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KeHoach_HKI_25-26" sheetId="1" r:id="rId4"/>
    <sheet state="hidden" name="ThongKe_GV" sheetId="2" r:id="rId5"/>
    <sheet state="visible" name="KHĐT" sheetId="3" r:id="rId6"/>
    <sheet state="visible" name="TKB_HK2_Moi_Giang" sheetId="4" r:id="rId7"/>
    <sheet state="hidden" name="Bản gốc của TKB_HK2_Moi_Giang" sheetId="5" r:id="rId8"/>
    <sheet state="visible" name="Công Suất Phòng TS" sheetId="6" r:id="rId9"/>
    <sheet state="visible" name="Công Suất Phòng GV+CIS" sheetId="7" r:id="rId10"/>
    <sheet state="visible" name="ThongKe_Phong" sheetId="8" r:id="rId11"/>
    <sheet state="visible" name="LỊCH NGHỈ GV" sheetId="9" r:id="rId12"/>
    <sheet state="visible" name="BC GIANG DAY - TRUNG SON" sheetId="10" r:id="rId13"/>
    <sheet state="visible" name="BC GIANG DAY - GO VAP" sheetId="11" r:id="rId14"/>
    <sheet state="hidden" name="Thư mời giảng" sheetId="12" r:id="rId15"/>
    <sheet state="hidden" name="ThamSo" sheetId="13" r:id="rId16"/>
  </sheets>
  <definedNames>
    <definedName name="email_address_1639266202">'Thư mời giảng'!$M$1</definedName>
    <definedName hidden="1" localSheetId="1" name="_xlnm._FilterDatabase">ThongKe_GV!$A$2:$AB$258</definedName>
    <definedName hidden="1" localSheetId="3" name="Z_78973368_1B59_4953_ACE1_3AEBEA2C158C_.wvu.FilterData">TKB_HK2_Moi_Giang!$A$2:$AE$1042</definedName>
    <definedName hidden="1" localSheetId="4" name="Z_78973368_1B59_4953_ACE1_3AEBEA2C158C_.wvu.FilterData">'Bản gốc của TKB_HK2_Moi_Giang'!$A$2:$AE$1002</definedName>
    <definedName hidden="1" localSheetId="3" name="Z_18AA1C31_B5E3_4021_95BE_763034DCEF24_.wvu.FilterData">TKB_HK2_Moi_Giang!$C$1:$G$1042</definedName>
    <definedName hidden="1" localSheetId="4" name="Z_18AA1C31_B5E3_4021_95BE_763034DCEF24_.wvu.FilterData">'Bản gốc của TKB_HK2_Moi_Giang'!$C$1:$G$1002</definedName>
    <definedName hidden="1" localSheetId="3" name="Z_50EE8509_8F96_48AF_B833_5155EE91E149_.wvu.FilterData">TKB_HK2_Moi_Giang!$A$2:$AE$1042</definedName>
    <definedName hidden="1" localSheetId="4" name="Z_50EE8509_8F96_48AF_B833_5155EE91E149_.wvu.FilterData">'Bản gốc của TKB_HK2_Moi_Giang'!$A$2:$AE$1002</definedName>
    <definedName hidden="1" localSheetId="3" name="Z_162A8099_CAD8_466D_BC93_6D5FBD7523EE_.wvu.FilterData">TKB_HK2_Moi_Giang!$A$2:$AE$1042</definedName>
    <definedName hidden="1" localSheetId="4" name="Z_162A8099_CAD8_466D_BC93_6D5FBD7523EE_.wvu.FilterData">'Bản gốc của TKB_HK2_Moi_Giang'!$A$2:$AE$1002</definedName>
    <definedName hidden="1" localSheetId="3" name="Z_6CCC15B2_9ADA_49A5_ACFD_8C48E7927DBD_.wvu.FilterData">TKB_HK2_Moi_Giang!$C$1:$C$1042</definedName>
    <definedName hidden="1" localSheetId="4" name="Z_6CCC15B2_9ADA_49A5_ACFD_8C48E7927DBD_.wvu.FilterData">'Bản gốc của TKB_HK2_Moi_Giang'!$C$1:$C$1002</definedName>
  </definedNames>
  <calcPr/>
  <customWorkbookViews>
    <customWorkbookView activeSheetId="0" maximized="1" windowHeight="0" windowWidth="0" guid="{162A8099-CAD8-466D-BC93-6D5FBD7523EE}" name="Filter 4"/>
    <customWorkbookView activeSheetId="0" maximized="1" windowHeight="0" windowWidth="0" guid="{18AA1C31-B5E3-4021-95BE-763034DCEF24}" name="Filter 2"/>
    <customWorkbookView activeSheetId="0" maximized="1" windowHeight="0" windowWidth="0" guid="{50EE8509-8F96-48AF-B833-5155EE91E149}" name="Filter 3"/>
    <customWorkbookView activeSheetId="0" maximized="1" windowHeight="0" windowWidth="0" guid="{6CCC15B2-9ADA-49A5-ACFD-8C48E7927DBD}" name="Filter 1"/>
    <customWorkbookView activeSheetId="0" maximized="1" windowHeight="0" windowWidth="0" guid="{78973368-1B59-4953-ACE1-3AEBEA2C158C}" name="Bộ lọc 1"/>
  </customWorkbookViews>
</workbook>
</file>

<file path=xl/sharedStrings.xml><?xml version="1.0" encoding="utf-8"?>
<sst xmlns="http://schemas.openxmlformats.org/spreadsheetml/2006/main" count="13876" uniqueCount="1446">
  <si>
    <t>KẾ HOẠCH ĐÀO TẠO HỌC KỲ III</t>
  </si>
  <si>
    <t>A.Mục tiêu trong kỳ:</t>
  </si>
  <si>
    <t>B.Dự kiến lịch học tập trong học kỳ:</t>
  </si>
  <si>
    <t>KHOÁ</t>
  </si>
  <si>
    <t>KỲ</t>
  </si>
  <si>
    <t>SỐ LỚP</t>
  </si>
  <si>
    <t>SỐ SV</t>
  </si>
  <si>
    <t>Tháng 05</t>
  </si>
  <si>
    <t>Tháng 06</t>
  </si>
  <si>
    <t>Tháng 07</t>
  </si>
  <si>
    <t>Tháng 08</t>
  </si>
  <si>
    <t>T1</t>
  </si>
  <si>
    <t>T2</t>
  </si>
  <si>
    <t>T3</t>
  </si>
  <si>
    <t>T4</t>
  </si>
  <si>
    <t>T5</t>
  </si>
  <si>
    <t>T6</t>
  </si>
  <si>
    <t>T7</t>
  </si>
  <si>
    <t>T8</t>
  </si>
  <si>
    <t>T9</t>
  </si>
  <si>
    <t>T10</t>
  </si>
  <si>
    <t>T11</t>
  </si>
  <si>
    <t>T12</t>
  </si>
  <si>
    <t>T13</t>
  </si>
  <si>
    <t>T14</t>
  </si>
  <si>
    <t>T15</t>
  </si>
  <si>
    <t>T16</t>
  </si>
  <si>
    <t>T17</t>
  </si>
  <si>
    <t>x</t>
  </si>
  <si>
    <t>T</t>
  </si>
  <si>
    <t>N</t>
  </si>
  <si>
    <t>Tổng/ Total</t>
  </si>
  <si>
    <t xml:space="preserve"> </t>
  </si>
  <si>
    <t xml:space="preserve">Trong đó: </t>
  </si>
  <si>
    <t>x – học; T – Thi; N: nghỉ học kỳ, nghỉ hè, nghỉ Tết AL; DT: dự trữ</t>
  </si>
  <si>
    <t>.Dự kiến lịch học tập trong học kỳ/ Estimated Schedule:</t>
  </si>
  <si>
    <t>TT</t>
  </si>
  <si>
    <t>Mã môn</t>
  </si>
  <si>
    <t>Tên môn</t>
  </si>
  <si>
    <t>SL ước dùng</t>
  </si>
  <si>
    <t>Hệ số</t>
  </si>
  <si>
    <t>Số SV max/lớp</t>
  </si>
  <si>
    <t>Tổng giờ/môn</t>
  </si>
  <si>
    <t>Số GV cần theo kế hoạch lớp/ ngành</t>
  </si>
  <si>
    <t>Tổng số lớp môn tối ưu theo số sv</t>
  </si>
  <si>
    <t>Số lớp đang cần triển khai(vật lý)</t>
  </si>
  <si>
    <t>Số lớp triển khai theo thực tế</t>
  </si>
  <si>
    <t>NGành</t>
  </si>
  <si>
    <t>Tổng số giờ</t>
  </si>
  <si>
    <t>Tên giáo trình</t>
  </si>
  <si>
    <t>Kỳ</t>
  </si>
  <si>
    <t>Số SV</t>
  </si>
  <si>
    <t>Số lớp</t>
  </si>
  <si>
    <t>Số môn</t>
  </si>
  <si>
    <t>A</t>
  </si>
  <si>
    <t>B</t>
  </si>
  <si>
    <t>C</t>
  </si>
  <si>
    <t>G</t>
  </si>
  <si>
    <t>H</t>
  </si>
  <si>
    <t>I</t>
  </si>
  <si>
    <t>J</t>
  </si>
  <si>
    <t>K</t>
  </si>
  <si>
    <t>L</t>
  </si>
  <si>
    <t xml:space="preserve">M </t>
  </si>
  <si>
    <t>Khoa/ Ngành</t>
  </si>
  <si>
    <t>MA GV</t>
  </si>
  <si>
    <t>Họ và Tên</t>
  </si>
  <si>
    <t>Email</t>
  </si>
  <si>
    <t>TG-QT079</t>
  </si>
  <si>
    <t>Nguyễn Minh Hiến</t>
  </si>
  <si>
    <t>hien.nguyen4@caodangvietmy.edu.vn</t>
  </si>
  <si>
    <t>TG-CNTT12</t>
  </si>
  <si>
    <t>Lữ Thị Cẩm Tú</t>
  </si>
  <si>
    <t>tu05dhth1@gmail.com</t>
  </si>
  <si>
    <t>TG-QT099</t>
  </si>
  <si>
    <t>Đào Út Quỳnh</t>
  </si>
  <si>
    <t>daoutquynh.brandstrategy@gmail.com</t>
  </si>
  <si>
    <t>TG-NN011</t>
  </si>
  <si>
    <t>Trần Thị Thanh Hằng</t>
  </si>
  <si>
    <t>thanhhang161298@gmail.com</t>
  </si>
  <si>
    <t>TG-TK029</t>
  </si>
  <si>
    <t>Phan Thành Sơn</t>
  </si>
  <si>
    <t>son.phan@caodangvietmy.edu.vn</t>
  </si>
  <si>
    <t>TG-TN016</t>
  </si>
  <si>
    <t>Nguyễn Thị Hoa</t>
  </si>
  <si>
    <t>nguyenhoa.253024@gmail.com</t>
  </si>
  <si>
    <t>TG-QT101</t>
  </si>
  <si>
    <t>Tô Thị Phương Thúy</t>
  </si>
  <si>
    <t>thuy.to@caodangvietmy.edu.vn</t>
  </si>
  <si>
    <t>TG-TK044</t>
  </si>
  <si>
    <t>Lê Hoàng Nhật Minh</t>
  </si>
  <si>
    <t>ktk.dohoa16.hcm@caodangvietmy.edu.vn</t>
  </si>
  <si>
    <t>CH-NN006</t>
  </si>
  <si>
    <t>Quàng Thị Bảo Vy</t>
  </si>
  <si>
    <t>vy.quang@caodangvietmy.edu.vn</t>
  </si>
  <si>
    <t>TG-NN081</t>
  </si>
  <si>
    <t>Lê Thị Ngọc Ánh</t>
  </si>
  <si>
    <t>anhxuan10d1@gmail.com</t>
  </si>
  <si>
    <t>TG-QT104</t>
  </si>
  <si>
    <t>Vũ Nhật Tân</t>
  </si>
  <si>
    <t>vn.tan@hutech.edu.vn</t>
  </si>
  <si>
    <t>TG-TA002</t>
  </si>
  <si>
    <t>Nguyễn Tuấn Anh</t>
  </si>
  <si>
    <t>nguyentuananh03081986@gmail.com</t>
  </si>
  <si>
    <t>TG-TK39</t>
  </si>
  <si>
    <t>Nguyễn Huỳnh</t>
  </si>
  <si>
    <t xml:space="preserve">ng.huynh95@gmail.com </t>
  </si>
  <si>
    <t>TG-QT098</t>
  </si>
  <si>
    <t>Nguyễn Ngọc Sĩ Đan</t>
  </si>
  <si>
    <t>dan.nguyenngocsi@stu.edu.vn</t>
  </si>
  <si>
    <t>TG-BTEC060</t>
  </si>
  <si>
    <t>Nguyễn Thị Thanh Nga</t>
  </si>
  <si>
    <t>nganguyendesigner@gmail.com</t>
  </si>
  <si>
    <t>TG-VH005</t>
  </si>
  <si>
    <t>Đỗ Đinh Linh Vũ</t>
  </si>
  <si>
    <t>linhvudodhsp@gmail.com</t>
  </si>
  <si>
    <t>TG-NN087</t>
  </si>
  <si>
    <t>Trần Thị Thanh Thanh</t>
  </si>
  <si>
    <t>thanhthanh6495@gmail.com</t>
  </si>
  <si>
    <t>TG-NN49</t>
  </si>
  <si>
    <t>Nguyễn Khánh Lĩnh</t>
  </si>
  <si>
    <t>khanhlinhmicvang@gmail.com</t>
  </si>
  <si>
    <t>TG-QT0100</t>
  </si>
  <si>
    <t>Trần Mỹ Ngọc</t>
  </si>
  <si>
    <t>tranngocpt1512@gmail.com</t>
  </si>
  <si>
    <t>TG-CNTT019</t>
  </si>
  <si>
    <t>Châu Trần Trúc Ly</t>
  </si>
  <si>
    <t>chautrantrucly@gmail.com</t>
  </si>
  <si>
    <t>TG-QT060</t>
  </si>
  <si>
    <t>Bùi Thị Hồng Thắm</t>
  </si>
  <si>
    <t>tham.bui@caodangvietmy.edu.vn</t>
  </si>
  <si>
    <t>TG-TK005</t>
  </si>
  <si>
    <t>Bùi Thị Tuyết Hương</t>
  </si>
  <si>
    <t>ktk.thoitrang25.hcm@caodangvietmy.edu.vn</t>
  </si>
  <si>
    <t>TG-CNTT11</t>
  </si>
  <si>
    <t>Trần Ngọc Dân</t>
  </si>
  <si>
    <t>ngocdancntt@gmail.com</t>
  </si>
  <si>
    <t>TG-NN48</t>
  </si>
  <si>
    <t>Nguyễn Thị Mạnh Hà</t>
  </si>
  <si>
    <t>riv.nguyen@gmail.com</t>
  </si>
  <si>
    <t>TG-TK51</t>
  </si>
  <si>
    <t>Phạm Đỗ Hoàng An</t>
  </si>
  <si>
    <t>anphamdo.hcm@gmail.com</t>
  </si>
  <si>
    <t>Ngoại ngữ</t>
  </si>
  <si>
    <t>CH-TA003</t>
  </si>
  <si>
    <t>Văng Công Nghiêm</t>
  </si>
  <si>
    <t>nghiem.vang@caodangvietmy.edu.vn</t>
  </si>
  <si>
    <t>TG-VH015</t>
  </si>
  <si>
    <t>Lư Thanh Vọng</t>
  </si>
  <si>
    <t>pyputhvong@gmail.com</t>
  </si>
  <si>
    <t>TG-YD056</t>
  </si>
  <si>
    <t>Nguyễn Bửu Tân</t>
  </si>
  <si>
    <t>nguyenbuutan2018@gmail.com</t>
  </si>
  <si>
    <t>TG-YD39</t>
  </si>
  <si>
    <t>Trần Thị Quy</t>
  </si>
  <si>
    <t>tranthiquy46@yahoo.com</t>
  </si>
  <si>
    <t>TG-YD049</t>
  </si>
  <si>
    <t>Phạm Thị Thúy Hồng</t>
  </si>
  <si>
    <t>phamthithuyhong1609@gmail.com</t>
  </si>
  <si>
    <t>TG-NN056</t>
  </si>
  <si>
    <t>Chướng Quân Hải</t>
  </si>
  <si>
    <t>apc.knn.teacher34@caodangvietmy.edu.vn</t>
  </si>
  <si>
    <t>TG-TK046</t>
  </si>
  <si>
    <t>Trương Thị Quyên</t>
  </si>
  <si>
    <t>ktk.dohoa17.hcm@caodangvietmy.edu.vn</t>
  </si>
  <si>
    <t>TG-QT-992</t>
  </si>
  <si>
    <t>Hứa Trung Phúc</t>
  </si>
  <si>
    <t>huatrungphuc.hcm@caodangvietmy.edu.vn</t>
  </si>
  <si>
    <t>TG-QT092</t>
  </si>
  <si>
    <t>Hà Thị Phương Minh</t>
  </si>
  <si>
    <t>haphuongminh08@gmail.com</t>
  </si>
  <si>
    <t>TG-QT084</t>
  </si>
  <si>
    <t>Nguyễn Thị Dương</t>
  </si>
  <si>
    <t>duongnt1031986@gmail.com</t>
  </si>
  <si>
    <t>TG-YD06</t>
  </si>
  <si>
    <t>Nguyễn Anh Tuấn</t>
  </si>
  <si>
    <t>huynhtuan9000@gmail.com</t>
  </si>
  <si>
    <t>TG-NN070</t>
  </si>
  <si>
    <t>Trần Hoàng Nam</t>
  </si>
  <si>
    <t>hoang.namvibe@gmail.com</t>
  </si>
  <si>
    <t>TG-TA011</t>
  </si>
  <si>
    <t>Nguyễn Thị Đoan Thư</t>
  </si>
  <si>
    <t>doanthu0607@yahoo.com</t>
  </si>
  <si>
    <t>TG-CNTT027</t>
  </si>
  <si>
    <t>Nguyễn Thị Thu Hồng</t>
  </si>
  <si>
    <t>hongntt27@fpt.edu.vn</t>
  </si>
  <si>
    <t>TG-NN078</t>
  </si>
  <si>
    <t>Phan Thị Kim Ngân</t>
  </si>
  <si>
    <t>nganphan3297@gmail.com</t>
  </si>
  <si>
    <t>TG-QT091</t>
  </si>
  <si>
    <t>Nguyễn Bảo Toàn</t>
  </si>
  <si>
    <t>chinhhoabaonhattoan@gmail.com</t>
  </si>
  <si>
    <t>TG-DUYVA</t>
  </si>
  <si>
    <t>Võ An Duy</t>
  </si>
  <si>
    <t>voanduy18022001@gmail.com</t>
  </si>
  <si>
    <t>TG-QT34</t>
  </si>
  <si>
    <t>Trịnh Phương Dung</t>
  </si>
  <si>
    <t>dung.trinh@caodangvietmy.edu.vn</t>
  </si>
  <si>
    <t>Quản trị</t>
  </si>
  <si>
    <t>TG-KQT081</t>
  </si>
  <si>
    <t>Trịnh Thị Thương</t>
  </si>
  <si>
    <t>trinhthuongpro@gmail.com</t>
  </si>
  <si>
    <t>TG-NN022</t>
  </si>
  <si>
    <t>Bùi Thúy Hiền</t>
  </si>
  <si>
    <t>thuyhien0716@gmail.com</t>
  </si>
  <si>
    <t>TG-QT094</t>
  </si>
  <si>
    <t>Châu Đoàn Mỹ Thủy</t>
  </si>
  <si>
    <t>mt.960901@gmail.com</t>
  </si>
  <si>
    <t>TG-TK100</t>
  </si>
  <si>
    <t>Lê Tuấn Kiên</t>
  </si>
  <si>
    <t>tuankien1999@gmail.com</t>
  </si>
  <si>
    <t>CH-YD07</t>
  </si>
  <si>
    <t>Nguyễn Quốc Huy</t>
  </si>
  <si>
    <t>huy.nguyen@caodangvietmy.edu.vn</t>
  </si>
  <si>
    <t>TG-BTEC040</t>
  </si>
  <si>
    <t>Võ Thị Thu Hằng</t>
  </si>
  <si>
    <t>hang.vo@caodangvietmy.edu.vn</t>
  </si>
  <si>
    <t>TG-KQT094</t>
  </si>
  <si>
    <t>Phan Nhật Trường</t>
  </si>
  <si>
    <t>nhattruongp@gmail.com</t>
  </si>
  <si>
    <t>TG-TA38</t>
  </si>
  <si>
    <t>Bùi Thị Thu Trang</t>
  </si>
  <si>
    <t>buithithutrang2002@yahoo.com</t>
  </si>
  <si>
    <t>TG-QT081</t>
  </si>
  <si>
    <t>Mai Tấn Thành</t>
  </si>
  <si>
    <t>tanthanhmai0618@gmail.com</t>
  </si>
  <si>
    <t>TG-NN100</t>
  </si>
  <si>
    <t>Trương Thị Lê</t>
  </si>
  <si>
    <t>truongle.fm@gmail.com</t>
  </si>
  <si>
    <t>TG-TK087</t>
  </si>
  <si>
    <t>Trần Hồng Thúy</t>
  </si>
  <si>
    <t>tranhongthuy1512@gmail.com</t>
  </si>
  <si>
    <t>TG-VH24</t>
  </si>
  <si>
    <t>Nguyễn Hải Luân</t>
  </si>
  <si>
    <t>hailuanthptgv@gmail.com</t>
  </si>
  <si>
    <t>CH-TA006</t>
  </si>
  <si>
    <t>Trương Ngọc Triệu Minh</t>
  </si>
  <si>
    <t>minh.truong@caodangvietmy.edu.vn</t>
  </si>
  <si>
    <t>TG-KQT095</t>
  </si>
  <si>
    <t>Nguyễn Thị Yến Oanh</t>
  </si>
  <si>
    <t>yenoanh3004@gmail.com</t>
  </si>
  <si>
    <t>CH-BTEC002</t>
  </si>
  <si>
    <t>Nguyễn Anh Phú</t>
  </si>
  <si>
    <t>phu.nguyen@caodangvietmy.edu.vn</t>
  </si>
  <si>
    <t>TG-QT103</t>
  </si>
  <si>
    <t>Lê Nguyễn Trung Kiên</t>
  </si>
  <si>
    <t>lenguyentrungkien0809@gmail.com</t>
  </si>
  <si>
    <t>lien.tran</t>
  </si>
  <si>
    <t>Trần Thị Liên</t>
  </si>
  <si>
    <t>liendhbk@gmail.com</t>
  </si>
  <si>
    <t>TG-QT100</t>
  </si>
  <si>
    <t>Đặng Văn Đại</t>
  </si>
  <si>
    <t>daivandang@gmail.com</t>
  </si>
  <si>
    <t>TBS</t>
  </si>
  <si>
    <t>Thông Báo Sau</t>
  </si>
  <si>
    <t>tbs@caodangvietmy.edu.vn</t>
  </si>
  <si>
    <t>TG-HQ004</t>
  </si>
  <si>
    <t>Trương Thị Út</t>
  </si>
  <si>
    <t>truongthiut998@gmail.com</t>
  </si>
  <si>
    <t>TG-VH003</t>
  </si>
  <si>
    <t>Nguyễn Thị Tú Anh</t>
  </si>
  <si>
    <t>ngtrantuanh@gmail.com</t>
  </si>
  <si>
    <t>TG-TK036</t>
  </si>
  <si>
    <t>Trần Quang Hải</t>
  </si>
  <si>
    <t>ktk.dohoa11.hcm@caodangvietmy.edu.vn</t>
  </si>
  <si>
    <t>TG-TK48</t>
  </si>
  <si>
    <t>Nguyễn Cung Đàn</t>
  </si>
  <si>
    <t>cungdannguyen@gmail.com</t>
  </si>
  <si>
    <t>TG-NN46</t>
  </si>
  <si>
    <t>Nguyễn Lữ Bảo Trân</t>
  </si>
  <si>
    <t>trany0104@gmail.com</t>
  </si>
  <si>
    <t>TG-KQT080</t>
  </si>
  <si>
    <t>Trần Thị Thúy Hằng</t>
  </si>
  <si>
    <t>mcthuyhang281@gmail.com</t>
  </si>
  <si>
    <t>TG-NN075</t>
  </si>
  <si>
    <t>Nguyễn Thị Hồng Nga</t>
  </si>
  <si>
    <t>msjane6614@gmail.com</t>
  </si>
  <si>
    <t>TG-TA013</t>
  </si>
  <si>
    <t>Trần Diễm Thy</t>
  </si>
  <si>
    <t>diemthy.sgu@gmail.com</t>
  </si>
  <si>
    <t>TG-KCN25</t>
  </si>
  <si>
    <t>Trần Thị Thanh</t>
  </si>
  <si>
    <t>ttthanh@nsg.edu.vn</t>
  </si>
  <si>
    <t>TG-QT110</t>
  </si>
  <si>
    <t>Nguyễn Hồng Khắc Định</t>
  </si>
  <si>
    <t>dinh.nguyen.8915@gmail.com</t>
  </si>
  <si>
    <t>TG-QT105</t>
  </si>
  <si>
    <t>Chung Lê Khang</t>
  </si>
  <si>
    <t>khangcl@hcmue.edu.vn</t>
  </si>
  <si>
    <t>TG-NN51</t>
  </si>
  <si>
    <t>Lê Thị Định An</t>
  </si>
  <si>
    <t>anle.thidinh@gmail.com</t>
  </si>
  <si>
    <t>TG-NN082</t>
  </si>
  <si>
    <t>Lê Thị Thu Xuân</t>
  </si>
  <si>
    <t>thuxuan982619@gmail.com</t>
  </si>
  <si>
    <t>TG-KQT93</t>
  </si>
  <si>
    <t>Trương Hồng Kỳ</t>
  </si>
  <si>
    <t>kytruong.marcom@gmail.com</t>
  </si>
  <si>
    <t>TG-VH002</t>
  </si>
  <si>
    <t>Vũ Xuân Hòa</t>
  </si>
  <si>
    <t>vuxuanhoa0508@gmail.com</t>
  </si>
  <si>
    <t>TG-QT097</t>
  </si>
  <si>
    <t>Đỗ Văn Khoa</t>
  </si>
  <si>
    <t>dovankhoa@gmail.com</t>
  </si>
  <si>
    <t>CH-TA001</t>
  </si>
  <si>
    <t>Trần Thị Thanh Diệp</t>
  </si>
  <si>
    <t>diep.tran@caodangvietmy.edu.vn</t>
  </si>
  <si>
    <t>TG-QT093</t>
  </si>
  <si>
    <t>Lê Hữu Yến Thanh</t>
  </si>
  <si>
    <t>lehuuyenthanh@gmail.com</t>
  </si>
  <si>
    <t>TG-QT074</t>
  </si>
  <si>
    <t>Nguyễn Thị Thiên Hương</t>
  </si>
  <si>
    <t>thienhuong.stu@gmail.com</t>
  </si>
  <si>
    <t>TG-NN084</t>
  </si>
  <si>
    <t>Trần Mạnh Huy</t>
  </si>
  <si>
    <t>manhhuysp@gmail.com</t>
  </si>
  <si>
    <t>TG-NN060</t>
  </si>
  <si>
    <t>Phạm Trần Thành Tâm</t>
  </si>
  <si>
    <t>apc.knn.teacher24@caodangvietmy.edu.vn</t>
  </si>
  <si>
    <t>TG-YD020</t>
  </si>
  <si>
    <t>Lê Thị Trang</t>
  </si>
  <si>
    <t>letrang060711@gmail.com</t>
  </si>
  <si>
    <t>TG-YD002</t>
  </si>
  <si>
    <t>Võ Thị Thái Sơn</t>
  </si>
  <si>
    <t>thaisonvo1090@gmail.com</t>
  </si>
  <si>
    <t>TG-NN066</t>
  </si>
  <si>
    <t>Đào Lê Trọng Nhân</t>
  </si>
  <si>
    <t>apc.knn.teacher21@caodangvietmy.edu.vn</t>
  </si>
  <si>
    <t>TG-TK078</t>
  </si>
  <si>
    <t>Trần Ngọc Thanh Sương</t>
  </si>
  <si>
    <t>suongtnt@gmail.com</t>
  </si>
  <si>
    <t>TG-NN096</t>
  </si>
  <si>
    <t>Lê Thị Thanh Thuỷ</t>
  </si>
  <si>
    <t>thanhthuy28395@gmail.com</t>
  </si>
  <si>
    <t>TG-YD047</t>
  </si>
  <si>
    <t>Trần Đức Huy</t>
  </si>
  <si>
    <t>96duchuy.tran@gmail.com</t>
  </si>
  <si>
    <t>CH-TA002</t>
  </si>
  <si>
    <t>Nguyễn Thị Thanh Huyền</t>
  </si>
  <si>
    <t>huyen.nguyen@caodangvietmy.edu.vn</t>
  </si>
  <si>
    <t>CH-KQT95</t>
  </si>
  <si>
    <t>Quách Thanh Hiếu</t>
  </si>
  <si>
    <t>hieu.quach@caodangvietmy.edu.vn</t>
  </si>
  <si>
    <t>TG-QT71</t>
  </si>
  <si>
    <t>Trần Thị Thanh Bình</t>
  </si>
  <si>
    <t>binhtran73@gmail.com</t>
  </si>
  <si>
    <t>TG-TK040</t>
  </si>
  <si>
    <t>Lê Anh Kiệt</t>
  </si>
  <si>
    <t>ktk.dohoa36.hcm@caodangvietmy.edu.vn</t>
  </si>
  <si>
    <t>TK-TG0020</t>
  </si>
  <si>
    <t>Nguyễn Thành Thiên Kim</t>
  </si>
  <si>
    <t>kim.nguyen@caodangvietmy.edu.vn</t>
  </si>
  <si>
    <t>CH-QT004</t>
  </si>
  <si>
    <t>Nguyễn Lê Cao Bình</t>
  </si>
  <si>
    <t>nguyenlecaobinh@gmail.com</t>
  </si>
  <si>
    <t>TG-CNTT095</t>
  </si>
  <si>
    <t>Nguyễn Minh Thiện</t>
  </si>
  <si>
    <t>nmt678@gmail.com</t>
  </si>
  <si>
    <t>TG-TK47</t>
  </si>
  <si>
    <t>Nguyễn Tiến Hưng</t>
  </si>
  <si>
    <t>hungtiennguyen.110491@gmail.com</t>
  </si>
  <si>
    <t>TG-NN058</t>
  </si>
  <si>
    <t>Trần Trọng Tân</t>
  </si>
  <si>
    <t>trtrtan.shd.jp@gmail.com</t>
  </si>
  <si>
    <t>TG-YD058</t>
  </si>
  <si>
    <t>Kiều Đăng Trung</t>
  </si>
  <si>
    <t>kdtrung95@gmail.com</t>
  </si>
  <si>
    <t>TG-CNTT021</t>
  </si>
  <si>
    <t>Phạm Đào Minh Vũ</t>
  </si>
  <si>
    <t>phamdaominhvu@gmail.com</t>
  </si>
  <si>
    <t>TG-QT076</t>
  </si>
  <si>
    <t>Đặng Phương Toàn</t>
  </si>
  <si>
    <t>phuongtoan.dang@gmail.com</t>
  </si>
  <si>
    <t>TG-VH016</t>
  </si>
  <si>
    <t>Nguyễn Thị Kim Ngân</t>
  </si>
  <si>
    <t>kimngan.teacher@gmail.com</t>
  </si>
  <si>
    <t>TG-QT083</t>
  </si>
  <si>
    <t>Phạm Hoàng Nhân</t>
  </si>
  <si>
    <t>phamhoangnhansafi@gmail.com</t>
  </si>
  <si>
    <t>TG-YD045</t>
  </si>
  <si>
    <t>Nguyễn Thị Mỹ Dum</t>
  </si>
  <si>
    <t>mydumnt@gmail.com</t>
  </si>
  <si>
    <t>TG-NN093</t>
  </si>
  <si>
    <t>Huỳnh Phước Tường</t>
  </si>
  <si>
    <t>ptuong643@gmail.com</t>
  </si>
  <si>
    <t>TG-TK26</t>
  </si>
  <si>
    <t>Nguyễn Duy Thanh</t>
  </si>
  <si>
    <t>thanhpdu@gmail.com</t>
  </si>
  <si>
    <t>TG-VH001</t>
  </si>
  <si>
    <t>Lương Văn Hùng</t>
  </si>
  <si>
    <t>luonghung365@gmail.com</t>
  </si>
  <si>
    <t>tuan.nguyen</t>
  </si>
  <si>
    <t>Nguyễn Duy Tuấn</t>
  </si>
  <si>
    <t>duytuan.94.1997@gmail.com</t>
  </si>
  <si>
    <t>tuyetvdth</t>
  </si>
  <si>
    <t>Võ Đào Thị Hồng Tuyết</t>
  </si>
  <si>
    <t>vodaothihongtuyet@hotec.edu.vn</t>
  </si>
  <si>
    <t>TG-QT108</t>
  </si>
  <si>
    <t>Phùng Thị Kiều Oanh</t>
  </si>
  <si>
    <t>kieuoanhtn2001@gmail.com</t>
  </si>
  <si>
    <t>TG-QT095</t>
  </si>
  <si>
    <t>Lâm Thị Nhung</t>
  </si>
  <si>
    <t>lamnhungag@gmail.com</t>
  </si>
  <si>
    <t>TG-HQ001</t>
  </si>
  <si>
    <t>Nguyễn Minh Trung</t>
  </si>
  <si>
    <t>trungnm0312kr@gmail.com</t>
  </si>
  <si>
    <t>TG-NN072</t>
  </si>
  <si>
    <t>Võ Trần Quế Như</t>
  </si>
  <si>
    <t>votranquenhu@gmail.com</t>
  </si>
  <si>
    <t>TG-TK44</t>
  </si>
  <si>
    <t>Trần Hòa Thuận</t>
  </si>
  <si>
    <t>thuan.hoasgdesigner@gmail.com</t>
  </si>
  <si>
    <t>TG-HADT</t>
  </si>
  <si>
    <t>Đặng Thị Hà</t>
  </si>
  <si>
    <t>hadanggtvt6@gmail.com</t>
  </si>
  <si>
    <t>TG-VH0010</t>
  </si>
  <si>
    <t>Ngô Hải Quân</t>
  </si>
  <si>
    <t>ngohaiquan1996@gmail.com</t>
  </si>
  <si>
    <t>TG-CNTT024</t>
  </si>
  <si>
    <t>Hồ Thị Tuyết Minh</t>
  </si>
  <si>
    <t>hothituyetminh1983@gmail.com</t>
  </si>
  <si>
    <t>TG-QT086</t>
  </si>
  <si>
    <t>Phạm Thanh Mộng</t>
  </si>
  <si>
    <t>phamthanhmong@gmail.com</t>
  </si>
  <si>
    <t>CH-YD03</t>
  </si>
  <si>
    <t>Bùi Thị Thùy Trang</t>
  </si>
  <si>
    <t>trang.bui@caodangvietmy.edu.vn</t>
  </si>
  <si>
    <t>TG-TK053</t>
  </si>
  <si>
    <t>Hồ Mai Ly</t>
  </si>
  <si>
    <t>nguyenhomaily@gmail.com</t>
  </si>
  <si>
    <t>khoa.tran</t>
  </si>
  <si>
    <t>Trần Minh Khoa</t>
  </si>
  <si>
    <t>mkhoatg@gmail.com</t>
  </si>
  <si>
    <t>TG-TK49</t>
  </si>
  <si>
    <t>Phan Minh Tuấn</t>
  </si>
  <si>
    <t>tuan@caodangvietmy.edu.vn</t>
  </si>
  <si>
    <t>TG-CN24</t>
  </si>
  <si>
    <t>Huỳnh Tấn Phong</t>
  </si>
  <si>
    <t>tanphonghuynh15@gmail.com</t>
  </si>
  <si>
    <t>TG-NN092</t>
  </si>
  <si>
    <t>Huỳnh Thị Hồng Khanh</t>
  </si>
  <si>
    <t>huynhkhanh_88@yahoo.com</t>
  </si>
  <si>
    <t>TG-QT109</t>
  </si>
  <si>
    <t>Nguyễn Hưng Hòa</t>
  </si>
  <si>
    <t>hunghoa.tht@gmail.com</t>
  </si>
  <si>
    <t>TG-TK53</t>
  </si>
  <si>
    <t>Nguyễn Thị Ngọc Hân</t>
  </si>
  <si>
    <t>ntnngochan@gmail.com</t>
  </si>
  <si>
    <t>TG-TK60</t>
  </si>
  <si>
    <t>nguyễn trường giang</t>
  </si>
  <si>
    <t>nguyentruonggiang.xddd@gmail.com</t>
  </si>
  <si>
    <t>TG-VH014</t>
  </si>
  <si>
    <t>Chế Anh Thiện</t>
  </si>
  <si>
    <t>4501602050thienac@gmail.com</t>
  </si>
  <si>
    <t>TG-QT089</t>
  </si>
  <si>
    <t>Võ Thế Tuấn</t>
  </si>
  <si>
    <t>vothetuan@gmail.com</t>
  </si>
  <si>
    <t>TG-TK084</t>
  </si>
  <si>
    <t>Trần Thị Ngọc Trâm</t>
  </si>
  <si>
    <t>stella.ts866@gmail.com</t>
  </si>
  <si>
    <t>Thúy Hằng</t>
  </si>
  <si>
    <t>TG-CNTT14</t>
  </si>
  <si>
    <t>Bùi Tuấn Vũ</t>
  </si>
  <si>
    <t>vubt10@fe.edu.vn</t>
  </si>
  <si>
    <t>TG-CNTT091</t>
  </si>
  <si>
    <t>Bùi Thị Quý</t>
  </si>
  <si>
    <t>nguyenquy1409@gmail.com</t>
  </si>
  <si>
    <t>TG-TA018</t>
  </si>
  <si>
    <t>Lê Thị Thanh Lan</t>
  </si>
  <si>
    <t>thanhlan45dell@gmail.com</t>
  </si>
  <si>
    <t>TG-TK52</t>
  </si>
  <si>
    <t>Trịnh Tú Trinh</t>
  </si>
  <si>
    <t>tutrinh.trinh54@gmail.com</t>
  </si>
  <si>
    <t>TG-KQT096</t>
  </si>
  <si>
    <t>Nguyễn Thị Cẩm Thúy</t>
  </si>
  <si>
    <t>camthuy2912@gmail.com</t>
  </si>
  <si>
    <t>TG-TK54</t>
  </si>
  <si>
    <t>Đinh Thị Hải Vân</t>
  </si>
  <si>
    <t>vandinh.ds@gmail.com</t>
  </si>
  <si>
    <t>TG-VH013</t>
  </si>
  <si>
    <t>Bùi Văn Phú</t>
  </si>
  <si>
    <t>bui67567@gmail.com</t>
  </si>
  <si>
    <t>TG-TK46</t>
  </si>
  <si>
    <t>Lỡ Thị Quỳnh My</t>
  </si>
  <si>
    <t>quynhmydesign@gmail.com</t>
  </si>
  <si>
    <t>Nguyễn Hồ Mai Ly</t>
  </si>
  <si>
    <t>TG-VH006</t>
  </si>
  <si>
    <t>Cao Thị Mỹ</t>
  </si>
  <si>
    <t>caothimysp@gmail.com</t>
  </si>
  <si>
    <t>TG-NN086</t>
  </si>
  <si>
    <t>Nguyễn Thị Ngọc Quỳnh</t>
  </si>
  <si>
    <t>quynhntn.tdip021@ou.edu.vn</t>
  </si>
  <si>
    <t>TG-CNTT008</t>
  </si>
  <si>
    <t>Trần Vũ Đại</t>
  </si>
  <si>
    <t>vudai81@gmail.com</t>
  </si>
  <si>
    <t>TG-YD046</t>
  </si>
  <si>
    <t>Nguyễn Đạt Thịnh</t>
  </si>
  <si>
    <t>nguyendatthinh1992@gmail.com</t>
  </si>
  <si>
    <t>TG-TK041</t>
  </si>
  <si>
    <t>Đỗ Thúy Hiền</t>
  </si>
  <si>
    <t>xetanglabeo@gmail.com</t>
  </si>
  <si>
    <t>thom.dang</t>
  </si>
  <si>
    <t>Đặng Ngọc Thơm</t>
  </si>
  <si>
    <t>dangngocthom1981@gmail.com</t>
  </si>
  <si>
    <t>TG-NN095</t>
  </si>
  <si>
    <t>Đinh Thụy Minh Hiền</t>
  </si>
  <si>
    <t>dinhhien25495@gmail.com</t>
  </si>
  <si>
    <t>TG-NN080</t>
  </si>
  <si>
    <t>Võ Nguyên Khương</t>
  </si>
  <si>
    <t>nguyen.khuong.bb@gmail.com</t>
  </si>
  <si>
    <t>TG-NN069</t>
  </si>
  <si>
    <t>Nguyễn Đức Thanh Trúc</t>
  </si>
  <si>
    <t>apc.knn.teacher30@caodangvietmy.edu.vn</t>
  </si>
  <si>
    <t>CH-TK10</t>
  </si>
  <si>
    <t>Nguyễn Xuân Hoàng</t>
  </si>
  <si>
    <t>hoang.nguyen@caodangvietmy.edu.vn</t>
  </si>
  <si>
    <t>TG-NN091</t>
  </si>
  <si>
    <t>Nguyễn Thị Thủy Triều</t>
  </si>
  <si>
    <t>nguyenthithuytrieu1603@gmail.com</t>
  </si>
  <si>
    <t>TG-QT-027</t>
  </si>
  <si>
    <t>Nguyễn Văn Trận</t>
  </si>
  <si>
    <t>abc1@gmail.com</t>
  </si>
  <si>
    <t>CH-CNTT02</t>
  </si>
  <si>
    <t>Trần Công Mua</t>
  </si>
  <si>
    <t>mua.tran@caodangvietmy.edu.vn</t>
  </si>
  <si>
    <t>TG-TK086</t>
  </si>
  <si>
    <t>Tạ Thị Ngọc Phê</t>
  </si>
  <si>
    <t>tangocphe1989@gmail.com</t>
  </si>
  <si>
    <t>TG-YD035</t>
  </si>
  <si>
    <t>dx</t>
  </si>
  <si>
    <t>chandralam83@gmail.com</t>
  </si>
  <si>
    <t>TG-KQT95</t>
  </si>
  <si>
    <t>Phạm Nguyễn Ngọc Huyền</t>
  </si>
  <si>
    <t>huyennguyen1181@gmail.com</t>
  </si>
  <si>
    <t>TG-CNTT014</t>
  </si>
  <si>
    <t>Đặng Văn Lực</t>
  </si>
  <si>
    <t>dangvanluc.happy@gmail.com</t>
  </si>
  <si>
    <t>TG-NN094</t>
  </si>
  <si>
    <t>Nguyễn Lê Phương Oanh</t>
  </si>
  <si>
    <t>nguyenlephuongoanh75@gmail.com</t>
  </si>
  <si>
    <t>CH_VH01</t>
  </si>
  <si>
    <t>Hà Thị Anh Thư</t>
  </si>
  <si>
    <t>thu.ha@caodangvietmy.edu.vn</t>
  </si>
  <si>
    <t>TG-QT112</t>
  </si>
  <si>
    <t>Mai Xuân Nhật Minh</t>
  </si>
  <si>
    <t>nhatminh.edu.vn@gmail.com</t>
  </si>
  <si>
    <t>TG-QT026</t>
  </si>
  <si>
    <t>Nguyễn Thị Mộng Tuyền</t>
  </si>
  <si>
    <t>ntmtuyenou@gmail.com</t>
  </si>
  <si>
    <t>TG-CNTT015</t>
  </si>
  <si>
    <t>Phạm Thành Đạt</t>
  </si>
  <si>
    <t>phamthanhdat.gv@gmail.com</t>
  </si>
  <si>
    <t>TG-NN112</t>
  </si>
  <si>
    <t>Nguyễn Linh Tuấn</t>
  </si>
  <si>
    <t>nguyenlinhtuan321@gmail.com</t>
  </si>
  <si>
    <t>TG-QT090</t>
  </si>
  <si>
    <t>Lưu Vũ Hiền</t>
  </si>
  <si>
    <t>luuvu.hien1991@gmail.com</t>
  </si>
  <si>
    <t>TG-TK50</t>
  </si>
  <si>
    <t>Đặng Hoàng Sơn</t>
  </si>
  <si>
    <t>archhoangson@gmail.com</t>
  </si>
  <si>
    <t>TG-TA36</t>
  </si>
  <si>
    <t>Lê Thị Bích Vân</t>
  </si>
  <si>
    <t>lthbichvan@gmail.com</t>
  </si>
  <si>
    <t>TG-QT073</t>
  </si>
  <si>
    <t>Lê Lâm Huỳnh Thông</t>
  </si>
  <si>
    <t>thongllh@fpt.edu.vn</t>
  </si>
  <si>
    <t>TG-TK022</t>
  </si>
  <si>
    <t>Bùi Quốc Việt</t>
  </si>
  <si>
    <t>ktk.dohoa3.hcm@caodangvietmy.edu.vn</t>
  </si>
  <si>
    <t>TG-BTEC055</t>
  </si>
  <si>
    <t>Ngô Tấn Đạt</t>
  </si>
  <si>
    <t>tandat.ngo89@gmail.com</t>
  </si>
  <si>
    <t>TG-QT096</t>
  </si>
  <si>
    <t>Nguyễn Vũ Quỳnh Thy</t>
  </si>
  <si>
    <t>quynhthinguyen63@gmail.com</t>
  </si>
  <si>
    <t>TG-YD055</t>
  </si>
  <si>
    <t>Lê Đình Thường</t>
  </si>
  <si>
    <t>ledinhthuong.hcm@caodangvietmy.edu.vn</t>
  </si>
  <si>
    <t>TG-QT102</t>
  </si>
  <si>
    <t>Phan Thị Đài Trang</t>
  </si>
  <si>
    <t>daitrangpt@gmail.com</t>
  </si>
  <si>
    <t>TG-NN083</t>
  </si>
  <si>
    <t>Đinh Phạm Xuân Quyên</t>
  </si>
  <si>
    <t>quyen.quyen.1109@gmail.com</t>
  </si>
  <si>
    <t>TG-QT011</t>
  </si>
  <si>
    <t>Vũ Bá Thuấn</t>
  </si>
  <si>
    <t>vubathuan.hcm@caodangvietmy.edu.vn</t>
  </si>
  <si>
    <t>TG-QT-995</t>
  </si>
  <si>
    <t>Trần Tuấn Anh</t>
  </si>
  <si>
    <t>tuananhtran220791@gmail.com</t>
  </si>
  <si>
    <t>TG-QT085</t>
  </si>
  <si>
    <t>Lê Thị Thảo</t>
  </si>
  <si>
    <t>ltthao239@gmail.com</t>
  </si>
  <si>
    <t>TG-QT80</t>
  </si>
  <si>
    <t>Phạm Văn Sáng</t>
  </si>
  <si>
    <t>vansangtdn@gmail.com</t>
  </si>
  <si>
    <t>TG-YD022</t>
  </si>
  <si>
    <t>Nguyễn Thị Thu Vân</t>
  </si>
  <si>
    <t>thienvan6681@gmail.com</t>
  </si>
  <si>
    <t>TG-CNTT020</t>
  </si>
  <si>
    <t>Nguyễn Lê Duy</t>
  </si>
  <si>
    <t>duynl.lecturer@gmail.com</t>
  </si>
  <si>
    <t>TG-TA37</t>
  </si>
  <si>
    <t>Trần Tuyết Phượng</t>
  </si>
  <si>
    <t>trantuyetphuong@gmail.com</t>
  </si>
  <si>
    <t>TG-NN079</t>
  </si>
  <si>
    <t>Nguyễn Thị Bé Loan</t>
  </si>
  <si>
    <t>loan.ntbe@gmail.com</t>
  </si>
  <si>
    <t>TG-TK055</t>
  </si>
  <si>
    <t>Huỳnh Mỹ Ngọc</t>
  </si>
  <si>
    <t>gemmyn@gmail.com</t>
  </si>
  <si>
    <t>TG-QT080</t>
  </si>
  <si>
    <t>Trương Quang Trị</t>
  </si>
  <si>
    <t>truongquangtri202@gmail.com</t>
  </si>
  <si>
    <t>Nguyễn Thanh Mộng</t>
  </si>
  <si>
    <t>TG-HQ003</t>
  </si>
  <si>
    <t>Nguyễn Thị Chi</t>
  </si>
  <si>
    <t>hanablue2812@gmail.com</t>
  </si>
  <si>
    <t>TG-CNTT15</t>
  </si>
  <si>
    <t>Huỳnh Khắc Duy</t>
  </si>
  <si>
    <t>huynhkhacduy@gmail.com</t>
  </si>
  <si>
    <t>TG-QT0675</t>
  </si>
  <si>
    <t>Nguyễn Xuân Thanh</t>
  </si>
  <si>
    <t>nguyenxuanthanh1702@gmail.com</t>
  </si>
  <si>
    <t>TG-YD03</t>
  </si>
  <si>
    <t>Bùi Văn Mười</t>
  </si>
  <si>
    <t>buivanmuoi27@gmail.com</t>
  </si>
  <si>
    <t>TG-QT-104</t>
  </si>
  <si>
    <t>Trần Hữu Tài</t>
  </si>
  <si>
    <t>travistran304@gmail.com</t>
  </si>
  <si>
    <t>TG-NN090</t>
  </si>
  <si>
    <t>Lê Minh Khoa</t>
  </si>
  <si>
    <t>mrminhkhoale@gmail.com</t>
  </si>
  <si>
    <t>TG-TK056</t>
  </si>
  <si>
    <t>Mai Trúc Linh</t>
  </si>
  <si>
    <t>mailinh25793@gmail.com</t>
  </si>
  <si>
    <t>TG-TK42</t>
  </si>
  <si>
    <t>Đặng Thanh Dung</t>
  </si>
  <si>
    <t>itsmedtdung22@gmail.com</t>
  </si>
  <si>
    <t>VH006</t>
  </si>
  <si>
    <t>Lê Minh Trung</t>
  </si>
  <si>
    <t>leminhtrung1415@gmail.com</t>
  </si>
  <si>
    <t>TG-QT001</t>
  </si>
  <si>
    <t>Thái Thanh Chí</t>
  </si>
  <si>
    <t>chi.thai@caodangvietmy.edu.vn</t>
  </si>
  <si>
    <t>TG-VICH</t>
  </si>
  <si>
    <t>Công Hiện Ví</t>
  </si>
  <si>
    <t>conghienvi@gmail.com</t>
  </si>
  <si>
    <t>TG-CNTT092</t>
  </si>
  <si>
    <t>Nguyễn Phước Vĩnh Lộc</t>
  </si>
  <si>
    <t>npv.loc@gmail.com</t>
  </si>
  <si>
    <t>TG-YD032</t>
  </si>
  <si>
    <t>Phạm Phước Đầy</t>
  </si>
  <si>
    <t>phamday222@gmail.com</t>
  </si>
  <si>
    <t>TG-QT062</t>
  </si>
  <si>
    <t>Võ Hồ Hoàng Phúc</t>
  </si>
  <si>
    <t>phuchhv@gmail.com</t>
  </si>
  <si>
    <t>TG-QT013</t>
  </si>
  <si>
    <t>Huỳnh Thị Thùy Trinh</t>
  </si>
  <si>
    <t>huynhthuytrinh.hcm@caodangvietmy.edu.vn</t>
  </si>
  <si>
    <t>TG-CNTT094</t>
  </si>
  <si>
    <t>Trương Như Nhật</t>
  </si>
  <si>
    <t>nhunhat021091@gmail.com</t>
  </si>
  <si>
    <t>TG-NN071</t>
  </si>
  <si>
    <t>Phạm Đức Thịnh</t>
  </si>
  <si>
    <t>phamducthinh97@gmail.com</t>
  </si>
  <si>
    <t>TG-KTK24</t>
  </si>
  <si>
    <t>Lý Thị Hồng Ngọc</t>
  </si>
  <si>
    <t>lythihongngoc211195@gmail.com</t>
  </si>
  <si>
    <t>TG-CNTT025</t>
  </si>
  <si>
    <t>Nguyễn Xuân Truyền</t>
  </si>
  <si>
    <t>ngophong2021@gmail.com</t>
  </si>
  <si>
    <t>TG-CNTT013</t>
  </si>
  <si>
    <t>Trần Anh Tuấn</t>
  </si>
  <si>
    <t>trtuan@outlook.com</t>
  </si>
  <si>
    <t>vi.do@caodangvietmy.edu.vn</t>
  </si>
  <si>
    <t>Đỗ Phạm Nhật Vi</t>
  </si>
  <si>
    <t>TG-YD059</t>
  </si>
  <si>
    <t>Nguyễn Ngọc Mưu</t>
  </si>
  <si>
    <t>ngocmuu.dhsg@gmail.com</t>
  </si>
  <si>
    <t>TG-QT087</t>
  </si>
  <si>
    <t>Trần Giang Trúc Linh</t>
  </si>
  <si>
    <t>linh.tran@namlinhcorp.vn</t>
  </si>
  <si>
    <t>TG-TK32</t>
  </si>
  <si>
    <t>Lê Hoàng Anh Thi</t>
  </si>
  <si>
    <t>lehoangathi199@gmail.com</t>
  </si>
  <si>
    <t>TG-QT106</t>
  </si>
  <si>
    <t>Quang Thị Tố Loan</t>
  </si>
  <si>
    <t>loanqtt@gmail.com</t>
  </si>
  <si>
    <t>TG-TK007</t>
  </si>
  <si>
    <t>Lê Văn Thanh</t>
  </si>
  <si>
    <t>ktk.dohoa5.hcm@caodangvietmy.edu.vn</t>
  </si>
  <si>
    <t>TG-QT082</t>
  </si>
  <si>
    <t>Nguyễn Thị Thu Sương</t>
  </si>
  <si>
    <t>thusuong91186@gmail.com</t>
  </si>
  <si>
    <t>TG-BTEC019</t>
  </si>
  <si>
    <t>Nguyễn Thị Ngọc Trang</t>
  </si>
  <si>
    <t>ngoctrang@dttec.edu.vn</t>
  </si>
  <si>
    <t>TG-VH06</t>
  </si>
  <si>
    <t>Lý Anh Tuấn</t>
  </si>
  <si>
    <t>lyanhtuan282@gmail.com</t>
  </si>
  <si>
    <t>TG-NN089</t>
  </si>
  <si>
    <t>Nguyễn Hoàng Anh Châu</t>
  </si>
  <si>
    <t>loptruongchau@gmail.com</t>
  </si>
  <si>
    <t>TG-YD041</t>
  </si>
  <si>
    <t>Diệu Linh</t>
  </si>
  <si>
    <t>dieulinh.dhm@gmail.com</t>
  </si>
  <si>
    <t>TG-TA079</t>
  </si>
  <si>
    <t>Nguyễn Thanh Hiền</t>
  </si>
  <si>
    <t>nguyenthanhhien160495@gmail.com</t>
  </si>
  <si>
    <t>TG-QT82</t>
  </si>
  <si>
    <t>Hoàng Thị Thanh Hằng</t>
  </si>
  <si>
    <t>hoanghang5828@gmail.com</t>
  </si>
  <si>
    <t>TG-YD068</t>
  </si>
  <si>
    <t>Dương Thanh Điền</t>
  </si>
  <si>
    <t>duongthanhdien.hcm@caodangvietmy.edu.vn</t>
  </si>
  <si>
    <t>TG-KQT91</t>
  </si>
  <si>
    <t>Đỗ Thị Hường</t>
  </si>
  <si>
    <t>huongdo171289@gmail.com</t>
  </si>
  <si>
    <t>TG-QT071</t>
  </si>
  <si>
    <t>Nguyễn Thanh Hương</t>
  </si>
  <si>
    <t>kizzina@gmail.com</t>
  </si>
  <si>
    <t>CH-QT002</t>
  </si>
  <si>
    <t>Huỳnh Cẩm Thúy</t>
  </si>
  <si>
    <t>thuy.huynh@caodangvietmy.edu.vn</t>
  </si>
  <si>
    <t>TG-YD034</t>
  </si>
  <si>
    <t>Nguyễn Bình Phương</t>
  </si>
  <si>
    <t>trangngo170984@gmail.com</t>
  </si>
  <si>
    <t>TG-QT0890</t>
  </si>
  <si>
    <t>Phạm Thị Thanh Hậu</t>
  </si>
  <si>
    <t>hau@gmail.com</t>
  </si>
  <si>
    <t>TG-YD023</t>
  </si>
  <si>
    <t>Ngô Minh Nhã</t>
  </si>
  <si>
    <t>nhangominh1804@gmail.com</t>
  </si>
  <si>
    <t>TG-VHS24</t>
  </si>
  <si>
    <t>Phan Nguyễn Phương Uyên</t>
  </si>
  <si>
    <t>uynuyn77@gmail.com</t>
  </si>
  <si>
    <t>TG-QT018</t>
  </si>
  <si>
    <t>Trần Chí Hiếu</t>
  </si>
  <si>
    <t>tranchihieu.hcm@caodangvietmy.edu.vn</t>
  </si>
  <si>
    <t>TG-CNTT023</t>
  </si>
  <si>
    <t>Nguyễn Thị Đỗ Quyên</t>
  </si>
  <si>
    <t>quyenntd5@fpt.edu.vn</t>
  </si>
  <si>
    <t>TG-CNTT022</t>
  </si>
  <si>
    <t>Trần Nhật Minh</t>
  </si>
  <si>
    <t>nhatminhtccb@gmail.com</t>
  </si>
  <si>
    <t>TG-YD066</t>
  </si>
  <si>
    <t>Trần Thị Lan Hương</t>
  </si>
  <si>
    <t>lanhuong281016@gmail.com</t>
  </si>
  <si>
    <t>TG-CNTT10</t>
  </si>
  <si>
    <t>Viên Thanh Nhã</t>
  </si>
  <si>
    <t>vienthanhnha2003@gmail.com</t>
  </si>
  <si>
    <t>TG-YD033</t>
  </si>
  <si>
    <t>Hồ Thị Nga</t>
  </si>
  <si>
    <t>ngautchcm@pnt.edu.vn</t>
  </si>
  <si>
    <t>TG-TK037</t>
  </si>
  <si>
    <t>Đỗ Đức Nam</t>
  </si>
  <si>
    <t>doducnam.hcm@caodangvietmy.edu.vn</t>
  </si>
  <si>
    <t>TG-NN088</t>
  </si>
  <si>
    <t>Lý Khánh Huy</t>
  </si>
  <si>
    <t>lykhanhhuy352@gmail.com</t>
  </si>
  <si>
    <t>TG-CNTT093</t>
  </si>
  <si>
    <t>Phạm Minh Thiện</t>
  </si>
  <si>
    <t>minhthienpham0611@gmail.com</t>
  </si>
  <si>
    <t>TG-VHPT014</t>
  </si>
  <si>
    <t>Thầy Duyên</t>
  </si>
  <si>
    <t>vanduyennb@gmail.com</t>
  </si>
  <si>
    <t>TG-TK060</t>
  </si>
  <si>
    <t>Lương Anh Quỳnh Như</t>
  </si>
  <si>
    <t>luongnhu.artwork@gmail.com</t>
  </si>
  <si>
    <t>TG-NN085</t>
  </si>
  <si>
    <t>Huỳnh Hà Ngọc Hiệp</t>
  </si>
  <si>
    <t>phyoheehuynh1@naver.com</t>
  </si>
  <si>
    <t>VHPT011</t>
  </si>
  <si>
    <t>Đào Lê Thanh Hoàng</t>
  </si>
  <si>
    <t>daolethanhhoangspkhxh@gmail.com</t>
  </si>
  <si>
    <t>TG-VH012</t>
  </si>
  <si>
    <t>Nguyễn Hoàng Giang</t>
  </si>
  <si>
    <t>giangnguyenhoang.hist@gmail.com</t>
  </si>
  <si>
    <t>Quàng Thị Tố Loan</t>
  </si>
  <si>
    <t>TG-CNTT16</t>
  </si>
  <si>
    <t>Nguyễn Thị Mỹ Hạnh</t>
  </si>
  <si>
    <t>happyhanh89@gmail.com</t>
  </si>
  <si>
    <t>TG-QT078</t>
  </si>
  <si>
    <t>Đặng Kim Phụng</t>
  </si>
  <si>
    <t>dangkimphung0212@gmail.com</t>
  </si>
  <si>
    <t>TG-TK088</t>
  </si>
  <si>
    <t>Vũ Quốc Duy</t>
  </si>
  <si>
    <t>duy.thaison11@gmail.com</t>
  </si>
  <si>
    <t>Trần Hồng Thuý</t>
  </si>
  <si>
    <t>Trần Hoà Thuận</t>
  </si>
  <si>
    <t>thuan.tran2@caodangvietmy.edu.vn</t>
  </si>
  <si>
    <t>Nguyễn Thị Quỳnh My</t>
  </si>
  <si>
    <t>minguyen241295@gmail.com</t>
  </si>
  <si>
    <t>Trần Nguyễn Hoàng Gia</t>
  </si>
  <si>
    <t>hoanggiat92@gmail.com</t>
  </si>
  <si>
    <t>Nguyễn Quý Sơn</t>
  </si>
  <si>
    <t>nguyenquysonn20593@gmail.com</t>
  </si>
  <si>
    <t>Nguyễn Hồ Trúc Linh</t>
  </si>
  <si>
    <t>nghotruclinh03@gmail.com</t>
  </si>
  <si>
    <t>Đỗ Thuý Hiền</t>
  </si>
  <si>
    <t>Trần Thị Thuý Hằng</t>
  </si>
  <si>
    <t>Tô Thị Phương Thuý</t>
  </si>
  <si>
    <t>Châu Đoàn Mỹ Thuỷ</t>
  </si>
  <si>
    <t>thuy.chau@caodangvietmy.edu.vn</t>
  </si>
  <si>
    <t>Phan Đài Trang</t>
  </si>
  <si>
    <t>Nguyễn Ngọc Sỹ Đan</t>
  </si>
  <si>
    <t>Nguyễn Hưng Hoà</t>
  </si>
  <si>
    <t>Đặng Văn Kiệt</t>
  </si>
  <si>
    <t>dangkiet9090@gmail.com</t>
  </si>
  <si>
    <t>Hoàng Vân Anh</t>
  </si>
  <si>
    <t>hoangvananh0705@gmail.com</t>
  </si>
  <si>
    <t>Lê Phan Kiều Dung</t>
  </si>
  <si>
    <t>ledungmi1089@gmail.com</t>
  </si>
  <si>
    <t>Nguyễn Hải Nam</t>
  </si>
  <si>
    <t>hainam1531991@gmail.com</t>
  </si>
  <si>
    <t>Nguyễn Thị Ánh Ri</t>
  </si>
  <si>
    <t>nguyenanhry@gmail.com</t>
  </si>
  <si>
    <t>huyennguyen161087@gmail.com</t>
  </si>
  <si>
    <t>Phan Minh Đăng</t>
  </si>
  <si>
    <t>thefierylantern@gmail.com</t>
  </si>
  <si>
    <t>sonphan.creative@gmail.com</t>
  </si>
  <si>
    <t>thuan.hoa2@caodangvietmy.edu.vn</t>
  </si>
  <si>
    <t>Nguyễn Dương Anh Hải</t>
  </si>
  <si>
    <t>blueking2908@gmail.com</t>
  </si>
  <si>
    <t>Vũ Mỹ Duyên</t>
  </si>
  <si>
    <t>myduyenn7798@gmail.com</t>
  </si>
  <si>
    <t>Nguyễn Ngọc Thanh Tuyền</t>
  </si>
  <si>
    <t>tracy.gdes@gmail.com</t>
  </si>
  <si>
    <t>Hoàng Văn Cương</t>
  </si>
  <si>
    <t>cuong.hoang@iae.edu.vn</t>
  </si>
  <si>
    <t>Đào Thanh Xuân</t>
  </si>
  <si>
    <t>xuan.dao@caodangvietmy.edu.vn</t>
  </si>
  <si>
    <t>Thầy Trần Tấn Tài</t>
  </si>
  <si>
    <t>ittantai@gmail.com</t>
  </si>
  <si>
    <t>Cô  Đỗ Thị Thu Thủy</t>
  </si>
  <si>
    <r>
      <rPr>
        <rFont val="Times New Roman"/>
        <color rgb="FF1155CC"/>
        <sz val="12.0"/>
        <u/>
      </rPr>
      <t>dothithuthuy.vn</t>
    </r>
    <r>
      <rPr>
        <rFont val="Times New Roman"/>
        <sz val="12.0"/>
      </rPr>
      <t>@gmail.com</t>
    </r>
  </si>
  <si>
    <t>Nguyễn Minh Thuận</t>
  </si>
  <si>
    <t>Dương Hớn Minh</t>
  </si>
  <si>
    <t>duonghonminh7@gmail.com</t>
  </si>
  <si>
    <t>Nguỵ Nguyễn Uy Vũ</t>
  </si>
  <si>
    <t>nguynguyenuyvu@gmail.com</t>
  </si>
  <si>
    <t>Nguyễn Hữu Hương Xuân</t>
  </si>
  <si>
    <t>nguyenhuuhuongxuan@gmail.com</t>
  </si>
  <si>
    <t>Trần Đình Văn</t>
  </si>
  <si>
    <t>van2001180274@gmail.com</t>
  </si>
  <si>
    <t>Tăng Thanh Phương</t>
  </si>
  <si>
    <t>phuong24th@gmail.com</t>
  </si>
  <si>
    <t>Đinh Thị Hà</t>
  </si>
  <si>
    <t>dinhthihagtvt3@gmail.com</t>
  </si>
  <si>
    <t>Trương Minh Thắng</t>
  </si>
  <si>
    <t>thang.truong@caodangvietmy.edu.vn</t>
  </si>
  <si>
    <t>Đỗ Quốc Đạt</t>
  </si>
  <si>
    <t>dodatddd@gmail.com</t>
  </si>
  <si>
    <t>Trần Quốc Hùng</t>
  </si>
  <si>
    <t>hung.tq13@oude.edu.vn</t>
  </si>
  <si>
    <t>Nguyễn Thị Thái Bình</t>
  </si>
  <si>
    <t>nguyenthithaibinh88@gmail.com</t>
  </si>
  <si>
    <t>Phạm Hiển Long</t>
  </si>
  <si>
    <t>long.pham@caodangvietmy.edu.vn</t>
  </si>
  <si>
    <t>Nguyễn Ngọc Thanh Uyên</t>
  </si>
  <si>
    <t>mariauyennguyen79@gmail.com</t>
  </si>
  <si>
    <t>Nguyễn Hoài Khánh</t>
  </si>
  <si>
    <t>nh.khanh1309@gmail.com</t>
  </si>
  <si>
    <t>Châu Đức Quang</t>
  </si>
  <si>
    <t>chauducquang@gmail.com</t>
  </si>
  <si>
    <t>Vũ Thị Mỹ Duyên</t>
  </si>
  <si>
    <t>Nguyễn Phạm Khánh Ngọc</t>
  </si>
  <si>
    <t>nguyenphamkhanhngoc1006@gmail.com</t>
  </si>
  <si>
    <t>Hồ Phi Long</t>
  </si>
  <si>
    <t>hophilong230161@gmail.com</t>
  </si>
  <si>
    <t>Trần Quang Vũ</t>
  </si>
  <si>
    <t>tinhanh1992@gmail.com</t>
  </si>
  <si>
    <t>Hà Dĩ Luân</t>
  </si>
  <si>
    <t>hadiluan2205@gmail.com</t>
  </si>
  <si>
    <t>Lê Thị Cẩm Tú</t>
  </si>
  <si>
    <t>lecamtu2301@gmail.com</t>
  </si>
  <si>
    <t>Nguyễn Việt Minh Quang</t>
  </si>
  <si>
    <t>ngvietminhquang.design@gmail.com</t>
  </si>
  <si>
    <t>Nguyễn Đức Cương</t>
  </si>
  <si>
    <t>cuongnguyenduc@gmail.com</t>
  </si>
  <si>
    <t>Nguyễn Xuân Long</t>
  </si>
  <si>
    <t>KHÓA</t>
  </si>
  <si>
    <t>TRÌNH ĐỘ</t>
  </si>
  <si>
    <t>NGÀNH</t>
  </si>
  <si>
    <t>Cơ Sở</t>
  </si>
  <si>
    <t>LỚP</t>
  </si>
  <si>
    <t>Sỉ số
(dự kiến)</t>
  </si>
  <si>
    <t>Số Tín chỉ</t>
  </si>
  <si>
    <t>Số Tiết</t>
  </si>
  <si>
    <t>Ghi chú</t>
  </si>
  <si>
    <t xml:space="preserve">Công nghệ thông tin (UDPM) </t>
  </si>
  <si>
    <t>Trung cấp</t>
  </si>
  <si>
    <t>Công nghệ thông tin (UDPM)</t>
  </si>
  <si>
    <t>5243VIS01</t>
  </si>
  <si>
    <t>INT.5.18.00</t>
  </si>
  <si>
    <t>Kiểm thử nâng cao</t>
  </si>
  <si>
    <t>INT.5.15.00</t>
  </si>
  <si>
    <t>Dự án mẫu</t>
  </si>
  <si>
    <t>INT.5.13.00</t>
  </si>
  <si>
    <t>Lập trình Front End framework</t>
  </si>
  <si>
    <t>5243VIS01G</t>
  </si>
  <si>
    <t>5243VIS02</t>
  </si>
  <si>
    <t>5243VIS02G</t>
  </si>
  <si>
    <t>5243VIS03</t>
  </si>
  <si>
    <t>Cao đẳng</t>
  </si>
  <si>
    <t>6243VIS01</t>
  </si>
  <si>
    <t>INT.6.07.00</t>
  </si>
  <si>
    <t>Lập trình ASP.Net với C#3/ (***)</t>
  </si>
  <si>
    <t>LEG.6.01.00</t>
  </si>
  <si>
    <t>Pháp luật</t>
  </si>
  <si>
    <t>INT.6.22.00</t>
  </si>
  <si>
    <t>Tiếng Anh chuyên ngành</t>
  </si>
  <si>
    <t>ESM.6.01.00</t>
  </si>
  <si>
    <t>Kỹ năng bán hàng</t>
  </si>
  <si>
    <t>6243VIS01G</t>
  </si>
  <si>
    <t>6243VIS02</t>
  </si>
  <si>
    <t>6243VIS02G</t>
  </si>
  <si>
    <t>Liên thông cao đẳng</t>
  </si>
  <si>
    <t>4223VIS01LT</t>
  </si>
  <si>
    <t>INT.6.20.00</t>
  </si>
  <si>
    <t>Thực tập tốt nghiệp</t>
  </si>
  <si>
    <t>INT.6.21.00</t>
  </si>
  <si>
    <t>Đồ án TN</t>
  </si>
  <si>
    <t>6252INT01TU</t>
  </si>
  <si>
    <t>INT.6.10.00</t>
  </si>
  <si>
    <t>Thiết kế UI/UX</t>
  </si>
  <si>
    <t>ESD.6.02.00</t>
  </si>
  <si>
    <t>Kỹ năng làm việc</t>
  </si>
  <si>
    <t>6252INT01TUG</t>
  </si>
  <si>
    <t>5252INT01</t>
  </si>
  <si>
    <t>ENG.5.02.00</t>
  </si>
  <si>
    <t>TOEIC 1</t>
  </si>
  <si>
    <t>Tạm hoãn</t>
  </si>
  <si>
    <t>INT.5.03.00</t>
  </si>
  <si>
    <t>Lập trình hướng đối tượng với C# 1 (*)</t>
  </si>
  <si>
    <t>INT.5.02.00</t>
  </si>
  <si>
    <t>Cơ sở dữ liệu và hệ quản trị SQL Server</t>
  </si>
  <si>
    <t>5252INT01G</t>
  </si>
  <si>
    <t>6252INT01</t>
  </si>
  <si>
    <t>INT.6.02.00</t>
  </si>
  <si>
    <t>INT.6.03.00</t>
  </si>
  <si>
    <t>6252INT01G</t>
  </si>
  <si>
    <t>Công nghệ kỹ thuật ô tô</t>
  </si>
  <si>
    <t>5243VOT01</t>
  </si>
  <si>
    <t>ATE.5.17.00</t>
  </si>
  <si>
    <t>Thực hành điện ô tô 1</t>
  </si>
  <si>
    <t>ATE.5.18.00</t>
  </si>
  <si>
    <t>Thực hành điện ô tô 2</t>
  </si>
  <si>
    <t>ESD.5.02.00</t>
  </si>
  <si>
    <t>6243VOT01</t>
  </si>
  <si>
    <t>ATE.6.11.00</t>
  </si>
  <si>
    <t>Thực hành hệ thống truyền lực trên ô tô</t>
  </si>
  <si>
    <t>ATE.6.17.00</t>
  </si>
  <si>
    <t>ATE.6.19.00</t>
  </si>
  <si>
    <t>Phần mềm chẩn đoán kỹ thuật ô tô</t>
  </si>
  <si>
    <t>6243VOT01G</t>
  </si>
  <si>
    <t>5252ATE01</t>
  </si>
  <si>
    <t>ATE.5.02.00</t>
  </si>
  <si>
    <t>Vẽ kỹ thuật - Autocad</t>
  </si>
  <si>
    <t>ATE.5.04.00</t>
  </si>
  <si>
    <t>An toàn lao động và Môi trường công nghiệp</t>
  </si>
  <si>
    <t>ATE.5.08.00</t>
  </si>
  <si>
    <t>Nguyên lý động cơ đốt trong</t>
  </si>
  <si>
    <t>5252ATE01G</t>
  </si>
  <si>
    <t>6252ATE01</t>
  </si>
  <si>
    <t>ATE.6.03.00</t>
  </si>
  <si>
    <t>CAD - Ứng dụng thiết kế ô tô</t>
  </si>
  <si>
    <t>ATE.6.04.00</t>
  </si>
  <si>
    <t>ATE.6.08.00</t>
  </si>
  <si>
    <t>ATE.6.12.00</t>
  </si>
  <si>
    <t>Nguyên lý - Chi tiết máy</t>
  </si>
  <si>
    <t>ATE.6.15.00</t>
  </si>
  <si>
    <t>Cấu tạo ô tô</t>
  </si>
  <si>
    <t>6252ATE01G</t>
  </si>
  <si>
    <t>Thiết kế Nội Thất</t>
  </si>
  <si>
    <t>Thiết kế nội thất</t>
  </si>
  <si>
    <t>6243VII01</t>
  </si>
  <si>
    <t>GRD.6.22.00</t>
  </si>
  <si>
    <t>Tiếng Anh chuyên ngành thiết kế</t>
  </si>
  <si>
    <t>IND.6.16.00</t>
  </si>
  <si>
    <t>Thiết kế trang trí nội thất cửa hàng bán lẻ</t>
  </si>
  <si>
    <t>IND.6.20.00</t>
  </si>
  <si>
    <t>Thiết kế cảnh quan sân vườn (Tự chọn)</t>
  </si>
  <si>
    <t>POL.6.01.00</t>
  </si>
  <si>
    <t>Giáo dục chính trị</t>
  </si>
  <si>
    <t>Thiết kế Thời Trang</t>
  </si>
  <si>
    <t>Thiết kế thời trang</t>
  </si>
  <si>
    <t>5243VIF01</t>
  </si>
  <si>
    <t>GRD.5.22.00</t>
  </si>
  <si>
    <t>POL.5.01.00</t>
  </si>
  <si>
    <t>LEG.5.01.00</t>
  </si>
  <si>
    <t>FSD.5.20.00</t>
  </si>
  <si>
    <t>Xử lý chất liệu (Tự chọn)</t>
  </si>
  <si>
    <t>6243VIF01</t>
  </si>
  <si>
    <t>FSD.6.17.00</t>
  </si>
  <si>
    <t>Thiết kế thời trang xuân hè</t>
  </si>
  <si>
    <t>FSD.6.18.00</t>
  </si>
  <si>
    <t>Thiết kế thời trang thu đông</t>
  </si>
  <si>
    <t>FSD.6.20.00</t>
  </si>
  <si>
    <t>Thiết kế Đồ Họa</t>
  </si>
  <si>
    <t>Thiết kế đồ họa</t>
  </si>
  <si>
    <t>5243VIG01</t>
  </si>
  <si>
    <t>GRD.5.19.00</t>
  </si>
  <si>
    <t>Thực tập doanh nghiệp (học phần 1)</t>
  </si>
  <si>
    <t>5243VIG01G</t>
  </si>
  <si>
    <t>6243VIG01</t>
  </si>
  <si>
    <t>GRD.6.19.00</t>
  </si>
  <si>
    <t>6243VIG01G</t>
  </si>
  <si>
    <t>5243VIG02</t>
  </si>
  <si>
    <t>Tiếng Anh chuyên ngành Thiết kế</t>
  </si>
  <si>
    <t>GRD.5.17.00</t>
  </si>
  <si>
    <t>Thiết kế truyền thông quảng cáo (Tự chọn)</t>
  </si>
  <si>
    <t>5243VIG02G</t>
  </si>
  <si>
    <t>6243VIG02</t>
  </si>
  <si>
    <t>GRD.6.12.00</t>
  </si>
  <si>
    <t>Thiết kế giao diện (web/app)</t>
  </si>
  <si>
    <t>GRD.6.13.00</t>
  </si>
  <si>
    <t>Xử lý phim</t>
  </si>
  <si>
    <t>6243VIG02G</t>
  </si>
  <si>
    <t>Liên thông Cao đẳng</t>
  </si>
  <si>
    <t>6252GRD01TU</t>
  </si>
  <si>
    <t>GRD.6.05.00</t>
  </si>
  <si>
    <t>Nghệ thuật nhiếp ảnh</t>
  </si>
  <si>
    <t>6252GRD02TU</t>
  </si>
  <si>
    <t>6252GRD02TUG</t>
  </si>
  <si>
    <t>5252GRD01</t>
  </si>
  <si>
    <t>GRD.5.03.00</t>
  </si>
  <si>
    <t>Hình hoạ</t>
  </si>
  <si>
    <t>GRD.5.04.00</t>
  </si>
  <si>
    <t>Cơ sở tạo hình</t>
  </si>
  <si>
    <t>5252GRD01G</t>
  </si>
  <si>
    <t>6252GRD01G</t>
  </si>
  <si>
    <t>GRD.6.03.00</t>
  </si>
  <si>
    <t>GRD.6.04.00</t>
  </si>
  <si>
    <t>GRD.6.08.00</t>
  </si>
  <si>
    <t>Công cụ thiết kế Adobe</t>
  </si>
  <si>
    <t>6252GRD01</t>
  </si>
  <si>
    <t>PHIÊN DỊCH TIẾNG ANH THƯƠNG MẠI</t>
  </si>
  <si>
    <t>Phiên Dịch Tiếng Anh Thương Mại</t>
  </si>
  <si>
    <t>6243VLB01</t>
  </si>
  <si>
    <t>Giáo dục Chính trị</t>
  </si>
  <si>
    <t>CEI.6.26.00</t>
  </si>
  <si>
    <t>Phương pháp giảng dạy Thiếu Nhi</t>
  </si>
  <si>
    <t>CEI.6.27.00</t>
  </si>
  <si>
    <t>Thực hành Phiên dịch tiếng Anh du lịch</t>
  </si>
  <si>
    <t>CEI.6.18.00</t>
  </si>
  <si>
    <t>Tiếng Anh thư tín thương mại</t>
  </si>
  <si>
    <t>CEI.6.23.00</t>
  </si>
  <si>
    <t>Thực hành Biên dịch thương mại 2</t>
  </si>
  <si>
    <t>CEI.6.21.00</t>
  </si>
  <si>
    <t>Thực hành Phiên dịch thương mại 2</t>
  </si>
  <si>
    <t>6243VLB01G</t>
  </si>
  <si>
    <t>TIẾNG HÀN QUỐC</t>
  </si>
  <si>
    <t>Tiếng Hàn Quốc</t>
  </si>
  <si>
    <t>6243VLK01</t>
  </si>
  <si>
    <t>KOR.6.12.00</t>
  </si>
  <si>
    <t>Tiếng Hàn Nghe - Nói 5</t>
  </si>
  <si>
    <t>KOR.6.14.00</t>
  </si>
  <si>
    <t>Tiếng Hàn Đọc Viết 5</t>
  </si>
  <si>
    <t>KOR.6.16.00</t>
  </si>
  <si>
    <t>Ngữ pháp 5</t>
  </si>
  <si>
    <t>KOR.6.26.00</t>
  </si>
  <si>
    <t>Tiếng Hàn thư tín thương mại</t>
  </si>
  <si>
    <t>KOR.6.18.00</t>
  </si>
  <si>
    <t>Phiên dịch 2</t>
  </si>
  <si>
    <t>KOR.6.20.00</t>
  </si>
  <si>
    <t>Biên dịch 2</t>
  </si>
  <si>
    <t>6243VLK01G</t>
  </si>
  <si>
    <t>6252KOR01</t>
  </si>
  <si>
    <t>INF.6.01.00</t>
  </si>
  <si>
    <t>Tin học</t>
  </si>
  <si>
    <t>KOR.6.02.00</t>
  </si>
  <si>
    <t>Tiếng Hàn nghe - nói 2</t>
  </si>
  <si>
    <t>KOR.6.05.00</t>
  </si>
  <si>
    <t>Tiếng Hàn đọc - viết 2</t>
  </si>
  <si>
    <t>KOR.6.08.00</t>
  </si>
  <si>
    <t>Ngữ pháp 2</t>
  </si>
  <si>
    <t>6252KOR01G</t>
  </si>
  <si>
    <t>Dược (Pharmacy)</t>
  </si>
  <si>
    <t>Dược</t>
  </si>
  <si>
    <t>6243VHP01</t>
  </si>
  <si>
    <t>PHA.6.14.00</t>
  </si>
  <si>
    <t>Dược lâm sàng</t>
  </si>
  <si>
    <t>PHA.6.08.00</t>
  </si>
  <si>
    <t>Kiểm nghiệm dược phẩm</t>
  </si>
  <si>
    <t>6243VHP01G</t>
  </si>
  <si>
    <t>6252PHA01</t>
  </si>
  <si>
    <t>NUR.6.02.00</t>
  </si>
  <si>
    <t>Giải phẫu sinh lý</t>
  </si>
  <si>
    <t>PHA.6.02.00</t>
  </si>
  <si>
    <t>Hóa học đại cương - vô cơ</t>
  </si>
  <si>
    <t>PHA.6.03.00</t>
  </si>
  <si>
    <t>Hóa hữu cơ</t>
  </si>
  <si>
    <t>PHA.6.04.00</t>
  </si>
  <si>
    <t>Hóa phân tích</t>
  </si>
  <si>
    <t>6252PHA01G</t>
  </si>
  <si>
    <t>ĐIỀU DƯỠNG - Nursing</t>
  </si>
  <si>
    <t>Điều dưỡng</t>
  </si>
  <si>
    <t>6243VHN01</t>
  </si>
  <si>
    <t>BEC.6.17.00</t>
  </si>
  <si>
    <t>Chăm sóc da cơ bản và nâng cao (Tự chọn**)</t>
  </si>
  <si>
    <t>BEC.6.13.00</t>
  </si>
  <si>
    <t>Massage và bấm huyệt (Tự chọn**)</t>
  </si>
  <si>
    <t>BEC.6.12.00</t>
  </si>
  <si>
    <t>Kỹ thuật trang điểm (Tự chọn **)</t>
  </si>
  <si>
    <t>NUR.6.24.00</t>
  </si>
  <si>
    <t>Y học cổ truyền - PHCN</t>
  </si>
  <si>
    <t>NUR.6.11.00</t>
  </si>
  <si>
    <t>CSSK Trẻ em</t>
  </si>
  <si>
    <t>NUR.6.20.00</t>
  </si>
  <si>
    <t>THBVCSSK Trẻ em</t>
  </si>
  <si>
    <t>6243VHN01G</t>
  </si>
  <si>
    <t>Củ chi</t>
  </si>
  <si>
    <t>6243VHN01LT</t>
  </si>
  <si>
    <t>PHY.6.02.00</t>
  </si>
  <si>
    <t>Giáo dục thể chất</t>
  </si>
  <si>
    <t>MIL.6.02.00</t>
  </si>
  <si>
    <t>Giáo dục quốc phòng và an ninh</t>
  </si>
  <si>
    <t>INF.6.02.00</t>
  </si>
  <si>
    <t>ENG.6.04.00</t>
  </si>
  <si>
    <t>Tiếng Anh</t>
  </si>
  <si>
    <t>6252NUR01</t>
  </si>
  <si>
    <t>NUR.6.03.00</t>
  </si>
  <si>
    <t>Sinh lý bệnh – Miễn dịch</t>
  </si>
  <si>
    <t>NUR.6.04.00</t>
  </si>
  <si>
    <t>Kiểm soát nhiễm khuẩn</t>
  </si>
  <si>
    <t>NUR.6.05.00</t>
  </si>
  <si>
    <t>Điều dưỡng cơ sở 1</t>
  </si>
  <si>
    <t>6252NUR01G</t>
  </si>
  <si>
    <t>QUAN HỆ CÔNG CHÚNG</t>
  </si>
  <si>
    <t>Quan hệ công chúng</t>
  </si>
  <si>
    <t>5243VPR02</t>
  </si>
  <si>
    <t>COM.5.11.00</t>
  </si>
  <si>
    <t>Nghiệp vụ Quảng cáo</t>
  </si>
  <si>
    <t>PUR.5.08.00</t>
  </si>
  <si>
    <t>Tổ chức sự kiện</t>
  </si>
  <si>
    <t>SAO.5.02.00</t>
  </si>
  <si>
    <t>Tâm lý và hành vi khách hàng</t>
  </si>
  <si>
    <t>6243VPR01</t>
  </si>
  <si>
    <t>PUR.6.05.00</t>
  </si>
  <si>
    <t>Tiếng Anh chuyên ngành Truyền thông và Marketing</t>
  </si>
  <si>
    <t>PUR.6.04.00</t>
  </si>
  <si>
    <t>Truyền thông &amp; Marketing nội bộ</t>
  </si>
  <si>
    <t>PUR.6.07.00</t>
  </si>
  <si>
    <t>Quản trị khủng hoảng truyền thông</t>
  </si>
  <si>
    <t>COM.6.11.00</t>
  </si>
  <si>
    <t>PUR.6.08.00</t>
  </si>
  <si>
    <t>6243VPR02</t>
  </si>
  <si>
    <t>4223VPR01LT</t>
  </si>
  <si>
    <t>ESM.6.02.00</t>
  </si>
  <si>
    <t>Digital Marketing</t>
  </si>
  <si>
    <t>Tổ chức Sự kiện</t>
  </si>
  <si>
    <t>6252PUR01TU</t>
  </si>
  <si>
    <t>5252PUR01</t>
  </si>
  <si>
    <t>PUR.5.03.00</t>
  </si>
  <si>
    <t>Thực hành ngôn ngữ viết trong Truyền thông &amp; MKT</t>
  </si>
  <si>
    <t>PUR.5.02.00</t>
  </si>
  <si>
    <t>Văn hoá trong truyền thông và Marketing</t>
  </si>
  <si>
    <t>6252PUR01</t>
  </si>
  <si>
    <t>PUR.6.03.00</t>
  </si>
  <si>
    <t>PUR.6.02.00</t>
  </si>
  <si>
    <t>SAO.6.02.00</t>
  </si>
  <si>
    <t>QUẢN TRỊ KHÁCH SẠN</t>
  </si>
  <si>
    <t>Quản trị khách sạn</t>
  </si>
  <si>
    <t>5243VMH01</t>
  </si>
  <si>
    <t>HOM.5.07.00</t>
  </si>
  <si>
    <t>Nghiệp vụ lễ tân</t>
  </si>
  <si>
    <t>5243VMH02</t>
  </si>
  <si>
    <t>6243VMH02</t>
  </si>
  <si>
    <t>HOM.6.15.00</t>
  </si>
  <si>
    <t>Tiếng Anh chuyên ngành Dịch vụ</t>
  </si>
  <si>
    <t>HOM.6.07.00</t>
  </si>
  <si>
    <t>6243VMH02G</t>
  </si>
  <si>
    <t>6252HOM02TU</t>
  </si>
  <si>
    <t>Tiếng Anh chuyên ngành dịch vụ</t>
  </si>
  <si>
    <t>6252HOM01TU</t>
  </si>
  <si>
    <t>5252HOM01</t>
  </si>
  <si>
    <t>COA.5.01.00</t>
  </si>
  <si>
    <t>Nguyên lý kế toán</t>
  </si>
  <si>
    <t>SMA.5.01.00</t>
  </si>
  <si>
    <t>Kinh tế vi mô</t>
  </si>
  <si>
    <t>HOM.5.04.00</t>
  </si>
  <si>
    <t>Nghiệp vụ nhà hàng</t>
  </si>
  <si>
    <t>5252HOM01G</t>
  </si>
  <si>
    <t>6252HOM01</t>
  </si>
  <si>
    <t>HOM.6.04.00</t>
  </si>
  <si>
    <t>Đồng ý</t>
  </si>
  <si>
    <t>COA.6.01.00</t>
  </si>
  <si>
    <t>SMA.6.01.00</t>
  </si>
  <si>
    <t>6252HOM01G</t>
  </si>
  <si>
    <t xml:space="preserve"> QUẢN TRỊ DOANH NGHIỆP VỪA VÀ NHỎ</t>
  </si>
  <si>
    <t>Quản trị doanh nghiệp vừa và nhỏ</t>
  </si>
  <si>
    <t>5243VMS01G</t>
  </si>
  <si>
    <t>SMA.5.03.00</t>
  </si>
  <si>
    <t>Quản trị dự án kinh doanh</t>
  </si>
  <si>
    <t>5243VMS02</t>
  </si>
  <si>
    <t>5243VMS02G</t>
  </si>
  <si>
    <t>5243VMS03</t>
  </si>
  <si>
    <t>6243VMS01</t>
  </si>
  <si>
    <t>SMA.6.09.00</t>
  </si>
  <si>
    <t>Tiếng Anh chuyên ngành Quản trị</t>
  </si>
  <si>
    <t>SMA.6.03.00</t>
  </si>
  <si>
    <t>6243VMS01G</t>
  </si>
  <si>
    <t>6243VMS02</t>
  </si>
  <si>
    <t>6243VMS02G</t>
  </si>
  <si>
    <t>6252SMA01TU</t>
  </si>
  <si>
    <t>6252SMA01TUG</t>
  </si>
  <si>
    <t>6252SMA02TU</t>
  </si>
  <si>
    <t>Tiếng Anh chuyên ngành quản trị</t>
  </si>
  <si>
    <t>6252SMA02TUG</t>
  </si>
  <si>
    <t>6252SMA01</t>
  </si>
  <si>
    <t>6252SMA01G</t>
  </si>
  <si>
    <t>5252SMA01</t>
  </si>
  <si>
    <t>5252SMA01G</t>
  </si>
  <si>
    <t>6252SMA01E</t>
  </si>
  <si>
    <t>ENG.6.03.00</t>
  </si>
  <si>
    <t>TOEIC 2</t>
  </si>
  <si>
    <t>EMA.6.01.00</t>
  </si>
  <si>
    <t>Quản trị học</t>
  </si>
  <si>
    <t>COM.6.01.00</t>
  </si>
  <si>
    <t>Marketing Căn bản</t>
  </si>
  <si>
    <t>DU LỊCH LỮ HÀNH</t>
  </si>
  <si>
    <t>Du lịch lữ hành</t>
  </si>
  <si>
    <t>5243VMT01G</t>
  </si>
  <si>
    <t>Giáo dục Chính trị</t>
  </si>
  <si>
    <t>Cột mã lớp có trạng thái:
🟣 Màu hồng: Mã lớp Trung cấp</t>
  </si>
  <si>
    <t>Cột môn học có trạng thái:
🔴Đỏ cả dòng: Trùng phòng học
🏷️Màu vàng nhạt: Trùng lịch học</t>
  </si>
  <si>
    <t>Cột số lượng:
🔴Màu đỏ: SL sinh viên dưới 10</t>
  </si>
  <si>
    <t>TIẾN ĐỘ
🟤Màu nâu: Vượt Tuần thứ 13
🟠Màu cam: Vượt Tuần thứ 12
🟡Màu vàng: Vượt Tuần thứ 11</t>
  </si>
  <si>
    <t>Khoa/Ngành 
Quản Lý</t>
  </si>
  <si>
    <t>Môn học</t>
  </si>
  <si>
    <t>Số lượng
(DỰ KIẾN)</t>
  </si>
  <si>
    <t>Số lượng
thực học</t>
  </si>
  <si>
    <t>Tiết</t>
  </si>
  <si>
    <t>Thứ</t>
  </si>
  <si>
    <t>Thời gian
BĐ</t>
  </si>
  <si>
    <t>Thời gian 
KT</t>
  </si>
  <si>
    <t>Phòng học</t>
  </si>
  <si>
    <t>Cơ sở học</t>
  </si>
  <si>
    <t>Ngày bắt đầu</t>
  </si>
  <si>
    <t>Ngày kết thúc</t>
  </si>
  <si>
    <t>Mã Giảng viên</t>
  </si>
  <si>
    <t>Tên giảng viên</t>
  </si>
  <si>
    <t>LỊCH
NGHỈ&amp;BÙ</t>
  </si>
  <si>
    <t>Check trùng</t>
  </si>
  <si>
    <t>Số tiết/buổi</t>
  </si>
  <si>
    <t>Số buổi</t>
  </si>
  <si>
    <t>Công nghệ</t>
  </si>
  <si>
    <t>2</t>
  </si>
  <si>
    <t>LAB 502</t>
  </si>
  <si>
    <t>Trung Sơn</t>
  </si>
  <si>
    <t>Nguyễn Trương Thiên Phước</t>
  </si>
  <si>
    <t>GV mới</t>
  </si>
  <si>
    <t>phuoc.ntt16@gmail.com</t>
  </si>
  <si>
    <t>CN</t>
  </si>
  <si>
    <t>Tự học</t>
  </si>
  <si>
    <t>3</t>
  </si>
  <si>
    <t>Google Meet01</t>
  </si>
  <si>
    <t>Link học trực tuyến: 
https://meet.google.com/azt-cgrf-hsf</t>
  </si>
  <si>
    <t>Gò Vấp</t>
  </si>
  <si>
    <t>6</t>
  </si>
  <si>
    <t>Trần Đình Tiến</t>
  </si>
  <si>
    <t>tien94dev@gmail.com</t>
  </si>
  <si>
    <t>G_Lab101</t>
  </si>
  <si>
    <t>4</t>
  </si>
  <si>
    <t>7</t>
  </si>
  <si>
    <t>403&amp;404</t>
  </si>
  <si>
    <t>G_Lab102</t>
  </si>
  <si>
    <t>G_202</t>
  </si>
  <si>
    <t>G_201</t>
  </si>
  <si>
    <t>5</t>
  </si>
  <si>
    <t>Zoom01</t>
  </si>
  <si>
    <t>Online</t>
  </si>
  <si>
    <t>Nguyễn Thị Phương Nguyên</t>
  </si>
  <si>
    <t>Garage
Thanh Phong</t>
  </si>
  <si>
    <t>LAB 501</t>
  </si>
  <si>
    <t>Đoàn Lê Thế Vinh</t>
  </si>
  <si>
    <t>Mail: thevinhkg43@gmail.com</t>
  </si>
  <si>
    <t>Ngô Thị Hồng Quyên</t>
  </si>
  <si>
    <t>Trần Văn Kiên</t>
  </si>
  <si>
    <t>tranvankien3005@gmail.com</t>
  </si>
  <si>
    <t>G_502</t>
  </si>
  <si>
    <t>G_301</t>
  </si>
  <si>
    <t>Lê Minh Nhật Quang</t>
  </si>
  <si>
    <t>Mail: quangtcnqt@gmail.com</t>
  </si>
  <si>
    <t>Chuyển sang chiều thứ 7</t>
  </si>
  <si>
    <t>G_203</t>
  </si>
  <si>
    <t>Thiết kế</t>
  </si>
  <si>
    <t>Phòng may (204)</t>
  </si>
  <si>
    <t>G_302</t>
  </si>
  <si>
    <t>G_402</t>
  </si>
  <si>
    <t>Tiếng Hàn</t>
  </si>
  <si>
    <t>Phan Huỳnh Minh Tú</t>
  </si>
  <si>
    <t>G_403</t>
  </si>
  <si>
    <t>G_303</t>
  </si>
  <si>
    <t>Nguyễn Thị Thúy Vi</t>
  </si>
  <si>
    <t>Sức khỏe</t>
  </si>
  <si>
    <t>CIS</t>
  </si>
  <si>
    <t>cả ngày thứ 5 lý thuyết 2</t>
  </si>
  <si>
    <t>Chiều thứ 6,  Sáng thứ 7, 30 tiết cuối làm chuyên đề</t>
  </si>
  <si>
    <t>Lý thuyết 01</t>
  </si>
  <si>
    <t>Nguyễn Đức Thịnh</t>
  </si>
  <si>
    <t>Sáng Thứ 7 Lý thuyết 1</t>
  </si>
  <si>
    <t>Sáng Thứ 7</t>
  </si>
  <si>
    <t xml:space="preserve">Nguyễn Anh Tuấn </t>
  </si>
  <si>
    <t>Sáng ngày thứ 6</t>
  </si>
  <si>
    <t>Lý thuyết 02</t>
  </si>
  <si>
    <t>sáng thứ 6, phòng lý thuyết 2</t>
  </si>
  <si>
    <t>Hứa Thị Trinh</t>
  </si>
  <si>
    <t>Sáng thứ 5</t>
  </si>
  <si>
    <t>Chiều thứ 6, phòng lý thuyết 2</t>
  </si>
  <si>
    <t>Lê Thị Kim Cương</t>
  </si>
  <si>
    <t>Cả ngày thứ 4</t>
  </si>
  <si>
    <t>Chiều thứ 4, Phòng Lý thuyết 1</t>
  </si>
  <si>
    <t>2-6</t>
  </si>
  <si>
    <t>Bệnh viện</t>
  </si>
  <si>
    <t>TH3.Giải phẫu</t>
  </si>
  <si>
    <t>chiều thứ 7</t>
  </si>
  <si>
    <t>Sáng thứ 4, phòng lý thuyết 1</t>
  </si>
  <si>
    <t>Cả ngày thứ 3</t>
  </si>
  <si>
    <t>TH4.Điều dưỡng</t>
  </si>
  <si>
    <t>Hồ Thị Bích Hoàng</t>
  </si>
  <si>
    <t>Chiều Thứ 2, Chiều Thứ 5</t>
  </si>
  <si>
    <t>Thầy Ngô Tấn Đạt</t>
  </si>
  <si>
    <t>Cô Huỳnh Thị Thùy Trinh</t>
  </si>
  <si>
    <t>Thực hành lầu 6</t>
  </si>
  <si>
    <t xml:space="preserve">Nguyễn Anh Phú </t>
  </si>
  <si>
    <t>G_401</t>
  </si>
  <si>
    <t>Nguyễn Minh Trường</t>
  </si>
  <si>
    <t xml:space="preserve">Trương Ngọc Triệu Minh </t>
  </si>
  <si>
    <t>TBA</t>
  </si>
  <si>
    <t>OFFLINE</t>
  </si>
  <si>
    <t>Cô Nguyễn Thiên Hương</t>
  </si>
  <si>
    <t>Zoom02</t>
  </si>
  <si>
    <t>Google Meet02</t>
  </si>
  <si>
    <t>Đào tạo</t>
  </si>
  <si>
    <t>E-learning</t>
  </si>
  <si>
    <t>2-CN</t>
  </si>
  <si>
    <t>TT Quốc phòng</t>
  </si>
  <si>
    <t>4223VIG01LT</t>
  </si>
  <si>
    <t>4223VMH01LT</t>
  </si>
  <si>
    <t>4223VMS01LT</t>
  </si>
  <si>
    <t>4223VMS01LTG</t>
  </si>
  <si>
    <t>Trung sơn</t>
  </si>
  <si>
    <t>Gò vấp</t>
  </si>
  <si>
    <t>ESP</t>
  </si>
  <si>
    <t xml:space="preserve">Nguyễn Thị Hồng Nga </t>
  </si>
  <si>
    <t>Chủ đề: LINK HỌC ONLINE - 6253VMS01E+6253VIG01E
Tham gia cuộc họp Zoom: https://zoom.us/j/93889298605
ID cuộc họp: 938 8929 8605</t>
  </si>
  <si>
    <t>6233VHN01</t>
  </si>
  <si>
    <t>Đã học 20t</t>
  </si>
  <si>
    <t>6233VHN01G</t>
  </si>
  <si>
    <t>Đã học 15t</t>
  </si>
  <si>
    <t>LỊCH HỌC VĂN HÓA</t>
  </si>
  <si>
    <t>TT VHPT</t>
  </si>
  <si>
    <t>VHPT</t>
  </si>
  <si>
    <t>10C1</t>
  </si>
  <si>
    <t>VH7M- GDTX</t>
  </si>
  <si>
    <t>10C2</t>
  </si>
  <si>
    <t>10C3</t>
  </si>
  <si>
    <t>10_C4</t>
  </si>
  <si>
    <t>11C1</t>
  </si>
  <si>
    <t>11C2</t>
  </si>
  <si>
    <t>11C3</t>
  </si>
  <si>
    <t>11C4</t>
  </si>
  <si>
    <t>11C5</t>
  </si>
  <si>
    <t>11C6</t>
  </si>
  <si>
    <t>G_503</t>
  </si>
  <si>
    <t>11C7</t>
  </si>
  <si>
    <t>11C8</t>
  </si>
  <si>
    <t>12C1</t>
  </si>
  <si>
    <t>12C2</t>
  </si>
  <si>
    <t>12C3</t>
  </si>
  <si>
    <t>12C4</t>
  </si>
  <si>
    <t>12C5</t>
  </si>
  <si>
    <t>12C6</t>
  </si>
  <si>
    <t>G_501</t>
  </si>
  <si>
    <t>LỊCH HỌC BÙ và THI</t>
  </si>
  <si>
    <t>Hóa sinh</t>
  </si>
  <si>
    <t>Sinh học và di truyền</t>
  </si>
  <si>
    <t>Vật lý đại cương - Lý sinh</t>
  </si>
  <si>
    <t>Vi sinh vật - Ký sinh trùng</t>
  </si>
  <si>
    <t>Phòng Đào tạo</t>
  </si>
  <si>
    <t>SV có 30 tiết đi kiến tập bệnh viện và do Khoa hướng dẫn</t>
  </si>
  <si>
    <t>Phòng</t>
  </si>
  <si>
    <t>Giờ</t>
  </si>
  <si>
    <t>G_601</t>
  </si>
  <si>
    <t>G_Thực hành ( sân thượng)</t>
  </si>
  <si>
    <t>TH.NH_KS</t>
  </si>
  <si>
    <t>Lý thuyết 01 (25sv)</t>
  </si>
  <si>
    <t>Lý thuyết 02 ( bàn dài) 45sv</t>
  </si>
  <si>
    <t>TH1.Hóa</t>
  </si>
  <si>
    <t>TH2.Dược</t>
  </si>
  <si>
    <t>Zoom03</t>
  </si>
  <si>
    <t>ROM</t>
  </si>
  <si>
    <t>Công suất tối đa</t>
  </si>
  <si>
    <t>21-70</t>
  </si>
  <si>
    <t>17-39</t>
  </si>
  <si>
    <t>19-24</t>
  </si>
  <si>
    <t>BV Trưng Vương</t>
  </si>
  <si>
    <t>FPT Long Châu</t>
  </si>
  <si>
    <t>MegaSchool</t>
  </si>
  <si>
    <t>TH.Ngoài trường</t>
  </si>
  <si>
    <t>BẢNG THEO DÕI, XỬ LÝ LỊCH NGHỈ GIẢNG VIÊN</t>
  </si>
  <si>
    <t xml:space="preserve">PHẦN CỦA KHOA/NGÀNH/BỘ MÔN </t>
  </si>
  <si>
    <t xml:space="preserve">PHẦN CỦA PHÒNG ĐÀO TẠO </t>
  </si>
  <si>
    <t>STT</t>
  </si>
  <si>
    <t>KHOA</t>
  </si>
  <si>
    <t>MÃ LỚP</t>
  </si>
  <si>
    <t>MÔN HỌC</t>
  </si>
  <si>
    <t xml:space="preserve">LỊCH NGHỈ CỦA GV </t>
  </si>
  <si>
    <t>LỊCH DẠY BÙ</t>
  </si>
  <si>
    <t>NGÀY NGHỈ</t>
  </si>
  <si>
    <t>Tiến độ KT</t>
  </si>
  <si>
    <t>Ca</t>
  </si>
  <si>
    <t>PHÒNG</t>
  </si>
  <si>
    <t>GIÁO VIÊN PHỤ TRÁCH</t>
  </si>
  <si>
    <t>GIẢNG VIÊN THAY THẾ (NẾU CÓ)</t>
  </si>
  <si>
    <t>Ngày</t>
  </si>
  <si>
    <t>Đã chuyển lịch trên UMS</t>
  </si>
  <si>
    <t>TỔNG HỢP TÌNH HÌNH GIẢNG DẠY 
HỌC KỲ 2 NĂM HỌC 2025-2026</t>
  </si>
  <si>
    <t>TUẦN</t>
  </si>
  <si>
    <t xml:space="preserve">THỨ </t>
  </si>
  <si>
    <t xml:space="preserve">NGÀY </t>
  </si>
  <si>
    <t>GIẢNG VIÊN</t>
  </si>
  <si>
    <t>TÌNH TRẠNG</t>
  </si>
  <si>
    <t>CB ĐÀO TẠO</t>
  </si>
  <si>
    <t>GHI CHÚ</t>
  </si>
  <si>
    <t>Giảng viên đến lớp muộn/ cho ra về sớm hơn 15 phút được tính và vào muộn (VM) và ra sớm (RS)</t>
  </si>
  <si>
    <t>Giảng viên không có mặt tại lớp sau giờ vào lớp 30 phút được tính là nghỉ không báo (-)</t>
  </si>
  <si>
    <t>Giảng viên thay đổi kế hoạch giảng dạy vui lòng báo cho sinh viên và pđt trước ngày nghỉ và sẽ được ghi nhận là nghỉ có báo (B)</t>
  </si>
  <si>
    <t>Column A</t>
  </si>
  <si>
    <t>Tên môn học</t>
  </si>
  <si>
    <t>Tên lớp</t>
  </si>
  <si>
    <t>TG Bắt đầu</t>
  </si>
  <si>
    <t>TG Kết thúc</t>
  </si>
  <si>
    <t>Sĩ số</t>
  </si>
  <si>
    <t>Email Address</t>
  </si>
  <si>
    <t>GV</t>
  </si>
  <si>
    <t>TS</t>
  </si>
  <si>
    <t>Si số mong muốn</t>
  </si>
  <si>
    <t>Số Phòng máy</t>
  </si>
  <si>
    <t>Sáng</t>
  </si>
  <si>
    <t>Chiều</t>
  </si>
  <si>
    <t>Tối</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</si>
</sst>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0_);_(* \(#,##0\);_(* &quot;-&quot;_);_(@_)"/>
    <numFmt numFmtId="165" formatCode="_-* #,##0_-;\-* #,##0_-;_-* &quot;-&quot;_-;_-@"/>
    <numFmt numFmtId="166" formatCode="_(* #,##0.0_);_(* \(#,##0.0\);_(* &quot;-&quot;_);_(@_)"/>
    <numFmt numFmtId="167" formatCode="dd&quot;/&quot;mm&quot;/&quot;yyyy"/>
    <numFmt numFmtId="168" formatCode="dd/mm/yyyy"/>
    <numFmt numFmtId="169" formatCode="m/d/yyyy"/>
    <numFmt numFmtId="170" formatCode="D/m/yyyy"/>
  </numFmts>
  <fonts count="45">
    <font>
      <sz val="10.0"/>
      <color rgb="FF000000"/>
      <name val="Arial"/>
      <scheme val="minor"/>
    </font>
    <font>
      <sz val="12.0"/>
      <color theme="1"/>
      <name val="Calibri"/>
    </font>
    <font>
      <b/>
      <sz val="12.0"/>
      <color theme="1"/>
      <name val="Arial"/>
    </font>
    <font>
      <b/>
      <sz val="12.0"/>
      <color theme="1"/>
      <name val="Times New Roman"/>
    </font>
    <font/>
    <font>
      <sz val="12.0"/>
      <color theme="1"/>
      <name val="Times New Roman"/>
    </font>
    <font>
      <b/>
      <sz val="12.0"/>
      <color rgb="FFFF0000"/>
      <name val="Times New Roman"/>
    </font>
    <font>
      <i/>
      <sz val="12.0"/>
      <color theme="1"/>
      <name val="Times New Roman"/>
    </font>
    <font>
      <sz val="20.0"/>
      <color theme="1"/>
      <name val="Arial"/>
    </font>
    <font>
      <sz val="11.0"/>
      <color theme="1"/>
      <name val="Times New Roman"/>
    </font>
    <font>
      <sz val="12.0"/>
      <color rgb="FF353535"/>
      <name val="Times New Roman"/>
    </font>
    <font>
      <sz val="12.0"/>
      <color rgb="FF000000"/>
      <name val="Times New Roman"/>
    </font>
    <font>
      <sz val="11.0"/>
      <color rgb="FF222222"/>
      <name val="&quot;Google Sans&quot;"/>
    </font>
    <font>
      <u/>
      <sz val="12.0"/>
      <color rgb="FF0563C1"/>
      <name val="Times New Roman"/>
    </font>
    <font>
      <u/>
      <sz val="12.0"/>
      <color rgb="FF0563C1"/>
      <name val="Times New Roman"/>
    </font>
    <font>
      <sz val="12.0"/>
      <color rgb="FF222222"/>
      <name val="Times New Roman"/>
    </font>
    <font>
      <u/>
      <sz val="12.0"/>
      <color rgb="FF0000FF"/>
      <name val="Times New Roman"/>
    </font>
    <font>
      <u/>
      <sz val="12.0"/>
      <color rgb="FF0000FF"/>
      <name val="Times New Roman"/>
    </font>
    <font>
      <sz val="11.0"/>
      <color rgb="FF222222"/>
      <name val="Times New Roman"/>
    </font>
    <font>
      <color theme="1"/>
      <name val="Times New Roman"/>
    </font>
    <font>
      <color theme="1"/>
      <name val="Arial"/>
    </font>
    <font>
      <b/>
      <sz val="13.0"/>
      <color theme="1"/>
      <name val="Times New Roman"/>
    </font>
    <font>
      <sz val="13.0"/>
      <color theme="1"/>
      <name val="Times New Roman"/>
    </font>
    <font>
      <sz val="10.0"/>
      <color theme="1"/>
      <name val="Times New Roman"/>
    </font>
    <font>
      <sz val="10.0"/>
      <color rgb="FF000000"/>
      <name val="Times New Roman"/>
    </font>
    <font>
      <b/>
      <sz val="8.0"/>
      <color theme="1"/>
      <name val="Times New Roman"/>
    </font>
    <font>
      <b/>
      <sz val="13.0"/>
      <color rgb="FF000000"/>
      <name val="Times New Roman"/>
    </font>
    <font>
      <sz val="13.0"/>
      <color rgb="FFFFFFFF"/>
      <name val="Times New Roman"/>
    </font>
    <font>
      <b/>
      <sz val="12.0"/>
      <color rgb="FF000000"/>
      <name val="Times New Roman"/>
    </font>
    <font>
      <b/>
      <sz val="15.0"/>
      <color theme="1"/>
      <name val="Times New Roman"/>
    </font>
    <font>
      <b/>
      <sz val="12.0"/>
      <color theme="1"/>
      <name val="Calibri"/>
    </font>
    <font>
      <b/>
      <sz val="16.0"/>
      <color theme="1"/>
      <name val="Calibri"/>
    </font>
    <font>
      <b/>
      <sz val="16.0"/>
      <color theme="1"/>
      <name val="Times New Roman"/>
    </font>
    <font>
      <color theme="1"/>
      <name val="Arial"/>
      <scheme val="minor"/>
    </font>
    <font>
      <b/>
      <sz val="11.0"/>
      <color theme="1"/>
      <name val="Times New Roman"/>
    </font>
    <font>
      <sz val="12.0"/>
      <color rgb="FF000000"/>
      <name val="Calibri"/>
    </font>
    <font>
      <b/>
      <sz val="20.0"/>
      <color theme="1"/>
      <name val="Times New Roman"/>
    </font>
    <font>
      <sz val="21.0"/>
      <color theme="1"/>
      <name val="Times New Roman"/>
    </font>
    <font>
      <sz val="15.0"/>
      <color theme="1"/>
      <name val="Times New Roman"/>
    </font>
    <font>
      <sz val="11.0"/>
      <color theme="1"/>
      <name val="Aptos Narrow"/>
    </font>
    <font>
      <b/>
      <sz val="13.0"/>
      <color rgb="FF222222"/>
      <name val="Times New Roman"/>
    </font>
    <font>
      <sz val="13.0"/>
      <color rgb="FF222222"/>
      <name val="Times New Roman"/>
    </font>
    <font>
      <color rgb="FF222222"/>
      <name val="Arial"/>
    </font>
    <font>
      <b/>
      <sz val="12.0"/>
      <color rgb="FF222222"/>
      <name val="Arial"/>
    </font>
    <font>
      <sz val="12.0"/>
      <color rgb="FF222222"/>
      <name val="Arial"/>
    </font>
  </fonts>
  <fills count="26">
    <fill>
      <patternFill patternType="none"/>
    </fill>
    <fill>
      <patternFill patternType="lightGray"/>
    </fill>
    <fill>
      <patternFill patternType="solid">
        <fgColor rgb="FFDEEAF6"/>
        <bgColor rgb="FFDEEAF6"/>
      </patternFill>
    </fill>
    <fill>
      <patternFill patternType="solid">
        <fgColor rgb="FFFFFF00"/>
        <bgColor rgb="FFFFFF00"/>
      </patternFill>
    </fill>
    <fill>
      <patternFill patternType="solid">
        <fgColor rgb="FFFFC000"/>
        <bgColor rgb="FFFFC000"/>
      </patternFill>
    </fill>
    <fill>
      <patternFill patternType="solid">
        <fgColor rgb="FFFFFFFF"/>
        <bgColor rgb="FFFFFFFF"/>
      </patternFill>
    </fill>
    <fill>
      <patternFill patternType="solid">
        <fgColor rgb="FFFEF2CB"/>
        <bgColor rgb="FFFEF2CB"/>
      </patternFill>
    </fill>
    <fill>
      <patternFill patternType="solid">
        <fgColor rgb="FFCCCCCC"/>
        <bgColor rgb="FFCCCCCC"/>
      </patternFill>
    </fill>
    <fill>
      <patternFill patternType="solid">
        <fgColor rgb="FF0070C0"/>
        <bgColor rgb="FF0070C0"/>
      </patternFill>
    </fill>
    <fill>
      <patternFill patternType="solid">
        <fgColor rgb="FFFF0000"/>
        <bgColor rgb="FFFF0000"/>
      </patternFill>
    </fill>
    <fill>
      <patternFill patternType="solid">
        <fgColor rgb="FFEFEFEF"/>
        <bgColor rgb="FFEFEFEF"/>
      </patternFill>
    </fill>
    <fill>
      <patternFill patternType="solid">
        <fgColor rgb="FF4285F4"/>
        <bgColor rgb="FF4285F4"/>
      </patternFill>
    </fill>
    <fill>
      <patternFill patternType="solid">
        <fgColor rgb="FFEA4335"/>
        <bgColor rgb="FFEA4335"/>
      </patternFill>
    </fill>
    <fill>
      <patternFill patternType="solid">
        <fgColor rgb="FF0000FF"/>
        <bgColor rgb="FF0000FF"/>
      </patternFill>
    </fill>
    <fill>
      <patternFill patternType="solid">
        <fgColor rgb="FFFF00FF"/>
        <bgColor rgb="FFFF00FF"/>
      </patternFill>
    </fill>
    <fill>
      <patternFill patternType="solid">
        <fgColor theme="4"/>
        <bgColor theme="4"/>
      </patternFill>
    </fill>
    <fill>
      <patternFill patternType="solid">
        <fgColor rgb="FFFFE599"/>
        <bgColor rgb="FFFFE599"/>
      </patternFill>
    </fill>
    <fill>
      <patternFill patternType="solid">
        <fgColor rgb="FFFF9900"/>
        <bgColor rgb="FFFF9900"/>
      </patternFill>
    </fill>
    <fill>
      <patternFill patternType="solid">
        <fgColor rgb="FFD9EAD3"/>
        <bgColor rgb="FFD9EAD3"/>
      </patternFill>
    </fill>
    <fill>
      <patternFill patternType="solid">
        <fgColor rgb="FFC9DAF8"/>
        <bgColor rgb="FFC9DAF8"/>
      </patternFill>
    </fill>
    <fill>
      <patternFill patternType="solid">
        <fgColor rgb="FFD9D9D9"/>
        <bgColor rgb="FFD9D9D9"/>
      </patternFill>
    </fill>
    <fill>
      <patternFill patternType="solid">
        <fgColor rgb="FFFBE4D5"/>
        <bgColor rgb="FFFBE4D5"/>
      </patternFill>
    </fill>
    <fill>
      <patternFill patternType="solid">
        <fgColor rgb="FFE2EFD9"/>
        <bgColor rgb="FFE2EFD9"/>
      </patternFill>
    </fill>
    <fill>
      <patternFill patternType="solid">
        <fgColor rgb="FF4EA72E"/>
        <bgColor rgb="FF4EA72E"/>
      </patternFill>
    </fill>
    <fill>
      <patternFill patternType="solid">
        <fgColor rgb="FFEA9999"/>
        <bgColor rgb="FFEA9999"/>
      </patternFill>
    </fill>
    <fill>
      <patternFill patternType="solid">
        <fgColor rgb="FFFAF9F9"/>
        <bgColor rgb="FFFAF9F9"/>
      </patternFill>
    </fill>
  </fills>
  <borders count="32">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FFC000"/>
      </left>
      <right style="thin">
        <color rgb="FFFFC000"/>
      </right>
      <top style="thin">
        <color rgb="FFFFC000"/>
      </top>
      <bottom style="thin">
        <color rgb="FFFFC000"/>
      </bottom>
    </border>
    <border>
      <left style="thin">
        <color rgb="FFFFC000"/>
      </left>
      <right style="thin">
        <color rgb="FFFFC000"/>
      </right>
      <top style="thin">
        <color rgb="FFFFC000"/>
      </top>
    </border>
    <border>
      <left style="thin">
        <color rgb="FFFFC000"/>
      </left>
      <top style="thin">
        <color rgb="FFFFC000"/>
      </top>
      <bottom style="thin">
        <color rgb="FFFFC000"/>
      </bottom>
    </border>
    <border>
      <left style="thin">
        <color rgb="FFF1C232"/>
      </left>
      <right style="thin">
        <color rgb="FFF1C232"/>
      </right>
      <top style="thin">
        <color rgb="FFF1C232"/>
      </top>
      <bottom style="thin">
        <color rgb="FFF1C232"/>
      </bottom>
    </border>
    <border>
      <bottom style="thin">
        <color rgb="FFF1C232"/>
      </bottom>
    </border>
    <border>
      <right style="thin">
        <color rgb="FFF1C232"/>
      </right>
      <bottom style="thin">
        <color rgb="FFF1C232"/>
      </bottom>
    </border>
    <border>
      <left/>
      <right/>
      <top/>
      <bottom/>
    </border>
    <border>
      <bottom/>
    </border>
    <border>
      <right/>
      <bottom/>
    </border>
    <border>
      <left style="thin">
        <color rgb="FF4285F4"/>
      </left>
      <right style="thin">
        <color rgb="FF4285F4"/>
      </right>
      <top style="thin">
        <color rgb="FF4285F4"/>
      </top>
      <bottom style="thin">
        <color rgb="FF4285F4"/>
      </bottom>
    </border>
    <border>
      <right style="thin">
        <color rgb="FF4285F4"/>
      </right>
      <top style="thin">
        <color rgb="FF4285F4"/>
      </top>
      <bottom style="thin">
        <color rgb="FF4285F4"/>
      </bottom>
    </border>
    <border>
      <left style="thin">
        <color rgb="FF4285F4"/>
      </left>
      <right style="thin">
        <color rgb="FF4285F4"/>
      </right>
      <bottom style="thin">
        <color rgb="FF4285F4"/>
      </bottom>
    </border>
    <border>
      <left style="thin">
        <color rgb="FF000000"/>
      </left>
      <right style="thin">
        <color rgb="FF000000"/>
      </right>
      <top style="thin">
        <color rgb="FF000000"/>
      </top>
      <bottom/>
    </border>
    <border>
      <bottom style="thin">
        <color rgb="FF000000"/>
      </bottom>
    </border>
  </borders>
  <cellStyleXfs count="1">
    <xf borderId="0" fillId="0" fontId="0" numFmtId="0" applyAlignment="1" applyFont="1"/>
  </cellStyleXfs>
  <cellXfs count="42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0" fillId="0" fontId="2" numFmtId="0" xfId="0" applyFont="1"/>
    <xf borderId="1" fillId="2" fontId="3" numFmtId="0" xfId="0" applyAlignment="1" applyBorder="1" applyFill="1" applyFont="1">
      <alignment horizontal="center" shrinkToFit="0" wrapText="1"/>
    </xf>
    <xf borderId="1" fillId="0" fontId="3" numFmtId="0" xfId="0" applyAlignment="1" applyBorder="1" applyFont="1">
      <alignment horizontal="center" shrinkToFit="0" wrapText="1"/>
    </xf>
    <xf borderId="2" fillId="2" fontId="3" numFmtId="0" xfId="0" applyAlignment="1" applyBorder="1" applyFont="1">
      <alignment horizontal="center" shrinkToFit="0" wrapText="1"/>
    </xf>
    <xf borderId="3" fillId="0" fontId="4" numFmtId="0" xfId="0" applyBorder="1" applyFont="1"/>
    <xf borderId="4" fillId="2" fontId="3" numFmtId="0" xfId="0" applyAlignment="1" applyBorder="1" applyFont="1">
      <alignment horizontal="center" readingOrder="0"/>
    </xf>
    <xf borderId="5" fillId="0" fontId="4" numFmtId="0" xfId="0" applyBorder="1" applyFont="1"/>
    <xf borderId="6" fillId="0" fontId="4" numFmtId="0" xfId="0" applyBorder="1" applyFont="1"/>
    <xf borderId="4" fillId="2" fontId="3" numFmtId="0" xfId="0" applyAlignment="1" applyBorder="1" applyFont="1">
      <alignment horizontal="center" readingOrder="0" shrinkToFit="0" wrapText="1"/>
    </xf>
    <xf borderId="7" fillId="0" fontId="4" numFmtId="0" xfId="0" applyBorder="1" applyFont="1"/>
    <xf borderId="8" fillId="0" fontId="4" numFmtId="0" xfId="0" applyBorder="1" applyFont="1"/>
    <xf borderId="9" fillId="0" fontId="4" numFmtId="0" xfId="0" applyBorder="1" applyFont="1"/>
    <xf borderId="10" fillId="2" fontId="1" numFmtId="0" xfId="0" applyBorder="1" applyFont="1"/>
    <xf borderId="11" fillId="2" fontId="1" numFmtId="0" xfId="0" applyBorder="1" applyFont="1"/>
    <xf borderId="12" fillId="2" fontId="1" numFmtId="0" xfId="0" applyBorder="1" applyFont="1"/>
    <xf borderId="13" fillId="2" fontId="1" numFmtId="0" xfId="0" applyBorder="1" applyFont="1"/>
    <xf borderId="14" fillId="0" fontId="4" numFmtId="0" xfId="0" applyBorder="1" applyFont="1"/>
    <xf borderId="15" fillId="0" fontId="4" numFmtId="0" xfId="0" applyBorder="1" applyFont="1"/>
    <xf borderId="16" fillId="0" fontId="4" numFmtId="0" xfId="0" applyBorder="1" applyFont="1"/>
    <xf quotePrefix="1" borderId="10" fillId="2" fontId="3" numFmtId="0" xfId="0" applyAlignment="1" applyBorder="1" applyFont="1">
      <alignment horizontal="center"/>
    </xf>
    <xf borderId="10" fillId="2" fontId="3" numFmtId="0" xfId="0" applyAlignment="1" applyBorder="1" applyFont="1">
      <alignment horizontal="center"/>
    </xf>
    <xf borderId="17" fillId="2" fontId="3" numFmtId="0" xfId="0" applyAlignment="1" applyBorder="1" applyFont="1">
      <alignment horizontal="center" shrinkToFit="0" wrapText="1"/>
    </xf>
    <xf borderId="17" fillId="0" fontId="5" numFmtId="164" xfId="0" applyAlignment="1" applyBorder="1" applyFont="1" applyNumberFormat="1">
      <alignment horizontal="center" readingOrder="0" shrinkToFit="0" wrapText="1"/>
    </xf>
    <xf borderId="17" fillId="3" fontId="5" numFmtId="165" xfId="0" applyAlignment="1" applyBorder="1" applyFill="1" applyFont="1" applyNumberFormat="1">
      <alignment horizontal="right" shrinkToFit="0" wrapText="1"/>
    </xf>
    <xf borderId="4" fillId="3" fontId="5" numFmtId="165" xfId="0" applyAlignment="1" applyBorder="1" applyFont="1" applyNumberFormat="1">
      <alignment horizontal="center" shrinkToFit="0" wrapText="1"/>
    </xf>
    <xf borderId="4" fillId="0" fontId="1" numFmtId="0" xfId="0" applyAlignment="1" applyBorder="1" applyFont="1">
      <alignment readingOrder="0"/>
    </xf>
    <xf borderId="4" fillId="0" fontId="3" numFmtId="0" xfId="0" applyAlignment="1" applyBorder="1" applyFont="1">
      <alignment horizontal="center"/>
    </xf>
    <xf borderId="4" fillId="0" fontId="3" numFmtId="0" xfId="0" applyAlignment="1" applyBorder="1" applyFont="1">
      <alignment horizontal="center" shrinkToFit="0" wrapText="1"/>
    </xf>
    <xf borderId="17" fillId="0" fontId="3" numFmtId="0" xfId="0" applyAlignment="1" applyBorder="1" applyFont="1">
      <alignment horizontal="center"/>
    </xf>
    <xf borderId="4" fillId="0" fontId="3" numFmtId="0" xfId="0" applyAlignment="1" applyBorder="1" applyFont="1">
      <alignment horizontal="center" readingOrder="0" shrinkToFit="0" wrapText="1"/>
    </xf>
    <xf borderId="17" fillId="0" fontId="6" numFmtId="0" xfId="0" applyAlignment="1" applyBorder="1" applyFont="1">
      <alignment horizontal="center" readingOrder="0" shrinkToFit="0" wrapText="1"/>
    </xf>
    <xf borderId="17" fillId="0" fontId="2" numFmtId="0" xfId="0" applyBorder="1" applyFont="1"/>
    <xf borderId="6" fillId="0" fontId="1" numFmtId="0" xfId="0" applyBorder="1" applyFont="1"/>
    <xf borderId="17" fillId="0" fontId="3" numFmtId="165" xfId="0" applyAlignment="1" applyBorder="1" applyFont="1" applyNumberFormat="1">
      <alignment horizontal="center" shrinkToFit="0" wrapText="1"/>
    </xf>
    <xf borderId="4" fillId="0" fontId="3" numFmtId="165" xfId="0" applyAlignment="1" applyBorder="1" applyFont="1" applyNumberFormat="1">
      <alignment horizontal="center" shrinkToFit="0" wrapText="1"/>
    </xf>
    <xf borderId="17" fillId="0" fontId="1" numFmtId="0" xfId="0" applyBorder="1" applyFont="1"/>
    <xf borderId="4" fillId="0" fontId="1" numFmtId="0" xfId="0" applyBorder="1" applyFont="1"/>
    <xf borderId="17" fillId="0" fontId="5" numFmtId="0" xfId="0" applyAlignment="1" applyBorder="1" applyFont="1">
      <alignment horizontal="center" shrinkToFit="0" wrapText="1"/>
    </xf>
    <xf borderId="17" fillId="0" fontId="1" numFmtId="165" xfId="0" applyBorder="1" applyFont="1" applyNumberFormat="1"/>
    <xf borderId="4" fillId="0" fontId="1" numFmtId="165" xfId="0" applyBorder="1" applyFont="1" applyNumberFormat="1"/>
    <xf borderId="6" fillId="0" fontId="1" numFmtId="165" xfId="0" applyBorder="1" applyFont="1" applyNumberFormat="1"/>
    <xf borderId="0" fillId="0" fontId="7" numFmtId="0" xfId="0" applyAlignment="1" applyFont="1">
      <alignment horizontal="center" shrinkToFit="0" wrapText="1"/>
    </xf>
    <xf borderId="0" fillId="0" fontId="7" numFmtId="0" xfId="0" applyFont="1"/>
    <xf borderId="0" fillId="0" fontId="1" numFmtId="0" xfId="0" applyAlignment="1" applyFont="1">
      <alignment vertical="bottom"/>
    </xf>
    <xf borderId="0" fillId="0" fontId="8" numFmtId="0" xfId="0" applyAlignment="1" applyFont="1">
      <alignment horizontal="center"/>
    </xf>
    <xf borderId="0" fillId="0" fontId="1" numFmtId="0" xfId="0" applyAlignment="1" applyFont="1">
      <alignment vertical="top"/>
    </xf>
    <xf borderId="1" fillId="0" fontId="3" numFmtId="0" xfId="0" applyAlignment="1" applyBorder="1" applyFont="1">
      <alignment horizontal="center" shrinkToFit="0" textRotation="90" wrapText="1"/>
    </xf>
    <xf borderId="1" fillId="0" fontId="3" numFmtId="0" xfId="0" applyAlignment="1" applyBorder="1" applyFont="1">
      <alignment horizontal="right" shrinkToFit="0" textRotation="90" wrapText="1"/>
    </xf>
    <xf borderId="4" fillId="0" fontId="5" numFmtId="0" xfId="0" applyAlignment="1" applyBorder="1" applyFont="1">
      <alignment horizontal="center" shrinkToFit="0" wrapText="1"/>
    </xf>
    <xf borderId="14" fillId="0" fontId="5" numFmtId="0" xfId="0" applyAlignment="1" applyBorder="1" applyFont="1">
      <alignment horizontal="center" shrinkToFit="0" textRotation="90" wrapText="1"/>
    </xf>
    <xf borderId="14" fillId="0" fontId="5" numFmtId="0" xfId="0" applyAlignment="1" applyBorder="1" applyFont="1">
      <alignment horizontal="right" shrinkToFit="0" textRotation="90" wrapText="1"/>
    </xf>
    <xf borderId="14" fillId="0" fontId="1" numFmtId="0" xfId="0" applyBorder="1" applyFont="1"/>
    <xf borderId="14" fillId="0" fontId="5" numFmtId="0" xfId="0" applyAlignment="1" applyBorder="1" applyFont="1">
      <alignment horizontal="center" shrinkToFit="0" wrapText="1"/>
    </xf>
    <xf borderId="17" fillId="0" fontId="3" numFmtId="0" xfId="0" applyAlignment="1" applyBorder="1" applyFont="1">
      <alignment horizontal="center" shrinkToFit="0" wrapText="1"/>
    </xf>
    <xf borderId="14" fillId="0" fontId="3" numFmtId="0" xfId="0" applyAlignment="1" applyBorder="1" applyFont="1">
      <alignment horizontal="center" shrinkToFit="0" wrapText="1"/>
    </xf>
    <xf borderId="14" fillId="0" fontId="3" numFmtId="0" xfId="0" applyAlignment="1" applyBorder="1" applyFont="1">
      <alignment horizontal="right" shrinkToFit="0" wrapText="1"/>
    </xf>
    <xf borderId="17" fillId="0" fontId="9" numFmtId="0" xfId="0" applyAlignment="1" applyBorder="1" applyFont="1">
      <alignment readingOrder="0"/>
    </xf>
    <xf borderId="14" fillId="0" fontId="5" numFmtId="0" xfId="0" applyBorder="1" applyFont="1"/>
    <xf borderId="17" fillId="0" fontId="5" numFmtId="165" xfId="0" applyAlignment="1" applyBorder="1" applyFont="1" applyNumberFormat="1">
      <alignment horizontal="center" shrinkToFit="0" wrapText="1"/>
    </xf>
    <xf borderId="17" fillId="4" fontId="5" numFmtId="165" xfId="0" applyAlignment="1" applyBorder="1" applyFill="1" applyFont="1" applyNumberFormat="1">
      <alignment horizontal="right" shrinkToFit="0" wrapText="1"/>
    </xf>
    <xf borderId="14" fillId="0" fontId="5" numFmtId="165" xfId="0" applyAlignment="1" applyBorder="1" applyFont="1" applyNumberFormat="1">
      <alignment horizontal="center" shrinkToFit="0" wrapText="1"/>
    </xf>
    <xf borderId="17" fillId="0" fontId="1" numFmtId="166" xfId="0" applyBorder="1" applyFont="1" applyNumberFormat="1"/>
    <xf borderId="17" fillId="0" fontId="5" numFmtId="0" xfId="0" applyAlignment="1" applyBorder="1" applyFont="1">
      <alignment readingOrder="0"/>
    </xf>
    <xf borderId="14" fillId="0" fontId="1" numFmtId="165" xfId="0" applyBorder="1" applyFont="1" applyNumberFormat="1"/>
    <xf borderId="18" fillId="0" fontId="5" numFmtId="0" xfId="0" applyBorder="1" applyFont="1"/>
    <xf borderId="18" fillId="0" fontId="10" numFmtId="0" xfId="0" applyAlignment="1" applyBorder="1" applyFont="1">
      <alignment horizontal="left" readingOrder="0"/>
    </xf>
    <xf borderId="18" fillId="5" fontId="11" numFmtId="0" xfId="0" applyAlignment="1" applyBorder="1" applyFill="1" applyFont="1">
      <alignment readingOrder="0"/>
    </xf>
    <xf borderId="18" fillId="6" fontId="5" numFmtId="0" xfId="0" applyAlignment="1" applyBorder="1" applyFill="1" applyFont="1">
      <alignment horizontal="center"/>
    </xf>
    <xf borderId="18" fillId="7" fontId="5" numFmtId="0" xfId="0" applyAlignment="1" applyBorder="1" applyFill="1" applyFont="1">
      <alignment horizontal="center"/>
    </xf>
    <xf borderId="18" fillId="3" fontId="3" numFmtId="49" xfId="0" applyAlignment="1" applyBorder="1" applyFont="1" applyNumberFormat="1">
      <alignment horizontal="center" shrinkToFit="0" wrapText="1"/>
    </xf>
    <xf borderId="18" fillId="3" fontId="3" numFmtId="0" xfId="0" applyAlignment="1" applyBorder="1" applyFont="1">
      <alignment horizontal="center" shrinkToFit="0" wrapText="1"/>
    </xf>
    <xf borderId="19" fillId="6" fontId="5" numFmtId="20" xfId="0" applyAlignment="1" applyBorder="1" applyFont="1" applyNumberFormat="1">
      <alignment horizontal="center"/>
    </xf>
    <xf borderId="18" fillId="6" fontId="5" numFmtId="20" xfId="0" applyAlignment="1" applyBorder="1" applyFont="1" applyNumberFormat="1">
      <alignment horizontal="center"/>
    </xf>
    <xf borderId="18" fillId="7" fontId="5" numFmtId="20" xfId="0" applyAlignment="1" applyBorder="1" applyFont="1" applyNumberFormat="1">
      <alignment horizontal="center"/>
    </xf>
    <xf borderId="18" fillId="0" fontId="5" numFmtId="0" xfId="0" applyAlignment="1" applyBorder="1" applyFont="1">
      <alignment readingOrder="0" vertical="bottom"/>
    </xf>
    <xf borderId="20" fillId="0" fontId="5" numFmtId="0" xfId="0" applyAlignment="1" applyBorder="1" applyFont="1">
      <alignment readingOrder="0" vertical="bottom"/>
    </xf>
    <xf borderId="21" fillId="6" fontId="1" numFmtId="0" xfId="0" applyAlignment="1" applyBorder="1" applyFont="1">
      <alignment vertical="center"/>
    </xf>
    <xf borderId="21" fillId="7" fontId="1" numFmtId="0" xfId="0" applyAlignment="1" applyBorder="1" applyFont="1">
      <alignment vertical="center"/>
    </xf>
    <xf borderId="22" fillId="5" fontId="12" numFmtId="0" xfId="0" applyAlignment="1" applyBorder="1" applyFont="1">
      <alignment readingOrder="0" vertical="top"/>
    </xf>
    <xf borderId="23" fillId="0" fontId="4" numFmtId="0" xfId="0" applyBorder="1" applyFont="1"/>
    <xf borderId="18" fillId="5" fontId="5" numFmtId="0" xfId="0" applyAlignment="1" applyBorder="1" applyFont="1">
      <alignment readingOrder="0" vertical="bottom"/>
    </xf>
    <xf borderId="18" fillId="0" fontId="5" numFmtId="0" xfId="0" applyAlignment="1" applyBorder="1" applyFont="1">
      <alignment readingOrder="0"/>
    </xf>
    <xf borderId="18" fillId="0" fontId="5" numFmtId="49" xfId="0" applyAlignment="1" applyBorder="1" applyFont="1" applyNumberFormat="1">
      <alignment readingOrder="0" vertical="bottom"/>
    </xf>
    <xf borderId="18" fillId="5" fontId="13" numFmtId="0" xfId="0" applyAlignment="1" applyBorder="1" applyFont="1">
      <alignment readingOrder="0" vertical="bottom"/>
    </xf>
    <xf borderId="18" fillId="0" fontId="14" numFmtId="0" xfId="0" applyAlignment="1" applyBorder="1" applyFont="1">
      <alignment readingOrder="0" vertical="bottom"/>
    </xf>
    <xf borderId="18" fillId="5" fontId="15" numFmtId="0" xfId="0" applyAlignment="1" applyBorder="1" applyFont="1">
      <alignment readingOrder="0" vertical="top"/>
    </xf>
    <xf borderId="22" fillId="5" fontId="12" numFmtId="49" xfId="0" applyAlignment="1" applyBorder="1" applyFont="1" applyNumberFormat="1">
      <alignment readingOrder="0" vertical="top"/>
    </xf>
    <xf borderId="21" fillId="6" fontId="5" numFmtId="0" xfId="0" applyAlignment="1" applyBorder="1" applyFont="1">
      <alignment vertical="center"/>
    </xf>
    <xf borderId="0" fillId="0" fontId="5" numFmtId="0" xfId="0" applyAlignment="1" applyFont="1">
      <alignment vertical="bottom"/>
    </xf>
    <xf borderId="0" fillId="0" fontId="5" numFmtId="0" xfId="0" applyAlignment="1" applyFont="1">
      <alignment readingOrder="0" vertical="bottom"/>
    </xf>
    <xf borderId="17" fillId="0" fontId="5" numFmtId="0" xfId="0" applyAlignment="1" applyBorder="1" applyFont="1">
      <alignment horizontal="center" readingOrder="0"/>
    </xf>
    <xf borderId="24" fillId="6" fontId="5" numFmtId="0" xfId="0" applyAlignment="1" applyBorder="1" applyFont="1">
      <alignment vertical="bottom"/>
    </xf>
    <xf borderId="1" fillId="0" fontId="5" numFmtId="0" xfId="0" applyAlignment="1" applyBorder="1" applyFont="1">
      <alignment horizontal="center" readingOrder="0" shrinkToFit="0" wrapText="1"/>
    </xf>
    <xf borderId="1" fillId="0" fontId="16" numFmtId="0" xfId="0" applyAlignment="1" applyBorder="1" applyFont="1">
      <alignment horizontal="center" shrinkToFit="0" wrapText="1"/>
    </xf>
    <xf borderId="1" fillId="0" fontId="5" numFmtId="0" xfId="0" applyAlignment="1" applyBorder="1" applyFont="1">
      <alignment horizontal="center" shrinkToFit="0" vertical="bottom" wrapText="1"/>
    </xf>
    <xf borderId="1" fillId="0" fontId="17" numFmtId="0" xfId="0" applyAlignment="1" applyBorder="1" applyFont="1">
      <alignment horizontal="center" shrinkToFit="0" vertical="bottom" wrapText="1"/>
    </xf>
    <xf borderId="17" fillId="0" fontId="5" numFmtId="0" xfId="0" applyAlignment="1" applyBorder="1" applyFont="1">
      <alignment horizontal="center" readingOrder="0" vertical="center"/>
    </xf>
    <xf borderId="25" fillId="5" fontId="18" numFmtId="0" xfId="0" applyAlignment="1" applyBorder="1" applyFont="1">
      <alignment readingOrder="0" vertical="top"/>
    </xf>
    <xf borderId="26" fillId="0" fontId="4" numFmtId="0" xfId="0" applyBorder="1" applyFont="1"/>
    <xf borderId="0" fillId="5" fontId="18" numFmtId="0" xfId="0" applyAlignment="1" applyFont="1">
      <alignment readingOrder="0"/>
    </xf>
    <xf borderId="0" fillId="0" fontId="19" numFmtId="0" xfId="0" applyAlignment="1" applyFont="1">
      <alignment readingOrder="0"/>
    </xf>
    <xf borderId="24" fillId="6" fontId="1" numFmtId="0" xfId="0" applyAlignment="1" applyBorder="1" applyFont="1">
      <alignment vertical="bottom"/>
    </xf>
    <xf borderId="0" fillId="0" fontId="1" numFmtId="0" xfId="0" applyAlignment="1" applyFont="1">
      <alignment readingOrder="0" vertical="bottom"/>
    </xf>
    <xf borderId="24" fillId="7" fontId="1" numFmtId="0" xfId="0" applyAlignment="1" applyBorder="1" applyFont="1">
      <alignment vertical="bottom"/>
    </xf>
    <xf borderId="0" fillId="0" fontId="20" numFmtId="0" xfId="0" applyAlignment="1" applyFont="1">
      <alignment vertical="bottom"/>
    </xf>
    <xf borderId="27" fillId="8" fontId="21" numFmtId="0" xfId="0" applyAlignment="1" applyBorder="1" applyFill="1" applyFont="1">
      <alignment horizontal="center" shrinkToFit="0" vertical="center" wrapText="1"/>
    </xf>
    <xf borderId="27" fillId="8" fontId="21" numFmtId="0" xfId="0" applyAlignment="1" applyBorder="1" applyFont="1">
      <alignment horizontal="center" shrinkToFit="0" vertical="center" wrapText="1"/>
    </xf>
    <xf borderId="27" fillId="8" fontId="21" numFmtId="0" xfId="0" applyAlignment="1" applyBorder="1" applyFont="1">
      <alignment horizontal="center" readingOrder="0" vertical="center"/>
    </xf>
    <xf borderId="27" fillId="8" fontId="21" numFmtId="0" xfId="0" applyAlignment="1" applyBorder="1" applyFont="1">
      <alignment horizontal="center" vertical="center"/>
    </xf>
    <xf borderId="0" fillId="0" fontId="20" numFmtId="0" xfId="0" applyAlignment="1" applyFont="1">
      <alignment vertical="center"/>
    </xf>
    <xf borderId="27" fillId="3" fontId="22" numFmtId="0" xfId="0" applyBorder="1" applyFont="1"/>
    <xf borderId="27" fillId="3" fontId="20" numFmtId="0" xfId="0" applyBorder="1" applyFont="1"/>
    <xf borderId="0" fillId="0" fontId="20" numFmtId="0" xfId="0" applyFont="1"/>
    <xf borderId="27" fillId="0" fontId="22" numFmtId="0" xfId="0" applyAlignment="1" applyBorder="1" applyFont="1">
      <alignment horizontal="center" readingOrder="0"/>
    </xf>
    <xf borderId="27" fillId="0" fontId="22" numFmtId="0" xfId="0" applyAlignment="1" applyBorder="1" applyFont="1">
      <alignment horizontal="center"/>
    </xf>
    <xf borderId="27" fillId="0" fontId="22" numFmtId="0" xfId="0" applyAlignment="1" applyBorder="1" applyFont="1">
      <alignment horizontal="center"/>
    </xf>
    <xf borderId="27" fillId="0" fontId="20" numFmtId="0" xfId="0" applyBorder="1" applyFont="1"/>
    <xf borderId="27" fillId="0" fontId="20" numFmtId="0" xfId="0" applyBorder="1" applyFont="1"/>
    <xf borderId="27" fillId="0" fontId="22" numFmtId="0" xfId="0" applyAlignment="1" applyBorder="1" applyFont="1">
      <alignment horizontal="center" vertical="bottom"/>
    </xf>
    <xf borderId="27" fillId="0" fontId="20" numFmtId="0" xfId="0" applyAlignment="1" applyBorder="1" applyFont="1">
      <alignment readingOrder="0"/>
    </xf>
    <xf borderId="27" fillId="0" fontId="22" numFmtId="0" xfId="0" applyAlignment="1" applyBorder="1" applyFont="1">
      <alignment horizontal="center" readingOrder="0" vertical="bottom"/>
    </xf>
    <xf borderId="27" fillId="3" fontId="22" numFmtId="0" xfId="0" applyBorder="1" applyFont="1"/>
    <xf borderId="27" fillId="3" fontId="20" numFmtId="0" xfId="0" applyBorder="1" applyFont="1"/>
    <xf borderId="27" fillId="0" fontId="22" numFmtId="0" xfId="0" applyAlignment="1" applyBorder="1" applyFont="1">
      <alignment horizontal="center" vertical="bottom"/>
    </xf>
    <xf borderId="27" fillId="0" fontId="20" numFmtId="0" xfId="0" applyAlignment="1" applyBorder="1" applyFont="1">
      <alignment vertical="bottom"/>
    </xf>
    <xf borderId="27" fillId="3" fontId="22" numFmtId="0" xfId="0" applyAlignment="1" applyBorder="1" applyFont="1">
      <alignment readingOrder="0"/>
    </xf>
    <xf borderId="27" fillId="5" fontId="22" numFmtId="0" xfId="0" applyAlignment="1" applyBorder="1" applyFont="1">
      <alignment horizontal="center" readingOrder="0"/>
    </xf>
    <xf borderId="28" fillId="0" fontId="22" numFmtId="0" xfId="0" applyAlignment="1" applyBorder="1" applyFont="1">
      <alignment horizontal="center" readingOrder="0"/>
    </xf>
    <xf borderId="29" fillId="5" fontId="22" numFmtId="0" xfId="0" applyAlignment="1" applyBorder="1" applyFont="1">
      <alignment horizontal="center" readingOrder="0"/>
    </xf>
    <xf borderId="27" fillId="3" fontId="22" numFmtId="0" xfId="0" applyAlignment="1" applyBorder="1" applyFont="1">
      <alignment readingOrder="0" vertical="bottom"/>
    </xf>
    <xf borderId="27" fillId="3" fontId="20" numFmtId="0" xfId="0" applyAlignment="1" applyBorder="1" applyFont="1">
      <alignment vertical="bottom"/>
    </xf>
    <xf borderId="27" fillId="3" fontId="20" numFmtId="0" xfId="0" applyAlignment="1" applyBorder="1" applyFont="1">
      <alignment vertical="bottom"/>
    </xf>
    <xf borderId="29" fillId="3" fontId="20" numFmtId="0" xfId="0" applyAlignment="1" applyBorder="1" applyFont="1">
      <alignment vertical="bottom"/>
    </xf>
    <xf borderId="0" fillId="0" fontId="20" numFmtId="0" xfId="0" applyAlignment="1" applyFont="1">
      <alignment readingOrder="0" vertical="bottom"/>
    </xf>
    <xf borderId="27" fillId="9" fontId="22" numFmtId="0" xfId="0" applyAlignment="1" applyBorder="1" applyFill="1" applyFont="1">
      <alignment horizontal="center" readingOrder="0"/>
    </xf>
    <xf borderId="27" fillId="3" fontId="22" numFmtId="0" xfId="0" applyAlignment="1" applyBorder="1" applyFont="1">
      <alignment vertical="bottom"/>
    </xf>
    <xf borderId="27" fillId="0" fontId="20" numFmtId="0" xfId="0" applyAlignment="1" applyBorder="1" applyFont="1">
      <alignment vertical="bottom"/>
    </xf>
    <xf borderId="0" fillId="0" fontId="20" numFmtId="0" xfId="0" applyAlignment="1" applyFont="1">
      <alignment vertical="bottom"/>
    </xf>
    <xf borderId="0" fillId="0" fontId="20" numFmtId="0" xfId="0" applyAlignment="1" applyFont="1">
      <alignment vertical="bottom"/>
    </xf>
    <xf borderId="0" fillId="0" fontId="22" numFmtId="0" xfId="0" applyAlignment="1" applyFont="1">
      <alignment vertical="bottom"/>
    </xf>
    <xf borderId="0" fillId="0" fontId="22" numFmtId="0" xfId="0" applyFont="1"/>
    <xf borderId="0" fillId="10" fontId="23" numFmtId="0" xfId="0" applyAlignment="1" applyFill="1" applyFont="1">
      <alignment horizontal="center" shrinkToFit="0" vertical="top" wrapText="1"/>
    </xf>
    <xf borderId="17" fillId="10" fontId="23" numFmtId="0" xfId="0" applyAlignment="1" applyBorder="1" applyFont="1">
      <alignment horizontal="center" readingOrder="0" shrinkToFit="0" vertical="top" wrapText="1"/>
    </xf>
    <xf borderId="17" fillId="10" fontId="23" numFmtId="0" xfId="0" applyAlignment="1" applyBorder="1" applyFont="1">
      <alignment horizontal="center" shrinkToFit="0" vertical="top" wrapText="1"/>
    </xf>
    <xf borderId="17" fillId="10" fontId="23" numFmtId="0" xfId="0" applyAlignment="1" applyBorder="1" applyFont="1">
      <alignment horizontal="center" readingOrder="0" shrinkToFit="0" vertical="center" wrapText="1"/>
    </xf>
    <xf borderId="17" fillId="10" fontId="24" numFmtId="49" xfId="0" applyAlignment="1" applyBorder="1" applyFont="1" applyNumberFormat="1">
      <alignment horizontal="center" shrinkToFit="0" vertical="top" wrapText="1"/>
    </xf>
    <xf borderId="4" fillId="10" fontId="25" numFmtId="0" xfId="0" applyAlignment="1" applyBorder="1" applyFont="1">
      <alignment horizontal="center" readingOrder="0" shrinkToFit="0" vertical="top" wrapText="1"/>
    </xf>
    <xf borderId="17" fillId="0" fontId="20" numFmtId="0" xfId="0" applyAlignment="1" applyBorder="1" applyFont="1">
      <alignment shrinkToFit="0" vertical="bottom" wrapText="1"/>
    </xf>
    <xf borderId="17" fillId="10" fontId="23" numFmtId="49" xfId="0" applyAlignment="1" applyBorder="1" applyFont="1" applyNumberFormat="1">
      <alignment horizontal="center" shrinkToFit="0" vertical="top" wrapText="1"/>
    </xf>
    <xf borderId="17" fillId="10" fontId="5" numFmtId="0" xfId="0" applyAlignment="1" applyBorder="1" applyFont="1">
      <alignment horizontal="center" shrinkToFit="0" vertical="top" wrapText="1"/>
    </xf>
    <xf borderId="17" fillId="10" fontId="23" numFmtId="20" xfId="0" applyAlignment="1" applyBorder="1" applyFont="1" applyNumberFormat="1">
      <alignment horizontal="center" shrinkToFit="0" vertical="top" wrapText="1"/>
    </xf>
    <xf borderId="0" fillId="11" fontId="21" numFmtId="0" xfId="0" applyAlignment="1" applyFill="1" applyFont="1">
      <alignment horizontal="center" shrinkToFit="0" vertical="center" wrapText="0"/>
    </xf>
    <xf borderId="17" fillId="11" fontId="21" numFmtId="0" xfId="0" applyAlignment="1" applyBorder="1" applyFont="1">
      <alignment horizontal="center" readingOrder="0" shrinkToFit="0" vertical="center" wrapText="0"/>
    </xf>
    <xf borderId="17" fillId="11" fontId="26" numFmtId="49" xfId="0" applyAlignment="1" applyBorder="1" applyFont="1" applyNumberFormat="1">
      <alignment horizontal="center" readingOrder="0" shrinkToFit="0" vertical="center" wrapText="0"/>
    </xf>
    <xf borderId="17" fillId="11" fontId="21" numFmtId="0" xfId="0" applyAlignment="1" applyBorder="1" applyFont="1">
      <alignment horizontal="center" shrinkToFit="0" vertical="center" wrapText="0"/>
    </xf>
    <xf borderId="17" fillId="11" fontId="21" numFmtId="49" xfId="0" applyAlignment="1" applyBorder="1" applyFont="1" applyNumberFormat="1">
      <alignment horizontal="center" readingOrder="0" shrinkToFit="0" vertical="center" wrapText="0"/>
    </xf>
    <xf borderId="17" fillId="11" fontId="22" numFmtId="20" xfId="0" applyAlignment="1" applyBorder="1" applyFont="1" applyNumberFormat="1">
      <alignment horizontal="center" readingOrder="0" shrinkToFit="0" vertical="center" wrapText="0"/>
    </xf>
    <xf borderId="17" fillId="11" fontId="27" numFmtId="20" xfId="0" applyAlignment="1" applyBorder="1" applyFont="1" applyNumberFormat="1">
      <alignment horizontal="center" readingOrder="0" shrinkToFit="0" vertical="center" wrapText="0"/>
    </xf>
    <xf borderId="17" fillId="11" fontId="22" numFmtId="0" xfId="0" applyAlignment="1" applyBorder="1" applyFont="1">
      <alignment horizontal="center" shrinkToFit="0" vertical="center" wrapText="0"/>
    </xf>
    <xf borderId="0" fillId="11" fontId="22" numFmtId="0" xfId="0" applyAlignment="1" applyFont="1">
      <alignment horizontal="center" shrinkToFit="0" vertical="center" wrapText="0"/>
    </xf>
    <xf borderId="0" fillId="0" fontId="5" numFmtId="0" xfId="0" applyAlignment="1" applyFont="1">
      <alignment horizontal="center" shrinkToFit="0" vertical="bottom" wrapText="0"/>
    </xf>
    <xf borderId="17" fillId="0" fontId="5"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0"/>
    </xf>
    <xf borderId="1" fillId="0" fontId="11" numFmtId="49" xfId="0" applyAlignment="1" applyBorder="1" applyFont="1" applyNumberFormat="1">
      <alignment horizontal="center" readingOrder="0" shrinkToFit="0" vertical="center" wrapText="0"/>
    </xf>
    <xf borderId="1" fillId="0" fontId="5" numFmtId="20" xfId="0" applyAlignment="1" applyBorder="1" applyFont="1" applyNumberFormat="1">
      <alignment horizontal="center" readingOrder="0"/>
    </xf>
    <xf borderId="17" fillId="0" fontId="5" numFmtId="20" xfId="0" applyAlignment="1" applyBorder="1" applyFont="1" applyNumberFormat="1">
      <alignment horizontal="center" readingOrder="0"/>
    </xf>
    <xf borderId="17" fillId="0" fontId="5" numFmtId="167" xfId="0" applyAlignment="1" applyBorder="1" applyFont="1" applyNumberFormat="1">
      <alignment horizontal="center" shrinkToFit="0" vertical="center" wrapText="0"/>
    </xf>
    <xf borderId="17" fillId="0" fontId="5" numFmtId="167" xfId="0" applyAlignment="1" applyBorder="1" applyFont="1" applyNumberFormat="1">
      <alignment horizontal="center" vertical="center"/>
    </xf>
    <xf borderId="17" fillId="12" fontId="5" numFmtId="0" xfId="0" applyAlignment="1" applyBorder="1" applyFill="1" applyFont="1">
      <alignment shrinkToFit="0" wrapText="0"/>
    </xf>
    <xf borderId="17" fillId="0" fontId="5" numFmtId="0" xfId="0" applyAlignment="1" applyBorder="1" applyFont="1">
      <alignment horizontal="center" shrinkToFit="0" vertical="center" wrapText="0"/>
    </xf>
    <xf borderId="17" fillId="0" fontId="5" numFmtId="0" xfId="0" applyAlignment="1" applyBorder="1" applyFont="1">
      <alignment horizontal="center" shrinkToFit="0" vertical="center" wrapText="0"/>
    </xf>
    <xf borderId="17" fillId="0" fontId="5" numFmtId="20" xfId="0" applyAlignment="1" applyBorder="1" applyFont="1" applyNumberFormat="1">
      <alignment horizontal="center" shrinkToFit="0" vertical="center" wrapText="0"/>
    </xf>
    <xf borderId="17" fillId="0" fontId="5" numFmtId="167" xfId="0" applyAlignment="1" applyBorder="1" applyFont="1" applyNumberFormat="1">
      <alignment horizontal="center" shrinkToFit="0" vertical="center" wrapText="0"/>
    </xf>
    <xf borderId="0" fillId="0" fontId="5" numFmtId="167" xfId="0" applyAlignment="1" applyFont="1" applyNumberFormat="1">
      <alignment horizontal="center" shrinkToFit="0" vertical="center" wrapText="0"/>
    </xf>
    <xf borderId="0" fillId="0" fontId="5" numFmtId="0" xfId="0" applyAlignment="1" applyFont="1">
      <alignment vertical="bottom"/>
    </xf>
    <xf borderId="17" fillId="0" fontId="5" numFmtId="0" xfId="0" applyAlignment="1" applyBorder="1" applyFont="1">
      <alignment horizontal="center"/>
    </xf>
    <xf borderId="1" fillId="0" fontId="5" numFmtId="0" xfId="0" applyAlignment="1" applyBorder="1" applyFont="1">
      <alignment horizontal="center"/>
    </xf>
    <xf borderId="17" fillId="0" fontId="5" numFmtId="0" xfId="0" applyAlignment="1" applyBorder="1" applyFont="1">
      <alignment vertical="bottom"/>
    </xf>
    <xf borderId="17" fillId="0" fontId="5" numFmtId="0" xfId="0" applyBorder="1" applyFont="1"/>
    <xf borderId="0" fillId="0" fontId="5" numFmtId="167" xfId="0" applyFont="1" applyNumberFormat="1"/>
    <xf borderId="1" fillId="13" fontId="5" numFmtId="0" xfId="0" applyAlignment="1" applyBorder="1" applyFill="1" applyFont="1">
      <alignment horizontal="center" readingOrder="0" shrinkToFit="0" vertical="center" wrapText="0"/>
    </xf>
    <xf borderId="0" fillId="0" fontId="5" numFmtId="0" xfId="0" applyAlignment="1" applyFont="1">
      <alignment horizontal="center" vertical="bottom"/>
    </xf>
    <xf borderId="1" fillId="0" fontId="11" numFmtId="49" xfId="0" applyAlignment="1" applyBorder="1" applyFont="1" applyNumberFormat="1">
      <alignment horizontal="center" readingOrder="0" vertical="center"/>
    </xf>
    <xf borderId="1" fillId="0" fontId="5" numFmtId="0" xfId="0" applyAlignment="1" applyBorder="1" applyFont="1">
      <alignment horizontal="center" readingOrder="0" vertical="center"/>
    </xf>
    <xf borderId="0" fillId="0" fontId="5" numFmtId="167" xfId="0" applyAlignment="1" applyFont="1" applyNumberFormat="1">
      <alignment horizontal="center" vertical="center"/>
    </xf>
    <xf borderId="17" fillId="9" fontId="5" numFmtId="0" xfId="0" applyAlignment="1" applyBorder="1" applyFont="1">
      <alignment horizontal="center" readingOrder="0" vertical="center"/>
    </xf>
    <xf borderId="1" fillId="0" fontId="5" numFmtId="20" xfId="0" applyAlignment="1" applyBorder="1" applyFont="1" applyNumberFormat="1">
      <alignment horizontal="center"/>
    </xf>
    <xf borderId="17" fillId="0" fontId="5" numFmtId="20" xfId="0" applyAlignment="1" applyBorder="1" applyFont="1" applyNumberFormat="1">
      <alignment horizontal="center"/>
    </xf>
    <xf borderId="1" fillId="0" fontId="5" numFmtId="20" xfId="0" applyAlignment="1" applyBorder="1" applyFont="1" applyNumberFormat="1">
      <alignment horizontal="center" readingOrder="0" vertical="center"/>
    </xf>
    <xf borderId="17" fillId="0" fontId="5" numFmtId="20" xfId="0" applyAlignment="1" applyBorder="1" applyFont="1" applyNumberFormat="1">
      <alignment horizontal="center" readingOrder="0" vertical="center"/>
    </xf>
    <xf borderId="1" fillId="0" fontId="5" numFmtId="0" xfId="0" applyAlignment="1" applyBorder="1" applyFont="1">
      <alignment readingOrder="0" vertical="top"/>
    </xf>
    <xf borderId="1" fillId="0" fontId="5" numFmtId="49" xfId="0" applyAlignment="1" applyBorder="1" applyFont="1" applyNumberFormat="1">
      <alignment horizontal="center" readingOrder="0"/>
    </xf>
    <xf borderId="1" fillId="9" fontId="5" numFmtId="0" xfId="0" applyAlignment="1" applyBorder="1" applyFont="1">
      <alignment horizontal="center" readingOrder="0" shrinkToFit="0" vertical="center" wrapText="0"/>
    </xf>
    <xf borderId="17" fillId="9" fontId="5" numFmtId="0" xfId="0" applyAlignment="1" applyBorder="1" applyFont="1">
      <alignment horizontal="center" readingOrder="0" shrinkToFit="0" vertical="center" wrapText="0"/>
    </xf>
    <xf borderId="1" fillId="0" fontId="5" numFmtId="20" xfId="0" applyAlignment="1" applyBorder="1" applyFont="1" applyNumberFormat="1">
      <alignment horizontal="center" readingOrder="0" shrinkToFit="0" vertical="center" wrapText="0"/>
    </xf>
    <xf borderId="17" fillId="0" fontId="5" numFmtId="20" xfId="0" applyAlignment="1" applyBorder="1" applyFont="1" applyNumberFormat="1">
      <alignment horizontal="center" readingOrder="0" shrinkToFit="0" vertical="center" wrapText="0"/>
    </xf>
    <xf borderId="17" fillId="14" fontId="5" numFmtId="0" xfId="0" applyAlignment="1" applyBorder="1" applyFill="1" applyFont="1">
      <alignment horizontal="center"/>
    </xf>
    <xf borderId="17" fillId="9" fontId="5" numFmtId="0" xfId="0" applyAlignment="1" applyBorder="1" applyFont="1">
      <alignment horizontal="center"/>
    </xf>
    <xf borderId="17" fillId="0" fontId="20" numFmtId="0" xfId="0" applyBorder="1" applyFont="1"/>
    <xf borderId="17" fillId="0" fontId="5" numFmtId="167" xfId="0" applyAlignment="1" applyBorder="1" applyFont="1" applyNumberFormat="1">
      <alignment horizontal="center"/>
    </xf>
    <xf borderId="17" fillId="0" fontId="20" numFmtId="0" xfId="0" applyAlignment="1" applyBorder="1" applyFont="1">
      <alignment vertical="bottom"/>
    </xf>
    <xf borderId="17" fillId="0" fontId="5" numFmtId="0" xfId="0" applyAlignment="1" applyBorder="1" applyFont="1">
      <alignment horizontal="center"/>
    </xf>
    <xf borderId="17" fillId="0" fontId="5" numFmtId="0" xfId="0" applyAlignment="1" applyBorder="1" applyFont="1">
      <alignment horizontal="center"/>
    </xf>
    <xf borderId="17" fillId="0" fontId="20" numFmtId="0" xfId="0" applyBorder="1" applyFont="1"/>
    <xf borderId="17" fillId="0" fontId="5" numFmtId="167" xfId="0" applyAlignment="1" applyBorder="1" applyFont="1" applyNumberFormat="1">
      <alignment horizontal="center"/>
    </xf>
    <xf borderId="0" fillId="0" fontId="20" numFmtId="167" xfId="0" applyFont="1" applyNumberFormat="1"/>
    <xf borderId="1" fillId="14" fontId="5" numFmtId="0" xfId="0" applyAlignment="1" applyBorder="1" applyFont="1">
      <alignment horizontal="center"/>
    </xf>
    <xf borderId="1" fillId="0" fontId="20" numFmtId="49" xfId="0" applyAlignment="1" applyBorder="1" applyFont="1" applyNumberFormat="1">
      <alignment horizontal="center"/>
    </xf>
    <xf borderId="1" fillId="0" fontId="20" numFmtId="20" xfId="0" applyAlignment="1" applyBorder="1" applyFont="1" applyNumberFormat="1">
      <alignment horizontal="center"/>
    </xf>
    <xf borderId="17" fillId="0" fontId="20" numFmtId="20" xfId="0" applyAlignment="1" applyBorder="1" applyFont="1" applyNumberFormat="1">
      <alignment horizontal="center"/>
    </xf>
    <xf borderId="1" fillId="0" fontId="5" numFmtId="49" xfId="0" applyAlignment="1" applyBorder="1" applyFont="1" applyNumberFormat="1">
      <alignment horizontal="center"/>
    </xf>
    <xf borderId="1" fillId="0" fontId="5" numFmtId="0" xfId="0" applyAlignment="1" applyBorder="1" applyFont="1">
      <alignment horizontal="center" readingOrder="0" shrinkToFit="0" vertical="center" wrapText="1"/>
    </xf>
    <xf borderId="7" fillId="0" fontId="5" numFmtId="0" xfId="0" applyAlignment="1" applyBorder="1" applyFont="1">
      <alignment horizontal="center" readingOrder="0" shrinkToFit="0" vertical="center" wrapText="0"/>
    </xf>
    <xf borderId="1" fillId="0" fontId="5" numFmtId="0" xfId="0" applyAlignment="1" applyBorder="1" applyFont="1">
      <alignment horizontal="center" vertical="center"/>
    </xf>
    <xf borderId="17" fillId="0" fontId="5" numFmtId="0" xfId="0" applyAlignment="1" applyBorder="1" applyFont="1">
      <alignment horizontal="center" vertical="bottom"/>
    </xf>
    <xf borderId="0" fillId="0" fontId="5" numFmtId="167" xfId="0" applyAlignment="1" applyFont="1" applyNumberFormat="1">
      <alignment vertical="bottom"/>
    </xf>
    <xf borderId="17" fillId="14" fontId="5" numFmtId="0" xfId="0" applyAlignment="1" applyBorder="1" applyFont="1">
      <alignment horizontal="center" vertical="bottom"/>
    </xf>
    <xf borderId="17" fillId="0" fontId="5" numFmtId="0" xfId="0" applyAlignment="1" applyBorder="1" applyFont="1">
      <alignment horizontal="center" readingOrder="0" vertical="bottom"/>
    </xf>
    <xf borderId="0" fillId="0" fontId="20" numFmtId="167" xfId="0" applyAlignment="1" applyFont="1" applyNumberFormat="1">
      <alignment vertical="bottom"/>
    </xf>
    <xf borderId="1" fillId="0" fontId="5" numFmtId="49" xfId="0" applyAlignment="1" applyBorder="1" applyFont="1" applyNumberFormat="1">
      <alignment horizontal="center" vertical="bottom"/>
    </xf>
    <xf borderId="1" fillId="0" fontId="5" numFmtId="49" xfId="0" applyAlignment="1" applyBorder="1" applyFont="1" applyNumberFormat="1">
      <alignment horizontal="center" readingOrder="0" vertical="bottom"/>
    </xf>
    <xf borderId="1" fillId="0" fontId="5" numFmtId="0" xfId="0" applyAlignment="1" applyBorder="1" applyFont="1">
      <alignment horizontal="center" shrinkToFit="0" vertical="center" wrapText="0"/>
    </xf>
    <xf borderId="1" fillId="0" fontId="5" numFmtId="0" xfId="0" applyAlignment="1" applyBorder="1" applyFont="1">
      <alignment readingOrder="0"/>
    </xf>
    <xf borderId="1" fillId="9" fontId="5" numFmtId="0" xfId="0" applyAlignment="1" applyBorder="1" applyFont="1">
      <alignment horizontal="center"/>
    </xf>
    <xf borderId="17" fillId="0" fontId="20" numFmtId="0" xfId="0" applyAlignment="1" applyBorder="1" applyFont="1">
      <alignment horizontal="center"/>
    </xf>
    <xf borderId="14" fillId="0" fontId="5" numFmtId="0" xfId="0" applyAlignment="1" applyBorder="1" applyFont="1">
      <alignment readingOrder="0"/>
    </xf>
    <xf borderId="17" fillId="13" fontId="5" numFmtId="0" xfId="0" applyAlignment="1" applyBorder="1" applyFont="1">
      <alignment horizontal="center" readingOrder="0"/>
    </xf>
    <xf borderId="1" fillId="14" fontId="5" numFmtId="0" xfId="0" applyAlignment="1" applyBorder="1" applyFont="1">
      <alignment horizontal="center" readingOrder="0"/>
    </xf>
    <xf borderId="17" fillId="0" fontId="11" numFmtId="0" xfId="0" applyAlignment="1" applyBorder="1" applyFont="1">
      <alignment horizontal="center" readingOrder="0" vertical="center"/>
    </xf>
    <xf borderId="17" fillId="0" fontId="11" numFmtId="0" xfId="0" applyAlignment="1" applyBorder="1" applyFont="1">
      <alignment horizontal="center" vertical="center"/>
    </xf>
    <xf borderId="1" fillId="13" fontId="5" numFmtId="0" xfId="0" applyAlignment="1" applyBorder="1" applyFont="1">
      <alignment horizontal="center" readingOrder="0" vertical="center"/>
    </xf>
    <xf borderId="0" fillId="0" fontId="5" numFmtId="0" xfId="0" applyAlignment="1" applyFont="1">
      <alignment horizontal="center" vertical="center"/>
    </xf>
    <xf borderId="17" fillId="0" fontId="5" numFmtId="49" xfId="0" applyAlignment="1" applyBorder="1" applyFont="1" applyNumberFormat="1">
      <alignment horizontal="center" readingOrder="0" vertical="center"/>
    </xf>
    <xf borderId="17" fillId="0" fontId="5" numFmtId="0" xfId="0" applyAlignment="1" applyBorder="1" applyFont="1">
      <alignment horizontal="center" vertical="center"/>
    </xf>
    <xf borderId="17" fillId="0" fontId="5" numFmtId="167" xfId="0" applyAlignment="1" applyBorder="1" applyFont="1" applyNumberFormat="1">
      <alignment horizontal="center" shrinkToFit="0" vertical="center" wrapText="1"/>
    </xf>
    <xf borderId="17" fillId="0" fontId="5" numFmtId="0" xfId="0" applyAlignment="1" applyBorder="1" applyFont="1">
      <alignment vertical="center"/>
    </xf>
    <xf borderId="1" fillId="0" fontId="5" numFmtId="49" xfId="0" applyAlignment="1" applyBorder="1" applyFont="1" applyNumberFormat="1">
      <alignment horizontal="center" readingOrder="0" vertical="center"/>
    </xf>
    <xf borderId="17" fillId="0" fontId="5" numFmtId="0" xfId="0" applyAlignment="1" applyBorder="1" applyFont="1">
      <alignment horizontal="left" readingOrder="0" shrinkToFit="0" vertical="center" wrapText="0"/>
    </xf>
    <xf borderId="17" fillId="0" fontId="5" numFmtId="0" xfId="0" applyAlignment="1" applyBorder="1" applyFont="1">
      <alignment horizontal="center" readingOrder="0" shrinkToFit="0" vertical="center" wrapText="0"/>
    </xf>
    <xf borderId="17" fillId="0" fontId="5" numFmtId="49" xfId="0" applyAlignment="1" applyBorder="1" applyFont="1" applyNumberFormat="1">
      <alignment horizontal="center" readingOrder="0"/>
    </xf>
    <xf borderId="17" fillId="0" fontId="5" numFmtId="167" xfId="0" applyAlignment="1" applyBorder="1" applyFont="1" applyNumberFormat="1">
      <alignment horizontal="center" readingOrder="0" vertical="center"/>
    </xf>
    <xf borderId="0" fillId="15" fontId="3" numFmtId="0" xfId="0" applyAlignment="1" applyFill="1" applyFont="1">
      <alignment horizontal="center" shrinkToFit="0" vertical="center" wrapText="1"/>
    </xf>
    <xf borderId="17" fillId="15" fontId="3" numFmtId="0" xfId="0" applyAlignment="1" applyBorder="1" applyFont="1">
      <alignment horizontal="center" shrinkToFit="0" vertical="center" wrapText="1"/>
    </xf>
    <xf borderId="17" fillId="15" fontId="21" numFmtId="0" xfId="0" applyAlignment="1" applyBorder="1" applyFont="1">
      <alignment horizontal="center" readingOrder="0" shrinkToFit="0" vertical="center" wrapText="1"/>
    </xf>
    <xf borderId="17" fillId="15" fontId="21" numFmtId="0" xfId="0" applyAlignment="1" applyBorder="1" applyFont="1">
      <alignment horizontal="center" readingOrder="0" vertical="center"/>
    </xf>
    <xf borderId="17" fillId="15" fontId="3" numFmtId="0" xfId="0" applyAlignment="1" applyBorder="1" applyFont="1">
      <alignment horizontal="center" vertical="center"/>
    </xf>
    <xf borderId="17" fillId="15" fontId="3" numFmtId="0" xfId="0" applyAlignment="1" applyBorder="1" applyFont="1">
      <alignment horizontal="center" readingOrder="0" vertical="center"/>
    </xf>
    <xf borderId="17" fillId="15" fontId="28" numFmtId="49" xfId="0" applyAlignment="1" applyBorder="1" applyFont="1" applyNumberFormat="1">
      <alignment horizontal="center" shrinkToFit="0" vertical="center" wrapText="1"/>
    </xf>
    <xf borderId="17" fillId="15" fontId="3" numFmtId="167" xfId="0" applyAlignment="1" applyBorder="1" applyFont="1" applyNumberFormat="1">
      <alignment horizontal="center" shrinkToFit="0" vertical="center" wrapText="1"/>
    </xf>
    <xf borderId="17" fillId="15" fontId="3" numFmtId="49" xfId="0" applyAlignment="1" applyBorder="1" applyFont="1" applyNumberFormat="1">
      <alignment horizontal="center" shrinkToFit="0" vertical="center" wrapText="1"/>
    </xf>
    <xf borderId="0" fillId="0" fontId="19" numFmtId="0" xfId="0" applyAlignment="1" applyFont="1">
      <alignment horizontal="center" vertical="bottom"/>
    </xf>
    <xf borderId="17" fillId="0" fontId="9" numFmtId="20" xfId="0" applyAlignment="1" applyBorder="1" applyFont="1" applyNumberFormat="1">
      <alignment horizontal="center" vertical="bottom"/>
    </xf>
    <xf borderId="1" fillId="0" fontId="9" numFmtId="20" xfId="0" applyAlignment="1" applyBorder="1" applyFont="1" applyNumberFormat="1">
      <alignment horizontal="center" shrinkToFit="0" vertical="bottom" wrapText="1"/>
    </xf>
    <xf borderId="17" fillId="0" fontId="5" numFmtId="168" xfId="0" applyAlignment="1" applyBorder="1" applyFont="1" applyNumberFormat="1">
      <alignment horizontal="center" readingOrder="0" shrinkToFit="0" vertical="center" wrapText="1"/>
    </xf>
    <xf borderId="17" fillId="0" fontId="5" numFmtId="49" xfId="0" applyAlignment="1" applyBorder="1" applyFont="1" applyNumberFormat="1">
      <alignment horizontal="center" vertical="center"/>
    </xf>
    <xf borderId="17" fillId="0" fontId="5" numFmtId="0" xfId="0" applyAlignment="1" applyBorder="1" applyFont="1">
      <alignment horizontal="center" vertical="center"/>
    </xf>
    <xf borderId="17" fillId="0" fontId="23" numFmtId="0" xfId="0" applyAlignment="1" applyBorder="1" applyFont="1">
      <alignment horizontal="center" vertical="center"/>
    </xf>
    <xf borderId="17" fillId="0" fontId="5" numFmtId="0" xfId="0" applyAlignment="1" applyBorder="1" applyFont="1">
      <alignment horizontal="center" vertical="center"/>
    </xf>
    <xf borderId="17" fillId="0" fontId="9" numFmtId="0" xfId="0" applyAlignment="1" applyBorder="1" applyFont="1">
      <alignment horizontal="center" vertical="center"/>
    </xf>
    <xf borderId="17" fillId="0" fontId="5" numFmtId="20" xfId="0" applyAlignment="1" applyBorder="1" applyFont="1" applyNumberFormat="1">
      <alignment horizontal="center" vertical="center"/>
    </xf>
    <xf borderId="17" fillId="0" fontId="5" numFmtId="167" xfId="0" applyAlignment="1" applyBorder="1" applyFont="1" applyNumberFormat="1">
      <alignment horizontal="center" vertical="center"/>
    </xf>
    <xf borderId="17" fillId="0" fontId="20" numFmtId="0" xfId="0" applyAlignment="1" applyBorder="1" applyFont="1">
      <alignment vertical="bottom"/>
    </xf>
    <xf borderId="17" fillId="5" fontId="9" numFmtId="0" xfId="0" applyAlignment="1" applyBorder="1" applyFont="1">
      <alignment horizontal="center" readingOrder="0" shrinkToFit="0" wrapText="1"/>
    </xf>
    <xf borderId="1" fillId="5" fontId="9" numFmtId="0" xfId="0" applyAlignment="1" applyBorder="1" applyFont="1">
      <alignment horizontal="center" readingOrder="0" shrinkToFit="0" wrapText="1"/>
    </xf>
    <xf borderId="17" fillId="0" fontId="5" numFmtId="49" xfId="0" applyAlignment="1" applyBorder="1" applyFont="1" applyNumberFormat="1">
      <alignment horizontal="center"/>
    </xf>
    <xf borderId="17" fillId="0" fontId="9" numFmtId="0" xfId="0" applyAlignment="1" applyBorder="1" applyFont="1">
      <alignment horizontal="center" readingOrder="0" shrinkToFit="0" wrapText="1"/>
    </xf>
    <xf borderId="1" fillId="0" fontId="9" numFmtId="0" xfId="0" applyAlignment="1" applyBorder="1" applyFont="1">
      <alignment horizontal="center" readingOrder="0" shrinkToFit="0" wrapText="1"/>
    </xf>
    <xf borderId="17" fillId="0" fontId="9" numFmtId="0" xfId="0" applyAlignment="1" applyBorder="1" applyFont="1">
      <alignment horizontal="center" readingOrder="0"/>
    </xf>
    <xf borderId="17" fillId="5" fontId="9" numFmtId="0" xfId="0" applyAlignment="1" applyBorder="1" applyFont="1">
      <alignment horizontal="center" readingOrder="0"/>
    </xf>
    <xf borderId="17" fillId="0" fontId="20" numFmtId="169" xfId="0" applyAlignment="1" applyBorder="1" applyFont="1" applyNumberFormat="1">
      <alignment vertical="bottom"/>
    </xf>
    <xf borderId="17" fillId="0" fontId="11" numFmtId="49" xfId="0" applyAlignment="1" applyBorder="1" applyFont="1" applyNumberFormat="1">
      <alignment horizontal="center" readingOrder="0" vertical="center"/>
    </xf>
    <xf borderId="17" fillId="0" fontId="9" numFmtId="20" xfId="0" applyAlignment="1" applyBorder="1" applyFont="1" applyNumberFormat="1">
      <alignment horizontal="center" shrinkToFit="0" vertical="bottom" wrapText="1"/>
    </xf>
    <xf borderId="0" fillId="11" fontId="20" numFmtId="0" xfId="0" applyAlignment="1" applyFont="1">
      <alignment vertical="bottom"/>
    </xf>
    <xf borderId="17" fillId="11" fontId="29" numFmtId="0" xfId="0" applyAlignment="1" applyBorder="1" applyFont="1">
      <alignment horizontal="center"/>
    </xf>
    <xf borderId="17" fillId="11" fontId="20" numFmtId="0" xfId="0" applyBorder="1" applyFont="1"/>
    <xf borderId="17" fillId="11" fontId="20" numFmtId="0" xfId="0" applyBorder="1" applyFont="1"/>
    <xf borderId="17" fillId="11" fontId="29" numFmtId="0" xfId="0" applyAlignment="1" applyBorder="1" applyFont="1">
      <alignment horizontal="center"/>
    </xf>
    <xf borderId="17" fillId="11" fontId="20" numFmtId="0" xfId="0" applyAlignment="1" applyBorder="1" applyFont="1">
      <alignment horizontal="center"/>
    </xf>
    <xf borderId="17" fillId="12" fontId="20" numFmtId="0" xfId="0" applyBorder="1" applyFont="1"/>
    <xf borderId="17" fillId="11" fontId="20" numFmtId="49" xfId="0" applyBorder="1" applyFont="1" applyNumberFormat="1"/>
    <xf borderId="17" fillId="11" fontId="19" numFmtId="0" xfId="0" applyBorder="1" applyFont="1"/>
    <xf borderId="0" fillId="11" fontId="20" numFmtId="0" xfId="0" applyFont="1"/>
    <xf borderId="17" fillId="16" fontId="20" numFmtId="0" xfId="0" applyBorder="1" applyFill="1" applyFont="1"/>
    <xf borderId="17" fillId="0" fontId="20" numFmtId="169" xfId="0" applyBorder="1" applyFont="1" applyNumberFormat="1"/>
    <xf borderId="17" fillId="12" fontId="20" numFmtId="169" xfId="0" applyBorder="1" applyFont="1" applyNumberFormat="1"/>
    <xf borderId="1" fillId="0" fontId="23" numFmtId="0" xfId="0" applyAlignment="1" applyBorder="1" applyFont="1">
      <alignment horizontal="center" vertical="center"/>
    </xf>
    <xf borderId="0" fillId="0" fontId="5" numFmtId="0" xfId="0" applyAlignment="1" applyFont="1">
      <alignment horizontal="center" readingOrder="0" vertical="center"/>
    </xf>
    <xf borderId="0" fillId="0" fontId="9" numFmtId="0" xfId="0" applyAlignment="1" applyFont="1">
      <alignment horizontal="center" readingOrder="0" shrinkToFit="0" wrapText="1"/>
    </xf>
    <xf borderId="0" fillId="0" fontId="11" numFmtId="49" xfId="0" applyAlignment="1" applyFont="1" applyNumberFormat="1">
      <alignment horizontal="center" readingOrder="0" vertical="center"/>
    </xf>
    <xf borderId="0" fillId="0" fontId="5" numFmtId="20" xfId="0" applyAlignment="1" applyFont="1" applyNumberFormat="1">
      <alignment horizontal="center" readingOrder="0" vertical="center"/>
    </xf>
    <xf borderId="0" fillId="0" fontId="5" numFmtId="167" xfId="0" applyAlignment="1" applyFont="1" applyNumberFormat="1">
      <alignment horizontal="center" shrinkToFit="0" vertical="center" wrapText="1"/>
    </xf>
    <xf borderId="0" fillId="0" fontId="5" numFmtId="167" xfId="0" applyAlignment="1" applyFont="1" applyNumberFormat="1">
      <alignment horizontal="center" vertical="center"/>
    </xf>
    <xf borderId="0" fillId="0" fontId="5" numFmtId="49" xfId="0" applyAlignment="1" applyFont="1" applyNumberFormat="1">
      <alignment horizontal="center"/>
    </xf>
    <xf borderId="0" fillId="0" fontId="23" numFmtId="0" xfId="0" applyAlignment="1" applyFont="1">
      <alignment horizontal="center" vertical="center"/>
    </xf>
    <xf borderId="0" fillId="0" fontId="5" numFmtId="0" xfId="0" applyAlignment="1" applyFont="1">
      <alignment horizontal="center" vertical="center"/>
    </xf>
    <xf borderId="0" fillId="0" fontId="5" numFmtId="0" xfId="0" applyAlignment="1" applyFont="1">
      <alignment horizontal="center" vertical="center"/>
    </xf>
    <xf borderId="0" fillId="0" fontId="9" numFmtId="0" xfId="0" applyAlignment="1" applyFont="1">
      <alignment horizontal="center" vertical="center"/>
    </xf>
    <xf borderId="0" fillId="0" fontId="5" numFmtId="20" xfId="0" applyAlignment="1" applyFont="1" applyNumberFormat="1">
      <alignment horizontal="center" vertical="center"/>
    </xf>
    <xf borderId="0" fillId="0" fontId="5" numFmtId="0" xfId="0" applyAlignment="1" applyFont="1">
      <alignment horizontal="center" readingOrder="0" shrinkToFit="0" vertical="center" wrapText="1"/>
    </xf>
    <xf borderId="17" fillId="0" fontId="5" numFmtId="49" xfId="0" applyAlignment="1" applyBorder="1" applyFont="1" applyNumberFormat="1">
      <alignment horizontal="center" readingOrder="0" shrinkToFit="0" vertical="center" wrapText="0"/>
    </xf>
    <xf borderId="17" fillId="0" fontId="5" numFmtId="49" xfId="0" applyBorder="1" applyFont="1" applyNumberFormat="1"/>
    <xf borderId="1" fillId="0" fontId="5" numFmtId="20" xfId="0" applyBorder="1" applyFont="1" applyNumberFormat="1"/>
    <xf borderId="17" fillId="0" fontId="5" numFmtId="20" xfId="0" applyBorder="1" applyFont="1" applyNumberFormat="1"/>
    <xf borderId="17" fillId="0" fontId="20" numFmtId="49" xfId="0" applyBorder="1" applyFont="1" applyNumberFormat="1"/>
    <xf borderId="1" fillId="0" fontId="20" numFmtId="49" xfId="0" applyBorder="1" applyFont="1" applyNumberFormat="1"/>
    <xf borderId="1" fillId="0" fontId="20" numFmtId="20" xfId="0" applyBorder="1" applyFont="1" applyNumberFormat="1"/>
    <xf borderId="17" fillId="0" fontId="20" numFmtId="20" xfId="0" applyBorder="1" applyFont="1" applyNumberFormat="1"/>
    <xf borderId="17" fillId="17" fontId="5" numFmtId="167" xfId="0" applyAlignment="1" applyBorder="1" applyFill="1" applyFont="1" applyNumberFormat="1">
      <alignment horizontal="center"/>
    </xf>
    <xf borderId="17" fillId="0" fontId="5" numFmtId="49" xfId="0" applyAlignment="1" applyBorder="1" applyFont="1" applyNumberFormat="1">
      <alignment vertical="bottom"/>
    </xf>
    <xf borderId="17" fillId="0" fontId="20" numFmtId="49" xfId="0" applyAlignment="1" applyBorder="1" applyFont="1" applyNumberFormat="1">
      <alignment vertical="bottom"/>
    </xf>
    <xf borderId="17" fillId="14" fontId="5" numFmtId="0" xfId="0" applyAlignment="1" applyBorder="1" applyFont="1">
      <alignment horizontal="center" readingOrder="0"/>
    </xf>
    <xf borderId="17" fillId="0" fontId="20" numFmtId="0" xfId="0" applyAlignment="1" applyBorder="1" applyFont="1">
      <alignment vertical="center"/>
    </xf>
    <xf borderId="1" fillId="0" fontId="20" numFmtId="49" xfId="0" applyAlignment="1" applyBorder="1" applyFont="1" applyNumberFormat="1">
      <alignment vertical="center"/>
    </xf>
    <xf borderId="1" fillId="0" fontId="20" numFmtId="20" xfId="0" applyAlignment="1" applyBorder="1" applyFont="1" applyNumberFormat="1">
      <alignment vertical="center"/>
    </xf>
    <xf borderId="17" fillId="0" fontId="20" numFmtId="20" xfId="0" applyAlignment="1" applyBorder="1" applyFont="1" applyNumberFormat="1">
      <alignment vertical="center"/>
    </xf>
    <xf borderId="17" fillId="0" fontId="20" numFmtId="49" xfId="0" applyAlignment="1" applyBorder="1" applyFont="1" applyNumberFormat="1">
      <alignment vertical="center"/>
    </xf>
    <xf borderId="17" fillId="0" fontId="20" numFmtId="0" xfId="0" applyAlignment="1" applyBorder="1" applyFont="1">
      <alignment vertical="center"/>
    </xf>
    <xf borderId="0" fillId="0" fontId="20" numFmtId="167" xfId="0" applyAlignment="1" applyFont="1" applyNumberFormat="1">
      <alignment vertical="center"/>
    </xf>
    <xf borderId="17" fillId="13" fontId="20" numFmtId="0" xfId="0" applyBorder="1" applyFont="1"/>
    <xf borderId="1" fillId="0" fontId="5" numFmtId="49" xfId="0" applyBorder="1" applyFont="1" applyNumberFormat="1"/>
    <xf borderId="0" fillId="18" fontId="1" numFmtId="0" xfId="0" applyAlignment="1" applyFill="1" applyFont="1">
      <alignment horizontal="center"/>
    </xf>
    <xf borderId="0" fillId="18" fontId="1" numFmtId="0" xfId="0" applyFont="1"/>
    <xf borderId="15" fillId="18" fontId="30" numFmtId="0" xfId="0" applyAlignment="1" applyBorder="1" applyFont="1">
      <alignment horizontal="center"/>
    </xf>
    <xf borderId="17" fillId="19" fontId="31" numFmtId="0" xfId="0" applyAlignment="1" applyBorder="1" applyFill="1" applyFont="1">
      <alignment horizontal="center" shrinkToFit="0" wrapText="1"/>
    </xf>
    <xf borderId="1" fillId="18" fontId="1" numFmtId="0" xfId="0" applyAlignment="1" applyBorder="1" applyFont="1">
      <alignment horizontal="center" shrinkToFit="0" vertical="center" wrapText="1"/>
    </xf>
    <xf borderId="17" fillId="18" fontId="1" numFmtId="0" xfId="0" applyAlignment="1" applyBorder="1" applyFont="1">
      <alignment horizontal="center" vertical="center"/>
    </xf>
    <xf borderId="14" fillId="18" fontId="1" numFmtId="20"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vertical="center"/>
    </xf>
    <xf borderId="17" fillId="18" fontId="1" numFmtId="20" xfId="0" applyAlignment="1" applyBorder="1" applyFont="1" applyNumberFormat="1">
      <alignment horizontal="center" readingOrder="0" shrinkToFit="0" vertical="center" wrapText="1"/>
    </xf>
    <xf borderId="17" fillId="18" fontId="1" numFmtId="20" xfId="0" applyAlignment="1" applyBorder="1" applyFont="1" applyNumberFormat="1">
      <alignment horizontal="center" shrinkToFit="0" vertical="center" wrapText="1"/>
    </xf>
    <xf borderId="1" fillId="18" fontId="1" numFmtId="0" xfId="0" applyAlignment="1" applyBorder="1" applyFont="1">
      <alignment horizontal="center" readingOrder="0" shrinkToFit="0" vertical="center" wrapText="1"/>
    </xf>
    <xf borderId="1" fillId="18" fontId="1" numFmtId="0" xfId="0" applyAlignment="1" applyBorder="1" applyFont="1">
      <alignment horizontal="center" readingOrder="0" vertical="center"/>
    </xf>
    <xf borderId="17" fillId="18" fontId="1" numFmtId="0" xfId="0" applyAlignment="1" applyBorder="1" applyFont="1">
      <alignment horizontal="center" readingOrder="0" vertical="center"/>
    </xf>
    <xf borderId="1" fillId="18" fontId="1" numFmtId="0" xfId="0" applyAlignment="1" applyBorder="1" applyFont="1">
      <alignment horizontal="center" vertical="center"/>
    </xf>
    <xf borderId="17" fillId="0" fontId="1" numFmtId="0" xfId="0" applyAlignment="1" applyBorder="1" applyFont="1">
      <alignment horizontal="center" shrinkToFit="0" vertical="center" wrapText="1"/>
    </xf>
    <xf borderId="17" fillId="0" fontId="1" numFmtId="0" xfId="0" applyAlignment="1" applyBorder="1" applyFont="1">
      <alignment horizontal="center" vertical="center"/>
    </xf>
    <xf borderId="0" fillId="18" fontId="3" numFmtId="0" xfId="0" applyAlignment="1" applyFont="1">
      <alignment horizontal="center"/>
    </xf>
    <xf borderId="0" fillId="18" fontId="5" numFmtId="0" xfId="0" applyFont="1"/>
    <xf borderId="15" fillId="18" fontId="3" numFmtId="0" xfId="0" applyAlignment="1" applyBorder="1" applyFont="1">
      <alignment horizontal="center"/>
    </xf>
    <xf borderId="17" fillId="19" fontId="32" numFmtId="0" xfId="0" applyAlignment="1" applyBorder="1" applyFont="1">
      <alignment horizontal="center" shrinkToFit="0" wrapText="1"/>
    </xf>
    <xf borderId="1" fillId="18" fontId="5" numFmtId="0" xfId="0" applyAlignment="1" applyBorder="1" applyFont="1">
      <alignment horizontal="center" readingOrder="0" shrinkToFit="0" vertical="center" wrapText="1"/>
    </xf>
    <xf borderId="17" fillId="18" fontId="5" numFmtId="0" xfId="0" applyAlignment="1" applyBorder="1" applyFont="1">
      <alignment horizontal="center" readingOrder="0" vertical="center"/>
    </xf>
    <xf borderId="17" fillId="18" fontId="5" numFmtId="20" xfId="0" applyAlignment="1" applyBorder="1" applyFont="1" applyNumberFormat="1">
      <alignment horizontal="center"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vertical="center"/>
    </xf>
    <xf borderId="17" fillId="18" fontId="5" numFmtId="20" xfId="0" applyAlignment="1" applyBorder="1" applyFont="1" applyNumberFormat="1">
      <alignment horizontal="center" shrinkToFit="0" vertical="center" wrapText="1"/>
    </xf>
    <xf borderId="17" fillId="18" fontId="11" numFmtId="0" xfId="0" applyAlignment="1" applyBorder="1" applyFont="1">
      <alignment horizontal="center" readingOrder="0" vertical="center"/>
    </xf>
    <xf borderId="1" fillId="18" fontId="5" numFmtId="0" xfId="0" applyAlignment="1" applyBorder="1" applyFont="1">
      <alignment horizontal="center" shrinkToFit="0" vertical="center" wrapText="1"/>
    </xf>
    <xf borderId="17" fillId="18" fontId="5" numFmtId="0" xfId="0" applyAlignment="1" applyBorder="1" applyFont="1">
      <alignment horizontal="center"/>
    </xf>
    <xf borderId="1" fillId="18" fontId="5" numFmtId="0" xfId="0" applyAlignment="1" applyBorder="1" applyFont="1">
      <alignment horizontal="center" shrinkToFit="0" vertical="center" wrapText="1"/>
    </xf>
    <xf borderId="17" fillId="18" fontId="5" numFmtId="0" xfId="0" applyAlignment="1" applyBorder="1" applyFont="1">
      <alignment horizontal="center" vertical="center"/>
    </xf>
    <xf borderId="1" fillId="18" fontId="5" numFmtId="0" xfId="0" applyAlignment="1" applyBorder="1" applyFont="1">
      <alignment horizontal="center" vertical="center"/>
    </xf>
    <xf borderId="17" fillId="0" fontId="5" numFmtId="0" xfId="0" applyAlignment="1" applyBorder="1" applyFont="1">
      <alignment horizontal="center" shrinkToFit="0" vertical="center" wrapText="1"/>
    </xf>
    <xf borderId="0" fillId="0" fontId="33" numFmtId="0" xfId="0" applyAlignment="1" applyFont="1">
      <alignment shrinkToFit="0" wrapText="1"/>
    </xf>
    <xf borderId="1" fillId="0" fontId="1" numFmtId="0" xfId="0" applyBorder="1" applyFont="1"/>
    <xf borderId="30" fillId="6" fontId="1" numFmtId="0" xfId="0" applyAlignment="1" applyBorder="1" applyFont="1">
      <alignment horizontal="center"/>
    </xf>
    <xf borderId="30" fillId="6" fontId="9" numFmtId="0" xfId="0" applyAlignment="1" applyBorder="1" applyFont="1">
      <alignment horizontal="center"/>
    </xf>
    <xf borderId="30" fillId="20" fontId="1" numFmtId="0" xfId="0" applyAlignment="1" applyBorder="1" applyFill="1" applyFont="1">
      <alignment horizontal="center"/>
    </xf>
    <xf borderId="30" fillId="20" fontId="9" numFmtId="0" xfId="0" applyAlignment="1" applyBorder="1" applyFont="1">
      <alignment horizontal="center"/>
    </xf>
    <xf borderId="17" fillId="3" fontId="34" numFmtId="49" xfId="0" applyAlignment="1" applyBorder="1" applyFont="1" applyNumberFormat="1">
      <alignment horizontal="center" shrinkToFit="0" wrapText="1"/>
    </xf>
    <xf borderId="17" fillId="3" fontId="34" numFmtId="0" xfId="0" applyAlignment="1" applyBorder="1" applyFont="1">
      <alignment horizontal="center" shrinkToFit="0" wrapText="1"/>
    </xf>
    <xf borderId="17" fillId="3" fontId="34" numFmtId="0" xfId="0" applyAlignment="1" applyBorder="1" applyFont="1">
      <alignment horizontal="center" shrinkToFit="0" wrapText="0"/>
    </xf>
    <xf borderId="17" fillId="6" fontId="1" numFmtId="20" xfId="0" applyAlignment="1" applyBorder="1" applyFont="1" applyNumberFormat="1">
      <alignment horizontal="center" readingOrder="0" vertical="bottom"/>
    </xf>
    <xf borderId="6" fillId="6" fontId="1" numFmtId="20" xfId="0" applyAlignment="1" applyBorder="1" applyFont="1" applyNumberFormat="1">
      <alignment horizontal="center" readingOrder="0" vertical="bottom"/>
    </xf>
    <xf borderId="17" fillId="20" fontId="1" numFmtId="20" xfId="0" applyAlignment="1" applyBorder="1" applyFont="1" applyNumberFormat="1">
      <alignment horizontal="center"/>
    </xf>
    <xf borderId="17" fillId="0" fontId="1" numFmtId="0" xfId="0" applyAlignment="1" applyBorder="1" applyFont="1">
      <alignment horizontal="center" readingOrder="0" vertical="bottom"/>
    </xf>
    <xf borderId="17" fillId="0" fontId="1" numFmtId="0" xfId="0" applyAlignment="1" applyBorder="1" applyFont="1">
      <alignment horizontal="center" vertical="bottom"/>
    </xf>
    <xf borderId="17" fillId="0" fontId="1" numFmtId="0" xfId="0" applyAlignment="1" applyBorder="1" applyFont="1">
      <alignment horizontal="center"/>
    </xf>
    <xf borderId="17" fillId="6" fontId="1" numFmtId="0" xfId="0" applyBorder="1" applyFont="1"/>
    <xf borderId="17" fillId="20" fontId="1" numFmtId="0" xfId="0" applyBorder="1" applyFont="1"/>
    <xf borderId="17" fillId="0" fontId="1" numFmtId="0" xfId="0" applyAlignment="1" applyBorder="1" applyFont="1">
      <alignment horizontal="center" readingOrder="0"/>
    </xf>
    <xf borderId="17" fillId="6" fontId="1" numFmtId="0" xfId="0" applyAlignment="1" applyBorder="1" applyFont="1">
      <alignment readingOrder="0"/>
    </xf>
    <xf borderId="17" fillId="0" fontId="1" numFmtId="0" xfId="0" applyAlignment="1" applyBorder="1" applyFont="1">
      <alignment vertical="bottom"/>
    </xf>
    <xf borderId="17" fillId="0" fontId="1" numFmtId="0" xfId="0" applyAlignment="1" applyBorder="1" applyFont="1">
      <alignment readingOrder="0" vertical="bottom"/>
    </xf>
    <xf borderId="0" fillId="5" fontId="35" numFmtId="0" xfId="0" applyAlignment="1" applyFont="1">
      <alignment horizontal="center" readingOrder="0"/>
    </xf>
    <xf borderId="17" fillId="0" fontId="1" numFmtId="0" xfId="0" applyAlignment="1" applyBorder="1" applyFont="1">
      <alignment horizontal="center" readingOrder="0" shrinkToFit="0" wrapText="1"/>
    </xf>
    <xf borderId="0" fillId="0" fontId="36" numFmtId="0" xfId="0" applyAlignment="1" applyFont="1">
      <alignment horizontal="center" vertical="bottom"/>
    </xf>
    <xf borderId="0" fillId="0" fontId="19" numFmtId="0" xfId="0" applyFont="1"/>
    <xf borderId="31" fillId="5" fontId="19" numFmtId="0" xfId="0" applyAlignment="1" applyBorder="1" applyFont="1">
      <alignment vertical="bottom"/>
    </xf>
    <xf borderId="15" fillId="21" fontId="21" numFmtId="0" xfId="0" applyAlignment="1" applyBorder="1" applyFill="1" applyFont="1">
      <alignment horizontal="center" vertical="bottom"/>
    </xf>
    <xf borderId="31" fillId="0" fontId="4" numFmtId="0" xfId="0" applyBorder="1" applyFont="1"/>
    <xf borderId="31" fillId="22" fontId="21" numFmtId="0" xfId="0" applyAlignment="1" applyBorder="1" applyFill="1" applyFont="1">
      <alignment horizontal="center" vertical="bottom"/>
    </xf>
    <xf borderId="7" fillId="21" fontId="21" numFmtId="0" xfId="0" applyAlignment="1" applyBorder="1" applyFont="1">
      <alignment horizontal="center" vertical="bottom"/>
    </xf>
    <xf borderId="9" fillId="21" fontId="21" numFmtId="0" xfId="0" applyAlignment="1" applyBorder="1" applyFont="1">
      <alignment horizontal="center" vertical="bottom"/>
    </xf>
    <xf borderId="31" fillId="21" fontId="21" numFmtId="0" xfId="0" applyAlignment="1" applyBorder="1" applyFont="1">
      <alignment horizontal="center" vertical="bottom"/>
    </xf>
    <xf borderId="16" fillId="21" fontId="21" numFmtId="0" xfId="0" applyAlignment="1" applyBorder="1" applyFont="1">
      <alignment horizontal="center" vertical="bottom"/>
    </xf>
    <xf borderId="16" fillId="21" fontId="21" numFmtId="0" xfId="0" applyAlignment="1" applyBorder="1" applyFont="1">
      <alignment horizontal="center" shrinkToFit="0" vertical="bottom" wrapText="1"/>
    </xf>
    <xf borderId="16" fillId="22" fontId="21" numFmtId="0" xfId="0" applyAlignment="1" applyBorder="1" applyFont="1">
      <alignment horizontal="center" vertical="bottom"/>
    </xf>
    <xf borderId="16" fillId="22" fontId="21" numFmtId="0" xfId="0" applyAlignment="1" applyBorder="1" applyFont="1">
      <alignment horizontal="center" shrinkToFit="0" vertical="bottom" wrapText="1"/>
    </xf>
    <xf borderId="0" fillId="0" fontId="5" numFmtId="0" xfId="0" applyAlignment="1" applyFont="1">
      <alignment horizontal="center"/>
    </xf>
    <xf borderId="4" fillId="0" fontId="37" numFmtId="0" xfId="0" applyAlignment="1" applyBorder="1" applyFont="1">
      <alignment horizontal="center" readingOrder="0" shrinkToFit="0" vertical="bottom" wrapText="1"/>
    </xf>
    <xf borderId="17" fillId="23" fontId="38" numFmtId="0" xfId="0" applyAlignment="1" applyBorder="1" applyFill="1" applyFont="1">
      <alignment horizontal="center" vertical="bottom"/>
    </xf>
    <xf borderId="4" fillId="0" fontId="37" numFmtId="0" xfId="0" applyAlignment="1" applyBorder="1" applyFont="1">
      <alignment horizontal="center" readingOrder="0" shrinkToFit="0" wrapText="1"/>
    </xf>
    <xf borderId="0" fillId="0" fontId="39" numFmtId="0" xfId="0" applyAlignment="1" applyFont="1">
      <alignment vertical="bottom"/>
    </xf>
    <xf borderId="17" fillId="23" fontId="38" numFmtId="0" xfId="0" applyAlignment="1" applyBorder="1" applyFont="1">
      <alignment horizontal="center"/>
    </xf>
    <xf borderId="0" fillId="0" fontId="5" numFmtId="0" xfId="0" applyAlignment="1" applyFont="1">
      <alignment horizontal="center" vertical="bottom"/>
    </xf>
    <xf borderId="0" fillId="0" fontId="5" numFmtId="0" xfId="0" applyAlignment="1" applyFont="1">
      <alignment horizontal="left" shrinkToFit="0" vertical="bottom" wrapText="0"/>
    </xf>
    <xf borderId="0" fillId="0" fontId="5" numFmtId="0" xfId="0" applyAlignment="1" applyFont="1">
      <alignment horizontal="left" vertical="bottom"/>
    </xf>
    <xf borderId="17" fillId="24" fontId="40" numFmtId="0" xfId="0" applyAlignment="1" applyBorder="1" applyFill="1" applyFont="1">
      <alignment horizontal="center" readingOrder="0" vertical="center"/>
    </xf>
    <xf borderId="17" fillId="24" fontId="21" numFmtId="0" xfId="0" applyAlignment="1" applyBorder="1" applyFont="1">
      <alignment horizontal="center" readingOrder="0" vertical="center"/>
    </xf>
    <xf borderId="17" fillId="0" fontId="41" numFmtId="0" xfId="0" applyAlignment="1" applyBorder="1" applyFont="1">
      <alignment horizontal="center" vertical="center"/>
    </xf>
    <xf borderId="17" fillId="5" fontId="5" numFmtId="0" xfId="0" applyAlignment="1" applyBorder="1" applyFont="1">
      <alignment horizontal="center" readingOrder="0" vertical="center"/>
    </xf>
    <xf borderId="17" fillId="5" fontId="41" numFmtId="21" xfId="0" applyAlignment="1" applyBorder="1" applyFont="1" applyNumberFormat="1">
      <alignment horizontal="center" vertical="center"/>
    </xf>
    <xf borderId="17" fillId="5" fontId="41" numFmtId="0" xfId="0" applyAlignment="1" applyBorder="1" applyFont="1">
      <alignment horizontal="center" vertical="center"/>
    </xf>
    <xf borderId="17" fillId="5" fontId="41" numFmtId="167" xfId="0" applyAlignment="1" applyBorder="1" applyFont="1" applyNumberFormat="1">
      <alignment horizontal="center" vertical="center"/>
    </xf>
    <xf borderId="17" fillId="0" fontId="22" numFmtId="0" xfId="0" applyAlignment="1" applyBorder="1" applyFont="1">
      <alignment horizontal="center" vertical="center"/>
    </xf>
    <xf borderId="0" fillId="0" fontId="19" numFmtId="0" xfId="0" applyAlignment="1" applyFont="1">
      <alignment horizontal="center"/>
    </xf>
    <xf borderId="17" fillId="0" fontId="22" numFmtId="0" xfId="0" applyAlignment="1" applyBorder="1" applyFont="1">
      <alignment horizontal="center" vertical="center"/>
    </xf>
    <xf borderId="17" fillId="5" fontId="42" numFmtId="0" xfId="0" applyBorder="1" applyFont="1"/>
    <xf borderId="17" fillId="5" fontId="40" numFmtId="0" xfId="0" applyAlignment="1" applyBorder="1" applyFont="1">
      <alignment horizontal="center" vertical="center"/>
    </xf>
    <xf borderId="17" fillId="5" fontId="40" numFmtId="167" xfId="0" applyAlignment="1" applyBorder="1" applyFont="1" applyNumberFormat="1">
      <alignment horizontal="center" vertical="center"/>
    </xf>
    <xf borderId="0" fillId="0" fontId="1" numFmtId="0" xfId="0" applyAlignment="1" applyFont="1">
      <alignment horizontal="center" vertical="center"/>
    </xf>
    <xf borderId="0" fillId="0" fontId="43" numFmtId="0" xfId="0" applyAlignment="1" applyFont="1">
      <alignment horizontal="center" vertical="center"/>
    </xf>
    <xf borderId="0" fillId="0" fontId="44" numFmtId="0" xfId="0" applyAlignment="1" applyFont="1">
      <alignment horizontal="center" vertical="center"/>
    </xf>
    <xf borderId="0" fillId="0" fontId="44" numFmtId="0" xfId="0" applyAlignment="1" applyFont="1">
      <alignment vertical="bottom"/>
    </xf>
    <xf borderId="0" fillId="0" fontId="1" numFmtId="0" xfId="0" applyAlignment="1" applyFont="1">
      <alignment horizontal="right" vertical="bottom"/>
    </xf>
    <xf borderId="0" fillId="0" fontId="1" numFmtId="20" xfId="0" applyAlignment="1" applyFont="1" applyNumberFormat="1">
      <alignment horizontal="right" readingOrder="0" vertical="bottom"/>
    </xf>
    <xf borderId="0" fillId="0" fontId="1" numFmtId="20" xfId="0" applyAlignment="1" applyFont="1" applyNumberFormat="1">
      <alignment horizontal="right" vertical="bottom"/>
    </xf>
    <xf borderId="0" fillId="0" fontId="1" numFmtId="20" xfId="0" applyAlignment="1" applyFont="1" applyNumberFormat="1">
      <alignment vertical="bottom"/>
    </xf>
    <xf borderId="17" fillId="0" fontId="1" numFmtId="170" xfId="0" applyAlignment="1" applyBorder="1" applyFont="1" applyNumberFormat="1">
      <alignment horizontal="center" readingOrder="0" vertical="bottom"/>
    </xf>
    <xf borderId="17" fillId="0" fontId="1" numFmtId="170" xfId="0" applyAlignment="1" applyBorder="1" applyFont="1" applyNumberFormat="1">
      <alignment horizontal="center" vertical="bottom"/>
    </xf>
    <xf borderId="0" fillId="25" fontId="1" numFmtId="0" xfId="0" applyAlignment="1" applyFill="1" applyFont="1">
      <alignment vertical="bottom"/>
    </xf>
  </cellXfs>
  <cellStyles count="1">
    <cellStyle xfId="0" name="Normal" builtinId="0"/>
  </cellStyles>
  <dxfs count="7">
    <dxf>
      <font/>
      <fill>
        <patternFill patternType="solid">
          <fgColor rgb="FFFF00FF"/>
          <bgColor rgb="FFFF00FF"/>
        </patternFill>
      </fill>
      <border/>
    </dxf>
    <dxf>
      <font/>
      <fill>
        <patternFill patternType="solid">
          <fgColor rgb="FFFFE599"/>
          <bgColor rgb="FFFFE599"/>
        </patternFill>
      </fill>
      <border/>
    </dxf>
    <dxf>
      <font/>
      <fill>
        <patternFill patternType="solid">
          <fgColor theme="5"/>
          <bgColor theme="5"/>
        </patternFill>
      </fill>
      <border/>
    </dxf>
    <dxf>
      <font/>
      <fill>
        <patternFill patternType="solid">
          <fgColor rgb="FFDD7E6B"/>
          <bgColor rgb="FFDD7E6B"/>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loanqtt@gmail.com" TargetMode="External"/><Relationship Id="rId2" Type="http://schemas.openxmlformats.org/officeDocument/2006/relationships/hyperlink" Target="http://dothithuthuy.v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5"/>
  </cols>
  <sheetData>
    <row r="1">
      <c r="A1" s="1"/>
      <c r="B1" s="1"/>
      <c r="C1" s="1"/>
      <c r="D1" s="1"/>
      <c r="E1" s="2" t="s">
        <v>0</v>
      </c>
      <c r="N1" s="1"/>
      <c r="O1" s="1"/>
      <c r="P1" s="1"/>
      <c r="Q1" s="1"/>
      <c r="R1" s="1"/>
      <c r="S1" s="1"/>
      <c r="T1" s="1"/>
      <c r="U1" s="1"/>
      <c r="V1" s="1"/>
      <c r="W1" s="1"/>
      <c r="X1" s="1"/>
      <c r="Y1" s="1"/>
      <c r="Z1" s="1"/>
      <c r="AA1" s="1"/>
      <c r="AB1" s="1"/>
      <c r="AC1" s="1"/>
      <c r="AD1" s="1"/>
      <c r="AE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c r="A5" s="3" t="s">
        <v>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row>
    <row r="6">
      <c r="A6" s="1"/>
      <c r="U6" s="1"/>
      <c r="V6" s="1"/>
      <c r="W6" s="1"/>
      <c r="X6" s="1"/>
      <c r="Y6" s="1"/>
      <c r="Z6" s="1"/>
      <c r="AA6" s="1"/>
      <c r="AB6" s="1"/>
      <c r="AC6" s="1"/>
      <c r="AD6" s="1"/>
      <c r="AE6" s="1"/>
    </row>
    <row r="7">
      <c r="A7" s="3" t="s">
        <v>2</v>
      </c>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row>
    <row r="9">
      <c r="A9" s="4" t="s">
        <v>3</v>
      </c>
      <c r="B9" s="5" t="s">
        <v>4</v>
      </c>
      <c r="C9" s="4" t="s">
        <v>5</v>
      </c>
      <c r="D9" s="6" t="s">
        <v>6</v>
      </c>
      <c r="E9" s="7"/>
      <c r="F9" s="8" t="s">
        <v>7</v>
      </c>
      <c r="G9" s="9"/>
      <c r="H9" s="9"/>
      <c r="I9" s="10"/>
      <c r="J9" s="11" t="s">
        <v>8</v>
      </c>
      <c r="K9" s="9"/>
      <c r="L9" s="9"/>
      <c r="M9" s="9"/>
      <c r="N9" s="10"/>
      <c r="O9" s="11" t="s">
        <v>9</v>
      </c>
      <c r="P9" s="9"/>
      <c r="Q9" s="9"/>
      <c r="R9" s="10"/>
      <c r="S9" s="11" t="s">
        <v>10</v>
      </c>
      <c r="T9" s="9"/>
      <c r="U9" s="9"/>
      <c r="V9" s="10"/>
      <c r="W9" s="1"/>
      <c r="X9" s="1"/>
      <c r="Y9" s="1"/>
      <c r="Z9" s="1"/>
      <c r="AA9" s="1"/>
      <c r="AB9" s="1"/>
      <c r="AC9" s="1"/>
      <c r="AD9" s="1"/>
      <c r="AE9" s="1"/>
    </row>
    <row r="10">
      <c r="A10" s="12"/>
      <c r="B10" s="12"/>
      <c r="C10" s="12"/>
      <c r="D10" s="13"/>
      <c r="E10" s="14"/>
      <c r="F10" s="15"/>
      <c r="G10" s="16"/>
      <c r="H10" s="17"/>
      <c r="I10" s="15"/>
      <c r="J10" s="18"/>
      <c r="K10" s="16"/>
      <c r="L10" s="16"/>
      <c r="M10" s="17"/>
      <c r="N10" s="15"/>
      <c r="O10" s="16"/>
      <c r="P10" s="16"/>
      <c r="Q10" s="16"/>
      <c r="R10" s="17"/>
      <c r="S10" s="15"/>
      <c r="T10" s="16"/>
      <c r="U10" s="16"/>
      <c r="V10" s="17"/>
      <c r="W10" s="1"/>
      <c r="X10" s="1"/>
      <c r="Y10" s="1"/>
      <c r="Z10" s="1"/>
      <c r="AA10" s="1"/>
      <c r="AB10" s="1"/>
      <c r="AC10" s="1"/>
      <c r="AD10" s="1"/>
      <c r="AE10" s="1"/>
    </row>
    <row r="11">
      <c r="A11" s="19"/>
      <c r="B11" s="19"/>
      <c r="C11" s="19"/>
      <c r="D11" s="20"/>
      <c r="E11" s="21"/>
      <c r="F11" s="22" t="s">
        <v>11</v>
      </c>
      <c r="G11" s="22" t="s">
        <v>12</v>
      </c>
      <c r="H11" s="22" t="s">
        <v>13</v>
      </c>
      <c r="I11" s="22" t="s">
        <v>14</v>
      </c>
      <c r="J11" s="23" t="s">
        <v>15</v>
      </c>
      <c r="K11" s="23" t="s">
        <v>16</v>
      </c>
      <c r="L11" s="23" t="s">
        <v>17</v>
      </c>
      <c r="M11" s="23" t="s">
        <v>18</v>
      </c>
      <c r="N11" s="23" t="s">
        <v>19</v>
      </c>
      <c r="O11" s="23" t="s">
        <v>20</v>
      </c>
      <c r="P11" s="23" t="s">
        <v>21</v>
      </c>
      <c r="Q11" s="23" t="s">
        <v>22</v>
      </c>
      <c r="R11" s="23" t="s">
        <v>23</v>
      </c>
      <c r="S11" s="23" t="s">
        <v>24</v>
      </c>
      <c r="T11" s="23" t="s">
        <v>25</v>
      </c>
      <c r="U11" s="23" t="s">
        <v>26</v>
      </c>
      <c r="V11" s="23" t="s">
        <v>27</v>
      </c>
      <c r="W11" s="1"/>
      <c r="X11" s="1"/>
      <c r="Y11" s="1"/>
      <c r="Z11" s="1"/>
      <c r="AA11" s="1"/>
      <c r="AB11" s="1"/>
      <c r="AC11" s="1"/>
      <c r="AD11" s="1"/>
      <c r="AE11" s="1"/>
    </row>
    <row r="12">
      <c r="A12" s="24">
        <v>2023.0</v>
      </c>
      <c r="B12" s="25">
        <v>6.0</v>
      </c>
      <c r="C12" s="26">
        <f>COUNTIF('KHĐT'!$B$4:$B$520,A12)</f>
        <v>0</v>
      </c>
      <c r="D12" s="27" t="str">
        <f>SUMIF('KHĐT'!$B$4:$B$476,#REF!,'KHĐT'!$F$4:$F476)</f>
        <v>#N/A</v>
      </c>
      <c r="E12" s="10"/>
      <c r="F12" s="28"/>
      <c r="G12" s="29" t="s">
        <v>28</v>
      </c>
      <c r="H12" s="29" t="s">
        <v>28</v>
      </c>
      <c r="I12" s="29" t="s">
        <v>28</v>
      </c>
      <c r="J12" s="30" t="s">
        <v>28</v>
      </c>
      <c r="K12" s="30" t="s">
        <v>28</v>
      </c>
      <c r="L12" s="30" t="s">
        <v>28</v>
      </c>
      <c r="M12" s="30" t="s">
        <v>28</v>
      </c>
      <c r="N12" s="30" t="s">
        <v>28</v>
      </c>
      <c r="O12" s="31" t="s">
        <v>28</v>
      </c>
      <c r="P12" s="30" t="s">
        <v>28</v>
      </c>
      <c r="Q12" s="30" t="s">
        <v>28</v>
      </c>
      <c r="R12" s="30" t="s">
        <v>28</v>
      </c>
      <c r="S12" s="30" t="s">
        <v>28</v>
      </c>
      <c r="T12" s="32" t="s">
        <v>29</v>
      </c>
      <c r="U12" s="32" t="s">
        <v>29</v>
      </c>
      <c r="V12" s="33" t="s">
        <v>30</v>
      </c>
      <c r="W12" s="1"/>
      <c r="X12" s="1"/>
      <c r="Y12" s="1"/>
      <c r="Z12" s="1"/>
      <c r="AA12" s="1"/>
      <c r="AB12" s="1"/>
      <c r="AC12" s="1"/>
      <c r="AD12" s="1"/>
      <c r="AE12" s="1"/>
    </row>
    <row r="13">
      <c r="A13" s="24">
        <v>2024.0</v>
      </c>
      <c r="B13" s="25">
        <v>3.0</v>
      </c>
      <c r="C13" s="26">
        <f>COUNTIF('KHĐT'!$B$4:$B$520,A13)</f>
        <v>225</v>
      </c>
      <c r="D13" s="27" t="str">
        <f>SUMIF('KHĐT'!$B$4:$B$476,A12,'KHĐT'!$F$4:$F478)</f>
        <v>#N/A</v>
      </c>
      <c r="E13" s="10"/>
      <c r="F13" s="28"/>
      <c r="G13" s="29" t="s">
        <v>28</v>
      </c>
      <c r="H13" s="29" t="s">
        <v>28</v>
      </c>
      <c r="I13" s="29" t="s">
        <v>28</v>
      </c>
      <c r="J13" s="30" t="s">
        <v>28</v>
      </c>
      <c r="K13" s="30" t="s">
        <v>28</v>
      </c>
      <c r="L13" s="30" t="s">
        <v>28</v>
      </c>
      <c r="M13" s="30" t="s">
        <v>28</v>
      </c>
      <c r="N13" s="30" t="s">
        <v>28</v>
      </c>
      <c r="O13" s="31" t="s">
        <v>28</v>
      </c>
      <c r="P13" s="30" t="s">
        <v>28</v>
      </c>
      <c r="Q13" s="30" t="s">
        <v>28</v>
      </c>
      <c r="R13" s="30" t="s">
        <v>28</v>
      </c>
      <c r="S13" s="30" t="s">
        <v>28</v>
      </c>
      <c r="T13" s="32" t="s">
        <v>29</v>
      </c>
      <c r="U13" s="32" t="s">
        <v>29</v>
      </c>
      <c r="V13" s="33" t="s">
        <v>30</v>
      </c>
      <c r="W13" s="1"/>
      <c r="X13" s="1"/>
      <c r="Y13" s="1"/>
      <c r="Z13" s="1"/>
      <c r="AA13" s="1"/>
      <c r="AB13" s="1"/>
      <c r="AC13" s="1"/>
      <c r="AD13" s="1"/>
      <c r="AE13" s="1"/>
    </row>
    <row r="14">
      <c r="A14" s="34" t="s">
        <v>31</v>
      </c>
      <c r="B14" s="35"/>
      <c r="C14" s="36">
        <f t="shared" ref="C14:D14" si="1">SUM(C12:C13)</f>
        <v>225</v>
      </c>
      <c r="D14" s="37" t="str">
        <f t="shared" si="1"/>
        <v>#N/A</v>
      </c>
      <c r="E14" s="10"/>
      <c r="F14" s="38"/>
      <c r="G14" s="38"/>
      <c r="H14" s="39"/>
      <c r="I14" s="38"/>
      <c r="J14" s="39"/>
      <c r="K14" s="39"/>
      <c r="L14" s="38"/>
      <c r="M14" s="38"/>
      <c r="N14" s="38"/>
      <c r="O14" s="38"/>
      <c r="P14" s="39"/>
      <c r="Q14" s="38"/>
      <c r="R14" s="38"/>
      <c r="S14" s="38"/>
      <c r="T14" s="38"/>
      <c r="U14" s="40" t="s">
        <v>32</v>
      </c>
      <c r="V14" s="38"/>
      <c r="W14" s="1"/>
      <c r="X14" s="1"/>
      <c r="Y14" s="1"/>
      <c r="Z14" s="1"/>
      <c r="AA14" s="1"/>
      <c r="AB14" s="1"/>
      <c r="AC14" s="1"/>
      <c r="AD14" s="1"/>
      <c r="AE14" s="1"/>
    </row>
    <row r="15">
      <c r="A15" s="38"/>
      <c r="B15" s="35"/>
      <c r="C15" s="41"/>
      <c r="D15" s="42"/>
      <c r="E15" s="43"/>
      <c r="F15" s="38"/>
      <c r="G15" s="38"/>
      <c r="H15" s="39"/>
      <c r="I15" s="38"/>
      <c r="J15" s="39"/>
      <c r="K15" s="39"/>
      <c r="L15" s="38"/>
      <c r="M15" s="38"/>
      <c r="N15" s="38"/>
      <c r="O15" s="1"/>
      <c r="P15" s="1"/>
      <c r="Q15" s="1"/>
      <c r="R15" s="1"/>
      <c r="S15" s="1"/>
      <c r="T15" s="1"/>
      <c r="U15" s="1"/>
      <c r="V15" s="1"/>
      <c r="W15" s="1"/>
      <c r="X15" s="1"/>
      <c r="Y15" s="1"/>
      <c r="Z15" s="1"/>
      <c r="AA15" s="1"/>
      <c r="AB15" s="1"/>
      <c r="AC15" s="1"/>
      <c r="AD15" s="1"/>
      <c r="AE15" s="1"/>
    </row>
    <row r="16">
      <c r="A16" s="38"/>
      <c r="B16" s="35"/>
      <c r="C16" s="44" t="s">
        <v>33</v>
      </c>
      <c r="D16" s="45" t="s">
        <v>34</v>
      </c>
      <c r="E16" s="1"/>
      <c r="F16" s="1"/>
      <c r="G16" s="1"/>
      <c r="H16" s="1"/>
      <c r="I16" s="1"/>
      <c r="J16" s="1"/>
      <c r="K16" s="1"/>
      <c r="L16" s="1"/>
      <c r="M16" s="1"/>
      <c r="N16" s="1"/>
      <c r="O16" s="1"/>
      <c r="P16" s="1"/>
      <c r="Q16" s="1"/>
      <c r="R16" s="1"/>
      <c r="S16" s="1"/>
      <c r="T16" s="1"/>
      <c r="U16" s="1"/>
      <c r="V16" s="1"/>
      <c r="W16" s="1"/>
      <c r="X16" s="1"/>
      <c r="Y16" s="1"/>
      <c r="Z16" s="1"/>
      <c r="AA16" s="1"/>
      <c r="AB16" s="1"/>
      <c r="AC16" s="1"/>
      <c r="AD16" s="1"/>
      <c r="AE16" s="1"/>
    </row>
    <row r="17">
      <c r="A17" s="38"/>
      <c r="B17" s="35"/>
      <c r="C17" s="41"/>
      <c r="D17" s="42"/>
      <c r="E17" s="43"/>
      <c r="F17" s="38"/>
      <c r="G17" s="38"/>
      <c r="H17" s="39"/>
      <c r="I17" s="38"/>
      <c r="J17" s="39"/>
      <c r="K17" s="39"/>
      <c r="L17" s="38"/>
      <c r="M17" s="38"/>
      <c r="N17" s="38"/>
      <c r="O17" s="1"/>
      <c r="P17" s="1"/>
      <c r="Q17" s="1"/>
      <c r="R17" s="1"/>
      <c r="S17" s="1"/>
      <c r="T17" s="1"/>
      <c r="U17" s="1"/>
      <c r="V17" s="1"/>
      <c r="W17" s="1"/>
      <c r="X17" s="1"/>
      <c r="Y17" s="1"/>
      <c r="Z17" s="1"/>
      <c r="AA17" s="1"/>
      <c r="AB17" s="1"/>
      <c r="AC17" s="1"/>
      <c r="AD17" s="1"/>
      <c r="AE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row>
    <row r="19">
      <c r="A19" s="1"/>
      <c r="B19" s="1"/>
      <c r="C19" s="1"/>
      <c r="D19" s="1"/>
      <c r="E19" s="1"/>
      <c r="F19" s="1"/>
      <c r="G19" s="1"/>
      <c r="H19" s="1"/>
      <c r="I19" s="1"/>
      <c r="J19" s="46"/>
      <c r="K19" s="46"/>
      <c r="L19" s="1"/>
      <c r="M19" s="1"/>
      <c r="N19" s="1"/>
      <c r="O19" s="1"/>
      <c r="P19" s="1"/>
      <c r="Q19" s="1"/>
      <c r="R19" s="1"/>
      <c r="S19" s="1"/>
      <c r="T19" s="1"/>
      <c r="U19" s="1"/>
      <c r="V19" s="1"/>
      <c r="W19" s="1"/>
      <c r="X19" s="1"/>
      <c r="Y19" s="1"/>
      <c r="Z19" s="1"/>
      <c r="AA19" s="1"/>
      <c r="AB19" s="1"/>
      <c r="AC19" s="1"/>
      <c r="AD19" s="1"/>
      <c r="AE19" s="1"/>
    </row>
    <row r="20">
      <c r="A20" s="47" t="s">
        <v>35</v>
      </c>
      <c r="M20" s="1"/>
      <c r="N20" s="1"/>
      <c r="O20" s="1"/>
      <c r="P20" s="1"/>
      <c r="Q20" s="1"/>
      <c r="R20" s="1"/>
      <c r="S20" s="1"/>
      <c r="T20" s="1"/>
      <c r="U20" s="1"/>
      <c r="V20" s="1"/>
      <c r="W20" s="1"/>
      <c r="X20" s="1"/>
      <c r="Y20" s="1"/>
      <c r="Z20" s="1"/>
      <c r="AA20" s="1"/>
      <c r="AB20" s="1"/>
      <c r="AC20" s="1"/>
      <c r="AD20" s="1"/>
      <c r="AE20" s="1"/>
    </row>
    <row r="21">
      <c r="A21" s="1"/>
      <c r="B21" s="48"/>
      <c r="C21" s="1"/>
      <c r="D21" s="1"/>
      <c r="E21" s="1"/>
      <c r="F21" s="1"/>
      <c r="G21" s="48"/>
      <c r="H21" s="1"/>
      <c r="I21" s="1"/>
      <c r="J21" s="46"/>
      <c r="K21" s="46"/>
      <c r="L21" s="1"/>
      <c r="M21" s="1"/>
      <c r="N21" s="1"/>
      <c r="O21" s="1"/>
      <c r="P21" s="1"/>
      <c r="Q21" s="1"/>
      <c r="R21" s="1"/>
      <c r="S21" s="1"/>
      <c r="T21" s="1"/>
      <c r="U21" s="1"/>
      <c r="V21" s="1"/>
      <c r="W21" s="1"/>
      <c r="X21" s="1"/>
      <c r="Y21" s="1"/>
      <c r="Z21" s="1"/>
      <c r="AA21" s="1"/>
      <c r="AB21" s="1"/>
      <c r="AC21" s="1"/>
      <c r="AD21" s="1"/>
      <c r="AE21" s="1"/>
    </row>
    <row r="22">
      <c r="A22" s="5" t="s">
        <v>36</v>
      </c>
      <c r="B22" s="30" t="s">
        <v>37</v>
      </c>
      <c r="C22" s="5" t="s">
        <v>38</v>
      </c>
      <c r="D22" s="49" t="s">
        <v>39</v>
      </c>
      <c r="E22" s="49" t="s">
        <v>40</v>
      </c>
      <c r="F22" s="49" t="s">
        <v>41</v>
      </c>
      <c r="G22" s="50" t="s">
        <v>42</v>
      </c>
      <c r="H22" s="49" t="s">
        <v>43</v>
      </c>
      <c r="I22" s="49" t="s">
        <v>44</v>
      </c>
      <c r="J22" s="49" t="s">
        <v>45</v>
      </c>
      <c r="K22" s="49" t="s">
        <v>46</v>
      </c>
      <c r="L22" s="49" t="s">
        <v>47</v>
      </c>
      <c r="M22" s="49" t="s">
        <v>48</v>
      </c>
      <c r="N22" s="5" t="s">
        <v>49</v>
      </c>
      <c r="O22" s="1"/>
      <c r="P22" s="1"/>
      <c r="Q22" s="1"/>
      <c r="R22" s="1"/>
      <c r="S22" s="1"/>
      <c r="T22" s="1"/>
      <c r="U22" s="1"/>
      <c r="V22" s="1"/>
      <c r="W22" s="1"/>
      <c r="X22" s="1"/>
      <c r="Y22" s="1"/>
      <c r="Z22" s="1"/>
      <c r="AA22" s="1"/>
      <c r="AB22" s="1"/>
      <c r="AC22" s="1"/>
      <c r="AD22" s="1"/>
      <c r="AE22" s="1"/>
    </row>
    <row r="23">
      <c r="A23" s="12"/>
      <c r="B23" s="30" t="s">
        <v>50</v>
      </c>
      <c r="C23" s="12"/>
      <c r="D23" s="12"/>
      <c r="E23" s="12"/>
      <c r="F23" s="12"/>
      <c r="G23" s="12"/>
      <c r="H23" s="12"/>
      <c r="I23" s="12"/>
      <c r="J23" s="12"/>
      <c r="K23" s="12"/>
      <c r="L23" s="12"/>
      <c r="M23" s="12"/>
      <c r="N23" s="12"/>
      <c r="O23" s="1"/>
      <c r="P23" s="1"/>
      <c r="Q23" s="1"/>
      <c r="R23" s="1"/>
      <c r="S23" s="1"/>
      <c r="T23" s="1"/>
      <c r="U23" s="1"/>
      <c r="V23" s="1"/>
      <c r="W23" s="1"/>
      <c r="X23" s="1"/>
      <c r="Y23" s="1"/>
      <c r="Z23" s="1"/>
      <c r="AA23" s="1"/>
      <c r="AB23" s="1"/>
      <c r="AC23" s="1"/>
      <c r="AD23" s="1"/>
      <c r="AE23" s="1"/>
    </row>
    <row r="24">
      <c r="A24" s="12"/>
      <c r="B24" s="29" t="s">
        <v>51</v>
      </c>
      <c r="C24" s="12"/>
      <c r="D24" s="12"/>
      <c r="E24" s="12"/>
      <c r="F24" s="12"/>
      <c r="G24" s="12"/>
      <c r="H24" s="12"/>
      <c r="I24" s="12"/>
      <c r="J24" s="12"/>
      <c r="K24" s="12"/>
      <c r="L24" s="12"/>
      <c r="M24" s="12"/>
      <c r="N24" s="12"/>
      <c r="O24" s="1"/>
      <c r="P24" s="1"/>
      <c r="Q24" s="1"/>
      <c r="R24" s="1"/>
      <c r="S24" s="1"/>
      <c r="T24" s="1"/>
      <c r="U24" s="1"/>
      <c r="V24" s="1"/>
      <c r="W24" s="1"/>
      <c r="X24" s="1"/>
      <c r="Y24" s="1"/>
      <c r="Z24" s="1"/>
      <c r="AA24" s="1"/>
      <c r="AB24" s="1"/>
      <c r="AC24" s="1"/>
      <c r="AD24" s="1"/>
      <c r="AE24" s="1"/>
    </row>
    <row r="25">
      <c r="A25" s="12"/>
      <c r="B25" s="30" t="s">
        <v>52</v>
      </c>
      <c r="C25" s="12"/>
      <c r="D25" s="12"/>
      <c r="E25" s="19"/>
      <c r="F25" s="19"/>
      <c r="G25" s="19"/>
      <c r="H25" s="19"/>
      <c r="I25" s="19"/>
      <c r="J25" s="19"/>
      <c r="K25" s="19"/>
      <c r="L25" s="19"/>
      <c r="M25" s="19"/>
      <c r="N25" s="19"/>
      <c r="O25" s="1"/>
      <c r="P25" s="1"/>
      <c r="Q25" s="1"/>
      <c r="R25" s="1"/>
      <c r="S25" s="1"/>
      <c r="T25" s="1"/>
      <c r="U25" s="1"/>
      <c r="V25" s="1"/>
      <c r="W25" s="1"/>
      <c r="X25" s="1"/>
      <c r="Y25" s="1"/>
      <c r="Z25" s="1"/>
      <c r="AA25" s="1"/>
      <c r="AB25" s="1"/>
      <c r="AC25" s="1"/>
      <c r="AD25" s="1"/>
      <c r="AE25" s="1"/>
    </row>
    <row r="26">
      <c r="A26" s="12"/>
      <c r="B26" s="51" t="s">
        <v>53</v>
      </c>
      <c r="C26" s="19"/>
      <c r="D26" s="19"/>
      <c r="E26" s="52">
        <v>0.0</v>
      </c>
      <c r="F26" s="52">
        <v>0.0</v>
      </c>
      <c r="G26" s="53">
        <v>0.0</v>
      </c>
      <c r="H26" s="52">
        <v>0.0</v>
      </c>
      <c r="I26" s="52">
        <v>0.0</v>
      </c>
      <c r="J26" s="54"/>
      <c r="K26" s="52">
        <v>0.0</v>
      </c>
      <c r="L26" s="52">
        <v>0.0</v>
      </c>
      <c r="M26" s="52">
        <v>0.0</v>
      </c>
      <c r="N26" s="55">
        <v>0.0</v>
      </c>
      <c r="O26" s="1"/>
      <c r="P26" s="1"/>
      <c r="Q26" s="1"/>
      <c r="R26" s="1"/>
      <c r="S26" s="1"/>
      <c r="T26" s="1"/>
      <c r="U26" s="1"/>
      <c r="V26" s="1"/>
      <c r="W26" s="1"/>
      <c r="X26" s="1"/>
      <c r="Y26" s="1"/>
      <c r="Z26" s="1"/>
      <c r="AA26" s="1"/>
      <c r="AB26" s="1"/>
      <c r="AC26" s="1"/>
      <c r="AD26" s="1"/>
      <c r="AE26" s="1"/>
    </row>
    <row r="27">
      <c r="A27" s="30" t="s">
        <v>54</v>
      </c>
      <c r="B27" s="30" t="s">
        <v>55</v>
      </c>
      <c r="C27" s="56" t="s">
        <v>56</v>
      </c>
      <c r="D27" s="56">
        <v>1.0</v>
      </c>
      <c r="E27" s="57" t="s">
        <v>57</v>
      </c>
      <c r="F27" s="57" t="s">
        <v>58</v>
      </c>
      <c r="G27" s="58" t="s">
        <v>59</v>
      </c>
      <c r="H27" s="57" t="s">
        <v>60</v>
      </c>
      <c r="I27" s="57">
        <v>0.0</v>
      </c>
      <c r="J27" s="54"/>
      <c r="K27" s="57">
        <v>0.0</v>
      </c>
      <c r="L27" s="57" t="s">
        <v>61</v>
      </c>
      <c r="M27" s="57" t="s">
        <v>62</v>
      </c>
      <c r="N27" s="57" t="s">
        <v>63</v>
      </c>
      <c r="O27" s="1"/>
      <c r="P27" s="1"/>
      <c r="Q27" s="1"/>
      <c r="R27" s="1"/>
      <c r="S27" s="1"/>
      <c r="T27" s="1"/>
      <c r="U27" s="1"/>
      <c r="V27" s="1"/>
      <c r="W27" s="1"/>
      <c r="X27" s="1"/>
      <c r="Y27" s="1"/>
      <c r="Z27" s="1"/>
      <c r="AA27" s="1"/>
      <c r="AB27" s="1"/>
      <c r="AC27" s="1"/>
      <c r="AD27" s="1"/>
      <c r="AE27" s="1"/>
    </row>
    <row r="28">
      <c r="A28" s="56">
        <v>1.0</v>
      </c>
      <c r="B28" s="59"/>
      <c r="C28" s="59"/>
      <c r="D28" s="60">
        <f>SUMIFS('KHĐT'!$G:$G,'KHĐT'!$H:$H,B28)</f>
        <v>0</v>
      </c>
      <c r="E28" s="61">
        <v>1.0</v>
      </c>
      <c r="F28" s="61">
        <f>ThamSo!$B$2</f>
        <v>38</v>
      </c>
      <c r="G28" s="62" t="str">
        <f>VLOOKUP(C28,'KHĐT'!$I$2:$K$534,3,0)</f>
        <v>#N/A</v>
      </c>
      <c r="H28" s="61">
        <f t="shared" ref="H28:H265" si="2">IF(D28=0,0,IF(D28&lt;F28,1,ROUND(D28/F28,1)))</f>
        <v>0</v>
      </c>
      <c r="I28" s="61">
        <f t="shared" ref="I28:I265" si="3">IF(D28=0,0,IF(D28&lt;F28,1,ROUND(D28/F28,1)))</f>
        <v>0</v>
      </c>
      <c r="J28" s="61">
        <f>COUNTIF('KHĐT'!$I$2:$I$534,C28)</f>
        <v>0</v>
      </c>
      <c r="K28" s="61">
        <f>COUNTIF(TKB_HK2_Moi_Giang!G3:G27,C28)</f>
        <v>0</v>
      </c>
      <c r="L28" s="40" t="str">
        <f t="shared" ref="L28:L265" si="4">if(K28&lt;=I28,"Ok","")</f>
        <v>Ok</v>
      </c>
      <c r="M28" s="63" t="str">
        <f t="shared" ref="M28:M96" si="5">G28*K28</f>
        <v>#N/A</v>
      </c>
      <c r="N28" s="64"/>
      <c r="O28" s="1"/>
      <c r="P28" s="1"/>
      <c r="Q28" s="1"/>
      <c r="R28" s="1"/>
      <c r="S28" s="1"/>
      <c r="T28" s="1"/>
      <c r="U28" s="1"/>
      <c r="V28" s="1"/>
      <c r="W28" s="1"/>
      <c r="X28" s="1"/>
      <c r="Y28" s="1"/>
      <c r="Z28" s="1"/>
      <c r="AA28" s="1"/>
      <c r="AB28" s="1"/>
      <c r="AC28" s="1"/>
      <c r="AD28" s="1"/>
      <c r="AE28" s="1"/>
    </row>
    <row r="29">
      <c r="A29" s="56">
        <v>2.0</v>
      </c>
      <c r="B29" s="59"/>
      <c r="C29" s="59"/>
      <c r="D29" s="60">
        <f>SUMIFS('KHĐT'!$G:$G,'KHĐT'!$H:$H,B29)</f>
        <v>0</v>
      </c>
      <c r="E29" s="61">
        <v>1.0</v>
      </c>
      <c r="F29" s="61">
        <f>ThamSo!$B$2</f>
        <v>38</v>
      </c>
      <c r="G29" s="62" t="str">
        <f>VLOOKUP(C29,'KHĐT'!$I$2:$K$534,3,0)</f>
        <v>#N/A</v>
      </c>
      <c r="H29" s="61">
        <f t="shared" si="2"/>
        <v>0</v>
      </c>
      <c r="I29" s="61">
        <f t="shared" si="3"/>
        <v>0</v>
      </c>
      <c r="J29" s="61">
        <f>COUNTIF('KHĐT'!$I$2:$I$534,C29)</f>
        <v>0</v>
      </c>
      <c r="K29" s="61">
        <f>COUNTIF(TKB_HK2_Moi_Giang!G933,C29)</f>
        <v>0</v>
      </c>
      <c r="L29" s="40" t="str">
        <f t="shared" si="4"/>
        <v>Ok</v>
      </c>
      <c r="M29" s="63" t="str">
        <f t="shared" si="5"/>
        <v>#N/A</v>
      </c>
      <c r="N29" s="64"/>
      <c r="O29" s="1"/>
      <c r="P29" s="1"/>
      <c r="Q29" s="1"/>
      <c r="R29" s="1"/>
      <c r="S29" s="1"/>
      <c r="T29" s="1"/>
      <c r="U29" s="1"/>
      <c r="V29" s="1"/>
      <c r="W29" s="1"/>
      <c r="X29" s="1"/>
      <c r="Y29" s="1"/>
      <c r="Z29" s="1"/>
      <c r="AA29" s="1"/>
      <c r="AB29" s="1"/>
      <c r="AC29" s="1"/>
      <c r="AD29" s="1"/>
      <c r="AE29" s="1"/>
    </row>
    <row r="30">
      <c r="A30" s="56">
        <v>3.0</v>
      </c>
      <c r="B30" s="59"/>
      <c r="C30" s="59"/>
      <c r="D30" s="60">
        <f>SUMIFS('KHĐT'!$G:$G,'KHĐT'!$H:$H,B30)</f>
        <v>0</v>
      </c>
      <c r="E30" s="61">
        <v>1.0</v>
      </c>
      <c r="F30" s="61">
        <f>ThamSo!$B$2</f>
        <v>38</v>
      </c>
      <c r="G30" s="62" t="str">
        <f>VLOOKUP(C30,'KHĐT'!$I$2:$K$534,3,0)</f>
        <v>#N/A</v>
      </c>
      <c r="H30" s="61">
        <f t="shared" si="2"/>
        <v>0</v>
      </c>
      <c r="I30" s="61">
        <f t="shared" si="3"/>
        <v>0</v>
      </c>
      <c r="J30" s="61">
        <f>COUNTIF('KHĐT'!$I$2:$I$534,C30)</f>
        <v>0</v>
      </c>
      <c r="K30" s="61">
        <f>COUNTIF(TKB_HK2_Moi_Giang!G3:G933,C30)</f>
        <v>0</v>
      </c>
      <c r="L30" s="40" t="str">
        <f t="shared" si="4"/>
        <v>Ok</v>
      </c>
      <c r="M30" s="63" t="str">
        <f t="shared" si="5"/>
        <v>#N/A</v>
      </c>
      <c r="N30" s="64"/>
      <c r="O30" s="1"/>
      <c r="P30" s="1"/>
      <c r="Q30" s="1"/>
      <c r="R30" s="1"/>
      <c r="S30" s="1"/>
      <c r="T30" s="1"/>
      <c r="U30" s="1"/>
      <c r="V30" s="1"/>
      <c r="W30" s="1"/>
      <c r="X30" s="1"/>
      <c r="Y30" s="1"/>
      <c r="Z30" s="1"/>
      <c r="AA30" s="1"/>
      <c r="AB30" s="1"/>
      <c r="AC30" s="1"/>
      <c r="AD30" s="1"/>
      <c r="AE30" s="1"/>
    </row>
    <row r="31">
      <c r="A31" s="56">
        <v>4.0</v>
      </c>
      <c r="B31" s="59"/>
      <c r="C31" s="59"/>
      <c r="D31" s="60">
        <f>SUMIFS('KHĐT'!$G:$G,'KHĐT'!$H:$H,B31)</f>
        <v>0</v>
      </c>
      <c r="E31" s="61">
        <v>1.0</v>
      </c>
      <c r="F31" s="61">
        <f>ThamSo!$B$2</f>
        <v>38</v>
      </c>
      <c r="G31" s="62" t="str">
        <f>VLOOKUP(C31,'KHĐT'!$I$2:$K$534,3,0)</f>
        <v>#N/A</v>
      </c>
      <c r="H31" s="61">
        <f t="shared" si="2"/>
        <v>0</v>
      </c>
      <c r="I31" s="61">
        <f t="shared" si="3"/>
        <v>0</v>
      </c>
      <c r="J31" s="61">
        <f>COUNTIF('KHĐT'!$I$2:$I$534,C31)</f>
        <v>0</v>
      </c>
      <c r="K31" s="61">
        <f>COUNTIF(TKB_HK2_Moi_Giang!G933,C31)</f>
        <v>0</v>
      </c>
      <c r="L31" s="40" t="str">
        <f t="shared" si="4"/>
        <v>Ok</v>
      </c>
      <c r="M31" s="63" t="str">
        <f t="shared" si="5"/>
        <v>#N/A</v>
      </c>
      <c r="N31" s="64"/>
      <c r="O31" s="1"/>
      <c r="P31" s="1"/>
      <c r="Q31" s="1"/>
      <c r="R31" s="1"/>
      <c r="S31" s="1"/>
      <c r="T31" s="1"/>
      <c r="U31" s="1"/>
      <c r="V31" s="1"/>
      <c r="W31" s="1"/>
      <c r="X31" s="1"/>
      <c r="Y31" s="1"/>
      <c r="Z31" s="1"/>
      <c r="AA31" s="1"/>
      <c r="AB31" s="1"/>
      <c r="AC31" s="1"/>
      <c r="AD31" s="1"/>
      <c r="AE31" s="1"/>
    </row>
    <row r="32">
      <c r="A32" s="56">
        <v>5.0</v>
      </c>
      <c r="B32" s="59"/>
      <c r="C32" s="59"/>
      <c r="D32" s="60">
        <f>SUMIFS('KHĐT'!$G:$G,'KHĐT'!$H:$H,B32)</f>
        <v>0</v>
      </c>
      <c r="E32" s="61">
        <v>1.0</v>
      </c>
      <c r="F32" s="61">
        <f>ThamSo!$B$2</f>
        <v>38</v>
      </c>
      <c r="G32" s="62" t="str">
        <f>VLOOKUP(C32,'KHĐT'!$I$2:$K$534,3,0)</f>
        <v>#N/A</v>
      </c>
      <c r="H32" s="61">
        <f t="shared" si="2"/>
        <v>0</v>
      </c>
      <c r="I32" s="61">
        <f t="shared" si="3"/>
        <v>0</v>
      </c>
      <c r="J32" s="61">
        <f>COUNTIF('KHĐT'!$I$2:$I$534,C32)</f>
        <v>0</v>
      </c>
      <c r="K32" s="61">
        <f>COUNTIF(TKB_HK2_Moi_Giang!G933,C32)</f>
        <v>0</v>
      </c>
      <c r="L32" s="40" t="str">
        <f t="shared" si="4"/>
        <v>Ok</v>
      </c>
      <c r="M32" s="63" t="str">
        <f t="shared" si="5"/>
        <v>#N/A</v>
      </c>
      <c r="N32" s="64"/>
      <c r="O32" s="1"/>
      <c r="P32" s="1"/>
      <c r="Q32" s="1"/>
      <c r="R32" s="1"/>
      <c r="S32" s="1"/>
      <c r="T32" s="1"/>
      <c r="U32" s="1"/>
      <c r="V32" s="1"/>
      <c r="W32" s="1"/>
      <c r="X32" s="1"/>
      <c r="Y32" s="1"/>
      <c r="Z32" s="1"/>
      <c r="AA32" s="1"/>
      <c r="AB32" s="1"/>
      <c r="AC32" s="1"/>
      <c r="AD32" s="1"/>
      <c r="AE32" s="1"/>
    </row>
    <row r="33">
      <c r="A33" s="56">
        <v>6.0</v>
      </c>
      <c r="B33" s="59"/>
      <c r="C33" s="59"/>
      <c r="D33" s="60">
        <f>SUMIFS('KHĐT'!$G:$G,'KHĐT'!$H:$H,B33)</f>
        <v>0</v>
      </c>
      <c r="E33" s="61">
        <v>1.0</v>
      </c>
      <c r="F33" s="61">
        <f>ThamSo!$B$2</f>
        <v>38</v>
      </c>
      <c r="G33" s="62" t="str">
        <f>VLOOKUP(C33,'KHĐT'!$I$2:$K$534,3,0)</f>
        <v>#N/A</v>
      </c>
      <c r="H33" s="61">
        <f t="shared" si="2"/>
        <v>0</v>
      </c>
      <c r="I33" s="61">
        <f t="shared" si="3"/>
        <v>0</v>
      </c>
      <c r="J33" s="61">
        <f>COUNTIF('KHĐT'!$I$2:$I$534,C33)</f>
        <v>0</v>
      </c>
      <c r="K33" s="61">
        <f>COUNTIF(TKB_HK2_Moi_Giang!G3:G933,C33)</f>
        <v>0</v>
      </c>
      <c r="L33" s="40" t="str">
        <f t="shared" si="4"/>
        <v>Ok</v>
      </c>
      <c r="M33" s="63" t="str">
        <f t="shared" si="5"/>
        <v>#N/A</v>
      </c>
      <c r="N33" s="64"/>
      <c r="O33" s="1"/>
      <c r="P33" s="1"/>
      <c r="Q33" s="1"/>
      <c r="R33" s="1"/>
      <c r="S33" s="1"/>
      <c r="T33" s="1"/>
      <c r="U33" s="1"/>
      <c r="V33" s="1"/>
      <c r="W33" s="1"/>
      <c r="X33" s="1"/>
      <c r="Y33" s="1"/>
      <c r="Z33" s="1"/>
      <c r="AA33" s="1"/>
      <c r="AB33" s="1"/>
      <c r="AC33" s="1"/>
      <c r="AD33" s="1"/>
      <c r="AE33" s="1"/>
    </row>
    <row r="34">
      <c r="A34" s="56">
        <v>7.0</v>
      </c>
      <c r="B34" s="59"/>
      <c r="C34" s="59"/>
      <c r="D34" s="60">
        <f>SUMIFS('KHĐT'!$G:$G,'KHĐT'!$H:$H,B34)</f>
        <v>0</v>
      </c>
      <c r="E34" s="61">
        <v>1.0</v>
      </c>
      <c r="F34" s="61">
        <f>ThamSo!$B$2</f>
        <v>38</v>
      </c>
      <c r="G34" s="62" t="str">
        <f>VLOOKUP(C34,'KHĐT'!$I$2:$K$534,3,0)</f>
        <v>#N/A</v>
      </c>
      <c r="H34" s="61">
        <f t="shared" si="2"/>
        <v>0</v>
      </c>
      <c r="I34" s="61">
        <f t="shared" si="3"/>
        <v>0</v>
      </c>
      <c r="J34" s="61">
        <f>COUNTIF('KHĐT'!$I$2:$I$534,C34)</f>
        <v>0</v>
      </c>
      <c r="K34" s="61">
        <f>COUNTIF(TKB_HK2_Moi_Giang!G3:G933,C34)</f>
        <v>0</v>
      </c>
      <c r="L34" s="40" t="str">
        <f t="shared" si="4"/>
        <v>Ok</v>
      </c>
      <c r="M34" s="63" t="str">
        <f t="shared" si="5"/>
        <v>#N/A</v>
      </c>
      <c r="N34" s="64"/>
      <c r="O34" s="1"/>
      <c r="P34" s="1"/>
      <c r="Q34" s="1"/>
      <c r="R34" s="1"/>
      <c r="S34" s="1"/>
      <c r="T34" s="1"/>
      <c r="U34" s="1"/>
      <c r="V34" s="1"/>
      <c r="W34" s="1"/>
      <c r="X34" s="1"/>
      <c r="Y34" s="1"/>
      <c r="Z34" s="1"/>
      <c r="AA34" s="1"/>
      <c r="AB34" s="1"/>
      <c r="AC34" s="1"/>
      <c r="AD34" s="1"/>
      <c r="AE34" s="1"/>
    </row>
    <row r="35">
      <c r="A35" s="56">
        <v>8.0</v>
      </c>
      <c r="B35" s="59"/>
      <c r="C35" s="59"/>
      <c r="D35" s="60">
        <f>SUMIFS('KHĐT'!$G:$G,'KHĐT'!$H:$H,B35)</f>
        <v>0</v>
      </c>
      <c r="E35" s="61">
        <v>1.0</v>
      </c>
      <c r="F35" s="61">
        <f>ThamSo!$B$2</f>
        <v>38</v>
      </c>
      <c r="G35" s="62" t="str">
        <f>VLOOKUP(C35,'KHĐT'!$I$2:$K$534,3,0)</f>
        <v>#N/A</v>
      </c>
      <c r="H35" s="61">
        <f t="shared" si="2"/>
        <v>0</v>
      </c>
      <c r="I35" s="61">
        <f t="shared" si="3"/>
        <v>0</v>
      </c>
      <c r="J35" s="61">
        <f>COUNTIF('KHĐT'!$I$2:$I$534,C35)</f>
        <v>0</v>
      </c>
      <c r="K35" s="61">
        <f>COUNTIF(TKB_HK2_Moi_Giang!G3:G933,C35)</f>
        <v>0</v>
      </c>
      <c r="L35" s="40" t="str">
        <f t="shared" si="4"/>
        <v>Ok</v>
      </c>
      <c r="M35" s="63" t="str">
        <f t="shared" si="5"/>
        <v>#N/A</v>
      </c>
      <c r="N35" s="64"/>
      <c r="O35" s="1"/>
      <c r="P35" s="1"/>
      <c r="Q35" s="1"/>
      <c r="R35" s="1"/>
      <c r="S35" s="1"/>
      <c r="T35" s="1"/>
      <c r="U35" s="1"/>
      <c r="V35" s="1"/>
      <c r="W35" s="1"/>
      <c r="X35" s="1"/>
      <c r="Y35" s="1"/>
      <c r="Z35" s="1"/>
      <c r="AA35" s="1"/>
      <c r="AB35" s="1"/>
      <c r="AC35" s="1"/>
      <c r="AD35" s="1"/>
      <c r="AE35" s="1"/>
    </row>
    <row r="36">
      <c r="A36" s="56">
        <v>9.0</v>
      </c>
      <c r="B36" s="59"/>
      <c r="C36" s="59"/>
      <c r="D36" s="60">
        <f>SUMIFS('KHĐT'!$G:$G,'KHĐT'!$H:$H,B36)</f>
        <v>0</v>
      </c>
      <c r="E36" s="61">
        <v>1.0</v>
      </c>
      <c r="F36" s="61">
        <f>ThamSo!$B$2</f>
        <v>38</v>
      </c>
      <c r="G36" s="62" t="str">
        <f>VLOOKUP(C36,'KHĐT'!$I$2:$K$534,3,0)</f>
        <v>#N/A</v>
      </c>
      <c r="H36" s="61">
        <f t="shared" si="2"/>
        <v>0</v>
      </c>
      <c r="I36" s="61">
        <f t="shared" si="3"/>
        <v>0</v>
      </c>
      <c r="J36" s="61">
        <f>COUNTIF('KHĐT'!$I$2:$I$534,C36)</f>
        <v>0</v>
      </c>
      <c r="K36" s="61">
        <f>COUNTIF(TKB_HK2_Moi_Giang!G928:G933,C36)</f>
        <v>0</v>
      </c>
      <c r="L36" s="40" t="str">
        <f t="shared" si="4"/>
        <v>Ok</v>
      </c>
      <c r="M36" s="63" t="str">
        <f t="shared" si="5"/>
        <v>#N/A</v>
      </c>
      <c r="N36" s="64"/>
      <c r="O36" s="1"/>
      <c r="P36" s="1"/>
      <c r="Q36" s="1"/>
      <c r="R36" s="1"/>
      <c r="S36" s="1"/>
      <c r="T36" s="1"/>
      <c r="U36" s="1"/>
      <c r="V36" s="1"/>
      <c r="W36" s="1"/>
      <c r="X36" s="1"/>
      <c r="Y36" s="1"/>
      <c r="Z36" s="1"/>
      <c r="AA36" s="1"/>
      <c r="AB36" s="1"/>
      <c r="AC36" s="1"/>
      <c r="AD36" s="1"/>
      <c r="AE36" s="1"/>
    </row>
    <row r="37">
      <c r="A37" s="56">
        <v>10.0</v>
      </c>
      <c r="B37" s="59"/>
      <c r="C37" s="59"/>
      <c r="D37" s="60">
        <f>SUMIFS('KHĐT'!$G:$G,'KHĐT'!$H:$H,B37)</f>
        <v>0</v>
      </c>
      <c r="E37" s="61">
        <v>1.0</v>
      </c>
      <c r="F37" s="61">
        <f>ThamSo!$B$2</f>
        <v>38</v>
      </c>
      <c r="G37" s="62" t="str">
        <f>VLOOKUP(C37,'KHĐT'!$I$2:$K$534,3,0)</f>
        <v>#N/A</v>
      </c>
      <c r="H37" s="61">
        <f t="shared" si="2"/>
        <v>0</v>
      </c>
      <c r="I37" s="61">
        <f t="shared" si="3"/>
        <v>0</v>
      </c>
      <c r="J37" s="61">
        <f>COUNTIF('KHĐT'!$I$2:$I$534,C37)</f>
        <v>0</v>
      </c>
      <c r="K37" s="61">
        <f>COUNTIF(TKB_HK2_Moi_Giang!G928:G933,C37)</f>
        <v>0</v>
      </c>
      <c r="L37" s="40" t="str">
        <f t="shared" si="4"/>
        <v>Ok</v>
      </c>
      <c r="M37" s="63" t="str">
        <f t="shared" si="5"/>
        <v>#N/A</v>
      </c>
      <c r="N37" s="64"/>
      <c r="O37" s="1"/>
      <c r="P37" s="1"/>
      <c r="Q37" s="1"/>
      <c r="R37" s="1"/>
      <c r="S37" s="1"/>
      <c r="T37" s="1"/>
      <c r="U37" s="1"/>
      <c r="V37" s="1"/>
      <c r="W37" s="1"/>
      <c r="X37" s="1"/>
      <c r="Y37" s="1"/>
      <c r="Z37" s="1"/>
      <c r="AA37" s="1"/>
      <c r="AB37" s="1"/>
      <c r="AC37" s="1"/>
      <c r="AD37" s="1"/>
      <c r="AE37" s="1"/>
    </row>
    <row r="38">
      <c r="A38" s="56">
        <v>11.0</v>
      </c>
      <c r="B38" s="59"/>
      <c r="C38" s="59"/>
      <c r="D38" s="60">
        <f>SUMIFS('KHĐT'!$G:$G,'KHĐT'!$H:$H,B38)</f>
        <v>0</v>
      </c>
      <c r="E38" s="61">
        <v>1.0</v>
      </c>
      <c r="F38" s="61">
        <f>ThamSo!$B$2</f>
        <v>38</v>
      </c>
      <c r="G38" s="62" t="str">
        <f>VLOOKUP(C38,'KHĐT'!$I$2:$K$534,3,0)</f>
        <v>#N/A</v>
      </c>
      <c r="H38" s="61">
        <f t="shared" si="2"/>
        <v>0</v>
      </c>
      <c r="I38" s="61">
        <f t="shared" si="3"/>
        <v>0</v>
      </c>
      <c r="J38" s="61">
        <f>COUNTIF('KHĐT'!$I$2:$I$534,C38)</f>
        <v>0</v>
      </c>
      <c r="K38" s="61">
        <f>COUNTIF(TKB_HK2_Moi_Giang!G928:G933,C38)</f>
        <v>0</v>
      </c>
      <c r="L38" s="40" t="str">
        <f t="shared" si="4"/>
        <v>Ok</v>
      </c>
      <c r="M38" s="63" t="str">
        <f t="shared" si="5"/>
        <v>#N/A</v>
      </c>
      <c r="N38" s="64"/>
      <c r="O38" s="1"/>
      <c r="P38" s="1"/>
      <c r="Q38" s="1"/>
      <c r="R38" s="1"/>
      <c r="S38" s="1"/>
      <c r="T38" s="1"/>
      <c r="U38" s="1"/>
      <c r="V38" s="1"/>
      <c r="W38" s="1"/>
      <c r="X38" s="1"/>
      <c r="Y38" s="1"/>
      <c r="Z38" s="1"/>
      <c r="AA38" s="1"/>
      <c r="AB38" s="1"/>
      <c r="AC38" s="1"/>
      <c r="AD38" s="1"/>
      <c r="AE38" s="1"/>
    </row>
    <row r="39">
      <c r="A39" s="56">
        <v>12.0</v>
      </c>
      <c r="B39" s="59"/>
      <c r="C39" s="59"/>
      <c r="D39" s="60">
        <f>SUMIFS('KHĐT'!$G:$G,'KHĐT'!$H:$H,B39)</f>
        <v>0</v>
      </c>
      <c r="E39" s="61">
        <v>1.0</v>
      </c>
      <c r="F39" s="61">
        <f>ThamSo!$B$2</f>
        <v>38</v>
      </c>
      <c r="G39" s="62" t="str">
        <f>VLOOKUP(C39,'KHĐT'!$I$2:$K$534,3,0)</f>
        <v>#N/A</v>
      </c>
      <c r="H39" s="61">
        <f t="shared" si="2"/>
        <v>0</v>
      </c>
      <c r="I39" s="61">
        <f t="shared" si="3"/>
        <v>0</v>
      </c>
      <c r="J39" s="61">
        <f>COUNTIF('KHĐT'!$I$2:$I$534,C39)</f>
        <v>0</v>
      </c>
      <c r="K39" s="61">
        <f>COUNTIF(TKB_HK2_Moi_Giang!G928:G933,C39)</f>
        <v>0</v>
      </c>
      <c r="L39" s="40" t="str">
        <f t="shared" si="4"/>
        <v>Ok</v>
      </c>
      <c r="M39" s="63" t="str">
        <f t="shared" si="5"/>
        <v>#N/A</v>
      </c>
      <c r="N39" s="64"/>
      <c r="O39" s="1"/>
      <c r="P39" s="1"/>
      <c r="Q39" s="1"/>
      <c r="R39" s="1"/>
      <c r="S39" s="1"/>
      <c r="T39" s="1"/>
      <c r="U39" s="1"/>
      <c r="V39" s="1"/>
      <c r="W39" s="1"/>
      <c r="X39" s="1"/>
      <c r="Y39" s="1"/>
      <c r="Z39" s="1"/>
      <c r="AA39" s="1"/>
      <c r="AB39" s="1"/>
      <c r="AC39" s="1"/>
      <c r="AD39" s="1"/>
      <c r="AE39" s="1"/>
    </row>
    <row r="40">
      <c r="A40" s="56">
        <v>13.0</v>
      </c>
      <c r="B40" s="59"/>
      <c r="C40" s="59"/>
      <c r="D40" s="60">
        <f>SUMIFS('KHĐT'!$G:$G,'KHĐT'!$H:$H,B40)</f>
        <v>0</v>
      </c>
      <c r="E40" s="61">
        <v>1.0</v>
      </c>
      <c r="F40" s="61">
        <f>ThamSo!$B$2</f>
        <v>38</v>
      </c>
      <c r="G40" s="62" t="str">
        <f>VLOOKUP(C40,'KHĐT'!$I$2:$K$534,3,0)</f>
        <v>#N/A</v>
      </c>
      <c r="H40" s="61">
        <f t="shared" si="2"/>
        <v>0</v>
      </c>
      <c r="I40" s="61">
        <f t="shared" si="3"/>
        <v>0</v>
      </c>
      <c r="J40" s="61">
        <f>COUNTIF('KHĐT'!$I$2:$I$534,C40)</f>
        <v>0</v>
      </c>
      <c r="K40" s="61">
        <f>COUNTIF(TKB_HK2_Moi_Giang!G928:G933,C40)</f>
        <v>0</v>
      </c>
      <c r="L40" s="40" t="str">
        <f t="shared" si="4"/>
        <v>Ok</v>
      </c>
      <c r="M40" s="63" t="str">
        <f t="shared" si="5"/>
        <v>#N/A</v>
      </c>
      <c r="N40" s="64"/>
      <c r="O40" s="1"/>
      <c r="P40" s="1"/>
      <c r="Q40" s="1"/>
      <c r="R40" s="1"/>
      <c r="S40" s="1"/>
      <c r="T40" s="1"/>
      <c r="U40" s="1"/>
      <c r="V40" s="1"/>
      <c r="W40" s="1"/>
      <c r="X40" s="1"/>
      <c r="Y40" s="1"/>
      <c r="Z40" s="1"/>
      <c r="AA40" s="1"/>
      <c r="AB40" s="1"/>
      <c r="AC40" s="1"/>
      <c r="AD40" s="1"/>
      <c r="AE40" s="1"/>
    </row>
    <row r="41">
      <c r="A41" s="56">
        <v>14.0</v>
      </c>
      <c r="B41" s="59"/>
      <c r="C41" s="59"/>
      <c r="D41" s="60">
        <f>SUMIFS('KHĐT'!$G:$G,'KHĐT'!$H:$H,B41)</f>
        <v>0</v>
      </c>
      <c r="E41" s="61">
        <v>1.0</v>
      </c>
      <c r="F41" s="61">
        <f>ThamSo!$B$2</f>
        <v>38</v>
      </c>
      <c r="G41" s="62" t="str">
        <f>VLOOKUP(C41,'KHĐT'!$I$2:$K$534,3,0)</f>
        <v>#N/A</v>
      </c>
      <c r="H41" s="61">
        <f t="shared" si="2"/>
        <v>0</v>
      </c>
      <c r="I41" s="61">
        <f t="shared" si="3"/>
        <v>0</v>
      </c>
      <c r="J41" s="61">
        <f>COUNTIF('KHĐT'!$I$2:$I$534,C41)</f>
        <v>0</v>
      </c>
      <c r="K41" s="61">
        <f>COUNTIF(TKB_HK2_Moi_Giang!G928:G933,C41)</f>
        <v>0</v>
      </c>
      <c r="L41" s="40" t="str">
        <f t="shared" si="4"/>
        <v>Ok</v>
      </c>
      <c r="M41" s="63" t="str">
        <f t="shared" si="5"/>
        <v>#N/A</v>
      </c>
      <c r="N41" s="64"/>
      <c r="O41" s="1"/>
      <c r="P41" s="1"/>
      <c r="Q41" s="1"/>
      <c r="R41" s="1"/>
      <c r="S41" s="1"/>
      <c r="T41" s="1"/>
      <c r="U41" s="1"/>
      <c r="V41" s="1"/>
      <c r="W41" s="1"/>
      <c r="X41" s="1"/>
      <c r="Y41" s="1"/>
      <c r="Z41" s="1"/>
      <c r="AA41" s="1"/>
      <c r="AB41" s="1"/>
      <c r="AC41" s="1"/>
      <c r="AD41" s="1"/>
      <c r="AE41" s="1"/>
    </row>
    <row r="42">
      <c r="A42" s="56">
        <v>15.0</v>
      </c>
      <c r="B42" s="59"/>
      <c r="C42" s="59"/>
      <c r="D42" s="60">
        <f>SUMIFS('KHĐT'!$G:$G,'KHĐT'!$H:$H,B42)</f>
        <v>0</v>
      </c>
      <c r="E42" s="61">
        <v>1.0</v>
      </c>
      <c r="F42" s="61">
        <f>ThamSo!$B$2</f>
        <v>38</v>
      </c>
      <c r="G42" s="62" t="str">
        <f>VLOOKUP(C42,'KHĐT'!$I$2:$K$534,3,0)</f>
        <v>#N/A</v>
      </c>
      <c r="H42" s="61">
        <f t="shared" si="2"/>
        <v>0</v>
      </c>
      <c r="I42" s="61">
        <f t="shared" si="3"/>
        <v>0</v>
      </c>
      <c r="J42" s="61">
        <f>COUNTIF('KHĐT'!$I$2:$I$534,C42)</f>
        <v>0</v>
      </c>
      <c r="K42" s="61">
        <f>COUNTIF(TKB_HK2_Moi_Giang!G928:G933,C42)</f>
        <v>0</v>
      </c>
      <c r="L42" s="40" t="str">
        <f t="shared" si="4"/>
        <v>Ok</v>
      </c>
      <c r="M42" s="63" t="str">
        <f t="shared" si="5"/>
        <v>#N/A</v>
      </c>
      <c r="N42" s="64"/>
      <c r="O42" s="1"/>
      <c r="P42" s="1"/>
      <c r="Q42" s="1"/>
      <c r="R42" s="1"/>
      <c r="S42" s="1"/>
      <c r="T42" s="1"/>
      <c r="U42" s="1"/>
      <c r="V42" s="1"/>
      <c r="W42" s="1"/>
      <c r="X42" s="1"/>
      <c r="Y42" s="1"/>
      <c r="Z42" s="1"/>
      <c r="AA42" s="1"/>
      <c r="AB42" s="1"/>
      <c r="AC42" s="1"/>
      <c r="AD42" s="1"/>
      <c r="AE42" s="1"/>
    </row>
    <row r="43">
      <c r="A43" s="56">
        <v>16.0</v>
      </c>
      <c r="B43" s="59"/>
      <c r="C43" s="59"/>
      <c r="D43" s="60">
        <f>SUMIFS('KHĐT'!$G:$G,'KHĐT'!$H:$H,B43)</f>
        <v>0</v>
      </c>
      <c r="E43" s="61">
        <v>1.0</v>
      </c>
      <c r="F43" s="61">
        <f>ThamSo!$B$2</f>
        <v>38</v>
      </c>
      <c r="G43" s="62" t="str">
        <f>VLOOKUP(C43,'KHĐT'!$I$2:$K$534,3,0)</f>
        <v>#N/A</v>
      </c>
      <c r="H43" s="61">
        <f t="shared" si="2"/>
        <v>0</v>
      </c>
      <c r="I43" s="61">
        <f t="shared" si="3"/>
        <v>0</v>
      </c>
      <c r="J43" s="61">
        <f>COUNTIF('KHĐT'!$I$2:$I$534,C43)</f>
        <v>0</v>
      </c>
      <c r="K43" s="61">
        <f>COUNTIF(TKB_HK2_Moi_Giang!G928:G933,C43)</f>
        <v>0</v>
      </c>
      <c r="L43" s="40" t="str">
        <f t="shared" si="4"/>
        <v>Ok</v>
      </c>
      <c r="M43" s="63" t="str">
        <f t="shared" si="5"/>
        <v>#N/A</v>
      </c>
      <c r="N43" s="64"/>
      <c r="O43" s="1"/>
      <c r="P43" s="1"/>
      <c r="Q43" s="1"/>
      <c r="R43" s="1"/>
      <c r="S43" s="1"/>
      <c r="T43" s="1"/>
      <c r="U43" s="1"/>
      <c r="V43" s="1"/>
      <c r="W43" s="1"/>
      <c r="X43" s="1"/>
      <c r="Y43" s="1"/>
      <c r="Z43" s="1"/>
      <c r="AA43" s="1"/>
      <c r="AB43" s="1"/>
      <c r="AC43" s="1"/>
      <c r="AD43" s="1"/>
      <c r="AE43" s="1"/>
    </row>
    <row r="44">
      <c r="A44" s="56">
        <v>17.0</v>
      </c>
      <c r="B44" s="59"/>
      <c r="C44" s="59"/>
      <c r="D44" s="60">
        <f>SUMIFS('KHĐT'!$G:$G,'KHĐT'!$H:$H,B44)</f>
        <v>0</v>
      </c>
      <c r="E44" s="61">
        <v>1.0</v>
      </c>
      <c r="F44" s="61">
        <f>ThamSo!$B$2</f>
        <v>38</v>
      </c>
      <c r="G44" s="62" t="str">
        <f>VLOOKUP(C44,'KHĐT'!$I$2:$K$534,3,0)</f>
        <v>#N/A</v>
      </c>
      <c r="H44" s="61">
        <f t="shared" si="2"/>
        <v>0</v>
      </c>
      <c r="I44" s="61">
        <f t="shared" si="3"/>
        <v>0</v>
      </c>
      <c r="J44" s="61">
        <f>COUNTIF('KHĐT'!$I$2:$I$534,C44)</f>
        <v>0</v>
      </c>
      <c r="K44" s="61">
        <f>COUNTIF(TKB_HK2_Moi_Giang!G928:G933,C44)</f>
        <v>0</v>
      </c>
      <c r="L44" s="40" t="str">
        <f t="shared" si="4"/>
        <v>Ok</v>
      </c>
      <c r="M44" s="63" t="str">
        <f t="shared" si="5"/>
        <v>#N/A</v>
      </c>
      <c r="N44" s="64"/>
      <c r="O44" s="1"/>
      <c r="P44" s="1"/>
      <c r="Q44" s="1"/>
      <c r="R44" s="1"/>
      <c r="S44" s="1"/>
      <c r="T44" s="1"/>
      <c r="U44" s="1"/>
      <c r="V44" s="1"/>
      <c r="W44" s="1"/>
      <c r="X44" s="1"/>
      <c r="Y44" s="1"/>
      <c r="Z44" s="1"/>
      <c r="AA44" s="1"/>
      <c r="AB44" s="1"/>
      <c r="AC44" s="1"/>
      <c r="AD44" s="1"/>
      <c r="AE44" s="1"/>
    </row>
    <row r="45">
      <c r="A45" s="56">
        <v>18.0</v>
      </c>
      <c r="B45" s="59"/>
      <c r="C45" s="59"/>
      <c r="D45" s="60">
        <f>SUMIFS('KHĐT'!$G:$G,'KHĐT'!$H:$H,B45)</f>
        <v>0</v>
      </c>
      <c r="E45" s="61">
        <v>1.0</v>
      </c>
      <c r="F45" s="61">
        <f>ThamSo!$B$2</f>
        <v>38</v>
      </c>
      <c r="G45" s="62" t="str">
        <f>VLOOKUP(C45,'KHĐT'!$I$2:$K$534,3,0)</f>
        <v>#N/A</v>
      </c>
      <c r="H45" s="61">
        <f t="shared" si="2"/>
        <v>0</v>
      </c>
      <c r="I45" s="61">
        <f t="shared" si="3"/>
        <v>0</v>
      </c>
      <c r="J45" s="61">
        <f>COUNTIF('KHĐT'!$I$2:$I$534,C45)</f>
        <v>0</v>
      </c>
      <c r="K45" s="61">
        <f>COUNTIF(TKB_HK2_Moi_Giang!G928:G933,C45)</f>
        <v>0</v>
      </c>
      <c r="L45" s="40" t="str">
        <f t="shared" si="4"/>
        <v>Ok</v>
      </c>
      <c r="M45" s="63" t="str">
        <f t="shared" si="5"/>
        <v>#N/A</v>
      </c>
      <c r="N45" s="64"/>
      <c r="O45" s="1"/>
      <c r="P45" s="1"/>
      <c r="Q45" s="1"/>
      <c r="R45" s="1"/>
      <c r="S45" s="1"/>
      <c r="T45" s="1"/>
      <c r="U45" s="1"/>
      <c r="V45" s="1"/>
      <c r="W45" s="1"/>
      <c r="X45" s="1"/>
      <c r="Y45" s="1"/>
      <c r="Z45" s="1"/>
      <c r="AA45" s="1"/>
      <c r="AB45" s="1"/>
      <c r="AC45" s="1"/>
      <c r="AD45" s="1"/>
      <c r="AE45" s="1"/>
    </row>
    <row r="46">
      <c r="A46" s="56">
        <v>19.0</v>
      </c>
      <c r="B46" s="59"/>
      <c r="C46" s="59"/>
      <c r="D46" s="60">
        <f>SUMIFS('KHĐT'!$G:$G,'KHĐT'!$H:$H,B46)</f>
        <v>0</v>
      </c>
      <c r="E46" s="61">
        <v>1.0</v>
      </c>
      <c r="F46" s="61">
        <f>ThamSo!$B$2</f>
        <v>38</v>
      </c>
      <c r="G46" s="62" t="str">
        <f>VLOOKUP(C46,'KHĐT'!$I$2:$K$534,3,0)</f>
        <v>#N/A</v>
      </c>
      <c r="H46" s="61">
        <f t="shared" si="2"/>
        <v>0</v>
      </c>
      <c r="I46" s="61">
        <f t="shared" si="3"/>
        <v>0</v>
      </c>
      <c r="J46" s="61">
        <f>COUNTIF('KHĐT'!$I$2:$I$534,C46)</f>
        <v>0</v>
      </c>
      <c r="K46" s="61">
        <f>COUNTIF(TKB_HK2_Moi_Giang!G928:G933,C46)</f>
        <v>0</v>
      </c>
      <c r="L46" s="40" t="str">
        <f t="shared" si="4"/>
        <v>Ok</v>
      </c>
      <c r="M46" s="63" t="str">
        <f t="shared" si="5"/>
        <v>#N/A</v>
      </c>
      <c r="N46" s="64"/>
      <c r="O46" s="1"/>
      <c r="P46" s="1"/>
      <c r="Q46" s="1"/>
      <c r="R46" s="1"/>
      <c r="S46" s="1"/>
      <c r="T46" s="1"/>
      <c r="U46" s="1"/>
      <c r="V46" s="1"/>
      <c r="W46" s="1"/>
      <c r="X46" s="1"/>
      <c r="Y46" s="1"/>
      <c r="Z46" s="1"/>
      <c r="AA46" s="1"/>
      <c r="AB46" s="1"/>
      <c r="AC46" s="1"/>
      <c r="AD46" s="1"/>
      <c r="AE46" s="1"/>
    </row>
    <row r="47">
      <c r="A47" s="56">
        <v>20.0</v>
      </c>
      <c r="B47" s="59"/>
      <c r="C47" s="59"/>
      <c r="D47" s="60">
        <f>SUMIFS('KHĐT'!$G:$G,'KHĐT'!$H:$H,B47)</f>
        <v>0</v>
      </c>
      <c r="E47" s="61">
        <v>1.0</v>
      </c>
      <c r="F47" s="61">
        <f>ThamSo!$B$2</f>
        <v>38</v>
      </c>
      <c r="G47" s="62" t="str">
        <f>VLOOKUP(C47,'KHĐT'!$I$2:$K$534,3,0)</f>
        <v>#N/A</v>
      </c>
      <c r="H47" s="61">
        <f t="shared" si="2"/>
        <v>0</v>
      </c>
      <c r="I47" s="61">
        <f t="shared" si="3"/>
        <v>0</v>
      </c>
      <c r="J47" s="61">
        <f>COUNTIF('KHĐT'!$I$2:$I$534,C47)</f>
        <v>0</v>
      </c>
      <c r="K47" s="61">
        <f>COUNTIF(TKB_HK2_Moi_Giang!G928:G933,C47)</f>
        <v>0</v>
      </c>
      <c r="L47" s="40" t="str">
        <f t="shared" si="4"/>
        <v>Ok</v>
      </c>
      <c r="M47" s="63" t="str">
        <f t="shared" si="5"/>
        <v>#N/A</v>
      </c>
      <c r="N47" s="64"/>
      <c r="O47" s="1"/>
      <c r="P47" s="1"/>
      <c r="Q47" s="1"/>
      <c r="R47" s="1"/>
      <c r="S47" s="1"/>
      <c r="T47" s="1"/>
      <c r="U47" s="1"/>
      <c r="V47" s="1"/>
      <c r="W47" s="1"/>
      <c r="X47" s="1"/>
      <c r="Y47" s="1"/>
      <c r="Z47" s="1"/>
      <c r="AA47" s="1"/>
      <c r="AB47" s="1"/>
      <c r="AC47" s="1"/>
      <c r="AD47" s="1"/>
      <c r="AE47" s="1"/>
    </row>
    <row r="48">
      <c r="A48" s="56">
        <v>21.0</v>
      </c>
      <c r="B48" s="59"/>
      <c r="C48" s="59"/>
      <c r="D48" s="60">
        <f>SUMIFS('KHĐT'!$G:$G,'KHĐT'!$H:$H,B48)</f>
        <v>0</v>
      </c>
      <c r="E48" s="61">
        <v>1.0</v>
      </c>
      <c r="F48" s="61">
        <f>ThamSo!$B$2</f>
        <v>38</v>
      </c>
      <c r="G48" s="62" t="str">
        <f>VLOOKUP(C48,'KHĐT'!$I$2:$K$534,3,0)</f>
        <v>#N/A</v>
      </c>
      <c r="H48" s="61">
        <f t="shared" si="2"/>
        <v>0</v>
      </c>
      <c r="I48" s="61">
        <f t="shared" si="3"/>
        <v>0</v>
      </c>
      <c r="J48" s="61">
        <f>COUNTIF('KHĐT'!$I$2:$I$534,C48)</f>
        <v>0</v>
      </c>
      <c r="K48" s="61">
        <f>COUNTIF(TKB_HK2_Moi_Giang!G928:G933,C48)</f>
        <v>0</v>
      </c>
      <c r="L48" s="40" t="str">
        <f t="shared" si="4"/>
        <v>Ok</v>
      </c>
      <c r="M48" s="63" t="str">
        <f t="shared" si="5"/>
        <v>#N/A</v>
      </c>
      <c r="N48" s="64"/>
      <c r="O48" s="1"/>
      <c r="P48" s="1"/>
      <c r="Q48" s="1"/>
      <c r="R48" s="1"/>
      <c r="S48" s="1"/>
      <c r="T48" s="1"/>
      <c r="U48" s="1"/>
      <c r="V48" s="1"/>
      <c r="W48" s="1"/>
      <c r="X48" s="1"/>
      <c r="Y48" s="1"/>
      <c r="Z48" s="1"/>
      <c r="AA48" s="1"/>
      <c r="AB48" s="1"/>
      <c r="AC48" s="1"/>
      <c r="AD48" s="1"/>
      <c r="AE48" s="1"/>
    </row>
    <row r="49">
      <c r="A49" s="56">
        <v>22.0</v>
      </c>
      <c r="B49" s="59"/>
      <c r="C49" s="59"/>
      <c r="D49" s="60">
        <f>SUMIFS('KHĐT'!$G:$G,'KHĐT'!$H:$H,B49)</f>
        <v>0</v>
      </c>
      <c r="E49" s="61">
        <v>1.0</v>
      </c>
      <c r="F49" s="61">
        <f>ThamSo!$B$2</f>
        <v>38</v>
      </c>
      <c r="G49" s="62" t="str">
        <f>VLOOKUP(C49,'KHĐT'!$I$2:$K$534,3,0)</f>
        <v>#N/A</v>
      </c>
      <c r="H49" s="61">
        <f t="shared" si="2"/>
        <v>0</v>
      </c>
      <c r="I49" s="61">
        <f t="shared" si="3"/>
        <v>0</v>
      </c>
      <c r="J49" s="61">
        <f>COUNTIF('KHĐT'!$I$2:$I$534,C49)</f>
        <v>0</v>
      </c>
      <c r="K49" s="61">
        <f>COUNTIF(TKB_HK2_Moi_Giang!G928:G933,C49)</f>
        <v>0</v>
      </c>
      <c r="L49" s="40" t="str">
        <f t="shared" si="4"/>
        <v>Ok</v>
      </c>
      <c r="M49" s="63" t="str">
        <f t="shared" si="5"/>
        <v>#N/A</v>
      </c>
      <c r="N49" s="64"/>
      <c r="O49" s="1"/>
      <c r="P49" s="1"/>
      <c r="Q49" s="1"/>
      <c r="R49" s="1"/>
      <c r="S49" s="1"/>
      <c r="T49" s="1"/>
      <c r="U49" s="1"/>
      <c r="V49" s="1"/>
      <c r="W49" s="1"/>
      <c r="X49" s="1"/>
      <c r="Y49" s="1"/>
      <c r="Z49" s="1"/>
      <c r="AA49" s="1"/>
      <c r="AB49" s="1"/>
      <c r="AC49" s="1"/>
      <c r="AD49" s="1"/>
      <c r="AE49" s="1"/>
    </row>
    <row r="50">
      <c r="A50" s="56">
        <v>23.0</v>
      </c>
      <c r="B50" s="59"/>
      <c r="C50" s="59"/>
      <c r="D50" s="60">
        <f>SUMIFS('KHĐT'!$G:$G,'KHĐT'!$H:$H,B50)</f>
        <v>0</v>
      </c>
      <c r="E50" s="61">
        <v>1.0</v>
      </c>
      <c r="F50" s="61">
        <f>ThamSo!$B$2</f>
        <v>38</v>
      </c>
      <c r="G50" s="62" t="str">
        <f>VLOOKUP(C50,'KHĐT'!$I$2:$K$534,3,0)</f>
        <v>#N/A</v>
      </c>
      <c r="H50" s="61">
        <f t="shared" si="2"/>
        <v>0</v>
      </c>
      <c r="I50" s="61">
        <f t="shared" si="3"/>
        <v>0</v>
      </c>
      <c r="J50" s="61">
        <f>COUNTIF('KHĐT'!$I$2:$I$534,C50)</f>
        <v>0</v>
      </c>
      <c r="K50" s="61">
        <f>COUNTIF(TKB_HK2_Moi_Giang!G928:G933,C50)</f>
        <v>0</v>
      </c>
      <c r="L50" s="40" t="str">
        <f t="shared" si="4"/>
        <v>Ok</v>
      </c>
      <c r="M50" s="63" t="str">
        <f t="shared" si="5"/>
        <v>#N/A</v>
      </c>
      <c r="N50" s="64"/>
      <c r="O50" s="1"/>
      <c r="P50" s="1"/>
      <c r="Q50" s="1"/>
      <c r="R50" s="1"/>
      <c r="S50" s="1"/>
      <c r="T50" s="1"/>
      <c r="U50" s="1"/>
      <c r="V50" s="1"/>
      <c r="W50" s="1"/>
      <c r="X50" s="1"/>
      <c r="Y50" s="1"/>
      <c r="Z50" s="1"/>
      <c r="AA50" s="1"/>
      <c r="AB50" s="1"/>
      <c r="AC50" s="1"/>
      <c r="AD50" s="1"/>
      <c r="AE50" s="1"/>
    </row>
    <row r="51">
      <c r="A51" s="56">
        <v>24.0</v>
      </c>
      <c r="B51" s="59"/>
      <c r="C51" s="59"/>
      <c r="D51" s="60">
        <f>SUMIFS('KHĐT'!$G:$G,'KHĐT'!$H:$H,B51)</f>
        <v>0</v>
      </c>
      <c r="E51" s="61">
        <v>1.0</v>
      </c>
      <c r="F51" s="61">
        <f>ThamSo!$B$2</f>
        <v>38</v>
      </c>
      <c r="G51" s="62" t="str">
        <f>VLOOKUP(C51,'KHĐT'!$I$2:$K$534,3,0)</f>
        <v>#N/A</v>
      </c>
      <c r="H51" s="61">
        <f t="shared" si="2"/>
        <v>0</v>
      </c>
      <c r="I51" s="61">
        <f t="shared" si="3"/>
        <v>0</v>
      </c>
      <c r="J51" s="61">
        <f>COUNTIF('KHĐT'!$I$2:$I$534,C51)</f>
        <v>0</v>
      </c>
      <c r="K51" s="61">
        <f>COUNTIF(TKB_HK2_Moi_Giang!G928:G933,C51)</f>
        <v>0</v>
      </c>
      <c r="L51" s="40" t="str">
        <f t="shared" si="4"/>
        <v>Ok</v>
      </c>
      <c r="M51" s="63" t="str">
        <f t="shared" si="5"/>
        <v>#N/A</v>
      </c>
      <c r="N51" s="64"/>
      <c r="O51" s="1"/>
      <c r="P51" s="1"/>
      <c r="Q51" s="1"/>
      <c r="R51" s="1"/>
      <c r="S51" s="1"/>
      <c r="T51" s="1"/>
      <c r="U51" s="1"/>
      <c r="V51" s="1"/>
      <c r="W51" s="1"/>
      <c r="X51" s="1"/>
      <c r="Y51" s="1"/>
      <c r="Z51" s="1"/>
      <c r="AA51" s="1"/>
      <c r="AB51" s="1"/>
      <c r="AC51" s="1"/>
      <c r="AD51" s="1"/>
      <c r="AE51" s="1"/>
    </row>
    <row r="52">
      <c r="A52" s="56">
        <v>25.0</v>
      </c>
      <c r="B52" s="59"/>
      <c r="C52" s="59"/>
      <c r="D52" s="60">
        <f>SUMIFS('KHĐT'!$G:$G,'KHĐT'!$H:$H,B52)</f>
        <v>0</v>
      </c>
      <c r="E52" s="61">
        <v>1.0</v>
      </c>
      <c r="F52" s="61">
        <f>ThamSo!$B$2</f>
        <v>38</v>
      </c>
      <c r="G52" s="62" t="str">
        <f>VLOOKUP(C52,'KHĐT'!$I$2:$K$534,3,0)</f>
        <v>#N/A</v>
      </c>
      <c r="H52" s="61">
        <f t="shared" si="2"/>
        <v>0</v>
      </c>
      <c r="I52" s="61">
        <f t="shared" si="3"/>
        <v>0</v>
      </c>
      <c r="J52" s="61">
        <f>COUNTIF('KHĐT'!$I$2:$I$534,C52)</f>
        <v>0</v>
      </c>
      <c r="K52" s="61">
        <f>COUNTIF(TKB_HK2_Moi_Giang!G928:G935,C52)</f>
        <v>0</v>
      </c>
      <c r="L52" s="40" t="str">
        <f t="shared" si="4"/>
        <v>Ok</v>
      </c>
      <c r="M52" s="63" t="str">
        <f t="shared" si="5"/>
        <v>#N/A</v>
      </c>
      <c r="N52" s="64"/>
      <c r="O52" s="1"/>
      <c r="P52" s="1"/>
      <c r="Q52" s="1"/>
      <c r="R52" s="1"/>
      <c r="S52" s="1"/>
      <c r="T52" s="1"/>
      <c r="U52" s="1"/>
      <c r="V52" s="1"/>
      <c r="W52" s="1"/>
      <c r="X52" s="1"/>
      <c r="Y52" s="1"/>
      <c r="Z52" s="1"/>
      <c r="AA52" s="1"/>
      <c r="AB52" s="1"/>
      <c r="AC52" s="1"/>
      <c r="AD52" s="1"/>
      <c r="AE52" s="1"/>
    </row>
    <row r="53">
      <c r="A53" s="56">
        <v>26.0</v>
      </c>
      <c r="B53" s="59"/>
      <c r="C53" s="59"/>
      <c r="D53" s="60">
        <f>SUMIFS('KHĐT'!$G:$G,'KHĐT'!$H:$H,B53)</f>
        <v>0</v>
      </c>
      <c r="E53" s="61">
        <v>1.0</v>
      </c>
      <c r="F53" s="61">
        <f>ThamSo!$B$2</f>
        <v>38</v>
      </c>
      <c r="G53" s="62" t="str">
        <f>VLOOKUP(C53,'KHĐT'!$I$2:$K$534,3,0)</f>
        <v>#N/A</v>
      </c>
      <c r="H53" s="61">
        <f t="shared" si="2"/>
        <v>0</v>
      </c>
      <c r="I53" s="61">
        <f t="shared" si="3"/>
        <v>0</v>
      </c>
      <c r="J53" s="61">
        <f>COUNTIF('KHĐT'!$I$2:$I$534,C53)</f>
        <v>0</v>
      </c>
      <c r="K53" s="61">
        <f>COUNTIF(TKB_HK2_Moi_Giang!G928:G936,C53)</f>
        <v>0</v>
      </c>
      <c r="L53" s="40" t="str">
        <f t="shared" si="4"/>
        <v>Ok</v>
      </c>
      <c r="M53" s="63" t="str">
        <f t="shared" si="5"/>
        <v>#N/A</v>
      </c>
      <c r="N53" s="64"/>
      <c r="O53" s="1"/>
      <c r="P53" s="1"/>
      <c r="Q53" s="1"/>
      <c r="R53" s="1"/>
      <c r="S53" s="1"/>
      <c r="T53" s="1"/>
      <c r="U53" s="1"/>
      <c r="V53" s="1"/>
      <c r="W53" s="1"/>
      <c r="X53" s="1"/>
      <c r="Y53" s="1"/>
      <c r="Z53" s="1"/>
      <c r="AA53" s="1"/>
      <c r="AB53" s="1"/>
      <c r="AC53" s="1"/>
      <c r="AD53" s="1"/>
      <c r="AE53" s="1"/>
    </row>
    <row r="54">
      <c r="A54" s="56">
        <v>27.0</v>
      </c>
      <c r="B54" s="59"/>
      <c r="C54" s="59"/>
      <c r="D54" s="60">
        <f>SUMIFS('KHĐT'!$G:$G,'KHĐT'!$H:$H,B54)</f>
        <v>0</v>
      </c>
      <c r="E54" s="61">
        <v>1.0</v>
      </c>
      <c r="F54" s="61">
        <f>ThamSo!$B$2</f>
        <v>38</v>
      </c>
      <c r="G54" s="62" t="str">
        <f>VLOOKUP(C54,'KHĐT'!$I$2:$K$534,3,0)</f>
        <v>#N/A</v>
      </c>
      <c r="H54" s="61">
        <f t="shared" si="2"/>
        <v>0</v>
      </c>
      <c r="I54" s="61">
        <f t="shared" si="3"/>
        <v>0</v>
      </c>
      <c r="J54" s="61">
        <f>COUNTIF('KHĐT'!$I$2:$I$534,C54)</f>
        <v>0</v>
      </c>
      <c r="K54" s="61">
        <f>COUNTIF(TKB_HK2_Moi_Giang!G928:G937,C54)</f>
        <v>0</v>
      </c>
      <c r="L54" s="40" t="str">
        <f t="shared" si="4"/>
        <v>Ok</v>
      </c>
      <c r="M54" s="63" t="str">
        <f t="shared" si="5"/>
        <v>#N/A</v>
      </c>
      <c r="N54" s="64"/>
      <c r="O54" s="1"/>
      <c r="P54" s="1"/>
      <c r="Q54" s="1"/>
      <c r="R54" s="1"/>
      <c r="S54" s="1"/>
      <c r="T54" s="1"/>
      <c r="U54" s="1"/>
      <c r="V54" s="1"/>
      <c r="W54" s="1"/>
      <c r="X54" s="1"/>
      <c r="Y54" s="1"/>
      <c r="Z54" s="1"/>
      <c r="AA54" s="1"/>
      <c r="AB54" s="1"/>
      <c r="AC54" s="1"/>
      <c r="AD54" s="1"/>
      <c r="AE54" s="1"/>
    </row>
    <row r="55">
      <c r="A55" s="56">
        <v>28.0</v>
      </c>
      <c r="B55" s="59"/>
      <c r="C55" s="59"/>
      <c r="D55" s="60">
        <f>SUMIFS('KHĐT'!$G:$G,'KHĐT'!$H:$H,B55)</f>
        <v>0</v>
      </c>
      <c r="E55" s="61">
        <v>1.0</v>
      </c>
      <c r="F55" s="61">
        <f>ThamSo!$B$2</f>
        <v>38</v>
      </c>
      <c r="G55" s="62" t="str">
        <f>VLOOKUP(C55,'KHĐT'!$I$2:$K$534,3,0)</f>
        <v>#N/A</v>
      </c>
      <c r="H55" s="61">
        <f t="shared" si="2"/>
        <v>0</v>
      </c>
      <c r="I55" s="61">
        <f t="shared" si="3"/>
        <v>0</v>
      </c>
      <c r="J55" s="61">
        <f>COUNTIF('KHĐT'!$I$2:$I$534,C55)</f>
        <v>0</v>
      </c>
      <c r="K55" s="61">
        <f>COUNTIF(TKB_HK2_Moi_Giang!G928:G938,C55)</f>
        <v>0</v>
      </c>
      <c r="L55" s="40" t="str">
        <f t="shared" si="4"/>
        <v>Ok</v>
      </c>
      <c r="M55" s="63" t="str">
        <f t="shared" si="5"/>
        <v>#N/A</v>
      </c>
      <c r="N55" s="64"/>
      <c r="O55" s="1"/>
      <c r="P55" s="1"/>
      <c r="Q55" s="1"/>
      <c r="R55" s="1"/>
      <c r="S55" s="1"/>
      <c r="T55" s="1"/>
      <c r="U55" s="1"/>
      <c r="V55" s="1"/>
      <c r="W55" s="1"/>
      <c r="X55" s="1"/>
      <c r="Y55" s="1"/>
      <c r="Z55" s="1"/>
      <c r="AA55" s="1"/>
      <c r="AB55" s="1"/>
      <c r="AC55" s="1"/>
      <c r="AD55" s="1"/>
      <c r="AE55" s="1"/>
    </row>
    <row r="56">
      <c r="A56" s="56">
        <v>29.0</v>
      </c>
      <c r="B56" s="59"/>
      <c r="C56" s="59"/>
      <c r="D56" s="60">
        <f>SUMIFS('KHĐT'!$G:$G,'KHĐT'!$H:$H,B56)</f>
        <v>0</v>
      </c>
      <c r="E56" s="61">
        <v>1.0</v>
      </c>
      <c r="F56" s="61">
        <f>ThamSo!$B$2</f>
        <v>38</v>
      </c>
      <c r="G56" s="62" t="str">
        <f>VLOOKUP(C56,'KHĐT'!$I$2:$K$534,3,0)</f>
        <v>#N/A</v>
      </c>
      <c r="H56" s="61">
        <f t="shared" si="2"/>
        <v>0</v>
      </c>
      <c r="I56" s="61">
        <f t="shared" si="3"/>
        <v>0</v>
      </c>
      <c r="J56" s="61">
        <f>COUNTIF('KHĐT'!$I$2:$I$534,C56)</f>
        <v>0</v>
      </c>
      <c r="K56" s="61">
        <f>COUNTIF(TKB_HK2_Moi_Giang!G928:G939,C56)</f>
        <v>0</v>
      </c>
      <c r="L56" s="40" t="str">
        <f t="shared" si="4"/>
        <v>Ok</v>
      </c>
      <c r="M56" s="63" t="str">
        <f t="shared" si="5"/>
        <v>#N/A</v>
      </c>
      <c r="N56" s="64"/>
      <c r="O56" s="1"/>
      <c r="P56" s="1"/>
      <c r="Q56" s="1"/>
      <c r="R56" s="1"/>
      <c r="S56" s="1"/>
      <c r="T56" s="1"/>
      <c r="U56" s="1"/>
      <c r="V56" s="1"/>
      <c r="W56" s="1"/>
      <c r="X56" s="1"/>
      <c r="Y56" s="1"/>
      <c r="Z56" s="1"/>
      <c r="AA56" s="1"/>
      <c r="AB56" s="1"/>
      <c r="AC56" s="1"/>
      <c r="AD56" s="1"/>
      <c r="AE56" s="1"/>
    </row>
    <row r="57">
      <c r="A57" s="56">
        <v>30.0</v>
      </c>
      <c r="B57" s="59"/>
      <c r="C57" s="59"/>
      <c r="D57" s="60">
        <f>SUMIFS('KHĐT'!$G:$G,'KHĐT'!$H:$H,B57)</f>
        <v>0</v>
      </c>
      <c r="E57" s="61">
        <v>1.0</v>
      </c>
      <c r="F57" s="61">
        <f>ThamSo!$B$2</f>
        <v>38</v>
      </c>
      <c r="G57" s="62" t="str">
        <f>VLOOKUP(C57,'KHĐT'!$I$2:$K$534,3,0)</f>
        <v>#N/A</v>
      </c>
      <c r="H57" s="61">
        <f t="shared" si="2"/>
        <v>0</v>
      </c>
      <c r="I57" s="61">
        <f t="shared" si="3"/>
        <v>0</v>
      </c>
      <c r="J57" s="61">
        <f>COUNTIF('KHĐT'!$I$2:$I$534,C57)</f>
        <v>0</v>
      </c>
      <c r="K57" s="61">
        <f>COUNTIF(TKB_HK2_Moi_Giang!G928:G946,C57)</f>
        <v>0</v>
      </c>
      <c r="L57" s="40" t="str">
        <f t="shared" si="4"/>
        <v>Ok</v>
      </c>
      <c r="M57" s="63" t="str">
        <f t="shared" si="5"/>
        <v>#N/A</v>
      </c>
      <c r="N57" s="64"/>
      <c r="O57" s="1"/>
      <c r="P57" s="1"/>
      <c r="Q57" s="1"/>
      <c r="R57" s="1"/>
      <c r="S57" s="1"/>
      <c r="T57" s="1"/>
      <c r="U57" s="1"/>
      <c r="V57" s="1"/>
      <c r="W57" s="1"/>
      <c r="X57" s="1"/>
      <c r="Y57" s="1"/>
      <c r="Z57" s="1"/>
      <c r="AA57" s="1"/>
      <c r="AB57" s="1"/>
      <c r="AC57" s="1"/>
      <c r="AD57" s="1"/>
      <c r="AE57" s="1"/>
    </row>
    <row r="58">
      <c r="A58" s="56">
        <v>31.0</v>
      </c>
      <c r="B58" s="59"/>
      <c r="C58" s="59"/>
      <c r="D58" s="60">
        <f>SUMIFS('KHĐT'!$G:$G,'KHĐT'!$H:$H,B58)</f>
        <v>0</v>
      </c>
      <c r="E58" s="61">
        <v>1.0</v>
      </c>
      <c r="F58" s="61">
        <f>ThamSo!$B$2</f>
        <v>38</v>
      </c>
      <c r="G58" s="62" t="str">
        <f>VLOOKUP(C58,'KHĐT'!$I$2:$K$534,3,0)</f>
        <v>#N/A</v>
      </c>
      <c r="H58" s="61">
        <f t="shared" si="2"/>
        <v>0</v>
      </c>
      <c r="I58" s="61">
        <f t="shared" si="3"/>
        <v>0</v>
      </c>
      <c r="J58" s="61">
        <f>COUNTIF('KHĐT'!$I$2:$I$534,C58)</f>
        <v>0</v>
      </c>
      <c r="K58" s="61">
        <f>COUNTIF(TKB_HK2_Moi_Giang!G928:G947,C58)</f>
        <v>0</v>
      </c>
      <c r="L58" s="40" t="str">
        <f t="shared" si="4"/>
        <v>Ok</v>
      </c>
      <c r="M58" s="63" t="str">
        <f t="shared" si="5"/>
        <v>#N/A</v>
      </c>
      <c r="N58" s="64"/>
      <c r="O58" s="1"/>
      <c r="P58" s="1"/>
      <c r="Q58" s="1"/>
      <c r="R58" s="1"/>
      <c r="S58" s="1"/>
      <c r="T58" s="1"/>
      <c r="U58" s="1"/>
      <c r="V58" s="1"/>
      <c r="W58" s="1"/>
      <c r="X58" s="1"/>
      <c r="Y58" s="1"/>
      <c r="Z58" s="1"/>
      <c r="AA58" s="1"/>
      <c r="AB58" s="1"/>
      <c r="AC58" s="1"/>
      <c r="AD58" s="1"/>
      <c r="AE58" s="1"/>
    </row>
    <row r="59">
      <c r="A59" s="56">
        <v>32.0</v>
      </c>
      <c r="B59" s="59"/>
      <c r="C59" s="59"/>
      <c r="D59" s="60">
        <f>SUMIFS('KHĐT'!$G:$G,'KHĐT'!$H:$H,B59)</f>
        <v>0</v>
      </c>
      <c r="E59" s="61">
        <v>1.0</v>
      </c>
      <c r="F59" s="61">
        <f>ThamSo!$B$2</f>
        <v>38</v>
      </c>
      <c r="G59" s="62" t="str">
        <f>VLOOKUP(C59,'KHĐT'!$I$2:$K$534,3,0)</f>
        <v>#N/A</v>
      </c>
      <c r="H59" s="61">
        <f t="shared" si="2"/>
        <v>0</v>
      </c>
      <c r="I59" s="61">
        <f t="shared" si="3"/>
        <v>0</v>
      </c>
      <c r="J59" s="61">
        <f>COUNTIF('KHĐT'!$I$2:$I$534,C59)</f>
        <v>0</v>
      </c>
      <c r="K59" s="61">
        <f>COUNTIF(TKB_HK2_Moi_Giang!G928:G948,C59)</f>
        <v>0</v>
      </c>
      <c r="L59" s="40" t="str">
        <f t="shared" si="4"/>
        <v>Ok</v>
      </c>
      <c r="M59" s="63" t="str">
        <f t="shared" si="5"/>
        <v>#N/A</v>
      </c>
      <c r="N59" s="64"/>
      <c r="O59" s="1"/>
      <c r="P59" s="1"/>
      <c r="Q59" s="1"/>
      <c r="R59" s="1"/>
      <c r="S59" s="1"/>
      <c r="T59" s="1"/>
      <c r="U59" s="1"/>
      <c r="V59" s="1"/>
      <c r="W59" s="1"/>
      <c r="X59" s="1"/>
      <c r="Y59" s="1"/>
      <c r="Z59" s="1"/>
      <c r="AA59" s="1"/>
      <c r="AB59" s="1"/>
      <c r="AC59" s="1"/>
      <c r="AD59" s="1"/>
      <c r="AE59" s="1"/>
    </row>
    <row r="60">
      <c r="A60" s="56">
        <v>33.0</v>
      </c>
      <c r="B60" s="59"/>
      <c r="C60" s="59"/>
      <c r="D60" s="60">
        <f>SUMIFS('KHĐT'!$G:$G,'KHĐT'!$H:$H,B60)</f>
        <v>0</v>
      </c>
      <c r="E60" s="61">
        <v>1.0</v>
      </c>
      <c r="F60" s="61">
        <f>ThamSo!$B$2</f>
        <v>38</v>
      </c>
      <c r="G60" s="62" t="str">
        <f>VLOOKUP(C60,'KHĐT'!$I$2:$K$534,3,0)</f>
        <v>#N/A</v>
      </c>
      <c r="H60" s="61">
        <f t="shared" si="2"/>
        <v>0</v>
      </c>
      <c r="I60" s="61">
        <f t="shared" si="3"/>
        <v>0</v>
      </c>
      <c r="J60" s="61">
        <f>COUNTIF('KHĐT'!$I$2:$I$534,C60)</f>
        <v>0</v>
      </c>
      <c r="K60" s="61">
        <f>COUNTIF(TKB_HK2_Moi_Giang!G928:G949,C60)</f>
        <v>0</v>
      </c>
      <c r="L60" s="40" t="str">
        <f t="shared" si="4"/>
        <v>Ok</v>
      </c>
      <c r="M60" s="63" t="str">
        <f t="shared" si="5"/>
        <v>#N/A</v>
      </c>
      <c r="N60" s="64"/>
      <c r="O60" s="1"/>
      <c r="P60" s="1"/>
      <c r="Q60" s="1"/>
      <c r="R60" s="1"/>
      <c r="S60" s="1"/>
      <c r="T60" s="1"/>
      <c r="U60" s="1"/>
      <c r="V60" s="1"/>
      <c r="W60" s="1"/>
      <c r="X60" s="1"/>
      <c r="Y60" s="1"/>
      <c r="Z60" s="1"/>
      <c r="AA60" s="1"/>
      <c r="AB60" s="1"/>
      <c r="AC60" s="1"/>
      <c r="AD60" s="1"/>
      <c r="AE60" s="1"/>
    </row>
    <row r="61">
      <c r="A61" s="56">
        <v>34.0</v>
      </c>
      <c r="B61" s="59"/>
      <c r="C61" s="59"/>
      <c r="D61" s="60">
        <f>SUMIFS('KHĐT'!$G:$G,'KHĐT'!$H:$H,B61)</f>
        <v>0</v>
      </c>
      <c r="E61" s="61">
        <v>1.0</v>
      </c>
      <c r="F61" s="61">
        <f>ThamSo!$B$2</f>
        <v>38</v>
      </c>
      <c r="G61" s="62" t="str">
        <f>VLOOKUP(C61,'KHĐT'!$I$2:$K$534,3,0)</f>
        <v>#N/A</v>
      </c>
      <c r="H61" s="61">
        <f t="shared" si="2"/>
        <v>0</v>
      </c>
      <c r="I61" s="61">
        <f t="shared" si="3"/>
        <v>0</v>
      </c>
      <c r="J61" s="61">
        <f>COUNTIF('KHĐT'!$I$2:$I$534,C61)</f>
        <v>0</v>
      </c>
      <c r="K61" s="61">
        <f>COUNTIF(TKB_HK2_Moi_Giang!G928:G950,C61)</f>
        <v>0</v>
      </c>
      <c r="L61" s="40" t="str">
        <f t="shared" si="4"/>
        <v>Ok</v>
      </c>
      <c r="M61" s="63" t="str">
        <f t="shared" si="5"/>
        <v>#N/A</v>
      </c>
      <c r="N61" s="64"/>
      <c r="O61" s="1"/>
      <c r="P61" s="1"/>
      <c r="Q61" s="1"/>
      <c r="R61" s="1"/>
      <c r="S61" s="1"/>
      <c r="T61" s="1"/>
      <c r="U61" s="1"/>
      <c r="V61" s="1"/>
      <c r="W61" s="1"/>
      <c r="X61" s="1"/>
      <c r="Y61" s="1"/>
      <c r="Z61" s="1"/>
      <c r="AA61" s="1"/>
      <c r="AB61" s="1"/>
      <c r="AC61" s="1"/>
      <c r="AD61" s="1"/>
      <c r="AE61" s="1"/>
    </row>
    <row r="62">
      <c r="A62" s="56">
        <v>35.0</v>
      </c>
      <c r="B62" s="59"/>
      <c r="C62" s="59"/>
      <c r="D62" s="60">
        <f>SUMIFS('KHĐT'!$G:$G,'KHĐT'!$H:$H,B62)</f>
        <v>0</v>
      </c>
      <c r="E62" s="61">
        <v>1.0</v>
      </c>
      <c r="F62" s="61">
        <f>ThamSo!$B$2</f>
        <v>38</v>
      </c>
      <c r="G62" s="62" t="str">
        <f>VLOOKUP(C62,'KHĐT'!$I$2:$K$534,3,0)</f>
        <v>#N/A</v>
      </c>
      <c r="H62" s="61">
        <f t="shared" si="2"/>
        <v>0</v>
      </c>
      <c r="I62" s="61">
        <f t="shared" si="3"/>
        <v>0</v>
      </c>
      <c r="J62" s="61">
        <f>COUNTIF('KHĐT'!$I$2:$I$534,C62)</f>
        <v>0</v>
      </c>
      <c r="K62" s="61">
        <f>COUNTIF(TKB_HK2_Moi_Giang!G928:G951,C62)</f>
        <v>0</v>
      </c>
      <c r="L62" s="40" t="str">
        <f t="shared" si="4"/>
        <v>Ok</v>
      </c>
      <c r="M62" s="63" t="str">
        <f t="shared" si="5"/>
        <v>#N/A</v>
      </c>
      <c r="N62" s="64"/>
      <c r="O62" s="1"/>
      <c r="P62" s="1"/>
      <c r="Q62" s="1"/>
      <c r="R62" s="1"/>
      <c r="S62" s="1"/>
      <c r="T62" s="1"/>
      <c r="U62" s="1"/>
      <c r="V62" s="1"/>
      <c r="W62" s="1"/>
      <c r="X62" s="1"/>
      <c r="Y62" s="1"/>
      <c r="Z62" s="1"/>
      <c r="AA62" s="1"/>
      <c r="AB62" s="1"/>
      <c r="AC62" s="1"/>
      <c r="AD62" s="1"/>
      <c r="AE62" s="1"/>
    </row>
    <row r="63">
      <c r="A63" s="56">
        <v>36.0</v>
      </c>
      <c r="B63" s="59"/>
      <c r="C63" s="59"/>
      <c r="D63" s="60">
        <f>SUMIFS('KHĐT'!$G:$G,'KHĐT'!$H:$H,B63)</f>
        <v>0</v>
      </c>
      <c r="E63" s="61">
        <v>1.0</v>
      </c>
      <c r="F63" s="61">
        <f>ThamSo!$B$2</f>
        <v>38</v>
      </c>
      <c r="G63" s="62" t="str">
        <f>VLOOKUP(C63,'KHĐT'!$I$2:$K$534,3,0)</f>
        <v>#N/A</v>
      </c>
      <c r="H63" s="61">
        <f t="shared" si="2"/>
        <v>0</v>
      </c>
      <c r="I63" s="61">
        <f t="shared" si="3"/>
        <v>0</v>
      </c>
      <c r="J63" s="61">
        <f>COUNTIF('KHĐT'!$I$2:$I$534,C63)</f>
        <v>0</v>
      </c>
      <c r="K63" s="61">
        <f>COUNTIF(TKB_HK2_Moi_Giang!G928:G951,C63)</f>
        <v>0</v>
      </c>
      <c r="L63" s="40" t="str">
        <f t="shared" si="4"/>
        <v>Ok</v>
      </c>
      <c r="M63" s="63" t="str">
        <f t="shared" si="5"/>
        <v>#N/A</v>
      </c>
      <c r="N63" s="64"/>
      <c r="O63" s="1"/>
      <c r="P63" s="1"/>
      <c r="Q63" s="1"/>
      <c r="R63" s="1"/>
      <c r="S63" s="1"/>
      <c r="T63" s="1"/>
      <c r="U63" s="1"/>
      <c r="V63" s="1"/>
      <c r="W63" s="1"/>
      <c r="X63" s="1"/>
      <c r="Y63" s="1"/>
      <c r="Z63" s="1"/>
      <c r="AA63" s="1"/>
      <c r="AB63" s="1"/>
      <c r="AC63" s="1"/>
      <c r="AD63" s="1"/>
      <c r="AE63" s="1"/>
    </row>
    <row r="64">
      <c r="A64" s="56">
        <v>37.0</v>
      </c>
      <c r="B64" s="59"/>
      <c r="C64" s="59"/>
      <c r="D64" s="60">
        <f>SUMIFS('KHĐT'!$G:$G,'KHĐT'!$H:$H,B64)</f>
        <v>0</v>
      </c>
      <c r="E64" s="61">
        <v>1.0</v>
      </c>
      <c r="F64" s="61">
        <f>ThamSo!$B$2</f>
        <v>38</v>
      </c>
      <c r="G64" s="62" t="str">
        <f>VLOOKUP(C64,'KHĐT'!$I$2:$K$534,3,0)</f>
        <v>#N/A</v>
      </c>
      <c r="H64" s="61">
        <f t="shared" si="2"/>
        <v>0</v>
      </c>
      <c r="I64" s="61">
        <f t="shared" si="3"/>
        <v>0</v>
      </c>
      <c r="J64" s="61">
        <f>COUNTIF('KHĐT'!$I$2:$I$534,C64)</f>
        <v>0</v>
      </c>
      <c r="K64" s="61">
        <f>COUNTIF(TKB_HK2_Moi_Giang!G928:G951,C64)</f>
        <v>0</v>
      </c>
      <c r="L64" s="40" t="str">
        <f t="shared" si="4"/>
        <v>Ok</v>
      </c>
      <c r="M64" s="63" t="str">
        <f t="shared" si="5"/>
        <v>#N/A</v>
      </c>
      <c r="N64" s="64"/>
      <c r="O64" s="1"/>
      <c r="P64" s="1"/>
      <c r="Q64" s="1"/>
      <c r="R64" s="1"/>
      <c r="S64" s="1"/>
      <c r="T64" s="1"/>
      <c r="U64" s="1"/>
      <c r="V64" s="1"/>
      <c r="W64" s="1"/>
      <c r="X64" s="1"/>
      <c r="Y64" s="1"/>
      <c r="Z64" s="1"/>
      <c r="AA64" s="1"/>
      <c r="AB64" s="1"/>
      <c r="AC64" s="1"/>
      <c r="AD64" s="1"/>
      <c r="AE64" s="1"/>
    </row>
    <row r="65">
      <c r="A65" s="56">
        <v>38.0</v>
      </c>
      <c r="B65" s="59"/>
      <c r="C65" s="59"/>
      <c r="D65" s="60">
        <f>SUMIFS('KHĐT'!$G:$G,'KHĐT'!$H:$H,B65)</f>
        <v>0</v>
      </c>
      <c r="E65" s="61">
        <v>1.0</v>
      </c>
      <c r="F65" s="61">
        <f>ThamSo!$B$2</f>
        <v>38</v>
      </c>
      <c r="G65" s="62" t="str">
        <f>VLOOKUP(C65,'KHĐT'!$I$2:$K$534,3,0)</f>
        <v>#N/A</v>
      </c>
      <c r="H65" s="61">
        <f t="shared" si="2"/>
        <v>0</v>
      </c>
      <c r="I65" s="61">
        <f t="shared" si="3"/>
        <v>0</v>
      </c>
      <c r="J65" s="61">
        <f>COUNTIF('KHĐT'!$I$2:$I$534,C65)</f>
        <v>0</v>
      </c>
      <c r="K65" s="61">
        <f>COUNTIF(TKB_HK2_Moi_Giang!G928:G951,C65)</f>
        <v>0</v>
      </c>
      <c r="L65" s="40" t="str">
        <f t="shared" si="4"/>
        <v>Ok</v>
      </c>
      <c r="M65" s="63" t="str">
        <f t="shared" si="5"/>
        <v>#N/A</v>
      </c>
      <c r="N65" s="64"/>
      <c r="O65" s="1"/>
      <c r="P65" s="1"/>
      <c r="Q65" s="1"/>
      <c r="R65" s="1"/>
      <c r="S65" s="1"/>
      <c r="T65" s="1"/>
      <c r="U65" s="1"/>
      <c r="V65" s="1"/>
      <c r="W65" s="1"/>
      <c r="X65" s="1"/>
      <c r="Y65" s="1"/>
      <c r="Z65" s="1"/>
      <c r="AA65" s="1"/>
      <c r="AB65" s="1"/>
      <c r="AC65" s="1"/>
      <c r="AD65" s="1"/>
      <c r="AE65" s="1"/>
    </row>
    <row r="66">
      <c r="A66" s="56">
        <v>39.0</v>
      </c>
      <c r="B66" s="59"/>
      <c r="C66" s="59"/>
      <c r="D66" s="60">
        <f>SUMIFS('KHĐT'!$G:$G,'KHĐT'!$H:$H,B66)</f>
        <v>0</v>
      </c>
      <c r="E66" s="61">
        <v>1.0</v>
      </c>
      <c r="F66" s="61">
        <f>ThamSo!$B$2</f>
        <v>38</v>
      </c>
      <c r="G66" s="62" t="str">
        <f>VLOOKUP(C66,'KHĐT'!$I$2:$K$534,3,0)</f>
        <v>#N/A</v>
      </c>
      <c r="H66" s="61">
        <f t="shared" si="2"/>
        <v>0</v>
      </c>
      <c r="I66" s="61">
        <f t="shared" si="3"/>
        <v>0</v>
      </c>
      <c r="J66" s="61">
        <f>COUNTIF('KHĐT'!$I$2:$I$534,C66)</f>
        <v>0</v>
      </c>
      <c r="K66" s="61">
        <f>COUNTIF(TKB_HK2_Moi_Giang!G928:G951,C66)</f>
        <v>0</v>
      </c>
      <c r="L66" s="40" t="str">
        <f t="shared" si="4"/>
        <v>Ok</v>
      </c>
      <c r="M66" s="63" t="str">
        <f t="shared" si="5"/>
        <v>#N/A</v>
      </c>
      <c r="N66" s="64"/>
      <c r="O66" s="1"/>
      <c r="P66" s="1"/>
      <c r="Q66" s="1"/>
      <c r="R66" s="1"/>
      <c r="S66" s="1"/>
      <c r="T66" s="1"/>
      <c r="U66" s="1"/>
      <c r="V66" s="1"/>
      <c r="W66" s="1"/>
      <c r="X66" s="1"/>
      <c r="Y66" s="1"/>
      <c r="Z66" s="1"/>
      <c r="AA66" s="1"/>
      <c r="AB66" s="1"/>
      <c r="AC66" s="1"/>
      <c r="AD66" s="1"/>
      <c r="AE66" s="1"/>
    </row>
    <row r="67">
      <c r="A67" s="56">
        <v>40.0</v>
      </c>
      <c r="B67" s="59"/>
      <c r="C67" s="59"/>
      <c r="D67" s="60">
        <f>SUMIFS('KHĐT'!$G:$G,'KHĐT'!$H:$H,B67)</f>
        <v>0</v>
      </c>
      <c r="E67" s="61">
        <v>1.0</v>
      </c>
      <c r="F67" s="61">
        <f>ThamSo!$B$2</f>
        <v>38</v>
      </c>
      <c r="G67" s="62" t="str">
        <f>VLOOKUP(C67,'KHĐT'!$I$2:$K$534,3,0)</f>
        <v>#N/A</v>
      </c>
      <c r="H67" s="61">
        <f t="shared" si="2"/>
        <v>0</v>
      </c>
      <c r="I67" s="61">
        <f t="shared" si="3"/>
        <v>0</v>
      </c>
      <c r="J67" s="61">
        <f>COUNTIF('KHĐT'!$I$2:$I$534,C67)</f>
        <v>0</v>
      </c>
      <c r="K67" s="61">
        <f>COUNTIF(TKB_HK2_Moi_Giang!G928:G951,C67)</f>
        <v>0</v>
      </c>
      <c r="L67" s="40" t="str">
        <f t="shared" si="4"/>
        <v>Ok</v>
      </c>
      <c r="M67" s="63" t="str">
        <f t="shared" si="5"/>
        <v>#N/A</v>
      </c>
      <c r="N67" s="64"/>
      <c r="O67" s="1"/>
      <c r="P67" s="1"/>
      <c r="Q67" s="1"/>
      <c r="R67" s="1"/>
      <c r="S67" s="1"/>
      <c r="T67" s="1"/>
      <c r="U67" s="1"/>
      <c r="V67" s="1"/>
      <c r="W67" s="1"/>
      <c r="X67" s="1"/>
      <c r="Y67" s="1"/>
      <c r="Z67" s="1"/>
      <c r="AA67" s="1"/>
      <c r="AB67" s="1"/>
      <c r="AC67" s="1"/>
      <c r="AD67" s="1"/>
      <c r="AE67" s="1"/>
    </row>
    <row r="68">
      <c r="A68" s="56">
        <v>41.0</v>
      </c>
      <c r="B68" s="59"/>
      <c r="C68" s="59"/>
      <c r="D68" s="60">
        <f>SUMIFS('KHĐT'!$G:$G,'KHĐT'!$H:$H,B68)</f>
        <v>0</v>
      </c>
      <c r="E68" s="61">
        <v>1.0</v>
      </c>
      <c r="F68" s="61">
        <f>ThamSo!$B$2</f>
        <v>38</v>
      </c>
      <c r="G68" s="62" t="str">
        <f>VLOOKUP(C68,'KHĐT'!$I$2:$K$534,3,0)</f>
        <v>#N/A</v>
      </c>
      <c r="H68" s="61">
        <f t="shared" si="2"/>
        <v>0</v>
      </c>
      <c r="I68" s="61">
        <f t="shared" si="3"/>
        <v>0</v>
      </c>
      <c r="J68" s="61">
        <f>COUNTIF('KHĐT'!$I$2:$I$534,C68)</f>
        <v>0</v>
      </c>
      <c r="K68" s="61">
        <f>COUNTIF(TKB_HK2_Moi_Giang!G928:G951,C68)</f>
        <v>0</v>
      </c>
      <c r="L68" s="40" t="str">
        <f t="shared" si="4"/>
        <v>Ok</v>
      </c>
      <c r="M68" s="63" t="str">
        <f t="shared" si="5"/>
        <v>#N/A</v>
      </c>
      <c r="N68" s="64"/>
      <c r="O68" s="1"/>
      <c r="P68" s="1"/>
      <c r="Q68" s="1"/>
      <c r="R68" s="1"/>
      <c r="S68" s="1"/>
      <c r="T68" s="1"/>
      <c r="U68" s="1"/>
      <c r="V68" s="1"/>
      <c r="W68" s="1"/>
      <c r="X68" s="1"/>
      <c r="Y68" s="1"/>
      <c r="Z68" s="1"/>
      <c r="AA68" s="1"/>
      <c r="AB68" s="1"/>
      <c r="AC68" s="1"/>
      <c r="AD68" s="1"/>
      <c r="AE68" s="1"/>
    </row>
    <row r="69">
      <c r="A69" s="56">
        <v>42.0</v>
      </c>
      <c r="B69" s="59"/>
      <c r="C69" s="59"/>
      <c r="D69" s="60">
        <f>SUMIFS('KHĐT'!$G:$G,'KHĐT'!$H:$H,B69)</f>
        <v>0</v>
      </c>
      <c r="E69" s="61">
        <v>1.0</v>
      </c>
      <c r="F69" s="61">
        <f>ThamSo!$B$2</f>
        <v>38</v>
      </c>
      <c r="G69" s="62" t="str">
        <f>VLOOKUP(C69,'KHĐT'!$I$2:$K$534,3,0)</f>
        <v>#N/A</v>
      </c>
      <c r="H69" s="61">
        <f t="shared" si="2"/>
        <v>0</v>
      </c>
      <c r="I69" s="61">
        <f t="shared" si="3"/>
        <v>0</v>
      </c>
      <c r="J69" s="61">
        <f>COUNTIF('KHĐT'!$I$2:$I$534,C69)</f>
        <v>0</v>
      </c>
      <c r="K69" s="61">
        <f>COUNTIF(TKB_HK2_Moi_Giang!G928:G952,C69)</f>
        <v>0</v>
      </c>
      <c r="L69" s="40" t="str">
        <f t="shared" si="4"/>
        <v>Ok</v>
      </c>
      <c r="M69" s="63" t="str">
        <f t="shared" si="5"/>
        <v>#N/A</v>
      </c>
      <c r="N69" s="64"/>
      <c r="O69" s="1"/>
      <c r="P69" s="1"/>
      <c r="Q69" s="1"/>
      <c r="R69" s="1"/>
      <c r="S69" s="1"/>
      <c r="T69" s="1"/>
      <c r="U69" s="1"/>
      <c r="V69" s="1"/>
      <c r="W69" s="1"/>
      <c r="X69" s="1"/>
      <c r="Y69" s="1"/>
      <c r="Z69" s="1"/>
      <c r="AA69" s="1"/>
      <c r="AB69" s="1"/>
      <c r="AC69" s="1"/>
      <c r="AD69" s="1"/>
      <c r="AE69" s="1"/>
    </row>
    <row r="70">
      <c r="A70" s="56">
        <v>43.0</v>
      </c>
      <c r="B70" s="59"/>
      <c r="C70" s="59"/>
      <c r="D70" s="60">
        <f>SUMIFS('KHĐT'!$G:$G,'KHĐT'!$H:$H,B70)</f>
        <v>0</v>
      </c>
      <c r="E70" s="61">
        <v>1.0</v>
      </c>
      <c r="F70" s="61">
        <f>ThamSo!$B$2</f>
        <v>38</v>
      </c>
      <c r="G70" s="62" t="str">
        <f>VLOOKUP(C70,'KHĐT'!$I$2:$K$534,3,0)</f>
        <v>#N/A</v>
      </c>
      <c r="H70" s="61">
        <f t="shared" si="2"/>
        <v>0</v>
      </c>
      <c r="I70" s="61">
        <f t="shared" si="3"/>
        <v>0</v>
      </c>
      <c r="J70" s="61">
        <f>COUNTIF('KHĐT'!$I$2:$I$534,C70)</f>
        <v>0</v>
      </c>
      <c r="K70" s="61">
        <f>COUNTIF(TKB_HK2_Moi_Giang!G928:G953,C70)</f>
        <v>0</v>
      </c>
      <c r="L70" s="40" t="str">
        <f t="shared" si="4"/>
        <v>Ok</v>
      </c>
      <c r="M70" s="63" t="str">
        <f t="shared" si="5"/>
        <v>#N/A</v>
      </c>
      <c r="N70" s="64"/>
      <c r="O70" s="1"/>
      <c r="P70" s="1"/>
      <c r="Q70" s="1"/>
      <c r="R70" s="1"/>
      <c r="S70" s="1"/>
      <c r="T70" s="1"/>
      <c r="U70" s="1"/>
      <c r="V70" s="1"/>
      <c r="W70" s="1"/>
      <c r="X70" s="1"/>
      <c r="Y70" s="1"/>
      <c r="Z70" s="1"/>
      <c r="AA70" s="1"/>
      <c r="AB70" s="1"/>
      <c r="AC70" s="1"/>
      <c r="AD70" s="1"/>
      <c r="AE70" s="1"/>
    </row>
    <row r="71">
      <c r="A71" s="56">
        <v>44.0</v>
      </c>
      <c r="B71" s="59"/>
      <c r="C71" s="59"/>
      <c r="D71" s="60">
        <f>SUMIFS('KHĐT'!$G:$G,'KHĐT'!$H:$H,B71)</f>
        <v>0</v>
      </c>
      <c r="E71" s="61">
        <v>1.0</v>
      </c>
      <c r="F71" s="61">
        <f>ThamSo!$B$2</f>
        <v>38</v>
      </c>
      <c r="G71" s="62" t="str">
        <f>VLOOKUP(C71,'KHĐT'!$I$2:$K$534,3,0)</f>
        <v>#N/A</v>
      </c>
      <c r="H71" s="61">
        <f t="shared" si="2"/>
        <v>0</v>
      </c>
      <c r="I71" s="61">
        <f t="shared" si="3"/>
        <v>0</v>
      </c>
      <c r="J71" s="61">
        <f>COUNTIF('KHĐT'!$I$2:$I$534,C71)</f>
        <v>0</v>
      </c>
      <c r="K71" s="61">
        <f>COUNTIF(TKB_HK2_Moi_Giang!G928:G954,C71)</f>
        <v>0</v>
      </c>
      <c r="L71" s="40" t="str">
        <f t="shared" si="4"/>
        <v>Ok</v>
      </c>
      <c r="M71" s="63" t="str">
        <f t="shared" si="5"/>
        <v>#N/A</v>
      </c>
      <c r="N71" s="64"/>
      <c r="O71" s="1"/>
      <c r="P71" s="1"/>
      <c r="Q71" s="1"/>
      <c r="R71" s="1"/>
      <c r="S71" s="1"/>
      <c r="T71" s="1"/>
      <c r="U71" s="1"/>
      <c r="V71" s="1"/>
      <c r="W71" s="1"/>
      <c r="X71" s="1"/>
      <c r="Y71" s="1"/>
      <c r="Z71" s="1"/>
      <c r="AA71" s="1"/>
      <c r="AB71" s="1"/>
      <c r="AC71" s="1"/>
      <c r="AD71" s="1"/>
      <c r="AE71" s="1"/>
    </row>
    <row r="72">
      <c r="A72" s="56">
        <v>45.0</v>
      </c>
      <c r="B72" s="59"/>
      <c r="C72" s="59"/>
      <c r="D72" s="60">
        <f>SUMIFS('KHĐT'!$G:$G,'KHĐT'!$H:$H,B72)</f>
        <v>0</v>
      </c>
      <c r="E72" s="61">
        <v>1.0</v>
      </c>
      <c r="F72" s="61">
        <f>ThamSo!$B$2</f>
        <v>38</v>
      </c>
      <c r="G72" s="62" t="str">
        <f>VLOOKUP(C72,'KHĐT'!$I$2:$K$534,3,0)</f>
        <v>#N/A</v>
      </c>
      <c r="H72" s="61">
        <f t="shared" si="2"/>
        <v>0</v>
      </c>
      <c r="I72" s="61">
        <f t="shared" si="3"/>
        <v>0</v>
      </c>
      <c r="J72" s="61">
        <f>COUNTIF('KHĐT'!$I$2:$I$534,C72)</f>
        <v>0</v>
      </c>
      <c r="K72" s="61">
        <f>COUNTIF(TKB_HK2_Moi_Giang!G928:G955,C72)</f>
        <v>0</v>
      </c>
      <c r="L72" s="40" t="str">
        <f t="shared" si="4"/>
        <v>Ok</v>
      </c>
      <c r="M72" s="63" t="str">
        <f t="shared" si="5"/>
        <v>#N/A</v>
      </c>
      <c r="N72" s="64"/>
      <c r="O72" s="1"/>
      <c r="P72" s="1"/>
      <c r="Q72" s="1"/>
      <c r="R72" s="1"/>
      <c r="S72" s="1"/>
      <c r="T72" s="1"/>
      <c r="U72" s="1"/>
      <c r="V72" s="1"/>
      <c r="W72" s="1"/>
      <c r="X72" s="1"/>
      <c r="Y72" s="1"/>
      <c r="Z72" s="1"/>
      <c r="AA72" s="1"/>
      <c r="AB72" s="1"/>
      <c r="AC72" s="1"/>
      <c r="AD72" s="1"/>
      <c r="AE72" s="1"/>
    </row>
    <row r="73">
      <c r="A73" s="56">
        <v>46.0</v>
      </c>
      <c r="B73" s="59"/>
      <c r="C73" s="59"/>
      <c r="D73" s="60">
        <f>SUMIFS('KHĐT'!$G:$G,'KHĐT'!$H:$H,B73)</f>
        <v>0</v>
      </c>
      <c r="E73" s="61">
        <v>1.0</v>
      </c>
      <c r="F73" s="61">
        <f>ThamSo!$B$2</f>
        <v>38</v>
      </c>
      <c r="G73" s="62" t="str">
        <f>VLOOKUP(C73,'KHĐT'!$I$2:$K$534,3,0)</f>
        <v>#N/A</v>
      </c>
      <c r="H73" s="61">
        <f t="shared" si="2"/>
        <v>0</v>
      </c>
      <c r="I73" s="61">
        <f t="shared" si="3"/>
        <v>0</v>
      </c>
      <c r="J73" s="61">
        <f>COUNTIF('KHĐT'!$I$2:$I$534,C73)</f>
        <v>0</v>
      </c>
      <c r="K73" s="61">
        <f>COUNTIF(TKB_HK2_Moi_Giang!G928:G956,C73)</f>
        <v>0</v>
      </c>
      <c r="L73" s="40" t="str">
        <f t="shared" si="4"/>
        <v>Ok</v>
      </c>
      <c r="M73" s="63" t="str">
        <f t="shared" si="5"/>
        <v>#N/A</v>
      </c>
      <c r="N73" s="64"/>
      <c r="O73" s="1"/>
      <c r="P73" s="1"/>
      <c r="Q73" s="1"/>
      <c r="R73" s="1"/>
      <c r="S73" s="1"/>
      <c r="T73" s="1"/>
      <c r="U73" s="1"/>
      <c r="V73" s="1"/>
      <c r="W73" s="1"/>
      <c r="X73" s="1"/>
      <c r="Y73" s="1"/>
      <c r="Z73" s="1"/>
      <c r="AA73" s="1"/>
      <c r="AB73" s="1"/>
      <c r="AC73" s="1"/>
      <c r="AD73" s="1"/>
      <c r="AE73" s="1"/>
    </row>
    <row r="74">
      <c r="A74" s="56">
        <v>47.0</v>
      </c>
      <c r="B74" s="59"/>
      <c r="C74" s="59"/>
      <c r="D74" s="60">
        <f>SUMIFS('KHĐT'!$G:$G,'KHĐT'!$H:$H,B74)</f>
        <v>0</v>
      </c>
      <c r="E74" s="61">
        <v>1.0</v>
      </c>
      <c r="F74" s="61">
        <f>ThamSo!$B$2</f>
        <v>38</v>
      </c>
      <c r="G74" s="62" t="str">
        <f>VLOOKUP(C74,'KHĐT'!$I$2:$K$534,3,0)</f>
        <v>#N/A</v>
      </c>
      <c r="H74" s="61">
        <f t="shared" si="2"/>
        <v>0</v>
      </c>
      <c r="I74" s="61">
        <f t="shared" si="3"/>
        <v>0</v>
      </c>
      <c r="J74" s="61">
        <f>COUNTIF('KHĐT'!$I$2:$I$534,C74)</f>
        <v>0</v>
      </c>
      <c r="K74" s="61">
        <f>COUNTIF(TKB_HK2_Moi_Giang!G928:G957,C74)</f>
        <v>0</v>
      </c>
      <c r="L74" s="40" t="str">
        <f t="shared" si="4"/>
        <v>Ok</v>
      </c>
      <c r="M74" s="63" t="str">
        <f t="shared" si="5"/>
        <v>#N/A</v>
      </c>
      <c r="N74" s="64"/>
      <c r="O74" s="1"/>
      <c r="P74" s="1"/>
      <c r="Q74" s="1"/>
      <c r="R74" s="1"/>
      <c r="S74" s="1"/>
      <c r="T74" s="1"/>
      <c r="U74" s="1"/>
      <c r="V74" s="1"/>
      <c r="W74" s="1"/>
      <c r="X74" s="1"/>
      <c r="Y74" s="1"/>
      <c r="Z74" s="1"/>
      <c r="AA74" s="1"/>
      <c r="AB74" s="1"/>
      <c r="AC74" s="1"/>
      <c r="AD74" s="1"/>
      <c r="AE74" s="1"/>
    </row>
    <row r="75">
      <c r="A75" s="56">
        <v>48.0</v>
      </c>
      <c r="B75" s="59"/>
      <c r="C75" s="59"/>
      <c r="D75" s="60">
        <f>SUMIFS('KHĐT'!$G:$G,'KHĐT'!$H:$H,B75)</f>
        <v>0</v>
      </c>
      <c r="E75" s="61">
        <v>1.0</v>
      </c>
      <c r="F75" s="61">
        <f>ThamSo!$B$2</f>
        <v>38</v>
      </c>
      <c r="G75" s="62" t="str">
        <f>VLOOKUP(C75,'KHĐT'!$I$2:$K$534,3,0)</f>
        <v>#N/A</v>
      </c>
      <c r="H75" s="61">
        <f t="shared" si="2"/>
        <v>0</v>
      </c>
      <c r="I75" s="61">
        <f t="shared" si="3"/>
        <v>0</v>
      </c>
      <c r="J75" s="61">
        <f>COUNTIF('KHĐT'!$I$2:$I$534,C75)</f>
        <v>0</v>
      </c>
      <c r="K75" s="61">
        <f>COUNTIF(TKB_HK2_Moi_Giang!G928:G958,C75)</f>
        <v>0</v>
      </c>
      <c r="L75" s="40" t="str">
        <f t="shared" si="4"/>
        <v>Ok</v>
      </c>
      <c r="M75" s="63" t="str">
        <f t="shared" si="5"/>
        <v>#N/A</v>
      </c>
      <c r="N75" s="64"/>
      <c r="O75" s="1"/>
      <c r="P75" s="1"/>
      <c r="Q75" s="1"/>
      <c r="R75" s="1"/>
      <c r="S75" s="1"/>
      <c r="T75" s="1"/>
      <c r="U75" s="1"/>
      <c r="V75" s="1"/>
      <c r="W75" s="1"/>
      <c r="X75" s="1"/>
      <c r="Y75" s="1"/>
      <c r="Z75" s="1"/>
      <c r="AA75" s="1"/>
      <c r="AB75" s="1"/>
      <c r="AC75" s="1"/>
      <c r="AD75" s="1"/>
      <c r="AE75" s="1"/>
    </row>
    <row r="76">
      <c r="A76" s="56">
        <v>49.0</v>
      </c>
      <c r="B76" s="59"/>
      <c r="C76" s="59"/>
      <c r="D76" s="60">
        <f>SUMIFS('KHĐT'!$G:$G,'KHĐT'!$H:$H,B76)</f>
        <v>0</v>
      </c>
      <c r="E76" s="61">
        <v>1.0</v>
      </c>
      <c r="F76" s="61">
        <f>ThamSo!$B$2</f>
        <v>38</v>
      </c>
      <c r="G76" s="62" t="str">
        <f>VLOOKUP(C76,'KHĐT'!$I$2:$K$534,3,0)</f>
        <v>#N/A</v>
      </c>
      <c r="H76" s="61">
        <f t="shared" si="2"/>
        <v>0</v>
      </c>
      <c r="I76" s="61">
        <f t="shared" si="3"/>
        <v>0</v>
      </c>
      <c r="J76" s="61">
        <f>COUNTIF('KHĐT'!$I$2:$I$534,C76)</f>
        <v>0</v>
      </c>
      <c r="K76" s="61">
        <f>COUNTIF(TKB_HK2_Moi_Giang!G928:G959,C76)</f>
        <v>0</v>
      </c>
      <c r="L76" s="40" t="str">
        <f t="shared" si="4"/>
        <v>Ok</v>
      </c>
      <c r="M76" s="63" t="str">
        <f t="shared" si="5"/>
        <v>#N/A</v>
      </c>
      <c r="N76" s="64"/>
      <c r="O76" s="1"/>
      <c r="P76" s="1"/>
      <c r="Q76" s="1"/>
      <c r="R76" s="1"/>
      <c r="S76" s="1"/>
      <c r="T76" s="1"/>
      <c r="U76" s="1"/>
      <c r="V76" s="1"/>
      <c r="W76" s="1"/>
      <c r="X76" s="1"/>
      <c r="Y76" s="1"/>
      <c r="Z76" s="1"/>
      <c r="AA76" s="1"/>
      <c r="AB76" s="1"/>
      <c r="AC76" s="1"/>
      <c r="AD76" s="1"/>
      <c r="AE76" s="1"/>
    </row>
    <row r="77">
      <c r="A77" s="56">
        <v>50.0</v>
      </c>
      <c r="B77" s="59"/>
      <c r="C77" s="59"/>
      <c r="D77" s="60">
        <f>SUMIFS('KHĐT'!$G:$G,'KHĐT'!$H:$H,B77)</f>
        <v>0</v>
      </c>
      <c r="E77" s="61">
        <v>1.0</v>
      </c>
      <c r="F77" s="61">
        <f>ThamSo!$B$2</f>
        <v>38</v>
      </c>
      <c r="G77" s="62" t="str">
        <f>VLOOKUP(C77,'KHĐT'!$I$2:$K$534,3,0)</f>
        <v>#N/A</v>
      </c>
      <c r="H77" s="61">
        <f t="shared" si="2"/>
        <v>0</v>
      </c>
      <c r="I77" s="61">
        <f t="shared" si="3"/>
        <v>0</v>
      </c>
      <c r="J77" s="61">
        <f>COUNTIF('KHĐT'!$I$2:$I$534,C77)</f>
        <v>0</v>
      </c>
      <c r="K77" s="61">
        <f>COUNTIF(TKB_HK2_Moi_Giang!G928:G960,C77)</f>
        <v>0</v>
      </c>
      <c r="L77" s="40" t="str">
        <f t="shared" si="4"/>
        <v>Ok</v>
      </c>
      <c r="M77" s="63" t="str">
        <f t="shared" si="5"/>
        <v>#N/A</v>
      </c>
      <c r="N77" s="64"/>
      <c r="O77" s="1"/>
      <c r="P77" s="1"/>
      <c r="Q77" s="1"/>
      <c r="R77" s="1"/>
      <c r="S77" s="1"/>
      <c r="T77" s="1"/>
      <c r="U77" s="1"/>
      <c r="V77" s="1"/>
      <c r="W77" s="1"/>
      <c r="X77" s="1"/>
      <c r="Y77" s="1"/>
      <c r="Z77" s="1"/>
      <c r="AA77" s="1"/>
      <c r="AB77" s="1"/>
      <c r="AC77" s="1"/>
      <c r="AD77" s="1"/>
      <c r="AE77" s="1"/>
    </row>
    <row r="78">
      <c r="A78" s="56">
        <v>51.0</v>
      </c>
      <c r="B78" s="59"/>
      <c r="C78" s="59"/>
      <c r="D78" s="60">
        <f>SUMIFS('KHĐT'!$G:$G,'KHĐT'!$H:$H,B78)</f>
        <v>0</v>
      </c>
      <c r="E78" s="61">
        <v>1.0</v>
      </c>
      <c r="F78" s="61">
        <f>ThamSo!$B$2</f>
        <v>38</v>
      </c>
      <c r="G78" s="62" t="str">
        <f>VLOOKUP(C78,'KHĐT'!$I$2:$K$534,3,0)</f>
        <v>#N/A</v>
      </c>
      <c r="H78" s="61">
        <f t="shared" si="2"/>
        <v>0</v>
      </c>
      <c r="I78" s="61">
        <f t="shared" si="3"/>
        <v>0</v>
      </c>
      <c r="J78" s="61">
        <f>COUNTIF('KHĐT'!$I$2:$I$534,C78)</f>
        <v>0</v>
      </c>
      <c r="K78" s="61">
        <f>COUNTIF(TKB_HK2_Moi_Giang!G928:G961,C78)</f>
        <v>0</v>
      </c>
      <c r="L78" s="40" t="str">
        <f t="shared" si="4"/>
        <v>Ok</v>
      </c>
      <c r="M78" s="63" t="str">
        <f t="shared" si="5"/>
        <v>#N/A</v>
      </c>
      <c r="N78" s="64"/>
      <c r="O78" s="1"/>
      <c r="P78" s="1"/>
      <c r="Q78" s="1"/>
      <c r="R78" s="1"/>
      <c r="S78" s="1"/>
      <c r="T78" s="1"/>
      <c r="U78" s="1"/>
      <c r="V78" s="1"/>
      <c r="W78" s="1"/>
      <c r="X78" s="1"/>
      <c r="Y78" s="1"/>
      <c r="Z78" s="1"/>
      <c r="AA78" s="1"/>
      <c r="AB78" s="1"/>
      <c r="AC78" s="1"/>
      <c r="AD78" s="1"/>
      <c r="AE78" s="1"/>
    </row>
    <row r="79">
      <c r="A79" s="56">
        <v>52.0</v>
      </c>
      <c r="B79" s="59"/>
      <c r="C79" s="59"/>
      <c r="D79" s="60">
        <f>SUMIFS('KHĐT'!$G:$G,'KHĐT'!$H:$H,B79)</f>
        <v>0</v>
      </c>
      <c r="E79" s="61">
        <v>1.0</v>
      </c>
      <c r="F79" s="61">
        <f>ThamSo!$B$2</f>
        <v>38</v>
      </c>
      <c r="G79" s="62" t="str">
        <f>VLOOKUP(C79,'KHĐT'!$I$2:$K$534,3,0)</f>
        <v>#N/A</v>
      </c>
      <c r="H79" s="61">
        <f t="shared" si="2"/>
        <v>0</v>
      </c>
      <c r="I79" s="61">
        <f t="shared" si="3"/>
        <v>0</v>
      </c>
      <c r="J79" s="61">
        <f>COUNTIF('KHĐT'!$I$2:$I$534,C79)</f>
        <v>0</v>
      </c>
      <c r="K79" s="61">
        <f>COUNTIF(TKB_HK2_Moi_Giang!G928:G962,C79)</f>
        <v>0</v>
      </c>
      <c r="L79" s="40" t="str">
        <f t="shared" si="4"/>
        <v>Ok</v>
      </c>
      <c r="M79" s="63" t="str">
        <f t="shared" si="5"/>
        <v>#N/A</v>
      </c>
      <c r="N79" s="64"/>
      <c r="O79" s="1"/>
      <c r="P79" s="1"/>
      <c r="Q79" s="1"/>
      <c r="R79" s="1"/>
      <c r="S79" s="1"/>
      <c r="T79" s="1"/>
      <c r="U79" s="1"/>
      <c r="V79" s="1"/>
      <c r="W79" s="1"/>
      <c r="X79" s="1"/>
      <c r="Y79" s="1"/>
      <c r="Z79" s="1"/>
      <c r="AA79" s="1"/>
      <c r="AB79" s="1"/>
      <c r="AC79" s="1"/>
      <c r="AD79" s="1"/>
      <c r="AE79" s="1"/>
    </row>
    <row r="80">
      <c r="A80" s="56">
        <v>53.0</v>
      </c>
      <c r="B80" s="59"/>
      <c r="C80" s="59"/>
      <c r="D80" s="60">
        <f>SUMIFS('KHĐT'!$G:$G,'KHĐT'!$H:$H,B80)</f>
        <v>0</v>
      </c>
      <c r="E80" s="61">
        <v>1.0</v>
      </c>
      <c r="F80" s="61">
        <f>ThamSo!$B$2</f>
        <v>38</v>
      </c>
      <c r="G80" s="62" t="str">
        <f>VLOOKUP(C80,'KHĐT'!$I$2:$K$534,3,0)</f>
        <v>#N/A</v>
      </c>
      <c r="H80" s="61">
        <f t="shared" si="2"/>
        <v>0</v>
      </c>
      <c r="I80" s="61">
        <f t="shared" si="3"/>
        <v>0</v>
      </c>
      <c r="J80" s="61">
        <f>COUNTIF('KHĐT'!$I$2:$I$534,C80)</f>
        <v>0</v>
      </c>
      <c r="K80" s="61">
        <f>COUNTIF(TKB_HK2_Moi_Giang!G928:G963,C80)</f>
        <v>0</v>
      </c>
      <c r="L80" s="40" t="str">
        <f t="shared" si="4"/>
        <v>Ok</v>
      </c>
      <c r="M80" s="63" t="str">
        <f t="shared" si="5"/>
        <v>#N/A</v>
      </c>
      <c r="N80" s="64"/>
      <c r="O80" s="1"/>
      <c r="P80" s="1"/>
      <c r="Q80" s="1"/>
      <c r="R80" s="1"/>
      <c r="S80" s="1"/>
      <c r="T80" s="1"/>
      <c r="U80" s="1"/>
      <c r="V80" s="1"/>
      <c r="W80" s="1"/>
      <c r="X80" s="1"/>
      <c r="Y80" s="1"/>
      <c r="Z80" s="1"/>
      <c r="AA80" s="1"/>
      <c r="AB80" s="1"/>
      <c r="AC80" s="1"/>
      <c r="AD80" s="1"/>
      <c r="AE80" s="1"/>
    </row>
    <row r="81">
      <c r="A81" s="56">
        <v>54.0</v>
      </c>
      <c r="B81" s="59"/>
      <c r="C81" s="59"/>
      <c r="D81" s="60">
        <f>SUMIFS('KHĐT'!$G:$G,'KHĐT'!$H:$H,B81)</f>
        <v>0</v>
      </c>
      <c r="E81" s="61">
        <v>1.0</v>
      </c>
      <c r="F81" s="61">
        <f>ThamSo!$B$2</f>
        <v>38</v>
      </c>
      <c r="G81" s="62" t="str">
        <f>VLOOKUP(C81,'KHĐT'!$I$2:$K$534,3,0)</f>
        <v>#N/A</v>
      </c>
      <c r="H81" s="61">
        <f t="shared" si="2"/>
        <v>0</v>
      </c>
      <c r="I81" s="61">
        <f t="shared" si="3"/>
        <v>0</v>
      </c>
      <c r="J81" s="61">
        <f>COUNTIF('KHĐT'!$I$2:$I$534,C81)</f>
        <v>0</v>
      </c>
      <c r="K81" s="61">
        <f>COUNTIF(TKB_HK2_Moi_Giang!G928:G964,C81)</f>
        <v>0</v>
      </c>
      <c r="L81" s="40" t="str">
        <f t="shared" si="4"/>
        <v>Ok</v>
      </c>
      <c r="M81" s="63" t="str">
        <f t="shared" si="5"/>
        <v>#N/A</v>
      </c>
      <c r="N81" s="64"/>
      <c r="O81" s="1"/>
      <c r="P81" s="1"/>
      <c r="Q81" s="1"/>
      <c r="R81" s="1"/>
      <c r="S81" s="1"/>
      <c r="T81" s="1"/>
      <c r="U81" s="1"/>
      <c r="V81" s="1"/>
      <c r="W81" s="1"/>
      <c r="X81" s="1"/>
      <c r="Y81" s="1"/>
      <c r="Z81" s="1"/>
      <c r="AA81" s="1"/>
      <c r="AB81" s="1"/>
      <c r="AC81" s="1"/>
      <c r="AD81" s="1"/>
      <c r="AE81" s="1"/>
    </row>
    <row r="82">
      <c r="A82" s="56">
        <v>55.0</v>
      </c>
      <c r="B82" s="59"/>
      <c r="C82" s="59"/>
      <c r="D82" s="60">
        <f>SUMIFS('KHĐT'!$G:$G,'KHĐT'!$H:$H,B82)</f>
        <v>0</v>
      </c>
      <c r="E82" s="61">
        <v>1.0</v>
      </c>
      <c r="F82" s="61">
        <f>ThamSo!$B$2</f>
        <v>38</v>
      </c>
      <c r="G82" s="62" t="str">
        <f>VLOOKUP(C82,'KHĐT'!$I$2:$K$534,3,0)</f>
        <v>#N/A</v>
      </c>
      <c r="H82" s="61">
        <f t="shared" si="2"/>
        <v>0</v>
      </c>
      <c r="I82" s="61">
        <f t="shared" si="3"/>
        <v>0</v>
      </c>
      <c r="J82" s="61">
        <f>COUNTIF('KHĐT'!$I$2:$I$534,C82)</f>
        <v>0</v>
      </c>
      <c r="K82" s="61">
        <f>COUNTIF(TKB_HK2_Moi_Giang!G928:G965,C82)</f>
        <v>0</v>
      </c>
      <c r="L82" s="40" t="str">
        <f t="shared" si="4"/>
        <v>Ok</v>
      </c>
      <c r="M82" s="63" t="str">
        <f t="shared" si="5"/>
        <v>#N/A</v>
      </c>
      <c r="N82" s="64"/>
      <c r="O82" s="1"/>
      <c r="P82" s="1"/>
      <c r="Q82" s="1"/>
      <c r="R82" s="1"/>
      <c r="S82" s="1"/>
      <c r="T82" s="1"/>
      <c r="U82" s="1"/>
      <c r="V82" s="1"/>
      <c r="W82" s="1"/>
      <c r="X82" s="1"/>
      <c r="Y82" s="1"/>
      <c r="Z82" s="1"/>
      <c r="AA82" s="1"/>
      <c r="AB82" s="1"/>
      <c r="AC82" s="1"/>
      <c r="AD82" s="1"/>
      <c r="AE82" s="1"/>
    </row>
    <row r="83">
      <c r="A83" s="56">
        <v>56.0</v>
      </c>
      <c r="B83" s="59"/>
      <c r="C83" s="59"/>
      <c r="D83" s="60">
        <f>SUMIFS('KHĐT'!$G:$G,'KHĐT'!$H:$H,B83)</f>
        <v>0</v>
      </c>
      <c r="E83" s="61">
        <v>1.0</v>
      </c>
      <c r="F83" s="61">
        <f>ThamSo!$B$2</f>
        <v>38</v>
      </c>
      <c r="G83" s="62" t="str">
        <f>VLOOKUP(C83,'KHĐT'!$I$2:$K$534,3,0)</f>
        <v>#N/A</v>
      </c>
      <c r="H83" s="61">
        <f t="shared" si="2"/>
        <v>0</v>
      </c>
      <c r="I83" s="61">
        <f t="shared" si="3"/>
        <v>0</v>
      </c>
      <c r="J83" s="61">
        <f>COUNTIF('KHĐT'!$I$2:$I$534,C83)</f>
        <v>0</v>
      </c>
      <c r="K83" s="61">
        <f>COUNTIF(TKB_HK2_Moi_Giang!G928:G966,C83)</f>
        <v>0</v>
      </c>
      <c r="L83" s="40" t="str">
        <f t="shared" si="4"/>
        <v>Ok</v>
      </c>
      <c r="M83" s="63" t="str">
        <f t="shared" si="5"/>
        <v>#N/A</v>
      </c>
      <c r="N83" s="64"/>
      <c r="O83" s="1"/>
      <c r="P83" s="1"/>
      <c r="Q83" s="1"/>
      <c r="R83" s="1"/>
      <c r="S83" s="1"/>
      <c r="T83" s="1"/>
      <c r="U83" s="1"/>
      <c r="V83" s="1"/>
      <c r="W83" s="1"/>
      <c r="X83" s="1"/>
      <c r="Y83" s="1"/>
      <c r="Z83" s="1"/>
      <c r="AA83" s="1"/>
      <c r="AB83" s="1"/>
      <c r="AC83" s="1"/>
      <c r="AD83" s="1"/>
      <c r="AE83" s="1"/>
    </row>
    <row r="84">
      <c r="A84" s="56">
        <v>57.0</v>
      </c>
      <c r="B84" s="59"/>
      <c r="C84" s="59"/>
      <c r="D84" s="60">
        <f>SUMIFS('KHĐT'!$G:$G,'KHĐT'!$H:$H,B84)</f>
        <v>0</v>
      </c>
      <c r="E84" s="61">
        <v>1.0</v>
      </c>
      <c r="F84" s="61">
        <f>ThamSo!$B$2</f>
        <v>38</v>
      </c>
      <c r="G84" s="62" t="str">
        <f>VLOOKUP(C84,'KHĐT'!$I$2:$K$534,3,0)</f>
        <v>#N/A</v>
      </c>
      <c r="H84" s="61">
        <f t="shared" si="2"/>
        <v>0</v>
      </c>
      <c r="I84" s="61">
        <f t="shared" si="3"/>
        <v>0</v>
      </c>
      <c r="J84" s="61">
        <f>COUNTIF('KHĐT'!$I$2:$I$534,C84)</f>
        <v>0</v>
      </c>
      <c r="K84" s="61">
        <f>COUNTIF(TKB_HK2_Moi_Giang!G928:G967,C84)</f>
        <v>0</v>
      </c>
      <c r="L84" s="40" t="str">
        <f t="shared" si="4"/>
        <v>Ok</v>
      </c>
      <c r="M84" s="63" t="str">
        <f t="shared" si="5"/>
        <v>#N/A</v>
      </c>
      <c r="N84" s="64"/>
      <c r="O84" s="1"/>
      <c r="P84" s="1"/>
      <c r="Q84" s="1"/>
      <c r="R84" s="1"/>
      <c r="S84" s="1"/>
      <c r="T84" s="1"/>
      <c r="U84" s="1"/>
      <c r="V84" s="1"/>
      <c r="W84" s="1"/>
      <c r="X84" s="1"/>
      <c r="Y84" s="1"/>
      <c r="Z84" s="1"/>
      <c r="AA84" s="1"/>
      <c r="AB84" s="1"/>
      <c r="AC84" s="1"/>
      <c r="AD84" s="1"/>
      <c r="AE84" s="1"/>
    </row>
    <row r="85">
      <c r="A85" s="56">
        <v>58.0</v>
      </c>
      <c r="B85" s="59"/>
      <c r="C85" s="59"/>
      <c r="D85" s="60">
        <f>SUMIFS('KHĐT'!$G:$G,'KHĐT'!$H:$H,B85)</f>
        <v>0</v>
      </c>
      <c r="E85" s="61">
        <v>1.0</v>
      </c>
      <c r="F85" s="61">
        <f>ThamSo!$B$2</f>
        <v>38</v>
      </c>
      <c r="G85" s="62" t="str">
        <f>VLOOKUP(C85,'KHĐT'!$I$2:$K$534,3,0)</f>
        <v>#N/A</v>
      </c>
      <c r="H85" s="61">
        <f t="shared" si="2"/>
        <v>0</v>
      </c>
      <c r="I85" s="61">
        <f t="shared" si="3"/>
        <v>0</v>
      </c>
      <c r="J85" s="61">
        <f>COUNTIF('KHĐT'!$I$2:$I$534,C85)</f>
        <v>0</v>
      </c>
      <c r="K85" s="61">
        <f>COUNTIF(TKB_HK2_Moi_Giang!G928:G968,C85)</f>
        <v>0</v>
      </c>
      <c r="L85" s="40" t="str">
        <f t="shared" si="4"/>
        <v>Ok</v>
      </c>
      <c r="M85" s="63" t="str">
        <f t="shared" si="5"/>
        <v>#N/A</v>
      </c>
      <c r="N85" s="64"/>
      <c r="O85" s="1"/>
      <c r="P85" s="1"/>
      <c r="Q85" s="1"/>
      <c r="R85" s="1"/>
      <c r="S85" s="1"/>
      <c r="T85" s="1"/>
      <c r="U85" s="1"/>
      <c r="V85" s="1"/>
      <c r="W85" s="1"/>
      <c r="X85" s="1"/>
      <c r="Y85" s="1"/>
      <c r="Z85" s="1"/>
      <c r="AA85" s="1"/>
      <c r="AB85" s="1"/>
      <c r="AC85" s="1"/>
      <c r="AD85" s="1"/>
      <c r="AE85" s="1"/>
    </row>
    <row r="86">
      <c r="A86" s="56">
        <v>59.0</v>
      </c>
      <c r="B86" s="59"/>
      <c r="C86" s="59"/>
      <c r="D86" s="60">
        <f>SUMIFS('KHĐT'!$G:$G,'KHĐT'!$H:$H,B86)</f>
        <v>0</v>
      </c>
      <c r="E86" s="61">
        <v>1.0</v>
      </c>
      <c r="F86" s="61">
        <f>ThamSo!$B$2</f>
        <v>38</v>
      </c>
      <c r="G86" s="62" t="str">
        <f>VLOOKUP(C86,'KHĐT'!$I$2:$K$534,3,0)</f>
        <v>#N/A</v>
      </c>
      <c r="H86" s="61">
        <f t="shared" si="2"/>
        <v>0</v>
      </c>
      <c r="I86" s="61">
        <f t="shared" si="3"/>
        <v>0</v>
      </c>
      <c r="J86" s="61">
        <f>COUNTIF('KHĐT'!$I$2:$I$534,C86)</f>
        <v>0</v>
      </c>
      <c r="K86" s="61">
        <f>COUNTIF(TKB_HK2_Moi_Giang!G928:G969,C86)</f>
        <v>0</v>
      </c>
      <c r="L86" s="40" t="str">
        <f t="shared" si="4"/>
        <v>Ok</v>
      </c>
      <c r="M86" s="63" t="str">
        <f t="shared" si="5"/>
        <v>#N/A</v>
      </c>
      <c r="N86" s="64"/>
      <c r="O86" s="1"/>
      <c r="P86" s="1"/>
      <c r="Q86" s="1"/>
      <c r="R86" s="1"/>
      <c r="S86" s="1"/>
      <c r="T86" s="1"/>
      <c r="U86" s="1"/>
      <c r="V86" s="1"/>
      <c r="W86" s="1"/>
      <c r="X86" s="1"/>
      <c r="Y86" s="1"/>
      <c r="Z86" s="1"/>
      <c r="AA86" s="1"/>
      <c r="AB86" s="1"/>
      <c r="AC86" s="1"/>
      <c r="AD86" s="1"/>
      <c r="AE86" s="1"/>
    </row>
    <row r="87">
      <c r="A87" s="56">
        <v>60.0</v>
      </c>
      <c r="B87" s="59"/>
      <c r="C87" s="59"/>
      <c r="D87" s="60">
        <f>SUMIFS('KHĐT'!$G:$G,'KHĐT'!$H:$H,B87)</f>
        <v>0</v>
      </c>
      <c r="E87" s="61">
        <v>1.0</v>
      </c>
      <c r="F87" s="61">
        <f>ThamSo!$B$2</f>
        <v>38</v>
      </c>
      <c r="G87" s="62" t="str">
        <f>VLOOKUP(C87,'KHĐT'!$I$2:$K$534,3,0)</f>
        <v>#N/A</v>
      </c>
      <c r="H87" s="61">
        <f t="shared" si="2"/>
        <v>0</v>
      </c>
      <c r="I87" s="61">
        <f t="shared" si="3"/>
        <v>0</v>
      </c>
      <c r="J87" s="61">
        <f>COUNTIF('KHĐT'!$I$2:$I$534,C87)</f>
        <v>0</v>
      </c>
      <c r="K87" s="61">
        <f>COUNTIF(TKB_HK2_Moi_Giang!G928:G970,C87)</f>
        <v>0</v>
      </c>
      <c r="L87" s="40" t="str">
        <f t="shared" si="4"/>
        <v>Ok</v>
      </c>
      <c r="M87" s="63" t="str">
        <f t="shared" si="5"/>
        <v>#N/A</v>
      </c>
      <c r="N87" s="64"/>
      <c r="O87" s="1"/>
      <c r="P87" s="1"/>
      <c r="Q87" s="1"/>
      <c r="R87" s="1"/>
      <c r="S87" s="1"/>
      <c r="T87" s="1"/>
      <c r="U87" s="1"/>
      <c r="V87" s="1"/>
      <c r="W87" s="1"/>
      <c r="X87" s="1"/>
      <c r="Y87" s="1"/>
      <c r="Z87" s="1"/>
      <c r="AA87" s="1"/>
      <c r="AB87" s="1"/>
      <c r="AC87" s="1"/>
      <c r="AD87" s="1"/>
      <c r="AE87" s="1"/>
    </row>
    <row r="88">
      <c r="A88" s="56">
        <v>61.0</v>
      </c>
      <c r="B88" s="59"/>
      <c r="C88" s="59"/>
      <c r="D88" s="60">
        <f>SUMIFS('KHĐT'!$G:$G,'KHĐT'!$H:$H,B88)</f>
        <v>0</v>
      </c>
      <c r="E88" s="61">
        <v>1.0</v>
      </c>
      <c r="F88" s="61">
        <f>ThamSo!$B$2</f>
        <v>38</v>
      </c>
      <c r="G88" s="62" t="str">
        <f>VLOOKUP(C88,'KHĐT'!$I$2:$K$534,3,0)</f>
        <v>#N/A</v>
      </c>
      <c r="H88" s="61">
        <f t="shared" si="2"/>
        <v>0</v>
      </c>
      <c r="I88" s="61">
        <f t="shared" si="3"/>
        <v>0</v>
      </c>
      <c r="J88" s="61">
        <f>COUNTIF('KHĐT'!$I$2:$I$534,C88)</f>
        <v>0</v>
      </c>
      <c r="K88" s="61">
        <f>COUNTIF(TKB_HK2_Moi_Giang!G928:G971,C88)</f>
        <v>0</v>
      </c>
      <c r="L88" s="40" t="str">
        <f t="shared" si="4"/>
        <v>Ok</v>
      </c>
      <c r="M88" s="63" t="str">
        <f t="shared" si="5"/>
        <v>#N/A</v>
      </c>
      <c r="N88" s="64"/>
      <c r="O88" s="1"/>
      <c r="P88" s="1"/>
      <c r="Q88" s="1"/>
      <c r="R88" s="1"/>
      <c r="S88" s="1"/>
      <c r="T88" s="1"/>
      <c r="U88" s="1"/>
      <c r="V88" s="1"/>
      <c r="W88" s="1"/>
      <c r="X88" s="1"/>
      <c r="Y88" s="1"/>
      <c r="Z88" s="1"/>
      <c r="AA88" s="1"/>
      <c r="AB88" s="1"/>
      <c r="AC88" s="1"/>
      <c r="AD88" s="1"/>
      <c r="AE88" s="1"/>
    </row>
    <row r="89">
      <c r="A89" s="56">
        <v>62.0</v>
      </c>
      <c r="B89" s="59"/>
      <c r="C89" s="59"/>
      <c r="D89" s="60">
        <f>SUMIFS('KHĐT'!$G:$G,'KHĐT'!$H:$H,B89)</f>
        <v>0</v>
      </c>
      <c r="E89" s="61">
        <v>1.0</v>
      </c>
      <c r="F89" s="61">
        <f>ThamSo!$B$2</f>
        <v>38</v>
      </c>
      <c r="G89" s="62" t="str">
        <f>VLOOKUP(C89,'KHĐT'!$I$2:$K$534,3,0)</f>
        <v>#N/A</v>
      </c>
      <c r="H89" s="61">
        <f t="shared" si="2"/>
        <v>0</v>
      </c>
      <c r="I89" s="61">
        <f t="shared" si="3"/>
        <v>0</v>
      </c>
      <c r="J89" s="61">
        <f>COUNTIF('KHĐT'!$I$2:$I$534,C89)</f>
        <v>0</v>
      </c>
      <c r="K89" s="61">
        <f>COUNTIF(TKB_HK2_Moi_Giang!G928:G972,C89)</f>
        <v>0</v>
      </c>
      <c r="L89" s="40" t="str">
        <f t="shared" si="4"/>
        <v>Ok</v>
      </c>
      <c r="M89" s="63" t="str">
        <f t="shared" si="5"/>
        <v>#N/A</v>
      </c>
      <c r="N89" s="64"/>
      <c r="O89" s="1"/>
      <c r="P89" s="1"/>
      <c r="Q89" s="1"/>
      <c r="R89" s="1"/>
      <c r="S89" s="1"/>
      <c r="T89" s="1"/>
      <c r="U89" s="1"/>
      <c r="V89" s="1"/>
      <c r="W89" s="1"/>
      <c r="X89" s="1"/>
      <c r="Y89" s="1"/>
      <c r="Z89" s="1"/>
      <c r="AA89" s="1"/>
      <c r="AB89" s="1"/>
      <c r="AC89" s="1"/>
      <c r="AD89" s="1"/>
      <c r="AE89" s="1"/>
    </row>
    <row r="90">
      <c r="A90" s="56">
        <v>63.0</v>
      </c>
      <c r="B90" s="59"/>
      <c r="C90" s="59"/>
      <c r="D90" s="60">
        <f>SUMIFS('KHĐT'!$G:$G,'KHĐT'!$H:$H,B90)</f>
        <v>0</v>
      </c>
      <c r="E90" s="61">
        <v>1.0</v>
      </c>
      <c r="F90" s="61">
        <f>ThamSo!$B$2</f>
        <v>38</v>
      </c>
      <c r="G90" s="62" t="str">
        <f>VLOOKUP(C90,'KHĐT'!$I$2:$K$534,3,0)</f>
        <v>#N/A</v>
      </c>
      <c r="H90" s="61">
        <f t="shared" si="2"/>
        <v>0</v>
      </c>
      <c r="I90" s="61">
        <f t="shared" si="3"/>
        <v>0</v>
      </c>
      <c r="J90" s="61">
        <f>COUNTIF('KHĐT'!$I$2:$I$534,C90)</f>
        <v>0</v>
      </c>
      <c r="K90" s="61">
        <f>COUNTIF(TKB_HK2_Moi_Giang!G928:G973,C90)</f>
        <v>0</v>
      </c>
      <c r="L90" s="40" t="str">
        <f t="shared" si="4"/>
        <v>Ok</v>
      </c>
      <c r="M90" s="63" t="str">
        <f t="shared" si="5"/>
        <v>#N/A</v>
      </c>
      <c r="N90" s="64"/>
      <c r="O90" s="1"/>
      <c r="P90" s="1"/>
      <c r="Q90" s="1"/>
      <c r="R90" s="1"/>
      <c r="S90" s="1"/>
      <c r="T90" s="1"/>
      <c r="U90" s="1"/>
      <c r="V90" s="1"/>
      <c r="W90" s="1"/>
      <c r="X90" s="1"/>
      <c r="Y90" s="1"/>
      <c r="Z90" s="1"/>
      <c r="AA90" s="1"/>
      <c r="AB90" s="1"/>
      <c r="AC90" s="1"/>
      <c r="AD90" s="1"/>
      <c r="AE90" s="1"/>
    </row>
    <row r="91">
      <c r="A91" s="56">
        <v>64.0</v>
      </c>
      <c r="B91" s="65"/>
      <c r="C91" s="65"/>
      <c r="D91" s="60">
        <f>SUMIFS('KHĐT'!$G:$G,'KHĐT'!$H:$H,B91)</f>
        <v>0</v>
      </c>
      <c r="E91" s="61">
        <v>1.0</v>
      </c>
      <c r="F91" s="61">
        <f>ThamSo!$B$2</f>
        <v>38</v>
      </c>
      <c r="G91" s="62" t="str">
        <f>VLOOKUP(C91,'KHĐT'!$I$2:$K$534,3,0)</f>
        <v>#N/A</v>
      </c>
      <c r="H91" s="61">
        <f t="shared" si="2"/>
        <v>0</v>
      </c>
      <c r="I91" s="61">
        <f t="shared" si="3"/>
        <v>0</v>
      </c>
      <c r="J91" s="61">
        <f>COUNTIF('KHĐT'!$I$2:$I$534,C91)</f>
        <v>0</v>
      </c>
      <c r="K91" s="61">
        <f>COUNTIF(TKB_HK2_Moi_Giang!G928:G974,C91)</f>
        <v>0</v>
      </c>
      <c r="L91" s="40" t="str">
        <f t="shared" si="4"/>
        <v>Ok</v>
      </c>
      <c r="M91" s="63" t="str">
        <f t="shared" si="5"/>
        <v>#N/A</v>
      </c>
      <c r="N91" s="64"/>
      <c r="O91" s="1"/>
      <c r="P91" s="1"/>
      <c r="Q91" s="1"/>
      <c r="R91" s="1"/>
      <c r="S91" s="1"/>
      <c r="T91" s="1"/>
      <c r="U91" s="1"/>
      <c r="V91" s="1"/>
      <c r="W91" s="1"/>
      <c r="X91" s="1"/>
      <c r="Y91" s="1"/>
      <c r="Z91" s="1"/>
      <c r="AA91" s="1"/>
      <c r="AB91" s="1"/>
      <c r="AC91" s="1"/>
      <c r="AD91" s="1"/>
      <c r="AE91" s="1"/>
    </row>
    <row r="92">
      <c r="A92" s="56">
        <v>65.0</v>
      </c>
      <c r="B92" s="65"/>
      <c r="C92" s="65"/>
      <c r="D92" s="60">
        <f>SUMIFS('KHĐT'!$G:$G,'KHĐT'!$H:$H,B92)</f>
        <v>0</v>
      </c>
      <c r="E92" s="61">
        <v>1.0</v>
      </c>
      <c r="F92" s="61">
        <f>ThamSo!$B$2</f>
        <v>38</v>
      </c>
      <c r="G92" s="62" t="str">
        <f>VLOOKUP(C92,'KHĐT'!$I$2:$K$534,3,0)</f>
        <v>#N/A</v>
      </c>
      <c r="H92" s="61">
        <f t="shared" si="2"/>
        <v>0</v>
      </c>
      <c r="I92" s="61">
        <f t="shared" si="3"/>
        <v>0</v>
      </c>
      <c r="J92" s="61">
        <f>COUNTIF('KHĐT'!$I$2:$I$534,C92)</f>
        <v>0</v>
      </c>
      <c r="K92" s="61">
        <f>COUNTIF(TKB_HK2_Moi_Giang!G928:G975,C92)</f>
        <v>0</v>
      </c>
      <c r="L92" s="40" t="str">
        <f t="shared" si="4"/>
        <v>Ok</v>
      </c>
      <c r="M92" s="63" t="str">
        <f t="shared" si="5"/>
        <v>#N/A</v>
      </c>
      <c r="N92" s="64"/>
      <c r="O92" s="1"/>
      <c r="P92" s="1"/>
      <c r="Q92" s="1"/>
      <c r="R92" s="1"/>
      <c r="S92" s="1"/>
      <c r="T92" s="1"/>
      <c r="U92" s="1"/>
      <c r="V92" s="1"/>
      <c r="W92" s="1"/>
      <c r="X92" s="1"/>
      <c r="Y92" s="1"/>
      <c r="Z92" s="1"/>
      <c r="AA92" s="1"/>
      <c r="AB92" s="1"/>
      <c r="AC92" s="1"/>
      <c r="AD92" s="1"/>
      <c r="AE92" s="1"/>
    </row>
    <row r="93">
      <c r="A93" s="56">
        <v>66.0</v>
      </c>
      <c r="B93" s="65"/>
      <c r="C93" s="65"/>
      <c r="D93" s="60">
        <f>SUMIFS('KHĐT'!$G:$G,'KHĐT'!$H:$H,B93)</f>
        <v>0</v>
      </c>
      <c r="E93" s="61">
        <v>1.0</v>
      </c>
      <c r="F93" s="61">
        <f>ThamSo!$B$2</f>
        <v>38</v>
      </c>
      <c r="G93" s="62" t="str">
        <f>VLOOKUP(C93,'KHĐT'!$I$2:$K$534,3,0)</f>
        <v>#N/A</v>
      </c>
      <c r="H93" s="61">
        <f t="shared" si="2"/>
        <v>0</v>
      </c>
      <c r="I93" s="61">
        <f t="shared" si="3"/>
        <v>0</v>
      </c>
      <c r="J93" s="61">
        <f>COUNTIF('KHĐT'!$I$2:$I$534,C93)</f>
        <v>0</v>
      </c>
      <c r="K93" s="61">
        <f>COUNTIF(TKB_HK2_Moi_Giang!G928:G940,C93)</f>
        <v>0</v>
      </c>
      <c r="L93" s="40" t="str">
        <f t="shared" si="4"/>
        <v>Ok</v>
      </c>
      <c r="M93" s="63" t="str">
        <f t="shared" si="5"/>
        <v>#N/A</v>
      </c>
      <c r="N93" s="64"/>
      <c r="O93" s="1"/>
      <c r="P93" s="1"/>
      <c r="Q93" s="1"/>
      <c r="R93" s="1"/>
      <c r="S93" s="1"/>
      <c r="T93" s="1"/>
      <c r="U93" s="1"/>
      <c r="V93" s="1"/>
      <c r="W93" s="1"/>
      <c r="X93" s="1"/>
      <c r="Y93" s="1"/>
      <c r="Z93" s="1"/>
      <c r="AA93" s="1"/>
      <c r="AB93" s="1"/>
      <c r="AC93" s="1"/>
      <c r="AD93" s="1"/>
      <c r="AE93" s="1"/>
    </row>
    <row r="94">
      <c r="A94" s="56">
        <v>67.0</v>
      </c>
      <c r="B94" s="65"/>
      <c r="C94" s="65"/>
      <c r="D94" s="60">
        <f>SUMIFS('KHĐT'!$G:$G,'KHĐT'!$H:$H,B94)</f>
        <v>0</v>
      </c>
      <c r="E94" s="61">
        <v>1.0</v>
      </c>
      <c r="F94" s="61">
        <f>ThamSo!$B$2</f>
        <v>38</v>
      </c>
      <c r="G94" s="62" t="str">
        <f>VLOOKUP(C94,'KHĐT'!$I$2:$K$534,3,0)</f>
        <v>#N/A</v>
      </c>
      <c r="H94" s="61">
        <f t="shared" si="2"/>
        <v>0</v>
      </c>
      <c r="I94" s="61">
        <f t="shared" si="3"/>
        <v>0</v>
      </c>
      <c r="J94" s="61">
        <f>COUNTIF('KHĐT'!$I$2:$I$534,C94)</f>
        <v>0</v>
      </c>
      <c r="K94" s="61">
        <f>COUNTIF(TKB_HK2_Moi_Giang!G928:G941,C94)</f>
        <v>0</v>
      </c>
      <c r="L94" s="40" t="str">
        <f t="shared" si="4"/>
        <v>Ok</v>
      </c>
      <c r="M94" s="63" t="str">
        <f t="shared" si="5"/>
        <v>#N/A</v>
      </c>
      <c r="N94" s="64"/>
      <c r="O94" s="1"/>
      <c r="P94" s="1"/>
      <c r="Q94" s="1"/>
      <c r="R94" s="1"/>
      <c r="S94" s="1"/>
      <c r="T94" s="1"/>
      <c r="U94" s="1"/>
      <c r="V94" s="1"/>
      <c r="W94" s="1"/>
      <c r="X94" s="1"/>
      <c r="Y94" s="1"/>
      <c r="Z94" s="1"/>
      <c r="AA94" s="1"/>
      <c r="AB94" s="1"/>
      <c r="AC94" s="1"/>
      <c r="AD94" s="1"/>
      <c r="AE94" s="1"/>
    </row>
    <row r="95">
      <c r="A95" s="56">
        <v>68.0</v>
      </c>
      <c r="B95" s="65"/>
      <c r="C95" s="65"/>
      <c r="D95" s="60">
        <f>SUMIFS('KHĐT'!$G:$G,'KHĐT'!$H:$H,B95)</f>
        <v>0</v>
      </c>
      <c r="E95" s="61">
        <v>1.0</v>
      </c>
      <c r="F95" s="61">
        <f>ThamSo!$B$2</f>
        <v>38</v>
      </c>
      <c r="G95" s="62" t="str">
        <f>VLOOKUP(C95,'KHĐT'!$I$2:$K$534,3,0)</f>
        <v>#N/A</v>
      </c>
      <c r="H95" s="61">
        <f t="shared" si="2"/>
        <v>0</v>
      </c>
      <c r="I95" s="61">
        <f t="shared" si="3"/>
        <v>0</v>
      </c>
      <c r="J95" s="61">
        <f>COUNTIF('KHĐT'!$I$2:$I$534,C95)</f>
        <v>0</v>
      </c>
      <c r="K95" s="61">
        <f>COUNTIF(TKB_HK2_Moi_Giang!G928:G942,C95)</f>
        <v>0</v>
      </c>
      <c r="L95" s="40" t="str">
        <f t="shared" si="4"/>
        <v>Ok</v>
      </c>
      <c r="M95" s="63" t="str">
        <f t="shared" si="5"/>
        <v>#N/A</v>
      </c>
      <c r="N95" s="64"/>
      <c r="O95" s="1"/>
      <c r="P95" s="1"/>
      <c r="Q95" s="1"/>
      <c r="R95" s="1"/>
      <c r="S95" s="1"/>
      <c r="T95" s="1"/>
      <c r="U95" s="1"/>
      <c r="V95" s="1"/>
      <c r="W95" s="1"/>
      <c r="X95" s="1"/>
      <c r="Y95" s="1"/>
      <c r="Z95" s="1"/>
      <c r="AA95" s="1"/>
      <c r="AB95" s="1"/>
      <c r="AC95" s="1"/>
      <c r="AD95" s="1"/>
      <c r="AE95" s="1"/>
    </row>
    <row r="96">
      <c r="A96" s="56">
        <v>69.0</v>
      </c>
      <c r="B96" s="65"/>
      <c r="C96" s="65"/>
      <c r="D96" s="60">
        <f>SUMIFS('KHĐT'!$G:$G,'KHĐT'!$H:$H,B96)</f>
        <v>0</v>
      </c>
      <c r="E96" s="61">
        <v>1.0</v>
      </c>
      <c r="F96" s="61">
        <f>ThamSo!$B$2</f>
        <v>38</v>
      </c>
      <c r="G96" s="62" t="str">
        <f>VLOOKUP(C96,'KHĐT'!$I$2:$K$534,3,0)</f>
        <v>#N/A</v>
      </c>
      <c r="H96" s="61">
        <f t="shared" si="2"/>
        <v>0</v>
      </c>
      <c r="I96" s="61">
        <f t="shared" si="3"/>
        <v>0</v>
      </c>
      <c r="J96" s="61">
        <f>COUNTIF('KHĐT'!$I$2:$I$534,C96)</f>
        <v>0</v>
      </c>
      <c r="K96" s="61">
        <f>COUNTIF(TKB_HK2_Moi_Giang!G928:G943,C96)</f>
        <v>0</v>
      </c>
      <c r="L96" s="40" t="str">
        <f t="shared" si="4"/>
        <v>Ok</v>
      </c>
      <c r="M96" s="63" t="str">
        <f t="shared" si="5"/>
        <v>#N/A</v>
      </c>
      <c r="N96" s="64"/>
      <c r="O96" s="1"/>
      <c r="P96" s="1"/>
      <c r="Q96" s="1"/>
      <c r="R96" s="1"/>
      <c r="S96" s="1"/>
      <c r="T96" s="1"/>
      <c r="U96" s="1"/>
      <c r="V96" s="1"/>
      <c r="W96" s="1"/>
      <c r="X96" s="1"/>
      <c r="Y96" s="1"/>
      <c r="Z96" s="1"/>
      <c r="AA96" s="1"/>
      <c r="AB96" s="1"/>
      <c r="AC96" s="1"/>
      <c r="AD96" s="1"/>
      <c r="AE96" s="1"/>
    </row>
    <row r="97">
      <c r="A97" s="56">
        <v>70.0</v>
      </c>
      <c r="B97" s="65"/>
      <c r="C97" s="65"/>
      <c r="D97" s="60">
        <f>SUMIFS('KHĐT'!$G:$G,'KHĐT'!$H:$H,B97)</f>
        <v>0</v>
      </c>
      <c r="E97" s="61">
        <v>1.0</v>
      </c>
      <c r="F97" s="61">
        <f>ThamSo!$B$2</f>
        <v>38</v>
      </c>
      <c r="G97" s="62" t="str">
        <f>VLOOKUP(C97,'KHĐT'!$I$2:$K$534,3,0)</f>
        <v>#N/A</v>
      </c>
      <c r="H97" s="61">
        <f t="shared" si="2"/>
        <v>0</v>
      </c>
      <c r="I97" s="61">
        <f t="shared" si="3"/>
        <v>0</v>
      </c>
      <c r="J97" s="61">
        <f>COUNTIF('KHĐT'!$I$2:$I$534,C97)</f>
        <v>0</v>
      </c>
      <c r="K97" s="61">
        <f>COUNTIF(TKB_HK2_Moi_Giang!G928:G944,C97)</f>
        <v>0</v>
      </c>
      <c r="L97" s="40" t="str">
        <f t="shared" si="4"/>
        <v>Ok</v>
      </c>
      <c r="M97" s="66"/>
      <c r="N97" s="64"/>
      <c r="O97" s="1"/>
      <c r="P97" s="1"/>
      <c r="Q97" s="1"/>
      <c r="R97" s="1"/>
      <c r="S97" s="1"/>
      <c r="T97" s="1"/>
      <c r="U97" s="1"/>
      <c r="V97" s="1"/>
      <c r="W97" s="1"/>
      <c r="X97" s="1"/>
      <c r="Y97" s="1"/>
      <c r="Z97" s="1"/>
      <c r="AA97" s="1"/>
      <c r="AB97" s="1"/>
      <c r="AC97" s="1"/>
      <c r="AD97" s="1"/>
      <c r="AE97" s="1"/>
    </row>
    <row r="98">
      <c r="A98" s="56">
        <v>71.0</v>
      </c>
      <c r="B98" s="65"/>
      <c r="C98" s="65"/>
      <c r="D98" s="60">
        <f>SUMIFS('KHĐT'!$G:$G,'KHĐT'!$H:$H,B98)</f>
        <v>0</v>
      </c>
      <c r="E98" s="61">
        <v>1.0</v>
      </c>
      <c r="F98" s="61">
        <f>ThamSo!$B$2</f>
        <v>38</v>
      </c>
      <c r="G98" s="62" t="str">
        <f>VLOOKUP(C98,'KHĐT'!$I$2:$K$534,3,0)</f>
        <v>#N/A</v>
      </c>
      <c r="H98" s="61">
        <f t="shared" si="2"/>
        <v>0</v>
      </c>
      <c r="I98" s="61">
        <f t="shared" si="3"/>
        <v>0</v>
      </c>
      <c r="J98" s="61">
        <f>COUNTIF('KHĐT'!$I$2:$I$534,C98)</f>
        <v>0</v>
      </c>
      <c r="K98" s="61">
        <f>COUNTIF(TKB_HK2_Moi_Giang!G928:G975,C98)</f>
        <v>0</v>
      </c>
      <c r="L98" s="40" t="str">
        <f t="shared" si="4"/>
        <v>Ok</v>
      </c>
      <c r="M98" s="63" t="str">
        <f t="shared" ref="M98:M265" si="6">G98*K98</f>
        <v>#N/A</v>
      </c>
      <c r="N98" s="64"/>
      <c r="O98" s="1"/>
      <c r="P98" s="1"/>
      <c r="Q98" s="1"/>
      <c r="R98" s="1"/>
      <c r="S98" s="1"/>
      <c r="T98" s="1"/>
      <c r="U98" s="1"/>
      <c r="V98" s="1"/>
      <c r="W98" s="1"/>
      <c r="X98" s="1"/>
      <c r="Y98" s="1"/>
      <c r="Z98" s="1"/>
      <c r="AA98" s="1"/>
      <c r="AB98" s="1"/>
      <c r="AC98" s="1"/>
      <c r="AD98" s="1"/>
      <c r="AE98" s="1"/>
    </row>
    <row r="99">
      <c r="A99" s="56">
        <v>72.0</v>
      </c>
      <c r="B99" s="65"/>
      <c r="C99" s="65"/>
      <c r="D99" s="60">
        <f>SUMIFS('KHĐT'!$G:$G,'KHĐT'!$H:$H,B99)</f>
        <v>0</v>
      </c>
      <c r="E99" s="61">
        <v>1.0</v>
      </c>
      <c r="F99" s="61">
        <f>ThamSo!$B$2</f>
        <v>38</v>
      </c>
      <c r="G99" s="62" t="str">
        <f>VLOOKUP(C99,'KHĐT'!$I$2:$K$534,3,0)</f>
        <v>#N/A</v>
      </c>
      <c r="H99" s="61">
        <f t="shared" si="2"/>
        <v>0</v>
      </c>
      <c r="I99" s="61">
        <f t="shared" si="3"/>
        <v>0</v>
      </c>
      <c r="J99" s="61">
        <f>COUNTIF('KHĐT'!$I$2:$I$534,C99)</f>
        <v>0</v>
      </c>
      <c r="K99" s="61">
        <f>COUNTIF(TKB_HK2_Moi_Giang!G928:G976,C99)</f>
        <v>0</v>
      </c>
      <c r="L99" s="40" t="str">
        <f t="shared" si="4"/>
        <v>Ok</v>
      </c>
      <c r="M99" s="63" t="str">
        <f t="shared" si="6"/>
        <v>#N/A</v>
      </c>
      <c r="N99" s="64"/>
      <c r="O99" s="1"/>
      <c r="P99" s="1"/>
      <c r="Q99" s="1"/>
      <c r="R99" s="1"/>
      <c r="S99" s="1"/>
      <c r="T99" s="1"/>
      <c r="U99" s="1"/>
      <c r="V99" s="1"/>
      <c r="W99" s="1"/>
      <c r="X99" s="1"/>
      <c r="Y99" s="1"/>
      <c r="Z99" s="1"/>
      <c r="AA99" s="1"/>
      <c r="AB99" s="1"/>
      <c r="AC99" s="1"/>
      <c r="AD99" s="1"/>
      <c r="AE99" s="1"/>
    </row>
    <row r="100">
      <c r="A100" s="56">
        <v>73.0</v>
      </c>
      <c r="B100" s="65"/>
      <c r="C100" s="65"/>
      <c r="D100" s="60">
        <f>SUMIFS('KHĐT'!$G:$G,'KHĐT'!$H:$H,B100)</f>
        <v>0</v>
      </c>
      <c r="E100" s="61">
        <v>1.0</v>
      </c>
      <c r="F100" s="61">
        <f>ThamSo!$B$2</f>
        <v>38</v>
      </c>
      <c r="G100" s="62" t="str">
        <f>VLOOKUP(C100,'KHĐT'!$I$2:$K$534,3,0)</f>
        <v>#N/A</v>
      </c>
      <c r="H100" s="61">
        <f t="shared" si="2"/>
        <v>0</v>
      </c>
      <c r="I100" s="61">
        <f t="shared" si="3"/>
        <v>0</v>
      </c>
      <c r="J100" s="61">
        <f>COUNTIF('KHĐT'!$I$2:$I$534,C100)</f>
        <v>0</v>
      </c>
      <c r="K100" s="61">
        <f>COUNTIF(TKB_HK2_Moi_Giang!G928:G977,C100)</f>
        <v>0</v>
      </c>
      <c r="L100" s="40" t="str">
        <f t="shared" si="4"/>
        <v>Ok</v>
      </c>
      <c r="M100" s="63" t="str">
        <f t="shared" si="6"/>
        <v>#N/A</v>
      </c>
      <c r="N100" s="64"/>
      <c r="O100" s="1"/>
      <c r="P100" s="1"/>
      <c r="Q100" s="1"/>
      <c r="R100" s="1"/>
      <c r="S100" s="1"/>
      <c r="T100" s="1"/>
      <c r="U100" s="1"/>
      <c r="V100" s="1"/>
      <c r="W100" s="1"/>
      <c r="X100" s="1"/>
      <c r="Y100" s="1"/>
      <c r="Z100" s="1"/>
      <c r="AA100" s="1"/>
      <c r="AB100" s="1"/>
      <c r="AC100" s="1"/>
      <c r="AD100" s="1"/>
      <c r="AE100" s="1"/>
    </row>
    <row r="101">
      <c r="A101" s="56">
        <v>74.0</v>
      </c>
      <c r="B101" s="65"/>
      <c r="C101" s="65"/>
      <c r="D101" s="60">
        <f>SUMIFS('KHĐT'!$G:$G,'KHĐT'!$H:$H,B101)</f>
        <v>0</v>
      </c>
      <c r="E101" s="61">
        <v>1.0</v>
      </c>
      <c r="F101" s="61">
        <f>ThamSo!$B$2</f>
        <v>38</v>
      </c>
      <c r="G101" s="62" t="str">
        <f>VLOOKUP(C101,'KHĐT'!$I$2:$K$534,3,0)</f>
        <v>#N/A</v>
      </c>
      <c r="H101" s="61">
        <f t="shared" si="2"/>
        <v>0</v>
      </c>
      <c r="I101" s="61">
        <f t="shared" si="3"/>
        <v>0</v>
      </c>
      <c r="J101" s="61">
        <f>COUNTIF('KHĐT'!$I$2:$I$534,C101)</f>
        <v>0</v>
      </c>
      <c r="K101" s="61">
        <f>COUNTIF(TKB_HK2_Moi_Giang!G928:G978,C101)</f>
        <v>0</v>
      </c>
      <c r="L101" s="40" t="str">
        <f t="shared" si="4"/>
        <v>Ok</v>
      </c>
      <c r="M101" s="63" t="str">
        <f t="shared" si="6"/>
        <v>#N/A</v>
      </c>
      <c r="N101" s="64"/>
      <c r="O101" s="1"/>
      <c r="P101" s="1"/>
      <c r="Q101" s="1"/>
      <c r="R101" s="1"/>
      <c r="S101" s="1"/>
      <c r="T101" s="1"/>
      <c r="U101" s="1"/>
      <c r="V101" s="1"/>
      <c r="W101" s="1"/>
      <c r="X101" s="1"/>
      <c r="Y101" s="1"/>
      <c r="Z101" s="1"/>
      <c r="AA101" s="1"/>
      <c r="AB101" s="1"/>
      <c r="AC101" s="1"/>
      <c r="AD101" s="1"/>
      <c r="AE101" s="1"/>
    </row>
    <row r="102">
      <c r="A102" s="56">
        <v>75.0</v>
      </c>
      <c r="B102" s="65"/>
      <c r="C102" s="65"/>
      <c r="D102" s="60">
        <f>SUMIFS('KHĐT'!$G:$G,'KHĐT'!$H:$H,B102)</f>
        <v>0</v>
      </c>
      <c r="E102" s="61">
        <v>1.0</v>
      </c>
      <c r="F102" s="61">
        <f>ThamSo!$B$2</f>
        <v>38</v>
      </c>
      <c r="G102" s="62" t="str">
        <f>VLOOKUP(C102,'KHĐT'!$I$2:$K$534,3,0)</f>
        <v>#N/A</v>
      </c>
      <c r="H102" s="61">
        <f t="shared" si="2"/>
        <v>0</v>
      </c>
      <c r="I102" s="61">
        <f t="shared" si="3"/>
        <v>0</v>
      </c>
      <c r="J102" s="61">
        <f>COUNTIF('KHĐT'!$I$2:$I$534,C102)</f>
        <v>0</v>
      </c>
      <c r="K102" s="61">
        <f>COUNTIF(TKB_HK2_Moi_Giang!G928:G979,C102)</f>
        <v>0</v>
      </c>
      <c r="L102" s="40" t="str">
        <f t="shared" si="4"/>
        <v>Ok</v>
      </c>
      <c r="M102" s="63" t="str">
        <f t="shared" si="6"/>
        <v>#N/A</v>
      </c>
      <c r="N102" s="64"/>
      <c r="O102" s="1"/>
      <c r="P102" s="1"/>
      <c r="Q102" s="1"/>
      <c r="R102" s="1"/>
      <c r="S102" s="1"/>
      <c r="T102" s="1"/>
      <c r="U102" s="1"/>
      <c r="V102" s="1"/>
      <c r="W102" s="1"/>
      <c r="X102" s="1"/>
      <c r="Y102" s="1"/>
      <c r="Z102" s="1"/>
      <c r="AA102" s="1"/>
      <c r="AB102" s="1"/>
      <c r="AC102" s="1"/>
      <c r="AD102" s="1"/>
      <c r="AE102" s="1"/>
    </row>
    <row r="103">
      <c r="A103" s="56">
        <v>76.0</v>
      </c>
      <c r="B103" s="65"/>
      <c r="C103" s="65"/>
      <c r="D103" s="60">
        <f>SUMIFS('KHĐT'!$G:$G,'KHĐT'!$H:$H,B103)</f>
        <v>0</v>
      </c>
      <c r="E103" s="61">
        <v>1.0</v>
      </c>
      <c r="F103" s="61">
        <f>ThamSo!$B$2</f>
        <v>38</v>
      </c>
      <c r="G103" s="62" t="str">
        <f>VLOOKUP(C103,'KHĐT'!$I$2:$K$534,3,0)</f>
        <v>#N/A</v>
      </c>
      <c r="H103" s="61">
        <f t="shared" si="2"/>
        <v>0</v>
      </c>
      <c r="I103" s="61">
        <f t="shared" si="3"/>
        <v>0</v>
      </c>
      <c r="J103" s="61">
        <f>COUNTIF('KHĐT'!$I$2:$I$534,C103)</f>
        <v>0</v>
      </c>
      <c r="K103" s="61">
        <f>COUNTIF(TKB_HK2_Moi_Giang!G928:G980,C103)</f>
        <v>0</v>
      </c>
      <c r="L103" s="40" t="str">
        <f t="shared" si="4"/>
        <v>Ok</v>
      </c>
      <c r="M103" s="63" t="str">
        <f t="shared" si="6"/>
        <v>#N/A</v>
      </c>
      <c r="N103" s="64"/>
      <c r="O103" s="1"/>
      <c r="P103" s="1"/>
      <c r="Q103" s="1"/>
      <c r="R103" s="1"/>
      <c r="S103" s="1"/>
      <c r="T103" s="1"/>
      <c r="U103" s="1"/>
      <c r="V103" s="1"/>
      <c r="W103" s="1"/>
      <c r="X103" s="1"/>
      <c r="Y103" s="1"/>
      <c r="Z103" s="1"/>
      <c r="AA103" s="1"/>
      <c r="AB103" s="1"/>
      <c r="AC103" s="1"/>
      <c r="AD103" s="1"/>
      <c r="AE103" s="1"/>
    </row>
    <row r="104">
      <c r="A104" s="56">
        <v>77.0</v>
      </c>
      <c r="B104" s="65"/>
      <c r="C104" s="65"/>
      <c r="D104" s="60">
        <f>SUMIFS('KHĐT'!$G:$G,'KHĐT'!$H:$H,B104)</f>
        <v>0</v>
      </c>
      <c r="E104" s="61">
        <v>1.0</v>
      </c>
      <c r="F104" s="61">
        <f>ThamSo!$B$2</f>
        <v>38</v>
      </c>
      <c r="G104" s="62" t="str">
        <f>VLOOKUP(C104,'KHĐT'!$I$2:$K$534,3,0)</f>
        <v>#N/A</v>
      </c>
      <c r="H104" s="61">
        <f t="shared" si="2"/>
        <v>0</v>
      </c>
      <c r="I104" s="61">
        <f t="shared" si="3"/>
        <v>0</v>
      </c>
      <c r="J104" s="61">
        <f>COUNTIF('KHĐT'!$I$2:$I$534,C104)</f>
        <v>0</v>
      </c>
      <c r="K104" s="61">
        <f>COUNTIF(TKB_HK2_Moi_Giang!G928:G981,C104)</f>
        <v>0</v>
      </c>
      <c r="L104" s="40" t="str">
        <f t="shared" si="4"/>
        <v>Ok</v>
      </c>
      <c r="M104" s="63" t="str">
        <f t="shared" si="6"/>
        <v>#N/A</v>
      </c>
      <c r="N104" s="64"/>
      <c r="O104" s="1"/>
      <c r="P104" s="1"/>
      <c r="Q104" s="1"/>
      <c r="R104" s="1"/>
      <c r="S104" s="1"/>
      <c r="T104" s="1"/>
      <c r="U104" s="1"/>
      <c r="V104" s="1"/>
      <c r="W104" s="1"/>
      <c r="X104" s="1"/>
      <c r="Y104" s="1"/>
      <c r="Z104" s="1"/>
      <c r="AA104" s="1"/>
      <c r="AB104" s="1"/>
      <c r="AC104" s="1"/>
      <c r="AD104" s="1"/>
      <c r="AE104" s="1"/>
    </row>
    <row r="105">
      <c r="A105" s="56">
        <v>78.0</v>
      </c>
      <c r="B105" s="65"/>
      <c r="C105" s="65"/>
      <c r="D105" s="60">
        <f>SUMIFS('KHĐT'!$G:$G,'KHĐT'!$H:$H,B105)</f>
        <v>0</v>
      </c>
      <c r="E105" s="61">
        <v>1.0</v>
      </c>
      <c r="F105" s="61">
        <f>ThamSo!$B$2</f>
        <v>38</v>
      </c>
      <c r="G105" s="62" t="str">
        <f>VLOOKUP(C105,'KHĐT'!$I$2:$K$534,3,0)</f>
        <v>#N/A</v>
      </c>
      <c r="H105" s="61">
        <f t="shared" si="2"/>
        <v>0</v>
      </c>
      <c r="I105" s="61">
        <f t="shared" si="3"/>
        <v>0</v>
      </c>
      <c r="J105" s="61">
        <f>COUNTIF('KHĐT'!$I$2:$I$534,C105)</f>
        <v>0</v>
      </c>
      <c r="K105" s="61">
        <f>COUNTIF(TKB_HK2_Moi_Giang!G928:G982,C105)</f>
        <v>0</v>
      </c>
      <c r="L105" s="40" t="str">
        <f t="shared" si="4"/>
        <v>Ok</v>
      </c>
      <c r="M105" s="63" t="str">
        <f t="shared" si="6"/>
        <v>#N/A</v>
      </c>
      <c r="N105" s="64"/>
      <c r="O105" s="1"/>
      <c r="P105" s="1"/>
      <c r="Q105" s="1"/>
      <c r="R105" s="1"/>
      <c r="S105" s="1"/>
      <c r="T105" s="1"/>
      <c r="U105" s="1"/>
      <c r="V105" s="1"/>
      <c r="W105" s="1"/>
      <c r="X105" s="1"/>
      <c r="Y105" s="1"/>
      <c r="Z105" s="1"/>
      <c r="AA105" s="1"/>
      <c r="AB105" s="1"/>
      <c r="AC105" s="1"/>
      <c r="AD105" s="1"/>
      <c r="AE105" s="1"/>
    </row>
    <row r="106">
      <c r="A106" s="56">
        <v>79.0</v>
      </c>
      <c r="B106" s="65"/>
      <c r="C106" s="65"/>
      <c r="D106" s="60">
        <f>SUMIFS('KHĐT'!$G:$G,'KHĐT'!$H:$H,B106)</f>
        <v>0</v>
      </c>
      <c r="E106" s="61">
        <v>1.0</v>
      </c>
      <c r="F106" s="61">
        <f>ThamSo!$B$2</f>
        <v>38</v>
      </c>
      <c r="G106" s="62" t="str">
        <f>VLOOKUP(C106,'KHĐT'!$I$2:$K$534,3,0)</f>
        <v>#N/A</v>
      </c>
      <c r="H106" s="61">
        <f t="shared" si="2"/>
        <v>0</v>
      </c>
      <c r="I106" s="61">
        <f t="shared" si="3"/>
        <v>0</v>
      </c>
      <c r="J106" s="61">
        <f>COUNTIF('KHĐT'!$I$2:$I$534,C106)</f>
        <v>0</v>
      </c>
      <c r="K106" s="61">
        <f>COUNTIF(TKB_HK2_Moi_Giang!G928:G983,C106)</f>
        <v>0</v>
      </c>
      <c r="L106" s="40" t="str">
        <f t="shared" si="4"/>
        <v>Ok</v>
      </c>
      <c r="M106" s="63" t="str">
        <f t="shared" si="6"/>
        <v>#N/A</v>
      </c>
      <c r="N106" s="64"/>
      <c r="O106" s="1"/>
      <c r="P106" s="1"/>
      <c r="Q106" s="1"/>
      <c r="R106" s="1"/>
      <c r="S106" s="1"/>
      <c r="T106" s="1"/>
      <c r="U106" s="1"/>
      <c r="V106" s="1"/>
      <c r="W106" s="1"/>
      <c r="X106" s="1"/>
      <c r="Y106" s="1"/>
      <c r="Z106" s="1"/>
      <c r="AA106" s="1"/>
      <c r="AB106" s="1"/>
      <c r="AC106" s="1"/>
      <c r="AD106" s="1"/>
      <c r="AE106" s="1"/>
    </row>
    <row r="107">
      <c r="A107" s="56">
        <v>80.0</v>
      </c>
      <c r="B107" s="65"/>
      <c r="C107" s="65"/>
      <c r="D107" s="60">
        <f>SUMIFS('KHĐT'!$G:$G,'KHĐT'!$H:$H,B107)</f>
        <v>0</v>
      </c>
      <c r="E107" s="61">
        <v>1.0</v>
      </c>
      <c r="F107" s="61">
        <f>ThamSo!$B$2</f>
        <v>38</v>
      </c>
      <c r="G107" s="62" t="str">
        <f>VLOOKUP(C107,'KHĐT'!$I$2:$K$534,3,0)</f>
        <v>#N/A</v>
      </c>
      <c r="H107" s="61">
        <f t="shared" si="2"/>
        <v>0</v>
      </c>
      <c r="I107" s="61">
        <f t="shared" si="3"/>
        <v>0</v>
      </c>
      <c r="J107" s="61">
        <f>COUNTIF('KHĐT'!$I$2:$I$534,C107)</f>
        <v>0</v>
      </c>
      <c r="K107" s="61">
        <f>COUNTIF(TKB_HK2_Moi_Giang!G928:G984,C107)</f>
        <v>0</v>
      </c>
      <c r="L107" s="40" t="str">
        <f t="shared" si="4"/>
        <v>Ok</v>
      </c>
      <c r="M107" s="63" t="str">
        <f t="shared" si="6"/>
        <v>#N/A</v>
      </c>
      <c r="N107" s="64"/>
      <c r="O107" s="1"/>
      <c r="P107" s="1"/>
      <c r="Q107" s="1"/>
      <c r="R107" s="1"/>
      <c r="S107" s="1"/>
      <c r="T107" s="1"/>
      <c r="U107" s="1"/>
      <c r="V107" s="1"/>
      <c r="W107" s="1"/>
      <c r="X107" s="1"/>
      <c r="Y107" s="1"/>
      <c r="Z107" s="1"/>
      <c r="AA107" s="1"/>
      <c r="AB107" s="1"/>
      <c r="AC107" s="1"/>
      <c r="AD107" s="1"/>
      <c r="AE107" s="1"/>
    </row>
    <row r="108">
      <c r="A108" s="56">
        <v>81.0</v>
      </c>
      <c r="B108" s="65"/>
      <c r="C108" s="65"/>
      <c r="D108" s="60">
        <f>SUMIFS('KHĐT'!$G:$G,'KHĐT'!$H:$H,B108)</f>
        <v>0</v>
      </c>
      <c r="E108" s="61">
        <v>1.0</v>
      </c>
      <c r="F108" s="61">
        <f>ThamSo!$B$2</f>
        <v>38</v>
      </c>
      <c r="G108" s="62" t="str">
        <f>VLOOKUP(C108,'KHĐT'!$I$2:$K$534,3,0)</f>
        <v>#N/A</v>
      </c>
      <c r="H108" s="61">
        <f t="shared" si="2"/>
        <v>0</v>
      </c>
      <c r="I108" s="61">
        <f t="shared" si="3"/>
        <v>0</v>
      </c>
      <c r="J108" s="61">
        <f>COUNTIF('KHĐT'!$I$2:$I$534,C108)</f>
        <v>0</v>
      </c>
      <c r="K108" s="61">
        <f>COUNTIF(TKB_HK2_Moi_Giang!G928:G985,C108)</f>
        <v>0</v>
      </c>
      <c r="L108" s="40" t="str">
        <f t="shared" si="4"/>
        <v>Ok</v>
      </c>
      <c r="M108" s="63" t="str">
        <f t="shared" si="6"/>
        <v>#N/A</v>
      </c>
      <c r="N108" s="64"/>
      <c r="O108" s="1"/>
      <c r="P108" s="1"/>
      <c r="Q108" s="1"/>
      <c r="R108" s="1"/>
      <c r="S108" s="1"/>
      <c r="T108" s="1"/>
      <c r="U108" s="1"/>
      <c r="V108" s="1"/>
      <c r="W108" s="1"/>
      <c r="X108" s="1"/>
      <c r="Y108" s="1"/>
      <c r="Z108" s="1"/>
      <c r="AA108" s="1"/>
      <c r="AB108" s="1"/>
      <c r="AC108" s="1"/>
      <c r="AD108" s="1"/>
      <c r="AE108" s="1"/>
    </row>
    <row r="109">
      <c r="A109" s="56">
        <v>82.0</v>
      </c>
      <c r="B109" s="65"/>
      <c r="C109" s="65"/>
      <c r="D109" s="60">
        <f>SUMIFS('KHĐT'!$G:$G,'KHĐT'!$H:$H,B109)</f>
        <v>0</v>
      </c>
      <c r="E109" s="61">
        <v>1.0</v>
      </c>
      <c r="F109" s="61">
        <f>ThamSo!$B$2</f>
        <v>38</v>
      </c>
      <c r="G109" s="62" t="str">
        <f>VLOOKUP(C109,'KHĐT'!$I$2:$K$534,3,0)</f>
        <v>#N/A</v>
      </c>
      <c r="H109" s="61">
        <f t="shared" si="2"/>
        <v>0</v>
      </c>
      <c r="I109" s="61">
        <f t="shared" si="3"/>
        <v>0</v>
      </c>
      <c r="J109" s="61">
        <f>COUNTIF('KHĐT'!$I$2:$I$534,C109)</f>
        <v>0</v>
      </c>
      <c r="K109" s="61">
        <f>COUNTIF(TKB_HK2_Moi_Giang!G928:G986,C109)</f>
        <v>0</v>
      </c>
      <c r="L109" s="40" t="str">
        <f t="shared" si="4"/>
        <v>Ok</v>
      </c>
      <c r="M109" s="63" t="str">
        <f t="shared" si="6"/>
        <v>#N/A</v>
      </c>
      <c r="N109" s="64"/>
      <c r="O109" s="1"/>
      <c r="P109" s="1"/>
      <c r="Q109" s="1"/>
      <c r="R109" s="1"/>
      <c r="S109" s="1"/>
      <c r="T109" s="1"/>
      <c r="U109" s="1"/>
      <c r="V109" s="1"/>
      <c r="W109" s="1"/>
      <c r="X109" s="1"/>
      <c r="Y109" s="1"/>
      <c r="Z109" s="1"/>
      <c r="AA109" s="1"/>
      <c r="AB109" s="1"/>
      <c r="AC109" s="1"/>
      <c r="AD109" s="1"/>
      <c r="AE109" s="1"/>
    </row>
    <row r="110">
      <c r="A110" s="56">
        <v>83.0</v>
      </c>
      <c r="B110" s="65"/>
      <c r="C110" s="65"/>
      <c r="D110" s="60">
        <f>SUMIFS('KHĐT'!$G:$G,'KHĐT'!$H:$H,B110)</f>
        <v>0</v>
      </c>
      <c r="E110" s="61">
        <v>1.0</v>
      </c>
      <c r="F110" s="61">
        <f>ThamSo!$B$2</f>
        <v>38</v>
      </c>
      <c r="G110" s="62" t="str">
        <f>VLOOKUP(C110,'KHĐT'!$I$2:$K$534,3,0)</f>
        <v>#N/A</v>
      </c>
      <c r="H110" s="61">
        <f t="shared" si="2"/>
        <v>0</v>
      </c>
      <c r="I110" s="61">
        <f t="shared" si="3"/>
        <v>0</v>
      </c>
      <c r="J110" s="61">
        <f>COUNTIF('KHĐT'!$I$2:$I$534,C110)</f>
        <v>0</v>
      </c>
      <c r="K110" s="61">
        <f>COUNTIF(TKB_HK2_Moi_Giang!G928:G987,C110)</f>
        <v>0</v>
      </c>
      <c r="L110" s="40" t="str">
        <f t="shared" si="4"/>
        <v>Ok</v>
      </c>
      <c r="M110" s="63" t="str">
        <f t="shared" si="6"/>
        <v>#N/A</v>
      </c>
      <c r="N110" s="64"/>
      <c r="O110" s="1"/>
      <c r="P110" s="1"/>
      <c r="Q110" s="1"/>
      <c r="R110" s="1"/>
      <c r="S110" s="1"/>
      <c r="T110" s="1"/>
      <c r="U110" s="1"/>
      <c r="V110" s="1"/>
      <c r="W110" s="1"/>
      <c r="X110" s="1"/>
      <c r="Y110" s="1"/>
      <c r="Z110" s="1"/>
      <c r="AA110" s="1"/>
      <c r="AB110" s="1"/>
      <c r="AC110" s="1"/>
      <c r="AD110" s="1"/>
      <c r="AE110" s="1"/>
    </row>
    <row r="111">
      <c r="A111" s="56">
        <v>85.0</v>
      </c>
      <c r="B111" s="65"/>
      <c r="C111" s="65"/>
      <c r="D111" s="60">
        <f>SUMIFS('KHĐT'!$G:$G,'KHĐT'!$H:$H,B111)</f>
        <v>0</v>
      </c>
      <c r="E111" s="61">
        <v>1.0</v>
      </c>
      <c r="F111" s="61">
        <f>ThamSo!$B$2</f>
        <v>38</v>
      </c>
      <c r="G111" s="62" t="str">
        <f>VLOOKUP(C111,'KHĐT'!$I$2:$K$534,3,0)</f>
        <v>#N/A</v>
      </c>
      <c r="H111" s="61">
        <f t="shared" si="2"/>
        <v>0</v>
      </c>
      <c r="I111" s="61">
        <f t="shared" si="3"/>
        <v>0</v>
      </c>
      <c r="J111" s="61">
        <f>COUNTIF('KHĐT'!$I$2:$I$534,C111)</f>
        <v>0</v>
      </c>
      <c r="K111" s="61">
        <f>COUNTIF(TKB_HK2_Moi_Giang!G928:G988,C111)</f>
        <v>0</v>
      </c>
      <c r="L111" s="40" t="str">
        <f t="shared" si="4"/>
        <v>Ok</v>
      </c>
      <c r="M111" s="63" t="str">
        <f t="shared" si="6"/>
        <v>#N/A</v>
      </c>
      <c r="N111" s="64"/>
      <c r="O111" s="1"/>
      <c r="P111" s="1"/>
      <c r="Q111" s="1"/>
      <c r="R111" s="1"/>
      <c r="S111" s="1"/>
      <c r="T111" s="1"/>
      <c r="U111" s="1"/>
      <c r="V111" s="1"/>
      <c r="W111" s="1"/>
      <c r="X111" s="1"/>
      <c r="Y111" s="1"/>
      <c r="Z111" s="1"/>
      <c r="AA111" s="1"/>
      <c r="AB111" s="1"/>
      <c r="AC111" s="1"/>
      <c r="AD111" s="1"/>
      <c r="AE111" s="1"/>
    </row>
    <row r="112">
      <c r="A112" s="56">
        <v>86.0</v>
      </c>
      <c r="B112" s="65"/>
      <c r="C112" s="65"/>
      <c r="D112" s="60">
        <f>SUMIFS('KHĐT'!$G:$G,'KHĐT'!$H:$H,B112)</f>
        <v>0</v>
      </c>
      <c r="E112" s="61">
        <v>1.0</v>
      </c>
      <c r="F112" s="61">
        <f>ThamSo!$B$2</f>
        <v>38</v>
      </c>
      <c r="G112" s="62" t="str">
        <f>VLOOKUP(C112,'KHĐT'!$I$2:$K$534,3,0)</f>
        <v>#N/A</v>
      </c>
      <c r="H112" s="61">
        <f t="shared" si="2"/>
        <v>0</v>
      </c>
      <c r="I112" s="61">
        <f t="shared" si="3"/>
        <v>0</v>
      </c>
      <c r="J112" s="61">
        <f>COUNTIF('KHĐT'!$I$2:$I$534,C112)</f>
        <v>0</v>
      </c>
      <c r="K112" s="61">
        <f>COUNTIF(TKB_HK2_Moi_Giang!G928:G989,C112)</f>
        <v>0</v>
      </c>
      <c r="L112" s="40" t="str">
        <f t="shared" si="4"/>
        <v>Ok</v>
      </c>
      <c r="M112" s="63" t="str">
        <f t="shared" si="6"/>
        <v>#N/A</v>
      </c>
      <c r="N112" s="64"/>
      <c r="O112" s="1"/>
      <c r="P112" s="1"/>
      <c r="Q112" s="1"/>
      <c r="R112" s="1"/>
      <c r="S112" s="1"/>
      <c r="T112" s="1"/>
      <c r="U112" s="1"/>
      <c r="V112" s="1"/>
      <c r="W112" s="1"/>
      <c r="X112" s="1"/>
      <c r="Y112" s="1"/>
      <c r="Z112" s="1"/>
      <c r="AA112" s="1"/>
      <c r="AB112" s="1"/>
      <c r="AC112" s="1"/>
      <c r="AD112" s="1"/>
      <c r="AE112" s="1"/>
    </row>
    <row r="113">
      <c r="A113" s="56">
        <v>88.0</v>
      </c>
      <c r="B113" s="65"/>
      <c r="C113" s="65"/>
      <c r="D113" s="60">
        <f>SUMIFS('KHĐT'!$G:$G,'KHĐT'!$H:$H,B113)</f>
        <v>0</v>
      </c>
      <c r="E113" s="61">
        <v>1.0</v>
      </c>
      <c r="F113" s="61">
        <f>ThamSo!$B$2</f>
        <v>38</v>
      </c>
      <c r="G113" s="62" t="str">
        <f>VLOOKUP(C113,'KHĐT'!$I$2:$K$534,3,0)</f>
        <v>#N/A</v>
      </c>
      <c r="H113" s="61">
        <f t="shared" si="2"/>
        <v>0</v>
      </c>
      <c r="I113" s="61">
        <f t="shared" si="3"/>
        <v>0</v>
      </c>
      <c r="J113" s="61">
        <f>COUNTIF('KHĐT'!$I$2:$I$534,C113)</f>
        <v>0</v>
      </c>
      <c r="K113" s="61">
        <f>COUNTIF(TKB_HK2_Moi_Giang!G928:G990,C113)</f>
        <v>0</v>
      </c>
      <c r="L113" s="40" t="str">
        <f t="shared" si="4"/>
        <v>Ok</v>
      </c>
      <c r="M113" s="63" t="str">
        <f t="shared" si="6"/>
        <v>#N/A</v>
      </c>
      <c r="N113" s="64"/>
      <c r="O113" s="1"/>
      <c r="P113" s="1"/>
      <c r="Q113" s="1"/>
      <c r="R113" s="1"/>
      <c r="S113" s="1"/>
      <c r="T113" s="1"/>
      <c r="U113" s="1"/>
      <c r="V113" s="1"/>
      <c r="W113" s="1"/>
      <c r="X113" s="1"/>
      <c r="Y113" s="1"/>
      <c r="Z113" s="1"/>
      <c r="AA113" s="1"/>
      <c r="AB113" s="1"/>
      <c r="AC113" s="1"/>
      <c r="AD113" s="1"/>
      <c r="AE113" s="1"/>
    </row>
    <row r="114">
      <c r="A114" s="56">
        <v>89.0</v>
      </c>
      <c r="B114" s="65"/>
      <c r="C114" s="65"/>
      <c r="D114" s="60">
        <f>SUMIFS('KHĐT'!$G:$G,'KHĐT'!$H:$H,B114)</f>
        <v>0</v>
      </c>
      <c r="E114" s="61">
        <v>1.0</v>
      </c>
      <c r="F114" s="61">
        <f>ThamSo!$B$2</f>
        <v>38</v>
      </c>
      <c r="G114" s="62" t="str">
        <f>VLOOKUP(C114,'KHĐT'!$I$2:$K$534,3,0)</f>
        <v>#N/A</v>
      </c>
      <c r="H114" s="61">
        <f t="shared" si="2"/>
        <v>0</v>
      </c>
      <c r="I114" s="61">
        <f t="shared" si="3"/>
        <v>0</v>
      </c>
      <c r="J114" s="61">
        <f>COUNTIF('KHĐT'!$I$2:$I$534,C114)</f>
        <v>0</v>
      </c>
      <c r="K114" s="61">
        <f>COUNTIF(TKB_HK2_Moi_Giang!G928:G991,C114)</f>
        <v>0</v>
      </c>
      <c r="L114" s="40" t="str">
        <f t="shared" si="4"/>
        <v>Ok</v>
      </c>
      <c r="M114" s="63" t="str">
        <f t="shared" si="6"/>
        <v>#N/A</v>
      </c>
      <c r="N114" s="64"/>
      <c r="O114" s="1"/>
      <c r="P114" s="1"/>
      <c r="Q114" s="1"/>
      <c r="R114" s="1"/>
      <c r="S114" s="1"/>
      <c r="T114" s="1"/>
      <c r="U114" s="1"/>
      <c r="V114" s="1"/>
      <c r="W114" s="1"/>
      <c r="X114" s="1"/>
      <c r="Y114" s="1"/>
      <c r="Z114" s="1"/>
      <c r="AA114" s="1"/>
      <c r="AB114" s="1"/>
      <c r="AC114" s="1"/>
      <c r="AD114" s="1"/>
      <c r="AE114" s="1"/>
    </row>
    <row r="115">
      <c r="A115" s="56">
        <v>90.0</v>
      </c>
      <c r="B115" s="65"/>
      <c r="C115" s="65"/>
      <c r="D115" s="60">
        <f>SUMIFS('KHĐT'!$G:$G,'KHĐT'!$H:$H,B115)</f>
        <v>0</v>
      </c>
      <c r="E115" s="61">
        <v>1.0</v>
      </c>
      <c r="F115" s="61">
        <f>ThamSo!$B$2</f>
        <v>38</v>
      </c>
      <c r="G115" s="62" t="str">
        <f>VLOOKUP(C115,'KHĐT'!$I$2:$K$534,3,0)</f>
        <v>#N/A</v>
      </c>
      <c r="H115" s="61">
        <f t="shared" si="2"/>
        <v>0</v>
      </c>
      <c r="I115" s="61">
        <f t="shared" si="3"/>
        <v>0</v>
      </c>
      <c r="J115" s="61">
        <f>COUNTIF('KHĐT'!$I$2:$I$534,C115)</f>
        <v>0</v>
      </c>
      <c r="K115" s="61">
        <f>COUNTIF(TKB_HK2_Moi_Giang!G928:G992,C115)</f>
        <v>0</v>
      </c>
      <c r="L115" s="40" t="str">
        <f t="shared" si="4"/>
        <v>Ok</v>
      </c>
      <c r="M115" s="63" t="str">
        <f t="shared" si="6"/>
        <v>#N/A</v>
      </c>
      <c r="N115" s="64"/>
      <c r="O115" s="1"/>
      <c r="P115" s="1"/>
      <c r="Q115" s="1"/>
      <c r="R115" s="1"/>
      <c r="S115" s="1"/>
      <c r="T115" s="1"/>
      <c r="U115" s="1"/>
      <c r="V115" s="1"/>
      <c r="W115" s="1"/>
      <c r="X115" s="1"/>
      <c r="Y115" s="1"/>
      <c r="Z115" s="1"/>
      <c r="AA115" s="1"/>
      <c r="AB115" s="1"/>
      <c r="AC115" s="1"/>
      <c r="AD115" s="1"/>
      <c r="AE115" s="1"/>
    </row>
    <row r="116">
      <c r="A116" s="56">
        <v>91.0</v>
      </c>
      <c r="B116" s="65"/>
      <c r="C116" s="65"/>
      <c r="D116" s="60">
        <f>SUMIFS('KHĐT'!$G:$G,'KHĐT'!$H:$H,B116)</f>
        <v>0</v>
      </c>
      <c r="E116" s="61">
        <v>1.0</v>
      </c>
      <c r="F116" s="61">
        <f>ThamSo!$B$2</f>
        <v>38</v>
      </c>
      <c r="G116" s="62" t="str">
        <f>VLOOKUP(C116,'KHĐT'!$I$2:$K$534,3,0)</f>
        <v>#N/A</v>
      </c>
      <c r="H116" s="61">
        <f t="shared" si="2"/>
        <v>0</v>
      </c>
      <c r="I116" s="61">
        <f t="shared" si="3"/>
        <v>0</v>
      </c>
      <c r="J116" s="61">
        <f>COUNTIF('KHĐT'!$I$2:$I$534,C116)</f>
        <v>0</v>
      </c>
      <c r="K116" s="61">
        <f>COUNTIF(TKB_HK2_Moi_Giang!G928:G993,C116)</f>
        <v>0</v>
      </c>
      <c r="L116" s="40" t="str">
        <f t="shared" si="4"/>
        <v>Ok</v>
      </c>
      <c r="M116" s="63" t="str">
        <f t="shared" si="6"/>
        <v>#N/A</v>
      </c>
      <c r="N116" s="64"/>
      <c r="O116" s="1"/>
      <c r="P116" s="1"/>
      <c r="Q116" s="1"/>
      <c r="R116" s="1"/>
      <c r="S116" s="1"/>
      <c r="T116" s="1"/>
      <c r="U116" s="1"/>
      <c r="V116" s="1"/>
      <c r="W116" s="1"/>
      <c r="X116" s="1"/>
      <c r="Y116" s="1"/>
      <c r="Z116" s="1"/>
      <c r="AA116" s="1"/>
      <c r="AB116" s="1"/>
      <c r="AC116" s="1"/>
      <c r="AD116" s="1"/>
      <c r="AE116" s="1"/>
    </row>
    <row r="117">
      <c r="A117" s="56">
        <v>92.0</v>
      </c>
      <c r="B117" s="65"/>
      <c r="C117" s="65"/>
      <c r="D117" s="60">
        <f>SUMIFS('KHĐT'!$G:$G,'KHĐT'!$H:$H,B117)</f>
        <v>0</v>
      </c>
      <c r="E117" s="61">
        <v>1.0</v>
      </c>
      <c r="F117" s="61">
        <f>ThamSo!$B$2</f>
        <v>38</v>
      </c>
      <c r="G117" s="62" t="str">
        <f>VLOOKUP(C117,'KHĐT'!$I$2:$K$534,3,0)</f>
        <v>#N/A</v>
      </c>
      <c r="H117" s="61">
        <f t="shared" si="2"/>
        <v>0</v>
      </c>
      <c r="I117" s="61">
        <f t="shared" si="3"/>
        <v>0</v>
      </c>
      <c r="J117" s="61">
        <f>COUNTIF('KHĐT'!$I$2:$I$534,C117)</f>
        <v>0</v>
      </c>
      <c r="K117" s="61">
        <f>COUNTIF(TKB_HK2_Moi_Giang!G928:G994,C117)</f>
        <v>0</v>
      </c>
      <c r="L117" s="40" t="str">
        <f t="shared" si="4"/>
        <v>Ok</v>
      </c>
      <c r="M117" s="63" t="str">
        <f t="shared" si="6"/>
        <v>#N/A</v>
      </c>
      <c r="N117" s="64"/>
      <c r="O117" s="1"/>
      <c r="P117" s="1"/>
      <c r="Q117" s="1"/>
      <c r="R117" s="1"/>
      <c r="S117" s="1"/>
      <c r="T117" s="1"/>
      <c r="U117" s="1"/>
      <c r="V117" s="1"/>
      <c r="W117" s="1"/>
      <c r="X117" s="1"/>
      <c r="Y117" s="1"/>
      <c r="Z117" s="1"/>
      <c r="AA117" s="1"/>
      <c r="AB117" s="1"/>
      <c r="AC117" s="1"/>
      <c r="AD117" s="1"/>
      <c r="AE117" s="1"/>
    </row>
    <row r="118">
      <c r="A118" s="56">
        <v>94.0</v>
      </c>
      <c r="B118" s="65"/>
      <c r="C118" s="65"/>
      <c r="D118" s="60">
        <f>SUMIFS('KHĐT'!$G:$G,'KHĐT'!$H:$H,B118)</f>
        <v>0</v>
      </c>
      <c r="E118" s="61">
        <v>1.0</v>
      </c>
      <c r="F118" s="61">
        <f>ThamSo!$B$2</f>
        <v>38</v>
      </c>
      <c r="G118" s="62" t="str">
        <f>VLOOKUP(C118,'KHĐT'!$I$2:$K$534,3,0)</f>
        <v>#N/A</v>
      </c>
      <c r="H118" s="61">
        <f t="shared" si="2"/>
        <v>0</v>
      </c>
      <c r="I118" s="61">
        <f t="shared" si="3"/>
        <v>0</v>
      </c>
      <c r="J118" s="61">
        <f>COUNTIF('KHĐT'!$I$2:$I$534,C118)</f>
        <v>0</v>
      </c>
      <c r="K118" s="61">
        <f>COUNTIF(TKB_HK2_Moi_Giang!G928:G995,C118)</f>
        <v>0</v>
      </c>
      <c r="L118" s="40" t="str">
        <f t="shared" si="4"/>
        <v>Ok</v>
      </c>
      <c r="M118" s="63" t="str">
        <f t="shared" si="6"/>
        <v>#N/A</v>
      </c>
      <c r="N118" s="64"/>
      <c r="O118" s="1"/>
      <c r="P118" s="1"/>
      <c r="Q118" s="1"/>
      <c r="R118" s="1"/>
      <c r="S118" s="1"/>
      <c r="T118" s="1"/>
      <c r="U118" s="1"/>
      <c r="V118" s="1"/>
      <c r="W118" s="1"/>
      <c r="X118" s="1"/>
      <c r="Y118" s="1"/>
      <c r="Z118" s="1"/>
      <c r="AA118" s="1"/>
      <c r="AB118" s="1"/>
      <c r="AC118" s="1"/>
      <c r="AD118" s="1"/>
      <c r="AE118" s="1"/>
    </row>
    <row r="119">
      <c r="A119" s="56">
        <v>95.0</v>
      </c>
      <c r="B119" s="65"/>
      <c r="C119" s="65"/>
      <c r="D119" s="60">
        <f>SUMIFS('KHĐT'!$G:$G,'KHĐT'!$H:$H,B119)</f>
        <v>0</v>
      </c>
      <c r="E119" s="61">
        <v>1.0</v>
      </c>
      <c r="F119" s="61">
        <f>ThamSo!$B$2</f>
        <v>38</v>
      </c>
      <c r="G119" s="62" t="str">
        <f>VLOOKUP(C119,'KHĐT'!$I$2:$K$534,3,0)</f>
        <v>#N/A</v>
      </c>
      <c r="H119" s="61">
        <f t="shared" si="2"/>
        <v>0</v>
      </c>
      <c r="I119" s="61">
        <f t="shared" si="3"/>
        <v>0</v>
      </c>
      <c r="J119" s="61">
        <f>COUNTIF('KHĐT'!$I$2:$I$534,C119)</f>
        <v>0</v>
      </c>
      <c r="K119" s="61">
        <f>COUNTIF(TKB_HK2_Moi_Giang!G928:G996,C119)</f>
        <v>0</v>
      </c>
      <c r="L119" s="40" t="str">
        <f t="shared" si="4"/>
        <v>Ok</v>
      </c>
      <c r="M119" s="63" t="str">
        <f t="shared" si="6"/>
        <v>#N/A</v>
      </c>
      <c r="N119" s="64"/>
      <c r="O119" s="1"/>
      <c r="P119" s="1"/>
      <c r="Q119" s="1"/>
      <c r="R119" s="1"/>
      <c r="S119" s="1"/>
      <c r="T119" s="1"/>
      <c r="U119" s="1"/>
      <c r="V119" s="1"/>
      <c r="W119" s="1"/>
      <c r="X119" s="1"/>
      <c r="Y119" s="1"/>
      <c r="Z119" s="1"/>
      <c r="AA119" s="1"/>
      <c r="AB119" s="1"/>
      <c r="AC119" s="1"/>
      <c r="AD119" s="1"/>
      <c r="AE119" s="1"/>
    </row>
    <row r="120">
      <c r="A120" s="56">
        <v>96.0</v>
      </c>
      <c r="B120" s="65"/>
      <c r="C120" s="65"/>
      <c r="D120" s="60">
        <f>SUMIFS('KHĐT'!$G:$G,'KHĐT'!$H:$H,B120)</f>
        <v>0</v>
      </c>
      <c r="E120" s="61">
        <v>1.0</v>
      </c>
      <c r="F120" s="61">
        <f>ThamSo!$B$2</f>
        <v>38</v>
      </c>
      <c r="G120" s="62" t="str">
        <f>VLOOKUP(C120,'KHĐT'!$I$2:$K$534,3,0)</f>
        <v>#N/A</v>
      </c>
      <c r="H120" s="61">
        <f t="shared" si="2"/>
        <v>0</v>
      </c>
      <c r="I120" s="61">
        <f t="shared" si="3"/>
        <v>0</v>
      </c>
      <c r="J120" s="61">
        <f>COUNTIF('KHĐT'!$I$2:$I$534,C120)</f>
        <v>0</v>
      </c>
      <c r="K120" s="61">
        <f>COUNTIF(TKB_HK2_Moi_Giang!G928:G997,C120)</f>
        <v>0</v>
      </c>
      <c r="L120" s="40" t="str">
        <f t="shared" si="4"/>
        <v>Ok</v>
      </c>
      <c r="M120" s="63" t="str">
        <f t="shared" si="6"/>
        <v>#N/A</v>
      </c>
      <c r="N120" s="64"/>
      <c r="O120" s="1"/>
      <c r="P120" s="1"/>
      <c r="Q120" s="1"/>
      <c r="R120" s="1"/>
      <c r="S120" s="1"/>
      <c r="T120" s="1"/>
      <c r="U120" s="1"/>
      <c r="V120" s="1"/>
      <c r="W120" s="1"/>
      <c r="X120" s="1"/>
      <c r="Y120" s="1"/>
      <c r="Z120" s="1"/>
      <c r="AA120" s="1"/>
      <c r="AB120" s="1"/>
      <c r="AC120" s="1"/>
      <c r="AD120" s="1"/>
      <c r="AE120" s="1"/>
    </row>
    <row r="121">
      <c r="A121" s="56">
        <v>97.0</v>
      </c>
      <c r="B121" s="65"/>
      <c r="C121" s="65"/>
      <c r="D121" s="60">
        <f>SUMIFS('KHĐT'!$G:$G,'KHĐT'!$H:$H,B121)</f>
        <v>0</v>
      </c>
      <c r="E121" s="61">
        <v>1.0</v>
      </c>
      <c r="F121" s="61">
        <f>ThamSo!$B$2</f>
        <v>38</v>
      </c>
      <c r="G121" s="62" t="str">
        <f>VLOOKUP(C121,'KHĐT'!$I$2:$K$534,3,0)</f>
        <v>#N/A</v>
      </c>
      <c r="H121" s="61">
        <f t="shared" si="2"/>
        <v>0</v>
      </c>
      <c r="I121" s="61">
        <f t="shared" si="3"/>
        <v>0</v>
      </c>
      <c r="J121" s="61">
        <f>COUNTIF('KHĐT'!$I$2:$I$534,C121)</f>
        <v>0</v>
      </c>
      <c r="K121" s="61">
        <f>COUNTIF(TKB_HK2_Moi_Giang!G928:G998,C121)</f>
        <v>0</v>
      </c>
      <c r="L121" s="40" t="str">
        <f t="shared" si="4"/>
        <v>Ok</v>
      </c>
      <c r="M121" s="63" t="str">
        <f t="shared" si="6"/>
        <v>#N/A</v>
      </c>
      <c r="N121" s="64"/>
      <c r="O121" s="1"/>
      <c r="P121" s="1"/>
      <c r="Q121" s="1"/>
      <c r="R121" s="1"/>
      <c r="S121" s="1"/>
      <c r="T121" s="1"/>
      <c r="U121" s="1"/>
      <c r="V121" s="1"/>
      <c r="W121" s="1"/>
      <c r="X121" s="1"/>
      <c r="Y121" s="1"/>
      <c r="Z121" s="1"/>
      <c r="AA121" s="1"/>
      <c r="AB121" s="1"/>
      <c r="AC121" s="1"/>
      <c r="AD121" s="1"/>
      <c r="AE121" s="1"/>
    </row>
    <row r="122">
      <c r="A122" s="56">
        <v>98.0</v>
      </c>
      <c r="B122" s="65"/>
      <c r="C122" s="65"/>
      <c r="D122" s="60">
        <f>SUMIFS('KHĐT'!$G:$G,'KHĐT'!$H:$H,B122)</f>
        <v>0</v>
      </c>
      <c r="E122" s="61">
        <v>1.0</v>
      </c>
      <c r="F122" s="61">
        <f>ThamSo!$B$2</f>
        <v>38</v>
      </c>
      <c r="G122" s="62" t="str">
        <f>VLOOKUP(C122,'KHĐT'!$I$2:$K$534,3,0)</f>
        <v>#N/A</v>
      </c>
      <c r="H122" s="61">
        <f t="shared" si="2"/>
        <v>0</v>
      </c>
      <c r="I122" s="61">
        <f t="shared" si="3"/>
        <v>0</v>
      </c>
      <c r="J122" s="61">
        <f>COUNTIF('KHĐT'!$I$2:$I$534,C122)</f>
        <v>0</v>
      </c>
      <c r="K122" s="61">
        <f>COUNTIF(TKB_HK2_Moi_Giang!G928:G999,C122)</f>
        <v>0</v>
      </c>
      <c r="L122" s="40" t="str">
        <f t="shared" si="4"/>
        <v>Ok</v>
      </c>
      <c r="M122" s="63" t="str">
        <f t="shared" si="6"/>
        <v>#N/A</v>
      </c>
      <c r="N122" s="64"/>
      <c r="O122" s="1"/>
      <c r="P122" s="1"/>
      <c r="Q122" s="1"/>
      <c r="R122" s="1"/>
      <c r="S122" s="1"/>
      <c r="T122" s="1"/>
      <c r="U122" s="1"/>
      <c r="V122" s="1"/>
      <c r="W122" s="1"/>
      <c r="X122" s="1"/>
      <c r="Y122" s="1"/>
      <c r="Z122" s="1"/>
      <c r="AA122" s="1"/>
      <c r="AB122" s="1"/>
      <c r="AC122" s="1"/>
      <c r="AD122" s="1"/>
      <c r="AE122" s="1"/>
    </row>
    <row r="123">
      <c r="A123" s="56">
        <v>99.0</v>
      </c>
      <c r="B123" s="65"/>
      <c r="C123" s="65"/>
      <c r="D123" s="60">
        <f>SUMIFS('KHĐT'!$G:$G,'KHĐT'!$H:$H,B123)</f>
        <v>0</v>
      </c>
      <c r="E123" s="61">
        <v>1.0</v>
      </c>
      <c r="F123" s="61">
        <f>ThamSo!$B$2</f>
        <v>38</v>
      </c>
      <c r="G123" s="62" t="str">
        <f>VLOOKUP(C123,'KHĐT'!$I$2:$K$534,3,0)</f>
        <v>#N/A</v>
      </c>
      <c r="H123" s="61">
        <f t="shared" si="2"/>
        <v>0</v>
      </c>
      <c r="I123" s="61">
        <f t="shared" si="3"/>
        <v>0</v>
      </c>
      <c r="J123" s="61">
        <f>COUNTIF('KHĐT'!$I$2:$I$534,C123)</f>
        <v>0</v>
      </c>
      <c r="K123" s="61">
        <f>COUNTIF(TKB_HK2_Moi_Giang!G928:G1000,C123)</f>
        <v>0</v>
      </c>
      <c r="L123" s="40" t="str">
        <f t="shared" si="4"/>
        <v>Ok</v>
      </c>
      <c r="M123" s="63" t="str">
        <f t="shared" si="6"/>
        <v>#N/A</v>
      </c>
      <c r="N123" s="64"/>
      <c r="O123" s="1"/>
      <c r="P123" s="1"/>
      <c r="Q123" s="1"/>
      <c r="R123" s="1"/>
      <c r="S123" s="1"/>
      <c r="T123" s="1"/>
      <c r="U123" s="1"/>
      <c r="V123" s="1"/>
      <c r="W123" s="1"/>
      <c r="X123" s="1"/>
      <c r="Y123" s="1"/>
      <c r="Z123" s="1"/>
      <c r="AA123" s="1"/>
      <c r="AB123" s="1"/>
      <c r="AC123" s="1"/>
      <c r="AD123" s="1"/>
      <c r="AE123" s="1"/>
    </row>
    <row r="124">
      <c r="A124" s="56">
        <v>100.0</v>
      </c>
      <c r="B124" s="65"/>
      <c r="C124" s="65"/>
      <c r="D124" s="60">
        <f>SUMIFS('KHĐT'!$G:$G,'KHĐT'!$H:$H,B124)</f>
        <v>0</v>
      </c>
      <c r="E124" s="61">
        <v>1.0</v>
      </c>
      <c r="F124" s="61">
        <f>ThamSo!$B$2</f>
        <v>38</v>
      </c>
      <c r="G124" s="62" t="str">
        <f>VLOOKUP(C124,'KHĐT'!$I$2:$K$534,3,0)</f>
        <v>#N/A</v>
      </c>
      <c r="H124" s="61">
        <f t="shared" si="2"/>
        <v>0</v>
      </c>
      <c r="I124" s="61">
        <f t="shared" si="3"/>
        <v>0</v>
      </c>
      <c r="J124" s="61">
        <f>COUNTIF('KHĐT'!$I$2:$I$534,C124)</f>
        <v>0</v>
      </c>
      <c r="K124" s="61">
        <f>COUNTIF(TKB_HK2_Moi_Giang!G928:G1001,C124)</f>
        <v>0</v>
      </c>
      <c r="L124" s="40" t="str">
        <f t="shared" si="4"/>
        <v>Ok</v>
      </c>
      <c r="M124" s="63" t="str">
        <f t="shared" si="6"/>
        <v>#N/A</v>
      </c>
      <c r="N124" s="64"/>
      <c r="O124" s="1"/>
      <c r="P124" s="1"/>
      <c r="Q124" s="1"/>
      <c r="R124" s="1"/>
      <c r="S124" s="1"/>
      <c r="T124" s="1"/>
      <c r="U124" s="1"/>
      <c r="V124" s="1"/>
      <c r="W124" s="1"/>
      <c r="X124" s="1"/>
      <c r="Y124" s="1"/>
      <c r="Z124" s="1"/>
      <c r="AA124" s="1"/>
      <c r="AB124" s="1"/>
      <c r="AC124" s="1"/>
      <c r="AD124" s="1"/>
      <c r="AE124" s="1"/>
    </row>
    <row r="125">
      <c r="A125" s="56">
        <v>101.0</v>
      </c>
      <c r="B125" s="65"/>
      <c r="C125" s="65"/>
      <c r="D125" s="60">
        <f>SUMIFS('KHĐT'!$G:$G,'KHĐT'!$H:$H,B125)</f>
        <v>0</v>
      </c>
      <c r="E125" s="61">
        <v>1.0</v>
      </c>
      <c r="F125" s="61">
        <f>ThamSo!$B$2</f>
        <v>38</v>
      </c>
      <c r="G125" s="62" t="str">
        <f>VLOOKUP(C125,'KHĐT'!$I$2:$K$534,3,0)</f>
        <v>#N/A</v>
      </c>
      <c r="H125" s="61">
        <f t="shared" si="2"/>
        <v>0</v>
      </c>
      <c r="I125" s="61">
        <f t="shared" si="3"/>
        <v>0</v>
      </c>
      <c r="J125" s="61">
        <f>COUNTIF('KHĐT'!$I$2:$I$534,C125)</f>
        <v>0</v>
      </c>
      <c r="K125" s="61">
        <f>COUNTIF(TKB_HK2_Moi_Giang!G928:G1002,C125)</f>
        <v>0</v>
      </c>
      <c r="L125" s="40" t="str">
        <f t="shared" si="4"/>
        <v>Ok</v>
      </c>
      <c r="M125" s="63" t="str">
        <f t="shared" si="6"/>
        <v>#N/A</v>
      </c>
      <c r="N125" s="64"/>
      <c r="O125" s="1"/>
      <c r="P125" s="1"/>
      <c r="Q125" s="1"/>
      <c r="R125" s="1"/>
      <c r="S125" s="1"/>
      <c r="T125" s="1"/>
      <c r="U125" s="1"/>
      <c r="V125" s="1"/>
      <c r="W125" s="1"/>
      <c r="X125" s="1"/>
      <c r="Y125" s="1"/>
      <c r="Z125" s="1"/>
      <c r="AA125" s="1"/>
      <c r="AB125" s="1"/>
      <c r="AC125" s="1"/>
      <c r="AD125" s="1"/>
      <c r="AE125" s="1"/>
    </row>
    <row r="126">
      <c r="A126" s="56">
        <v>102.0</v>
      </c>
      <c r="B126" s="65"/>
      <c r="C126" s="65"/>
      <c r="D126" s="60">
        <f>SUMIFS('KHĐT'!$G:$G,'KHĐT'!$H:$H,B126)</f>
        <v>0</v>
      </c>
      <c r="E126" s="61">
        <v>1.0</v>
      </c>
      <c r="F126" s="61">
        <f>ThamSo!$B$2</f>
        <v>38</v>
      </c>
      <c r="G126" s="62" t="str">
        <f>VLOOKUP(C126,'KHĐT'!$I$2:$K$534,3,0)</f>
        <v>#N/A</v>
      </c>
      <c r="H126" s="61">
        <f t="shared" si="2"/>
        <v>0</v>
      </c>
      <c r="I126" s="61">
        <f t="shared" si="3"/>
        <v>0</v>
      </c>
      <c r="J126" s="61">
        <f>COUNTIF('KHĐT'!$I$2:$I$534,C126)</f>
        <v>0</v>
      </c>
      <c r="K126" s="61">
        <f>COUNTIF(TKB_HK2_Moi_Giang!G928:G1003,C126)</f>
        <v>0</v>
      </c>
      <c r="L126" s="40" t="str">
        <f t="shared" si="4"/>
        <v>Ok</v>
      </c>
      <c r="M126" s="63" t="str">
        <f t="shared" si="6"/>
        <v>#N/A</v>
      </c>
      <c r="N126" s="64"/>
      <c r="O126" s="1"/>
      <c r="P126" s="1"/>
      <c r="Q126" s="1"/>
      <c r="R126" s="1"/>
      <c r="S126" s="1"/>
      <c r="T126" s="1"/>
      <c r="U126" s="1"/>
      <c r="V126" s="1"/>
      <c r="W126" s="1"/>
      <c r="X126" s="1"/>
      <c r="Y126" s="1"/>
      <c r="Z126" s="1"/>
      <c r="AA126" s="1"/>
      <c r="AB126" s="1"/>
      <c r="AC126" s="1"/>
      <c r="AD126" s="1"/>
      <c r="AE126" s="1"/>
    </row>
    <row r="127">
      <c r="A127" s="56">
        <v>103.0</v>
      </c>
      <c r="B127" s="65"/>
      <c r="C127" s="65"/>
      <c r="D127" s="60">
        <f>SUMIFS('KHĐT'!$G:$G,'KHĐT'!$H:$H,B127)</f>
        <v>0</v>
      </c>
      <c r="E127" s="61">
        <v>1.0</v>
      </c>
      <c r="F127" s="61">
        <f>ThamSo!$B$2</f>
        <v>38</v>
      </c>
      <c r="G127" s="62" t="str">
        <f>VLOOKUP(C127,'KHĐT'!$I$2:$K$534,3,0)</f>
        <v>#N/A</v>
      </c>
      <c r="H127" s="61">
        <f t="shared" si="2"/>
        <v>0</v>
      </c>
      <c r="I127" s="61">
        <f t="shared" si="3"/>
        <v>0</v>
      </c>
      <c r="J127" s="61">
        <f>COUNTIF('KHĐT'!$I$2:$I$534,C127)</f>
        <v>0</v>
      </c>
      <c r="K127" s="61">
        <f>COUNTIF(TKB_HK2_Moi_Giang!G928:G1004,C127)</f>
        <v>0</v>
      </c>
      <c r="L127" s="40" t="str">
        <f t="shared" si="4"/>
        <v>Ok</v>
      </c>
      <c r="M127" s="63" t="str">
        <f t="shared" si="6"/>
        <v>#N/A</v>
      </c>
      <c r="N127" s="64"/>
      <c r="O127" s="1"/>
      <c r="P127" s="1"/>
      <c r="Q127" s="1"/>
      <c r="R127" s="1"/>
      <c r="S127" s="1"/>
      <c r="T127" s="1"/>
      <c r="U127" s="1"/>
      <c r="V127" s="1"/>
      <c r="W127" s="1"/>
      <c r="X127" s="1"/>
      <c r="Y127" s="1"/>
      <c r="Z127" s="1"/>
      <c r="AA127" s="1"/>
      <c r="AB127" s="1"/>
      <c r="AC127" s="1"/>
      <c r="AD127" s="1"/>
      <c r="AE127" s="1"/>
    </row>
    <row r="128">
      <c r="A128" s="56">
        <v>104.0</v>
      </c>
      <c r="B128" s="65"/>
      <c r="C128" s="65"/>
      <c r="D128" s="60">
        <f>SUMIFS('KHĐT'!$G:$G,'KHĐT'!$H:$H,B128)</f>
        <v>0</v>
      </c>
      <c r="E128" s="61">
        <v>1.0</v>
      </c>
      <c r="F128" s="61">
        <f>ThamSo!$B$2</f>
        <v>38</v>
      </c>
      <c r="G128" s="62" t="str">
        <f>VLOOKUP(C128,'KHĐT'!$I$2:$K$534,3,0)</f>
        <v>#N/A</v>
      </c>
      <c r="H128" s="61">
        <f t="shared" si="2"/>
        <v>0</v>
      </c>
      <c r="I128" s="61">
        <f t="shared" si="3"/>
        <v>0</v>
      </c>
      <c r="J128" s="61">
        <f>COUNTIF('KHĐT'!$I$2:$I$534,C128)</f>
        <v>0</v>
      </c>
      <c r="K128" s="61">
        <f>COUNTIF(TKB_HK2_Moi_Giang!G928:G1005,C128)</f>
        <v>0</v>
      </c>
      <c r="L128" s="40" t="str">
        <f t="shared" si="4"/>
        <v>Ok</v>
      </c>
      <c r="M128" s="63" t="str">
        <f t="shared" si="6"/>
        <v>#N/A</v>
      </c>
      <c r="N128" s="64"/>
      <c r="O128" s="1"/>
      <c r="P128" s="1"/>
      <c r="Q128" s="1"/>
      <c r="R128" s="1"/>
      <c r="S128" s="1"/>
      <c r="T128" s="1"/>
      <c r="U128" s="1"/>
      <c r="V128" s="1"/>
      <c r="W128" s="1"/>
      <c r="X128" s="1"/>
      <c r="Y128" s="1"/>
      <c r="Z128" s="1"/>
      <c r="AA128" s="1"/>
      <c r="AB128" s="1"/>
      <c r="AC128" s="1"/>
      <c r="AD128" s="1"/>
      <c r="AE128" s="1"/>
    </row>
    <row r="129">
      <c r="A129" s="56">
        <v>105.0</v>
      </c>
      <c r="B129" s="65"/>
      <c r="C129" s="65"/>
      <c r="D129" s="60">
        <f>SUMIFS('KHĐT'!$G:$G,'KHĐT'!$H:$H,B129)</f>
        <v>0</v>
      </c>
      <c r="E129" s="61">
        <v>1.0</v>
      </c>
      <c r="F129" s="61">
        <f>ThamSo!$B$2</f>
        <v>38</v>
      </c>
      <c r="G129" s="62" t="str">
        <f>VLOOKUP(C129,'KHĐT'!$I$2:$K$534,3,0)</f>
        <v>#N/A</v>
      </c>
      <c r="H129" s="61">
        <f t="shared" si="2"/>
        <v>0</v>
      </c>
      <c r="I129" s="61">
        <f t="shared" si="3"/>
        <v>0</v>
      </c>
      <c r="J129" s="61">
        <f>COUNTIF('KHĐT'!$I$2:$I$534,C129)</f>
        <v>0</v>
      </c>
      <c r="K129" s="61">
        <f>COUNTIF(TKB_HK2_Moi_Giang!G928:G1006,C129)</f>
        <v>0</v>
      </c>
      <c r="L129" s="40" t="str">
        <f t="shared" si="4"/>
        <v>Ok</v>
      </c>
      <c r="M129" s="63" t="str">
        <f t="shared" si="6"/>
        <v>#N/A</v>
      </c>
      <c r="N129" s="64"/>
      <c r="O129" s="1"/>
      <c r="P129" s="1"/>
      <c r="Q129" s="1"/>
      <c r="R129" s="1"/>
      <c r="S129" s="1"/>
      <c r="T129" s="1"/>
      <c r="U129" s="1"/>
      <c r="V129" s="1"/>
      <c r="W129" s="1"/>
      <c r="X129" s="1"/>
      <c r="Y129" s="1"/>
      <c r="Z129" s="1"/>
      <c r="AA129" s="1"/>
      <c r="AB129" s="1"/>
      <c r="AC129" s="1"/>
      <c r="AD129" s="1"/>
      <c r="AE129" s="1"/>
    </row>
    <row r="130">
      <c r="A130" s="56">
        <v>106.0</v>
      </c>
      <c r="B130" s="65"/>
      <c r="C130" s="65"/>
      <c r="D130" s="60">
        <f>SUMIFS('KHĐT'!$G:$G,'KHĐT'!$H:$H,B130)</f>
        <v>0</v>
      </c>
      <c r="E130" s="61">
        <v>1.0</v>
      </c>
      <c r="F130" s="61">
        <f>ThamSo!$B$2</f>
        <v>38</v>
      </c>
      <c r="G130" s="62" t="str">
        <f>VLOOKUP(C130,'KHĐT'!$I$2:$K$534,3,0)</f>
        <v>#N/A</v>
      </c>
      <c r="H130" s="61">
        <f t="shared" si="2"/>
        <v>0</v>
      </c>
      <c r="I130" s="61">
        <f t="shared" si="3"/>
        <v>0</v>
      </c>
      <c r="J130" s="61">
        <f>COUNTIF('KHĐT'!$I$2:$I$534,C130)</f>
        <v>0</v>
      </c>
      <c r="K130" s="61">
        <f>COUNTIF(TKB_HK2_Moi_Giang!G928:G1007,C130)</f>
        <v>0</v>
      </c>
      <c r="L130" s="40" t="str">
        <f t="shared" si="4"/>
        <v>Ok</v>
      </c>
      <c r="M130" s="63" t="str">
        <f t="shared" si="6"/>
        <v>#N/A</v>
      </c>
      <c r="N130" s="64"/>
      <c r="O130" s="1"/>
      <c r="P130" s="1"/>
      <c r="Q130" s="1"/>
      <c r="R130" s="1"/>
      <c r="S130" s="1"/>
      <c r="T130" s="1"/>
      <c r="U130" s="1"/>
      <c r="V130" s="1"/>
      <c r="W130" s="1"/>
      <c r="X130" s="1"/>
      <c r="Y130" s="1"/>
      <c r="Z130" s="1"/>
      <c r="AA130" s="1"/>
      <c r="AB130" s="1"/>
      <c r="AC130" s="1"/>
      <c r="AD130" s="1"/>
      <c r="AE130" s="1"/>
    </row>
    <row r="131">
      <c r="A131" s="56">
        <v>107.0</v>
      </c>
      <c r="B131" s="65"/>
      <c r="C131" s="65"/>
      <c r="D131" s="60">
        <f>SUMIFS('KHĐT'!$G:$G,'KHĐT'!$H:$H,B131)</f>
        <v>0</v>
      </c>
      <c r="E131" s="61">
        <v>1.0</v>
      </c>
      <c r="F131" s="61">
        <f>ThamSo!$B$2</f>
        <v>38</v>
      </c>
      <c r="G131" s="62" t="str">
        <f>VLOOKUP(C131,'KHĐT'!$I$2:$K$534,3,0)</f>
        <v>#N/A</v>
      </c>
      <c r="H131" s="61">
        <f t="shared" si="2"/>
        <v>0</v>
      </c>
      <c r="I131" s="61">
        <f t="shared" si="3"/>
        <v>0</v>
      </c>
      <c r="J131" s="61">
        <f>COUNTIF('KHĐT'!$I$2:$I$534,C131)</f>
        <v>0</v>
      </c>
      <c r="K131" s="61">
        <f>COUNTIF(TKB_HK2_Moi_Giang!G928:G1008,C131)</f>
        <v>0</v>
      </c>
      <c r="L131" s="40" t="str">
        <f t="shared" si="4"/>
        <v>Ok</v>
      </c>
      <c r="M131" s="63" t="str">
        <f t="shared" si="6"/>
        <v>#N/A</v>
      </c>
      <c r="N131" s="64"/>
      <c r="O131" s="1"/>
      <c r="P131" s="1"/>
      <c r="Q131" s="1"/>
      <c r="R131" s="1"/>
      <c r="S131" s="1"/>
      <c r="T131" s="1"/>
      <c r="U131" s="1"/>
      <c r="V131" s="1"/>
      <c r="W131" s="1"/>
      <c r="X131" s="1"/>
      <c r="Y131" s="1"/>
      <c r="Z131" s="1"/>
      <c r="AA131" s="1"/>
      <c r="AB131" s="1"/>
      <c r="AC131" s="1"/>
      <c r="AD131" s="1"/>
      <c r="AE131" s="1"/>
    </row>
    <row r="132">
      <c r="A132" s="56">
        <v>108.0</v>
      </c>
      <c r="B132" s="65"/>
      <c r="C132" s="65"/>
      <c r="D132" s="60">
        <f>SUMIFS('KHĐT'!$G:$G,'KHĐT'!$H:$H,B132)</f>
        <v>0</v>
      </c>
      <c r="E132" s="61">
        <v>1.0</v>
      </c>
      <c r="F132" s="61">
        <f>ThamSo!$B$2</f>
        <v>38</v>
      </c>
      <c r="G132" s="62" t="str">
        <f>VLOOKUP(C132,'KHĐT'!$I$2:$K$534,3,0)</f>
        <v>#N/A</v>
      </c>
      <c r="H132" s="61">
        <f t="shared" si="2"/>
        <v>0</v>
      </c>
      <c r="I132" s="61">
        <f t="shared" si="3"/>
        <v>0</v>
      </c>
      <c r="J132" s="61">
        <f>COUNTIF('KHĐT'!$I$2:$I$534,C132)</f>
        <v>0</v>
      </c>
      <c r="K132" s="61">
        <f>COUNTIF(TKB_HK2_Moi_Giang!G928:G1009,C132)</f>
        <v>0</v>
      </c>
      <c r="L132" s="40" t="str">
        <f t="shared" si="4"/>
        <v>Ok</v>
      </c>
      <c r="M132" s="63" t="str">
        <f t="shared" si="6"/>
        <v>#N/A</v>
      </c>
      <c r="N132" s="64"/>
      <c r="O132" s="1"/>
      <c r="P132" s="1"/>
      <c r="Q132" s="1"/>
      <c r="R132" s="1"/>
      <c r="S132" s="1"/>
      <c r="T132" s="1"/>
      <c r="U132" s="1"/>
      <c r="V132" s="1"/>
      <c r="W132" s="1"/>
      <c r="X132" s="1"/>
      <c r="Y132" s="1"/>
      <c r="Z132" s="1"/>
      <c r="AA132" s="1"/>
      <c r="AB132" s="1"/>
      <c r="AC132" s="1"/>
      <c r="AD132" s="1"/>
      <c r="AE132" s="1"/>
    </row>
    <row r="133">
      <c r="A133" s="56">
        <v>109.0</v>
      </c>
      <c r="B133" s="65"/>
      <c r="C133" s="65"/>
      <c r="D133" s="60">
        <f>SUMIFS('KHĐT'!$G:$G,'KHĐT'!$H:$H,B133)</f>
        <v>0</v>
      </c>
      <c r="E133" s="61">
        <v>1.0</v>
      </c>
      <c r="F133" s="61">
        <f>ThamSo!$B$2</f>
        <v>38</v>
      </c>
      <c r="G133" s="62" t="str">
        <f>VLOOKUP(C133,'KHĐT'!$I$2:$K$534,3,0)</f>
        <v>#N/A</v>
      </c>
      <c r="H133" s="61">
        <f t="shared" si="2"/>
        <v>0</v>
      </c>
      <c r="I133" s="61">
        <f t="shared" si="3"/>
        <v>0</v>
      </c>
      <c r="J133" s="61">
        <f>COUNTIF('KHĐT'!$I$2:$I$534,C133)</f>
        <v>0</v>
      </c>
      <c r="K133" s="61">
        <f>COUNTIF(TKB_HK2_Moi_Giang!G928:G1010,C133)</f>
        <v>0</v>
      </c>
      <c r="L133" s="40" t="str">
        <f t="shared" si="4"/>
        <v>Ok</v>
      </c>
      <c r="M133" s="63" t="str">
        <f t="shared" si="6"/>
        <v>#N/A</v>
      </c>
      <c r="N133" s="64"/>
      <c r="O133" s="1"/>
      <c r="P133" s="1"/>
      <c r="Q133" s="1"/>
      <c r="R133" s="1"/>
      <c r="S133" s="1"/>
      <c r="T133" s="1"/>
      <c r="U133" s="1"/>
      <c r="V133" s="1"/>
      <c r="W133" s="1"/>
      <c r="X133" s="1"/>
      <c r="Y133" s="1"/>
      <c r="Z133" s="1"/>
      <c r="AA133" s="1"/>
      <c r="AB133" s="1"/>
      <c r="AC133" s="1"/>
      <c r="AD133" s="1"/>
      <c r="AE133" s="1"/>
    </row>
    <row r="134">
      <c r="A134" s="56">
        <v>110.0</v>
      </c>
      <c r="B134" s="65"/>
      <c r="C134" s="65"/>
      <c r="D134" s="60">
        <f>SUMIFS('KHĐT'!$G:$G,'KHĐT'!$H:$H,B134)</f>
        <v>0</v>
      </c>
      <c r="E134" s="61">
        <v>1.0</v>
      </c>
      <c r="F134" s="61">
        <f>ThamSo!$B$2</f>
        <v>38</v>
      </c>
      <c r="G134" s="62" t="str">
        <f>VLOOKUP(C134,'KHĐT'!$I$2:$K$534,3,0)</f>
        <v>#N/A</v>
      </c>
      <c r="H134" s="61">
        <f t="shared" si="2"/>
        <v>0</v>
      </c>
      <c r="I134" s="61">
        <f t="shared" si="3"/>
        <v>0</v>
      </c>
      <c r="J134" s="61">
        <f>COUNTIF('KHĐT'!$I$2:$I$534,C134)</f>
        <v>0</v>
      </c>
      <c r="K134" s="61">
        <f>COUNTIF(TKB_HK2_Moi_Giang!G928:G1011,C134)</f>
        <v>0</v>
      </c>
      <c r="L134" s="40" t="str">
        <f t="shared" si="4"/>
        <v>Ok</v>
      </c>
      <c r="M134" s="63" t="str">
        <f t="shared" si="6"/>
        <v>#N/A</v>
      </c>
      <c r="N134" s="64"/>
      <c r="O134" s="1"/>
      <c r="P134" s="1"/>
      <c r="Q134" s="1"/>
      <c r="R134" s="1"/>
      <c r="S134" s="1"/>
      <c r="T134" s="1"/>
      <c r="U134" s="1"/>
      <c r="V134" s="1"/>
      <c r="W134" s="1"/>
      <c r="X134" s="1"/>
      <c r="Y134" s="1"/>
      <c r="Z134" s="1"/>
      <c r="AA134" s="1"/>
      <c r="AB134" s="1"/>
      <c r="AC134" s="1"/>
      <c r="AD134" s="1"/>
      <c r="AE134" s="1"/>
    </row>
    <row r="135">
      <c r="A135" s="56">
        <v>111.0</v>
      </c>
      <c r="B135" s="65"/>
      <c r="C135" s="65"/>
      <c r="D135" s="60">
        <f>SUMIFS('KHĐT'!$G:$G,'KHĐT'!$H:$H,B135)</f>
        <v>0</v>
      </c>
      <c r="E135" s="61">
        <v>1.0</v>
      </c>
      <c r="F135" s="61">
        <f>ThamSo!$B$2</f>
        <v>38</v>
      </c>
      <c r="G135" s="62" t="str">
        <f>VLOOKUP(C135,'KHĐT'!$I$2:$K$534,3,0)</f>
        <v>#N/A</v>
      </c>
      <c r="H135" s="61">
        <f t="shared" si="2"/>
        <v>0</v>
      </c>
      <c r="I135" s="61">
        <f t="shared" si="3"/>
        <v>0</v>
      </c>
      <c r="J135" s="61">
        <f>COUNTIF('KHĐT'!$I$2:$I$534,C135)</f>
        <v>0</v>
      </c>
      <c r="K135" s="61">
        <f>COUNTIF(TKB_HK2_Moi_Giang!G928:G1011,C135)</f>
        <v>0</v>
      </c>
      <c r="L135" s="40" t="str">
        <f t="shared" si="4"/>
        <v>Ok</v>
      </c>
      <c r="M135" s="63" t="str">
        <f t="shared" si="6"/>
        <v>#N/A</v>
      </c>
      <c r="N135" s="64"/>
      <c r="O135" s="1"/>
      <c r="P135" s="1"/>
      <c r="Q135" s="1"/>
      <c r="R135" s="1"/>
      <c r="S135" s="1"/>
      <c r="T135" s="1"/>
      <c r="U135" s="1"/>
      <c r="V135" s="1"/>
      <c r="W135" s="1"/>
      <c r="X135" s="1"/>
      <c r="Y135" s="1"/>
      <c r="Z135" s="1"/>
      <c r="AA135" s="1"/>
      <c r="AB135" s="1"/>
      <c r="AC135" s="1"/>
      <c r="AD135" s="1"/>
      <c r="AE135" s="1"/>
    </row>
    <row r="136">
      <c r="A136" s="56">
        <v>112.0</v>
      </c>
      <c r="B136" s="65"/>
      <c r="C136" s="65"/>
      <c r="D136" s="60">
        <f>SUMIFS('KHĐT'!$G:$G,'KHĐT'!$H:$H,B136)</f>
        <v>0</v>
      </c>
      <c r="E136" s="61">
        <v>1.0</v>
      </c>
      <c r="F136" s="61">
        <f>ThamSo!$B$2</f>
        <v>38</v>
      </c>
      <c r="G136" s="62" t="str">
        <f>VLOOKUP(C136,'KHĐT'!$I$2:$K$534,3,0)</f>
        <v>#N/A</v>
      </c>
      <c r="H136" s="61">
        <f t="shared" si="2"/>
        <v>0</v>
      </c>
      <c r="I136" s="61">
        <f t="shared" si="3"/>
        <v>0</v>
      </c>
      <c r="J136" s="61">
        <f>COUNTIF('KHĐT'!$I$2:$I$534,C136)</f>
        <v>0</v>
      </c>
      <c r="K136" s="61">
        <f>COUNTIF(TKB_HK2_Moi_Giang!G928:G1011,C136)</f>
        <v>0</v>
      </c>
      <c r="L136" s="40" t="str">
        <f t="shared" si="4"/>
        <v>Ok</v>
      </c>
      <c r="M136" s="63" t="str">
        <f t="shared" si="6"/>
        <v>#N/A</v>
      </c>
      <c r="N136" s="64"/>
      <c r="O136" s="1"/>
      <c r="P136" s="1"/>
      <c r="Q136" s="1"/>
      <c r="R136" s="1"/>
      <c r="S136" s="1"/>
      <c r="T136" s="1"/>
      <c r="U136" s="1"/>
      <c r="V136" s="1"/>
      <c r="W136" s="1"/>
      <c r="X136" s="1"/>
      <c r="Y136" s="1"/>
      <c r="Z136" s="1"/>
      <c r="AA136" s="1"/>
      <c r="AB136" s="1"/>
      <c r="AC136" s="1"/>
      <c r="AD136" s="1"/>
      <c r="AE136" s="1"/>
    </row>
    <row r="137">
      <c r="A137" s="56">
        <v>113.0</v>
      </c>
      <c r="B137" s="65"/>
      <c r="C137" s="65"/>
      <c r="D137" s="60">
        <f>SUMIFS('KHĐT'!$G:$G,'KHĐT'!$H:$H,B137)</f>
        <v>0</v>
      </c>
      <c r="E137" s="61">
        <v>1.0</v>
      </c>
      <c r="F137" s="61">
        <f>ThamSo!$B$2</f>
        <v>38</v>
      </c>
      <c r="G137" s="62" t="str">
        <f>VLOOKUP(C137,'KHĐT'!$I$2:$K$534,3,0)</f>
        <v>#N/A</v>
      </c>
      <c r="H137" s="61">
        <f t="shared" si="2"/>
        <v>0</v>
      </c>
      <c r="I137" s="61">
        <f t="shared" si="3"/>
        <v>0</v>
      </c>
      <c r="J137" s="61">
        <f>COUNTIF('KHĐT'!$I$2:$I$534,C137)</f>
        <v>0</v>
      </c>
      <c r="K137" s="61">
        <f>COUNTIF(TKB_HK2_Moi_Giang!G928:G1011,C137)</f>
        <v>0</v>
      </c>
      <c r="L137" s="40" t="str">
        <f t="shared" si="4"/>
        <v>Ok</v>
      </c>
      <c r="M137" s="63" t="str">
        <f t="shared" si="6"/>
        <v>#N/A</v>
      </c>
      <c r="N137" s="64"/>
      <c r="O137" s="1"/>
      <c r="P137" s="1"/>
      <c r="Q137" s="1"/>
      <c r="R137" s="1"/>
      <c r="S137" s="1"/>
      <c r="T137" s="1"/>
      <c r="U137" s="1"/>
      <c r="V137" s="1"/>
      <c r="W137" s="1"/>
      <c r="X137" s="1"/>
      <c r="Y137" s="1"/>
      <c r="Z137" s="1"/>
      <c r="AA137" s="1"/>
      <c r="AB137" s="1"/>
      <c r="AC137" s="1"/>
      <c r="AD137" s="1"/>
      <c r="AE137" s="1"/>
    </row>
    <row r="138">
      <c r="A138" s="56">
        <v>114.0</v>
      </c>
      <c r="B138" s="65"/>
      <c r="C138" s="65"/>
      <c r="D138" s="60">
        <f>SUMIFS('KHĐT'!$G:$G,'KHĐT'!$H:$H,B138)</f>
        <v>0</v>
      </c>
      <c r="E138" s="61">
        <v>1.0</v>
      </c>
      <c r="F138" s="61">
        <f>ThamSo!$B$2</f>
        <v>38</v>
      </c>
      <c r="G138" s="62" t="str">
        <f>VLOOKUP(C138,'KHĐT'!$I$2:$K$534,3,0)</f>
        <v>#N/A</v>
      </c>
      <c r="H138" s="61">
        <f t="shared" si="2"/>
        <v>0</v>
      </c>
      <c r="I138" s="61">
        <f t="shared" si="3"/>
        <v>0</v>
      </c>
      <c r="J138" s="61">
        <f>COUNTIF('KHĐT'!$I$2:$I$534,C138)</f>
        <v>0</v>
      </c>
      <c r="K138" s="61">
        <f>COUNTIF(TKB_HK2_Moi_Giang!G928:G1011,C138)</f>
        <v>0</v>
      </c>
      <c r="L138" s="40" t="str">
        <f t="shared" si="4"/>
        <v>Ok</v>
      </c>
      <c r="M138" s="63" t="str">
        <f t="shared" si="6"/>
        <v>#N/A</v>
      </c>
      <c r="N138" s="64"/>
      <c r="O138" s="1"/>
      <c r="P138" s="1"/>
      <c r="Q138" s="1"/>
      <c r="R138" s="1"/>
      <c r="S138" s="1"/>
      <c r="T138" s="1"/>
      <c r="U138" s="1"/>
      <c r="V138" s="1"/>
      <c r="W138" s="1"/>
      <c r="X138" s="1"/>
      <c r="Y138" s="1"/>
      <c r="Z138" s="1"/>
      <c r="AA138" s="1"/>
      <c r="AB138" s="1"/>
      <c r="AC138" s="1"/>
      <c r="AD138" s="1"/>
      <c r="AE138" s="1"/>
    </row>
    <row r="139">
      <c r="A139" s="56">
        <v>115.0</v>
      </c>
      <c r="B139" s="65"/>
      <c r="C139" s="65"/>
      <c r="D139" s="60">
        <f>SUMIFS('KHĐT'!$G:$G,'KHĐT'!$H:$H,B139)</f>
        <v>0</v>
      </c>
      <c r="E139" s="61">
        <v>1.0</v>
      </c>
      <c r="F139" s="61">
        <f>ThamSo!$B$2</f>
        <v>38</v>
      </c>
      <c r="G139" s="62" t="str">
        <f>VLOOKUP(C139,'KHĐT'!$I$2:$K$534,3,0)</f>
        <v>#N/A</v>
      </c>
      <c r="H139" s="61">
        <f t="shared" si="2"/>
        <v>0</v>
      </c>
      <c r="I139" s="61">
        <f t="shared" si="3"/>
        <v>0</v>
      </c>
      <c r="J139" s="61">
        <f>COUNTIF('KHĐT'!$I$2:$I$534,C139)</f>
        <v>0</v>
      </c>
      <c r="K139" s="61">
        <f>COUNTIF(TKB_HK2_Moi_Giang!G928:G1011,C139)</f>
        <v>0</v>
      </c>
      <c r="L139" s="40" t="str">
        <f t="shared" si="4"/>
        <v>Ok</v>
      </c>
      <c r="M139" s="63" t="str">
        <f t="shared" si="6"/>
        <v>#N/A</v>
      </c>
      <c r="N139" s="64"/>
      <c r="O139" s="1"/>
      <c r="P139" s="1"/>
      <c r="Q139" s="1"/>
      <c r="R139" s="1"/>
      <c r="S139" s="1"/>
      <c r="T139" s="1"/>
      <c r="U139" s="1"/>
      <c r="V139" s="1"/>
      <c r="W139" s="1"/>
      <c r="X139" s="1"/>
      <c r="Y139" s="1"/>
      <c r="Z139" s="1"/>
      <c r="AA139" s="1"/>
      <c r="AB139" s="1"/>
      <c r="AC139" s="1"/>
      <c r="AD139" s="1"/>
      <c r="AE139" s="1"/>
    </row>
    <row r="140">
      <c r="A140" s="56">
        <v>116.0</v>
      </c>
      <c r="B140" s="65"/>
      <c r="C140" s="65"/>
      <c r="D140" s="60">
        <f>SUMIFS('KHĐT'!$G:$G,'KHĐT'!$H:$H,B140)</f>
        <v>0</v>
      </c>
      <c r="E140" s="61">
        <v>1.0</v>
      </c>
      <c r="F140" s="61">
        <f>ThamSo!$B$2</f>
        <v>38</v>
      </c>
      <c r="G140" s="62" t="str">
        <f>VLOOKUP(C140,'KHĐT'!$I$2:$K$534,3,0)</f>
        <v>#N/A</v>
      </c>
      <c r="H140" s="61">
        <f t="shared" si="2"/>
        <v>0</v>
      </c>
      <c r="I140" s="61">
        <f t="shared" si="3"/>
        <v>0</v>
      </c>
      <c r="J140" s="61">
        <f>COUNTIF('KHĐT'!$I$2:$I$534,C140)</f>
        <v>0</v>
      </c>
      <c r="K140" s="61">
        <f>COUNTIF(TKB_HK2_Moi_Giang!G928:G1011,C140)</f>
        <v>0</v>
      </c>
      <c r="L140" s="40" t="str">
        <f t="shared" si="4"/>
        <v>Ok</v>
      </c>
      <c r="M140" s="63" t="str">
        <f t="shared" si="6"/>
        <v>#N/A</v>
      </c>
      <c r="N140" s="64"/>
      <c r="O140" s="1"/>
      <c r="P140" s="1"/>
      <c r="Q140" s="1"/>
      <c r="R140" s="1"/>
      <c r="S140" s="1"/>
      <c r="T140" s="1"/>
      <c r="U140" s="1"/>
      <c r="V140" s="1"/>
      <c r="W140" s="1"/>
      <c r="X140" s="1"/>
      <c r="Y140" s="1"/>
      <c r="Z140" s="1"/>
      <c r="AA140" s="1"/>
      <c r="AB140" s="1"/>
      <c r="AC140" s="1"/>
      <c r="AD140" s="1"/>
      <c r="AE140" s="1"/>
    </row>
    <row r="141">
      <c r="A141" s="56">
        <v>117.0</v>
      </c>
      <c r="B141" s="65"/>
      <c r="C141" s="65"/>
      <c r="D141" s="60">
        <f>SUMIFS('KHĐT'!$G:$G,'KHĐT'!$H:$H,B141)</f>
        <v>0</v>
      </c>
      <c r="E141" s="61">
        <v>1.0</v>
      </c>
      <c r="F141" s="61">
        <f>ThamSo!$B$2</f>
        <v>38</v>
      </c>
      <c r="G141" s="62" t="str">
        <f>VLOOKUP(C141,'KHĐT'!$I$2:$K$534,3,0)</f>
        <v>#N/A</v>
      </c>
      <c r="H141" s="61">
        <f t="shared" si="2"/>
        <v>0</v>
      </c>
      <c r="I141" s="61">
        <f t="shared" si="3"/>
        <v>0</v>
      </c>
      <c r="J141" s="61">
        <f>COUNTIF('KHĐT'!$I$2:$I$534,C141)</f>
        <v>0</v>
      </c>
      <c r="K141" s="61">
        <f>COUNTIF(TKB_HK2_Moi_Giang!G928:G1011,C141)</f>
        <v>0</v>
      </c>
      <c r="L141" s="40" t="str">
        <f t="shared" si="4"/>
        <v>Ok</v>
      </c>
      <c r="M141" s="63" t="str">
        <f t="shared" si="6"/>
        <v>#N/A</v>
      </c>
      <c r="N141" s="64"/>
      <c r="O141" s="1"/>
      <c r="P141" s="1"/>
      <c r="Q141" s="1"/>
      <c r="R141" s="1"/>
      <c r="S141" s="1"/>
      <c r="T141" s="1"/>
      <c r="U141" s="1"/>
      <c r="V141" s="1"/>
      <c r="W141" s="1"/>
      <c r="X141" s="1"/>
      <c r="Y141" s="1"/>
      <c r="Z141" s="1"/>
      <c r="AA141" s="1"/>
      <c r="AB141" s="1"/>
      <c r="AC141" s="1"/>
      <c r="AD141" s="1"/>
      <c r="AE141" s="1"/>
    </row>
    <row r="142">
      <c r="A142" s="56">
        <v>118.0</v>
      </c>
      <c r="B142" s="65"/>
      <c r="C142" s="65"/>
      <c r="D142" s="60">
        <f>SUMIFS('KHĐT'!$G:$G,'KHĐT'!$H:$H,B142)</f>
        <v>0</v>
      </c>
      <c r="E142" s="61">
        <v>1.0</v>
      </c>
      <c r="F142" s="61">
        <f>ThamSo!$B$2</f>
        <v>38</v>
      </c>
      <c r="G142" s="62" t="str">
        <f>VLOOKUP(C142,'KHĐT'!$I$2:$K$534,3,0)</f>
        <v>#N/A</v>
      </c>
      <c r="H142" s="61">
        <f t="shared" si="2"/>
        <v>0</v>
      </c>
      <c r="I142" s="61">
        <f t="shared" si="3"/>
        <v>0</v>
      </c>
      <c r="J142" s="61">
        <f>COUNTIF('KHĐT'!$I$2:$I$534,C142)</f>
        <v>0</v>
      </c>
      <c r="K142" s="61">
        <f>COUNTIF(TKB_HK2_Moi_Giang!G928:G1011,C142)</f>
        <v>0</v>
      </c>
      <c r="L142" s="40" t="str">
        <f t="shared" si="4"/>
        <v>Ok</v>
      </c>
      <c r="M142" s="63" t="str">
        <f t="shared" si="6"/>
        <v>#N/A</v>
      </c>
      <c r="N142" s="64"/>
      <c r="O142" s="1"/>
      <c r="P142" s="1"/>
      <c r="Q142" s="1"/>
      <c r="R142" s="1"/>
      <c r="S142" s="1"/>
      <c r="T142" s="1"/>
      <c r="U142" s="1"/>
      <c r="V142" s="1"/>
      <c r="W142" s="1"/>
      <c r="X142" s="1"/>
      <c r="Y142" s="1"/>
      <c r="Z142" s="1"/>
      <c r="AA142" s="1"/>
      <c r="AB142" s="1"/>
      <c r="AC142" s="1"/>
      <c r="AD142" s="1"/>
      <c r="AE142" s="1"/>
    </row>
    <row r="143">
      <c r="A143" s="56">
        <v>119.0</v>
      </c>
      <c r="B143" s="65"/>
      <c r="C143" s="65"/>
      <c r="D143" s="60">
        <f>SUMIFS('KHĐT'!$G:$G,'KHĐT'!$H:$H,B143)</f>
        <v>0</v>
      </c>
      <c r="E143" s="61">
        <v>1.0</v>
      </c>
      <c r="F143" s="61">
        <f>ThamSo!$B$2</f>
        <v>38</v>
      </c>
      <c r="G143" s="62" t="str">
        <f>VLOOKUP(C143,'KHĐT'!$I$2:$K$534,3,0)</f>
        <v>#N/A</v>
      </c>
      <c r="H143" s="61">
        <f t="shared" si="2"/>
        <v>0</v>
      </c>
      <c r="I143" s="61">
        <f t="shared" si="3"/>
        <v>0</v>
      </c>
      <c r="J143" s="61">
        <f>COUNTIF('KHĐT'!$I$2:$I$534,C143)</f>
        <v>0</v>
      </c>
      <c r="K143" s="61">
        <f>COUNTIF(TKB_HK2_Moi_Giang!G928:G1011,C143)</f>
        <v>0</v>
      </c>
      <c r="L143" s="40" t="str">
        <f t="shared" si="4"/>
        <v>Ok</v>
      </c>
      <c r="M143" s="63" t="str">
        <f t="shared" si="6"/>
        <v>#N/A</v>
      </c>
      <c r="N143" s="64"/>
      <c r="O143" s="1"/>
      <c r="P143" s="1"/>
      <c r="Q143" s="1"/>
      <c r="R143" s="1"/>
      <c r="S143" s="1"/>
      <c r="T143" s="1"/>
      <c r="U143" s="1"/>
      <c r="V143" s="1"/>
      <c r="W143" s="1"/>
      <c r="X143" s="1"/>
      <c r="Y143" s="1"/>
      <c r="Z143" s="1"/>
      <c r="AA143" s="1"/>
      <c r="AB143" s="1"/>
      <c r="AC143" s="1"/>
      <c r="AD143" s="1"/>
      <c r="AE143" s="1"/>
    </row>
    <row r="144">
      <c r="A144" s="56">
        <v>120.0</v>
      </c>
      <c r="B144" s="65"/>
      <c r="C144" s="65"/>
      <c r="D144" s="60">
        <f>SUMIFS('KHĐT'!$G:$G,'KHĐT'!$H:$H,B144)</f>
        <v>0</v>
      </c>
      <c r="E144" s="61">
        <v>1.0</v>
      </c>
      <c r="F144" s="61">
        <f>ThamSo!$B$2</f>
        <v>38</v>
      </c>
      <c r="G144" s="62" t="str">
        <f>VLOOKUP(C144,'KHĐT'!$I$2:$K$534,3,0)</f>
        <v>#N/A</v>
      </c>
      <c r="H144" s="61">
        <f t="shared" si="2"/>
        <v>0</v>
      </c>
      <c r="I144" s="61">
        <f t="shared" si="3"/>
        <v>0</v>
      </c>
      <c r="J144" s="61">
        <f>COUNTIF('KHĐT'!$I$2:$I$534,C144)</f>
        <v>0</v>
      </c>
      <c r="K144" s="61">
        <f>COUNTIF(TKB_HK2_Moi_Giang!G928:G1011,C144)</f>
        <v>0</v>
      </c>
      <c r="L144" s="40" t="str">
        <f t="shared" si="4"/>
        <v>Ok</v>
      </c>
      <c r="M144" s="63" t="str">
        <f t="shared" si="6"/>
        <v>#N/A</v>
      </c>
      <c r="N144" s="64"/>
      <c r="O144" s="1"/>
      <c r="P144" s="1"/>
      <c r="Q144" s="1"/>
      <c r="R144" s="1"/>
      <c r="S144" s="1"/>
      <c r="T144" s="1"/>
      <c r="U144" s="1"/>
      <c r="V144" s="1"/>
      <c r="W144" s="1"/>
      <c r="X144" s="1"/>
      <c r="Y144" s="1"/>
      <c r="Z144" s="1"/>
      <c r="AA144" s="1"/>
      <c r="AB144" s="1"/>
      <c r="AC144" s="1"/>
      <c r="AD144" s="1"/>
      <c r="AE144" s="1"/>
    </row>
    <row r="145">
      <c r="A145" s="56">
        <v>121.0</v>
      </c>
      <c r="B145" s="65"/>
      <c r="C145" s="65"/>
      <c r="D145" s="60">
        <f>SUMIFS('KHĐT'!$G:$G,'KHĐT'!$H:$H,B145)</f>
        <v>0</v>
      </c>
      <c r="E145" s="61">
        <v>1.0</v>
      </c>
      <c r="F145" s="61">
        <f>ThamSo!$B$2</f>
        <v>38</v>
      </c>
      <c r="G145" s="62" t="str">
        <f>VLOOKUP(C145,'KHĐT'!$I$2:$K$534,3,0)</f>
        <v>#N/A</v>
      </c>
      <c r="H145" s="61">
        <f t="shared" si="2"/>
        <v>0</v>
      </c>
      <c r="I145" s="61">
        <f t="shared" si="3"/>
        <v>0</v>
      </c>
      <c r="J145" s="61">
        <f>COUNTIF('KHĐT'!$I$2:$I$534,C145)</f>
        <v>0</v>
      </c>
      <c r="K145" s="61">
        <f>COUNTIF(TKB_HK2_Moi_Giang!G928:G1011,C145)</f>
        <v>0</v>
      </c>
      <c r="L145" s="40" t="str">
        <f t="shared" si="4"/>
        <v>Ok</v>
      </c>
      <c r="M145" s="63" t="str">
        <f t="shared" si="6"/>
        <v>#N/A</v>
      </c>
      <c r="N145" s="64"/>
      <c r="O145" s="1"/>
      <c r="P145" s="1"/>
      <c r="Q145" s="1"/>
      <c r="R145" s="1"/>
      <c r="S145" s="1"/>
      <c r="T145" s="1"/>
      <c r="U145" s="1"/>
      <c r="V145" s="1"/>
      <c r="W145" s="1"/>
      <c r="X145" s="1"/>
      <c r="Y145" s="1"/>
      <c r="Z145" s="1"/>
      <c r="AA145" s="1"/>
      <c r="AB145" s="1"/>
      <c r="AC145" s="1"/>
      <c r="AD145" s="1"/>
      <c r="AE145" s="1"/>
    </row>
    <row r="146">
      <c r="A146" s="56">
        <v>122.0</v>
      </c>
      <c r="B146" s="65"/>
      <c r="C146" s="65"/>
      <c r="D146" s="60">
        <f>SUMIFS('KHĐT'!$G:$G,'KHĐT'!$H:$H,B146)</f>
        <v>0</v>
      </c>
      <c r="E146" s="61">
        <v>1.0</v>
      </c>
      <c r="F146" s="61">
        <f>ThamSo!$B$2</f>
        <v>38</v>
      </c>
      <c r="G146" s="62" t="str">
        <f>VLOOKUP(C146,'KHĐT'!$I$2:$K$534,3,0)</f>
        <v>#N/A</v>
      </c>
      <c r="H146" s="61">
        <f t="shared" si="2"/>
        <v>0</v>
      </c>
      <c r="I146" s="61">
        <f t="shared" si="3"/>
        <v>0</v>
      </c>
      <c r="J146" s="61">
        <f>COUNTIF('KHĐT'!$I$2:$I$534,C146)</f>
        <v>0</v>
      </c>
      <c r="K146" s="61">
        <f>COUNTIF(TKB_HK2_Moi_Giang!G928:G1011,C146)</f>
        <v>0</v>
      </c>
      <c r="L146" s="40" t="str">
        <f t="shared" si="4"/>
        <v>Ok</v>
      </c>
      <c r="M146" s="63" t="str">
        <f t="shared" si="6"/>
        <v>#N/A</v>
      </c>
      <c r="N146" s="64"/>
      <c r="O146" s="1"/>
      <c r="P146" s="1"/>
      <c r="Q146" s="1"/>
      <c r="R146" s="1"/>
      <c r="S146" s="1"/>
      <c r="T146" s="1"/>
      <c r="U146" s="1"/>
      <c r="V146" s="1"/>
      <c r="W146" s="1"/>
      <c r="X146" s="1"/>
      <c r="Y146" s="1"/>
      <c r="Z146" s="1"/>
      <c r="AA146" s="1"/>
      <c r="AB146" s="1"/>
      <c r="AC146" s="1"/>
      <c r="AD146" s="1"/>
      <c r="AE146" s="1"/>
    </row>
    <row r="147">
      <c r="A147" s="56">
        <v>123.0</v>
      </c>
      <c r="B147" s="65"/>
      <c r="C147" s="65"/>
      <c r="D147" s="60">
        <f>SUMIFS('KHĐT'!$G:$G,'KHĐT'!$H:$H,B147)</f>
        <v>0</v>
      </c>
      <c r="E147" s="61">
        <v>1.0</v>
      </c>
      <c r="F147" s="61">
        <f>ThamSo!$B$2</f>
        <v>38</v>
      </c>
      <c r="G147" s="62" t="str">
        <f>VLOOKUP(C147,'KHĐT'!$I$2:$K$534,3,0)</f>
        <v>#N/A</v>
      </c>
      <c r="H147" s="61">
        <f t="shared" si="2"/>
        <v>0</v>
      </c>
      <c r="I147" s="61">
        <f t="shared" si="3"/>
        <v>0</v>
      </c>
      <c r="J147" s="61">
        <f>COUNTIF('KHĐT'!$I$2:$I$534,C147)</f>
        <v>0</v>
      </c>
      <c r="K147" s="61">
        <f>COUNTIF(TKB_HK2_Moi_Giang!G928:G1011,C147)</f>
        <v>0</v>
      </c>
      <c r="L147" s="40" t="str">
        <f t="shared" si="4"/>
        <v>Ok</v>
      </c>
      <c r="M147" s="63" t="str">
        <f t="shared" si="6"/>
        <v>#N/A</v>
      </c>
      <c r="N147" s="64"/>
      <c r="O147" s="1"/>
      <c r="P147" s="1"/>
      <c r="Q147" s="1"/>
      <c r="R147" s="1"/>
      <c r="S147" s="1"/>
      <c r="T147" s="1"/>
      <c r="U147" s="1"/>
      <c r="V147" s="1"/>
      <c r="W147" s="1"/>
      <c r="X147" s="1"/>
      <c r="Y147" s="1"/>
      <c r="Z147" s="1"/>
      <c r="AA147" s="1"/>
      <c r="AB147" s="1"/>
      <c r="AC147" s="1"/>
      <c r="AD147" s="1"/>
      <c r="AE147" s="1"/>
    </row>
    <row r="148">
      <c r="A148" s="56">
        <v>124.0</v>
      </c>
      <c r="B148" s="65"/>
      <c r="C148" s="65"/>
      <c r="D148" s="60">
        <f>SUMIFS('KHĐT'!$G:$G,'KHĐT'!$H:$H,B148)</f>
        <v>0</v>
      </c>
      <c r="E148" s="61">
        <v>1.0</v>
      </c>
      <c r="F148" s="61">
        <f>ThamSo!$B$2</f>
        <v>38</v>
      </c>
      <c r="G148" s="62" t="str">
        <f>VLOOKUP(C148,'KHĐT'!$I$2:$K$534,3,0)</f>
        <v>#N/A</v>
      </c>
      <c r="H148" s="61">
        <f t="shared" si="2"/>
        <v>0</v>
      </c>
      <c r="I148" s="61">
        <f t="shared" si="3"/>
        <v>0</v>
      </c>
      <c r="J148" s="61">
        <f>COUNTIF('KHĐT'!$I$2:$I$534,C148)</f>
        <v>0</v>
      </c>
      <c r="K148" s="61">
        <f>COUNTIF(TKB_HK2_Moi_Giang!G928:G1011,C148)</f>
        <v>0</v>
      </c>
      <c r="L148" s="40" t="str">
        <f t="shared" si="4"/>
        <v>Ok</v>
      </c>
      <c r="M148" s="63" t="str">
        <f t="shared" si="6"/>
        <v>#N/A</v>
      </c>
      <c r="N148" s="64"/>
      <c r="O148" s="1"/>
      <c r="P148" s="1"/>
      <c r="Q148" s="1"/>
      <c r="R148" s="1"/>
      <c r="S148" s="1"/>
      <c r="T148" s="1"/>
      <c r="U148" s="1"/>
      <c r="V148" s="1"/>
      <c r="W148" s="1"/>
      <c r="X148" s="1"/>
      <c r="Y148" s="1"/>
      <c r="Z148" s="1"/>
      <c r="AA148" s="1"/>
      <c r="AB148" s="1"/>
      <c r="AC148" s="1"/>
      <c r="AD148" s="1"/>
      <c r="AE148" s="1"/>
    </row>
    <row r="149">
      <c r="A149" s="56">
        <v>125.0</v>
      </c>
      <c r="B149" s="65"/>
      <c r="C149" s="65"/>
      <c r="D149" s="60">
        <f>SUMIFS('KHĐT'!$G:$G,'KHĐT'!$H:$H,B149)</f>
        <v>0</v>
      </c>
      <c r="E149" s="61">
        <v>1.0</v>
      </c>
      <c r="F149" s="61">
        <f>ThamSo!$B$2</f>
        <v>38</v>
      </c>
      <c r="G149" s="62" t="str">
        <f>VLOOKUP(C149,'KHĐT'!$I$2:$K$534,3,0)</f>
        <v>#N/A</v>
      </c>
      <c r="H149" s="61">
        <f t="shared" si="2"/>
        <v>0</v>
      </c>
      <c r="I149" s="61">
        <f t="shared" si="3"/>
        <v>0</v>
      </c>
      <c r="J149" s="61">
        <f>COUNTIF('KHĐT'!$I$2:$I$534,C149)</f>
        <v>0</v>
      </c>
      <c r="K149" s="61">
        <f>COUNTIF(TKB_HK2_Moi_Giang!G928:G1011,C149)</f>
        <v>0</v>
      </c>
      <c r="L149" s="40" t="str">
        <f t="shared" si="4"/>
        <v>Ok</v>
      </c>
      <c r="M149" s="63" t="str">
        <f t="shared" si="6"/>
        <v>#N/A</v>
      </c>
      <c r="N149" s="64"/>
      <c r="O149" s="1"/>
      <c r="P149" s="1"/>
      <c r="Q149" s="1"/>
      <c r="R149" s="1"/>
      <c r="S149" s="1"/>
      <c r="T149" s="1"/>
      <c r="U149" s="1"/>
      <c r="V149" s="1"/>
      <c r="W149" s="1"/>
      <c r="X149" s="1"/>
      <c r="Y149" s="1"/>
      <c r="Z149" s="1"/>
      <c r="AA149" s="1"/>
      <c r="AB149" s="1"/>
      <c r="AC149" s="1"/>
      <c r="AD149" s="1"/>
      <c r="AE149" s="1"/>
    </row>
    <row r="150">
      <c r="A150" s="56">
        <v>126.0</v>
      </c>
      <c r="B150" s="65"/>
      <c r="C150" s="65"/>
      <c r="D150" s="60">
        <f>SUMIFS('KHĐT'!$G:$G,'KHĐT'!$H:$H,B150)</f>
        <v>0</v>
      </c>
      <c r="E150" s="61">
        <v>1.0</v>
      </c>
      <c r="F150" s="61">
        <f>ThamSo!$B$2</f>
        <v>38</v>
      </c>
      <c r="G150" s="62" t="str">
        <f>VLOOKUP(C150,'KHĐT'!$I$2:$K$534,3,0)</f>
        <v>#N/A</v>
      </c>
      <c r="H150" s="61">
        <f t="shared" si="2"/>
        <v>0</v>
      </c>
      <c r="I150" s="61">
        <f t="shared" si="3"/>
        <v>0</v>
      </c>
      <c r="J150" s="61">
        <f>COUNTIF('KHĐT'!$I$2:$I$534,C150)</f>
        <v>0</v>
      </c>
      <c r="K150" s="61">
        <f>COUNTIF(TKB_HK2_Moi_Giang!G928:G1011,C150)</f>
        <v>0</v>
      </c>
      <c r="L150" s="40" t="str">
        <f t="shared" si="4"/>
        <v>Ok</v>
      </c>
      <c r="M150" s="63" t="str">
        <f t="shared" si="6"/>
        <v>#N/A</v>
      </c>
      <c r="N150" s="64"/>
      <c r="O150" s="1"/>
      <c r="P150" s="1"/>
      <c r="Q150" s="1"/>
      <c r="R150" s="1"/>
      <c r="S150" s="1"/>
      <c r="T150" s="1"/>
      <c r="U150" s="1"/>
      <c r="V150" s="1"/>
      <c r="W150" s="1"/>
      <c r="X150" s="1"/>
      <c r="Y150" s="1"/>
      <c r="Z150" s="1"/>
      <c r="AA150" s="1"/>
      <c r="AB150" s="1"/>
      <c r="AC150" s="1"/>
      <c r="AD150" s="1"/>
      <c r="AE150" s="1"/>
    </row>
    <row r="151">
      <c r="A151" s="56">
        <v>127.0</v>
      </c>
      <c r="B151" s="65"/>
      <c r="C151" s="65"/>
      <c r="D151" s="60">
        <f>SUMIFS('KHĐT'!$G:$G,'KHĐT'!$H:$H,B151)</f>
        <v>0</v>
      </c>
      <c r="E151" s="61">
        <v>1.0</v>
      </c>
      <c r="F151" s="61">
        <f>ThamSo!$B$2</f>
        <v>38</v>
      </c>
      <c r="G151" s="62" t="str">
        <f>VLOOKUP(C151,'KHĐT'!$I$2:$K$534,3,0)</f>
        <v>#N/A</v>
      </c>
      <c r="H151" s="61">
        <f t="shared" si="2"/>
        <v>0</v>
      </c>
      <c r="I151" s="61">
        <f t="shared" si="3"/>
        <v>0</v>
      </c>
      <c r="J151" s="61">
        <f>COUNTIF('KHĐT'!$I$2:$I$534,C151)</f>
        <v>0</v>
      </c>
      <c r="K151" s="61">
        <f>COUNTIF(TKB_HK2_Moi_Giang!G928:G1011,C151)</f>
        <v>0</v>
      </c>
      <c r="L151" s="40" t="str">
        <f t="shared" si="4"/>
        <v>Ok</v>
      </c>
      <c r="M151" s="63" t="str">
        <f t="shared" si="6"/>
        <v>#N/A</v>
      </c>
      <c r="N151" s="64"/>
      <c r="O151" s="1"/>
      <c r="P151" s="1"/>
      <c r="Q151" s="1"/>
      <c r="R151" s="1"/>
      <c r="S151" s="1"/>
      <c r="T151" s="1"/>
      <c r="U151" s="1"/>
      <c r="V151" s="1"/>
      <c r="W151" s="1"/>
      <c r="X151" s="1"/>
      <c r="Y151" s="1"/>
      <c r="Z151" s="1"/>
      <c r="AA151" s="1"/>
      <c r="AB151" s="1"/>
      <c r="AC151" s="1"/>
      <c r="AD151" s="1"/>
      <c r="AE151" s="1"/>
    </row>
    <row r="152">
      <c r="A152" s="56">
        <v>128.0</v>
      </c>
      <c r="B152" s="65"/>
      <c r="C152" s="65"/>
      <c r="D152" s="60">
        <f>SUMIFS('KHĐT'!$G:$G,'KHĐT'!$H:$H,B152)</f>
        <v>0</v>
      </c>
      <c r="E152" s="61">
        <v>1.0</v>
      </c>
      <c r="F152" s="61">
        <f>ThamSo!$B$2</f>
        <v>38</v>
      </c>
      <c r="G152" s="62" t="str">
        <f>VLOOKUP(C152,'KHĐT'!$I$2:$K$534,3,0)</f>
        <v>#N/A</v>
      </c>
      <c r="H152" s="61">
        <f t="shared" si="2"/>
        <v>0</v>
      </c>
      <c r="I152" s="61">
        <f t="shared" si="3"/>
        <v>0</v>
      </c>
      <c r="J152" s="61">
        <f>COUNTIF('KHĐT'!$I$2:$I$534,C152)</f>
        <v>0</v>
      </c>
      <c r="K152" s="61">
        <f>COUNTIF(TKB_HK2_Moi_Giang!G928:G1011,C152)</f>
        <v>0</v>
      </c>
      <c r="L152" s="40" t="str">
        <f t="shared" si="4"/>
        <v>Ok</v>
      </c>
      <c r="M152" s="63" t="str">
        <f t="shared" si="6"/>
        <v>#N/A</v>
      </c>
      <c r="N152" s="64"/>
      <c r="O152" s="1"/>
      <c r="P152" s="1"/>
      <c r="Q152" s="1"/>
      <c r="R152" s="1"/>
      <c r="S152" s="1"/>
      <c r="T152" s="1"/>
      <c r="U152" s="1"/>
      <c r="V152" s="1"/>
      <c r="W152" s="1"/>
      <c r="X152" s="1"/>
      <c r="Y152" s="1"/>
      <c r="Z152" s="1"/>
      <c r="AA152" s="1"/>
      <c r="AB152" s="1"/>
      <c r="AC152" s="1"/>
      <c r="AD152" s="1"/>
      <c r="AE152" s="1"/>
    </row>
    <row r="153">
      <c r="A153" s="56">
        <v>129.0</v>
      </c>
      <c r="B153" s="65"/>
      <c r="C153" s="65"/>
      <c r="D153" s="60">
        <f>SUMIFS('KHĐT'!$G:$G,'KHĐT'!$H:$H,B153)</f>
        <v>0</v>
      </c>
      <c r="E153" s="61">
        <v>1.0</v>
      </c>
      <c r="F153" s="61">
        <f>ThamSo!$B$2</f>
        <v>38</v>
      </c>
      <c r="G153" s="62" t="str">
        <f>VLOOKUP(C153,'KHĐT'!$I$2:$K$534,3,0)</f>
        <v>#N/A</v>
      </c>
      <c r="H153" s="61">
        <f t="shared" si="2"/>
        <v>0</v>
      </c>
      <c r="I153" s="61">
        <f t="shared" si="3"/>
        <v>0</v>
      </c>
      <c r="J153" s="61">
        <f>COUNTIF('KHĐT'!$I$2:$I$534,C153)</f>
        <v>0</v>
      </c>
      <c r="K153" s="61">
        <f>COUNTIF(TKB_HK2_Moi_Giang!G928:G1011,C153)</f>
        <v>0</v>
      </c>
      <c r="L153" s="40" t="str">
        <f t="shared" si="4"/>
        <v>Ok</v>
      </c>
      <c r="M153" s="63" t="str">
        <f t="shared" si="6"/>
        <v>#N/A</v>
      </c>
      <c r="N153" s="64"/>
      <c r="O153" s="1"/>
      <c r="P153" s="1"/>
      <c r="Q153" s="1"/>
      <c r="R153" s="1"/>
      <c r="S153" s="1"/>
      <c r="T153" s="1"/>
      <c r="U153" s="1"/>
      <c r="V153" s="1"/>
      <c r="W153" s="1"/>
      <c r="X153" s="1"/>
      <c r="Y153" s="1"/>
      <c r="Z153" s="1"/>
      <c r="AA153" s="1"/>
      <c r="AB153" s="1"/>
      <c r="AC153" s="1"/>
      <c r="AD153" s="1"/>
      <c r="AE153" s="1"/>
    </row>
    <row r="154">
      <c r="A154" s="56">
        <v>130.0</v>
      </c>
      <c r="B154" s="65"/>
      <c r="C154" s="65"/>
      <c r="D154" s="60">
        <f>SUMIFS('KHĐT'!$G:$G,'KHĐT'!$H:$H,B154)</f>
        <v>0</v>
      </c>
      <c r="E154" s="61">
        <v>1.0</v>
      </c>
      <c r="F154" s="61">
        <f>ThamSo!$B$2</f>
        <v>38</v>
      </c>
      <c r="G154" s="62" t="str">
        <f>VLOOKUP(C154,'KHĐT'!$I$2:$K$534,3,0)</f>
        <v>#N/A</v>
      </c>
      <c r="H154" s="61">
        <f t="shared" si="2"/>
        <v>0</v>
      </c>
      <c r="I154" s="61">
        <f t="shared" si="3"/>
        <v>0</v>
      </c>
      <c r="J154" s="61">
        <f>COUNTIF('KHĐT'!$I$2:$I$534,C154)</f>
        <v>0</v>
      </c>
      <c r="K154" s="61">
        <f>COUNTIF(TKB_HK2_Moi_Giang!G928:G1011,C154)</f>
        <v>0</v>
      </c>
      <c r="L154" s="40" t="str">
        <f t="shared" si="4"/>
        <v>Ok</v>
      </c>
      <c r="M154" s="63" t="str">
        <f t="shared" si="6"/>
        <v>#N/A</v>
      </c>
      <c r="N154" s="64"/>
      <c r="O154" s="1"/>
      <c r="P154" s="1"/>
      <c r="Q154" s="1"/>
      <c r="R154" s="1"/>
      <c r="S154" s="1"/>
      <c r="T154" s="1"/>
      <c r="U154" s="1"/>
      <c r="V154" s="1"/>
      <c r="W154" s="1"/>
      <c r="X154" s="1"/>
      <c r="Y154" s="1"/>
      <c r="Z154" s="1"/>
      <c r="AA154" s="1"/>
      <c r="AB154" s="1"/>
      <c r="AC154" s="1"/>
      <c r="AD154" s="1"/>
      <c r="AE154" s="1"/>
    </row>
    <row r="155">
      <c r="A155" s="56">
        <v>131.0</v>
      </c>
      <c r="B155" s="65"/>
      <c r="C155" s="65"/>
      <c r="D155" s="60">
        <f>SUMIFS('KHĐT'!$G:$G,'KHĐT'!$H:$H,B155)</f>
        <v>0</v>
      </c>
      <c r="E155" s="61">
        <v>1.0</v>
      </c>
      <c r="F155" s="61">
        <f>ThamSo!$B$2</f>
        <v>38</v>
      </c>
      <c r="G155" s="62" t="str">
        <f>VLOOKUP(C155,'KHĐT'!$I$2:$K$534,3,0)</f>
        <v>#N/A</v>
      </c>
      <c r="H155" s="61">
        <f t="shared" si="2"/>
        <v>0</v>
      </c>
      <c r="I155" s="61">
        <f t="shared" si="3"/>
        <v>0</v>
      </c>
      <c r="J155" s="61">
        <f>COUNTIF('KHĐT'!$I$2:$I$534,C155)</f>
        <v>0</v>
      </c>
      <c r="K155" s="61">
        <f>COUNTIF(TKB_HK2_Moi_Giang!G928:G1011,C155)</f>
        <v>0</v>
      </c>
      <c r="L155" s="40" t="str">
        <f t="shared" si="4"/>
        <v>Ok</v>
      </c>
      <c r="M155" s="63" t="str">
        <f t="shared" si="6"/>
        <v>#N/A</v>
      </c>
      <c r="N155" s="64"/>
      <c r="O155" s="1"/>
      <c r="P155" s="1"/>
      <c r="Q155" s="1"/>
      <c r="R155" s="1"/>
      <c r="S155" s="1"/>
      <c r="T155" s="1"/>
      <c r="U155" s="1"/>
      <c r="V155" s="1"/>
      <c r="W155" s="1"/>
      <c r="X155" s="1"/>
      <c r="Y155" s="1"/>
      <c r="Z155" s="1"/>
      <c r="AA155" s="1"/>
      <c r="AB155" s="1"/>
      <c r="AC155" s="1"/>
      <c r="AD155" s="1"/>
      <c r="AE155" s="1"/>
    </row>
    <row r="156">
      <c r="A156" s="56">
        <v>132.0</v>
      </c>
      <c r="B156" s="65"/>
      <c r="C156" s="65"/>
      <c r="D156" s="60">
        <f>SUMIFS('KHĐT'!$G:$G,'KHĐT'!$H:$H,B156)</f>
        <v>0</v>
      </c>
      <c r="E156" s="61">
        <v>1.0</v>
      </c>
      <c r="F156" s="61">
        <f>ThamSo!$B$2</f>
        <v>38</v>
      </c>
      <c r="G156" s="62" t="str">
        <f>VLOOKUP(C156,'KHĐT'!$I$2:$K$534,3,0)</f>
        <v>#N/A</v>
      </c>
      <c r="H156" s="61">
        <f t="shared" si="2"/>
        <v>0</v>
      </c>
      <c r="I156" s="61">
        <f t="shared" si="3"/>
        <v>0</v>
      </c>
      <c r="J156" s="61">
        <f>COUNTIF('KHĐT'!$I$2:$I$534,C156)</f>
        <v>0</v>
      </c>
      <c r="K156" s="61">
        <f>COUNTIF(TKB_HK2_Moi_Giang!G928:G1011,C156)</f>
        <v>0</v>
      </c>
      <c r="L156" s="40" t="str">
        <f t="shared" si="4"/>
        <v>Ok</v>
      </c>
      <c r="M156" s="63" t="str">
        <f t="shared" si="6"/>
        <v>#N/A</v>
      </c>
      <c r="N156" s="64"/>
      <c r="O156" s="1"/>
      <c r="P156" s="1"/>
      <c r="Q156" s="1"/>
      <c r="R156" s="1"/>
      <c r="S156" s="1"/>
      <c r="T156" s="1"/>
      <c r="U156" s="1"/>
      <c r="V156" s="1"/>
      <c r="W156" s="1"/>
      <c r="X156" s="1"/>
      <c r="Y156" s="1"/>
      <c r="Z156" s="1"/>
      <c r="AA156" s="1"/>
      <c r="AB156" s="1"/>
      <c r="AC156" s="1"/>
      <c r="AD156" s="1"/>
      <c r="AE156" s="1"/>
    </row>
    <row r="157">
      <c r="A157" s="56">
        <v>133.0</v>
      </c>
      <c r="B157" s="65"/>
      <c r="C157" s="65"/>
      <c r="D157" s="60">
        <f>SUMIFS('KHĐT'!$G:$G,'KHĐT'!$H:$H,B157)</f>
        <v>0</v>
      </c>
      <c r="E157" s="61">
        <v>1.0</v>
      </c>
      <c r="F157" s="61">
        <f>ThamSo!$B$2</f>
        <v>38</v>
      </c>
      <c r="G157" s="62" t="str">
        <f>VLOOKUP(C157,'KHĐT'!$I$2:$K$534,3,0)</f>
        <v>#N/A</v>
      </c>
      <c r="H157" s="61">
        <f t="shared" si="2"/>
        <v>0</v>
      </c>
      <c r="I157" s="61">
        <f t="shared" si="3"/>
        <v>0</v>
      </c>
      <c r="J157" s="61">
        <f>COUNTIF('KHĐT'!$I$2:$I$534,C157)</f>
        <v>0</v>
      </c>
      <c r="K157" s="61">
        <f>COUNTIF(TKB_HK2_Moi_Giang!G928:G1011,C157)</f>
        <v>0</v>
      </c>
      <c r="L157" s="40" t="str">
        <f t="shared" si="4"/>
        <v>Ok</v>
      </c>
      <c r="M157" s="63" t="str">
        <f t="shared" si="6"/>
        <v>#N/A</v>
      </c>
      <c r="N157" s="64"/>
      <c r="O157" s="1"/>
      <c r="P157" s="1"/>
      <c r="Q157" s="1"/>
      <c r="R157" s="1"/>
      <c r="S157" s="1"/>
      <c r="T157" s="1"/>
      <c r="U157" s="1"/>
      <c r="V157" s="1"/>
      <c r="W157" s="1"/>
      <c r="X157" s="1"/>
      <c r="Y157" s="1"/>
      <c r="Z157" s="1"/>
      <c r="AA157" s="1"/>
      <c r="AB157" s="1"/>
      <c r="AC157" s="1"/>
      <c r="AD157" s="1"/>
      <c r="AE157" s="1"/>
    </row>
    <row r="158">
      <c r="A158" s="56">
        <v>134.0</v>
      </c>
      <c r="B158" s="65"/>
      <c r="C158" s="65"/>
      <c r="D158" s="60">
        <f>SUMIFS('KHĐT'!$G:$G,'KHĐT'!$H:$H,B158)</f>
        <v>0</v>
      </c>
      <c r="E158" s="61">
        <v>1.0</v>
      </c>
      <c r="F158" s="61">
        <f>ThamSo!$B$2</f>
        <v>38</v>
      </c>
      <c r="G158" s="62" t="str">
        <f>VLOOKUP(C158,'KHĐT'!$I$2:$K$534,3,0)</f>
        <v>#N/A</v>
      </c>
      <c r="H158" s="61">
        <f t="shared" si="2"/>
        <v>0</v>
      </c>
      <c r="I158" s="61">
        <f t="shared" si="3"/>
        <v>0</v>
      </c>
      <c r="J158" s="61">
        <f>COUNTIF('KHĐT'!$I$2:$I$534,C158)</f>
        <v>0</v>
      </c>
      <c r="K158" s="61">
        <f>COUNTIF(TKB_HK2_Moi_Giang!G928:G1011,C158)</f>
        <v>0</v>
      </c>
      <c r="L158" s="40" t="str">
        <f t="shared" si="4"/>
        <v>Ok</v>
      </c>
      <c r="M158" s="63" t="str">
        <f t="shared" si="6"/>
        <v>#N/A</v>
      </c>
      <c r="N158" s="64"/>
      <c r="O158" s="1"/>
      <c r="P158" s="1"/>
      <c r="Q158" s="1"/>
      <c r="R158" s="1"/>
      <c r="S158" s="1"/>
      <c r="T158" s="1"/>
      <c r="U158" s="1"/>
      <c r="V158" s="1"/>
      <c r="W158" s="1"/>
      <c r="X158" s="1"/>
      <c r="Y158" s="1"/>
      <c r="Z158" s="1"/>
      <c r="AA158" s="1"/>
      <c r="AB158" s="1"/>
      <c r="AC158" s="1"/>
      <c r="AD158" s="1"/>
      <c r="AE158" s="1"/>
    </row>
    <row r="159">
      <c r="A159" s="56">
        <v>135.0</v>
      </c>
      <c r="B159" s="65"/>
      <c r="C159" s="65"/>
      <c r="D159" s="60">
        <f>SUMIFS('KHĐT'!$G:$G,'KHĐT'!$H:$H,B159)</f>
        <v>0</v>
      </c>
      <c r="E159" s="61">
        <v>1.0</v>
      </c>
      <c r="F159" s="61">
        <f>ThamSo!$B$2</f>
        <v>38</v>
      </c>
      <c r="G159" s="62" t="str">
        <f>VLOOKUP(C159,'KHĐT'!$I$2:$K$534,3,0)</f>
        <v>#N/A</v>
      </c>
      <c r="H159" s="61">
        <f t="shared" si="2"/>
        <v>0</v>
      </c>
      <c r="I159" s="61">
        <f t="shared" si="3"/>
        <v>0</v>
      </c>
      <c r="J159" s="61">
        <f>COUNTIF('KHĐT'!$I$2:$I$534,C159)</f>
        <v>0</v>
      </c>
      <c r="K159" s="61">
        <f>COUNTIF(TKB_HK2_Moi_Giang!G928:G1012,C159)</f>
        <v>0</v>
      </c>
      <c r="L159" s="40" t="str">
        <f t="shared" si="4"/>
        <v>Ok</v>
      </c>
      <c r="M159" s="63" t="str">
        <f t="shared" si="6"/>
        <v>#N/A</v>
      </c>
      <c r="N159" s="64"/>
      <c r="O159" s="1"/>
      <c r="P159" s="1"/>
      <c r="Q159" s="1"/>
      <c r="R159" s="1"/>
      <c r="S159" s="1"/>
      <c r="T159" s="1"/>
      <c r="U159" s="1"/>
      <c r="V159" s="1"/>
      <c r="W159" s="1"/>
      <c r="X159" s="1"/>
      <c r="Y159" s="1"/>
      <c r="Z159" s="1"/>
      <c r="AA159" s="1"/>
      <c r="AB159" s="1"/>
      <c r="AC159" s="1"/>
      <c r="AD159" s="1"/>
      <c r="AE159" s="1"/>
    </row>
    <row r="160">
      <c r="A160" s="56">
        <v>136.0</v>
      </c>
      <c r="B160" s="65"/>
      <c r="C160" s="65"/>
      <c r="D160" s="60">
        <f>SUMIFS('KHĐT'!$G:$G,'KHĐT'!$H:$H,B160)</f>
        <v>0</v>
      </c>
      <c r="E160" s="61">
        <v>1.0</v>
      </c>
      <c r="F160" s="61">
        <f>ThamSo!$B$2</f>
        <v>38</v>
      </c>
      <c r="G160" s="62" t="str">
        <f>VLOOKUP(C160,'KHĐT'!$I$2:$K$534,3,0)</f>
        <v>#N/A</v>
      </c>
      <c r="H160" s="61">
        <f t="shared" si="2"/>
        <v>0</v>
      </c>
      <c r="I160" s="61">
        <f t="shared" si="3"/>
        <v>0</v>
      </c>
      <c r="J160" s="61">
        <f>COUNTIF('KHĐT'!$I$2:$I$534,C160)</f>
        <v>0</v>
      </c>
      <c r="K160" s="61">
        <f>COUNTIF(TKB_HK2_Moi_Giang!G928:G1013,C160)</f>
        <v>0</v>
      </c>
      <c r="L160" s="40" t="str">
        <f t="shared" si="4"/>
        <v>Ok</v>
      </c>
      <c r="M160" s="63" t="str">
        <f t="shared" si="6"/>
        <v>#N/A</v>
      </c>
      <c r="N160" s="64"/>
      <c r="O160" s="1"/>
      <c r="P160" s="1"/>
      <c r="Q160" s="1"/>
      <c r="R160" s="1"/>
      <c r="S160" s="1"/>
      <c r="T160" s="1"/>
      <c r="U160" s="1"/>
      <c r="V160" s="1"/>
      <c r="W160" s="1"/>
      <c r="X160" s="1"/>
      <c r="Y160" s="1"/>
      <c r="Z160" s="1"/>
      <c r="AA160" s="1"/>
      <c r="AB160" s="1"/>
      <c r="AC160" s="1"/>
      <c r="AD160" s="1"/>
      <c r="AE160" s="1"/>
    </row>
    <row r="161">
      <c r="A161" s="56">
        <v>137.0</v>
      </c>
      <c r="B161" s="65"/>
      <c r="C161" s="65"/>
      <c r="D161" s="60">
        <f>SUMIFS('KHĐT'!$G:$G,'KHĐT'!$H:$H,B161)</f>
        <v>0</v>
      </c>
      <c r="E161" s="61">
        <v>1.0</v>
      </c>
      <c r="F161" s="61">
        <f>ThamSo!$B$2</f>
        <v>38</v>
      </c>
      <c r="G161" s="62" t="str">
        <f>VLOOKUP(C161,'KHĐT'!$I$2:$K$534,3,0)</f>
        <v>#N/A</v>
      </c>
      <c r="H161" s="61">
        <f t="shared" si="2"/>
        <v>0</v>
      </c>
      <c r="I161" s="61">
        <f t="shared" si="3"/>
        <v>0</v>
      </c>
      <c r="J161" s="61">
        <f>COUNTIF('KHĐT'!$I$2:$I$534,C161)</f>
        <v>0</v>
      </c>
      <c r="K161" s="61">
        <f>COUNTIF(TKB_HK2_Moi_Giang!G928:G1014,C161)</f>
        <v>0</v>
      </c>
      <c r="L161" s="40" t="str">
        <f t="shared" si="4"/>
        <v>Ok</v>
      </c>
      <c r="M161" s="63" t="str">
        <f t="shared" si="6"/>
        <v>#N/A</v>
      </c>
      <c r="N161" s="64"/>
      <c r="O161" s="1"/>
      <c r="P161" s="1"/>
      <c r="Q161" s="1"/>
      <c r="R161" s="1"/>
      <c r="S161" s="1"/>
      <c r="T161" s="1"/>
      <c r="U161" s="1"/>
      <c r="V161" s="1"/>
      <c r="W161" s="1"/>
      <c r="X161" s="1"/>
      <c r="Y161" s="1"/>
      <c r="Z161" s="1"/>
      <c r="AA161" s="1"/>
      <c r="AB161" s="1"/>
      <c r="AC161" s="1"/>
      <c r="AD161" s="1"/>
      <c r="AE161" s="1"/>
    </row>
    <row r="162">
      <c r="A162" s="56">
        <v>138.0</v>
      </c>
      <c r="B162" s="65"/>
      <c r="C162" s="65"/>
      <c r="D162" s="60">
        <f>SUMIFS('KHĐT'!$G:$G,'KHĐT'!$H:$H,B162)</f>
        <v>0</v>
      </c>
      <c r="E162" s="61">
        <v>1.0</v>
      </c>
      <c r="F162" s="61">
        <f>ThamSo!$B$2</f>
        <v>38</v>
      </c>
      <c r="G162" s="62" t="str">
        <f>VLOOKUP(C162,'KHĐT'!$I$2:$K$534,3,0)</f>
        <v>#N/A</v>
      </c>
      <c r="H162" s="61">
        <f t="shared" si="2"/>
        <v>0</v>
      </c>
      <c r="I162" s="61">
        <f t="shared" si="3"/>
        <v>0</v>
      </c>
      <c r="J162" s="61">
        <f>COUNTIF('KHĐT'!$I$2:$I$534,C162)</f>
        <v>0</v>
      </c>
      <c r="K162" s="61">
        <f>COUNTIF(TKB_HK2_Moi_Giang!G928:G1015,C162)</f>
        <v>0</v>
      </c>
      <c r="L162" s="40" t="str">
        <f t="shared" si="4"/>
        <v>Ok</v>
      </c>
      <c r="M162" s="63" t="str">
        <f t="shared" si="6"/>
        <v>#N/A</v>
      </c>
      <c r="N162" s="64"/>
      <c r="O162" s="1"/>
      <c r="P162" s="1"/>
      <c r="Q162" s="1"/>
      <c r="R162" s="1"/>
      <c r="S162" s="1"/>
      <c r="T162" s="1"/>
      <c r="U162" s="1"/>
      <c r="V162" s="1"/>
      <c r="W162" s="1"/>
      <c r="X162" s="1"/>
      <c r="Y162" s="1"/>
      <c r="Z162" s="1"/>
      <c r="AA162" s="1"/>
      <c r="AB162" s="1"/>
      <c r="AC162" s="1"/>
      <c r="AD162" s="1"/>
      <c r="AE162" s="1"/>
    </row>
    <row r="163">
      <c r="A163" s="56">
        <v>139.0</v>
      </c>
      <c r="B163" s="65"/>
      <c r="C163" s="65"/>
      <c r="D163" s="60">
        <f>SUMIFS('KHĐT'!$G:$G,'KHĐT'!$H:$H,B163)</f>
        <v>0</v>
      </c>
      <c r="E163" s="61">
        <v>1.0</v>
      </c>
      <c r="F163" s="61">
        <f>ThamSo!$B$2</f>
        <v>38</v>
      </c>
      <c r="G163" s="62" t="str">
        <f>VLOOKUP(C163,'KHĐT'!$I$2:$K$534,3,0)</f>
        <v>#N/A</v>
      </c>
      <c r="H163" s="61">
        <f t="shared" si="2"/>
        <v>0</v>
      </c>
      <c r="I163" s="61">
        <f t="shared" si="3"/>
        <v>0</v>
      </c>
      <c r="J163" s="61">
        <f>COUNTIF('KHĐT'!$I$2:$I$534,C163)</f>
        <v>0</v>
      </c>
      <c r="K163" s="61">
        <f>COUNTIF(TKB_HK2_Moi_Giang!G928:G1016,C163)</f>
        <v>0</v>
      </c>
      <c r="L163" s="40" t="str">
        <f t="shared" si="4"/>
        <v>Ok</v>
      </c>
      <c r="M163" s="63" t="str">
        <f t="shared" si="6"/>
        <v>#N/A</v>
      </c>
      <c r="N163" s="64"/>
      <c r="O163" s="1"/>
      <c r="P163" s="1"/>
      <c r="Q163" s="1"/>
      <c r="R163" s="1"/>
      <c r="S163" s="1"/>
      <c r="T163" s="1"/>
      <c r="U163" s="1"/>
      <c r="V163" s="1"/>
      <c r="W163" s="1"/>
      <c r="X163" s="1"/>
      <c r="Y163" s="1"/>
      <c r="Z163" s="1"/>
      <c r="AA163" s="1"/>
      <c r="AB163" s="1"/>
      <c r="AC163" s="1"/>
      <c r="AD163" s="1"/>
      <c r="AE163" s="1"/>
    </row>
    <row r="164">
      <c r="A164" s="56">
        <v>140.0</v>
      </c>
      <c r="B164" s="65"/>
      <c r="C164" s="65"/>
      <c r="D164" s="60">
        <f>SUMIFS('KHĐT'!$G:$G,'KHĐT'!$H:$H,B164)</f>
        <v>0</v>
      </c>
      <c r="E164" s="61">
        <v>1.0</v>
      </c>
      <c r="F164" s="61">
        <f>ThamSo!$B$2</f>
        <v>38</v>
      </c>
      <c r="G164" s="62" t="str">
        <f>VLOOKUP(C164,'KHĐT'!$I$2:$K$534,3,0)</f>
        <v>#N/A</v>
      </c>
      <c r="H164" s="61">
        <f t="shared" si="2"/>
        <v>0</v>
      </c>
      <c r="I164" s="61">
        <f t="shared" si="3"/>
        <v>0</v>
      </c>
      <c r="J164" s="61">
        <f>COUNTIF('KHĐT'!$I$2:$I$534,C164)</f>
        <v>0</v>
      </c>
      <c r="K164" s="61">
        <f>COUNTIF(TKB_HK2_Moi_Giang!G928:G1017,C164)</f>
        <v>0</v>
      </c>
      <c r="L164" s="40" t="str">
        <f t="shared" si="4"/>
        <v>Ok</v>
      </c>
      <c r="M164" s="63" t="str">
        <f t="shared" si="6"/>
        <v>#N/A</v>
      </c>
      <c r="N164" s="64"/>
      <c r="O164" s="1"/>
      <c r="P164" s="1"/>
      <c r="Q164" s="1"/>
      <c r="R164" s="1"/>
      <c r="S164" s="1"/>
      <c r="T164" s="1"/>
      <c r="U164" s="1"/>
      <c r="V164" s="1"/>
      <c r="W164" s="1"/>
      <c r="X164" s="1"/>
      <c r="Y164" s="1"/>
      <c r="Z164" s="1"/>
      <c r="AA164" s="1"/>
      <c r="AB164" s="1"/>
      <c r="AC164" s="1"/>
      <c r="AD164" s="1"/>
      <c r="AE164" s="1"/>
    </row>
    <row r="165">
      <c r="A165" s="56">
        <v>141.0</v>
      </c>
      <c r="B165" s="65"/>
      <c r="C165" s="65"/>
      <c r="D165" s="60">
        <f>SUMIFS('KHĐT'!$G:$G,'KHĐT'!$H:$H,B165)</f>
        <v>0</v>
      </c>
      <c r="E165" s="61">
        <v>1.0</v>
      </c>
      <c r="F165" s="61">
        <f>ThamSo!$B$2</f>
        <v>38</v>
      </c>
      <c r="G165" s="62" t="str">
        <f>VLOOKUP(C165,'KHĐT'!$I$2:$K$534,3,0)</f>
        <v>#N/A</v>
      </c>
      <c r="H165" s="61">
        <f t="shared" si="2"/>
        <v>0</v>
      </c>
      <c r="I165" s="61">
        <f t="shared" si="3"/>
        <v>0</v>
      </c>
      <c r="J165" s="61">
        <f>COUNTIF('KHĐT'!$I$2:$I$534,C165)</f>
        <v>0</v>
      </c>
      <c r="K165" s="61">
        <f>COUNTIF(TKB_HK2_Moi_Giang!G928:G1017,C165)</f>
        <v>0</v>
      </c>
      <c r="L165" s="40" t="str">
        <f t="shared" si="4"/>
        <v>Ok</v>
      </c>
      <c r="M165" s="63" t="str">
        <f t="shared" si="6"/>
        <v>#N/A</v>
      </c>
      <c r="N165" s="64"/>
      <c r="O165" s="1"/>
      <c r="P165" s="1"/>
      <c r="Q165" s="1"/>
      <c r="R165" s="1"/>
      <c r="S165" s="1"/>
      <c r="T165" s="1"/>
      <c r="U165" s="1"/>
      <c r="V165" s="1"/>
      <c r="W165" s="1"/>
      <c r="X165" s="1"/>
      <c r="Y165" s="1"/>
      <c r="Z165" s="1"/>
      <c r="AA165" s="1"/>
      <c r="AB165" s="1"/>
      <c r="AC165" s="1"/>
      <c r="AD165" s="1"/>
      <c r="AE165" s="1"/>
    </row>
    <row r="166">
      <c r="A166" s="56">
        <v>142.0</v>
      </c>
      <c r="B166" s="65"/>
      <c r="C166" s="65"/>
      <c r="D166" s="60">
        <f>SUMIFS('KHĐT'!$G:$G,'KHĐT'!$H:$H,B166)</f>
        <v>0</v>
      </c>
      <c r="E166" s="61">
        <v>1.0</v>
      </c>
      <c r="F166" s="61">
        <f>ThamSo!$B$2</f>
        <v>38</v>
      </c>
      <c r="G166" s="62" t="str">
        <f>VLOOKUP(C166,'KHĐT'!$I$2:$K$534,3,0)</f>
        <v>#N/A</v>
      </c>
      <c r="H166" s="61">
        <f t="shared" si="2"/>
        <v>0</v>
      </c>
      <c r="I166" s="61">
        <f t="shared" si="3"/>
        <v>0</v>
      </c>
      <c r="J166" s="61">
        <f>COUNTIF('KHĐT'!$I$2:$I$534,C166)</f>
        <v>0</v>
      </c>
      <c r="K166" s="61">
        <f>COUNTIF(TKB_HK2_Moi_Giang!G928:G1017,C166)</f>
        <v>0</v>
      </c>
      <c r="L166" s="40" t="str">
        <f t="shared" si="4"/>
        <v>Ok</v>
      </c>
      <c r="M166" s="63" t="str">
        <f t="shared" si="6"/>
        <v>#N/A</v>
      </c>
      <c r="N166" s="64"/>
      <c r="O166" s="1"/>
      <c r="P166" s="1"/>
      <c r="Q166" s="1"/>
      <c r="R166" s="1"/>
      <c r="S166" s="1"/>
      <c r="T166" s="1"/>
      <c r="U166" s="1"/>
      <c r="V166" s="1"/>
      <c r="W166" s="1"/>
      <c r="X166" s="1"/>
      <c r="Y166" s="1"/>
      <c r="Z166" s="1"/>
      <c r="AA166" s="1"/>
      <c r="AB166" s="1"/>
      <c r="AC166" s="1"/>
      <c r="AD166" s="1"/>
      <c r="AE166" s="1"/>
    </row>
    <row r="167">
      <c r="A167" s="56">
        <v>143.0</v>
      </c>
      <c r="B167" s="65"/>
      <c r="C167" s="65"/>
      <c r="D167" s="60">
        <f>SUMIFS('KHĐT'!$G:$G,'KHĐT'!$H:$H,B167)</f>
        <v>0</v>
      </c>
      <c r="E167" s="61">
        <v>1.0</v>
      </c>
      <c r="F167" s="61">
        <f>ThamSo!$B$2</f>
        <v>38</v>
      </c>
      <c r="G167" s="62" t="str">
        <f>VLOOKUP(C167,'KHĐT'!$I$2:$K$534,3,0)</f>
        <v>#N/A</v>
      </c>
      <c r="H167" s="61">
        <f t="shared" si="2"/>
        <v>0</v>
      </c>
      <c r="I167" s="61">
        <f t="shared" si="3"/>
        <v>0</v>
      </c>
      <c r="J167" s="61">
        <f>COUNTIF('KHĐT'!$I$2:$I$534,C167)</f>
        <v>0</v>
      </c>
      <c r="K167" s="61">
        <f>COUNTIF(TKB_HK2_Moi_Giang!G928:G1017,C167)</f>
        <v>0</v>
      </c>
      <c r="L167" s="40" t="str">
        <f t="shared" si="4"/>
        <v>Ok</v>
      </c>
      <c r="M167" s="63" t="str">
        <f t="shared" si="6"/>
        <v>#N/A</v>
      </c>
      <c r="N167" s="64"/>
      <c r="O167" s="1"/>
      <c r="P167" s="1"/>
      <c r="Q167" s="1"/>
      <c r="R167" s="1"/>
      <c r="S167" s="1"/>
      <c r="T167" s="1"/>
      <c r="U167" s="1"/>
      <c r="V167" s="1"/>
      <c r="W167" s="1"/>
      <c r="X167" s="1"/>
      <c r="Y167" s="1"/>
      <c r="Z167" s="1"/>
      <c r="AA167" s="1"/>
      <c r="AB167" s="1"/>
      <c r="AC167" s="1"/>
      <c r="AD167" s="1"/>
      <c r="AE167" s="1"/>
    </row>
    <row r="168">
      <c r="A168" s="56">
        <v>144.0</v>
      </c>
      <c r="B168" s="65"/>
      <c r="C168" s="65"/>
      <c r="D168" s="60">
        <f>SUMIFS('KHĐT'!$G:$G,'KHĐT'!$H:$H,B168)</f>
        <v>0</v>
      </c>
      <c r="E168" s="61">
        <v>1.0</v>
      </c>
      <c r="F168" s="61">
        <f>ThamSo!$B$2</f>
        <v>38</v>
      </c>
      <c r="G168" s="62" t="str">
        <f>VLOOKUP(C168,'KHĐT'!$I$2:$K$534,3,0)</f>
        <v>#N/A</v>
      </c>
      <c r="H168" s="61">
        <f t="shared" si="2"/>
        <v>0</v>
      </c>
      <c r="I168" s="61">
        <f t="shared" si="3"/>
        <v>0</v>
      </c>
      <c r="J168" s="61">
        <f>COUNTIF('KHĐT'!$I$2:$I$534,C168)</f>
        <v>0</v>
      </c>
      <c r="K168" s="61">
        <f>COUNTIF(TKB_HK2_Moi_Giang!G928:G1017,C168)</f>
        <v>0</v>
      </c>
      <c r="L168" s="40" t="str">
        <f t="shared" si="4"/>
        <v>Ok</v>
      </c>
      <c r="M168" s="63" t="str">
        <f t="shared" si="6"/>
        <v>#N/A</v>
      </c>
      <c r="N168" s="64"/>
      <c r="O168" s="1"/>
      <c r="P168" s="1"/>
      <c r="Q168" s="1"/>
      <c r="R168" s="1"/>
      <c r="S168" s="1"/>
      <c r="T168" s="1"/>
      <c r="U168" s="1"/>
      <c r="V168" s="1"/>
      <c r="W168" s="1"/>
      <c r="X168" s="1"/>
      <c r="Y168" s="1"/>
      <c r="Z168" s="1"/>
      <c r="AA168" s="1"/>
      <c r="AB168" s="1"/>
      <c r="AC168" s="1"/>
      <c r="AD168" s="1"/>
      <c r="AE168" s="1"/>
    </row>
    <row r="169">
      <c r="A169" s="56">
        <v>145.0</v>
      </c>
      <c r="B169" s="65"/>
      <c r="C169" s="65"/>
      <c r="D169" s="60">
        <f>SUMIFS('KHĐT'!$G:$G,'KHĐT'!$H:$H,B169)</f>
        <v>0</v>
      </c>
      <c r="E169" s="61">
        <v>1.0</v>
      </c>
      <c r="F169" s="61">
        <f>ThamSo!$B$2</f>
        <v>38</v>
      </c>
      <c r="G169" s="62" t="str">
        <f>VLOOKUP(C169,'KHĐT'!$I$2:$K$534,3,0)</f>
        <v>#N/A</v>
      </c>
      <c r="H169" s="61">
        <f t="shared" si="2"/>
        <v>0</v>
      </c>
      <c r="I169" s="61">
        <f t="shared" si="3"/>
        <v>0</v>
      </c>
      <c r="J169" s="61">
        <f>COUNTIF('KHĐT'!$I$2:$I$534,C169)</f>
        <v>0</v>
      </c>
      <c r="K169" s="61">
        <f>COUNTIF(TKB_HK2_Moi_Giang!G928:G1017,C169)</f>
        <v>0</v>
      </c>
      <c r="L169" s="40" t="str">
        <f t="shared" si="4"/>
        <v>Ok</v>
      </c>
      <c r="M169" s="63" t="str">
        <f t="shared" si="6"/>
        <v>#N/A</v>
      </c>
      <c r="N169" s="64"/>
      <c r="O169" s="1"/>
      <c r="P169" s="1"/>
      <c r="Q169" s="1"/>
      <c r="R169" s="1"/>
      <c r="S169" s="1"/>
      <c r="T169" s="1"/>
      <c r="U169" s="1"/>
      <c r="V169" s="1"/>
      <c r="W169" s="1"/>
      <c r="X169" s="1"/>
      <c r="Y169" s="1"/>
      <c r="Z169" s="1"/>
      <c r="AA169" s="1"/>
      <c r="AB169" s="1"/>
      <c r="AC169" s="1"/>
      <c r="AD169" s="1"/>
      <c r="AE169" s="1"/>
    </row>
    <row r="170">
      <c r="A170" s="56">
        <v>146.0</v>
      </c>
      <c r="B170" s="65"/>
      <c r="C170" s="65"/>
      <c r="D170" s="60">
        <f>SUMIFS('KHĐT'!$G:$G,'KHĐT'!$H:$H,B170)</f>
        <v>0</v>
      </c>
      <c r="E170" s="61">
        <v>1.0</v>
      </c>
      <c r="F170" s="61">
        <f>ThamSo!$B$2</f>
        <v>38</v>
      </c>
      <c r="G170" s="62" t="str">
        <f>VLOOKUP(C170,'KHĐT'!$I$2:$K$534,3,0)</f>
        <v>#N/A</v>
      </c>
      <c r="H170" s="61">
        <f t="shared" si="2"/>
        <v>0</v>
      </c>
      <c r="I170" s="61">
        <f t="shared" si="3"/>
        <v>0</v>
      </c>
      <c r="J170" s="61">
        <f>COUNTIF('KHĐT'!$I$2:$I$534,C170)</f>
        <v>0</v>
      </c>
      <c r="K170" s="61">
        <f>COUNTIF(TKB_HK2_Moi_Giang!G928:G1017,C170)</f>
        <v>0</v>
      </c>
      <c r="L170" s="40" t="str">
        <f t="shared" si="4"/>
        <v>Ok</v>
      </c>
      <c r="M170" s="63" t="str">
        <f t="shared" si="6"/>
        <v>#N/A</v>
      </c>
      <c r="N170" s="64"/>
      <c r="O170" s="1"/>
      <c r="P170" s="1"/>
      <c r="Q170" s="1"/>
      <c r="R170" s="1"/>
      <c r="S170" s="1"/>
      <c r="T170" s="1"/>
      <c r="U170" s="1"/>
      <c r="V170" s="1"/>
      <c r="W170" s="1"/>
      <c r="X170" s="1"/>
      <c r="Y170" s="1"/>
      <c r="Z170" s="1"/>
      <c r="AA170" s="1"/>
      <c r="AB170" s="1"/>
      <c r="AC170" s="1"/>
      <c r="AD170" s="1"/>
      <c r="AE170" s="1"/>
    </row>
    <row r="171">
      <c r="A171" s="56">
        <v>147.0</v>
      </c>
      <c r="B171" s="65"/>
      <c r="C171" s="65"/>
      <c r="D171" s="60">
        <f>SUMIFS('KHĐT'!$G:$G,'KHĐT'!$H:$H,B171)</f>
        <v>0</v>
      </c>
      <c r="E171" s="61">
        <v>1.0</v>
      </c>
      <c r="F171" s="61">
        <f>ThamSo!$B$2</f>
        <v>38</v>
      </c>
      <c r="G171" s="62" t="str">
        <f>VLOOKUP(C171,'KHĐT'!$I$2:$K$534,3,0)</f>
        <v>#N/A</v>
      </c>
      <c r="H171" s="61">
        <f t="shared" si="2"/>
        <v>0</v>
      </c>
      <c r="I171" s="61">
        <f t="shared" si="3"/>
        <v>0</v>
      </c>
      <c r="J171" s="61">
        <f>COUNTIF('KHĐT'!$I$2:$I$534,C171)</f>
        <v>0</v>
      </c>
      <c r="K171" s="61">
        <f>COUNTIF(TKB_HK2_Moi_Giang!G928:G1026,C171)</f>
        <v>0</v>
      </c>
      <c r="L171" s="40" t="str">
        <f t="shared" si="4"/>
        <v>Ok</v>
      </c>
      <c r="M171" s="63" t="str">
        <f t="shared" si="6"/>
        <v>#N/A</v>
      </c>
      <c r="N171" s="64"/>
      <c r="O171" s="1"/>
      <c r="P171" s="1"/>
      <c r="Q171" s="1"/>
      <c r="R171" s="1"/>
      <c r="S171" s="1"/>
      <c r="T171" s="1"/>
      <c r="U171" s="1"/>
      <c r="V171" s="1"/>
      <c r="W171" s="1"/>
      <c r="X171" s="1"/>
      <c r="Y171" s="1"/>
      <c r="Z171" s="1"/>
      <c r="AA171" s="1"/>
      <c r="AB171" s="1"/>
      <c r="AC171" s="1"/>
      <c r="AD171" s="1"/>
      <c r="AE171" s="1"/>
    </row>
    <row r="172">
      <c r="A172" s="56">
        <v>148.0</v>
      </c>
      <c r="B172" s="65"/>
      <c r="C172" s="65"/>
      <c r="D172" s="60">
        <f>SUMIFS('KHĐT'!$G:$G,'KHĐT'!$H:$H,B172)</f>
        <v>0</v>
      </c>
      <c r="E172" s="61">
        <v>1.0</v>
      </c>
      <c r="F172" s="61">
        <f>ThamSo!$B$2</f>
        <v>38</v>
      </c>
      <c r="G172" s="62" t="str">
        <f>VLOOKUP(C172,'KHĐT'!$I$2:$K$534,3,0)</f>
        <v>#N/A</v>
      </c>
      <c r="H172" s="61">
        <f t="shared" si="2"/>
        <v>0</v>
      </c>
      <c r="I172" s="61">
        <f t="shared" si="3"/>
        <v>0</v>
      </c>
      <c r="J172" s="61">
        <f>COUNTIF('KHĐT'!$I$2:$I$534,C172)</f>
        <v>0</v>
      </c>
      <c r="K172" s="61">
        <f>COUNTIF(TKB_HK2_Moi_Giang!G928:G1019,C172)</f>
        <v>0</v>
      </c>
      <c r="L172" s="40" t="str">
        <f t="shared" si="4"/>
        <v>Ok</v>
      </c>
      <c r="M172" s="63" t="str">
        <f t="shared" si="6"/>
        <v>#N/A</v>
      </c>
      <c r="N172" s="64"/>
      <c r="O172" s="1"/>
      <c r="P172" s="1"/>
      <c r="Q172" s="1"/>
      <c r="R172" s="1"/>
      <c r="S172" s="1"/>
      <c r="T172" s="1"/>
      <c r="U172" s="1"/>
      <c r="V172" s="1"/>
      <c r="W172" s="1"/>
      <c r="X172" s="1"/>
      <c r="Y172" s="1"/>
      <c r="Z172" s="1"/>
      <c r="AA172" s="1"/>
      <c r="AB172" s="1"/>
      <c r="AC172" s="1"/>
      <c r="AD172" s="1"/>
      <c r="AE172" s="1"/>
    </row>
    <row r="173">
      <c r="A173" s="56">
        <v>149.0</v>
      </c>
      <c r="B173" s="65"/>
      <c r="C173" s="65"/>
      <c r="D173" s="60">
        <f>SUMIFS('KHĐT'!$G:$G,'KHĐT'!$H:$H,B173)</f>
        <v>0</v>
      </c>
      <c r="E173" s="61">
        <v>1.0</v>
      </c>
      <c r="F173" s="61">
        <f>ThamSo!$B$2</f>
        <v>38</v>
      </c>
      <c r="G173" s="62" t="str">
        <f>VLOOKUP(C173,'KHĐT'!$I$2:$K$534,3,0)</f>
        <v>#N/A</v>
      </c>
      <c r="H173" s="61">
        <f t="shared" si="2"/>
        <v>0</v>
      </c>
      <c r="I173" s="61">
        <f t="shared" si="3"/>
        <v>0</v>
      </c>
      <c r="J173" s="61">
        <f>COUNTIF('KHĐT'!$I$2:$I$534,C173)</f>
        <v>0</v>
      </c>
      <c r="K173" s="61">
        <f>COUNTIF(TKB_HK2_Moi_Giang!G928:G1021,C173)</f>
        <v>0</v>
      </c>
      <c r="L173" s="40" t="str">
        <f t="shared" si="4"/>
        <v>Ok</v>
      </c>
      <c r="M173" s="63" t="str">
        <f t="shared" si="6"/>
        <v>#N/A</v>
      </c>
      <c r="N173" s="64"/>
      <c r="O173" s="1"/>
      <c r="P173" s="1"/>
      <c r="Q173" s="1"/>
      <c r="R173" s="1"/>
      <c r="S173" s="1"/>
      <c r="T173" s="1"/>
      <c r="U173" s="1"/>
      <c r="V173" s="1"/>
      <c r="W173" s="1"/>
      <c r="X173" s="1"/>
      <c r="Y173" s="1"/>
      <c r="Z173" s="1"/>
      <c r="AA173" s="1"/>
      <c r="AB173" s="1"/>
      <c r="AC173" s="1"/>
      <c r="AD173" s="1"/>
      <c r="AE173" s="1"/>
    </row>
    <row r="174">
      <c r="A174" s="56">
        <v>150.0</v>
      </c>
      <c r="B174" s="65"/>
      <c r="C174" s="65"/>
      <c r="D174" s="60">
        <f>SUMIFS('KHĐT'!$G:$G,'KHĐT'!$H:$H,B174)</f>
        <v>0</v>
      </c>
      <c r="E174" s="61">
        <v>1.0</v>
      </c>
      <c r="F174" s="61">
        <f>ThamSo!$B$2</f>
        <v>38</v>
      </c>
      <c r="G174" s="62" t="str">
        <f>VLOOKUP(C174,'KHĐT'!$I$2:$K$534,3,0)</f>
        <v>#N/A</v>
      </c>
      <c r="H174" s="61">
        <f t="shared" si="2"/>
        <v>0</v>
      </c>
      <c r="I174" s="61">
        <f t="shared" si="3"/>
        <v>0</v>
      </c>
      <c r="J174" s="61">
        <f>COUNTIF('KHĐT'!$I$2:$I$534,C174)</f>
        <v>0</v>
      </c>
      <c r="K174" s="61">
        <f>COUNTIF(TKB_HK2_Moi_Giang!G928:G1022,C174)</f>
        <v>0</v>
      </c>
      <c r="L174" s="40" t="str">
        <f t="shared" si="4"/>
        <v>Ok</v>
      </c>
      <c r="M174" s="63" t="str">
        <f t="shared" si="6"/>
        <v>#N/A</v>
      </c>
      <c r="N174" s="64"/>
      <c r="O174" s="1"/>
      <c r="P174" s="1"/>
      <c r="Q174" s="1"/>
      <c r="R174" s="1"/>
      <c r="S174" s="1"/>
      <c r="T174" s="1"/>
      <c r="U174" s="1"/>
      <c r="V174" s="1"/>
      <c r="W174" s="1"/>
      <c r="X174" s="1"/>
      <c r="Y174" s="1"/>
      <c r="Z174" s="1"/>
      <c r="AA174" s="1"/>
      <c r="AB174" s="1"/>
      <c r="AC174" s="1"/>
      <c r="AD174" s="1"/>
      <c r="AE174" s="1"/>
    </row>
    <row r="175">
      <c r="A175" s="56">
        <v>151.0</v>
      </c>
      <c r="B175" s="65"/>
      <c r="C175" s="65"/>
      <c r="D175" s="60">
        <f>SUMIFS('KHĐT'!$G:$G,'KHĐT'!$H:$H,B175)</f>
        <v>0</v>
      </c>
      <c r="E175" s="61">
        <v>1.0</v>
      </c>
      <c r="F175" s="61">
        <f>ThamSo!$B$2</f>
        <v>38</v>
      </c>
      <c r="G175" s="62" t="str">
        <f>VLOOKUP(C175,'KHĐT'!$I$2:$K$534,3,0)</f>
        <v>#N/A</v>
      </c>
      <c r="H175" s="61">
        <f t="shared" si="2"/>
        <v>0</v>
      </c>
      <c r="I175" s="61">
        <f t="shared" si="3"/>
        <v>0</v>
      </c>
      <c r="J175" s="61">
        <f>COUNTIF('KHĐT'!$I$2:$I$534,C175)</f>
        <v>0</v>
      </c>
      <c r="K175" s="61">
        <f>COUNTIF(TKB_HK2_Moi_Giang!G928:G1023,C175)</f>
        <v>0</v>
      </c>
      <c r="L175" s="40" t="str">
        <f t="shared" si="4"/>
        <v>Ok</v>
      </c>
      <c r="M175" s="63" t="str">
        <f t="shared" si="6"/>
        <v>#N/A</v>
      </c>
      <c r="N175" s="64"/>
      <c r="O175" s="1"/>
      <c r="P175" s="1"/>
      <c r="Q175" s="1"/>
      <c r="R175" s="1"/>
      <c r="S175" s="1"/>
      <c r="T175" s="1"/>
      <c r="U175" s="1"/>
      <c r="V175" s="1"/>
      <c r="W175" s="1"/>
      <c r="X175" s="1"/>
      <c r="Y175" s="1"/>
      <c r="Z175" s="1"/>
      <c r="AA175" s="1"/>
      <c r="AB175" s="1"/>
      <c r="AC175" s="1"/>
      <c r="AD175" s="1"/>
      <c r="AE175" s="1"/>
    </row>
    <row r="176">
      <c r="A176" s="56">
        <v>152.0</v>
      </c>
      <c r="B176" s="65"/>
      <c r="C176" s="65"/>
      <c r="D176" s="60">
        <f>SUMIFS('KHĐT'!$G:$G,'KHĐT'!$H:$H,B176)</f>
        <v>0</v>
      </c>
      <c r="E176" s="61">
        <v>1.0</v>
      </c>
      <c r="F176" s="61">
        <f>ThamSo!$B$2</f>
        <v>38</v>
      </c>
      <c r="G176" s="62" t="str">
        <f>VLOOKUP(C176,'KHĐT'!$I$2:$K$534,3,0)</f>
        <v>#N/A</v>
      </c>
      <c r="H176" s="61">
        <f t="shared" si="2"/>
        <v>0</v>
      </c>
      <c r="I176" s="61">
        <f t="shared" si="3"/>
        <v>0</v>
      </c>
      <c r="J176" s="61">
        <f>COUNTIF('KHĐT'!$I$2:$I$534,C176)</f>
        <v>0</v>
      </c>
      <c r="K176" s="61">
        <f>COUNTIF(TKB_HK2_Moi_Giang!G928:G1024,C176)</f>
        <v>0</v>
      </c>
      <c r="L176" s="40" t="str">
        <f t="shared" si="4"/>
        <v>Ok</v>
      </c>
      <c r="M176" s="63" t="str">
        <f t="shared" si="6"/>
        <v>#N/A</v>
      </c>
      <c r="N176" s="64"/>
      <c r="O176" s="1"/>
      <c r="P176" s="1"/>
      <c r="Q176" s="1"/>
      <c r="R176" s="1"/>
      <c r="S176" s="1"/>
      <c r="T176" s="1"/>
      <c r="U176" s="1"/>
      <c r="V176" s="1"/>
      <c r="W176" s="1"/>
      <c r="X176" s="1"/>
      <c r="Y176" s="1"/>
      <c r="Z176" s="1"/>
      <c r="AA176" s="1"/>
      <c r="AB176" s="1"/>
      <c r="AC176" s="1"/>
      <c r="AD176" s="1"/>
      <c r="AE176" s="1"/>
    </row>
    <row r="177">
      <c r="A177" s="56">
        <v>153.0</v>
      </c>
      <c r="B177" s="65"/>
      <c r="C177" s="65"/>
      <c r="D177" s="60">
        <f>SUMIFS('KHĐT'!$G:$G,'KHĐT'!$H:$H,B177)</f>
        <v>0</v>
      </c>
      <c r="E177" s="61">
        <v>1.0</v>
      </c>
      <c r="F177" s="61">
        <f>ThamSo!$B$2</f>
        <v>38</v>
      </c>
      <c r="G177" s="62" t="str">
        <f>VLOOKUP(C177,'KHĐT'!$I$2:$K$534,3,0)</f>
        <v>#N/A</v>
      </c>
      <c r="H177" s="61">
        <f t="shared" si="2"/>
        <v>0</v>
      </c>
      <c r="I177" s="61">
        <f t="shared" si="3"/>
        <v>0</v>
      </c>
      <c r="J177" s="61">
        <f>COUNTIF('KHĐT'!$I$2:$I$534,C177)</f>
        <v>0</v>
      </c>
      <c r="K177" s="61">
        <f>COUNTIF(TKB_HK2_Moi_Giang!G928:G1025,C177)</f>
        <v>0</v>
      </c>
      <c r="L177" s="40" t="str">
        <f t="shared" si="4"/>
        <v>Ok</v>
      </c>
      <c r="M177" s="63" t="str">
        <f t="shared" si="6"/>
        <v>#N/A</v>
      </c>
      <c r="N177" s="64"/>
      <c r="O177" s="1"/>
      <c r="P177" s="1"/>
      <c r="Q177" s="1"/>
      <c r="R177" s="1"/>
      <c r="S177" s="1"/>
      <c r="T177" s="1"/>
      <c r="U177" s="1"/>
      <c r="V177" s="1"/>
      <c r="W177" s="1"/>
      <c r="X177" s="1"/>
      <c r="Y177" s="1"/>
      <c r="Z177" s="1"/>
      <c r="AA177" s="1"/>
      <c r="AB177" s="1"/>
      <c r="AC177" s="1"/>
      <c r="AD177" s="1"/>
      <c r="AE177" s="1"/>
    </row>
    <row r="178">
      <c r="A178" s="56">
        <v>154.0</v>
      </c>
      <c r="B178" s="65"/>
      <c r="C178" s="65"/>
      <c r="D178" s="60">
        <f>SUMIFS('KHĐT'!$G:$G,'KHĐT'!$H:$H,B178)</f>
        <v>0</v>
      </c>
      <c r="E178" s="61">
        <v>1.0</v>
      </c>
      <c r="F178" s="61">
        <f>ThamSo!$B$2</f>
        <v>38</v>
      </c>
      <c r="G178" s="62" t="str">
        <f>VLOOKUP(C178,'KHĐT'!$I$2:$K$534,3,0)</f>
        <v>#N/A</v>
      </c>
      <c r="H178" s="61">
        <f t="shared" si="2"/>
        <v>0</v>
      </c>
      <c r="I178" s="61">
        <f t="shared" si="3"/>
        <v>0</v>
      </c>
      <c r="J178" s="61">
        <f>COUNTIF('KHĐT'!$I$2:$I$534,C178)</f>
        <v>0</v>
      </c>
      <c r="K178" s="61">
        <f>COUNTIF(TKB_HK2_Moi_Giang!G928:G1025,C178)</f>
        <v>0</v>
      </c>
      <c r="L178" s="40" t="str">
        <f t="shared" si="4"/>
        <v>Ok</v>
      </c>
      <c r="M178" s="63" t="str">
        <f t="shared" si="6"/>
        <v>#N/A</v>
      </c>
      <c r="N178" s="64"/>
      <c r="O178" s="1"/>
      <c r="P178" s="1"/>
      <c r="Q178" s="1"/>
      <c r="R178" s="1"/>
      <c r="S178" s="1"/>
      <c r="T178" s="1"/>
      <c r="U178" s="1"/>
      <c r="V178" s="1"/>
      <c r="W178" s="1"/>
      <c r="X178" s="1"/>
      <c r="Y178" s="1"/>
      <c r="Z178" s="1"/>
      <c r="AA178" s="1"/>
      <c r="AB178" s="1"/>
      <c r="AC178" s="1"/>
      <c r="AD178" s="1"/>
      <c r="AE178" s="1"/>
    </row>
    <row r="179">
      <c r="A179" s="56">
        <v>155.0</v>
      </c>
      <c r="B179" s="65"/>
      <c r="C179" s="65"/>
      <c r="D179" s="60">
        <f>SUMIFS('KHĐT'!$G:$G,'KHĐT'!$H:$H,B179)</f>
        <v>0</v>
      </c>
      <c r="E179" s="61">
        <v>1.0</v>
      </c>
      <c r="F179" s="61">
        <f>ThamSo!$B$2</f>
        <v>38</v>
      </c>
      <c r="G179" s="62" t="str">
        <f>VLOOKUP(C179,'KHĐT'!$I$2:$K$534,3,0)</f>
        <v>#N/A</v>
      </c>
      <c r="H179" s="61">
        <f t="shared" si="2"/>
        <v>0</v>
      </c>
      <c r="I179" s="61">
        <f t="shared" si="3"/>
        <v>0</v>
      </c>
      <c r="J179" s="61">
        <f>COUNTIF('KHĐT'!$I$2:$I$534,C179)</f>
        <v>0</v>
      </c>
      <c r="K179" s="61">
        <f>COUNTIF(TKB_HK2_Moi_Giang!G928:G1025,C179)</f>
        <v>0</v>
      </c>
      <c r="L179" s="40" t="str">
        <f t="shared" si="4"/>
        <v>Ok</v>
      </c>
      <c r="M179" s="63" t="str">
        <f t="shared" si="6"/>
        <v>#N/A</v>
      </c>
      <c r="N179" s="64"/>
      <c r="O179" s="1"/>
      <c r="P179" s="1"/>
      <c r="Q179" s="1"/>
      <c r="R179" s="1"/>
      <c r="S179" s="1"/>
      <c r="T179" s="1"/>
      <c r="U179" s="1"/>
      <c r="V179" s="1"/>
      <c r="W179" s="1"/>
      <c r="X179" s="1"/>
      <c r="Y179" s="1"/>
      <c r="Z179" s="1"/>
      <c r="AA179" s="1"/>
      <c r="AB179" s="1"/>
      <c r="AC179" s="1"/>
      <c r="AD179" s="1"/>
      <c r="AE179" s="1"/>
    </row>
    <row r="180">
      <c r="A180" s="56">
        <v>156.0</v>
      </c>
      <c r="B180" s="65"/>
      <c r="C180" s="65"/>
      <c r="D180" s="60">
        <f>SUMIFS('KHĐT'!$G:$G,'KHĐT'!$H:$H,B180)</f>
        <v>0</v>
      </c>
      <c r="E180" s="61">
        <v>1.0</v>
      </c>
      <c r="F180" s="61">
        <f>ThamSo!$B$2</f>
        <v>38</v>
      </c>
      <c r="G180" s="62" t="str">
        <f>VLOOKUP(C180,'KHĐT'!$I$2:$K$534,3,0)</f>
        <v>#N/A</v>
      </c>
      <c r="H180" s="61">
        <f t="shared" si="2"/>
        <v>0</v>
      </c>
      <c r="I180" s="61">
        <f t="shared" si="3"/>
        <v>0</v>
      </c>
      <c r="J180" s="61">
        <f>COUNTIF('KHĐT'!$I$2:$I$534,C180)</f>
        <v>0</v>
      </c>
      <c r="K180" s="61">
        <f>COUNTIF(TKB_HK2_Moi_Giang!G928:G1025,C180)</f>
        <v>0</v>
      </c>
      <c r="L180" s="40" t="str">
        <f t="shared" si="4"/>
        <v>Ok</v>
      </c>
      <c r="M180" s="63" t="str">
        <f t="shared" si="6"/>
        <v>#N/A</v>
      </c>
      <c r="N180" s="64"/>
      <c r="O180" s="1"/>
      <c r="P180" s="1"/>
      <c r="Q180" s="1"/>
      <c r="R180" s="1"/>
      <c r="S180" s="1"/>
      <c r="T180" s="1"/>
      <c r="U180" s="1"/>
      <c r="V180" s="1"/>
      <c r="W180" s="1"/>
      <c r="X180" s="1"/>
      <c r="Y180" s="1"/>
      <c r="Z180" s="1"/>
      <c r="AA180" s="1"/>
      <c r="AB180" s="1"/>
      <c r="AC180" s="1"/>
      <c r="AD180" s="1"/>
      <c r="AE180" s="1"/>
    </row>
    <row r="181">
      <c r="A181" s="56">
        <v>157.0</v>
      </c>
      <c r="B181" s="65"/>
      <c r="C181" s="65"/>
      <c r="D181" s="60">
        <f>SUMIFS('KHĐT'!$G:$G,'KHĐT'!$H:$H,B181)</f>
        <v>0</v>
      </c>
      <c r="E181" s="61">
        <v>1.0</v>
      </c>
      <c r="F181" s="61">
        <f>ThamSo!$B$2</f>
        <v>38</v>
      </c>
      <c r="G181" s="62" t="str">
        <f>VLOOKUP(C181,'KHĐT'!$I$2:$K$534,3,0)</f>
        <v>#N/A</v>
      </c>
      <c r="H181" s="61">
        <f t="shared" si="2"/>
        <v>0</v>
      </c>
      <c r="I181" s="61">
        <f t="shared" si="3"/>
        <v>0</v>
      </c>
      <c r="J181" s="61">
        <f>COUNTIF('KHĐT'!$I$2:$I$534,C181)</f>
        <v>0</v>
      </c>
      <c r="K181" s="61">
        <f>COUNTIF(TKB_HK2_Moi_Giang!G928:G1025,C181)</f>
        <v>0</v>
      </c>
      <c r="L181" s="40" t="str">
        <f t="shared" si="4"/>
        <v>Ok</v>
      </c>
      <c r="M181" s="63" t="str">
        <f t="shared" si="6"/>
        <v>#N/A</v>
      </c>
      <c r="N181" s="64"/>
      <c r="O181" s="1"/>
      <c r="P181" s="1"/>
      <c r="Q181" s="1"/>
      <c r="R181" s="1"/>
      <c r="S181" s="1"/>
      <c r="T181" s="1"/>
      <c r="U181" s="1"/>
      <c r="V181" s="1"/>
      <c r="W181" s="1"/>
      <c r="X181" s="1"/>
      <c r="Y181" s="1"/>
      <c r="Z181" s="1"/>
      <c r="AA181" s="1"/>
      <c r="AB181" s="1"/>
      <c r="AC181" s="1"/>
      <c r="AD181" s="1"/>
      <c r="AE181" s="1"/>
    </row>
    <row r="182">
      <c r="A182" s="56">
        <v>158.0</v>
      </c>
      <c r="B182" s="65"/>
      <c r="C182" s="65"/>
      <c r="D182" s="60">
        <f>SUMIFS('KHĐT'!$G:$G,'KHĐT'!$H:$H,B182)</f>
        <v>0</v>
      </c>
      <c r="E182" s="61">
        <v>1.0</v>
      </c>
      <c r="F182" s="61">
        <f>ThamSo!$B$2</f>
        <v>38</v>
      </c>
      <c r="G182" s="62" t="str">
        <f>VLOOKUP(C182,'KHĐT'!$I$2:$K$534,3,0)</f>
        <v>#N/A</v>
      </c>
      <c r="H182" s="61">
        <f t="shared" si="2"/>
        <v>0</v>
      </c>
      <c r="I182" s="61">
        <f t="shared" si="3"/>
        <v>0</v>
      </c>
      <c r="J182" s="61">
        <f>COUNTIF('KHĐT'!$I$2:$I$534,C182)</f>
        <v>0</v>
      </c>
      <c r="K182" s="61">
        <f>COUNTIF(TKB_HK2_Moi_Giang!G928:G1026,C182)</f>
        <v>0</v>
      </c>
      <c r="L182" s="40" t="str">
        <f t="shared" si="4"/>
        <v>Ok</v>
      </c>
      <c r="M182" s="63" t="str">
        <f t="shared" si="6"/>
        <v>#N/A</v>
      </c>
      <c r="N182" s="64"/>
      <c r="O182" s="1"/>
      <c r="P182" s="1"/>
      <c r="Q182" s="1"/>
      <c r="R182" s="1"/>
      <c r="S182" s="1"/>
      <c r="T182" s="1"/>
      <c r="U182" s="1"/>
      <c r="V182" s="1"/>
      <c r="W182" s="1"/>
      <c r="X182" s="1"/>
      <c r="Y182" s="1"/>
      <c r="Z182" s="1"/>
      <c r="AA182" s="1"/>
      <c r="AB182" s="1"/>
      <c r="AC182" s="1"/>
      <c r="AD182" s="1"/>
      <c r="AE182" s="1"/>
    </row>
    <row r="183">
      <c r="A183" s="56">
        <v>159.0</v>
      </c>
      <c r="B183" s="65"/>
      <c r="C183" s="65"/>
      <c r="D183" s="60">
        <f>SUMIFS('KHĐT'!$G:$G,'KHĐT'!$H:$H,B183)</f>
        <v>0</v>
      </c>
      <c r="E183" s="61">
        <v>1.0</v>
      </c>
      <c r="F183" s="61">
        <f>ThamSo!$B$2</f>
        <v>38</v>
      </c>
      <c r="G183" s="62" t="str">
        <f>VLOOKUP(C183,'KHĐT'!$I$2:$K$534,3,0)</f>
        <v>#N/A</v>
      </c>
      <c r="H183" s="61">
        <f t="shared" si="2"/>
        <v>0</v>
      </c>
      <c r="I183" s="61">
        <f t="shared" si="3"/>
        <v>0</v>
      </c>
      <c r="J183" s="61">
        <f>COUNTIF('KHĐT'!$I$2:$I$534,C183)</f>
        <v>0</v>
      </c>
      <c r="K183" s="61">
        <f>COUNTIF(TKB_HK2_Moi_Giang!G928:G1026,C183)</f>
        <v>0</v>
      </c>
      <c r="L183" s="40" t="str">
        <f t="shared" si="4"/>
        <v>Ok</v>
      </c>
      <c r="M183" s="63" t="str">
        <f t="shared" si="6"/>
        <v>#N/A</v>
      </c>
      <c r="N183" s="64"/>
      <c r="O183" s="1"/>
      <c r="P183" s="1"/>
      <c r="Q183" s="1"/>
      <c r="R183" s="1"/>
      <c r="S183" s="1"/>
      <c r="T183" s="1"/>
      <c r="U183" s="1"/>
      <c r="V183" s="1"/>
      <c r="W183" s="1"/>
      <c r="X183" s="1"/>
      <c r="Y183" s="1"/>
      <c r="Z183" s="1"/>
      <c r="AA183" s="1"/>
      <c r="AB183" s="1"/>
      <c r="AC183" s="1"/>
      <c r="AD183" s="1"/>
      <c r="AE183" s="1"/>
    </row>
    <row r="184">
      <c r="A184" s="56">
        <v>160.0</v>
      </c>
      <c r="B184" s="65"/>
      <c r="C184" s="65"/>
      <c r="D184" s="60">
        <f>SUMIFS('KHĐT'!$G:$G,'KHĐT'!$H:$H,B184)</f>
        <v>0</v>
      </c>
      <c r="E184" s="61">
        <v>1.0</v>
      </c>
      <c r="F184" s="61">
        <f>ThamSo!$B$2</f>
        <v>38</v>
      </c>
      <c r="G184" s="62" t="str">
        <f>VLOOKUP(C184,'KHĐT'!$I$2:$K$534,3,0)</f>
        <v>#N/A</v>
      </c>
      <c r="H184" s="61">
        <f t="shared" si="2"/>
        <v>0</v>
      </c>
      <c r="I184" s="61">
        <f t="shared" si="3"/>
        <v>0</v>
      </c>
      <c r="J184" s="61">
        <f>COUNTIF('KHĐT'!$I$2:$I$534,C184)</f>
        <v>0</v>
      </c>
      <c r="K184" s="61">
        <f>COUNTIF(TKB_HK2_Moi_Giang!G928:G1026,C184)</f>
        <v>0</v>
      </c>
      <c r="L184" s="40" t="str">
        <f t="shared" si="4"/>
        <v>Ok</v>
      </c>
      <c r="M184" s="63" t="str">
        <f t="shared" si="6"/>
        <v>#N/A</v>
      </c>
      <c r="N184" s="64"/>
      <c r="O184" s="1"/>
      <c r="P184" s="1"/>
      <c r="Q184" s="1"/>
      <c r="R184" s="1"/>
      <c r="S184" s="1"/>
      <c r="T184" s="1"/>
      <c r="U184" s="1"/>
      <c r="V184" s="1"/>
      <c r="W184" s="1"/>
      <c r="X184" s="1"/>
      <c r="Y184" s="1"/>
      <c r="Z184" s="1"/>
      <c r="AA184" s="1"/>
      <c r="AB184" s="1"/>
      <c r="AC184" s="1"/>
      <c r="AD184" s="1"/>
      <c r="AE184" s="1"/>
    </row>
    <row r="185">
      <c r="A185" s="56">
        <v>161.0</v>
      </c>
      <c r="B185" s="65"/>
      <c r="C185" s="65"/>
      <c r="D185" s="60">
        <f>SUMIFS('KHĐT'!$G:$G,'KHĐT'!$H:$H,B185)</f>
        <v>0</v>
      </c>
      <c r="E185" s="61">
        <v>1.0</v>
      </c>
      <c r="F185" s="61">
        <f>ThamSo!$B$2</f>
        <v>38</v>
      </c>
      <c r="G185" s="62" t="str">
        <f>VLOOKUP(C185,'KHĐT'!$I$2:$K$534,3,0)</f>
        <v>#N/A</v>
      </c>
      <c r="H185" s="61">
        <f t="shared" si="2"/>
        <v>0</v>
      </c>
      <c r="I185" s="61">
        <f t="shared" si="3"/>
        <v>0</v>
      </c>
      <c r="J185" s="61">
        <f>COUNTIF('KHĐT'!$I$2:$I$534,C185)</f>
        <v>0</v>
      </c>
      <c r="K185" s="61">
        <f>COUNTIF(TKB_HK2_Moi_Giang!G928:G1026,C185)</f>
        <v>0</v>
      </c>
      <c r="L185" s="40" t="str">
        <f t="shared" si="4"/>
        <v>Ok</v>
      </c>
      <c r="M185" s="63" t="str">
        <f t="shared" si="6"/>
        <v>#N/A</v>
      </c>
      <c r="N185" s="64"/>
      <c r="O185" s="1"/>
      <c r="P185" s="1"/>
      <c r="Q185" s="1"/>
      <c r="R185" s="1"/>
      <c r="S185" s="1"/>
      <c r="T185" s="1"/>
      <c r="U185" s="1"/>
      <c r="V185" s="1"/>
      <c r="W185" s="1"/>
      <c r="X185" s="1"/>
      <c r="Y185" s="1"/>
      <c r="Z185" s="1"/>
      <c r="AA185" s="1"/>
      <c r="AB185" s="1"/>
      <c r="AC185" s="1"/>
      <c r="AD185" s="1"/>
      <c r="AE185" s="1"/>
    </row>
    <row r="186">
      <c r="A186" s="56">
        <v>162.0</v>
      </c>
      <c r="B186" s="65"/>
      <c r="C186" s="65"/>
      <c r="D186" s="60">
        <f>SUMIFS('KHĐT'!$G:$G,'KHĐT'!$H:$H,B186)</f>
        <v>0</v>
      </c>
      <c r="E186" s="61">
        <v>1.0</v>
      </c>
      <c r="F186" s="61">
        <f>ThamSo!$B$2</f>
        <v>38</v>
      </c>
      <c r="G186" s="62" t="str">
        <f>VLOOKUP(C186,'KHĐT'!$I$2:$K$534,3,0)</f>
        <v>#N/A</v>
      </c>
      <c r="H186" s="61">
        <f t="shared" si="2"/>
        <v>0</v>
      </c>
      <c r="I186" s="61">
        <f t="shared" si="3"/>
        <v>0</v>
      </c>
      <c r="J186" s="61">
        <f>COUNTIF('KHĐT'!$I$2:$I$534,C186)</f>
        <v>0</v>
      </c>
      <c r="K186" s="61">
        <f>COUNTIF(TKB_HK2_Moi_Giang!G928:G1027,C186)</f>
        <v>0</v>
      </c>
      <c r="L186" s="40" t="str">
        <f t="shared" si="4"/>
        <v>Ok</v>
      </c>
      <c r="M186" s="63" t="str">
        <f t="shared" si="6"/>
        <v>#N/A</v>
      </c>
      <c r="N186" s="64"/>
      <c r="O186" s="1"/>
      <c r="P186" s="1"/>
      <c r="Q186" s="1"/>
      <c r="R186" s="1"/>
      <c r="S186" s="1"/>
      <c r="T186" s="1"/>
      <c r="U186" s="1"/>
      <c r="V186" s="1"/>
      <c r="W186" s="1"/>
      <c r="X186" s="1"/>
      <c r="Y186" s="1"/>
      <c r="Z186" s="1"/>
      <c r="AA186" s="1"/>
      <c r="AB186" s="1"/>
      <c r="AC186" s="1"/>
      <c r="AD186" s="1"/>
      <c r="AE186" s="1"/>
    </row>
    <row r="187">
      <c r="A187" s="56">
        <v>163.0</v>
      </c>
      <c r="B187" s="65"/>
      <c r="C187" s="65"/>
      <c r="D187" s="60">
        <f>SUMIFS('KHĐT'!$G:$G,'KHĐT'!$H:$H,B187)</f>
        <v>0</v>
      </c>
      <c r="E187" s="61">
        <v>1.0</v>
      </c>
      <c r="F187" s="61">
        <f>ThamSo!$B$2</f>
        <v>38</v>
      </c>
      <c r="G187" s="62" t="str">
        <f>VLOOKUP(C187,'KHĐT'!$I$2:$K$534,3,0)</f>
        <v>#N/A</v>
      </c>
      <c r="H187" s="61">
        <f t="shared" si="2"/>
        <v>0</v>
      </c>
      <c r="I187" s="61">
        <f t="shared" si="3"/>
        <v>0</v>
      </c>
      <c r="J187" s="61">
        <f>COUNTIF('KHĐT'!$I$2:$I$534,C187)</f>
        <v>0</v>
      </c>
      <c r="K187" s="61">
        <f>COUNTIF(TKB_HK2_Moi_Giang!G928:G1027,C187)</f>
        <v>0</v>
      </c>
      <c r="L187" s="40" t="str">
        <f t="shared" si="4"/>
        <v>Ok</v>
      </c>
      <c r="M187" s="63" t="str">
        <f t="shared" si="6"/>
        <v>#N/A</v>
      </c>
      <c r="N187" s="64"/>
      <c r="O187" s="1"/>
      <c r="P187" s="1"/>
      <c r="Q187" s="1"/>
      <c r="R187" s="1"/>
      <c r="S187" s="1"/>
      <c r="T187" s="1"/>
      <c r="U187" s="1"/>
      <c r="V187" s="1"/>
      <c r="W187" s="1"/>
      <c r="X187" s="1"/>
      <c r="Y187" s="1"/>
      <c r="Z187" s="1"/>
      <c r="AA187" s="1"/>
      <c r="AB187" s="1"/>
      <c r="AC187" s="1"/>
      <c r="AD187" s="1"/>
      <c r="AE187" s="1"/>
    </row>
    <row r="188">
      <c r="A188" s="56">
        <v>164.0</v>
      </c>
      <c r="B188" s="65"/>
      <c r="C188" s="65"/>
      <c r="D188" s="60">
        <f>SUMIFS('KHĐT'!$G:$G,'KHĐT'!$H:$H,B188)</f>
        <v>0</v>
      </c>
      <c r="E188" s="61">
        <v>1.0</v>
      </c>
      <c r="F188" s="61">
        <f>ThamSo!$B$2</f>
        <v>38</v>
      </c>
      <c r="G188" s="62" t="str">
        <f>VLOOKUP(C188,'KHĐT'!$I$2:$K$534,3,0)</f>
        <v>#N/A</v>
      </c>
      <c r="H188" s="61">
        <f t="shared" si="2"/>
        <v>0</v>
      </c>
      <c r="I188" s="61">
        <f t="shared" si="3"/>
        <v>0</v>
      </c>
      <c r="J188" s="61">
        <f>COUNTIF('KHĐT'!$I$2:$I$534,C188)</f>
        <v>0</v>
      </c>
      <c r="K188" s="61">
        <f>COUNTIF(TKB_HK2_Moi_Giang!G928:G1028,C188)</f>
        <v>0</v>
      </c>
      <c r="L188" s="40" t="str">
        <f t="shared" si="4"/>
        <v>Ok</v>
      </c>
      <c r="M188" s="63" t="str">
        <f t="shared" si="6"/>
        <v>#N/A</v>
      </c>
      <c r="N188" s="64"/>
      <c r="O188" s="1"/>
      <c r="P188" s="1"/>
      <c r="Q188" s="1"/>
      <c r="R188" s="1"/>
      <c r="S188" s="1"/>
      <c r="T188" s="1"/>
      <c r="U188" s="1"/>
      <c r="V188" s="1"/>
      <c r="W188" s="1"/>
      <c r="X188" s="1"/>
      <c r="Y188" s="1"/>
      <c r="Z188" s="1"/>
      <c r="AA188" s="1"/>
      <c r="AB188" s="1"/>
      <c r="AC188" s="1"/>
      <c r="AD188" s="1"/>
      <c r="AE188" s="1"/>
    </row>
    <row r="189">
      <c r="A189" s="56">
        <v>165.0</v>
      </c>
      <c r="B189" s="65"/>
      <c r="C189" s="65"/>
      <c r="D189" s="60">
        <f>SUMIFS('KHĐT'!$G:$G,'KHĐT'!$H:$H,B189)</f>
        <v>0</v>
      </c>
      <c r="E189" s="61">
        <v>1.0</v>
      </c>
      <c r="F189" s="61">
        <f>ThamSo!$B$2</f>
        <v>38</v>
      </c>
      <c r="G189" s="62" t="str">
        <f>VLOOKUP(C189,'KHĐT'!$I$2:$K$534,3,0)</f>
        <v>#N/A</v>
      </c>
      <c r="H189" s="61">
        <f t="shared" si="2"/>
        <v>0</v>
      </c>
      <c r="I189" s="61">
        <f t="shared" si="3"/>
        <v>0</v>
      </c>
      <c r="J189" s="61">
        <f>COUNTIF('KHĐT'!$I$2:$I$534,C189)</f>
        <v>0</v>
      </c>
      <c r="K189" s="61">
        <f>COUNTIF(TKB_HK2_Moi_Giang!G928:G1029,C189)</f>
        <v>0</v>
      </c>
      <c r="L189" s="40" t="str">
        <f t="shared" si="4"/>
        <v>Ok</v>
      </c>
      <c r="M189" s="63" t="str">
        <f t="shared" si="6"/>
        <v>#N/A</v>
      </c>
      <c r="N189" s="64"/>
      <c r="O189" s="1"/>
      <c r="P189" s="1"/>
      <c r="Q189" s="1"/>
      <c r="R189" s="1"/>
      <c r="S189" s="1"/>
      <c r="T189" s="1"/>
      <c r="U189" s="1"/>
      <c r="V189" s="1"/>
      <c r="W189" s="1"/>
      <c r="X189" s="1"/>
      <c r="Y189" s="1"/>
      <c r="Z189" s="1"/>
      <c r="AA189" s="1"/>
      <c r="AB189" s="1"/>
      <c r="AC189" s="1"/>
      <c r="AD189" s="1"/>
      <c r="AE189" s="1"/>
    </row>
    <row r="190">
      <c r="A190" s="56">
        <v>166.0</v>
      </c>
      <c r="B190" s="65"/>
      <c r="C190" s="65"/>
      <c r="D190" s="60">
        <f>SUMIFS('KHĐT'!$G:$G,'KHĐT'!$H:$H,B190)</f>
        <v>0</v>
      </c>
      <c r="E190" s="61">
        <v>1.0</v>
      </c>
      <c r="F190" s="61">
        <f>ThamSo!$B$2</f>
        <v>38</v>
      </c>
      <c r="G190" s="62" t="str">
        <f>VLOOKUP(C190,'KHĐT'!$I$2:$K$534,3,0)</f>
        <v>#N/A</v>
      </c>
      <c r="H190" s="61">
        <f t="shared" si="2"/>
        <v>0</v>
      </c>
      <c r="I190" s="61">
        <f t="shared" si="3"/>
        <v>0</v>
      </c>
      <c r="J190" s="61">
        <f>COUNTIF('KHĐT'!$I$2:$I$534,C190)</f>
        <v>0</v>
      </c>
      <c r="K190" s="61">
        <f>COUNTIF(TKB_HK2_Moi_Giang!G928:G1029,C190)</f>
        <v>0</v>
      </c>
      <c r="L190" s="40" t="str">
        <f t="shared" si="4"/>
        <v>Ok</v>
      </c>
      <c r="M190" s="63" t="str">
        <f t="shared" si="6"/>
        <v>#N/A</v>
      </c>
      <c r="N190" s="64"/>
      <c r="O190" s="1"/>
      <c r="P190" s="1"/>
      <c r="Q190" s="1"/>
      <c r="R190" s="1"/>
      <c r="S190" s="1"/>
      <c r="T190" s="1"/>
      <c r="U190" s="1"/>
      <c r="V190" s="1"/>
      <c r="W190" s="1"/>
      <c r="X190" s="1"/>
      <c r="Y190" s="1"/>
      <c r="Z190" s="1"/>
      <c r="AA190" s="1"/>
      <c r="AB190" s="1"/>
      <c r="AC190" s="1"/>
      <c r="AD190" s="1"/>
      <c r="AE190" s="1"/>
    </row>
    <row r="191">
      <c r="A191" s="56">
        <v>167.0</v>
      </c>
      <c r="B191" s="65"/>
      <c r="C191" s="65"/>
      <c r="D191" s="60">
        <f>SUMIFS('KHĐT'!$G:$G,'KHĐT'!$H:$H,B191)</f>
        <v>0</v>
      </c>
      <c r="E191" s="61">
        <v>1.0</v>
      </c>
      <c r="F191" s="61">
        <f>ThamSo!$B$2</f>
        <v>38</v>
      </c>
      <c r="G191" s="62" t="str">
        <f>VLOOKUP(C191,'KHĐT'!$I$2:$K$534,3,0)</f>
        <v>#N/A</v>
      </c>
      <c r="H191" s="61">
        <f t="shared" si="2"/>
        <v>0</v>
      </c>
      <c r="I191" s="61">
        <f t="shared" si="3"/>
        <v>0</v>
      </c>
      <c r="J191" s="61">
        <f>COUNTIF('KHĐT'!$I$2:$I$534,C191)</f>
        <v>0</v>
      </c>
      <c r="K191" s="61">
        <f>COUNTIF(TKB_HK2_Moi_Giang!G928:G1030,C191)</f>
        <v>0</v>
      </c>
      <c r="L191" s="40" t="str">
        <f t="shared" si="4"/>
        <v>Ok</v>
      </c>
      <c r="M191" s="63" t="str">
        <f t="shared" si="6"/>
        <v>#N/A</v>
      </c>
      <c r="N191" s="64"/>
      <c r="O191" s="1"/>
      <c r="P191" s="1"/>
      <c r="Q191" s="1"/>
      <c r="R191" s="1"/>
      <c r="S191" s="1"/>
      <c r="T191" s="1"/>
      <c r="U191" s="1"/>
      <c r="V191" s="1"/>
      <c r="W191" s="1"/>
      <c r="X191" s="1"/>
      <c r="Y191" s="1"/>
      <c r="Z191" s="1"/>
      <c r="AA191" s="1"/>
      <c r="AB191" s="1"/>
      <c r="AC191" s="1"/>
      <c r="AD191" s="1"/>
      <c r="AE191" s="1"/>
    </row>
    <row r="192">
      <c r="A192" s="56">
        <v>168.0</v>
      </c>
      <c r="B192" s="65"/>
      <c r="C192" s="65"/>
      <c r="D192" s="60">
        <f>SUMIFS('KHĐT'!$G:$G,'KHĐT'!$H:$H,B192)</f>
        <v>0</v>
      </c>
      <c r="E192" s="61">
        <v>1.0</v>
      </c>
      <c r="F192" s="61">
        <f>ThamSo!$B$2</f>
        <v>38</v>
      </c>
      <c r="G192" s="62" t="str">
        <f>VLOOKUP(C192,'KHĐT'!$I$2:$K$534,3,0)</f>
        <v>#N/A</v>
      </c>
      <c r="H192" s="61">
        <f t="shared" si="2"/>
        <v>0</v>
      </c>
      <c r="I192" s="61">
        <f t="shared" si="3"/>
        <v>0</v>
      </c>
      <c r="J192" s="61">
        <f>COUNTIF('KHĐT'!$I$2:$I$534,C192)</f>
        <v>0</v>
      </c>
      <c r="K192" s="61">
        <f>COUNTIF(TKB_HK2_Moi_Giang!G928:G1031,C192)</f>
        <v>0</v>
      </c>
      <c r="L192" s="40" t="str">
        <f t="shared" si="4"/>
        <v>Ok</v>
      </c>
      <c r="M192" s="63" t="str">
        <f t="shared" si="6"/>
        <v>#N/A</v>
      </c>
      <c r="N192" s="64"/>
      <c r="O192" s="1"/>
      <c r="P192" s="1"/>
      <c r="Q192" s="1"/>
      <c r="R192" s="1"/>
      <c r="S192" s="1"/>
      <c r="T192" s="1"/>
      <c r="U192" s="1"/>
      <c r="V192" s="1"/>
      <c r="W192" s="1"/>
      <c r="X192" s="1"/>
      <c r="Y192" s="1"/>
      <c r="Z192" s="1"/>
      <c r="AA192" s="1"/>
      <c r="AB192" s="1"/>
      <c r="AC192" s="1"/>
      <c r="AD192" s="1"/>
      <c r="AE192" s="1"/>
    </row>
    <row r="193">
      <c r="A193" s="56">
        <v>169.0</v>
      </c>
      <c r="B193" s="65"/>
      <c r="C193" s="65"/>
      <c r="D193" s="60">
        <f>SUMIFS('KHĐT'!$G:$G,'KHĐT'!$H:$H,B193)</f>
        <v>0</v>
      </c>
      <c r="E193" s="61">
        <v>1.0</v>
      </c>
      <c r="F193" s="61">
        <f>ThamSo!$B$2</f>
        <v>38</v>
      </c>
      <c r="G193" s="62" t="str">
        <f>VLOOKUP(C193,'KHĐT'!$I$2:$K$534,3,0)</f>
        <v>#N/A</v>
      </c>
      <c r="H193" s="61">
        <f t="shared" si="2"/>
        <v>0</v>
      </c>
      <c r="I193" s="61">
        <f t="shared" si="3"/>
        <v>0</v>
      </c>
      <c r="J193" s="61">
        <f>COUNTIF('KHĐT'!$I$2:$I$534,C193)</f>
        <v>0</v>
      </c>
      <c r="K193" s="61">
        <f>COUNTIF(TKB_HK2_Moi_Giang!G928:G1032,C193)</f>
        <v>0</v>
      </c>
      <c r="L193" s="40" t="str">
        <f t="shared" si="4"/>
        <v>Ok</v>
      </c>
      <c r="M193" s="63" t="str">
        <f t="shared" si="6"/>
        <v>#N/A</v>
      </c>
      <c r="N193" s="64"/>
      <c r="O193" s="1"/>
      <c r="P193" s="1"/>
      <c r="Q193" s="1"/>
      <c r="R193" s="1"/>
      <c r="S193" s="1"/>
      <c r="T193" s="1"/>
      <c r="U193" s="1"/>
      <c r="V193" s="1"/>
      <c r="W193" s="1"/>
      <c r="X193" s="1"/>
      <c r="Y193" s="1"/>
      <c r="Z193" s="1"/>
      <c r="AA193" s="1"/>
      <c r="AB193" s="1"/>
      <c r="AC193" s="1"/>
      <c r="AD193" s="1"/>
      <c r="AE193" s="1"/>
    </row>
    <row r="194">
      <c r="A194" s="56">
        <v>170.0</v>
      </c>
      <c r="B194" s="65"/>
      <c r="C194" s="65"/>
      <c r="D194" s="60">
        <f>SUMIFS('KHĐT'!$G:$G,'KHĐT'!$H:$H,B194)</f>
        <v>0</v>
      </c>
      <c r="E194" s="61">
        <v>1.0</v>
      </c>
      <c r="F194" s="61">
        <f>ThamSo!$B$2</f>
        <v>38</v>
      </c>
      <c r="G194" s="62" t="str">
        <f>VLOOKUP(C194,'KHĐT'!$I$2:$K$534,3,0)</f>
        <v>#N/A</v>
      </c>
      <c r="H194" s="61">
        <f t="shared" si="2"/>
        <v>0</v>
      </c>
      <c r="I194" s="61">
        <f t="shared" si="3"/>
        <v>0</v>
      </c>
      <c r="J194" s="61">
        <f>COUNTIF('KHĐT'!$I$2:$I$534,C194)</f>
        <v>0</v>
      </c>
      <c r="K194" s="61">
        <f>COUNTIF(TKB_HK2_Moi_Giang!G928:G1033,C194)</f>
        <v>0</v>
      </c>
      <c r="L194" s="40" t="str">
        <f t="shared" si="4"/>
        <v>Ok</v>
      </c>
      <c r="M194" s="63" t="str">
        <f t="shared" si="6"/>
        <v>#N/A</v>
      </c>
      <c r="N194" s="64"/>
      <c r="O194" s="1"/>
      <c r="P194" s="1"/>
      <c r="Q194" s="1"/>
      <c r="R194" s="1"/>
      <c r="S194" s="1"/>
      <c r="T194" s="1"/>
      <c r="U194" s="1"/>
      <c r="V194" s="1"/>
      <c r="W194" s="1"/>
      <c r="X194" s="1"/>
      <c r="Y194" s="1"/>
      <c r="Z194" s="1"/>
      <c r="AA194" s="1"/>
      <c r="AB194" s="1"/>
      <c r="AC194" s="1"/>
      <c r="AD194" s="1"/>
      <c r="AE194" s="1"/>
    </row>
    <row r="195">
      <c r="A195" s="56">
        <v>171.0</v>
      </c>
      <c r="B195" s="65"/>
      <c r="C195" s="65"/>
      <c r="D195" s="60">
        <f>SUMIFS('KHĐT'!$G:$G,'KHĐT'!$H:$H,B195)</f>
        <v>0</v>
      </c>
      <c r="E195" s="61">
        <v>1.0</v>
      </c>
      <c r="F195" s="61">
        <f>ThamSo!$B$2</f>
        <v>38</v>
      </c>
      <c r="G195" s="62" t="str">
        <f>VLOOKUP(C195,'KHĐT'!$I$2:$K$534,3,0)</f>
        <v>#N/A</v>
      </c>
      <c r="H195" s="61">
        <f t="shared" si="2"/>
        <v>0</v>
      </c>
      <c r="I195" s="61">
        <f t="shared" si="3"/>
        <v>0</v>
      </c>
      <c r="J195" s="61">
        <f>COUNTIF('KHĐT'!$I$2:$I$534,C195)</f>
        <v>0</v>
      </c>
      <c r="K195" s="61">
        <f>COUNTIF(TKB_HK2_Moi_Giang!G928:G1034,C195)</f>
        <v>0</v>
      </c>
      <c r="L195" s="40" t="str">
        <f t="shared" si="4"/>
        <v>Ok</v>
      </c>
      <c r="M195" s="63" t="str">
        <f t="shared" si="6"/>
        <v>#N/A</v>
      </c>
      <c r="N195" s="64"/>
      <c r="O195" s="1"/>
      <c r="P195" s="1"/>
      <c r="Q195" s="1"/>
      <c r="R195" s="1"/>
      <c r="S195" s="1"/>
      <c r="T195" s="1"/>
      <c r="U195" s="1"/>
      <c r="V195" s="1"/>
      <c r="W195" s="1"/>
      <c r="X195" s="1"/>
      <c r="Y195" s="1"/>
      <c r="Z195" s="1"/>
      <c r="AA195" s="1"/>
      <c r="AB195" s="1"/>
      <c r="AC195" s="1"/>
      <c r="AD195" s="1"/>
      <c r="AE195" s="1"/>
    </row>
    <row r="196">
      <c r="A196" s="56">
        <v>172.0</v>
      </c>
      <c r="B196" s="65"/>
      <c r="C196" s="65"/>
      <c r="D196" s="60">
        <f>SUMIFS('KHĐT'!$G:$G,'KHĐT'!$H:$H,B196)</f>
        <v>0</v>
      </c>
      <c r="E196" s="61">
        <v>1.0</v>
      </c>
      <c r="F196" s="61">
        <f>ThamSo!$B$2</f>
        <v>38</v>
      </c>
      <c r="G196" s="62" t="str">
        <f>VLOOKUP(C196,'KHĐT'!$I$2:$K$534,3,0)</f>
        <v>#N/A</v>
      </c>
      <c r="H196" s="61">
        <f t="shared" si="2"/>
        <v>0</v>
      </c>
      <c r="I196" s="61">
        <f t="shared" si="3"/>
        <v>0</v>
      </c>
      <c r="J196" s="61">
        <f>COUNTIF('KHĐT'!$I$2:$I$534,C196)</f>
        <v>0</v>
      </c>
      <c r="K196" s="61">
        <f>COUNTIF(TKB_HK2_Moi_Giang!G928:G1034,C196)</f>
        <v>0</v>
      </c>
      <c r="L196" s="40" t="str">
        <f t="shared" si="4"/>
        <v>Ok</v>
      </c>
      <c r="M196" s="63" t="str">
        <f t="shared" si="6"/>
        <v>#N/A</v>
      </c>
      <c r="N196" s="64"/>
      <c r="O196" s="1"/>
      <c r="P196" s="1"/>
      <c r="Q196" s="1"/>
      <c r="R196" s="1"/>
      <c r="S196" s="1"/>
      <c r="T196" s="1"/>
      <c r="U196" s="1"/>
      <c r="V196" s="1"/>
      <c r="W196" s="1"/>
      <c r="X196" s="1"/>
      <c r="Y196" s="1"/>
      <c r="Z196" s="1"/>
      <c r="AA196" s="1"/>
      <c r="AB196" s="1"/>
      <c r="AC196" s="1"/>
      <c r="AD196" s="1"/>
      <c r="AE196" s="1"/>
    </row>
    <row r="197">
      <c r="A197" s="56">
        <v>173.0</v>
      </c>
      <c r="B197" s="65"/>
      <c r="C197" s="65"/>
      <c r="D197" s="60">
        <f>SUMIFS('KHĐT'!$G:$G,'KHĐT'!$H:$H,B197)</f>
        <v>0</v>
      </c>
      <c r="E197" s="61">
        <v>1.0</v>
      </c>
      <c r="F197" s="61">
        <f>ThamSo!$B$2</f>
        <v>38</v>
      </c>
      <c r="G197" s="62" t="str">
        <f>VLOOKUP(C197,'KHĐT'!$I$2:$K$534,3,0)</f>
        <v>#N/A</v>
      </c>
      <c r="H197" s="61">
        <f t="shared" si="2"/>
        <v>0</v>
      </c>
      <c r="I197" s="61">
        <f t="shared" si="3"/>
        <v>0</v>
      </c>
      <c r="J197" s="61">
        <f>COUNTIF('KHĐT'!$I$2:$I$534,C197)</f>
        <v>0</v>
      </c>
      <c r="K197" s="61">
        <f>COUNTIF(TKB_HK2_Moi_Giang!G928:G1034,C197)</f>
        <v>0</v>
      </c>
      <c r="L197" s="40" t="str">
        <f t="shared" si="4"/>
        <v>Ok</v>
      </c>
      <c r="M197" s="63" t="str">
        <f t="shared" si="6"/>
        <v>#N/A</v>
      </c>
      <c r="N197" s="64"/>
      <c r="O197" s="1"/>
      <c r="P197" s="1"/>
      <c r="Q197" s="1"/>
      <c r="R197" s="1"/>
      <c r="S197" s="1"/>
      <c r="T197" s="1"/>
      <c r="U197" s="1"/>
      <c r="V197" s="1"/>
      <c r="W197" s="1"/>
      <c r="X197" s="1"/>
      <c r="Y197" s="1"/>
      <c r="Z197" s="1"/>
      <c r="AA197" s="1"/>
      <c r="AB197" s="1"/>
      <c r="AC197" s="1"/>
      <c r="AD197" s="1"/>
      <c r="AE197" s="1"/>
    </row>
    <row r="198">
      <c r="A198" s="56">
        <v>174.0</v>
      </c>
      <c r="B198" s="65"/>
      <c r="C198" s="65"/>
      <c r="D198" s="60">
        <f>SUMIFS('KHĐT'!$G:$G,'KHĐT'!$H:$H,B198)</f>
        <v>0</v>
      </c>
      <c r="E198" s="61">
        <v>1.0</v>
      </c>
      <c r="F198" s="61">
        <f>ThamSo!$B$2</f>
        <v>38</v>
      </c>
      <c r="G198" s="62" t="str">
        <f>VLOOKUP(C198,'KHĐT'!$I$2:$K$534,3,0)</f>
        <v>#N/A</v>
      </c>
      <c r="H198" s="61">
        <f t="shared" si="2"/>
        <v>0</v>
      </c>
      <c r="I198" s="61">
        <f t="shared" si="3"/>
        <v>0</v>
      </c>
      <c r="J198" s="61">
        <f>COUNTIF('KHĐT'!$I$2:$I$534,C198)</f>
        <v>0</v>
      </c>
      <c r="K198" s="61">
        <f>COUNTIF(TKB_HK2_Moi_Giang!G928:G1035,C198)</f>
        <v>0</v>
      </c>
      <c r="L198" s="40" t="str">
        <f t="shared" si="4"/>
        <v>Ok</v>
      </c>
      <c r="M198" s="63" t="str">
        <f t="shared" si="6"/>
        <v>#N/A</v>
      </c>
      <c r="N198" s="64"/>
      <c r="O198" s="1"/>
      <c r="P198" s="1"/>
      <c r="Q198" s="1"/>
      <c r="R198" s="1"/>
      <c r="S198" s="1"/>
      <c r="T198" s="1"/>
      <c r="U198" s="1"/>
      <c r="V198" s="1"/>
      <c r="W198" s="1"/>
      <c r="X198" s="1"/>
      <c r="Y198" s="1"/>
      <c r="Z198" s="1"/>
      <c r="AA198" s="1"/>
      <c r="AB198" s="1"/>
      <c r="AC198" s="1"/>
      <c r="AD198" s="1"/>
      <c r="AE198" s="1"/>
    </row>
    <row r="199">
      <c r="A199" s="56">
        <v>175.0</v>
      </c>
      <c r="B199" s="65"/>
      <c r="C199" s="65"/>
      <c r="D199" s="60">
        <f>SUMIFS('KHĐT'!$G:$G,'KHĐT'!$H:$H,B199)</f>
        <v>0</v>
      </c>
      <c r="E199" s="61">
        <v>1.0</v>
      </c>
      <c r="F199" s="61">
        <f>ThamSo!$B$2</f>
        <v>38</v>
      </c>
      <c r="G199" s="62" t="str">
        <f>VLOOKUP(C199,'KHĐT'!$I$2:$K$534,3,0)</f>
        <v>#N/A</v>
      </c>
      <c r="H199" s="61">
        <f t="shared" si="2"/>
        <v>0</v>
      </c>
      <c r="I199" s="61">
        <f t="shared" si="3"/>
        <v>0</v>
      </c>
      <c r="J199" s="61">
        <f>COUNTIF('KHĐT'!$I$2:$I$534,C199)</f>
        <v>0</v>
      </c>
      <c r="K199" s="61">
        <f>COUNTIF(TKB_HK2_Moi_Giang!G928:G1036,C199)</f>
        <v>0</v>
      </c>
      <c r="L199" s="40" t="str">
        <f t="shared" si="4"/>
        <v>Ok</v>
      </c>
      <c r="M199" s="63" t="str">
        <f t="shared" si="6"/>
        <v>#N/A</v>
      </c>
      <c r="N199" s="64"/>
      <c r="O199" s="1"/>
      <c r="P199" s="1"/>
      <c r="Q199" s="1"/>
      <c r="R199" s="1"/>
      <c r="S199" s="1"/>
      <c r="T199" s="1"/>
      <c r="U199" s="1"/>
      <c r="V199" s="1"/>
      <c r="W199" s="1"/>
      <c r="X199" s="1"/>
      <c r="Y199" s="1"/>
      <c r="Z199" s="1"/>
      <c r="AA199" s="1"/>
      <c r="AB199" s="1"/>
      <c r="AC199" s="1"/>
      <c r="AD199" s="1"/>
      <c r="AE199" s="1"/>
    </row>
    <row r="200">
      <c r="A200" s="56">
        <v>176.0</v>
      </c>
      <c r="B200" s="65"/>
      <c r="C200" s="65"/>
      <c r="D200" s="60">
        <f>SUMIFS('KHĐT'!$G:$G,'KHĐT'!$H:$H,B200)</f>
        <v>0</v>
      </c>
      <c r="E200" s="61">
        <v>1.0</v>
      </c>
      <c r="F200" s="61">
        <f>ThamSo!$B$2</f>
        <v>38</v>
      </c>
      <c r="G200" s="62" t="str">
        <f>VLOOKUP(C200,'KHĐT'!$I$2:$K$534,3,0)</f>
        <v>#N/A</v>
      </c>
      <c r="H200" s="61">
        <f t="shared" si="2"/>
        <v>0</v>
      </c>
      <c r="I200" s="61">
        <f t="shared" si="3"/>
        <v>0</v>
      </c>
      <c r="J200" s="61">
        <f>COUNTIF('KHĐT'!$I$2:$I$534,C200)</f>
        <v>0</v>
      </c>
      <c r="K200" s="61">
        <f>COUNTIF(TKB_HK2_Moi_Giang!G928:G1037,C200)</f>
        <v>0</v>
      </c>
      <c r="L200" s="40" t="str">
        <f t="shared" si="4"/>
        <v>Ok</v>
      </c>
      <c r="M200" s="63" t="str">
        <f t="shared" si="6"/>
        <v>#N/A</v>
      </c>
      <c r="N200" s="64"/>
      <c r="O200" s="1"/>
      <c r="P200" s="1"/>
      <c r="Q200" s="1"/>
      <c r="R200" s="1"/>
      <c r="S200" s="1"/>
      <c r="T200" s="1"/>
      <c r="U200" s="1"/>
      <c r="V200" s="1"/>
      <c r="W200" s="1"/>
      <c r="X200" s="1"/>
      <c r="Y200" s="1"/>
      <c r="Z200" s="1"/>
      <c r="AA200" s="1"/>
      <c r="AB200" s="1"/>
      <c r="AC200" s="1"/>
      <c r="AD200" s="1"/>
      <c r="AE200" s="1"/>
    </row>
    <row r="201">
      <c r="A201" s="56">
        <v>177.0</v>
      </c>
      <c r="B201" s="65"/>
      <c r="C201" s="65"/>
      <c r="D201" s="60">
        <f>SUMIFS('KHĐT'!$G:$G,'KHĐT'!$H:$H,B201)</f>
        <v>0</v>
      </c>
      <c r="E201" s="61">
        <v>1.0</v>
      </c>
      <c r="F201" s="61">
        <f>ThamSo!$B$2</f>
        <v>38</v>
      </c>
      <c r="G201" s="62" t="str">
        <f>VLOOKUP(C201,'KHĐT'!$I$2:$K$534,3,0)</f>
        <v>#N/A</v>
      </c>
      <c r="H201" s="61">
        <f t="shared" si="2"/>
        <v>0</v>
      </c>
      <c r="I201" s="61">
        <f t="shared" si="3"/>
        <v>0</v>
      </c>
      <c r="J201" s="61">
        <f>COUNTIF('KHĐT'!$I$2:$I$534,C201)</f>
        <v>0</v>
      </c>
      <c r="K201" s="61">
        <f>COUNTIF(TKB_HK2_Moi_Giang!G928:G1038,C201)</f>
        <v>0</v>
      </c>
      <c r="L201" s="40" t="str">
        <f t="shared" si="4"/>
        <v>Ok</v>
      </c>
      <c r="M201" s="63" t="str">
        <f t="shared" si="6"/>
        <v>#N/A</v>
      </c>
      <c r="N201" s="64"/>
      <c r="O201" s="1"/>
      <c r="P201" s="1"/>
      <c r="Q201" s="1"/>
      <c r="R201" s="1"/>
      <c r="S201" s="1"/>
      <c r="T201" s="1"/>
      <c r="U201" s="1"/>
      <c r="V201" s="1"/>
      <c r="W201" s="1"/>
      <c r="X201" s="1"/>
      <c r="Y201" s="1"/>
      <c r="Z201" s="1"/>
      <c r="AA201" s="1"/>
      <c r="AB201" s="1"/>
      <c r="AC201" s="1"/>
      <c r="AD201" s="1"/>
      <c r="AE201" s="1"/>
    </row>
    <row r="202">
      <c r="A202" s="56">
        <v>178.0</v>
      </c>
      <c r="B202" s="65"/>
      <c r="C202" s="65"/>
      <c r="D202" s="60">
        <f>SUMIFS('KHĐT'!$G:$G,'KHĐT'!$H:$H,B202)</f>
        <v>0</v>
      </c>
      <c r="E202" s="61">
        <v>1.0</v>
      </c>
      <c r="F202" s="61">
        <f>ThamSo!$B$2</f>
        <v>38</v>
      </c>
      <c r="G202" s="62" t="str">
        <f>VLOOKUP(C202,'KHĐT'!$I$2:$K$534,3,0)</f>
        <v>#N/A</v>
      </c>
      <c r="H202" s="61">
        <f t="shared" si="2"/>
        <v>0</v>
      </c>
      <c r="I202" s="61">
        <f t="shared" si="3"/>
        <v>0</v>
      </c>
      <c r="J202" s="61">
        <f>COUNTIF('KHĐT'!$I$2:$I$534,C202)</f>
        <v>0</v>
      </c>
      <c r="K202" s="61">
        <f>COUNTIF(TKB_HK2_Moi_Giang!G928:G1039,C202)</f>
        <v>0</v>
      </c>
      <c r="L202" s="40" t="str">
        <f t="shared" si="4"/>
        <v>Ok</v>
      </c>
      <c r="M202" s="63" t="str">
        <f t="shared" si="6"/>
        <v>#N/A</v>
      </c>
      <c r="N202" s="64"/>
      <c r="O202" s="1"/>
      <c r="P202" s="1"/>
      <c r="Q202" s="1"/>
      <c r="R202" s="1"/>
      <c r="S202" s="1"/>
      <c r="T202" s="1"/>
      <c r="U202" s="1"/>
      <c r="V202" s="1"/>
      <c r="W202" s="1"/>
      <c r="X202" s="1"/>
      <c r="Y202" s="1"/>
      <c r="Z202" s="1"/>
      <c r="AA202" s="1"/>
      <c r="AB202" s="1"/>
      <c r="AC202" s="1"/>
      <c r="AD202" s="1"/>
      <c r="AE202" s="1"/>
    </row>
    <row r="203">
      <c r="A203" s="56">
        <v>179.0</v>
      </c>
      <c r="B203" s="65"/>
      <c r="C203" s="65"/>
      <c r="D203" s="60">
        <f>SUMIFS('KHĐT'!$G:$G,'KHĐT'!$H:$H,B203)</f>
        <v>0</v>
      </c>
      <c r="E203" s="61">
        <v>1.0</v>
      </c>
      <c r="F203" s="61">
        <f>ThamSo!$B$2</f>
        <v>38</v>
      </c>
      <c r="G203" s="62" t="str">
        <f>VLOOKUP(C203,'KHĐT'!$I$2:$K$534,3,0)</f>
        <v>#N/A</v>
      </c>
      <c r="H203" s="61">
        <f t="shared" si="2"/>
        <v>0</v>
      </c>
      <c r="I203" s="61">
        <f t="shared" si="3"/>
        <v>0</v>
      </c>
      <c r="J203" s="61">
        <f>COUNTIF('KHĐT'!$I$2:$I$534,C203)</f>
        <v>0</v>
      </c>
      <c r="K203" s="61">
        <f>COUNTIF(TKB_HK2_Moi_Giang!G928:G1040,C203)</f>
        <v>0</v>
      </c>
      <c r="L203" s="40" t="str">
        <f t="shared" si="4"/>
        <v>Ok</v>
      </c>
      <c r="M203" s="63" t="str">
        <f t="shared" si="6"/>
        <v>#N/A</v>
      </c>
      <c r="N203" s="64"/>
      <c r="O203" s="1"/>
      <c r="P203" s="1"/>
      <c r="Q203" s="1"/>
      <c r="R203" s="1"/>
      <c r="S203" s="1"/>
      <c r="T203" s="1"/>
      <c r="U203" s="1"/>
      <c r="V203" s="1"/>
      <c r="W203" s="1"/>
      <c r="X203" s="1"/>
      <c r="Y203" s="1"/>
      <c r="Z203" s="1"/>
      <c r="AA203" s="1"/>
      <c r="AB203" s="1"/>
      <c r="AC203" s="1"/>
      <c r="AD203" s="1"/>
      <c r="AE203" s="1"/>
    </row>
    <row r="204">
      <c r="A204" s="56">
        <v>180.0</v>
      </c>
      <c r="B204" s="65"/>
      <c r="C204" s="65"/>
      <c r="D204" s="60">
        <f>SUMIFS('KHĐT'!$G:$G,'KHĐT'!$H:$H,B204)</f>
        <v>0</v>
      </c>
      <c r="E204" s="61">
        <v>1.0</v>
      </c>
      <c r="F204" s="61">
        <f>ThamSo!$B$2</f>
        <v>38</v>
      </c>
      <c r="G204" s="62" t="str">
        <f>VLOOKUP(C204,'KHĐT'!$I$2:$K$534,3,0)</f>
        <v>#N/A</v>
      </c>
      <c r="H204" s="61">
        <f t="shared" si="2"/>
        <v>0</v>
      </c>
      <c r="I204" s="61">
        <f t="shared" si="3"/>
        <v>0</v>
      </c>
      <c r="J204" s="61">
        <f>COUNTIF('KHĐT'!$I$2:$I$534,C204)</f>
        <v>0</v>
      </c>
      <c r="K204" s="61">
        <f>COUNTIF(TKB_HK2_Moi_Giang!G928:G1041,C204)</f>
        <v>0</v>
      </c>
      <c r="L204" s="40" t="str">
        <f t="shared" si="4"/>
        <v>Ok</v>
      </c>
      <c r="M204" s="63" t="str">
        <f t="shared" si="6"/>
        <v>#N/A</v>
      </c>
      <c r="N204" s="64"/>
      <c r="O204" s="1"/>
      <c r="P204" s="1"/>
      <c r="Q204" s="1"/>
      <c r="R204" s="1"/>
      <c r="S204" s="1"/>
      <c r="T204" s="1"/>
      <c r="U204" s="1"/>
      <c r="V204" s="1"/>
      <c r="W204" s="1"/>
      <c r="X204" s="1"/>
      <c r="Y204" s="1"/>
      <c r="Z204" s="1"/>
      <c r="AA204" s="1"/>
      <c r="AB204" s="1"/>
      <c r="AC204" s="1"/>
      <c r="AD204" s="1"/>
      <c r="AE204" s="1"/>
    </row>
    <row r="205">
      <c r="A205" s="56">
        <v>181.0</v>
      </c>
      <c r="B205" s="65"/>
      <c r="C205" s="65"/>
      <c r="D205" s="60">
        <f>SUMIFS('KHĐT'!$G:$G,'KHĐT'!$H:$H,B205)</f>
        <v>0</v>
      </c>
      <c r="E205" s="61">
        <v>1.0</v>
      </c>
      <c r="F205" s="61">
        <f>ThamSo!$B$2</f>
        <v>38</v>
      </c>
      <c r="G205" s="62" t="str">
        <f>VLOOKUP(C205,'KHĐT'!$I$2:$K$534,3,0)</f>
        <v>#N/A</v>
      </c>
      <c r="H205" s="61">
        <f t="shared" si="2"/>
        <v>0</v>
      </c>
      <c r="I205" s="61">
        <f t="shared" si="3"/>
        <v>0</v>
      </c>
      <c r="J205" s="61">
        <f>COUNTIF('KHĐT'!$I$2:$I$534,C205)</f>
        <v>0</v>
      </c>
      <c r="K205" s="61">
        <f>COUNTIF(TKB_HK2_Moi_Giang!G928:G1041,C205)</f>
        <v>0</v>
      </c>
      <c r="L205" s="40" t="str">
        <f t="shared" si="4"/>
        <v>Ok</v>
      </c>
      <c r="M205" s="63" t="str">
        <f t="shared" si="6"/>
        <v>#N/A</v>
      </c>
      <c r="N205" s="64"/>
      <c r="O205" s="1"/>
      <c r="P205" s="1"/>
      <c r="Q205" s="1"/>
      <c r="R205" s="1"/>
      <c r="S205" s="1"/>
      <c r="T205" s="1"/>
      <c r="U205" s="1"/>
      <c r="V205" s="1"/>
      <c r="W205" s="1"/>
      <c r="X205" s="1"/>
      <c r="Y205" s="1"/>
      <c r="Z205" s="1"/>
      <c r="AA205" s="1"/>
      <c r="AB205" s="1"/>
      <c r="AC205" s="1"/>
      <c r="AD205" s="1"/>
      <c r="AE205" s="1"/>
    </row>
    <row r="206">
      <c r="A206" s="56">
        <v>182.0</v>
      </c>
      <c r="B206" s="65"/>
      <c r="C206" s="65"/>
      <c r="D206" s="60">
        <f>SUMIFS('KHĐT'!$G:$G,'KHĐT'!$H:$H,B206)</f>
        <v>0</v>
      </c>
      <c r="E206" s="61">
        <v>1.0</v>
      </c>
      <c r="F206" s="61">
        <f>ThamSo!$B$2</f>
        <v>38</v>
      </c>
      <c r="G206" s="62" t="str">
        <f>VLOOKUP(C206,'KHĐT'!$I$2:$K$534,3,0)</f>
        <v>#N/A</v>
      </c>
      <c r="H206" s="61">
        <f t="shared" si="2"/>
        <v>0</v>
      </c>
      <c r="I206" s="61">
        <f t="shared" si="3"/>
        <v>0</v>
      </c>
      <c r="J206" s="61">
        <f>COUNTIF('KHĐT'!$I$2:$I$534,C206)</f>
        <v>0</v>
      </c>
      <c r="K206" s="61">
        <f>COUNTIF(TKB_HK2_Moi_Giang!G928:G1041,C206)</f>
        <v>0</v>
      </c>
      <c r="L206" s="40" t="str">
        <f t="shared" si="4"/>
        <v>Ok</v>
      </c>
      <c r="M206" s="63" t="str">
        <f t="shared" si="6"/>
        <v>#N/A</v>
      </c>
      <c r="N206" s="64"/>
      <c r="O206" s="1"/>
      <c r="P206" s="1"/>
      <c r="Q206" s="1"/>
      <c r="R206" s="1"/>
      <c r="S206" s="1"/>
      <c r="T206" s="1"/>
      <c r="U206" s="1"/>
      <c r="V206" s="1"/>
      <c r="W206" s="1"/>
      <c r="X206" s="1"/>
      <c r="Y206" s="1"/>
      <c r="Z206" s="1"/>
      <c r="AA206" s="1"/>
      <c r="AB206" s="1"/>
      <c r="AC206" s="1"/>
      <c r="AD206" s="1"/>
      <c r="AE206" s="1"/>
    </row>
    <row r="207">
      <c r="A207" s="56">
        <v>183.0</v>
      </c>
      <c r="B207" s="65"/>
      <c r="C207" s="65"/>
      <c r="D207" s="60">
        <f>SUMIFS('KHĐT'!$G:$G,'KHĐT'!$H:$H,B207)</f>
        <v>0</v>
      </c>
      <c r="E207" s="61">
        <v>1.0</v>
      </c>
      <c r="F207" s="61">
        <f>ThamSo!$B$2</f>
        <v>38</v>
      </c>
      <c r="G207" s="62" t="str">
        <f>VLOOKUP(C207,'KHĐT'!$I$2:$K$534,3,0)</f>
        <v>#N/A</v>
      </c>
      <c r="H207" s="61">
        <f t="shared" si="2"/>
        <v>0</v>
      </c>
      <c r="I207" s="61">
        <f t="shared" si="3"/>
        <v>0</v>
      </c>
      <c r="J207" s="61">
        <f>COUNTIF('KHĐT'!$I$2:$I$534,C207)</f>
        <v>0</v>
      </c>
      <c r="K207" s="61">
        <f>COUNTIF(TKB_HK2_Moi_Giang!G928:G1041,C207)</f>
        <v>0</v>
      </c>
      <c r="L207" s="40" t="str">
        <f t="shared" si="4"/>
        <v>Ok</v>
      </c>
      <c r="M207" s="63" t="str">
        <f t="shared" si="6"/>
        <v>#N/A</v>
      </c>
      <c r="N207" s="64"/>
      <c r="O207" s="1"/>
      <c r="P207" s="1"/>
      <c r="Q207" s="1"/>
      <c r="R207" s="1"/>
      <c r="S207" s="1"/>
      <c r="T207" s="1"/>
      <c r="U207" s="1"/>
      <c r="V207" s="1"/>
      <c r="W207" s="1"/>
      <c r="X207" s="1"/>
      <c r="Y207" s="1"/>
      <c r="Z207" s="1"/>
      <c r="AA207" s="1"/>
      <c r="AB207" s="1"/>
      <c r="AC207" s="1"/>
      <c r="AD207" s="1"/>
      <c r="AE207" s="1"/>
    </row>
    <row r="208">
      <c r="A208" s="56">
        <v>184.0</v>
      </c>
      <c r="B208" s="65"/>
      <c r="C208" s="65"/>
      <c r="D208" s="60">
        <f>SUMIFS('KHĐT'!$G:$G,'KHĐT'!$H:$H,B208)</f>
        <v>0</v>
      </c>
      <c r="E208" s="61">
        <v>1.0</v>
      </c>
      <c r="F208" s="61">
        <f>ThamSo!$B$2</f>
        <v>38</v>
      </c>
      <c r="G208" s="62" t="str">
        <f>VLOOKUP(C208,'KHĐT'!$I$2:$K$534,3,0)</f>
        <v>#N/A</v>
      </c>
      <c r="H208" s="61">
        <f t="shared" si="2"/>
        <v>0</v>
      </c>
      <c r="I208" s="61">
        <f t="shared" si="3"/>
        <v>0</v>
      </c>
      <c r="J208" s="61">
        <f>COUNTIF('KHĐT'!$I$2:$I$534,C208)</f>
        <v>0</v>
      </c>
      <c r="K208" s="61">
        <f>COUNTIF(TKB_HK2_Moi_Giang!G928:G1041,C208)</f>
        <v>0</v>
      </c>
      <c r="L208" s="40" t="str">
        <f t="shared" si="4"/>
        <v>Ok</v>
      </c>
      <c r="M208" s="63" t="str">
        <f t="shared" si="6"/>
        <v>#N/A</v>
      </c>
      <c r="N208" s="64"/>
      <c r="O208" s="1"/>
      <c r="P208" s="1"/>
      <c r="Q208" s="1"/>
      <c r="R208" s="1"/>
      <c r="S208" s="1"/>
      <c r="T208" s="1"/>
      <c r="U208" s="1"/>
      <c r="V208" s="1"/>
      <c r="W208" s="1"/>
      <c r="X208" s="1"/>
      <c r="Y208" s="1"/>
      <c r="Z208" s="1"/>
      <c r="AA208" s="1"/>
      <c r="AB208" s="1"/>
      <c r="AC208" s="1"/>
      <c r="AD208" s="1"/>
      <c r="AE208" s="1"/>
    </row>
    <row r="209">
      <c r="A209" s="56">
        <v>185.0</v>
      </c>
      <c r="B209" s="65"/>
      <c r="C209" s="65"/>
      <c r="D209" s="60">
        <f>SUMIFS('KHĐT'!$G:$G,'KHĐT'!$H:$H,B209)</f>
        <v>0</v>
      </c>
      <c r="E209" s="61">
        <v>1.0</v>
      </c>
      <c r="F209" s="61">
        <f>ThamSo!$B$2</f>
        <v>38</v>
      </c>
      <c r="G209" s="62" t="str">
        <f>VLOOKUP(C209,'KHĐT'!$I$2:$K$534,3,0)</f>
        <v>#N/A</v>
      </c>
      <c r="H209" s="61">
        <f t="shared" si="2"/>
        <v>0</v>
      </c>
      <c r="I209" s="61">
        <f t="shared" si="3"/>
        <v>0</v>
      </c>
      <c r="J209" s="61">
        <f>COUNTIF('KHĐT'!$I$2:$I$534,C209)</f>
        <v>0</v>
      </c>
      <c r="K209" s="61">
        <f>COUNTIF(TKB_HK2_Moi_Giang!G928:G1041,C209)</f>
        <v>0</v>
      </c>
      <c r="L209" s="40" t="str">
        <f t="shared" si="4"/>
        <v>Ok</v>
      </c>
      <c r="M209" s="63" t="str">
        <f t="shared" si="6"/>
        <v>#N/A</v>
      </c>
      <c r="N209" s="64"/>
      <c r="O209" s="1"/>
      <c r="P209" s="1"/>
      <c r="Q209" s="1"/>
      <c r="R209" s="1"/>
      <c r="S209" s="1"/>
      <c r="T209" s="1"/>
      <c r="U209" s="1"/>
      <c r="V209" s="1"/>
      <c r="W209" s="1"/>
      <c r="X209" s="1"/>
      <c r="Y209" s="1"/>
      <c r="Z209" s="1"/>
      <c r="AA209" s="1"/>
      <c r="AB209" s="1"/>
      <c r="AC209" s="1"/>
      <c r="AD209" s="1"/>
      <c r="AE209" s="1"/>
    </row>
    <row r="210">
      <c r="A210" s="56">
        <v>186.0</v>
      </c>
      <c r="B210" s="65"/>
      <c r="C210" s="65"/>
      <c r="D210" s="60">
        <f>SUMIFS('KHĐT'!$G:$G,'KHĐT'!$H:$H,B210)</f>
        <v>0</v>
      </c>
      <c r="E210" s="61">
        <v>1.0</v>
      </c>
      <c r="F210" s="61">
        <f>ThamSo!$B$2</f>
        <v>38</v>
      </c>
      <c r="G210" s="62" t="str">
        <f>VLOOKUP(C210,'KHĐT'!$I$2:$K$534,3,0)</f>
        <v>#N/A</v>
      </c>
      <c r="H210" s="61">
        <f t="shared" si="2"/>
        <v>0</v>
      </c>
      <c r="I210" s="61">
        <f t="shared" si="3"/>
        <v>0</v>
      </c>
      <c r="J210" s="61">
        <f>COUNTIF('KHĐT'!$I$2:$I$534,C210)</f>
        <v>0</v>
      </c>
      <c r="K210" s="61">
        <f>COUNTIF(TKB_HK2_Moi_Giang!G928:G1041,C210)</f>
        <v>0</v>
      </c>
      <c r="L210" s="40" t="str">
        <f t="shared" si="4"/>
        <v>Ok</v>
      </c>
      <c r="M210" s="63" t="str">
        <f t="shared" si="6"/>
        <v>#N/A</v>
      </c>
      <c r="N210" s="64"/>
      <c r="O210" s="1"/>
      <c r="P210" s="1"/>
      <c r="Q210" s="1"/>
      <c r="R210" s="1"/>
      <c r="S210" s="1"/>
      <c r="T210" s="1"/>
      <c r="U210" s="1"/>
      <c r="V210" s="1"/>
      <c r="W210" s="1"/>
      <c r="X210" s="1"/>
      <c r="Y210" s="1"/>
      <c r="Z210" s="1"/>
      <c r="AA210" s="1"/>
      <c r="AB210" s="1"/>
      <c r="AC210" s="1"/>
      <c r="AD210" s="1"/>
      <c r="AE210" s="1"/>
    </row>
    <row r="211">
      <c r="A211" s="56">
        <v>187.0</v>
      </c>
      <c r="B211" s="65"/>
      <c r="C211" s="65"/>
      <c r="D211" s="60">
        <f>SUMIFS('KHĐT'!$G:$G,'KHĐT'!$H:$H,B211)</f>
        <v>0</v>
      </c>
      <c r="E211" s="61">
        <v>1.0</v>
      </c>
      <c r="F211" s="61">
        <f>ThamSo!$B$2</f>
        <v>38</v>
      </c>
      <c r="G211" s="62" t="str">
        <f>VLOOKUP(C211,'KHĐT'!$I$2:$K$534,3,0)</f>
        <v>#N/A</v>
      </c>
      <c r="H211" s="61">
        <f t="shared" si="2"/>
        <v>0</v>
      </c>
      <c r="I211" s="61">
        <f t="shared" si="3"/>
        <v>0</v>
      </c>
      <c r="J211" s="61">
        <f>COUNTIF('KHĐT'!$I$2:$I$534,C211)</f>
        <v>0</v>
      </c>
      <c r="K211" s="61">
        <f>COUNTIF(TKB_HK2_Moi_Giang!G928:G1041,C211)</f>
        <v>0</v>
      </c>
      <c r="L211" s="40" t="str">
        <f t="shared" si="4"/>
        <v>Ok</v>
      </c>
      <c r="M211" s="63" t="str">
        <f t="shared" si="6"/>
        <v>#N/A</v>
      </c>
      <c r="N211" s="64"/>
      <c r="O211" s="1"/>
      <c r="P211" s="1"/>
      <c r="Q211" s="1"/>
      <c r="R211" s="1"/>
      <c r="S211" s="1"/>
      <c r="T211" s="1"/>
      <c r="U211" s="1"/>
      <c r="V211" s="1"/>
      <c r="W211" s="1"/>
      <c r="X211" s="1"/>
      <c r="Y211" s="1"/>
      <c r="Z211" s="1"/>
      <c r="AA211" s="1"/>
      <c r="AB211" s="1"/>
      <c r="AC211" s="1"/>
      <c r="AD211" s="1"/>
      <c r="AE211" s="1"/>
    </row>
    <row r="212">
      <c r="A212" s="56">
        <v>188.0</v>
      </c>
      <c r="B212" s="65"/>
      <c r="C212" s="65"/>
      <c r="D212" s="60">
        <f>SUMIFS('KHĐT'!$G:$G,'KHĐT'!$H:$H,B212)</f>
        <v>0</v>
      </c>
      <c r="E212" s="61">
        <v>1.0</v>
      </c>
      <c r="F212" s="61">
        <f>ThamSo!$B$2</f>
        <v>38</v>
      </c>
      <c r="G212" s="62" t="str">
        <f>VLOOKUP(C212,'KHĐT'!$I$2:$K$534,3,0)</f>
        <v>#N/A</v>
      </c>
      <c r="H212" s="61">
        <f t="shared" si="2"/>
        <v>0</v>
      </c>
      <c r="I212" s="61">
        <f t="shared" si="3"/>
        <v>0</v>
      </c>
      <c r="J212" s="61">
        <f>COUNTIF('KHĐT'!$I$2:$I$534,C212)</f>
        <v>0</v>
      </c>
      <c r="K212" s="61">
        <f>COUNTIF(TKB_HK2_Moi_Giang!G928:G1041,C212)</f>
        <v>0</v>
      </c>
      <c r="L212" s="40" t="str">
        <f t="shared" si="4"/>
        <v>Ok</v>
      </c>
      <c r="M212" s="63" t="str">
        <f t="shared" si="6"/>
        <v>#N/A</v>
      </c>
      <c r="N212" s="64"/>
      <c r="O212" s="1"/>
      <c r="P212" s="1"/>
      <c r="Q212" s="1"/>
      <c r="R212" s="1"/>
      <c r="S212" s="1"/>
      <c r="T212" s="1"/>
      <c r="U212" s="1"/>
      <c r="V212" s="1"/>
      <c r="W212" s="1"/>
      <c r="X212" s="1"/>
      <c r="Y212" s="1"/>
      <c r="Z212" s="1"/>
      <c r="AA212" s="1"/>
      <c r="AB212" s="1"/>
      <c r="AC212" s="1"/>
      <c r="AD212" s="1"/>
      <c r="AE212" s="1"/>
    </row>
    <row r="213">
      <c r="A213" s="56">
        <v>189.0</v>
      </c>
      <c r="B213" s="65"/>
      <c r="C213" s="65"/>
      <c r="D213" s="60">
        <f>SUMIFS('KHĐT'!$G:$G,'KHĐT'!$H:$H,B213)</f>
        <v>0</v>
      </c>
      <c r="E213" s="61">
        <v>1.0</v>
      </c>
      <c r="F213" s="61">
        <f>ThamSo!$B$2</f>
        <v>38</v>
      </c>
      <c r="G213" s="62" t="str">
        <f>VLOOKUP(C213,'KHĐT'!$I$2:$K$534,3,0)</f>
        <v>#N/A</v>
      </c>
      <c r="H213" s="61">
        <f t="shared" si="2"/>
        <v>0</v>
      </c>
      <c r="I213" s="61">
        <f t="shared" si="3"/>
        <v>0</v>
      </c>
      <c r="J213" s="61">
        <f>COUNTIF('KHĐT'!$I$2:$I$534,C213)</f>
        <v>0</v>
      </c>
      <c r="K213" s="61">
        <f>COUNTIF(TKB_HK2_Moi_Giang!G928:G1041,C213)</f>
        <v>0</v>
      </c>
      <c r="L213" s="40" t="str">
        <f t="shared" si="4"/>
        <v>Ok</v>
      </c>
      <c r="M213" s="63" t="str">
        <f t="shared" si="6"/>
        <v>#N/A</v>
      </c>
      <c r="N213" s="64"/>
      <c r="O213" s="1"/>
      <c r="P213" s="1"/>
      <c r="Q213" s="1"/>
      <c r="R213" s="1"/>
      <c r="S213" s="1"/>
      <c r="T213" s="1"/>
      <c r="U213" s="1"/>
      <c r="V213" s="1"/>
      <c r="W213" s="1"/>
      <c r="X213" s="1"/>
      <c r="Y213" s="1"/>
      <c r="Z213" s="1"/>
      <c r="AA213" s="1"/>
      <c r="AB213" s="1"/>
      <c r="AC213" s="1"/>
      <c r="AD213" s="1"/>
      <c r="AE213" s="1"/>
    </row>
    <row r="214">
      <c r="A214" s="56">
        <v>190.0</v>
      </c>
      <c r="B214" s="65"/>
      <c r="C214" s="65"/>
      <c r="D214" s="60">
        <f>SUMIFS('KHĐT'!$G:$G,'KHĐT'!$H:$H,B214)</f>
        <v>0</v>
      </c>
      <c r="E214" s="61">
        <v>1.0</v>
      </c>
      <c r="F214" s="61">
        <f>ThamSo!$B$2</f>
        <v>38</v>
      </c>
      <c r="G214" s="62" t="str">
        <f>VLOOKUP(C214,'KHĐT'!$I$2:$K$534,3,0)</f>
        <v>#N/A</v>
      </c>
      <c r="H214" s="61">
        <f t="shared" si="2"/>
        <v>0</v>
      </c>
      <c r="I214" s="61">
        <f t="shared" si="3"/>
        <v>0</v>
      </c>
      <c r="J214" s="61">
        <f>COUNTIF('KHĐT'!$I$2:$I$534,C214)</f>
        <v>0</v>
      </c>
      <c r="K214" s="61">
        <f>COUNTIF(TKB_HK2_Moi_Giang!G928:G1041,C214)</f>
        <v>0</v>
      </c>
      <c r="L214" s="40" t="str">
        <f t="shared" si="4"/>
        <v>Ok</v>
      </c>
      <c r="M214" s="63" t="str">
        <f t="shared" si="6"/>
        <v>#N/A</v>
      </c>
      <c r="N214" s="64"/>
      <c r="O214" s="1"/>
      <c r="P214" s="1"/>
      <c r="Q214" s="1"/>
      <c r="R214" s="1"/>
      <c r="S214" s="1"/>
      <c r="T214" s="1"/>
      <c r="U214" s="1"/>
      <c r="V214" s="1"/>
      <c r="W214" s="1"/>
      <c r="X214" s="1"/>
      <c r="Y214" s="1"/>
      <c r="Z214" s="1"/>
      <c r="AA214" s="1"/>
      <c r="AB214" s="1"/>
      <c r="AC214" s="1"/>
      <c r="AD214" s="1"/>
      <c r="AE214" s="1"/>
    </row>
    <row r="215">
      <c r="A215" s="56">
        <v>191.0</v>
      </c>
      <c r="B215" s="65"/>
      <c r="C215" s="65"/>
      <c r="D215" s="60">
        <f>SUMIFS('KHĐT'!$G:$G,'KHĐT'!$H:$H,B215)</f>
        <v>0</v>
      </c>
      <c r="E215" s="61">
        <v>1.0</v>
      </c>
      <c r="F215" s="61">
        <f>ThamSo!$B$2</f>
        <v>38</v>
      </c>
      <c r="G215" s="62" t="str">
        <f>VLOOKUP(C215,'KHĐT'!$I$2:$K$534,3,0)</f>
        <v>#N/A</v>
      </c>
      <c r="H215" s="61">
        <f t="shared" si="2"/>
        <v>0</v>
      </c>
      <c r="I215" s="61">
        <f t="shared" si="3"/>
        <v>0</v>
      </c>
      <c r="J215" s="61">
        <f>COUNTIF('KHĐT'!$I$2:$I$534,C215)</f>
        <v>0</v>
      </c>
      <c r="K215" s="61">
        <f>COUNTIF(TKB_HK2_Moi_Giang!G928:G1041,C215)</f>
        <v>0</v>
      </c>
      <c r="L215" s="40" t="str">
        <f t="shared" si="4"/>
        <v>Ok</v>
      </c>
      <c r="M215" s="63" t="str">
        <f t="shared" si="6"/>
        <v>#N/A</v>
      </c>
      <c r="N215" s="64"/>
      <c r="O215" s="1"/>
      <c r="P215" s="1"/>
      <c r="Q215" s="1"/>
      <c r="R215" s="1"/>
      <c r="S215" s="1"/>
      <c r="T215" s="1"/>
      <c r="U215" s="1"/>
      <c r="V215" s="1"/>
      <c r="W215" s="1"/>
      <c r="X215" s="1"/>
      <c r="Y215" s="1"/>
      <c r="Z215" s="1"/>
      <c r="AA215" s="1"/>
      <c r="AB215" s="1"/>
      <c r="AC215" s="1"/>
      <c r="AD215" s="1"/>
      <c r="AE215" s="1"/>
    </row>
    <row r="216">
      <c r="A216" s="56">
        <v>192.0</v>
      </c>
      <c r="B216" s="65"/>
      <c r="C216" s="65"/>
      <c r="D216" s="60">
        <f>SUMIFS('KHĐT'!$G:$G,'KHĐT'!$H:$H,B216)</f>
        <v>0</v>
      </c>
      <c r="E216" s="61">
        <v>1.0</v>
      </c>
      <c r="F216" s="61">
        <f>ThamSo!$B$2</f>
        <v>38</v>
      </c>
      <c r="G216" s="62" t="str">
        <f>VLOOKUP(C216,'KHĐT'!$I$2:$K$534,3,0)</f>
        <v>#N/A</v>
      </c>
      <c r="H216" s="61">
        <f t="shared" si="2"/>
        <v>0</v>
      </c>
      <c r="I216" s="61">
        <f t="shared" si="3"/>
        <v>0</v>
      </c>
      <c r="J216" s="61">
        <f>COUNTIF('KHĐT'!$I$2:$I$534,C216)</f>
        <v>0</v>
      </c>
      <c r="K216" s="61">
        <f>COUNTIF(TKB_HK2_Moi_Giang!G928:G1041,C216)</f>
        <v>0</v>
      </c>
      <c r="L216" s="40" t="str">
        <f t="shared" si="4"/>
        <v>Ok</v>
      </c>
      <c r="M216" s="63" t="str">
        <f t="shared" si="6"/>
        <v>#N/A</v>
      </c>
      <c r="N216" s="64"/>
      <c r="O216" s="1"/>
      <c r="P216" s="1"/>
      <c r="Q216" s="1"/>
      <c r="R216" s="1"/>
      <c r="S216" s="1"/>
      <c r="T216" s="1"/>
      <c r="U216" s="1"/>
      <c r="V216" s="1"/>
      <c r="W216" s="1"/>
      <c r="X216" s="1"/>
      <c r="Y216" s="1"/>
      <c r="Z216" s="1"/>
      <c r="AA216" s="1"/>
      <c r="AB216" s="1"/>
      <c r="AC216" s="1"/>
      <c r="AD216" s="1"/>
      <c r="AE216" s="1"/>
    </row>
    <row r="217">
      <c r="A217" s="56">
        <v>193.0</v>
      </c>
      <c r="B217" s="65"/>
      <c r="C217" s="65"/>
      <c r="D217" s="60">
        <f>SUMIFS('KHĐT'!$G:$G,'KHĐT'!$H:$H,B217)</f>
        <v>0</v>
      </c>
      <c r="E217" s="61">
        <v>1.0</v>
      </c>
      <c r="F217" s="61">
        <f>ThamSo!$B$2</f>
        <v>38</v>
      </c>
      <c r="G217" s="62" t="str">
        <f>VLOOKUP(C217,'KHĐT'!$I$2:$K$534,3,0)</f>
        <v>#N/A</v>
      </c>
      <c r="H217" s="61">
        <f t="shared" si="2"/>
        <v>0</v>
      </c>
      <c r="I217" s="61">
        <f t="shared" si="3"/>
        <v>0</v>
      </c>
      <c r="J217" s="61">
        <f>COUNTIF('KHĐT'!$I$2:$I$534,C217)</f>
        <v>0</v>
      </c>
      <c r="K217" s="61">
        <f>COUNTIF(TKB_HK2_Moi_Giang!G928:G1041,C217)</f>
        <v>0</v>
      </c>
      <c r="L217" s="40" t="str">
        <f t="shared" si="4"/>
        <v>Ok</v>
      </c>
      <c r="M217" s="63" t="str">
        <f t="shared" si="6"/>
        <v>#N/A</v>
      </c>
      <c r="N217" s="64"/>
      <c r="O217" s="1"/>
      <c r="P217" s="1"/>
      <c r="Q217" s="1"/>
      <c r="R217" s="1"/>
      <c r="S217" s="1"/>
      <c r="T217" s="1"/>
      <c r="U217" s="1"/>
      <c r="V217" s="1"/>
      <c r="W217" s="1"/>
      <c r="X217" s="1"/>
      <c r="Y217" s="1"/>
      <c r="Z217" s="1"/>
      <c r="AA217" s="1"/>
      <c r="AB217" s="1"/>
      <c r="AC217" s="1"/>
      <c r="AD217" s="1"/>
      <c r="AE217" s="1"/>
    </row>
    <row r="218">
      <c r="A218" s="56">
        <v>194.0</v>
      </c>
      <c r="B218" s="65"/>
      <c r="C218" s="65"/>
      <c r="D218" s="60">
        <f>SUMIFS('KHĐT'!$G:$G,'KHĐT'!$H:$H,B218)</f>
        <v>0</v>
      </c>
      <c r="E218" s="61">
        <v>1.0</v>
      </c>
      <c r="F218" s="61">
        <f>ThamSo!$B$2</f>
        <v>38</v>
      </c>
      <c r="G218" s="62" t="str">
        <f>VLOOKUP(C218,'KHĐT'!$I$2:$K$534,3,0)</f>
        <v>#N/A</v>
      </c>
      <c r="H218" s="61">
        <f t="shared" si="2"/>
        <v>0</v>
      </c>
      <c r="I218" s="61">
        <f t="shared" si="3"/>
        <v>0</v>
      </c>
      <c r="J218" s="61">
        <f>COUNTIF('KHĐT'!$I$2:$I$534,C218)</f>
        <v>0</v>
      </c>
      <c r="K218" s="61">
        <f>COUNTIF(TKB_HK2_Moi_Giang!G928:G1041,C218)</f>
        <v>0</v>
      </c>
      <c r="L218" s="40" t="str">
        <f t="shared" si="4"/>
        <v>Ok</v>
      </c>
      <c r="M218" s="63" t="str">
        <f t="shared" si="6"/>
        <v>#N/A</v>
      </c>
      <c r="N218" s="64"/>
      <c r="O218" s="1"/>
      <c r="P218" s="1"/>
      <c r="Q218" s="1"/>
      <c r="R218" s="1"/>
      <c r="S218" s="1"/>
      <c r="T218" s="1"/>
      <c r="U218" s="1"/>
      <c r="V218" s="1"/>
      <c r="W218" s="1"/>
      <c r="X218" s="1"/>
      <c r="Y218" s="1"/>
      <c r="Z218" s="1"/>
      <c r="AA218" s="1"/>
      <c r="AB218" s="1"/>
      <c r="AC218" s="1"/>
      <c r="AD218" s="1"/>
      <c r="AE218" s="1"/>
    </row>
    <row r="219">
      <c r="A219" s="56">
        <v>195.0</v>
      </c>
      <c r="B219" s="65"/>
      <c r="C219" s="65"/>
      <c r="D219" s="60">
        <f>SUMIFS('KHĐT'!$G:$G,'KHĐT'!$H:$H,B219)</f>
        <v>0</v>
      </c>
      <c r="E219" s="61">
        <v>1.0</v>
      </c>
      <c r="F219" s="61">
        <f>ThamSo!$B$2</f>
        <v>38</v>
      </c>
      <c r="G219" s="62" t="str">
        <f>VLOOKUP(C219,'KHĐT'!$I$2:$K$534,3,0)</f>
        <v>#N/A</v>
      </c>
      <c r="H219" s="61">
        <f t="shared" si="2"/>
        <v>0</v>
      </c>
      <c r="I219" s="61">
        <f t="shared" si="3"/>
        <v>0</v>
      </c>
      <c r="J219" s="61">
        <f>COUNTIF('KHĐT'!$I$2:$I$534,C219)</f>
        <v>0</v>
      </c>
      <c r="K219" s="61">
        <f>COUNTIF(TKB_HK2_Moi_Giang!G928:G1041,C219)</f>
        <v>0</v>
      </c>
      <c r="L219" s="40" t="str">
        <f t="shared" si="4"/>
        <v>Ok</v>
      </c>
      <c r="M219" s="63" t="str">
        <f t="shared" si="6"/>
        <v>#N/A</v>
      </c>
      <c r="N219" s="64"/>
      <c r="O219" s="1"/>
      <c r="P219" s="1"/>
      <c r="Q219" s="1"/>
      <c r="R219" s="1"/>
      <c r="S219" s="1"/>
      <c r="T219" s="1"/>
      <c r="U219" s="1"/>
      <c r="V219" s="1"/>
      <c r="W219" s="1"/>
      <c r="X219" s="1"/>
      <c r="Y219" s="1"/>
      <c r="Z219" s="1"/>
      <c r="AA219" s="1"/>
      <c r="AB219" s="1"/>
      <c r="AC219" s="1"/>
      <c r="AD219" s="1"/>
      <c r="AE219" s="1"/>
    </row>
    <row r="220">
      <c r="A220" s="56">
        <v>196.0</v>
      </c>
      <c r="B220" s="65"/>
      <c r="C220" s="65"/>
      <c r="D220" s="60">
        <f>SUMIFS('KHĐT'!$G:$G,'KHĐT'!$H:$H,B220)</f>
        <v>0</v>
      </c>
      <c r="E220" s="61">
        <v>1.0</v>
      </c>
      <c r="F220" s="61">
        <f>ThamSo!$B$2</f>
        <v>38</v>
      </c>
      <c r="G220" s="62" t="str">
        <f>VLOOKUP(C220,'KHĐT'!$I$2:$K$534,3,0)</f>
        <v>#N/A</v>
      </c>
      <c r="H220" s="61">
        <f t="shared" si="2"/>
        <v>0</v>
      </c>
      <c r="I220" s="61">
        <f t="shared" si="3"/>
        <v>0</v>
      </c>
      <c r="J220" s="61">
        <f>COUNTIF('KHĐT'!$I$2:$I$534,C220)</f>
        <v>0</v>
      </c>
      <c r="K220" s="61">
        <f>COUNTIF(TKB_HK2_Moi_Giang!G928:G1041,C220)</f>
        <v>0</v>
      </c>
      <c r="L220" s="40" t="str">
        <f t="shared" si="4"/>
        <v>Ok</v>
      </c>
      <c r="M220" s="63" t="str">
        <f t="shared" si="6"/>
        <v>#N/A</v>
      </c>
      <c r="N220" s="64"/>
      <c r="O220" s="1"/>
      <c r="P220" s="1"/>
      <c r="Q220" s="1"/>
      <c r="R220" s="1"/>
      <c r="S220" s="1"/>
      <c r="T220" s="1"/>
      <c r="U220" s="1"/>
      <c r="V220" s="1"/>
      <c r="W220" s="1"/>
      <c r="X220" s="1"/>
      <c r="Y220" s="1"/>
      <c r="Z220" s="1"/>
      <c r="AA220" s="1"/>
      <c r="AB220" s="1"/>
      <c r="AC220" s="1"/>
      <c r="AD220" s="1"/>
      <c r="AE220" s="1"/>
    </row>
    <row r="221">
      <c r="A221" s="56">
        <v>197.0</v>
      </c>
      <c r="B221" s="65"/>
      <c r="C221" s="65"/>
      <c r="D221" s="60">
        <f>SUMIFS('KHĐT'!$G:$G,'KHĐT'!$H:$H,B221)</f>
        <v>0</v>
      </c>
      <c r="E221" s="61">
        <v>1.0</v>
      </c>
      <c r="F221" s="61">
        <f>ThamSo!$B$2</f>
        <v>38</v>
      </c>
      <c r="G221" s="62" t="str">
        <f>VLOOKUP(C221,'KHĐT'!$I$2:$K$534,3,0)</f>
        <v>#N/A</v>
      </c>
      <c r="H221" s="61">
        <f t="shared" si="2"/>
        <v>0</v>
      </c>
      <c r="I221" s="61">
        <f t="shared" si="3"/>
        <v>0</v>
      </c>
      <c r="J221" s="61">
        <f>COUNTIF('KHĐT'!$I$2:$I$534,C221)</f>
        <v>0</v>
      </c>
      <c r="K221" s="61">
        <f>COUNTIF(TKB_HK2_Moi_Giang!G928:G1041,C221)</f>
        <v>0</v>
      </c>
      <c r="L221" s="40" t="str">
        <f t="shared" si="4"/>
        <v>Ok</v>
      </c>
      <c r="M221" s="63" t="str">
        <f t="shared" si="6"/>
        <v>#N/A</v>
      </c>
      <c r="N221" s="64"/>
      <c r="O221" s="1"/>
      <c r="P221" s="1"/>
      <c r="Q221" s="1"/>
      <c r="R221" s="1"/>
      <c r="S221" s="1"/>
      <c r="T221" s="1"/>
      <c r="U221" s="1"/>
      <c r="V221" s="1"/>
      <c r="W221" s="1"/>
      <c r="X221" s="1"/>
      <c r="Y221" s="1"/>
      <c r="Z221" s="1"/>
      <c r="AA221" s="1"/>
      <c r="AB221" s="1"/>
      <c r="AC221" s="1"/>
      <c r="AD221" s="1"/>
      <c r="AE221" s="1"/>
    </row>
    <row r="222">
      <c r="A222" s="56">
        <v>198.0</v>
      </c>
      <c r="B222" s="65"/>
      <c r="C222" s="65"/>
      <c r="D222" s="60">
        <f>SUMIFS('KHĐT'!$G:$G,'KHĐT'!$H:$H,B222)</f>
        <v>0</v>
      </c>
      <c r="E222" s="61">
        <v>1.0</v>
      </c>
      <c r="F222" s="61">
        <f>ThamSo!$B$2</f>
        <v>38</v>
      </c>
      <c r="G222" s="62" t="str">
        <f>VLOOKUP(C222,'KHĐT'!$I$2:$K$534,3,0)</f>
        <v>#N/A</v>
      </c>
      <c r="H222" s="61">
        <f t="shared" si="2"/>
        <v>0</v>
      </c>
      <c r="I222" s="61">
        <f t="shared" si="3"/>
        <v>0</v>
      </c>
      <c r="J222" s="61">
        <f>COUNTIF('KHĐT'!$I$2:$I$534,C222)</f>
        <v>0</v>
      </c>
      <c r="K222" s="61">
        <f>COUNTIF(TKB_HK2_Moi_Giang!G928:G1041,C222)</f>
        <v>0</v>
      </c>
      <c r="L222" s="40" t="str">
        <f t="shared" si="4"/>
        <v>Ok</v>
      </c>
      <c r="M222" s="63" t="str">
        <f t="shared" si="6"/>
        <v>#N/A</v>
      </c>
      <c r="N222" s="64"/>
      <c r="O222" s="1"/>
      <c r="P222" s="1"/>
      <c r="Q222" s="1"/>
      <c r="R222" s="1"/>
      <c r="S222" s="1"/>
      <c r="T222" s="1"/>
      <c r="U222" s="1"/>
      <c r="V222" s="1"/>
      <c r="W222" s="1"/>
      <c r="X222" s="1"/>
      <c r="Y222" s="1"/>
      <c r="Z222" s="1"/>
      <c r="AA222" s="1"/>
      <c r="AB222" s="1"/>
      <c r="AC222" s="1"/>
      <c r="AD222" s="1"/>
      <c r="AE222" s="1"/>
    </row>
    <row r="223">
      <c r="A223" s="56">
        <v>199.0</v>
      </c>
      <c r="B223" s="65"/>
      <c r="C223" s="65"/>
      <c r="D223" s="60">
        <f>SUMIFS('KHĐT'!$G:$G,'KHĐT'!$H:$H,B223)</f>
        <v>0</v>
      </c>
      <c r="E223" s="61">
        <v>1.0</v>
      </c>
      <c r="F223" s="61">
        <f>ThamSo!$B$2</f>
        <v>38</v>
      </c>
      <c r="G223" s="62" t="str">
        <f>VLOOKUP(C223,'KHĐT'!$I$2:$K$534,3,0)</f>
        <v>#N/A</v>
      </c>
      <c r="H223" s="61">
        <f t="shared" si="2"/>
        <v>0</v>
      </c>
      <c r="I223" s="61">
        <f t="shared" si="3"/>
        <v>0</v>
      </c>
      <c r="J223" s="61">
        <f>COUNTIF('KHĐT'!$I$2:$I$534,C223)</f>
        <v>0</v>
      </c>
      <c r="K223" s="61">
        <f>COUNTIF(TKB_HK2_Moi_Giang!G928:G1041,C223)</f>
        <v>0</v>
      </c>
      <c r="L223" s="40" t="str">
        <f t="shared" si="4"/>
        <v>Ok</v>
      </c>
      <c r="M223" s="63" t="str">
        <f t="shared" si="6"/>
        <v>#N/A</v>
      </c>
      <c r="N223" s="64"/>
      <c r="O223" s="1"/>
      <c r="P223" s="1"/>
      <c r="Q223" s="1"/>
      <c r="R223" s="1"/>
      <c r="S223" s="1"/>
      <c r="T223" s="1"/>
      <c r="U223" s="1"/>
      <c r="V223" s="1"/>
      <c r="W223" s="1"/>
      <c r="X223" s="1"/>
      <c r="Y223" s="1"/>
      <c r="Z223" s="1"/>
      <c r="AA223" s="1"/>
      <c r="AB223" s="1"/>
      <c r="AC223" s="1"/>
      <c r="AD223" s="1"/>
      <c r="AE223" s="1"/>
    </row>
    <row r="224">
      <c r="A224" s="56">
        <v>200.0</v>
      </c>
      <c r="B224" s="65"/>
      <c r="C224" s="65"/>
      <c r="D224" s="60">
        <f>SUMIFS('KHĐT'!$G:$G,'KHĐT'!$H:$H,B224)</f>
        <v>0</v>
      </c>
      <c r="E224" s="61">
        <v>1.0</v>
      </c>
      <c r="F224" s="61">
        <f>ThamSo!$B$2</f>
        <v>38</v>
      </c>
      <c r="G224" s="62" t="str">
        <f>VLOOKUP(C224,'KHĐT'!$I$2:$K$534,3,0)</f>
        <v>#N/A</v>
      </c>
      <c r="H224" s="61">
        <f t="shared" si="2"/>
        <v>0</v>
      </c>
      <c r="I224" s="61">
        <f t="shared" si="3"/>
        <v>0</v>
      </c>
      <c r="J224" s="61">
        <f>COUNTIF('KHĐT'!$I$2:$I$534,C224)</f>
        <v>0</v>
      </c>
      <c r="K224" s="61">
        <f>COUNTIF(TKB_HK2_Moi_Giang!G928:G1042,C224)</f>
        <v>0</v>
      </c>
      <c r="L224" s="40" t="str">
        <f t="shared" si="4"/>
        <v>Ok</v>
      </c>
      <c r="M224" s="63" t="str">
        <f t="shared" si="6"/>
        <v>#N/A</v>
      </c>
      <c r="N224" s="64"/>
      <c r="O224" s="1"/>
      <c r="P224" s="1"/>
      <c r="Q224" s="1"/>
      <c r="R224" s="1"/>
      <c r="S224" s="1"/>
      <c r="T224" s="1"/>
      <c r="U224" s="1"/>
      <c r="V224" s="1"/>
      <c r="W224" s="1"/>
      <c r="X224" s="1"/>
      <c r="Y224" s="1"/>
      <c r="Z224" s="1"/>
      <c r="AA224" s="1"/>
      <c r="AB224" s="1"/>
      <c r="AC224" s="1"/>
      <c r="AD224" s="1"/>
      <c r="AE224" s="1"/>
    </row>
    <row r="225">
      <c r="A225" s="56">
        <v>201.0</v>
      </c>
      <c r="B225" s="65"/>
      <c r="C225" s="65"/>
      <c r="D225" s="60">
        <f>SUMIFS('KHĐT'!$G:$G,'KHĐT'!$H:$H,B225)</f>
        <v>0</v>
      </c>
      <c r="E225" s="61">
        <v>1.0</v>
      </c>
      <c r="F225" s="61">
        <f>ThamSo!$B$2</f>
        <v>38</v>
      </c>
      <c r="G225" s="62" t="str">
        <f>VLOOKUP(C225,'KHĐT'!$I$2:$K$534,3,0)</f>
        <v>#N/A</v>
      </c>
      <c r="H225" s="61">
        <f t="shared" si="2"/>
        <v>0</v>
      </c>
      <c r="I225" s="61">
        <f t="shared" si="3"/>
        <v>0</v>
      </c>
      <c r="J225" s="61">
        <f>COUNTIF('KHĐT'!$I$2:$I$534,C225)</f>
        <v>0</v>
      </c>
      <c r="K225" s="61">
        <f>COUNTIF(TKB_HK2_Moi_Giang!G928:G1042,C225)</f>
        <v>0</v>
      </c>
      <c r="L225" s="40" t="str">
        <f t="shared" si="4"/>
        <v>Ok</v>
      </c>
      <c r="M225" s="63" t="str">
        <f t="shared" si="6"/>
        <v>#N/A</v>
      </c>
      <c r="N225" s="64"/>
      <c r="O225" s="1"/>
      <c r="P225" s="1"/>
      <c r="Q225" s="1"/>
      <c r="R225" s="1"/>
      <c r="S225" s="1"/>
      <c r="T225" s="1"/>
      <c r="U225" s="1"/>
      <c r="V225" s="1"/>
      <c r="W225" s="1"/>
      <c r="X225" s="1"/>
      <c r="Y225" s="1"/>
      <c r="Z225" s="1"/>
      <c r="AA225" s="1"/>
      <c r="AB225" s="1"/>
      <c r="AC225" s="1"/>
      <c r="AD225" s="1"/>
      <c r="AE225" s="1"/>
    </row>
    <row r="226">
      <c r="A226" s="56">
        <v>202.0</v>
      </c>
      <c r="B226" s="65"/>
      <c r="C226" s="65"/>
      <c r="D226" s="60">
        <f>SUMIFS('KHĐT'!$G:$G,'KHĐT'!$H:$H,B226)</f>
        <v>0</v>
      </c>
      <c r="E226" s="61">
        <v>1.0</v>
      </c>
      <c r="F226" s="61">
        <f>ThamSo!$B$2</f>
        <v>38</v>
      </c>
      <c r="G226" s="62" t="str">
        <f>VLOOKUP(C226,'KHĐT'!$I$2:$K$534,3,0)</f>
        <v>#N/A</v>
      </c>
      <c r="H226" s="61">
        <f t="shared" si="2"/>
        <v>0</v>
      </c>
      <c r="I226" s="61">
        <f t="shared" si="3"/>
        <v>0</v>
      </c>
      <c r="J226" s="61">
        <f>COUNTIF('KHĐT'!$I$2:$I$534,C226)</f>
        <v>0</v>
      </c>
      <c r="K226" s="61">
        <f>COUNTIF(TKB_HK2_Moi_Giang!G928:G1042,C226)</f>
        <v>0</v>
      </c>
      <c r="L226" s="40" t="str">
        <f t="shared" si="4"/>
        <v>Ok</v>
      </c>
      <c r="M226" s="63" t="str">
        <f t="shared" si="6"/>
        <v>#N/A</v>
      </c>
      <c r="N226" s="64"/>
      <c r="O226" s="1"/>
      <c r="P226" s="1"/>
      <c r="Q226" s="1"/>
      <c r="R226" s="1"/>
      <c r="S226" s="1"/>
      <c r="T226" s="1"/>
      <c r="U226" s="1"/>
      <c r="V226" s="1"/>
      <c r="W226" s="1"/>
      <c r="X226" s="1"/>
      <c r="Y226" s="1"/>
      <c r="Z226" s="1"/>
      <c r="AA226" s="1"/>
      <c r="AB226" s="1"/>
      <c r="AC226" s="1"/>
      <c r="AD226" s="1"/>
      <c r="AE226" s="1"/>
    </row>
    <row r="227">
      <c r="A227" s="56">
        <v>203.0</v>
      </c>
      <c r="B227" s="65"/>
      <c r="C227" s="65"/>
      <c r="D227" s="60">
        <f>SUMIFS('KHĐT'!$G:$G,'KHĐT'!$H:$H,B227)</f>
        <v>0</v>
      </c>
      <c r="E227" s="61">
        <v>1.0</v>
      </c>
      <c r="F227" s="61">
        <f>ThamSo!$B$2</f>
        <v>38</v>
      </c>
      <c r="G227" s="62" t="str">
        <f>VLOOKUP(C227,'KHĐT'!$I$2:$K$534,3,0)</f>
        <v>#N/A</v>
      </c>
      <c r="H227" s="61">
        <f t="shared" si="2"/>
        <v>0</v>
      </c>
      <c r="I227" s="61">
        <f t="shared" si="3"/>
        <v>0</v>
      </c>
      <c r="J227" s="61">
        <f>COUNTIF('KHĐT'!$I$2:$I$534,C227)</f>
        <v>0</v>
      </c>
      <c r="K227" s="61">
        <f>COUNTIF(TKB_HK2_Moi_Giang!G928:G1042,C227)</f>
        <v>0</v>
      </c>
      <c r="L227" s="40" t="str">
        <f t="shared" si="4"/>
        <v>Ok</v>
      </c>
      <c r="M227" s="63" t="str">
        <f t="shared" si="6"/>
        <v>#N/A</v>
      </c>
      <c r="N227" s="64"/>
      <c r="O227" s="1"/>
      <c r="P227" s="1"/>
      <c r="Q227" s="1"/>
      <c r="R227" s="1"/>
      <c r="S227" s="1"/>
      <c r="T227" s="1"/>
      <c r="U227" s="1"/>
      <c r="V227" s="1"/>
      <c r="W227" s="1"/>
      <c r="X227" s="1"/>
      <c r="Y227" s="1"/>
      <c r="Z227" s="1"/>
      <c r="AA227" s="1"/>
      <c r="AB227" s="1"/>
      <c r="AC227" s="1"/>
      <c r="AD227" s="1"/>
      <c r="AE227" s="1"/>
    </row>
    <row r="228">
      <c r="A228" s="56">
        <v>204.0</v>
      </c>
      <c r="B228" s="65"/>
      <c r="C228" s="65"/>
      <c r="D228" s="60">
        <f>SUMIFS('KHĐT'!$G:$G,'KHĐT'!$H:$H,B228)</f>
        <v>0</v>
      </c>
      <c r="E228" s="61">
        <v>1.0</v>
      </c>
      <c r="F228" s="61">
        <f>ThamSo!$B$2</f>
        <v>38</v>
      </c>
      <c r="G228" s="62" t="str">
        <f>VLOOKUP(C228,'KHĐT'!$I$2:$K$534,3,0)</f>
        <v>#N/A</v>
      </c>
      <c r="H228" s="61">
        <f t="shared" si="2"/>
        <v>0</v>
      </c>
      <c r="I228" s="61">
        <f t="shared" si="3"/>
        <v>0</v>
      </c>
      <c r="J228" s="61">
        <f>COUNTIF('KHĐT'!$I$2:$I$534,C228)</f>
        <v>0</v>
      </c>
      <c r="K228" s="61">
        <f>COUNTIF(TKB_HK2_Moi_Giang!G928:G1042,C228)</f>
        <v>0</v>
      </c>
      <c r="L228" s="40" t="str">
        <f t="shared" si="4"/>
        <v>Ok</v>
      </c>
      <c r="M228" s="63" t="str">
        <f t="shared" si="6"/>
        <v>#N/A</v>
      </c>
      <c r="N228" s="64"/>
      <c r="O228" s="1"/>
      <c r="P228" s="1"/>
      <c r="Q228" s="1"/>
      <c r="R228" s="1"/>
      <c r="S228" s="1"/>
      <c r="T228" s="1"/>
      <c r="U228" s="1"/>
      <c r="V228" s="1"/>
      <c r="W228" s="1"/>
      <c r="X228" s="1"/>
      <c r="Y228" s="1"/>
      <c r="Z228" s="1"/>
      <c r="AA228" s="1"/>
      <c r="AB228" s="1"/>
      <c r="AC228" s="1"/>
      <c r="AD228" s="1"/>
      <c r="AE228" s="1"/>
    </row>
    <row r="229">
      <c r="A229" s="56">
        <v>205.0</v>
      </c>
      <c r="B229" s="65"/>
      <c r="C229" s="65"/>
      <c r="D229" s="60">
        <f>SUMIFS('KHĐT'!$G:$G,'KHĐT'!$H:$H,B229)</f>
        <v>0</v>
      </c>
      <c r="E229" s="61">
        <v>1.0</v>
      </c>
      <c r="F229" s="61">
        <f>ThamSo!$B$2</f>
        <v>38</v>
      </c>
      <c r="G229" s="62" t="str">
        <f>VLOOKUP(C229,'KHĐT'!$I$2:$K$534,3,0)</f>
        <v>#N/A</v>
      </c>
      <c r="H229" s="61">
        <f t="shared" si="2"/>
        <v>0</v>
      </c>
      <c r="I229" s="61">
        <f t="shared" si="3"/>
        <v>0</v>
      </c>
      <c r="J229" s="61">
        <f>COUNTIF('KHĐT'!$I$2:$I$534,C229)</f>
        <v>0</v>
      </c>
      <c r="K229" s="61">
        <f>COUNTIF(TKB_HK2_Moi_Giang!G928:G1042,C229)</f>
        <v>0</v>
      </c>
      <c r="L229" s="40" t="str">
        <f t="shared" si="4"/>
        <v>Ok</v>
      </c>
      <c r="M229" s="63" t="str">
        <f t="shared" si="6"/>
        <v>#N/A</v>
      </c>
      <c r="N229" s="64"/>
      <c r="O229" s="1"/>
      <c r="P229" s="1"/>
      <c r="Q229" s="1"/>
      <c r="R229" s="1"/>
      <c r="S229" s="1"/>
      <c r="T229" s="1"/>
      <c r="U229" s="1"/>
      <c r="V229" s="1"/>
      <c r="W229" s="1"/>
      <c r="X229" s="1"/>
      <c r="Y229" s="1"/>
      <c r="Z229" s="1"/>
      <c r="AA229" s="1"/>
      <c r="AB229" s="1"/>
      <c r="AC229" s="1"/>
      <c r="AD229" s="1"/>
      <c r="AE229" s="1"/>
    </row>
    <row r="230">
      <c r="A230" s="56">
        <v>206.0</v>
      </c>
      <c r="B230" s="65"/>
      <c r="C230" s="65"/>
      <c r="D230" s="60">
        <f>SUMIFS('KHĐT'!$G:$G,'KHĐT'!$H:$H,B230)</f>
        <v>0</v>
      </c>
      <c r="E230" s="61">
        <v>1.0</v>
      </c>
      <c r="F230" s="61">
        <f>ThamSo!$B$2</f>
        <v>38</v>
      </c>
      <c r="G230" s="62" t="str">
        <f>VLOOKUP(C230,'KHĐT'!$I$2:$K$534,3,0)</f>
        <v>#N/A</v>
      </c>
      <c r="H230" s="61">
        <f t="shared" si="2"/>
        <v>0</v>
      </c>
      <c r="I230" s="61">
        <f t="shared" si="3"/>
        <v>0</v>
      </c>
      <c r="J230" s="61">
        <f>COUNTIF('KHĐT'!$I$2:$I$534,C230)</f>
        <v>0</v>
      </c>
      <c r="K230" s="61">
        <f>COUNTIF(TKB_HK2_Moi_Giang!G928:G1042,C230)</f>
        <v>0</v>
      </c>
      <c r="L230" s="40" t="str">
        <f t="shared" si="4"/>
        <v>Ok</v>
      </c>
      <c r="M230" s="63" t="str">
        <f t="shared" si="6"/>
        <v>#N/A</v>
      </c>
      <c r="N230" s="64"/>
      <c r="O230" s="1"/>
      <c r="P230" s="1"/>
      <c r="Q230" s="1"/>
      <c r="R230" s="1"/>
      <c r="S230" s="1"/>
      <c r="T230" s="1"/>
      <c r="U230" s="1"/>
      <c r="V230" s="1"/>
      <c r="W230" s="1"/>
      <c r="X230" s="1"/>
      <c r="Y230" s="1"/>
      <c r="Z230" s="1"/>
      <c r="AA230" s="1"/>
      <c r="AB230" s="1"/>
      <c r="AC230" s="1"/>
      <c r="AD230" s="1"/>
      <c r="AE230" s="1"/>
    </row>
    <row r="231">
      <c r="A231" s="56">
        <v>207.0</v>
      </c>
      <c r="B231" s="65"/>
      <c r="C231" s="65"/>
      <c r="D231" s="60">
        <f>SUMIFS('KHĐT'!$G:$G,'KHĐT'!$H:$H,B231)</f>
        <v>0</v>
      </c>
      <c r="E231" s="61">
        <v>1.0</v>
      </c>
      <c r="F231" s="61">
        <f>ThamSo!$B$2</f>
        <v>38</v>
      </c>
      <c r="G231" s="62" t="str">
        <f>VLOOKUP(C231,'KHĐT'!$I$2:$K$534,3,0)</f>
        <v>#N/A</v>
      </c>
      <c r="H231" s="61">
        <f t="shared" si="2"/>
        <v>0</v>
      </c>
      <c r="I231" s="61">
        <f t="shared" si="3"/>
        <v>0</v>
      </c>
      <c r="J231" s="61">
        <f>COUNTIF('KHĐT'!$I$2:$I$534,C231)</f>
        <v>0</v>
      </c>
      <c r="K231" s="61">
        <f>COUNTIF(TKB_HK2_Moi_Giang!G928:G1042,C231)</f>
        <v>0</v>
      </c>
      <c r="L231" s="40" t="str">
        <f t="shared" si="4"/>
        <v>Ok</v>
      </c>
      <c r="M231" s="63" t="str">
        <f t="shared" si="6"/>
        <v>#N/A</v>
      </c>
      <c r="N231" s="64"/>
      <c r="O231" s="1"/>
      <c r="P231" s="1"/>
      <c r="Q231" s="1"/>
      <c r="R231" s="1"/>
      <c r="S231" s="1"/>
      <c r="T231" s="1"/>
      <c r="U231" s="1"/>
      <c r="V231" s="1"/>
      <c r="W231" s="1"/>
      <c r="X231" s="1"/>
      <c r="Y231" s="1"/>
      <c r="Z231" s="1"/>
      <c r="AA231" s="1"/>
      <c r="AB231" s="1"/>
      <c r="AC231" s="1"/>
      <c r="AD231" s="1"/>
      <c r="AE231" s="1"/>
    </row>
    <row r="232">
      <c r="A232" s="56">
        <v>208.0</v>
      </c>
      <c r="B232" s="65"/>
      <c r="C232" s="65"/>
      <c r="D232" s="60">
        <f>SUMIFS('KHĐT'!$G:$G,'KHĐT'!$H:$H,B232)</f>
        <v>0</v>
      </c>
      <c r="E232" s="61">
        <v>1.0</v>
      </c>
      <c r="F232" s="61">
        <f>ThamSo!$B$2</f>
        <v>38</v>
      </c>
      <c r="G232" s="62" t="str">
        <f>VLOOKUP(C232,'KHĐT'!$I$2:$K$534,3,0)</f>
        <v>#N/A</v>
      </c>
      <c r="H232" s="61">
        <f t="shared" si="2"/>
        <v>0</v>
      </c>
      <c r="I232" s="61">
        <f t="shared" si="3"/>
        <v>0</v>
      </c>
      <c r="J232" s="61">
        <f>COUNTIF('KHĐT'!$I$2:$I$534,C232)</f>
        <v>0</v>
      </c>
      <c r="K232" s="61">
        <f>COUNTIF(TKB_HK2_Moi_Giang!G928:G1042,C232)</f>
        <v>0</v>
      </c>
      <c r="L232" s="40" t="str">
        <f t="shared" si="4"/>
        <v>Ok</v>
      </c>
      <c r="M232" s="63" t="str">
        <f t="shared" si="6"/>
        <v>#N/A</v>
      </c>
      <c r="N232" s="64"/>
      <c r="O232" s="1"/>
      <c r="P232" s="1"/>
      <c r="Q232" s="1"/>
      <c r="R232" s="1"/>
      <c r="S232" s="1"/>
      <c r="T232" s="1"/>
      <c r="U232" s="1"/>
      <c r="V232" s="1"/>
      <c r="W232" s="1"/>
      <c r="X232" s="1"/>
      <c r="Y232" s="1"/>
      <c r="Z232" s="1"/>
      <c r="AA232" s="1"/>
      <c r="AB232" s="1"/>
      <c r="AC232" s="1"/>
      <c r="AD232" s="1"/>
      <c r="AE232" s="1"/>
    </row>
    <row r="233">
      <c r="A233" s="56">
        <v>209.0</v>
      </c>
      <c r="B233" s="65"/>
      <c r="C233" s="65"/>
      <c r="D233" s="60">
        <f>SUMIFS('KHĐT'!$G:$G,'KHĐT'!$H:$H,B233)</f>
        <v>0</v>
      </c>
      <c r="E233" s="61">
        <v>1.0</v>
      </c>
      <c r="F233" s="61">
        <f>ThamSo!$B$2</f>
        <v>38</v>
      </c>
      <c r="G233" s="62" t="str">
        <f>VLOOKUP(C233,'KHĐT'!$I$2:$K$534,3,0)</f>
        <v>#N/A</v>
      </c>
      <c r="H233" s="61">
        <f t="shared" si="2"/>
        <v>0</v>
      </c>
      <c r="I233" s="61">
        <f t="shared" si="3"/>
        <v>0</v>
      </c>
      <c r="J233" s="61">
        <f>COUNTIF('KHĐT'!$I$2:$I$534,C233)</f>
        <v>0</v>
      </c>
      <c r="K233" s="61">
        <f>COUNTIF(TKB_HK2_Moi_Giang!G928:G1042,C233)</f>
        <v>0</v>
      </c>
      <c r="L233" s="40" t="str">
        <f t="shared" si="4"/>
        <v>Ok</v>
      </c>
      <c r="M233" s="63" t="str">
        <f t="shared" si="6"/>
        <v>#N/A</v>
      </c>
      <c r="N233" s="64"/>
      <c r="O233" s="1"/>
      <c r="P233" s="1"/>
      <c r="Q233" s="1"/>
      <c r="R233" s="1"/>
      <c r="S233" s="1"/>
      <c r="T233" s="1"/>
      <c r="U233" s="1"/>
      <c r="V233" s="1"/>
      <c r="W233" s="1"/>
      <c r="X233" s="1"/>
      <c r="Y233" s="1"/>
      <c r="Z233" s="1"/>
      <c r="AA233" s="1"/>
      <c r="AB233" s="1"/>
      <c r="AC233" s="1"/>
      <c r="AD233" s="1"/>
      <c r="AE233" s="1"/>
    </row>
    <row r="234">
      <c r="A234" s="56">
        <v>210.0</v>
      </c>
      <c r="B234" s="65"/>
      <c r="C234" s="65"/>
      <c r="D234" s="60">
        <f>SUMIFS('KHĐT'!$G:$G,'KHĐT'!$H:$H,B234)</f>
        <v>0</v>
      </c>
      <c r="E234" s="61">
        <v>1.0</v>
      </c>
      <c r="F234" s="61">
        <f>ThamSo!$B$2</f>
        <v>38</v>
      </c>
      <c r="G234" s="62" t="str">
        <f>VLOOKUP(C234,'KHĐT'!$I$2:$K$534,3,0)</f>
        <v>#N/A</v>
      </c>
      <c r="H234" s="61">
        <f t="shared" si="2"/>
        <v>0</v>
      </c>
      <c r="I234" s="61">
        <f t="shared" si="3"/>
        <v>0</v>
      </c>
      <c r="J234" s="61">
        <f>COUNTIF('KHĐT'!$I$2:$I$534,C234)</f>
        <v>0</v>
      </c>
      <c r="K234" s="61">
        <f>COUNTIF(TKB_HK2_Moi_Giang!G928:G1042,C234)</f>
        <v>0</v>
      </c>
      <c r="L234" s="40" t="str">
        <f t="shared" si="4"/>
        <v>Ok</v>
      </c>
      <c r="M234" s="63" t="str">
        <f t="shared" si="6"/>
        <v>#N/A</v>
      </c>
      <c r="N234" s="64"/>
      <c r="O234" s="1"/>
      <c r="P234" s="1"/>
      <c r="Q234" s="1"/>
      <c r="R234" s="1"/>
      <c r="S234" s="1"/>
      <c r="T234" s="1"/>
      <c r="U234" s="1"/>
      <c r="V234" s="1"/>
      <c r="W234" s="1"/>
      <c r="X234" s="1"/>
      <c r="Y234" s="1"/>
      <c r="Z234" s="1"/>
      <c r="AA234" s="1"/>
      <c r="AB234" s="1"/>
      <c r="AC234" s="1"/>
      <c r="AD234" s="1"/>
      <c r="AE234" s="1"/>
    </row>
    <row r="235">
      <c r="A235" s="56">
        <v>211.0</v>
      </c>
      <c r="B235" s="65"/>
      <c r="C235" s="65"/>
      <c r="D235" s="60">
        <f>SUMIFS('KHĐT'!$G:$G,'KHĐT'!$H:$H,B235)</f>
        <v>0</v>
      </c>
      <c r="E235" s="61">
        <v>1.0</v>
      </c>
      <c r="F235" s="61">
        <f>ThamSo!$B$2</f>
        <v>38</v>
      </c>
      <c r="G235" s="62" t="str">
        <f>VLOOKUP(C235,'KHĐT'!$I$2:$K$534,3,0)</f>
        <v>#N/A</v>
      </c>
      <c r="H235" s="61">
        <f t="shared" si="2"/>
        <v>0</v>
      </c>
      <c r="I235" s="61">
        <f t="shared" si="3"/>
        <v>0</v>
      </c>
      <c r="J235" s="61">
        <f>COUNTIF('KHĐT'!$I$2:$I$534,C235)</f>
        <v>0</v>
      </c>
      <c r="K235" s="61">
        <f>COUNTIF(TKB_HK2_Moi_Giang!G928:G1042,C235)</f>
        <v>0</v>
      </c>
      <c r="L235" s="40" t="str">
        <f t="shared" si="4"/>
        <v>Ok</v>
      </c>
      <c r="M235" s="63" t="str">
        <f t="shared" si="6"/>
        <v>#N/A</v>
      </c>
      <c r="N235" s="64"/>
      <c r="O235" s="1"/>
      <c r="P235" s="1"/>
      <c r="Q235" s="1"/>
      <c r="R235" s="1"/>
      <c r="S235" s="1"/>
      <c r="T235" s="1"/>
      <c r="U235" s="1"/>
      <c r="V235" s="1"/>
      <c r="W235" s="1"/>
      <c r="X235" s="1"/>
      <c r="Y235" s="1"/>
      <c r="Z235" s="1"/>
      <c r="AA235" s="1"/>
      <c r="AB235" s="1"/>
      <c r="AC235" s="1"/>
      <c r="AD235" s="1"/>
      <c r="AE235" s="1"/>
    </row>
    <row r="236">
      <c r="A236" s="56">
        <v>212.0</v>
      </c>
      <c r="B236" s="65"/>
      <c r="C236" s="65"/>
      <c r="D236" s="60">
        <f>SUMIFS('KHĐT'!$G:$G,'KHĐT'!$H:$H,B236)</f>
        <v>0</v>
      </c>
      <c r="E236" s="61">
        <v>1.0</v>
      </c>
      <c r="F236" s="61">
        <f>ThamSo!$B$2</f>
        <v>38</v>
      </c>
      <c r="G236" s="62" t="str">
        <f>VLOOKUP(C236,'KHĐT'!$I$2:$K$534,3,0)</f>
        <v>#N/A</v>
      </c>
      <c r="H236" s="61">
        <f t="shared" si="2"/>
        <v>0</v>
      </c>
      <c r="I236" s="61">
        <f t="shared" si="3"/>
        <v>0</v>
      </c>
      <c r="J236" s="61">
        <f>COUNTIF('KHĐT'!$I$2:$I$534,C236)</f>
        <v>0</v>
      </c>
      <c r="K236" s="61">
        <f>COUNTIF(TKB_HK2_Moi_Giang!G928:G1042,C236)</f>
        <v>0</v>
      </c>
      <c r="L236" s="40" t="str">
        <f t="shared" si="4"/>
        <v>Ok</v>
      </c>
      <c r="M236" s="63" t="str">
        <f t="shared" si="6"/>
        <v>#N/A</v>
      </c>
      <c r="N236" s="64"/>
      <c r="O236" s="1"/>
      <c r="P236" s="1"/>
      <c r="Q236" s="1"/>
      <c r="R236" s="1"/>
      <c r="S236" s="1"/>
      <c r="T236" s="1"/>
      <c r="U236" s="1"/>
      <c r="V236" s="1"/>
      <c r="W236" s="1"/>
      <c r="X236" s="1"/>
      <c r="Y236" s="1"/>
      <c r="Z236" s="1"/>
      <c r="AA236" s="1"/>
      <c r="AB236" s="1"/>
      <c r="AC236" s="1"/>
      <c r="AD236" s="1"/>
      <c r="AE236" s="1"/>
    </row>
    <row r="237">
      <c r="A237" s="56">
        <v>213.0</v>
      </c>
      <c r="B237" s="65"/>
      <c r="C237" s="65"/>
      <c r="D237" s="60">
        <f>SUMIFS('KHĐT'!$G:$G,'KHĐT'!$H:$H,B237)</f>
        <v>0</v>
      </c>
      <c r="E237" s="61">
        <v>1.0</v>
      </c>
      <c r="F237" s="61">
        <f>ThamSo!$B$2</f>
        <v>38</v>
      </c>
      <c r="G237" s="62" t="str">
        <f>VLOOKUP(C237,'KHĐT'!$I$2:$K$534,3,0)</f>
        <v>#N/A</v>
      </c>
      <c r="H237" s="61">
        <f t="shared" si="2"/>
        <v>0</v>
      </c>
      <c r="I237" s="61">
        <f t="shared" si="3"/>
        <v>0</v>
      </c>
      <c r="J237" s="61">
        <f>COUNTIF('KHĐT'!$I$2:$I$534,C237)</f>
        <v>0</v>
      </c>
      <c r="K237" s="61">
        <f>COUNTIF(TKB_HK2_Moi_Giang!G928:G1042,C237)</f>
        <v>0</v>
      </c>
      <c r="L237" s="40" t="str">
        <f t="shared" si="4"/>
        <v>Ok</v>
      </c>
      <c r="M237" s="63" t="str">
        <f t="shared" si="6"/>
        <v>#N/A</v>
      </c>
      <c r="N237" s="64"/>
      <c r="O237" s="1"/>
      <c r="P237" s="1"/>
      <c r="Q237" s="1"/>
      <c r="R237" s="1"/>
      <c r="S237" s="1"/>
      <c r="T237" s="1"/>
      <c r="U237" s="1"/>
      <c r="V237" s="1"/>
      <c r="W237" s="1"/>
      <c r="X237" s="1"/>
      <c r="Y237" s="1"/>
      <c r="Z237" s="1"/>
      <c r="AA237" s="1"/>
      <c r="AB237" s="1"/>
      <c r="AC237" s="1"/>
      <c r="AD237" s="1"/>
      <c r="AE237" s="1"/>
    </row>
    <row r="238">
      <c r="A238" s="56">
        <v>214.0</v>
      </c>
      <c r="B238" s="65"/>
      <c r="C238" s="65"/>
      <c r="D238" s="60">
        <f>SUMIFS('KHĐT'!$G:$G,'KHĐT'!$H:$H,B238)</f>
        <v>0</v>
      </c>
      <c r="E238" s="61">
        <v>1.0</v>
      </c>
      <c r="F238" s="61">
        <f>ThamSo!$B$2</f>
        <v>38</v>
      </c>
      <c r="G238" s="62" t="str">
        <f>VLOOKUP(C238,'KHĐT'!$I$2:$K$534,3,0)</f>
        <v>#N/A</v>
      </c>
      <c r="H238" s="61">
        <f t="shared" si="2"/>
        <v>0</v>
      </c>
      <c r="I238" s="61">
        <f t="shared" si="3"/>
        <v>0</v>
      </c>
      <c r="J238" s="61">
        <f>COUNTIF('KHĐT'!$I$2:$I$534,C238)</f>
        <v>0</v>
      </c>
      <c r="K238" s="61">
        <f>COUNTIF(TKB_HK2_Moi_Giang!G928:G1042,C238)</f>
        <v>0</v>
      </c>
      <c r="L238" s="40" t="str">
        <f t="shared" si="4"/>
        <v>Ok</v>
      </c>
      <c r="M238" s="63" t="str">
        <f t="shared" si="6"/>
        <v>#N/A</v>
      </c>
      <c r="N238" s="64"/>
      <c r="O238" s="1"/>
      <c r="P238" s="1"/>
      <c r="Q238" s="1"/>
      <c r="R238" s="1"/>
      <c r="S238" s="1"/>
      <c r="T238" s="1"/>
      <c r="U238" s="1"/>
      <c r="V238" s="1"/>
      <c r="W238" s="1"/>
      <c r="X238" s="1"/>
      <c r="Y238" s="1"/>
      <c r="Z238" s="1"/>
      <c r="AA238" s="1"/>
      <c r="AB238" s="1"/>
      <c r="AC238" s="1"/>
      <c r="AD238" s="1"/>
      <c r="AE238" s="1"/>
    </row>
    <row r="239">
      <c r="A239" s="56">
        <v>215.0</v>
      </c>
      <c r="B239" s="65"/>
      <c r="C239" s="65"/>
      <c r="D239" s="60">
        <f>SUMIFS('KHĐT'!$G:$G,'KHĐT'!$H:$H,B239)</f>
        <v>0</v>
      </c>
      <c r="E239" s="61">
        <v>1.0</v>
      </c>
      <c r="F239" s="61">
        <f>ThamSo!$B$2</f>
        <v>38</v>
      </c>
      <c r="G239" s="62" t="str">
        <f>VLOOKUP(C239,'KHĐT'!$I$2:$K$534,3,0)</f>
        <v>#N/A</v>
      </c>
      <c r="H239" s="61">
        <f t="shared" si="2"/>
        <v>0</v>
      </c>
      <c r="I239" s="61">
        <f t="shared" si="3"/>
        <v>0</v>
      </c>
      <c r="J239" s="61">
        <f>COUNTIF('KHĐT'!$I$2:$I$534,C239)</f>
        <v>0</v>
      </c>
      <c r="K239" s="61">
        <f>COUNTIF(TKB_HK2_Moi_Giang!G928:G1042,C239)</f>
        <v>0</v>
      </c>
      <c r="L239" s="40" t="str">
        <f t="shared" si="4"/>
        <v>Ok</v>
      </c>
      <c r="M239" s="63" t="str">
        <f t="shared" si="6"/>
        <v>#N/A</v>
      </c>
      <c r="N239" s="64"/>
      <c r="O239" s="1"/>
      <c r="P239" s="1"/>
      <c r="Q239" s="1"/>
      <c r="R239" s="1"/>
      <c r="S239" s="1"/>
      <c r="T239" s="1"/>
      <c r="U239" s="1"/>
      <c r="V239" s="1"/>
      <c r="W239" s="1"/>
      <c r="X239" s="1"/>
      <c r="Y239" s="1"/>
      <c r="Z239" s="1"/>
      <c r="AA239" s="1"/>
      <c r="AB239" s="1"/>
      <c r="AC239" s="1"/>
      <c r="AD239" s="1"/>
      <c r="AE239" s="1"/>
    </row>
    <row r="240">
      <c r="A240" s="56">
        <v>216.0</v>
      </c>
      <c r="B240" s="65"/>
      <c r="C240" s="65"/>
      <c r="D240" s="60">
        <f>SUMIFS('KHĐT'!$G:$G,'KHĐT'!$H:$H,B240)</f>
        <v>0</v>
      </c>
      <c r="E240" s="61">
        <v>1.0</v>
      </c>
      <c r="F240" s="61">
        <f>ThamSo!$B$2</f>
        <v>38</v>
      </c>
      <c r="G240" s="62" t="str">
        <f>VLOOKUP(C240,'KHĐT'!$I$2:$K$534,3,0)</f>
        <v>#N/A</v>
      </c>
      <c r="H240" s="61">
        <f t="shared" si="2"/>
        <v>0</v>
      </c>
      <c r="I240" s="61">
        <f t="shared" si="3"/>
        <v>0</v>
      </c>
      <c r="J240" s="61">
        <f>COUNTIF('KHĐT'!$I$2:$I$534,C240)</f>
        <v>0</v>
      </c>
      <c r="K240" s="61">
        <f>COUNTIF(TKB_HK2_Moi_Giang!G928:G1042,C240)</f>
        <v>0</v>
      </c>
      <c r="L240" s="40" t="str">
        <f t="shared" si="4"/>
        <v>Ok</v>
      </c>
      <c r="M240" s="63" t="str">
        <f t="shared" si="6"/>
        <v>#N/A</v>
      </c>
      <c r="N240" s="64"/>
      <c r="O240" s="1"/>
      <c r="P240" s="1"/>
      <c r="Q240" s="1"/>
      <c r="R240" s="1"/>
      <c r="S240" s="1"/>
      <c r="T240" s="1"/>
      <c r="U240" s="1"/>
      <c r="V240" s="1"/>
      <c r="W240" s="1"/>
      <c r="X240" s="1"/>
      <c r="Y240" s="1"/>
      <c r="Z240" s="1"/>
      <c r="AA240" s="1"/>
      <c r="AB240" s="1"/>
      <c r="AC240" s="1"/>
      <c r="AD240" s="1"/>
      <c r="AE240" s="1"/>
    </row>
    <row r="241">
      <c r="A241" s="56">
        <v>217.0</v>
      </c>
      <c r="B241" s="65"/>
      <c r="C241" s="65"/>
      <c r="D241" s="60">
        <f>SUMIFS('KHĐT'!$G:$G,'KHĐT'!$H:$H,B241)</f>
        <v>0</v>
      </c>
      <c r="E241" s="61">
        <v>1.0</v>
      </c>
      <c r="F241" s="61">
        <f>ThamSo!$B$2</f>
        <v>38</v>
      </c>
      <c r="G241" s="62" t="str">
        <f>VLOOKUP(C241,'KHĐT'!$I$2:$K$534,3,0)</f>
        <v>#N/A</v>
      </c>
      <c r="H241" s="61">
        <f t="shared" si="2"/>
        <v>0</v>
      </c>
      <c r="I241" s="61">
        <f t="shared" si="3"/>
        <v>0</v>
      </c>
      <c r="J241" s="61">
        <f>COUNTIF('KHĐT'!$I$2:$I$534,C241)</f>
        <v>0</v>
      </c>
      <c r="K241" s="61">
        <f>COUNTIF(TKB_HK2_Moi_Giang!G928:G1042,C241)</f>
        <v>0</v>
      </c>
      <c r="L241" s="40" t="str">
        <f t="shared" si="4"/>
        <v>Ok</v>
      </c>
      <c r="M241" s="63" t="str">
        <f t="shared" si="6"/>
        <v>#N/A</v>
      </c>
      <c r="N241" s="64"/>
      <c r="O241" s="1"/>
      <c r="P241" s="1"/>
      <c r="Q241" s="1"/>
      <c r="R241" s="1"/>
      <c r="S241" s="1"/>
      <c r="T241" s="1"/>
      <c r="U241" s="1"/>
      <c r="V241" s="1"/>
      <c r="W241" s="1"/>
      <c r="X241" s="1"/>
      <c r="Y241" s="1"/>
      <c r="Z241" s="1"/>
      <c r="AA241" s="1"/>
      <c r="AB241" s="1"/>
      <c r="AC241" s="1"/>
      <c r="AD241" s="1"/>
      <c r="AE241" s="1"/>
    </row>
    <row r="242">
      <c r="A242" s="56">
        <v>218.0</v>
      </c>
      <c r="B242" s="65"/>
      <c r="C242" s="65"/>
      <c r="D242" s="60">
        <f>SUMIFS('KHĐT'!$G:$G,'KHĐT'!$H:$H,B242)</f>
        <v>0</v>
      </c>
      <c r="E242" s="61">
        <v>1.0</v>
      </c>
      <c r="F242" s="61">
        <f>ThamSo!$B$2</f>
        <v>38</v>
      </c>
      <c r="G242" s="62" t="str">
        <f>VLOOKUP(C242,'KHĐT'!$I$2:$K$534,3,0)</f>
        <v>#N/A</v>
      </c>
      <c r="H242" s="61">
        <f t="shared" si="2"/>
        <v>0</v>
      </c>
      <c r="I242" s="61">
        <f t="shared" si="3"/>
        <v>0</v>
      </c>
      <c r="J242" s="61">
        <f>COUNTIF('KHĐT'!$I$2:$I$534,C242)</f>
        <v>0</v>
      </c>
      <c r="K242" s="61">
        <f>COUNTIF(TKB_HK2_Moi_Giang!G928:G1042,C242)</f>
        <v>0</v>
      </c>
      <c r="L242" s="40" t="str">
        <f t="shared" si="4"/>
        <v>Ok</v>
      </c>
      <c r="M242" s="63" t="str">
        <f t="shared" si="6"/>
        <v>#N/A</v>
      </c>
      <c r="N242" s="64"/>
      <c r="O242" s="1"/>
      <c r="P242" s="1"/>
      <c r="Q242" s="1"/>
      <c r="R242" s="1"/>
      <c r="S242" s="1"/>
      <c r="T242" s="1"/>
      <c r="U242" s="1"/>
      <c r="V242" s="1"/>
      <c r="W242" s="1"/>
      <c r="X242" s="1"/>
      <c r="Y242" s="1"/>
      <c r="Z242" s="1"/>
      <c r="AA242" s="1"/>
      <c r="AB242" s="1"/>
      <c r="AC242" s="1"/>
      <c r="AD242" s="1"/>
      <c r="AE242" s="1"/>
    </row>
    <row r="243">
      <c r="A243" s="56">
        <v>219.0</v>
      </c>
      <c r="B243" s="65"/>
      <c r="C243" s="65"/>
      <c r="D243" s="60">
        <f>SUMIFS('KHĐT'!$G:$G,'KHĐT'!$H:$H,B243)</f>
        <v>0</v>
      </c>
      <c r="E243" s="61">
        <v>1.0</v>
      </c>
      <c r="F243" s="61">
        <f>ThamSo!$B$2</f>
        <v>38</v>
      </c>
      <c r="G243" s="62" t="str">
        <f>VLOOKUP(C243,'KHĐT'!$I$2:$K$534,3,0)</f>
        <v>#N/A</v>
      </c>
      <c r="H243" s="61">
        <f t="shared" si="2"/>
        <v>0</v>
      </c>
      <c r="I243" s="61">
        <f t="shared" si="3"/>
        <v>0</v>
      </c>
      <c r="J243" s="61">
        <f>COUNTIF('KHĐT'!$I$2:$I$534,C243)</f>
        <v>0</v>
      </c>
      <c r="K243" s="61">
        <f>COUNTIF(TKB_HK2_Moi_Giang!G928:G1042,C243)</f>
        <v>0</v>
      </c>
      <c r="L243" s="40" t="str">
        <f t="shared" si="4"/>
        <v>Ok</v>
      </c>
      <c r="M243" s="63" t="str">
        <f t="shared" si="6"/>
        <v>#N/A</v>
      </c>
      <c r="N243" s="64"/>
      <c r="O243" s="1"/>
      <c r="P243" s="1"/>
      <c r="Q243" s="1"/>
      <c r="R243" s="1"/>
      <c r="S243" s="1"/>
      <c r="T243" s="1"/>
      <c r="U243" s="1"/>
      <c r="V243" s="1"/>
      <c r="W243" s="1"/>
      <c r="X243" s="1"/>
      <c r="Y243" s="1"/>
      <c r="Z243" s="1"/>
      <c r="AA243" s="1"/>
      <c r="AB243" s="1"/>
      <c r="AC243" s="1"/>
      <c r="AD243" s="1"/>
      <c r="AE243" s="1"/>
    </row>
    <row r="244">
      <c r="A244" s="56">
        <v>220.0</v>
      </c>
      <c r="B244" s="65"/>
      <c r="C244" s="65"/>
      <c r="D244" s="60">
        <f>SUMIFS('KHĐT'!$G:$G,'KHĐT'!$H:$H,B244)</f>
        <v>0</v>
      </c>
      <c r="E244" s="61">
        <v>1.0</v>
      </c>
      <c r="F244" s="61">
        <f>ThamSo!$B$2</f>
        <v>38</v>
      </c>
      <c r="G244" s="62" t="str">
        <f>VLOOKUP(C244,'KHĐT'!$I$2:$K$534,3,0)</f>
        <v>#N/A</v>
      </c>
      <c r="H244" s="61">
        <f t="shared" si="2"/>
        <v>0</v>
      </c>
      <c r="I244" s="61">
        <f t="shared" si="3"/>
        <v>0</v>
      </c>
      <c r="J244" s="61">
        <f>COUNTIF('KHĐT'!$I$2:$I$534,C244)</f>
        <v>0</v>
      </c>
      <c r="K244" s="61">
        <f>COUNTIF(TKB_HK2_Moi_Giang!G928:G1042,C244)</f>
        <v>0</v>
      </c>
      <c r="L244" s="40" t="str">
        <f t="shared" si="4"/>
        <v>Ok</v>
      </c>
      <c r="M244" s="63" t="str">
        <f t="shared" si="6"/>
        <v>#N/A</v>
      </c>
      <c r="N244" s="64"/>
      <c r="O244" s="1"/>
      <c r="P244" s="1"/>
      <c r="Q244" s="1"/>
      <c r="R244" s="1"/>
      <c r="S244" s="1"/>
      <c r="T244" s="1"/>
      <c r="U244" s="1"/>
      <c r="V244" s="1"/>
      <c r="W244" s="1"/>
      <c r="X244" s="1"/>
      <c r="Y244" s="1"/>
      <c r="Z244" s="1"/>
      <c r="AA244" s="1"/>
      <c r="AB244" s="1"/>
      <c r="AC244" s="1"/>
      <c r="AD244" s="1"/>
      <c r="AE244" s="1"/>
    </row>
    <row r="245">
      <c r="A245" s="56">
        <v>221.0</v>
      </c>
      <c r="B245" s="65"/>
      <c r="C245" s="65"/>
      <c r="D245" s="60">
        <f>SUMIFS('KHĐT'!$G:$G,'KHĐT'!$H:$H,B245)</f>
        <v>0</v>
      </c>
      <c r="E245" s="61">
        <v>1.0</v>
      </c>
      <c r="F245" s="61">
        <f>ThamSo!$B$2</f>
        <v>38</v>
      </c>
      <c r="G245" s="62" t="str">
        <f>VLOOKUP(C245,'KHĐT'!$I$2:$K$534,3,0)</f>
        <v>#N/A</v>
      </c>
      <c r="H245" s="61">
        <f t="shared" si="2"/>
        <v>0</v>
      </c>
      <c r="I245" s="61">
        <f t="shared" si="3"/>
        <v>0</v>
      </c>
      <c r="J245" s="61">
        <f>COUNTIF('KHĐT'!$I$2:$I$534,C245)</f>
        <v>0</v>
      </c>
      <c r="K245" s="61">
        <f>COUNTIF(TKB_HK2_Moi_Giang!G928:G1042,C245)</f>
        <v>0</v>
      </c>
      <c r="L245" s="40" t="str">
        <f t="shared" si="4"/>
        <v>Ok</v>
      </c>
      <c r="M245" s="63" t="str">
        <f t="shared" si="6"/>
        <v>#N/A</v>
      </c>
      <c r="N245" s="64"/>
      <c r="O245" s="1"/>
      <c r="P245" s="1"/>
      <c r="Q245" s="1"/>
      <c r="R245" s="1"/>
      <c r="S245" s="1"/>
      <c r="T245" s="1"/>
      <c r="U245" s="1"/>
      <c r="V245" s="1"/>
      <c r="W245" s="1"/>
      <c r="X245" s="1"/>
      <c r="Y245" s="1"/>
      <c r="Z245" s="1"/>
      <c r="AA245" s="1"/>
      <c r="AB245" s="1"/>
      <c r="AC245" s="1"/>
      <c r="AD245" s="1"/>
      <c r="AE245" s="1"/>
    </row>
    <row r="246">
      <c r="A246" s="56">
        <v>222.0</v>
      </c>
      <c r="B246" s="65"/>
      <c r="C246" s="65"/>
      <c r="D246" s="60">
        <f>SUMIFS('KHĐT'!$G:$G,'KHĐT'!$H:$H,B246)</f>
        <v>0</v>
      </c>
      <c r="E246" s="61">
        <v>1.0</v>
      </c>
      <c r="F246" s="61">
        <f>ThamSo!$B$2</f>
        <v>38</v>
      </c>
      <c r="G246" s="62" t="str">
        <f>VLOOKUP(C246,'KHĐT'!$I$2:$K$534,3,0)</f>
        <v>#N/A</v>
      </c>
      <c r="H246" s="61">
        <f t="shared" si="2"/>
        <v>0</v>
      </c>
      <c r="I246" s="61">
        <f t="shared" si="3"/>
        <v>0</v>
      </c>
      <c r="J246" s="61">
        <f>COUNTIF('KHĐT'!$I$2:$I$534,C246)</f>
        <v>0</v>
      </c>
      <c r="K246" s="61">
        <f>COUNTIF(TKB_HK2_Moi_Giang!G928:G1042,C246)</f>
        <v>0</v>
      </c>
      <c r="L246" s="40" t="str">
        <f t="shared" si="4"/>
        <v>Ok</v>
      </c>
      <c r="M246" s="63" t="str">
        <f t="shared" si="6"/>
        <v>#N/A</v>
      </c>
      <c r="N246" s="64"/>
      <c r="O246" s="1"/>
      <c r="P246" s="1"/>
      <c r="Q246" s="1"/>
      <c r="R246" s="1"/>
      <c r="S246" s="1"/>
      <c r="T246" s="1"/>
      <c r="U246" s="1"/>
      <c r="V246" s="1"/>
      <c r="W246" s="1"/>
      <c r="X246" s="1"/>
      <c r="Y246" s="1"/>
      <c r="Z246" s="1"/>
      <c r="AA246" s="1"/>
      <c r="AB246" s="1"/>
      <c r="AC246" s="1"/>
      <c r="AD246" s="1"/>
      <c r="AE246" s="1"/>
    </row>
    <row r="247">
      <c r="A247" s="56">
        <v>223.0</v>
      </c>
      <c r="B247" s="65"/>
      <c r="C247" s="65"/>
      <c r="D247" s="60">
        <f>SUMIFS('KHĐT'!$G:$G,'KHĐT'!$H:$H,B247)</f>
        <v>0</v>
      </c>
      <c r="E247" s="61">
        <v>1.0</v>
      </c>
      <c r="F247" s="61">
        <f>ThamSo!$B$2</f>
        <v>38</v>
      </c>
      <c r="G247" s="62" t="str">
        <f>VLOOKUP(C247,'KHĐT'!$I$2:$K$534,3,0)</f>
        <v>#N/A</v>
      </c>
      <c r="H247" s="61">
        <f t="shared" si="2"/>
        <v>0</v>
      </c>
      <c r="I247" s="61">
        <f t="shared" si="3"/>
        <v>0</v>
      </c>
      <c r="J247" s="61">
        <f>COUNTIF('KHĐT'!$I$2:$I$534,C247)</f>
        <v>0</v>
      </c>
      <c r="K247" s="61">
        <f>COUNTIF(TKB_HK2_Moi_Giang!G928:G1042,C247)</f>
        <v>0</v>
      </c>
      <c r="L247" s="40" t="str">
        <f t="shared" si="4"/>
        <v>Ok</v>
      </c>
      <c r="M247" s="63" t="str">
        <f t="shared" si="6"/>
        <v>#N/A</v>
      </c>
      <c r="N247" s="64"/>
      <c r="O247" s="1"/>
      <c r="P247" s="1"/>
      <c r="Q247" s="1"/>
      <c r="R247" s="1"/>
      <c r="S247" s="1"/>
      <c r="T247" s="1"/>
      <c r="U247" s="1"/>
      <c r="V247" s="1"/>
      <c r="W247" s="1"/>
      <c r="X247" s="1"/>
      <c r="Y247" s="1"/>
      <c r="Z247" s="1"/>
      <c r="AA247" s="1"/>
      <c r="AB247" s="1"/>
      <c r="AC247" s="1"/>
      <c r="AD247" s="1"/>
      <c r="AE247" s="1"/>
    </row>
    <row r="248">
      <c r="A248" s="56">
        <v>224.0</v>
      </c>
      <c r="B248" s="65"/>
      <c r="C248" s="65"/>
      <c r="D248" s="60">
        <f>SUMIFS('KHĐT'!$G:$G,'KHĐT'!$H:$H,B248)</f>
        <v>0</v>
      </c>
      <c r="E248" s="61">
        <v>1.0</v>
      </c>
      <c r="F248" s="61">
        <f>ThamSo!$B$2</f>
        <v>38</v>
      </c>
      <c r="G248" s="62" t="str">
        <f>VLOOKUP(C248,'KHĐT'!$I$2:$K$534,3,0)</f>
        <v>#N/A</v>
      </c>
      <c r="H248" s="61">
        <f t="shared" si="2"/>
        <v>0</v>
      </c>
      <c r="I248" s="61">
        <f t="shared" si="3"/>
        <v>0</v>
      </c>
      <c r="J248" s="61">
        <f>COUNTIF('KHĐT'!$I$2:$I$534,C248)</f>
        <v>0</v>
      </c>
      <c r="K248" s="61">
        <f>COUNTIF(TKB_HK2_Moi_Giang!G928:G1042,C248)</f>
        <v>0</v>
      </c>
      <c r="L248" s="40" t="str">
        <f t="shared" si="4"/>
        <v>Ok</v>
      </c>
      <c r="M248" s="63" t="str">
        <f t="shared" si="6"/>
        <v>#N/A</v>
      </c>
      <c r="N248" s="64"/>
      <c r="O248" s="1"/>
      <c r="P248" s="1"/>
      <c r="Q248" s="1"/>
      <c r="R248" s="1"/>
      <c r="S248" s="1"/>
      <c r="T248" s="1"/>
      <c r="U248" s="1"/>
      <c r="V248" s="1"/>
      <c r="W248" s="1"/>
      <c r="X248" s="1"/>
      <c r="Y248" s="1"/>
      <c r="Z248" s="1"/>
      <c r="AA248" s="1"/>
      <c r="AB248" s="1"/>
      <c r="AC248" s="1"/>
      <c r="AD248" s="1"/>
      <c r="AE248" s="1"/>
    </row>
    <row r="249">
      <c r="A249" s="56">
        <v>225.0</v>
      </c>
      <c r="B249" s="65"/>
      <c r="C249" s="65"/>
      <c r="D249" s="60">
        <f>SUMIFS('KHĐT'!$G:$G,'KHĐT'!$H:$H,B249)</f>
        <v>0</v>
      </c>
      <c r="E249" s="61">
        <v>1.0</v>
      </c>
      <c r="F249" s="61">
        <f>ThamSo!$B$2</f>
        <v>38</v>
      </c>
      <c r="G249" s="62" t="str">
        <f>VLOOKUP(C249,'KHĐT'!$I$2:$K$534,3,0)</f>
        <v>#N/A</v>
      </c>
      <c r="H249" s="61">
        <f t="shared" si="2"/>
        <v>0</v>
      </c>
      <c r="I249" s="61">
        <f t="shared" si="3"/>
        <v>0</v>
      </c>
      <c r="J249" s="61">
        <f>COUNTIF('KHĐT'!$I$2:$I$534,C249)</f>
        <v>0</v>
      </c>
      <c r="K249" s="61">
        <f>COUNTIF(TKB_HK2_Moi_Giang!G928:G1042,C249)</f>
        <v>0</v>
      </c>
      <c r="L249" s="40" t="str">
        <f t="shared" si="4"/>
        <v>Ok</v>
      </c>
      <c r="M249" s="63" t="str">
        <f t="shared" si="6"/>
        <v>#N/A</v>
      </c>
      <c r="N249" s="64"/>
      <c r="O249" s="1"/>
      <c r="P249" s="1"/>
      <c r="Q249" s="1"/>
      <c r="R249" s="1"/>
      <c r="S249" s="1"/>
      <c r="T249" s="1"/>
      <c r="U249" s="1"/>
      <c r="V249" s="1"/>
      <c r="W249" s="1"/>
      <c r="X249" s="1"/>
      <c r="Y249" s="1"/>
      <c r="Z249" s="1"/>
      <c r="AA249" s="1"/>
      <c r="AB249" s="1"/>
      <c r="AC249" s="1"/>
      <c r="AD249" s="1"/>
      <c r="AE249" s="1"/>
    </row>
    <row r="250">
      <c r="A250" s="56">
        <v>226.0</v>
      </c>
      <c r="B250" s="65"/>
      <c r="C250" s="65"/>
      <c r="D250" s="60">
        <f>SUMIFS('KHĐT'!$G:$G,'KHĐT'!$H:$H,B250)</f>
        <v>0</v>
      </c>
      <c r="E250" s="61">
        <v>1.0</v>
      </c>
      <c r="F250" s="61">
        <f>ThamSo!$B$2</f>
        <v>38</v>
      </c>
      <c r="G250" s="62" t="str">
        <f>VLOOKUP(C250,'KHĐT'!$I$2:$K$534,3,0)</f>
        <v>#N/A</v>
      </c>
      <c r="H250" s="61">
        <f t="shared" si="2"/>
        <v>0</v>
      </c>
      <c r="I250" s="61">
        <f t="shared" si="3"/>
        <v>0</v>
      </c>
      <c r="J250" s="61">
        <f>COUNTIF('KHĐT'!$I$2:$I$534,C250)</f>
        <v>0</v>
      </c>
      <c r="K250" s="61">
        <f>COUNTIF(TKB_HK2_Moi_Giang!G928:G1042,C250)</f>
        <v>0</v>
      </c>
      <c r="L250" s="40" t="str">
        <f t="shared" si="4"/>
        <v>Ok</v>
      </c>
      <c r="M250" s="63" t="str">
        <f t="shared" si="6"/>
        <v>#N/A</v>
      </c>
      <c r="N250" s="64"/>
      <c r="O250" s="1"/>
      <c r="P250" s="1"/>
      <c r="Q250" s="1"/>
      <c r="R250" s="1"/>
      <c r="S250" s="1"/>
      <c r="T250" s="1"/>
      <c r="U250" s="1"/>
      <c r="V250" s="1"/>
      <c r="W250" s="1"/>
      <c r="X250" s="1"/>
      <c r="Y250" s="1"/>
      <c r="Z250" s="1"/>
      <c r="AA250" s="1"/>
      <c r="AB250" s="1"/>
      <c r="AC250" s="1"/>
      <c r="AD250" s="1"/>
      <c r="AE250" s="1"/>
    </row>
    <row r="251">
      <c r="A251" s="56">
        <v>227.0</v>
      </c>
      <c r="B251" s="65"/>
      <c r="C251" s="65"/>
      <c r="D251" s="60">
        <f>SUMIFS('KHĐT'!$G:$G,'KHĐT'!$H:$H,B251)</f>
        <v>0</v>
      </c>
      <c r="E251" s="61">
        <v>1.0</v>
      </c>
      <c r="F251" s="61">
        <f>ThamSo!$B$2</f>
        <v>38</v>
      </c>
      <c r="G251" s="62" t="str">
        <f>VLOOKUP(C251,'KHĐT'!$I$2:$K$534,3,0)</f>
        <v>#N/A</v>
      </c>
      <c r="H251" s="61">
        <f t="shared" si="2"/>
        <v>0</v>
      </c>
      <c r="I251" s="61">
        <f t="shared" si="3"/>
        <v>0</v>
      </c>
      <c r="J251" s="61">
        <f>COUNTIF('KHĐT'!$I$2:$I$534,C251)</f>
        <v>0</v>
      </c>
      <c r="K251" s="61">
        <f>COUNTIF(TKB_HK2_Moi_Giang!G928:G1042,C251)</f>
        <v>0</v>
      </c>
      <c r="L251" s="40" t="str">
        <f t="shared" si="4"/>
        <v>Ok</v>
      </c>
      <c r="M251" s="63" t="str">
        <f t="shared" si="6"/>
        <v>#N/A</v>
      </c>
      <c r="N251" s="64"/>
      <c r="O251" s="1"/>
      <c r="P251" s="1"/>
      <c r="Q251" s="1"/>
      <c r="R251" s="1"/>
      <c r="S251" s="1"/>
      <c r="T251" s="1"/>
      <c r="U251" s="1"/>
      <c r="V251" s="1"/>
      <c r="W251" s="1"/>
      <c r="X251" s="1"/>
      <c r="Y251" s="1"/>
      <c r="Z251" s="1"/>
      <c r="AA251" s="1"/>
      <c r="AB251" s="1"/>
      <c r="AC251" s="1"/>
      <c r="AD251" s="1"/>
      <c r="AE251" s="1"/>
    </row>
    <row r="252">
      <c r="A252" s="56">
        <v>228.0</v>
      </c>
      <c r="B252" s="65"/>
      <c r="C252" s="65"/>
      <c r="D252" s="60">
        <f>SUMIFS('KHĐT'!$G:$G,'KHĐT'!$H:$H,B252)</f>
        <v>0</v>
      </c>
      <c r="E252" s="61">
        <v>1.0</v>
      </c>
      <c r="F252" s="61">
        <f>ThamSo!$B$2</f>
        <v>38</v>
      </c>
      <c r="G252" s="62" t="str">
        <f>VLOOKUP(C252,'KHĐT'!$I$2:$K$534,3,0)</f>
        <v>#N/A</v>
      </c>
      <c r="H252" s="61">
        <f t="shared" si="2"/>
        <v>0</v>
      </c>
      <c r="I252" s="61">
        <f t="shared" si="3"/>
        <v>0</v>
      </c>
      <c r="J252" s="61">
        <f>COUNTIF('KHĐT'!$I$2:$I$534,C252)</f>
        <v>0</v>
      </c>
      <c r="K252" s="61">
        <f>COUNTIF(TKB_HK2_Moi_Giang!G928:G1042,C252)</f>
        <v>0</v>
      </c>
      <c r="L252" s="40" t="str">
        <f t="shared" si="4"/>
        <v>Ok</v>
      </c>
      <c r="M252" s="63" t="str">
        <f t="shared" si="6"/>
        <v>#N/A</v>
      </c>
      <c r="N252" s="64"/>
      <c r="O252" s="1"/>
      <c r="P252" s="1"/>
      <c r="Q252" s="1"/>
      <c r="R252" s="1"/>
      <c r="S252" s="1"/>
      <c r="T252" s="1"/>
      <c r="U252" s="1"/>
      <c r="V252" s="1"/>
      <c r="W252" s="1"/>
      <c r="X252" s="1"/>
      <c r="Y252" s="1"/>
      <c r="Z252" s="1"/>
      <c r="AA252" s="1"/>
      <c r="AB252" s="1"/>
      <c r="AC252" s="1"/>
      <c r="AD252" s="1"/>
      <c r="AE252" s="1"/>
    </row>
    <row r="253">
      <c r="A253" s="56">
        <v>229.0</v>
      </c>
      <c r="B253" s="65"/>
      <c r="C253" s="65"/>
      <c r="D253" s="60">
        <f>SUMIFS('KHĐT'!$G:$G,'KHĐT'!$H:$H,B253)</f>
        <v>0</v>
      </c>
      <c r="E253" s="61">
        <v>1.0</v>
      </c>
      <c r="F253" s="61">
        <f>ThamSo!$B$2</f>
        <v>38</v>
      </c>
      <c r="G253" s="62" t="str">
        <f>VLOOKUP(C253,'KHĐT'!$I$2:$K$534,3,0)</f>
        <v>#N/A</v>
      </c>
      <c r="H253" s="61">
        <f t="shared" si="2"/>
        <v>0</v>
      </c>
      <c r="I253" s="61">
        <f t="shared" si="3"/>
        <v>0</v>
      </c>
      <c r="J253" s="61">
        <f>COUNTIF('KHĐT'!$I$2:$I$534,C253)</f>
        <v>0</v>
      </c>
      <c r="K253" s="61">
        <f>COUNTIF(TKB_HK2_Moi_Giang!G928:G1042,C253)</f>
        <v>0</v>
      </c>
      <c r="L253" s="40" t="str">
        <f t="shared" si="4"/>
        <v>Ok</v>
      </c>
      <c r="M253" s="63" t="str">
        <f t="shared" si="6"/>
        <v>#N/A</v>
      </c>
      <c r="N253" s="64"/>
      <c r="O253" s="1"/>
      <c r="P253" s="1"/>
      <c r="Q253" s="1"/>
      <c r="R253" s="1"/>
      <c r="S253" s="1"/>
      <c r="T253" s="1"/>
      <c r="U253" s="1"/>
      <c r="V253" s="1"/>
      <c r="W253" s="1"/>
      <c r="X253" s="1"/>
      <c r="Y253" s="1"/>
      <c r="Z253" s="1"/>
      <c r="AA253" s="1"/>
      <c r="AB253" s="1"/>
      <c r="AC253" s="1"/>
      <c r="AD253" s="1"/>
      <c r="AE253" s="1"/>
    </row>
    <row r="254">
      <c r="A254" s="56">
        <v>230.0</v>
      </c>
      <c r="B254" s="65"/>
      <c r="C254" s="65"/>
      <c r="D254" s="60">
        <f>SUMIFS('KHĐT'!$G:$G,'KHĐT'!$H:$H,B254)</f>
        <v>0</v>
      </c>
      <c r="E254" s="61">
        <v>1.0</v>
      </c>
      <c r="F254" s="61">
        <f>ThamSo!$B$2</f>
        <v>38</v>
      </c>
      <c r="G254" s="62" t="str">
        <f>VLOOKUP(C254,'KHĐT'!$I$2:$K$534,3,0)</f>
        <v>#N/A</v>
      </c>
      <c r="H254" s="61">
        <f t="shared" si="2"/>
        <v>0</v>
      </c>
      <c r="I254" s="61">
        <f t="shared" si="3"/>
        <v>0</v>
      </c>
      <c r="J254" s="61">
        <f>COUNTIF('KHĐT'!$I$2:$I$534,C254)</f>
        <v>0</v>
      </c>
      <c r="K254" s="61">
        <f>COUNTIF(TKB_HK2_Moi_Giang!G928:G1042,C254)</f>
        <v>0</v>
      </c>
      <c r="L254" s="40" t="str">
        <f t="shared" si="4"/>
        <v>Ok</v>
      </c>
      <c r="M254" s="63" t="str">
        <f t="shared" si="6"/>
        <v>#N/A</v>
      </c>
      <c r="N254" s="64"/>
      <c r="O254" s="1"/>
      <c r="P254" s="1"/>
      <c r="Q254" s="1"/>
      <c r="R254" s="1"/>
      <c r="S254" s="1"/>
      <c r="T254" s="1"/>
      <c r="U254" s="1"/>
      <c r="V254" s="1"/>
      <c r="W254" s="1"/>
      <c r="X254" s="1"/>
      <c r="Y254" s="1"/>
      <c r="Z254" s="1"/>
      <c r="AA254" s="1"/>
      <c r="AB254" s="1"/>
      <c r="AC254" s="1"/>
      <c r="AD254" s="1"/>
      <c r="AE254" s="1"/>
    </row>
    <row r="255">
      <c r="A255" s="56">
        <v>231.0</v>
      </c>
      <c r="B255" s="65"/>
      <c r="C255" s="65"/>
      <c r="D255" s="60">
        <f>SUMIFS('KHĐT'!$G:$G,'KHĐT'!$H:$H,B255)</f>
        <v>0</v>
      </c>
      <c r="E255" s="61">
        <v>1.0</v>
      </c>
      <c r="F255" s="61">
        <f>ThamSo!$B$2</f>
        <v>38</v>
      </c>
      <c r="G255" s="62" t="str">
        <f>VLOOKUP(C255,'KHĐT'!$I$2:$K$534,3,0)</f>
        <v>#N/A</v>
      </c>
      <c r="H255" s="61">
        <f t="shared" si="2"/>
        <v>0</v>
      </c>
      <c r="I255" s="61">
        <f t="shared" si="3"/>
        <v>0</v>
      </c>
      <c r="J255" s="61">
        <f>COUNTIF('KHĐT'!$I$2:$I$534,C255)</f>
        <v>0</v>
      </c>
      <c r="K255" s="61">
        <f>COUNTIF(TKB_HK2_Moi_Giang!G928:G1042,C255)</f>
        <v>0</v>
      </c>
      <c r="L255" s="40" t="str">
        <f t="shared" si="4"/>
        <v>Ok</v>
      </c>
      <c r="M255" s="63" t="str">
        <f t="shared" si="6"/>
        <v>#N/A</v>
      </c>
      <c r="N255" s="64"/>
      <c r="O255" s="1"/>
      <c r="P255" s="1"/>
      <c r="Q255" s="1"/>
      <c r="R255" s="1"/>
      <c r="S255" s="1"/>
      <c r="T255" s="1"/>
      <c r="U255" s="1"/>
      <c r="V255" s="1"/>
      <c r="W255" s="1"/>
      <c r="X255" s="1"/>
      <c r="Y255" s="1"/>
      <c r="Z255" s="1"/>
      <c r="AA255" s="1"/>
      <c r="AB255" s="1"/>
      <c r="AC255" s="1"/>
      <c r="AD255" s="1"/>
      <c r="AE255" s="1"/>
    </row>
    <row r="256">
      <c r="A256" s="56">
        <v>232.0</v>
      </c>
      <c r="B256" s="65"/>
      <c r="C256" s="65"/>
      <c r="D256" s="60">
        <f>SUMIFS('KHĐT'!$G:$G,'KHĐT'!$H:$H,B256)</f>
        <v>0</v>
      </c>
      <c r="E256" s="61">
        <v>1.0</v>
      </c>
      <c r="F256" s="61">
        <f>ThamSo!$B$2</f>
        <v>38</v>
      </c>
      <c r="G256" s="62" t="str">
        <f>VLOOKUP(C256,'KHĐT'!$I$2:$K$534,3,0)</f>
        <v>#N/A</v>
      </c>
      <c r="H256" s="61">
        <f t="shared" si="2"/>
        <v>0</v>
      </c>
      <c r="I256" s="61">
        <f t="shared" si="3"/>
        <v>0</v>
      </c>
      <c r="J256" s="61">
        <f>COUNTIF('KHĐT'!$I$2:$I$534,C256)</f>
        <v>0</v>
      </c>
      <c r="K256" s="61">
        <f>COUNTIF(TKB_HK2_Moi_Giang!G928:G1042,C256)</f>
        <v>0</v>
      </c>
      <c r="L256" s="40" t="str">
        <f t="shared" si="4"/>
        <v>Ok</v>
      </c>
      <c r="M256" s="63" t="str">
        <f t="shared" si="6"/>
        <v>#N/A</v>
      </c>
      <c r="N256" s="64"/>
      <c r="O256" s="1"/>
      <c r="P256" s="1"/>
      <c r="Q256" s="1"/>
      <c r="R256" s="1"/>
      <c r="S256" s="1"/>
      <c r="T256" s="1"/>
      <c r="U256" s="1"/>
      <c r="V256" s="1"/>
      <c r="W256" s="1"/>
      <c r="X256" s="1"/>
      <c r="Y256" s="1"/>
      <c r="Z256" s="1"/>
      <c r="AA256" s="1"/>
      <c r="AB256" s="1"/>
      <c r="AC256" s="1"/>
      <c r="AD256" s="1"/>
      <c r="AE256" s="1"/>
    </row>
    <row r="257">
      <c r="A257" s="56">
        <v>233.0</v>
      </c>
      <c r="B257" s="65"/>
      <c r="C257" s="65"/>
      <c r="D257" s="60">
        <f>SUMIFS('KHĐT'!$G:$G,'KHĐT'!$H:$H,B257)</f>
        <v>0</v>
      </c>
      <c r="E257" s="61">
        <v>1.0</v>
      </c>
      <c r="F257" s="61">
        <f>ThamSo!$B$2</f>
        <v>38</v>
      </c>
      <c r="G257" s="62" t="str">
        <f>VLOOKUP(C257,'KHĐT'!$I$2:$K$534,3,0)</f>
        <v>#N/A</v>
      </c>
      <c r="H257" s="61">
        <f t="shared" si="2"/>
        <v>0</v>
      </c>
      <c r="I257" s="61">
        <f t="shared" si="3"/>
        <v>0</v>
      </c>
      <c r="J257" s="61">
        <f>COUNTIF('KHĐT'!$I$2:$I$534,C257)</f>
        <v>0</v>
      </c>
      <c r="K257" s="61">
        <f>COUNTIF(TKB_HK2_Moi_Giang!G928:G1042,C257)</f>
        <v>0</v>
      </c>
      <c r="L257" s="40" t="str">
        <f t="shared" si="4"/>
        <v>Ok</v>
      </c>
      <c r="M257" s="63" t="str">
        <f t="shared" si="6"/>
        <v>#N/A</v>
      </c>
      <c r="N257" s="64"/>
      <c r="O257" s="1"/>
      <c r="P257" s="1"/>
      <c r="Q257" s="1"/>
      <c r="R257" s="1"/>
      <c r="S257" s="1"/>
      <c r="T257" s="1"/>
      <c r="U257" s="1"/>
      <c r="V257" s="1"/>
      <c r="W257" s="1"/>
      <c r="X257" s="1"/>
      <c r="Y257" s="1"/>
      <c r="Z257" s="1"/>
      <c r="AA257" s="1"/>
      <c r="AB257" s="1"/>
      <c r="AC257" s="1"/>
      <c r="AD257" s="1"/>
      <c r="AE257" s="1"/>
    </row>
    <row r="258">
      <c r="A258" s="56">
        <v>234.0</v>
      </c>
      <c r="B258" s="65"/>
      <c r="C258" s="65"/>
      <c r="D258" s="60">
        <f>SUMIFS('KHĐT'!$G:$G,'KHĐT'!$H:$H,B258)</f>
        <v>0</v>
      </c>
      <c r="E258" s="61">
        <v>1.0</v>
      </c>
      <c r="F258" s="61">
        <f>ThamSo!$B$2</f>
        <v>38</v>
      </c>
      <c r="G258" s="62" t="str">
        <f>VLOOKUP(C258,'KHĐT'!$I$2:$K$534,3,0)</f>
        <v>#N/A</v>
      </c>
      <c r="H258" s="61">
        <f t="shared" si="2"/>
        <v>0</v>
      </c>
      <c r="I258" s="61">
        <f t="shared" si="3"/>
        <v>0</v>
      </c>
      <c r="J258" s="61">
        <f>COUNTIF('KHĐT'!$I$2:$I$534,C258)</f>
        <v>0</v>
      </c>
      <c r="K258" s="61">
        <f>COUNTIF(TKB_HK2_Moi_Giang!G928:G1042,C258)</f>
        <v>0</v>
      </c>
      <c r="L258" s="40" t="str">
        <f t="shared" si="4"/>
        <v>Ok</v>
      </c>
      <c r="M258" s="63" t="str">
        <f t="shared" si="6"/>
        <v>#N/A</v>
      </c>
      <c r="N258" s="64"/>
      <c r="O258" s="1"/>
      <c r="P258" s="1"/>
      <c r="Q258" s="1"/>
      <c r="R258" s="1"/>
      <c r="S258" s="1"/>
      <c r="T258" s="1"/>
      <c r="U258" s="1"/>
      <c r="V258" s="1"/>
      <c r="W258" s="1"/>
      <c r="X258" s="1"/>
      <c r="Y258" s="1"/>
      <c r="Z258" s="1"/>
      <c r="AA258" s="1"/>
      <c r="AB258" s="1"/>
      <c r="AC258" s="1"/>
      <c r="AD258" s="1"/>
      <c r="AE258" s="1"/>
    </row>
    <row r="259">
      <c r="A259" s="56">
        <v>235.0</v>
      </c>
      <c r="B259" s="65"/>
      <c r="C259" s="65"/>
      <c r="D259" s="60">
        <f>SUMIFS('KHĐT'!$G:$G,'KHĐT'!$H:$H,B259)</f>
        <v>0</v>
      </c>
      <c r="E259" s="61">
        <v>1.0</v>
      </c>
      <c r="F259" s="61">
        <f>ThamSo!$B$2</f>
        <v>38</v>
      </c>
      <c r="G259" s="62" t="str">
        <f>VLOOKUP(C259,'KHĐT'!$I$2:$K$534,3,0)</f>
        <v>#N/A</v>
      </c>
      <c r="H259" s="61">
        <f t="shared" si="2"/>
        <v>0</v>
      </c>
      <c r="I259" s="61">
        <f t="shared" si="3"/>
        <v>0</v>
      </c>
      <c r="J259" s="61">
        <f>COUNTIF('KHĐT'!$I$2:$I$534,C259)</f>
        <v>0</v>
      </c>
      <c r="K259" s="61">
        <f>COUNTIF(TKB_HK2_Moi_Giang!G928:G1042,C259)</f>
        <v>0</v>
      </c>
      <c r="L259" s="40" t="str">
        <f t="shared" si="4"/>
        <v>Ok</v>
      </c>
      <c r="M259" s="63" t="str">
        <f t="shared" si="6"/>
        <v>#N/A</v>
      </c>
      <c r="N259" s="64"/>
      <c r="O259" s="1"/>
      <c r="P259" s="1"/>
      <c r="Q259" s="1"/>
      <c r="R259" s="1"/>
      <c r="S259" s="1"/>
      <c r="T259" s="1"/>
      <c r="U259" s="1"/>
      <c r="V259" s="1"/>
      <c r="W259" s="1"/>
      <c r="X259" s="1"/>
      <c r="Y259" s="1"/>
      <c r="Z259" s="1"/>
      <c r="AA259" s="1"/>
      <c r="AB259" s="1"/>
      <c r="AC259" s="1"/>
      <c r="AD259" s="1"/>
      <c r="AE259" s="1"/>
    </row>
    <row r="260">
      <c r="A260" s="56">
        <v>236.0</v>
      </c>
      <c r="B260" s="65"/>
      <c r="C260" s="65"/>
      <c r="D260" s="60">
        <f>SUMIFS('KHĐT'!$G:$G,'KHĐT'!$H:$H,B260)</f>
        <v>0</v>
      </c>
      <c r="E260" s="61">
        <v>1.0</v>
      </c>
      <c r="F260" s="61">
        <f>ThamSo!$B$2</f>
        <v>38</v>
      </c>
      <c r="G260" s="62" t="str">
        <f>VLOOKUP(C260,'KHĐT'!$I$2:$K$534,3,0)</f>
        <v>#N/A</v>
      </c>
      <c r="H260" s="61">
        <f t="shared" si="2"/>
        <v>0</v>
      </c>
      <c r="I260" s="61">
        <f t="shared" si="3"/>
        <v>0</v>
      </c>
      <c r="J260" s="61">
        <f>COUNTIF('KHĐT'!$I$2:$I$534,C260)</f>
        <v>0</v>
      </c>
      <c r="K260" s="61">
        <f>COUNTIF(TKB_HK2_Moi_Giang!G928:G1042,C260)</f>
        <v>0</v>
      </c>
      <c r="L260" s="40" t="str">
        <f t="shared" si="4"/>
        <v>Ok</v>
      </c>
      <c r="M260" s="63" t="str">
        <f t="shared" si="6"/>
        <v>#N/A</v>
      </c>
      <c r="N260" s="64"/>
      <c r="O260" s="1"/>
      <c r="P260" s="1"/>
      <c r="Q260" s="1"/>
      <c r="R260" s="1"/>
      <c r="S260" s="1"/>
      <c r="T260" s="1"/>
      <c r="U260" s="1"/>
      <c r="V260" s="1"/>
      <c r="W260" s="1"/>
      <c r="X260" s="1"/>
      <c r="Y260" s="1"/>
      <c r="Z260" s="1"/>
      <c r="AA260" s="1"/>
      <c r="AB260" s="1"/>
      <c r="AC260" s="1"/>
      <c r="AD260" s="1"/>
      <c r="AE260" s="1"/>
    </row>
    <row r="261">
      <c r="A261" s="56">
        <v>237.0</v>
      </c>
      <c r="B261" s="65"/>
      <c r="C261" s="65"/>
      <c r="D261" s="60">
        <f>SUMIFS('KHĐT'!$G:$G,'KHĐT'!$H:$H,B261)</f>
        <v>0</v>
      </c>
      <c r="E261" s="61">
        <v>1.0</v>
      </c>
      <c r="F261" s="61">
        <f>ThamSo!$B$2</f>
        <v>38</v>
      </c>
      <c r="G261" s="62" t="str">
        <f>VLOOKUP(C261,'KHĐT'!$I$2:$K$534,3,0)</f>
        <v>#N/A</v>
      </c>
      <c r="H261" s="61">
        <f t="shared" si="2"/>
        <v>0</v>
      </c>
      <c r="I261" s="61">
        <f t="shared" si="3"/>
        <v>0</v>
      </c>
      <c r="J261" s="61">
        <f>COUNTIF('KHĐT'!$I$2:$I$534,C261)</f>
        <v>0</v>
      </c>
      <c r="K261" s="61">
        <f>COUNTIF(TKB_HK2_Moi_Giang!G928:G1042,C261)</f>
        <v>0</v>
      </c>
      <c r="L261" s="40" t="str">
        <f t="shared" si="4"/>
        <v>Ok</v>
      </c>
      <c r="M261" s="63" t="str">
        <f t="shared" si="6"/>
        <v>#N/A</v>
      </c>
      <c r="N261" s="64"/>
      <c r="O261" s="1"/>
      <c r="P261" s="1"/>
      <c r="Q261" s="1"/>
      <c r="R261" s="1"/>
      <c r="S261" s="1"/>
      <c r="T261" s="1"/>
      <c r="U261" s="1"/>
      <c r="V261" s="1"/>
      <c r="W261" s="1"/>
      <c r="X261" s="1"/>
      <c r="Y261" s="1"/>
      <c r="Z261" s="1"/>
      <c r="AA261" s="1"/>
      <c r="AB261" s="1"/>
      <c r="AC261" s="1"/>
      <c r="AD261" s="1"/>
      <c r="AE261" s="1"/>
    </row>
    <row r="262">
      <c r="A262" s="56">
        <v>238.0</v>
      </c>
      <c r="B262" s="65"/>
      <c r="C262" s="65"/>
      <c r="D262" s="60">
        <f>SUMIFS('KHĐT'!$G:$G,'KHĐT'!$H:$H,B262)</f>
        <v>0</v>
      </c>
      <c r="E262" s="61">
        <v>1.0</v>
      </c>
      <c r="F262" s="61">
        <f>ThamSo!$B$2</f>
        <v>38</v>
      </c>
      <c r="G262" s="62" t="str">
        <f>VLOOKUP(C262,'KHĐT'!$I$2:$K$534,3,0)</f>
        <v>#N/A</v>
      </c>
      <c r="H262" s="61">
        <f t="shared" si="2"/>
        <v>0</v>
      </c>
      <c r="I262" s="61">
        <f t="shared" si="3"/>
        <v>0</v>
      </c>
      <c r="J262" s="61">
        <f>COUNTIF('KHĐT'!$I$2:$I$534,C262)</f>
        <v>0</v>
      </c>
      <c r="K262" s="61">
        <f>COUNTIF(TKB_HK2_Moi_Giang!G928:G1042,C262)</f>
        <v>0</v>
      </c>
      <c r="L262" s="40" t="str">
        <f t="shared" si="4"/>
        <v>Ok</v>
      </c>
      <c r="M262" s="63" t="str">
        <f t="shared" si="6"/>
        <v>#N/A</v>
      </c>
      <c r="N262" s="64"/>
      <c r="O262" s="1"/>
      <c r="P262" s="1"/>
      <c r="Q262" s="1"/>
      <c r="R262" s="1"/>
      <c r="S262" s="1"/>
      <c r="T262" s="1"/>
      <c r="U262" s="1"/>
      <c r="V262" s="1"/>
      <c r="W262" s="1"/>
      <c r="X262" s="1"/>
      <c r="Y262" s="1"/>
      <c r="Z262" s="1"/>
      <c r="AA262" s="1"/>
      <c r="AB262" s="1"/>
      <c r="AC262" s="1"/>
      <c r="AD262" s="1"/>
      <c r="AE262" s="1"/>
    </row>
    <row r="263">
      <c r="A263" s="56">
        <v>239.0</v>
      </c>
      <c r="B263" s="65"/>
      <c r="C263" s="65"/>
      <c r="D263" s="60">
        <f>SUMIFS('KHĐT'!$G:$G,'KHĐT'!$H:$H,B263)</f>
        <v>0</v>
      </c>
      <c r="E263" s="61">
        <v>1.0</v>
      </c>
      <c r="F263" s="61">
        <f>ThamSo!$B$2</f>
        <v>38</v>
      </c>
      <c r="G263" s="62" t="str">
        <f>VLOOKUP(C263,'KHĐT'!$I$2:$K$534,3,0)</f>
        <v>#N/A</v>
      </c>
      <c r="H263" s="61">
        <f t="shared" si="2"/>
        <v>0</v>
      </c>
      <c r="I263" s="61">
        <f t="shared" si="3"/>
        <v>0</v>
      </c>
      <c r="J263" s="61">
        <f>COUNTIF('KHĐT'!$I$2:$I$534,C263)</f>
        <v>0</v>
      </c>
      <c r="K263" s="61">
        <f>COUNTIF(TKB_HK2_Moi_Giang!G928:G1042,C263)</f>
        <v>0</v>
      </c>
      <c r="L263" s="40" t="str">
        <f t="shared" si="4"/>
        <v>Ok</v>
      </c>
      <c r="M263" s="63" t="str">
        <f t="shared" si="6"/>
        <v>#N/A</v>
      </c>
      <c r="N263" s="64"/>
      <c r="O263" s="1"/>
      <c r="P263" s="1"/>
      <c r="Q263" s="1"/>
      <c r="R263" s="1"/>
      <c r="S263" s="1"/>
      <c r="T263" s="1"/>
      <c r="U263" s="1"/>
      <c r="V263" s="1"/>
      <c r="W263" s="1"/>
      <c r="X263" s="1"/>
      <c r="Y263" s="1"/>
      <c r="Z263" s="1"/>
      <c r="AA263" s="1"/>
      <c r="AB263" s="1"/>
      <c r="AC263" s="1"/>
      <c r="AD263" s="1"/>
      <c r="AE263" s="1"/>
    </row>
    <row r="264">
      <c r="A264" s="56">
        <v>240.0</v>
      </c>
      <c r="B264" s="65"/>
      <c r="C264" s="65"/>
      <c r="D264" s="60">
        <f>SUMIFS('KHĐT'!$G:$G,'KHĐT'!$H:$H,B264)</f>
        <v>0</v>
      </c>
      <c r="E264" s="61">
        <v>1.0</v>
      </c>
      <c r="F264" s="61">
        <f>ThamSo!$B$2</f>
        <v>38</v>
      </c>
      <c r="G264" s="62" t="str">
        <f>VLOOKUP(C264,'KHĐT'!$I$2:$K$534,3,0)</f>
        <v>#N/A</v>
      </c>
      <c r="H264" s="61">
        <f t="shared" si="2"/>
        <v>0</v>
      </c>
      <c r="I264" s="61">
        <f t="shared" si="3"/>
        <v>0</v>
      </c>
      <c r="J264" s="61">
        <f>COUNTIF('KHĐT'!$I$2:$I$534,C264)</f>
        <v>0</v>
      </c>
      <c r="K264" s="61">
        <f>COUNTIF(TKB_HK2_Moi_Giang!G928:G1042,C264)</f>
        <v>0</v>
      </c>
      <c r="L264" s="40" t="str">
        <f t="shared" si="4"/>
        <v>Ok</v>
      </c>
      <c r="M264" s="63" t="str">
        <f t="shared" si="6"/>
        <v>#N/A</v>
      </c>
      <c r="N264" s="64"/>
      <c r="O264" s="1"/>
      <c r="P264" s="1"/>
      <c r="Q264" s="1"/>
      <c r="R264" s="1"/>
      <c r="S264" s="1"/>
      <c r="T264" s="1"/>
      <c r="U264" s="1"/>
      <c r="V264" s="1"/>
      <c r="W264" s="1"/>
      <c r="X264" s="1"/>
      <c r="Y264" s="1"/>
      <c r="Z264" s="1"/>
      <c r="AA264" s="1"/>
      <c r="AB264" s="1"/>
      <c r="AC264" s="1"/>
      <c r="AD264" s="1"/>
      <c r="AE264" s="1"/>
    </row>
    <row r="265">
      <c r="A265" s="56">
        <v>241.0</v>
      </c>
      <c r="B265" s="65"/>
      <c r="C265" s="65"/>
      <c r="D265" s="60">
        <f>SUMIFS('KHĐT'!$G:$G,'KHĐT'!$H:$H,B265)</f>
        <v>0</v>
      </c>
      <c r="E265" s="61">
        <v>1.0</v>
      </c>
      <c r="F265" s="61">
        <f>ThamSo!$B$2</f>
        <v>38</v>
      </c>
      <c r="G265" s="62" t="str">
        <f>VLOOKUP(C265,'KHĐT'!$I$2:$K$534,3,0)</f>
        <v>#N/A</v>
      </c>
      <c r="H265" s="61">
        <f t="shared" si="2"/>
        <v>0</v>
      </c>
      <c r="I265" s="61">
        <f t="shared" si="3"/>
        <v>0</v>
      </c>
      <c r="J265" s="61">
        <f>COUNTIF('KHĐT'!$I$2:$I$534,C265)</f>
        <v>0</v>
      </c>
      <c r="K265" s="61">
        <f>COUNTIF(TKB_HK2_Moi_Giang!G928:G1042,C265)</f>
        <v>0</v>
      </c>
      <c r="L265" s="40" t="str">
        <f t="shared" si="4"/>
        <v>Ok</v>
      </c>
      <c r="M265" s="63" t="str">
        <f t="shared" si="6"/>
        <v>#N/A</v>
      </c>
      <c r="N265" s="64"/>
      <c r="O265" s="1"/>
      <c r="P265" s="1"/>
      <c r="Q265" s="1"/>
      <c r="R265" s="1"/>
      <c r="S265" s="1"/>
      <c r="T265" s="1"/>
      <c r="U265" s="1"/>
      <c r="V265" s="1"/>
      <c r="W265" s="1"/>
      <c r="X265" s="1"/>
      <c r="Y265" s="1"/>
      <c r="Z265" s="1"/>
      <c r="AA265" s="1"/>
      <c r="AB265" s="1"/>
      <c r="AC265" s="1"/>
      <c r="AD265" s="1"/>
      <c r="AE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sheetData>
  <mergeCells count="27">
    <mergeCell ref="J9:N9"/>
    <mergeCell ref="O9:R9"/>
    <mergeCell ref="S9:V9"/>
    <mergeCell ref="E1:M1"/>
    <mergeCell ref="A6:T6"/>
    <mergeCell ref="A9:A11"/>
    <mergeCell ref="B9:B11"/>
    <mergeCell ref="C9:C11"/>
    <mergeCell ref="D9:E11"/>
    <mergeCell ref="F9:I9"/>
    <mergeCell ref="E22:E25"/>
    <mergeCell ref="F22:F25"/>
    <mergeCell ref="G22:G25"/>
    <mergeCell ref="H22:H25"/>
    <mergeCell ref="I22:I25"/>
    <mergeCell ref="J22:J25"/>
    <mergeCell ref="K22:K25"/>
    <mergeCell ref="L22:L25"/>
    <mergeCell ref="M22:M25"/>
    <mergeCell ref="N22:N25"/>
    <mergeCell ref="D12:E12"/>
    <mergeCell ref="D13:E13"/>
    <mergeCell ref="D14:E14"/>
    <mergeCell ref="A20:L20"/>
    <mergeCell ref="A22:A26"/>
    <mergeCell ref="C22:C26"/>
    <mergeCell ref="D22:D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75"/>
    <col customWidth="1" min="3" max="3" width="23.0"/>
    <col customWidth="1" min="4" max="4" width="34.88"/>
    <col customWidth="1" hidden="1" min="5" max="5" width="4.5"/>
    <col customWidth="1" min="6" max="16" width="4.5"/>
    <col customWidth="1" min="17" max="28" width="5.5"/>
  </cols>
  <sheetData>
    <row r="1">
      <c r="A1" s="67"/>
      <c r="B1" s="67"/>
      <c r="C1" s="68"/>
      <c r="D1" s="69"/>
      <c r="E1" s="70">
        <v>2.0</v>
      </c>
      <c r="F1" s="70">
        <v>3.0</v>
      </c>
      <c r="G1" s="70">
        <v>4.0</v>
      </c>
      <c r="H1" s="70">
        <v>5.0</v>
      </c>
      <c r="I1" s="70">
        <v>6.0</v>
      </c>
      <c r="J1" s="70">
        <v>7.0</v>
      </c>
      <c r="K1" s="70">
        <v>2.0</v>
      </c>
      <c r="L1" s="70">
        <v>3.0</v>
      </c>
      <c r="M1" s="70">
        <v>4.0</v>
      </c>
      <c r="N1" s="70">
        <v>5.0</v>
      </c>
      <c r="O1" s="70">
        <v>6.0</v>
      </c>
      <c r="P1" s="70">
        <v>7.0</v>
      </c>
      <c r="Q1" s="71">
        <v>2.0</v>
      </c>
      <c r="R1" s="71">
        <v>3.0</v>
      </c>
      <c r="S1" s="71">
        <v>4.0</v>
      </c>
      <c r="T1" s="71">
        <v>5.0</v>
      </c>
      <c r="U1" s="71">
        <v>6.0</v>
      </c>
      <c r="V1" s="71">
        <v>7.0</v>
      </c>
      <c r="W1" s="71">
        <v>2.0</v>
      </c>
      <c r="X1" s="71">
        <v>3.0</v>
      </c>
      <c r="Y1" s="71">
        <v>4.0</v>
      </c>
      <c r="Z1" s="71">
        <v>5.0</v>
      </c>
      <c r="AA1" s="71">
        <v>6.0</v>
      </c>
      <c r="AB1" s="71">
        <v>7.0</v>
      </c>
    </row>
    <row r="2">
      <c r="A2" s="72" t="s">
        <v>64</v>
      </c>
      <c r="B2" s="72" t="s">
        <v>65</v>
      </c>
      <c r="C2" s="73" t="s">
        <v>66</v>
      </c>
      <c r="D2" s="73" t="s">
        <v>67</v>
      </c>
      <c r="E2" s="74">
        <v>0.3229166666666667</v>
      </c>
      <c r="F2" s="75">
        <v>0.3229166666666667</v>
      </c>
      <c r="G2" s="75">
        <v>0.3229166666666667</v>
      </c>
      <c r="H2" s="75">
        <v>0.3229166666666667</v>
      </c>
      <c r="I2" s="75">
        <v>0.3229166666666667</v>
      </c>
      <c r="J2" s="75">
        <v>0.3229166666666667</v>
      </c>
      <c r="K2" s="75">
        <v>0.3958333333333333</v>
      </c>
      <c r="L2" s="75">
        <v>0.3958333333333333</v>
      </c>
      <c r="M2" s="75">
        <v>0.3958333333333333</v>
      </c>
      <c r="N2" s="75">
        <v>0.3958333333333333</v>
      </c>
      <c r="O2" s="75">
        <v>0.3958333333333333</v>
      </c>
      <c r="P2" s="75">
        <v>0.3958333333333333</v>
      </c>
      <c r="Q2" s="76">
        <v>0.5416666666666666</v>
      </c>
      <c r="R2" s="76">
        <v>0.5416666666666666</v>
      </c>
      <c r="S2" s="76">
        <v>0.541666666666667</v>
      </c>
      <c r="T2" s="76">
        <v>0.5416666666666666</v>
      </c>
      <c r="U2" s="76">
        <v>0.5416666666666666</v>
      </c>
      <c r="V2" s="76">
        <v>0.5416666666666666</v>
      </c>
      <c r="W2" s="76">
        <v>0.6458333333333334</v>
      </c>
      <c r="X2" s="76">
        <v>0.6458333333333334</v>
      </c>
      <c r="Y2" s="76">
        <v>0.645833333333333</v>
      </c>
      <c r="Z2" s="76">
        <v>0.645833333333333</v>
      </c>
      <c r="AA2" s="76">
        <v>0.645833333333333</v>
      </c>
      <c r="AB2" s="76">
        <v>0.645833333333333</v>
      </c>
    </row>
    <row r="3">
      <c r="A3" s="68" t="str">
        <f t="shared" ref="A3:A7" si="1">IF(MID(B3,4,1)="Q","Quản trị",IF(MID(B3,4,1)="T","Thiết kế",IF(MID(B3,4,1)="N","Ngoại ngữ",IF(MID(B3,4,1)="C","Công nghệ",IF(MID(B3,4,1)="Y","Y dược",IF(MID(B3,4,1)="V","Văn hóa",""))))))</f>
        <v>Quản trị</v>
      </c>
      <c r="B3" s="77" t="s">
        <v>68</v>
      </c>
      <c r="C3" s="77" t="s">
        <v>69</v>
      </c>
      <c r="D3" s="78" t="s">
        <v>70</v>
      </c>
      <c r="E3" s="79" t="str">
        <f>IF(COUNTIFS(TKB_HK2_Moi_Giang!$S:$S,ThongKe_GV!$C3,TKB_HK2_Moi_Giang!$K:$K,ThongKe_GV!E$1,TKB_HK2_Moi_Giang!$L:$L,ThongKe_GV!E$2)&gt;0,"X","")</f>
        <v/>
      </c>
      <c r="F3" s="79" t="str">
        <f>IF(COUNTIFS(TKB_HK2_Moi_Giang!$S:$S,ThongKe_GV!$C3,TKB_HK2_Moi_Giang!$K:$K,ThongKe_GV!F$1,TKB_HK2_Moi_Giang!$L:$L,ThongKe_GV!F$2)&gt;0,"X","")</f>
        <v>X</v>
      </c>
      <c r="G3" s="79" t="str">
        <f>IF(COUNTIFS(TKB_HK2_Moi_Giang!$S:$S,ThongKe_GV!$C3,TKB_HK2_Moi_Giang!$K:$K,ThongKe_GV!G$1,TKB_HK2_Moi_Giang!$L:$L,ThongKe_GV!G$2)&gt;0,"X","")</f>
        <v>X</v>
      </c>
      <c r="H3" s="79" t="str">
        <f>IF(COUNTIFS(TKB_HK2_Moi_Giang!$S:$S,ThongKe_GV!$C3,TKB_HK2_Moi_Giang!$K:$K,ThongKe_GV!H$1,TKB_HK2_Moi_Giang!$L:$L,ThongKe_GV!H$2)&gt;0,"X","")</f>
        <v>X</v>
      </c>
      <c r="I3" s="79" t="str">
        <f>IF(COUNTIFS(TKB_HK2_Moi_Giang!$S:$S,ThongKe_GV!$C3,TKB_HK2_Moi_Giang!$K:$K,ThongKe_GV!I$1,TKB_HK2_Moi_Giang!$L:$L,ThongKe_GV!I$2)&gt;0,"X","")</f>
        <v/>
      </c>
      <c r="J3" s="79" t="str">
        <f>IF(COUNTIFS(TKB_HK2_Moi_Giang!$S:$S,ThongKe_GV!$C3,TKB_HK2_Moi_Giang!$K:$K,ThongKe_GV!J$1,TKB_HK2_Moi_Giang!$L:$L,ThongKe_GV!J$2)&gt;0,"X","")</f>
        <v/>
      </c>
      <c r="K3" s="79" t="str">
        <f>IF(COUNTIFS(TKB_HK2_Moi_Giang!$S:$S,ThongKe_GV!$C3,TKB_HK2_Moi_Giang!$K:$K,ThongKe_GV!K$1,TKB_HK2_Moi_Giang!$L:$L,ThongKe_GV!K$2)&gt;0,"X","")</f>
        <v/>
      </c>
      <c r="L3" s="79" t="str">
        <f>IF(COUNTIFS(TKB_HK2_Moi_Giang!$S:$S,ThongKe_GV!$C3,TKB_HK2_Moi_Giang!$K:$K,ThongKe_GV!L$1,TKB_HK2_Moi_Giang!$L:$L,ThongKe_GV!L$2)&gt;0,"X","")</f>
        <v/>
      </c>
      <c r="M3" s="79" t="str">
        <f>IF(COUNTIFS(TKB_HK2_Moi_Giang!$S:$S,ThongKe_GV!$C3,TKB_HK2_Moi_Giang!$K:$K,ThongKe_GV!M$1,TKB_HK2_Moi_Giang!$L:$L,ThongKe_GV!M$2)&gt;0,"X","")</f>
        <v/>
      </c>
      <c r="N3" s="79" t="str">
        <f>IF(COUNTIFS(TKB_HK2_Moi_Giang!$S:$S,ThongKe_GV!$C3,TKB_HK2_Moi_Giang!$K:$K,ThongKe_GV!N$1,TKB_HK2_Moi_Giang!$L:$L,ThongKe_GV!N$2)&gt;0,"X","")</f>
        <v/>
      </c>
      <c r="O3" s="79" t="str">
        <f>IF(COUNTIFS(TKB_HK2_Moi_Giang!$S:$S,ThongKe_GV!$C3,TKB_HK2_Moi_Giang!$K:$K,ThongKe_GV!O$1,TKB_HK2_Moi_Giang!$L:$L,ThongKe_GV!O$2)&gt;0,"X","")</f>
        <v/>
      </c>
      <c r="P3" s="79" t="str">
        <f>IF(COUNTIFS(TKB_HK2_Moi_Giang!$S:$S,ThongKe_GV!$C3,TKB_HK2_Moi_Giang!$K:$K,ThongKe_GV!P$1,TKB_HK2_Moi_Giang!$L:$L,ThongKe_GV!P$2)&gt;0,"X","")</f>
        <v/>
      </c>
      <c r="Q3" s="80" t="str">
        <f>IF(COUNTIFS(TKB_HK2_Moi_Giang!$S:$S,ThongKe_GV!$C3,TKB_HK2_Moi_Giang!$K:$K,ThongKe_GV!Q$1,TKB_HK2_Moi_Giang!$L:$L,ThongKe_GV!Q$2)&gt;0,"X","")</f>
        <v>X</v>
      </c>
      <c r="R3" s="80" t="str">
        <f>IF(COUNTIFS(TKB_HK2_Moi_Giang!$S:$S,ThongKe_GV!$C3,TKB_HK2_Moi_Giang!$K:$K,ThongKe_GV!R$1,TKB_HK2_Moi_Giang!$L:$L,ThongKe_GV!R$2)&gt;0,"X","")</f>
        <v/>
      </c>
      <c r="S3" s="80" t="str">
        <f>IF(COUNTIFS(TKB_HK2_Moi_Giang!$S:$S,ThongKe_GV!$C3,TKB_HK2_Moi_Giang!$K:$K,ThongKe_GV!S$1,TKB_HK2_Moi_Giang!$L:$L,ThongKe_GV!S$2)&gt;0,"X","")</f>
        <v/>
      </c>
      <c r="T3" s="80" t="str">
        <f>IF(COUNTIFS(TKB_HK2_Moi_Giang!$S:$S,ThongKe_GV!$C3,TKB_HK2_Moi_Giang!$K:$K,ThongKe_GV!T$1,TKB_HK2_Moi_Giang!$L:$L,ThongKe_GV!T$2)&gt;0,"X","")</f>
        <v/>
      </c>
      <c r="U3" s="80" t="str">
        <f>IF(COUNTIFS(TKB_HK2_Moi_Giang!$S:$S,ThongKe_GV!$C3,TKB_HK2_Moi_Giang!$K:$K,ThongKe_GV!U$1,TKB_HK2_Moi_Giang!$L:$L,ThongKe_GV!U$2)&gt;0,"X","")</f>
        <v/>
      </c>
      <c r="V3" s="80" t="str">
        <f>IF(COUNTIFS(TKB_HK2_Moi_Giang!$S:$S,ThongKe_GV!$C3,TKB_HK2_Moi_Giang!$K:$K,ThongKe_GV!V$1,TKB_HK2_Moi_Giang!$L:$L,ThongKe_GV!V$2)&gt;0,"X","")</f>
        <v/>
      </c>
      <c r="W3" s="80" t="str">
        <f>IF(COUNTIFS(TKB_HK2_Moi_Giang!$S:$S,ThongKe_GV!$C3,TKB_HK2_Moi_Giang!$K:$K,ThongKe_GV!W$1,TKB_HK2_Moi_Giang!$L:$L,ThongKe_GV!W$2)&gt;0,"X","")</f>
        <v/>
      </c>
      <c r="X3" s="80" t="str">
        <f>IF(COUNTIFS(TKB_HK2_Moi_Giang!$S:$S,ThongKe_GV!$C3,TKB_HK2_Moi_Giang!$K:$K,ThongKe_GV!X$1,TKB_HK2_Moi_Giang!$L:$L,ThongKe_GV!X$2)&gt;0,"X","")</f>
        <v/>
      </c>
      <c r="Y3" s="80" t="str">
        <f>IF(COUNTIFS(TKB_HK2_Moi_Giang!$S:$S,ThongKe_GV!$C3,TKB_HK2_Moi_Giang!$K:$K,ThongKe_GV!Y$1,TKB_HK2_Moi_Giang!$L:$L,ThongKe_GV!Y$2)&gt;0,"X","")</f>
        <v/>
      </c>
      <c r="Z3" s="80" t="str">
        <f>IF(COUNTIFS(TKB_HK2_Moi_Giang!$S:$S,ThongKe_GV!$C3,TKB_HK2_Moi_Giang!$K:$K,ThongKe_GV!Z$1,TKB_HK2_Moi_Giang!$L:$L,ThongKe_GV!Z$2)&gt;0,"X","")</f>
        <v/>
      </c>
      <c r="AA3" s="80" t="str">
        <f>IF(COUNTIFS(TKB_HK2_Moi_Giang!$S:$S,ThongKe_GV!$C3,TKB_HK2_Moi_Giang!$K:$K,ThongKe_GV!AA$1,TKB_HK2_Moi_Giang!$L:$L,ThongKe_GV!AA$2)&gt;0,"X","")</f>
        <v/>
      </c>
      <c r="AB3" s="80" t="str">
        <f>IF(COUNTIFS(TKB_HK2_Moi_Giang!$S:$S,ThongKe_GV!$C3,TKB_HK2_Moi_Giang!$K:$K,ThongKe_GV!AB$1,TKB_HK2_Moi_Giang!$L:$L,ThongKe_GV!AB$2)&gt;0,"X","")</f>
        <v/>
      </c>
    </row>
    <row r="4">
      <c r="A4" s="68" t="str">
        <f t="shared" si="1"/>
        <v>Công nghệ</v>
      </c>
      <c r="B4" s="77" t="s">
        <v>71</v>
      </c>
      <c r="C4" s="77" t="s">
        <v>72</v>
      </c>
      <c r="D4" s="77" t="s">
        <v>73</v>
      </c>
      <c r="E4" s="79" t="str">
        <f>IF(COUNTIFS(TKB_HK2_Moi_Giang!$S:$S,ThongKe_GV!$C4,TKB_HK2_Moi_Giang!$K:$K,ThongKe_GV!E$1,TKB_HK2_Moi_Giang!$L:$L,ThongKe_GV!E$2)&gt;0,"X","")</f>
        <v/>
      </c>
      <c r="F4" s="79" t="str">
        <f>IF(COUNTIFS(TKB_HK2_Moi_Giang!$S:$S,ThongKe_GV!$C4,TKB_HK2_Moi_Giang!$K:$K,ThongKe_GV!F$1,TKB_HK2_Moi_Giang!$L:$L,ThongKe_GV!F$2)&gt;0,"X","")</f>
        <v/>
      </c>
      <c r="G4" s="79" t="str">
        <f>IF(COUNTIFS(TKB_HK2_Moi_Giang!$S:$S,ThongKe_GV!$C4,TKB_HK2_Moi_Giang!$K:$K,ThongKe_GV!G$1,TKB_HK2_Moi_Giang!$L:$L,ThongKe_GV!G$2)&gt;0,"X","")</f>
        <v/>
      </c>
      <c r="H4" s="79" t="str">
        <f>IF(COUNTIFS(TKB_HK2_Moi_Giang!$S:$S,ThongKe_GV!$C4,TKB_HK2_Moi_Giang!$K:$K,ThongKe_GV!H$1,TKB_HK2_Moi_Giang!$L:$L,ThongKe_GV!H$2)&gt;0,"X","")</f>
        <v/>
      </c>
      <c r="I4" s="79" t="str">
        <f>IF(COUNTIFS(TKB_HK2_Moi_Giang!$S:$S,ThongKe_GV!$C4,TKB_HK2_Moi_Giang!$K:$K,ThongKe_GV!I$1,TKB_HK2_Moi_Giang!$L:$L,ThongKe_GV!I$2)&gt;0,"X","")</f>
        <v/>
      </c>
      <c r="J4" s="79" t="str">
        <f>IF(COUNTIFS(TKB_HK2_Moi_Giang!$S:$S,ThongKe_GV!$C4,TKB_HK2_Moi_Giang!$K:$K,ThongKe_GV!J$1,TKB_HK2_Moi_Giang!$L:$L,ThongKe_GV!J$2)&gt;0,"X","")</f>
        <v/>
      </c>
      <c r="K4" s="79" t="str">
        <f>IF(COUNTIFS(TKB_HK2_Moi_Giang!$S:$S,ThongKe_GV!$C4,TKB_HK2_Moi_Giang!$K:$K,ThongKe_GV!K$1,TKB_HK2_Moi_Giang!$L:$L,ThongKe_GV!K$2)&gt;0,"X","")</f>
        <v/>
      </c>
      <c r="L4" s="79" t="str">
        <f>IF(COUNTIFS(TKB_HK2_Moi_Giang!$S:$S,ThongKe_GV!$C4,TKB_HK2_Moi_Giang!$K:$K,ThongKe_GV!L$1,TKB_HK2_Moi_Giang!$L:$L,ThongKe_GV!L$2)&gt;0,"X","")</f>
        <v/>
      </c>
      <c r="M4" s="79" t="str">
        <f>IF(COUNTIFS(TKB_HK2_Moi_Giang!$S:$S,ThongKe_GV!$C4,TKB_HK2_Moi_Giang!$K:$K,ThongKe_GV!M$1,TKB_HK2_Moi_Giang!$L:$L,ThongKe_GV!M$2)&gt;0,"X","")</f>
        <v/>
      </c>
      <c r="N4" s="79" t="str">
        <f>IF(COUNTIFS(TKB_HK2_Moi_Giang!$S:$S,ThongKe_GV!$C4,TKB_HK2_Moi_Giang!$K:$K,ThongKe_GV!N$1,TKB_HK2_Moi_Giang!$L:$L,ThongKe_GV!N$2)&gt;0,"X","")</f>
        <v/>
      </c>
      <c r="O4" s="79" t="str">
        <f>IF(COUNTIFS(TKB_HK2_Moi_Giang!$S:$S,ThongKe_GV!$C4,TKB_HK2_Moi_Giang!$K:$K,ThongKe_GV!O$1,TKB_HK2_Moi_Giang!$L:$L,ThongKe_GV!O$2)&gt;0,"X","")</f>
        <v/>
      </c>
      <c r="P4" s="79" t="str">
        <f>IF(COUNTIFS(TKB_HK2_Moi_Giang!$S:$S,ThongKe_GV!$C4,TKB_HK2_Moi_Giang!$K:$K,ThongKe_GV!P$1,TKB_HK2_Moi_Giang!$L:$L,ThongKe_GV!P$2)&gt;0,"X","")</f>
        <v/>
      </c>
      <c r="Q4" s="80" t="str">
        <f>IF(COUNTIFS(TKB_HK2_Moi_Giang!$S:$S,ThongKe_GV!$C4,TKB_HK2_Moi_Giang!$K:$K,ThongKe_GV!Q$1,TKB_HK2_Moi_Giang!$L:$L,ThongKe_GV!Q$2)&gt;0,"X","")</f>
        <v/>
      </c>
      <c r="R4" s="80" t="str">
        <f>IF(COUNTIFS(TKB_HK2_Moi_Giang!$S:$S,ThongKe_GV!$C4,TKB_HK2_Moi_Giang!$K:$K,ThongKe_GV!R$1,TKB_HK2_Moi_Giang!$L:$L,ThongKe_GV!R$2)&gt;0,"X","")</f>
        <v/>
      </c>
      <c r="S4" s="80" t="str">
        <f>IF(COUNTIFS(TKB_HK2_Moi_Giang!$S:$S,ThongKe_GV!$C4,TKB_HK2_Moi_Giang!$K:$K,ThongKe_GV!S$1,TKB_HK2_Moi_Giang!$L:$L,ThongKe_GV!S$2)&gt;0,"X","")</f>
        <v/>
      </c>
      <c r="T4" s="80" t="str">
        <f>IF(COUNTIFS(TKB_HK2_Moi_Giang!$S:$S,ThongKe_GV!$C4,TKB_HK2_Moi_Giang!$K:$K,ThongKe_GV!T$1,TKB_HK2_Moi_Giang!$L:$L,ThongKe_GV!T$2)&gt;0,"X","")</f>
        <v/>
      </c>
      <c r="U4" s="80" t="str">
        <f>IF(COUNTIFS(TKB_HK2_Moi_Giang!$S:$S,ThongKe_GV!$C4,TKB_HK2_Moi_Giang!$K:$K,ThongKe_GV!U$1,TKB_HK2_Moi_Giang!$L:$L,ThongKe_GV!U$2)&gt;0,"X","")</f>
        <v/>
      </c>
      <c r="V4" s="80" t="str">
        <f>IF(COUNTIFS(TKB_HK2_Moi_Giang!$S:$S,ThongKe_GV!$C4,TKB_HK2_Moi_Giang!$K:$K,ThongKe_GV!V$1,TKB_HK2_Moi_Giang!$L:$L,ThongKe_GV!V$2)&gt;0,"X","")</f>
        <v/>
      </c>
      <c r="W4" s="80" t="str">
        <f>IF(COUNTIFS(TKB_HK2_Moi_Giang!$S:$S,ThongKe_GV!$C4,TKB_HK2_Moi_Giang!$K:$K,ThongKe_GV!W$1,TKB_HK2_Moi_Giang!$L:$L,ThongKe_GV!W$2)&gt;0,"X","")</f>
        <v/>
      </c>
      <c r="X4" s="80" t="str">
        <f>IF(COUNTIFS(TKB_HK2_Moi_Giang!$S:$S,ThongKe_GV!$C4,TKB_HK2_Moi_Giang!$K:$K,ThongKe_GV!X$1,TKB_HK2_Moi_Giang!$L:$L,ThongKe_GV!X$2)&gt;0,"X","")</f>
        <v/>
      </c>
      <c r="Y4" s="80" t="str">
        <f>IF(COUNTIFS(TKB_HK2_Moi_Giang!$S:$S,ThongKe_GV!$C4,TKB_HK2_Moi_Giang!$K:$K,ThongKe_GV!Y$1,TKB_HK2_Moi_Giang!$L:$L,ThongKe_GV!Y$2)&gt;0,"X","")</f>
        <v/>
      </c>
      <c r="Z4" s="80" t="str">
        <f>IF(COUNTIFS(TKB_HK2_Moi_Giang!$S:$S,ThongKe_GV!$C4,TKB_HK2_Moi_Giang!$K:$K,ThongKe_GV!Z$1,TKB_HK2_Moi_Giang!$L:$L,ThongKe_GV!Z$2)&gt;0,"X","")</f>
        <v/>
      </c>
      <c r="AA4" s="80" t="str">
        <f>IF(COUNTIFS(TKB_HK2_Moi_Giang!$S:$S,ThongKe_GV!$C4,TKB_HK2_Moi_Giang!$K:$K,ThongKe_GV!AA$1,TKB_HK2_Moi_Giang!$L:$L,ThongKe_GV!AA$2)&gt;0,"X","")</f>
        <v/>
      </c>
      <c r="AB4" s="80" t="str">
        <f>IF(COUNTIFS(TKB_HK2_Moi_Giang!$S:$S,ThongKe_GV!$C4,TKB_HK2_Moi_Giang!$K:$K,ThongKe_GV!AB$1,TKB_HK2_Moi_Giang!$L:$L,ThongKe_GV!AB$2)&gt;0,"X","")</f>
        <v/>
      </c>
    </row>
    <row r="5">
      <c r="A5" s="68" t="str">
        <f t="shared" si="1"/>
        <v>Quản trị</v>
      </c>
      <c r="B5" s="77" t="s">
        <v>74</v>
      </c>
      <c r="C5" s="77" t="s">
        <v>75</v>
      </c>
      <c r="D5" s="77" t="s">
        <v>76</v>
      </c>
      <c r="E5" s="79" t="str">
        <f>IF(COUNTIFS(TKB_HK2_Moi_Giang!$S:$S,ThongKe_GV!$C5,TKB_HK2_Moi_Giang!$K:$K,ThongKe_GV!E$1,TKB_HK2_Moi_Giang!$L:$L,ThongKe_GV!E$2)&gt;0,"X","")</f>
        <v/>
      </c>
      <c r="F5" s="79" t="str">
        <f>IF(COUNTIFS(TKB_HK2_Moi_Giang!$S:$S,ThongKe_GV!$C5,TKB_HK2_Moi_Giang!$K:$K,ThongKe_GV!F$1,TKB_HK2_Moi_Giang!$L:$L,ThongKe_GV!F$2)&gt;0,"X","")</f>
        <v/>
      </c>
      <c r="G5" s="79" t="str">
        <f>IF(COUNTIFS(TKB_HK2_Moi_Giang!$S:$S,ThongKe_GV!$C5,TKB_HK2_Moi_Giang!$K:$K,ThongKe_GV!G$1,TKB_HK2_Moi_Giang!$L:$L,ThongKe_GV!G$2)&gt;0,"X","")</f>
        <v/>
      </c>
      <c r="H5" s="79" t="str">
        <f>IF(COUNTIFS(TKB_HK2_Moi_Giang!$S:$S,ThongKe_GV!$C5,TKB_HK2_Moi_Giang!$K:$K,ThongKe_GV!H$1,TKB_HK2_Moi_Giang!$L:$L,ThongKe_GV!H$2)&gt;0,"X","")</f>
        <v/>
      </c>
      <c r="I5" s="79" t="str">
        <f>IF(COUNTIFS(TKB_HK2_Moi_Giang!$S:$S,ThongKe_GV!$C5,TKB_HK2_Moi_Giang!$K:$K,ThongKe_GV!I$1,TKB_HK2_Moi_Giang!$L:$L,ThongKe_GV!I$2)&gt;0,"X","")</f>
        <v/>
      </c>
      <c r="J5" s="79" t="str">
        <f>IF(COUNTIFS(TKB_HK2_Moi_Giang!$S:$S,ThongKe_GV!$C5,TKB_HK2_Moi_Giang!$K:$K,ThongKe_GV!J$1,TKB_HK2_Moi_Giang!$L:$L,ThongKe_GV!J$2)&gt;0,"X","")</f>
        <v/>
      </c>
      <c r="K5" s="79" t="str">
        <f>IF(COUNTIFS(TKB_HK2_Moi_Giang!$S:$S,ThongKe_GV!$C5,TKB_HK2_Moi_Giang!$K:$K,ThongKe_GV!K$1,TKB_HK2_Moi_Giang!$L:$L,ThongKe_GV!K$2)&gt;0,"X","")</f>
        <v/>
      </c>
      <c r="L5" s="79" t="str">
        <f>IF(COUNTIFS(TKB_HK2_Moi_Giang!$S:$S,ThongKe_GV!$C5,TKB_HK2_Moi_Giang!$K:$K,ThongKe_GV!L$1,TKB_HK2_Moi_Giang!$L:$L,ThongKe_GV!L$2)&gt;0,"X","")</f>
        <v/>
      </c>
      <c r="M5" s="79" t="str">
        <f>IF(COUNTIFS(TKB_HK2_Moi_Giang!$S:$S,ThongKe_GV!$C5,TKB_HK2_Moi_Giang!$K:$K,ThongKe_GV!M$1,TKB_HK2_Moi_Giang!$L:$L,ThongKe_GV!M$2)&gt;0,"X","")</f>
        <v/>
      </c>
      <c r="N5" s="79" t="str">
        <f>IF(COUNTIFS(TKB_HK2_Moi_Giang!$S:$S,ThongKe_GV!$C5,TKB_HK2_Moi_Giang!$K:$K,ThongKe_GV!N$1,TKB_HK2_Moi_Giang!$L:$L,ThongKe_GV!N$2)&gt;0,"X","")</f>
        <v/>
      </c>
      <c r="O5" s="79" t="str">
        <f>IF(COUNTIFS(TKB_HK2_Moi_Giang!$S:$S,ThongKe_GV!$C5,TKB_HK2_Moi_Giang!$K:$K,ThongKe_GV!O$1,TKB_HK2_Moi_Giang!$L:$L,ThongKe_GV!O$2)&gt;0,"X","")</f>
        <v/>
      </c>
      <c r="P5" s="79" t="str">
        <f>IF(COUNTIFS(TKB_HK2_Moi_Giang!$S:$S,ThongKe_GV!$C5,TKB_HK2_Moi_Giang!$K:$K,ThongKe_GV!P$1,TKB_HK2_Moi_Giang!$L:$L,ThongKe_GV!P$2)&gt;0,"X","")</f>
        <v/>
      </c>
      <c r="Q5" s="80" t="str">
        <f>IF(COUNTIFS(TKB_HK2_Moi_Giang!$S:$S,ThongKe_GV!$C5,TKB_HK2_Moi_Giang!$K:$K,ThongKe_GV!Q$1,TKB_HK2_Moi_Giang!$L:$L,ThongKe_GV!Q$2)&gt;0,"X","")</f>
        <v/>
      </c>
      <c r="R5" s="80" t="str">
        <f>IF(COUNTIFS(TKB_HK2_Moi_Giang!$S:$S,ThongKe_GV!$C5,TKB_HK2_Moi_Giang!$K:$K,ThongKe_GV!R$1,TKB_HK2_Moi_Giang!$L:$L,ThongKe_GV!R$2)&gt;0,"X","")</f>
        <v/>
      </c>
      <c r="S5" s="80" t="str">
        <f>IF(COUNTIFS(TKB_HK2_Moi_Giang!$S:$S,ThongKe_GV!$C5,TKB_HK2_Moi_Giang!$K:$K,ThongKe_GV!S$1,TKB_HK2_Moi_Giang!$L:$L,ThongKe_GV!S$2)&gt;0,"X","")</f>
        <v/>
      </c>
      <c r="T5" s="80" t="str">
        <f>IF(COUNTIFS(TKB_HK2_Moi_Giang!$S:$S,ThongKe_GV!$C5,TKB_HK2_Moi_Giang!$K:$K,ThongKe_GV!T$1,TKB_HK2_Moi_Giang!$L:$L,ThongKe_GV!T$2)&gt;0,"X","")</f>
        <v/>
      </c>
      <c r="U5" s="80" t="str">
        <f>IF(COUNTIFS(TKB_HK2_Moi_Giang!$S:$S,ThongKe_GV!$C5,TKB_HK2_Moi_Giang!$K:$K,ThongKe_GV!U$1,TKB_HK2_Moi_Giang!$L:$L,ThongKe_GV!U$2)&gt;0,"X","")</f>
        <v/>
      </c>
      <c r="V5" s="80" t="str">
        <f>IF(COUNTIFS(TKB_HK2_Moi_Giang!$S:$S,ThongKe_GV!$C5,TKB_HK2_Moi_Giang!$K:$K,ThongKe_GV!V$1,TKB_HK2_Moi_Giang!$L:$L,ThongKe_GV!V$2)&gt;0,"X","")</f>
        <v/>
      </c>
      <c r="W5" s="80" t="str">
        <f>IF(COUNTIFS(TKB_HK2_Moi_Giang!$S:$S,ThongKe_GV!$C5,TKB_HK2_Moi_Giang!$K:$K,ThongKe_GV!W$1,TKB_HK2_Moi_Giang!$L:$L,ThongKe_GV!W$2)&gt;0,"X","")</f>
        <v/>
      </c>
      <c r="X5" s="80" t="str">
        <f>IF(COUNTIFS(TKB_HK2_Moi_Giang!$S:$S,ThongKe_GV!$C5,TKB_HK2_Moi_Giang!$K:$K,ThongKe_GV!X$1,TKB_HK2_Moi_Giang!$L:$L,ThongKe_GV!X$2)&gt;0,"X","")</f>
        <v/>
      </c>
      <c r="Y5" s="80" t="str">
        <f>IF(COUNTIFS(TKB_HK2_Moi_Giang!$S:$S,ThongKe_GV!$C5,TKB_HK2_Moi_Giang!$K:$K,ThongKe_GV!Y$1,TKB_HK2_Moi_Giang!$L:$L,ThongKe_GV!Y$2)&gt;0,"X","")</f>
        <v/>
      </c>
      <c r="Z5" s="80" t="str">
        <f>IF(COUNTIFS(TKB_HK2_Moi_Giang!$S:$S,ThongKe_GV!$C5,TKB_HK2_Moi_Giang!$K:$K,ThongKe_GV!Z$1,TKB_HK2_Moi_Giang!$L:$L,ThongKe_GV!Z$2)&gt;0,"X","")</f>
        <v/>
      </c>
      <c r="AA5" s="80" t="str">
        <f>IF(COUNTIFS(TKB_HK2_Moi_Giang!$S:$S,ThongKe_GV!$C5,TKB_HK2_Moi_Giang!$K:$K,ThongKe_GV!AA$1,TKB_HK2_Moi_Giang!$L:$L,ThongKe_GV!AA$2)&gt;0,"X","")</f>
        <v/>
      </c>
      <c r="AB5" s="80" t="str">
        <f>IF(COUNTIFS(TKB_HK2_Moi_Giang!$S:$S,ThongKe_GV!$C5,TKB_HK2_Moi_Giang!$K:$K,ThongKe_GV!AB$1,TKB_HK2_Moi_Giang!$L:$L,ThongKe_GV!AB$2)&gt;0,"X","")</f>
        <v/>
      </c>
    </row>
    <row r="6">
      <c r="A6" s="68" t="str">
        <f t="shared" si="1"/>
        <v>Ngoại ngữ</v>
      </c>
      <c r="B6" s="77" t="s">
        <v>77</v>
      </c>
      <c r="C6" s="77" t="s">
        <v>78</v>
      </c>
      <c r="D6" s="81" t="s">
        <v>79</v>
      </c>
      <c r="E6" s="82"/>
      <c r="F6" s="79" t="str">
        <f>IF(COUNTIFS(TKB_HK2_Moi_Giang!$S:$S,ThongKe_GV!$C6,TKB_HK2_Moi_Giang!$K:$K,ThongKe_GV!F$1,TKB_HK2_Moi_Giang!$L:$L,ThongKe_GV!F$2)&gt;0,"X","")</f>
        <v/>
      </c>
      <c r="G6" s="79" t="str">
        <f>IF(COUNTIFS(TKB_HK2_Moi_Giang!$S:$S,ThongKe_GV!$C6,TKB_HK2_Moi_Giang!$K:$K,ThongKe_GV!G$1,TKB_HK2_Moi_Giang!$L:$L,ThongKe_GV!G$2)&gt;0,"X","")</f>
        <v/>
      </c>
      <c r="H6" s="79" t="str">
        <f>IF(COUNTIFS(TKB_HK2_Moi_Giang!$S:$S,ThongKe_GV!$C6,TKB_HK2_Moi_Giang!$K:$K,ThongKe_GV!H$1,TKB_HK2_Moi_Giang!$L:$L,ThongKe_GV!H$2)&gt;0,"X","")</f>
        <v/>
      </c>
      <c r="I6" s="79" t="str">
        <f>IF(COUNTIFS(TKB_HK2_Moi_Giang!$S:$S,ThongKe_GV!$C6,TKB_HK2_Moi_Giang!$K:$K,ThongKe_GV!I$1,TKB_HK2_Moi_Giang!$L:$L,ThongKe_GV!I$2)&gt;0,"X","")</f>
        <v/>
      </c>
      <c r="J6" s="79" t="str">
        <f>IF(COUNTIFS(TKB_HK2_Moi_Giang!$S:$S,ThongKe_GV!$C6,TKB_HK2_Moi_Giang!$K:$K,ThongKe_GV!J$1,TKB_HK2_Moi_Giang!$L:$L,ThongKe_GV!J$2)&gt;0,"X","")</f>
        <v/>
      </c>
      <c r="K6" s="79" t="str">
        <f>IF(COUNTIFS(TKB_HK2_Moi_Giang!$S:$S,ThongKe_GV!$C6,TKB_HK2_Moi_Giang!$K:$K,ThongKe_GV!K$1,TKB_HK2_Moi_Giang!$L:$L,ThongKe_GV!K$2)&gt;0,"X","")</f>
        <v/>
      </c>
      <c r="L6" s="79" t="str">
        <f>IF(COUNTIFS(TKB_HK2_Moi_Giang!$S:$S,ThongKe_GV!$C6,TKB_HK2_Moi_Giang!$K:$K,ThongKe_GV!L$1,TKB_HK2_Moi_Giang!$L:$L,ThongKe_GV!L$2)&gt;0,"X","")</f>
        <v/>
      </c>
      <c r="M6" s="79" t="str">
        <f>IF(COUNTIFS(TKB_HK2_Moi_Giang!$S:$S,ThongKe_GV!$C6,TKB_HK2_Moi_Giang!$K:$K,ThongKe_GV!M$1,TKB_HK2_Moi_Giang!$L:$L,ThongKe_GV!M$2)&gt;0,"X","")</f>
        <v/>
      </c>
      <c r="N6" s="79" t="str">
        <f>IF(COUNTIFS(TKB_HK2_Moi_Giang!$S:$S,ThongKe_GV!$C6,TKB_HK2_Moi_Giang!$K:$K,ThongKe_GV!N$1,TKB_HK2_Moi_Giang!$L:$L,ThongKe_GV!N$2)&gt;0,"X","")</f>
        <v/>
      </c>
      <c r="O6" s="79" t="str">
        <f>IF(COUNTIFS(TKB_HK2_Moi_Giang!$S:$S,ThongKe_GV!$C6,TKB_HK2_Moi_Giang!$K:$K,ThongKe_GV!O$1,TKB_HK2_Moi_Giang!$L:$L,ThongKe_GV!O$2)&gt;0,"X","")</f>
        <v/>
      </c>
      <c r="P6" s="79" t="str">
        <f>IF(COUNTIFS(TKB_HK2_Moi_Giang!$S:$S,ThongKe_GV!$C6,TKB_HK2_Moi_Giang!$K:$K,ThongKe_GV!P$1,TKB_HK2_Moi_Giang!$L:$L,ThongKe_GV!P$2)&gt;0,"X","")</f>
        <v/>
      </c>
      <c r="Q6" s="80" t="str">
        <f>IF(COUNTIFS(TKB_HK2_Moi_Giang!$S:$S,ThongKe_GV!$C6,TKB_HK2_Moi_Giang!$K:$K,ThongKe_GV!Q$1,TKB_HK2_Moi_Giang!$L:$L,ThongKe_GV!Q$2)&gt;0,"X","")</f>
        <v/>
      </c>
      <c r="R6" s="80" t="str">
        <f>IF(COUNTIFS(TKB_HK2_Moi_Giang!$S:$S,ThongKe_GV!$C6,TKB_HK2_Moi_Giang!$K:$K,ThongKe_GV!R$1,TKB_HK2_Moi_Giang!$L:$L,ThongKe_GV!R$2)&gt;0,"X","")</f>
        <v/>
      </c>
      <c r="S6" s="80" t="str">
        <f>IF(COUNTIFS(TKB_HK2_Moi_Giang!$S:$S,ThongKe_GV!$C6,TKB_HK2_Moi_Giang!$K:$K,ThongKe_GV!S$1,TKB_HK2_Moi_Giang!$L:$L,ThongKe_GV!S$2)&gt;0,"X","")</f>
        <v/>
      </c>
      <c r="T6" s="80" t="str">
        <f>IF(COUNTIFS(TKB_HK2_Moi_Giang!$S:$S,ThongKe_GV!$C6,TKB_HK2_Moi_Giang!$K:$K,ThongKe_GV!T$1,TKB_HK2_Moi_Giang!$L:$L,ThongKe_GV!T$2)&gt;0,"X","")</f>
        <v/>
      </c>
      <c r="U6" s="80" t="str">
        <f>IF(COUNTIFS(TKB_HK2_Moi_Giang!$S:$S,ThongKe_GV!$C6,TKB_HK2_Moi_Giang!$K:$K,ThongKe_GV!U$1,TKB_HK2_Moi_Giang!$L:$L,ThongKe_GV!U$2)&gt;0,"X","")</f>
        <v/>
      </c>
      <c r="V6" s="80" t="str">
        <f>IF(COUNTIFS(TKB_HK2_Moi_Giang!$S:$S,ThongKe_GV!$C6,TKB_HK2_Moi_Giang!$K:$K,ThongKe_GV!V$1,TKB_HK2_Moi_Giang!$L:$L,ThongKe_GV!V$2)&gt;0,"X","")</f>
        <v/>
      </c>
      <c r="W6" s="80" t="str">
        <f>IF(COUNTIFS(TKB_HK2_Moi_Giang!$S:$S,ThongKe_GV!$C6,TKB_HK2_Moi_Giang!$K:$K,ThongKe_GV!W$1,TKB_HK2_Moi_Giang!$L:$L,ThongKe_GV!W$2)&gt;0,"X","")</f>
        <v/>
      </c>
      <c r="X6" s="80" t="str">
        <f>IF(COUNTIFS(TKB_HK2_Moi_Giang!$S:$S,ThongKe_GV!$C6,TKB_HK2_Moi_Giang!$K:$K,ThongKe_GV!X$1,TKB_HK2_Moi_Giang!$L:$L,ThongKe_GV!X$2)&gt;0,"X","")</f>
        <v/>
      </c>
      <c r="Y6" s="80" t="str">
        <f>IF(COUNTIFS(TKB_HK2_Moi_Giang!$S:$S,ThongKe_GV!$C6,TKB_HK2_Moi_Giang!$K:$K,ThongKe_GV!Y$1,TKB_HK2_Moi_Giang!$L:$L,ThongKe_GV!Y$2)&gt;0,"X","")</f>
        <v/>
      </c>
      <c r="Z6" s="80" t="str">
        <f>IF(COUNTIFS(TKB_HK2_Moi_Giang!$S:$S,ThongKe_GV!$C6,TKB_HK2_Moi_Giang!$K:$K,ThongKe_GV!Z$1,TKB_HK2_Moi_Giang!$L:$L,ThongKe_GV!Z$2)&gt;0,"X","")</f>
        <v/>
      </c>
      <c r="AA6" s="80" t="str">
        <f>IF(COUNTIFS(TKB_HK2_Moi_Giang!$S:$S,ThongKe_GV!$C6,TKB_HK2_Moi_Giang!$K:$K,ThongKe_GV!AA$1,TKB_HK2_Moi_Giang!$L:$L,ThongKe_GV!AA$2)&gt;0,"X","")</f>
        <v/>
      </c>
      <c r="AB6" s="80" t="str">
        <f>IF(COUNTIFS(TKB_HK2_Moi_Giang!$S:$S,ThongKe_GV!$C6,TKB_HK2_Moi_Giang!$K:$K,ThongKe_GV!AB$1,TKB_HK2_Moi_Giang!$L:$L,ThongKe_GV!AB$2)&gt;0,"X","")</f>
        <v/>
      </c>
    </row>
    <row r="7">
      <c r="A7" s="68" t="str">
        <f t="shared" si="1"/>
        <v>Thiết kế</v>
      </c>
      <c r="B7" s="77" t="s">
        <v>80</v>
      </c>
      <c r="C7" s="77" t="s">
        <v>81</v>
      </c>
      <c r="D7" s="77" t="s">
        <v>82</v>
      </c>
      <c r="E7" s="79" t="str">
        <f>IF(COUNTIFS(TKB_HK2_Moi_Giang!$S:$S,ThongKe_GV!$C7,TKB_HK2_Moi_Giang!$K:$K,ThongKe_GV!E$1,TKB_HK2_Moi_Giang!$L:$L,ThongKe_GV!E$2)&gt;0,"X","")</f>
        <v/>
      </c>
      <c r="F7" s="79" t="str">
        <f>IF(COUNTIFS(TKB_HK2_Moi_Giang!$S:$S,ThongKe_GV!$C7,TKB_HK2_Moi_Giang!$K:$K,ThongKe_GV!F$1,TKB_HK2_Moi_Giang!$L:$L,ThongKe_GV!F$2)&gt;0,"X","")</f>
        <v/>
      </c>
      <c r="G7" s="79" t="str">
        <f>IF(COUNTIFS(TKB_HK2_Moi_Giang!$S:$S,ThongKe_GV!$C7,TKB_HK2_Moi_Giang!$K:$K,ThongKe_GV!G$1,TKB_HK2_Moi_Giang!$L:$L,ThongKe_GV!G$2)&gt;0,"X","")</f>
        <v/>
      </c>
      <c r="H7" s="79" t="str">
        <f>IF(COUNTIFS(TKB_HK2_Moi_Giang!$S:$S,ThongKe_GV!$C7,TKB_HK2_Moi_Giang!$K:$K,ThongKe_GV!H$1,TKB_HK2_Moi_Giang!$L:$L,ThongKe_GV!H$2)&gt;0,"X","")</f>
        <v/>
      </c>
      <c r="I7" s="79" t="str">
        <f>IF(COUNTIFS(TKB_HK2_Moi_Giang!$S:$S,ThongKe_GV!$C7,TKB_HK2_Moi_Giang!$K:$K,ThongKe_GV!I$1,TKB_HK2_Moi_Giang!$L:$L,ThongKe_GV!I$2)&gt;0,"X","")</f>
        <v/>
      </c>
      <c r="J7" s="79" t="str">
        <f>IF(COUNTIFS(TKB_HK2_Moi_Giang!$S:$S,ThongKe_GV!$C7,TKB_HK2_Moi_Giang!$K:$K,ThongKe_GV!J$1,TKB_HK2_Moi_Giang!$L:$L,ThongKe_GV!J$2)&gt;0,"X","")</f>
        <v/>
      </c>
      <c r="K7" s="79" t="str">
        <f>IF(COUNTIFS(TKB_HK2_Moi_Giang!$S:$S,ThongKe_GV!$C7,TKB_HK2_Moi_Giang!$K:$K,ThongKe_GV!K$1,TKB_HK2_Moi_Giang!$L:$L,ThongKe_GV!K$2)&gt;0,"X","")</f>
        <v/>
      </c>
      <c r="L7" s="79" t="str">
        <f>IF(COUNTIFS(TKB_HK2_Moi_Giang!$S:$S,ThongKe_GV!$C7,TKB_HK2_Moi_Giang!$K:$K,ThongKe_GV!L$1,TKB_HK2_Moi_Giang!$L:$L,ThongKe_GV!L$2)&gt;0,"X","")</f>
        <v/>
      </c>
      <c r="M7" s="79" t="str">
        <f>IF(COUNTIFS(TKB_HK2_Moi_Giang!$S:$S,ThongKe_GV!$C7,TKB_HK2_Moi_Giang!$K:$K,ThongKe_GV!M$1,TKB_HK2_Moi_Giang!$L:$L,ThongKe_GV!M$2)&gt;0,"X","")</f>
        <v/>
      </c>
      <c r="N7" s="79" t="str">
        <f>IF(COUNTIFS(TKB_HK2_Moi_Giang!$S:$S,ThongKe_GV!$C7,TKB_HK2_Moi_Giang!$K:$K,ThongKe_GV!N$1,TKB_HK2_Moi_Giang!$L:$L,ThongKe_GV!N$2)&gt;0,"X","")</f>
        <v/>
      </c>
      <c r="O7" s="79" t="str">
        <f>IF(COUNTIFS(TKB_HK2_Moi_Giang!$S:$S,ThongKe_GV!$C7,TKB_HK2_Moi_Giang!$K:$K,ThongKe_GV!O$1,TKB_HK2_Moi_Giang!$L:$L,ThongKe_GV!O$2)&gt;0,"X","")</f>
        <v/>
      </c>
      <c r="P7" s="79" t="str">
        <f>IF(COUNTIFS(TKB_HK2_Moi_Giang!$S:$S,ThongKe_GV!$C7,TKB_HK2_Moi_Giang!$K:$K,ThongKe_GV!P$1,TKB_HK2_Moi_Giang!$L:$L,ThongKe_GV!P$2)&gt;0,"X","")</f>
        <v/>
      </c>
      <c r="Q7" s="80" t="str">
        <f>IF(COUNTIFS(TKB_HK2_Moi_Giang!$S:$S,ThongKe_GV!$C7,TKB_HK2_Moi_Giang!$K:$K,ThongKe_GV!Q$1,TKB_HK2_Moi_Giang!$L:$L,ThongKe_GV!Q$2)&gt;0,"X","")</f>
        <v/>
      </c>
      <c r="R7" s="80" t="str">
        <f>IF(COUNTIFS(TKB_HK2_Moi_Giang!$S:$S,ThongKe_GV!$C7,TKB_HK2_Moi_Giang!$K:$K,ThongKe_GV!R$1,TKB_HK2_Moi_Giang!$L:$L,ThongKe_GV!R$2)&gt;0,"X","")</f>
        <v/>
      </c>
      <c r="S7" s="80" t="str">
        <f>IF(COUNTIFS(TKB_HK2_Moi_Giang!$S:$S,ThongKe_GV!$C7,TKB_HK2_Moi_Giang!$K:$K,ThongKe_GV!S$1,TKB_HK2_Moi_Giang!$L:$L,ThongKe_GV!S$2)&gt;0,"X","")</f>
        <v/>
      </c>
      <c r="T7" s="80" t="str">
        <f>IF(COUNTIFS(TKB_HK2_Moi_Giang!$S:$S,ThongKe_GV!$C7,TKB_HK2_Moi_Giang!$K:$K,ThongKe_GV!T$1,TKB_HK2_Moi_Giang!$L:$L,ThongKe_GV!T$2)&gt;0,"X","")</f>
        <v/>
      </c>
      <c r="U7" s="80" t="str">
        <f>IF(COUNTIFS(TKB_HK2_Moi_Giang!$S:$S,ThongKe_GV!$C7,TKB_HK2_Moi_Giang!$K:$K,ThongKe_GV!U$1,TKB_HK2_Moi_Giang!$L:$L,ThongKe_GV!U$2)&gt;0,"X","")</f>
        <v/>
      </c>
      <c r="V7" s="80" t="str">
        <f>IF(COUNTIFS(TKB_HK2_Moi_Giang!$S:$S,ThongKe_GV!$C7,TKB_HK2_Moi_Giang!$K:$K,ThongKe_GV!V$1,TKB_HK2_Moi_Giang!$L:$L,ThongKe_GV!V$2)&gt;0,"X","")</f>
        <v/>
      </c>
      <c r="W7" s="80" t="str">
        <f>IF(COUNTIFS(TKB_HK2_Moi_Giang!$S:$S,ThongKe_GV!$C7,TKB_HK2_Moi_Giang!$K:$K,ThongKe_GV!W$1,TKB_HK2_Moi_Giang!$L:$L,ThongKe_GV!W$2)&gt;0,"X","")</f>
        <v/>
      </c>
      <c r="X7" s="80" t="str">
        <f>IF(COUNTIFS(TKB_HK2_Moi_Giang!$S:$S,ThongKe_GV!$C7,TKB_HK2_Moi_Giang!$K:$K,ThongKe_GV!X$1,TKB_HK2_Moi_Giang!$L:$L,ThongKe_GV!X$2)&gt;0,"X","")</f>
        <v/>
      </c>
      <c r="Y7" s="80" t="str">
        <f>IF(COUNTIFS(TKB_HK2_Moi_Giang!$S:$S,ThongKe_GV!$C7,TKB_HK2_Moi_Giang!$K:$K,ThongKe_GV!Y$1,TKB_HK2_Moi_Giang!$L:$L,ThongKe_GV!Y$2)&gt;0,"X","")</f>
        <v/>
      </c>
      <c r="Z7" s="80" t="str">
        <f>IF(COUNTIFS(TKB_HK2_Moi_Giang!$S:$S,ThongKe_GV!$C7,TKB_HK2_Moi_Giang!$K:$K,ThongKe_GV!Z$1,TKB_HK2_Moi_Giang!$L:$L,ThongKe_GV!Z$2)&gt;0,"X","")</f>
        <v/>
      </c>
      <c r="AA7" s="80" t="str">
        <f>IF(COUNTIFS(TKB_HK2_Moi_Giang!$S:$S,ThongKe_GV!$C7,TKB_HK2_Moi_Giang!$K:$K,ThongKe_GV!AA$1,TKB_HK2_Moi_Giang!$L:$L,ThongKe_GV!AA$2)&gt;0,"X","")</f>
        <v/>
      </c>
      <c r="AB7" s="80" t="str">
        <f>IF(COUNTIFS(TKB_HK2_Moi_Giang!$S:$S,ThongKe_GV!$C7,TKB_HK2_Moi_Giang!$K:$K,ThongKe_GV!AB$1,TKB_HK2_Moi_Giang!$L:$L,ThongKe_GV!AB$2)&gt;0,"X","")</f>
        <v/>
      </c>
    </row>
    <row r="8">
      <c r="A8" s="68"/>
      <c r="B8" s="83" t="s">
        <v>83</v>
      </c>
      <c r="C8" s="77" t="s">
        <v>84</v>
      </c>
      <c r="D8" s="84" t="s">
        <v>85</v>
      </c>
      <c r="E8" s="79" t="str">
        <f>IF(COUNTIFS(TKB_HK2_Moi_Giang!$S:$S,ThongKe_GV!$C8,TKB_HK2_Moi_Giang!$K:$K,ThongKe_GV!E$1,TKB_HK2_Moi_Giang!$L:$L,ThongKe_GV!E$2)&gt;0,"X","")</f>
        <v/>
      </c>
      <c r="F8" s="79" t="str">
        <f>IF(COUNTIFS(TKB_HK2_Moi_Giang!$S:$S,ThongKe_GV!$C8,TKB_HK2_Moi_Giang!$K:$K,ThongKe_GV!F$1,TKB_HK2_Moi_Giang!$L:$L,ThongKe_GV!F$2)&gt;0,"X","")</f>
        <v/>
      </c>
      <c r="G8" s="79" t="str">
        <f>IF(COUNTIFS(TKB_HK2_Moi_Giang!$S:$S,ThongKe_GV!$C8,TKB_HK2_Moi_Giang!$K:$K,ThongKe_GV!G$1,TKB_HK2_Moi_Giang!$L:$L,ThongKe_GV!G$2)&gt;0,"X","")</f>
        <v/>
      </c>
      <c r="H8" s="79" t="str">
        <f>IF(COUNTIFS(TKB_HK2_Moi_Giang!$S:$S,ThongKe_GV!$C8,TKB_HK2_Moi_Giang!$K:$K,ThongKe_GV!H$1,TKB_HK2_Moi_Giang!$L:$L,ThongKe_GV!H$2)&gt;0,"X","")</f>
        <v/>
      </c>
      <c r="I8" s="79" t="str">
        <f>IF(COUNTIFS(TKB_HK2_Moi_Giang!$S:$S,ThongKe_GV!$C8,TKB_HK2_Moi_Giang!$K:$K,ThongKe_GV!I$1,TKB_HK2_Moi_Giang!$L:$L,ThongKe_GV!I$2)&gt;0,"X","")</f>
        <v/>
      </c>
      <c r="J8" s="79" t="str">
        <f>IF(COUNTIFS(TKB_HK2_Moi_Giang!$S:$S,ThongKe_GV!$C8,TKB_HK2_Moi_Giang!$K:$K,ThongKe_GV!J$1,TKB_HK2_Moi_Giang!$L:$L,ThongKe_GV!J$2)&gt;0,"X","")</f>
        <v/>
      </c>
      <c r="K8" s="79" t="str">
        <f>IF(COUNTIFS(TKB_HK2_Moi_Giang!$S:$S,ThongKe_GV!$C8,TKB_HK2_Moi_Giang!$K:$K,ThongKe_GV!K$1,TKB_HK2_Moi_Giang!$L:$L,ThongKe_GV!K$2)&gt;0,"X","")</f>
        <v/>
      </c>
      <c r="L8" s="79" t="str">
        <f>IF(COUNTIFS(TKB_HK2_Moi_Giang!$S:$S,ThongKe_GV!$C8,TKB_HK2_Moi_Giang!$K:$K,ThongKe_GV!L$1,TKB_HK2_Moi_Giang!$L:$L,ThongKe_GV!L$2)&gt;0,"X","")</f>
        <v/>
      </c>
      <c r="M8" s="79" t="str">
        <f>IF(COUNTIFS(TKB_HK2_Moi_Giang!$S:$S,ThongKe_GV!$C8,TKB_HK2_Moi_Giang!$K:$K,ThongKe_GV!M$1,TKB_HK2_Moi_Giang!$L:$L,ThongKe_GV!M$2)&gt;0,"X","")</f>
        <v/>
      </c>
      <c r="N8" s="79" t="str">
        <f>IF(COUNTIFS(TKB_HK2_Moi_Giang!$S:$S,ThongKe_GV!$C8,TKB_HK2_Moi_Giang!$K:$K,ThongKe_GV!N$1,TKB_HK2_Moi_Giang!$L:$L,ThongKe_GV!N$2)&gt;0,"X","")</f>
        <v/>
      </c>
      <c r="O8" s="79" t="str">
        <f>IF(COUNTIFS(TKB_HK2_Moi_Giang!$S:$S,ThongKe_GV!$C8,TKB_HK2_Moi_Giang!$K:$K,ThongKe_GV!O$1,TKB_HK2_Moi_Giang!$L:$L,ThongKe_GV!O$2)&gt;0,"X","")</f>
        <v/>
      </c>
      <c r="P8" s="79" t="str">
        <f>IF(COUNTIFS(TKB_HK2_Moi_Giang!$S:$S,ThongKe_GV!$C8,TKB_HK2_Moi_Giang!$K:$K,ThongKe_GV!P$1,TKB_HK2_Moi_Giang!$L:$L,ThongKe_GV!P$2)&gt;0,"X","")</f>
        <v/>
      </c>
      <c r="Q8" s="80" t="str">
        <f>IF(COUNTIFS(TKB_HK2_Moi_Giang!$S:$S,ThongKe_GV!$C8,TKB_HK2_Moi_Giang!$K:$K,ThongKe_GV!Q$1,TKB_HK2_Moi_Giang!$L:$L,ThongKe_GV!Q$2)&gt;0,"X","")</f>
        <v/>
      </c>
      <c r="R8" s="80" t="str">
        <f>IF(COUNTIFS(TKB_HK2_Moi_Giang!$S:$S,ThongKe_GV!$C8,TKB_HK2_Moi_Giang!$K:$K,ThongKe_GV!R$1,TKB_HK2_Moi_Giang!$L:$L,ThongKe_GV!R$2)&gt;0,"X","")</f>
        <v/>
      </c>
      <c r="S8" s="80" t="str">
        <f>IF(COUNTIFS(TKB_HK2_Moi_Giang!$S:$S,ThongKe_GV!$C8,TKB_HK2_Moi_Giang!$K:$K,ThongKe_GV!S$1,TKB_HK2_Moi_Giang!$L:$L,ThongKe_GV!S$2)&gt;0,"X","")</f>
        <v/>
      </c>
      <c r="T8" s="80" t="str">
        <f>IF(COUNTIFS(TKB_HK2_Moi_Giang!$S:$S,ThongKe_GV!$C8,TKB_HK2_Moi_Giang!$K:$K,ThongKe_GV!T$1,TKB_HK2_Moi_Giang!$L:$L,ThongKe_GV!T$2)&gt;0,"X","")</f>
        <v/>
      </c>
      <c r="U8" s="80" t="str">
        <f>IF(COUNTIFS(TKB_HK2_Moi_Giang!$S:$S,ThongKe_GV!$C8,TKB_HK2_Moi_Giang!$K:$K,ThongKe_GV!U$1,TKB_HK2_Moi_Giang!$L:$L,ThongKe_GV!U$2)&gt;0,"X","")</f>
        <v/>
      </c>
      <c r="V8" s="80" t="str">
        <f>IF(COUNTIFS(TKB_HK2_Moi_Giang!$S:$S,ThongKe_GV!$C8,TKB_HK2_Moi_Giang!$K:$K,ThongKe_GV!V$1,TKB_HK2_Moi_Giang!$L:$L,ThongKe_GV!V$2)&gt;0,"X","")</f>
        <v/>
      </c>
      <c r="W8" s="80" t="str">
        <f>IF(COUNTIFS(TKB_HK2_Moi_Giang!$S:$S,ThongKe_GV!$C8,TKB_HK2_Moi_Giang!$K:$K,ThongKe_GV!W$1,TKB_HK2_Moi_Giang!$L:$L,ThongKe_GV!W$2)&gt;0,"X","")</f>
        <v/>
      </c>
      <c r="X8" s="80" t="str">
        <f>IF(COUNTIFS(TKB_HK2_Moi_Giang!$S:$S,ThongKe_GV!$C8,TKB_HK2_Moi_Giang!$K:$K,ThongKe_GV!X$1,TKB_HK2_Moi_Giang!$L:$L,ThongKe_GV!X$2)&gt;0,"X","")</f>
        <v/>
      </c>
      <c r="Y8" s="80" t="str">
        <f>IF(COUNTIFS(TKB_HK2_Moi_Giang!$S:$S,ThongKe_GV!$C8,TKB_HK2_Moi_Giang!$K:$K,ThongKe_GV!Y$1,TKB_HK2_Moi_Giang!$L:$L,ThongKe_GV!Y$2)&gt;0,"X","")</f>
        <v/>
      </c>
      <c r="Z8" s="80" t="str">
        <f>IF(COUNTIFS(TKB_HK2_Moi_Giang!$S:$S,ThongKe_GV!$C8,TKB_HK2_Moi_Giang!$K:$K,ThongKe_GV!Z$1,TKB_HK2_Moi_Giang!$L:$L,ThongKe_GV!Z$2)&gt;0,"X","")</f>
        <v/>
      </c>
      <c r="AA8" s="80" t="str">
        <f>IF(COUNTIFS(TKB_HK2_Moi_Giang!$S:$S,ThongKe_GV!$C8,TKB_HK2_Moi_Giang!$K:$K,ThongKe_GV!AA$1,TKB_HK2_Moi_Giang!$L:$L,ThongKe_GV!AA$2)&gt;0,"X","")</f>
        <v/>
      </c>
      <c r="AB8" s="80" t="str">
        <f>IF(COUNTIFS(TKB_HK2_Moi_Giang!$S:$S,ThongKe_GV!$C8,TKB_HK2_Moi_Giang!$K:$K,ThongKe_GV!AB$1,TKB_HK2_Moi_Giang!$L:$L,ThongKe_GV!AB$2)&gt;0,"X","")</f>
        <v/>
      </c>
    </row>
    <row r="9">
      <c r="A9" s="68" t="str">
        <f t="shared" ref="A9:A13" si="2">IF(MID(B9,4,1)="Q","Quản trị",IF(MID(B9,4,1)="T","Thiết kế",IF(MID(B9,4,1)="N","Ngoại ngữ",IF(MID(B9,4,1)="C","Công nghệ",IF(MID(B9,4,1)="Y","Y dược",IF(MID(B9,4,1)="V","Văn hóa",""))))))</f>
        <v>Quản trị</v>
      </c>
      <c r="B9" s="77" t="s">
        <v>86</v>
      </c>
      <c r="C9" s="85" t="s">
        <v>87</v>
      </c>
      <c r="D9" s="85" t="s">
        <v>88</v>
      </c>
      <c r="E9" s="79" t="str">
        <f>IF(COUNTIFS(TKB_HK2_Moi_Giang!$S:$S,ThongKe_GV!$C9,TKB_HK2_Moi_Giang!$K:$K,ThongKe_GV!E$1,TKB_HK2_Moi_Giang!$L:$L,ThongKe_GV!E$2)&gt;0,"X","")</f>
        <v/>
      </c>
      <c r="F9" s="79" t="str">
        <f>IF(COUNTIFS(TKB_HK2_Moi_Giang!$S:$S,ThongKe_GV!$C9,TKB_HK2_Moi_Giang!$K:$K,ThongKe_GV!F$1,TKB_HK2_Moi_Giang!$L:$L,ThongKe_GV!F$2)&gt;0,"X","")</f>
        <v/>
      </c>
      <c r="G9" s="79" t="str">
        <f>IF(COUNTIFS(TKB_HK2_Moi_Giang!$S:$S,ThongKe_GV!$C9,TKB_HK2_Moi_Giang!$K:$K,ThongKe_GV!G$1,TKB_HK2_Moi_Giang!$L:$L,ThongKe_GV!G$2)&gt;0,"X","")</f>
        <v/>
      </c>
      <c r="H9" s="79" t="str">
        <f>IF(COUNTIFS(TKB_HK2_Moi_Giang!$S:$S,ThongKe_GV!$C9,TKB_HK2_Moi_Giang!$K:$K,ThongKe_GV!H$1,TKB_HK2_Moi_Giang!$L:$L,ThongKe_GV!H$2)&gt;0,"X","")</f>
        <v/>
      </c>
      <c r="I9" s="79" t="str">
        <f>IF(COUNTIFS(TKB_HK2_Moi_Giang!$S:$S,ThongKe_GV!$C9,TKB_HK2_Moi_Giang!$K:$K,ThongKe_GV!I$1,TKB_HK2_Moi_Giang!$L:$L,ThongKe_GV!I$2)&gt;0,"X","")</f>
        <v/>
      </c>
      <c r="J9" s="79" t="str">
        <f>IF(COUNTIFS(TKB_HK2_Moi_Giang!$S:$S,ThongKe_GV!$C9,TKB_HK2_Moi_Giang!$K:$K,ThongKe_GV!J$1,TKB_HK2_Moi_Giang!$L:$L,ThongKe_GV!J$2)&gt;0,"X","")</f>
        <v/>
      </c>
      <c r="K9" s="79" t="str">
        <f>IF(COUNTIFS(TKB_HK2_Moi_Giang!$S:$S,ThongKe_GV!$C9,TKB_HK2_Moi_Giang!$K:$K,ThongKe_GV!K$1,TKB_HK2_Moi_Giang!$L:$L,ThongKe_GV!K$2)&gt;0,"X","")</f>
        <v/>
      </c>
      <c r="L9" s="79" t="str">
        <f>IF(COUNTIFS(TKB_HK2_Moi_Giang!$S:$S,ThongKe_GV!$C9,TKB_HK2_Moi_Giang!$K:$K,ThongKe_GV!L$1,TKB_HK2_Moi_Giang!$L:$L,ThongKe_GV!L$2)&gt;0,"X","")</f>
        <v/>
      </c>
      <c r="M9" s="79" t="str">
        <f>IF(COUNTIFS(TKB_HK2_Moi_Giang!$S:$S,ThongKe_GV!$C9,TKB_HK2_Moi_Giang!$K:$K,ThongKe_GV!M$1,TKB_HK2_Moi_Giang!$L:$L,ThongKe_GV!M$2)&gt;0,"X","")</f>
        <v/>
      </c>
      <c r="N9" s="79" t="str">
        <f>IF(COUNTIFS(TKB_HK2_Moi_Giang!$S:$S,ThongKe_GV!$C9,TKB_HK2_Moi_Giang!$K:$K,ThongKe_GV!N$1,TKB_HK2_Moi_Giang!$L:$L,ThongKe_GV!N$2)&gt;0,"X","")</f>
        <v/>
      </c>
      <c r="O9" s="79" t="str">
        <f>IF(COUNTIFS(TKB_HK2_Moi_Giang!$S:$S,ThongKe_GV!$C9,TKB_HK2_Moi_Giang!$K:$K,ThongKe_GV!O$1,TKB_HK2_Moi_Giang!$L:$L,ThongKe_GV!O$2)&gt;0,"X","")</f>
        <v/>
      </c>
      <c r="P9" s="79" t="str">
        <f>IF(COUNTIFS(TKB_HK2_Moi_Giang!$S:$S,ThongKe_GV!$C9,TKB_HK2_Moi_Giang!$K:$K,ThongKe_GV!P$1,TKB_HK2_Moi_Giang!$L:$L,ThongKe_GV!P$2)&gt;0,"X","")</f>
        <v/>
      </c>
      <c r="Q9" s="80" t="str">
        <f>IF(COUNTIFS(TKB_HK2_Moi_Giang!$S:$S,ThongKe_GV!$C9,TKB_HK2_Moi_Giang!$K:$K,ThongKe_GV!Q$1,TKB_HK2_Moi_Giang!$L:$L,ThongKe_GV!Q$2)&gt;0,"X","")</f>
        <v/>
      </c>
      <c r="R9" s="80" t="str">
        <f>IF(COUNTIFS(TKB_HK2_Moi_Giang!$S:$S,ThongKe_GV!$C9,TKB_HK2_Moi_Giang!$K:$K,ThongKe_GV!R$1,TKB_HK2_Moi_Giang!$L:$L,ThongKe_GV!R$2)&gt;0,"X","")</f>
        <v/>
      </c>
      <c r="S9" s="80" t="str">
        <f>IF(COUNTIFS(TKB_HK2_Moi_Giang!$S:$S,ThongKe_GV!$C9,TKB_HK2_Moi_Giang!$K:$K,ThongKe_GV!S$1,TKB_HK2_Moi_Giang!$L:$L,ThongKe_GV!S$2)&gt;0,"X","")</f>
        <v/>
      </c>
      <c r="T9" s="80" t="str">
        <f>IF(COUNTIFS(TKB_HK2_Moi_Giang!$S:$S,ThongKe_GV!$C9,TKB_HK2_Moi_Giang!$K:$K,ThongKe_GV!T$1,TKB_HK2_Moi_Giang!$L:$L,ThongKe_GV!T$2)&gt;0,"X","")</f>
        <v/>
      </c>
      <c r="U9" s="80" t="str">
        <f>IF(COUNTIFS(TKB_HK2_Moi_Giang!$S:$S,ThongKe_GV!$C9,TKB_HK2_Moi_Giang!$K:$K,ThongKe_GV!U$1,TKB_HK2_Moi_Giang!$L:$L,ThongKe_GV!U$2)&gt;0,"X","")</f>
        <v/>
      </c>
      <c r="V9" s="80" t="str">
        <f>IF(COUNTIFS(TKB_HK2_Moi_Giang!$S:$S,ThongKe_GV!$C9,TKB_HK2_Moi_Giang!$K:$K,ThongKe_GV!V$1,TKB_HK2_Moi_Giang!$L:$L,ThongKe_GV!V$2)&gt;0,"X","")</f>
        <v/>
      </c>
      <c r="W9" s="80" t="str">
        <f>IF(COUNTIFS(TKB_HK2_Moi_Giang!$S:$S,ThongKe_GV!$C9,TKB_HK2_Moi_Giang!$K:$K,ThongKe_GV!W$1,TKB_HK2_Moi_Giang!$L:$L,ThongKe_GV!W$2)&gt;0,"X","")</f>
        <v/>
      </c>
      <c r="X9" s="80" t="str">
        <f>IF(COUNTIFS(TKB_HK2_Moi_Giang!$S:$S,ThongKe_GV!$C9,TKB_HK2_Moi_Giang!$K:$K,ThongKe_GV!X$1,TKB_HK2_Moi_Giang!$L:$L,ThongKe_GV!X$2)&gt;0,"X","")</f>
        <v/>
      </c>
      <c r="Y9" s="80" t="str">
        <f>IF(COUNTIFS(TKB_HK2_Moi_Giang!$S:$S,ThongKe_GV!$C9,TKB_HK2_Moi_Giang!$K:$K,ThongKe_GV!Y$1,TKB_HK2_Moi_Giang!$L:$L,ThongKe_GV!Y$2)&gt;0,"X","")</f>
        <v/>
      </c>
      <c r="Z9" s="80" t="str">
        <f>IF(COUNTIFS(TKB_HK2_Moi_Giang!$S:$S,ThongKe_GV!$C9,TKB_HK2_Moi_Giang!$K:$K,ThongKe_GV!Z$1,TKB_HK2_Moi_Giang!$L:$L,ThongKe_GV!Z$2)&gt;0,"X","")</f>
        <v/>
      </c>
      <c r="AA9" s="80" t="str">
        <f>IF(COUNTIFS(TKB_HK2_Moi_Giang!$S:$S,ThongKe_GV!$C9,TKB_HK2_Moi_Giang!$K:$K,ThongKe_GV!AA$1,TKB_HK2_Moi_Giang!$L:$L,ThongKe_GV!AA$2)&gt;0,"X","")</f>
        <v/>
      </c>
      <c r="AB9" s="80" t="str">
        <f>IF(COUNTIFS(TKB_HK2_Moi_Giang!$S:$S,ThongKe_GV!$C9,TKB_HK2_Moi_Giang!$K:$K,ThongKe_GV!AB$1,TKB_HK2_Moi_Giang!$L:$L,ThongKe_GV!AB$2)&gt;0,"X","")</f>
        <v/>
      </c>
    </row>
    <row r="10">
      <c r="A10" s="68" t="str">
        <f t="shared" si="2"/>
        <v>Thiết kế</v>
      </c>
      <c r="B10" s="77" t="s">
        <v>89</v>
      </c>
      <c r="C10" s="77" t="s">
        <v>90</v>
      </c>
      <c r="D10" s="77" t="s">
        <v>91</v>
      </c>
      <c r="E10" s="79" t="str">
        <f>IF(COUNTIFS(TKB_HK2_Moi_Giang!$S:$S,ThongKe_GV!$C10,TKB_HK2_Moi_Giang!$K:$K,ThongKe_GV!E$1,TKB_HK2_Moi_Giang!$L:$L,ThongKe_GV!E$2)&gt;0,"X","")</f>
        <v/>
      </c>
      <c r="F10" s="79" t="str">
        <f>IF(COUNTIFS(TKB_HK2_Moi_Giang!$S:$S,ThongKe_GV!$C10,TKB_HK2_Moi_Giang!$K:$K,ThongKe_GV!F$1,TKB_HK2_Moi_Giang!$L:$L,ThongKe_GV!F$2)&gt;0,"X","")</f>
        <v/>
      </c>
      <c r="G10" s="79" t="str">
        <f>IF(COUNTIFS(TKB_HK2_Moi_Giang!$S:$S,ThongKe_GV!$C10,TKB_HK2_Moi_Giang!$K:$K,ThongKe_GV!G$1,TKB_HK2_Moi_Giang!$L:$L,ThongKe_GV!G$2)&gt;0,"X","")</f>
        <v/>
      </c>
      <c r="H10" s="79" t="str">
        <f>IF(COUNTIFS(TKB_HK2_Moi_Giang!$S:$S,ThongKe_GV!$C10,TKB_HK2_Moi_Giang!$K:$K,ThongKe_GV!H$1,TKB_HK2_Moi_Giang!$L:$L,ThongKe_GV!H$2)&gt;0,"X","")</f>
        <v/>
      </c>
      <c r="I10" s="79" t="str">
        <f>IF(COUNTIFS(TKB_HK2_Moi_Giang!$S:$S,ThongKe_GV!$C10,TKB_HK2_Moi_Giang!$K:$K,ThongKe_GV!I$1,TKB_HK2_Moi_Giang!$L:$L,ThongKe_GV!I$2)&gt;0,"X","")</f>
        <v/>
      </c>
      <c r="J10" s="79" t="str">
        <f>IF(COUNTIFS(TKB_HK2_Moi_Giang!$S:$S,ThongKe_GV!$C10,TKB_HK2_Moi_Giang!$K:$K,ThongKe_GV!J$1,TKB_HK2_Moi_Giang!$L:$L,ThongKe_GV!J$2)&gt;0,"X","")</f>
        <v/>
      </c>
      <c r="K10" s="79" t="str">
        <f>IF(COUNTIFS(TKB_HK2_Moi_Giang!$S:$S,ThongKe_GV!$C10,TKB_HK2_Moi_Giang!$K:$K,ThongKe_GV!K$1,TKB_HK2_Moi_Giang!$L:$L,ThongKe_GV!K$2)&gt;0,"X","")</f>
        <v/>
      </c>
      <c r="L10" s="79" t="str">
        <f>IF(COUNTIFS(TKB_HK2_Moi_Giang!$S:$S,ThongKe_GV!$C10,TKB_HK2_Moi_Giang!$K:$K,ThongKe_GV!L$1,TKB_HK2_Moi_Giang!$L:$L,ThongKe_GV!L$2)&gt;0,"X","")</f>
        <v/>
      </c>
      <c r="M10" s="79" t="str">
        <f>IF(COUNTIFS(TKB_HK2_Moi_Giang!$S:$S,ThongKe_GV!$C10,TKB_HK2_Moi_Giang!$K:$K,ThongKe_GV!M$1,TKB_HK2_Moi_Giang!$L:$L,ThongKe_GV!M$2)&gt;0,"X","")</f>
        <v/>
      </c>
      <c r="N10" s="79" t="str">
        <f>IF(COUNTIFS(TKB_HK2_Moi_Giang!$S:$S,ThongKe_GV!$C10,TKB_HK2_Moi_Giang!$K:$K,ThongKe_GV!N$1,TKB_HK2_Moi_Giang!$L:$L,ThongKe_GV!N$2)&gt;0,"X","")</f>
        <v/>
      </c>
      <c r="O10" s="79" t="str">
        <f>IF(COUNTIFS(TKB_HK2_Moi_Giang!$S:$S,ThongKe_GV!$C10,TKB_HK2_Moi_Giang!$K:$K,ThongKe_GV!O$1,TKB_HK2_Moi_Giang!$L:$L,ThongKe_GV!O$2)&gt;0,"X","")</f>
        <v/>
      </c>
      <c r="P10" s="79" t="str">
        <f>IF(COUNTIFS(TKB_HK2_Moi_Giang!$S:$S,ThongKe_GV!$C10,TKB_HK2_Moi_Giang!$K:$K,ThongKe_GV!P$1,TKB_HK2_Moi_Giang!$L:$L,ThongKe_GV!P$2)&gt;0,"X","")</f>
        <v/>
      </c>
      <c r="Q10" s="80" t="str">
        <f>IF(COUNTIFS(TKB_HK2_Moi_Giang!$S:$S,ThongKe_GV!$C10,TKB_HK2_Moi_Giang!$K:$K,ThongKe_GV!Q$1,TKB_HK2_Moi_Giang!$L:$L,ThongKe_GV!Q$2)&gt;0,"X","")</f>
        <v/>
      </c>
      <c r="R10" s="80" t="str">
        <f>IF(COUNTIFS(TKB_HK2_Moi_Giang!$S:$S,ThongKe_GV!$C10,TKB_HK2_Moi_Giang!$K:$K,ThongKe_GV!R$1,TKB_HK2_Moi_Giang!$L:$L,ThongKe_GV!R$2)&gt;0,"X","")</f>
        <v/>
      </c>
      <c r="S10" s="80" t="str">
        <f>IF(COUNTIFS(TKB_HK2_Moi_Giang!$S:$S,ThongKe_GV!$C10,TKB_HK2_Moi_Giang!$K:$K,ThongKe_GV!S$1,TKB_HK2_Moi_Giang!$L:$L,ThongKe_GV!S$2)&gt;0,"X","")</f>
        <v/>
      </c>
      <c r="T10" s="80" t="str">
        <f>IF(COUNTIFS(TKB_HK2_Moi_Giang!$S:$S,ThongKe_GV!$C10,TKB_HK2_Moi_Giang!$K:$K,ThongKe_GV!T$1,TKB_HK2_Moi_Giang!$L:$L,ThongKe_GV!T$2)&gt;0,"X","")</f>
        <v/>
      </c>
      <c r="U10" s="80" t="str">
        <f>IF(COUNTIFS(TKB_HK2_Moi_Giang!$S:$S,ThongKe_GV!$C10,TKB_HK2_Moi_Giang!$K:$K,ThongKe_GV!U$1,TKB_HK2_Moi_Giang!$L:$L,ThongKe_GV!U$2)&gt;0,"X","")</f>
        <v/>
      </c>
      <c r="V10" s="80" t="str">
        <f>IF(COUNTIFS(TKB_HK2_Moi_Giang!$S:$S,ThongKe_GV!$C10,TKB_HK2_Moi_Giang!$K:$K,ThongKe_GV!V$1,TKB_HK2_Moi_Giang!$L:$L,ThongKe_GV!V$2)&gt;0,"X","")</f>
        <v/>
      </c>
      <c r="W10" s="80" t="str">
        <f>IF(COUNTIFS(TKB_HK2_Moi_Giang!$S:$S,ThongKe_GV!$C10,TKB_HK2_Moi_Giang!$K:$K,ThongKe_GV!W$1,TKB_HK2_Moi_Giang!$L:$L,ThongKe_GV!W$2)&gt;0,"X","")</f>
        <v/>
      </c>
      <c r="X10" s="80" t="str">
        <f>IF(COUNTIFS(TKB_HK2_Moi_Giang!$S:$S,ThongKe_GV!$C10,TKB_HK2_Moi_Giang!$K:$K,ThongKe_GV!X$1,TKB_HK2_Moi_Giang!$L:$L,ThongKe_GV!X$2)&gt;0,"X","")</f>
        <v/>
      </c>
      <c r="Y10" s="80" t="str">
        <f>IF(COUNTIFS(TKB_HK2_Moi_Giang!$S:$S,ThongKe_GV!$C10,TKB_HK2_Moi_Giang!$K:$K,ThongKe_GV!Y$1,TKB_HK2_Moi_Giang!$L:$L,ThongKe_GV!Y$2)&gt;0,"X","")</f>
        <v/>
      </c>
      <c r="Z10" s="80" t="str">
        <f>IF(COUNTIFS(TKB_HK2_Moi_Giang!$S:$S,ThongKe_GV!$C10,TKB_HK2_Moi_Giang!$K:$K,ThongKe_GV!Z$1,TKB_HK2_Moi_Giang!$L:$L,ThongKe_GV!Z$2)&gt;0,"X","")</f>
        <v/>
      </c>
      <c r="AA10" s="80" t="str">
        <f>IF(COUNTIFS(TKB_HK2_Moi_Giang!$S:$S,ThongKe_GV!$C10,TKB_HK2_Moi_Giang!$K:$K,ThongKe_GV!AA$1,TKB_HK2_Moi_Giang!$L:$L,ThongKe_GV!AA$2)&gt;0,"X","")</f>
        <v/>
      </c>
      <c r="AB10" s="80" t="str">
        <f>IF(COUNTIFS(TKB_HK2_Moi_Giang!$S:$S,ThongKe_GV!$C10,TKB_HK2_Moi_Giang!$K:$K,ThongKe_GV!AB$1,TKB_HK2_Moi_Giang!$L:$L,ThongKe_GV!AB$2)&gt;0,"X","")</f>
        <v/>
      </c>
    </row>
    <row r="11">
      <c r="A11" s="68" t="str">
        <f t="shared" si="2"/>
        <v>Ngoại ngữ</v>
      </c>
      <c r="B11" s="77" t="s">
        <v>92</v>
      </c>
      <c r="C11" s="77" t="s">
        <v>93</v>
      </c>
      <c r="D11" s="77" t="s">
        <v>94</v>
      </c>
      <c r="E11" s="79" t="str">
        <f>IF(COUNTIFS(TKB_HK2_Moi_Giang!$S:$S,ThongKe_GV!$C11,TKB_HK2_Moi_Giang!$K:$K,ThongKe_GV!E$1,TKB_HK2_Moi_Giang!$L:$L,ThongKe_GV!E$2)&gt;0,"X","")</f>
        <v/>
      </c>
      <c r="F11" s="79" t="str">
        <f>IF(COUNTIFS(TKB_HK2_Moi_Giang!$S:$S,ThongKe_GV!$C11,TKB_HK2_Moi_Giang!$K:$K,ThongKe_GV!F$1,TKB_HK2_Moi_Giang!$L:$L,ThongKe_GV!F$2)&gt;0,"X","")</f>
        <v>X</v>
      </c>
      <c r="G11" s="79" t="str">
        <f>IF(COUNTIFS(TKB_HK2_Moi_Giang!$S:$S,ThongKe_GV!$C11,TKB_HK2_Moi_Giang!$K:$K,ThongKe_GV!G$1,TKB_HK2_Moi_Giang!$L:$L,ThongKe_GV!G$2)&gt;0,"X","")</f>
        <v/>
      </c>
      <c r="H11" s="79" t="str">
        <f>IF(COUNTIFS(TKB_HK2_Moi_Giang!$S:$S,ThongKe_GV!$C11,TKB_HK2_Moi_Giang!$K:$K,ThongKe_GV!H$1,TKB_HK2_Moi_Giang!$L:$L,ThongKe_GV!H$2)&gt;0,"X","")</f>
        <v/>
      </c>
      <c r="I11" s="79" t="str">
        <f>IF(COUNTIFS(TKB_HK2_Moi_Giang!$S:$S,ThongKe_GV!$C11,TKB_HK2_Moi_Giang!$K:$K,ThongKe_GV!I$1,TKB_HK2_Moi_Giang!$L:$L,ThongKe_GV!I$2)&gt;0,"X","")</f>
        <v/>
      </c>
      <c r="J11" s="79" t="str">
        <f>IF(COUNTIFS(TKB_HK2_Moi_Giang!$S:$S,ThongKe_GV!$C11,TKB_HK2_Moi_Giang!$K:$K,ThongKe_GV!J$1,TKB_HK2_Moi_Giang!$L:$L,ThongKe_GV!J$2)&gt;0,"X","")</f>
        <v/>
      </c>
      <c r="K11" s="79" t="str">
        <f>IF(COUNTIFS(TKB_HK2_Moi_Giang!$S:$S,ThongKe_GV!$C11,TKB_HK2_Moi_Giang!$K:$K,ThongKe_GV!K$1,TKB_HK2_Moi_Giang!$L:$L,ThongKe_GV!K$2)&gt;0,"X","")</f>
        <v/>
      </c>
      <c r="L11" s="79" t="str">
        <f>IF(COUNTIFS(TKB_HK2_Moi_Giang!$S:$S,ThongKe_GV!$C11,TKB_HK2_Moi_Giang!$K:$K,ThongKe_GV!L$1,TKB_HK2_Moi_Giang!$L:$L,ThongKe_GV!L$2)&gt;0,"X","")</f>
        <v/>
      </c>
      <c r="M11" s="79" t="str">
        <f>IF(COUNTIFS(TKB_HK2_Moi_Giang!$S:$S,ThongKe_GV!$C11,TKB_HK2_Moi_Giang!$K:$K,ThongKe_GV!M$1,TKB_HK2_Moi_Giang!$L:$L,ThongKe_GV!M$2)&gt;0,"X","")</f>
        <v/>
      </c>
      <c r="N11" s="79" t="str">
        <f>IF(COUNTIFS(TKB_HK2_Moi_Giang!$S:$S,ThongKe_GV!$C11,TKB_HK2_Moi_Giang!$K:$K,ThongKe_GV!N$1,TKB_HK2_Moi_Giang!$L:$L,ThongKe_GV!N$2)&gt;0,"X","")</f>
        <v/>
      </c>
      <c r="O11" s="79" t="str">
        <f>IF(COUNTIFS(TKB_HK2_Moi_Giang!$S:$S,ThongKe_GV!$C11,TKB_HK2_Moi_Giang!$K:$K,ThongKe_GV!O$1,TKB_HK2_Moi_Giang!$L:$L,ThongKe_GV!O$2)&gt;0,"X","")</f>
        <v/>
      </c>
      <c r="P11" s="79" t="str">
        <f>IF(COUNTIFS(TKB_HK2_Moi_Giang!$S:$S,ThongKe_GV!$C11,TKB_HK2_Moi_Giang!$K:$K,ThongKe_GV!P$1,TKB_HK2_Moi_Giang!$L:$L,ThongKe_GV!P$2)&gt;0,"X","")</f>
        <v/>
      </c>
      <c r="Q11" s="80" t="str">
        <f>IF(COUNTIFS(TKB_HK2_Moi_Giang!$S:$S,ThongKe_GV!$C11,TKB_HK2_Moi_Giang!$K:$K,ThongKe_GV!Q$1,TKB_HK2_Moi_Giang!$L:$L,ThongKe_GV!Q$2)&gt;0,"X","")</f>
        <v/>
      </c>
      <c r="R11" s="80" t="str">
        <f>IF(COUNTIFS(TKB_HK2_Moi_Giang!$S:$S,ThongKe_GV!$C11,TKB_HK2_Moi_Giang!$K:$K,ThongKe_GV!R$1,TKB_HK2_Moi_Giang!$L:$L,ThongKe_GV!R$2)&gt;0,"X","")</f>
        <v>X</v>
      </c>
      <c r="S11" s="80" t="str">
        <f>IF(COUNTIFS(TKB_HK2_Moi_Giang!$S:$S,ThongKe_GV!$C11,TKB_HK2_Moi_Giang!$K:$K,ThongKe_GV!S$1,TKB_HK2_Moi_Giang!$L:$L,ThongKe_GV!S$2)&gt;0,"X","")</f>
        <v/>
      </c>
      <c r="T11" s="80" t="str">
        <f>IF(COUNTIFS(TKB_HK2_Moi_Giang!$S:$S,ThongKe_GV!$C11,TKB_HK2_Moi_Giang!$K:$K,ThongKe_GV!T$1,TKB_HK2_Moi_Giang!$L:$L,ThongKe_GV!T$2)&gt;0,"X","")</f>
        <v/>
      </c>
      <c r="U11" s="80" t="str">
        <f>IF(COUNTIFS(TKB_HK2_Moi_Giang!$S:$S,ThongKe_GV!$C11,TKB_HK2_Moi_Giang!$K:$K,ThongKe_GV!U$1,TKB_HK2_Moi_Giang!$L:$L,ThongKe_GV!U$2)&gt;0,"X","")</f>
        <v/>
      </c>
      <c r="V11" s="80" t="str">
        <f>IF(COUNTIFS(TKB_HK2_Moi_Giang!$S:$S,ThongKe_GV!$C11,TKB_HK2_Moi_Giang!$K:$K,ThongKe_GV!V$1,TKB_HK2_Moi_Giang!$L:$L,ThongKe_GV!V$2)&gt;0,"X","")</f>
        <v/>
      </c>
      <c r="W11" s="80" t="str">
        <f>IF(COUNTIFS(TKB_HK2_Moi_Giang!$S:$S,ThongKe_GV!$C11,TKB_HK2_Moi_Giang!$K:$K,ThongKe_GV!W$1,TKB_HK2_Moi_Giang!$L:$L,ThongKe_GV!W$2)&gt;0,"X","")</f>
        <v/>
      </c>
      <c r="X11" s="80" t="str">
        <f>IF(COUNTIFS(TKB_HK2_Moi_Giang!$S:$S,ThongKe_GV!$C11,TKB_HK2_Moi_Giang!$K:$K,ThongKe_GV!X$1,TKB_HK2_Moi_Giang!$L:$L,ThongKe_GV!X$2)&gt;0,"X","")</f>
        <v/>
      </c>
      <c r="Y11" s="80" t="str">
        <f>IF(COUNTIFS(TKB_HK2_Moi_Giang!$S:$S,ThongKe_GV!$C11,TKB_HK2_Moi_Giang!$K:$K,ThongKe_GV!Y$1,TKB_HK2_Moi_Giang!$L:$L,ThongKe_GV!Y$2)&gt;0,"X","")</f>
        <v/>
      </c>
      <c r="Z11" s="80" t="str">
        <f>IF(COUNTIFS(TKB_HK2_Moi_Giang!$S:$S,ThongKe_GV!$C11,TKB_HK2_Moi_Giang!$K:$K,ThongKe_GV!Z$1,TKB_HK2_Moi_Giang!$L:$L,ThongKe_GV!Z$2)&gt;0,"X","")</f>
        <v/>
      </c>
      <c r="AA11" s="80" t="str">
        <f>IF(COUNTIFS(TKB_HK2_Moi_Giang!$S:$S,ThongKe_GV!$C11,TKB_HK2_Moi_Giang!$K:$K,ThongKe_GV!AA$1,TKB_HK2_Moi_Giang!$L:$L,ThongKe_GV!AA$2)&gt;0,"X","")</f>
        <v/>
      </c>
      <c r="AB11" s="80" t="str">
        <f>IF(COUNTIFS(TKB_HK2_Moi_Giang!$S:$S,ThongKe_GV!$C11,TKB_HK2_Moi_Giang!$K:$K,ThongKe_GV!AB$1,TKB_HK2_Moi_Giang!$L:$L,ThongKe_GV!AB$2)&gt;0,"X","")</f>
        <v/>
      </c>
    </row>
    <row r="12">
      <c r="A12" s="68" t="str">
        <f t="shared" si="2"/>
        <v>Ngoại ngữ</v>
      </c>
      <c r="B12" s="77" t="s">
        <v>95</v>
      </c>
      <c r="C12" s="83" t="s">
        <v>96</v>
      </c>
      <c r="D12" s="83" t="s">
        <v>97</v>
      </c>
      <c r="E12" s="79" t="str">
        <f>IF(COUNTIFS(TKB_HK2_Moi_Giang!$S:$S,ThongKe_GV!$C12,TKB_HK2_Moi_Giang!$K:$K,ThongKe_GV!E$1,TKB_HK2_Moi_Giang!$L:$L,ThongKe_GV!E$2)&gt;0,"X","")</f>
        <v/>
      </c>
      <c r="F12" s="79" t="str">
        <f>IF(COUNTIFS(TKB_HK2_Moi_Giang!$S:$S,ThongKe_GV!$C12,TKB_HK2_Moi_Giang!$K:$K,ThongKe_GV!F$1,TKB_HK2_Moi_Giang!$L:$L,ThongKe_GV!F$2)&gt;0,"X","")</f>
        <v/>
      </c>
      <c r="G12" s="79" t="str">
        <f>IF(COUNTIFS(TKB_HK2_Moi_Giang!$S:$S,ThongKe_GV!$C12,TKB_HK2_Moi_Giang!$K:$K,ThongKe_GV!G$1,TKB_HK2_Moi_Giang!$L:$L,ThongKe_GV!G$2)&gt;0,"X","")</f>
        <v/>
      </c>
      <c r="H12" s="79" t="str">
        <f>IF(COUNTIFS(TKB_HK2_Moi_Giang!$S:$S,ThongKe_GV!$C12,TKB_HK2_Moi_Giang!$K:$K,ThongKe_GV!H$1,TKB_HK2_Moi_Giang!$L:$L,ThongKe_GV!H$2)&gt;0,"X","")</f>
        <v/>
      </c>
      <c r="I12" s="79" t="str">
        <f>IF(COUNTIFS(TKB_HK2_Moi_Giang!$S:$S,ThongKe_GV!$C12,TKB_HK2_Moi_Giang!$K:$K,ThongKe_GV!I$1,TKB_HK2_Moi_Giang!$L:$L,ThongKe_GV!I$2)&gt;0,"X","")</f>
        <v/>
      </c>
      <c r="J12" s="79" t="str">
        <f>IF(COUNTIFS(TKB_HK2_Moi_Giang!$S:$S,ThongKe_GV!$C12,TKB_HK2_Moi_Giang!$K:$K,ThongKe_GV!J$1,TKB_HK2_Moi_Giang!$L:$L,ThongKe_GV!J$2)&gt;0,"X","")</f>
        <v/>
      </c>
      <c r="K12" s="79" t="str">
        <f>IF(COUNTIFS(TKB_HK2_Moi_Giang!$S:$S,ThongKe_GV!$C12,TKB_HK2_Moi_Giang!$K:$K,ThongKe_GV!K$1,TKB_HK2_Moi_Giang!$L:$L,ThongKe_GV!K$2)&gt;0,"X","")</f>
        <v/>
      </c>
      <c r="L12" s="79" t="str">
        <f>IF(COUNTIFS(TKB_HK2_Moi_Giang!$S:$S,ThongKe_GV!$C12,TKB_HK2_Moi_Giang!$K:$K,ThongKe_GV!L$1,TKB_HK2_Moi_Giang!$L:$L,ThongKe_GV!L$2)&gt;0,"X","")</f>
        <v/>
      </c>
      <c r="M12" s="79" t="str">
        <f>IF(COUNTIFS(TKB_HK2_Moi_Giang!$S:$S,ThongKe_GV!$C12,TKB_HK2_Moi_Giang!$K:$K,ThongKe_GV!M$1,TKB_HK2_Moi_Giang!$L:$L,ThongKe_GV!M$2)&gt;0,"X","")</f>
        <v/>
      </c>
      <c r="N12" s="79" t="str">
        <f>IF(COUNTIFS(TKB_HK2_Moi_Giang!$S:$S,ThongKe_GV!$C12,TKB_HK2_Moi_Giang!$K:$K,ThongKe_GV!N$1,TKB_HK2_Moi_Giang!$L:$L,ThongKe_GV!N$2)&gt;0,"X","")</f>
        <v/>
      </c>
      <c r="O12" s="79" t="str">
        <f>IF(COUNTIFS(TKB_HK2_Moi_Giang!$S:$S,ThongKe_GV!$C12,TKB_HK2_Moi_Giang!$K:$K,ThongKe_GV!O$1,TKB_HK2_Moi_Giang!$L:$L,ThongKe_GV!O$2)&gt;0,"X","")</f>
        <v/>
      </c>
      <c r="P12" s="79" t="str">
        <f>IF(COUNTIFS(TKB_HK2_Moi_Giang!$S:$S,ThongKe_GV!$C12,TKB_HK2_Moi_Giang!$K:$K,ThongKe_GV!P$1,TKB_HK2_Moi_Giang!$L:$L,ThongKe_GV!P$2)&gt;0,"X","")</f>
        <v/>
      </c>
      <c r="Q12" s="80" t="str">
        <f>IF(COUNTIFS(TKB_HK2_Moi_Giang!$S:$S,ThongKe_GV!$C12,TKB_HK2_Moi_Giang!$K:$K,ThongKe_GV!Q$1,TKB_HK2_Moi_Giang!$L:$L,ThongKe_GV!Q$2)&gt;0,"X","")</f>
        <v/>
      </c>
      <c r="R12" s="80" t="str">
        <f>IF(COUNTIFS(TKB_HK2_Moi_Giang!$S:$S,ThongKe_GV!$C12,TKB_HK2_Moi_Giang!$K:$K,ThongKe_GV!R$1,TKB_HK2_Moi_Giang!$L:$L,ThongKe_GV!R$2)&gt;0,"X","")</f>
        <v/>
      </c>
      <c r="S12" s="80" t="str">
        <f>IF(COUNTIFS(TKB_HK2_Moi_Giang!$S:$S,ThongKe_GV!$C12,TKB_HK2_Moi_Giang!$K:$K,ThongKe_GV!S$1,TKB_HK2_Moi_Giang!$L:$L,ThongKe_GV!S$2)&gt;0,"X","")</f>
        <v/>
      </c>
      <c r="T12" s="80" t="str">
        <f>IF(COUNTIFS(TKB_HK2_Moi_Giang!$S:$S,ThongKe_GV!$C12,TKB_HK2_Moi_Giang!$K:$K,ThongKe_GV!T$1,TKB_HK2_Moi_Giang!$L:$L,ThongKe_GV!T$2)&gt;0,"X","")</f>
        <v/>
      </c>
      <c r="U12" s="80" t="str">
        <f>IF(COUNTIFS(TKB_HK2_Moi_Giang!$S:$S,ThongKe_GV!$C12,TKB_HK2_Moi_Giang!$K:$K,ThongKe_GV!U$1,TKB_HK2_Moi_Giang!$L:$L,ThongKe_GV!U$2)&gt;0,"X","")</f>
        <v/>
      </c>
      <c r="V12" s="80" t="str">
        <f>IF(COUNTIFS(TKB_HK2_Moi_Giang!$S:$S,ThongKe_GV!$C12,TKB_HK2_Moi_Giang!$K:$K,ThongKe_GV!V$1,TKB_HK2_Moi_Giang!$L:$L,ThongKe_GV!V$2)&gt;0,"X","")</f>
        <v/>
      </c>
      <c r="W12" s="80" t="str">
        <f>IF(COUNTIFS(TKB_HK2_Moi_Giang!$S:$S,ThongKe_GV!$C12,TKB_HK2_Moi_Giang!$K:$K,ThongKe_GV!W$1,TKB_HK2_Moi_Giang!$L:$L,ThongKe_GV!W$2)&gt;0,"X","")</f>
        <v/>
      </c>
      <c r="X12" s="80" t="str">
        <f>IF(COUNTIFS(TKB_HK2_Moi_Giang!$S:$S,ThongKe_GV!$C12,TKB_HK2_Moi_Giang!$K:$K,ThongKe_GV!X$1,TKB_HK2_Moi_Giang!$L:$L,ThongKe_GV!X$2)&gt;0,"X","")</f>
        <v/>
      </c>
      <c r="Y12" s="80" t="str">
        <f>IF(COUNTIFS(TKB_HK2_Moi_Giang!$S:$S,ThongKe_GV!$C12,TKB_HK2_Moi_Giang!$K:$K,ThongKe_GV!Y$1,TKB_HK2_Moi_Giang!$L:$L,ThongKe_GV!Y$2)&gt;0,"X","")</f>
        <v/>
      </c>
      <c r="Z12" s="80" t="str">
        <f>IF(COUNTIFS(TKB_HK2_Moi_Giang!$S:$S,ThongKe_GV!$C12,TKB_HK2_Moi_Giang!$K:$K,ThongKe_GV!Z$1,TKB_HK2_Moi_Giang!$L:$L,ThongKe_GV!Z$2)&gt;0,"X","")</f>
        <v/>
      </c>
      <c r="AA12" s="80" t="str">
        <f>IF(COUNTIFS(TKB_HK2_Moi_Giang!$S:$S,ThongKe_GV!$C12,TKB_HK2_Moi_Giang!$K:$K,ThongKe_GV!AA$1,TKB_HK2_Moi_Giang!$L:$L,ThongKe_GV!AA$2)&gt;0,"X","")</f>
        <v/>
      </c>
      <c r="AB12" s="80" t="str">
        <f>IF(COUNTIFS(TKB_HK2_Moi_Giang!$S:$S,ThongKe_GV!$C12,TKB_HK2_Moi_Giang!$K:$K,ThongKe_GV!AB$1,TKB_HK2_Moi_Giang!$L:$L,ThongKe_GV!AB$2)&gt;0,"X","")</f>
        <v/>
      </c>
    </row>
    <row r="13">
      <c r="A13" s="68" t="str">
        <f t="shared" si="2"/>
        <v>Quản trị</v>
      </c>
      <c r="B13" s="77" t="s">
        <v>98</v>
      </c>
      <c r="C13" s="83" t="s">
        <v>99</v>
      </c>
      <c r="D13" s="83" t="s">
        <v>100</v>
      </c>
      <c r="E13" s="79" t="str">
        <f>IF(COUNTIFS(TKB_HK2_Moi_Giang!$S:$S,ThongKe_GV!$C13,TKB_HK2_Moi_Giang!$K:$K,ThongKe_GV!E$1,TKB_HK2_Moi_Giang!$L:$L,ThongKe_GV!E$2)&gt;0,"X","")</f>
        <v/>
      </c>
      <c r="F13" s="79" t="str">
        <f>IF(COUNTIFS(TKB_HK2_Moi_Giang!$S:$S,ThongKe_GV!$C13,TKB_HK2_Moi_Giang!$K:$K,ThongKe_GV!F$1,TKB_HK2_Moi_Giang!$L:$L,ThongKe_GV!F$2)&gt;0,"X","")</f>
        <v/>
      </c>
      <c r="G13" s="79" t="str">
        <f>IF(COUNTIFS(TKB_HK2_Moi_Giang!$S:$S,ThongKe_GV!$C13,TKB_HK2_Moi_Giang!$K:$K,ThongKe_GV!G$1,TKB_HK2_Moi_Giang!$L:$L,ThongKe_GV!G$2)&gt;0,"X","")</f>
        <v/>
      </c>
      <c r="H13" s="79" t="str">
        <f>IF(COUNTIFS(TKB_HK2_Moi_Giang!$S:$S,ThongKe_GV!$C13,TKB_HK2_Moi_Giang!$K:$K,ThongKe_GV!H$1,TKB_HK2_Moi_Giang!$L:$L,ThongKe_GV!H$2)&gt;0,"X","")</f>
        <v/>
      </c>
      <c r="I13" s="79" t="str">
        <f>IF(COUNTIFS(TKB_HK2_Moi_Giang!$S:$S,ThongKe_GV!$C13,TKB_HK2_Moi_Giang!$K:$K,ThongKe_GV!I$1,TKB_HK2_Moi_Giang!$L:$L,ThongKe_GV!I$2)&gt;0,"X","")</f>
        <v/>
      </c>
      <c r="J13" s="79" t="str">
        <f>IF(COUNTIFS(TKB_HK2_Moi_Giang!$S:$S,ThongKe_GV!$C13,TKB_HK2_Moi_Giang!$K:$K,ThongKe_GV!J$1,TKB_HK2_Moi_Giang!$L:$L,ThongKe_GV!J$2)&gt;0,"X","")</f>
        <v/>
      </c>
      <c r="K13" s="79" t="str">
        <f>IF(COUNTIFS(TKB_HK2_Moi_Giang!$S:$S,ThongKe_GV!$C13,TKB_HK2_Moi_Giang!$K:$K,ThongKe_GV!K$1,TKB_HK2_Moi_Giang!$L:$L,ThongKe_GV!K$2)&gt;0,"X","")</f>
        <v/>
      </c>
      <c r="L13" s="79" t="str">
        <f>IF(COUNTIFS(TKB_HK2_Moi_Giang!$S:$S,ThongKe_GV!$C13,TKB_HK2_Moi_Giang!$K:$K,ThongKe_GV!L$1,TKB_HK2_Moi_Giang!$L:$L,ThongKe_GV!L$2)&gt;0,"X","")</f>
        <v/>
      </c>
      <c r="M13" s="79" t="str">
        <f>IF(COUNTIFS(TKB_HK2_Moi_Giang!$S:$S,ThongKe_GV!$C13,TKB_HK2_Moi_Giang!$K:$K,ThongKe_GV!M$1,TKB_HK2_Moi_Giang!$L:$L,ThongKe_GV!M$2)&gt;0,"X","")</f>
        <v/>
      </c>
      <c r="N13" s="79" t="str">
        <f>IF(COUNTIFS(TKB_HK2_Moi_Giang!$S:$S,ThongKe_GV!$C13,TKB_HK2_Moi_Giang!$K:$K,ThongKe_GV!N$1,TKB_HK2_Moi_Giang!$L:$L,ThongKe_GV!N$2)&gt;0,"X","")</f>
        <v/>
      </c>
      <c r="O13" s="79" t="str">
        <f>IF(COUNTIFS(TKB_HK2_Moi_Giang!$S:$S,ThongKe_GV!$C13,TKB_HK2_Moi_Giang!$K:$K,ThongKe_GV!O$1,TKB_HK2_Moi_Giang!$L:$L,ThongKe_GV!O$2)&gt;0,"X","")</f>
        <v/>
      </c>
      <c r="P13" s="79" t="str">
        <f>IF(COUNTIFS(TKB_HK2_Moi_Giang!$S:$S,ThongKe_GV!$C13,TKB_HK2_Moi_Giang!$K:$K,ThongKe_GV!P$1,TKB_HK2_Moi_Giang!$L:$L,ThongKe_GV!P$2)&gt;0,"X","")</f>
        <v/>
      </c>
      <c r="Q13" s="80" t="str">
        <f>IF(COUNTIFS(TKB_HK2_Moi_Giang!$S:$S,ThongKe_GV!$C13,TKB_HK2_Moi_Giang!$K:$K,ThongKe_GV!Q$1,TKB_HK2_Moi_Giang!$L:$L,ThongKe_GV!Q$2)&gt;0,"X","")</f>
        <v/>
      </c>
      <c r="R13" s="80" t="str">
        <f>IF(COUNTIFS(TKB_HK2_Moi_Giang!$S:$S,ThongKe_GV!$C13,TKB_HK2_Moi_Giang!$K:$K,ThongKe_GV!R$1,TKB_HK2_Moi_Giang!$L:$L,ThongKe_GV!R$2)&gt;0,"X","")</f>
        <v/>
      </c>
      <c r="S13" s="80" t="str">
        <f>IF(COUNTIFS(TKB_HK2_Moi_Giang!$S:$S,ThongKe_GV!$C13,TKB_HK2_Moi_Giang!$K:$K,ThongKe_GV!S$1,TKB_HK2_Moi_Giang!$L:$L,ThongKe_GV!S$2)&gt;0,"X","")</f>
        <v/>
      </c>
      <c r="T13" s="80" t="str">
        <f>IF(COUNTIFS(TKB_HK2_Moi_Giang!$S:$S,ThongKe_GV!$C13,TKB_HK2_Moi_Giang!$K:$K,ThongKe_GV!T$1,TKB_HK2_Moi_Giang!$L:$L,ThongKe_GV!T$2)&gt;0,"X","")</f>
        <v/>
      </c>
      <c r="U13" s="80" t="str">
        <f>IF(COUNTIFS(TKB_HK2_Moi_Giang!$S:$S,ThongKe_GV!$C13,TKB_HK2_Moi_Giang!$K:$K,ThongKe_GV!U$1,TKB_HK2_Moi_Giang!$L:$L,ThongKe_GV!U$2)&gt;0,"X","")</f>
        <v/>
      </c>
      <c r="V13" s="80" t="str">
        <f>IF(COUNTIFS(TKB_HK2_Moi_Giang!$S:$S,ThongKe_GV!$C13,TKB_HK2_Moi_Giang!$K:$K,ThongKe_GV!V$1,TKB_HK2_Moi_Giang!$L:$L,ThongKe_GV!V$2)&gt;0,"X","")</f>
        <v/>
      </c>
      <c r="W13" s="80" t="str">
        <f>IF(COUNTIFS(TKB_HK2_Moi_Giang!$S:$S,ThongKe_GV!$C13,TKB_HK2_Moi_Giang!$K:$K,ThongKe_GV!W$1,TKB_HK2_Moi_Giang!$L:$L,ThongKe_GV!W$2)&gt;0,"X","")</f>
        <v/>
      </c>
      <c r="X13" s="80" t="str">
        <f>IF(COUNTIFS(TKB_HK2_Moi_Giang!$S:$S,ThongKe_GV!$C13,TKB_HK2_Moi_Giang!$K:$K,ThongKe_GV!X$1,TKB_HK2_Moi_Giang!$L:$L,ThongKe_GV!X$2)&gt;0,"X","")</f>
        <v/>
      </c>
      <c r="Y13" s="80" t="str">
        <f>IF(COUNTIFS(TKB_HK2_Moi_Giang!$S:$S,ThongKe_GV!$C13,TKB_HK2_Moi_Giang!$K:$K,ThongKe_GV!Y$1,TKB_HK2_Moi_Giang!$L:$L,ThongKe_GV!Y$2)&gt;0,"X","")</f>
        <v/>
      </c>
      <c r="Z13" s="80" t="str">
        <f>IF(COUNTIFS(TKB_HK2_Moi_Giang!$S:$S,ThongKe_GV!$C13,TKB_HK2_Moi_Giang!$K:$K,ThongKe_GV!Z$1,TKB_HK2_Moi_Giang!$L:$L,ThongKe_GV!Z$2)&gt;0,"X","")</f>
        <v/>
      </c>
      <c r="AA13" s="80" t="str">
        <f>IF(COUNTIFS(TKB_HK2_Moi_Giang!$S:$S,ThongKe_GV!$C13,TKB_HK2_Moi_Giang!$K:$K,ThongKe_GV!AA$1,TKB_HK2_Moi_Giang!$L:$L,ThongKe_GV!AA$2)&gt;0,"X","")</f>
        <v/>
      </c>
      <c r="AB13" s="80" t="str">
        <f>IF(COUNTIFS(TKB_HK2_Moi_Giang!$S:$S,ThongKe_GV!$C13,TKB_HK2_Moi_Giang!$K:$K,ThongKe_GV!AB$1,TKB_HK2_Moi_Giang!$L:$L,ThongKe_GV!AB$2)&gt;0,"X","")</f>
        <v/>
      </c>
    </row>
    <row r="14">
      <c r="A14" s="68"/>
      <c r="B14" s="77" t="s">
        <v>101</v>
      </c>
      <c r="C14" s="83" t="s">
        <v>102</v>
      </c>
      <c r="D14" s="83" t="s">
        <v>103</v>
      </c>
      <c r="E14" s="79" t="str">
        <f>IF(COUNTIFS(TKB_HK2_Moi_Giang!$S:$S,ThongKe_GV!$C14,TKB_HK2_Moi_Giang!$K:$K,ThongKe_GV!E$1,TKB_HK2_Moi_Giang!$L:$L,ThongKe_GV!E$2)&gt;0,"X","")</f>
        <v/>
      </c>
      <c r="F14" s="79" t="str">
        <f>IF(COUNTIFS(TKB_HK2_Moi_Giang!$S:$S,ThongKe_GV!$C14,TKB_HK2_Moi_Giang!$K:$K,ThongKe_GV!F$1,TKB_HK2_Moi_Giang!$L:$L,ThongKe_GV!F$2)&gt;0,"X","")</f>
        <v/>
      </c>
      <c r="G14" s="79" t="str">
        <f>IF(COUNTIFS(TKB_HK2_Moi_Giang!$S:$S,ThongKe_GV!$C14,TKB_HK2_Moi_Giang!$K:$K,ThongKe_GV!G$1,TKB_HK2_Moi_Giang!$L:$L,ThongKe_GV!G$2)&gt;0,"X","")</f>
        <v/>
      </c>
      <c r="H14" s="79" t="str">
        <f>IF(COUNTIFS(TKB_HK2_Moi_Giang!$S:$S,ThongKe_GV!$C14,TKB_HK2_Moi_Giang!$K:$K,ThongKe_GV!H$1,TKB_HK2_Moi_Giang!$L:$L,ThongKe_GV!H$2)&gt;0,"X","")</f>
        <v/>
      </c>
      <c r="I14" s="79" t="str">
        <f>IF(COUNTIFS(TKB_HK2_Moi_Giang!$S:$S,ThongKe_GV!$C14,TKB_HK2_Moi_Giang!$K:$K,ThongKe_GV!I$1,TKB_HK2_Moi_Giang!$L:$L,ThongKe_GV!I$2)&gt;0,"X","")</f>
        <v/>
      </c>
      <c r="J14" s="79" t="str">
        <f>IF(COUNTIFS(TKB_HK2_Moi_Giang!$S:$S,ThongKe_GV!$C14,TKB_HK2_Moi_Giang!$K:$K,ThongKe_GV!J$1,TKB_HK2_Moi_Giang!$L:$L,ThongKe_GV!J$2)&gt;0,"X","")</f>
        <v/>
      </c>
      <c r="K14" s="79" t="str">
        <f>IF(COUNTIFS(TKB_HK2_Moi_Giang!$S:$S,ThongKe_GV!$C14,TKB_HK2_Moi_Giang!$K:$K,ThongKe_GV!K$1,TKB_HK2_Moi_Giang!$L:$L,ThongKe_GV!K$2)&gt;0,"X","")</f>
        <v/>
      </c>
      <c r="L14" s="79" t="str">
        <f>IF(COUNTIFS(TKB_HK2_Moi_Giang!$S:$S,ThongKe_GV!$C14,TKB_HK2_Moi_Giang!$K:$K,ThongKe_GV!L$1,TKB_HK2_Moi_Giang!$L:$L,ThongKe_GV!L$2)&gt;0,"X","")</f>
        <v/>
      </c>
      <c r="M14" s="79" t="str">
        <f>IF(COUNTIFS(TKB_HK2_Moi_Giang!$S:$S,ThongKe_GV!$C14,TKB_HK2_Moi_Giang!$K:$K,ThongKe_GV!M$1,TKB_HK2_Moi_Giang!$L:$L,ThongKe_GV!M$2)&gt;0,"X","")</f>
        <v/>
      </c>
      <c r="N14" s="79" t="str">
        <f>IF(COUNTIFS(TKB_HK2_Moi_Giang!$S:$S,ThongKe_GV!$C14,TKB_HK2_Moi_Giang!$K:$K,ThongKe_GV!N$1,TKB_HK2_Moi_Giang!$L:$L,ThongKe_GV!N$2)&gt;0,"X","")</f>
        <v/>
      </c>
      <c r="O14" s="79" t="str">
        <f>IF(COUNTIFS(TKB_HK2_Moi_Giang!$S:$S,ThongKe_GV!$C14,TKB_HK2_Moi_Giang!$K:$K,ThongKe_GV!O$1,TKB_HK2_Moi_Giang!$L:$L,ThongKe_GV!O$2)&gt;0,"X","")</f>
        <v/>
      </c>
      <c r="P14" s="79" t="str">
        <f>IF(COUNTIFS(TKB_HK2_Moi_Giang!$S:$S,ThongKe_GV!$C14,TKB_HK2_Moi_Giang!$K:$K,ThongKe_GV!P$1,TKB_HK2_Moi_Giang!$L:$L,ThongKe_GV!P$2)&gt;0,"X","")</f>
        <v/>
      </c>
      <c r="Q14" s="80" t="str">
        <f>IF(COUNTIFS(TKB_HK2_Moi_Giang!$S:$S,ThongKe_GV!$C14,TKB_HK2_Moi_Giang!$K:$K,ThongKe_GV!Q$1,TKB_HK2_Moi_Giang!$L:$L,ThongKe_GV!Q$2)&gt;0,"X","")</f>
        <v/>
      </c>
      <c r="R14" s="80" t="str">
        <f>IF(COUNTIFS(TKB_HK2_Moi_Giang!$S:$S,ThongKe_GV!$C14,TKB_HK2_Moi_Giang!$K:$K,ThongKe_GV!R$1,TKB_HK2_Moi_Giang!$L:$L,ThongKe_GV!R$2)&gt;0,"X","")</f>
        <v/>
      </c>
      <c r="S14" s="80" t="str">
        <f>IF(COUNTIFS(TKB_HK2_Moi_Giang!$S:$S,ThongKe_GV!$C14,TKB_HK2_Moi_Giang!$K:$K,ThongKe_GV!S$1,TKB_HK2_Moi_Giang!$L:$L,ThongKe_GV!S$2)&gt;0,"X","")</f>
        <v/>
      </c>
      <c r="T14" s="80" t="str">
        <f>IF(COUNTIFS(TKB_HK2_Moi_Giang!$S:$S,ThongKe_GV!$C14,TKB_HK2_Moi_Giang!$K:$K,ThongKe_GV!T$1,TKB_HK2_Moi_Giang!$L:$L,ThongKe_GV!T$2)&gt;0,"X","")</f>
        <v/>
      </c>
      <c r="U14" s="80" t="str">
        <f>IF(COUNTIFS(TKB_HK2_Moi_Giang!$S:$S,ThongKe_GV!$C14,TKB_HK2_Moi_Giang!$K:$K,ThongKe_GV!U$1,TKB_HK2_Moi_Giang!$L:$L,ThongKe_GV!U$2)&gt;0,"X","")</f>
        <v/>
      </c>
      <c r="V14" s="80" t="str">
        <f>IF(COUNTIFS(TKB_HK2_Moi_Giang!$S:$S,ThongKe_GV!$C14,TKB_HK2_Moi_Giang!$K:$K,ThongKe_GV!V$1,TKB_HK2_Moi_Giang!$L:$L,ThongKe_GV!V$2)&gt;0,"X","")</f>
        <v/>
      </c>
      <c r="W14" s="80" t="str">
        <f>IF(COUNTIFS(TKB_HK2_Moi_Giang!$S:$S,ThongKe_GV!$C14,TKB_HK2_Moi_Giang!$K:$K,ThongKe_GV!W$1,TKB_HK2_Moi_Giang!$L:$L,ThongKe_GV!W$2)&gt;0,"X","")</f>
        <v/>
      </c>
      <c r="X14" s="80" t="str">
        <f>IF(COUNTIFS(TKB_HK2_Moi_Giang!$S:$S,ThongKe_GV!$C14,TKB_HK2_Moi_Giang!$K:$K,ThongKe_GV!X$1,TKB_HK2_Moi_Giang!$L:$L,ThongKe_GV!X$2)&gt;0,"X","")</f>
        <v/>
      </c>
      <c r="Y14" s="80" t="str">
        <f>IF(COUNTIFS(TKB_HK2_Moi_Giang!$S:$S,ThongKe_GV!$C14,TKB_HK2_Moi_Giang!$K:$K,ThongKe_GV!Y$1,TKB_HK2_Moi_Giang!$L:$L,ThongKe_GV!Y$2)&gt;0,"X","")</f>
        <v/>
      </c>
      <c r="Z14" s="80" t="str">
        <f>IF(COUNTIFS(TKB_HK2_Moi_Giang!$S:$S,ThongKe_GV!$C14,TKB_HK2_Moi_Giang!$K:$K,ThongKe_GV!Z$1,TKB_HK2_Moi_Giang!$L:$L,ThongKe_GV!Z$2)&gt;0,"X","")</f>
        <v/>
      </c>
      <c r="AA14" s="80" t="str">
        <f>IF(COUNTIFS(TKB_HK2_Moi_Giang!$S:$S,ThongKe_GV!$C14,TKB_HK2_Moi_Giang!$K:$K,ThongKe_GV!AA$1,TKB_HK2_Moi_Giang!$L:$L,ThongKe_GV!AA$2)&gt;0,"X","")</f>
        <v/>
      </c>
      <c r="AB14" s="80" t="str">
        <f>IF(COUNTIFS(TKB_HK2_Moi_Giang!$S:$S,ThongKe_GV!$C14,TKB_HK2_Moi_Giang!$K:$K,ThongKe_GV!AB$1,TKB_HK2_Moi_Giang!$L:$L,ThongKe_GV!AB$2)&gt;0,"X","")</f>
        <v/>
      </c>
    </row>
    <row r="15">
      <c r="A15" s="68" t="str">
        <f t="shared" ref="A15:A27" si="3">IF(MID(B15,4,1)="Q","Quản trị",IF(MID(B15,4,1)="T","Thiết kế",IF(MID(B15,4,1)="N","Ngoại ngữ",IF(MID(B15,4,1)="C","Công nghệ",IF(MID(B15,4,1)="Y","Y dược",IF(MID(B15,4,1)="V","Văn hóa",""))))))</f>
        <v>Thiết kế</v>
      </c>
      <c r="B15" s="77" t="s">
        <v>104</v>
      </c>
      <c r="C15" s="83" t="s">
        <v>105</v>
      </c>
      <c r="D15" s="83" t="s">
        <v>106</v>
      </c>
      <c r="E15" s="79" t="str">
        <f>IF(COUNTIFS(TKB_HK2_Moi_Giang!$S:$S,ThongKe_GV!$C15,TKB_HK2_Moi_Giang!$K:$K,ThongKe_GV!E$1,TKB_HK2_Moi_Giang!$L:$L,ThongKe_GV!E$2)&gt;0,"X","")</f>
        <v/>
      </c>
      <c r="F15" s="79" t="str">
        <f>IF(COUNTIFS(TKB_HK2_Moi_Giang!$S:$S,ThongKe_GV!$C15,TKB_HK2_Moi_Giang!$K:$K,ThongKe_GV!F$1,TKB_HK2_Moi_Giang!$L:$L,ThongKe_GV!F$2)&gt;0,"X","")</f>
        <v/>
      </c>
      <c r="G15" s="79" t="str">
        <f>IF(COUNTIFS(TKB_HK2_Moi_Giang!$S:$S,ThongKe_GV!$C15,TKB_HK2_Moi_Giang!$K:$K,ThongKe_GV!G$1,TKB_HK2_Moi_Giang!$L:$L,ThongKe_GV!G$2)&gt;0,"X","")</f>
        <v/>
      </c>
      <c r="H15" s="79" t="str">
        <f>IF(COUNTIFS(TKB_HK2_Moi_Giang!$S:$S,ThongKe_GV!$C15,TKB_HK2_Moi_Giang!$K:$K,ThongKe_GV!H$1,TKB_HK2_Moi_Giang!$L:$L,ThongKe_GV!H$2)&gt;0,"X","")</f>
        <v/>
      </c>
      <c r="I15" s="79" t="str">
        <f>IF(COUNTIFS(TKB_HK2_Moi_Giang!$S:$S,ThongKe_GV!$C15,TKB_HK2_Moi_Giang!$K:$K,ThongKe_GV!I$1,TKB_HK2_Moi_Giang!$L:$L,ThongKe_GV!I$2)&gt;0,"X","")</f>
        <v/>
      </c>
      <c r="J15" s="79" t="str">
        <f>IF(COUNTIFS(TKB_HK2_Moi_Giang!$S:$S,ThongKe_GV!$C15,TKB_HK2_Moi_Giang!$K:$K,ThongKe_GV!J$1,TKB_HK2_Moi_Giang!$L:$L,ThongKe_GV!J$2)&gt;0,"X","")</f>
        <v/>
      </c>
      <c r="K15" s="79" t="str">
        <f>IF(COUNTIFS(TKB_HK2_Moi_Giang!$S:$S,ThongKe_GV!$C15,TKB_HK2_Moi_Giang!$K:$K,ThongKe_GV!K$1,TKB_HK2_Moi_Giang!$L:$L,ThongKe_GV!K$2)&gt;0,"X","")</f>
        <v/>
      </c>
      <c r="L15" s="79" t="str">
        <f>IF(COUNTIFS(TKB_HK2_Moi_Giang!$S:$S,ThongKe_GV!$C15,TKB_HK2_Moi_Giang!$K:$K,ThongKe_GV!L$1,TKB_HK2_Moi_Giang!$L:$L,ThongKe_GV!L$2)&gt;0,"X","")</f>
        <v/>
      </c>
      <c r="M15" s="79" t="str">
        <f>IF(COUNTIFS(TKB_HK2_Moi_Giang!$S:$S,ThongKe_GV!$C15,TKB_HK2_Moi_Giang!$K:$K,ThongKe_GV!M$1,TKB_HK2_Moi_Giang!$L:$L,ThongKe_GV!M$2)&gt;0,"X","")</f>
        <v/>
      </c>
      <c r="N15" s="79" t="str">
        <f>IF(COUNTIFS(TKB_HK2_Moi_Giang!$S:$S,ThongKe_GV!$C15,TKB_HK2_Moi_Giang!$K:$K,ThongKe_GV!N$1,TKB_HK2_Moi_Giang!$L:$L,ThongKe_GV!N$2)&gt;0,"X","")</f>
        <v/>
      </c>
      <c r="O15" s="79" t="str">
        <f>IF(COUNTIFS(TKB_HK2_Moi_Giang!$S:$S,ThongKe_GV!$C15,TKB_HK2_Moi_Giang!$K:$K,ThongKe_GV!O$1,TKB_HK2_Moi_Giang!$L:$L,ThongKe_GV!O$2)&gt;0,"X","")</f>
        <v/>
      </c>
      <c r="P15" s="79" t="str">
        <f>IF(COUNTIFS(TKB_HK2_Moi_Giang!$S:$S,ThongKe_GV!$C15,TKB_HK2_Moi_Giang!$K:$K,ThongKe_GV!P$1,TKB_HK2_Moi_Giang!$L:$L,ThongKe_GV!P$2)&gt;0,"X","")</f>
        <v/>
      </c>
      <c r="Q15" s="80" t="str">
        <f>IF(COUNTIFS(TKB_HK2_Moi_Giang!$S:$S,ThongKe_GV!$C15,TKB_HK2_Moi_Giang!$K:$K,ThongKe_GV!Q$1,TKB_HK2_Moi_Giang!$L:$L,ThongKe_GV!Q$2)&gt;0,"X","")</f>
        <v/>
      </c>
      <c r="R15" s="80" t="str">
        <f>IF(COUNTIFS(TKB_HK2_Moi_Giang!$S:$S,ThongKe_GV!$C15,TKB_HK2_Moi_Giang!$K:$K,ThongKe_GV!R$1,TKB_HK2_Moi_Giang!$L:$L,ThongKe_GV!R$2)&gt;0,"X","")</f>
        <v/>
      </c>
      <c r="S15" s="80" t="str">
        <f>IF(COUNTIFS(TKB_HK2_Moi_Giang!$S:$S,ThongKe_GV!$C15,TKB_HK2_Moi_Giang!$K:$K,ThongKe_GV!S$1,TKB_HK2_Moi_Giang!$L:$L,ThongKe_GV!S$2)&gt;0,"X","")</f>
        <v/>
      </c>
      <c r="T15" s="80" t="str">
        <f>IF(COUNTIFS(TKB_HK2_Moi_Giang!$S:$S,ThongKe_GV!$C15,TKB_HK2_Moi_Giang!$K:$K,ThongKe_GV!T$1,TKB_HK2_Moi_Giang!$L:$L,ThongKe_GV!T$2)&gt;0,"X","")</f>
        <v/>
      </c>
      <c r="U15" s="80" t="str">
        <f>IF(COUNTIFS(TKB_HK2_Moi_Giang!$S:$S,ThongKe_GV!$C15,TKB_HK2_Moi_Giang!$K:$K,ThongKe_GV!U$1,TKB_HK2_Moi_Giang!$L:$L,ThongKe_GV!U$2)&gt;0,"X","")</f>
        <v/>
      </c>
      <c r="V15" s="80" t="str">
        <f>IF(COUNTIFS(TKB_HK2_Moi_Giang!$S:$S,ThongKe_GV!$C15,TKB_HK2_Moi_Giang!$K:$K,ThongKe_GV!V$1,TKB_HK2_Moi_Giang!$L:$L,ThongKe_GV!V$2)&gt;0,"X","")</f>
        <v/>
      </c>
      <c r="W15" s="80" t="str">
        <f>IF(COUNTIFS(TKB_HK2_Moi_Giang!$S:$S,ThongKe_GV!$C15,TKB_HK2_Moi_Giang!$K:$K,ThongKe_GV!W$1,TKB_HK2_Moi_Giang!$L:$L,ThongKe_GV!W$2)&gt;0,"X","")</f>
        <v/>
      </c>
      <c r="X15" s="80" t="str">
        <f>IF(COUNTIFS(TKB_HK2_Moi_Giang!$S:$S,ThongKe_GV!$C15,TKB_HK2_Moi_Giang!$K:$K,ThongKe_GV!X$1,TKB_HK2_Moi_Giang!$L:$L,ThongKe_GV!X$2)&gt;0,"X","")</f>
        <v/>
      </c>
      <c r="Y15" s="80" t="str">
        <f>IF(COUNTIFS(TKB_HK2_Moi_Giang!$S:$S,ThongKe_GV!$C15,TKB_HK2_Moi_Giang!$K:$K,ThongKe_GV!Y$1,TKB_HK2_Moi_Giang!$L:$L,ThongKe_GV!Y$2)&gt;0,"X","")</f>
        <v/>
      </c>
      <c r="Z15" s="80" t="str">
        <f>IF(COUNTIFS(TKB_HK2_Moi_Giang!$S:$S,ThongKe_GV!$C15,TKB_HK2_Moi_Giang!$K:$K,ThongKe_GV!Z$1,TKB_HK2_Moi_Giang!$L:$L,ThongKe_GV!Z$2)&gt;0,"X","")</f>
        <v/>
      </c>
      <c r="AA15" s="80" t="str">
        <f>IF(COUNTIFS(TKB_HK2_Moi_Giang!$S:$S,ThongKe_GV!$C15,TKB_HK2_Moi_Giang!$K:$K,ThongKe_GV!AA$1,TKB_HK2_Moi_Giang!$L:$L,ThongKe_GV!AA$2)&gt;0,"X","")</f>
        <v/>
      </c>
      <c r="AB15" s="80" t="str">
        <f>IF(COUNTIFS(TKB_HK2_Moi_Giang!$S:$S,ThongKe_GV!$C15,TKB_HK2_Moi_Giang!$K:$K,ThongKe_GV!AB$1,TKB_HK2_Moi_Giang!$L:$L,ThongKe_GV!AB$2)&gt;0,"X","")</f>
        <v/>
      </c>
    </row>
    <row r="16">
      <c r="A16" s="68" t="str">
        <f t="shared" si="3"/>
        <v>Quản trị</v>
      </c>
      <c r="B16" s="77" t="s">
        <v>107</v>
      </c>
      <c r="C16" s="77" t="s">
        <v>108</v>
      </c>
      <c r="D16" s="77" t="s">
        <v>109</v>
      </c>
      <c r="E16" s="79" t="str">
        <f>IF(COUNTIFS(TKB_HK2_Moi_Giang!$S:$S,ThongKe_GV!$C16,TKB_HK2_Moi_Giang!$K:$K,ThongKe_GV!E$1,TKB_HK2_Moi_Giang!$L:$L,ThongKe_GV!E$2)&gt;0,"X","")</f>
        <v/>
      </c>
      <c r="F16" s="79" t="str">
        <f>IF(COUNTIFS(TKB_HK2_Moi_Giang!$S:$S,ThongKe_GV!$C16,TKB_HK2_Moi_Giang!$K:$K,ThongKe_GV!F$1,TKB_HK2_Moi_Giang!$L:$L,ThongKe_GV!F$2)&gt;0,"X","")</f>
        <v/>
      </c>
      <c r="G16" s="79" t="str">
        <f>IF(COUNTIFS(TKB_HK2_Moi_Giang!$S:$S,ThongKe_GV!$C16,TKB_HK2_Moi_Giang!$K:$K,ThongKe_GV!G$1,TKB_HK2_Moi_Giang!$L:$L,ThongKe_GV!G$2)&gt;0,"X","")</f>
        <v/>
      </c>
      <c r="H16" s="79" t="str">
        <f>IF(COUNTIFS(TKB_HK2_Moi_Giang!$S:$S,ThongKe_GV!$C16,TKB_HK2_Moi_Giang!$K:$K,ThongKe_GV!H$1,TKB_HK2_Moi_Giang!$L:$L,ThongKe_GV!H$2)&gt;0,"X","")</f>
        <v/>
      </c>
      <c r="I16" s="79" t="str">
        <f>IF(COUNTIFS(TKB_HK2_Moi_Giang!$S:$S,ThongKe_GV!$C16,TKB_HK2_Moi_Giang!$K:$K,ThongKe_GV!I$1,TKB_HK2_Moi_Giang!$L:$L,ThongKe_GV!I$2)&gt;0,"X","")</f>
        <v/>
      </c>
      <c r="J16" s="79" t="str">
        <f>IF(COUNTIFS(TKB_HK2_Moi_Giang!$S:$S,ThongKe_GV!$C16,TKB_HK2_Moi_Giang!$K:$K,ThongKe_GV!J$1,TKB_HK2_Moi_Giang!$L:$L,ThongKe_GV!J$2)&gt;0,"X","")</f>
        <v>X</v>
      </c>
      <c r="K16" s="79" t="str">
        <f>IF(COUNTIFS(TKB_HK2_Moi_Giang!$S:$S,ThongKe_GV!$C16,TKB_HK2_Moi_Giang!$K:$K,ThongKe_GV!K$1,TKB_HK2_Moi_Giang!$L:$L,ThongKe_GV!K$2)&gt;0,"X","")</f>
        <v/>
      </c>
      <c r="L16" s="79" t="str">
        <f>IF(COUNTIFS(TKB_HK2_Moi_Giang!$S:$S,ThongKe_GV!$C16,TKB_HK2_Moi_Giang!$K:$K,ThongKe_GV!L$1,TKB_HK2_Moi_Giang!$L:$L,ThongKe_GV!L$2)&gt;0,"X","")</f>
        <v/>
      </c>
      <c r="M16" s="79" t="str">
        <f>IF(COUNTIFS(TKB_HK2_Moi_Giang!$S:$S,ThongKe_GV!$C16,TKB_HK2_Moi_Giang!$K:$K,ThongKe_GV!M$1,TKB_HK2_Moi_Giang!$L:$L,ThongKe_GV!M$2)&gt;0,"X","")</f>
        <v/>
      </c>
      <c r="N16" s="79" t="str">
        <f>IF(COUNTIFS(TKB_HK2_Moi_Giang!$S:$S,ThongKe_GV!$C16,TKB_HK2_Moi_Giang!$K:$K,ThongKe_GV!N$1,TKB_HK2_Moi_Giang!$L:$L,ThongKe_GV!N$2)&gt;0,"X","")</f>
        <v/>
      </c>
      <c r="O16" s="79" t="str">
        <f>IF(COUNTIFS(TKB_HK2_Moi_Giang!$S:$S,ThongKe_GV!$C16,TKB_HK2_Moi_Giang!$K:$K,ThongKe_GV!O$1,TKB_HK2_Moi_Giang!$L:$L,ThongKe_GV!O$2)&gt;0,"X","")</f>
        <v/>
      </c>
      <c r="P16" s="79" t="str">
        <f>IF(COUNTIFS(TKB_HK2_Moi_Giang!$S:$S,ThongKe_GV!$C16,TKB_HK2_Moi_Giang!$K:$K,ThongKe_GV!P$1,TKB_HK2_Moi_Giang!$L:$L,ThongKe_GV!P$2)&gt;0,"X","")</f>
        <v/>
      </c>
      <c r="Q16" s="80" t="str">
        <f>IF(COUNTIFS(TKB_HK2_Moi_Giang!$S:$S,ThongKe_GV!$C16,TKB_HK2_Moi_Giang!$K:$K,ThongKe_GV!Q$1,TKB_HK2_Moi_Giang!$L:$L,ThongKe_GV!Q$2)&gt;0,"X","")</f>
        <v/>
      </c>
      <c r="R16" s="80" t="str">
        <f>IF(COUNTIFS(TKB_HK2_Moi_Giang!$S:$S,ThongKe_GV!$C16,TKB_HK2_Moi_Giang!$K:$K,ThongKe_GV!R$1,TKB_HK2_Moi_Giang!$L:$L,ThongKe_GV!R$2)&gt;0,"X","")</f>
        <v/>
      </c>
      <c r="S16" s="80" t="str">
        <f>IF(COUNTIFS(TKB_HK2_Moi_Giang!$S:$S,ThongKe_GV!$C16,TKB_HK2_Moi_Giang!$K:$K,ThongKe_GV!S$1,TKB_HK2_Moi_Giang!$L:$L,ThongKe_GV!S$2)&gt;0,"X","")</f>
        <v/>
      </c>
      <c r="T16" s="80" t="str">
        <f>IF(COUNTIFS(TKB_HK2_Moi_Giang!$S:$S,ThongKe_GV!$C16,TKB_HK2_Moi_Giang!$K:$K,ThongKe_GV!T$1,TKB_HK2_Moi_Giang!$L:$L,ThongKe_GV!T$2)&gt;0,"X","")</f>
        <v/>
      </c>
      <c r="U16" s="80" t="str">
        <f>IF(COUNTIFS(TKB_HK2_Moi_Giang!$S:$S,ThongKe_GV!$C16,TKB_HK2_Moi_Giang!$K:$K,ThongKe_GV!U$1,TKB_HK2_Moi_Giang!$L:$L,ThongKe_GV!U$2)&gt;0,"X","")</f>
        <v/>
      </c>
      <c r="V16" s="80" t="str">
        <f>IF(COUNTIFS(TKB_HK2_Moi_Giang!$S:$S,ThongKe_GV!$C16,TKB_HK2_Moi_Giang!$K:$K,ThongKe_GV!V$1,TKB_HK2_Moi_Giang!$L:$L,ThongKe_GV!V$2)&gt;0,"X","")</f>
        <v/>
      </c>
      <c r="W16" s="80" t="str">
        <f>IF(COUNTIFS(TKB_HK2_Moi_Giang!$S:$S,ThongKe_GV!$C16,TKB_HK2_Moi_Giang!$K:$K,ThongKe_GV!W$1,TKB_HK2_Moi_Giang!$L:$L,ThongKe_GV!W$2)&gt;0,"X","")</f>
        <v/>
      </c>
      <c r="X16" s="80" t="str">
        <f>IF(COUNTIFS(TKB_HK2_Moi_Giang!$S:$S,ThongKe_GV!$C16,TKB_HK2_Moi_Giang!$K:$K,ThongKe_GV!X$1,TKB_HK2_Moi_Giang!$L:$L,ThongKe_GV!X$2)&gt;0,"X","")</f>
        <v/>
      </c>
      <c r="Y16" s="80" t="str">
        <f>IF(COUNTIFS(TKB_HK2_Moi_Giang!$S:$S,ThongKe_GV!$C16,TKB_HK2_Moi_Giang!$K:$K,ThongKe_GV!Y$1,TKB_HK2_Moi_Giang!$L:$L,ThongKe_GV!Y$2)&gt;0,"X","")</f>
        <v/>
      </c>
      <c r="Z16" s="80" t="str">
        <f>IF(COUNTIFS(TKB_HK2_Moi_Giang!$S:$S,ThongKe_GV!$C16,TKB_HK2_Moi_Giang!$K:$K,ThongKe_GV!Z$1,TKB_HK2_Moi_Giang!$L:$L,ThongKe_GV!Z$2)&gt;0,"X","")</f>
        <v/>
      </c>
      <c r="AA16" s="80" t="str">
        <f>IF(COUNTIFS(TKB_HK2_Moi_Giang!$S:$S,ThongKe_GV!$C16,TKB_HK2_Moi_Giang!$K:$K,ThongKe_GV!AA$1,TKB_HK2_Moi_Giang!$L:$L,ThongKe_GV!AA$2)&gt;0,"X","")</f>
        <v/>
      </c>
      <c r="AB16" s="80" t="str">
        <f>IF(COUNTIFS(TKB_HK2_Moi_Giang!$S:$S,ThongKe_GV!$C16,TKB_HK2_Moi_Giang!$K:$K,ThongKe_GV!AB$1,TKB_HK2_Moi_Giang!$L:$L,ThongKe_GV!AB$2)&gt;0,"X","")</f>
        <v/>
      </c>
    </row>
    <row r="17">
      <c r="A17" s="68" t="str">
        <f t="shared" si="3"/>
        <v/>
      </c>
      <c r="B17" s="77" t="s">
        <v>110</v>
      </c>
      <c r="C17" s="77" t="s">
        <v>111</v>
      </c>
      <c r="D17" s="77" t="s">
        <v>112</v>
      </c>
      <c r="E17" s="79" t="str">
        <f>IF(COUNTIFS(TKB_HK2_Moi_Giang!$S:$S,ThongKe_GV!$C17,TKB_HK2_Moi_Giang!$K:$K,ThongKe_GV!E$1,TKB_HK2_Moi_Giang!$L:$L,ThongKe_GV!E$2)&gt;0,"X","")</f>
        <v/>
      </c>
      <c r="F17" s="79" t="str">
        <f>IF(COUNTIFS(TKB_HK2_Moi_Giang!$S:$S,ThongKe_GV!$C17,TKB_HK2_Moi_Giang!$K:$K,ThongKe_GV!F$1,TKB_HK2_Moi_Giang!$L:$L,ThongKe_GV!F$2)&gt;0,"X","")</f>
        <v/>
      </c>
      <c r="G17" s="79" t="str">
        <f>IF(COUNTIFS(TKB_HK2_Moi_Giang!$S:$S,ThongKe_GV!$C17,TKB_HK2_Moi_Giang!$K:$K,ThongKe_GV!G$1,TKB_HK2_Moi_Giang!$L:$L,ThongKe_GV!G$2)&gt;0,"X","")</f>
        <v/>
      </c>
      <c r="H17" s="79" t="str">
        <f>IF(COUNTIFS(TKB_HK2_Moi_Giang!$S:$S,ThongKe_GV!$C17,TKB_HK2_Moi_Giang!$K:$K,ThongKe_GV!H$1,TKB_HK2_Moi_Giang!$L:$L,ThongKe_GV!H$2)&gt;0,"X","")</f>
        <v/>
      </c>
      <c r="I17" s="79" t="str">
        <f>IF(COUNTIFS(TKB_HK2_Moi_Giang!$S:$S,ThongKe_GV!$C17,TKB_HK2_Moi_Giang!$K:$K,ThongKe_GV!I$1,TKB_HK2_Moi_Giang!$L:$L,ThongKe_GV!I$2)&gt;0,"X","")</f>
        <v/>
      </c>
      <c r="J17" s="79" t="str">
        <f>IF(COUNTIFS(TKB_HK2_Moi_Giang!$S:$S,ThongKe_GV!$C17,TKB_HK2_Moi_Giang!$K:$K,ThongKe_GV!J$1,TKB_HK2_Moi_Giang!$L:$L,ThongKe_GV!J$2)&gt;0,"X","")</f>
        <v/>
      </c>
      <c r="K17" s="79" t="str">
        <f>IF(COUNTIFS(TKB_HK2_Moi_Giang!$S:$S,ThongKe_GV!$C17,TKB_HK2_Moi_Giang!$K:$K,ThongKe_GV!K$1,TKB_HK2_Moi_Giang!$L:$L,ThongKe_GV!K$2)&gt;0,"X","")</f>
        <v/>
      </c>
      <c r="L17" s="79" t="str">
        <f>IF(COUNTIFS(TKB_HK2_Moi_Giang!$S:$S,ThongKe_GV!$C17,TKB_HK2_Moi_Giang!$K:$K,ThongKe_GV!L$1,TKB_HK2_Moi_Giang!$L:$L,ThongKe_GV!L$2)&gt;0,"X","")</f>
        <v/>
      </c>
      <c r="M17" s="79" t="str">
        <f>IF(COUNTIFS(TKB_HK2_Moi_Giang!$S:$S,ThongKe_GV!$C17,TKB_HK2_Moi_Giang!$K:$K,ThongKe_GV!M$1,TKB_HK2_Moi_Giang!$L:$L,ThongKe_GV!M$2)&gt;0,"X","")</f>
        <v/>
      </c>
      <c r="N17" s="79" t="str">
        <f>IF(COUNTIFS(TKB_HK2_Moi_Giang!$S:$S,ThongKe_GV!$C17,TKB_HK2_Moi_Giang!$K:$K,ThongKe_GV!N$1,TKB_HK2_Moi_Giang!$L:$L,ThongKe_GV!N$2)&gt;0,"X","")</f>
        <v/>
      </c>
      <c r="O17" s="79" t="str">
        <f>IF(COUNTIFS(TKB_HK2_Moi_Giang!$S:$S,ThongKe_GV!$C17,TKB_HK2_Moi_Giang!$K:$K,ThongKe_GV!O$1,TKB_HK2_Moi_Giang!$L:$L,ThongKe_GV!O$2)&gt;0,"X","")</f>
        <v/>
      </c>
      <c r="P17" s="79" t="str">
        <f>IF(COUNTIFS(TKB_HK2_Moi_Giang!$S:$S,ThongKe_GV!$C17,TKB_HK2_Moi_Giang!$K:$K,ThongKe_GV!P$1,TKB_HK2_Moi_Giang!$L:$L,ThongKe_GV!P$2)&gt;0,"X","")</f>
        <v/>
      </c>
      <c r="Q17" s="80" t="str">
        <f>IF(COUNTIFS(TKB_HK2_Moi_Giang!$S:$S,ThongKe_GV!$C17,TKB_HK2_Moi_Giang!$K:$K,ThongKe_GV!Q$1,TKB_HK2_Moi_Giang!$L:$L,ThongKe_GV!Q$2)&gt;0,"X","")</f>
        <v/>
      </c>
      <c r="R17" s="80" t="str">
        <f>IF(COUNTIFS(TKB_HK2_Moi_Giang!$S:$S,ThongKe_GV!$C17,TKB_HK2_Moi_Giang!$K:$K,ThongKe_GV!R$1,TKB_HK2_Moi_Giang!$L:$L,ThongKe_GV!R$2)&gt;0,"X","")</f>
        <v/>
      </c>
      <c r="S17" s="80" t="str">
        <f>IF(COUNTIFS(TKB_HK2_Moi_Giang!$S:$S,ThongKe_GV!$C17,TKB_HK2_Moi_Giang!$K:$K,ThongKe_GV!S$1,TKB_HK2_Moi_Giang!$L:$L,ThongKe_GV!S$2)&gt;0,"X","")</f>
        <v/>
      </c>
      <c r="T17" s="80" t="str">
        <f>IF(COUNTIFS(TKB_HK2_Moi_Giang!$S:$S,ThongKe_GV!$C17,TKB_HK2_Moi_Giang!$K:$K,ThongKe_GV!T$1,TKB_HK2_Moi_Giang!$L:$L,ThongKe_GV!T$2)&gt;0,"X","")</f>
        <v/>
      </c>
      <c r="U17" s="80" t="str">
        <f>IF(COUNTIFS(TKB_HK2_Moi_Giang!$S:$S,ThongKe_GV!$C17,TKB_HK2_Moi_Giang!$K:$K,ThongKe_GV!U$1,TKB_HK2_Moi_Giang!$L:$L,ThongKe_GV!U$2)&gt;0,"X","")</f>
        <v/>
      </c>
      <c r="V17" s="80" t="str">
        <f>IF(COUNTIFS(TKB_HK2_Moi_Giang!$S:$S,ThongKe_GV!$C17,TKB_HK2_Moi_Giang!$K:$K,ThongKe_GV!V$1,TKB_HK2_Moi_Giang!$L:$L,ThongKe_GV!V$2)&gt;0,"X","")</f>
        <v/>
      </c>
      <c r="W17" s="80" t="str">
        <f>IF(COUNTIFS(TKB_HK2_Moi_Giang!$S:$S,ThongKe_GV!$C17,TKB_HK2_Moi_Giang!$K:$K,ThongKe_GV!W$1,TKB_HK2_Moi_Giang!$L:$L,ThongKe_GV!W$2)&gt;0,"X","")</f>
        <v/>
      </c>
      <c r="X17" s="80" t="str">
        <f>IF(COUNTIFS(TKB_HK2_Moi_Giang!$S:$S,ThongKe_GV!$C17,TKB_HK2_Moi_Giang!$K:$K,ThongKe_GV!X$1,TKB_HK2_Moi_Giang!$L:$L,ThongKe_GV!X$2)&gt;0,"X","")</f>
        <v/>
      </c>
      <c r="Y17" s="80" t="str">
        <f>IF(COUNTIFS(TKB_HK2_Moi_Giang!$S:$S,ThongKe_GV!$C17,TKB_HK2_Moi_Giang!$K:$K,ThongKe_GV!Y$1,TKB_HK2_Moi_Giang!$L:$L,ThongKe_GV!Y$2)&gt;0,"X","")</f>
        <v/>
      </c>
      <c r="Z17" s="80" t="str">
        <f>IF(COUNTIFS(TKB_HK2_Moi_Giang!$S:$S,ThongKe_GV!$C17,TKB_HK2_Moi_Giang!$K:$K,ThongKe_GV!Z$1,TKB_HK2_Moi_Giang!$L:$L,ThongKe_GV!Z$2)&gt;0,"X","")</f>
        <v/>
      </c>
      <c r="AA17" s="80" t="str">
        <f>IF(COUNTIFS(TKB_HK2_Moi_Giang!$S:$S,ThongKe_GV!$C17,TKB_HK2_Moi_Giang!$K:$K,ThongKe_GV!AA$1,TKB_HK2_Moi_Giang!$L:$L,ThongKe_GV!AA$2)&gt;0,"X","")</f>
        <v/>
      </c>
      <c r="AB17" s="80" t="str">
        <f>IF(COUNTIFS(TKB_HK2_Moi_Giang!$S:$S,ThongKe_GV!$C17,TKB_HK2_Moi_Giang!$K:$K,ThongKe_GV!AB$1,TKB_HK2_Moi_Giang!$L:$L,ThongKe_GV!AB$2)&gt;0,"X","")</f>
        <v/>
      </c>
    </row>
    <row r="18">
      <c r="A18" s="68" t="str">
        <f t="shared" si="3"/>
        <v>Văn hóa</v>
      </c>
      <c r="B18" s="77" t="s">
        <v>113</v>
      </c>
      <c r="C18" s="77" t="s">
        <v>114</v>
      </c>
      <c r="D18" s="77" t="s">
        <v>115</v>
      </c>
      <c r="E18" s="79" t="str">
        <f>IF(COUNTIFS(TKB_HK2_Moi_Giang!$S:$S,ThongKe_GV!$C18,TKB_HK2_Moi_Giang!$K:$K,ThongKe_GV!E$1,TKB_HK2_Moi_Giang!$L:$L,ThongKe_GV!E$2)&gt;0,"X","")</f>
        <v/>
      </c>
      <c r="F18" s="79" t="str">
        <f>IF(COUNTIFS(TKB_HK2_Moi_Giang!$S:$S,ThongKe_GV!$C18,TKB_HK2_Moi_Giang!$K:$K,ThongKe_GV!F$1,TKB_HK2_Moi_Giang!$L:$L,ThongKe_GV!F$2)&gt;0,"X","")</f>
        <v/>
      </c>
      <c r="G18" s="79" t="str">
        <f>IF(COUNTIFS(TKB_HK2_Moi_Giang!$S:$S,ThongKe_GV!$C18,TKB_HK2_Moi_Giang!$K:$K,ThongKe_GV!G$1,TKB_HK2_Moi_Giang!$L:$L,ThongKe_GV!G$2)&gt;0,"X","")</f>
        <v/>
      </c>
      <c r="H18" s="79" t="str">
        <f>IF(COUNTIFS(TKB_HK2_Moi_Giang!$S:$S,ThongKe_GV!$C18,TKB_HK2_Moi_Giang!$K:$K,ThongKe_GV!H$1,TKB_HK2_Moi_Giang!$L:$L,ThongKe_GV!H$2)&gt;0,"X","")</f>
        <v/>
      </c>
      <c r="I18" s="79" t="str">
        <f>IF(COUNTIFS(TKB_HK2_Moi_Giang!$S:$S,ThongKe_GV!$C18,TKB_HK2_Moi_Giang!$K:$K,ThongKe_GV!I$1,TKB_HK2_Moi_Giang!$L:$L,ThongKe_GV!I$2)&gt;0,"X","")</f>
        <v/>
      </c>
      <c r="J18" s="79" t="str">
        <f>IF(COUNTIFS(TKB_HK2_Moi_Giang!$S:$S,ThongKe_GV!$C18,TKB_HK2_Moi_Giang!$K:$K,ThongKe_GV!J$1,TKB_HK2_Moi_Giang!$L:$L,ThongKe_GV!J$2)&gt;0,"X","")</f>
        <v/>
      </c>
      <c r="K18" s="79" t="str">
        <f>IF(COUNTIFS(TKB_HK2_Moi_Giang!$S:$S,ThongKe_GV!$C18,TKB_HK2_Moi_Giang!$K:$K,ThongKe_GV!K$1,TKB_HK2_Moi_Giang!$L:$L,ThongKe_GV!K$2)&gt;0,"X","")</f>
        <v/>
      </c>
      <c r="L18" s="79" t="str">
        <f>IF(COUNTIFS(TKB_HK2_Moi_Giang!$S:$S,ThongKe_GV!$C18,TKB_HK2_Moi_Giang!$K:$K,ThongKe_GV!L$1,TKB_HK2_Moi_Giang!$L:$L,ThongKe_GV!L$2)&gt;0,"X","")</f>
        <v/>
      </c>
      <c r="M18" s="79" t="str">
        <f>IF(COUNTIFS(TKB_HK2_Moi_Giang!$S:$S,ThongKe_GV!$C18,TKB_HK2_Moi_Giang!$K:$K,ThongKe_GV!M$1,TKB_HK2_Moi_Giang!$L:$L,ThongKe_GV!M$2)&gt;0,"X","")</f>
        <v/>
      </c>
      <c r="N18" s="79" t="str">
        <f>IF(COUNTIFS(TKB_HK2_Moi_Giang!$S:$S,ThongKe_GV!$C18,TKB_HK2_Moi_Giang!$K:$K,ThongKe_GV!N$1,TKB_HK2_Moi_Giang!$L:$L,ThongKe_GV!N$2)&gt;0,"X","")</f>
        <v/>
      </c>
      <c r="O18" s="79" t="str">
        <f>IF(COUNTIFS(TKB_HK2_Moi_Giang!$S:$S,ThongKe_GV!$C18,TKB_HK2_Moi_Giang!$K:$K,ThongKe_GV!O$1,TKB_HK2_Moi_Giang!$L:$L,ThongKe_GV!O$2)&gt;0,"X","")</f>
        <v/>
      </c>
      <c r="P18" s="79" t="str">
        <f>IF(COUNTIFS(TKB_HK2_Moi_Giang!$S:$S,ThongKe_GV!$C18,TKB_HK2_Moi_Giang!$K:$K,ThongKe_GV!P$1,TKB_HK2_Moi_Giang!$L:$L,ThongKe_GV!P$2)&gt;0,"X","")</f>
        <v/>
      </c>
      <c r="Q18" s="80" t="str">
        <f>IF(COUNTIFS(TKB_HK2_Moi_Giang!$S:$S,ThongKe_GV!$C18,TKB_HK2_Moi_Giang!$K:$K,ThongKe_GV!Q$1,TKB_HK2_Moi_Giang!$L:$L,ThongKe_GV!Q$2)&gt;0,"X","")</f>
        <v/>
      </c>
      <c r="R18" s="80" t="str">
        <f>IF(COUNTIFS(TKB_HK2_Moi_Giang!$S:$S,ThongKe_GV!$C18,TKB_HK2_Moi_Giang!$K:$K,ThongKe_GV!R$1,TKB_HK2_Moi_Giang!$L:$L,ThongKe_GV!R$2)&gt;0,"X","")</f>
        <v/>
      </c>
      <c r="S18" s="80" t="str">
        <f>IF(COUNTIFS(TKB_HK2_Moi_Giang!$S:$S,ThongKe_GV!$C18,TKB_HK2_Moi_Giang!$K:$K,ThongKe_GV!S$1,TKB_HK2_Moi_Giang!$L:$L,ThongKe_GV!S$2)&gt;0,"X","")</f>
        <v/>
      </c>
      <c r="T18" s="80" t="str">
        <f>IF(COUNTIFS(TKB_HK2_Moi_Giang!$S:$S,ThongKe_GV!$C18,TKB_HK2_Moi_Giang!$K:$K,ThongKe_GV!T$1,TKB_HK2_Moi_Giang!$L:$L,ThongKe_GV!T$2)&gt;0,"X","")</f>
        <v/>
      </c>
      <c r="U18" s="80" t="str">
        <f>IF(COUNTIFS(TKB_HK2_Moi_Giang!$S:$S,ThongKe_GV!$C18,TKB_HK2_Moi_Giang!$K:$K,ThongKe_GV!U$1,TKB_HK2_Moi_Giang!$L:$L,ThongKe_GV!U$2)&gt;0,"X","")</f>
        <v/>
      </c>
      <c r="V18" s="80" t="str">
        <f>IF(COUNTIFS(TKB_HK2_Moi_Giang!$S:$S,ThongKe_GV!$C18,TKB_HK2_Moi_Giang!$K:$K,ThongKe_GV!V$1,TKB_HK2_Moi_Giang!$L:$L,ThongKe_GV!V$2)&gt;0,"X","")</f>
        <v/>
      </c>
      <c r="W18" s="80" t="str">
        <f>IF(COUNTIFS(TKB_HK2_Moi_Giang!$S:$S,ThongKe_GV!$C18,TKB_HK2_Moi_Giang!$K:$K,ThongKe_GV!W$1,TKB_HK2_Moi_Giang!$L:$L,ThongKe_GV!W$2)&gt;0,"X","")</f>
        <v/>
      </c>
      <c r="X18" s="80" t="str">
        <f>IF(COUNTIFS(TKB_HK2_Moi_Giang!$S:$S,ThongKe_GV!$C18,TKB_HK2_Moi_Giang!$K:$K,ThongKe_GV!X$1,TKB_HK2_Moi_Giang!$L:$L,ThongKe_GV!X$2)&gt;0,"X","")</f>
        <v/>
      </c>
      <c r="Y18" s="80" t="str">
        <f>IF(COUNTIFS(TKB_HK2_Moi_Giang!$S:$S,ThongKe_GV!$C18,TKB_HK2_Moi_Giang!$K:$K,ThongKe_GV!Y$1,TKB_HK2_Moi_Giang!$L:$L,ThongKe_GV!Y$2)&gt;0,"X","")</f>
        <v/>
      </c>
      <c r="Z18" s="80" t="str">
        <f>IF(COUNTIFS(TKB_HK2_Moi_Giang!$S:$S,ThongKe_GV!$C18,TKB_HK2_Moi_Giang!$K:$K,ThongKe_GV!Z$1,TKB_HK2_Moi_Giang!$L:$L,ThongKe_GV!Z$2)&gt;0,"X","")</f>
        <v/>
      </c>
      <c r="AA18" s="80" t="str">
        <f>IF(COUNTIFS(TKB_HK2_Moi_Giang!$S:$S,ThongKe_GV!$C18,TKB_HK2_Moi_Giang!$K:$K,ThongKe_GV!AA$1,TKB_HK2_Moi_Giang!$L:$L,ThongKe_GV!AA$2)&gt;0,"X","")</f>
        <v/>
      </c>
      <c r="AB18" s="80" t="str">
        <f>IF(COUNTIFS(TKB_HK2_Moi_Giang!$S:$S,ThongKe_GV!$C18,TKB_HK2_Moi_Giang!$K:$K,ThongKe_GV!AB$1,TKB_HK2_Moi_Giang!$L:$L,ThongKe_GV!AB$2)&gt;0,"X","")</f>
        <v/>
      </c>
    </row>
    <row r="19">
      <c r="A19" s="68" t="str">
        <f t="shared" si="3"/>
        <v>Ngoại ngữ</v>
      </c>
      <c r="B19" s="77" t="s">
        <v>116</v>
      </c>
      <c r="C19" s="77" t="s">
        <v>117</v>
      </c>
      <c r="D19" s="77" t="s">
        <v>118</v>
      </c>
      <c r="E19" s="79" t="str">
        <f>IF(COUNTIFS(TKB_HK2_Moi_Giang!$S:$S,ThongKe_GV!$C19,TKB_HK2_Moi_Giang!$K:$K,ThongKe_GV!E$1,TKB_HK2_Moi_Giang!$L:$L,ThongKe_GV!E$2)&gt;0,"X","")</f>
        <v/>
      </c>
      <c r="F19" s="79" t="str">
        <f>IF(COUNTIFS(TKB_HK2_Moi_Giang!$S:$S,ThongKe_GV!$C19,TKB_HK2_Moi_Giang!$K:$K,ThongKe_GV!F$1,TKB_HK2_Moi_Giang!$L:$L,ThongKe_GV!F$2)&gt;0,"X","")</f>
        <v/>
      </c>
      <c r="G19" s="79" t="str">
        <f>IF(COUNTIFS(TKB_HK2_Moi_Giang!$S:$S,ThongKe_GV!$C19,TKB_HK2_Moi_Giang!$K:$K,ThongKe_GV!G$1,TKB_HK2_Moi_Giang!$L:$L,ThongKe_GV!G$2)&gt;0,"X","")</f>
        <v/>
      </c>
      <c r="H19" s="79" t="str">
        <f>IF(COUNTIFS(TKB_HK2_Moi_Giang!$S:$S,ThongKe_GV!$C19,TKB_HK2_Moi_Giang!$K:$K,ThongKe_GV!H$1,TKB_HK2_Moi_Giang!$L:$L,ThongKe_GV!H$2)&gt;0,"X","")</f>
        <v/>
      </c>
      <c r="I19" s="79" t="str">
        <f>IF(COUNTIFS(TKB_HK2_Moi_Giang!$S:$S,ThongKe_GV!$C19,TKB_HK2_Moi_Giang!$K:$K,ThongKe_GV!I$1,TKB_HK2_Moi_Giang!$L:$L,ThongKe_GV!I$2)&gt;0,"X","")</f>
        <v/>
      </c>
      <c r="J19" s="79" t="str">
        <f>IF(COUNTIFS(TKB_HK2_Moi_Giang!$S:$S,ThongKe_GV!$C19,TKB_HK2_Moi_Giang!$K:$K,ThongKe_GV!J$1,TKB_HK2_Moi_Giang!$L:$L,ThongKe_GV!J$2)&gt;0,"X","")</f>
        <v/>
      </c>
      <c r="K19" s="79" t="str">
        <f>IF(COUNTIFS(TKB_HK2_Moi_Giang!$S:$S,ThongKe_GV!$C19,TKB_HK2_Moi_Giang!$K:$K,ThongKe_GV!K$1,TKB_HK2_Moi_Giang!$L:$L,ThongKe_GV!K$2)&gt;0,"X","")</f>
        <v/>
      </c>
      <c r="L19" s="79" t="str">
        <f>IF(COUNTIFS(TKB_HK2_Moi_Giang!$S:$S,ThongKe_GV!$C19,TKB_HK2_Moi_Giang!$K:$K,ThongKe_GV!L$1,TKB_HK2_Moi_Giang!$L:$L,ThongKe_GV!L$2)&gt;0,"X","")</f>
        <v/>
      </c>
      <c r="M19" s="79" t="str">
        <f>IF(COUNTIFS(TKB_HK2_Moi_Giang!$S:$S,ThongKe_GV!$C19,TKB_HK2_Moi_Giang!$K:$K,ThongKe_GV!M$1,TKB_HK2_Moi_Giang!$L:$L,ThongKe_GV!M$2)&gt;0,"X","")</f>
        <v/>
      </c>
      <c r="N19" s="79" t="str">
        <f>IF(COUNTIFS(TKB_HK2_Moi_Giang!$S:$S,ThongKe_GV!$C19,TKB_HK2_Moi_Giang!$K:$K,ThongKe_GV!N$1,TKB_HK2_Moi_Giang!$L:$L,ThongKe_GV!N$2)&gt;0,"X","")</f>
        <v/>
      </c>
      <c r="O19" s="79" t="str">
        <f>IF(COUNTIFS(TKB_HK2_Moi_Giang!$S:$S,ThongKe_GV!$C19,TKB_HK2_Moi_Giang!$K:$K,ThongKe_GV!O$1,TKB_HK2_Moi_Giang!$L:$L,ThongKe_GV!O$2)&gt;0,"X","")</f>
        <v/>
      </c>
      <c r="P19" s="79" t="str">
        <f>IF(COUNTIFS(TKB_HK2_Moi_Giang!$S:$S,ThongKe_GV!$C19,TKB_HK2_Moi_Giang!$K:$K,ThongKe_GV!P$1,TKB_HK2_Moi_Giang!$L:$L,ThongKe_GV!P$2)&gt;0,"X","")</f>
        <v/>
      </c>
      <c r="Q19" s="80" t="str">
        <f>IF(COUNTIFS(TKB_HK2_Moi_Giang!$S:$S,ThongKe_GV!$C19,TKB_HK2_Moi_Giang!$K:$K,ThongKe_GV!Q$1,TKB_HK2_Moi_Giang!$L:$L,ThongKe_GV!Q$2)&gt;0,"X","")</f>
        <v/>
      </c>
      <c r="R19" s="80" t="str">
        <f>IF(COUNTIFS(TKB_HK2_Moi_Giang!$S:$S,ThongKe_GV!$C19,TKB_HK2_Moi_Giang!$K:$K,ThongKe_GV!R$1,TKB_HK2_Moi_Giang!$L:$L,ThongKe_GV!R$2)&gt;0,"X","")</f>
        <v/>
      </c>
      <c r="S19" s="80" t="str">
        <f>IF(COUNTIFS(TKB_HK2_Moi_Giang!$S:$S,ThongKe_GV!$C19,TKB_HK2_Moi_Giang!$K:$K,ThongKe_GV!S$1,TKB_HK2_Moi_Giang!$L:$L,ThongKe_GV!S$2)&gt;0,"X","")</f>
        <v/>
      </c>
      <c r="T19" s="80" t="str">
        <f>IF(COUNTIFS(TKB_HK2_Moi_Giang!$S:$S,ThongKe_GV!$C19,TKB_HK2_Moi_Giang!$K:$K,ThongKe_GV!T$1,TKB_HK2_Moi_Giang!$L:$L,ThongKe_GV!T$2)&gt;0,"X","")</f>
        <v>X</v>
      </c>
      <c r="U19" s="80" t="str">
        <f>IF(COUNTIFS(TKB_HK2_Moi_Giang!$S:$S,ThongKe_GV!$C19,TKB_HK2_Moi_Giang!$K:$K,ThongKe_GV!U$1,TKB_HK2_Moi_Giang!$L:$L,ThongKe_GV!U$2)&gt;0,"X","")</f>
        <v/>
      </c>
      <c r="V19" s="80" t="str">
        <f>IF(COUNTIFS(TKB_HK2_Moi_Giang!$S:$S,ThongKe_GV!$C19,TKB_HK2_Moi_Giang!$K:$K,ThongKe_GV!V$1,TKB_HK2_Moi_Giang!$L:$L,ThongKe_GV!V$2)&gt;0,"X","")</f>
        <v/>
      </c>
      <c r="W19" s="80" t="str">
        <f>IF(COUNTIFS(TKB_HK2_Moi_Giang!$S:$S,ThongKe_GV!$C19,TKB_HK2_Moi_Giang!$K:$K,ThongKe_GV!W$1,TKB_HK2_Moi_Giang!$L:$L,ThongKe_GV!W$2)&gt;0,"X","")</f>
        <v/>
      </c>
      <c r="X19" s="80" t="str">
        <f>IF(COUNTIFS(TKB_HK2_Moi_Giang!$S:$S,ThongKe_GV!$C19,TKB_HK2_Moi_Giang!$K:$K,ThongKe_GV!X$1,TKB_HK2_Moi_Giang!$L:$L,ThongKe_GV!X$2)&gt;0,"X","")</f>
        <v/>
      </c>
      <c r="Y19" s="80" t="str">
        <f>IF(COUNTIFS(TKB_HK2_Moi_Giang!$S:$S,ThongKe_GV!$C19,TKB_HK2_Moi_Giang!$K:$K,ThongKe_GV!Y$1,TKB_HK2_Moi_Giang!$L:$L,ThongKe_GV!Y$2)&gt;0,"X","")</f>
        <v/>
      </c>
      <c r="Z19" s="80" t="str">
        <f>IF(COUNTIFS(TKB_HK2_Moi_Giang!$S:$S,ThongKe_GV!$C19,TKB_HK2_Moi_Giang!$K:$K,ThongKe_GV!Z$1,TKB_HK2_Moi_Giang!$L:$L,ThongKe_GV!Z$2)&gt;0,"X","")</f>
        <v/>
      </c>
      <c r="AA19" s="80" t="str">
        <f>IF(COUNTIFS(TKB_HK2_Moi_Giang!$S:$S,ThongKe_GV!$C19,TKB_HK2_Moi_Giang!$K:$K,ThongKe_GV!AA$1,TKB_HK2_Moi_Giang!$L:$L,ThongKe_GV!AA$2)&gt;0,"X","")</f>
        <v/>
      </c>
      <c r="AB19" s="80" t="str">
        <f>IF(COUNTIFS(TKB_HK2_Moi_Giang!$S:$S,ThongKe_GV!$C19,TKB_HK2_Moi_Giang!$K:$K,ThongKe_GV!AB$1,TKB_HK2_Moi_Giang!$L:$L,ThongKe_GV!AB$2)&gt;0,"X","")</f>
        <v/>
      </c>
    </row>
    <row r="20">
      <c r="A20" s="68" t="str">
        <f t="shared" si="3"/>
        <v>Ngoại ngữ</v>
      </c>
      <c r="B20" s="77" t="s">
        <v>119</v>
      </c>
      <c r="C20" s="77" t="s">
        <v>120</v>
      </c>
      <c r="D20" s="77" t="s">
        <v>121</v>
      </c>
      <c r="E20" s="79" t="str">
        <f>IF(COUNTIFS(TKB_HK2_Moi_Giang!$S:$S,ThongKe_GV!$C20,TKB_HK2_Moi_Giang!$K:$K,ThongKe_GV!E$1,TKB_HK2_Moi_Giang!$L:$L,ThongKe_GV!E$2)&gt;0,"X","")</f>
        <v/>
      </c>
      <c r="F20" s="79" t="str">
        <f>IF(COUNTIFS(TKB_HK2_Moi_Giang!$S:$S,ThongKe_GV!$C20,TKB_HK2_Moi_Giang!$K:$K,ThongKe_GV!F$1,TKB_HK2_Moi_Giang!$L:$L,ThongKe_GV!F$2)&gt;0,"X","")</f>
        <v/>
      </c>
      <c r="G20" s="79" t="str">
        <f>IF(COUNTIFS(TKB_HK2_Moi_Giang!$S:$S,ThongKe_GV!$C20,TKB_HK2_Moi_Giang!$K:$K,ThongKe_GV!G$1,TKB_HK2_Moi_Giang!$L:$L,ThongKe_GV!G$2)&gt;0,"X","")</f>
        <v/>
      </c>
      <c r="H20" s="79" t="str">
        <f>IF(COUNTIFS(TKB_HK2_Moi_Giang!$S:$S,ThongKe_GV!$C20,TKB_HK2_Moi_Giang!$K:$K,ThongKe_GV!H$1,TKB_HK2_Moi_Giang!$L:$L,ThongKe_GV!H$2)&gt;0,"X","")</f>
        <v/>
      </c>
      <c r="I20" s="79" t="str">
        <f>IF(COUNTIFS(TKB_HK2_Moi_Giang!$S:$S,ThongKe_GV!$C20,TKB_HK2_Moi_Giang!$K:$K,ThongKe_GV!I$1,TKB_HK2_Moi_Giang!$L:$L,ThongKe_GV!I$2)&gt;0,"X","")</f>
        <v/>
      </c>
      <c r="J20" s="79" t="str">
        <f>IF(COUNTIFS(TKB_HK2_Moi_Giang!$S:$S,ThongKe_GV!$C20,TKB_HK2_Moi_Giang!$K:$K,ThongKe_GV!J$1,TKB_HK2_Moi_Giang!$L:$L,ThongKe_GV!J$2)&gt;0,"X","")</f>
        <v/>
      </c>
      <c r="K20" s="79" t="str">
        <f>IF(COUNTIFS(TKB_HK2_Moi_Giang!$S:$S,ThongKe_GV!$C20,TKB_HK2_Moi_Giang!$K:$K,ThongKe_GV!K$1,TKB_HK2_Moi_Giang!$L:$L,ThongKe_GV!K$2)&gt;0,"X","")</f>
        <v/>
      </c>
      <c r="L20" s="79" t="str">
        <f>IF(COUNTIFS(TKB_HK2_Moi_Giang!$S:$S,ThongKe_GV!$C20,TKB_HK2_Moi_Giang!$K:$K,ThongKe_GV!L$1,TKB_HK2_Moi_Giang!$L:$L,ThongKe_GV!L$2)&gt;0,"X","")</f>
        <v/>
      </c>
      <c r="M20" s="79" t="str">
        <f>IF(COUNTIFS(TKB_HK2_Moi_Giang!$S:$S,ThongKe_GV!$C20,TKB_HK2_Moi_Giang!$K:$K,ThongKe_GV!M$1,TKB_HK2_Moi_Giang!$L:$L,ThongKe_GV!M$2)&gt;0,"X","")</f>
        <v/>
      </c>
      <c r="N20" s="79" t="str">
        <f>IF(COUNTIFS(TKB_HK2_Moi_Giang!$S:$S,ThongKe_GV!$C20,TKB_HK2_Moi_Giang!$K:$K,ThongKe_GV!N$1,TKB_HK2_Moi_Giang!$L:$L,ThongKe_GV!N$2)&gt;0,"X","")</f>
        <v/>
      </c>
      <c r="O20" s="79" t="str">
        <f>IF(COUNTIFS(TKB_HK2_Moi_Giang!$S:$S,ThongKe_GV!$C20,TKB_HK2_Moi_Giang!$K:$K,ThongKe_GV!O$1,TKB_HK2_Moi_Giang!$L:$L,ThongKe_GV!O$2)&gt;0,"X","")</f>
        <v/>
      </c>
      <c r="P20" s="79" t="str">
        <f>IF(COUNTIFS(TKB_HK2_Moi_Giang!$S:$S,ThongKe_GV!$C20,TKB_HK2_Moi_Giang!$K:$K,ThongKe_GV!P$1,TKB_HK2_Moi_Giang!$L:$L,ThongKe_GV!P$2)&gt;0,"X","")</f>
        <v/>
      </c>
      <c r="Q20" s="80" t="str">
        <f>IF(COUNTIFS(TKB_HK2_Moi_Giang!$S:$S,ThongKe_GV!$C20,TKB_HK2_Moi_Giang!$K:$K,ThongKe_GV!Q$1,TKB_HK2_Moi_Giang!$L:$L,ThongKe_GV!Q$2)&gt;0,"X","")</f>
        <v/>
      </c>
      <c r="R20" s="80" t="str">
        <f>IF(COUNTIFS(TKB_HK2_Moi_Giang!$S:$S,ThongKe_GV!$C20,TKB_HK2_Moi_Giang!$K:$K,ThongKe_GV!R$1,TKB_HK2_Moi_Giang!$L:$L,ThongKe_GV!R$2)&gt;0,"X","")</f>
        <v/>
      </c>
      <c r="S20" s="80" t="str">
        <f>IF(COUNTIFS(TKB_HK2_Moi_Giang!$S:$S,ThongKe_GV!$C20,TKB_HK2_Moi_Giang!$K:$K,ThongKe_GV!S$1,TKB_HK2_Moi_Giang!$L:$L,ThongKe_GV!S$2)&gt;0,"X","")</f>
        <v/>
      </c>
      <c r="T20" s="80" t="str">
        <f>IF(COUNTIFS(TKB_HK2_Moi_Giang!$S:$S,ThongKe_GV!$C20,TKB_HK2_Moi_Giang!$K:$K,ThongKe_GV!T$1,TKB_HK2_Moi_Giang!$L:$L,ThongKe_GV!T$2)&gt;0,"X","")</f>
        <v/>
      </c>
      <c r="U20" s="80" t="str">
        <f>IF(COUNTIFS(TKB_HK2_Moi_Giang!$S:$S,ThongKe_GV!$C20,TKB_HK2_Moi_Giang!$K:$K,ThongKe_GV!U$1,TKB_HK2_Moi_Giang!$L:$L,ThongKe_GV!U$2)&gt;0,"X","")</f>
        <v/>
      </c>
      <c r="V20" s="80" t="str">
        <f>IF(COUNTIFS(TKB_HK2_Moi_Giang!$S:$S,ThongKe_GV!$C20,TKB_HK2_Moi_Giang!$K:$K,ThongKe_GV!V$1,TKB_HK2_Moi_Giang!$L:$L,ThongKe_GV!V$2)&gt;0,"X","")</f>
        <v/>
      </c>
      <c r="W20" s="80" t="str">
        <f>IF(COUNTIFS(TKB_HK2_Moi_Giang!$S:$S,ThongKe_GV!$C20,TKB_HK2_Moi_Giang!$K:$K,ThongKe_GV!W$1,TKB_HK2_Moi_Giang!$L:$L,ThongKe_GV!W$2)&gt;0,"X","")</f>
        <v/>
      </c>
      <c r="X20" s="80" t="str">
        <f>IF(COUNTIFS(TKB_HK2_Moi_Giang!$S:$S,ThongKe_GV!$C20,TKB_HK2_Moi_Giang!$K:$K,ThongKe_GV!X$1,TKB_HK2_Moi_Giang!$L:$L,ThongKe_GV!X$2)&gt;0,"X","")</f>
        <v/>
      </c>
      <c r="Y20" s="80" t="str">
        <f>IF(COUNTIFS(TKB_HK2_Moi_Giang!$S:$S,ThongKe_GV!$C20,TKB_HK2_Moi_Giang!$K:$K,ThongKe_GV!Y$1,TKB_HK2_Moi_Giang!$L:$L,ThongKe_GV!Y$2)&gt;0,"X","")</f>
        <v/>
      </c>
      <c r="Z20" s="80" t="str">
        <f>IF(COUNTIFS(TKB_HK2_Moi_Giang!$S:$S,ThongKe_GV!$C20,TKB_HK2_Moi_Giang!$K:$K,ThongKe_GV!Z$1,TKB_HK2_Moi_Giang!$L:$L,ThongKe_GV!Z$2)&gt;0,"X","")</f>
        <v/>
      </c>
      <c r="AA20" s="80" t="str">
        <f>IF(COUNTIFS(TKB_HK2_Moi_Giang!$S:$S,ThongKe_GV!$C20,TKB_HK2_Moi_Giang!$K:$K,ThongKe_GV!AA$1,TKB_HK2_Moi_Giang!$L:$L,ThongKe_GV!AA$2)&gt;0,"X","")</f>
        <v/>
      </c>
      <c r="AB20" s="80" t="str">
        <f>IF(COUNTIFS(TKB_HK2_Moi_Giang!$S:$S,ThongKe_GV!$C20,TKB_HK2_Moi_Giang!$K:$K,ThongKe_GV!AB$1,TKB_HK2_Moi_Giang!$L:$L,ThongKe_GV!AB$2)&gt;0,"X","")</f>
        <v/>
      </c>
    </row>
    <row r="21">
      <c r="A21" s="68" t="str">
        <f t="shared" si="3"/>
        <v>Quản trị</v>
      </c>
      <c r="B21" s="77" t="s">
        <v>122</v>
      </c>
      <c r="C21" s="77" t="s">
        <v>123</v>
      </c>
      <c r="D21" s="77" t="s">
        <v>124</v>
      </c>
      <c r="E21" s="79" t="str">
        <f>IF(COUNTIFS(TKB_HK2_Moi_Giang!$S:$S,ThongKe_GV!$C21,TKB_HK2_Moi_Giang!$K:$K,ThongKe_GV!E$1,TKB_HK2_Moi_Giang!$L:$L,ThongKe_GV!E$2)&gt;0,"X","")</f>
        <v/>
      </c>
      <c r="F21" s="79" t="str">
        <f>IF(COUNTIFS(TKB_HK2_Moi_Giang!$S:$S,ThongKe_GV!$C21,TKB_HK2_Moi_Giang!$K:$K,ThongKe_GV!F$1,TKB_HK2_Moi_Giang!$L:$L,ThongKe_GV!F$2)&gt;0,"X","")</f>
        <v/>
      </c>
      <c r="G21" s="79" t="str">
        <f>IF(COUNTIFS(TKB_HK2_Moi_Giang!$S:$S,ThongKe_GV!$C21,TKB_HK2_Moi_Giang!$K:$K,ThongKe_GV!G$1,TKB_HK2_Moi_Giang!$L:$L,ThongKe_GV!G$2)&gt;0,"X","")</f>
        <v/>
      </c>
      <c r="H21" s="79" t="str">
        <f>IF(COUNTIFS(TKB_HK2_Moi_Giang!$S:$S,ThongKe_GV!$C21,TKB_HK2_Moi_Giang!$K:$K,ThongKe_GV!H$1,TKB_HK2_Moi_Giang!$L:$L,ThongKe_GV!H$2)&gt;0,"X","")</f>
        <v/>
      </c>
      <c r="I21" s="79" t="str">
        <f>IF(COUNTIFS(TKB_HK2_Moi_Giang!$S:$S,ThongKe_GV!$C21,TKB_HK2_Moi_Giang!$K:$K,ThongKe_GV!I$1,TKB_HK2_Moi_Giang!$L:$L,ThongKe_GV!I$2)&gt;0,"X","")</f>
        <v/>
      </c>
      <c r="J21" s="79" t="str">
        <f>IF(COUNTIFS(TKB_HK2_Moi_Giang!$S:$S,ThongKe_GV!$C21,TKB_HK2_Moi_Giang!$K:$K,ThongKe_GV!J$1,TKB_HK2_Moi_Giang!$L:$L,ThongKe_GV!J$2)&gt;0,"X","")</f>
        <v/>
      </c>
      <c r="K21" s="79" t="str">
        <f>IF(COUNTIFS(TKB_HK2_Moi_Giang!$S:$S,ThongKe_GV!$C21,TKB_HK2_Moi_Giang!$K:$K,ThongKe_GV!K$1,TKB_HK2_Moi_Giang!$L:$L,ThongKe_GV!K$2)&gt;0,"X","")</f>
        <v/>
      </c>
      <c r="L21" s="79" t="str">
        <f>IF(COUNTIFS(TKB_HK2_Moi_Giang!$S:$S,ThongKe_GV!$C21,TKB_HK2_Moi_Giang!$K:$K,ThongKe_GV!L$1,TKB_HK2_Moi_Giang!$L:$L,ThongKe_GV!L$2)&gt;0,"X","")</f>
        <v/>
      </c>
      <c r="M21" s="79" t="str">
        <f>IF(COUNTIFS(TKB_HK2_Moi_Giang!$S:$S,ThongKe_GV!$C21,TKB_HK2_Moi_Giang!$K:$K,ThongKe_GV!M$1,TKB_HK2_Moi_Giang!$L:$L,ThongKe_GV!M$2)&gt;0,"X","")</f>
        <v/>
      </c>
      <c r="N21" s="79" t="str">
        <f>IF(COUNTIFS(TKB_HK2_Moi_Giang!$S:$S,ThongKe_GV!$C21,TKB_HK2_Moi_Giang!$K:$K,ThongKe_GV!N$1,TKB_HK2_Moi_Giang!$L:$L,ThongKe_GV!N$2)&gt;0,"X","")</f>
        <v/>
      </c>
      <c r="O21" s="79" t="str">
        <f>IF(COUNTIFS(TKB_HK2_Moi_Giang!$S:$S,ThongKe_GV!$C21,TKB_HK2_Moi_Giang!$K:$K,ThongKe_GV!O$1,TKB_HK2_Moi_Giang!$L:$L,ThongKe_GV!O$2)&gt;0,"X","")</f>
        <v/>
      </c>
      <c r="P21" s="79" t="str">
        <f>IF(COUNTIFS(TKB_HK2_Moi_Giang!$S:$S,ThongKe_GV!$C21,TKB_HK2_Moi_Giang!$K:$K,ThongKe_GV!P$1,TKB_HK2_Moi_Giang!$L:$L,ThongKe_GV!P$2)&gt;0,"X","")</f>
        <v/>
      </c>
      <c r="Q21" s="80" t="str">
        <f>IF(COUNTIFS(TKB_HK2_Moi_Giang!$S:$S,ThongKe_GV!$C21,TKB_HK2_Moi_Giang!$K:$K,ThongKe_GV!Q$1,TKB_HK2_Moi_Giang!$L:$L,ThongKe_GV!Q$2)&gt;0,"X","")</f>
        <v/>
      </c>
      <c r="R21" s="80" t="str">
        <f>IF(COUNTIFS(TKB_HK2_Moi_Giang!$S:$S,ThongKe_GV!$C21,TKB_HK2_Moi_Giang!$K:$K,ThongKe_GV!R$1,TKB_HK2_Moi_Giang!$L:$L,ThongKe_GV!R$2)&gt;0,"X","")</f>
        <v/>
      </c>
      <c r="S21" s="80" t="str">
        <f>IF(COUNTIFS(TKB_HK2_Moi_Giang!$S:$S,ThongKe_GV!$C21,TKB_HK2_Moi_Giang!$K:$K,ThongKe_GV!S$1,TKB_HK2_Moi_Giang!$L:$L,ThongKe_GV!S$2)&gt;0,"X","")</f>
        <v/>
      </c>
      <c r="T21" s="80" t="str">
        <f>IF(COUNTIFS(TKB_HK2_Moi_Giang!$S:$S,ThongKe_GV!$C21,TKB_HK2_Moi_Giang!$K:$K,ThongKe_GV!T$1,TKB_HK2_Moi_Giang!$L:$L,ThongKe_GV!T$2)&gt;0,"X","")</f>
        <v/>
      </c>
      <c r="U21" s="80" t="str">
        <f>IF(COUNTIFS(TKB_HK2_Moi_Giang!$S:$S,ThongKe_GV!$C21,TKB_HK2_Moi_Giang!$K:$K,ThongKe_GV!U$1,TKB_HK2_Moi_Giang!$L:$L,ThongKe_GV!U$2)&gt;0,"X","")</f>
        <v/>
      </c>
      <c r="V21" s="80" t="str">
        <f>IF(COUNTIFS(TKB_HK2_Moi_Giang!$S:$S,ThongKe_GV!$C21,TKB_HK2_Moi_Giang!$K:$K,ThongKe_GV!V$1,TKB_HK2_Moi_Giang!$L:$L,ThongKe_GV!V$2)&gt;0,"X","")</f>
        <v/>
      </c>
      <c r="W21" s="80" t="str">
        <f>IF(COUNTIFS(TKB_HK2_Moi_Giang!$S:$S,ThongKe_GV!$C21,TKB_HK2_Moi_Giang!$K:$K,ThongKe_GV!W$1,TKB_HK2_Moi_Giang!$L:$L,ThongKe_GV!W$2)&gt;0,"X","")</f>
        <v/>
      </c>
      <c r="X21" s="80" t="str">
        <f>IF(COUNTIFS(TKB_HK2_Moi_Giang!$S:$S,ThongKe_GV!$C21,TKB_HK2_Moi_Giang!$K:$K,ThongKe_GV!X$1,TKB_HK2_Moi_Giang!$L:$L,ThongKe_GV!X$2)&gt;0,"X","")</f>
        <v/>
      </c>
      <c r="Y21" s="80" t="str">
        <f>IF(COUNTIFS(TKB_HK2_Moi_Giang!$S:$S,ThongKe_GV!$C21,TKB_HK2_Moi_Giang!$K:$K,ThongKe_GV!Y$1,TKB_HK2_Moi_Giang!$L:$L,ThongKe_GV!Y$2)&gt;0,"X","")</f>
        <v/>
      </c>
      <c r="Z21" s="80" t="str">
        <f>IF(COUNTIFS(TKB_HK2_Moi_Giang!$S:$S,ThongKe_GV!$C21,TKB_HK2_Moi_Giang!$K:$K,ThongKe_GV!Z$1,TKB_HK2_Moi_Giang!$L:$L,ThongKe_GV!Z$2)&gt;0,"X","")</f>
        <v/>
      </c>
      <c r="AA21" s="80" t="str">
        <f>IF(COUNTIFS(TKB_HK2_Moi_Giang!$S:$S,ThongKe_GV!$C21,TKB_HK2_Moi_Giang!$K:$K,ThongKe_GV!AA$1,TKB_HK2_Moi_Giang!$L:$L,ThongKe_GV!AA$2)&gt;0,"X","")</f>
        <v/>
      </c>
      <c r="AB21" s="80" t="str">
        <f>IF(COUNTIFS(TKB_HK2_Moi_Giang!$S:$S,ThongKe_GV!$C21,TKB_HK2_Moi_Giang!$K:$K,ThongKe_GV!AB$1,TKB_HK2_Moi_Giang!$L:$L,ThongKe_GV!AB$2)&gt;0,"X","")</f>
        <v/>
      </c>
    </row>
    <row r="22">
      <c r="A22" s="68" t="str">
        <f t="shared" si="3"/>
        <v>Công nghệ</v>
      </c>
      <c r="B22" s="77" t="s">
        <v>125</v>
      </c>
      <c r="C22" s="77" t="s">
        <v>126</v>
      </c>
      <c r="D22" s="77" t="s">
        <v>127</v>
      </c>
      <c r="E22" s="79" t="str">
        <f>IF(COUNTIFS(TKB_HK2_Moi_Giang!$S:$S,ThongKe_GV!$C22,TKB_HK2_Moi_Giang!$K:$K,ThongKe_GV!E$1,TKB_HK2_Moi_Giang!$L:$L,ThongKe_GV!E$2)&gt;0,"X","")</f>
        <v/>
      </c>
      <c r="F22" s="79" t="str">
        <f>IF(COUNTIFS(TKB_HK2_Moi_Giang!$S:$S,ThongKe_GV!$C22,TKB_HK2_Moi_Giang!$K:$K,ThongKe_GV!F$1,TKB_HK2_Moi_Giang!$L:$L,ThongKe_GV!F$2)&gt;0,"X","")</f>
        <v/>
      </c>
      <c r="G22" s="79" t="str">
        <f>IF(COUNTIFS(TKB_HK2_Moi_Giang!$S:$S,ThongKe_GV!$C22,TKB_HK2_Moi_Giang!$K:$K,ThongKe_GV!G$1,TKB_HK2_Moi_Giang!$L:$L,ThongKe_GV!G$2)&gt;0,"X","")</f>
        <v/>
      </c>
      <c r="H22" s="79" t="str">
        <f>IF(COUNTIFS(TKB_HK2_Moi_Giang!$S:$S,ThongKe_GV!$C22,TKB_HK2_Moi_Giang!$K:$K,ThongKe_GV!H$1,TKB_HK2_Moi_Giang!$L:$L,ThongKe_GV!H$2)&gt;0,"X","")</f>
        <v/>
      </c>
      <c r="I22" s="79" t="str">
        <f>IF(COUNTIFS(TKB_HK2_Moi_Giang!$S:$S,ThongKe_GV!$C22,TKB_HK2_Moi_Giang!$K:$K,ThongKe_GV!I$1,TKB_HK2_Moi_Giang!$L:$L,ThongKe_GV!I$2)&gt;0,"X","")</f>
        <v/>
      </c>
      <c r="J22" s="79" t="str">
        <f>IF(COUNTIFS(TKB_HK2_Moi_Giang!$S:$S,ThongKe_GV!$C22,TKB_HK2_Moi_Giang!$K:$K,ThongKe_GV!J$1,TKB_HK2_Moi_Giang!$L:$L,ThongKe_GV!J$2)&gt;0,"X","")</f>
        <v/>
      </c>
      <c r="K22" s="79" t="str">
        <f>IF(COUNTIFS(TKB_HK2_Moi_Giang!$S:$S,ThongKe_GV!$C22,TKB_HK2_Moi_Giang!$K:$K,ThongKe_GV!K$1,TKB_HK2_Moi_Giang!$L:$L,ThongKe_GV!K$2)&gt;0,"X","")</f>
        <v/>
      </c>
      <c r="L22" s="79" t="str">
        <f>IF(COUNTIFS(TKB_HK2_Moi_Giang!$S:$S,ThongKe_GV!$C22,TKB_HK2_Moi_Giang!$K:$K,ThongKe_GV!L$1,TKB_HK2_Moi_Giang!$L:$L,ThongKe_GV!L$2)&gt;0,"X","")</f>
        <v/>
      </c>
      <c r="M22" s="79" t="str">
        <f>IF(COUNTIFS(TKB_HK2_Moi_Giang!$S:$S,ThongKe_GV!$C22,TKB_HK2_Moi_Giang!$K:$K,ThongKe_GV!M$1,TKB_HK2_Moi_Giang!$L:$L,ThongKe_GV!M$2)&gt;0,"X","")</f>
        <v/>
      </c>
      <c r="N22" s="79" t="str">
        <f>IF(COUNTIFS(TKB_HK2_Moi_Giang!$S:$S,ThongKe_GV!$C22,TKB_HK2_Moi_Giang!$K:$K,ThongKe_GV!N$1,TKB_HK2_Moi_Giang!$L:$L,ThongKe_GV!N$2)&gt;0,"X","")</f>
        <v/>
      </c>
      <c r="O22" s="79" t="str">
        <f>IF(COUNTIFS(TKB_HK2_Moi_Giang!$S:$S,ThongKe_GV!$C22,TKB_HK2_Moi_Giang!$K:$K,ThongKe_GV!O$1,TKB_HK2_Moi_Giang!$L:$L,ThongKe_GV!O$2)&gt;0,"X","")</f>
        <v/>
      </c>
      <c r="P22" s="79" t="str">
        <f>IF(COUNTIFS(TKB_HK2_Moi_Giang!$S:$S,ThongKe_GV!$C22,TKB_HK2_Moi_Giang!$K:$K,ThongKe_GV!P$1,TKB_HK2_Moi_Giang!$L:$L,ThongKe_GV!P$2)&gt;0,"X","")</f>
        <v/>
      </c>
      <c r="Q22" s="80" t="str">
        <f>IF(COUNTIFS(TKB_HK2_Moi_Giang!$S:$S,ThongKe_GV!$C22,TKB_HK2_Moi_Giang!$K:$K,ThongKe_GV!Q$1,TKB_HK2_Moi_Giang!$L:$L,ThongKe_GV!Q$2)&gt;0,"X","")</f>
        <v/>
      </c>
      <c r="R22" s="80" t="str">
        <f>IF(COUNTIFS(TKB_HK2_Moi_Giang!$S:$S,ThongKe_GV!$C22,TKB_HK2_Moi_Giang!$K:$K,ThongKe_GV!R$1,TKB_HK2_Moi_Giang!$L:$L,ThongKe_GV!R$2)&gt;0,"X","")</f>
        <v/>
      </c>
      <c r="S22" s="80" t="str">
        <f>IF(COUNTIFS(TKB_HK2_Moi_Giang!$S:$S,ThongKe_GV!$C22,TKB_HK2_Moi_Giang!$K:$K,ThongKe_GV!S$1,TKB_HK2_Moi_Giang!$L:$L,ThongKe_GV!S$2)&gt;0,"X","")</f>
        <v/>
      </c>
      <c r="T22" s="80" t="str">
        <f>IF(COUNTIFS(TKB_HK2_Moi_Giang!$S:$S,ThongKe_GV!$C22,TKB_HK2_Moi_Giang!$K:$K,ThongKe_GV!T$1,TKB_HK2_Moi_Giang!$L:$L,ThongKe_GV!T$2)&gt;0,"X","")</f>
        <v/>
      </c>
      <c r="U22" s="80" t="str">
        <f>IF(COUNTIFS(TKB_HK2_Moi_Giang!$S:$S,ThongKe_GV!$C22,TKB_HK2_Moi_Giang!$K:$K,ThongKe_GV!U$1,TKB_HK2_Moi_Giang!$L:$L,ThongKe_GV!U$2)&gt;0,"X","")</f>
        <v/>
      </c>
      <c r="V22" s="80" t="str">
        <f>IF(COUNTIFS(TKB_HK2_Moi_Giang!$S:$S,ThongKe_GV!$C22,TKB_HK2_Moi_Giang!$K:$K,ThongKe_GV!V$1,TKB_HK2_Moi_Giang!$L:$L,ThongKe_GV!V$2)&gt;0,"X","")</f>
        <v/>
      </c>
      <c r="W22" s="80" t="str">
        <f>IF(COUNTIFS(TKB_HK2_Moi_Giang!$S:$S,ThongKe_GV!$C22,TKB_HK2_Moi_Giang!$K:$K,ThongKe_GV!W$1,TKB_HK2_Moi_Giang!$L:$L,ThongKe_GV!W$2)&gt;0,"X","")</f>
        <v/>
      </c>
      <c r="X22" s="80" t="str">
        <f>IF(COUNTIFS(TKB_HK2_Moi_Giang!$S:$S,ThongKe_GV!$C22,TKB_HK2_Moi_Giang!$K:$K,ThongKe_GV!X$1,TKB_HK2_Moi_Giang!$L:$L,ThongKe_GV!X$2)&gt;0,"X","")</f>
        <v/>
      </c>
      <c r="Y22" s="80" t="str">
        <f>IF(COUNTIFS(TKB_HK2_Moi_Giang!$S:$S,ThongKe_GV!$C22,TKB_HK2_Moi_Giang!$K:$K,ThongKe_GV!Y$1,TKB_HK2_Moi_Giang!$L:$L,ThongKe_GV!Y$2)&gt;0,"X","")</f>
        <v/>
      </c>
      <c r="Z22" s="80" t="str">
        <f>IF(COUNTIFS(TKB_HK2_Moi_Giang!$S:$S,ThongKe_GV!$C22,TKB_HK2_Moi_Giang!$K:$K,ThongKe_GV!Z$1,TKB_HK2_Moi_Giang!$L:$L,ThongKe_GV!Z$2)&gt;0,"X","")</f>
        <v/>
      </c>
      <c r="AA22" s="80" t="str">
        <f>IF(COUNTIFS(TKB_HK2_Moi_Giang!$S:$S,ThongKe_GV!$C22,TKB_HK2_Moi_Giang!$K:$K,ThongKe_GV!AA$1,TKB_HK2_Moi_Giang!$L:$L,ThongKe_GV!AA$2)&gt;0,"X","")</f>
        <v/>
      </c>
      <c r="AB22" s="80" t="str">
        <f>IF(COUNTIFS(TKB_HK2_Moi_Giang!$S:$S,ThongKe_GV!$C22,TKB_HK2_Moi_Giang!$K:$K,ThongKe_GV!AB$1,TKB_HK2_Moi_Giang!$L:$L,ThongKe_GV!AB$2)&gt;0,"X","")</f>
        <v/>
      </c>
    </row>
    <row r="23">
      <c r="A23" s="68" t="str">
        <f t="shared" si="3"/>
        <v>Quản trị</v>
      </c>
      <c r="B23" s="77" t="s">
        <v>128</v>
      </c>
      <c r="C23" s="77" t="s">
        <v>129</v>
      </c>
      <c r="D23" s="77" t="s">
        <v>130</v>
      </c>
      <c r="E23" s="79" t="str">
        <f>IF(COUNTIFS(TKB_HK2_Moi_Giang!$S:$S,ThongKe_GV!$C23,TKB_HK2_Moi_Giang!$K:$K,ThongKe_GV!E$1,TKB_HK2_Moi_Giang!$L:$L,ThongKe_GV!E$2)&gt;0,"X","")</f>
        <v/>
      </c>
      <c r="F23" s="79" t="str">
        <f>IF(COUNTIFS(TKB_HK2_Moi_Giang!$S:$S,ThongKe_GV!$C23,TKB_HK2_Moi_Giang!$K:$K,ThongKe_GV!F$1,TKB_HK2_Moi_Giang!$L:$L,ThongKe_GV!F$2)&gt;0,"X","")</f>
        <v/>
      </c>
      <c r="G23" s="79" t="str">
        <f>IF(COUNTIFS(TKB_HK2_Moi_Giang!$S:$S,ThongKe_GV!$C23,TKB_HK2_Moi_Giang!$K:$K,ThongKe_GV!G$1,TKB_HK2_Moi_Giang!$L:$L,ThongKe_GV!G$2)&gt;0,"X","")</f>
        <v/>
      </c>
      <c r="H23" s="79" t="str">
        <f>IF(COUNTIFS(TKB_HK2_Moi_Giang!$S:$S,ThongKe_GV!$C23,TKB_HK2_Moi_Giang!$K:$K,ThongKe_GV!H$1,TKB_HK2_Moi_Giang!$L:$L,ThongKe_GV!H$2)&gt;0,"X","")</f>
        <v/>
      </c>
      <c r="I23" s="79" t="str">
        <f>IF(COUNTIFS(TKB_HK2_Moi_Giang!$S:$S,ThongKe_GV!$C23,TKB_HK2_Moi_Giang!$K:$K,ThongKe_GV!I$1,TKB_HK2_Moi_Giang!$L:$L,ThongKe_GV!I$2)&gt;0,"X","")</f>
        <v>X</v>
      </c>
      <c r="J23" s="79" t="str">
        <f>IF(COUNTIFS(TKB_HK2_Moi_Giang!$S:$S,ThongKe_GV!$C23,TKB_HK2_Moi_Giang!$K:$K,ThongKe_GV!J$1,TKB_HK2_Moi_Giang!$L:$L,ThongKe_GV!J$2)&gt;0,"X","")</f>
        <v/>
      </c>
      <c r="K23" s="79" t="str">
        <f>IF(COUNTIFS(TKB_HK2_Moi_Giang!$S:$S,ThongKe_GV!$C23,TKB_HK2_Moi_Giang!$K:$K,ThongKe_GV!K$1,TKB_HK2_Moi_Giang!$L:$L,ThongKe_GV!K$2)&gt;0,"X","")</f>
        <v/>
      </c>
      <c r="L23" s="79" t="str">
        <f>IF(COUNTIFS(TKB_HK2_Moi_Giang!$S:$S,ThongKe_GV!$C23,TKB_HK2_Moi_Giang!$K:$K,ThongKe_GV!L$1,TKB_HK2_Moi_Giang!$L:$L,ThongKe_GV!L$2)&gt;0,"X","")</f>
        <v/>
      </c>
      <c r="M23" s="79" t="str">
        <f>IF(COUNTIFS(TKB_HK2_Moi_Giang!$S:$S,ThongKe_GV!$C23,TKB_HK2_Moi_Giang!$K:$K,ThongKe_GV!M$1,TKB_HK2_Moi_Giang!$L:$L,ThongKe_GV!M$2)&gt;0,"X","")</f>
        <v/>
      </c>
      <c r="N23" s="79" t="str">
        <f>IF(COUNTIFS(TKB_HK2_Moi_Giang!$S:$S,ThongKe_GV!$C23,TKB_HK2_Moi_Giang!$K:$K,ThongKe_GV!N$1,TKB_HK2_Moi_Giang!$L:$L,ThongKe_GV!N$2)&gt;0,"X","")</f>
        <v/>
      </c>
      <c r="O23" s="79" t="str">
        <f>IF(COUNTIFS(TKB_HK2_Moi_Giang!$S:$S,ThongKe_GV!$C23,TKB_HK2_Moi_Giang!$K:$K,ThongKe_GV!O$1,TKB_HK2_Moi_Giang!$L:$L,ThongKe_GV!O$2)&gt;0,"X","")</f>
        <v/>
      </c>
      <c r="P23" s="79" t="str">
        <f>IF(COUNTIFS(TKB_HK2_Moi_Giang!$S:$S,ThongKe_GV!$C23,TKB_HK2_Moi_Giang!$K:$K,ThongKe_GV!P$1,TKB_HK2_Moi_Giang!$L:$L,ThongKe_GV!P$2)&gt;0,"X","")</f>
        <v/>
      </c>
      <c r="Q23" s="80" t="str">
        <f>IF(COUNTIFS(TKB_HK2_Moi_Giang!$S:$S,ThongKe_GV!$C23,TKB_HK2_Moi_Giang!$K:$K,ThongKe_GV!Q$1,TKB_HK2_Moi_Giang!$L:$L,ThongKe_GV!Q$2)&gt;0,"X","")</f>
        <v/>
      </c>
      <c r="R23" s="80" t="str">
        <f>IF(COUNTIFS(TKB_HK2_Moi_Giang!$S:$S,ThongKe_GV!$C23,TKB_HK2_Moi_Giang!$K:$K,ThongKe_GV!R$1,TKB_HK2_Moi_Giang!$L:$L,ThongKe_GV!R$2)&gt;0,"X","")</f>
        <v/>
      </c>
      <c r="S23" s="80" t="str">
        <f>IF(COUNTIFS(TKB_HK2_Moi_Giang!$S:$S,ThongKe_GV!$C23,TKB_HK2_Moi_Giang!$K:$K,ThongKe_GV!S$1,TKB_HK2_Moi_Giang!$L:$L,ThongKe_GV!S$2)&gt;0,"X","")</f>
        <v/>
      </c>
      <c r="T23" s="80" t="str">
        <f>IF(COUNTIFS(TKB_HK2_Moi_Giang!$S:$S,ThongKe_GV!$C23,TKB_HK2_Moi_Giang!$K:$K,ThongKe_GV!T$1,TKB_HK2_Moi_Giang!$L:$L,ThongKe_GV!T$2)&gt;0,"X","")</f>
        <v/>
      </c>
      <c r="U23" s="80" t="str">
        <f>IF(COUNTIFS(TKB_HK2_Moi_Giang!$S:$S,ThongKe_GV!$C23,TKB_HK2_Moi_Giang!$K:$K,ThongKe_GV!U$1,TKB_HK2_Moi_Giang!$L:$L,ThongKe_GV!U$2)&gt;0,"X","")</f>
        <v/>
      </c>
      <c r="V23" s="80" t="str">
        <f>IF(COUNTIFS(TKB_HK2_Moi_Giang!$S:$S,ThongKe_GV!$C23,TKB_HK2_Moi_Giang!$K:$K,ThongKe_GV!V$1,TKB_HK2_Moi_Giang!$L:$L,ThongKe_GV!V$2)&gt;0,"X","")</f>
        <v/>
      </c>
      <c r="W23" s="80" t="str">
        <f>IF(COUNTIFS(TKB_HK2_Moi_Giang!$S:$S,ThongKe_GV!$C23,TKB_HK2_Moi_Giang!$K:$K,ThongKe_GV!W$1,TKB_HK2_Moi_Giang!$L:$L,ThongKe_GV!W$2)&gt;0,"X","")</f>
        <v/>
      </c>
      <c r="X23" s="80" t="str">
        <f>IF(COUNTIFS(TKB_HK2_Moi_Giang!$S:$S,ThongKe_GV!$C23,TKB_HK2_Moi_Giang!$K:$K,ThongKe_GV!X$1,TKB_HK2_Moi_Giang!$L:$L,ThongKe_GV!X$2)&gt;0,"X","")</f>
        <v/>
      </c>
      <c r="Y23" s="80" t="str">
        <f>IF(COUNTIFS(TKB_HK2_Moi_Giang!$S:$S,ThongKe_GV!$C23,TKB_HK2_Moi_Giang!$K:$K,ThongKe_GV!Y$1,TKB_HK2_Moi_Giang!$L:$L,ThongKe_GV!Y$2)&gt;0,"X","")</f>
        <v/>
      </c>
      <c r="Z23" s="80" t="str">
        <f>IF(COUNTIFS(TKB_HK2_Moi_Giang!$S:$S,ThongKe_GV!$C23,TKB_HK2_Moi_Giang!$K:$K,ThongKe_GV!Z$1,TKB_HK2_Moi_Giang!$L:$L,ThongKe_GV!Z$2)&gt;0,"X","")</f>
        <v/>
      </c>
      <c r="AA23" s="80" t="str">
        <f>IF(COUNTIFS(TKB_HK2_Moi_Giang!$S:$S,ThongKe_GV!$C23,TKB_HK2_Moi_Giang!$K:$K,ThongKe_GV!AA$1,TKB_HK2_Moi_Giang!$L:$L,ThongKe_GV!AA$2)&gt;0,"X","")</f>
        <v/>
      </c>
      <c r="AB23" s="80" t="str">
        <f>IF(COUNTIFS(TKB_HK2_Moi_Giang!$S:$S,ThongKe_GV!$C23,TKB_HK2_Moi_Giang!$K:$K,ThongKe_GV!AB$1,TKB_HK2_Moi_Giang!$L:$L,ThongKe_GV!AB$2)&gt;0,"X","")</f>
        <v/>
      </c>
    </row>
    <row r="24">
      <c r="A24" s="68" t="str">
        <f t="shared" si="3"/>
        <v>Thiết kế</v>
      </c>
      <c r="B24" s="77" t="s">
        <v>131</v>
      </c>
      <c r="C24" s="77" t="s">
        <v>132</v>
      </c>
      <c r="D24" s="84" t="s">
        <v>133</v>
      </c>
      <c r="E24" s="79" t="str">
        <f>IF(COUNTIFS(TKB_HK2_Moi_Giang!$S:$S,ThongKe_GV!$C24,TKB_HK2_Moi_Giang!$K:$K,ThongKe_GV!E$1,TKB_HK2_Moi_Giang!$L:$L,ThongKe_GV!E$2)&gt;0,"X","")</f>
        <v/>
      </c>
      <c r="F24" s="79" t="str">
        <f>IF(COUNTIFS(TKB_HK2_Moi_Giang!$S:$S,ThongKe_GV!$C24,TKB_HK2_Moi_Giang!$K:$K,ThongKe_GV!F$1,TKB_HK2_Moi_Giang!$L:$L,ThongKe_GV!F$2)&gt;0,"X","")</f>
        <v/>
      </c>
      <c r="G24" s="79" t="str">
        <f>IF(COUNTIFS(TKB_HK2_Moi_Giang!$S:$S,ThongKe_GV!$C24,TKB_HK2_Moi_Giang!$K:$K,ThongKe_GV!G$1,TKB_HK2_Moi_Giang!$L:$L,ThongKe_GV!G$2)&gt;0,"X","")</f>
        <v/>
      </c>
      <c r="H24" s="79" t="str">
        <f>IF(COUNTIFS(TKB_HK2_Moi_Giang!$S:$S,ThongKe_GV!$C24,TKB_HK2_Moi_Giang!$K:$K,ThongKe_GV!H$1,TKB_HK2_Moi_Giang!$L:$L,ThongKe_GV!H$2)&gt;0,"X","")</f>
        <v/>
      </c>
      <c r="I24" s="79" t="str">
        <f>IF(COUNTIFS(TKB_HK2_Moi_Giang!$S:$S,ThongKe_GV!$C24,TKB_HK2_Moi_Giang!$K:$K,ThongKe_GV!I$1,TKB_HK2_Moi_Giang!$L:$L,ThongKe_GV!I$2)&gt;0,"X","")</f>
        <v/>
      </c>
      <c r="J24" s="79" t="str">
        <f>IF(COUNTIFS(TKB_HK2_Moi_Giang!$S:$S,ThongKe_GV!$C24,TKB_HK2_Moi_Giang!$K:$K,ThongKe_GV!J$1,TKB_HK2_Moi_Giang!$L:$L,ThongKe_GV!J$2)&gt;0,"X","")</f>
        <v/>
      </c>
      <c r="K24" s="79" t="str">
        <f>IF(COUNTIFS(TKB_HK2_Moi_Giang!$S:$S,ThongKe_GV!$C24,TKB_HK2_Moi_Giang!$K:$K,ThongKe_GV!K$1,TKB_HK2_Moi_Giang!$L:$L,ThongKe_GV!K$2)&gt;0,"X","")</f>
        <v/>
      </c>
      <c r="L24" s="79" t="str">
        <f>IF(COUNTIFS(TKB_HK2_Moi_Giang!$S:$S,ThongKe_GV!$C24,TKB_HK2_Moi_Giang!$K:$K,ThongKe_GV!L$1,TKB_HK2_Moi_Giang!$L:$L,ThongKe_GV!L$2)&gt;0,"X","")</f>
        <v/>
      </c>
      <c r="M24" s="79" t="str">
        <f>IF(COUNTIFS(TKB_HK2_Moi_Giang!$S:$S,ThongKe_GV!$C24,TKB_HK2_Moi_Giang!$K:$K,ThongKe_GV!M$1,TKB_HK2_Moi_Giang!$L:$L,ThongKe_GV!M$2)&gt;0,"X","")</f>
        <v/>
      </c>
      <c r="N24" s="79" t="str">
        <f>IF(COUNTIFS(TKB_HK2_Moi_Giang!$S:$S,ThongKe_GV!$C24,TKB_HK2_Moi_Giang!$K:$K,ThongKe_GV!N$1,TKB_HK2_Moi_Giang!$L:$L,ThongKe_GV!N$2)&gt;0,"X","")</f>
        <v/>
      </c>
      <c r="O24" s="79" t="str">
        <f>IF(COUNTIFS(TKB_HK2_Moi_Giang!$S:$S,ThongKe_GV!$C24,TKB_HK2_Moi_Giang!$K:$K,ThongKe_GV!O$1,TKB_HK2_Moi_Giang!$L:$L,ThongKe_GV!O$2)&gt;0,"X","")</f>
        <v/>
      </c>
      <c r="P24" s="79" t="str">
        <f>IF(COUNTIFS(TKB_HK2_Moi_Giang!$S:$S,ThongKe_GV!$C24,TKB_HK2_Moi_Giang!$K:$K,ThongKe_GV!P$1,TKB_HK2_Moi_Giang!$L:$L,ThongKe_GV!P$2)&gt;0,"X","")</f>
        <v/>
      </c>
      <c r="Q24" s="80" t="str">
        <f>IF(COUNTIFS(TKB_HK2_Moi_Giang!$S:$S,ThongKe_GV!$C24,TKB_HK2_Moi_Giang!$K:$K,ThongKe_GV!Q$1,TKB_HK2_Moi_Giang!$L:$L,ThongKe_GV!Q$2)&gt;0,"X","")</f>
        <v/>
      </c>
      <c r="R24" s="80" t="str">
        <f>IF(COUNTIFS(TKB_HK2_Moi_Giang!$S:$S,ThongKe_GV!$C24,TKB_HK2_Moi_Giang!$K:$K,ThongKe_GV!R$1,TKB_HK2_Moi_Giang!$L:$L,ThongKe_GV!R$2)&gt;0,"X","")</f>
        <v/>
      </c>
      <c r="S24" s="80" t="str">
        <f>IF(COUNTIFS(TKB_HK2_Moi_Giang!$S:$S,ThongKe_GV!$C24,TKB_HK2_Moi_Giang!$K:$K,ThongKe_GV!S$1,TKB_HK2_Moi_Giang!$L:$L,ThongKe_GV!S$2)&gt;0,"X","")</f>
        <v/>
      </c>
      <c r="T24" s="80" t="str">
        <f>IF(COUNTIFS(TKB_HK2_Moi_Giang!$S:$S,ThongKe_GV!$C24,TKB_HK2_Moi_Giang!$K:$K,ThongKe_GV!T$1,TKB_HK2_Moi_Giang!$L:$L,ThongKe_GV!T$2)&gt;0,"X","")</f>
        <v/>
      </c>
      <c r="U24" s="80" t="str">
        <f>IF(COUNTIFS(TKB_HK2_Moi_Giang!$S:$S,ThongKe_GV!$C24,TKB_HK2_Moi_Giang!$K:$K,ThongKe_GV!U$1,TKB_HK2_Moi_Giang!$L:$L,ThongKe_GV!U$2)&gt;0,"X","")</f>
        <v/>
      </c>
      <c r="V24" s="80" t="str">
        <f>IF(COUNTIFS(TKB_HK2_Moi_Giang!$S:$S,ThongKe_GV!$C24,TKB_HK2_Moi_Giang!$K:$K,ThongKe_GV!V$1,TKB_HK2_Moi_Giang!$L:$L,ThongKe_GV!V$2)&gt;0,"X","")</f>
        <v/>
      </c>
      <c r="W24" s="80" t="str">
        <f>IF(COUNTIFS(TKB_HK2_Moi_Giang!$S:$S,ThongKe_GV!$C24,TKB_HK2_Moi_Giang!$K:$K,ThongKe_GV!W$1,TKB_HK2_Moi_Giang!$L:$L,ThongKe_GV!W$2)&gt;0,"X","")</f>
        <v/>
      </c>
      <c r="X24" s="80" t="str">
        <f>IF(COUNTIFS(TKB_HK2_Moi_Giang!$S:$S,ThongKe_GV!$C24,TKB_HK2_Moi_Giang!$K:$K,ThongKe_GV!X$1,TKB_HK2_Moi_Giang!$L:$L,ThongKe_GV!X$2)&gt;0,"X","")</f>
        <v/>
      </c>
      <c r="Y24" s="80" t="str">
        <f>IF(COUNTIFS(TKB_HK2_Moi_Giang!$S:$S,ThongKe_GV!$C24,TKB_HK2_Moi_Giang!$K:$K,ThongKe_GV!Y$1,TKB_HK2_Moi_Giang!$L:$L,ThongKe_GV!Y$2)&gt;0,"X","")</f>
        <v/>
      </c>
      <c r="Z24" s="80" t="str">
        <f>IF(COUNTIFS(TKB_HK2_Moi_Giang!$S:$S,ThongKe_GV!$C24,TKB_HK2_Moi_Giang!$K:$K,ThongKe_GV!Z$1,TKB_HK2_Moi_Giang!$L:$L,ThongKe_GV!Z$2)&gt;0,"X","")</f>
        <v/>
      </c>
      <c r="AA24" s="80" t="str">
        <f>IF(COUNTIFS(TKB_HK2_Moi_Giang!$S:$S,ThongKe_GV!$C24,TKB_HK2_Moi_Giang!$K:$K,ThongKe_GV!AA$1,TKB_HK2_Moi_Giang!$L:$L,ThongKe_GV!AA$2)&gt;0,"X","")</f>
        <v/>
      </c>
      <c r="AB24" s="80" t="str">
        <f>IF(COUNTIFS(TKB_HK2_Moi_Giang!$S:$S,ThongKe_GV!$C24,TKB_HK2_Moi_Giang!$K:$K,ThongKe_GV!AB$1,TKB_HK2_Moi_Giang!$L:$L,ThongKe_GV!AB$2)&gt;0,"X","")</f>
        <v/>
      </c>
    </row>
    <row r="25">
      <c r="A25" s="68" t="str">
        <f t="shared" si="3"/>
        <v>Công nghệ</v>
      </c>
      <c r="B25" s="86" t="s">
        <v>134</v>
      </c>
      <c r="C25" s="83" t="s">
        <v>135</v>
      </c>
      <c r="D25" s="83" t="s">
        <v>136</v>
      </c>
      <c r="E25" s="79" t="str">
        <f>IF(COUNTIFS(TKB_HK2_Moi_Giang!$S:$S,ThongKe_GV!$C25,TKB_HK2_Moi_Giang!$K:$K,ThongKe_GV!E$1,TKB_HK2_Moi_Giang!$L:$L,ThongKe_GV!E$2)&gt;0,"X","")</f>
        <v/>
      </c>
      <c r="F25" s="79" t="str">
        <f>IF(COUNTIFS(TKB_HK2_Moi_Giang!$S:$S,ThongKe_GV!$C25,TKB_HK2_Moi_Giang!$K:$K,ThongKe_GV!F$1,TKB_HK2_Moi_Giang!$L:$L,ThongKe_GV!F$2)&gt;0,"X","")</f>
        <v/>
      </c>
      <c r="G25" s="79" t="str">
        <f>IF(COUNTIFS(TKB_HK2_Moi_Giang!$S:$S,ThongKe_GV!$C25,TKB_HK2_Moi_Giang!$K:$K,ThongKe_GV!G$1,TKB_HK2_Moi_Giang!$L:$L,ThongKe_GV!G$2)&gt;0,"X","")</f>
        <v/>
      </c>
      <c r="H25" s="79" t="str">
        <f>IF(COUNTIFS(TKB_HK2_Moi_Giang!$S:$S,ThongKe_GV!$C25,TKB_HK2_Moi_Giang!$K:$K,ThongKe_GV!H$1,TKB_HK2_Moi_Giang!$L:$L,ThongKe_GV!H$2)&gt;0,"X","")</f>
        <v/>
      </c>
      <c r="I25" s="79" t="str">
        <f>IF(COUNTIFS(TKB_HK2_Moi_Giang!$S:$S,ThongKe_GV!$C25,TKB_HK2_Moi_Giang!$K:$K,ThongKe_GV!I$1,TKB_HK2_Moi_Giang!$L:$L,ThongKe_GV!I$2)&gt;0,"X","")</f>
        <v/>
      </c>
      <c r="J25" s="79" t="str">
        <f>IF(COUNTIFS(TKB_HK2_Moi_Giang!$S:$S,ThongKe_GV!$C25,TKB_HK2_Moi_Giang!$K:$K,ThongKe_GV!J$1,TKB_HK2_Moi_Giang!$L:$L,ThongKe_GV!J$2)&gt;0,"X","")</f>
        <v/>
      </c>
      <c r="K25" s="79" t="str">
        <f>IF(COUNTIFS(TKB_HK2_Moi_Giang!$S:$S,ThongKe_GV!$C25,TKB_HK2_Moi_Giang!$K:$K,ThongKe_GV!K$1,TKB_HK2_Moi_Giang!$L:$L,ThongKe_GV!K$2)&gt;0,"X","")</f>
        <v/>
      </c>
      <c r="L25" s="79" t="str">
        <f>IF(COUNTIFS(TKB_HK2_Moi_Giang!$S:$S,ThongKe_GV!$C25,TKB_HK2_Moi_Giang!$K:$K,ThongKe_GV!L$1,TKB_HK2_Moi_Giang!$L:$L,ThongKe_GV!L$2)&gt;0,"X","")</f>
        <v/>
      </c>
      <c r="M25" s="79" t="str">
        <f>IF(COUNTIFS(TKB_HK2_Moi_Giang!$S:$S,ThongKe_GV!$C25,TKB_HK2_Moi_Giang!$K:$K,ThongKe_GV!M$1,TKB_HK2_Moi_Giang!$L:$L,ThongKe_GV!M$2)&gt;0,"X","")</f>
        <v/>
      </c>
      <c r="N25" s="79" t="str">
        <f>IF(COUNTIFS(TKB_HK2_Moi_Giang!$S:$S,ThongKe_GV!$C25,TKB_HK2_Moi_Giang!$K:$K,ThongKe_GV!N$1,TKB_HK2_Moi_Giang!$L:$L,ThongKe_GV!N$2)&gt;0,"X","")</f>
        <v/>
      </c>
      <c r="O25" s="79" t="str">
        <f>IF(COUNTIFS(TKB_HK2_Moi_Giang!$S:$S,ThongKe_GV!$C25,TKB_HK2_Moi_Giang!$K:$K,ThongKe_GV!O$1,TKB_HK2_Moi_Giang!$L:$L,ThongKe_GV!O$2)&gt;0,"X","")</f>
        <v/>
      </c>
      <c r="P25" s="79" t="str">
        <f>IF(COUNTIFS(TKB_HK2_Moi_Giang!$S:$S,ThongKe_GV!$C25,TKB_HK2_Moi_Giang!$K:$K,ThongKe_GV!P$1,TKB_HK2_Moi_Giang!$L:$L,ThongKe_GV!P$2)&gt;0,"X","")</f>
        <v/>
      </c>
      <c r="Q25" s="80" t="str">
        <f>IF(COUNTIFS(TKB_HK2_Moi_Giang!$S:$S,ThongKe_GV!$C25,TKB_HK2_Moi_Giang!$K:$K,ThongKe_GV!Q$1,TKB_HK2_Moi_Giang!$L:$L,ThongKe_GV!Q$2)&gt;0,"X","")</f>
        <v/>
      </c>
      <c r="R25" s="80" t="str">
        <f>IF(COUNTIFS(TKB_HK2_Moi_Giang!$S:$S,ThongKe_GV!$C25,TKB_HK2_Moi_Giang!$K:$K,ThongKe_GV!R$1,TKB_HK2_Moi_Giang!$L:$L,ThongKe_GV!R$2)&gt;0,"X","")</f>
        <v/>
      </c>
      <c r="S25" s="80" t="str">
        <f>IF(COUNTIFS(TKB_HK2_Moi_Giang!$S:$S,ThongKe_GV!$C25,TKB_HK2_Moi_Giang!$K:$K,ThongKe_GV!S$1,TKB_HK2_Moi_Giang!$L:$L,ThongKe_GV!S$2)&gt;0,"X","")</f>
        <v/>
      </c>
      <c r="T25" s="80" t="str">
        <f>IF(COUNTIFS(TKB_HK2_Moi_Giang!$S:$S,ThongKe_GV!$C25,TKB_HK2_Moi_Giang!$K:$K,ThongKe_GV!T$1,TKB_HK2_Moi_Giang!$L:$L,ThongKe_GV!T$2)&gt;0,"X","")</f>
        <v/>
      </c>
      <c r="U25" s="80" t="str">
        <f>IF(COUNTIFS(TKB_HK2_Moi_Giang!$S:$S,ThongKe_GV!$C25,TKB_HK2_Moi_Giang!$K:$K,ThongKe_GV!U$1,TKB_HK2_Moi_Giang!$L:$L,ThongKe_GV!U$2)&gt;0,"X","")</f>
        <v/>
      </c>
      <c r="V25" s="80" t="str">
        <f>IF(COUNTIFS(TKB_HK2_Moi_Giang!$S:$S,ThongKe_GV!$C25,TKB_HK2_Moi_Giang!$K:$K,ThongKe_GV!V$1,TKB_HK2_Moi_Giang!$L:$L,ThongKe_GV!V$2)&gt;0,"X","")</f>
        <v/>
      </c>
      <c r="W25" s="80" t="str">
        <f>IF(COUNTIFS(TKB_HK2_Moi_Giang!$S:$S,ThongKe_GV!$C25,TKB_HK2_Moi_Giang!$K:$K,ThongKe_GV!W$1,TKB_HK2_Moi_Giang!$L:$L,ThongKe_GV!W$2)&gt;0,"X","")</f>
        <v/>
      </c>
      <c r="X25" s="80" t="str">
        <f>IF(COUNTIFS(TKB_HK2_Moi_Giang!$S:$S,ThongKe_GV!$C25,TKB_HK2_Moi_Giang!$K:$K,ThongKe_GV!X$1,TKB_HK2_Moi_Giang!$L:$L,ThongKe_GV!X$2)&gt;0,"X","")</f>
        <v/>
      </c>
      <c r="Y25" s="80" t="str">
        <f>IF(COUNTIFS(TKB_HK2_Moi_Giang!$S:$S,ThongKe_GV!$C25,TKB_HK2_Moi_Giang!$K:$K,ThongKe_GV!Y$1,TKB_HK2_Moi_Giang!$L:$L,ThongKe_GV!Y$2)&gt;0,"X","")</f>
        <v/>
      </c>
      <c r="Z25" s="80" t="str">
        <f>IF(COUNTIFS(TKB_HK2_Moi_Giang!$S:$S,ThongKe_GV!$C25,TKB_HK2_Moi_Giang!$K:$K,ThongKe_GV!Z$1,TKB_HK2_Moi_Giang!$L:$L,ThongKe_GV!Z$2)&gt;0,"X","")</f>
        <v/>
      </c>
      <c r="AA25" s="80" t="str">
        <f>IF(COUNTIFS(TKB_HK2_Moi_Giang!$S:$S,ThongKe_GV!$C25,TKB_HK2_Moi_Giang!$K:$K,ThongKe_GV!AA$1,TKB_HK2_Moi_Giang!$L:$L,ThongKe_GV!AA$2)&gt;0,"X","")</f>
        <v/>
      </c>
      <c r="AB25" s="80" t="str">
        <f>IF(COUNTIFS(TKB_HK2_Moi_Giang!$S:$S,ThongKe_GV!$C25,TKB_HK2_Moi_Giang!$K:$K,ThongKe_GV!AB$1,TKB_HK2_Moi_Giang!$L:$L,ThongKe_GV!AB$2)&gt;0,"X","")</f>
        <v/>
      </c>
    </row>
    <row r="26">
      <c r="A26" s="68" t="str">
        <f t="shared" si="3"/>
        <v>Ngoại ngữ</v>
      </c>
      <c r="B26" s="87" t="s">
        <v>137</v>
      </c>
      <c r="C26" s="77" t="s">
        <v>138</v>
      </c>
      <c r="D26" s="87" t="s">
        <v>139</v>
      </c>
      <c r="E26" s="79" t="str">
        <f>IF(COUNTIFS(TKB_HK2_Moi_Giang!$S:$S,ThongKe_GV!$C26,TKB_HK2_Moi_Giang!$K:$K,ThongKe_GV!E$1,TKB_HK2_Moi_Giang!$L:$L,ThongKe_GV!E$2)&gt;0,"X","")</f>
        <v/>
      </c>
      <c r="F26" s="79" t="str">
        <f>IF(COUNTIFS(TKB_HK2_Moi_Giang!$S:$S,ThongKe_GV!$C26,TKB_HK2_Moi_Giang!$K:$K,ThongKe_GV!F$1,TKB_HK2_Moi_Giang!$L:$L,ThongKe_GV!F$2)&gt;0,"X","")</f>
        <v/>
      </c>
      <c r="G26" s="79" t="str">
        <f>IF(COUNTIFS(TKB_HK2_Moi_Giang!$S:$S,ThongKe_GV!$C26,TKB_HK2_Moi_Giang!$K:$K,ThongKe_GV!G$1,TKB_HK2_Moi_Giang!$L:$L,ThongKe_GV!G$2)&gt;0,"X","")</f>
        <v/>
      </c>
      <c r="H26" s="79" t="str">
        <f>IF(COUNTIFS(TKB_HK2_Moi_Giang!$S:$S,ThongKe_GV!$C26,TKB_HK2_Moi_Giang!$K:$K,ThongKe_GV!H$1,TKB_HK2_Moi_Giang!$L:$L,ThongKe_GV!H$2)&gt;0,"X","")</f>
        <v/>
      </c>
      <c r="I26" s="79" t="str">
        <f>IF(COUNTIFS(TKB_HK2_Moi_Giang!$S:$S,ThongKe_GV!$C26,TKB_HK2_Moi_Giang!$K:$K,ThongKe_GV!I$1,TKB_HK2_Moi_Giang!$L:$L,ThongKe_GV!I$2)&gt;0,"X","")</f>
        <v/>
      </c>
      <c r="J26" s="79" t="str">
        <f>IF(COUNTIFS(TKB_HK2_Moi_Giang!$S:$S,ThongKe_GV!$C26,TKB_HK2_Moi_Giang!$K:$K,ThongKe_GV!J$1,TKB_HK2_Moi_Giang!$L:$L,ThongKe_GV!J$2)&gt;0,"X","")</f>
        <v/>
      </c>
      <c r="K26" s="79" t="str">
        <f>IF(COUNTIFS(TKB_HK2_Moi_Giang!$S:$S,ThongKe_GV!$C26,TKB_HK2_Moi_Giang!$K:$K,ThongKe_GV!K$1,TKB_HK2_Moi_Giang!$L:$L,ThongKe_GV!K$2)&gt;0,"X","")</f>
        <v/>
      </c>
      <c r="L26" s="79" t="str">
        <f>IF(COUNTIFS(TKB_HK2_Moi_Giang!$S:$S,ThongKe_GV!$C26,TKB_HK2_Moi_Giang!$K:$K,ThongKe_GV!L$1,TKB_HK2_Moi_Giang!$L:$L,ThongKe_GV!L$2)&gt;0,"X","")</f>
        <v/>
      </c>
      <c r="M26" s="79" t="str">
        <f>IF(COUNTIFS(TKB_HK2_Moi_Giang!$S:$S,ThongKe_GV!$C26,TKB_HK2_Moi_Giang!$K:$K,ThongKe_GV!M$1,TKB_HK2_Moi_Giang!$L:$L,ThongKe_GV!M$2)&gt;0,"X","")</f>
        <v/>
      </c>
      <c r="N26" s="79" t="str">
        <f>IF(COUNTIFS(TKB_HK2_Moi_Giang!$S:$S,ThongKe_GV!$C26,TKB_HK2_Moi_Giang!$K:$K,ThongKe_GV!N$1,TKB_HK2_Moi_Giang!$L:$L,ThongKe_GV!N$2)&gt;0,"X","")</f>
        <v/>
      </c>
      <c r="O26" s="79" t="str">
        <f>IF(COUNTIFS(TKB_HK2_Moi_Giang!$S:$S,ThongKe_GV!$C26,TKB_HK2_Moi_Giang!$K:$K,ThongKe_GV!O$1,TKB_HK2_Moi_Giang!$L:$L,ThongKe_GV!O$2)&gt;0,"X","")</f>
        <v/>
      </c>
      <c r="P26" s="79" t="str">
        <f>IF(COUNTIFS(TKB_HK2_Moi_Giang!$S:$S,ThongKe_GV!$C26,TKB_HK2_Moi_Giang!$K:$K,ThongKe_GV!P$1,TKB_HK2_Moi_Giang!$L:$L,ThongKe_GV!P$2)&gt;0,"X","")</f>
        <v/>
      </c>
      <c r="Q26" s="80" t="str">
        <f>IF(COUNTIFS(TKB_HK2_Moi_Giang!$S:$S,ThongKe_GV!$C26,TKB_HK2_Moi_Giang!$K:$K,ThongKe_GV!Q$1,TKB_HK2_Moi_Giang!$L:$L,ThongKe_GV!Q$2)&gt;0,"X","")</f>
        <v/>
      </c>
      <c r="R26" s="80" t="str">
        <f>IF(COUNTIFS(TKB_HK2_Moi_Giang!$S:$S,ThongKe_GV!$C26,TKB_HK2_Moi_Giang!$K:$K,ThongKe_GV!R$1,TKB_HK2_Moi_Giang!$L:$L,ThongKe_GV!R$2)&gt;0,"X","")</f>
        <v/>
      </c>
      <c r="S26" s="80" t="str">
        <f>IF(COUNTIFS(TKB_HK2_Moi_Giang!$S:$S,ThongKe_GV!$C26,TKB_HK2_Moi_Giang!$K:$K,ThongKe_GV!S$1,TKB_HK2_Moi_Giang!$L:$L,ThongKe_GV!S$2)&gt;0,"X","")</f>
        <v/>
      </c>
      <c r="T26" s="80" t="str">
        <f>IF(COUNTIFS(TKB_HK2_Moi_Giang!$S:$S,ThongKe_GV!$C26,TKB_HK2_Moi_Giang!$K:$K,ThongKe_GV!T$1,TKB_HK2_Moi_Giang!$L:$L,ThongKe_GV!T$2)&gt;0,"X","")</f>
        <v/>
      </c>
      <c r="U26" s="80" t="str">
        <f>IF(COUNTIFS(TKB_HK2_Moi_Giang!$S:$S,ThongKe_GV!$C26,TKB_HK2_Moi_Giang!$K:$K,ThongKe_GV!U$1,TKB_HK2_Moi_Giang!$L:$L,ThongKe_GV!U$2)&gt;0,"X","")</f>
        <v/>
      </c>
      <c r="V26" s="80" t="str">
        <f>IF(COUNTIFS(TKB_HK2_Moi_Giang!$S:$S,ThongKe_GV!$C26,TKB_HK2_Moi_Giang!$K:$K,ThongKe_GV!V$1,TKB_HK2_Moi_Giang!$L:$L,ThongKe_GV!V$2)&gt;0,"X","")</f>
        <v/>
      </c>
      <c r="W26" s="80" t="str">
        <f>IF(COUNTIFS(TKB_HK2_Moi_Giang!$S:$S,ThongKe_GV!$C26,TKB_HK2_Moi_Giang!$K:$K,ThongKe_GV!W$1,TKB_HK2_Moi_Giang!$L:$L,ThongKe_GV!W$2)&gt;0,"X","")</f>
        <v/>
      </c>
      <c r="X26" s="80" t="str">
        <f>IF(COUNTIFS(TKB_HK2_Moi_Giang!$S:$S,ThongKe_GV!$C26,TKB_HK2_Moi_Giang!$K:$K,ThongKe_GV!X$1,TKB_HK2_Moi_Giang!$L:$L,ThongKe_GV!X$2)&gt;0,"X","")</f>
        <v/>
      </c>
      <c r="Y26" s="80" t="str">
        <f>IF(COUNTIFS(TKB_HK2_Moi_Giang!$S:$S,ThongKe_GV!$C26,TKB_HK2_Moi_Giang!$K:$K,ThongKe_GV!Y$1,TKB_HK2_Moi_Giang!$L:$L,ThongKe_GV!Y$2)&gt;0,"X","")</f>
        <v/>
      </c>
      <c r="Z26" s="80" t="str">
        <f>IF(COUNTIFS(TKB_HK2_Moi_Giang!$S:$S,ThongKe_GV!$C26,TKB_HK2_Moi_Giang!$K:$K,ThongKe_GV!Z$1,TKB_HK2_Moi_Giang!$L:$L,ThongKe_GV!Z$2)&gt;0,"X","")</f>
        <v/>
      </c>
      <c r="AA26" s="80" t="str">
        <f>IF(COUNTIFS(TKB_HK2_Moi_Giang!$S:$S,ThongKe_GV!$C26,TKB_HK2_Moi_Giang!$K:$K,ThongKe_GV!AA$1,TKB_HK2_Moi_Giang!$L:$L,ThongKe_GV!AA$2)&gt;0,"X","")</f>
        <v/>
      </c>
      <c r="AB26" s="80" t="str">
        <f>IF(COUNTIFS(TKB_HK2_Moi_Giang!$S:$S,ThongKe_GV!$C26,TKB_HK2_Moi_Giang!$K:$K,ThongKe_GV!AB$1,TKB_HK2_Moi_Giang!$L:$L,ThongKe_GV!AB$2)&gt;0,"X","")</f>
        <v/>
      </c>
    </row>
    <row r="27">
      <c r="A27" s="68" t="str">
        <f t="shared" si="3"/>
        <v>Thiết kế</v>
      </c>
      <c r="B27" s="87" t="s">
        <v>140</v>
      </c>
      <c r="C27" s="77" t="s">
        <v>141</v>
      </c>
      <c r="D27" s="87" t="s">
        <v>142</v>
      </c>
      <c r="E27" s="79" t="str">
        <f>IF(COUNTIFS(TKB_HK2_Moi_Giang!$S:$S,ThongKe_GV!$C27,TKB_HK2_Moi_Giang!$K:$K,ThongKe_GV!E$1,TKB_HK2_Moi_Giang!$L:$L,ThongKe_GV!E$2)&gt;0,"X","")</f>
        <v/>
      </c>
      <c r="F27" s="79" t="str">
        <f>IF(COUNTIFS(TKB_HK2_Moi_Giang!$S:$S,ThongKe_GV!$C27,TKB_HK2_Moi_Giang!$K:$K,ThongKe_GV!F$1,TKB_HK2_Moi_Giang!$L:$L,ThongKe_GV!F$2)&gt;0,"X","")</f>
        <v/>
      </c>
      <c r="G27" s="79" t="str">
        <f>IF(COUNTIFS(TKB_HK2_Moi_Giang!$S:$S,ThongKe_GV!$C27,TKB_HK2_Moi_Giang!$K:$K,ThongKe_GV!G$1,TKB_HK2_Moi_Giang!$L:$L,ThongKe_GV!G$2)&gt;0,"X","")</f>
        <v/>
      </c>
      <c r="H27" s="79" t="str">
        <f>IF(COUNTIFS(TKB_HK2_Moi_Giang!$S:$S,ThongKe_GV!$C27,TKB_HK2_Moi_Giang!$K:$K,ThongKe_GV!H$1,TKB_HK2_Moi_Giang!$L:$L,ThongKe_GV!H$2)&gt;0,"X","")</f>
        <v/>
      </c>
      <c r="I27" s="79" t="str">
        <f>IF(COUNTIFS(TKB_HK2_Moi_Giang!$S:$S,ThongKe_GV!$C27,TKB_HK2_Moi_Giang!$K:$K,ThongKe_GV!I$1,TKB_HK2_Moi_Giang!$L:$L,ThongKe_GV!I$2)&gt;0,"X","")</f>
        <v/>
      </c>
      <c r="J27" s="79" t="str">
        <f>IF(COUNTIFS(TKB_HK2_Moi_Giang!$S:$S,ThongKe_GV!$C27,TKB_HK2_Moi_Giang!$K:$K,ThongKe_GV!J$1,TKB_HK2_Moi_Giang!$L:$L,ThongKe_GV!J$2)&gt;0,"X","")</f>
        <v/>
      </c>
      <c r="K27" s="79" t="str">
        <f>IF(COUNTIFS(TKB_HK2_Moi_Giang!$S:$S,ThongKe_GV!$C27,TKB_HK2_Moi_Giang!$K:$K,ThongKe_GV!K$1,TKB_HK2_Moi_Giang!$L:$L,ThongKe_GV!K$2)&gt;0,"X","")</f>
        <v/>
      </c>
      <c r="L27" s="79" t="str">
        <f>IF(COUNTIFS(TKB_HK2_Moi_Giang!$S:$S,ThongKe_GV!$C27,TKB_HK2_Moi_Giang!$K:$K,ThongKe_GV!L$1,TKB_HK2_Moi_Giang!$L:$L,ThongKe_GV!L$2)&gt;0,"X","")</f>
        <v/>
      </c>
      <c r="M27" s="79" t="str">
        <f>IF(COUNTIFS(TKB_HK2_Moi_Giang!$S:$S,ThongKe_GV!$C27,TKB_HK2_Moi_Giang!$K:$K,ThongKe_GV!M$1,TKB_HK2_Moi_Giang!$L:$L,ThongKe_GV!M$2)&gt;0,"X","")</f>
        <v/>
      </c>
      <c r="N27" s="79" t="str">
        <f>IF(COUNTIFS(TKB_HK2_Moi_Giang!$S:$S,ThongKe_GV!$C27,TKB_HK2_Moi_Giang!$K:$K,ThongKe_GV!N$1,TKB_HK2_Moi_Giang!$L:$L,ThongKe_GV!N$2)&gt;0,"X","")</f>
        <v/>
      </c>
      <c r="O27" s="79" t="str">
        <f>IF(COUNTIFS(TKB_HK2_Moi_Giang!$S:$S,ThongKe_GV!$C27,TKB_HK2_Moi_Giang!$K:$K,ThongKe_GV!O$1,TKB_HK2_Moi_Giang!$L:$L,ThongKe_GV!O$2)&gt;0,"X","")</f>
        <v/>
      </c>
      <c r="P27" s="79" t="str">
        <f>IF(COUNTIFS(TKB_HK2_Moi_Giang!$S:$S,ThongKe_GV!$C27,TKB_HK2_Moi_Giang!$K:$K,ThongKe_GV!P$1,TKB_HK2_Moi_Giang!$L:$L,ThongKe_GV!P$2)&gt;0,"X","")</f>
        <v/>
      </c>
      <c r="Q27" s="80" t="str">
        <f>IF(COUNTIFS(TKB_HK2_Moi_Giang!$S:$S,ThongKe_GV!$C27,TKB_HK2_Moi_Giang!$K:$K,ThongKe_GV!Q$1,TKB_HK2_Moi_Giang!$L:$L,ThongKe_GV!Q$2)&gt;0,"X","")</f>
        <v/>
      </c>
      <c r="R27" s="80" t="str">
        <f>IF(COUNTIFS(TKB_HK2_Moi_Giang!$S:$S,ThongKe_GV!$C27,TKB_HK2_Moi_Giang!$K:$K,ThongKe_GV!R$1,TKB_HK2_Moi_Giang!$L:$L,ThongKe_GV!R$2)&gt;0,"X","")</f>
        <v/>
      </c>
      <c r="S27" s="80" t="str">
        <f>IF(COUNTIFS(TKB_HK2_Moi_Giang!$S:$S,ThongKe_GV!$C27,TKB_HK2_Moi_Giang!$K:$K,ThongKe_GV!S$1,TKB_HK2_Moi_Giang!$L:$L,ThongKe_GV!S$2)&gt;0,"X","")</f>
        <v/>
      </c>
      <c r="T27" s="80" t="str">
        <f>IF(COUNTIFS(TKB_HK2_Moi_Giang!$S:$S,ThongKe_GV!$C27,TKB_HK2_Moi_Giang!$K:$K,ThongKe_GV!T$1,TKB_HK2_Moi_Giang!$L:$L,ThongKe_GV!T$2)&gt;0,"X","")</f>
        <v/>
      </c>
      <c r="U27" s="80" t="str">
        <f>IF(COUNTIFS(TKB_HK2_Moi_Giang!$S:$S,ThongKe_GV!$C27,TKB_HK2_Moi_Giang!$K:$K,ThongKe_GV!U$1,TKB_HK2_Moi_Giang!$L:$L,ThongKe_GV!U$2)&gt;0,"X","")</f>
        <v/>
      </c>
      <c r="V27" s="80" t="str">
        <f>IF(COUNTIFS(TKB_HK2_Moi_Giang!$S:$S,ThongKe_GV!$C27,TKB_HK2_Moi_Giang!$K:$K,ThongKe_GV!V$1,TKB_HK2_Moi_Giang!$L:$L,ThongKe_GV!V$2)&gt;0,"X","")</f>
        <v/>
      </c>
      <c r="W27" s="80" t="str">
        <f>IF(COUNTIFS(TKB_HK2_Moi_Giang!$S:$S,ThongKe_GV!$C27,TKB_HK2_Moi_Giang!$K:$K,ThongKe_GV!W$1,TKB_HK2_Moi_Giang!$L:$L,ThongKe_GV!W$2)&gt;0,"X","")</f>
        <v/>
      </c>
      <c r="X27" s="80" t="str">
        <f>IF(COUNTIFS(TKB_HK2_Moi_Giang!$S:$S,ThongKe_GV!$C27,TKB_HK2_Moi_Giang!$K:$K,ThongKe_GV!X$1,TKB_HK2_Moi_Giang!$L:$L,ThongKe_GV!X$2)&gt;0,"X","")</f>
        <v/>
      </c>
      <c r="Y27" s="80" t="str">
        <f>IF(COUNTIFS(TKB_HK2_Moi_Giang!$S:$S,ThongKe_GV!$C27,TKB_HK2_Moi_Giang!$K:$K,ThongKe_GV!Y$1,TKB_HK2_Moi_Giang!$L:$L,ThongKe_GV!Y$2)&gt;0,"X","")</f>
        <v/>
      </c>
      <c r="Z27" s="80" t="str">
        <f>IF(COUNTIFS(TKB_HK2_Moi_Giang!$S:$S,ThongKe_GV!$C27,TKB_HK2_Moi_Giang!$K:$K,ThongKe_GV!Z$1,TKB_HK2_Moi_Giang!$L:$L,ThongKe_GV!Z$2)&gt;0,"X","")</f>
        <v/>
      </c>
      <c r="AA27" s="80" t="str">
        <f>IF(COUNTIFS(TKB_HK2_Moi_Giang!$S:$S,ThongKe_GV!$C27,TKB_HK2_Moi_Giang!$K:$K,ThongKe_GV!AA$1,TKB_HK2_Moi_Giang!$L:$L,ThongKe_GV!AA$2)&gt;0,"X","")</f>
        <v/>
      </c>
      <c r="AB27" s="80" t="str">
        <f>IF(COUNTIFS(TKB_HK2_Moi_Giang!$S:$S,ThongKe_GV!$C27,TKB_HK2_Moi_Giang!$K:$K,ThongKe_GV!AB$1,TKB_HK2_Moi_Giang!$L:$L,ThongKe_GV!AB$2)&gt;0,"X","")</f>
        <v/>
      </c>
    </row>
    <row r="28">
      <c r="A28" s="68" t="s">
        <v>143</v>
      </c>
      <c r="B28" s="77" t="s">
        <v>144</v>
      </c>
      <c r="C28" s="77" t="s">
        <v>145</v>
      </c>
      <c r="D28" s="77" t="s">
        <v>146</v>
      </c>
      <c r="E28" s="79" t="str">
        <f>IF(COUNTIFS(TKB_HK2_Moi_Giang!$S:$S,ThongKe_GV!$C28,TKB_HK2_Moi_Giang!$K:$K,ThongKe_GV!E$1,TKB_HK2_Moi_Giang!$L:$L,ThongKe_GV!E$2)&gt;0,"X","")</f>
        <v/>
      </c>
      <c r="F28" s="79" t="str">
        <f>IF(COUNTIFS(TKB_HK2_Moi_Giang!$S:$S,ThongKe_GV!$C28,TKB_HK2_Moi_Giang!$K:$K,ThongKe_GV!F$1,TKB_HK2_Moi_Giang!$L:$L,ThongKe_GV!F$2)&gt;0,"X","")</f>
        <v/>
      </c>
      <c r="G28" s="79" t="str">
        <f>IF(COUNTIFS(TKB_HK2_Moi_Giang!$S:$S,ThongKe_GV!$C28,TKB_HK2_Moi_Giang!$K:$K,ThongKe_GV!G$1,TKB_HK2_Moi_Giang!$L:$L,ThongKe_GV!G$2)&gt;0,"X","")</f>
        <v/>
      </c>
      <c r="H28" s="79" t="str">
        <f>IF(COUNTIFS(TKB_HK2_Moi_Giang!$S:$S,ThongKe_GV!$C28,TKB_HK2_Moi_Giang!$K:$K,ThongKe_GV!H$1,TKB_HK2_Moi_Giang!$L:$L,ThongKe_GV!H$2)&gt;0,"X","")</f>
        <v/>
      </c>
      <c r="I28" s="79" t="str">
        <f>IF(COUNTIFS(TKB_HK2_Moi_Giang!$S:$S,ThongKe_GV!$C28,TKB_HK2_Moi_Giang!$K:$K,ThongKe_GV!I$1,TKB_HK2_Moi_Giang!$L:$L,ThongKe_GV!I$2)&gt;0,"X","")</f>
        <v/>
      </c>
      <c r="J28" s="79" t="str">
        <f>IF(COUNTIFS(TKB_HK2_Moi_Giang!$S:$S,ThongKe_GV!$C28,TKB_HK2_Moi_Giang!$K:$K,ThongKe_GV!J$1,TKB_HK2_Moi_Giang!$L:$L,ThongKe_GV!J$2)&gt;0,"X","")</f>
        <v/>
      </c>
      <c r="K28" s="79" t="str">
        <f>IF(COUNTIFS(TKB_HK2_Moi_Giang!$S:$S,ThongKe_GV!$C28,TKB_HK2_Moi_Giang!$K:$K,ThongKe_GV!K$1,TKB_HK2_Moi_Giang!$L:$L,ThongKe_GV!K$2)&gt;0,"X","")</f>
        <v/>
      </c>
      <c r="L28" s="79" t="str">
        <f>IF(COUNTIFS(TKB_HK2_Moi_Giang!$S:$S,ThongKe_GV!$C28,TKB_HK2_Moi_Giang!$K:$K,ThongKe_GV!L$1,TKB_HK2_Moi_Giang!$L:$L,ThongKe_GV!L$2)&gt;0,"X","")</f>
        <v/>
      </c>
      <c r="M28" s="79" t="str">
        <f>IF(COUNTIFS(TKB_HK2_Moi_Giang!$S:$S,ThongKe_GV!$C28,TKB_HK2_Moi_Giang!$K:$K,ThongKe_GV!M$1,TKB_HK2_Moi_Giang!$L:$L,ThongKe_GV!M$2)&gt;0,"X","")</f>
        <v/>
      </c>
      <c r="N28" s="79" t="str">
        <f>IF(COUNTIFS(TKB_HK2_Moi_Giang!$S:$S,ThongKe_GV!$C28,TKB_HK2_Moi_Giang!$K:$K,ThongKe_GV!N$1,TKB_HK2_Moi_Giang!$L:$L,ThongKe_GV!N$2)&gt;0,"X","")</f>
        <v/>
      </c>
      <c r="O28" s="79" t="str">
        <f>IF(COUNTIFS(TKB_HK2_Moi_Giang!$S:$S,ThongKe_GV!$C28,TKB_HK2_Moi_Giang!$K:$K,ThongKe_GV!O$1,TKB_HK2_Moi_Giang!$L:$L,ThongKe_GV!O$2)&gt;0,"X","")</f>
        <v/>
      </c>
      <c r="P28" s="79" t="str">
        <f>IF(COUNTIFS(TKB_HK2_Moi_Giang!$S:$S,ThongKe_GV!$C28,TKB_HK2_Moi_Giang!$K:$K,ThongKe_GV!P$1,TKB_HK2_Moi_Giang!$L:$L,ThongKe_GV!P$2)&gt;0,"X","")</f>
        <v/>
      </c>
      <c r="Q28" s="80" t="str">
        <f>IF(COUNTIFS(TKB_HK2_Moi_Giang!$S:$S,ThongKe_GV!$C28,TKB_HK2_Moi_Giang!$K:$K,ThongKe_GV!Q$1,TKB_HK2_Moi_Giang!$L:$L,ThongKe_GV!Q$2)&gt;0,"X","")</f>
        <v/>
      </c>
      <c r="R28" s="80" t="str">
        <f>IF(COUNTIFS(TKB_HK2_Moi_Giang!$S:$S,ThongKe_GV!$C28,TKB_HK2_Moi_Giang!$K:$K,ThongKe_GV!R$1,TKB_HK2_Moi_Giang!$L:$L,ThongKe_GV!R$2)&gt;0,"X","")</f>
        <v/>
      </c>
      <c r="S28" s="80" t="str">
        <f>IF(COUNTIFS(TKB_HK2_Moi_Giang!$S:$S,ThongKe_GV!$C28,TKB_HK2_Moi_Giang!$K:$K,ThongKe_GV!S$1,TKB_HK2_Moi_Giang!$L:$L,ThongKe_GV!S$2)&gt;0,"X","")</f>
        <v/>
      </c>
      <c r="T28" s="80" t="str">
        <f>IF(COUNTIFS(TKB_HK2_Moi_Giang!$S:$S,ThongKe_GV!$C28,TKB_HK2_Moi_Giang!$K:$K,ThongKe_GV!T$1,TKB_HK2_Moi_Giang!$L:$L,ThongKe_GV!T$2)&gt;0,"X","")</f>
        <v>X</v>
      </c>
      <c r="U28" s="80" t="str">
        <f>IF(COUNTIFS(TKB_HK2_Moi_Giang!$S:$S,ThongKe_GV!$C28,TKB_HK2_Moi_Giang!$K:$K,ThongKe_GV!U$1,TKB_HK2_Moi_Giang!$L:$L,ThongKe_GV!U$2)&gt;0,"X","")</f>
        <v>X</v>
      </c>
      <c r="V28" s="80" t="str">
        <f>IF(COUNTIFS(TKB_HK2_Moi_Giang!$S:$S,ThongKe_GV!$C28,TKB_HK2_Moi_Giang!$K:$K,ThongKe_GV!V$1,TKB_HK2_Moi_Giang!$L:$L,ThongKe_GV!V$2)&gt;0,"X","")</f>
        <v/>
      </c>
      <c r="W28" s="80" t="str">
        <f>IF(COUNTIFS(TKB_HK2_Moi_Giang!$S:$S,ThongKe_GV!$C28,TKB_HK2_Moi_Giang!$K:$K,ThongKe_GV!W$1,TKB_HK2_Moi_Giang!$L:$L,ThongKe_GV!W$2)&gt;0,"X","")</f>
        <v/>
      </c>
      <c r="X28" s="80" t="str">
        <f>IF(COUNTIFS(TKB_HK2_Moi_Giang!$S:$S,ThongKe_GV!$C28,TKB_HK2_Moi_Giang!$K:$K,ThongKe_GV!X$1,TKB_HK2_Moi_Giang!$L:$L,ThongKe_GV!X$2)&gt;0,"X","")</f>
        <v/>
      </c>
      <c r="Y28" s="80" t="str">
        <f>IF(COUNTIFS(TKB_HK2_Moi_Giang!$S:$S,ThongKe_GV!$C28,TKB_HK2_Moi_Giang!$K:$K,ThongKe_GV!Y$1,TKB_HK2_Moi_Giang!$L:$L,ThongKe_GV!Y$2)&gt;0,"X","")</f>
        <v/>
      </c>
      <c r="Z28" s="80" t="str">
        <f>IF(COUNTIFS(TKB_HK2_Moi_Giang!$S:$S,ThongKe_GV!$C28,TKB_HK2_Moi_Giang!$K:$K,ThongKe_GV!Z$1,TKB_HK2_Moi_Giang!$L:$L,ThongKe_GV!Z$2)&gt;0,"X","")</f>
        <v/>
      </c>
      <c r="AA28" s="80" t="str">
        <f>IF(COUNTIFS(TKB_HK2_Moi_Giang!$S:$S,ThongKe_GV!$C28,TKB_HK2_Moi_Giang!$K:$K,ThongKe_GV!AA$1,TKB_HK2_Moi_Giang!$L:$L,ThongKe_GV!AA$2)&gt;0,"X","")</f>
        <v/>
      </c>
      <c r="AB28" s="80" t="str">
        <f>IF(COUNTIFS(TKB_HK2_Moi_Giang!$S:$S,ThongKe_GV!$C28,TKB_HK2_Moi_Giang!$K:$K,ThongKe_GV!AB$1,TKB_HK2_Moi_Giang!$L:$L,ThongKe_GV!AB$2)&gt;0,"X","")</f>
        <v/>
      </c>
    </row>
    <row r="29">
      <c r="A29" s="68" t="str">
        <f t="shared" ref="A29:A45" si="4">IF(MID(B29,4,1)="Q","Quản trị",IF(MID(B29,4,1)="T","Thiết kế",IF(MID(B29,4,1)="N","Ngoại ngữ",IF(MID(B29,4,1)="C","Công nghệ",IF(MID(B29,4,1)="Y","Y dược",IF(MID(B29,4,1)="V","Văn hóa",""))))))</f>
        <v>Văn hóa</v>
      </c>
      <c r="B29" s="83" t="s">
        <v>147</v>
      </c>
      <c r="C29" s="77" t="s">
        <v>148</v>
      </c>
      <c r="D29" s="83" t="s">
        <v>149</v>
      </c>
      <c r="E29" s="79" t="str">
        <f>IF(COUNTIFS(TKB_HK2_Moi_Giang!$S:$S,ThongKe_GV!$C29,TKB_HK2_Moi_Giang!$K:$K,ThongKe_GV!E$1,TKB_HK2_Moi_Giang!$L:$L,ThongKe_GV!E$2)&gt;0,"X","")</f>
        <v/>
      </c>
      <c r="F29" s="79" t="str">
        <f>IF(COUNTIFS(TKB_HK2_Moi_Giang!$S:$S,ThongKe_GV!$C29,TKB_HK2_Moi_Giang!$K:$K,ThongKe_GV!F$1,TKB_HK2_Moi_Giang!$L:$L,ThongKe_GV!F$2)&gt;0,"X","")</f>
        <v/>
      </c>
      <c r="G29" s="79" t="str">
        <f>IF(COUNTIFS(TKB_HK2_Moi_Giang!$S:$S,ThongKe_GV!$C29,TKB_HK2_Moi_Giang!$K:$K,ThongKe_GV!G$1,TKB_HK2_Moi_Giang!$L:$L,ThongKe_GV!G$2)&gt;0,"X","")</f>
        <v/>
      </c>
      <c r="H29" s="79" t="str">
        <f>IF(COUNTIFS(TKB_HK2_Moi_Giang!$S:$S,ThongKe_GV!$C29,TKB_HK2_Moi_Giang!$K:$K,ThongKe_GV!H$1,TKB_HK2_Moi_Giang!$L:$L,ThongKe_GV!H$2)&gt;0,"X","")</f>
        <v/>
      </c>
      <c r="I29" s="79" t="str">
        <f>IF(COUNTIFS(TKB_HK2_Moi_Giang!$S:$S,ThongKe_GV!$C29,TKB_HK2_Moi_Giang!$K:$K,ThongKe_GV!I$1,TKB_HK2_Moi_Giang!$L:$L,ThongKe_GV!I$2)&gt;0,"X","")</f>
        <v/>
      </c>
      <c r="J29" s="79" t="str">
        <f>IF(COUNTIFS(TKB_HK2_Moi_Giang!$S:$S,ThongKe_GV!$C29,TKB_HK2_Moi_Giang!$K:$K,ThongKe_GV!J$1,TKB_HK2_Moi_Giang!$L:$L,ThongKe_GV!J$2)&gt;0,"X","")</f>
        <v/>
      </c>
      <c r="K29" s="79" t="str">
        <f>IF(COUNTIFS(TKB_HK2_Moi_Giang!$S:$S,ThongKe_GV!$C29,TKB_HK2_Moi_Giang!$K:$K,ThongKe_GV!K$1,TKB_HK2_Moi_Giang!$L:$L,ThongKe_GV!K$2)&gt;0,"X","")</f>
        <v/>
      </c>
      <c r="L29" s="79" t="str">
        <f>IF(COUNTIFS(TKB_HK2_Moi_Giang!$S:$S,ThongKe_GV!$C29,TKB_HK2_Moi_Giang!$K:$K,ThongKe_GV!L$1,TKB_HK2_Moi_Giang!$L:$L,ThongKe_GV!L$2)&gt;0,"X","")</f>
        <v/>
      </c>
      <c r="M29" s="79" t="str">
        <f>IF(COUNTIFS(TKB_HK2_Moi_Giang!$S:$S,ThongKe_GV!$C29,TKB_HK2_Moi_Giang!$K:$K,ThongKe_GV!M$1,TKB_HK2_Moi_Giang!$L:$L,ThongKe_GV!M$2)&gt;0,"X","")</f>
        <v/>
      </c>
      <c r="N29" s="79" t="str">
        <f>IF(COUNTIFS(TKB_HK2_Moi_Giang!$S:$S,ThongKe_GV!$C29,TKB_HK2_Moi_Giang!$K:$K,ThongKe_GV!N$1,TKB_HK2_Moi_Giang!$L:$L,ThongKe_GV!N$2)&gt;0,"X","")</f>
        <v/>
      </c>
      <c r="O29" s="79" t="str">
        <f>IF(COUNTIFS(TKB_HK2_Moi_Giang!$S:$S,ThongKe_GV!$C29,TKB_HK2_Moi_Giang!$K:$K,ThongKe_GV!O$1,TKB_HK2_Moi_Giang!$L:$L,ThongKe_GV!O$2)&gt;0,"X","")</f>
        <v/>
      </c>
      <c r="P29" s="79" t="str">
        <f>IF(COUNTIFS(TKB_HK2_Moi_Giang!$S:$S,ThongKe_GV!$C29,TKB_HK2_Moi_Giang!$K:$K,ThongKe_GV!P$1,TKB_HK2_Moi_Giang!$L:$L,ThongKe_GV!P$2)&gt;0,"X","")</f>
        <v/>
      </c>
      <c r="Q29" s="80" t="str">
        <f>IF(COUNTIFS(TKB_HK2_Moi_Giang!$S:$S,ThongKe_GV!$C29,TKB_HK2_Moi_Giang!$K:$K,ThongKe_GV!Q$1,TKB_HK2_Moi_Giang!$L:$L,ThongKe_GV!Q$2)&gt;0,"X","")</f>
        <v/>
      </c>
      <c r="R29" s="80" t="str">
        <f>IF(COUNTIFS(TKB_HK2_Moi_Giang!$S:$S,ThongKe_GV!$C29,TKB_HK2_Moi_Giang!$K:$K,ThongKe_GV!R$1,TKB_HK2_Moi_Giang!$L:$L,ThongKe_GV!R$2)&gt;0,"X","")</f>
        <v/>
      </c>
      <c r="S29" s="80" t="str">
        <f>IF(COUNTIFS(TKB_HK2_Moi_Giang!$S:$S,ThongKe_GV!$C29,TKB_HK2_Moi_Giang!$K:$K,ThongKe_GV!S$1,TKB_HK2_Moi_Giang!$L:$L,ThongKe_GV!S$2)&gt;0,"X","")</f>
        <v/>
      </c>
      <c r="T29" s="80" t="str">
        <f>IF(COUNTIFS(TKB_HK2_Moi_Giang!$S:$S,ThongKe_GV!$C29,TKB_HK2_Moi_Giang!$K:$K,ThongKe_GV!T$1,TKB_HK2_Moi_Giang!$L:$L,ThongKe_GV!T$2)&gt;0,"X","")</f>
        <v/>
      </c>
      <c r="U29" s="80" t="str">
        <f>IF(COUNTIFS(TKB_HK2_Moi_Giang!$S:$S,ThongKe_GV!$C29,TKB_HK2_Moi_Giang!$K:$K,ThongKe_GV!U$1,TKB_HK2_Moi_Giang!$L:$L,ThongKe_GV!U$2)&gt;0,"X","")</f>
        <v/>
      </c>
      <c r="V29" s="80" t="str">
        <f>IF(COUNTIFS(TKB_HK2_Moi_Giang!$S:$S,ThongKe_GV!$C29,TKB_HK2_Moi_Giang!$K:$K,ThongKe_GV!V$1,TKB_HK2_Moi_Giang!$L:$L,ThongKe_GV!V$2)&gt;0,"X","")</f>
        <v/>
      </c>
      <c r="W29" s="80" t="str">
        <f>IF(COUNTIFS(TKB_HK2_Moi_Giang!$S:$S,ThongKe_GV!$C29,TKB_HK2_Moi_Giang!$K:$K,ThongKe_GV!W$1,TKB_HK2_Moi_Giang!$L:$L,ThongKe_GV!W$2)&gt;0,"X","")</f>
        <v/>
      </c>
      <c r="X29" s="80" t="str">
        <f>IF(COUNTIFS(TKB_HK2_Moi_Giang!$S:$S,ThongKe_GV!$C29,TKB_HK2_Moi_Giang!$K:$K,ThongKe_GV!X$1,TKB_HK2_Moi_Giang!$L:$L,ThongKe_GV!X$2)&gt;0,"X","")</f>
        <v/>
      </c>
      <c r="Y29" s="80" t="str">
        <f>IF(COUNTIFS(TKB_HK2_Moi_Giang!$S:$S,ThongKe_GV!$C29,TKB_HK2_Moi_Giang!$K:$K,ThongKe_GV!Y$1,TKB_HK2_Moi_Giang!$L:$L,ThongKe_GV!Y$2)&gt;0,"X","")</f>
        <v/>
      </c>
      <c r="Z29" s="80" t="str">
        <f>IF(COUNTIFS(TKB_HK2_Moi_Giang!$S:$S,ThongKe_GV!$C29,TKB_HK2_Moi_Giang!$K:$K,ThongKe_GV!Z$1,TKB_HK2_Moi_Giang!$L:$L,ThongKe_GV!Z$2)&gt;0,"X","")</f>
        <v/>
      </c>
      <c r="AA29" s="80" t="str">
        <f>IF(COUNTIFS(TKB_HK2_Moi_Giang!$S:$S,ThongKe_GV!$C29,TKB_HK2_Moi_Giang!$K:$K,ThongKe_GV!AA$1,TKB_HK2_Moi_Giang!$L:$L,ThongKe_GV!AA$2)&gt;0,"X","")</f>
        <v/>
      </c>
      <c r="AB29" s="80" t="str">
        <f>IF(COUNTIFS(TKB_HK2_Moi_Giang!$S:$S,ThongKe_GV!$C29,TKB_HK2_Moi_Giang!$K:$K,ThongKe_GV!AB$1,TKB_HK2_Moi_Giang!$L:$L,ThongKe_GV!AB$2)&gt;0,"X","")</f>
        <v/>
      </c>
    </row>
    <row r="30">
      <c r="A30" s="68" t="str">
        <f t="shared" si="4"/>
        <v>Y dược</v>
      </c>
      <c r="B30" s="83" t="s">
        <v>150</v>
      </c>
      <c r="C30" s="77" t="s">
        <v>151</v>
      </c>
      <c r="D30" s="83" t="s">
        <v>152</v>
      </c>
      <c r="E30" s="79" t="str">
        <f>IF(COUNTIFS(TKB_HK2_Moi_Giang!$S:$S,ThongKe_GV!$C30,TKB_HK2_Moi_Giang!$K:$K,ThongKe_GV!E$1,TKB_HK2_Moi_Giang!$L:$L,ThongKe_GV!E$2)&gt;0,"X","")</f>
        <v/>
      </c>
      <c r="F30" s="79" t="str">
        <f>IF(COUNTIFS(TKB_HK2_Moi_Giang!$S:$S,ThongKe_GV!$C30,TKB_HK2_Moi_Giang!$K:$K,ThongKe_GV!F$1,TKB_HK2_Moi_Giang!$L:$L,ThongKe_GV!F$2)&gt;0,"X","")</f>
        <v/>
      </c>
      <c r="G30" s="79" t="str">
        <f>IF(COUNTIFS(TKB_HK2_Moi_Giang!$S:$S,ThongKe_GV!$C30,TKB_HK2_Moi_Giang!$K:$K,ThongKe_GV!G$1,TKB_HK2_Moi_Giang!$L:$L,ThongKe_GV!G$2)&gt;0,"X","")</f>
        <v/>
      </c>
      <c r="H30" s="79" t="str">
        <f>IF(COUNTIFS(TKB_HK2_Moi_Giang!$S:$S,ThongKe_GV!$C30,TKB_HK2_Moi_Giang!$K:$K,ThongKe_GV!H$1,TKB_HK2_Moi_Giang!$L:$L,ThongKe_GV!H$2)&gt;0,"X","")</f>
        <v/>
      </c>
      <c r="I30" s="79" t="str">
        <f>IF(COUNTIFS(TKB_HK2_Moi_Giang!$S:$S,ThongKe_GV!$C30,TKB_HK2_Moi_Giang!$K:$K,ThongKe_GV!I$1,TKB_HK2_Moi_Giang!$L:$L,ThongKe_GV!I$2)&gt;0,"X","")</f>
        <v/>
      </c>
      <c r="J30" s="79" t="str">
        <f>IF(COUNTIFS(TKB_HK2_Moi_Giang!$S:$S,ThongKe_GV!$C30,TKB_HK2_Moi_Giang!$K:$K,ThongKe_GV!J$1,TKB_HK2_Moi_Giang!$L:$L,ThongKe_GV!J$2)&gt;0,"X","")</f>
        <v/>
      </c>
      <c r="K30" s="79" t="str">
        <f>IF(COUNTIFS(TKB_HK2_Moi_Giang!$S:$S,ThongKe_GV!$C30,TKB_HK2_Moi_Giang!$K:$K,ThongKe_GV!K$1,TKB_HK2_Moi_Giang!$L:$L,ThongKe_GV!K$2)&gt;0,"X","")</f>
        <v/>
      </c>
      <c r="L30" s="79" t="str">
        <f>IF(COUNTIFS(TKB_HK2_Moi_Giang!$S:$S,ThongKe_GV!$C30,TKB_HK2_Moi_Giang!$K:$K,ThongKe_GV!L$1,TKB_HK2_Moi_Giang!$L:$L,ThongKe_GV!L$2)&gt;0,"X","")</f>
        <v/>
      </c>
      <c r="M30" s="79" t="str">
        <f>IF(COUNTIFS(TKB_HK2_Moi_Giang!$S:$S,ThongKe_GV!$C30,TKB_HK2_Moi_Giang!$K:$K,ThongKe_GV!M$1,TKB_HK2_Moi_Giang!$L:$L,ThongKe_GV!M$2)&gt;0,"X","")</f>
        <v/>
      </c>
      <c r="N30" s="79" t="str">
        <f>IF(COUNTIFS(TKB_HK2_Moi_Giang!$S:$S,ThongKe_GV!$C30,TKB_HK2_Moi_Giang!$K:$K,ThongKe_GV!N$1,TKB_HK2_Moi_Giang!$L:$L,ThongKe_GV!N$2)&gt;0,"X","")</f>
        <v/>
      </c>
      <c r="O30" s="79" t="str">
        <f>IF(COUNTIFS(TKB_HK2_Moi_Giang!$S:$S,ThongKe_GV!$C30,TKB_HK2_Moi_Giang!$K:$K,ThongKe_GV!O$1,TKB_HK2_Moi_Giang!$L:$L,ThongKe_GV!O$2)&gt;0,"X","")</f>
        <v/>
      </c>
      <c r="P30" s="79" t="str">
        <f>IF(COUNTIFS(TKB_HK2_Moi_Giang!$S:$S,ThongKe_GV!$C30,TKB_HK2_Moi_Giang!$K:$K,ThongKe_GV!P$1,TKB_HK2_Moi_Giang!$L:$L,ThongKe_GV!P$2)&gt;0,"X","")</f>
        <v/>
      </c>
      <c r="Q30" s="80" t="str">
        <f>IF(COUNTIFS(TKB_HK2_Moi_Giang!$S:$S,ThongKe_GV!$C30,TKB_HK2_Moi_Giang!$K:$K,ThongKe_GV!Q$1,TKB_HK2_Moi_Giang!$L:$L,ThongKe_GV!Q$2)&gt;0,"X","")</f>
        <v/>
      </c>
      <c r="R30" s="80" t="str">
        <f>IF(COUNTIFS(TKB_HK2_Moi_Giang!$S:$S,ThongKe_GV!$C30,TKB_HK2_Moi_Giang!$K:$K,ThongKe_GV!R$1,TKB_HK2_Moi_Giang!$L:$L,ThongKe_GV!R$2)&gt;0,"X","")</f>
        <v/>
      </c>
      <c r="S30" s="80" t="str">
        <f>IF(COUNTIFS(TKB_HK2_Moi_Giang!$S:$S,ThongKe_GV!$C30,TKB_HK2_Moi_Giang!$K:$K,ThongKe_GV!S$1,TKB_HK2_Moi_Giang!$L:$L,ThongKe_GV!S$2)&gt;0,"X","")</f>
        <v/>
      </c>
      <c r="T30" s="80" t="str">
        <f>IF(COUNTIFS(TKB_HK2_Moi_Giang!$S:$S,ThongKe_GV!$C30,TKB_HK2_Moi_Giang!$K:$K,ThongKe_GV!T$1,TKB_HK2_Moi_Giang!$L:$L,ThongKe_GV!T$2)&gt;0,"X","")</f>
        <v/>
      </c>
      <c r="U30" s="80" t="str">
        <f>IF(COUNTIFS(TKB_HK2_Moi_Giang!$S:$S,ThongKe_GV!$C30,TKB_HK2_Moi_Giang!$K:$K,ThongKe_GV!U$1,TKB_HK2_Moi_Giang!$L:$L,ThongKe_GV!U$2)&gt;0,"X","")</f>
        <v/>
      </c>
      <c r="V30" s="80" t="str">
        <f>IF(COUNTIFS(TKB_HK2_Moi_Giang!$S:$S,ThongKe_GV!$C30,TKB_HK2_Moi_Giang!$K:$K,ThongKe_GV!V$1,TKB_HK2_Moi_Giang!$L:$L,ThongKe_GV!V$2)&gt;0,"X","")</f>
        <v/>
      </c>
      <c r="W30" s="80" t="str">
        <f>IF(COUNTIFS(TKB_HK2_Moi_Giang!$S:$S,ThongKe_GV!$C30,TKB_HK2_Moi_Giang!$K:$K,ThongKe_GV!W$1,TKB_HK2_Moi_Giang!$L:$L,ThongKe_GV!W$2)&gt;0,"X","")</f>
        <v/>
      </c>
      <c r="X30" s="80" t="str">
        <f>IF(COUNTIFS(TKB_HK2_Moi_Giang!$S:$S,ThongKe_GV!$C30,TKB_HK2_Moi_Giang!$K:$K,ThongKe_GV!X$1,TKB_HK2_Moi_Giang!$L:$L,ThongKe_GV!X$2)&gt;0,"X","")</f>
        <v/>
      </c>
      <c r="Y30" s="80" t="str">
        <f>IF(COUNTIFS(TKB_HK2_Moi_Giang!$S:$S,ThongKe_GV!$C30,TKB_HK2_Moi_Giang!$K:$K,ThongKe_GV!Y$1,TKB_HK2_Moi_Giang!$L:$L,ThongKe_GV!Y$2)&gt;0,"X","")</f>
        <v/>
      </c>
      <c r="Z30" s="80" t="str">
        <f>IF(COUNTIFS(TKB_HK2_Moi_Giang!$S:$S,ThongKe_GV!$C30,TKB_HK2_Moi_Giang!$K:$K,ThongKe_GV!Z$1,TKB_HK2_Moi_Giang!$L:$L,ThongKe_GV!Z$2)&gt;0,"X","")</f>
        <v/>
      </c>
      <c r="AA30" s="80" t="str">
        <f>IF(COUNTIFS(TKB_HK2_Moi_Giang!$S:$S,ThongKe_GV!$C30,TKB_HK2_Moi_Giang!$K:$K,ThongKe_GV!AA$1,TKB_HK2_Moi_Giang!$L:$L,ThongKe_GV!AA$2)&gt;0,"X","")</f>
        <v/>
      </c>
      <c r="AB30" s="80" t="str">
        <f>IF(COUNTIFS(TKB_HK2_Moi_Giang!$S:$S,ThongKe_GV!$C30,TKB_HK2_Moi_Giang!$K:$K,ThongKe_GV!AB$1,TKB_HK2_Moi_Giang!$L:$L,ThongKe_GV!AB$2)&gt;0,"X","")</f>
        <v/>
      </c>
    </row>
    <row r="31">
      <c r="A31" s="68" t="str">
        <f t="shared" si="4"/>
        <v>Y dược</v>
      </c>
      <c r="B31" s="83" t="s">
        <v>153</v>
      </c>
      <c r="C31" s="77" t="s">
        <v>154</v>
      </c>
      <c r="D31" s="83" t="s">
        <v>155</v>
      </c>
      <c r="E31" s="79" t="str">
        <f>IF(COUNTIFS(TKB_HK2_Moi_Giang!$S:$S,ThongKe_GV!$C31,TKB_HK2_Moi_Giang!$K:$K,ThongKe_GV!E$1,TKB_HK2_Moi_Giang!$L:$L,ThongKe_GV!E$2)&gt;0,"X","")</f>
        <v/>
      </c>
      <c r="F31" s="79" t="str">
        <f>IF(COUNTIFS(TKB_HK2_Moi_Giang!$S:$S,ThongKe_GV!$C31,TKB_HK2_Moi_Giang!$K:$K,ThongKe_GV!F$1,TKB_HK2_Moi_Giang!$L:$L,ThongKe_GV!F$2)&gt;0,"X","")</f>
        <v/>
      </c>
      <c r="G31" s="79" t="str">
        <f>IF(COUNTIFS(TKB_HK2_Moi_Giang!$S:$S,ThongKe_GV!$C31,TKB_HK2_Moi_Giang!$K:$K,ThongKe_GV!G$1,TKB_HK2_Moi_Giang!$L:$L,ThongKe_GV!G$2)&gt;0,"X","")</f>
        <v/>
      </c>
      <c r="H31" s="79" t="str">
        <f>IF(COUNTIFS(TKB_HK2_Moi_Giang!$S:$S,ThongKe_GV!$C31,TKB_HK2_Moi_Giang!$K:$K,ThongKe_GV!H$1,TKB_HK2_Moi_Giang!$L:$L,ThongKe_GV!H$2)&gt;0,"X","")</f>
        <v/>
      </c>
      <c r="I31" s="79" t="str">
        <f>IF(COUNTIFS(TKB_HK2_Moi_Giang!$S:$S,ThongKe_GV!$C31,TKB_HK2_Moi_Giang!$K:$K,ThongKe_GV!I$1,TKB_HK2_Moi_Giang!$L:$L,ThongKe_GV!I$2)&gt;0,"X","")</f>
        <v/>
      </c>
      <c r="J31" s="79" t="str">
        <f>IF(COUNTIFS(TKB_HK2_Moi_Giang!$S:$S,ThongKe_GV!$C31,TKB_HK2_Moi_Giang!$K:$K,ThongKe_GV!J$1,TKB_HK2_Moi_Giang!$L:$L,ThongKe_GV!J$2)&gt;0,"X","")</f>
        <v/>
      </c>
      <c r="K31" s="79" t="str">
        <f>IF(COUNTIFS(TKB_HK2_Moi_Giang!$S:$S,ThongKe_GV!$C31,TKB_HK2_Moi_Giang!$K:$K,ThongKe_GV!K$1,TKB_HK2_Moi_Giang!$L:$L,ThongKe_GV!K$2)&gt;0,"X","")</f>
        <v/>
      </c>
      <c r="L31" s="79" t="str">
        <f>IF(COUNTIFS(TKB_HK2_Moi_Giang!$S:$S,ThongKe_GV!$C31,TKB_HK2_Moi_Giang!$K:$K,ThongKe_GV!L$1,TKB_HK2_Moi_Giang!$L:$L,ThongKe_GV!L$2)&gt;0,"X","")</f>
        <v/>
      </c>
      <c r="M31" s="79" t="str">
        <f>IF(COUNTIFS(TKB_HK2_Moi_Giang!$S:$S,ThongKe_GV!$C31,TKB_HK2_Moi_Giang!$K:$K,ThongKe_GV!M$1,TKB_HK2_Moi_Giang!$L:$L,ThongKe_GV!M$2)&gt;0,"X","")</f>
        <v/>
      </c>
      <c r="N31" s="79" t="str">
        <f>IF(COUNTIFS(TKB_HK2_Moi_Giang!$S:$S,ThongKe_GV!$C31,TKB_HK2_Moi_Giang!$K:$K,ThongKe_GV!N$1,TKB_HK2_Moi_Giang!$L:$L,ThongKe_GV!N$2)&gt;0,"X","")</f>
        <v/>
      </c>
      <c r="O31" s="79" t="str">
        <f>IF(COUNTIFS(TKB_HK2_Moi_Giang!$S:$S,ThongKe_GV!$C31,TKB_HK2_Moi_Giang!$K:$K,ThongKe_GV!O$1,TKB_HK2_Moi_Giang!$L:$L,ThongKe_GV!O$2)&gt;0,"X","")</f>
        <v/>
      </c>
      <c r="P31" s="79" t="str">
        <f>IF(COUNTIFS(TKB_HK2_Moi_Giang!$S:$S,ThongKe_GV!$C31,TKB_HK2_Moi_Giang!$K:$K,ThongKe_GV!P$1,TKB_HK2_Moi_Giang!$L:$L,ThongKe_GV!P$2)&gt;0,"X","")</f>
        <v/>
      </c>
      <c r="Q31" s="80" t="str">
        <f>IF(COUNTIFS(TKB_HK2_Moi_Giang!$S:$S,ThongKe_GV!$C31,TKB_HK2_Moi_Giang!$K:$K,ThongKe_GV!Q$1,TKB_HK2_Moi_Giang!$L:$L,ThongKe_GV!Q$2)&gt;0,"X","")</f>
        <v/>
      </c>
      <c r="R31" s="80" t="str">
        <f>IF(COUNTIFS(TKB_HK2_Moi_Giang!$S:$S,ThongKe_GV!$C31,TKB_HK2_Moi_Giang!$K:$K,ThongKe_GV!R$1,TKB_HK2_Moi_Giang!$L:$L,ThongKe_GV!R$2)&gt;0,"X","")</f>
        <v>X</v>
      </c>
      <c r="S31" s="80" t="str">
        <f>IF(COUNTIFS(TKB_HK2_Moi_Giang!$S:$S,ThongKe_GV!$C31,TKB_HK2_Moi_Giang!$K:$K,ThongKe_GV!S$1,TKB_HK2_Moi_Giang!$L:$L,ThongKe_GV!S$2)&gt;0,"X","")</f>
        <v/>
      </c>
      <c r="T31" s="80" t="str">
        <f>IF(COUNTIFS(TKB_HK2_Moi_Giang!$S:$S,ThongKe_GV!$C31,TKB_HK2_Moi_Giang!$K:$K,ThongKe_GV!T$1,TKB_HK2_Moi_Giang!$L:$L,ThongKe_GV!T$2)&gt;0,"X","")</f>
        <v>X</v>
      </c>
      <c r="U31" s="80" t="str">
        <f>IF(COUNTIFS(TKB_HK2_Moi_Giang!$S:$S,ThongKe_GV!$C31,TKB_HK2_Moi_Giang!$K:$K,ThongKe_GV!U$1,TKB_HK2_Moi_Giang!$L:$L,ThongKe_GV!U$2)&gt;0,"X","")</f>
        <v/>
      </c>
      <c r="V31" s="80" t="str">
        <f>IF(COUNTIFS(TKB_HK2_Moi_Giang!$S:$S,ThongKe_GV!$C31,TKB_HK2_Moi_Giang!$K:$K,ThongKe_GV!V$1,TKB_HK2_Moi_Giang!$L:$L,ThongKe_GV!V$2)&gt;0,"X","")</f>
        <v/>
      </c>
      <c r="W31" s="80" t="str">
        <f>IF(COUNTIFS(TKB_HK2_Moi_Giang!$S:$S,ThongKe_GV!$C31,TKB_HK2_Moi_Giang!$K:$K,ThongKe_GV!W$1,TKB_HK2_Moi_Giang!$L:$L,ThongKe_GV!W$2)&gt;0,"X","")</f>
        <v/>
      </c>
      <c r="X31" s="80" t="str">
        <f>IF(COUNTIFS(TKB_HK2_Moi_Giang!$S:$S,ThongKe_GV!$C31,TKB_HK2_Moi_Giang!$K:$K,ThongKe_GV!X$1,TKB_HK2_Moi_Giang!$L:$L,ThongKe_GV!X$2)&gt;0,"X","")</f>
        <v/>
      </c>
      <c r="Y31" s="80" t="str">
        <f>IF(COUNTIFS(TKB_HK2_Moi_Giang!$S:$S,ThongKe_GV!$C31,TKB_HK2_Moi_Giang!$K:$K,ThongKe_GV!Y$1,TKB_HK2_Moi_Giang!$L:$L,ThongKe_GV!Y$2)&gt;0,"X","")</f>
        <v/>
      </c>
      <c r="Z31" s="80" t="str">
        <f>IF(COUNTIFS(TKB_HK2_Moi_Giang!$S:$S,ThongKe_GV!$C31,TKB_HK2_Moi_Giang!$K:$K,ThongKe_GV!Z$1,TKB_HK2_Moi_Giang!$L:$L,ThongKe_GV!Z$2)&gt;0,"X","")</f>
        <v/>
      </c>
      <c r="AA31" s="80" t="str">
        <f>IF(COUNTIFS(TKB_HK2_Moi_Giang!$S:$S,ThongKe_GV!$C31,TKB_HK2_Moi_Giang!$K:$K,ThongKe_GV!AA$1,TKB_HK2_Moi_Giang!$L:$L,ThongKe_GV!AA$2)&gt;0,"X","")</f>
        <v/>
      </c>
      <c r="AB31" s="80" t="str">
        <f>IF(COUNTIFS(TKB_HK2_Moi_Giang!$S:$S,ThongKe_GV!$C31,TKB_HK2_Moi_Giang!$K:$K,ThongKe_GV!AB$1,TKB_HK2_Moi_Giang!$L:$L,ThongKe_GV!AB$2)&gt;0,"X","")</f>
        <v/>
      </c>
    </row>
    <row r="32">
      <c r="A32" s="68" t="str">
        <f t="shared" si="4"/>
        <v>Y dược</v>
      </c>
      <c r="B32" s="87" t="s">
        <v>156</v>
      </c>
      <c r="C32" s="83" t="s">
        <v>157</v>
      </c>
      <c r="D32" s="86" t="s">
        <v>158</v>
      </c>
      <c r="E32" s="79" t="str">
        <f>IF(COUNTIFS(TKB_HK2_Moi_Giang!$S:$S,ThongKe_GV!$C32,TKB_HK2_Moi_Giang!$K:$K,ThongKe_GV!E$1,TKB_HK2_Moi_Giang!$L:$L,ThongKe_GV!E$2)&gt;0,"X","")</f>
        <v/>
      </c>
      <c r="F32" s="79" t="str">
        <f>IF(COUNTIFS(TKB_HK2_Moi_Giang!$S:$S,ThongKe_GV!$C32,TKB_HK2_Moi_Giang!$K:$K,ThongKe_GV!F$1,TKB_HK2_Moi_Giang!$L:$L,ThongKe_GV!F$2)&gt;0,"X","")</f>
        <v/>
      </c>
      <c r="G32" s="79" t="str">
        <f>IF(COUNTIFS(TKB_HK2_Moi_Giang!$S:$S,ThongKe_GV!$C32,TKB_HK2_Moi_Giang!$K:$K,ThongKe_GV!G$1,TKB_HK2_Moi_Giang!$L:$L,ThongKe_GV!G$2)&gt;0,"X","")</f>
        <v/>
      </c>
      <c r="H32" s="79" t="str">
        <f>IF(COUNTIFS(TKB_HK2_Moi_Giang!$S:$S,ThongKe_GV!$C32,TKB_HK2_Moi_Giang!$K:$K,ThongKe_GV!H$1,TKB_HK2_Moi_Giang!$L:$L,ThongKe_GV!H$2)&gt;0,"X","")</f>
        <v/>
      </c>
      <c r="I32" s="79" t="str">
        <f>IF(COUNTIFS(TKB_HK2_Moi_Giang!$S:$S,ThongKe_GV!$C32,TKB_HK2_Moi_Giang!$K:$K,ThongKe_GV!I$1,TKB_HK2_Moi_Giang!$L:$L,ThongKe_GV!I$2)&gt;0,"X","")</f>
        <v/>
      </c>
      <c r="J32" s="79" t="str">
        <f>IF(COUNTIFS(TKB_HK2_Moi_Giang!$S:$S,ThongKe_GV!$C32,TKB_HK2_Moi_Giang!$K:$K,ThongKe_GV!J$1,TKB_HK2_Moi_Giang!$L:$L,ThongKe_GV!J$2)&gt;0,"X","")</f>
        <v/>
      </c>
      <c r="K32" s="79" t="str">
        <f>IF(COUNTIFS(TKB_HK2_Moi_Giang!$S:$S,ThongKe_GV!$C32,TKB_HK2_Moi_Giang!$K:$K,ThongKe_GV!K$1,TKB_HK2_Moi_Giang!$L:$L,ThongKe_GV!K$2)&gt;0,"X","")</f>
        <v/>
      </c>
      <c r="L32" s="79" t="str">
        <f>IF(COUNTIFS(TKB_HK2_Moi_Giang!$S:$S,ThongKe_GV!$C32,TKB_HK2_Moi_Giang!$K:$K,ThongKe_GV!L$1,TKB_HK2_Moi_Giang!$L:$L,ThongKe_GV!L$2)&gt;0,"X","")</f>
        <v/>
      </c>
      <c r="M32" s="79" t="str">
        <f>IF(COUNTIFS(TKB_HK2_Moi_Giang!$S:$S,ThongKe_GV!$C32,TKB_HK2_Moi_Giang!$K:$K,ThongKe_GV!M$1,TKB_HK2_Moi_Giang!$L:$L,ThongKe_GV!M$2)&gt;0,"X","")</f>
        <v/>
      </c>
      <c r="N32" s="79" t="str">
        <f>IF(COUNTIFS(TKB_HK2_Moi_Giang!$S:$S,ThongKe_GV!$C32,TKB_HK2_Moi_Giang!$K:$K,ThongKe_GV!N$1,TKB_HK2_Moi_Giang!$L:$L,ThongKe_GV!N$2)&gt;0,"X","")</f>
        <v/>
      </c>
      <c r="O32" s="79" t="str">
        <f>IF(COUNTIFS(TKB_HK2_Moi_Giang!$S:$S,ThongKe_GV!$C32,TKB_HK2_Moi_Giang!$K:$K,ThongKe_GV!O$1,TKB_HK2_Moi_Giang!$L:$L,ThongKe_GV!O$2)&gt;0,"X","")</f>
        <v/>
      </c>
      <c r="P32" s="79" t="str">
        <f>IF(COUNTIFS(TKB_HK2_Moi_Giang!$S:$S,ThongKe_GV!$C32,TKB_HK2_Moi_Giang!$K:$K,ThongKe_GV!P$1,TKB_HK2_Moi_Giang!$L:$L,ThongKe_GV!P$2)&gt;0,"X","")</f>
        <v/>
      </c>
      <c r="Q32" s="80" t="str">
        <f>IF(COUNTIFS(TKB_HK2_Moi_Giang!$S:$S,ThongKe_GV!$C32,TKB_HK2_Moi_Giang!$K:$K,ThongKe_GV!Q$1,TKB_HK2_Moi_Giang!$L:$L,ThongKe_GV!Q$2)&gt;0,"X","")</f>
        <v/>
      </c>
      <c r="R32" s="80" t="str">
        <f>IF(COUNTIFS(TKB_HK2_Moi_Giang!$S:$S,ThongKe_GV!$C32,TKB_HK2_Moi_Giang!$K:$K,ThongKe_GV!R$1,TKB_HK2_Moi_Giang!$L:$L,ThongKe_GV!R$2)&gt;0,"X","")</f>
        <v/>
      </c>
      <c r="S32" s="80" t="str">
        <f>IF(COUNTIFS(TKB_HK2_Moi_Giang!$S:$S,ThongKe_GV!$C32,TKB_HK2_Moi_Giang!$K:$K,ThongKe_GV!S$1,TKB_HK2_Moi_Giang!$L:$L,ThongKe_GV!S$2)&gt;0,"X","")</f>
        <v/>
      </c>
      <c r="T32" s="80" t="str">
        <f>IF(COUNTIFS(TKB_HK2_Moi_Giang!$S:$S,ThongKe_GV!$C32,TKB_HK2_Moi_Giang!$K:$K,ThongKe_GV!T$1,TKB_HK2_Moi_Giang!$L:$L,ThongKe_GV!T$2)&gt;0,"X","")</f>
        <v/>
      </c>
      <c r="U32" s="80" t="str">
        <f>IF(COUNTIFS(TKB_HK2_Moi_Giang!$S:$S,ThongKe_GV!$C32,TKB_HK2_Moi_Giang!$K:$K,ThongKe_GV!U$1,TKB_HK2_Moi_Giang!$L:$L,ThongKe_GV!U$2)&gt;0,"X","")</f>
        <v/>
      </c>
      <c r="V32" s="80" t="str">
        <f>IF(COUNTIFS(TKB_HK2_Moi_Giang!$S:$S,ThongKe_GV!$C32,TKB_HK2_Moi_Giang!$K:$K,ThongKe_GV!V$1,TKB_HK2_Moi_Giang!$L:$L,ThongKe_GV!V$2)&gt;0,"X","")</f>
        <v/>
      </c>
      <c r="W32" s="80" t="str">
        <f>IF(COUNTIFS(TKB_HK2_Moi_Giang!$S:$S,ThongKe_GV!$C32,TKB_HK2_Moi_Giang!$K:$K,ThongKe_GV!W$1,TKB_HK2_Moi_Giang!$L:$L,ThongKe_GV!W$2)&gt;0,"X","")</f>
        <v/>
      </c>
      <c r="X32" s="80" t="str">
        <f>IF(COUNTIFS(TKB_HK2_Moi_Giang!$S:$S,ThongKe_GV!$C32,TKB_HK2_Moi_Giang!$K:$K,ThongKe_GV!X$1,TKB_HK2_Moi_Giang!$L:$L,ThongKe_GV!X$2)&gt;0,"X","")</f>
        <v/>
      </c>
      <c r="Y32" s="80" t="str">
        <f>IF(COUNTIFS(TKB_HK2_Moi_Giang!$S:$S,ThongKe_GV!$C32,TKB_HK2_Moi_Giang!$K:$K,ThongKe_GV!Y$1,TKB_HK2_Moi_Giang!$L:$L,ThongKe_GV!Y$2)&gt;0,"X","")</f>
        <v/>
      </c>
      <c r="Z32" s="80" t="str">
        <f>IF(COUNTIFS(TKB_HK2_Moi_Giang!$S:$S,ThongKe_GV!$C32,TKB_HK2_Moi_Giang!$K:$K,ThongKe_GV!Z$1,TKB_HK2_Moi_Giang!$L:$L,ThongKe_GV!Z$2)&gt;0,"X","")</f>
        <v/>
      </c>
      <c r="AA32" s="80" t="str">
        <f>IF(COUNTIFS(TKB_HK2_Moi_Giang!$S:$S,ThongKe_GV!$C32,TKB_HK2_Moi_Giang!$K:$K,ThongKe_GV!AA$1,TKB_HK2_Moi_Giang!$L:$L,ThongKe_GV!AA$2)&gt;0,"X","")</f>
        <v/>
      </c>
      <c r="AB32" s="80" t="str">
        <f>IF(COUNTIFS(TKB_HK2_Moi_Giang!$S:$S,ThongKe_GV!$C32,TKB_HK2_Moi_Giang!$K:$K,ThongKe_GV!AB$1,TKB_HK2_Moi_Giang!$L:$L,ThongKe_GV!AB$2)&gt;0,"X","")</f>
        <v/>
      </c>
    </row>
    <row r="33">
      <c r="A33" s="68" t="str">
        <f t="shared" si="4"/>
        <v>Ngoại ngữ</v>
      </c>
      <c r="B33" s="83" t="s">
        <v>159</v>
      </c>
      <c r="C33" s="77" t="s">
        <v>160</v>
      </c>
      <c r="D33" s="83" t="s">
        <v>161</v>
      </c>
      <c r="E33" s="79" t="str">
        <f>IF(COUNTIFS(TKB_HK2_Moi_Giang!$S:$S,ThongKe_GV!$C33,TKB_HK2_Moi_Giang!$K:$K,ThongKe_GV!E$1,TKB_HK2_Moi_Giang!$L:$L,ThongKe_GV!E$2)&gt;0,"X","")</f>
        <v/>
      </c>
      <c r="F33" s="79" t="str">
        <f>IF(COUNTIFS(TKB_HK2_Moi_Giang!$S:$S,ThongKe_GV!$C33,TKB_HK2_Moi_Giang!$K:$K,ThongKe_GV!F$1,TKB_HK2_Moi_Giang!$L:$L,ThongKe_GV!F$2)&gt;0,"X","")</f>
        <v/>
      </c>
      <c r="G33" s="79" t="str">
        <f>IF(COUNTIFS(TKB_HK2_Moi_Giang!$S:$S,ThongKe_GV!$C33,TKB_HK2_Moi_Giang!$K:$K,ThongKe_GV!G$1,TKB_HK2_Moi_Giang!$L:$L,ThongKe_GV!G$2)&gt;0,"X","")</f>
        <v/>
      </c>
      <c r="H33" s="79" t="str">
        <f>IF(COUNTIFS(TKB_HK2_Moi_Giang!$S:$S,ThongKe_GV!$C33,TKB_HK2_Moi_Giang!$K:$K,ThongKe_GV!H$1,TKB_HK2_Moi_Giang!$L:$L,ThongKe_GV!H$2)&gt;0,"X","")</f>
        <v/>
      </c>
      <c r="I33" s="79" t="str">
        <f>IF(COUNTIFS(TKB_HK2_Moi_Giang!$S:$S,ThongKe_GV!$C33,TKB_HK2_Moi_Giang!$K:$K,ThongKe_GV!I$1,TKB_HK2_Moi_Giang!$L:$L,ThongKe_GV!I$2)&gt;0,"X","")</f>
        <v/>
      </c>
      <c r="J33" s="79" t="str">
        <f>IF(COUNTIFS(TKB_HK2_Moi_Giang!$S:$S,ThongKe_GV!$C33,TKB_HK2_Moi_Giang!$K:$K,ThongKe_GV!J$1,TKB_HK2_Moi_Giang!$L:$L,ThongKe_GV!J$2)&gt;0,"X","")</f>
        <v/>
      </c>
      <c r="K33" s="79" t="str">
        <f>IF(COUNTIFS(TKB_HK2_Moi_Giang!$S:$S,ThongKe_GV!$C33,TKB_HK2_Moi_Giang!$K:$K,ThongKe_GV!K$1,TKB_HK2_Moi_Giang!$L:$L,ThongKe_GV!K$2)&gt;0,"X","")</f>
        <v/>
      </c>
      <c r="L33" s="79" t="str">
        <f>IF(COUNTIFS(TKB_HK2_Moi_Giang!$S:$S,ThongKe_GV!$C33,TKB_HK2_Moi_Giang!$K:$K,ThongKe_GV!L$1,TKB_HK2_Moi_Giang!$L:$L,ThongKe_GV!L$2)&gt;0,"X","")</f>
        <v/>
      </c>
      <c r="M33" s="79" t="str">
        <f>IF(COUNTIFS(TKB_HK2_Moi_Giang!$S:$S,ThongKe_GV!$C33,TKB_HK2_Moi_Giang!$K:$K,ThongKe_GV!M$1,TKB_HK2_Moi_Giang!$L:$L,ThongKe_GV!M$2)&gt;0,"X","")</f>
        <v/>
      </c>
      <c r="N33" s="79" t="str">
        <f>IF(COUNTIFS(TKB_HK2_Moi_Giang!$S:$S,ThongKe_GV!$C33,TKB_HK2_Moi_Giang!$K:$K,ThongKe_GV!N$1,TKB_HK2_Moi_Giang!$L:$L,ThongKe_GV!N$2)&gt;0,"X","")</f>
        <v/>
      </c>
      <c r="O33" s="79" t="str">
        <f>IF(COUNTIFS(TKB_HK2_Moi_Giang!$S:$S,ThongKe_GV!$C33,TKB_HK2_Moi_Giang!$K:$K,ThongKe_GV!O$1,TKB_HK2_Moi_Giang!$L:$L,ThongKe_GV!O$2)&gt;0,"X","")</f>
        <v/>
      </c>
      <c r="P33" s="79" t="str">
        <f>IF(COUNTIFS(TKB_HK2_Moi_Giang!$S:$S,ThongKe_GV!$C33,TKB_HK2_Moi_Giang!$K:$K,ThongKe_GV!P$1,TKB_HK2_Moi_Giang!$L:$L,ThongKe_GV!P$2)&gt;0,"X","")</f>
        <v/>
      </c>
      <c r="Q33" s="80" t="str">
        <f>IF(COUNTIFS(TKB_HK2_Moi_Giang!$S:$S,ThongKe_GV!$C33,TKB_HK2_Moi_Giang!$K:$K,ThongKe_GV!Q$1,TKB_HK2_Moi_Giang!$L:$L,ThongKe_GV!Q$2)&gt;0,"X","")</f>
        <v/>
      </c>
      <c r="R33" s="80" t="str">
        <f>IF(COUNTIFS(TKB_HK2_Moi_Giang!$S:$S,ThongKe_GV!$C33,TKB_HK2_Moi_Giang!$K:$K,ThongKe_GV!R$1,TKB_HK2_Moi_Giang!$L:$L,ThongKe_GV!R$2)&gt;0,"X","")</f>
        <v/>
      </c>
      <c r="S33" s="80" t="str">
        <f>IF(COUNTIFS(TKB_HK2_Moi_Giang!$S:$S,ThongKe_GV!$C33,TKB_HK2_Moi_Giang!$K:$K,ThongKe_GV!S$1,TKB_HK2_Moi_Giang!$L:$L,ThongKe_GV!S$2)&gt;0,"X","")</f>
        <v/>
      </c>
      <c r="T33" s="80" t="str">
        <f>IF(COUNTIFS(TKB_HK2_Moi_Giang!$S:$S,ThongKe_GV!$C33,TKB_HK2_Moi_Giang!$K:$K,ThongKe_GV!T$1,TKB_HK2_Moi_Giang!$L:$L,ThongKe_GV!T$2)&gt;0,"X","")</f>
        <v/>
      </c>
      <c r="U33" s="80" t="str">
        <f>IF(COUNTIFS(TKB_HK2_Moi_Giang!$S:$S,ThongKe_GV!$C33,TKB_HK2_Moi_Giang!$K:$K,ThongKe_GV!U$1,TKB_HK2_Moi_Giang!$L:$L,ThongKe_GV!U$2)&gt;0,"X","")</f>
        <v/>
      </c>
      <c r="V33" s="80" t="str">
        <f>IF(COUNTIFS(TKB_HK2_Moi_Giang!$S:$S,ThongKe_GV!$C33,TKB_HK2_Moi_Giang!$K:$K,ThongKe_GV!V$1,TKB_HK2_Moi_Giang!$L:$L,ThongKe_GV!V$2)&gt;0,"X","")</f>
        <v/>
      </c>
      <c r="W33" s="80" t="str">
        <f>IF(COUNTIFS(TKB_HK2_Moi_Giang!$S:$S,ThongKe_GV!$C33,TKB_HK2_Moi_Giang!$K:$K,ThongKe_GV!W$1,TKB_HK2_Moi_Giang!$L:$L,ThongKe_GV!W$2)&gt;0,"X","")</f>
        <v/>
      </c>
      <c r="X33" s="80" t="str">
        <f>IF(COUNTIFS(TKB_HK2_Moi_Giang!$S:$S,ThongKe_GV!$C33,TKB_HK2_Moi_Giang!$K:$K,ThongKe_GV!X$1,TKB_HK2_Moi_Giang!$L:$L,ThongKe_GV!X$2)&gt;0,"X","")</f>
        <v/>
      </c>
      <c r="Y33" s="80" t="str">
        <f>IF(COUNTIFS(TKB_HK2_Moi_Giang!$S:$S,ThongKe_GV!$C33,TKB_HK2_Moi_Giang!$K:$K,ThongKe_GV!Y$1,TKB_HK2_Moi_Giang!$L:$L,ThongKe_GV!Y$2)&gt;0,"X","")</f>
        <v/>
      </c>
      <c r="Z33" s="80" t="str">
        <f>IF(COUNTIFS(TKB_HK2_Moi_Giang!$S:$S,ThongKe_GV!$C33,TKB_HK2_Moi_Giang!$K:$K,ThongKe_GV!Z$1,TKB_HK2_Moi_Giang!$L:$L,ThongKe_GV!Z$2)&gt;0,"X","")</f>
        <v/>
      </c>
      <c r="AA33" s="80" t="str">
        <f>IF(COUNTIFS(TKB_HK2_Moi_Giang!$S:$S,ThongKe_GV!$C33,TKB_HK2_Moi_Giang!$K:$K,ThongKe_GV!AA$1,TKB_HK2_Moi_Giang!$L:$L,ThongKe_GV!AA$2)&gt;0,"X","")</f>
        <v/>
      </c>
      <c r="AB33" s="80" t="str">
        <f>IF(COUNTIFS(TKB_HK2_Moi_Giang!$S:$S,ThongKe_GV!$C33,TKB_HK2_Moi_Giang!$K:$K,ThongKe_GV!AB$1,TKB_HK2_Moi_Giang!$L:$L,ThongKe_GV!AB$2)&gt;0,"X","")</f>
        <v/>
      </c>
    </row>
    <row r="34">
      <c r="A34" s="68" t="str">
        <f t="shared" si="4"/>
        <v>Thiết kế</v>
      </c>
      <c r="B34" s="83" t="s">
        <v>162</v>
      </c>
      <c r="C34" s="77" t="s">
        <v>163</v>
      </c>
      <c r="D34" s="83" t="s">
        <v>164</v>
      </c>
      <c r="E34" s="79" t="str">
        <f>IF(COUNTIFS(TKB_HK2_Moi_Giang!$S:$S,ThongKe_GV!$C34,TKB_HK2_Moi_Giang!$K:$K,ThongKe_GV!E$1,TKB_HK2_Moi_Giang!$L:$L,ThongKe_GV!E$2)&gt;0,"X","")</f>
        <v/>
      </c>
      <c r="F34" s="79" t="str">
        <f>IF(COUNTIFS(TKB_HK2_Moi_Giang!$S:$S,ThongKe_GV!$C34,TKB_HK2_Moi_Giang!$K:$K,ThongKe_GV!F$1,TKB_HK2_Moi_Giang!$L:$L,ThongKe_GV!F$2)&gt;0,"X","")</f>
        <v/>
      </c>
      <c r="G34" s="79" t="str">
        <f>IF(COUNTIFS(TKB_HK2_Moi_Giang!$S:$S,ThongKe_GV!$C34,TKB_HK2_Moi_Giang!$K:$K,ThongKe_GV!G$1,TKB_HK2_Moi_Giang!$L:$L,ThongKe_GV!G$2)&gt;0,"X","")</f>
        <v/>
      </c>
      <c r="H34" s="79" t="str">
        <f>IF(COUNTIFS(TKB_HK2_Moi_Giang!$S:$S,ThongKe_GV!$C34,TKB_HK2_Moi_Giang!$K:$K,ThongKe_GV!H$1,TKB_HK2_Moi_Giang!$L:$L,ThongKe_GV!H$2)&gt;0,"X","")</f>
        <v/>
      </c>
      <c r="I34" s="79" t="str">
        <f>IF(COUNTIFS(TKB_HK2_Moi_Giang!$S:$S,ThongKe_GV!$C34,TKB_HK2_Moi_Giang!$K:$K,ThongKe_GV!I$1,TKB_HK2_Moi_Giang!$L:$L,ThongKe_GV!I$2)&gt;0,"X","")</f>
        <v/>
      </c>
      <c r="J34" s="79" t="str">
        <f>IF(COUNTIFS(TKB_HK2_Moi_Giang!$S:$S,ThongKe_GV!$C34,TKB_HK2_Moi_Giang!$K:$K,ThongKe_GV!J$1,TKB_HK2_Moi_Giang!$L:$L,ThongKe_GV!J$2)&gt;0,"X","")</f>
        <v/>
      </c>
      <c r="K34" s="79" t="str">
        <f>IF(COUNTIFS(TKB_HK2_Moi_Giang!$S:$S,ThongKe_GV!$C34,TKB_HK2_Moi_Giang!$K:$K,ThongKe_GV!K$1,TKB_HK2_Moi_Giang!$L:$L,ThongKe_GV!K$2)&gt;0,"X","")</f>
        <v/>
      </c>
      <c r="L34" s="79" t="str">
        <f>IF(COUNTIFS(TKB_HK2_Moi_Giang!$S:$S,ThongKe_GV!$C34,TKB_HK2_Moi_Giang!$K:$K,ThongKe_GV!L$1,TKB_HK2_Moi_Giang!$L:$L,ThongKe_GV!L$2)&gt;0,"X","")</f>
        <v/>
      </c>
      <c r="M34" s="79" t="str">
        <f>IF(COUNTIFS(TKB_HK2_Moi_Giang!$S:$S,ThongKe_GV!$C34,TKB_HK2_Moi_Giang!$K:$K,ThongKe_GV!M$1,TKB_HK2_Moi_Giang!$L:$L,ThongKe_GV!M$2)&gt;0,"X","")</f>
        <v/>
      </c>
      <c r="N34" s="79" t="str">
        <f>IF(COUNTIFS(TKB_HK2_Moi_Giang!$S:$S,ThongKe_GV!$C34,TKB_HK2_Moi_Giang!$K:$K,ThongKe_GV!N$1,TKB_HK2_Moi_Giang!$L:$L,ThongKe_GV!N$2)&gt;0,"X","")</f>
        <v/>
      </c>
      <c r="O34" s="79" t="str">
        <f>IF(COUNTIFS(TKB_HK2_Moi_Giang!$S:$S,ThongKe_GV!$C34,TKB_HK2_Moi_Giang!$K:$K,ThongKe_GV!O$1,TKB_HK2_Moi_Giang!$L:$L,ThongKe_GV!O$2)&gt;0,"X","")</f>
        <v/>
      </c>
      <c r="P34" s="79" t="str">
        <f>IF(COUNTIFS(TKB_HK2_Moi_Giang!$S:$S,ThongKe_GV!$C34,TKB_HK2_Moi_Giang!$K:$K,ThongKe_GV!P$1,TKB_HK2_Moi_Giang!$L:$L,ThongKe_GV!P$2)&gt;0,"X","")</f>
        <v/>
      </c>
      <c r="Q34" s="80" t="str">
        <f>IF(COUNTIFS(TKB_HK2_Moi_Giang!$S:$S,ThongKe_GV!$C34,TKB_HK2_Moi_Giang!$K:$K,ThongKe_GV!Q$1,TKB_HK2_Moi_Giang!$L:$L,ThongKe_GV!Q$2)&gt;0,"X","")</f>
        <v/>
      </c>
      <c r="R34" s="80" t="str">
        <f>IF(COUNTIFS(TKB_HK2_Moi_Giang!$S:$S,ThongKe_GV!$C34,TKB_HK2_Moi_Giang!$K:$K,ThongKe_GV!R$1,TKB_HK2_Moi_Giang!$L:$L,ThongKe_GV!R$2)&gt;0,"X","")</f>
        <v/>
      </c>
      <c r="S34" s="80" t="str">
        <f>IF(COUNTIFS(TKB_HK2_Moi_Giang!$S:$S,ThongKe_GV!$C34,TKB_HK2_Moi_Giang!$K:$K,ThongKe_GV!S$1,TKB_HK2_Moi_Giang!$L:$L,ThongKe_GV!S$2)&gt;0,"X","")</f>
        <v/>
      </c>
      <c r="T34" s="80" t="str">
        <f>IF(COUNTIFS(TKB_HK2_Moi_Giang!$S:$S,ThongKe_GV!$C34,TKB_HK2_Moi_Giang!$K:$K,ThongKe_GV!T$1,TKB_HK2_Moi_Giang!$L:$L,ThongKe_GV!T$2)&gt;0,"X","")</f>
        <v/>
      </c>
      <c r="U34" s="80" t="str">
        <f>IF(COUNTIFS(TKB_HK2_Moi_Giang!$S:$S,ThongKe_GV!$C34,TKB_HK2_Moi_Giang!$K:$K,ThongKe_GV!U$1,TKB_HK2_Moi_Giang!$L:$L,ThongKe_GV!U$2)&gt;0,"X","")</f>
        <v/>
      </c>
      <c r="V34" s="80" t="str">
        <f>IF(COUNTIFS(TKB_HK2_Moi_Giang!$S:$S,ThongKe_GV!$C34,TKB_HK2_Moi_Giang!$K:$K,ThongKe_GV!V$1,TKB_HK2_Moi_Giang!$L:$L,ThongKe_GV!V$2)&gt;0,"X","")</f>
        <v/>
      </c>
      <c r="W34" s="80" t="str">
        <f>IF(COUNTIFS(TKB_HK2_Moi_Giang!$S:$S,ThongKe_GV!$C34,TKB_HK2_Moi_Giang!$K:$K,ThongKe_GV!W$1,TKB_HK2_Moi_Giang!$L:$L,ThongKe_GV!W$2)&gt;0,"X","")</f>
        <v/>
      </c>
      <c r="X34" s="80" t="str">
        <f>IF(COUNTIFS(TKB_HK2_Moi_Giang!$S:$S,ThongKe_GV!$C34,TKB_HK2_Moi_Giang!$K:$K,ThongKe_GV!X$1,TKB_HK2_Moi_Giang!$L:$L,ThongKe_GV!X$2)&gt;0,"X","")</f>
        <v/>
      </c>
      <c r="Y34" s="80" t="str">
        <f>IF(COUNTIFS(TKB_HK2_Moi_Giang!$S:$S,ThongKe_GV!$C34,TKB_HK2_Moi_Giang!$K:$K,ThongKe_GV!Y$1,TKB_HK2_Moi_Giang!$L:$L,ThongKe_GV!Y$2)&gt;0,"X","")</f>
        <v/>
      </c>
      <c r="Z34" s="80" t="str">
        <f>IF(COUNTIFS(TKB_HK2_Moi_Giang!$S:$S,ThongKe_GV!$C34,TKB_HK2_Moi_Giang!$K:$K,ThongKe_GV!Z$1,TKB_HK2_Moi_Giang!$L:$L,ThongKe_GV!Z$2)&gt;0,"X","")</f>
        <v/>
      </c>
      <c r="AA34" s="80" t="str">
        <f>IF(COUNTIFS(TKB_HK2_Moi_Giang!$S:$S,ThongKe_GV!$C34,TKB_HK2_Moi_Giang!$K:$K,ThongKe_GV!AA$1,TKB_HK2_Moi_Giang!$L:$L,ThongKe_GV!AA$2)&gt;0,"X","")</f>
        <v/>
      </c>
      <c r="AB34" s="80" t="str">
        <f>IF(COUNTIFS(TKB_HK2_Moi_Giang!$S:$S,ThongKe_GV!$C34,TKB_HK2_Moi_Giang!$K:$K,ThongKe_GV!AB$1,TKB_HK2_Moi_Giang!$L:$L,ThongKe_GV!AB$2)&gt;0,"X","")</f>
        <v/>
      </c>
    </row>
    <row r="35">
      <c r="A35" s="68" t="str">
        <f t="shared" si="4"/>
        <v>Quản trị</v>
      </c>
      <c r="B35" s="77" t="s">
        <v>165</v>
      </c>
      <c r="C35" s="83" t="s">
        <v>166</v>
      </c>
      <c r="D35" s="83" t="s">
        <v>167</v>
      </c>
      <c r="E35" s="79" t="str">
        <f>IF(COUNTIFS(TKB_HK2_Moi_Giang!$S:$S,ThongKe_GV!$C35,TKB_HK2_Moi_Giang!$K:$K,ThongKe_GV!E$1,TKB_HK2_Moi_Giang!$L:$L,ThongKe_GV!E$2)&gt;0,"X","")</f>
        <v/>
      </c>
      <c r="F35" s="79" t="str">
        <f>IF(COUNTIFS(TKB_HK2_Moi_Giang!$S:$S,ThongKe_GV!$C35,TKB_HK2_Moi_Giang!$K:$K,ThongKe_GV!F$1,TKB_HK2_Moi_Giang!$L:$L,ThongKe_GV!F$2)&gt;0,"X","")</f>
        <v/>
      </c>
      <c r="G35" s="79" t="str">
        <f>IF(COUNTIFS(TKB_HK2_Moi_Giang!$S:$S,ThongKe_GV!$C35,TKB_HK2_Moi_Giang!$K:$K,ThongKe_GV!G$1,TKB_HK2_Moi_Giang!$L:$L,ThongKe_GV!G$2)&gt;0,"X","")</f>
        <v/>
      </c>
      <c r="H35" s="79" t="str">
        <f>IF(COUNTIFS(TKB_HK2_Moi_Giang!$S:$S,ThongKe_GV!$C35,TKB_HK2_Moi_Giang!$K:$K,ThongKe_GV!H$1,TKB_HK2_Moi_Giang!$L:$L,ThongKe_GV!H$2)&gt;0,"X","")</f>
        <v/>
      </c>
      <c r="I35" s="79" t="str">
        <f>IF(COUNTIFS(TKB_HK2_Moi_Giang!$S:$S,ThongKe_GV!$C35,TKB_HK2_Moi_Giang!$K:$K,ThongKe_GV!I$1,TKB_HK2_Moi_Giang!$L:$L,ThongKe_GV!I$2)&gt;0,"X","")</f>
        <v/>
      </c>
      <c r="J35" s="79" t="str">
        <f>IF(COUNTIFS(TKB_HK2_Moi_Giang!$S:$S,ThongKe_GV!$C35,TKB_HK2_Moi_Giang!$K:$K,ThongKe_GV!J$1,TKB_HK2_Moi_Giang!$L:$L,ThongKe_GV!J$2)&gt;0,"X","")</f>
        <v/>
      </c>
      <c r="K35" s="79" t="str">
        <f>IF(COUNTIFS(TKB_HK2_Moi_Giang!$S:$S,ThongKe_GV!$C35,TKB_HK2_Moi_Giang!$K:$K,ThongKe_GV!K$1,TKB_HK2_Moi_Giang!$L:$L,ThongKe_GV!K$2)&gt;0,"X","")</f>
        <v/>
      </c>
      <c r="L35" s="79" t="str">
        <f>IF(COUNTIFS(TKB_HK2_Moi_Giang!$S:$S,ThongKe_GV!$C35,TKB_HK2_Moi_Giang!$K:$K,ThongKe_GV!L$1,TKB_HK2_Moi_Giang!$L:$L,ThongKe_GV!L$2)&gt;0,"X","")</f>
        <v/>
      </c>
      <c r="M35" s="79" t="str">
        <f>IF(COUNTIFS(TKB_HK2_Moi_Giang!$S:$S,ThongKe_GV!$C35,TKB_HK2_Moi_Giang!$K:$K,ThongKe_GV!M$1,TKB_HK2_Moi_Giang!$L:$L,ThongKe_GV!M$2)&gt;0,"X","")</f>
        <v/>
      </c>
      <c r="N35" s="79" t="str">
        <f>IF(COUNTIFS(TKB_HK2_Moi_Giang!$S:$S,ThongKe_GV!$C35,TKB_HK2_Moi_Giang!$K:$K,ThongKe_GV!N$1,TKB_HK2_Moi_Giang!$L:$L,ThongKe_GV!N$2)&gt;0,"X","")</f>
        <v/>
      </c>
      <c r="O35" s="79" t="str">
        <f>IF(COUNTIFS(TKB_HK2_Moi_Giang!$S:$S,ThongKe_GV!$C35,TKB_HK2_Moi_Giang!$K:$K,ThongKe_GV!O$1,TKB_HK2_Moi_Giang!$L:$L,ThongKe_GV!O$2)&gt;0,"X","")</f>
        <v/>
      </c>
      <c r="P35" s="79" t="str">
        <f>IF(COUNTIFS(TKB_HK2_Moi_Giang!$S:$S,ThongKe_GV!$C35,TKB_HK2_Moi_Giang!$K:$K,ThongKe_GV!P$1,TKB_HK2_Moi_Giang!$L:$L,ThongKe_GV!P$2)&gt;0,"X","")</f>
        <v/>
      </c>
      <c r="Q35" s="80" t="str">
        <f>IF(COUNTIFS(TKB_HK2_Moi_Giang!$S:$S,ThongKe_GV!$C35,TKB_HK2_Moi_Giang!$K:$K,ThongKe_GV!Q$1,TKB_HK2_Moi_Giang!$L:$L,ThongKe_GV!Q$2)&gt;0,"X","")</f>
        <v/>
      </c>
      <c r="R35" s="80" t="str">
        <f>IF(COUNTIFS(TKB_HK2_Moi_Giang!$S:$S,ThongKe_GV!$C35,TKB_HK2_Moi_Giang!$K:$K,ThongKe_GV!R$1,TKB_HK2_Moi_Giang!$L:$L,ThongKe_GV!R$2)&gt;0,"X","")</f>
        <v/>
      </c>
      <c r="S35" s="80" t="str">
        <f>IF(COUNTIFS(TKB_HK2_Moi_Giang!$S:$S,ThongKe_GV!$C35,TKB_HK2_Moi_Giang!$K:$K,ThongKe_GV!S$1,TKB_HK2_Moi_Giang!$L:$L,ThongKe_GV!S$2)&gt;0,"X","")</f>
        <v/>
      </c>
      <c r="T35" s="80" t="str">
        <f>IF(COUNTIFS(TKB_HK2_Moi_Giang!$S:$S,ThongKe_GV!$C35,TKB_HK2_Moi_Giang!$K:$K,ThongKe_GV!T$1,TKB_HK2_Moi_Giang!$L:$L,ThongKe_GV!T$2)&gt;0,"X","")</f>
        <v/>
      </c>
      <c r="U35" s="80" t="str">
        <f>IF(COUNTIFS(TKB_HK2_Moi_Giang!$S:$S,ThongKe_GV!$C35,TKB_HK2_Moi_Giang!$K:$K,ThongKe_GV!U$1,TKB_HK2_Moi_Giang!$L:$L,ThongKe_GV!U$2)&gt;0,"X","")</f>
        <v/>
      </c>
      <c r="V35" s="80" t="str">
        <f>IF(COUNTIFS(TKB_HK2_Moi_Giang!$S:$S,ThongKe_GV!$C35,TKB_HK2_Moi_Giang!$K:$K,ThongKe_GV!V$1,TKB_HK2_Moi_Giang!$L:$L,ThongKe_GV!V$2)&gt;0,"X","")</f>
        <v/>
      </c>
      <c r="W35" s="80" t="str">
        <f>IF(COUNTIFS(TKB_HK2_Moi_Giang!$S:$S,ThongKe_GV!$C35,TKB_HK2_Moi_Giang!$K:$K,ThongKe_GV!W$1,TKB_HK2_Moi_Giang!$L:$L,ThongKe_GV!W$2)&gt;0,"X","")</f>
        <v/>
      </c>
      <c r="X35" s="80" t="str">
        <f>IF(COUNTIFS(TKB_HK2_Moi_Giang!$S:$S,ThongKe_GV!$C35,TKB_HK2_Moi_Giang!$K:$K,ThongKe_GV!X$1,TKB_HK2_Moi_Giang!$L:$L,ThongKe_GV!X$2)&gt;0,"X","")</f>
        <v/>
      </c>
      <c r="Y35" s="80" t="str">
        <f>IF(COUNTIFS(TKB_HK2_Moi_Giang!$S:$S,ThongKe_GV!$C35,TKB_HK2_Moi_Giang!$K:$K,ThongKe_GV!Y$1,TKB_HK2_Moi_Giang!$L:$L,ThongKe_GV!Y$2)&gt;0,"X","")</f>
        <v/>
      </c>
      <c r="Z35" s="80" t="str">
        <f>IF(COUNTIFS(TKB_HK2_Moi_Giang!$S:$S,ThongKe_GV!$C35,TKB_HK2_Moi_Giang!$K:$K,ThongKe_GV!Z$1,TKB_HK2_Moi_Giang!$L:$L,ThongKe_GV!Z$2)&gt;0,"X","")</f>
        <v/>
      </c>
      <c r="AA35" s="80" t="str">
        <f>IF(COUNTIFS(TKB_HK2_Moi_Giang!$S:$S,ThongKe_GV!$C35,TKB_HK2_Moi_Giang!$K:$K,ThongKe_GV!AA$1,TKB_HK2_Moi_Giang!$L:$L,ThongKe_GV!AA$2)&gt;0,"X","")</f>
        <v/>
      </c>
      <c r="AB35" s="80" t="str">
        <f>IF(COUNTIFS(TKB_HK2_Moi_Giang!$S:$S,ThongKe_GV!$C35,TKB_HK2_Moi_Giang!$K:$K,ThongKe_GV!AB$1,TKB_HK2_Moi_Giang!$L:$L,ThongKe_GV!AB$2)&gt;0,"X","")</f>
        <v/>
      </c>
    </row>
    <row r="36">
      <c r="A36" s="68" t="str">
        <f t="shared" si="4"/>
        <v>Quản trị</v>
      </c>
      <c r="B36" s="77" t="s">
        <v>168</v>
      </c>
      <c r="C36" s="83" t="s">
        <v>169</v>
      </c>
      <c r="D36" s="83" t="s">
        <v>170</v>
      </c>
      <c r="E36" s="79" t="str">
        <f>IF(COUNTIFS(TKB_HK2_Moi_Giang!$S:$S,ThongKe_GV!$C36,TKB_HK2_Moi_Giang!$K:$K,ThongKe_GV!E$1,TKB_HK2_Moi_Giang!$L:$L,ThongKe_GV!E$2)&gt;0,"X","")</f>
        <v/>
      </c>
      <c r="F36" s="79" t="str">
        <f>IF(COUNTIFS(TKB_HK2_Moi_Giang!$S:$S,ThongKe_GV!$C36,TKB_HK2_Moi_Giang!$K:$K,ThongKe_GV!F$1,TKB_HK2_Moi_Giang!$L:$L,ThongKe_GV!F$2)&gt;0,"X","")</f>
        <v/>
      </c>
      <c r="G36" s="79" t="str">
        <f>IF(COUNTIFS(TKB_HK2_Moi_Giang!$S:$S,ThongKe_GV!$C36,TKB_HK2_Moi_Giang!$K:$K,ThongKe_GV!G$1,TKB_HK2_Moi_Giang!$L:$L,ThongKe_GV!G$2)&gt;0,"X","")</f>
        <v/>
      </c>
      <c r="H36" s="79" t="str">
        <f>IF(COUNTIFS(TKB_HK2_Moi_Giang!$S:$S,ThongKe_GV!$C36,TKB_HK2_Moi_Giang!$K:$K,ThongKe_GV!H$1,TKB_HK2_Moi_Giang!$L:$L,ThongKe_GV!H$2)&gt;0,"X","")</f>
        <v/>
      </c>
      <c r="I36" s="79" t="str">
        <f>IF(COUNTIFS(TKB_HK2_Moi_Giang!$S:$S,ThongKe_GV!$C36,TKB_HK2_Moi_Giang!$K:$K,ThongKe_GV!I$1,TKB_HK2_Moi_Giang!$L:$L,ThongKe_GV!I$2)&gt;0,"X","")</f>
        <v/>
      </c>
      <c r="J36" s="79" t="str">
        <f>IF(COUNTIFS(TKB_HK2_Moi_Giang!$S:$S,ThongKe_GV!$C36,TKB_HK2_Moi_Giang!$K:$K,ThongKe_GV!J$1,TKB_HK2_Moi_Giang!$L:$L,ThongKe_GV!J$2)&gt;0,"X","")</f>
        <v/>
      </c>
      <c r="K36" s="79" t="str">
        <f>IF(COUNTIFS(TKB_HK2_Moi_Giang!$S:$S,ThongKe_GV!$C36,TKB_HK2_Moi_Giang!$K:$K,ThongKe_GV!K$1,TKB_HK2_Moi_Giang!$L:$L,ThongKe_GV!K$2)&gt;0,"X","")</f>
        <v/>
      </c>
      <c r="L36" s="79" t="str">
        <f>IF(COUNTIFS(TKB_HK2_Moi_Giang!$S:$S,ThongKe_GV!$C36,TKB_HK2_Moi_Giang!$K:$K,ThongKe_GV!L$1,TKB_HK2_Moi_Giang!$L:$L,ThongKe_GV!L$2)&gt;0,"X","")</f>
        <v/>
      </c>
      <c r="M36" s="79" t="str">
        <f>IF(COUNTIFS(TKB_HK2_Moi_Giang!$S:$S,ThongKe_GV!$C36,TKB_HK2_Moi_Giang!$K:$K,ThongKe_GV!M$1,TKB_HK2_Moi_Giang!$L:$L,ThongKe_GV!M$2)&gt;0,"X","")</f>
        <v/>
      </c>
      <c r="N36" s="79" t="str">
        <f>IF(COUNTIFS(TKB_HK2_Moi_Giang!$S:$S,ThongKe_GV!$C36,TKB_HK2_Moi_Giang!$K:$K,ThongKe_GV!N$1,TKB_HK2_Moi_Giang!$L:$L,ThongKe_GV!N$2)&gt;0,"X","")</f>
        <v/>
      </c>
      <c r="O36" s="79" t="str">
        <f>IF(COUNTIFS(TKB_HK2_Moi_Giang!$S:$S,ThongKe_GV!$C36,TKB_HK2_Moi_Giang!$K:$K,ThongKe_GV!O$1,TKB_HK2_Moi_Giang!$L:$L,ThongKe_GV!O$2)&gt;0,"X","")</f>
        <v/>
      </c>
      <c r="P36" s="79" t="str">
        <f>IF(COUNTIFS(TKB_HK2_Moi_Giang!$S:$S,ThongKe_GV!$C36,TKB_HK2_Moi_Giang!$K:$K,ThongKe_GV!P$1,TKB_HK2_Moi_Giang!$L:$L,ThongKe_GV!P$2)&gt;0,"X","")</f>
        <v/>
      </c>
      <c r="Q36" s="80" t="str">
        <f>IF(COUNTIFS(TKB_HK2_Moi_Giang!$S:$S,ThongKe_GV!$C36,TKB_HK2_Moi_Giang!$K:$K,ThongKe_GV!Q$1,TKB_HK2_Moi_Giang!$L:$L,ThongKe_GV!Q$2)&gt;0,"X","")</f>
        <v/>
      </c>
      <c r="R36" s="80" t="str">
        <f>IF(COUNTIFS(TKB_HK2_Moi_Giang!$S:$S,ThongKe_GV!$C36,TKB_HK2_Moi_Giang!$K:$K,ThongKe_GV!R$1,TKB_HK2_Moi_Giang!$L:$L,ThongKe_GV!R$2)&gt;0,"X","")</f>
        <v/>
      </c>
      <c r="S36" s="80" t="str">
        <f>IF(COUNTIFS(TKB_HK2_Moi_Giang!$S:$S,ThongKe_GV!$C36,TKB_HK2_Moi_Giang!$K:$K,ThongKe_GV!S$1,TKB_HK2_Moi_Giang!$L:$L,ThongKe_GV!S$2)&gt;0,"X","")</f>
        <v/>
      </c>
      <c r="T36" s="80" t="str">
        <f>IF(COUNTIFS(TKB_HK2_Moi_Giang!$S:$S,ThongKe_GV!$C36,TKB_HK2_Moi_Giang!$K:$K,ThongKe_GV!T$1,TKB_HK2_Moi_Giang!$L:$L,ThongKe_GV!T$2)&gt;0,"X","")</f>
        <v/>
      </c>
      <c r="U36" s="80" t="str">
        <f>IF(COUNTIFS(TKB_HK2_Moi_Giang!$S:$S,ThongKe_GV!$C36,TKB_HK2_Moi_Giang!$K:$K,ThongKe_GV!U$1,TKB_HK2_Moi_Giang!$L:$L,ThongKe_GV!U$2)&gt;0,"X","")</f>
        <v/>
      </c>
      <c r="V36" s="80" t="str">
        <f>IF(COUNTIFS(TKB_HK2_Moi_Giang!$S:$S,ThongKe_GV!$C36,TKB_HK2_Moi_Giang!$K:$K,ThongKe_GV!V$1,TKB_HK2_Moi_Giang!$L:$L,ThongKe_GV!V$2)&gt;0,"X","")</f>
        <v/>
      </c>
      <c r="W36" s="80" t="str">
        <f>IF(COUNTIFS(TKB_HK2_Moi_Giang!$S:$S,ThongKe_GV!$C36,TKB_HK2_Moi_Giang!$K:$K,ThongKe_GV!W$1,TKB_HK2_Moi_Giang!$L:$L,ThongKe_GV!W$2)&gt;0,"X","")</f>
        <v/>
      </c>
      <c r="X36" s="80" t="str">
        <f>IF(COUNTIFS(TKB_HK2_Moi_Giang!$S:$S,ThongKe_GV!$C36,TKB_HK2_Moi_Giang!$K:$K,ThongKe_GV!X$1,TKB_HK2_Moi_Giang!$L:$L,ThongKe_GV!X$2)&gt;0,"X","")</f>
        <v/>
      </c>
      <c r="Y36" s="80" t="str">
        <f>IF(COUNTIFS(TKB_HK2_Moi_Giang!$S:$S,ThongKe_GV!$C36,TKB_HK2_Moi_Giang!$K:$K,ThongKe_GV!Y$1,TKB_HK2_Moi_Giang!$L:$L,ThongKe_GV!Y$2)&gt;0,"X","")</f>
        <v/>
      </c>
      <c r="Z36" s="80" t="str">
        <f>IF(COUNTIFS(TKB_HK2_Moi_Giang!$S:$S,ThongKe_GV!$C36,TKB_HK2_Moi_Giang!$K:$K,ThongKe_GV!Z$1,TKB_HK2_Moi_Giang!$L:$L,ThongKe_GV!Z$2)&gt;0,"X","")</f>
        <v/>
      </c>
      <c r="AA36" s="80" t="str">
        <f>IF(COUNTIFS(TKB_HK2_Moi_Giang!$S:$S,ThongKe_GV!$C36,TKB_HK2_Moi_Giang!$K:$K,ThongKe_GV!AA$1,TKB_HK2_Moi_Giang!$L:$L,ThongKe_GV!AA$2)&gt;0,"X","")</f>
        <v/>
      </c>
      <c r="AB36" s="80" t="str">
        <f>IF(COUNTIFS(TKB_HK2_Moi_Giang!$S:$S,ThongKe_GV!$C36,TKB_HK2_Moi_Giang!$K:$K,ThongKe_GV!AB$1,TKB_HK2_Moi_Giang!$L:$L,ThongKe_GV!AB$2)&gt;0,"X","")</f>
        <v/>
      </c>
    </row>
    <row r="37">
      <c r="A37" s="68" t="str">
        <f t="shared" si="4"/>
        <v>Quản trị</v>
      </c>
      <c r="B37" s="77" t="s">
        <v>171</v>
      </c>
      <c r="C37" s="77" t="s">
        <v>172</v>
      </c>
      <c r="D37" s="83" t="s">
        <v>173</v>
      </c>
      <c r="E37" s="79" t="str">
        <f>IF(COUNTIFS(TKB_HK2_Moi_Giang!$S:$S,ThongKe_GV!$C37,TKB_HK2_Moi_Giang!$K:$K,ThongKe_GV!E$1,TKB_HK2_Moi_Giang!$L:$L,ThongKe_GV!E$2)&gt;0,"X","")</f>
        <v/>
      </c>
      <c r="F37" s="79" t="str">
        <f>IF(COUNTIFS(TKB_HK2_Moi_Giang!$S:$S,ThongKe_GV!$C37,TKB_HK2_Moi_Giang!$K:$K,ThongKe_GV!F$1,TKB_HK2_Moi_Giang!$L:$L,ThongKe_GV!F$2)&gt;0,"X","")</f>
        <v/>
      </c>
      <c r="G37" s="79" t="str">
        <f>IF(COUNTIFS(TKB_HK2_Moi_Giang!$S:$S,ThongKe_GV!$C37,TKB_HK2_Moi_Giang!$K:$K,ThongKe_GV!G$1,TKB_HK2_Moi_Giang!$L:$L,ThongKe_GV!G$2)&gt;0,"X","")</f>
        <v/>
      </c>
      <c r="H37" s="79" t="str">
        <f>IF(COUNTIFS(TKB_HK2_Moi_Giang!$S:$S,ThongKe_GV!$C37,TKB_HK2_Moi_Giang!$K:$K,ThongKe_GV!H$1,TKB_HK2_Moi_Giang!$L:$L,ThongKe_GV!H$2)&gt;0,"X","")</f>
        <v/>
      </c>
      <c r="I37" s="79" t="str">
        <f>IF(COUNTIFS(TKB_HK2_Moi_Giang!$S:$S,ThongKe_GV!$C37,TKB_HK2_Moi_Giang!$K:$K,ThongKe_GV!I$1,TKB_HK2_Moi_Giang!$L:$L,ThongKe_GV!I$2)&gt;0,"X","")</f>
        <v/>
      </c>
      <c r="J37" s="79" t="str">
        <f>IF(COUNTIFS(TKB_HK2_Moi_Giang!$S:$S,ThongKe_GV!$C37,TKB_HK2_Moi_Giang!$K:$K,ThongKe_GV!J$1,TKB_HK2_Moi_Giang!$L:$L,ThongKe_GV!J$2)&gt;0,"X","")</f>
        <v/>
      </c>
      <c r="K37" s="79" t="str">
        <f>IF(COUNTIFS(TKB_HK2_Moi_Giang!$S:$S,ThongKe_GV!$C37,TKB_HK2_Moi_Giang!$K:$K,ThongKe_GV!K$1,TKB_HK2_Moi_Giang!$L:$L,ThongKe_GV!K$2)&gt;0,"X","")</f>
        <v/>
      </c>
      <c r="L37" s="79" t="str">
        <f>IF(COUNTIFS(TKB_HK2_Moi_Giang!$S:$S,ThongKe_GV!$C37,TKB_HK2_Moi_Giang!$K:$K,ThongKe_GV!L$1,TKB_HK2_Moi_Giang!$L:$L,ThongKe_GV!L$2)&gt;0,"X","")</f>
        <v/>
      </c>
      <c r="M37" s="79" t="str">
        <f>IF(COUNTIFS(TKB_HK2_Moi_Giang!$S:$S,ThongKe_GV!$C37,TKB_HK2_Moi_Giang!$K:$K,ThongKe_GV!M$1,TKB_HK2_Moi_Giang!$L:$L,ThongKe_GV!M$2)&gt;0,"X","")</f>
        <v/>
      </c>
      <c r="N37" s="79" t="str">
        <f>IF(COUNTIFS(TKB_HK2_Moi_Giang!$S:$S,ThongKe_GV!$C37,TKB_HK2_Moi_Giang!$K:$K,ThongKe_GV!N$1,TKB_HK2_Moi_Giang!$L:$L,ThongKe_GV!N$2)&gt;0,"X","")</f>
        <v/>
      </c>
      <c r="O37" s="79" t="str">
        <f>IF(COUNTIFS(TKB_HK2_Moi_Giang!$S:$S,ThongKe_GV!$C37,TKB_HK2_Moi_Giang!$K:$K,ThongKe_GV!O$1,TKB_HK2_Moi_Giang!$L:$L,ThongKe_GV!O$2)&gt;0,"X","")</f>
        <v/>
      </c>
      <c r="P37" s="79" t="str">
        <f>IF(COUNTIFS(TKB_HK2_Moi_Giang!$S:$S,ThongKe_GV!$C37,TKB_HK2_Moi_Giang!$K:$K,ThongKe_GV!P$1,TKB_HK2_Moi_Giang!$L:$L,ThongKe_GV!P$2)&gt;0,"X","")</f>
        <v/>
      </c>
      <c r="Q37" s="80" t="str">
        <f>IF(COUNTIFS(TKB_HK2_Moi_Giang!$S:$S,ThongKe_GV!$C37,TKB_HK2_Moi_Giang!$K:$K,ThongKe_GV!Q$1,TKB_HK2_Moi_Giang!$L:$L,ThongKe_GV!Q$2)&gt;0,"X","")</f>
        <v/>
      </c>
      <c r="R37" s="80" t="str">
        <f>IF(COUNTIFS(TKB_HK2_Moi_Giang!$S:$S,ThongKe_GV!$C37,TKB_HK2_Moi_Giang!$K:$K,ThongKe_GV!R$1,TKB_HK2_Moi_Giang!$L:$L,ThongKe_GV!R$2)&gt;0,"X","")</f>
        <v/>
      </c>
      <c r="S37" s="80" t="str">
        <f>IF(COUNTIFS(TKB_HK2_Moi_Giang!$S:$S,ThongKe_GV!$C37,TKB_HK2_Moi_Giang!$K:$K,ThongKe_GV!S$1,TKB_HK2_Moi_Giang!$L:$L,ThongKe_GV!S$2)&gt;0,"X","")</f>
        <v/>
      </c>
      <c r="T37" s="80" t="str">
        <f>IF(COUNTIFS(TKB_HK2_Moi_Giang!$S:$S,ThongKe_GV!$C37,TKB_HK2_Moi_Giang!$K:$K,ThongKe_GV!T$1,TKB_HK2_Moi_Giang!$L:$L,ThongKe_GV!T$2)&gt;0,"X","")</f>
        <v/>
      </c>
      <c r="U37" s="80" t="str">
        <f>IF(COUNTIFS(TKB_HK2_Moi_Giang!$S:$S,ThongKe_GV!$C37,TKB_HK2_Moi_Giang!$K:$K,ThongKe_GV!U$1,TKB_HK2_Moi_Giang!$L:$L,ThongKe_GV!U$2)&gt;0,"X","")</f>
        <v/>
      </c>
      <c r="V37" s="80" t="str">
        <f>IF(COUNTIFS(TKB_HK2_Moi_Giang!$S:$S,ThongKe_GV!$C37,TKB_HK2_Moi_Giang!$K:$K,ThongKe_GV!V$1,TKB_HK2_Moi_Giang!$L:$L,ThongKe_GV!V$2)&gt;0,"X","")</f>
        <v/>
      </c>
      <c r="W37" s="80" t="str">
        <f>IF(COUNTIFS(TKB_HK2_Moi_Giang!$S:$S,ThongKe_GV!$C37,TKB_HK2_Moi_Giang!$K:$K,ThongKe_GV!W$1,TKB_HK2_Moi_Giang!$L:$L,ThongKe_GV!W$2)&gt;0,"X","")</f>
        <v/>
      </c>
      <c r="X37" s="80" t="str">
        <f>IF(COUNTIFS(TKB_HK2_Moi_Giang!$S:$S,ThongKe_GV!$C37,TKB_HK2_Moi_Giang!$K:$K,ThongKe_GV!X$1,TKB_HK2_Moi_Giang!$L:$L,ThongKe_GV!X$2)&gt;0,"X","")</f>
        <v/>
      </c>
      <c r="Y37" s="80" t="str">
        <f>IF(COUNTIFS(TKB_HK2_Moi_Giang!$S:$S,ThongKe_GV!$C37,TKB_HK2_Moi_Giang!$K:$K,ThongKe_GV!Y$1,TKB_HK2_Moi_Giang!$L:$L,ThongKe_GV!Y$2)&gt;0,"X","")</f>
        <v/>
      </c>
      <c r="Z37" s="80" t="str">
        <f>IF(COUNTIFS(TKB_HK2_Moi_Giang!$S:$S,ThongKe_GV!$C37,TKB_HK2_Moi_Giang!$K:$K,ThongKe_GV!Z$1,TKB_HK2_Moi_Giang!$L:$L,ThongKe_GV!Z$2)&gt;0,"X","")</f>
        <v/>
      </c>
      <c r="AA37" s="80" t="str">
        <f>IF(COUNTIFS(TKB_HK2_Moi_Giang!$S:$S,ThongKe_GV!$C37,TKB_HK2_Moi_Giang!$K:$K,ThongKe_GV!AA$1,TKB_HK2_Moi_Giang!$L:$L,ThongKe_GV!AA$2)&gt;0,"X","")</f>
        <v/>
      </c>
      <c r="AB37" s="80" t="str">
        <f>IF(COUNTIFS(TKB_HK2_Moi_Giang!$S:$S,ThongKe_GV!$C37,TKB_HK2_Moi_Giang!$K:$K,ThongKe_GV!AB$1,TKB_HK2_Moi_Giang!$L:$L,ThongKe_GV!AB$2)&gt;0,"X","")</f>
        <v/>
      </c>
    </row>
    <row r="38">
      <c r="A38" s="68" t="str">
        <f t="shared" si="4"/>
        <v>Y dược</v>
      </c>
      <c r="B38" s="83" t="s">
        <v>174</v>
      </c>
      <c r="C38" s="77" t="s">
        <v>175</v>
      </c>
      <c r="D38" s="83" t="s">
        <v>176</v>
      </c>
      <c r="E38" s="79" t="str">
        <f>IF(COUNTIFS(TKB_HK2_Moi_Giang!$S:$S,ThongKe_GV!$C38,TKB_HK2_Moi_Giang!$K:$K,ThongKe_GV!E$1,TKB_HK2_Moi_Giang!$L:$L,ThongKe_GV!E$2)&gt;0,"X","")</f>
        <v/>
      </c>
      <c r="F38" s="79" t="str">
        <f>IF(COUNTIFS(TKB_HK2_Moi_Giang!$S:$S,ThongKe_GV!$C38,TKB_HK2_Moi_Giang!$K:$K,ThongKe_GV!F$1,TKB_HK2_Moi_Giang!$L:$L,ThongKe_GV!F$2)&gt;0,"X","")</f>
        <v/>
      </c>
      <c r="G38" s="79" t="str">
        <f>IF(COUNTIFS(TKB_HK2_Moi_Giang!$S:$S,ThongKe_GV!$C38,TKB_HK2_Moi_Giang!$K:$K,ThongKe_GV!G$1,TKB_HK2_Moi_Giang!$L:$L,ThongKe_GV!G$2)&gt;0,"X","")</f>
        <v/>
      </c>
      <c r="H38" s="79" t="str">
        <f>IF(COUNTIFS(TKB_HK2_Moi_Giang!$S:$S,ThongKe_GV!$C38,TKB_HK2_Moi_Giang!$K:$K,ThongKe_GV!H$1,TKB_HK2_Moi_Giang!$L:$L,ThongKe_GV!H$2)&gt;0,"X","")</f>
        <v/>
      </c>
      <c r="I38" s="79" t="str">
        <f>IF(COUNTIFS(TKB_HK2_Moi_Giang!$S:$S,ThongKe_GV!$C38,TKB_HK2_Moi_Giang!$K:$K,ThongKe_GV!I$1,TKB_HK2_Moi_Giang!$L:$L,ThongKe_GV!I$2)&gt;0,"X","")</f>
        <v/>
      </c>
      <c r="J38" s="79" t="str">
        <f>IF(COUNTIFS(TKB_HK2_Moi_Giang!$S:$S,ThongKe_GV!$C38,TKB_HK2_Moi_Giang!$K:$K,ThongKe_GV!J$1,TKB_HK2_Moi_Giang!$L:$L,ThongKe_GV!J$2)&gt;0,"X","")</f>
        <v>X</v>
      </c>
      <c r="K38" s="79" t="str">
        <f>IF(COUNTIFS(TKB_HK2_Moi_Giang!$S:$S,ThongKe_GV!$C38,TKB_HK2_Moi_Giang!$K:$K,ThongKe_GV!K$1,TKB_HK2_Moi_Giang!$L:$L,ThongKe_GV!K$2)&gt;0,"X","")</f>
        <v/>
      </c>
      <c r="L38" s="79" t="str">
        <f>IF(COUNTIFS(TKB_HK2_Moi_Giang!$S:$S,ThongKe_GV!$C38,TKB_HK2_Moi_Giang!$K:$K,ThongKe_GV!L$1,TKB_HK2_Moi_Giang!$L:$L,ThongKe_GV!L$2)&gt;0,"X","")</f>
        <v/>
      </c>
      <c r="M38" s="79" t="str">
        <f>IF(COUNTIFS(TKB_HK2_Moi_Giang!$S:$S,ThongKe_GV!$C38,TKB_HK2_Moi_Giang!$K:$K,ThongKe_GV!M$1,TKB_HK2_Moi_Giang!$L:$L,ThongKe_GV!M$2)&gt;0,"X","")</f>
        <v/>
      </c>
      <c r="N38" s="79" t="str">
        <f>IF(COUNTIFS(TKB_HK2_Moi_Giang!$S:$S,ThongKe_GV!$C38,TKB_HK2_Moi_Giang!$K:$K,ThongKe_GV!N$1,TKB_HK2_Moi_Giang!$L:$L,ThongKe_GV!N$2)&gt;0,"X","")</f>
        <v/>
      </c>
      <c r="O38" s="79" t="str">
        <f>IF(COUNTIFS(TKB_HK2_Moi_Giang!$S:$S,ThongKe_GV!$C38,TKB_HK2_Moi_Giang!$K:$K,ThongKe_GV!O$1,TKB_HK2_Moi_Giang!$L:$L,ThongKe_GV!O$2)&gt;0,"X","")</f>
        <v/>
      </c>
      <c r="P38" s="79" t="str">
        <f>IF(COUNTIFS(TKB_HK2_Moi_Giang!$S:$S,ThongKe_GV!$C38,TKB_HK2_Moi_Giang!$K:$K,ThongKe_GV!P$1,TKB_HK2_Moi_Giang!$L:$L,ThongKe_GV!P$2)&gt;0,"X","")</f>
        <v/>
      </c>
      <c r="Q38" s="80" t="str">
        <f>IF(COUNTIFS(TKB_HK2_Moi_Giang!$S:$S,ThongKe_GV!$C38,TKB_HK2_Moi_Giang!$K:$K,ThongKe_GV!Q$1,TKB_HK2_Moi_Giang!$L:$L,ThongKe_GV!Q$2)&gt;0,"X","")</f>
        <v/>
      </c>
      <c r="R38" s="80" t="str">
        <f>IF(COUNTIFS(TKB_HK2_Moi_Giang!$S:$S,ThongKe_GV!$C38,TKB_HK2_Moi_Giang!$K:$K,ThongKe_GV!R$1,TKB_HK2_Moi_Giang!$L:$L,ThongKe_GV!R$2)&gt;0,"X","")</f>
        <v/>
      </c>
      <c r="S38" s="80" t="str">
        <f>IF(COUNTIFS(TKB_HK2_Moi_Giang!$S:$S,ThongKe_GV!$C38,TKB_HK2_Moi_Giang!$K:$K,ThongKe_GV!S$1,TKB_HK2_Moi_Giang!$L:$L,ThongKe_GV!S$2)&gt;0,"X","")</f>
        <v/>
      </c>
      <c r="T38" s="80" t="str">
        <f>IF(COUNTIFS(TKB_HK2_Moi_Giang!$S:$S,ThongKe_GV!$C38,TKB_HK2_Moi_Giang!$K:$K,ThongKe_GV!T$1,TKB_HK2_Moi_Giang!$L:$L,ThongKe_GV!T$2)&gt;0,"X","")</f>
        <v/>
      </c>
      <c r="U38" s="80" t="str">
        <f>IF(COUNTIFS(TKB_HK2_Moi_Giang!$S:$S,ThongKe_GV!$C38,TKB_HK2_Moi_Giang!$K:$K,ThongKe_GV!U$1,TKB_HK2_Moi_Giang!$L:$L,ThongKe_GV!U$2)&gt;0,"X","")</f>
        <v/>
      </c>
      <c r="V38" s="80" t="str">
        <f>IF(COUNTIFS(TKB_HK2_Moi_Giang!$S:$S,ThongKe_GV!$C38,TKB_HK2_Moi_Giang!$K:$K,ThongKe_GV!V$1,TKB_HK2_Moi_Giang!$L:$L,ThongKe_GV!V$2)&gt;0,"X","")</f>
        <v>X</v>
      </c>
      <c r="W38" s="80" t="str">
        <f>IF(COUNTIFS(TKB_HK2_Moi_Giang!$S:$S,ThongKe_GV!$C38,TKB_HK2_Moi_Giang!$K:$K,ThongKe_GV!W$1,TKB_HK2_Moi_Giang!$L:$L,ThongKe_GV!W$2)&gt;0,"X","")</f>
        <v/>
      </c>
      <c r="X38" s="80" t="str">
        <f>IF(COUNTIFS(TKB_HK2_Moi_Giang!$S:$S,ThongKe_GV!$C38,TKB_HK2_Moi_Giang!$K:$K,ThongKe_GV!X$1,TKB_HK2_Moi_Giang!$L:$L,ThongKe_GV!X$2)&gt;0,"X","")</f>
        <v/>
      </c>
      <c r="Y38" s="80" t="str">
        <f>IF(COUNTIFS(TKB_HK2_Moi_Giang!$S:$S,ThongKe_GV!$C38,TKB_HK2_Moi_Giang!$K:$K,ThongKe_GV!Y$1,TKB_HK2_Moi_Giang!$L:$L,ThongKe_GV!Y$2)&gt;0,"X","")</f>
        <v/>
      </c>
      <c r="Z38" s="80" t="str">
        <f>IF(COUNTIFS(TKB_HK2_Moi_Giang!$S:$S,ThongKe_GV!$C38,TKB_HK2_Moi_Giang!$K:$K,ThongKe_GV!Z$1,TKB_HK2_Moi_Giang!$L:$L,ThongKe_GV!Z$2)&gt;0,"X","")</f>
        <v/>
      </c>
      <c r="AA38" s="80" t="str">
        <f>IF(COUNTIFS(TKB_HK2_Moi_Giang!$S:$S,ThongKe_GV!$C38,TKB_HK2_Moi_Giang!$K:$K,ThongKe_GV!AA$1,TKB_HK2_Moi_Giang!$L:$L,ThongKe_GV!AA$2)&gt;0,"X","")</f>
        <v/>
      </c>
      <c r="AB38" s="80" t="str">
        <f>IF(COUNTIFS(TKB_HK2_Moi_Giang!$S:$S,ThongKe_GV!$C38,TKB_HK2_Moi_Giang!$K:$K,ThongKe_GV!AB$1,TKB_HK2_Moi_Giang!$L:$L,ThongKe_GV!AB$2)&gt;0,"X","")</f>
        <v/>
      </c>
    </row>
    <row r="39">
      <c r="A39" s="68" t="str">
        <f t="shared" si="4"/>
        <v>Ngoại ngữ</v>
      </c>
      <c r="B39" s="77" t="s">
        <v>177</v>
      </c>
      <c r="C39" s="77" t="s">
        <v>178</v>
      </c>
      <c r="D39" s="83" t="s">
        <v>179</v>
      </c>
      <c r="E39" s="79" t="str">
        <f>IF(COUNTIFS(TKB_HK2_Moi_Giang!$S:$S,ThongKe_GV!$C39,TKB_HK2_Moi_Giang!$K:$K,ThongKe_GV!E$1,TKB_HK2_Moi_Giang!$L:$L,ThongKe_GV!E$2)&gt;0,"X","")</f>
        <v>X</v>
      </c>
      <c r="F39" s="79" t="str">
        <f>IF(COUNTIFS(TKB_HK2_Moi_Giang!$S:$S,ThongKe_GV!$C39,TKB_HK2_Moi_Giang!$K:$K,ThongKe_GV!F$1,TKB_HK2_Moi_Giang!$L:$L,ThongKe_GV!F$2)&gt;0,"X","")</f>
        <v/>
      </c>
      <c r="G39" s="79" t="str">
        <f>IF(COUNTIFS(TKB_HK2_Moi_Giang!$S:$S,ThongKe_GV!$C39,TKB_HK2_Moi_Giang!$K:$K,ThongKe_GV!G$1,TKB_HK2_Moi_Giang!$L:$L,ThongKe_GV!G$2)&gt;0,"X","")</f>
        <v>X</v>
      </c>
      <c r="H39" s="79" t="str">
        <f>IF(COUNTIFS(TKB_HK2_Moi_Giang!$S:$S,ThongKe_GV!$C39,TKB_HK2_Moi_Giang!$K:$K,ThongKe_GV!H$1,TKB_HK2_Moi_Giang!$L:$L,ThongKe_GV!H$2)&gt;0,"X","")</f>
        <v/>
      </c>
      <c r="I39" s="79" t="str">
        <f>IF(COUNTIFS(TKB_HK2_Moi_Giang!$S:$S,ThongKe_GV!$C39,TKB_HK2_Moi_Giang!$K:$K,ThongKe_GV!I$1,TKB_HK2_Moi_Giang!$L:$L,ThongKe_GV!I$2)&gt;0,"X","")</f>
        <v/>
      </c>
      <c r="J39" s="79" t="str">
        <f>IF(COUNTIFS(TKB_HK2_Moi_Giang!$S:$S,ThongKe_GV!$C39,TKB_HK2_Moi_Giang!$K:$K,ThongKe_GV!J$1,TKB_HK2_Moi_Giang!$L:$L,ThongKe_GV!J$2)&gt;0,"X","")</f>
        <v/>
      </c>
      <c r="K39" s="79" t="str">
        <f>IF(COUNTIFS(TKB_HK2_Moi_Giang!$S:$S,ThongKe_GV!$C39,TKB_HK2_Moi_Giang!$K:$K,ThongKe_GV!K$1,TKB_HK2_Moi_Giang!$L:$L,ThongKe_GV!K$2)&gt;0,"X","")</f>
        <v/>
      </c>
      <c r="L39" s="79" t="str">
        <f>IF(COUNTIFS(TKB_HK2_Moi_Giang!$S:$S,ThongKe_GV!$C39,TKB_HK2_Moi_Giang!$K:$K,ThongKe_GV!L$1,TKB_HK2_Moi_Giang!$L:$L,ThongKe_GV!L$2)&gt;0,"X","")</f>
        <v/>
      </c>
      <c r="M39" s="79" t="str">
        <f>IF(COUNTIFS(TKB_HK2_Moi_Giang!$S:$S,ThongKe_GV!$C39,TKB_HK2_Moi_Giang!$K:$K,ThongKe_GV!M$1,TKB_HK2_Moi_Giang!$L:$L,ThongKe_GV!M$2)&gt;0,"X","")</f>
        <v/>
      </c>
      <c r="N39" s="79" t="str">
        <f>IF(COUNTIFS(TKB_HK2_Moi_Giang!$S:$S,ThongKe_GV!$C39,TKB_HK2_Moi_Giang!$K:$K,ThongKe_GV!N$1,TKB_HK2_Moi_Giang!$L:$L,ThongKe_GV!N$2)&gt;0,"X","")</f>
        <v/>
      </c>
      <c r="O39" s="79" t="str">
        <f>IF(COUNTIFS(TKB_HK2_Moi_Giang!$S:$S,ThongKe_GV!$C39,TKB_HK2_Moi_Giang!$K:$K,ThongKe_GV!O$1,TKB_HK2_Moi_Giang!$L:$L,ThongKe_GV!O$2)&gt;0,"X","")</f>
        <v/>
      </c>
      <c r="P39" s="79" t="str">
        <f>IF(COUNTIFS(TKB_HK2_Moi_Giang!$S:$S,ThongKe_GV!$C39,TKB_HK2_Moi_Giang!$K:$K,ThongKe_GV!P$1,TKB_HK2_Moi_Giang!$L:$L,ThongKe_GV!P$2)&gt;0,"X","")</f>
        <v/>
      </c>
      <c r="Q39" s="80" t="str">
        <f>IF(COUNTIFS(TKB_HK2_Moi_Giang!$S:$S,ThongKe_GV!$C39,TKB_HK2_Moi_Giang!$K:$K,ThongKe_GV!Q$1,TKB_HK2_Moi_Giang!$L:$L,ThongKe_GV!Q$2)&gt;0,"X","")</f>
        <v/>
      </c>
      <c r="R39" s="80" t="str">
        <f>IF(COUNTIFS(TKB_HK2_Moi_Giang!$S:$S,ThongKe_GV!$C39,TKB_HK2_Moi_Giang!$K:$K,ThongKe_GV!R$1,TKB_HK2_Moi_Giang!$L:$L,ThongKe_GV!R$2)&gt;0,"X","")</f>
        <v/>
      </c>
      <c r="S39" s="80" t="str">
        <f>IF(COUNTIFS(TKB_HK2_Moi_Giang!$S:$S,ThongKe_GV!$C39,TKB_HK2_Moi_Giang!$K:$K,ThongKe_GV!S$1,TKB_HK2_Moi_Giang!$L:$L,ThongKe_GV!S$2)&gt;0,"X","")</f>
        <v/>
      </c>
      <c r="T39" s="80" t="str">
        <f>IF(COUNTIFS(TKB_HK2_Moi_Giang!$S:$S,ThongKe_GV!$C39,TKB_HK2_Moi_Giang!$K:$K,ThongKe_GV!T$1,TKB_HK2_Moi_Giang!$L:$L,ThongKe_GV!T$2)&gt;0,"X","")</f>
        <v/>
      </c>
      <c r="U39" s="80" t="str">
        <f>IF(COUNTIFS(TKB_HK2_Moi_Giang!$S:$S,ThongKe_GV!$C39,TKB_HK2_Moi_Giang!$K:$K,ThongKe_GV!U$1,TKB_HK2_Moi_Giang!$L:$L,ThongKe_GV!U$2)&gt;0,"X","")</f>
        <v/>
      </c>
      <c r="V39" s="80" t="str">
        <f>IF(COUNTIFS(TKB_HK2_Moi_Giang!$S:$S,ThongKe_GV!$C39,TKB_HK2_Moi_Giang!$K:$K,ThongKe_GV!V$1,TKB_HK2_Moi_Giang!$L:$L,ThongKe_GV!V$2)&gt;0,"X","")</f>
        <v/>
      </c>
      <c r="W39" s="80" t="str">
        <f>IF(COUNTIFS(TKB_HK2_Moi_Giang!$S:$S,ThongKe_GV!$C39,TKB_HK2_Moi_Giang!$K:$K,ThongKe_GV!W$1,TKB_HK2_Moi_Giang!$L:$L,ThongKe_GV!W$2)&gt;0,"X","")</f>
        <v/>
      </c>
      <c r="X39" s="80" t="str">
        <f>IF(COUNTIFS(TKB_HK2_Moi_Giang!$S:$S,ThongKe_GV!$C39,TKB_HK2_Moi_Giang!$K:$K,ThongKe_GV!X$1,TKB_HK2_Moi_Giang!$L:$L,ThongKe_GV!X$2)&gt;0,"X","")</f>
        <v/>
      </c>
      <c r="Y39" s="80" t="str">
        <f>IF(COUNTIFS(TKB_HK2_Moi_Giang!$S:$S,ThongKe_GV!$C39,TKB_HK2_Moi_Giang!$K:$K,ThongKe_GV!Y$1,TKB_HK2_Moi_Giang!$L:$L,ThongKe_GV!Y$2)&gt;0,"X","")</f>
        <v/>
      </c>
      <c r="Z39" s="80" t="str">
        <f>IF(COUNTIFS(TKB_HK2_Moi_Giang!$S:$S,ThongKe_GV!$C39,TKB_HK2_Moi_Giang!$K:$K,ThongKe_GV!Z$1,TKB_HK2_Moi_Giang!$L:$L,ThongKe_GV!Z$2)&gt;0,"X","")</f>
        <v/>
      </c>
      <c r="AA39" s="80" t="str">
        <f>IF(COUNTIFS(TKB_HK2_Moi_Giang!$S:$S,ThongKe_GV!$C39,TKB_HK2_Moi_Giang!$K:$K,ThongKe_GV!AA$1,TKB_HK2_Moi_Giang!$L:$L,ThongKe_GV!AA$2)&gt;0,"X","")</f>
        <v/>
      </c>
      <c r="AB39" s="80" t="str">
        <f>IF(COUNTIFS(TKB_HK2_Moi_Giang!$S:$S,ThongKe_GV!$C39,TKB_HK2_Moi_Giang!$K:$K,ThongKe_GV!AB$1,TKB_HK2_Moi_Giang!$L:$L,ThongKe_GV!AB$2)&gt;0,"X","")</f>
        <v/>
      </c>
    </row>
    <row r="40">
      <c r="A40" s="68" t="str">
        <f t="shared" si="4"/>
        <v>Thiết kế</v>
      </c>
      <c r="B40" s="77" t="s">
        <v>180</v>
      </c>
      <c r="C40" s="83" t="s">
        <v>181</v>
      </c>
      <c r="D40" s="77" t="s">
        <v>182</v>
      </c>
      <c r="E40" s="79" t="str">
        <f>IF(COUNTIFS(TKB_HK2_Moi_Giang!$S:$S,ThongKe_GV!$C40,TKB_HK2_Moi_Giang!$K:$K,ThongKe_GV!E$1,TKB_HK2_Moi_Giang!$L:$L,ThongKe_GV!E$2)&gt;0,"X","")</f>
        <v/>
      </c>
      <c r="F40" s="79" t="str">
        <f>IF(COUNTIFS(TKB_HK2_Moi_Giang!$S:$S,ThongKe_GV!$C40,TKB_HK2_Moi_Giang!$K:$K,ThongKe_GV!F$1,TKB_HK2_Moi_Giang!$L:$L,ThongKe_GV!F$2)&gt;0,"X","")</f>
        <v/>
      </c>
      <c r="G40" s="79" t="str">
        <f>IF(COUNTIFS(TKB_HK2_Moi_Giang!$S:$S,ThongKe_GV!$C40,TKB_HK2_Moi_Giang!$K:$K,ThongKe_GV!G$1,TKB_HK2_Moi_Giang!$L:$L,ThongKe_GV!G$2)&gt;0,"X","")</f>
        <v/>
      </c>
      <c r="H40" s="79" t="str">
        <f>IF(COUNTIFS(TKB_HK2_Moi_Giang!$S:$S,ThongKe_GV!$C40,TKB_HK2_Moi_Giang!$K:$K,ThongKe_GV!H$1,TKB_HK2_Moi_Giang!$L:$L,ThongKe_GV!H$2)&gt;0,"X","")</f>
        <v/>
      </c>
      <c r="I40" s="79" t="str">
        <f>IF(COUNTIFS(TKB_HK2_Moi_Giang!$S:$S,ThongKe_GV!$C40,TKB_HK2_Moi_Giang!$K:$K,ThongKe_GV!I$1,TKB_HK2_Moi_Giang!$L:$L,ThongKe_GV!I$2)&gt;0,"X","")</f>
        <v/>
      </c>
      <c r="J40" s="79" t="str">
        <f>IF(COUNTIFS(TKB_HK2_Moi_Giang!$S:$S,ThongKe_GV!$C40,TKB_HK2_Moi_Giang!$K:$K,ThongKe_GV!J$1,TKB_HK2_Moi_Giang!$L:$L,ThongKe_GV!J$2)&gt;0,"X","")</f>
        <v/>
      </c>
      <c r="K40" s="79" t="str">
        <f>IF(COUNTIFS(TKB_HK2_Moi_Giang!$S:$S,ThongKe_GV!$C40,TKB_HK2_Moi_Giang!$K:$K,ThongKe_GV!K$1,TKB_HK2_Moi_Giang!$L:$L,ThongKe_GV!K$2)&gt;0,"X","")</f>
        <v/>
      </c>
      <c r="L40" s="79" t="str">
        <f>IF(COUNTIFS(TKB_HK2_Moi_Giang!$S:$S,ThongKe_GV!$C40,TKB_HK2_Moi_Giang!$K:$K,ThongKe_GV!L$1,TKB_HK2_Moi_Giang!$L:$L,ThongKe_GV!L$2)&gt;0,"X","")</f>
        <v/>
      </c>
      <c r="M40" s="79" t="str">
        <f>IF(COUNTIFS(TKB_HK2_Moi_Giang!$S:$S,ThongKe_GV!$C40,TKB_HK2_Moi_Giang!$K:$K,ThongKe_GV!M$1,TKB_HK2_Moi_Giang!$L:$L,ThongKe_GV!M$2)&gt;0,"X","")</f>
        <v/>
      </c>
      <c r="N40" s="79" t="str">
        <f>IF(COUNTIFS(TKB_HK2_Moi_Giang!$S:$S,ThongKe_GV!$C40,TKB_HK2_Moi_Giang!$K:$K,ThongKe_GV!N$1,TKB_HK2_Moi_Giang!$L:$L,ThongKe_GV!N$2)&gt;0,"X","")</f>
        <v/>
      </c>
      <c r="O40" s="79" t="str">
        <f>IF(COUNTIFS(TKB_HK2_Moi_Giang!$S:$S,ThongKe_GV!$C40,TKB_HK2_Moi_Giang!$K:$K,ThongKe_GV!O$1,TKB_HK2_Moi_Giang!$L:$L,ThongKe_GV!O$2)&gt;0,"X","")</f>
        <v/>
      </c>
      <c r="P40" s="79" t="str">
        <f>IF(COUNTIFS(TKB_HK2_Moi_Giang!$S:$S,ThongKe_GV!$C40,TKB_HK2_Moi_Giang!$K:$K,ThongKe_GV!P$1,TKB_HK2_Moi_Giang!$L:$L,ThongKe_GV!P$2)&gt;0,"X","")</f>
        <v/>
      </c>
      <c r="Q40" s="80" t="str">
        <f>IF(COUNTIFS(TKB_HK2_Moi_Giang!$S:$S,ThongKe_GV!$C40,TKB_HK2_Moi_Giang!$K:$K,ThongKe_GV!Q$1,TKB_HK2_Moi_Giang!$L:$L,ThongKe_GV!Q$2)&gt;0,"X","")</f>
        <v/>
      </c>
      <c r="R40" s="80" t="str">
        <f>IF(COUNTIFS(TKB_HK2_Moi_Giang!$S:$S,ThongKe_GV!$C40,TKB_HK2_Moi_Giang!$K:$K,ThongKe_GV!R$1,TKB_HK2_Moi_Giang!$L:$L,ThongKe_GV!R$2)&gt;0,"X","")</f>
        <v>X</v>
      </c>
      <c r="S40" s="80" t="str">
        <f>IF(COUNTIFS(TKB_HK2_Moi_Giang!$S:$S,ThongKe_GV!$C40,TKB_HK2_Moi_Giang!$K:$K,ThongKe_GV!S$1,TKB_HK2_Moi_Giang!$L:$L,ThongKe_GV!S$2)&gt;0,"X","")</f>
        <v/>
      </c>
      <c r="T40" s="80" t="str">
        <f>IF(COUNTIFS(TKB_HK2_Moi_Giang!$S:$S,ThongKe_GV!$C40,TKB_HK2_Moi_Giang!$K:$K,ThongKe_GV!T$1,TKB_HK2_Moi_Giang!$L:$L,ThongKe_GV!T$2)&gt;0,"X","")</f>
        <v/>
      </c>
      <c r="U40" s="80" t="str">
        <f>IF(COUNTIFS(TKB_HK2_Moi_Giang!$S:$S,ThongKe_GV!$C40,TKB_HK2_Moi_Giang!$K:$K,ThongKe_GV!U$1,TKB_HK2_Moi_Giang!$L:$L,ThongKe_GV!U$2)&gt;0,"X","")</f>
        <v/>
      </c>
      <c r="V40" s="80" t="str">
        <f>IF(COUNTIFS(TKB_HK2_Moi_Giang!$S:$S,ThongKe_GV!$C40,TKB_HK2_Moi_Giang!$K:$K,ThongKe_GV!V$1,TKB_HK2_Moi_Giang!$L:$L,ThongKe_GV!V$2)&gt;0,"X","")</f>
        <v/>
      </c>
      <c r="W40" s="80" t="str">
        <f>IF(COUNTIFS(TKB_HK2_Moi_Giang!$S:$S,ThongKe_GV!$C40,TKB_HK2_Moi_Giang!$K:$K,ThongKe_GV!W$1,TKB_HK2_Moi_Giang!$L:$L,ThongKe_GV!W$2)&gt;0,"X","")</f>
        <v/>
      </c>
      <c r="X40" s="80" t="str">
        <f>IF(COUNTIFS(TKB_HK2_Moi_Giang!$S:$S,ThongKe_GV!$C40,TKB_HK2_Moi_Giang!$K:$K,ThongKe_GV!X$1,TKB_HK2_Moi_Giang!$L:$L,ThongKe_GV!X$2)&gt;0,"X","")</f>
        <v/>
      </c>
      <c r="Y40" s="80" t="str">
        <f>IF(COUNTIFS(TKB_HK2_Moi_Giang!$S:$S,ThongKe_GV!$C40,TKB_HK2_Moi_Giang!$K:$K,ThongKe_GV!Y$1,TKB_HK2_Moi_Giang!$L:$L,ThongKe_GV!Y$2)&gt;0,"X","")</f>
        <v/>
      </c>
      <c r="Z40" s="80" t="str">
        <f>IF(COUNTIFS(TKB_HK2_Moi_Giang!$S:$S,ThongKe_GV!$C40,TKB_HK2_Moi_Giang!$K:$K,ThongKe_GV!Z$1,TKB_HK2_Moi_Giang!$L:$L,ThongKe_GV!Z$2)&gt;0,"X","")</f>
        <v/>
      </c>
      <c r="AA40" s="80" t="str">
        <f>IF(COUNTIFS(TKB_HK2_Moi_Giang!$S:$S,ThongKe_GV!$C40,TKB_HK2_Moi_Giang!$K:$K,ThongKe_GV!AA$1,TKB_HK2_Moi_Giang!$L:$L,ThongKe_GV!AA$2)&gt;0,"X","")</f>
        <v/>
      </c>
      <c r="AB40" s="80" t="str">
        <f>IF(COUNTIFS(TKB_HK2_Moi_Giang!$S:$S,ThongKe_GV!$C40,TKB_HK2_Moi_Giang!$K:$K,ThongKe_GV!AB$1,TKB_HK2_Moi_Giang!$L:$L,ThongKe_GV!AB$2)&gt;0,"X","")</f>
        <v/>
      </c>
    </row>
    <row r="41">
      <c r="A41" s="68" t="str">
        <f t="shared" si="4"/>
        <v>Công nghệ</v>
      </c>
      <c r="B41" s="83" t="s">
        <v>183</v>
      </c>
      <c r="C41" s="77" t="s">
        <v>184</v>
      </c>
      <c r="D41" s="88" t="s">
        <v>185</v>
      </c>
      <c r="E41" s="79" t="str">
        <f>IF(COUNTIFS(TKB_HK2_Moi_Giang!$S:$S,ThongKe_GV!$C41,TKB_HK2_Moi_Giang!$K:$K,ThongKe_GV!E$1,TKB_HK2_Moi_Giang!$L:$L,ThongKe_GV!E$2)&gt;0,"X","")</f>
        <v/>
      </c>
      <c r="F41" s="79" t="str">
        <f>IF(COUNTIFS(TKB_HK2_Moi_Giang!$S:$S,ThongKe_GV!$C41,TKB_HK2_Moi_Giang!$K:$K,ThongKe_GV!F$1,TKB_HK2_Moi_Giang!$L:$L,ThongKe_GV!F$2)&gt;0,"X","")</f>
        <v/>
      </c>
      <c r="G41" s="79" t="str">
        <f>IF(COUNTIFS(TKB_HK2_Moi_Giang!$S:$S,ThongKe_GV!$C41,TKB_HK2_Moi_Giang!$K:$K,ThongKe_GV!G$1,TKB_HK2_Moi_Giang!$L:$L,ThongKe_GV!G$2)&gt;0,"X","")</f>
        <v/>
      </c>
      <c r="H41" s="79" t="str">
        <f>IF(COUNTIFS(TKB_HK2_Moi_Giang!$S:$S,ThongKe_GV!$C41,TKB_HK2_Moi_Giang!$K:$K,ThongKe_GV!H$1,TKB_HK2_Moi_Giang!$L:$L,ThongKe_GV!H$2)&gt;0,"X","")</f>
        <v/>
      </c>
      <c r="I41" s="79" t="str">
        <f>IF(COUNTIFS(TKB_HK2_Moi_Giang!$S:$S,ThongKe_GV!$C41,TKB_HK2_Moi_Giang!$K:$K,ThongKe_GV!I$1,TKB_HK2_Moi_Giang!$L:$L,ThongKe_GV!I$2)&gt;0,"X","")</f>
        <v/>
      </c>
      <c r="J41" s="79" t="str">
        <f>IF(COUNTIFS(TKB_HK2_Moi_Giang!$S:$S,ThongKe_GV!$C41,TKB_HK2_Moi_Giang!$K:$K,ThongKe_GV!J$1,TKB_HK2_Moi_Giang!$L:$L,ThongKe_GV!J$2)&gt;0,"X","")</f>
        <v/>
      </c>
      <c r="K41" s="79" t="str">
        <f>IF(COUNTIFS(TKB_HK2_Moi_Giang!$S:$S,ThongKe_GV!$C41,TKB_HK2_Moi_Giang!$K:$K,ThongKe_GV!K$1,TKB_HK2_Moi_Giang!$L:$L,ThongKe_GV!K$2)&gt;0,"X","")</f>
        <v/>
      </c>
      <c r="L41" s="79" t="str">
        <f>IF(COUNTIFS(TKB_HK2_Moi_Giang!$S:$S,ThongKe_GV!$C41,TKB_HK2_Moi_Giang!$K:$K,ThongKe_GV!L$1,TKB_HK2_Moi_Giang!$L:$L,ThongKe_GV!L$2)&gt;0,"X","")</f>
        <v/>
      </c>
      <c r="M41" s="79" t="str">
        <f>IF(COUNTIFS(TKB_HK2_Moi_Giang!$S:$S,ThongKe_GV!$C41,TKB_HK2_Moi_Giang!$K:$K,ThongKe_GV!M$1,TKB_HK2_Moi_Giang!$L:$L,ThongKe_GV!M$2)&gt;0,"X","")</f>
        <v/>
      </c>
      <c r="N41" s="79" t="str">
        <f>IF(COUNTIFS(TKB_HK2_Moi_Giang!$S:$S,ThongKe_GV!$C41,TKB_HK2_Moi_Giang!$K:$K,ThongKe_GV!N$1,TKB_HK2_Moi_Giang!$L:$L,ThongKe_GV!N$2)&gt;0,"X","")</f>
        <v/>
      </c>
      <c r="O41" s="79" t="str">
        <f>IF(COUNTIFS(TKB_HK2_Moi_Giang!$S:$S,ThongKe_GV!$C41,TKB_HK2_Moi_Giang!$K:$K,ThongKe_GV!O$1,TKB_HK2_Moi_Giang!$L:$L,ThongKe_GV!O$2)&gt;0,"X","")</f>
        <v/>
      </c>
      <c r="P41" s="79" t="str">
        <f>IF(COUNTIFS(TKB_HK2_Moi_Giang!$S:$S,ThongKe_GV!$C41,TKB_HK2_Moi_Giang!$K:$K,ThongKe_GV!P$1,TKB_HK2_Moi_Giang!$L:$L,ThongKe_GV!P$2)&gt;0,"X","")</f>
        <v/>
      </c>
      <c r="Q41" s="80" t="str">
        <f>IF(COUNTIFS(TKB_HK2_Moi_Giang!$S:$S,ThongKe_GV!$C41,TKB_HK2_Moi_Giang!$K:$K,ThongKe_GV!Q$1,TKB_HK2_Moi_Giang!$L:$L,ThongKe_GV!Q$2)&gt;0,"X","")</f>
        <v/>
      </c>
      <c r="R41" s="80" t="str">
        <f>IF(COUNTIFS(TKB_HK2_Moi_Giang!$S:$S,ThongKe_GV!$C41,TKB_HK2_Moi_Giang!$K:$K,ThongKe_GV!R$1,TKB_HK2_Moi_Giang!$L:$L,ThongKe_GV!R$2)&gt;0,"X","")</f>
        <v/>
      </c>
      <c r="S41" s="80" t="str">
        <f>IF(COUNTIFS(TKB_HK2_Moi_Giang!$S:$S,ThongKe_GV!$C41,TKB_HK2_Moi_Giang!$K:$K,ThongKe_GV!S$1,TKB_HK2_Moi_Giang!$L:$L,ThongKe_GV!S$2)&gt;0,"X","")</f>
        <v/>
      </c>
      <c r="T41" s="80" t="str">
        <f>IF(COUNTIFS(TKB_HK2_Moi_Giang!$S:$S,ThongKe_GV!$C41,TKB_HK2_Moi_Giang!$K:$K,ThongKe_GV!T$1,TKB_HK2_Moi_Giang!$L:$L,ThongKe_GV!T$2)&gt;0,"X","")</f>
        <v/>
      </c>
      <c r="U41" s="80" t="str">
        <f>IF(COUNTIFS(TKB_HK2_Moi_Giang!$S:$S,ThongKe_GV!$C41,TKB_HK2_Moi_Giang!$K:$K,ThongKe_GV!U$1,TKB_HK2_Moi_Giang!$L:$L,ThongKe_GV!U$2)&gt;0,"X","")</f>
        <v/>
      </c>
      <c r="V41" s="80" t="str">
        <f>IF(COUNTIFS(TKB_HK2_Moi_Giang!$S:$S,ThongKe_GV!$C41,TKB_HK2_Moi_Giang!$K:$K,ThongKe_GV!V$1,TKB_HK2_Moi_Giang!$L:$L,ThongKe_GV!V$2)&gt;0,"X","")</f>
        <v/>
      </c>
      <c r="W41" s="80" t="str">
        <f>IF(COUNTIFS(TKB_HK2_Moi_Giang!$S:$S,ThongKe_GV!$C41,TKB_HK2_Moi_Giang!$K:$K,ThongKe_GV!W$1,TKB_HK2_Moi_Giang!$L:$L,ThongKe_GV!W$2)&gt;0,"X","")</f>
        <v/>
      </c>
      <c r="X41" s="80" t="str">
        <f>IF(COUNTIFS(TKB_HK2_Moi_Giang!$S:$S,ThongKe_GV!$C41,TKB_HK2_Moi_Giang!$K:$K,ThongKe_GV!X$1,TKB_HK2_Moi_Giang!$L:$L,ThongKe_GV!X$2)&gt;0,"X","")</f>
        <v/>
      </c>
      <c r="Y41" s="80" t="str">
        <f>IF(COUNTIFS(TKB_HK2_Moi_Giang!$S:$S,ThongKe_GV!$C41,TKB_HK2_Moi_Giang!$K:$K,ThongKe_GV!Y$1,TKB_HK2_Moi_Giang!$L:$L,ThongKe_GV!Y$2)&gt;0,"X","")</f>
        <v/>
      </c>
      <c r="Z41" s="80" t="str">
        <f>IF(COUNTIFS(TKB_HK2_Moi_Giang!$S:$S,ThongKe_GV!$C41,TKB_HK2_Moi_Giang!$K:$K,ThongKe_GV!Z$1,TKB_HK2_Moi_Giang!$L:$L,ThongKe_GV!Z$2)&gt;0,"X","")</f>
        <v/>
      </c>
      <c r="AA41" s="80" t="str">
        <f>IF(COUNTIFS(TKB_HK2_Moi_Giang!$S:$S,ThongKe_GV!$C41,TKB_HK2_Moi_Giang!$K:$K,ThongKe_GV!AA$1,TKB_HK2_Moi_Giang!$L:$L,ThongKe_GV!AA$2)&gt;0,"X","")</f>
        <v/>
      </c>
      <c r="AB41" s="80" t="str">
        <f>IF(COUNTIFS(TKB_HK2_Moi_Giang!$S:$S,ThongKe_GV!$C41,TKB_HK2_Moi_Giang!$K:$K,ThongKe_GV!AB$1,TKB_HK2_Moi_Giang!$L:$L,ThongKe_GV!AB$2)&gt;0,"X","")</f>
        <v/>
      </c>
    </row>
    <row r="42">
      <c r="A42" s="68" t="str">
        <f t="shared" si="4"/>
        <v>Ngoại ngữ</v>
      </c>
      <c r="B42" s="83" t="s">
        <v>186</v>
      </c>
      <c r="C42" s="77" t="s">
        <v>187</v>
      </c>
      <c r="D42" s="83" t="s">
        <v>188</v>
      </c>
      <c r="E42" s="79" t="str">
        <f>IF(COUNTIFS(TKB_HK2_Moi_Giang!$S:$S,ThongKe_GV!$C42,TKB_HK2_Moi_Giang!$K:$K,ThongKe_GV!E$1,TKB_HK2_Moi_Giang!$L:$L,ThongKe_GV!E$2)&gt;0,"X","")</f>
        <v/>
      </c>
      <c r="F42" s="79" t="str">
        <f>IF(COUNTIFS(TKB_HK2_Moi_Giang!$S:$S,ThongKe_GV!$C42,TKB_HK2_Moi_Giang!$K:$K,ThongKe_GV!F$1,TKB_HK2_Moi_Giang!$L:$L,ThongKe_GV!F$2)&gt;0,"X","")</f>
        <v/>
      </c>
      <c r="G42" s="79" t="str">
        <f>IF(COUNTIFS(TKB_HK2_Moi_Giang!$S:$S,ThongKe_GV!$C42,TKB_HK2_Moi_Giang!$K:$K,ThongKe_GV!G$1,TKB_HK2_Moi_Giang!$L:$L,ThongKe_GV!G$2)&gt;0,"X","")</f>
        <v/>
      </c>
      <c r="H42" s="79" t="str">
        <f>IF(COUNTIFS(TKB_HK2_Moi_Giang!$S:$S,ThongKe_GV!$C42,TKB_HK2_Moi_Giang!$K:$K,ThongKe_GV!H$1,TKB_HK2_Moi_Giang!$L:$L,ThongKe_GV!H$2)&gt;0,"X","")</f>
        <v/>
      </c>
      <c r="I42" s="79" t="str">
        <f>IF(COUNTIFS(TKB_HK2_Moi_Giang!$S:$S,ThongKe_GV!$C42,TKB_HK2_Moi_Giang!$K:$K,ThongKe_GV!I$1,TKB_HK2_Moi_Giang!$L:$L,ThongKe_GV!I$2)&gt;0,"X","")</f>
        <v/>
      </c>
      <c r="J42" s="79" t="str">
        <f>IF(COUNTIFS(TKB_HK2_Moi_Giang!$S:$S,ThongKe_GV!$C42,TKB_HK2_Moi_Giang!$K:$K,ThongKe_GV!J$1,TKB_HK2_Moi_Giang!$L:$L,ThongKe_GV!J$2)&gt;0,"X","")</f>
        <v>X</v>
      </c>
      <c r="K42" s="79" t="str">
        <f>IF(COUNTIFS(TKB_HK2_Moi_Giang!$S:$S,ThongKe_GV!$C42,TKB_HK2_Moi_Giang!$K:$K,ThongKe_GV!K$1,TKB_HK2_Moi_Giang!$L:$L,ThongKe_GV!K$2)&gt;0,"X","")</f>
        <v/>
      </c>
      <c r="L42" s="79" t="str">
        <f>IF(COUNTIFS(TKB_HK2_Moi_Giang!$S:$S,ThongKe_GV!$C42,TKB_HK2_Moi_Giang!$K:$K,ThongKe_GV!L$1,TKB_HK2_Moi_Giang!$L:$L,ThongKe_GV!L$2)&gt;0,"X","")</f>
        <v/>
      </c>
      <c r="M42" s="79" t="str">
        <f>IF(COUNTIFS(TKB_HK2_Moi_Giang!$S:$S,ThongKe_GV!$C42,TKB_HK2_Moi_Giang!$K:$K,ThongKe_GV!M$1,TKB_HK2_Moi_Giang!$L:$L,ThongKe_GV!M$2)&gt;0,"X","")</f>
        <v/>
      </c>
      <c r="N42" s="79" t="str">
        <f>IF(COUNTIFS(TKB_HK2_Moi_Giang!$S:$S,ThongKe_GV!$C42,TKB_HK2_Moi_Giang!$K:$K,ThongKe_GV!N$1,TKB_HK2_Moi_Giang!$L:$L,ThongKe_GV!N$2)&gt;0,"X","")</f>
        <v/>
      </c>
      <c r="O42" s="79" t="str">
        <f>IF(COUNTIFS(TKB_HK2_Moi_Giang!$S:$S,ThongKe_GV!$C42,TKB_HK2_Moi_Giang!$K:$K,ThongKe_GV!O$1,TKB_HK2_Moi_Giang!$L:$L,ThongKe_GV!O$2)&gt;0,"X","")</f>
        <v/>
      </c>
      <c r="P42" s="79" t="str">
        <f>IF(COUNTIFS(TKB_HK2_Moi_Giang!$S:$S,ThongKe_GV!$C42,TKB_HK2_Moi_Giang!$K:$K,ThongKe_GV!P$1,TKB_HK2_Moi_Giang!$L:$L,ThongKe_GV!P$2)&gt;0,"X","")</f>
        <v/>
      </c>
      <c r="Q42" s="80" t="str">
        <f>IF(COUNTIFS(TKB_HK2_Moi_Giang!$S:$S,ThongKe_GV!$C42,TKB_HK2_Moi_Giang!$K:$K,ThongKe_GV!Q$1,TKB_HK2_Moi_Giang!$L:$L,ThongKe_GV!Q$2)&gt;0,"X","")</f>
        <v>X</v>
      </c>
      <c r="R42" s="80" t="str">
        <f>IF(COUNTIFS(TKB_HK2_Moi_Giang!$S:$S,ThongKe_GV!$C42,TKB_HK2_Moi_Giang!$K:$K,ThongKe_GV!R$1,TKB_HK2_Moi_Giang!$L:$L,ThongKe_GV!R$2)&gt;0,"X","")</f>
        <v/>
      </c>
      <c r="S42" s="80" t="str">
        <f>IF(COUNTIFS(TKB_HK2_Moi_Giang!$S:$S,ThongKe_GV!$C42,TKB_HK2_Moi_Giang!$K:$K,ThongKe_GV!S$1,TKB_HK2_Moi_Giang!$L:$L,ThongKe_GV!S$2)&gt;0,"X","")</f>
        <v>X</v>
      </c>
      <c r="T42" s="80" t="str">
        <f>IF(COUNTIFS(TKB_HK2_Moi_Giang!$S:$S,ThongKe_GV!$C42,TKB_HK2_Moi_Giang!$K:$K,ThongKe_GV!T$1,TKB_HK2_Moi_Giang!$L:$L,ThongKe_GV!T$2)&gt;0,"X","")</f>
        <v/>
      </c>
      <c r="U42" s="80" t="str">
        <f>IF(COUNTIFS(TKB_HK2_Moi_Giang!$S:$S,ThongKe_GV!$C42,TKB_HK2_Moi_Giang!$K:$K,ThongKe_GV!U$1,TKB_HK2_Moi_Giang!$L:$L,ThongKe_GV!U$2)&gt;0,"X","")</f>
        <v/>
      </c>
      <c r="V42" s="80" t="str">
        <f>IF(COUNTIFS(TKB_HK2_Moi_Giang!$S:$S,ThongKe_GV!$C42,TKB_HK2_Moi_Giang!$K:$K,ThongKe_GV!V$1,TKB_HK2_Moi_Giang!$L:$L,ThongKe_GV!V$2)&gt;0,"X","")</f>
        <v/>
      </c>
      <c r="W42" s="80" t="str">
        <f>IF(COUNTIFS(TKB_HK2_Moi_Giang!$S:$S,ThongKe_GV!$C42,TKB_HK2_Moi_Giang!$K:$K,ThongKe_GV!W$1,TKB_HK2_Moi_Giang!$L:$L,ThongKe_GV!W$2)&gt;0,"X","")</f>
        <v/>
      </c>
      <c r="X42" s="80" t="str">
        <f>IF(COUNTIFS(TKB_HK2_Moi_Giang!$S:$S,ThongKe_GV!$C42,TKB_HK2_Moi_Giang!$K:$K,ThongKe_GV!X$1,TKB_HK2_Moi_Giang!$L:$L,ThongKe_GV!X$2)&gt;0,"X","")</f>
        <v/>
      </c>
      <c r="Y42" s="80" t="str">
        <f>IF(COUNTIFS(TKB_HK2_Moi_Giang!$S:$S,ThongKe_GV!$C42,TKB_HK2_Moi_Giang!$K:$K,ThongKe_GV!Y$1,TKB_HK2_Moi_Giang!$L:$L,ThongKe_GV!Y$2)&gt;0,"X","")</f>
        <v/>
      </c>
      <c r="Z42" s="80" t="str">
        <f>IF(COUNTIFS(TKB_HK2_Moi_Giang!$S:$S,ThongKe_GV!$C42,TKB_HK2_Moi_Giang!$K:$K,ThongKe_GV!Z$1,TKB_HK2_Moi_Giang!$L:$L,ThongKe_GV!Z$2)&gt;0,"X","")</f>
        <v/>
      </c>
      <c r="AA42" s="80" t="str">
        <f>IF(COUNTIFS(TKB_HK2_Moi_Giang!$S:$S,ThongKe_GV!$C42,TKB_HK2_Moi_Giang!$K:$K,ThongKe_GV!AA$1,TKB_HK2_Moi_Giang!$L:$L,ThongKe_GV!AA$2)&gt;0,"X","")</f>
        <v/>
      </c>
      <c r="AB42" s="80" t="str">
        <f>IF(COUNTIFS(TKB_HK2_Moi_Giang!$S:$S,ThongKe_GV!$C42,TKB_HK2_Moi_Giang!$K:$K,ThongKe_GV!AB$1,TKB_HK2_Moi_Giang!$L:$L,ThongKe_GV!AB$2)&gt;0,"X","")</f>
        <v/>
      </c>
    </row>
    <row r="43">
      <c r="A43" s="68" t="str">
        <f t="shared" si="4"/>
        <v>Quản trị</v>
      </c>
      <c r="B43" s="83" t="s">
        <v>189</v>
      </c>
      <c r="C43" s="77" t="s">
        <v>190</v>
      </c>
      <c r="D43" s="83" t="s">
        <v>191</v>
      </c>
      <c r="E43" s="79" t="str">
        <f>IF(COUNTIFS(TKB_HK2_Moi_Giang!$S:$S,ThongKe_GV!$C43,TKB_HK2_Moi_Giang!$K:$K,ThongKe_GV!E$1,TKB_HK2_Moi_Giang!$L:$L,ThongKe_GV!E$2)&gt;0,"X","")</f>
        <v/>
      </c>
      <c r="F43" s="79" t="str">
        <f>IF(COUNTIFS(TKB_HK2_Moi_Giang!$S:$S,ThongKe_GV!$C43,TKB_HK2_Moi_Giang!$K:$K,ThongKe_GV!F$1,TKB_HK2_Moi_Giang!$L:$L,ThongKe_GV!F$2)&gt;0,"X","")</f>
        <v/>
      </c>
      <c r="G43" s="79" t="str">
        <f>IF(COUNTIFS(TKB_HK2_Moi_Giang!$S:$S,ThongKe_GV!$C43,TKB_HK2_Moi_Giang!$K:$K,ThongKe_GV!G$1,TKB_HK2_Moi_Giang!$L:$L,ThongKe_GV!G$2)&gt;0,"X","")</f>
        <v/>
      </c>
      <c r="H43" s="79" t="str">
        <f>IF(COUNTIFS(TKB_HK2_Moi_Giang!$S:$S,ThongKe_GV!$C43,TKB_HK2_Moi_Giang!$K:$K,ThongKe_GV!H$1,TKB_HK2_Moi_Giang!$L:$L,ThongKe_GV!H$2)&gt;0,"X","")</f>
        <v/>
      </c>
      <c r="I43" s="79" t="str">
        <f>IF(COUNTIFS(TKB_HK2_Moi_Giang!$S:$S,ThongKe_GV!$C43,TKB_HK2_Moi_Giang!$K:$K,ThongKe_GV!I$1,TKB_HK2_Moi_Giang!$L:$L,ThongKe_GV!I$2)&gt;0,"X","")</f>
        <v/>
      </c>
      <c r="J43" s="79" t="str">
        <f>IF(COUNTIFS(TKB_HK2_Moi_Giang!$S:$S,ThongKe_GV!$C43,TKB_HK2_Moi_Giang!$K:$K,ThongKe_GV!J$1,TKB_HK2_Moi_Giang!$L:$L,ThongKe_GV!J$2)&gt;0,"X","")</f>
        <v/>
      </c>
      <c r="K43" s="79" t="str">
        <f>IF(COUNTIFS(TKB_HK2_Moi_Giang!$S:$S,ThongKe_GV!$C43,TKB_HK2_Moi_Giang!$K:$K,ThongKe_GV!K$1,TKB_HK2_Moi_Giang!$L:$L,ThongKe_GV!K$2)&gt;0,"X","")</f>
        <v/>
      </c>
      <c r="L43" s="79" t="str">
        <f>IF(COUNTIFS(TKB_HK2_Moi_Giang!$S:$S,ThongKe_GV!$C43,TKB_HK2_Moi_Giang!$K:$K,ThongKe_GV!L$1,TKB_HK2_Moi_Giang!$L:$L,ThongKe_GV!L$2)&gt;0,"X","")</f>
        <v/>
      </c>
      <c r="M43" s="79" t="str">
        <f>IF(COUNTIFS(TKB_HK2_Moi_Giang!$S:$S,ThongKe_GV!$C43,TKB_HK2_Moi_Giang!$K:$K,ThongKe_GV!M$1,TKB_HK2_Moi_Giang!$L:$L,ThongKe_GV!M$2)&gt;0,"X","")</f>
        <v/>
      </c>
      <c r="N43" s="79" t="str">
        <f>IF(COUNTIFS(TKB_HK2_Moi_Giang!$S:$S,ThongKe_GV!$C43,TKB_HK2_Moi_Giang!$K:$K,ThongKe_GV!N$1,TKB_HK2_Moi_Giang!$L:$L,ThongKe_GV!N$2)&gt;0,"X","")</f>
        <v/>
      </c>
      <c r="O43" s="79" t="str">
        <f>IF(COUNTIFS(TKB_HK2_Moi_Giang!$S:$S,ThongKe_GV!$C43,TKB_HK2_Moi_Giang!$K:$K,ThongKe_GV!O$1,TKB_HK2_Moi_Giang!$L:$L,ThongKe_GV!O$2)&gt;0,"X","")</f>
        <v/>
      </c>
      <c r="P43" s="79" t="str">
        <f>IF(COUNTIFS(TKB_HK2_Moi_Giang!$S:$S,ThongKe_GV!$C43,TKB_HK2_Moi_Giang!$K:$K,ThongKe_GV!P$1,TKB_HK2_Moi_Giang!$L:$L,ThongKe_GV!P$2)&gt;0,"X","")</f>
        <v/>
      </c>
      <c r="Q43" s="80" t="str">
        <f>IF(COUNTIFS(TKB_HK2_Moi_Giang!$S:$S,ThongKe_GV!$C43,TKB_HK2_Moi_Giang!$K:$K,ThongKe_GV!Q$1,TKB_HK2_Moi_Giang!$L:$L,ThongKe_GV!Q$2)&gt;0,"X","")</f>
        <v/>
      </c>
      <c r="R43" s="80" t="str">
        <f>IF(COUNTIFS(TKB_HK2_Moi_Giang!$S:$S,ThongKe_GV!$C43,TKB_HK2_Moi_Giang!$K:$K,ThongKe_GV!R$1,TKB_HK2_Moi_Giang!$L:$L,ThongKe_GV!R$2)&gt;0,"X","")</f>
        <v/>
      </c>
      <c r="S43" s="80" t="str">
        <f>IF(COUNTIFS(TKB_HK2_Moi_Giang!$S:$S,ThongKe_GV!$C43,TKB_HK2_Moi_Giang!$K:$K,ThongKe_GV!S$1,TKB_HK2_Moi_Giang!$L:$L,ThongKe_GV!S$2)&gt;0,"X","")</f>
        <v/>
      </c>
      <c r="T43" s="80" t="str">
        <f>IF(COUNTIFS(TKB_HK2_Moi_Giang!$S:$S,ThongKe_GV!$C43,TKB_HK2_Moi_Giang!$K:$K,ThongKe_GV!T$1,TKB_HK2_Moi_Giang!$L:$L,ThongKe_GV!T$2)&gt;0,"X","")</f>
        <v/>
      </c>
      <c r="U43" s="80" t="str">
        <f>IF(COUNTIFS(TKB_HK2_Moi_Giang!$S:$S,ThongKe_GV!$C43,TKB_HK2_Moi_Giang!$K:$K,ThongKe_GV!U$1,TKB_HK2_Moi_Giang!$L:$L,ThongKe_GV!U$2)&gt;0,"X","")</f>
        <v/>
      </c>
      <c r="V43" s="80" t="str">
        <f>IF(COUNTIFS(TKB_HK2_Moi_Giang!$S:$S,ThongKe_GV!$C43,TKB_HK2_Moi_Giang!$K:$K,ThongKe_GV!V$1,TKB_HK2_Moi_Giang!$L:$L,ThongKe_GV!V$2)&gt;0,"X","")</f>
        <v/>
      </c>
      <c r="W43" s="80" t="str">
        <f>IF(COUNTIFS(TKB_HK2_Moi_Giang!$S:$S,ThongKe_GV!$C43,TKB_HK2_Moi_Giang!$K:$K,ThongKe_GV!W$1,TKB_HK2_Moi_Giang!$L:$L,ThongKe_GV!W$2)&gt;0,"X","")</f>
        <v/>
      </c>
      <c r="X43" s="80" t="str">
        <f>IF(COUNTIFS(TKB_HK2_Moi_Giang!$S:$S,ThongKe_GV!$C43,TKB_HK2_Moi_Giang!$K:$K,ThongKe_GV!X$1,TKB_HK2_Moi_Giang!$L:$L,ThongKe_GV!X$2)&gt;0,"X","")</f>
        <v/>
      </c>
      <c r="Y43" s="80" t="str">
        <f>IF(COUNTIFS(TKB_HK2_Moi_Giang!$S:$S,ThongKe_GV!$C43,TKB_HK2_Moi_Giang!$K:$K,ThongKe_GV!Y$1,TKB_HK2_Moi_Giang!$L:$L,ThongKe_GV!Y$2)&gt;0,"X","")</f>
        <v/>
      </c>
      <c r="Z43" s="80" t="str">
        <f>IF(COUNTIFS(TKB_HK2_Moi_Giang!$S:$S,ThongKe_GV!$C43,TKB_HK2_Moi_Giang!$K:$K,ThongKe_GV!Z$1,TKB_HK2_Moi_Giang!$L:$L,ThongKe_GV!Z$2)&gt;0,"X","")</f>
        <v/>
      </c>
      <c r="AA43" s="80" t="str">
        <f>IF(COUNTIFS(TKB_HK2_Moi_Giang!$S:$S,ThongKe_GV!$C43,TKB_HK2_Moi_Giang!$K:$K,ThongKe_GV!AA$1,TKB_HK2_Moi_Giang!$L:$L,ThongKe_GV!AA$2)&gt;0,"X","")</f>
        <v/>
      </c>
      <c r="AB43" s="80" t="str">
        <f>IF(COUNTIFS(TKB_HK2_Moi_Giang!$S:$S,ThongKe_GV!$C43,TKB_HK2_Moi_Giang!$K:$K,ThongKe_GV!AB$1,TKB_HK2_Moi_Giang!$L:$L,ThongKe_GV!AB$2)&gt;0,"X","")</f>
        <v/>
      </c>
    </row>
    <row r="44">
      <c r="A44" s="68" t="str">
        <f t="shared" si="4"/>
        <v/>
      </c>
      <c r="B44" s="83" t="s">
        <v>192</v>
      </c>
      <c r="C44" s="77" t="s">
        <v>193</v>
      </c>
      <c r="D44" s="77" t="s">
        <v>194</v>
      </c>
      <c r="E44" s="79" t="str">
        <f>IF(COUNTIFS(TKB_HK2_Moi_Giang!$S:$S,ThongKe_GV!$C44,TKB_HK2_Moi_Giang!$K:$K,ThongKe_GV!E$1,TKB_HK2_Moi_Giang!$L:$L,ThongKe_GV!E$2)&gt;0,"X","")</f>
        <v/>
      </c>
      <c r="F44" s="79" t="str">
        <f>IF(COUNTIFS(TKB_HK2_Moi_Giang!$S:$S,ThongKe_GV!$C44,TKB_HK2_Moi_Giang!$K:$K,ThongKe_GV!F$1,TKB_HK2_Moi_Giang!$L:$L,ThongKe_GV!F$2)&gt;0,"X","")</f>
        <v/>
      </c>
      <c r="G44" s="79" t="str">
        <f>IF(COUNTIFS(TKB_HK2_Moi_Giang!$S:$S,ThongKe_GV!$C44,TKB_HK2_Moi_Giang!$K:$K,ThongKe_GV!G$1,TKB_HK2_Moi_Giang!$L:$L,ThongKe_GV!G$2)&gt;0,"X","")</f>
        <v/>
      </c>
      <c r="H44" s="79" t="str">
        <f>IF(COUNTIFS(TKB_HK2_Moi_Giang!$S:$S,ThongKe_GV!$C44,TKB_HK2_Moi_Giang!$K:$K,ThongKe_GV!H$1,TKB_HK2_Moi_Giang!$L:$L,ThongKe_GV!H$2)&gt;0,"X","")</f>
        <v/>
      </c>
      <c r="I44" s="79" t="str">
        <f>IF(COUNTIFS(TKB_HK2_Moi_Giang!$S:$S,ThongKe_GV!$C44,TKB_HK2_Moi_Giang!$K:$K,ThongKe_GV!I$1,TKB_HK2_Moi_Giang!$L:$L,ThongKe_GV!I$2)&gt;0,"X","")</f>
        <v/>
      </c>
      <c r="J44" s="79" t="str">
        <f>IF(COUNTIFS(TKB_HK2_Moi_Giang!$S:$S,ThongKe_GV!$C44,TKB_HK2_Moi_Giang!$K:$K,ThongKe_GV!J$1,TKB_HK2_Moi_Giang!$L:$L,ThongKe_GV!J$2)&gt;0,"X","")</f>
        <v/>
      </c>
      <c r="K44" s="79" t="str">
        <f>IF(COUNTIFS(TKB_HK2_Moi_Giang!$S:$S,ThongKe_GV!$C44,TKB_HK2_Moi_Giang!$K:$K,ThongKe_GV!K$1,TKB_HK2_Moi_Giang!$L:$L,ThongKe_GV!K$2)&gt;0,"X","")</f>
        <v/>
      </c>
      <c r="L44" s="79" t="str">
        <f>IF(COUNTIFS(TKB_HK2_Moi_Giang!$S:$S,ThongKe_GV!$C44,TKB_HK2_Moi_Giang!$K:$K,ThongKe_GV!L$1,TKB_HK2_Moi_Giang!$L:$L,ThongKe_GV!L$2)&gt;0,"X","")</f>
        <v/>
      </c>
      <c r="M44" s="79" t="str">
        <f>IF(COUNTIFS(TKB_HK2_Moi_Giang!$S:$S,ThongKe_GV!$C44,TKB_HK2_Moi_Giang!$K:$K,ThongKe_GV!M$1,TKB_HK2_Moi_Giang!$L:$L,ThongKe_GV!M$2)&gt;0,"X","")</f>
        <v/>
      </c>
      <c r="N44" s="79" t="str">
        <f>IF(COUNTIFS(TKB_HK2_Moi_Giang!$S:$S,ThongKe_GV!$C44,TKB_HK2_Moi_Giang!$K:$K,ThongKe_GV!N$1,TKB_HK2_Moi_Giang!$L:$L,ThongKe_GV!N$2)&gt;0,"X","")</f>
        <v/>
      </c>
      <c r="O44" s="79" t="str">
        <f>IF(COUNTIFS(TKB_HK2_Moi_Giang!$S:$S,ThongKe_GV!$C44,TKB_HK2_Moi_Giang!$K:$K,ThongKe_GV!O$1,TKB_HK2_Moi_Giang!$L:$L,ThongKe_GV!O$2)&gt;0,"X","")</f>
        <v/>
      </c>
      <c r="P44" s="79" t="str">
        <f>IF(COUNTIFS(TKB_HK2_Moi_Giang!$S:$S,ThongKe_GV!$C44,TKB_HK2_Moi_Giang!$K:$K,ThongKe_GV!P$1,TKB_HK2_Moi_Giang!$L:$L,ThongKe_GV!P$2)&gt;0,"X","")</f>
        <v/>
      </c>
      <c r="Q44" s="80" t="str">
        <f>IF(COUNTIFS(TKB_HK2_Moi_Giang!$S:$S,ThongKe_GV!$C44,TKB_HK2_Moi_Giang!$K:$K,ThongKe_GV!Q$1,TKB_HK2_Moi_Giang!$L:$L,ThongKe_GV!Q$2)&gt;0,"X","")</f>
        <v/>
      </c>
      <c r="R44" s="80" t="str">
        <f>IF(COUNTIFS(TKB_HK2_Moi_Giang!$S:$S,ThongKe_GV!$C44,TKB_HK2_Moi_Giang!$K:$K,ThongKe_GV!R$1,TKB_HK2_Moi_Giang!$L:$L,ThongKe_GV!R$2)&gt;0,"X","")</f>
        <v/>
      </c>
      <c r="S44" s="80" t="str">
        <f>IF(COUNTIFS(TKB_HK2_Moi_Giang!$S:$S,ThongKe_GV!$C44,TKB_HK2_Moi_Giang!$K:$K,ThongKe_GV!S$1,TKB_HK2_Moi_Giang!$L:$L,ThongKe_GV!S$2)&gt;0,"X","")</f>
        <v/>
      </c>
      <c r="T44" s="80" t="str">
        <f>IF(COUNTIFS(TKB_HK2_Moi_Giang!$S:$S,ThongKe_GV!$C44,TKB_HK2_Moi_Giang!$K:$K,ThongKe_GV!T$1,TKB_HK2_Moi_Giang!$L:$L,ThongKe_GV!T$2)&gt;0,"X","")</f>
        <v/>
      </c>
      <c r="U44" s="80" t="str">
        <f>IF(COUNTIFS(TKB_HK2_Moi_Giang!$S:$S,ThongKe_GV!$C44,TKB_HK2_Moi_Giang!$K:$K,ThongKe_GV!U$1,TKB_HK2_Moi_Giang!$L:$L,ThongKe_GV!U$2)&gt;0,"X","")</f>
        <v/>
      </c>
      <c r="V44" s="80" t="str">
        <f>IF(COUNTIFS(TKB_HK2_Moi_Giang!$S:$S,ThongKe_GV!$C44,TKB_HK2_Moi_Giang!$K:$K,ThongKe_GV!V$1,TKB_HK2_Moi_Giang!$L:$L,ThongKe_GV!V$2)&gt;0,"X","")</f>
        <v/>
      </c>
      <c r="W44" s="80" t="str">
        <f>IF(COUNTIFS(TKB_HK2_Moi_Giang!$S:$S,ThongKe_GV!$C44,TKB_HK2_Moi_Giang!$K:$K,ThongKe_GV!W$1,TKB_HK2_Moi_Giang!$L:$L,ThongKe_GV!W$2)&gt;0,"X","")</f>
        <v/>
      </c>
      <c r="X44" s="80" t="str">
        <f>IF(COUNTIFS(TKB_HK2_Moi_Giang!$S:$S,ThongKe_GV!$C44,TKB_HK2_Moi_Giang!$K:$K,ThongKe_GV!X$1,TKB_HK2_Moi_Giang!$L:$L,ThongKe_GV!X$2)&gt;0,"X","")</f>
        <v/>
      </c>
      <c r="Y44" s="80" t="str">
        <f>IF(COUNTIFS(TKB_HK2_Moi_Giang!$S:$S,ThongKe_GV!$C44,TKB_HK2_Moi_Giang!$K:$K,ThongKe_GV!Y$1,TKB_HK2_Moi_Giang!$L:$L,ThongKe_GV!Y$2)&gt;0,"X","")</f>
        <v/>
      </c>
      <c r="Z44" s="80" t="str">
        <f>IF(COUNTIFS(TKB_HK2_Moi_Giang!$S:$S,ThongKe_GV!$C44,TKB_HK2_Moi_Giang!$K:$K,ThongKe_GV!Z$1,TKB_HK2_Moi_Giang!$L:$L,ThongKe_GV!Z$2)&gt;0,"X","")</f>
        <v/>
      </c>
      <c r="AA44" s="80" t="str">
        <f>IF(COUNTIFS(TKB_HK2_Moi_Giang!$S:$S,ThongKe_GV!$C44,TKB_HK2_Moi_Giang!$K:$K,ThongKe_GV!AA$1,TKB_HK2_Moi_Giang!$L:$L,ThongKe_GV!AA$2)&gt;0,"X","")</f>
        <v/>
      </c>
      <c r="AB44" s="80" t="str">
        <f>IF(COUNTIFS(TKB_HK2_Moi_Giang!$S:$S,ThongKe_GV!$C44,TKB_HK2_Moi_Giang!$K:$K,ThongKe_GV!AB$1,TKB_HK2_Moi_Giang!$L:$L,ThongKe_GV!AB$2)&gt;0,"X","")</f>
        <v/>
      </c>
    </row>
    <row r="45">
      <c r="A45" s="68" t="str">
        <f t="shared" si="4"/>
        <v>Quản trị</v>
      </c>
      <c r="B45" s="83" t="s">
        <v>195</v>
      </c>
      <c r="C45" s="77" t="s">
        <v>196</v>
      </c>
      <c r="D45" s="83" t="s">
        <v>197</v>
      </c>
      <c r="E45" s="79" t="str">
        <f>IF(COUNTIFS(TKB_HK2_Moi_Giang!$S:$S,ThongKe_GV!$C45,TKB_HK2_Moi_Giang!$K:$K,ThongKe_GV!E$1,TKB_HK2_Moi_Giang!$L:$L,ThongKe_GV!E$2)&gt;0,"X","")</f>
        <v/>
      </c>
      <c r="F45" s="79" t="str">
        <f>IF(COUNTIFS(TKB_HK2_Moi_Giang!$S:$S,ThongKe_GV!$C45,TKB_HK2_Moi_Giang!$K:$K,ThongKe_GV!F$1,TKB_HK2_Moi_Giang!$L:$L,ThongKe_GV!F$2)&gt;0,"X","")</f>
        <v/>
      </c>
      <c r="G45" s="79" t="str">
        <f>IF(COUNTIFS(TKB_HK2_Moi_Giang!$S:$S,ThongKe_GV!$C45,TKB_HK2_Moi_Giang!$K:$K,ThongKe_GV!G$1,TKB_HK2_Moi_Giang!$L:$L,ThongKe_GV!G$2)&gt;0,"X","")</f>
        <v/>
      </c>
      <c r="H45" s="79" t="str">
        <f>IF(COUNTIFS(TKB_HK2_Moi_Giang!$S:$S,ThongKe_GV!$C45,TKB_HK2_Moi_Giang!$K:$K,ThongKe_GV!H$1,TKB_HK2_Moi_Giang!$L:$L,ThongKe_GV!H$2)&gt;0,"X","")</f>
        <v/>
      </c>
      <c r="I45" s="79" t="str">
        <f>IF(COUNTIFS(TKB_HK2_Moi_Giang!$S:$S,ThongKe_GV!$C45,TKB_HK2_Moi_Giang!$K:$K,ThongKe_GV!I$1,TKB_HK2_Moi_Giang!$L:$L,ThongKe_GV!I$2)&gt;0,"X","")</f>
        <v/>
      </c>
      <c r="J45" s="79" t="str">
        <f>IF(COUNTIFS(TKB_HK2_Moi_Giang!$S:$S,ThongKe_GV!$C45,TKB_HK2_Moi_Giang!$K:$K,ThongKe_GV!J$1,TKB_HK2_Moi_Giang!$L:$L,ThongKe_GV!J$2)&gt;0,"X","")</f>
        <v/>
      </c>
      <c r="K45" s="79" t="str">
        <f>IF(COUNTIFS(TKB_HK2_Moi_Giang!$S:$S,ThongKe_GV!$C45,TKB_HK2_Moi_Giang!$K:$K,ThongKe_GV!K$1,TKB_HK2_Moi_Giang!$L:$L,ThongKe_GV!K$2)&gt;0,"X","")</f>
        <v/>
      </c>
      <c r="L45" s="79" t="str">
        <f>IF(COUNTIFS(TKB_HK2_Moi_Giang!$S:$S,ThongKe_GV!$C45,TKB_HK2_Moi_Giang!$K:$K,ThongKe_GV!L$1,TKB_HK2_Moi_Giang!$L:$L,ThongKe_GV!L$2)&gt;0,"X","")</f>
        <v/>
      </c>
      <c r="M45" s="79" t="str">
        <f>IF(COUNTIFS(TKB_HK2_Moi_Giang!$S:$S,ThongKe_GV!$C45,TKB_HK2_Moi_Giang!$K:$K,ThongKe_GV!M$1,TKB_HK2_Moi_Giang!$L:$L,ThongKe_GV!M$2)&gt;0,"X","")</f>
        <v/>
      </c>
      <c r="N45" s="79" t="str">
        <f>IF(COUNTIFS(TKB_HK2_Moi_Giang!$S:$S,ThongKe_GV!$C45,TKB_HK2_Moi_Giang!$K:$K,ThongKe_GV!N$1,TKB_HK2_Moi_Giang!$L:$L,ThongKe_GV!N$2)&gt;0,"X","")</f>
        <v/>
      </c>
      <c r="O45" s="79" t="str">
        <f>IF(COUNTIFS(TKB_HK2_Moi_Giang!$S:$S,ThongKe_GV!$C45,TKB_HK2_Moi_Giang!$K:$K,ThongKe_GV!O$1,TKB_HK2_Moi_Giang!$L:$L,ThongKe_GV!O$2)&gt;0,"X","")</f>
        <v/>
      </c>
      <c r="P45" s="79" t="str">
        <f>IF(COUNTIFS(TKB_HK2_Moi_Giang!$S:$S,ThongKe_GV!$C45,TKB_HK2_Moi_Giang!$K:$K,ThongKe_GV!P$1,TKB_HK2_Moi_Giang!$L:$L,ThongKe_GV!P$2)&gt;0,"X","")</f>
        <v/>
      </c>
      <c r="Q45" s="80" t="str">
        <f>IF(COUNTIFS(TKB_HK2_Moi_Giang!$S:$S,ThongKe_GV!$C45,TKB_HK2_Moi_Giang!$K:$K,ThongKe_GV!Q$1,TKB_HK2_Moi_Giang!$L:$L,ThongKe_GV!Q$2)&gt;0,"X","")</f>
        <v/>
      </c>
      <c r="R45" s="80" t="str">
        <f>IF(COUNTIFS(TKB_HK2_Moi_Giang!$S:$S,ThongKe_GV!$C45,TKB_HK2_Moi_Giang!$K:$K,ThongKe_GV!R$1,TKB_HK2_Moi_Giang!$L:$L,ThongKe_GV!R$2)&gt;0,"X","")</f>
        <v/>
      </c>
      <c r="S45" s="80" t="str">
        <f>IF(COUNTIFS(TKB_HK2_Moi_Giang!$S:$S,ThongKe_GV!$C45,TKB_HK2_Moi_Giang!$K:$K,ThongKe_GV!S$1,TKB_HK2_Moi_Giang!$L:$L,ThongKe_GV!S$2)&gt;0,"X","")</f>
        <v/>
      </c>
      <c r="T45" s="80" t="str">
        <f>IF(COUNTIFS(TKB_HK2_Moi_Giang!$S:$S,ThongKe_GV!$C45,TKB_HK2_Moi_Giang!$K:$K,ThongKe_GV!T$1,TKB_HK2_Moi_Giang!$L:$L,ThongKe_GV!T$2)&gt;0,"X","")</f>
        <v/>
      </c>
      <c r="U45" s="80" t="str">
        <f>IF(COUNTIFS(TKB_HK2_Moi_Giang!$S:$S,ThongKe_GV!$C45,TKB_HK2_Moi_Giang!$K:$K,ThongKe_GV!U$1,TKB_HK2_Moi_Giang!$L:$L,ThongKe_GV!U$2)&gt;0,"X","")</f>
        <v/>
      </c>
      <c r="V45" s="80" t="str">
        <f>IF(COUNTIFS(TKB_HK2_Moi_Giang!$S:$S,ThongKe_GV!$C45,TKB_HK2_Moi_Giang!$K:$K,ThongKe_GV!V$1,TKB_HK2_Moi_Giang!$L:$L,ThongKe_GV!V$2)&gt;0,"X","")</f>
        <v/>
      </c>
      <c r="W45" s="80" t="str">
        <f>IF(COUNTIFS(TKB_HK2_Moi_Giang!$S:$S,ThongKe_GV!$C45,TKB_HK2_Moi_Giang!$K:$K,ThongKe_GV!W$1,TKB_HK2_Moi_Giang!$L:$L,ThongKe_GV!W$2)&gt;0,"X","")</f>
        <v/>
      </c>
      <c r="X45" s="80" t="str">
        <f>IF(COUNTIFS(TKB_HK2_Moi_Giang!$S:$S,ThongKe_GV!$C45,TKB_HK2_Moi_Giang!$K:$K,ThongKe_GV!X$1,TKB_HK2_Moi_Giang!$L:$L,ThongKe_GV!X$2)&gt;0,"X","")</f>
        <v/>
      </c>
      <c r="Y45" s="80" t="str">
        <f>IF(COUNTIFS(TKB_HK2_Moi_Giang!$S:$S,ThongKe_GV!$C45,TKB_HK2_Moi_Giang!$K:$K,ThongKe_GV!Y$1,TKB_HK2_Moi_Giang!$L:$L,ThongKe_GV!Y$2)&gt;0,"X","")</f>
        <v/>
      </c>
      <c r="Z45" s="80" t="str">
        <f>IF(COUNTIFS(TKB_HK2_Moi_Giang!$S:$S,ThongKe_GV!$C45,TKB_HK2_Moi_Giang!$K:$K,ThongKe_GV!Z$1,TKB_HK2_Moi_Giang!$L:$L,ThongKe_GV!Z$2)&gt;0,"X","")</f>
        <v/>
      </c>
      <c r="AA45" s="80" t="str">
        <f>IF(COUNTIFS(TKB_HK2_Moi_Giang!$S:$S,ThongKe_GV!$C45,TKB_HK2_Moi_Giang!$K:$K,ThongKe_GV!AA$1,TKB_HK2_Moi_Giang!$L:$L,ThongKe_GV!AA$2)&gt;0,"X","")</f>
        <v/>
      </c>
      <c r="AB45" s="80" t="str">
        <f>IF(COUNTIFS(TKB_HK2_Moi_Giang!$S:$S,ThongKe_GV!$C45,TKB_HK2_Moi_Giang!$K:$K,ThongKe_GV!AB$1,TKB_HK2_Moi_Giang!$L:$L,ThongKe_GV!AB$2)&gt;0,"X","")</f>
        <v/>
      </c>
    </row>
    <row r="46">
      <c r="A46" s="68" t="s">
        <v>198</v>
      </c>
      <c r="B46" s="77" t="s">
        <v>199</v>
      </c>
      <c r="C46" s="77" t="s">
        <v>200</v>
      </c>
      <c r="D46" s="83" t="s">
        <v>201</v>
      </c>
      <c r="E46" s="79" t="str">
        <f>IF(COUNTIFS(TKB_HK2_Moi_Giang!$S:$S,ThongKe_GV!$C46,TKB_HK2_Moi_Giang!$K:$K,ThongKe_GV!E$1,TKB_HK2_Moi_Giang!$L:$L,ThongKe_GV!E$2)&gt;0,"X","")</f>
        <v/>
      </c>
      <c r="F46" s="79" t="str">
        <f>IF(COUNTIFS(TKB_HK2_Moi_Giang!$S:$S,ThongKe_GV!$C46,TKB_HK2_Moi_Giang!$K:$K,ThongKe_GV!F$1,TKB_HK2_Moi_Giang!$L:$L,ThongKe_GV!F$2)&gt;0,"X","")</f>
        <v/>
      </c>
      <c r="G46" s="79" t="str">
        <f>IF(COUNTIFS(TKB_HK2_Moi_Giang!$S:$S,ThongKe_GV!$C46,TKB_HK2_Moi_Giang!$K:$K,ThongKe_GV!G$1,TKB_HK2_Moi_Giang!$L:$L,ThongKe_GV!G$2)&gt;0,"X","")</f>
        <v/>
      </c>
      <c r="H46" s="79" t="str">
        <f>IF(COUNTIFS(TKB_HK2_Moi_Giang!$S:$S,ThongKe_GV!$C46,TKB_HK2_Moi_Giang!$K:$K,ThongKe_GV!H$1,TKB_HK2_Moi_Giang!$L:$L,ThongKe_GV!H$2)&gt;0,"X","")</f>
        <v/>
      </c>
      <c r="I46" s="79" t="str">
        <f>IF(COUNTIFS(TKB_HK2_Moi_Giang!$S:$S,ThongKe_GV!$C46,TKB_HK2_Moi_Giang!$K:$K,ThongKe_GV!I$1,TKB_HK2_Moi_Giang!$L:$L,ThongKe_GV!I$2)&gt;0,"X","")</f>
        <v/>
      </c>
      <c r="J46" s="79" t="str">
        <f>IF(COUNTIFS(TKB_HK2_Moi_Giang!$S:$S,ThongKe_GV!$C46,TKB_HK2_Moi_Giang!$K:$K,ThongKe_GV!J$1,TKB_HK2_Moi_Giang!$L:$L,ThongKe_GV!J$2)&gt;0,"X","")</f>
        <v/>
      </c>
      <c r="K46" s="79" t="str">
        <f>IF(COUNTIFS(TKB_HK2_Moi_Giang!$S:$S,ThongKe_GV!$C46,TKB_HK2_Moi_Giang!$K:$K,ThongKe_GV!K$1,TKB_HK2_Moi_Giang!$L:$L,ThongKe_GV!K$2)&gt;0,"X","")</f>
        <v/>
      </c>
      <c r="L46" s="79" t="str">
        <f>IF(COUNTIFS(TKB_HK2_Moi_Giang!$S:$S,ThongKe_GV!$C46,TKB_HK2_Moi_Giang!$K:$K,ThongKe_GV!L$1,TKB_HK2_Moi_Giang!$L:$L,ThongKe_GV!L$2)&gt;0,"X","")</f>
        <v/>
      </c>
      <c r="M46" s="79" t="str">
        <f>IF(COUNTIFS(TKB_HK2_Moi_Giang!$S:$S,ThongKe_GV!$C46,TKB_HK2_Moi_Giang!$K:$K,ThongKe_GV!M$1,TKB_HK2_Moi_Giang!$L:$L,ThongKe_GV!M$2)&gt;0,"X","")</f>
        <v/>
      </c>
      <c r="N46" s="79" t="str">
        <f>IF(COUNTIFS(TKB_HK2_Moi_Giang!$S:$S,ThongKe_GV!$C46,TKB_HK2_Moi_Giang!$K:$K,ThongKe_GV!N$1,TKB_HK2_Moi_Giang!$L:$L,ThongKe_GV!N$2)&gt;0,"X","")</f>
        <v/>
      </c>
      <c r="O46" s="79" t="str">
        <f>IF(COUNTIFS(TKB_HK2_Moi_Giang!$S:$S,ThongKe_GV!$C46,TKB_HK2_Moi_Giang!$K:$K,ThongKe_GV!O$1,TKB_HK2_Moi_Giang!$L:$L,ThongKe_GV!O$2)&gt;0,"X","")</f>
        <v/>
      </c>
      <c r="P46" s="79" t="str">
        <f>IF(COUNTIFS(TKB_HK2_Moi_Giang!$S:$S,ThongKe_GV!$C46,TKB_HK2_Moi_Giang!$K:$K,ThongKe_GV!P$1,TKB_HK2_Moi_Giang!$L:$L,ThongKe_GV!P$2)&gt;0,"X","")</f>
        <v/>
      </c>
      <c r="Q46" s="80" t="str">
        <f>IF(COUNTIFS(TKB_HK2_Moi_Giang!$S:$S,ThongKe_GV!$C46,TKB_HK2_Moi_Giang!$K:$K,ThongKe_GV!Q$1,TKB_HK2_Moi_Giang!$L:$L,ThongKe_GV!Q$2)&gt;0,"X","")</f>
        <v/>
      </c>
      <c r="R46" s="80" t="str">
        <f>IF(COUNTIFS(TKB_HK2_Moi_Giang!$S:$S,ThongKe_GV!$C46,TKB_HK2_Moi_Giang!$K:$K,ThongKe_GV!R$1,TKB_HK2_Moi_Giang!$L:$L,ThongKe_GV!R$2)&gt;0,"X","")</f>
        <v/>
      </c>
      <c r="S46" s="80" t="str">
        <f>IF(COUNTIFS(TKB_HK2_Moi_Giang!$S:$S,ThongKe_GV!$C46,TKB_HK2_Moi_Giang!$K:$K,ThongKe_GV!S$1,TKB_HK2_Moi_Giang!$L:$L,ThongKe_GV!S$2)&gt;0,"X","")</f>
        <v/>
      </c>
      <c r="T46" s="80" t="str">
        <f>IF(COUNTIFS(TKB_HK2_Moi_Giang!$S:$S,ThongKe_GV!$C46,TKB_HK2_Moi_Giang!$K:$K,ThongKe_GV!T$1,TKB_HK2_Moi_Giang!$L:$L,ThongKe_GV!T$2)&gt;0,"X","")</f>
        <v/>
      </c>
      <c r="U46" s="80" t="str">
        <f>IF(COUNTIFS(TKB_HK2_Moi_Giang!$S:$S,ThongKe_GV!$C46,TKB_HK2_Moi_Giang!$K:$K,ThongKe_GV!U$1,TKB_HK2_Moi_Giang!$L:$L,ThongKe_GV!U$2)&gt;0,"X","")</f>
        <v/>
      </c>
      <c r="V46" s="80" t="str">
        <f>IF(COUNTIFS(TKB_HK2_Moi_Giang!$S:$S,ThongKe_GV!$C46,TKB_HK2_Moi_Giang!$K:$K,ThongKe_GV!V$1,TKB_HK2_Moi_Giang!$L:$L,ThongKe_GV!V$2)&gt;0,"X","")</f>
        <v/>
      </c>
      <c r="W46" s="80" t="str">
        <f>IF(COUNTIFS(TKB_HK2_Moi_Giang!$S:$S,ThongKe_GV!$C46,TKB_HK2_Moi_Giang!$K:$K,ThongKe_GV!W$1,TKB_HK2_Moi_Giang!$L:$L,ThongKe_GV!W$2)&gt;0,"X","")</f>
        <v/>
      </c>
      <c r="X46" s="80" t="str">
        <f>IF(COUNTIFS(TKB_HK2_Moi_Giang!$S:$S,ThongKe_GV!$C46,TKB_HK2_Moi_Giang!$K:$K,ThongKe_GV!X$1,TKB_HK2_Moi_Giang!$L:$L,ThongKe_GV!X$2)&gt;0,"X","")</f>
        <v/>
      </c>
      <c r="Y46" s="80" t="str">
        <f>IF(COUNTIFS(TKB_HK2_Moi_Giang!$S:$S,ThongKe_GV!$C46,TKB_HK2_Moi_Giang!$K:$K,ThongKe_GV!Y$1,TKB_HK2_Moi_Giang!$L:$L,ThongKe_GV!Y$2)&gt;0,"X","")</f>
        <v/>
      </c>
      <c r="Z46" s="80" t="str">
        <f>IF(COUNTIFS(TKB_HK2_Moi_Giang!$S:$S,ThongKe_GV!$C46,TKB_HK2_Moi_Giang!$K:$K,ThongKe_GV!Z$1,TKB_HK2_Moi_Giang!$L:$L,ThongKe_GV!Z$2)&gt;0,"X","")</f>
        <v/>
      </c>
      <c r="AA46" s="80" t="str">
        <f>IF(COUNTIFS(TKB_HK2_Moi_Giang!$S:$S,ThongKe_GV!$C46,TKB_HK2_Moi_Giang!$K:$K,ThongKe_GV!AA$1,TKB_HK2_Moi_Giang!$L:$L,ThongKe_GV!AA$2)&gt;0,"X","")</f>
        <v/>
      </c>
      <c r="AB46" s="80" t="str">
        <f>IF(COUNTIFS(TKB_HK2_Moi_Giang!$S:$S,ThongKe_GV!$C46,TKB_HK2_Moi_Giang!$K:$K,ThongKe_GV!AB$1,TKB_HK2_Moi_Giang!$L:$L,ThongKe_GV!AB$2)&gt;0,"X","")</f>
        <v/>
      </c>
    </row>
    <row r="47">
      <c r="A47" s="68" t="str">
        <f t="shared" ref="A47:A51" si="5">IF(MID(B47,4,1)="Q","Quản trị",IF(MID(B47,4,1)="T","Thiết kế",IF(MID(B47,4,1)="N","Ngoại ngữ",IF(MID(B47,4,1)="C","Công nghệ",IF(MID(B47,4,1)="Y","Y dược",IF(MID(B47,4,1)="V","Văn hóa",""))))))</f>
        <v>Ngoại ngữ</v>
      </c>
      <c r="B47" s="77" t="s">
        <v>202</v>
      </c>
      <c r="C47" s="77" t="s">
        <v>203</v>
      </c>
      <c r="D47" s="77" t="s">
        <v>204</v>
      </c>
      <c r="E47" s="79" t="str">
        <f>IF(COUNTIFS(TKB_HK2_Moi_Giang!$S:$S,ThongKe_GV!$C47,TKB_HK2_Moi_Giang!$K:$K,ThongKe_GV!E$1,TKB_HK2_Moi_Giang!$L:$L,ThongKe_GV!E$2)&gt;0,"X","")</f>
        <v/>
      </c>
      <c r="F47" s="79" t="str">
        <f>IF(COUNTIFS(TKB_HK2_Moi_Giang!$S:$S,ThongKe_GV!$C47,TKB_HK2_Moi_Giang!$K:$K,ThongKe_GV!F$1,TKB_HK2_Moi_Giang!$L:$L,ThongKe_GV!F$2)&gt;0,"X","")</f>
        <v/>
      </c>
      <c r="G47" s="79" t="str">
        <f>IF(COUNTIFS(TKB_HK2_Moi_Giang!$S:$S,ThongKe_GV!$C47,TKB_HK2_Moi_Giang!$K:$K,ThongKe_GV!G$1,TKB_HK2_Moi_Giang!$L:$L,ThongKe_GV!G$2)&gt;0,"X","")</f>
        <v/>
      </c>
      <c r="H47" s="79" t="str">
        <f>IF(COUNTIFS(TKB_HK2_Moi_Giang!$S:$S,ThongKe_GV!$C47,TKB_HK2_Moi_Giang!$K:$K,ThongKe_GV!H$1,TKB_HK2_Moi_Giang!$L:$L,ThongKe_GV!H$2)&gt;0,"X","")</f>
        <v/>
      </c>
      <c r="I47" s="79" t="str">
        <f>IF(COUNTIFS(TKB_HK2_Moi_Giang!$S:$S,ThongKe_GV!$C47,TKB_HK2_Moi_Giang!$K:$K,ThongKe_GV!I$1,TKB_HK2_Moi_Giang!$L:$L,ThongKe_GV!I$2)&gt;0,"X","")</f>
        <v/>
      </c>
      <c r="J47" s="79" t="str">
        <f>IF(COUNTIFS(TKB_HK2_Moi_Giang!$S:$S,ThongKe_GV!$C47,TKB_HK2_Moi_Giang!$K:$K,ThongKe_GV!J$1,TKB_HK2_Moi_Giang!$L:$L,ThongKe_GV!J$2)&gt;0,"X","")</f>
        <v/>
      </c>
      <c r="K47" s="79" t="str">
        <f>IF(COUNTIFS(TKB_HK2_Moi_Giang!$S:$S,ThongKe_GV!$C47,TKB_HK2_Moi_Giang!$K:$K,ThongKe_GV!K$1,TKB_HK2_Moi_Giang!$L:$L,ThongKe_GV!K$2)&gt;0,"X","")</f>
        <v/>
      </c>
      <c r="L47" s="79" t="str">
        <f>IF(COUNTIFS(TKB_HK2_Moi_Giang!$S:$S,ThongKe_GV!$C47,TKB_HK2_Moi_Giang!$K:$K,ThongKe_GV!L$1,TKB_HK2_Moi_Giang!$L:$L,ThongKe_GV!L$2)&gt;0,"X","")</f>
        <v/>
      </c>
      <c r="M47" s="79" t="str">
        <f>IF(COUNTIFS(TKB_HK2_Moi_Giang!$S:$S,ThongKe_GV!$C47,TKB_HK2_Moi_Giang!$K:$K,ThongKe_GV!M$1,TKB_HK2_Moi_Giang!$L:$L,ThongKe_GV!M$2)&gt;0,"X","")</f>
        <v/>
      </c>
      <c r="N47" s="79" t="str">
        <f>IF(COUNTIFS(TKB_HK2_Moi_Giang!$S:$S,ThongKe_GV!$C47,TKB_HK2_Moi_Giang!$K:$K,ThongKe_GV!N$1,TKB_HK2_Moi_Giang!$L:$L,ThongKe_GV!N$2)&gt;0,"X","")</f>
        <v/>
      </c>
      <c r="O47" s="79" t="str">
        <f>IF(COUNTIFS(TKB_HK2_Moi_Giang!$S:$S,ThongKe_GV!$C47,TKB_HK2_Moi_Giang!$K:$K,ThongKe_GV!O$1,TKB_HK2_Moi_Giang!$L:$L,ThongKe_GV!O$2)&gt;0,"X","")</f>
        <v/>
      </c>
      <c r="P47" s="79" t="str">
        <f>IF(COUNTIFS(TKB_HK2_Moi_Giang!$S:$S,ThongKe_GV!$C47,TKB_HK2_Moi_Giang!$K:$K,ThongKe_GV!P$1,TKB_HK2_Moi_Giang!$L:$L,ThongKe_GV!P$2)&gt;0,"X","")</f>
        <v/>
      </c>
      <c r="Q47" s="80" t="str">
        <f>IF(COUNTIFS(TKB_HK2_Moi_Giang!$S:$S,ThongKe_GV!$C47,TKB_HK2_Moi_Giang!$K:$K,ThongKe_GV!Q$1,TKB_HK2_Moi_Giang!$L:$L,ThongKe_GV!Q$2)&gt;0,"X","")</f>
        <v/>
      </c>
      <c r="R47" s="80" t="str">
        <f>IF(COUNTIFS(TKB_HK2_Moi_Giang!$S:$S,ThongKe_GV!$C47,TKB_HK2_Moi_Giang!$K:$K,ThongKe_GV!R$1,TKB_HK2_Moi_Giang!$L:$L,ThongKe_GV!R$2)&gt;0,"X","")</f>
        <v/>
      </c>
      <c r="S47" s="80" t="str">
        <f>IF(COUNTIFS(TKB_HK2_Moi_Giang!$S:$S,ThongKe_GV!$C47,TKB_HK2_Moi_Giang!$K:$K,ThongKe_GV!S$1,TKB_HK2_Moi_Giang!$L:$L,ThongKe_GV!S$2)&gt;0,"X","")</f>
        <v/>
      </c>
      <c r="T47" s="80" t="str">
        <f>IF(COUNTIFS(TKB_HK2_Moi_Giang!$S:$S,ThongKe_GV!$C47,TKB_HK2_Moi_Giang!$K:$K,ThongKe_GV!T$1,TKB_HK2_Moi_Giang!$L:$L,ThongKe_GV!T$2)&gt;0,"X","")</f>
        <v/>
      </c>
      <c r="U47" s="80" t="str">
        <f>IF(COUNTIFS(TKB_HK2_Moi_Giang!$S:$S,ThongKe_GV!$C47,TKB_HK2_Moi_Giang!$K:$K,ThongKe_GV!U$1,TKB_HK2_Moi_Giang!$L:$L,ThongKe_GV!U$2)&gt;0,"X","")</f>
        <v/>
      </c>
      <c r="V47" s="80" t="str">
        <f>IF(COUNTIFS(TKB_HK2_Moi_Giang!$S:$S,ThongKe_GV!$C47,TKB_HK2_Moi_Giang!$K:$K,ThongKe_GV!V$1,TKB_HK2_Moi_Giang!$L:$L,ThongKe_GV!V$2)&gt;0,"X","")</f>
        <v/>
      </c>
      <c r="W47" s="80" t="str">
        <f>IF(COUNTIFS(TKB_HK2_Moi_Giang!$S:$S,ThongKe_GV!$C47,TKB_HK2_Moi_Giang!$K:$K,ThongKe_GV!W$1,TKB_HK2_Moi_Giang!$L:$L,ThongKe_GV!W$2)&gt;0,"X","")</f>
        <v/>
      </c>
      <c r="X47" s="80" t="str">
        <f>IF(COUNTIFS(TKB_HK2_Moi_Giang!$S:$S,ThongKe_GV!$C47,TKB_HK2_Moi_Giang!$K:$K,ThongKe_GV!X$1,TKB_HK2_Moi_Giang!$L:$L,ThongKe_GV!X$2)&gt;0,"X","")</f>
        <v/>
      </c>
      <c r="Y47" s="80" t="str">
        <f>IF(COUNTIFS(TKB_HK2_Moi_Giang!$S:$S,ThongKe_GV!$C47,TKB_HK2_Moi_Giang!$K:$K,ThongKe_GV!Y$1,TKB_HK2_Moi_Giang!$L:$L,ThongKe_GV!Y$2)&gt;0,"X","")</f>
        <v/>
      </c>
      <c r="Z47" s="80" t="str">
        <f>IF(COUNTIFS(TKB_HK2_Moi_Giang!$S:$S,ThongKe_GV!$C47,TKB_HK2_Moi_Giang!$K:$K,ThongKe_GV!Z$1,TKB_HK2_Moi_Giang!$L:$L,ThongKe_GV!Z$2)&gt;0,"X","")</f>
        <v/>
      </c>
      <c r="AA47" s="80" t="str">
        <f>IF(COUNTIFS(TKB_HK2_Moi_Giang!$S:$S,ThongKe_GV!$C47,TKB_HK2_Moi_Giang!$K:$K,ThongKe_GV!AA$1,TKB_HK2_Moi_Giang!$L:$L,ThongKe_GV!AA$2)&gt;0,"X","")</f>
        <v/>
      </c>
      <c r="AB47" s="80" t="str">
        <f>IF(COUNTIFS(TKB_HK2_Moi_Giang!$S:$S,ThongKe_GV!$C47,TKB_HK2_Moi_Giang!$K:$K,ThongKe_GV!AB$1,TKB_HK2_Moi_Giang!$L:$L,ThongKe_GV!AB$2)&gt;0,"X","")</f>
        <v/>
      </c>
    </row>
    <row r="48">
      <c r="A48" s="68" t="str">
        <f t="shared" si="5"/>
        <v>Quản trị</v>
      </c>
      <c r="B48" s="77" t="s">
        <v>205</v>
      </c>
      <c r="C48" s="85" t="s">
        <v>206</v>
      </c>
      <c r="D48" s="85" t="s">
        <v>207</v>
      </c>
      <c r="E48" s="79" t="str">
        <f>IF(COUNTIFS(TKB_HK2_Moi_Giang!$S:$S,ThongKe_GV!$C48,TKB_HK2_Moi_Giang!$K:$K,ThongKe_GV!E$1,TKB_HK2_Moi_Giang!$L:$L,ThongKe_GV!E$2)&gt;0,"X","")</f>
        <v/>
      </c>
      <c r="F48" s="79" t="str">
        <f>IF(COUNTIFS(TKB_HK2_Moi_Giang!$S:$S,ThongKe_GV!$C48,TKB_HK2_Moi_Giang!$K:$K,ThongKe_GV!F$1,TKB_HK2_Moi_Giang!$L:$L,ThongKe_GV!F$2)&gt;0,"X","")</f>
        <v/>
      </c>
      <c r="G48" s="79" t="str">
        <f>IF(COUNTIFS(TKB_HK2_Moi_Giang!$S:$S,ThongKe_GV!$C48,TKB_HK2_Moi_Giang!$K:$K,ThongKe_GV!G$1,TKB_HK2_Moi_Giang!$L:$L,ThongKe_GV!G$2)&gt;0,"X","")</f>
        <v/>
      </c>
      <c r="H48" s="79" t="str">
        <f>IF(COUNTIFS(TKB_HK2_Moi_Giang!$S:$S,ThongKe_GV!$C48,TKB_HK2_Moi_Giang!$K:$K,ThongKe_GV!H$1,TKB_HK2_Moi_Giang!$L:$L,ThongKe_GV!H$2)&gt;0,"X","")</f>
        <v/>
      </c>
      <c r="I48" s="79" t="str">
        <f>IF(COUNTIFS(TKB_HK2_Moi_Giang!$S:$S,ThongKe_GV!$C48,TKB_HK2_Moi_Giang!$K:$K,ThongKe_GV!I$1,TKB_HK2_Moi_Giang!$L:$L,ThongKe_GV!I$2)&gt;0,"X","")</f>
        <v/>
      </c>
      <c r="J48" s="79" t="str">
        <f>IF(COUNTIFS(TKB_HK2_Moi_Giang!$S:$S,ThongKe_GV!$C48,TKB_HK2_Moi_Giang!$K:$K,ThongKe_GV!J$1,TKB_HK2_Moi_Giang!$L:$L,ThongKe_GV!J$2)&gt;0,"X","")</f>
        <v/>
      </c>
      <c r="K48" s="79" t="str">
        <f>IF(COUNTIFS(TKB_HK2_Moi_Giang!$S:$S,ThongKe_GV!$C48,TKB_HK2_Moi_Giang!$K:$K,ThongKe_GV!K$1,TKB_HK2_Moi_Giang!$L:$L,ThongKe_GV!K$2)&gt;0,"X","")</f>
        <v/>
      </c>
      <c r="L48" s="79" t="str">
        <f>IF(COUNTIFS(TKB_HK2_Moi_Giang!$S:$S,ThongKe_GV!$C48,TKB_HK2_Moi_Giang!$K:$K,ThongKe_GV!L$1,TKB_HK2_Moi_Giang!$L:$L,ThongKe_GV!L$2)&gt;0,"X","")</f>
        <v/>
      </c>
      <c r="M48" s="79" t="str">
        <f>IF(COUNTIFS(TKB_HK2_Moi_Giang!$S:$S,ThongKe_GV!$C48,TKB_HK2_Moi_Giang!$K:$K,ThongKe_GV!M$1,TKB_HK2_Moi_Giang!$L:$L,ThongKe_GV!M$2)&gt;0,"X","")</f>
        <v/>
      </c>
      <c r="N48" s="79" t="str">
        <f>IF(COUNTIFS(TKB_HK2_Moi_Giang!$S:$S,ThongKe_GV!$C48,TKB_HK2_Moi_Giang!$K:$K,ThongKe_GV!N$1,TKB_HK2_Moi_Giang!$L:$L,ThongKe_GV!N$2)&gt;0,"X","")</f>
        <v/>
      </c>
      <c r="O48" s="79" t="str">
        <f>IF(COUNTIFS(TKB_HK2_Moi_Giang!$S:$S,ThongKe_GV!$C48,TKB_HK2_Moi_Giang!$K:$K,ThongKe_GV!O$1,TKB_HK2_Moi_Giang!$L:$L,ThongKe_GV!O$2)&gt;0,"X","")</f>
        <v/>
      </c>
      <c r="P48" s="79" t="str">
        <f>IF(COUNTIFS(TKB_HK2_Moi_Giang!$S:$S,ThongKe_GV!$C48,TKB_HK2_Moi_Giang!$K:$K,ThongKe_GV!P$1,TKB_HK2_Moi_Giang!$L:$L,ThongKe_GV!P$2)&gt;0,"X","")</f>
        <v/>
      </c>
      <c r="Q48" s="80" t="str">
        <f>IF(COUNTIFS(TKB_HK2_Moi_Giang!$S:$S,ThongKe_GV!$C48,TKB_HK2_Moi_Giang!$K:$K,ThongKe_GV!Q$1,TKB_HK2_Moi_Giang!$L:$L,ThongKe_GV!Q$2)&gt;0,"X","")</f>
        <v/>
      </c>
      <c r="R48" s="80" t="str">
        <f>IF(COUNTIFS(TKB_HK2_Moi_Giang!$S:$S,ThongKe_GV!$C48,TKB_HK2_Moi_Giang!$K:$K,ThongKe_GV!R$1,TKB_HK2_Moi_Giang!$L:$L,ThongKe_GV!R$2)&gt;0,"X","")</f>
        <v/>
      </c>
      <c r="S48" s="80" t="str">
        <f>IF(COUNTIFS(TKB_HK2_Moi_Giang!$S:$S,ThongKe_GV!$C48,TKB_HK2_Moi_Giang!$K:$K,ThongKe_GV!S$1,TKB_HK2_Moi_Giang!$L:$L,ThongKe_GV!S$2)&gt;0,"X","")</f>
        <v/>
      </c>
      <c r="T48" s="80" t="str">
        <f>IF(COUNTIFS(TKB_HK2_Moi_Giang!$S:$S,ThongKe_GV!$C48,TKB_HK2_Moi_Giang!$K:$K,ThongKe_GV!T$1,TKB_HK2_Moi_Giang!$L:$L,ThongKe_GV!T$2)&gt;0,"X","")</f>
        <v/>
      </c>
      <c r="U48" s="80" t="str">
        <f>IF(COUNTIFS(TKB_HK2_Moi_Giang!$S:$S,ThongKe_GV!$C48,TKB_HK2_Moi_Giang!$K:$K,ThongKe_GV!U$1,TKB_HK2_Moi_Giang!$L:$L,ThongKe_GV!U$2)&gt;0,"X","")</f>
        <v/>
      </c>
      <c r="V48" s="80" t="str">
        <f>IF(COUNTIFS(TKB_HK2_Moi_Giang!$S:$S,ThongKe_GV!$C48,TKB_HK2_Moi_Giang!$K:$K,ThongKe_GV!V$1,TKB_HK2_Moi_Giang!$L:$L,ThongKe_GV!V$2)&gt;0,"X","")</f>
        <v/>
      </c>
      <c r="W48" s="80" t="str">
        <f>IF(COUNTIFS(TKB_HK2_Moi_Giang!$S:$S,ThongKe_GV!$C48,TKB_HK2_Moi_Giang!$K:$K,ThongKe_GV!W$1,TKB_HK2_Moi_Giang!$L:$L,ThongKe_GV!W$2)&gt;0,"X","")</f>
        <v/>
      </c>
      <c r="X48" s="80" t="str">
        <f>IF(COUNTIFS(TKB_HK2_Moi_Giang!$S:$S,ThongKe_GV!$C48,TKB_HK2_Moi_Giang!$K:$K,ThongKe_GV!X$1,TKB_HK2_Moi_Giang!$L:$L,ThongKe_GV!X$2)&gt;0,"X","")</f>
        <v/>
      </c>
      <c r="Y48" s="80" t="str">
        <f>IF(COUNTIFS(TKB_HK2_Moi_Giang!$S:$S,ThongKe_GV!$C48,TKB_HK2_Moi_Giang!$K:$K,ThongKe_GV!Y$1,TKB_HK2_Moi_Giang!$L:$L,ThongKe_GV!Y$2)&gt;0,"X","")</f>
        <v/>
      </c>
      <c r="Z48" s="80" t="str">
        <f>IF(COUNTIFS(TKB_HK2_Moi_Giang!$S:$S,ThongKe_GV!$C48,TKB_HK2_Moi_Giang!$K:$K,ThongKe_GV!Z$1,TKB_HK2_Moi_Giang!$L:$L,ThongKe_GV!Z$2)&gt;0,"X","")</f>
        <v/>
      </c>
      <c r="AA48" s="80" t="str">
        <f>IF(COUNTIFS(TKB_HK2_Moi_Giang!$S:$S,ThongKe_GV!$C48,TKB_HK2_Moi_Giang!$K:$K,ThongKe_GV!AA$1,TKB_HK2_Moi_Giang!$L:$L,ThongKe_GV!AA$2)&gt;0,"X","")</f>
        <v/>
      </c>
      <c r="AB48" s="80" t="str">
        <f>IF(COUNTIFS(TKB_HK2_Moi_Giang!$S:$S,ThongKe_GV!$C48,TKB_HK2_Moi_Giang!$K:$K,ThongKe_GV!AB$1,TKB_HK2_Moi_Giang!$L:$L,ThongKe_GV!AB$2)&gt;0,"X","")</f>
        <v/>
      </c>
    </row>
    <row r="49">
      <c r="A49" s="68" t="str">
        <f t="shared" si="5"/>
        <v>Thiết kế</v>
      </c>
      <c r="B49" s="77" t="s">
        <v>208</v>
      </c>
      <c r="C49" s="85" t="s">
        <v>209</v>
      </c>
      <c r="D49" s="85" t="s">
        <v>210</v>
      </c>
      <c r="E49" s="79" t="str">
        <f>IF(COUNTIFS(TKB_HK2_Moi_Giang!$S:$S,ThongKe_GV!$C49,TKB_HK2_Moi_Giang!$K:$K,ThongKe_GV!E$1,TKB_HK2_Moi_Giang!$L:$L,ThongKe_GV!E$2)&gt;0,"X","")</f>
        <v/>
      </c>
      <c r="F49" s="79" t="str">
        <f>IF(COUNTIFS(TKB_HK2_Moi_Giang!$S:$S,ThongKe_GV!$C49,TKB_HK2_Moi_Giang!$K:$K,ThongKe_GV!F$1,TKB_HK2_Moi_Giang!$L:$L,ThongKe_GV!F$2)&gt;0,"X","")</f>
        <v/>
      </c>
      <c r="G49" s="79" t="str">
        <f>IF(COUNTIFS(TKB_HK2_Moi_Giang!$S:$S,ThongKe_GV!$C49,TKB_HK2_Moi_Giang!$K:$K,ThongKe_GV!G$1,TKB_HK2_Moi_Giang!$L:$L,ThongKe_GV!G$2)&gt;0,"X","")</f>
        <v/>
      </c>
      <c r="H49" s="79" t="str">
        <f>IF(COUNTIFS(TKB_HK2_Moi_Giang!$S:$S,ThongKe_GV!$C49,TKB_HK2_Moi_Giang!$K:$K,ThongKe_GV!H$1,TKB_HK2_Moi_Giang!$L:$L,ThongKe_GV!H$2)&gt;0,"X","")</f>
        <v/>
      </c>
      <c r="I49" s="79" t="str">
        <f>IF(COUNTIFS(TKB_HK2_Moi_Giang!$S:$S,ThongKe_GV!$C49,TKB_HK2_Moi_Giang!$K:$K,ThongKe_GV!I$1,TKB_HK2_Moi_Giang!$L:$L,ThongKe_GV!I$2)&gt;0,"X","")</f>
        <v/>
      </c>
      <c r="J49" s="79" t="str">
        <f>IF(COUNTIFS(TKB_HK2_Moi_Giang!$S:$S,ThongKe_GV!$C49,TKB_HK2_Moi_Giang!$K:$K,ThongKe_GV!J$1,TKB_HK2_Moi_Giang!$L:$L,ThongKe_GV!J$2)&gt;0,"X","")</f>
        <v/>
      </c>
      <c r="K49" s="79" t="str">
        <f>IF(COUNTIFS(TKB_HK2_Moi_Giang!$S:$S,ThongKe_GV!$C49,TKB_HK2_Moi_Giang!$K:$K,ThongKe_GV!K$1,TKB_HK2_Moi_Giang!$L:$L,ThongKe_GV!K$2)&gt;0,"X","")</f>
        <v/>
      </c>
      <c r="L49" s="79" t="str">
        <f>IF(COUNTIFS(TKB_HK2_Moi_Giang!$S:$S,ThongKe_GV!$C49,TKB_HK2_Moi_Giang!$K:$K,ThongKe_GV!L$1,TKB_HK2_Moi_Giang!$L:$L,ThongKe_GV!L$2)&gt;0,"X","")</f>
        <v/>
      </c>
      <c r="M49" s="79" t="str">
        <f>IF(COUNTIFS(TKB_HK2_Moi_Giang!$S:$S,ThongKe_GV!$C49,TKB_HK2_Moi_Giang!$K:$K,ThongKe_GV!M$1,TKB_HK2_Moi_Giang!$L:$L,ThongKe_GV!M$2)&gt;0,"X","")</f>
        <v/>
      </c>
      <c r="N49" s="79" t="str">
        <f>IF(COUNTIFS(TKB_HK2_Moi_Giang!$S:$S,ThongKe_GV!$C49,TKB_HK2_Moi_Giang!$K:$K,ThongKe_GV!N$1,TKB_HK2_Moi_Giang!$L:$L,ThongKe_GV!N$2)&gt;0,"X","")</f>
        <v/>
      </c>
      <c r="O49" s="79" t="str">
        <f>IF(COUNTIFS(TKB_HK2_Moi_Giang!$S:$S,ThongKe_GV!$C49,TKB_HK2_Moi_Giang!$K:$K,ThongKe_GV!O$1,TKB_HK2_Moi_Giang!$L:$L,ThongKe_GV!O$2)&gt;0,"X","")</f>
        <v/>
      </c>
      <c r="P49" s="79" t="str">
        <f>IF(COUNTIFS(TKB_HK2_Moi_Giang!$S:$S,ThongKe_GV!$C49,TKB_HK2_Moi_Giang!$K:$K,ThongKe_GV!P$1,TKB_HK2_Moi_Giang!$L:$L,ThongKe_GV!P$2)&gt;0,"X","")</f>
        <v/>
      </c>
      <c r="Q49" s="80" t="str">
        <f>IF(COUNTIFS(TKB_HK2_Moi_Giang!$S:$S,ThongKe_GV!$C49,TKB_HK2_Moi_Giang!$K:$K,ThongKe_GV!Q$1,TKB_HK2_Moi_Giang!$L:$L,ThongKe_GV!Q$2)&gt;0,"X","")</f>
        <v/>
      </c>
      <c r="R49" s="80" t="str">
        <f>IF(COUNTIFS(TKB_HK2_Moi_Giang!$S:$S,ThongKe_GV!$C49,TKB_HK2_Moi_Giang!$K:$K,ThongKe_GV!R$1,TKB_HK2_Moi_Giang!$L:$L,ThongKe_GV!R$2)&gt;0,"X","")</f>
        <v/>
      </c>
      <c r="S49" s="80" t="str">
        <f>IF(COUNTIFS(TKB_HK2_Moi_Giang!$S:$S,ThongKe_GV!$C49,TKB_HK2_Moi_Giang!$K:$K,ThongKe_GV!S$1,TKB_HK2_Moi_Giang!$L:$L,ThongKe_GV!S$2)&gt;0,"X","")</f>
        <v/>
      </c>
      <c r="T49" s="80" t="str">
        <f>IF(COUNTIFS(TKB_HK2_Moi_Giang!$S:$S,ThongKe_GV!$C49,TKB_HK2_Moi_Giang!$K:$K,ThongKe_GV!T$1,TKB_HK2_Moi_Giang!$L:$L,ThongKe_GV!T$2)&gt;0,"X","")</f>
        <v/>
      </c>
      <c r="U49" s="80" t="str">
        <f>IF(COUNTIFS(TKB_HK2_Moi_Giang!$S:$S,ThongKe_GV!$C49,TKB_HK2_Moi_Giang!$K:$K,ThongKe_GV!U$1,TKB_HK2_Moi_Giang!$L:$L,ThongKe_GV!U$2)&gt;0,"X","")</f>
        <v/>
      </c>
      <c r="V49" s="80" t="str">
        <f>IF(COUNTIFS(TKB_HK2_Moi_Giang!$S:$S,ThongKe_GV!$C49,TKB_HK2_Moi_Giang!$K:$K,ThongKe_GV!V$1,TKB_HK2_Moi_Giang!$L:$L,ThongKe_GV!V$2)&gt;0,"X","")</f>
        <v/>
      </c>
      <c r="W49" s="80" t="str">
        <f>IF(COUNTIFS(TKB_HK2_Moi_Giang!$S:$S,ThongKe_GV!$C49,TKB_HK2_Moi_Giang!$K:$K,ThongKe_GV!W$1,TKB_HK2_Moi_Giang!$L:$L,ThongKe_GV!W$2)&gt;0,"X","")</f>
        <v/>
      </c>
      <c r="X49" s="80" t="str">
        <f>IF(COUNTIFS(TKB_HK2_Moi_Giang!$S:$S,ThongKe_GV!$C49,TKB_HK2_Moi_Giang!$K:$K,ThongKe_GV!X$1,TKB_HK2_Moi_Giang!$L:$L,ThongKe_GV!X$2)&gt;0,"X","")</f>
        <v/>
      </c>
      <c r="Y49" s="80" t="str">
        <f>IF(COUNTIFS(TKB_HK2_Moi_Giang!$S:$S,ThongKe_GV!$C49,TKB_HK2_Moi_Giang!$K:$K,ThongKe_GV!Y$1,TKB_HK2_Moi_Giang!$L:$L,ThongKe_GV!Y$2)&gt;0,"X","")</f>
        <v/>
      </c>
      <c r="Z49" s="80" t="str">
        <f>IF(COUNTIFS(TKB_HK2_Moi_Giang!$S:$S,ThongKe_GV!$C49,TKB_HK2_Moi_Giang!$K:$K,ThongKe_GV!Z$1,TKB_HK2_Moi_Giang!$L:$L,ThongKe_GV!Z$2)&gt;0,"X","")</f>
        <v/>
      </c>
      <c r="AA49" s="80" t="str">
        <f>IF(COUNTIFS(TKB_HK2_Moi_Giang!$S:$S,ThongKe_GV!$C49,TKB_HK2_Moi_Giang!$K:$K,ThongKe_GV!AA$1,TKB_HK2_Moi_Giang!$L:$L,ThongKe_GV!AA$2)&gt;0,"X","")</f>
        <v/>
      </c>
      <c r="AB49" s="80" t="str">
        <f>IF(COUNTIFS(TKB_HK2_Moi_Giang!$S:$S,ThongKe_GV!$C49,TKB_HK2_Moi_Giang!$K:$K,ThongKe_GV!AB$1,TKB_HK2_Moi_Giang!$L:$L,ThongKe_GV!AB$2)&gt;0,"X","")</f>
        <v/>
      </c>
    </row>
    <row r="50">
      <c r="A50" s="68" t="str">
        <f t="shared" si="5"/>
        <v>Y dược</v>
      </c>
      <c r="B50" s="77" t="s">
        <v>211</v>
      </c>
      <c r="C50" s="85" t="s">
        <v>212</v>
      </c>
      <c r="D50" s="85" t="s">
        <v>213</v>
      </c>
      <c r="E50" s="79" t="str">
        <f>IF(COUNTIFS(TKB_HK2_Moi_Giang!$S:$S,ThongKe_GV!$C50,TKB_HK2_Moi_Giang!$K:$K,ThongKe_GV!E$1,TKB_HK2_Moi_Giang!$L:$L,ThongKe_GV!E$2)&gt;0,"X","")</f>
        <v/>
      </c>
      <c r="F50" s="79" t="str">
        <f>IF(COUNTIFS(TKB_HK2_Moi_Giang!$S:$S,ThongKe_GV!$C50,TKB_HK2_Moi_Giang!$K:$K,ThongKe_GV!F$1,TKB_HK2_Moi_Giang!$L:$L,ThongKe_GV!F$2)&gt;0,"X","")</f>
        <v/>
      </c>
      <c r="G50" s="79" t="str">
        <f>IF(COUNTIFS(TKB_HK2_Moi_Giang!$S:$S,ThongKe_GV!$C50,TKB_HK2_Moi_Giang!$K:$K,ThongKe_GV!G$1,TKB_HK2_Moi_Giang!$L:$L,ThongKe_GV!G$2)&gt;0,"X","")</f>
        <v/>
      </c>
      <c r="H50" s="79" t="str">
        <f>IF(COUNTIFS(TKB_HK2_Moi_Giang!$S:$S,ThongKe_GV!$C50,TKB_HK2_Moi_Giang!$K:$K,ThongKe_GV!H$1,TKB_HK2_Moi_Giang!$L:$L,ThongKe_GV!H$2)&gt;0,"X","")</f>
        <v>X</v>
      </c>
      <c r="I50" s="79" t="str">
        <f>IF(COUNTIFS(TKB_HK2_Moi_Giang!$S:$S,ThongKe_GV!$C50,TKB_HK2_Moi_Giang!$K:$K,ThongKe_GV!I$1,TKB_HK2_Moi_Giang!$L:$L,ThongKe_GV!I$2)&gt;0,"X","")</f>
        <v/>
      </c>
      <c r="J50" s="79" t="str">
        <f>IF(COUNTIFS(TKB_HK2_Moi_Giang!$S:$S,ThongKe_GV!$C50,TKB_HK2_Moi_Giang!$K:$K,ThongKe_GV!J$1,TKB_HK2_Moi_Giang!$L:$L,ThongKe_GV!J$2)&gt;0,"X","")</f>
        <v/>
      </c>
      <c r="K50" s="79" t="str">
        <f>IF(COUNTIFS(TKB_HK2_Moi_Giang!$S:$S,ThongKe_GV!$C50,TKB_HK2_Moi_Giang!$K:$K,ThongKe_GV!K$1,TKB_HK2_Moi_Giang!$L:$L,ThongKe_GV!K$2)&gt;0,"X","")</f>
        <v/>
      </c>
      <c r="L50" s="79" t="str">
        <f>IF(COUNTIFS(TKB_HK2_Moi_Giang!$S:$S,ThongKe_GV!$C50,TKB_HK2_Moi_Giang!$K:$K,ThongKe_GV!L$1,TKB_HK2_Moi_Giang!$L:$L,ThongKe_GV!L$2)&gt;0,"X","")</f>
        <v/>
      </c>
      <c r="M50" s="79" t="str">
        <f>IF(COUNTIFS(TKB_HK2_Moi_Giang!$S:$S,ThongKe_GV!$C50,TKB_HK2_Moi_Giang!$K:$K,ThongKe_GV!M$1,TKB_HK2_Moi_Giang!$L:$L,ThongKe_GV!M$2)&gt;0,"X","")</f>
        <v/>
      </c>
      <c r="N50" s="79" t="str">
        <f>IF(COUNTIFS(TKB_HK2_Moi_Giang!$S:$S,ThongKe_GV!$C50,TKB_HK2_Moi_Giang!$K:$K,ThongKe_GV!N$1,TKB_HK2_Moi_Giang!$L:$L,ThongKe_GV!N$2)&gt;0,"X","")</f>
        <v/>
      </c>
      <c r="O50" s="79" t="str">
        <f>IF(COUNTIFS(TKB_HK2_Moi_Giang!$S:$S,ThongKe_GV!$C50,TKB_HK2_Moi_Giang!$K:$K,ThongKe_GV!O$1,TKB_HK2_Moi_Giang!$L:$L,ThongKe_GV!O$2)&gt;0,"X","")</f>
        <v/>
      </c>
      <c r="P50" s="79" t="str">
        <f>IF(COUNTIFS(TKB_HK2_Moi_Giang!$S:$S,ThongKe_GV!$C50,TKB_HK2_Moi_Giang!$K:$K,ThongKe_GV!P$1,TKB_HK2_Moi_Giang!$L:$L,ThongKe_GV!P$2)&gt;0,"X","")</f>
        <v/>
      </c>
      <c r="Q50" s="80" t="str">
        <f>IF(COUNTIFS(TKB_HK2_Moi_Giang!$S:$S,ThongKe_GV!$C50,TKB_HK2_Moi_Giang!$K:$K,ThongKe_GV!Q$1,TKB_HK2_Moi_Giang!$L:$L,ThongKe_GV!Q$2)&gt;0,"X","")</f>
        <v/>
      </c>
      <c r="R50" s="80" t="str">
        <f>IF(COUNTIFS(TKB_HK2_Moi_Giang!$S:$S,ThongKe_GV!$C50,TKB_HK2_Moi_Giang!$K:$K,ThongKe_GV!R$1,TKB_HK2_Moi_Giang!$L:$L,ThongKe_GV!R$2)&gt;0,"X","")</f>
        <v/>
      </c>
      <c r="S50" s="80" t="str">
        <f>IF(COUNTIFS(TKB_HK2_Moi_Giang!$S:$S,ThongKe_GV!$C50,TKB_HK2_Moi_Giang!$K:$K,ThongKe_GV!S$1,TKB_HK2_Moi_Giang!$L:$L,ThongKe_GV!S$2)&gt;0,"X","")</f>
        <v/>
      </c>
      <c r="T50" s="80" t="str">
        <f>IF(COUNTIFS(TKB_HK2_Moi_Giang!$S:$S,ThongKe_GV!$C50,TKB_HK2_Moi_Giang!$K:$K,ThongKe_GV!T$1,TKB_HK2_Moi_Giang!$L:$L,ThongKe_GV!T$2)&gt;0,"X","")</f>
        <v/>
      </c>
      <c r="U50" s="80" t="str">
        <f>IF(COUNTIFS(TKB_HK2_Moi_Giang!$S:$S,ThongKe_GV!$C50,TKB_HK2_Moi_Giang!$K:$K,ThongKe_GV!U$1,TKB_HK2_Moi_Giang!$L:$L,ThongKe_GV!U$2)&gt;0,"X","")</f>
        <v/>
      </c>
      <c r="V50" s="80" t="str">
        <f>IF(COUNTIFS(TKB_HK2_Moi_Giang!$S:$S,ThongKe_GV!$C50,TKB_HK2_Moi_Giang!$K:$K,ThongKe_GV!V$1,TKB_HK2_Moi_Giang!$L:$L,ThongKe_GV!V$2)&gt;0,"X","")</f>
        <v/>
      </c>
      <c r="W50" s="80" t="str">
        <f>IF(COUNTIFS(TKB_HK2_Moi_Giang!$S:$S,ThongKe_GV!$C50,TKB_HK2_Moi_Giang!$K:$K,ThongKe_GV!W$1,TKB_HK2_Moi_Giang!$L:$L,ThongKe_GV!W$2)&gt;0,"X","")</f>
        <v/>
      </c>
      <c r="X50" s="80" t="str">
        <f>IF(COUNTIFS(TKB_HK2_Moi_Giang!$S:$S,ThongKe_GV!$C50,TKB_HK2_Moi_Giang!$K:$K,ThongKe_GV!X$1,TKB_HK2_Moi_Giang!$L:$L,ThongKe_GV!X$2)&gt;0,"X","")</f>
        <v/>
      </c>
      <c r="Y50" s="80" t="str">
        <f>IF(COUNTIFS(TKB_HK2_Moi_Giang!$S:$S,ThongKe_GV!$C50,TKB_HK2_Moi_Giang!$K:$K,ThongKe_GV!Y$1,TKB_HK2_Moi_Giang!$L:$L,ThongKe_GV!Y$2)&gt;0,"X","")</f>
        <v/>
      </c>
      <c r="Z50" s="80" t="str">
        <f>IF(COUNTIFS(TKB_HK2_Moi_Giang!$S:$S,ThongKe_GV!$C50,TKB_HK2_Moi_Giang!$K:$K,ThongKe_GV!Z$1,TKB_HK2_Moi_Giang!$L:$L,ThongKe_GV!Z$2)&gt;0,"X","")</f>
        <v/>
      </c>
      <c r="AA50" s="80" t="str">
        <f>IF(COUNTIFS(TKB_HK2_Moi_Giang!$S:$S,ThongKe_GV!$C50,TKB_HK2_Moi_Giang!$K:$K,ThongKe_GV!AA$1,TKB_HK2_Moi_Giang!$L:$L,ThongKe_GV!AA$2)&gt;0,"X","")</f>
        <v/>
      </c>
      <c r="AB50" s="80" t="str">
        <f>IF(COUNTIFS(TKB_HK2_Moi_Giang!$S:$S,ThongKe_GV!$C50,TKB_HK2_Moi_Giang!$K:$K,ThongKe_GV!AB$1,TKB_HK2_Moi_Giang!$L:$L,ThongKe_GV!AB$2)&gt;0,"X","")</f>
        <v/>
      </c>
    </row>
    <row r="51">
      <c r="A51" s="68" t="str">
        <f t="shared" si="5"/>
        <v/>
      </c>
      <c r="B51" s="77" t="s">
        <v>214</v>
      </c>
      <c r="C51" s="85" t="s">
        <v>215</v>
      </c>
      <c r="D51" s="85" t="s">
        <v>216</v>
      </c>
      <c r="E51" s="79" t="str">
        <f>IF(COUNTIFS(TKB_HK2_Moi_Giang!$S:$S,ThongKe_GV!$C51,TKB_HK2_Moi_Giang!$K:$K,ThongKe_GV!E$1,TKB_HK2_Moi_Giang!$L:$L,ThongKe_GV!E$2)&gt;0,"X","")</f>
        <v/>
      </c>
      <c r="F51" s="79" t="str">
        <f>IF(COUNTIFS(TKB_HK2_Moi_Giang!$S:$S,ThongKe_GV!$C51,TKB_HK2_Moi_Giang!$K:$K,ThongKe_GV!F$1,TKB_HK2_Moi_Giang!$L:$L,ThongKe_GV!F$2)&gt;0,"X","")</f>
        <v/>
      </c>
      <c r="G51" s="79" t="str">
        <f>IF(COUNTIFS(TKB_HK2_Moi_Giang!$S:$S,ThongKe_GV!$C51,TKB_HK2_Moi_Giang!$K:$K,ThongKe_GV!G$1,TKB_HK2_Moi_Giang!$L:$L,ThongKe_GV!G$2)&gt;0,"X","")</f>
        <v/>
      </c>
      <c r="H51" s="79" t="str">
        <f>IF(COUNTIFS(TKB_HK2_Moi_Giang!$S:$S,ThongKe_GV!$C51,TKB_HK2_Moi_Giang!$K:$K,ThongKe_GV!H$1,TKB_HK2_Moi_Giang!$L:$L,ThongKe_GV!H$2)&gt;0,"X","")</f>
        <v/>
      </c>
      <c r="I51" s="79" t="str">
        <f>IF(COUNTIFS(TKB_HK2_Moi_Giang!$S:$S,ThongKe_GV!$C51,TKB_HK2_Moi_Giang!$K:$K,ThongKe_GV!I$1,TKB_HK2_Moi_Giang!$L:$L,ThongKe_GV!I$2)&gt;0,"X","")</f>
        <v/>
      </c>
      <c r="J51" s="79" t="str">
        <f>IF(COUNTIFS(TKB_HK2_Moi_Giang!$S:$S,ThongKe_GV!$C51,TKB_HK2_Moi_Giang!$K:$K,ThongKe_GV!J$1,TKB_HK2_Moi_Giang!$L:$L,ThongKe_GV!J$2)&gt;0,"X","")</f>
        <v/>
      </c>
      <c r="K51" s="79" t="str">
        <f>IF(COUNTIFS(TKB_HK2_Moi_Giang!$S:$S,ThongKe_GV!$C51,TKB_HK2_Moi_Giang!$K:$K,ThongKe_GV!K$1,TKB_HK2_Moi_Giang!$L:$L,ThongKe_GV!K$2)&gt;0,"X","")</f>
        <v/>
      </c>
      <c r="L51" s="79" t="str">
        <f>IF(COUNTIFS(TKB_HK2_Moi_Giang!$S:$S,ThongKe_GV!$C51,TKB_HK2_Moi_Giang!$K:$K,ThongKe_GV!L$1,TKB_HK2_Moi_Giang!$L:$L,ThongKe_GV!L$2)&gt;0,"X","")</f>
        <v/>
      </c>
      <c r="M51" s="79" t="str">
        <f>IF(COUNTIFS(TKB_HK2_Moi_Giang!$S:$S,ThongKe_GV!$C51,TKB_HK2_Moi_Giang!$K:$K,ThongKe_GV!M$1,TKB_HK2_Moi_Giang!$L:$L,ThongKe_GV!M$2)&gt;0,"X","")</f>
        <v/>
      </c>
      <c r="N51" s="79" t="str">
        <f>IF(COUNTIFS(TKB_HK2_Moi_Giang!$S:$S,ThongKe_GV!$C51,TKB_HK2_Moi_Giang!$K:$K,ThongKe_GV!N$1,TKB_HK2_Moi_Giang!$L:$L,ThongKe_GV!N$2)&gt;0,"X","")</f>
        <v/>
      </c>
      <c r="O51" s="79" t="str">
        <f>IF(COUNTIFS(TKB_HK2_Moi_Giang!$S:$S,ThongKe_GV!$C51,TKB_HK2_Moi_Giang!$K:$K,ThongKe_GV!O$1,TKB_HK2_Moi_Giang!$L:$L,ThongKe_GV!O$2)&gt;0,"X","")</f>
        <v/>
      </c>
      <c r="P51" s="79" t="str">
        <f>IF(COUNTIFS(TKB_HK2_Moi_Giang!$S:$S,ThongKe_GV!$C51,TKB_HK2_Moi_Giang!$K:$K,ThongKe_GV!P$1,TKB_HK2_Moi_Giang!$L:$L,ThongKe_GV!P$2)&gt;0,"X","")</f>
        <v/>
      </c>
      <c r="Q51" s="80" t="str">
        <f>IF(COUNTIFS(TKB_HK2_Moi_Giang!$S:$S,ThongKe_GV!$C51,TKB_HK2_Moi_Giang!$K:$K,ThongKe_GV!Q$1,TKB_HK2_Moi_Giang!$L:$L,ThongKe_GV!Q$2)&gt;0,"X","")</f>
        <v/>
      </c>
      <c r="R51" s="80" t="str">
        <f>IF(COUNTIFS(TKB_HK2_Moi_Giang!$S:$S,ThongKe_GV!$C51,TKB_HK2_Moi_Giang!$K:$K,ThongKe_GV!R$1,TKB_HK2_Moi_Giang!$L:$L,ThongKe_GV!R$2)&gt;0,"X","")</f>
        <v/>
      </c>
      <c r="S51" s="80" t="str">
        <f>IF(COUNTIFS(TKB_HK2_Moi_Giang!$S:$S,ThongKe_GV!$C51,TKB_HK2_Moi_Giang!$K:$K,ThongKe_GV!S$1,TKB_HK2_Moi_Giang!$L:$L,ThongKe_GV!S$2)&gt;0,"X","")</f>
        <v/>
      </c>
      <c r="T51" s="80" t="str">
        <f>IF(COUNTIFS(TKB_HK2_Moi_Giang!$S:$S,ThongKe_GV!$C51,TKB_HK2_Moi_Giang!$K:$K,ThongKe_GV!T$1,TKB_HK2_Moi_Giang!$L:$L,ThongKe_GV!T$2)&gt;0,"X","")</f>
        <v/>
      </c>
      <c r="U51" s="80" t="str">
        <f>IF(COUNTIFS(TKB_HK2_Moi_Giang!$S:$S,ThongKe_GV!$C51,TKB_HK2_Moi_Giang!$K:$K,ThongKe_GV!U$1,TKB_HK2_Moi_Giang!$L:$L,ThongKe_GV!U$2)&gt;0,"X","")</f>
        <v/>
      </c>
      <c r="V51" s="80" t="str">
        <f>IF(COUNTIFS(TKB_HK2_Moi_Giang!$S:$S,ThongKe_GV!$C51,TKB_HK2_Moi_Giang!$K:$K,ThongKe_GV!V$1,TKB_HK2_Moi_Giang!$L:$L,ThongKe_GV!V$2)&gt;0,"X","")</f>
        <v/>
      </c>
      <c r="W51" s="80" t="str">
        <f>IF(COUNTIFS(TKB_HK2_Moi_Giang!$S:$S,ThongKe_GV!$C51,TKB_HK2_Moi_Giang!$K:$K,ThongKe_GV!W$1,TKB_HK2_Moi_Giang!$L:$L,ThongKe_GV!W$2)&gt;0,"X","")</f>
        <v/>
      </c>
      <c r="X51" s="80" t="str">
        <f>IF(COUNTIFS(TKB_HK2_Moi_Giang!$S:$S,ThongKe_GV!$C51,TKB_HK2_Moi_Giang!$K:$K,ThongKe_GV!X$1,TKB_HK2_Moi_Giang!$L:$L,ThongKe_GV!X$2)&gt;0,"X","")</f>
        <v/>
      </c>
      <c r="Y51" s="80" t="str">
        <f>IF(COUNTIFS(TKB_HK2_Moi_Giang!$S:$S,ThongKe_GV!$C51,TKB_HK2_Moi_Giang!$K:$K,ThongKe_GV!Y$1,TKB_HK2_Moi_Giang!$L:$L,ThongKe_GV!Y$2)&gt;0,"X","")</f>
        <v/>
      </c>
      <c r="Z51" s="80" t="str">
        <f>IF(COUNTIFS(TKB_HK2_Moi_Giang!$S:$S,ThongKe_GV!$C51,TKB_HK2_Moi_Giang!$K:$K,ThongKe_GV!Z$1,TKB_HK2_Moi_Giang!$L:$L,ThongKe_GV!Z$2)&gt;0,"X","")</f>
        <v/>
      </c>
      <c r="AA51" s="80" t="str">
        <f>IF(COUNTIFS(TKB_HK2_Moi_Giang!$S:$S,ThongKe_GV!$C51,TKB_HK2_Moi_Giang!$K:$K,ThongKe_GV!AA$1,TKB_HK2_Moi_Giang!$L:$L,ThongKe_GV!AA$2)&gt;0,"X","")</f>
        <v/>
      </c>
      <c r="AB51" s="80" t="str">
        <f>IF(COUNTIFS(TKB_HK2_Moi_Giang!$S:$S,ThongKe_GV!$C51,TKB_HK2_Moi_Giang!$K:$K,ThongKe_GV!AB$1,TKB_HK2_Moi_Giang!$L:$L,ThongKe_GV!AB$2)&gt;0,"X","")</f>
        <v/>
      </c>
    </row>
    <row r="52">
      <c r="A52" s="68" t="s">
        <v>198</v>
      </c>
      <c r="B52" s="77" t="s">
        <v>217</v>
      </c>
      <c r="C52" s="85" t="s">
        <v>218</v>
      </c>
      <c r="D52" s="85" t="s">
        <v>219</v>
      </c>
      <c r="E52" s="79" t="str">
        <f>IF(COUNTIFS(TKB_HK2_Moi_Giang!$S:$S,ThongKe_GV!$C52,TKB_HK2_Moi_Giang!$K:$K,ThongKe_GV!E$1,TKB_HK2_Moi_Giang!$L:$L,ThongKe_GV!E$2)&gt;0,"X","")</f>
        <v/>
      </c>
      <c r="F52" s="79" t="str">
        <f>IF(COUNTIFS(TKB_HK2_Moi_Giang!$S:$S,ThongKe_GV!$C52,TKB_HK2_Moi_Giang!$K:$K,ThongKe_GV!F$1,TKB_HK2_Moi_Giang!$L:$L,ThongKe_GV!F$2)&gt;0,"X","")</f>
        <v/>
      </c>
      <c r="G52" s="79" t="str">
        <f>IF(COUNTIFS(TKB_HK2_Moi_Giang!$S:$S,ThongKe_GV!$C52,TKB_HK2_Moi_Giang!$K:$K,ThongKe_GV!G$1,TKB_HK2_Moi_Giang!$L:$L,ThongKe_GV!G$2)&gt;0,"X","")</f>
        <v/>
      </c>
      <c r="H52" s="79" t="str">
        <f>IF(COUNTIFS(TKB_HK2_Moi_Giang!$S:$S,ThongKe_GV!$C52,TKB_HK2_Moi_Giang!$K:$K,ThongKe_GV!H$1,TKB_HK2_Moi_Giang!$L:$L,ThongKe_GV!H$2)&gt;0,"X","")</f>
        <v/>
      </c>
      <c r="I52" s="79" t="str">
        <f>IF(COUNTIFS(TKB_HK2_Moi_Giang!$S:$S,ThongKe_GV!$C52,TKB_HK2_Moi_Giang!$K:$K,ThongKe_GV!I$1,TKB_HK2_Moi_Giang!$L:$L,ThongKe_GV!I$2)&gt;0,"X","")</f>
        <v/>
      </c>
      <c r="J52" s="79" t="str">
        <f>IF(COUNTIFS(TKB_HK2_Moi_Giang!$S:$S,ThongKe_GV!$C52,TKB_HK2_Moi_Giang!$K:$K,ThongKe_GV!J$1,TKB_HK2_Moi_Giang!$L:$L,ThongKe_GV!J$2)&gt;0,"X","")</f>
        <v/>
      </c>
      <c r="K52" s="79" t="str">
        <f>IF(COUNTIFS(TKB_HK2_Moi_Giang!$S:$S,ThongKe_GV!$C52,TKB_HK2_Moi_Giang!$K:$K,ThongKe_GV!K$1,TKB_HK2_Moi_Giang!$L:$L,ThongKe_GV!K$2)&gt;0,"X","")</f>
        <v/>
      </c>
      <c r="L52" s="79" t="str">
        <f>IF(COUNTIFS(TKB_HK2_Moi_Giang!$S:$S,ThongKe_GV!$C52,TKB_HK2_Moi_Giang!$K:$K,ThongKe_GV!L$1,TKB_HK2_Moi_Giang!$L:$L,ThongKe_GV!L$2)&gt;0,"X","")</f>
        <v/>
      </c>
      <c r="M52" s="79" t="str">
        <f>IF(COUNTIFS(TKB_HK2_Moi_Giang!$S:$S,ThongKe_GV!$C52,TKB_HK2_Moi_Giang!$K:$K,ThongKe_GV!M$1,TKB_HK2_Moi_Giang!$L:$L,ThongKe_GV!M$2)&gt;0,"X","")</f>
        <v/>
      </c>
      <c r="N52" s="79" t="str">
        <f>IF(COUNTIFS(TKB_HK2_Moi_Giang!$S:$S,ThongKe_GV!$C52,TKB_HK2_Moi_Giang!$K:$K,ThongKe_GV!N$1,TKB_HK2_Moi_Giang!$L:$L,ThongKe_GV!N$2)&gt;0,"X","")</f>
        <v/>
      </c>
      <c r="O52" s="79" t="str">
        <f>IF(COUNTIFS(TKB_HK2_Moi_Giang!$S:$S,ThongKe_GV!$C52,TKB_HK2_Moi_Giang!$K:$K,ThongKe_GV!O$1,TKB_HK2_Moi_Giang!$L:$L,ThongKe_GV!O$2)&gt;0,"X","")</f>
        <v/>
      </c>
      <c r="P52" s="79" t="str">
        <f>IF(COUNTIFS(TKB_HK2_Moi_Giang!$S:$S,ThongKe_GV!$C52,TKB_HK2_Moi_Giang!$K:$K,ThongKe_GV!P$1,TKB_HK2_Moi_Giang!$L:$L,ThongKe_GV!P$2)&gt;0,"X","")</f>
        <v/>
      </c>
      <c r="Q52" s="80" t="str">
        <f>IF(COUNTIFS(TKB_HK2_Moi_Giang!$S:$S,ThongKe_GV!$C52,TKB_HK2_Moi_Giang!$K:$K,ThongKe_GV!Q$1,TKB_HK2_Moi_Giang!$L:$L,ThongKe_GV!Q$2)&gt;0,"X","")</f>
        <v/>
      </c>
      <c r="R52" s="80" t="str">
        <f>IF(COUNTIFS(TKB_HK2_Moi_Giang!$S:$S,ThongKe_GV!$C52,TKB_HK2_Moi_Giang!$K:$K,ThongKe_GV!R$1,TKB_HK2_Moi_Giang!$L:$L,ThongKe_GV!R$2)&gt;0,"X","")</f>
        <v/>
      </c>
      <c r="S52" s="80" t="str">
        <f>IF(COUNTIFS(TKB_HK2_Moi_Giang!$S:$S,ThongKe_GV!$C52,TKB_HK2_Moi_Giang!$K:$K,ThongKe_GV!S$1,TKB_HK2_Moi_Giang!$L:$L,ThongKe_GV!S$2)&gt;0,"X","")</f>
        <v/>
      </c>
      <c r="T52" s="80" t="str">
        <f>IF(COUNTIFS(TKB_HK2_Moi_Giang!$S:$S,ThongKe_GV!$C52,TKB_HK2_Moi_Giang!$K:$K,ThongKe_GV!T$1,TKB_HK2_Moi_Giang!$L:$L,ThongKe_GV!T$2)&gt;0,"X","")</f>
        <v/>
      </c>
      <c r="U52" s="80" t="str">
        <f>IF(COUNTIFS(TKB_HK2_Moi_Giang!$S:$S,ThongKe_GV!$C52,TKB_HK2_Moi_Giang!$K:$K,ThongKe_GV!U$1,TKB_HK2_Moi_Giang!$L:$L,ThongKe_GV!U$2)&gt;0,"X","")</f>
        <v/>
      </c>
      <c r="V52" s="80" t="str">
        <f>IF(COUNTIFS(TKB_HK2_Moi_Giang!$S:$S,ThongKe_GV!$C52,TKB_HK2_Moi_Giang!$K:$K,ThongKe_GV!V$1,TKB_HK2_Moi_Giang!$L:$L,ThongKe_GV!V$2)&gt;0,"X","")</f>
        <v/>
      </c>
      <c r="W52" s="80" t="str">
        <f>IF(COUNTIFS(TKB_HK2_Moi_Giang!$S:$S,ThongKe_GV!$C52,TKB_HK2_Moi_Giang!$K:$K,ThongKe_GV!W$1,TKB_HK2_Moi_Giang!$L:$L,ThongKe_GV!W$2)&gt;0,"X","")</f>
        <v/>
      </c>
      <c r="X52" s="80" t="str">
        <f>IF(COUNTIFS(TKB_HK2_Moi_Giang!$S:$S,ThongKe_GV!$C52,TKB_HK2_Moi_Giang!$K:$K,ThongKe_GV!X$1,TKB_HK2_Moi_Giang!$L:$L,ThongKe_GV!X$2)&gt;0,"X","")</f>
        <v/>
      </c>
      <c r="Y52" s="80" t="str">
        <f>IF(COUNTIFS(TKB_HK2_Moi_Giang!$S:$S,ThongKe_GV!$C52,TKB_HK2_Moi_Giang!$K:$K,ThongKe_GV!Y$1,TKB_HK2_Moi_Giang!$L:$L,ThongKe_GV!Y$2)&gt;0,"X","")</f>
        <v/>
      </c>
      <c r="Z52" s="80" t="str">
        <f>IF(COUNTIFS(TKB_HK2_Moi_Giang!$S:$S,ThongKe_GV!$C52,TKB_HK2_Moi_Giang!$K:$K,ThongKe_GV!Z$1,TKB_HK2_Moi_Giang!$L:$L,ThongKe_GV!Z$2)&gt;0,"X","")</f>
        <v/>
      </c>
      <c r="AA52" s="80" t="str">
        <f>IF(COUNTIFS(TKB_HK2_Moi_Giang!$S:$S,ThongKe_GV!$C52,TKB_HK2_Moi_Giang!$K:$K,ThongKe_GV!AA$1,TKB_HK2_Moi_Giang!$L:$L,ThongKe_GV!AA$2)&gt;0,"X","")</f>
        <v/>
      </c>
      <c r="AB52" s="80" t="str">
        <f>IF(COUNTIFS(TKB_HK2_Moi_Giang!$S:$S,ThongKe_GV!$C52,TKB_HK2_Moi_Giang!$K:$K,ThongKe_GV!AB$1,TKB_HK2_Moi_Giang!$L:$L,ThongKe_GV!AB$2)&gt;0,"X","")</f>
        <v/>
      </c>
    </row>
    <row r="53">
      <c r="A53" s="68" t="str">
        <f t="shared" ref="A53:A58" si="6">IF(MID(B53,4,1)="Q","Quản trị",IF(MID(B53,4,1)="T","Thiết kế",IF(MID(B53,4,1)="N","Ngoại ngữ",IF(MID(B53,4,1)="C","Công nghệ",IF(MID(B53,4,1)="Y","Y dược",IF(MID(B53,4,1)="V","Văn hóa",""))))))</f>
        <v>Thiết kế</v>
      </c>
      <c r="B53" s="77" t="s">
        <v>220</v>
      </c>
      <c r="C53" s="85" t="s">
        <v>221</v>
      </c>
      <c r="D53" s="85" t="s">
        <v>222</v>
      </c>
      <c r="E53" s="79" t="str">
        <f>IF(COUNTIFS(TKB_HK2_Moi_Giang!$S:$S,ThongKe_GV!$C53,TKB_HK2_Moi_Giang!$K:$K,ThongKe_GV!E$1,TKB_HK2_Moi_Giang!$L:$L,ThongKe_GV!E$2)&gt;0,"X","")</f>
        <v/>
      </c>
      <c r="F53" s="79" t="str">
        <f>IF(COUNTIFS(TKB_HK2_Moi_Giang!$S:$S,ThongKe_GV!$C53,TKB_HK2_Moi_Giang!$K:$K,ThongKe_GV!F$1,TKB_HK2_Moi_Giang!$L:$L,ThongKe_GV!F$2)&gt;0,"X","")</f>
        <v/>
      </c>
      <c r="G53" s="79" t="str">
        <f>IF(COUNTIFS(TKB_HK2_Moi_Giang!$S:$S,ThongKe_GV!$C53,TKB_HK2_Moi_Giang!$K:$K,ThongKe_GV!G$1,TKB_HK2_Moi_Giang!$L:$L,ThongKe_GV!G$2)&gt;0,"X","")</f>
        <v/>
      </c>
      <c r="H53" s="79" t="str">
        <f>IF(COUNTIFS(TKB_HK2_Moi_Giang!$S:$S,ThongKe_GV!$C53,TKB_HK2_Moi_Giang!$K:$K,ThongKe_GV!H$1,TKB_HK2_Moi_Giang!$L:$L,ThongKe_GV!H$2)&gt;0,"X","")</f>
        <v/>
      </c>
      <c r="I53" s="79" t="str">
        <f>IF(COUNTIFS(TKB_HK2_Moi_Giang!$S:$S,ThongKe_GV!$C53,TKB_HK2_Moi_Giang!$K:$K,ThongKe_GV!I$1,TKB_HK2_Moi_Giang!$L:$L,ThongKe_GV!I$2)&gt;0,"X","")</f>
        <v/>
      </c>
      <c r="J53" s="79" t="str">
        <f>IF(COUNTIFS(TKB_HK2_Moi_Giang!$S:$S,ThongKe_GV!$C53,TKB_HK2_Moi_Giang!$K:$K,ThongKe_GV!J$1,TKB_HK2_Moi_Giang!$L:$L,ThongKe_GV!J$2)&gt;0,"X","")</f>
        <v/>
      </c>
      <c r="K53" s="79" t="str">
        <f>IF(COUNTIFS(TKB_HK2_Moi_Giang!$S:$S,ThongKe_GV!$C53,TKB_HK2_Moi_Giang!$K:$K,ThongKe_GV!K$1,TKB_HK2_Moi_Giang!$L:$L,ThongKe_GV!K$2)&gt;0,"X","")</f>
        <v/>
      </c>
      <c r="L53" s="79" t="str">
        <f>IF(COUNTIFS(TKB_HK2_Moi_Giang!$S:$S,ThongKe_GV!$C53,TKB_HK2_Moi_Giang!$K:$K,ThongKe_GV!L$1,TKB_HK2_Moi_Giang!$L:$L,ThongKe_GV!L$2)&gt;0,"X","")</f>
        <v/>
      </c>
      <c r="M53" s="79" t="str">
        <f>IF(COUNTIFS(TKB_HK2_Moi_Giang!$S:$S,ThongKe_GV!$C53,TKB_HK2_Moi_Giang!$K:$K,ThongKe_GV!M$1,TKB_HK2_Moi_Giang!$L:$L,ThongKe_GV!M$2)&gt;0,"X","")</f>
        <v/>
      </c>
      <c r="N53" s="79" t="str">
        <f>IF(COUNTIFS(TKB_HK2_Moi_Giang!$S:$S,ThongKe_GV!$C53,TKB_HK2_Moi_Giang!$K:$K,ThongKe_GV!N$1,TKB_HK2_Moi_Giang!$L:$L,ThongKe_GV!N$2)&gt;0,"X","")</f>
        <v/>
      </c>
      <c r="O53" s="79" t="str">
        <f>IF(COUNTIFS(TKB_HK2_Moi_Giang!$S:$S,ThongKe_GV!$C53,TKB_HK2_Moi_Giang!$K:$K,ThongKe_GV!O$1,TKB_HK2_Moi_Giang!$L:$L,ThongKe_GV!O$2)&gt;0,"X","")</f>
        <v/>
      </c>
      <c r="P53" s="79" t="str">
        <f>IF(COUNTIFS(TKB_HK2_Moi_Giang!$S:$S,ThongKe_GV!$C53,TKB_HK2_Moi_Giang!$K:$K,ThongKe_GV!P$1,TKB_HK2_Moi_Giang!$L:$L,ThongKe_GV!P$2)&gt;0,"X","")</f>
        <v/>
      </c>
      <c r="Q53" s="80" t="str">
        <f>IF(COUNTIFS(TKB_HK2_Moi_Giang!$S:$S,ThongKe_GV!$C53,TKB_HK2_Moi_Giang!$K:$K,ThongKe_GV!Q$1,TKB_HK2_Moi_Giang!$L:$L,ThongKe_GV!Q$2)&gt;0,"X","")</f>
        <v/>
      </c>
      <c r="R53" s="80" t="str">
        <f>IF(COUNTIFS(TKB_HK2_Moi_Giang!$S:$S,ThongKe_GV!$C53,TKB_HK2_Moi_Giang!$K:$K,ThongKe_GV!R$1,TKB_HK2_Moi_Giang!$L:$L,ThongKe_GV!R$2)&gt;0,"X","")</f>
        <v/>
      </c>
      <c r="S53" s="80" t="str">
        <f>IF(COUNTIFS(TKB_HK2_Moi_Giang!$S:$S,ThongKe_GV!$C53,TKB_HK2_Moi_Giang!$K:$K,ThongKe_GV!S$1,TKB_HK2_Moi_Giang!$L:$L,ThongKe_GV!S$2)&gt;0,"X","")</f>
        <v/>
      </c>
      <c r="T53" s="80" t="str">
        <f>IF(COUNTIFS(TKB_HK2_Moi_Giang!$S:$S,ThongKe_GV!$C53,TKB_HK2_Moi_Giang!$K:$K,ThongKe_GV!T$1,TKB_HK2_Moi_Giang!$L:$L,ThongKe_GV!T$2)&gt;0,"X","")</f>
        <v/>
      </c>
      <c r="U53" s="80" t="str">
        <f>IF(COUNTIFS(TKB_HK2_Moi_Giang!$S:$S,ThongKe_GV!$C53,TKB_HK2_Moi_Giang!$K:$K,ThongKe_GV!U$1,TKB_HK2_Moi_Giang!$L:$L,ThongKe_GV!U$2)&gt;0,"X","")</f>
        <v/>
      </c>
      <c r="V53" s="80" t="str">
        <f>IF(COUNTIFS(TKB_HK2_Moi_Giang!$S:$S,ThongKe_GV!$C53,TKB_HK2_Moi_Giang!$K:$K,ThongKe_GV!V$1,TKB_HK2_Moi_Giang!$L:$L,ThongKe_GV!V$2)&gt;0,"X","")</f>
        <v/>
      </c>
      <c r="W53" s="80" t="str">
        <f>IF(COUNTIFS(TKB_HK2_Moi_Giang!$S:$S,ThongKe_GV!$C53,TKB_HK2_Moi_Giang!$K:$K,ThongKe_GV!W$1,TKB_HK2_Moi_Giang!$L:$L,ThongKe_GV!W$2)&gt;0,"X","")</f>
        <v/>
      </c>
      <c r="X53" s="80" t="str">
        <f>IF(COUNTIFS(TKB_HK2_Moi_Giang!$S:$S,ThongKe_GV!$C53,TKB_HK2_Moi_Giang!$K:$K,ThongKe_GV!X$1,TKB_HK2_Moi_Giang!$L:$L,ThongKe_GV!X$2)&gt;0,"X","")</f>
        <v/>
      </c>
      <c r="Y53" s="80" t="str">
        <f>IF(COUNTIFS(TKB_HK2_Moi_Giang!$S:$S,ThongKe_GV!$C53,TKB_HK2_Moi_Giang!$K:$K,ThongKe_GV!Y$1,TKB_HK2_Moi_Giang!$L:$L,ThongKe_GV!Y$2)&gt;0,"X","")</f>
        <v/>
      </c>
      <c r="Z53" s="80" t="str">
        <f>IF(COUNTIFS(TKB_HK2_Moi_Giang!$S:$S,ThongKe_GV!$C53,TKB_HK2_Moi_Giang!$K:$K,ThongKe_GV!Z$1,TKB_HK2_Moi_Giang!$L:$L,ThongKe_GV!Z$2)&gt;0,"X","")</f>
        <v/>
      </c>
      <c r="AA53" s="80" t="str">
        <f>IF(COUNTIFS(TKB_HK2_Moi_Giang!$S:$S,ThongKe_GV!$C53,TKB_HK2_Moi_Giang!$K:$K,ThongKe_GV!AA$1,TKB_HK2_Moi_Giang!$L:$L,ThongKe_GV!AA$2)&gt;0,"X","")</f>
        <v/>
      </c>
      <c r="AB53" s="80" t="str">
        <f>IF(COUNTIFS(TKB_HK2_Moi_Giang!$S:$S,ThongKe_GV!$C53,TKB_HK2_Moi_Giang!$K:$K,ThongKe_GV!AB$1,TKB_HK2_Moi_Giang!$L:$L,ThongKe_GV!AB$2)&gt;0,"X","")</f>
        <v/>
      </c>
    </row>
    <row r="54">
      <c r="A54" s="68" t="str">
        <f t="shared" si="6"/>
        <v>Quản trị</v>
      </c>
      <c r="B54" s="77" t="s">
        <v>223</v>
      </c>
      <c r="C54" s="85" t="s">
        <v>224</v>
      </c>
      <c r="D54" s="85" t="s">
        <v>225</v>
      </c>
      <c r="E54" s="79" t="str">
        <f>IF(COUNTIFS(TKB_HK2_Moi_Giang!$S:$S,ThongKe_GV!$C54,TKB_HK2_Moi_Giang!$K:$K,ThongKe_GV!E$1,TKB_HK2_Moi_Giang!$L:$L,ThongKe_GV!E$2)&gt;0,"X","")</f>
        <v/>
      </c>
      <c r="F54" s="79" t="str">
        <f>IF(COUNTIFS(TKB_HK2_Moi_Giang!$S:$S,ThongKe_GV!$C54,TKB_HK2_Moi_Giang!$K:$K,ThongKe_GV!F$1,TKB_HK2_Moi_Giang!$L:$L,ThongKe_GV!F$2)&gt;0,"X","")</f>
        <v/>
      </c>
      <c r="G54" s="79" t="str">
        <f>IF(COUNTIFS(TKB_HK2_Moi_Giang!$S:$S,ThongKe_GV!$C54,TKB_HK2_Moi_Giang!$K:$K,ThongKe_GV!G$1,TKB_HK2_Moi_Giang!$L:$L,ThongKe_GV!G$2)&gt;0,"X","")</f>
        <v/>
      </c>
      <c r="H54" s="79" t="str">
        <f>IF(COUNTIFS(TKB_HK2_Moi_Giang!$S:$S,ThongKe_GV!$C54,TKB_HK2_Moi_Giang!$K:$K,ThongKe_GV!H$1,TKB_HK2_Moi_Giang!$L:$L,ThongKe_GV!H$2)&gt;0,"X","")</f>
        <v/>
      </c>
      <c r="I54" s="79" t="str">
        <f>IF(COUNTIFS(TKB_HK2_Moi_Giang!$S:$S,ThongKe_GV!$C54,TKB_HK2_Moi_Giang!$K:$K,ThongKe_GV!I$1,TKB_HK2_Moi_Giang!$L:$L,ThongKe_GV!I$2)&gt;0,"X","")</f>
        <v/>
      </c>
      <c r="J54" s="79" t="str">
        <f>IF(COUNTIFS(TKB_HK2_Moi_Giang!$S:$S,ThongKe_GV!$C54,TKB_HK2_Moi_Giang!$K:$K,ThongKe_GV!J$1,TKB_HK2_Moi_Giang!$L:$L,ThongKe_GV!J$2)&gt;0,"X","")</f>
        <v/>
      </c>
      <c r="K54" s="79" t="str">
        <f>IF(COUNTIFS(TKB_HK2_Moi_Giang!$S:$S,ThongKe_GV!$C54,TKB_HK2_Moi_Giang!$K:$K,ThongKe_GV!K$1,TKB_HK2_Moi_Giang!$L:$L,ThongKe_GV!K$2)&gt;0,"X","")</f>
        <v/>
      </c>
      <c r="L54" s="79" t="str">
        <f>IF(COUNTIFS(TKB_HK2_Moi_Giang!$S:$S,ThongKe_GV!$C54,TKB_HK2_Moi_Giang!$K:$K,ThongKe_GV!L$1,TKB_HK2_Moi_Giang!$L:$L,ThongKe_GV!L$2)&gt;0,"X","")</f>
        <v/>
      </c>
      <c r="M54" s="79" t="str">
        <f>IF(COUNTIFS(TKB_HK2_Moi_Giang!$S:$S,ThongKe_GV!$C54,TKB_HK2_Moi_Giang!$K:$K,ThongKe_GV!M$1,TKB_HK2_Moi_Giang!$L:$L,ThongKe_GV!M$2)&gt;0,"X","")</f>
        <v/>
      </c>
      <c r="N54" s="79" t="str">
        <f>IF(COUNTIFS(TKB_HK2_Moi_Giang!$S:$S,ThongKe_GV!$C54,TKB_HK2_Moi_Giang!$K:$K,ThongKe_GV!N$1,TKB_HK2_Moi_Giang!$L:$L,ThongKe_GV!N$2)&gt;0,"X","")</f>
        <v/>
      </c>
      <c r="O54" s="79" t="str">
        <f>IF(COUNTIFS(TKB_HK2_Moi_Giang!$S:$S,ThongKe_GV!$C54,TKB_HK2_Moi_Giang!$K:$K,ThongKe_GV!O$1,TKB_HK2_Moi_Giang!$L:$L,ThongKe_GV!O$2)&gt;0,"X","")</f>
        <v/>
      </c>
      <c r="P54" s="79" t="str">
        <f>IF(COUNTIFS(TKB_HK2_Moi_Giang!$S:$S,ThongKe_GV!$C54,TKB_HK2_Moi_Giang!$K:$K,ThongKe_GV!P$1,TKB_HK2_Moi_Giang!$L:$L,ThongKe_GV!P$2)&gt;0,"X","")</f>
        <v/>
      </c>
      <c r="Q54" s="80" t="str">
        <f>IF(COUNTIFS(TKB_HK2_Moi_Giang!$S:$S,ThongKe_GV!$C54,TKB_HK2_Moi_Giang!$K:$K,ThongKe_GV!Q$1,TKB_HK2_Moi_Giang!$L:$L,ThongKe_GV!Q$2)&gt;0,"X","")</f>
        <v/>
      </c>
      <c r="R54" s="80" t="str">
        <f>IF(COUNTIFS(TKB_HK2_Moi_Giang!$S:$S,ThongKe_GV!$C54,TKB_HK2_Moi_Giang!$K:$K,ThongKe_GV!R$1,TKB_HK2_Moi_Giang!$L:$L,ThongKe_GV!R$2)&gt;0,"X","")</f>
        <v/>
      </c>
      <c r="S54" s="80" t="str">
        <f>IF(COUNTIFS(TKB_HK2_Moi_Giang!$S:$S,ThongKe_GV!$C54,TKB_HK2_Moi_Giang!$K:$K,ThongKe_GV!S$1,TKB_HK2_Moi_Giang!$L:$L,ThongKe_GV!S$2)&gt;0,"X","")</f>
        <v/>
      </c>
      <c r="T54" s="80" t="str">
        <f>IF(COUNTIFS(TKB_HK2_Moi_Giang!$S:$S,ThongKe_GV!$C54,TKB_HK2_Moi_Giang!$K:$K,ThongKe_GV!T$1,TKB_HK2_Moi_Giang!$L:$L,ThongKe_GV!T$2)&gt;0,"X","")</f>
        <v/>
      </c>
      <c r="U54" s="80" t="str">
        <f>IF(COUNTIFS(TKB_HK2_Moi_Giang!$S:$S,ThongKe_GV!$C54,TKB_HK2_Moi_Giang!$K:$K,ThongKe_GV!U$1,TKB_HK2_Moi_Giang!$L:$L,ThongKe_GV!U$2)&gt;0,"X","")</f>
        <v/>
      </c>
      <c r="V54" s="80" t="str">
        <f>IF(COUNTIFS(TKB_HK2_Moi_Giang!$S:$S,ThongKe_GV!$C54,TKB_HK2_Moi_Giang!$K:$K,ThongKe_GV!V$1,TKB_HK2_Moi_Giang!$L:$L,ThongKe_GV!V$2)&gt;0,"X","")</f>
        <v/>
      </c>
      <c r="W54" s="80" t="str">
        <f>IF(COUNTIFS(TKB_HK2_Moi_Giang!$S:$S,ThongKe_GV!$C54,TKB_HK2_Moi_Giang!$K:$K,ThongKe_GV!W$1,TKB_HK2_Moi_Giang!$L:$L,ThongKe_GV!W$2)&gt;0,"X","")</f>
        <v/>
      </c>
      <c r="X54" s="80" t="str">
        <f>IF(COUNTIFS(TKB_HK2_Moi_Giang!$S:$S,ThongKe_GV!$C54,TKB_HK2_Moi_Giang!$K:$K,ThongKe_GV!X$1,TKB_HK2_Moi_Giang!$L:$L,ThongKe_GV!X$2)&gt;0,"X","")</f>
        <v/>
      </c>
      <c r="Y54" s="80" t="str">
        <f>IF(COUNTIFS(TKB_HK2_Moi_Giang!$S:$S,ThongKe_GV!$C54,TKB_HK2_Moi_Giang!$K:$K,ThongKe_GV!Y$1,TKB_HK2_Moi_Giang!$L:$L,ThongKe_GV!Y$2)&gt;0,"X","")</f>
        <v/>
      </c>
      <c r="Z54" s="80" t="str">
        <f>IF(COUNTIFS(TKB_HK2_Moi_Giang!$S:$S,ThongKe_GV!$C54,TKB_HK2_Moi_Giang!$K:$K,ThongKe_GV!Z$1,TKB_HK2_Moi_Giang!$L:$L,ThongKe_GV!Z$2)&gt;0,"X","")</f>
        <v/>
      </c>
      <c r="AA54" s="80" t="str">
        <f>IF(COUNTIFS(TKB_HK2_Moi_Giang!$S:$S,ThongKe_GV!$C54,TKB_HK2_Moi_Giang!$K:$K,ThongKe_GV!AA$1,TKB_HK2_Moi_Giang!$L:$L,ThongKe_GV!AA$2)&gt;0,"X","")</f>
        <v/>
      </c>
      <c r="AB54" s="80" t="str">
        <f>IF(COUNTIFS(TKB_HK2_Moi_Giang!$S:$S,ThongKe_GV!$C54,TKB_HK2_Moi_Giang!$K:$K,ThongKe_GV!AB$1,TKB_HK2_Moi_Giang!$L:$L,ThongKe_GV!AB$2)&gt;0,"X","")</f>
        <v/>
      </c>
    </row>
    <row r="55">
      <c r="A55" s="68" t="str">
        <f t="shared" si="6"/>
        <v>Ngoại ngữ</v>
      </c>
      <c r="B55" s="77" t="s">
        <v>226</v>
      </c>
      <c r="C55" s="85" t="s">
        <v>227</v>
      </c>
      <c r="D55" s="85" t="s">
        <v>228</v>
      </c>
      <c r="E55" s="79" t="str">
        <f>IF(COUNTIFS(TKB_HK2_Moi_Giang!$S:$S,ThongKe_GV!$C55,TKB_HK2_Moi_Giang!$K:$K,ThongKe_GV!E$1,TKB_HK2_Moi_Giang!$L:$L,ThongKe_GV!E$2)&gt;0,"X","")</f>
        <v>X</v>
      </c>
      <c r="F55" s="79" t="str">
        <f>IF(COUNTIFS(TKB_HK2_Moi_Giang!$S:$S,ThongKe_GV!$C55,TKB_HK2_Moi_Giang!$K:$K,ThongKe_GV!F$1,TKB_HK2_Moi_Giang!$L:$L,ThongKe_GV!F$2)&gt;0,"X","")</f>
        <v/>
      </c>
      <c r="G55" s="79" t="str">
        <f>IF(COUNTIFS(TKB_HK2_Moi_Giang!$S:$S,ThongKe_GV!$C55,TKB_HK2_Moi_Giang!$K:$K,ThongKe_GV!G$1,TKB_HK2_Moi_Giang!$L:$L,ThongKe_GV!G$2)&gt;0,"X","")</f>
        <v/>
      </c>
      <c r="H55" s="79" t="str">
        <f>IF(COUNTIFS(TKB_HK2_Moi_Giang!$S:$S,ThongKe_GV!$C55,TKB_HK2_Moi_Giang!$K:$K,ThongKe_GV!H$1,TKB_HK2_Moi_Giang!$L:$L,ThongKe_GV!H$2)&gt;0,"X","")</f>
        <v/>
      </c>
      <c r="I55" s="79" t="str">
        <f>IF(COUNTIFS(TKB_HK2_Moi_Giang!$S:$S,ThongKe_GV!$C55,TKB_HK2_Moi_Giang!$K:$K,ThongKe_GV!I$1,TKB_HK2_Moi_Giang!$L:$L,ThongKe_GV!I$2)&gt;0,"X","")</f>
        <v/>
      </c>
      <c r="J55" s="79" t="str">
        <f>IF(COUNTIFS(TKB_HK2_Moi_Giang!$S:$S,ThongKe_GV!$C55,TKB_HK2_Moi_Giang!$K:$K,ThongKe_GV!J$1,TKB_HK2_Moi_Giang!$L:$L,ThongKe_GV!J$2)&gt;0,"X","")</f>
        <v>X</v>
      </c>
      <c r="K55" s="79" t="str">
        <f>IF(COUNTIFS(TKB_HK2_Moi_Giang!$S:$S,ThongKe_GV!$C55,TKB_HK2_Moi_Giang!$K:$K,ThongKe_GV!K$1,TKB_HK2_Moi_Giang!$L:$L,ThongKe_GV!K$2)&gt;0,"X","")</f>
        <v/>
      </c>
      <c r="L55" s="79" t="str">
        <f>IF(COUNTIFS(TKB_HK2_Moi_Giang!$S:$S,ThongKe_GV!$C55,TKB_HK2_Moi_Giang!$K:$K,ThongKe_GV!L$1,TKB_HK2_Moi_Giang!$L:$L,ThongKe_GV!L$2)&gt;0,"X","")</f>
        <v/>
      </c>
      <c r="M55" s="79" t="str">
        <f>IF(COUNTIFS(TKB_HK2_Moi_Giang!$S:$S,ThongKe_GV!$C55,TKB_HK2_Moi_Giang!$K:$K,ThongKe_GV!M$1,TKB_HK2_Moi_Giang!$L:$L,ThongKe_GV!M$2)&gt;0,"X","")</f>
        <v/>
      </c>
      <c r="N55" s="79" t="str">
        <f>IF(COUNTIFS(TKB_HK2_Moi_Giang!$S:$S,ThongKe_GV!$C55,TKB_HK2_Moi_Giang!$K:$K,ThongKe_GV!N$1,TKB_HK2_Moi_Giang!$L:$L,ThongKe_GV!N$2)&gt;0,"X","")</f>
        <v/>
      </c>
      <c r="O55" s="79" t="str">
        <f>IF(COUNTIFS(TKB_HK2_Moi_Giang!$S:$S,ThongKe_GV!$C55,TKB_HK2_Moi_Giang!$K:$K,ThongKe_GV!O$1,TKB_HK2_Moi_Giang!$L:$L,ThongKe_GV!O$2)&gt;0,"X","")</f>
        <v/>
      </c>
      <c r="P55" s="79" t="str">
        <f>IF(COUNTIFS(TKB_HK2_Moi_Giang!$S:$S,ThongKe_GV!$C55,TKB_HK2_Moi_Giang!$K:$K,ThongKe_GV!P$1,TKB_HK2_Moi_Giang!$L:$L,ThongKe_GV!P$2)&gt;0,"X","")</f>
        <v/>
      </c>
      <c r="Q55" s="80" t="str">
        <f>IF(COUNTIFS(TKB_HK2_Moi_Giang!$S:$S,ThongKe_GV!$C55,TKB_HK2_Moi_Giang!$K:$K,ThongKe_GV!Q$1,TKB_HK2_Moi_Giang!$L:$L,ThongKe_GV!Q$2)&gt;0,"X","")</f>
        <v/>
      </c>
      <c r="R55" s="80" t="str">
        <f>IF(COUNTIFS(TKB_HK2_Moi_Giang!$S:$S,ThongKe_GV!$C55,TKB_HK2_Moi_Giang!$K:$K,ThongKe_GV!R$1,TKB_HK2_Moi_Giang!$L:$L,ThongKe_GV!R$2)&gt;0,"X","")</f>
        <v/>
      </c>
      <c r="S55" s="80" t="str">
        <f>IF(COUNTIFS(TKB_HK2_Moi_Giang!$S:$S,ThongKe_GV!$C55,TKB_HK2_Moi_Giang!$K:$K,ThongKe_GV!S$1,TKB_HK2_Moi_Giang!$L:$L,ThongKe_GV!S$2)&gt;0,"X","")</f>
        <v/>
      </c>
      <c r="T55" s="80" t="str">
        <f>IF(COUNTIFS(TKB_HK2_Moi_Giang!$S:$S,ThongKe_GV!$C55,TKB_HK2_Moi_Giang!$K:$K,ThongKe_GV!T$1,TKB_HK2_Moi_Giang!$L:$L,ThongKe_GV!T$2)&gt;0,"X","")</f>
        <v/>
      </c>
      <c r="U55" s="80" t="str">
        <f>IF(COUNTIFS(TKB_HK2_Moi_Giang!$S:$S,ThongKe_GV!$C55,TKB_HK2_Moi_Giang!$K:$K,ThongKe_GV!U$1,TKB_HK2_Moi_Giang!$L:$L,ThongKe_GV!U$2)&gt;0,"X","")</f>
        <v/>
      </c>
      <c r="V55" s="80" t="str">
        <f>IF(COUNTIFS(TKB_HK2_Moi_Giang!$S:$S,ThongKe_GV!$C55,TKB_HK2_Moi_Giang!$K:$K,ThongKe_GV!V$1,TKB_HK2_Moi_Giang!$L:$L,ThongKe_GV!V$2)&gt;0,"X","")</f>
        <v/>
      </c>
      <c r="W55" s="80" t="str">
        <f>IF(COUNTIFS(TKB_HK2_Moi_Giang!$S:$S,ThongKe_GV!$C55,TKB_HK2_Moi_Giang!$K:$K,ThongKe_GV!W$1,TKB_HK2_Moi_Giang!$L:$L,ThongKe_GV!W$2)&gt;0,"X","")</f>
        <v/>
      </c>
      <c r="X55" s="80" t="str">
        <f>IF(COUNTIFS(TKB_HK2_Moi_Giang!$S:$S,ThongKe_GV!$C55,TKB_HK2_Moi_Giang!$K:$K,ThongKe_GV!X$1,TKB_HK2_Moi_Giang!$L:$L,ThongKe_GV!X$2)&gt;0,"X","")</f>
        <v/>
      </c>
      <c r="Y55" s="80" t="str">
        <f>IF(COUNTIFS(TKB_HK2_Moi_Giang!$S:$S,ThongKe_GV!$C55,TKB_HK2_Moi_Giang!$K:$K,ThongKe_GV!Y$1,TKB_HK2_Moi_Giang!$L:$L,ThongKe_GV!Y$2)&gt;0,"X","")</f>
        <v/>
      </c>
      <c r="Z55" s="80" t="str">
        <f>IF(COUNTIFS(TKB_HK2_Moi_Giang!$S:$S,ThongKe_GV!$C55,TKB_HK2_Moi_Giang!$K:$K,ThongKe_GV!Z$1,TKB_HK2_Moi_Giang!$L:$L,ThongKe_GV!Z$2)&gt;0,"X","")</f>
        <v/>
      </c>
      <c r="AA55" s="80" t="str">
        <f>IF(COUNTIFS(TKB_HK2_Moi_Giang!$S:$S,ThongKe_GV!$C55,TKB_HK2_Moi_Giang!$K:$K,ThongKe_GV!AA$1,TKB_HK2_Moi_Giang!$L:$L,ThongKe_GV!AA$2)&gt;0,"X","")</f>
        <v/>
      </c>
      <c r="AB55" s="80" t="str">
        <f>IF(COUNTIFS(TKB_HK2_Moi_Giang!$S:$S,ThongKe_GV!$C55,TKB_HK2_Moi_Giang!$K:$K,ThongKe_GV!AB$1,TKB_HK2_Moi_Giang!$L:$L,ThongKe_GV!AB$2)&gt;0,"X","")</f>
        <v/>
      </c>
    </row>
    <row r="56">
      <c r="A56" s="68" t="str">
        <f t="shared" si="6"/>
        <v>Thiết kế</v>
      </c>
      <c r="B56" s="77" t="s">
        <v>229</v>
      </c>
      <c r="C56" s="85" t="s">
        <v>230</v>
      </c>
      <c r="D56" s="85" t="s">
        <v>231</v>
      </c>
      <c r="E56" s="79" t="str">
        <f>IF(COUNTIFS(TKB_HK2_Moi_Giang!$S:$S,ThongKe_GV!$C56,TKB_HK2_Moi_Giang!$K:$K,ThongKe_GV!E$1,TKB_HK2_Moi_Giang!$L:$L,ThongKe_GV!E$2)&gt;0,"X","")</f>
        <v/>
      </c>
      <c r="F56" s="79" t="str">
        <f>IF(COUNTIFS(TKB_HK2_Moi_Giang!$S:$S,ThongKe_GV!$C56,TKB_HK2_Moi_Giang!$K:$K,ThongKe_GV!F$1,TKB_HK2_Moi_Giang!$L:$L,ThongKe_GV!F$2)&gt;0,"X","")</f>
        <v/>
      </c>
      <c r="G56" s="79" t="str">
        <f>IF(COUNTIFS(TKB_HK2_Moi_Giang!$S:$S,ThongKe_GV!$C56,TKB_HK2_Moi_Giang!$K:$K,ThongKe_GV!G$1,TKB_HK2_Moi_Giang!$L:$L,ThongKe_GV!G$2)&gt;0,"X","")</f>
        <v/>
      </c>
      <c r="H56" s="79" t="str">
        <f>IF(COUNTIFS(TKB_HK2_Moi_Giang!$S:$S,ThongKe_GV!$C56,TKB_HK2_Moi_Giang!$K:$K,ThongKe_GV!H$1,TKB_HK2_Moi_Giang!$L:$L,ThongKe_GV!H$2)&gt;0,"X","")</f>
        <v/>
      </c>
      <c r="I56" s="79" t="str">
        <f>IF(COUNTIFS(TKB_HK2_Moi_Giang!$S:$S,ThongKe_GV!$C56,TKB_HK2_Moi_Giang!$K:$K,ThongKe_GV!I$1,TKB_HK2_Moi_Giang!$L:$L,ThongKe_GV!I$2)&gt;0,"X","")</f>
        <v/>
      </c>
      <c r="J56" s="79" t="str">
        <f>IF(COUNTIFS(TKB_HK2_Moi_Giang!$S:$S,ThongKe_GV!$C56,TKB_HK2_Moi_Giang!$K:$K,ThongKe_GV!J$1,TKB_HK2_Moi_Giang!$L:$L,ThongKe_GV!J$2)&gt;0,"X","")</f>
        <v/>
      </c>
      <c r="K56" s="79" t="str">
        <f>IF(COUNTIFS(TKB_HK2_Moi_Giang!$S:$S,ThongKe_GV!$C56,TKB_HK2_Moi_Giang!$K:$K,ThongKe_GV!K$1,TKB_HK2_Moi_Giang!$L:$L,ThongKe_GV!K$2)&gt;0,"X","")</f>
        <v/>
      </c>
      <c r="L56" s="79" t="str">
        <f>IF(COUNTIFS(TKB_HK2_Moi_Giang!$S:$S,ThongKe_GV!$C56,TKB_HK2_Moi_Giang!$K:$K,ThongKe_GV!L$1,TKB_HK2_Moi_Giang!$L:$L,ThongKe_GV!L$2)&gt;0,"X","")</f>
        <v/>
      </c>
      <c r="M56" s="79" t="str">
        <f>IF(COUNTIFS(TKB_HK2_Moi_Giang!$S:$S,ThongKe_GV!$C56,TKB_HK2_Moi_Giang!$K:$K,ThongKe_GV!M$1,TKB_HK2_Moi_Giang!$L:$L,ThongKe_GV!M$2)&gt;0,"X","")</f>
        <v/>
      </c>
      <c r="N56" s="79" t="str">
        <f>IF(COUNTIFS(TKB_HK2_Moi_Giang!$S:$S,ThongKe_GV!$C56,TKB_HK2_Moi_Giang!$K:$K,ThongKe_GV!N$1,TKB_HK2_Moi_Giang!$L:$L,ThongKe_GV!N$2)&gt;0,"X","")</f>
        <v/>
      </c>
      <c r="O56" s="79" t="str">
        <f>IF(COUNTIFS(TKB_HK2_Moi_Giang!$S:$S,ThongKe_GV!$C56,TKB_HK2_Moi_Giang!$K:$K,ThongKe_GV!O$1,TKB_HK2_Moi_Giang!$L:$L,ThongKe_GV!O$2)&gt;0,"X","")</f>
        <v/>
      </c>
      <c r="P56" s="79" t="str">
        <f>IF(COUNTIFS(TKB_HK2_Moi_Giang!$S:$S,ThongKe_GV!$C56,TKB_HK2_Moi_Giang!$K:$K,ThongKe_GV!P$1,TKB_HK2_Moi_Giang!$L:$L,ThongKe_GV!P$2)&gt;0,"X","")</f>
        <v/>
      </c>
      <c r="Q56" s="80" t="str">
        <f>IF(COUNTIFS(TKB_HK2_Moi_Giang!$S:$S,ThongKe_GV!$C56,TKB_HK2_Moi_Giang!$K:$K,ThongKe_GV!Q$1,TKB_HK2_Moi_Giang!$L:$L,ThongKe_GV!Q$2)&gt;0,"X","")</f>
        <v/>
      </c>
      <c r="R56" s="80" t="str">
        <f>IF(COUNTIFS(TKB_HK2_Moi_Giang!$S:$S,ThongKe_GV!$C56,TKB_HK2_Moi_Giang!$K:$K,ThongKe_GV!R$1,TKB_HK2_Moi_Giang!$L:$L,ThongKe_GV!R$2)&gt;0,"X","")</f>
        <v/>
      </c>
      <c r="S56" s="80" t="str">
        <f>IF(COUNTIFS(TKB_HK2_Moi_Giang!$S:$S,ThongKe_GV!$C56,TKB_HK2_Moi_Giang!$K:$K,ThongKe_GV!S$1,TKB_HK2_Moi_Giang!$L:$L,ThongKe_GV!S$2)&gt;0,"X","")</f>
        <v/>
      </c>
      <c r="T56" s="80" t="str">
        <f>IF(COUNTIFS(TKB_HK2_Moi_Giang!$S:$S,ThongKe_GV!$C56,TKB_HK2_Moi_Giang!$K:$K,ThongKe_GV!T$1,TKB_HK2_Moi_Giang!$L:$L,ThongKe_GV!T$2)&gt;0,"X","")</f>
        <v/>
      </c>
      <c r="U56" s="80" t="str">
        <f>IF(COUNTIFS(TKB_HK2_Moi_Giang!$S:$S,ThongKe_GV!$C56,TKB_HK2_Moi_Giang!$K:$K,ThongKe_GV!U$1,TKB_HK2_Moi_Giang!$L:$L,ThongKe_GV!U$2)&gt;0,"X","")</f>
        <v/>
      </c>
      <c r="V56" s="80" t="str">
        <f>IF(COUNTIFS(TKB_HK2_Moi_Giang!$S:$S,ThongKe_GV!$C56,TKB_HK2_Moi_Giang!$K:$K,ThongKe_GV!V$1,TKB_HK2_Moi_Giang!$L:$L,ThongKe_GV!V$2)&gt;0,"X","")</f>
        <v/>
      </c>
      <c r="W56" s="80" t="str">
        <f>IF(COUNTIFS(TKB_HK2_Moi_Giang!$S:$S,ThongKe_GV!$C56,TKB_HK2_Moi_Giang!$K:$K,ThongKe_GV!W$1,TKB_HK2_Moi_Giang!$L:$L,ThongKe_GV!W$2)&gt;0,"X","")</f>
        <v/>
      </c>
      <c r="X56" s="80" t="str">
        <f>IF(COUNTIFS(TKB_HK2_Moi_Giang!$S:$S,ThongKe_GV!$C56,TKB_HK2_Moi_Giang!$K:$K,ThongKe_GV!X$1,TKB_HK2_Moi_Giang!$L:$L,ThongKe_GV!X$2)&gt;0,"X","")</f>
        <v/>
      </c>
      <c r="Y56" s="80" t="str">
        <f>IF(COUNTIFS(TKB_HK2_Moi_Giang!$S:$S,ThongKe_GV!$C56,TKB_HK2_Moi_Giang!$K:$K,ThongKe_GV!Y$1,TKB_HK2_Moi_Giang!$L:$L,ThongKe_GV!Y$2)&gt;0,"X","")</f>
        <v/>
      </c>
      <c r="Z56" s="80" t="str">
        <f>IF(COUNTIFS(TKB_HK2_Moi_Giang!$S:$S,ThongKe_GV!$C56,TKB_HK2_Moi_Giang!$K:$K,ThongKe_GV!Z$1,TKB_HK2_Moi_Giang!$L:$L,ThongKe_GV!Z$2)&gt;0,"X","")</f>
        <v/>
      </c>
      <c r="AA56" s="80" t="str">
        <f>IF(COUNTIFS(TKB_HK2_Moi_Giang!$S:$S,ThongKe_GV!$C56,TKB_HK2_Moi_Giang!$K:$K,ThongKe_GV!AA$1,TKB_HK2_Moi_Giang!$L:$L,ThongKe_GV!AA$2)&gt;0,"X","")</f>
        <v/>
      </c>
      <c r="AB56" s="80" t="str">
        <f>IF(COUNTIFS(TKB_HK2_Moi_Giang!$S:$S,ThongKe_GV!$C56,TKB_HK2_Moi_Giang!$K:$K,ThongKe_GV!AB$1,TKB_HK2_Moi_Giang!$L:$L,ThongKe_GV!AB$2)&gt;0,"X","")</f>
        <v/>
      </c>
    </row>
    <row r="57">
      <c r="A57" s="68" t="str">
        <f t="shared" si="6"/>
        <v>Văn hóa</v>
      </c>
      <c r="B57" s="77" t="s">
        <v>232</v>
      </c>
      <c r="C57" s="85" t="s">
        <v>233</v>
      </c>
      <c r="D57" s="85" t="s">
        <v>234</v>
      </c>
      <c r="E57" s="79" t="str">
        <f>IF(COUNTIFS(TKB_HK2_Moi_Giang!$S:$S,ThongKe_GV!$C57,TKB_HK2_Moi_Giang!$K:$K,ThongKe_GV!E$1,TKB_HK2_Moi_Giang!$L:$L,ThongKe_GV!E$2)&gt;0,"X","")</f>
        <v/>
      </c>
      <c r="F57" s="79" t="str">
        <f>IF(COUNTIFS(TKB_HK2_Moi_Giang!$S:$S,ThongKe_GV!$C57,TKB_HK2_Moi_Giang!$K:$K,ThongKe_GV!F$1,TKB_HK2_Moi_Giang!$L:$L,ThongKe_GV!F$2)&gt;0,"X","")</f>
        <v/>
      </c>
      <c r="G57" s="79" t="str">
        <f>IF(COUNTIFS(TKB_HK2_Moi_Giang!$S:$S,ThongKe_GV!$C57,TKB_HK2_Moi_Giang!$K:$K,ThongKe_GV!G$1,TKB_HK2_Moi_Giang!$L:$L,ThongKe_GV!G$2)&gt;0,"X","")</f>
        <v/>
      </c>
      <c r="H57" s="79" t="str">
        <f>IF(COUNTIFS(TKB_HK2_Moi_Giang!$S:$S,ThongKe_GV!$C57,TKB_HK2_Moi_Giang!$K:$K,ThongKe_GV!H$1,TKB_HK2_Moi_Giang!$L:$L,ThongKe_GV!H$2)&gt;0,"X","")</f>
        <v/>
      </c>
      <c r="I57" s="79" t="str">
        <f>IF(COUNTIFS(TKB_HK2_Moi_Giang!$S:$S,ThongKe_GV!$C57,TKB_HK2_Moi_Giang!$K:$K,ThongKe_GV!I$1,TKB_HK2_Moi_Giang!$L:$L,ThongKe_GV!I$2)&gt;0,"X","")</f>
        <v/>
      </c>
      <c r="J57" s="79" t="str">
        <f>IF(COUNTIFS(TKB_HK2_Moi_Giang!$S:$S,ThongKe_GV!$C57,TKB_HK2_Moi_Giang!$K:$K,ThongKe_GV!J$1,TKB_HK2_Moi_Giang!$L:$L,ThongKe_GV!J$2)&gt;0,"X","")</f>
        <v/>
      </c>
      <c r="K57" s="79" t="str">
        <f>IF(COUNTIFS(TKB_HK2_Moi_Giang!$S:$S,ThongKe_GV!$C57,TKB_HK2_Moi_Giang!$K:$K,ThongKe_GV!K$1,TKB_HK2_Moi_Giang!$L:$L,ThongKe_GV!K$2)&gt;0,"X","")</f>
        <v/>
      </c>
      <c r="L57" s="79" t="str">
        <f>IF(COUNTIFS(TKB_HK2_Moi_Giang!$S:$S,ThongKe_GV!$C57,TKB_HK2_Moi_Giang!$K:$K,ThongKe_GV!L$1,TKB_HK2_Moi_Giang!$L:$L,ThongKe_GV!L$2)&gt;0,"X","")</f>
        <v/>
      </c>
      <c r="M57" s="79" t="str">
        <f>IF(COUNTIFS(TKB_HK2_Moi_Giang!$S:$S,ThongKe_GV!$C57,TKB_HK2_Moi_Giang!$K:$K,ThongKe_GV!M$1,TKB_HK2_Moi_Giang!$L:$L,ThongKe_GV!M$2)&gt;0,"X","")</f>
        <v/>
      </c>
      <c r="N57" s="79" t="str">
        <f>IF(COUNTIFS(TKB_HK2_Moi_Giang!$S:$S,ThongKe_GV!$C57,TKB_HK2_Moi_Giang!$K:$K,ThongKe_GV!N$1,TKB_HK2_Moi_Giang!$L:$L,ThongKe_GV!N$2)&gt;0,"X","")</f>
        <v/>
      </c>
      <c r="O57" s="79" t="str">
        <f>IF(COUNTIFS(TKB_HK2_Moi_Giang!$S:$S,ThongKe_GV!$C57,TKB_HK2_Moi_Giang!$K:$K,ThongKe_GV!O$1,TKB_HK2_Moi_Giang!$L:$L,ThongKe_GV!O$2)&gt;0,"X","")</f>
        <v/>
      </c>
      <c r="P57" s="79" t="str">
        <f>IF(COUNTIFS(TKB_HK2_Moi_Giang!$S:$S,ThongKe_GV!$C57,TKB_HK2_Moi_Giang!$K:$K,ThongKe_GV!P$1,TKB_HK2_Moi_Giang!$L:$L,ThongKe_GV!P$2)&gt;0,"X","")</f>
        <v/>
      </c>
      <c r="Q57" s="80" t="str">
        <f>IF(COUNTIFS(TKB_HK2_Moi_Giang!$S:$S,ThongKe_GV!$C57,TKB_HK2_Moi_Giang!$K:$K,ThongKe_GV!Q$1,TKB_HK2_Moi_Giang!$L:$L,ThongKe_GV!Q$2)&gt;0,"X","")</f>
        <v/>
      </c>
      <c r="R57" s="80" t="str">
        <f>IF(COUNTIFS(TKB_HK2_Moi_Giang!$S:$S,ThongKe_GV!$C57,TKB_HK2_Moi_Giang!$K:$K,ThongKe_GV!R$1,TKB_HK2_Moi_Giang!$L:$L,ThongKe_GV!R$2)&gt;0,"X","")</f>
        <v/>
      </c>
      <c r="S57" s="80" t="str">
        <f>IF(COUNTIFS(TKB_HK2_Moi_Giang!$S:$S,ThongKe_GV!$C57,TKB_HK2_Moi_Giang!$K:$K,ThongKe_GV!S$1,TKB_HK2_Moi_Giang!$L:$L,ThongKe_GV!S$2)&gt;0,"X","")</f>
        <v/>
      </c>
      <c r="T57" s="80" t="str">
        <f>IF(COUNTIFS(TKB_HK2_Moi_Giang!$S:$S,ThongKe_GV!$C57,TKB_HK2_Moi_Giang!$K:$K,ThongKe_GV!T$1,TKB_HK2_Moi_Giang!$L:$L,ThongKe_GV!T$2)&gt;0,"X","")</f>
        <v/>
      </c>
      <c r="U57" s="80" t="str">
        <f>IF(COUNTIFS(TKB_HK2_Moi_Giang!$S:$S,ThongKe_GV!$C57,TKB_HK2_Moi_Giang!$K:$K,ThongKe_GV!U$1,TKB_HK2_Moi_Giang!$L:$L,ThongKe_GV!U$2)&gt;0,"X","")</f>
        <v/>
      </c>
      <c r="V57" s="80" t="str">
        <f>IF(COUNTIFS(TKB_HK2_Moi_Giang!$S:$S,ThongKe_GV!$C57,TKB_HK2_Moi_Giang!$K:$K,ThongKe_GV!V$1,TKB_HK2_Moi_Giang!$L:$L,ThongKe_GV!V$2)&gt;0,"X","")</f>
        <v/>
      </c>
      <c r="W57" s="80" t="str">
        <f>IF(COUNTIFS(TKB_HK2_Moi_Giang!$S:$S,ThongKe_GV!$C57,TKB_HK2_Moi_Giang!$K:$K,ThongKe_GV!W$1,TKB_HK2_Moi_Giang!$L:$L,ThongKe_GV!W$2)&gt;0,"X","")</f>
        <v/>
      </c>
      <c r="X57" s="80" t="str">
        <f>IF(COUNTIFS(TKB_HK2_Moi_Giang!$S:$S,ThongKe_GV!$C57,TKB_HK2_Moi_Giang!$K:$K,ThongKe_GV!X$1,TKB_HK2_Moi_Giang!$L:$L,ThongKe_GV!X$2)&gt;0,"X","")</f>
        <v/>
      </c>
      <c r="Y57" s="80" t="str">
        <f>IF(COUNTIFS(TKB_HK2_Moi_Giang!$S:$S,ThongKe_GV!$C57,TKB_HK2_Moi_Giang!$K:$K,ThongKe_GV!Y$1,TKB_HK2_Moi_Giang!$L:$L,ThongKe_GV!Y$2)&gt;0,"X","")</f>
        <v/>
      </c>
      <c r="Z57" s="80" t="str">
        <f>IF(COUNTIFS(TKB_HK2_Moi_Giang!$S:$S,ThongKe_GV!$C57,TKB_HK2_Moi_Giang!$K:$K,ThongKe_GV!Z$1,TKB_HK2_Moi_Giang!$L:$L,ThongKe_GV!Z$2)&gt;0,"X","")</f>
        <v/>
      </c>
      <c r="AA57" s="80" t="str">
        <f>IF(COUNTIFS(TKB_HK2_Moi_Giang!$S:$S,ThongKe_GV!$C57,TKB_HK2_Moi_Giang!$K:$K,ThongKe_GV!AA$1,TKB_HK2_Moi_Giang!$L:$L,ThongKe_GV!AA$2)&gt;0,"X","")</f>
        <v/>
      </c>
      <c r="AB57" s="80" t="str">
        <f>IF(COUNTIFS(TKB_HK2_Moi_Giang!$S:$S,ThongKe_GV!$C57,TKB_HK2_Moi_Giang!$K:$K,ThongKe_GV!AB$1,TKB_HK2_Moi_Giang!$L:$L,ThongKe_GV!AB$2)&gt;0,"X","")</f>
        <v/>
      </c>
    </row>
    <row r="58">
      <c r="A58" s="68" t="str">
        <f t="shared" si="6"/>
        <v>Thiết kế</v>
      </c>
      <c r="B58" s="77" t="s">
        <v>235</v>
      </c>
      <c r="C58" s="85" t="s">
        <v>236</v>
      </c>
      <c r="D58" s="85" t="s">
        <v>237</v>
      </c>
      <c r="E58" s="79" t="str">
        <f>IF(COUNTIFS(TKB_HK2_Moi_Giang!$S:$S,ThongKe_GV!$C58,TKB_HK2_Moi_Giang!$K:$K,ThongKe_GV!E$1,TKB_HK2_Moi_Giang!$L:$L,ThongKe_GV!E$2)&gt;0,"X","")</f>
        <v/>
      </c>
      <c r="F58" s="79" t="str">
        <f>IF(COUNTIFS(TKB_HK2_Moi_Giang!$S:$S,ThongKe_GV!$C58,TKB_HK2_Moi_Giang!$K:$K,ThongKe_GV!F$1,TKB_HK2_Moi_Giang!$L:$L,ThongKe_GV!F$2)&gt;0,"X","")</f>
        <v/>
      </c>
      <c r="G58" s="79" t="str">
        <f>IF(COUNTIFS(TKB_HK2_Moi_Giang!$S:$S,ThongKe_GV!$C58,TKB_HK2_Moi_Giang!$K:$K,ThongKe_GV!G$1,TKB_HK2_Moi_Giang!$L:$L,ThongKe_GV!G$2)&gt;0,"X","")</f>
        <v/>
      </c>
      <c r="H58" s="79" t="str">
        <f>IF(COUNTIFS(TKB_HK2_Moi_Giang!$S:$S,ThongKe_GV!$C58,TKB_HK2_Moi_Giang!$K:$K,ThongKe_GV!H$1,TKB_HK2_Moi_Giang!$L:$L,ThongKe_GV!H$2)&gt;0,"X","")</f>
        <v>X</v>
      </c>
      <c r="I58" s="79" t="str">
        <f>IF(COUNTIFS(TKB_HK2_Moi_Giang!$S:$S,ThongKe_GV!$C58,TKB_HK2_Moi_Giang!$K:$K,ThongKe_GV!I$1,TKB_HK2_Moi_Giang!$L:$L,ThongKe_GV!I$2)&gt;0,"X","")</f>
        <v/>
      </c>
      <c r="J58" s="79" t="str">
        <f>IF(COUNTIFS(TKB_HK2_Moi_Giang!$S:$S,ThongKe_GV!$C58,TKB_HK2_Moi_Giang!$K:$K,ThongKe_GV!J$1,TKB_HK2_Moi_Giang!$L:$L,ThongKe_GV!J$2)&gt;0,"X","")</f>
        <v/>
      </c>
      <c r="K58" s="79" t="str">
        <f>IF(COUNTIFS(TKB_HK2_Moi_Giang!$S:$S,ThongKe_GV!$C58,TKB_HK2_Moi_Giang!$K:$K,ThongKe_GV!K$1,TKB_HK2_Moi_Giang!$L:$L,ThongKe_GV!K$2)&gt;0,"X","")</f>
        <v/>
      </c>
      <c r="L58" s="79" t="str">
        <f>IF(COUNTIFS(TKB_HK2_Moi_Giang!$S:$S,ThongKe_GV!$C58,TKB_HK2_Moi_Giang!$K:$K,ThongKe_GV!L$1,TKB_HK2_Moi_Giang!$L:$L,ThongKe_GV!L$2)&gt;0,"X","")</f>
        <v/>
      </c>
      <c r="M58" s="79" t="str">
        <f>IF(COUNTIFS(TKB_HK2_Moi_Giang!$S:$S,ThongKe_GV!$C58,TKB_HK2_Moi_Giang!$K:$K,ThongKe_GV!M$1,TKB_HK2_Moi_Giang!$L:$L,ThongKe_GV!M$2)&gt;0,"X","")</f>
        <v/>
      </c>
      <c r="N58" s="79" t="str">
        <f>IF(COUNTIFS(TKB_HK2_Moi_Giang!$S:$S,ThongKe_GV!$C58,TKB_HK2_Moi_Giang!$K:$K,ThongKe_GV!N$1,TKB_HK2_Moi_Giang!$L:$L,ThongKe_GV!N$2)&gt;0,"X","")</f>
        <v/>
      </c>
      <c r="O58" s="79" t="str">
        <f>IF(COUNTIFS(TKB_HK2_Moi_Giang!$S:$S,ThongKe_GV!$C58,TKB_HK2_Moi_Giang!$K:$K,ThongKe_GV!O$1,TKB_HK2_Moi_Giang!$L:$L,ThongKe_GV!O$2)&gt;0,"X","")</f>
        <v/>
      </c>
      <c r="P58" s="79" t="str">
        <f>IF(COUNTIFS(TKB_HK2_Moi_Giang!$S:$S,ThongKe_GV!$C58,TKB_HK2_Moi_Giang!$K:$K,ThongKe_GV!P$1,TKB_HK2_Moi_Giang!$L:$L,ThongKe_GV!P$2)&gt;0,"X","")</f>
        <v/>
      </c>
      <c r="Q58" s="80" t="str">
        <f>IF(COUNTIFS(TKB_HK2_Moi_Giang!$S:$S,ThongKe_GV!$C58,TKB_HK2_Moi_Giang!$K:$K,ThongKe_GV!Q$1,TKB_HK2_Moi_Giang!$L:$L,ThongKe_GV!Q$2)&gt;0,"X","")</f>
        <v/>
      </c>
      <c r="R58" s="80" t="str">
        <f>IF(COUNTIFS(TKB_HK2_Moi_Giang!$S:$S,ThongKe_GV!$C58,TKB_HK2_Moi_Giang!$K:$K,ThongKe_GV!R$1,TKB_HK2_Moi_Giang!$L:$L,ThongKe_GV!R$2)&gt;0,"X","")</f>
        <v/>
      </c>
      <c r="S58" s="80" t="str">
        <f>IF(COUNTIFS(TKB_HK2_Moi_Giang!$S:$S,ThongKe_GV!$C58,TKB_HK2_Moi_Giang!$K:$K,ThongKe_GV!S$1,TKB_HK2_Moi_Giang!$L:$L,ThongKe_GV!S$2)&gt;0,"X","")</f>
        <v/>
      </c>
      <c r="T58" s="80" t="str">
        <f>IF(COUNTIFS(TKB_HK2_Moi_Giang!$S:$S,ThongKe_GV!$C58,TKB_HK2_Moi_Giang!$K:$K,ThongKe_GV!T$1,TKB_HK2_Moi_Giang!$L:$L,ThongKe_GV!T$2)&gt;0,"X","")</f>
        <v/>
      </c>
      <c r="U58" s="80" t="str">
        <f>IF(COUNTIFS(TKB_HK2_Moi_Giang!$S:$S,ThongKe_GV!$C58,TKB_HK2_Moi_Giang!$K:$K,ThongKe_GV!U$1,TKB_HK2_Moi_Giang!$L:$L,ThongKe_GV!U$2)&gt;0,"X","")</f>
        <v/>
      </c>
      <c r="V58" s="80" t="str">
        <f>IF(COUNTIFS(TKB_HK2_Moi_Giang!$S:$S,ThongKe_GV!$C58,TKB_HK2_Moi_Giang!$K:$K,ThongKe_GV!V$1,TKB_HK2_Moi_Giang!$L:$L,ThongKe_GV!V$2)&gt;0,"X","")</f>
        <v/>
      </c>
      <c r="W58" s="80" t="str">
        <f>IF(COUNTIFS(TKB_HK2_Moi_Giang!$S:$S,ThongKe_GV!$C58,TKB_HK2_Moi_Giang!$K:$K,ThongKe_GV!W$1,TKB_HK2_Moi_Giang!$L:$L,ThongKe_GV!W$2)&gt;0,"X","")</f>
        <v/>
      </c>
      <c r="X58" s="80" t="str">
        <f>IF(COUNTIFS(TKB_HK2_Moi_Giang!$S:$S,ThongKe_GV!$C58,TKB_HK2_Moi_Giang!$K:$K,ThongKe_GV!X$1,TKB_HK2_Moi_Giang!$L:$L,ThongKe_GV!X$2)&gt;0,"X","")</f>
        <v/>
      </c>
      <c r="Y58" s="80" t="str">
        <f>IF(COUNTIFS(TKB_HK2_Moi_Giang!$S:$S,ThongKe_GV!$C58,TKB_HK2_Moi_Giang!$K:$K,ThongKe_GV!Y$1,TKB_HK2_Moi_Giang!$L:$L,ThongKe_GV!Y$2)&gt;0,"X","")</f>
        <v/>
      </c>
      <c r="Z58" s="80" t="str">
        <f>IF(COUNTIFS(TKB_HK2_Moi_Giang!$S:$S,ThongKe_GV!$C58,TKB_HK2_Moi_Giang!$K:$K,ThongKe_GV!Z$1,TKB_HK2_Moi_Giang!$L:$L,ThongKe_GV!Z$2)&gt;0,"X","")</f>
        <v/>
      </c>
      <c r="AA58" s="80" t="str">
        <f>IF(COUNTIFS(TKB_HK2_Moi_Giang!$S:$S,ThongKe_GV!$C58,TKB_HK2_Moi_Giang!$K:$K,ThongKe_GV!AA$1,TKB_HK2_Moi_Giang!$L:$L,ThongKe_GV!AA$2)&gt;0,"X","")</f>
        <v/>
      </c>
      <c r="AB58" s="80" t="str">
        <f>IF(COUNTIFS(TKB_HK2_Moi_Giang!$S:$S,ThongKe_GV!$C58,TKB_HK2_Moi_Giang!$K:$K,ThongKe_GV!AB$1,TKB_HK2_Moi_Giang!$L:$L,ThongKe_GV!AB$2)&gt;0,"X","")</f>
        <v/>
      </c>
    </row>
    <row r="59">
      <c r="A59" s="68" t="s">
        <v>198</v>
      </c>
      <c r="B59" s="77" t="s">
        <v>238</v>
      </c>
      <c r="C59" s="85" t="s">
        <v>239</v>
      </c>
      <c r="D59" s="85" t="s">
        <v>240</v>
      </c>
      <c r="E59" s="79" t="str">
        <f>IF(COUNTIFS(TKB_HK2_Moi_Giang!$S:$S,ThongKe_GV!$C59,TKB_HK2_Moi_Giang!$K:$K,ThongKe_GV!E$1,TKB_HK2_Moi_Giang!$L:$L,ThongKe_GV!E$2)&gt;0,"X","")</f>
        <v/>
      </c>
      <c r="F59" s="79" t="str">
        <f>IF(COUNTIFS(TKB_HK2_Moi_Giang!$S:$S,ThongKe_GV!$C59,TKB_HK2_Moi_Giang!$K:$K,ThongKe_GV!F$1,TKB_HK2_Moi_Giang!$L:$L,ThongKe_GV!F$2)&gt;0,"X","")</f>
        <v/>
      </c>
      <c r="G59" s="79" t="str">
        <f>IF(COUNTIFS(TKB_HK2_Moi_Giang!$S:$S,ThongKe_GV!$C59,TKB_HK2_Moi_Giang!$K:$K,ThongKe_GV!G$1,TKB_HK2_Moi_Giang!$L:$L,ThongKe_GV!G$2)&gt;0,"X","")</f>
        <v/>
      </c>
      <c r="H59" s="79" t="str">
        <f>IF(COUNTIFS(TKB_HK2_Moi_Giang!$S:$S,ThongKe_GV!$C59,TKB_HK2_Moi_Giang!$K:$K,ThongKe_GV!H$1,TKB_HK2_Moi_Giang!$L:$L,ThongKe_GV!H$2)&gt;0,"X","")</f>
        <v/>
      </c>
      <c r="I59" s="79" t="str">
        <f>IF(COUNTIFS(TKB_HK2_Moi_Giang!$S:$S,ThongKe_GV!$C59,TKB_HK2_Moi_Giang!$K:$K,ThongKe_GV!I$1,TKB_HK2_Moi_Giang!$L:$L,ThongKe_GV!I$2)&gt;0,"X","")</f>
        <v/>
      </c>
      <c r="J59" s="79" t="str">
        <f>IF(COUNTIFS(TKB_HK2_Moi_Giang!$S:$S,ThongKe_GV!$C59,TKB_HK2_Moi_Giang!$K:$K,ThongKe_GV!J$1,TKB_HK2_Moi_Giang!$L:$L,ThongKe_GV!J$2)&gt;0,"X","")</f>
        <v/>
      </c>
      <c r="K59" s="79" t="str">
        <f>IF(COUNTIFS(TKB_HK2_Moi_Giang!$S:$S,ThongKe_GV!$C59,TKB_HK2_Moi_Giang!$K:$K,ThongKe_GV!K$1,TKB_HK2_Moi_Giang!$L:$L,ThongKe_GV!K$2)&gt;0,"X","")</f>
        <v/>
      </c>
      <c r="L59" s="79" t="str">
        <f>IF(COUNTIFS(TKB_HK2_Moi_Giang!$S:$S,ThongKe_GV!$C59,TKB_HK2_Moi_Giang!$K:$K,ThongKe_GV!L$1,TKB_HK2_Moi_Giang!$L:$L,ThongKe_GV!L$2)&gt;0,"X","")</f>
        <v/>
      </c>
      <c r="M59" s="79" t="str">
        <f>IF(COUNTIFS(TKB_HK2_Moi_Giang!$S:$S,ThongKe_GV!$C59,TKB_HK2_Moi_Giang!$K:$K,ThongKe_GV!M$1,TKB_HK2_Moi_Giang!$L:$L,ThongKe_GV!M$2)&gt;0,"X","")</f>
        <v/>
      </c>
      <c r="N59" s="79" t="str">
        <f>IF(COUNTIFS(TKB_HK2_Moi_Giang!$S:$S,ThongKe_GV!$C59,TKB_HK2_Moi_Giang!$K:$K,ThongKe_GV!N$1,TKB_HK2_Moi_Giang!$L:$L,ThongKe_GV!N$2)&gt;0,"X","")</f>
        <v/>
      </c>
      <c r="O59" s="79" t="str">
        <f>IF(COUNTIFS(TKB_HK2_Moi_Giang!$S:$S,ThongKe_GV!$C59,TKB_HK2_Moi_Giang!$K:$K,ThongKe_GV!O$1,TKB_HK2_Moi_Giang!$L:$L,ThongKe_GV!O$2)&gt;0,"X","")</f>
        <v/>
      </c>
      <c r="P59" s="79" t="str">
        <f>IF(COUNTIFS(TKB_HK2_Moi_Giang!$S:$S,ThongKe_GV!$C59,TKB_HK2_Moi_Giang!$K:$K,ThongKe_GV!P$1,TKB_HK2_Moi_Giang!$L:$L,ThongKe_GV!P$2)&gt;0,"X","")</f>
        <v/>
      </c>
      <c r="Q59" s="80" t="str">
        <f>IF(COUNTIFS(TKB_HK2_Moi_Giang!$S:$S,ThongKe_GV!$C59,TKB_HK2_Moi_Giang!$K:$K,ThongKe_GV!Q$1,TKB_HK2_Moi_Giang!$L:$L,ThongKe_GV!Q$2)&gt;0,"X","")</f>
        <v/>
      </c>
      <c r="R59" s="80" t="str">
        <f>IF(COUNTIFS(TKB_HK2_Moi_Giang!$S:$S,ThongKe_GV!$C59,TKB_HK2_Moi_Giang!$K:$K,ThongKe_GV!R$1,TKB_HK2_Moi_Giang!$L:$L,ThongKe_GV!R$2)&gt;0,"X","")</f>
        <v/>
      </c>
      <c r="S59" s="80" t="str">
        <f>IF(COUNTIFS(TKB_HK2_Moi_Giang!$S:$S,ThongKe_GV!$C59,TKB_HK2_Moi_Giang!$K:$K,ThongKe_GV!S$1,TKB_HK2_Moi_Giang!$L:$L,ThongKe_GV!S$2)&gt;0,"X","")</f>
        <v/>
      </c>
      <c r="T59" s="80" t="str">
        <f>IF(COUNTIFS(TKB_HK2_Moi_Giang!$S:$S,ThongKe_GV!$C59,TKB_HK2_Moi_Giang!$K:$K,ThongKe_GV!T$1,TKB_HK2_Moi_Giang!$L:$L,ThongKe_GV!T$2)&gt;0,"X","")</f>
        <v/>
      </c>
      <c r="U59" s="80" t="str">
        <f>IF(COUNTIFS(TKB_HK2_Moi_Giang!$S:$S,ThongKe_GV!$C59,TKB_HK2_Moi_Giang!$K:$K,ThongKe_GV!U$1,TKB_HK2_Moi_Giang!$L:$L,ThongKe_GV!U$2)&gt;0,"X","")</f>
        <v/>
      </c>
      <c r="V59" s="80" t="str">
        <f>IF(COUNTIFS(TKB_HK2_Moi_Giang!$S:$S,ThongKe_GV!$C59,TKB_HK2_Moi_Giang!$K:$K,ThongKe_GV!V$1,TKB_HK2_Moi_Giang!$L:$L,ThongKe_GV!V$2)&gt;0,"X","")</f>
        <v/>
      </c>
      <c r="W59" s="80" t="str">
        <f>IF(COUNTIFS(TKB_HK2_Moi_Giang!$S:$S,ThongKe_GV!$C59,TKB_HK2_Moi_Giang!$K:$K,ThongKe_GV!W$1,TKB_HK2_Moi_Giang!$L:$L,ThongKe_GV!W$2)&gt;0,"X","")</f>
        <v/>
      </c>
      <c r="X59" s="80" t="str">
        <f>IF(COUNTIFS(TKB_HK2_Moi_Giang!$S:$S,ThongKe_GV!$C59,TKB_HK2_Moi_Giang!$K:$K,ThongKe_GV!X$1,TKB_HK2_Moi_Giang!$L:$L,ThongKe_GV!X$2)&gt;0,"X","")</f>
        <v/>
      </c>
      <c r="Y59" s="80" t="str">
        <f>IF(COUNTIFS(TKB_HK2_Moi_Giang!$S:$S,ThongKe_GV!$C59,TKB_HK2_Moi_Giang!$K:$K,ThongKe_GV!Y$1,TKB_HK2_Moi_Giang!$L:$L,ThongKe_GV!Y$2)&gt;0,"X","")</f>
        <v/>
      </c>
      <c r="Z59" s="80" t="str">
        <f>IF(COUNTIFS(TKB_HK2_Moi_Giang!$S:$S,ThongKe_GV!$C59,TKB_HK2_Moi_Giang!$K:$K,ThongKe_GV!Z$1,TKB_HK2_Moi_Giang!$L:$L,ThongKe_GV!Z$2)&gt;0,"X","")</f>
        <v/>
      </c>
      <c r="AA59" s="80" t="str">
        <f>IF(COUNTIFS(TKB_HK2_Moi_Giang!$S:$S,ThongKe_GV!$C59,TKB_HK2_Moi_Giang!$K:$K,ThongKe_GV!AA$1,TKB_HK2_Moi_Giang!$L:$L,ThongKe_GV!AA$2)&gt;0,"X","")</f>
        <v/>
      </c>
      <c r="AB59" s="80" t="str">
        <f>IF(COUNTIFS(TKB_HK2_Moi_Giang!$S:$S,ThongKe_GV!$C59,TKB_HK2_Moi_Giang!$K:$K,ThongKe_GV!AB$1,TKB_HK2_Moi_Giang!$L:$L,ThongKe_GV!AB$2)&gt;0,"X","")</f>
        <v/>
      </c>
    </row>
    <row r="60">
      <c r="A60" s="68" t="str">
        <f t="shared" ref="A60:A244" si="7">IF(MID(B60,4,1)="Q","Quản trị",IF(MID(B60,4,1)="T","Thiết kế",IF(MID(B60,4,1)="N","Ngoại ngữ",IF(MID(B60,4,1)="C","Công nghệ",IF(MID(B60,4,1)="Y","Y dược",IF(MID(B60,4,1)="V","Văn hóa",""))))))</f>
        <v/>
      </c>
      <c r="B60" s="77" t="s">
        <v>241</v>
      </c>
      <c r="C60" s="85" t="s">
        <v>242</v>
      </c>
      <c r="D60" s="85" t="s">
        <v>243</v>
      </c>
      <c r="E60" s="79" t="str">
        <f>IF(COUNTIFS(TKB_HK2_Moi_Giang!$S:$S,ThongKe_GV!$C60,TKB_HK2_Moi_Giang!$K:$K,ThongKe_GV!E$1,TKB_HK2_Moi_Giang!$L:$L,ThongKe_GV!E$2)&gt;0,"X","")</f>
        <v/>
      </c>
      <c r="F60" s="79" t="str">
        <f>IF(COUNTIFS(TKB_HK2_Moi_Giang!$S:$S,ThongKe_GV!$C60,TKB_HK2_Moi_Giang!$K:$K,ThongKe_GV!F$1,TKB_HK2_Moi_Giang!$L:$L,ThongKe_GV!F$2)&gt;0,"X","")</f>
        <v/>
      </c>
      <c r="G60" s="79" t="str">
        <f>IF(COUNTIFS(TKB_HK2_Moi_Giang!$S:$S,ThongKe_GV!$C60,TKB_HK2_Moi_Giang!$K:$K,ThongKe_GV!G$1,TKB_HK2_Moi_Giang!$L:$L,ThongKe_GV!G$2)&gt;0,"X","")</f>
        <v/>
      </c>
      <c r="H60" s="79" t="str">
        <f>IF(COUNTIFS(TKB_HK2_Moi_Giang!$S:$S,ThongKe_GV!$C60,TKB_HK2_Moi_Giang!$K:$K,ThongKe_GV!H$1,TKB_HK2_Moi_Giang!$L:$L,ThongKe_GV!H$2)&gt;0,"X","")</f>
        <v/>
      </c>
      <c r="I60" s="79" t="str">
        <f>IF(COUNTIFS(TKB_HK2_Moi_Giang!$S:$S,ThongKe_GV!$C60,TKB_HK2_Moi_Giang!$K:$K,ThongKe_GV!I$1,TKB_HK2_Moi_Giang!$L:$L,ThongKe_GV!I$2)&gt;0,"X","")</f>
        <v/>
      </c>
      <c r="J60" s="79" t="str">
        <f>IF(COUNTIFS(TKB_HK2_Moi_Giang!$S:$S,ThongKe_GV!$C60,TKB_HK2_Moi_Giang!$K:$K,ThongKe_GV!J$1,TKB_HK2_Moi_Giang!$L:$L,ThongKe_GV!J$2)&gt;0,"X","")</f>
        <v/>
      </c>
      <c r="K60" s="79" t="str">
        <f>IF(COUNTIFS(TKB_HK2_Moi_Giang!$S:$S,ThongKe_GV!$C60,TKB_HK2_Moi_Giang!$K:$K,ThongKe_GV!K$1,TKB_HK2_Moi_Giang!$L:$L,ThongKe_GV!K$2)&gt;0,"X","")</f>
        <v/>
      </c>
      <c r="L60" s="79" t="str">
        <f>IF(COUNTIFS(TKB_HK2_Moi_Giang!$S:$S,ThongKe_GV!$C60,TKB_HK2_Moi_Giang!$K:$K,ThongKe_GV!L$1,TKB_HK2_Moi_Giang!$L:$L,ThongKe_GV!L$2)&gt;0,"X","")</f>
        <v/>
      </c>
      <c r="M60" s="79" t="str">
        <f>IF(COUNTIFS(TKB_HK2_Moi_Giang!$S:$S,ThongKe_GV!$C60,TKB_HK2_Moi_Giang!$K:$K,ThongKe_GV!M$1,TKB_HK2_Moi_Giang!$L:$L,ThongKe_GV!M$2)&gt;0,"X","")</f>
        <v/>
      </c>
      <c r="N60" s="79" t="str">
        <f>IF(COUNTIFS(TKB_HK2_Moi_Giang!$S:$S,ThongKe_GV!$C60,TKB_HK2_Moi_Giang!$K:$K,ThongKe_GV!N$1,TKB_HK2_Moi_Giang!$L:$L,ThongKe_GV!N$2)&gt;0,"X","")</f>
        <v/>
      </c>
      <c r="O60" s="79" t="str">
        <f>IF(COUNTIFS(TKB_HK2_Moi_Giang!$S:$S,ThongKe_GV!$C60,TKB_HK2_Moi_Giang!$K:$K,ThongKe_GV!O$1,TKB_HK2_Moi_Giang!$L:$L,ThongKe_GV!O$2)&gt;0,"X","")</f>
        <v/>
      </c>
      <c r="P60" s="79" t="str">
        <f>IF(COUNTIFS(TKB_HK2_Moi_Giang!$S:$S,ThongKe_GV!$C60,TKB_HK2_Moi_Giang!$K:$K,ThongKe_GV!P$1,TKB_HK2_Moi_Giang!$L:$L,ThongKe_GV!P$2)&gt;0,"X","")</f>
        <v/>
      </c>
      <c r="Q60" s="80" t="str">
        <f>IF(COUNTIFS(TKB_HK2_Moi_Giang!$S:$S,ThongKe_GV!$C60,TKB_HK2_Moi_Giang!$K:$K,ThongKe_GV!Q$1,TKB_HK2_Moi_Giang!$L:$L,ThongKe_GV!Q$2)&gt;0,"X","")</f>
        <v/>
      </c>
      <c r="R60" s="80" t="str">
        <f>IF(COUNTIFS(TKB_HK2_Moi_Giang!$S:$S,ThongKe_GV!$C60,TKB_HK2_Moi_Giang!$K:$K,ThongKe_GV!R$1,TKB_HK2_Moi_Giang!$L:$L,ThongKe_GV!R$2)&gt;0,"X","")</f>
        <v/>
      </c>
      <c r="S60" s="80" t="str">
        <f>IF(COUNTIFS(TKB_HK2_Moi_Giang!$S:$S,ThongKe_GV!$C60,TKB_HK2_Moi_Giang!$K:$K,ThongKe_GV!S$1,TKB_HK2_Moi_Giang!$L:$L,ThongKe_GV!S$2)&gt;0,"X","")</f>
        <v/>
      </c>
      <c r="T60" s="80" t="str">
        <f>IF(COUNTIFS(TKB_HK2_Moi_Giang!$S:$S,ThongKe_GV!$C60,TKB_HK2_Moi_Giang!$K:$K,ThongKe_GV!T$1,TKB_HK2_Moi_Giang!$L:$L,ThongKe_GV!T$2)&gt;0,"X","")</f>
        <v/>
      </c>
      <c r="U60" s="80" t="str">
        <f>IF(COUNTIFS(TKB_HK2_Moi_Giang!$S:$S,ThongKe_GV!$C60,TKB_HK2_Moi_Giang!$K:$K,ThongKe_GV!U$1,TKB_HK2_Moi_Giang!$L:$L,ThongKe_GV!U$2)&gt;0,"X","")</f>
        <v/>
      </c>
      <c r="V60" s="80" t="str">
        <f>IF(COUNTIFS(TKB_HK2_Moi_Giang!$S:$S,ThongKe_GV!$C60,TKB_HK2_Moi_Giang!$K:$K,ThongKe_GV!V$1,TKB_HK2_Moi_Giang!$L:$L,ThongKe_GV!V$2)&gt;0,"X","")</f>
        <v/>
      </c>
      <c r="W60" s="80" t="str">
        <f>IF(COUNTIFS(TKB_HK2_Moi_Giang!$S:$S,ThongKe_GV!$C60,TKB_HK2_Moi_Giang!$K:$K,ThongKe_GV!W$1,TKB_HK2_Moi_Giang!$L:$L,ThongKe_GV!W$2)&gt;0,"X","")</f>
        <v/>
      </c>
      <c r="X60" s="80" t="str">
        <f>IF(COUNTIFS(TKB_HK2_Moi_Giang!$S:$S,ThongKe_GV!$C60,TKB_HK2_Moi_Giang!$K:$K,ThongKe_GV!X$1,TKB_HK2_Moi_Giang!$L:$L,ThongKe_GV!X$2)&gt;0,"X","")</f>
        <v/>
      </c>
      <c r="Y60" s="80" t="str">
        <f>IF(COUNTIFS(TKB_HK2_Moi_Giang!$S:$S,ThongKe_GV!$C60,TKB_HK2_Moi_Giang!$K:$K,ThongKe_GV!Y$1,TKB_HK2_Moi_Giang!$L:$L,ThongKe_GV!Y$2)&gt;0,"X","")</f>
        <v/>
      </c>
      <c r="Z60" s="80" t="str">
        <f>IF(COUNTIFS(TKB_HK2_Moi_Giang!$S:$S,ThongKe_GV!$C60,TKB_HK2_Moi_Giang!$K:$K,ThongKe_GV!Z$1,TKB_HK2_Moi_Giang!$L:$L,ThongKe_GV!Z$2)&gt;0,"X","")</f>
        <v/>
      </c>
      <c r="AA60" s="80" t="str">
        <f>IF(COUNTIFS(TKB_HK2_Moi_Giang!$S:$S,ThongKe_GV!$C60,TKB_HK2_Moi_Giang!$K:$K,ThongKe_GV!AA$1,TKB_HK2_Moi_Giang!$L:$L,ThongKe_GV!AA$2)&gt;0,"X","")</f>
        <v/>
      </c>
      <c r="AB60" s="80" t="str">
        <f>IF(COUNTIFS(TKB_HK2_Moi_Giang!$S:$S,ThongKe_GV!$C60,TKB_HK2_Moi_Giang!$K:$K,ThongKe_GV!AB$1,TKB_HK2_Moi_Giang!$L:$L,ThongKe_GV!AB$2)&gt;0,"X","")</f>
        <v/>
      </c>
    </row>
    <row r="61">
      <c r="A61" s="68" t="str">
        <f t="shared" si="7"/>
        <v>Quản trị</v>
      </c>
      <c r="B61" s="77" t="s">
        <v>244</v>
      </c>
      <c r="C61" s="85" t="s">
        <v>245</v>
      </c>
      <c r="D61" s="85" t="s">
        <v>246</v>
      </c>
      <c r="E61" s="79" t="str">
        <f>IF(COUNTIFS(TKB_HK2_Moi_Giang!$S:$S,ThongKe_GV!$C61,TKB_HK2_Moi_Giang!$K:$K,ThongKe_GV!E$1,TKB_HK2_Moi_Giang!$L:$L,ThongKe_GV!E$2)&gt;0,"X","")</f>
        <v/>
      </c>
      <c r="F61" s="79" t="str">
        <f>IF(COUNTIFS(TKB_HK2_Moi_Giang!$S:$S,ThongKe_GV!$C61,TKB_HK2_Moi_Giang!$K:$K,ThongKe_GV!F$1,TKB_HK2_Moi_Giang!$L:$L,ThongKe_GV!F$2)&gt;0,"X","")</f>
        <v/>
      </c>
      <c r="G61" s="79" t="str">
        <f>IF(COUNTIFS(TKB_HK2_Moi_Giang!$S:$S,ThongKe_GV!$C61,TKB_HK2_Moi_Giang!$K:$K,ThongKe_GV!G$1,TKB_HK2_Moi_Giang!$L:$L,ThongKe_GV!G$2)&gt;0,"X","")</f>
        <v/>
      </c>
      <c r="H61" s="79" t="str">
        <f>IF(COUNTIFS(TKB_HK2_Moi_Giang!$S:$S,ThongKe_GV!$C61,TKB_HK2_Moi_Giang!$K:$K,ThongKe_GV!H$1,TKB_HK2_Moi_Giang!$L:$L,ThongKe_GV!H$2)&gt;0,"X","")</f>
        <v/>
      </c>
      <c r="I61" s="79" t="str">
        <f>IF(COUNTIFS(TKB_HK2_Moi_Giang!$S:$S,ThongKe_GV!$C61,TKB_HK2_Moi_Giang!$K:$K,ThongKe_GV!I$1,TKB_HK2_Moi_Giang!$L:$L,ThongKe_GV!I$2)&gt;0,"X","")</f>
        <v/>
      </c>
      <c r="J61" s="79" t="str">
        <f>IF(COUNTIFS(TKB_HK2_Moi_Giang!$S:$S,ThongKe_GV!$C61,TKB_HK2_Moi_Giang!$K:$K,ThongKe_GV!J$1,TKB_HK2_Moi_Giang!$L:$L,ThongKe_GV!J$2)&gt;0,"X","")</f>
        <v/>
      </c>
      <c r="K61" s="79" t="str">
        <f>IF(COUNTIFS(TKB_HK2_Moi_Giang!$S:$S,ThongKe_GV!$C61,TKB_HK2_Moi_Giang!$K:$K,ThongKe_GV!K$1,TKB_HK2_Moi_Giang!$L:$L,ThongKe_GV!K$2)&gt;0,"X","")</f>
        <v/>
      </c>
      <c r="L61" s="79" t="str">
        <f>IF(COUNTIFS(TKB_HK2_Moi_Giang!$S:$S,ThongKe_GV!$C61,TKB_HK2_Moi_Giang!$K:$K,ThongKe_GV!L$1,TKB_HK2_Moi_Giang!$L:$L,ThongKe_GV!L$2)&gt;0,"X","")</f>
        <v/>
      </c>
      <c r="M61" s="79" t="str">
        <f>IF(COUNTIFS(TKB_HK2_Moi_Giang!$S:$S,ThongKe_GV!$C61,TKB_HK2_Moi_Giang!$K:$K,ThongKe_GV!M$1,TKB_HK2_Moi_Giang!$L:$L,ThongKe_GV!M$2)&gt;0,"X","")</f>
        <v/>
      </c>
      <c r="N61" s="79" t="str">
        <f>IF(COUNTIFS(TKB_HK2_Moi_Giang!$S:$S,ThongKe_GV!$C61,TKB_HK2_Moi_Giang!$K:$K,ThongKe_GV!N$1,TKB_HK2_Moi_Giang!$L:$L,ThongKe_GV!N$2)&gt;0,"X","")</f>
        <v/>
      </c>
      <c r="O61" s="79" t="str">
        <f>IF(COUNTIFS(TKB_HK2_Moi_Giang!$S:$S,ThongKe_GV!$C61,TKB_HK2_Moi_Giang!$K:$K,ThongKe_GV!O$1,TKB_HK2_Moi_Giang!$L:$L,ThongKe_GV!O$2)&gt;0,"X","")</f>
        <v/>
      </c>
      <c r="P61" s="79" t="str">
        <f>IF(COUNTIFS(TKB_HK2_Moi_Giang!$S:$S,ThongKe_GV!$C61,TKB_HK2_Moi_Giang!$K:$K,ThongKe_GV!P$1,TKB_HK2_Moi_Giang!$L:$L,ThongKe_GV!P$2)&gt;0,"X","")</f>
        <v/>
      </c>
      <c r="Q61" s="80" t="str">
        <f>IF(COUNTIFS(TKB_HK2_Moi_Giang!$S:$S,ThongKe_GV!$C61,TKB_HK2_Moi_Giang!$K:$K,ThongKe_GV!Q$1,TKB_HK2_Moi_Giang!$L:$L,ThongKe_GV!Q$2)&gt;0,"X","")</f>
        <v/>
      </c>
      <c r="R61" s="80" t="str">
        <f>IF(COUNTIFS(TKB_HK2_Moi_Giang!$S:$S,ThongKe_GV!$C61,TKB_HK2_Moi_Giang!$K:$K,ThongKe_GV!R$1,TKB_HK2_Moi_Giang!$L:$L,ThongKe_GV!R$2)&gt;0,"X","")</f>
        <v/>
      </c>
      <c r="S61" s="80" t="str">
        <f>IF(COUNTIFS(TKB_HK2_Moi_Giang!$S:$S,ThongKe_GV!$C61,TKB_HK2_Moi_Giang!$K:$K,ThongKe_GV!S$1,TKB_HK2_Moi_Giang!$L:$L,ThongKe_GV!S$2)&gt;0,"X","")</f>
        <v/>
      </c>
      <c r="T61" s="80" t="str">
        <f>IF(COUNTIFS(TKB_HK2_Moi_Giang!$S:$S,ThongKe_GV!$C61,TKB_HK2_Moi_Giang!$K:$K,ThongKe_GV!T$1,TKB_HK2_Moi_Giang!$L:$L,ThongKe_GV!T$2)&gt;0,"X","")</f>
        <v/>
      </c>
      <c r="U61" s="80" t="str">
        <f>IF(COUNTIFS(TKB_HK2_Moi_Giang!$S:$S,ThongKe_GV!$C61,TKB_HK2_Moi_Giang!$K:$K,ThongKe_GV!U$1,TKB_HK2_Moi_Giang!$L:$L,ThongKe_GV!U$2)&gt;0,"X","")</f>
        <v/>
      </c>
      <c r="V61" s="80" t="str">
        <f>IF(COUNTIFS(TKB_HK2_Moi_Giang!$S:$S,ThongKe_GV!$C61,TKB_HK2_Moi_Giang!$K:$K,ThongKe_GV!V$1,TKB_HK2_Moi_Giang!$L:$L,ThongKe_GV!V$2)&gt;0,"X","")</f>
        <v/>
      </c>
      <c r="W61" s="80" t="str">
        <f>IF(COUNTIFS(TKB_HK2_Moi_Giang!$S:$S,ThongKe_GV!$C61,TKB_HK2_Moi_Giang!$K:$K,ThongKe_GV!W$1,TKB_HK2_Moi_Giang!$L:$L,ThongKe_GV!W$2)&gt;0,"X","")</f>
        <v/>
      </c>
      <c r="X61" s="80" t="str">
        <f>IF(COUNTIFS(TKB_HK2_Moi_Giang!$S:$S,ThongKe_GV!$C61,TKB_HK2_Moi_Giang!$K:$K,ThongKe_GV!X$1,TKB_HK2_Moi_Giang!$L:$L,ThongKe_GV!X$2)&gt;0,"X","")</f>
        <v/>
      </c>
      <c r="Y61" s="80" t="str">
        <f>IF(COUNTIFS(TKB_HK2_Moi_Giang!$S:$S,ThongKe_GV!$C61,TKB_HK2_Moi_Giang!$K:$K,ThongKe_GV!Y$1,TKB_HK2_Moi_Giang!$L:$L,ThongKe_GV!Y$2)&gt;0,"X","")</f>
        <v/>
      </c>
      <c r="Z61" s="80" t="str">
        <f>IF(COUNTIFS(TKB_HK2_Moi_Giang!$S:$S,ThongKe_GV!$C61,TKB_HK2_Moi_Giang!$K:$K,ThongKe_GV!Z$1,TKB_HK2_Moi_Giang!$L:$L,ThongKe_GV!Z$2)&gt;0,"X","")</f>
        <v/>
      </c>
      <c r="AA61" s="80" t="str">
        <f>IF(COUNTIFS(TKB_HK2_Moi_Giang!$S:$S,ThongKe_GV!$C61,TKB_HK2_Moi_Giang!$K:$K,ThongKe_GV!AA$1,TKB_HK2_Moi_Giang!$L:$L,ThongKe_GV!AA$2)&gt;0,"X","")</f>
        <v/>
      </c>
      <c r="AB61" s="80" t="str">
        <f>IF(COUNTIFS(TKB_HK2_Moi_Giang!$S:$S,ThongKe_GV!$C61,TKB_HK2_Moi_Giang!$K:$K,ThongKe_GV!AB$1,TKB_HK2_Moi_Giang!$L:$L,ThongKe_GV!AB$2)&gt;0,"X","")</f>
        <v/>
      </c>
    </row>
    <row r="62">
      <c r="A62" s="68" t="str">
        <f t="shared" si="7"/>
        <v>Ngoại ngữ</v>
      </c>
      <c r="B62" s="77" t="s">
        <v>247</v>
      </c>
      <c r="C62" s="85" t="s">
        <v>248</v>
      </c>
      <c r="D62" s="85" t="s">
        <v>249</v>
      </c>
      <c r="E62" s="79" t="str">
        <f>IF(COUNTIFS(TKB_HK2_Moi_Giang!$S:$S,ThongKe_GV!$C62,TKB_HK2_Moi_Giang!$K:$K,ThongKe_GV!E$1,TKB_HK2_Moi_Giang!$L:$L,ThongKe_GV!E$2)&gt;0,"X","")</f>
        <v>X</v>
      </c>
      <c r="F62" s="79" t="str">
        <f>IF(COUNTIFS(TKB_HK2_Moi_Giang!$S:$S,ThongKe_GV!$C62,TKB_HK2_Moi_Giang!$K:$K,ThongKe_GV!F$1,TKB_HK2_Moi_Giang!$L:$L,ThongKe_GV!F$2)&gt;0,"X","")</f>
        <v>X</v>
      </c>
      <c r="G62" s="79" t="str">
        <f>IF(COUNTIFS(TKB_HK2_Moi_Giang!$S:$S,ThongKe_GV!$C62,TKB_HK2_Moi_Giang!$K:$K,ThongKe_GV!G$1,TKB_HK2_Moi_Giang!$L:$L,ThongKe_GV!G$2)&gt;0,"X","")</f>
        <v/>
      </c>
      <c r="H62" s="79" t="str">
        <f>IF(COUNTIFS(TKB_HK2_Moi_Giang!$S:$S,ThongKe_GV!$C62,TKB_HK2_Moi_Giang!$K:$K,ThongKe_GV!H$1,TKB_HK2_Moi_Giang!$L:$L,ThongKe_GV!H$2)&gt;0,"X","")</f>
        <v/>
      </c>
      <c r="I62" s="79" t="str">
        <f>IF(COUNTIFS(TKB_HK2_Moi_Giang!$S:$S,ThongKe_GV!$C62,TKB_HK2_Moi_Giang!$K:$K,ThongKe_GV!I$1,TKB_HK2_Moi_Giang!$L:$L,ThongKe_GV!I$2)&gt;0,"X","")</f>
        <v/>
      </c>
      <c r="J62" s="79" t="str">
        <f>IF(COUNTIFS(TKB_HK2_Moi_Giang!$S:$S,ThongKe_GV!$C62,TKB_HK2_Moi_Giang!$K:$K,ThongKe_GV!J$1,TKB_HK2_Moi_Giang!$L:$L,ThongKe_GV!J$2)&gt;0,"X","")</f>
        <v/>
      </c>
      <c r="K62" s="79" t="str">
        <f>IF(COUNTIFS(TKB_HK2_Moi_Giang!$S:$S,ThongKe_GV!$C62,TKB_HK2_Moi_Giang!$K:$K,ThongKe_GV!K$1,TKB_HK2_Moi_Giang!$L:$L,ThongKe_GV!K$2)&gt;0,"X","")</f>
        <v/>
      </c>
      <c r="L62" s="79" t="str">
        <f>IF(COUNTIFS(TKB_HK2_Moi_Giang!$S:$S,ThongKe_GV!$C62,TKB_HK2_Moi_Giang!$K:$K,ThongKe_GV!L$1,TKB_HK2_Moi_Giang!$L:$L,ThongKe_GV!L$2)&gt;0,"X","")</f>
        <v/>
      </c>
      <c r="M62" s="79" t="str">
        <f>IF(COUNTIFS(TKB_HK2_Moi_Giang!$S:$S,ThongKe_GV!$C62,TKB_HK2_Moi_Giang!$K:$K,ThongKe_GV!M$1,TKB_HK2_Moi_Giang!$L:$L,ThongKe_GV!M$2)&gt;0,"X","")</f>
        <v/>
      </c>
      <c r="N62" s="79" t="str">
        <f>IF(COUNTIFS(TKB_HK2_Moi_Giang!$S:$S,ThongKe_GV!$C62,TKB_HK2_Moi_Giang!$K:$K,ThongKe_GV!N$1,TKB_HK2_Moi_Giang!$L:$L,ThongKe_GV!N$2)&gt;0,"X","")</f>
        <v/>
      </c>
      <c r="O62" s="79" t="str">
        <f>IF(COUNTIFS(TKB_HK2_Moi_Giang!$S:$S,ThongKe_GV!$C62,TKB_HK2_Moi_Giang!$K:$K,ThongKe_GV!O$1,TKB_HK2_Moi_Giang!$L:$L,ThongKe_GV!O$2)&gt;0,"X","")</f>
        <v/>
      </c>
      <c r="P62" s="79" t="str">
        <f>IF(COUNTIFS(TKB_HK2_Moi_Giang!$S:$S,ThongKe_GV!$C62,TKB_HK2_Moi_Giang!$K:$K,ThongKe_GV!P$1,TKB_HK2_Moi_Giang!$L:$L,ThongKe_GV!P$2)&gt;0,"X","")</f>
        <v/>
      </c>
      <c r="Q62" s="80" t="str">
        <f>IF(COUNTIFS(TKB_HK2_Moi_Giang!$S:$S,ThongKe_GV!$C62,TKB_HK2_Moi_Giang!$K:$K,ThongKe_GV!Q$1,TKB_HK2_Moi_Giang!$L:$L,ThongKe_GV!Q$2)&gt;0,"X","")</f>
        <v/>
      </c>
      <c r="R62" s="80" t="str">
        <f>IF(COUNTIFS(TKB_HK2_Moi_Giang!$S:$S,ThongKe_GV!$C62,TKB_HK2_Moi_Giang!$K:$K,ThongKe_GV!R$1,TKB_HK2_Moi_Giang!$L:$L,ThongKe_GV!R$2)&gt;0,"X","")</f>
        <v/>
      </c>
      <c r="S62" s="80" t="str">
        <f>IF(COUNTIFS(TKB_HK2_Moi_Giang!$S:$S,ThongKe_GV!$C62,TKB_HK2_Moi_Giang!$K:$K,ThongKe_GV!S$1,TKB_HK2_Moi_Giang!$L:$L,ThongKe_GV!S$2)&gt;0,"X","")</f>
        <v/>
      </c>
      <c r="T62" s="80" t="str">
        <f>IF(COUNTIFS(TKB_HK2_Moi_Giang!$S:$S,ThongKe_GV!$C62,TKB_HK2_Moi_Giang!$K:$K,ThongKe_GV!T$1,TKB_HK2_Moi_Giang!$L:$L,ThongKe_GV!T$2)&gt;0,"X","")</f>
        <v/>
      </c>
      <c r="U62" s="80" t="str">
        <f>IF(COUNTIFS(TKB_HK2_Moi_Giang!$S:$S,ThongKe_GV!$C62,TKB_HK2_Moi_Giang!$K:$K,ThongKe_GV!U$1,TKB_HK2_Moi_Giang!$L:$L,ThongKe_GV!U$2)&gt;0,"X","")</f>
        <v/>
      </c>
      <c r="V62" s="80" t="str">
        <f>IF(COUNTIFS(TKB_HK2_Moi_Giang!$S:$S,ThongKe_GV!$C62,TKB_HK2_Moi_Giang!$K:$K,ThongKe_GV!V$1,TKB_HK2_Moi_Giang!$L:$L,ThongKe_GV!V$2)&gt;0,"X","")</f>
        <v/>
      </c>
      <c r="W62" s="80" t="str">
        <f>IF(COUNTIFS(TKB_HK2_Moi_Giang!$S:$S,ThongKe_GV!$C62,TKB_HK2_Moi_Giang!$K:$K,ThongKe_GV!W$1,TKB_HK2_Moi_Giang!$L:$L,ThongKe_GV!W$2)&gt;0,"X","")</f>
        <v/>
      </c>
      <c r="X62" s="80" t="str">
        <f>IF(COUNTIFS(TKB_HK2_Moi_Giang!$S:$S,ThongKe_GV!$C62,TKB_HK2_Moi_Giang!$K:$K,ThongKe_GV!X$1,TKB_HK2_Moi_Giang!$L:$L,ThongKe_GV!X$2)&gt;0,"X","")</f>
        <v/>
      </c>
      <c r="Y62" s="80" t="str">
        <f>IF(COUNTIFS(TKB_HK2_Moi_Giang!$S:$S,ThongKe_GV!$C62,TKB_HK2_Moi_Giang!$K:$K,ThongKe_GV!Y$1,TKB_HK2_Moi_Giang!$L:$L,ThongKe_GV!Y$2)&gt;0,"X","")</f>
        <v/>
      </c>
      <c r="Z62" s="80" t="str">
        <f>IF(COUNTIFS(TKB_HK2_Moi_Giang!$S:$S,ThongKe_GV!$C62,TKB_HK2_Moi_Giang!$K:$K,ThongKe_GV!Z$1,TKB_HK2_Moi_Giang!$L:$L,ThongKe_GV!Z$2)&gt;0,"X","")</f>
        <v/>
      </c>
      <c r="AA62" s="80" t="str">
        <f>IF(COUNTIFS(TKB_HK2_Moi_Giang!$S:$S,ThongKe_GV!$C62,TKB_HK2_Moi_Giang!$K:$K,ThongKe_GV!AA$1,TKB_HK2_Moi_Giang!$L:$L,ThongKe_GV!AA$2)&gt;0,"X","")</f>
        <v/>
      </c>
      <c r="AB62" s="80" t="str">
        <f>IF(COUNTIFS(TKB_HK2_Moi_Giang!$S:$S,ThongKe_GV!$C62,TKB_HK2_Moi_Giang!$K:$K,ThongKe_GV!AB$1,TKB_HK2_Moi_Giang!$L:$L,ThongKe_GV!AB$2)&gt;0,"X","")</f>
        <v/>
      </c>
    </row>
    <row r="63">
      <c r="A63" s="68" t="str">
        <f t="shared" si="7"/>
        <v>Quản trị</v>
      </c>
      <c r="B63" s="77" t="s">
        <v>250</v>
      </c>
      <c r="C63" s="85" t="s">
        <v>251</v>
      </c>
      <c r="D63" s="85" t="s">
        <v>252</v>
      </c>
      <c r="E63" s="79" t="str">
        <f>IF(COUNTIFS(TKB_HK2_Moi_Giang!$S:$S,ThongKe_GV!$C63,TKB_HK2_Moi_Giang!$K:$K,ThongKe_GV!E$1,TKB_HK2_Moi_Giang!$L:$L,ThongKe_GV!E$2)&gt;0,"X","")</f>
        <v/>
      </c>
      <c r="F63" s="79" t="str">
        <f>IF(COUNTIFS(TKB_HK2_Moi_Giang!$S:$S,ThongKe_GV!$C63,TKB_HK2_Moi_Giang!$K:$K,ThongKe_GV!F$1,TKB_HK2_Moi_Giang!$L:$L,ThongKe_GV!F$2)&gt;0,"X","")</f>
        <v/>
      </c>
      <c r="G63" s="79" t="str">
        <f>IF(COUNTIFS(TKB_HK2_Moi_Giang!$S:$S,ThongKe_GV!$C63,TKB_HK2_Moi_Giang!$K:$K,ThongKe_GV!G$1,TKB_HK2_Moi_Giang!$L:$L,ThongKe_GV!G$2)&gt;0,"X","")</f>
        <v/>
      </c>
      <c r="H63" s="79" t="str">
        <f>IF(COUNTIFS(TKB_HK2_Moi_Giang!$S:$S,ThongKe_GV!$C63,TKB_HK2_Moi_Giang!$K:$K,ThongKe_GV!H$1,TKB_HK2_Moi_Giang!$L:$L,ThongKe_GV!H$2)&gt;0,"X","")</f>
        <v/>
      </c>
      <c r="I63" s="79" t="str">
        <f>IF(COUNTIFS(TKB_HK2_Moi_Giang!$S:$S,ThongKe_GV!$C63,TKB_HK2_Moi_Giang!$K:$K,ThongKe_GV!I$1,TKB_HK2_Moi_Giang!$L:$L,ThongKe_GV!I$2)&gt;0,"X","")</f>
        <v/>
      </c>
      <c r="J63" s="79" t="str">
        <f>IF(COUNTIFS(TKB_HK2_Moi_Giang!$S:$S,ThongKe_GV!$C63,TKB_HK2_Moi_Giang!$K:$K,ThongKe_GV!J$1,TKB_HK2_Moi_Giang!$L:$L,ThongKe_GV!J$2)&gt;0,"X","")</f>
        <v/>
      </c>
      <c r="K63" s="79" t="str">
        <f>IF(COUNTIFS(TKB_HK2_Moi_Giang!$S:$S,ThongKe_GV!$C63,TKB_HK2_Moi_Giang!$K:$K,ThongKe_GV!K$1,TKB_HK2_Moi_Giang!$L:$L,ThongKe_GV!K$2)&gt;0,"X","")</f>
        <v/>
      </c>
      <c r="L63" s="79" t="str">
        <f>IF(COUNTIFS(TKB_HK2_Moi_Giang!$S:$S,ThongKe_GV!$C63,TKB_HK2_Moi_Giang!$K:$K,ThongKe_GV!L$1,TKB_HK2_Moi_Giang!$L:$L,ThongKe_GV!L$2)&gt;0,"X","")</f>
        <v/>
      </c>
      <c r="M63" s="79" t="str">
        <f>IF(COUNTIFS(TKB_HK2_Moi_Giang!$S:$S,ThongKe_GV!$C63,TKB_HK2_Moi_Giang!$K:$K,ThongKe_GV!M$1,TKB_HK2_Moi_Giang!$L:$L,ThongKe_GV!M$2)&gt;0,"X","")</f>
        <v/>
      </c>
      <c r="N63" s="79" t="str">
        <f>IF(COUNTIFS(TKB_HK2_Moi_Giang!$S:$S,ThongKe_GV!$C63,TKB_HK2_Moi_Giang!$K:$K,ThongKe_GV!N$1,TKB_HK2_Moi_Giang!$L:$L,ThongKe_GV!N$2)&gt;0,"X","")</f>
        <v/>
      </c>
      <c r="O63" s="79" t="str">
        <f>IF(COUNTIFS(TKB_HK2_Moi_Giang!$S:$S,ThongKe_GV!$C63,TKB_HK2_Moi_Giang!$K:$K,ThongKe_GV!O$1,TKB_HK2_Moi_Giang!$L:$L,ThongKe_GV!O$2)&gt;0,"X","")</f>
        <v/>
      </c>
      <c r="P63" s="79" t="str">
        <f>IF(COUNTIFS(TKB_HK2_Moi_Giang!$S:$S,ThongKe_GV!$C63,TKB_HK2_Moi_Giang!$K:$K,ThongKe_GV!P$1,TKB_HK2_Moi_Giang!$L:$L,ThongKe_GV!P$2)&gt;0,"X","")</f>
        <v/>
      </c>
      <c r="Q63" s="80" t="str">
        <f>IF(COUNTIFS(TKB_HK2_Moi_Giang!$S:$S,ThongKe_GV!$C63,TKB_HK2_Moi_Giang!$K:$K,ThongKe_GV!Q$1,TKB_HK2_Moi_Giang!$L:$L,ThongKe_GV!Q$2)&gt;0,"X","")</f>
        <v/>
      </c>
      <c r="R63" s="80" t="str">
        <f>IF(COUNTIFS(TKB_HK2_Moi_Giang!$S:$S,ThongKe_GV!$C63,TKB_HK2_Moi_Giang!$K:$K,ThongKe_GV!R$1,TKB_HK2_Moi_Giang!$L:$L,ThongKe_GV!R$2)&gt;0,"X","")</f>
        <v/>
      </c>
      <c r="S63" s="80" t="str">
        <f>IF(COUNTIFS(TKB_HK2_Moi_Giang!$S:$S,ThongKe_GV!$C63,TKB_HK2_Moi_Giang!$K:$K,ThongKe_GV!S$1,TKB_HK2_Moi_Giang!$L:$L,ThongKe_GV!S$2)&gt;0,"X","")</f>
        <v/>
      </c>
      <c r="T63" s="80" t="str">
        <f>IF(COUNTIFS(TKB_HK2_Moi_Giang!$S:$S,ThongKe_GV!$C63,TKB_HK2_Moi_Giang!$K:$K,ThongKe_GV!T$1,TKB_HK2_Moi_Giang!$L:$L,ThongKe_GV!T$2)&gt;0,"X","")</f>
        <v/>
      </c>
      <c r="U63" s="80" t="str">
        <f>IF(COUNTIFS(TKB_HK2_Moi_Giang!$S:$S,ThongKe_GV!$C63,TKB_HK2_Moi_Giang!$K:$K,ThongKe_GV!U$1,TKB_HK2_Moi_Giang!$L:$L,ThongKe_GV!U$2)&gt;0,"X","")</f>
        <v/>
      </c>
      <c r="V63" s="80" t="str">
        <f>IF(COUNTIFS(TKB_HK2_Moi_Giang!$S:$S,ThongKe_GV!$C63,TKB_HK2_Moi_Giang!$K:$K,ThongKe_GV!V$1,TKB_HK2_Moi_Giang!$L:$L,ThongKe_GV!V$2)&gt;0,"X","")</f>
        <v/>
      </c>
      <c r="W63" s="80" t="str">
        <f>IF(COUNTIFS(TKB_HK2_Moi_Giang!$S:$S,ThongKe_GV!$C63,TKB_HK2_Moi_Giang!$K:$K,ThongKe_GV!W$1,TKB_HK2_Moi_Giang!$L:$L,ThongKe_GV!W$2)&gt;0,"X","")</f>
        <v/>
      </c>
      <c r="X63" s="80" t="str">
        <f>IF(COUNTIFS(TKB_HK2_Moi_Giang!$S:$S,ThongKe_GV!$C63,TKB_HK2_Moi_Giang!$K:$K,ThongKe_GV!X$1,TKB_HK2_Moi_Giang!$L:$L,ThongKe_GV!X$2)&gt;0,"X","")</f>
        <v/>
      </c>
      <c r="Y63" s="80" t="str">
        <f>IF(COUNTIFS(TKB_HK2_Moi_Giang!$S:$S,ThongKe_GV!$C63,TKB_HK2_Moi_Giang!$K:$K,ThongKe_GV!Y$1,TKB_HK2_Moi_Giang!$L:$L,ThongKe_GV!Y$2)&gt;0,"X","")</f>
        <v/>
      </c>
      <c r="Z63" s="80" t="str">
        <f>IF(COUNTIFS(TKB_HK2_Moi_Giang!$S:$S,ThongKe_GV!$C63,TKB_HK2_Moi_Giang!$K:$K,ThongKe_GV!Z$1,TKB_HK2_Moi_Giang!$L:$L,ThongKe_GV!Z$2)&gt;0,"X","")</f>
        <v/>
      </c>
      <c r="AA63" s="80" t="str">
        <f>IF(COUNTIFS(TKB_HK2_Moi_Giang!$S:$S,ThongKe_GV!$C63,TKB_HK2_Moi_Giang!$K:$K,ThongKe_GV!AA$1,TKB_HK2_Moi_Giang!$L:$L,ThongKe_GV!AA$2)&gt;0,"X","")</f>
        <v/>
      </c>
      <c r="AB63" s="80" t="str">
        <f>IF(COUNTIFS(TKB_HK2_Moi_Giang!$S:$S,ThongKe_GV!$C63,TKB_HK2_Moi_Giang!$K:$K,ThongKe_GV!AB$1,TKB_HK2_Moi_Giang!$L:$L,ThongKe_GV!AB$2)&gt;0,"X","")</f>
        <v/>
      </c>
    </row>
    <row r="64">
      <c r="A64" s="68" t="str">
        <f t="shared" si="7"/>
        <v/>
      </c>
      <c r="B64" s="77" t="s">
        <v>253</v>
      </c>
      <c r="C64" s="85" t="s">
        <v>254</v>
      </c>
      <c r="D64" s="85" t="s">
        <v>255</v>
      </c>
      <c r="E64" s="79" t="str">
        <f>IF(COUNTIFS(TKB_HK2_Moi_Giang!$S:$S,ThongKe_GV!$C64,TKB_HK2_Moi_Giang!$K:$K,ThongKe_GV!E$1,TKB_HK2_Moi_Giang!$L:$L,ThongKe_GV!E$2)&gt;0,"X","")</f>
        <v/>
      </c>
      <c r="F64" s="79" t="str">
        <f>IF(COUNTIFS(TKB_HK2_Moi_Giang!$S:$S,ThongKe_GV!$C64,TKB_HK2_Moi_Giang!$K:$K,ThongKe_GV!F$1,TKB_HK2_Moi_Giang!$L:$L,ThongKe_GV!F$2)&gt;0,"X","")</f>
        <v/>
      </c>
      <c r="G64" s="79" t="str">
        <f>IF(COUNTIFS(TKB_HK2_Moi_Giang!$S:$S,ThongKe_GV!$C64,TKB_HK2_Moi_Giang!$K:$K,ThongKe_GV!G$1,TKB_HK2_Moi_Giang!$L:$L,ThongKe_GV!G$2)&gt;0,"X","")</f>
        <v/>
      </c>
      <c r="H64" s="79" t="str">
        <f>IF(COUNTIFS(TKB_HK2_Moi_Giang!$S:$S,ThongKe_GV!$C64,TKB_HK2_Moi_Giang!$K:$K,ThongKe_GV!H$1,TKB_HK2_Moi_Giang!$L:$L,ThongKe_GV!H$2)&gt;0,"X","")</f>
        <v/>
      </c>
      <c r="I64" s="79" t="str">
        <f>IF(COUNTIFS(TKB_HK2_Moi_Giang!$S:$S,ThongKe_GV!$C64,TKB_HK2_Moi_Giang!$K:$K,ThongKe_GV!I$1,TKB_HK2_Moi_Giang!$L:$L,ThongKe_GV!I$2)&gt;0,"X","")</f>
        <v/>
      </c>
      <c r="J64" s="79" t="str">
        <f>IF(COUNTIFS(TKB_HK2_Moi_Giang!$S:$S,ThongKe_GV!$C64,TKB_HK2_Moi_Giang!$K:$K,ThongKe_GV!J$1,TKB_HK2_Moi_Giang!$L:$L,ThongKe_GV!J$2)&gt;0,"X","")</f>
        <v/>
      </c>
      <c r="K64" s="79" t="str">
        <f>IF(COUNTIFS(TKB_HK2_Moi_Giang!$S:$S,ThongKe_GV!$C64,TKB_HK2_Moi_Giang!$K:$K,ThongKe_GV!K$1,TKB_HK2_Moi_Giang!$L:$L,ThongKe_GV!K$2)&gt;0,"X","")</f>
        <v/>
      </c>
      <c r="L64" s="79" t="str">
        <f>IF(COUNTIFS(TKB_HK2_Moi_Giang!$S:$S,ThongKe_GV!$C64,TKB_HK2_Moi_Giang!$K:$K,ThongKe_GV!L$1,TKB_HK2_Moi_Giang!$L:$L,ThongKe_GV!L$2)&gt;0,"X","")</f>
        <v/>
      </c>
      <c r="M64" s="79" t="str">
        <f>IF(COUNTIFS(TKB_HK2_Moi_Giang!$S:$S,ThongKe_GV!$C64,TKB_HK2_Moi_Giang!$K:$K,ThongKe_GV!M$1,TKB_HK2_Moi_Giang!$L:$L,ThongKe_GV!M$2)&gt;0,"X","")</f>
        <v/>
      </c>
      <c r="N64" s="79" t="str">
        <f>IF(COUNTIFS(TKB_HK2_Moi_Giang!$S:$S,ThongKe_GV!$C64,TKB_HK2_Moi_Giang!$K:$K,ThongKe_GV!N$1,TKB_HK2_Moi_Giang!$L:$L,ThongKe_GV!N$2)&gt;0,"X","")</f>
        <v/>
      </c>
      <c r="O64" s="79" t="str">
        <f>IF(COUNTIFS(TKB_HK2_Moi_Giang!$S:$S,ThongKe_GV!$C64,TKB_HK2_Moi_Giang!$K:$K,ThongKe_GV!O$1,TKB_HK2_Moi_Giang!$L:$L,ThongKe_GV!O$2)&gt;0,"X","")</f>
        <v/>
      </c>
      <c r="P64" s="79" t="str">
        <f>IF(COUNTIFS(TKB_HK2_Moi_Giang!$S:$S,ThongKe_GV!$C64,TKB_HK2_Moi_Giang!$K:$K,ThongKe_GV!P$1,TKB_HK2_Moi_Giang!$L:$L,ThongKe_GV!P$2)&gt;0,"X","")</f>
        <v/>
      </c>
      <c r="Q64" s="80" t="str">
        <f>IF(COUNTIFS(TKB_HK2_Moi_Giang!$S:$S,ThongKe_GV!$C64,TKB_HK2_Moi_Giang!$K:$K,ThongKe_GV!Q$1,TKB_HK2_Moi_Giang!$L:$L,ThongKe_GV!Q$2)&gt;0,"X","")</f>
        <v/>
      </c>
      <c r="R64" s="80" t="str">
        <f>IF(COUNTIFS(TKB_HK2_Moi_Giang!$S:$S,ThongKe_GV!$C64,TKB_HK2_Moi_Giang!$K:$K,ThongKe_GV!R$1,TKB_HK2_Moi_Giang!$L:$L,ThongKe_GV!R$2)&gt;0,"X","")</f>
        <v/>
      </c>
      <c r="S64" s="80" t="str">
        <f>IF(COUNTIFS(TKB_HK2_Moi_Giang!$S:$S,ThongKe_GV!$C64,TKB_HK2_Moi_Giang!$K:$K,ThongKe_GV!S$1,TKB_HK2_Moi_Giang!$L:$L,ThongKe_GV!S$2)&gt;0,"X","")</f>
        <v/>
      </c>
      <c r="T64" s="80" t="str">
        <f>IF(COUNTIFS(TKB_HK2_Moi_Giang!$S:$S,ThongKe_GV!$C64,TKB_HK2_Moi_Giang!$K:$K,ThongKe_GV!T$1,TKB_HK2_Moi_Giang!$L:$L,ThongKe_GV!T$2)&gt;0,"X","")</f>
        <v/>
      </c>
      <c r="U64" s="80" t="str">
        <f>IF(COUNTIFS(TKB_HK2_Moi_Giang!$S:$S,ThongKe_GV!$C64,TKB_HK2_Moi_Giang!$K:$K,ThongKe_GV!U$1,TKB_HK2_Moi_Giang!$L:$L,ThongKe_GV!U$2)&gt;0,"X","")</f>
        <v/>
      </c>
      <c r="V64" s="80" t="str">
        <f>IF(COUNTIFS(TKB_HK2_Moi_Giang!$S:$S,ThongKe_GV!$C64,TKB_HK2_Moi_Giang!$K:$K,ThongKe_GV!V$1,TKB_HK2_Moi_Giang!$L:$L,ThongKe_GV!V$2)&gt;0,"X","")</f>
        <v/>
      </c>
      <c r="W64" s="80" t="str">
        <f>IF(COUNTIFS(TKB_HK2_Moi_Giang!$S:$S,ThongKe_GV!$C64,TKB_HK2_Moi_Giang!$K:$K,ThongKe_GV!W$1,TKB_HK2_Moi_Giang!$L:$L,ThongKe_GV!W$2)&gt;0,"X","")</f>
        <v/>
      </c>
      <c r="X64" s="80" t="str">
        <f>IF(COUNTIFS(TKB_HK2_Moi_Giang!$S:$S,ThongKe_GV!$C64,TKB_HK2_Moi_Giang!$K:$K,ThongKe_GV!X$1,TKB_HK2_Moi_Giang!$L:$L,ThongKe_GV!X$2)&gt;0,"X","")</f>
        <v/>
      </c>
      <c r="Y64" s="80" t="str">
        <f>IF(COUNTIFS(TKB_HK2_Moi_Giang!$S:$S,ThongKe_GV!$C64,TKB_HK2_Moi_Giang!$K:$K,ThongKe_GV!Y$1,TKB_HK2_Moi_Giang!$L:$L,ThongKe_GV!Y$2)&gt;0,"X","")</f>
        <v/>
      </c>
      <c r="Z64" s="80" t="str">
        <f>IF(COUNTIFS(TKB_HK2_Moi_Giang!$S:$S,ThongKe_GV!$C64,TKB_HK2_Moi_Giang!$K:$K,ThongKe_GV!Z$1,TKB_HK2_Moi_Giang!$L:$L,ThongKe_GV!Z$2)&gt;0,"X","")</f>
        <v/>
      </c>
      <c r="AA64" s="80" t="str">
        <f>IF(COUNTIFS(TKB_HK2_Moi_Giang!$S:$S,ThongKe_GV!$C64,TKB_HK2_Moi_Giang!$K:$K,ThongKe_GV!AA$1,TKB_HK2_Moi_Giang!$L:$L,ThongKe_GV!AA$2)&gt;0,"X","")</f>
        <v/>
      </c>
      <c r="AB64" s="80" t="str">
        <f>IF(COUNTIFS(TKB_HK2_Moi_Giang!$S:$S,ThongKe_GV!$C64,TKB_HK2_Moi_Giang!$K:$K,ThongKe_GV!AB$1,TKB_HK2_Moi_Giang!$L:$L,ThongKe_GV!AB$2)&gt;0,"X","")</f>
        <v/>
      </c>
    </row>
    <row r="65">
      <c r="A65" s="68" t="str">
        <f t="shared" si="7"/>
        <v/>
      </c>
      <c r="B65" s="77" t="s">
        <v>256</v>
      </c>
      <c r="C65" s="85" t="s">
        <v>257</v>
      </c>
      <c r="D65" s="85" t="s">
        <v>258</v>
      </c>
      <c r="E65" s="79" t="str">
        <f>IF(COUNTIFS(TKB_HK2_Moi_Giang!$S:$S,ThongKe_GV!$C65,TKB_HK2_Moi_Giang!$K:$K,ThongKe_GV!E$1,TKB_HK2_Moi_Giang!$L:$L,ThongKe_GV!E$2)&gt;0,"X","")</f>
        <v/>
      </c>
      <c r="F65" s="79" t="str">
        <f>IF(COUNTIFS(TKB_HK2_Moi_Giang!$S:$S,ThongKe_GV!$C65,TKB_HK2_Moi_Giang!$K:$K,ThongKe_GV!F$1,TKB_HK2_Moi_Giang!$L:$L,ThongKe_GV!F$2)&gt;0,"X","")</f>
        <v/>
      </c>
      <c r="G65" s="79" t="str">
        <f>IF(COUNTIFS(TKB_HK2_Moi_Giang!$S:$S,ThongKe_GV!$C65,TKB_HK2_Moi_Giang!$K:$K,ThongKe_GV!G$1,TKB_HK2_Moi_Giang!$L:$L,ThongKe_GV!G$2)&gt;0,"X","")</f>
        <v/>
      </c>
      <c r="H65" s="79" t="str">
        <f>IF(COUNTIFS(TKB_HK2_Moi_Giang!$S:$S,ThongKe_GV!$C65,TKB_HK2_Moi_Giang!$K:$K,ThongKe_GV!H$1,TKB_HK2_Moi_Giang!$L:$L,ThongKe_GV!H$2)&gt;0,"X","")</f>
        <v>X</v>
      </c>
      <c r="I65" s="79" t="str">
        <f>IF(COUNTIFS(TKB_HK2_Moi_Giang!$S:$S,ThongKe_GV!$C65,TKB_HK2_Moi_Giang!$K:$K,ThongKe_GV!I$1,TKB_HK2_Moi_Giang!$L:$L,ThongKe_GV!I$2)&gt;0,"X","")</f>
        <v/>
      </c>
      <c r="J65" s="79" t="str">
        <f>IF(COUNTIFS(TKB_HK2_Moi_Giang!$S:$S,ThongKe_GV!$C65,TKB_HK2_Moi_Giang!$K:$K,ThongKe_GV!J$1,TKB_HK2_Moi_Giang!$L:$L,ThongKe_GV!J$2)&gt;0,"X","")</f>
        <v/>
      </c>
      <c r="K65" s="79" t="str">
        <f>IF(COUNTIFS(TKB_HK2_Moi_Giang!$S:$S,ThongKe_GV!$C65,TKB_HK2_Moi_Giang!$K:$K,ThongKe_GV!K$1,TKB_HK2_Moi_Giang!$L:$L,ThongKe_GV!K$2)&gt;0,"X","")</f>
        <v/>
      </c>
      <c r="L65" s="79" t="str">
        <f>IF(COUNTIFS(TKB_HK2_Moi_Giang!$S:$S,ThongKe_GV!$C65,TKB_HK2_Moi_Giang!$K:$K,ThongKe_GV!L$1,TKB_HK2_Moi_Giang!$L:$L,ThongKe_GV!L$2)&gt;0,"X","")</f>
        <v/>
      </c>
      <c r="M65" s="79" t="str">
        <f>IF(COUNTIFS(TKB_HK2_Moi_Giang!$S:$S,ThongKe_GV!$C65,TKB_HK2_Moi_Giang!$K:$K,ThongKe_GV!M$1,TKB_HK2_Moi_Giang!$L:$L,ThongKe_GV!M$2)&gt;0,"X","")</f>
        <v/>
      </c>
      <c r="N65" s="79" t="str">
        <f>IF(COUNTIFS(TKB_HK2_Moi_Giang!$S:$S,ThongKe_GV!$C65,TKB_HK2_Moi_Giang!$K:$K,ThongKe_GV!N$1,TKB_HK2_Moi_Giang!$L:$L,ThongKe_GV!N$2)&gt;0,"X","")</f>
        <v/>
      </c>
      <c r="O65" s="79" t="str">
        <f>IF(COUNTIFS(TKB_HK2_Moi_Giang!$S:$S,ThongKe_GV!$C65,TKB_HK2_Moi_Giang!$K:$K,ThongKe_GV!O$1,TKB_HK2_Moi_Giang!$L:$L,ThongKe_GV!O$2)&gt;0,"X","")</f>
        <v/>
      </c>
      <c r="P65" s="79" t="str">
        <f>IF(COUNTIFS(TKB_HK2_Moi_Giang!$S:$S,ThongKe_GV!$C65,TKB_HK2_Moi_Giang!$K:$K,ThongKe_GV!P$1,TKB_HK2_Moi_Giang!$L:$L,ThongKe_GV!P$2)&gt;0,"X","")</f>
        <v/>
      </c>
      <c r="Q65" s="80" t="str">
        <f>IF(COUNTIFS(TKB_HK2_Moi_Giang!$S:$S,ThongKe_GV!$C65,TKB_HK2_Moi_Giang!$K:$K,ThongKe_GV!Q$1,TKB_HK2_Moi_Giang!$L:$L,ThongKe_GV!Q$2)&gt;0,"X","")</f>
        <v/>
      </c>
      <c r="R65" s="80" t="str">
        <f>IF(COUNTIFS(TKB_HK2_Moi_Giang!$S:$S,ThongKe_GV!$C65,TKB_HK2_Moi_Giang!$K:$K,ThongKe_GV!R$1,TKB_HK2_Moi_Giang!$L:$L,ThongKe_GV!R$2)&gt;0,"X","")</f>
        <v/>
      </c>
      <c r="S65" s="80" t="str">
        <f>IF(COUNTIFS(TKB_HK2_Moi_Giang!$S:$S,ThongKe_GV!$C65,TKB_HK2_Moi_Giang!$K:$K,ThongKe_GV!S$1,TKB_HK2_Moi_Giang!$L:$L,ThongKe_GV!S$2)&gt;0,"X","")</f>
        <v/>
      </c>
      <c r="T65" s="80" t="str">
        <f>IF(COUNTIFS(TKB_HK2_Moi_Giang!$S:$S,ThongKe_GV!$C65,TKB_HK2_Moi_Giang!$K:$K,ThongKe_GV!T$1,TKB_HK2_Moi_Giang!$L:$L,ThongKe_GV!T$2)&gt;0,"X","")</f>
        <v/>
      </c>
      <c r="U65" s="80" t="str">
        <f>IF(COUNTIFS(TKB_HK2_Moi_Giang!$S:$S,ThongKe_GV!$C65,TKB_HK2_Moi_Giang!$K:$K,ThongKe_GV!U$1,TKB_HK2_Moi_Giang!$L:$L,ThongKe_GV!U$2)&gt;0,"X","")</f>
        <v/>
      </c>
      <c r="V65" s="80" t="str">
        <f>IF(COUNTIFS(TKB_HK2_Moi_Giang!$S:$S,ThongKe_GV!$C65,TKB_HK2_Moi_Giang!$K:$K,ThongKe_GV!V$1,TKB_HK2_Moi_Giang!$L:$L,ThongKe_GV!V$2)&gt;0,"X","")</f>
        <v/>
      </c>
      <c r="W65" s="80" t="str">
        <f>IF(COUNTIFS(TKB_HK2_Moi_Giang!$S:$S,ThongKe_GV!$C65,TKB_HK2_Moi_Giang!$K:$K,ThongKe_GV!W$1,TKB_HK2_Moi_Giang!$L:$L,ThongKe_GV!W$2)&gt;0,"X","")</f>
        <v/>
      </c>
      <c r="X65" s="80" t="str">
        <f>IF(COUNTIFS(TKB_HK2_Moi_Giang!$S:$S,ThongKe_GV!$C65,TKB_HK2_Moi_Giang!$K:$K,ThongKe_GV!X$1,TKB_HK2_Moi_Giang!$L:$L,ThongKe_GV!X$2)&gt;0,"X","")</f>
        <v/>
      </c>
      <c r="Y65" s="80" t="str">
        <f>IF(COUNTIFS(TKB_HK2_Moi_Giang!$S:$S,ThongKe_GV!$C65,TKB_HK2_Moi_Giang!$K:$K,ThongKe_GV!Y$1,TKB_HK2_Moi_Giang!$L:$L,ThongKe_GV!Y$2)&gt;0,"X","")</f>
        <v/>
      </c>
      <c r="Z65" s="80" t="str">
        <f>IF(COUNTIFS(TKB_HK2_Moi_Giang!$S:$S,ThongKe_GV!$C65,TKB_HK2_Moi_Giang!$K:$K,ThongKe_GV!Z$1,TKB_HK2_Moi_Giang!$L:$L,ThongKe_GV!Z$2)&gt;0,"X","")</f>
        <v/>
      </c>
      <c r="AA65" s="80" t="str">
        <f>IF(COUNTIFS(TKB_HK2_Moi_Giang!$S:$S,ThongKe_GV!$C65,TKB_HK2_Moi_Giang!$K:$K,ThongKe_GV!AA$1,TKB_HK2_Moi_Giang!$L:$L,ThongKe_GV!AA$2)&gt;0,"X","")</f>
        <v/>
      </c>
      <c r="AB65" s="80" t="str">
        <f>IF(COUNTIFS(TKB_HK2_Moi_Giang!$S:$S,ThongKe_GV!$C65,TKB_HK2_Moi_Giang!$K:$K,ThongKe_GV!AB$1,TKB_HK2_Moi_Giang!$L:$L,ThongKe_GV!AB$2)&gt;0,"X","")</f>
        <v/>
      </c>
    </row>
    <row r="66">
      <c r="A66" s="68" t="str">
        <f t="shared" si="7"/>
        <v>Văn hóa</v>
      </c>
      <c r="B66" s="77" t="s">
        <v>259</v>
      </c>
      <c r="C66" s="85" t="s">
        <v>260</v>
      </c>
      <c r="D66" s="85" t="s">
        <v>261</v>
      </c>
      <c r="E66" s="79" t="str">
        <f>IF(COUNTIFS(TKB_HK2_Moi_Giang!$S:$S,ThongKe_GV!$C66,TKB_HK2_Moi_Giang!$K:$K,ThongKe_GV!E$1,TKB_HK2_Moi_Giang!$L:$L,ThongKe_GV!E$2)&gt;0,"X","")</f>
        <v/>
      </c>
      <c r="F66" s="79" t="str">
        <f>IF(COUNTIFS(TKB_HK2_Moi_Giang!$S:$S,ThongKe_GV!$C66,TKB_HK2_Moi_Giang!$K:$K,ThongKe_GV!F$1,TKB_HK2_Moi_Giang!$L:$L,ThongKe_GV!F$2)&gt;0,"X","")</f>
        <v/>
      </c>
      <c r="G66" s="79" t="str">
        <f>IF(COUNTIFS(TKB_HK2_Moi_Giang!$S:$S,ThongKe_GV!$C66,TKB_HK2_Moi_Giang!$K:$K,ThongKe_GV!G$1,TKB_HK2_Moi_Giang!$L:$L,ThongKe_GV!G$2)&gt;0,"X","")</f>
        <v/>
      </c>
      <c r="H66" s="79" t="str">
        <f>IF(COUNTIFS(TKB_HK2_Moi_Giang!$S:$S,ThongKe_GV!$C66,TKB_HK2_Moi_Giang!$K:$K,ThongKe_GV!H$1,TKB_HK2_Moi_Giang!$L:$L,ThongKe_GV!H$2)&gt;0,"X","")</f>
        <v/>
      </c>
      <c r="I66" s="79" t="str">
        <f>IF(COUNTIFS(TKB_HK2_Moi_Giang!$S:$S,ThongKe_GV!$C66,TKB_HK2_Moi_Giang!$K:$K,ThongKe_GV!I$1,TKB_HK2_Moi_Giang!$L:$L,ThongKe_GV!I$2)&gt;0,"X","")</f>
        <v/>
      </c>
      <c r="J66" s="79" t="str">
        <f>IF(COUNTIFS(TKB_HK2_Moi_Giang!$S:$S,ThongKe_GV!$C66,TKB_HK2_Moi_Giang!$K:$K,ThongKe_GV!J$1,TKB_HK2_Moi_Giang!$L:$L,ThongKe_GV!J$2)&gt;0,"X","")</f>
        <v/>
      </c>
      <c r="K66" s="79" t="str">
        <f>IF(COUNTIFS(TKB_HK2_Moi_Giang!$S:$S,ThongKe_GV!$C66,TKB_HK2_Moi_Giang!$K:$K,ThongKe_GV!K$1,TKB_HK2_Moi_Giang!$L:$L,ThongKe_GV!K$2)&gt;0,"X","")</f>
        <v/>
      </c>
      <c r="L66" s="79" t="str">
        <f>IF(COUNTIFS(TKB_HK2_Moi_Giang!$S:$S,ThongKe_GV!$C66,TKB_HK2_Moi_Giang!$K:$K,ThongKe_GV!L$1,TKB_HK2_Moi_Giang!$L:$L,ThongKe_GV!L$2)&gt;0,"X","")</f>
        <v/>
      </c>
      <c r="M66" s="79" t="str">
        <f>IF(COUNTIFS(TKB_HK2_Moi_Giang!$S:$S,ThongKe_GV!$C66,TKB_HK2_Moi_Giang!$K:$K,ThongKe_GV!M$1,TKB_HK2_Moi_Giang!$L:$L,ThongKe_GV!M$2)&gt;0,"X","")</f>
        <v/>
      </c>
      <c r="N66" s="79" t="str">
        <f>IF(COUNTIFS(TKB_HK2_Moi_Giang!$S:$S,ThongKe_GV!$C66,TKB_HK2_Moi_Giang!$K:$K,ThongKe_GV!N$1,TKB_HK2_Moi_Giang!$L:$L,ThongKe_GV!N$2)&gt;0,"X","")</f>
        <v/>
      </c>
      <c r="O66" s="79" t="str">
        <f>IF(COUNTIFS(TKB_HK2_Moi_Giang!$S:$S,ThongKe_GV!$C66,TKB_HK2_Moi_Giang!$K:$K,ThongKe_GV!O$1,TKB_HK2_Moi_Giang!$L:$L,ThongKe_GV!O$2)&gt;0,"X","")</f>
        <v/>
      </c>
      <c r="P66" s="79" t="str">
        <f>IF(COUNTIFS(TKB_HK2_Moi_Giang!$S:$S,ThongKe_GV!$C66,TKB_HK2_Moi_Giang!$K:$K,ThongKe_GV!P$1,TKB_HK2_Moi_Giang!$L:$L,ThongKe_GV!P$2)&gt;0,"X","")</f>
        <v/>
      </c>
      <c r="Q66" s="80" t="str">
        <f>IF(COUNTIFS(TKB_HK2_Moi_Giang!$S:$S,ThongKe_GV!$C66,TKB_HK2_Moi_Giang!$K:$K,ThongKe_GV!Q$1,TKB_HK2_Moi_Giang!$L:$L,ThongKe_GV!Q$2)&gt;0,"X","")</f>
        <v/>
      </c>
      <c r="R66" s="80" t="str">
        <f>IF(COUNTIFS(TKB_HK2_Moi_Giang!$S:$S,ThongKe_GV!$C66,TKB_HK2_Moi_Giang!$K:$K,ThongKe_GV!R$1,TKB_HK2_Moi_Giang!$L:$L,ThongKe_GV!R$2)&gt;0,"X","")</f>
        <v/>
      </c>
      <c r="S66" s="80" t="str">
        <f>IF(COUNTIFS(TKB_HK2_Moi_Giang!$S:$S,ThongKe_GV!$C66,TKB_HK2_Moi_Giang!$K:$K,ThongKe_GV!S$1,TKB_HK2_Moi_Giang!$L:$L,ThongKe_GV!S$2)&gt;0,"X","")</f>
        <v/>
      </c>
      <c r="T66" s="80" t="str">
        <f>IF(COUNTIFS(TKB_HK2_Moi_Giang!$S:$S,ThongKe_GV!$C66,TKB_HK2_Moi_Giang!$K:$K,ThongKe_GV!T$1,TKB_HK2_Moi_Giang!$L:$L,ThongKe_GV!T$2)&gt;0,"X","")</f>
        <v/>
      </c>
      <c r="U66" s="80" t="str">
        <f>IF(COUNTIFS(TKB_HK2_Moi_Giang!$S:$S,ThongKe_GV!$C66,TKB_HK2_Moi_Giang!$K:$K,ThongKe_GV!U$1,TKB_HK2_Moi_Giang!$L:$L,ThongKe_GV!U$2)&gt;0,"X","")</f>
        <v/>
      </c>
      <c r="V66" s="80" t="str">
        <f>IF(COUNTIFS(TKB_HK2_Moi_Giang!$S:$S,ThongKe_GV!$C66,TKB_HK2_Moi_Giang!$K:$K,ThongKe_GV!V$1,TKB_HK2_Moi_Giang!$L:$L,ThongKe_GV!V$2)&gt;0,"X","")</f>
        <v/>
      </c>
      <c r="W66" s="80" t="str">
        <f>IF(COUNTIFS(TKB_HK2_Moi_Giang!$S:$S,ThongKe_GV!$C66,TKB_HK2_Moi_Giang!$K:$K,ThongKe_GV!W$1,TKB_HK2_Moi_Giang!$L:$L,ThongKe_GV!W$2)&gt;0,"X","")</f>
        <v/>
      </c>
      <c r="X66" s="80" t="str">
        <f>IF(COUNTIFS(TKB_HK2_Moi_Giang!$S:$S,ThongKe_GV!$C66,TKB_HK2_Moi_Giang!$K:$K,ThongKe_GV!X$1,TKB_HK2_Moi_Giang!$L:$L,ThongKe_GV!X$2)&gt;0,"X","")</f>
        <v/>
      </c>
      <c r="Y66" s="80" t="str">
        <f>IF(COUNTIFS(TKB_HK2_Moi_Giang!$S:$S,ThongKe_GV!$C66,TKB_HK2_Moi_Giang!$K:$K,ThongKe_GV!Y$1,TKB_HK2_Moi_Giang!$L:$L,ThongKe_GV!Y$2)&gt;0,"X","")</f>
        <v/>
      </c>
      <c r="Z66" s="80" t="str">
        <f>IF(COUNTIFS(TKB_HK2_Moi_Giang!$S:$S,ThongKe_GV!$C66,TKB_HK2_Moi_Giang!$K:$K,ThongKe_GV!Z$1,TKB_HK2_Moi_Giang!$L:$L,ThongKe_GV!Z$2)&gt;0,"X","")</f>
        <v/>
      </c>
      <c r="AA66" s="80" t="str">
        <f>IF(COUNTIFS(TKB_HK2_Moi_Giang!$S:$S,ThongKe_GV!$C66,TKB_HK2_Moi_Giang!$K:$K,ThongKe_GV!AA$1,TKB_HK2_Moi_Giang!$L:$L,ThongKe_GV!AA$2)&gt;0,"X","")</f>
        <v/>
      </c>
      <c r="AB66" s="80" t="str">
        <f>IF(COUNTIFS(TKB_HK2_Moi_Giang!$S:$S,ThongKe_GV!$C66,TKB_HK2_Moi_Giang!$K:$K,ThongKe_GV!AB$1,TKB_HK2_Moi_Giang!$L:$L,ThongKe_GV!AB$2)&gt;0,"X","")</f>
        <v/>
      </c>
    </row>
    <row r="67">
      <c r="A67" s="68" t="str">
        <f t="shared" si="7"/>
        <v>Thiết kế</v>
      </c>
      <c r="B67" s="77" t="s">
        <v>262</v>
      </c>
      <c r="C67" s="85" t="s">
        <v>263</v>
      </c>
      <c r="D67" s="85" t="s">
        <v>264</v>
      </c>
      <c r="E67" s="79" t="str">
        <f>IF(COUNTIFS(TKB_HK2_Moi_Giang!$S:$S,ThongKe_GV!$C67,TKB_HK2_Moi_Giang!$K:$K,ThongKe_GV!E$1,TKB_HK2_Moi_Giang!$L:$L,ThongKe_GV!E$2)&gt;0,"X","")</f>
        <v/>
      </c>
      <c r="F67" s="79" t="str">
        <f>IF(COUNTIFS(TKB_HK2_Moi_Giang!$S:$S,ThongKe_GV!$C67,TKB_HK2_Moi_Giang!$K:$K,ThongKe_GV!F$1,TKB_HK2_Moi_Giang!$L:$L,ThongKe_GV!F$2)&gt;0,"X","")</f>
        <v/>
      </c>
      <c r="G67" s="79" t="str">
        <f>IF(COUNTIFS(TKB_HK2_Moi_Giang!$S:$S,ThongKe_GV!$C67,TKB_HK2_Moi_Giang!$K:$K,ThongKe_GV!G$1,TKB_HK2_Moi_Giang!$L:$L,ThongKe_GV!G$2)&gt;0,"X","")</f>
        <v/>
      </c>
      <c r="H67" s="79" t="str">
        <f>IF(COUNTIFS(TKB_HK2_Moi_Giang!$S:$S,ThongKe_GV!$C67,TKB_HK2_Moi_Giang!$K:$K,ThongKe_GV!H$1,TKB_HK2_Moi_Giang!$L:$L,ThongKe_GV!H$2)&gt;0,"X","")</f>
        <v/>
      </c>
      <c r="I67" s="79" t="str">
        <f>IF(COUNTIFS(TKB_HK2_Moi_Giang!$S:$S,ThongKe_GV!$C67,TKB_HK2_Moi_Giang!$K:$K,ThongKe_GV!I$1,TKB_HK2_Moi_Giang!$L:$L,ThongKe_GV!I$2)&gt;0,"X","")</f>
        <v/>
      </c>
      <c r="J67" s="79" t="str">
        <f>IF(COUNTIFS(TKB_HK2_Moi_Giang!$S:$S,ThongKe_GV!$C67,TKB_HK2_Moi_Giang!$K:$K,ThongKe_GV!J$1,TKB_HK2_Moi_Giang!$L:$L,ThongKe_GV!J$2)&gt;0,"X","")</f>
        <v/>
      </c>
      <c r="K67" s="79" t="str">
        <f>IF(COUNTIFS(TKB_HK2_Moi_Giang!$S:$S,ThongKe_GV!$C67,TKB_HK2_Moi_Giang!$K:$K,ThongKe_GV!K$1,TKB_HK2_Moi_Giang!$L:$L,ThongKe_GV!K$2)&gt;0,"X","")</f>
        <v/>
      </c>
      <c r="L67" s="79" t="str">
        <f>IF(COUNTIFS(TKB_HK2_Moi_Giang!$S:$S,ThongKe_GV!$C67,TKB_HK2_Moi_Giang!$K:$K,ThongKe_GV!L$1,TKB_HK2_Moi_Giang!$L:$L,ThongKe_GV!L$2)&gt;0,"X","")</f>
        <v/>
      </c>
      <c r="M67" s="79" t="str">
        <f>IF(COUNTIFS(TKB_HK2_Moi_Giang!$S:$S,ThongKe_GV!$C67,TKB_HK2_Moi_Giang!$K:$K,ThongKe_GV!M$1,TKB_HK2_Moi_Giang!$L:$L,ThongKe_GV!M$2)&gt;0,"X","")</f>
        <v/>
      </c>
      <c r="N67" s="79" t="str">
        <f>IF(COUNTIFS(TKB_HK2_Moi_Giang!$S:$S,ThongKe_GV!$C67,TKB_HK2_Moi_Giang!$K:$K,ThongKe_GV!N$1,TKB_HK2_Moi_Giang!$L:$L,ThongKe_GV!N$2)&gt;0,"X","")</f>
        <v/>
      </c>
      <c r="O67" s="79" t="str">
        <f>IF(COUNTIFS(TKB_HK2_Moi_Giang!$S:$S,ThongKe_GV!$C67,TKB_HK2_Moi_Giang!$K:$K,ThongKe_GV!O$1,TKB_HK2_Moi_Giang!$L:$L,ThongKe_GV!O$2)&gt;0,"X","")</f>
        <v/>
      </c>
      <c r="P67" s="79" t="str">
        <f>IF(COUNTIFS(TKB_HK2_Moi_Giang!$S:$S,ThongKe_GV!$C67,TKB_HK2_Moi_Giang!$K:$K,ThongKe_GV!P$1,TKB_HK2_Moi_Giang!$L:$L,ThongKe_GV!P$2)&gt;0,"X","")</f>
        <v/>
      </c>
      <c r="Q67" s="80" t="str">
        <f>IF(COUNTIFS(TKB_HK2_Moi_Giang!$S:$S,ThongKe_GV!$C67,TKB_HK2_Moi_Giang!$K:$K,ThongKe_GV!Q$1,TKB_HK2_Moi_Giang!$L:$L,ThongKe_GV!Q$2)&gt;0,"X","")</f>
        <v/>
      </c>
      <c r="R67" s="80" t="str">
        <f>IF(COUNTIFS(TKB_HK2_Moi_Giang!$S:$S,ThongKe_GV!$C67,TKB_HK2_Moi_Giang!$K:$K,ThongKe_GV!R$1,TKB_HK2_Moi_Giang!$L:$L,ThongKe_GV!R$2)&gt;0,"X","")</f>
        <v/>
      </c>
      <c r="S67" s="80" t="str">
        <f>IF(COUNTIFS(TKB_HK2_Moi_Giang!$S:$S,ThongKe_GV!$C67,TKB_HK2_Moi_Giang!$K:$K,ThongKe_GV!S$1,TKB_HK2_Moi_Giang!$L:$L,ThongKe_GV!S$2)&gt;0,"X","")</f>
        <v/>
      </c>
      <c r="T67" s="80" t="str">
        <f>IF(COUNTIFS(TKB_HK2_Moi_Giang!$S:$S,ThongKe_GV!$C67,TKB_HK2_Moi_Giang!$K:$K,ThongKe_GV!T$1,TKB_HK2_Moi_Giang!$L:$L,ThongKe_GV!T$2)&gt;0,"X","")</f>
        <v/>
      </c>
      <c r="U67" s="80" t="str">
        <f>IF(COUNTIFS(TKB_HK2_Moi_Giang!$S:$S,ThongKe_GV!$C67,TKB_HK2_Moi_Giang!$K:$K,ThongKe_GV!U$1,TKB_HK2_Moi_Giang!$L:$L,ThongKe_GV!U$2)&gt;0,"X","")</f>
        <v/>
      </c>
      <c r="V67" s="80" t="str">
        <f>IF(COUNTIFS(TKB_HK2_Moi_Giang!$S:$S,ThongKe_GV!$C67,TKB_HK2_Moi_Giang!$K:$K,ThongKe_GV!V$1,TKB_HK2_Moi_Giang!$L:$L,ThongKe_GV!V$2)&gt;0,"X","")</f>
        <v/>
      </c>
      <c r="W67" s="80" t="str">
        <f>IF(COUNTIFS(TKB_HK2_Moi_Giang!$S:$S,ThongKe_GV!$C67,TKB_HK2_Moi_Giang!$K:$K,ThongKe_GV!W$1,TKB_HK2_Moi_Giang!$L:$L,ThongKe_GV!W$2)&gt;0,"X","")</f>
        <v/>
      </c>
      <c r="X67" s="80" t="str">
        <f>IF(COUNTIFS(TKB_HK2_Moi_Giang!$S:$S,ThongKe_GV!$C67,TKB_HK2_Moi_Giang!$K:$K,ThongKe_GV!X$1,TKB_HK2_Moi_Giang!$L:$L,ThongKe_GV!X$2)&gt;0,"X","")</f>
        <v/>
      </c>
      <c r="Y67" s="80" t="str">
        <f>IF(COUNTIFS(TKB_HK2_Moi_Giang!$S:$S,ThongKe_GV!$C67,TKB_HK2_Moi_Giang!$K:$K,ThongKe_GV!Y$1,TKB_HK2_Moi_Giang!$L:$L,ThongKe_GV!Y$2)&gt;0,"X","")</f>
        <v/>
      </c>
      <c r="Z67" s="80" t="str">
        <f>IF(COUNTIFS(TKB_HK2_Moi_Giang!$S:$S,ThongKe_GV!$C67,TKB_HK2_Moi_Giang!$K:$K,ThongKe_GV!Z$1,TKB_HK2_Moi_Giang!$L:$L,ThongKe_GV!Z$2)&gt;0,"X","")</f>
        <v/>
      </c>
      <c r="AA67" s="80" t="str">
        <f>IF(COUNTIFS(TKB_HK2_Moi_Giang!$S:$S,ThongKe_GV!$C67,TKB_HK2_Moi_Giang!$K:$K,ThongKe_GV!AA$1,TKB_HK2_Moi_Giang!$L:$L,ThongKe_GV!AA$2)&gt;0,"X","")</f>
        <v/>
      </c>
      <c r="AB67" s="80" t="str">
        <f>IF(COUNTIFS(TKB_HK2_Moi_Giang!$S:$S,ThongKe_GV!$C67,TKB_HK2_Moi_Giang!$K:$K,ThongKe_GV!AB$1,TKB_HK2_Moi_Giang!$L:$L,ThongKe_GV!AB$2)&gt;0,"X","")</f>
        <v/>
      </c>
    </row>
    <row r="68">
      <c r="A68" s="68" t="str">
        <f t="shared" si="7"/>
        <v>Thiết kế</v>
      </c>
      <c r="B68" s="77" t="s">
        <v>265</v>
      </c>
      <c r="C68" s="85" t="s">
        <v>266</v>
      </c>
      <c r="D68" s="85" t="s">
        <v>267</v>
      </c>
      <c r="E68" s="79" t="str">
        <f>IF(COUNTIFS(TKB_HK2_Moi_Giang!$S:$S,ThongKe_GV!$C68,TKB_HK2_Moi_Giang!$K:$K,ThongKe_GV!E$1,TKB_HK2_Moi_Giang!$L:$L,ThongKe_GV!E$2)&gt;0,"X","")</f>
        <v/>
      </c>
      <c r="F68" s="79" t="str">
        <f>IF(COUNTIFS(TKB_HK2_Moi_Giang!$S:$S,ThongKe_GV!$C68,TKB_HK2_Moi_Giang!$K:$K,ThongKe_GV!F$1,TKB_HK2_Moi_Giang!$L:$L,ThongKe_GV!F$2)&gt;0,"X","")</f>
        <v/>
      </c>
      <c r="G68" s="79" t="str">
        <f>IF(COUNTIFS(TKB_HK2_Moi_Giang!$S:$S,ThongKe_GV!$C68,TKB_HK2_Moi_Giang!$K:$K,ThongKe_GV!G$1,TKB_HK2_Moi_Giang!$L:$L,ThongKe_GV!G$2)&gt;0,"X","")</f>
        <v/>
      </c>
      <c r="H68" s="79" t="str">
        <f>IF(COUNTIFS(TKB_HK2_Moi_Giang!$S:$S,ThongKe_GV!$C68,TKB_HK2_Moi_Giang!$K:$K,ThongKe_GV!H$1,TKB_HK2_Moi_Giang!$L:$L,ThongKe_GV!H$2)&gt;0,"X","")</f>
        <v/>
      </c>
      <c r="I68" s="79" t="str">
        <f>IF(COUNTIFS(TKB_HK2_Moi_Giang!$S:$S,ThongKe_GV!$C68,TKB_HK2_Moi_Giang!$K:$K,ThongKe_GV!I$1,TKB_HK2_Moi_Giang!$L:$L,ThongKe_GV!I$2)&gt;0,"X","")</f>
        <v/>
      </c>
      <c r="J68" s="79" t="str">
        <f>IF(COUNTIFS(TKB_HK2_Moi_Giang!$S:$S,ThongKe_GV!$C68,TKB_HK2_Moi_Giang!$K:$K,ThongKe_GV!J$1,TKB_HK2_Moi_Giang!$L:$L,ThongKe_GV!J$2)&gt;0,"X","")</f>
        <v/>
      </c>
      <c r="K68" s="79" t="str">
        <f>IF(COUNTIFS(TKB_HK2_Moi_Giang!$S:$S,ThongKe_GV!$C68,TKB_HK2_Moi_Giang!$K:$K,ThongKe_GV!K$1,TKB_HK2_Moi_Giang!$L:$L,ThongKe_GV!K$2)&gt;0,"X","")</f>
        <v/>
      </c>
      <c r="L68" s="79" t="str">
        <f>IF(COUNTIFS(TKB_HK2_Moi_Giang!$S:$S,ThongKe_GV!$C68,TKB_HK2_Moi_Giang!$K:$K,ThongKe_GV!L$1,TKB_HK2_Moi_Giang!$L:$L,ThongKe_GV!L$2)&gt;0,"X","")</f>
        <v/>
      </c>
      <c r="M68" s="79" t="str">
        <f>IF(COUNTIFS(TKB_HK2_Moi_Giang!$S:$S,ThongKe_GV!$C68,TKB_HK2_Moi_Giang!$K:$K,ThongKe_GV!M$1,TKB_HK2_Moi_Giang!$L:$L,ThongKe_GV!M$2)&gt;0,"X","")</f>
        <v/>
      </c>
      <c r="N68" s="79" t="str">
        <f>IF(COUNTIFS(TKB_HK2_Moi_Giang!$S:$S,ThongKe_GV!$C68,TKB_HK2_Moi_Giang!$K:$K,ThongKe_GV!N$1,TKB_HK2_Moi_Giang!$L:$L,ThongKe_GV!N$2)&gt;0,"X","")</f>
        <v/>
      </c>
      <c r="O68" s="79" t="str">
        <f>IF(COUNTIFS(TKB_HK2_Moi_Giang!$S:$S,ThongKe_GV!$C68,TKB_HK2_Moi_Giang!$K:$K,ThongKe_GV!O$1,TKB_HK2_Moi_Giang!$L:$L,ThongKe_GV!O$2)&gt;0,"X","")</f>
        <v/>
      </c>
      <c r="P68" s="79" t="str">
        <f>IF(COUNTIFS(TKB_HK2_Moi_Giang!$S:$S,ThongKe_GV!$C68,TKB_HK2_Moi_Giang!$K:$K,ThongKe_GV!P$1,TKB_HK2_Moi_Giang!$L:$L,ThongKe_GV!P$2)&gt;0,"X","")</f>
        <v/>
      </c>
      <c r="Q68" s="80" t="str">
        <f>IF(COUNTIFS(TKB_HK2_Moi_Giang!$S:$S,ThongKe_GV!$C68,TKB_HK2_Moi_Giang!$K:$K,ThongKe_GV!Q$1,TKB_HK2_Moi_Giang!$L:$L,ThongKe_GV!Q$2)&gt;0,"X","")</f>
        <v/>
      </c>
      <c r="R68" s="80" t="str">
        <f>IF(COUNTIFS(TKB_HK2_Moi_Giang!$S:$S,ThongKe_GV!$C68,TKB_HK2_Moi_Giang!$K:$K,ThongKe_GV!R$1,TKB_HK2_Moi_Giang!$L:$L,ThongKe_GV!R$2)&gt;0,"X","")</f>
        <v/>
      </c>
      <c r="S68" s="80" t="str">
        <f>IF(COUNTIFS(TKB_HK2_Moi_Giang!$S:$S,ThongKe_GV!$C68,TKB_HK2_Moi_Giang!$K:$K,ThongKe_GV!S$1,TKB_HK2_Moi_Giang!$L:$L,ThongKe_GV!S$2)&gt;0,"X","")</f>
        <v/>
      </c>
      <c r="T68" s="80" t="str">
        <f>IF(COUNTIFS(TKB_HK2_Moi_Giang!$S:$S,ThongKe_GV!$C68,TKB_HK2_Moi_Giang!$K:$K,ThongKe_GV!T$1,TKB_HK2_Moi_Giang!$L:$L,ThongKe_GV!T$2)&gt;0,"X","")</f>
        <v/>
      </c>
      <c r="U68" s="80" t="str">
        <f>IF(COUNTIFS(TKB_HK2_Moi_Giang!$S:$S,ThongKe_GV!$C68,TKB_HK2_Moi_Giang!$K:$K,ThongKe_GV!U$1,TKB_HK2_Moi_Giang!$L:$L,ThongKe_GV!U$2)&gt;0,"X","")</f>
        <v/>
      </c>
      <c r="V68" s="80" t="str">
        <f>IF(COUNTIFS(TKB_HK2_Moi_Giang!$S:$S,ThongKe_GV!$C68,TKB_HK2_Moi_Giang!$K:$K,ThongKe_GV!V$1,TKB_HK2_Moi_Giang!$L:$L,ThongKe_GV!V$2)&gt;0,"X","")</f>
        <v/>
      </c>
      <c r="W68" s="80" t="str">
        <f>IF(COUNTIFS(TKB_HK2_Moi_Giang!$S:$S,ThongKe_GV!$C68,TKB_HK2_Moi_Giang!$K:$K,ThongKe_GV!W$1,TKB_HK2_Moi_Giang!$L:$L,ThongKe_GV!W$2)&gt;0,"X","")</f>
        <v/>
      </c>
      <c r="X68" s="80" t="str">
        <f>IF(COUNTIFS(TKB_HK2_Moi_Giang!$S:$S,ThongKe_GV!$C68,TKB_HK2_Moi_Giang!$K:$K,ThongKe_GV!X$1,TKB_HK2_Moi_Giang!$L:$L,ThongKe_GV!X$2)&gt;0,"X","")</f>
        <v/>
      </c>
      <c r="Y68" s="80" t="str">
        <f>IF(COUNTIFS(TKB_HK2_Moi_Giang!$S:$S,ThongKe_GV!$C68,TKB_HK2_Moi_Giang!$K:$K,ThongKe_GV!Y$1,TKB_HK2_Moi_Giang!$L:$L,ThongKe_GV!Y$2)&gt;0,"X","")</f>
        <v/>
      </c>
      <c r="Z68" s="80" t="str">
        <f>IF(COUNTIFS(TKB_HK2_Moi_Giang!$S:$S,ThongKe_GV!$C68,TKB_HK2_Moi_Giang!$K:$K,ThongKe_GV!Z$1,TKB_HK2_Moi_Giang!$L:$L,ThongKe_GV!Z$2)&gt;0,"X","")</f>
        <v/>
      </c>
      <c r="AA68" s="80" t="str">
        <f>IF(COUNTIFS(TKB_HK2_Moi_Giang!$S:$S,ThongKe_GV!$C68,TKB_HK2_Moi_Giang!$K:$K,ThongKe_GV!AA$1,TKB_HK2_Moi_Giang!$L:$L,ThongKe_GV!AA$2)&gt;0,"X","")</f>
        <v/>
      </c>
      <c r="AB68" s="80" t="str">
        <f>IF(COUNTIFS(TKB_HK2_Moi_Giang!$S:$S,ThongKe_GV!$C68,TKB_HK2_Moi_Giang!$K:$K,ThongKe_GV!AB$1,TKB_HK2_Moi_Giang!$L:$L,ThongKe_GV!AB$2)&gt;0,"X","")</f>
        <v/>
      </c>
    </row>
    <row r="69">
      <c r="A69" s="68" t="str">
        <f t="shared" si="7"/>
        <v>Ngoại ngữ</v>
      </c>
      <c r="B69" s="77" t="s">
        <v>268</v>
      </c>
      <c r="C69" s="85" t="s">
        <v>269</v>
      </c>
      <c r="D69" s="85" t="s">
        <v>270</v>
      </c>
      <c r="E69" s="79" t="str">
        <f>IF(COUNTIFS(TKB_HK2_Moi_Giang!$S:$S,ThongKe_GV!$C69,TKB_HK2_Moi_Giang!$K:$K,ThongKe_GV!E$1,TKB_HK2_Moi_Giang!$L:$L,ThongKe_GV!E$2)&gt;0,"X","")</f>
        <v/>
      </c>
      <c r="F69" s="79" t="str">
        <f>IF(COUNTIFS(TKB_HK2_Moi_Giang!$S:$S,ThongKe_GV!$C69,TKB_HK2_Moi_Giang!$K:$K,ThongKe_GV!F$1,TKB_HK2_Moi_Giang!$L:$L,ThongKe_GV!F$2)&gt;0,"X","")</f>
        <v/>
      </c>
      <c r="G69" s="79" t="str">
        <f>IF(COUNTIFS(TKB_HK2_Moi_Giang!$S:$S,ThongKe_GV!$C69,TKB_HK2_Moi_Giang!$K:$K,ThongKe_GV!G$1,TKB_HK2_Moi_Giang!$L:$L,ThongKe_GV!G$2)&gt;0,"X","")</f>
        <v>X</v>
      </c>
      <c r="H69" s="79" t="str">
        <f>IF(COUNTIFS(TKB_HK2_Moi_Giang!$S:$S,ThongKe_GV!$C69,TKB_HK2_Moi_Giang!$K:$K,ThongKe_GV!H$1,TKB_HK2_Moi_Giang!$L:$L,ThongKe_GV!H$2)&gt;0,"X","")</f>
        <v/>
      </c>
      <c r="I69" s="79" t="str">
        <f>IF(COUNTIFS(TKB_HK2_Moi_Giang!$S:$S,ThongKe_GV!$C69,TKB_HK2_Moi_Giang!$K:$K,ThongKe_GV!I$1,TKB_HK2_Moi_Giang!$L:$L,ThongKe_GV!I$2)&gt;0,"X","")</f>
        <v/>
      </c>
      <c r="J69" s="79" t="str">
        <f>IF(COUNTIFS(TKB_HK2_Moi_Giang!$S:$S,ThongKe_GV!$C69,TKB_HK2_Moi_Giang!$K:$K,ThongKe_GV!J$1,TKB_HK2_Moi_Giang!$L:$L,ThongKe_GV!J$2)&gt;0,"X","")</f>
        <v/>
      </c>
      <c r="K69" s="79" t="str">
        <f>IF(COUNTIFS(TKB_HK2_Moi_Giang!$S:$S,ThongKe_GV!$C69,TKB_HK2_Moi_Giang!$K:$K,ThongKe_GV!K$1,TKB_HK2_Moi_Giang!$L:$L,ThongKe_GV!K$2)&gt;0,"X","")</f>
        <v/>
      </c>
      <c r="L69" s="79" t="str">
        <f>IF(COUNTIFS(TKB_HK2_Moi_Giang!$S:$S,ThongKe_GV!$C69,TKB_HK2_Moi_Giang!$K:$K,ThongKe_GV!L$1,TKB_HK2_Moi_Giang!$L:$L,ThongKe_GV!L$2)&gt;0,"X","")</f>
        <v/>
      </c>
      <c r="M69" s="79" t="str">
        <f>IF(COUNTIFS(TKB_HK2_Moi_Giang!$S:$S,ThongKe_GV!$C69,TKB_HK2_Moi_Giang!$K:$K,ThongKe_GV!M$1,TKB_HK2_Moi_Giang!$L:$L,ThongKe_GV!M$2)&gt;0,"X","")</f>
        <v/>
      </c>
      <c r="N69" s="79" t="str">
        <f>IF(COUNTIFS(TKB_HK2_Moi_Giang!$S:$S,ThongKe_GV!$C69,TKB_HK2_Moi_Giang!$K:$K,ThongKe_GV!N$1,TKB_HK2_Moi_Giang!$L:$L,ThongKe_GV!N$2)&gt;0,"X","")</f>
        <v/>
      </c>
      <c r="O69" s="79" t="str">
        <f>IF(COUNTIFS(TKB_HK2_Moi_Giang!$S:$S,ThongKe_GV!$C69,TKB_HK2_Moi_Giang!$K:$K,ThongKe_GV!O$1,TKB_HK2_Moi_Giang!$L:$L,ThongKe_GV!O$2)&gt;0,"X","")</f>
        <v/>
      </c>
      <c r="P69" s="79" t="str">
        <f>IF(COUNTIFS(TKB_HK2_Moi_Giang!$S:$S,ThongKe_GV!$C69,TKB_HK2_Moi_Giang!$K:$K,ThongKe_GV!P$1,TKB_HK2_Moi_Giang!$L:$L,ThongKe_GV!P$2)&gt;0,"X","")</f>
        <v/>
      </c>
      <c r="Q69" s="80" t="str">
        <f>IF(COUNTIFS(TKB_HK2_Moi_Giang!$S:$S,ThongKe_GV!$C69,TKB_HK2_Moi_Giang!$K:$K,ThongKe_GV!Q$1,TKB_HK2_Moi_Giang!$L:$L,ThongKe_GV!Q$2)&gt;0,"X","")</f>
        <v/>
      </c>
      <c r="R69" s="80" t="str">
        <f>IF(COUNTIFS(TKB_HK2_Moi_Giang!$S:$S,ThongKe_GV!$C69,TKB_HK2_Moi_Giang!$K:$K,ThongKe_GV!R$1,TKB_HK2_Moi_Giang!$L:$L,ThongKe_GV!R$2)&gt;0,"X","")</f>
        <v/>
      </c>
      <c r="S69" s="80" t="str">
        <f>IF(COUNTIFS(TKB_HK2_Moi_Giang!$S:$S,ThongKe_GV!$C69,TKB_HK2_Moi_Giang!$K:$K,ThongKe_GV!S$1,TKB_HK2_Moi_Giang!$L:$L,ThongKe_GV!S$2)&gt;0,"X","")</f>
        <v/>
      </c>
      <c r="T69" s="80" t="str">
        <f>IF(COUNTIFS(TKB_HK2_Moi_Giang!$S:$S,ThongKe_GV!$C69,TKB_HK2_Moi_Giang!$K:$K,ThongKe_GV!T$1,TKB_HK2_Moi_Giang!$L:$L,ThongKe_GV!T$2)&gt;0,"X","")</f>
        <v/>
      </c>
      <c r="U69" s="80" t="str">
        <f>IF(COUNTIFS(TKB_HK2_Moi_Giang!$S:$S,ThongKe_GV!$C69,TKB_HK2_Moi_Giang!$K:$K,ThongKe_GV!U$1,TKB_HK2_Moi_Giang!$L:$L,ThongKe_GV!U$2)&gt;0,"X","")</f>
        <v/>
      </c>
      <c r="V69" s="80" t="str">
        <f>IF(COUNTIFS(TKB_HK2_Moi_Giang!$S:$S,ThongKe_GV!$C69,TKB_HK2_Moi_Giang!$K:$K,ThongKe_GV!V$1,TKB_HK2_Moi_Giang!$L:$L,ThongKe_GV!V$2)&gt;0,"X","")</f>
        <v/>
      </c>
      <c r="W69" s="80" t="str">
        <f>IF(COUNTIFS(TKB_HK2_Moi_Giang!$S:$S,ThongKe_GV!$C69,TKB_HK2_Moi_Giang!$K:$K,ThongKe_GV!W$1,TKB_HK2_Moi_Giang!$L:$L,ThongKe_GV!W$2)&gt;0,"X","")</f>
        <v/>
      </c>
      <c r="X69" s="80" t="str">
        <f>IF(COUNTIFS(TKB_HK2_Moi_Giang!$S:$S,ThongKe_GV!$C69,TKB_HK2_Moi_Giang!$K:$K,ThongKe_GV!X$1,TKB_HK2_Moi_Giang!$L:$L,ThongKe_GV!X$2)&gt;0,"X","")</f>
        <v/>
      </c>
      <c r="Y69" s="80" t="str">
        <f>IF(COUNTIFS(TKB_HK2_Moi_Giang!$S:$S,ThongKe_GV!$C69,TKB_HK2_Moi_Giang!$K:$K,ThongKe_GV!Y$1,TKB_HK2_Moi_Giang!$L:$L,ThongKe_GV!Y$2)&gt;0,"X","")</f>
        <v/>
      </c>
      <c r="Z69" s="80" t="str">
        <f>IF(COUNTIFS(TKB_HK2_Moi_Giang!$S:$S,ThongKe_GV!$C69,TKB_HK2_Moi_Giang!$K:$K,ThongKe_GV!Z$1,TKB_HK2_Moi_Giang!$L:$L,ThongKe_GV!Z$2)&gt;0,"X","")</f>
        <v/>
      </c>
      <c r="AA69" s="80" t="str">
        <f>IF(COUNTIFS(TKB_HK2_Moi_Giang!$S:$S,ThongKe_GV!$C69,TKB_HK2_Moi_Giang!$K:$K,ThongKe_GV!AA$1,TKB_HK2_Moi_Giang!$L:$L,ThongKe_GV!AA$2)&gt;0,"X","")</f>
        <v/>
      </c>
      <c r="AB69" s="80" t="str">
        <f>IF(COUNTIFS(TKB_HK2_Moi_Giang!$S:$S,ThongKe_GV!$C69,TKB_HK2_Moi_Giang!$K:$K,ThongKe_GV!AB$1,TKB_HK2_Moi_Giang!$L:$L,ThongKe_GV!AB$2)&gt;0,"X","")</f>
        <v/>
      </c>
    </row>
    <row r="70">
      <c r="A70" s="68" t="str">
        <f t="shared" si="7"/>
        <v/>
      </c>
      <c r="B70" s="77" t="s">
        <v>271</v>
      </c>
      <c r="C70" s="85" t="s">
        <v>272</v>
      </c>
      <c r="D70" s="85" t="s">
        <v>273</v>
      </c>
      <c r="E70" s="79" t="str">
        <f>IF(COUNTIFS(TKB_HK2_Moi_Giang!$S:$S,ThongKe_GV!$C70,TKB_HK2_Moi_Giang!$K:$K,ThongKe_GV!E$1,TKB_HK2_Moi_Giang!$L:$L,ThongKe_GV!E$2)&gt;0,"X","")</f>
        <v/>
      </c>
      <c r="F70" s="79" t="str">
        <f>IF(COUNTIFS(TKB_HK2_Moi_Giang!$S:$S,ThongKe_GV!$C70,TKB_HK2_Moi_Giang!$K:$K,ThongKe_GV!F$1,TKB_HK2_Moi_Giang!$L:$L,ThongKe_GV!F$2)&gt;0,"X","")</f>
        <v/>
      </c>
      <c r="G70" s="79" t="str">
        <f>IF(COUNTIFS(TKB_HK2_Moi_Giang!$S:$S,ThongKe_GV!$C70,TKB_HK2_Moi_Giang!$K:$K,ThongKe_GV!G$1,TKB_HK2_Moi_Giang!$L:$L,ThongKe_GV!G$2)&gt;0,"X","")</f>
        <v/>
      </c>
      <c r="H70" s="79" t="str">
        <f>IF(COUNTIFS(TKB_HK2_Moi_Giang!$S:$S,ThongKe_GV!$C70,TKB_HK2_Moi_Giang!$K:$K,ThongKe_GV!H$1,TKB_HK2_Moi_Giang!$L:$L,ThongKe_GV!H$2)&gt;0,"X","")</f>
        <v/>
      </c>
      <c r="I70" s="79" t="str">
        <f>IF(COUNTIFS(TKB_HK2_Moi_Giang!$S:$S,ThongKe_GV!$C70,TKB_HK2_Moi_Giang!$K:$K,ThongKe_GV!I$1,TKB_HK2_Moi_Giang!$L:$L,ThongKe_GV!I$2)&gt;0,"X","")</f>
        <v/>
      </c>
      <c r="J70" s="79" t="str">
        <f>IF(COUNTIFS(TKB_HK2_Moi_Giang!$S:$S,ThongKe_GV!$C70,TKB_HK2_Moi_Giang!$K:$K,ThongKe_GV!J$1,TKB_HK2_Moi_Giang!$L:$L,ThongKe_GV!J$2)&gt;0,"X","")</f>
        <v/>
      </c>
      <c r="K70" s="79" t="str">
        <f>IF(COUNTIFS(TKB_HK2_Moi_Giang!$S:$S,ThongKe_GV!$C70,TKB_HK2_Moi_Giang!$K:$K,ThongKe_GV!K$1,TKB_HK2_Moi_Giang!$L:$L,ThongKe_GV!K$2)&gt;0,"X","")</f>
        <v/>
      </c>
      <c r="L70" s="79" t="str">
        <f>IF(COUNTIFS(TKB_HK2_Moi_Giang!$S:$S,ThongKe_GV!$C70,TKB_HK2_Moi_Giang!$K:$K,ThongKe_GV!L$1,TKB_HK2_Moi_Giang!$L:$L,ThongKe_GV!L$2)&gt;0,"X","")</f>
        <v/>
      </c>
      <c r="M70" s="79" t="str">
        <f>IF(COUNTIFS(TKB_HK2_Moi_Giang!$S:$S,ThongKe_GV!$C70,TKB_HK2_Moi_Giang!$K:$K,ThongKe_GV!M$1,TKB_HK2_Moi_Giang!$L:$L,ThongKe_GV!M$2)&gt;0,"X","")</f>
        <v/>
      </c>
      <c r="N70" s="79" t="str">
        <f>IF(COUNTIFS(TKB_HK2_Moi_Giang!$S:$S,ThongKe_GV!$C70,TKB_HK2_Moi_Giang!$K:$K,ThongKe_GV!N$1,TKB_HK2_Moi_Giang!$L:$L,ThongKe_GV!N$2)&gt;0,"X","")</f>
        <v/>
      </c>
      <c r="O70" s="79" t="str">
        <f>IF(COUNTIFS(TKB_HK2_Moi_Giang!$S:$S,ThongKe_GV!$C70,TKB_HK2_Moi_Giang!$K:$K,ThongKe_GV!O$1,TKB_HK2_Moi_Giang!$L:$L,ThongKe_GV!O$2)&gt;0,"X","")</f>
        <v/>
      </c>
      <c r="P70" s="79" t="str">
        <f>IF(COUNTIFS(TKB_HK2_Moi_Giang!$S:$S,ThongKe_GV!$C70,TKB_HK2_Moi_Giang!$K:$K,ThongKe_GV!P$1,TKB_HK2_Moi_Giang!$L:$L,ThongKe_GV!P$2)&gt;0,"X","")</f>
        <v/>
      </c>
      <c r="Q70" s="80" t="str">
        <f>IF(COUNTIFS(TKB_HK2_Moi_Giang!$S:$S,ThongKe_GV!$C70,TKB_HK2_Moi_Giang!$K:$K,ThongKe_GV!Q$1,TKB_HK2_Moi_Giang!$L:$L,ThongKe_GV!Q$2)&gt;0,"X","")</f>
        <v/>
      </c>
      <c r="R70" s="80" t="str">
        <f>IF(COUNTIFS(TKB_HK2_Moi_Giang!$S:$S,ThongKe_GV!$C70,TKB_HK2_Moi_Giang!$K:$K,ThongKe_GV!R$1,TKB_HK2_Moi_Giang!$L:$L,ThongKe_GV!R$2)&gt;0,"X","")</f>
        <v/>
      </c>
      <c r="S70" s="80" t="str">
        <f>IF(COUNTIFS(TKB_HK2_Moi_Giang!$S:$S,ThongKe_GV!$C70,TKB_HK2_Moi_Giang!$K:$K,ThongKe_GV!S$1,TKB_HK2_Moi_Giang!$L:$L,ThongKe_GV!S$2)&gt;0,"X","")</f>
        <v/>
      </c>
      <c r="T70" s="80" t="str">
        <f>IF(COUNTIFS(TKB_HK2_Moi_Giang!$S:$S,ThongKe_GV!$C70,TKB_HK2_Moi_Giang!$K:$K,ThongKe_GV!T$1,TKB_HK2_Moi_Giang!$L:$L,ThongKe_GV!T$2)&gt;0,"X","")</f>
        <v/>
      </c>
      <c r="U70" s="80" t="str">
        <f>IF(COUNTIFS(TKB_HK2_Moi_Giang!$S:$S,ThongKe_GV!$C70,TKB_HK2_Moi_Giang!$K:$K,ThongKe_GV!U$1,TKB_HK2_Moi_Giang!$L:$L,ThongKe_GV!U$2)&gt;0,"X","")</f>
        <v/>
      </c>
      <c r="V70" s="80" t="str">
        <f>IF(COUNTIFS(TKB_HK2_Moi_Giang!$S:$S,ThongKe_GV!$C70,TKB_HK2_Moi_Giang!$K:$K,ThongKe_GV!V$1,TKB_HK2_Moi_Giang!$L:$L,ThongKe_GV!V$2)&gt;0,"X","")</f>
        <v/>
      </c>
      <c r="W70" s="80" t="str">
        <f>IF(COUNTIFS(TKB_HK2_Moi_Giang!$S:$S,ThongKe_GV!$C70,TKB_HK2_Moi_Giang!$K:$K,ThongKe_GV!W$1,TKB_HK2_Moi_Giang!$L:$L,ThongKe_GV!W$2)&gt;0,"X","")</f>
        <v/>
      </c>
      <c r="X70" s="80" t="str">
        <f>IF(COUNTIFS(TKB_HK2_Moi_Giang!$S:$S,ThongKe_GV!$C70,TKB_HK2_Moi_Giang!$K:$K,ThongKe_GV!X$1,TKB_HK2_Moi_Giang!$L:$L,ThongKe_GV!X$2)&gt;0,"X","")</f>
        <v/>
      </c>
      <c r="Y70" s="80" t="str">
        <f>IF(COUNTIFS(TKB_HK2_Moi_Giang!$S:$S,ThongKe_GV!$C70,TKB_HK2_Moi_Giang!$K:$K,ThongKe_GV!Y$1,TKB_HK2_Moi_Giang!$L:$L,ThongKe_GV!Y$2)&gt;0,"X","")</f>
        <v/>
      </c>
      <c r="Z70" s="80" t="str">
        <f>IF(COUNTIFS(TKB_HK2_Moi_Giang!$S:$S,ThongKe_GV!$C70,TKB_HK2_Moi_Giang!$K:$K,ThongKe_GV!Z$1,TKB_HK2_Moi_Giang!$L:$L,ThongKe_GV!Z$2)&gt;0,"X","")</f>
        <v/>
      </c>
      <c r="AA70" s="80" t="str">
        <f>IF(COUNTIFS(TKB_HK2_Moi_Giang!$S:$S,ThongKe_GV!$C70,TKB_HK2_Moi_Giang!$K:$K,ThongKe_GV!AA$1,TKB_HK2_Moi_Giang!$L:$L,ThongKe_GV!AA$2)&gt;0,"X","")</f>
        <v/>
      </c>
      <c r="AB70" s="80" t="str">
        <f>IF(COUNTIFS(TKB_HK2_Moi_Giang!$S:$S,ThongKe_GV!$C70,TKB_HK2_Moi_Giang!$K:$K,ThongKe_GV!AB$1,TKB_HK2_Moi_Giang!$L:$L,ThongKe_GV!AB$2)&gt;0,"X","")</f>
        <v/>
      </c>
    </row>
    <row r="71">
      <c r="A71" s="68" t="str">
        <f t="shared" si="7"/>
        <v>Ngoại ngữ</v>
      </c>
      <c r="B71" s="77" t="s">
        <v>274</v>
      </c>
      <c r="C71" s="85" t="s">
        <v>275</v>
      </c>
      <c r="D71" s="85" t="s">
        <v>276</v>
      </c>
      <c r="E71" s="79" t="str">
        <f>IF(COUNTIFS(TKB_HK2_Moi_Giang!$S:$S,ThongKe_GV!$C71,TKB_HK2_Moi_Giang!$K:$K,ThongKe_GV!E$1,TKB_HK2_Moi_Giang!$L:$L,ThongKe_GV!E$2)&gt;0,"X","")</f>
        <v/>
      </c>
      <c r="F71" s="79" t="str">
        <f>IF(COUNTIFS(TKB_HK2_Moi_Giang!$S:$S,ThongKe_GV!$C71,TKB_HK2_Moi_Giang!$K:$K,ThongKe_GV!F$1,TKB_HK2_Moi_Giang!$L:$L,ThongKe_GV!F$2)&gt;0,"X","")</f>
        <v/>
      </c>
      <c r="G71" s="79" t="str">
        <f>IF(COUNTIFS(TKB_HK2_Moi_Giang!$S:$S,ThongKe_GV!$C71,TKB_HK2_Moi_Giang!$K:$K,ThongKe_GV!G$1,TKB_HK2_Moi_Giang!$L:$L,ThongKe_GV!G$2)&gt;0,"X","")</f>
        <v/>
      </c>
      <c r="H71" s="79" t="str">
        <f>IF(COUNTIFS(TKB_HK2_Moi_Giang!$S:$S,ThongKe_GV!$C71,TKB_HK2_Moi_Giang!$K:$K,ThongKe_GV!H$1,TKB_HK2_Moi_Giang!$L:$L,ThongKe_GV!H$2)&gt;0,"X","")</f>
        <v/>
      </c>
      <c r="I71" s="79" t="str">
        <f>IF(COUNTIFS(TKB_HK2_Moi_Giang!$S:$S,ThongKe_GV!$C71,TKB_HK2_Moi_Giang!$K:$K,ThongKe_GV!I$1,TKB_HK2_Moi_Giang!$L:$L,ThongKe_GV!I$2)&gt;0,"X","")</f>
        <v/>
      </c>
      <c r="J71" s="79" t="str">
        <f>IF(COUNTIFS(TKB_HK2_Moi_Giang!$S:$S,ThongKe_GV!$C71,TKB_HK2_Moi_Giang!$K:$K,ThongKe_GV!J$1,TKB_HK2_Moi_Giang!$L:$L,ThongKe_GV!J$2)&gt;0,"X","")</f>
        <v/>
      </c>
      <c r="K71" s="79" t="str">
        <f>IF(COUNTIFS(TKB_HK2_Moi_Giang!$S:$S,ThongKe_GV!$C71,TKB_HK2_Moi_Giang!$K:$K,ThongKe_GV!K$1,TKB_HK2_Moi_Giang!$L:$L,ThongKe_GV!K$2)&gt;0,"X","")</f>
        <v/>
      </c>
      <c r="L71" s="79" t="str">
        <f>IF(COUNTIFS(TKB_HK2_Moi_Giang!$S:$S,ThongKe_GV!$C71,TKB_HK2_Moi_Giang!$K:$K,ThongKe_GV!L$1,TKB_HK2_Moi_Giang!$L:$L,ThongKe_GV!L$2)&gt;0,"X","")</f>
        <v/>
      </c>
      <c r="M71" s="79" t="str">
        <f>IF(COUNTIFS(TKB_HK2_Moi_Giang!$S:$S,ThongKe_GV!$C71,TKB_HK2_Moi_Giang!$K:$K,ThongKe_GV!M$1,TKB_HK2_Moi_Giang!$L:$L,ThongKe_GV!M$2)&gt;0,"X","")</f>
        <v/>
      </c>
      <c r="N71" s="79" t="str">
        <f>IF(COUNTIFS(TKB_HK2_Moi_Giang!$S:$S,ThongKe_GV!$C71,TKB_HK2_Moi_Giang!$K:$K,ThongKe_GV!N$1,TKB_HK2_Moi_Giang!$L:$L,ThongKe_GV!N$2)&gt;0,"X","")</f>
        <v/>
      </c>
      <c r="O71" s="79" t="str">
        <f>IF(COUNTIFS(TKB_HK2_Moi_Giang!$S:$S,ThongKe_GV!$C71,TKB_HK2_Moi_Giang!$K:$K,ThongKe_GV!O$1,TKB_HK2_Moi_Giang!$L:$L,ThongKe_GV!O$2)&gt;0,"X","")</f>
        <v/>
      </c>
      <c r="P71" s="79" t="str">
        <f>IF(COUNTIFS(TKB_HK2_Moi_Giang!$S:$S,ThongKe_GV!$C71,TKB_HK2_Moi_Giang!$K:$K,ThongKe_GV!P$1,TKB_HK2_Moi_Giang!$L:$L,ThongKe_GV!P$2)&gt;0,"X","")</f>
        <v/>
      </c>
      <c r="Q71" s="80" t="str">
        <f>IF(COUNTIFS(TKB_HK2_Moi_Giang!$S:$S,ThongKe_GV!$C71,TKB_HK2_Moi_Giang!$K:$K,ThongKe_GV!Q$1,TKB_HK2_Moi_Giang!$L:$L,ThongKe_GV!Q$2)&gt;0,"X","")</f>
        <v/>
      </c>
      <c r="R71" s="80" t="str">
        <f>IF(COUNTIFS(TKB_HK2_Moi_Giang!$S:$S,ThongKe_GV!$C71,TKB_HK2_Moi_Giang!$K:$K,ThongKe_GV!R$1,TKB_HK2_Moi_Giang!$L:$L,ThongKe_GV!R$2)&gt;0,"X","")</f>
        <v/>
      </c>
      <c r="S71" s="80" t="str">
        <f>IF(COUNTIFS(TKB_HK2_Moi_Giang!$S:$S,ThongKe_GV!$C71,TKB_HK2_Moi_Giang!$K:$K,ThongKe_GV!S$1,TKB_HK2_Moi_Giang!$L:$L,ThongKe_GV!S$2)&gt;0,"X","")</f>
        <v/>
      </c>
      <c r="T71" s="80" t="str">
        <f>IF(COUNTIFS(TKB_HK2_Moi_Giang!$S:$S,ThongKe_GV!$C71,TKB_HK2_Moi_Giang!$K:$K,ThongKe_GV!T$1,TKB_HK2_Moi_Giang!$L:$L,ThongKe_GV!T$2)&gt;0,"X","")</f>
        <v/>
      </c>
      <c r="U71" s="80" t="str">
        <f>IF(COUNTIFS(TKB_HK2_Moi_Giang!$S:$S,ThongKe_GV!$C71,TKB_HK2_Moi_Giang!$K:$K,ThongKe_GV!U$1,TKB_HK2_Moi_Giang!$L:$L,ThongKe_GV!U$2)&gt;0,"X","")</f>
        <v/>
      </c>
      <c r="V71" s="80" t="str">
        <f>IF(COUNTIFS(TKB_HK2_Moi_Giang!$S:$S,ThongKe_GV!$C71,TKB_HK2_Moi_Giang!$K:$K,ThongKe_GV!V$1,TKB_HK2_Moi_Giang!$L:$L,ThongKe_GV!V$2)&gt;0,"X","")</f>
        <v/>
      </c>
      <c r="W71" s="80" t="str">
        <f>IF(COUNTIFS(TKB_HK2_Moi_Giang!$S:$S,ThongKe_GV!$C71,TKB_HK2_Moi_Giang!$K:$K,ThongKe_GV!W$1,TKB_HK2_Moi_Giang!$L:$L,ThongKe_GV!W$2)&gt;0,"X","")</f>
        <v/>
      </c>
      <c r="X71" s="80" t="str">
        <f>IF(COUNTIFS(TKB_HK2_Moi_Giang!$S:$S,ThongKe_GV!$C71,TKB_HK2_Moi_Giang!$K:$K,ThongKe_GV!X$1,TKB_HK2_Moi_Giang!$L:$L,ThongKe_GV!X$2)&gt;0,"X","")</f>
        <v/>
      </c>
      <c r="Y71" s="80" t="str">
        <f>IF(COUNTIFS(TKB_HK2_Moi_Giang!$S:$S,ThongKe_GV!$C71,TKB_HK2_Moi_Giang!$K:$K,ThongKe_GV!Y$1,TKB_HK2_Moi_Giang!$L:$L,ThongKe_GV!Y$2)&gt;0,"X","")</f>
        <v/>
      </c>
      <c r="Z71" s="80" t="str">
        <f>IF(COUNTIFS(TKB_HK2_Moi_Giang!$S:$S,ThongKe_GV!$C71,TKB_HK2_Moi_Giang!$K:$K,ThongKe_GV!Z$1,TKB_HK2_Moi_Giang!$L:$L,ThongKe_GV!Z$2)&gt;0,"X","")</f>
        <v/>
      </c>
      <c r="AA71" s="80" t="str">
        <f>IF(COUNTIFS(TKB_HK2_Moi_Giang!$S:$S,ThongKe_GV!$C71,TKB_HK2_Moi_Giang!$K:$K,ThongKe_GV!AA$1,TKB_HK2_Moi_Giang!$L:$L,ThongKe_GV!AA$2)&gt;0,"X","")</f>
        <v/>
      </c>
      <c r="AB71" s="80" t="str">
        <f>IF(COUNTIFS(TKB_HK2_Moi_Giang!$S:$S,ThongKe_GV!$C71,TKB_HK2_Moi_Giang!$K:$K,ThongKe_GV!AB$1,TKB_HK2_Moi_Giang!$L:$L,ThongKe_GV!AB$2)&gt;0,"X","")</f>
        <v/>
      </c>
    </row>
    <row r="72">
      <c r="A72" s="68" t="str">
        <f t="shared" si="7"/>
        <v>Thiết kế</v>
      </c>
      <c r="B72" s="77" t="s">
        <v>277</v>
      </c>
      <c r="C72" s="85" t="s">
        <v>278</v>
      </c>
      <c r="D72" s="85" t="s">
        <v>279</v>
      </c>
      <c r="E72" s="79" t="str">
        <f>IF(COUNTIFS(TKB_HK2_Moi_Giang!$S:$S,ThongKe_GV!$C72,TKB_HK2_Moi_Giang!$K:$K,ThongKe_GV!E$1,TKB_HK2_Moi_Giang!$L:$L,ThongKe_GV!E$2)&gt;0,"X","")</f>
        <v/>
      </c>
      <c r="F72" s="79" t="str">
        <f>IF(COUNTIFS(TKB_HK2_Moi_Giang!$S:$S,ThongKe_GV!$C72,TKB_HK2_Moi_Giang!$K:$K,ThongKe_GV!F$1,TKB_HK2_Moi_Giang!$L:$L,ThongKe_GV!F$2)&gt;0,"X","")</f>
        <v/>
      </c>
      <c r="G72" s="79" t="str">
        <f>IF(COUNTIFS(TKB_HK2_Moi_Giang!$S:$S,ThongKe_GV!$C72,TKB_HK2_Moi_Giang!$K:$K,ThongKe_GV!G$1,TKB_HK2_Moi_Giang!$L:$L,ThongKe_GV!G$2)&gt;0,"X","")</f>
        <v/>
      </c>
      <c r="H72" s="79" t="str">
        <f>IF(COUNTIFS(TKB_HK2_Moi_Giang!$S:$S,ThongKe_GV!$C72,TKB_HK2_Moi_Giang!$K:$K,ThongKe_GV!H$1,TKB_HK2_Moi_Giang!$L:$L,ThongKe_GV!H$2)&gt;0,"X","")</f>
        <v/>
      </c>
      <c r="I72" s="79" t="str">
        <f>IF(COUNTIFS(TKB_HK2_Moi_Giang!$S:$S,ThongKe_GV!$C72,TKB_HK2_Moi_Giang!$K:$K,ThongKe_GV!I$1,TKB_HK2_Moi_Giang!$L:$L,ThongKe_GV!I$2)&gt;0,"X","")</f>
        <v/>
      </c>
      <c r="J72" s="79" t="str">
        <f>IF(COUNTIFS(TKB_HK2_Moi_Giang!$S:$S,ThongKe_GV!$C72,TKB_HK2_Moi_Giang!$K:$K,ThongKe_GV!J$1,TKB_HK2_Moi_Giang!$L:$L,ThongKe_GV!J$2)&gt;0,"X","")</f>
        <v/>
      </c>
      <c r="K72" s="79" t="str">
        <f>IF(COUNTIFS(TKB_HK2_Moi_Giang!$S:$S,ThongKe_GV!$C72,TKB_HK2_Moi_Giang!$K:$K,ThongKe_GV!K$1,TKB_HK2_Moi_Giang!$L:$L,ThongKe_GV!K$2)&gt;0,"X","")</f>
        <v/>
      </c>
      <c r="L72" s="79" t="str">
        <f>IF(COUNTIFS(TKB_HK2_Moi_Giang!$S:$S,ThongKe_GV!$C72,TKB_HK2_Moi_Giang!$K:$K,ThongKe_GV!L$1,TKB_HK2_Moi_Giang!$L:$L,ThongKe_GV!L$2)&gt;0,"X","")</f>
        <v/>
      </c>
      <c r="M72" s="79" t="str">
        <f>IF(COUNTIFS(TKB_HK2_Moi_Giang!$S:$S,ThongKe_GV!$C72,TKB_HK2_Moi_Giang!$K:$K,ThongKe_GV!M$1,TKB_HK2_Moi_Giang!$L:$L,ThongKe_GV!M$2)&gt;0,"X","")</f>
        <v/>
      </c>
      <c r="N72" s="79" t="str">
        <f>IF(COUNTIFS(TKB_HK2_Moi_Giang!$S:$S,ThongKe_GV!$C72,TKB_HK2_Moi_Giang!$K:$K,ThongKe_GV!N$1,TKB_HK2_Moi_Giang!$L:$L,ThongKe_GV!N$2)&gt;0,"X","")</f>
        <v/>
      </c>
      <c r="O72" s="79" t="str">
        <f>IF(COUNTIFS(TKB_HK2_Moi_Giang!$S:$S,ThongKe_GV!$C72,TKB_HK2_Moi_Giang!$K:$K,ThongKe_GV!O$1,TKB_HK2_Moi_Giang!$L:$L,ThongKe_GV!O$2)&gt;0,"X","")</f>
        <v/>
      </c>
      <c r="P72" s="79" t="str">
        <f>IF(COUNTIFS(TKB_HK2_Moi_Giang!$S:$S,ThongKe_GV!$C72,TKB_HK2_Moi_Giang!$K:$K,ThongKe_GV!P$1,TKB_HK2_Moi_Giang!$L:$L,ThongKe_GV!P$2)&gt;0,"X","")</f>
        <v/>
      </c>
      <c r="Q72" s="80" t="str">
        <f>IF(COUNTIFS(TKB_HK2_Moi_Giang!$S:$S,ThongKe_GV!$C72,TKB_HK2_Moi_Giang!$K:$K,ThongKe_GV!Q$1,TKB_HK2_Moi_Giang!$L:$L,ThongKe_GV!Q$2)&gt;0,"X","")</f>
        <v/>
      </c>
      <c r="R72" s="80" t="str">
        <f>IF(COUNTIFS(TKB_HK2_Moi_Giang!$S:$S,ThongKe_GV!$C72,TKB_HK2_Moi_Giang!$K:$K,ThongKe_GV!R$1,TKB_HK2_Moi_Giang!$L:$L,ThongKe_GV!R$2)&gt;0,"X","")</f>
        <v/>
      </c>
      <c r="S72" s="80" t="str">
        <f>IF(COUNTIFS(TKB_HK2_Moi_Giang!$S:$S,ThongKe_GV!$C72,TKB_HK2_Moi_Giang!$K:$K,ThongKe_GV!S$1,TKB_HK2_Moi_Giang!$L:$L,ThongKe_GV!S$2)&gt;0,"X","")</f>
        <v/>
      </c>
      <c r="T72" s="80" t="str">
        <f>IF(COUNTIFS(TKB_HK2_Moi_Giang!$S:$S,ThongKe_GV!$C72,TKB_HK2_Moi_Giang!$K:$K,ThongKe_GV!T$1,TKB_HK2_Moi_Giang!$L:$L,ThongKe_GV!T$2)&gt;0,"X","")</f>
        <v/>
      </c>
      <c r="U72" s="80" t="str">
        <f>IF(COUNTIFS(TKB_HK2_Moi_Giang!$S:$S,ThongKe_GV!$C72,TKB_HK2_Moi_Giang!$K:$K,ThongKe_GV!U$1,TKB_HK2_Moi_Giang!$L:$L,ThongKe_GV!U$2)&gt;0,"X","")</f>
        <v/>
      </c>
      <c r="V72" s="80" t="str">
        <f>IF(COUNTIFS(TKB_HK2_Moi_Giang!$S:$S,ThongKe_GV!$C72,TKB_HK2_Moi_Giang!$K:$K,ThongKe_GV!V$1,TKB_HK2_Moi_Giang!$L:$L,ThongKe_GV!V$2)&gt;0,"X","")</f>
        <v/>
      </c>
      <c r="W72" s="80" t="str">
        <f>IF(COUNTIFS(TKB_HK2_Moi_Giang!$S:$S,ThongKe_GV!$C72,TKB_HK2_Moi_Giang!$K:$K,ThongKe_GV!W$1,TKB_HK2_Moi_Giang!$L:$L,ThongKe_GV!W$2)&gt;0,"X","")</f>
        <v/>
      </c>
      <c r="X72" s="80" t="str">
        <f>IF(COUNTIFS(TKB_HK2_Moi_Giang!$S:$S,ThongKe_GV!$C72,TKB_HK2_Moi_Giang!$K:$K,ThongKe_GV!X$1,TKB_HK2_Moi_Giang!$L:$L,ThongKe_GV!X$2)&gt;0,"X","")</f>
        <v/>
      </c>
      <c r="Y72" s="80" t="str">
        <f>IF(COUNTIFS(TKB_HK2_Moi_Giang!$S:$S,ThongKe_GV!$C72,TKB_HK2_Moi_Giang!$K:$K,ThongKe_GV!Y$1,TKB_HK2_Moi_Giang!$L:$L,ThongKe_GV!Y$2)&gt;0,"X","")</f>
        <v/>
      </c>
      <c r="Z72" s="80" t="str">
        <f>IF(COUNTIFS(TKB_HK2_Moi_Giang!$S:$S,ThongKe_GV!$C72,TKB_HK2_Moi_Giang!$K:$K,ThongKe_GV!Z$1,TKB_HK2_Moi_Giang!$L:$L,ThongKe_GV!Z$2)&gt;0,"X","")</f>
        <v/>
      </c>
      <c r="AA72" s="80" t="str">
        <f>IF(COUNTIFS(TKB_HK2_Moi_Giang!$S:$S,ThongKe_GV!$C72,TKB_HK2_Moi_Giang!$K:$K,ThongKe_GV!AA$1,TKB_HK2_Moi_Giang!$L:$L,ThongKe_GV!AA$2)&gt;0,"X","")</f>
        <v/>
      </c>
      <c r="AB72" s="80" t="str">
        <f>IF(COUNTIFS(TKB_HK2_Moi_Giang!$S:$S,ThongKe_GV!$C72,TKB_HK2_Moi_Giang!$K:$K,ThongKe_GV!AB$1,TKB_HK2_Moi_Giang!$L:$L,ThongKe_GV!AB$2)&gt;0,"X","")</f>
        <v/>
      </c>
    </row>
    <row r="73">
      <c r="A73" s="68" t="str">
        <f t="shared" si="7"/>
        <v/>
      </c>
      <c r="B73" s="77" t="s">
        <v>280</v>
      </c>
      <c r="C73" s="85" t="s">
        <v>281</v>
      </c>
      <c r="D73" s="85" t="s">
        <v>282</v>
      </c>
      <c r="E73" s="79" t="str">
        <f>IF(COUNTIFS(TKB_HK2_Moi_Giang!$S:$S,ThongKe_GV!$C73,TKB_HK2_Moi_Giang!$K:$K,ThongKe_GV!E$1,TKB_HK2_Moi_Giang!$L:$L,ThongKe_GV!E$2)&gt;0,"X","")</f>
        <v/>
      </c>
      <c r="F73" s="79" t="str">
        <f>IF(COUNTIFS(TKB_HK2_Moi_Giang!$S:$S,ThongKe_GV!$C73,TKB_HK2_Moi_Giang!$K:$K,ThongKe_GV!F$1,TKB_HK2_Moi_Giang!$L:$L,ThongKe_GV!F$2)&gt;0,"X","")</f>
        <v/>
      </c>
      <c r="G73" s="79" t="str">
        <f>IF(COUNTIFS(TKB_HK2_Moi_Giang!$S:$S,ThongKe_GV!$C73,TKB_HK2_Moi_Giang!$K:$K,ThongKe_GV!G$1,TKB_HK2_Moi_Giang!$L:$L,ThongKe_GV!G$2)&gt;0,"X","")</f>
        <v/>
      </c>
      <c r="H73" s="79" t="str">
        <f>IF(COUNTIFS(TKB_HK2_Moi_Giang!$S:$S,ThongKe_GV!$C73,TKB_HK2_Moi_Giang!$K:$K,ThongKe_GV!H$1,TKB_HK2_Moi_Giang!$L:$L,ThongKe_GV!H$2)&gt;0,"X","")</f>
        <v/>
      </c>
      <c r="I73" s="79" t="str">
        <f>IF(COUNTIFS(TKB_HK2_Moi_Giang!$S:$S,ThongKe_GV!$C73,TKB_HK2_Moi_Giang!$K:$K,ThongKe_GV!I$1,TKB_HK2_Moi_Giang!$L:$L,ThongKe_GV!I$2)&gt;0,"X","")</f>
        <v/>
      </c>
      <c r="J73" s="79" t="str">
        <f>IF(COUNTIFS(TKB_HK2_Moi_Giang!$S:$S,ThongKe_GV!$C73,TKB_HK2_Moi_Giang!$K:$K,ThongKe_GV!J$1,TKB_HK2_Moi_Giang!$L:$L,ThongKe_GV!J$2)&gt;0,"X","")</f>
        <v/>
      </c>
      <c r="K73" s="79" t="str">
        <f>IF(COUNTIFS(TKB_HK2_Moi_Giang!$S:$S,ThongKe_GV!$C73,TKB_HK2_Moi_Giang!$K:$K,ThongKe_GV!K$1,TKB_HK2_Moi_Giang!$L:$L,ThongKe_GV!K$2)&gt;0,"X","")</f>
        <v/>
      </c>
      <c r="L73" s="79" t="str">
        <f>IF(COUNTIFS(TKB_HK2_Moi_Giang!$S:$S,ThongKe_GV!$C73,TKB_HK2_Moi_Giang!$K:$K,ThongKe_GV!L$1,TKB_HK2_Moi_Giang!$L:$L,ThongKe_GV!L$2)&gt;0,"X","")</f>
        <v/>
      </c>
      <c r="M73" s="79" t="str">
        <f>IF(COUNTIFS(TKB_HK2_Moi_Giang!$S:$S,ThongKe_GV!$C73,TKB_HK2_Moi_Giang!$K:$K,ThongKe_GV!M$1,TKB_HK2_Moi_Giang!$L:$L,ThongKe_GV!M$2)&gt;0,"X","")</f>
        <v/>
      </c>
      <c r="N73" s="79" t="str">
        <f>IF(COUNTIFS(TKB_HK2_Moi_Giang!$S:$S,ThongKe_GV!$C73,TKB_HK2_Moi_Giang!$K:$K,ThongKe_GV!N$1,TKB_HK2_Moi_Giang!$L:$L,ThongKe_GV!N$2)&gt;0,"X","")</f>
        <v/>
      </c>
      <c r="O73" s="79" t="str">
        <f>IF(COUNTIFS(TKB_HK2_Moi_Giang!$S:$S,ThongKe_GV!$C73,TKB_HK2_Moi_Giang!$K:$K,ThongKe_GV!O$1,TKB_HK2_Moi_Giang!$L:$L,ThongKe_GV!O$2)&gt;0,"X","")</f>
        <v/>
      </c>
      <c r="P73" s="79" t="str">
        <f>IF(COUNTIFS(TKB_HK2_Moi_Giang!$S:$S,ThongKe_GV!$C73,TKB_HK2_Moi_Giang!$K:$K,ThongKe_GV!P$1,TKB_HK2_Moi_Giang!$L:$L,ThongKe_GV!P$2)&gt;0,"X","")</f>
        <v/>
      </c>
      <c r="Q73" s="80" t="str">
        <f>IF(COUNTIFS(TKB_HK2_Moi_Giang!$S:$S,ThongKe_GV!$C73,TKB_HK2_Moi_Giang!$K:$K,ThongKe_GV!Q$1,TKB_HK2_Moi_Giang!$L:$L,ThongKe_GV!Q$2)&gt;0,"X","")</f>
        <v/>
      </c>
      <c r="R73" s="80" t="str">
        <f>IF(COUNTIFS(TKB_HK2_Moi_Giang!$S:$S,ThongKe_GV!$C73,TKB_HK2_Moi_Giang!$K:$K,ThongKe_GV!R$1,TKB_HK2_Moi_Giang!$L:$L,ThongKe_GV!R$2)&gt;0,"X","")</f>
        <v/>
      </c>
      <c r="S73" s="80" t="str">
        <f>IF(COUNTIFS(TKB_HK2_Moi_Giang!$S:$S,ThongKe_GV!$C73,TKB_HK2_Moi_Giang!$K:$K,ThongKe_GV!S$1,TKB_HK2_Moi_Giang!$L:$L,ThongKe_GV!S$2)&gt;0,"X","")</f>
        <v/>
      </c>
      <c r="T73" s="80" t="str">
        <f>IF(COUNTIFS(TKB_HK2_Moi_Giang!$S:$S,ThongKe_GV!$C73,TKB_HK2_Moi_Giang!$K:$K,ThongKe_GV!T$1,TKB_HK2_Moi_Giang!$L:$L,ThongKe_GV!T$2)&gt;0,"X","")</f>
        <v/>
      </c>
      <c r="U73" s="80" t="str">
        <f>IF(COUNTIFS(TKB_HK2_Moi_Giang!$S:$S,ThongKe_GV!$C73,TKB_HK2_Moi_Giang!$K:$K,ThongKe_GV!U$1,TKB_HK2_Moi_Giang!$L:$L,ThongKe_GV!U$2)&gt;0,"X","")</f>
        <v/>
      </c>
      <c r="V73" s="80" t="str">
        <f>IF(COUNTIFS(TKB_HK2_Moi_Giang!$S:$S,ThongKe_GV!$C73,TKB_HK2_Moi_Giang!$K:$K,ThongKe_GV!V$1,TKB_HK2_Moi_Giang!$L:$L,ThongKe_GV!V$2)&gt;0,"X","")</f>
        <v/>
      </c>
      <c r="W73" s="80" t="str">
        <f>IF(COUNTIFS(TKB_HK2_Moi_Giang!$S:$S,ThongKe_GV!$C73,TKB_HK2_Moi_Giang!$K:$K,ThongKe_GV!W$1,TKB_HK2_Moi_Giang!$L:$L,ThongKe_GV!W$2)&gt;0,"X","")</f>
        <v/>
      </c>
      <c r="X73" s="80" t="str">
        <f>IF(COUNTIFS(TKB_HK2_Moi_Giang!$S:$S,ThongKe_GV!$C73,TKB_HK2_Moi_Giang!$K:$K,ThongKe_GV!X$1,TKB_HK2_Moi_Giang!$L:$L,ThongKe_GV!X$2)&gt;0,"X","")</f>
        <v/>
      </c>
      <c r="Y73" s="80" t="str">
        <f>IF(COUNTIFS(TKB_HK2_Moi_Giang!$S:$S,ThongKe_GV!$C73,TKB_HK2_Moi_Giang!$K:$K,ThongKe_GV!Y$1,TKB_HK2_Moi_Giang!$L:$L,ThongKe_GV!Y$2)&gt;0,"X","")</f>
        <v/>
      </c>
      <c r="Z73" s="80" t="str">
        <f>IF(COUNTIFS(TKB_HK2_Moi_Giang!$S:$S,ThongKe_GV!$C73,TKB_HK2_Moi_Giang!$K:$K,ThongKe_GV!Z$1,TKB_HK2_Moi_Giang!$L:$L,ThongKe_GV!Z$2)&gt;0,"X","")</f>
        <v/>
      </c>
      <c r="AA73" s="80" t="str">
        <f>IF(COUNTIFS(TKB_HK2_Moi_Giang!$S:$S,ThongKe_GV!$C73,TKB_HK2_Moi_Giang!$K:$K,ThongKe_GV!AA$1,TKB_HK2_Moi_Giang!$L:$L,ThongKe_GV!AA$2)&gt;0,"X","")</f>
        <v/>
      </c>
      <c r="AB73" s="80" t="str">
        <f>IF(COUNTIFS(TKB_HK2_Moi_Giang!$S:$S,ThongKe_GV!$C73,TKB_HK2_Moi_Giang!$K:$K,ThongKe_GV!AB$1,TKB_HK2_Moi_Giang!$L:$L,ThongKe_GV!AB$2)&gt;0,"X","")</f>
        <v/>
      </c>
    </row>
    <row r="74">
      <c r="A74" s="68" t="str">
        <f t="shared" si="7"/>
        <v>Quản trị</v>
      </c>
      <c r="B74" s="77" t="s">
        <v>283</v>
      </c>
      <c r="C74" s="85" t="s">
        <v>284</v>
      </c>
      <c r="D74" s="85" t="s">
        <v>285</v>
      </c>
      <c r="E74" s="79" t="str">
        <f>IF(COUNTIFS(TKB_HK2_Moi_Giang!$S:$S,ThongKe_GV!$C74,TKB_HK2_Moi_Giang!$K:$K,ThongKe_GV!E$1,TKB_HK2_Moi_Giang!$L:$L,ThongKe_GV!E$2)&gt;0,"X","")</f>
        <v/>
      </c>
      <c r="F74" s="79" t="str">
        <f>IF(COUNTIFS(TKB_HK2_Moi_Giang!$S:$S,ThongKe_GV!$C74,TKB_HK2_Moi_Giang!$K:$K,ThongKe_GV!F$1,TKB_HK2_Moi_Giang!$L:$L,ThongKe_GV!F$2)&gt;0,"X","")</f>
        <v/>
      </c>
      <c r="G74" s="79" t="str">
        <f>IF(COUNTIFS(TKB_HK2_Moi_Giang!$S:$S,ThongKe_GV!$C74,TKB_HK2_Moi_Giang!$K:$K,ThongKe_GV!G$1,TKB_HK2_Moi_Giang!$L:$L,ThongKe_GV!G$2)&gt;0,"X","")</f>
        <v/>
      </c>
      <c r="H74" s="79" t="str">
        <f>IF(COUNTIFS(TKB_HK2_Moi_Giang!$S:$S,ThongKe_GV!$C74,TKB_HK2_Moi_Giang!$K:$K,ThongKe_GV!H$1,TKB_HK2_Moi_Giang!$L:$L,ThongKe_GV!H$2)&gt;0,"X","")</f>
        <v/>
      </c>
      <c r="I74" s="79" t="str">
        <f>IF(COUNTIFS(TKB_HK2_Moi_Giang!$S:$S,ThongKe_GV!$C74,TKB_HK2_Moi_Giang!$K:$K,ThongKe_GV!I$1,TKB_HK2_Moi_Giang!$L:$L,ThongKe_GV!I$2)&gt;0,"X","")</f>
        <v/>
      </c>
      <c r="J74" s="79" t="str">
        <f>IF(COUNTIFS(TKB_HK2_Moi_Giang!$S:$S,ThongKe_GV!$C74,TKB_HK2_Moi_Giang!$K:$K,ThongKe_GV!J$1,TKB_HK2_Moi_Giang!$L:$L,ThongKe_GV!J$2)&gt;0,"X","")</f>
        <v/>
      </c>
      <c r="K74" s="79" t="str">
        <f>IF(COUNTIFS(TKB_HK2_Moi_Giang!$S:$S,ThongKe_GV!$C74,TKB_HK2_Moi_Giang!$K:$K,ThongKe_GV!K$1,TKB_HK2_Moi_Giang!$L:$L,ThongKe_GV!K$2)&gt;0,"X","")</f>
        <v/>
      </c>
      <c r="L74" s="79" t="str">
        <f>IF(COUNTIFS(TKB_HK2_Moi_Giang!$S:$S,ThongKe_GV!$C74,TKB_HK2_Moi_Giang!$K:$K,ThongKe_GV!L$1,TKB_HK2_Moi_Giang!$L:$L,ThongKe_GV!L$2)&gt;0,"X","")</f>
        <v/>
      </c>
      <c r="M74" s="79" t="str">
        <f>IF(COUNTIFS(TKB_HK2_Moi_Giang!$S:$S,ThongKe_GV!$C74,TKB_HK2_Moi_Giang!$K:$K,ThongKe_GV!M$1,TKB_HK2_Moi_Giang!$L:$L,ThongKe_GV!M$2)&gt;0,"X","")</f>
        <v/>
      </c>
      <c r="N74" s="79" t="str">
        <f>IF(COUNTIFS(TKB_HK2_Moi_Giang!$S:$S,ThongKe_GV!$C74,TKB_HK2_Moi_Giang!$K:$K,ThongKe_GV!N$1,TKB_HK2_Moi_Giang!$L:$L,ThongKe_GV!N$2)&gt;0,"X","")</f>
        <v/>
      </c>
      <c r="O74" s="79" t="str">
        <f>IF(COUNTIFS(TKB_HK2_Moi_Giang!$S:$S,ThongKe_GV!$C74,TKB_HK2_Moi_Giang!$K:$K,ThongKe_GV!O$1,TKB_HK2_Moi_Giang!$L:$L,ThongKe_GV!O$2)&gt;0,"X","")</f>
        <v/>
      </c>
      <c r="P74" s="79" t="str">
        <f>IF(COUNTIFS(TKB_HK2_Moi_Giang!$S:$S,ThongKe_GV!$C74,TKB_HK2_Moi_Giang!$K:$K,ThongKe_GV!P$1,TKB_HK2_Moi_Giang!$L:$L,ThongKe_GV!P$2)&gt;0,"X","")</f>
        <v/>
      </c>
      <c r="Q74" s="80" t="str">
        <f>IF(COUNTIFS(TKB_HK2_Moi_Giang!$S:$S,ThongKe_GV!$C74,TKB_HK2_Moi_Giang!$K:$K,ThongKe_GV!Q$1,TKB_HK2_Moi_Giang!$L:$L,ThongKe_GV!Q$2)&gt;0,"X","")</f>
        <v/>
      </c>
      <c r="R74" s="80" t="str">
        <f>IF(COUNTIFS(TKB_HK2_Moi_Giang!$S:$S,ThongKe_GV!$C74,TKB_HK2_Moi_Giang!$K:$K,ThongKe_GV!R$1,TKB_HK2_Moi_Giang!$L:$L,ThongKe_GV!R$2)&gt;0,"X","")</f>
        <v/>
      </c>
      <c r="S74" s="80" t="str">
        <f>IF(COUNTIFS(TKB_HK2_Moi_Giang!$S:$S,ThongKe_GV!$C74,TKB_HK2_Moi_Giang!$K:$K,ThongKe_GV!S$1,TKB_HK2_Moi_Giang!$L:$L,ThongKe_GV!S$2)&gt;0,"X","")</f>
        <v/>
      </c>
      <c r="T74" s="80" t="str">
        <f>IF(COUNTIFS(TKB_HK2_Moi_Giang!$S:$S,ThongKe_GV!$C74,TKB_HK2_Moi_Giang!$K:$K,ThongKe_GV!T$1,TKB_HK2_Moi_Giang!$L:$L,ThongKe_GV!T$2)&gt;0,"X","")</f>
        <v/>
      </c>
      <c r="U74" s="80" t="str">
        <f>IF(COUNTIFS(TKB_HK2_Moi_Giang!$S:$S,ThongKe_GV!$C74,TKB_HK2_Moi_Giang!$K:$K,ThongKe_GV!U$1,TKB_HK2_Moi_Giang!$L:$L,ThongKe_GV!U$2)&gt;0,"X","")</f>
        <v/>
      </c>
      <c r="V74" s="80" t="str">
        <f>IF(COUNTIFS(TKB_HK2_Moi_Giang!$S:$S,ThongKe_GV!$C74,TKB_HK2_Moi_Giang!$K:$K,ThongKe_GV!V$1,TKB_HK2_Moi_Giang!$L:$L,ThongKe_GV!V$2)&gt;0,"X","")</f>
        <v/>
      </c>
      <c r="W74" s="80" t="str">
        <f>IF(COUNTIFS(TKB_HK2_Moi_Giang!$S:$S,ThongKe_GV!$C74,TKB_HK2_Moi_Giang!$K:$K,ThongKe_GV!W$1,TKB_HK2_Moi_Giang!$L:$L,ThongKe_GV!W$2)&gt;0,"X","")</f>
        <v/>
      </c>
      <c r="X74" s="80" t="str">
        <f>IF(COUNTIFS(TKB_HK2_Moi_Giang!$S:$S,ThongKe_GV!$C74,TKB_HK2_Moi_Giang!$K:$K,ThongKe_GV!X$1,TKB_HK2_Moi_Giang!$L:$L,ThongKe_GV!X$2)&gt;0,"X","")</f>
        <v/>
      </c>
      <c r="Y74" s="80" t="str">
        <f>IF(COUNTIFS(TKB_HK2_Moi_Giang!$S:$S,ThongKe_GV!$C74,TKB_HK2_Moi_Giang!$K:$K,ThongKe_GV!Y$1,TKB_HK2_Moi_Giang!$L:$L,ThongKe_GV!Y$2)&gt;0,"X","")</f>
        <v/>
      </c>
      <c r="Z74" s="80" t="str">
        <f>IF(COUNTIFS(TKB_HK2_Moi_Giang!$S:$S,ThongKe_GV!$C74,TKB_HK2_Moi_Giang!$K:$K,ThongKe_GV!Z$1,TKB_HK2_Moi_Giang!$L:$L,ThongKe_GV!Z$2)&gt;0,"X","")</f>
        <v/>
      </c>
      <c r="AA74" s="80" t="str">
        <f>IF(COUNTIFS(TKB_HK2_Moi_Giang!$S:$S,ThongKe_GV!$C74,TKB_HK2_Moi_Giang!$K:$K,ThongKe_GV!AA$1,TKB_HK2_Moi_Giang!$L:$L,ThongKe_GV!AA$2)&gt;0,"X","")</f>
        <v/>
      </c>
      <c r="AB74" s="80" t="str">
        <f>IF(COUNTIFS(TKB_HK2_Moi_Giang!$S:$S,ThongKe_GV!$C74,TKB_HK2_Moi_Giang!$K:$K,ThongKe_GV!AB$1,TKB_HK2_Moi_Giang!$L:$L,ThongKe_GV!AB$2)&gt;0,"X","")</f>
        <v/>
      </c>
    </row>
    <row r="75">
      <c r="A75" s="68" t="str">
        <f t="shared" si="7"/>
        <v>Quản trị</v>
      </c>
      <c r="B75" s="77" t="s">
        <v>286</v>
      </c>
      <c r="C75" s="85" t="s">
        <v>287</v>
      </c>
      <c r="D75" s="85" t="s">
        <v>288</v>
      </c>
      <c r="E75" s="79" t="str">
        <f>IF(COUNTIFS(TKB_HK2_Moi_Giang!$S:$S,ThongKe_GV!$C75,TKB_HK2_Moi_Giang!$K:$K,ThongKe_GV!E$1,TKB_HK2_Moi_Giang!$L:$L,ThongKe_GV!E$2)&gt;0,"X","")</f>
        <v/>
      </c>
      <c r="F75" s="79" t="str">
        <f>IF(COUNTIFS(TKB_HK2_Moi_Giang!$S:$S,ThongKe_GV!$C75,TKB_HK2_Moi_Giang!$K:$K,ThongKe_GV!F$1,TKB_HK2_Moi_Giang!$L:$L,ThongKe_GV!F$2)&gt;0,"X","")</f>
        <v/>
      </c>
      <c r="G75" s="79" t="str">
        <f>IF(COUNTIFS(TKB_HK2_Moi_Giang!$S:$S,ThongKe_GV!$C75,TKB_HK2_Moi_Giang!$K:$K,ThongKe_GV!G$1,TKB_HK2_Moi_Giang!$L:$L,ThongKe_GV!G$2)&gt;0,"X","")</f>
        <v/>
      </c>
      <c r="H75" s="79" t="str">
        <f>IF(COUNTIFS(TKB_HK2_Moi_Giang!$S:$S,ThongKe_GV!$C75,TKB_HK2_Moi_Giang!$K:$K,ThongKe_GV!H$1,TKB_HK2_Moi_Giang!$L:$L,ThongKe_GV!H$2)&gt;0,"X","")</f>
        <v/>
      </c>
      <c r="I75" s="79" t="str">
        <f>IF(COUNTIFS(TKB_HK2_Moi_Giang!$S:$S,ThongKe_GV!$C75,TKB_HK2_Moi_Giang!$K:$K,ThongKe_GV!I$1,TKB_HK2_Moi_Giang!$L:$L,ThongKe_GV!I$2)&gt;0,"X","")</f>
        <v/>
      </c>
      <c r="J75" s="79" t="str">
        <f>IF(COUNTIFS(TKB_HK2_Moi_Giang!$S:$S,ThongKe_GV!$C75,TKB_HK2_Moi_Giang!$K:$K,ThongKe_GV!J$1,TKB_HK2_Moi_Giang!$L:$L,ThongKe_GV!J$2)&gt;0,"X","")</f>
        <v/>
      </c>
      <c r="K75" s="79" t="str">
        <f>IF(COUNTIFS(TKB_HK2_Moi_Giang!$S:$S,ThongKe_GV!$C75,TKB_HK2_Moi_Giang!$K:$K,ThongKe_GV!K$1,TKB_HK2_Moi_Giang!$L:$L,ThongKe_GV!K$2)&gt;0,"X","")</f>
        <v/>
      </c>
      <c r="L75" s="79" t="str">
        <f>IF(COUNTIFS(TKB_HK2_Moi_Giang!$S:$S,ThongKe_GV!$C75,TKB_HK2_Moi_Giang!$K:$K,ThongKe_GV!L$1,TKB_HK2_Moi_Giang!$L:$L,ThongKe_GV!L$2)&gt;0,"X","")</f>
        <v/>
      </c>
      <c r="M75" s="79" t="str">
        <f>IF(COUNTIFS(TKB_HK2_Moi_Giang!$S:$S,ThongKe_GV!$C75,TKB_HK2_Moi_Giang!$K:$K,ThongKe_GV!M$1,TKB_HK2_Moi_Giang!$L:$L,ThongKe_GV!M$2)&gt;0,"X","")</f>
        <v/>
      </c>
      <c r="N75" s="79" t="str">
        <f>IF(COUNTIFS(TKB_HK2_Moi_Giang!$S:$S,ThongKe_GV!$C75,TKB_HK2_Moi_Giang!$K:$K,ThongKe_GV!N$1,TKB_HK2_Moi_Giang!$L:$L,ThongKe_GV!N$2)&gt;0,"X","")</f>
        <v/>
      </c>
      <c r="O75" s="79" t="str">
        <f>IF(COUNTIFS(TKB_HK2_Moi_Giang!$S:$S,ThongKe_GV!$C75,TKB_HK2_Moi_Giang!$K:$K,ThongKe_GV!O$1,TKB_HK2_Moi_Giang!$L:$L,ThongKe_GV!O$2)&gt;0,"X","")</f>
        <v/>
      </c>
      <c r="P75" s="79" t="str">
        <f>IF(COUNTIFS(TKB_HK2_Moi_Giang!$S:$S,ThongKe_GV!$C75,TKB_HK2_Moi_Giang!$K:$K,ThongKe_GV!P$1,TKB_HK2_Moi_Giang!$L:$L,ThongKe_GV!P$2)&gt;0,"X","")</f>
        <v/>
      </c>
      <c r="Q75" s="80" t="str">
        <f>IF(COUNTIFS(TKB_HK2_Moi_Giang!$S:$S,ThongKe_GV!$C75,TKB_HK2_Moi_Giang!$K:$K,ThongKe_GV!Q$1,TKB_HK2_Moi_Giang!$L:$L,ThongKe_GV!Q$2)&gt;0,"X","")</f>
        <v/>
      </c>
      <c r="R75" s="80" t="str">
        <f>IF(COUNTIFS(TKB_HK2_Moi_Giang!$S:$S,ThongKe_GV!$C75,TKB_HK2_Moi_Giang!$K:$K,ThongKe_GV!R$1,TKB_HK2_Moi_Giang!$L:$L,ThongKe_GV!R$2)&gt;0,"X","")</f>
        <v/>
      </c>
      <c r="S75" s="80" t="str">
        <f>IF(COUNTIFS(TKB_HK2_Moi_Giang!$S:$S,ThongKe_GV!$C75,TKB_HK2_Moi_Giang!$K:$K,ThongKe_GV!S$1,TKB_HK2_Moi_Giang!$L:$L,ThongKe_GV!S$2)&gt;0,"X","")</f>
        <v/>
      </c>
      <c r="T75" s="80" t="str">
        <f>IF(COUNTIFS(TKB_HK2_Moi_Giang!$S:$S,ThongKe_GV!$C75,TKB_HK2_Moi_Giang!$K:$K,ThongKe_GV!T$1,TKB_HK2_Moi_Giang!$L:$L,ThongKe_GV!T$2)&gt;0,"X","")</f>
        <v/>
      </c>
      <c r="U75" s="80" t="str">
        <f>IF(COUNTIFS(TKB_HK2_Moi_Giang!$S:$S,ThongKe_GV!$C75,TKB_HK2_Moi_Giang!$K:$K,ThongKe_GV!U$1,TKB_HK2_Moi_Giang!$L:$L,ThongKe_GV!U$2)&gt;0,"X","")</f>
        <v/>
      </c>
      <c r="V75" s="80" t="str">
        <f>IF(COUNTIFS(TKB_HK2_Moi_Giang!$S:$S,ThongKe_GV!$C75,TKB_HK2_Moi_Giang!$K:$K,ThongKe_GV!V$1,TKB_HK2_Moi_Giang!$L:$L,ThongKe_GV!V$2)&gt;0,"X","")</f>
        <v/>
      </c>
      <c r="W75" s="80" t="str">
        <f>IF(COUNTIFS(TKB_HK2_Moi_Giang!$S:$S,ThongKe_GV!$C75,TKB_HK2_Moi_Giang!$K:$K,ThongKe_GV!W$1,TKB_HK2_Moi_Giang!$L:$L,ThongKe_GV!W$2)&gt;0,"X","")</f>
        <v/>
      </c>
      <c r="X75" s="80" t="str">
        <f>IF(COUNTIFS(TKB_HK2_Moi_Giang!$S:$S,ThongKe_GV!$C75,TKB_HK2_Moi_Giang!$K:$K,ThongKe_GV!X$1,TKB_HK2_Moi_Giang!$L:$L,ThongKe_GV!X$2)&gt;0,"X","")</f>
        <v/>
      </c>
      <c r="Y75" s="80" t="str">
        <f>IF(COUNTIFS(TKB_HK2_Moi_Giang!$S:$S,ThongKe_GV!$C75,TKB_HK2_Moi_Giang!$K:$K,ThongKe_GV!Y$1,TKB_HK2_Moi_Giang!$L:$L,ThongKe_GV!Y$2)&gt;0,"X","")</f>
        <v/>
      </c>
      <c r="Z75" s="80" t="str">
        <f>IF(COUNTIFS(TKB_HK2_Moi_Giang!$S:$S,ThongKe_GV!$C75,TKB_HK2_Moi_Giang!$K:$K,ThongKe_GV!Z$1,TKB_HK2_Moi_Giang!$L:$L,ThongKe_GV!Z$2)&gt;0,"X","")</f>
        <v/>
      </c>
      <c r="AA75" s="80" t="str">
        <f>IF(COUNTIFS(TKB_HK2_Moi_Giang!$S:$S,ThongKe_GV!$C75,TKB_HK2_Moi_Giang!$K:$K,ThongKe_GV!AA$1,TKB_HK2_Moi_Giang!$L:$L,ThongKe_GV!AA$2)&gt;0,"X","")</f>
        <v/>
      </c>
      <c r="AB75" s="80" t="str">
        <f>IF(COUNTIFS(TKB_HK2_Moi_Giang!$S:$S,ThongKe_GV!$C75,TKB_HK2_Moi_Giang!$K:$K,ThongKe_GV!AB$1,TKB_HK2_Moi_Giang!$L:$L,ThongKe_GV!AB$2)&gt;0,"X","")</f>
        <v/>
      </c>
    </row>
    <row r="76">
      <c r="A76" s="68" t="str">
        <f t="shared" si="7"/>
        <v>Ngoại ngữ</v>
      </c>
      <c r="B76" s="77" t="s">
        <v>289</v>
      </c>
      <c r="C76" s="85" t="s">
        <v>290</v>
      </c>
      <c r="D76" s="85" t="s">
        <v>291</v>
      </c>
      <c r="E76" s="79" t="str">
        <f>IF(COUNTIFS(TKB_HK2_Moi_Giang!$S:$S,ThongKe_GV!$C76,TKB_HK2_Moi_Giang!$K:$K,ThongKe_GV!E$1,TKB_HK2_Moi_Giang!$L:$L,ThongKe_GV!E$2)&gt;0,"X","")</f>
        <v/>
      </c>
      <c r="F76" s="79" t="str">
        <f>IF(COUNTIFS(TKB_HK2_Moi_Giang!$S:$S,ThongKe_GV!$C76,TKB_HK2_Moi_Giang!$K:$K,ThongKe_GV!F$1,TKB_HK2_Moi_Giang!$L:$L,ThongKe_GV!F$2)&gt;0,"X","")</f>
        <v/>
      </c>
      <c r="G76" s="79" t="str">
        <f>IF(COUNTIFS(TKB_HK2_Moi_Giang!$S:$S,ThongKe_GV!$C76,TKB_HK2_Moi_Giang!$K:$K,ThongKe_GV!G$1,TKB_HK2_Moi_Giang!$L:$L,ThongKe_GV!G$2)&gt;0,"X","")</f>
        <v/>
      </c>
      <c r="H76" s="79" t="str">
        <f>IF(COUNTIFS(TKB_HK2_Moi_Giang!$S:$S,ThongKe_GV!$C76,TKB_HK2_Moi_Giang!$K:$K,ThongKe_GV!H$1,TKB_HK2_Moi_Giang!$L:$L,ThongKe_GV!H$2)&gt;0,"X","")</f>
        <v/>
      </c>
      <c r="I76" s="79" t="str">
        <f>IF(COUNTIFS(TKB_HK2_Moi_Giang!$S:$S,ThongKe_GV!$C76,TKB_HK2_Moi_Giang!$K:$K,ThongKe_GV!I$1,TKB_HK2_Moi_Giang!$L:$L,ThongKe_GV!I$2)&gt;0,"X","")</f>
        <v/>
      </c>
      <c r="J76" s="79" t="str">
        <f>IF(COUNTIFS(TKB_HK2_Moi_Giang!$S:$S,ThongKe_GV!$C76,TKB_HK2_Moi_Giang!$K:$K,ThongKe_GV!J$1,TKB_HK2_Moi_Giang!$L:$L,ThongKe_GV!J$2)&gt;0,"X","")</f>
        <v/>
      </c>
      <c r="K76" s="79" t="str">
        <f>IF(COUNTIFS(TKB_HK2_Moi_Giang!$S:$S,ThongKe_GV!$C76,TKB_HK2_Moi_Giang!$K:$K,ThongKe_GV!K$1,TKB_HK2_Moi_Giang!$L:$L,ThongKe_GV!K$2)&gt;0,"X","")</f>
        <v/>
      </c>
      <c r="L76" s="79" t="str">
        <f>IF(COUNTIFS(TKB_HK2_Moi_Giang!$S:$S,ThongKe_GV!$C76,TKB_HK2_Moi_Giang!$K:$K,ThongKe_GV!L$1,TKB_HK2_Moi_Giang!$L:$L,ThongKe_GV!L$2)&gt;0,"X","")</f>
        <v/>
      </c>
      <c r="M76" s="79" t="str">
        <f>IF(COUNTIFS(TKB_HK2_Moi_Giang!$S:$S,ThongKe_GV!$C76,TKB_HK2_Moi_Giang!$K:$K,ThongKe_GV!M$1,TKB_HK2_Moi_Giang!$L:$L,ThongKe_GV!M$2)&gt;0,"X","")</f>
        <v/>
      </c>
      <c r="N76" s="79" t="str">
        <f>IF(COUNTIFS(TKB_HK2_Moi_Giang!$S:$S,ThongKe_GV!$C76,TKB_HK2_Moi_Giang!$K:$K,ThongKe_GV!N$1,TKB_HK2_Moi_Giang!$L:$L,ThongKe_GV!N$2)&gt;0,"X","")</f>
        <v/>
      </c>
      <c r="O76" s="79" t="str">
        <f>IF(COUNTIFS(TKB_HK2_Moi_Giang!$S:$S,ThongKe_GV!$C76,TKB_HK2_Moi_Giang!$K:$K,ThongKe_GV!O$1,TKB_HK2_Moi_Giang!$L:$L,ThongKe_GV!O$2)&gt;0,"X","")</f>
        <v/>
      </c>
      <c r="P76" s="79" t="str">
        <f>IF(COUNTIFS(TKB_HK2_Moi_Giang!$S:$S,ThongKe_GV!$C76,TKB_HK2_Moi_Giang!$K:$K,ThongKe_GV!P$1,TKB_HK2_Moi_Giang!$L:$L,ThongKe_GV!P$2)&gt;0,"X","")</f>
        <v/>
      </c>
      <c r="Q76" s="80" t="str">
        <f>IF(COUNTIFS(TKB_HK2_Moi_Giang!$S:$S,ThongKe_GV!$C76,TKB_HK2_Moi_Giang!$K:$K,ThongKe_GV!Q$1,TKB_HK2_Moi_Giang!$L:$L,ThongKe_GV!Q$2)&gt;0,"X","")</f>
        <v/>
      </c>
      <c r="R76" s="80" t="str">
        <f>IF(COUNTIFS(TKB_HK2_Moi_Giang!$S:$S,ThongKe_GV!$C76,TKB_HK2_Moi_Giang!$K:$K,ThongKe_GV!R$1,TKB_HK2_Moi_Giang!$L:$L,ThongKe_GV!R$2)&gt;0,"X","")</f>
        <v/>
      </c>
      <c r="S76" s="80" t="str">
        <f>IF(COUNTIFS(TKB_HK2_Moi_Giang!$S:$S,ThongKe_GV!$C76,TKB_HK2_Moi_Giang!$K:$K,ThongKe_GV!S$1,TKB_HK2_Moi_Giang!$L:$L,ThongKe_GV!S$2)&gt;0,"X","")</f>
        <v/>
      </c>
      <c r="T76" s="80" t="str">
        <f>IF(COUNTIFS(TKB_HK2_Moi_Giang!$S:$S,ThongKe_GV!$C76,TKB_HK2_Moi_Giang!$K:$K,ThongKe_GV!T$1,TKB_HK2_Moi_Giang!$L:$L,ThongKe_GV!T$2)&gt;0,"X","")</f>
        <v/>
      </c>
      <c r="U76" s="80" t="str">
        <f>IF(COUNTIFS(TKB_HK2_Moi_Giang!$S:$S,ThongKe_GV!$C76,TKB_HK2_Moi_Giang!$K:$K,ThongKe_GV!U$1,TKB_HK2_Moi_Giang!$L:$L,ThongKe_GV!U$2)&gt;0,"X","")</f>
        <v/>
      </c>
      <c r="V76" s="80" t="str">
        <f>IF(COUNTIFS(TKB_HK2_Moi_Giang!$S:$S,ThongKe_GV!$C76,TKB_HK2_Moi_Giang!$K:$K,ThongKe_GV!V$1,TKB_HK2_Moi_Giang!$L:$L,ThongKe_GV!V$2)&gt;0,"X","")</f>
        <v/>
      </c>
      <c r="W76" s="80" t="str">
        <f>IF(COUNTIFS(TKB_HK2_Moi_Giang!$S:$S,ThongKe_GV!$C76,TKB_HK2_Moi_Giang!$K:$K,ThongKe_GV!W$1,TKB_HK2_Moi_Giang!$L:$L,ThongKe_GV!W$2)&gt;0,"X","")</f>
        <v/>
      </c>
      <c r="X76" s="80" t="str">
        <f>IF(COUNTIFS(TKB_HK2_Moi_Giang!$S:$S,ThongKe_GV!$C76,TKB_HK2_Moi_Giang!$K:$K,ThongKe_GV!X$1,TKB_HK2_Moi_Giang!$L:$L,ThongKe_GV!X$2)&gt;0,"X","")</f>
        <v/>
      </c>
      <c r="Y76" s="80" t="str">
        <f>IF(COUNTIFS(TKB_HK2_Moi_Giang!$S:$S,ThongKe_GV!$C76,TKB_HK2_Moi_Giang!$K:$K,ThongKe_GV!Y$1,TKB_HK2_Moi_Giang!$L:$L,ThongKe_GV!Y$2)&gt;0,"X","")</f>
        <v/>
      </c>
      <c r="Z76" s="80" t="str">
        <f>IF(COUNTIFS(TKB_HK2_Moi_Giang!$S:$S,ThongKe_GV!$C76,TKB_HK2_Moi_Giang!$K:$K,ThongKe_GV!Z$1,TKB_HK2_Moi_Giang!$L:$L,ThongKe_GV!Z$2)&gt;0,"X","")</f>
        <v/>
      </c>
      <c r="AA76" s="80" t="str">
        <f>IF(COUNTIFS(TKB_HK2_Moi_Giang!$S:$S,ThongKe_GV!$C76,TKB_HK2_Moi_Giang!$K:$K,ThongKe_GV!AA$1,TKB_HK2_Moi_Giang!$L:$L,ThongKe_GV!AA$2)&gt;0,"X","")</f>
        <v/>
      </c>
      <c r="AB76" s="80" t="str">
        <f>IF(COUNTIFS(TKB_HK2_Moi_Giang!$S:$S,ThongKe_GV!$C76,TKB_HK2_Moi_Giang!$K:$K,ThongKe_GV!AB$1,TKB_HK2_Moi_Giang!$L:$L,ThongKe_GV!AB$2)&gt;0,"X","")</f>
        <v/>
      </c>
    </row>
    <row r="77">
      <c r="A77" s="68" t="str">
        <f t="shared" si="7"/>
        <v>Ngoại ngữ</v>
      </c>
      <c r="B77" s="77" t="s">
        <v>292</v>
      </c>
      <c r="C77" s="85" t="s">
        <v>293</v>
      </c>
      <c r="D77" s="85" t="s">
        <v>294</v>
      </c>
      <c r="E77" s="79" t="str">
        <f>IF(COUNTIFS(TKB_HK2_Moi_Giang!$S:$S,ThongKe_GV!$C77,TKB_HK2_Moi_Giang!$K:$K,ThongKe_GV!E$1,TKB_HK2_Moi_Giang!$L:$L,ThongKe_GV!E$2)&gt;0,"X","")</f>
        <v/>
      </c>
      <c r="F77" s="79" t="str">
        <f>IF(COUNTIFS(TKB_HK2_Moi_Giang!$S:$S,ThongKe_GV!$C77,TKB_HK2_Moi_Giang!$K:$K,ThongKe_GV!F$1,TKB_HK2_Moi_Giang!$L:$L,ThongKe_GV!F$2)&gt;0,"X","")</f>
        <v>X</v>
      </c>
      <c r="G77" s="79" t="str">
        <f>IF(COUNTIFS(TKB_HK2_Moi_Giang!$S:$S,ThongKe_GV!$C77,TKB_HK2_Moi_Giang!$K:$K,ThongKe_GV!G$1,TKB_HK2_Moi_Giang!$L:$L,ThongKe_GV!G$2)&gt;0,"X","")</f>
        <v/>
      </c>
      <c r="H77" s="79" t="str">
        <f>IF(COUNTIFS(TKB_HK2_Moi_Giang!$S:$S,ThongKe_GV!$C77,TKB_HK2_Moi_Giang!$K:$K,ThongKe_GV!H$1,TKB_HK2_Moi_Giang!$L:$L,ThongKe_GV!H$2)&gt;0,"X","")</f>
        <v/>
      </c>
      <c r="I77" s="79" t="str">
        <f>IF(COUNTIFS(TKB_HK2_Moi_Giang!$S:$S,ThongKe_GV!$C77,TKB_HK2_Moi_Giang!$K:$K,ThongKe_GV!I$1,TKB_HK2_Moi_Giang!$L:$L,ThongKe_GV!I$2)&gt;0,"X","")</f>
        <v/>
      </c>
      <c r="J77" s="79" t="str">
        <f>IF(COUNTIFS(TKB_HK2_Moi_Giang!$S:$S,ThongKe_GV!$C77,TKB_HK2_Moi_Giang!$K:$K,ThongKe_GV!J$1,TKB_HK2_Moi_Giang!$L:$L,ThongKe_GV!J$2)&gt;0,"X","")</f>
        <v/>
      </c>
      <c r="K77" s="79" t="str">
        <f>IF(COUNTIFS(TKB_HK2_Moi_Giang!$S:$S,ThongKe_GV!$C77,TKB_HK2_Moi_Giang!$K:$K,ThongKe_GV!K$1,TKB_HK2_Moi_Giang!$L:$L,ThongKe_GV!K$2)&gt;0,"X","")</f>
        <v/>
      </c>
      <c r="L77" s="79" t="str">
        <f>IF(COUNTIFS(TKB_HK2_Moi_Giang!$S:$S,ThongKe_GV!$C77,TKB_HK2_Moi_Giang!$K:$K,ThongKe_GV!L$1,TKB_HK2_Moi_Giang!$L:$L,ThongKe_GV!L$2)&gt;0,"X","")</f>
        <v/>
      </c>
      <c r="M77" s="79" t="str">
        <f>IF(COUNTIFS(TKB_HK2_Moi_Giang!$S:$S,ThongKe_GV!$C77,TKB_HK2_Moi_Giang!$K:$K,ThongKe_GV!M$1,TKB_HK2_Moi_Giang!$L:$L,ThongKe_GV!M$2)&gt;0,"X","")</f>
        <v/>
      </c>
      <c r="N77" s="79" t="str">
        <f>IF(COUNTIFS(TKB_HK2_Moi_Giang!$S:$S,ThongKe_GV!$C77,TKB_HK2_Moi_Giang!$K:$K,ThongKe_GV!N$1,TKB_HK2_Moi_Giang!$L:$L,ThongKe_GV!N$2)&gt;0,"X","")</f>
        <v/>
      </c>
      <c r="O77" s="79" t="str">
        <f>IF(COUNTIFS(TKB_HK2_Moi_Giang!$S:$S,ThongKe_GV!$C77,TKB_HK2_Moi_Giang!$K:$K,ThongKe_GV!O$1,TKB_HK2_Moi_Giang!$L:$L,ThongKe_GV!O$2)&gt;0,"X","")</f>
        <v/>
      </c>
      <c r="P77" s="79" t="str">
        <f>IF(COUNTIFS(TKB_HK2_Moi_Giang!$S:$S,ThongKe_GV!$C77,TKB_HK2_Moi_Giang!$K:$K,ThongKe_GV!P$1,TKB_HK2_Moi_Giang!$L:$L,ThongKe_GV!P$2)&gt;0,"X","")</f>
        <v/>
      </c>
      <c r="Q77" s="80" t="str">
        <f>IF(COUNTIFS(TKB_HK2_Moi_Giang!$S:$S,ThongKe_GV!$C77,TKB_HK2_Moi_Giang!$K:$K,ThongKe_GV!Q$1,TKB_HK2_Moi_Giang!$L:$L,ThongKe_GV!Q$2)&gt;0,"X","")</f>
        <v/>
      </c>
      <c r="R77" s="80" t="str">
        <f>IF(COUNTIFS(TKB_HK2_Moi_Giang!$S:$S,ThongKe_GV!$C77,TKB_HK2_Moi_Giang!$K:$K,ThongKe_GV!R$1,TKB_HK2_Moi_Giang!$L:$L,ThongKe_GV!R$2)&gt;0,"X","")</f>
        <v/>
      </c>
      <c r="S77" s="80" t="str">
        <f>IF(COUNTIFS(TKB_HK2_Moi_Giang!$S:$S,ThongKe_GV!$C77,TKB_HK2_Moi_Giang!$K:$K,ThongKe_GV!S$1,TKB_HK2_Moi_Giang!$L:$L,ThongKe_GV!S$2)&gt;0,"X","")</f>
        <v/>
      </c>
      <c r="T77" s="80" t="str">
        <f>IF(COUNTIFS(TKB_HK2_Moi_Giang!$S:$S,ThongKe_GV!$C77,TKB_HK2_Moi_Giang!$K:$K,ThongKe_GV!T$1,TKB_HK2_Moi_Giang!$L:$L,ThongKe_GV!T$2)&gt;0,"X","")</f>
        <v/>
      </c>
      <c r="U77" s="80" t="str">
        <f>IF(COUNTIFS(TKB_HK2_Moi_Giang!$S:$S,ThongKe_GV!$C77,TKB_HK2_Moi_Giang!$K:$K,ThongKe_GV!U$1,TKB_HK2_Moi_Giang!$L:$L,ThongKe_GV!U$2)&gt;0,"X","")</f>
        <v/>
      </c>
      <c r="V77" s="80" t="str">
        <f>IF(COUNTIFS(TKB_HK2_Moi_Giang!$S:$S,ThongKe_GV!$C77,TKB_HK2_Moi_Giang!$K:$K,ThongKe_GV!V$1,TKB_HK2_Moi_Giang!$L:$L,ThongKe_GV!V$2)&gt;0,"X","")</f>
        <v/>
      </c>
      <c r="W77" s="80" t="str">
        <f>IF(COUNTIFS(TKB_HK2_Moi_Giang!$S:$S,ThongKe_GV!$C77,TKB_HK2_Moi_Giang!$K:$K,ThongKe_GV!W$1,TKB_HK2_Moi_Giang!$L:$L,ThongKe_GV!W$2)&gt;0,"X","")</f>
        <v/>
      </c>
      <c r="X77" s="80" t="str">
        <f>IF(COUNTIFS(TKB_HK2_Moi_Giang!$S:$S,ThongKe_GV!$C77,TKB_HK2_Moi_Giang!$K:$K,ThongKe_GV!X$1,TKB_HK2_Moi_Giang!$L:$L,ThongKe_GV!X$2)&gt;0,"X","")</f>
        <v/>
      </c>
      <c r="Y77" s="80" t="str">
        <f>IF(COUNTIFS(TKB_HK2_Moi_Giang!$S:$S,ThongKe_GV!$C77,TKB_HK2_Moi_Giang!$K:$K,ThongKe_GV!Y$1,TKB_HK2_Moi_Giang!$L:$L,ThongKe_GV!Y$2)&gt;0,"X","")</f>
        <v/>
      </c>
      <c r="Z77" s="80" t="str">
        <f>IF(COUNTIFS(TKB_HK2_Moi_Giang!$S:$S,ThongKe_GV!$C77,TKB_HK2_Moi_Giang!$K:$K,ThongKe_GV!Z$1,TKB_HK2_Moi_Giang!$L:$L,ThongKe_GV!Z$2)&gt;0,"X","")</f>
        <v/>
      </c>
      <c r="AA77" s="80" t="str">
        <f>IF(COUNTIFS(TKB_HK2_Moi_Giang!$S:$S,ThongKe_GV!$C77,TKB_HK2_Moi_Giang!$K:$K,ThongKe_GV!AA$1,TKB_HK2_Moi_Giang!$L:$L,ThongKe_GV!AA$2)&gt;0,"X","")</f>
        <v/>
      </c>
      <c r="AB77" s="80" t="str">
        <f>IF(COUNTIFS(TKB_HK2_Moi_Giang!$S:$S,ThongKe_GV!$C77,TKB_HK2_Moi_Giang!$K:$K,ThongKe_GV!AB$1,TKB_HK2_Moi_Giang!$L:$L,ThongKe_GV!AB$2)&gt;0,"X","")</f>
        <v/>
      </c>
    </row>
    <row r="78">
      <c r="A78" s="68" t="str">
        <f t="shared" si="7"/>
        <v/>
      </c>
      <c r="B78" s="77" t="s">
        <v>295</v>
      </c>
      <c r="C78" s="85" t="s">
        <v>296</v>
      </c>
      <c r="D78" s="85" t="s">
        <v>297</v>
      </c>
      <c r="E78" s="79" t="str">
        <f>IF(COUNTIFS(TKB_HK2_Moi_Giang!$S:$S,ThongKe_GV!$C78,TKB_HK2_Moi_Giang!$K:$K,ThongKe_GV!E$1,TKB_HK2_Moi_Giang!$L:$L,ThongKe_GV!E$2)&gt;0,"X","")</f>
        <v/>
      </c>
      <c r="F78" s="79" t="str">
        <f>IF(COUNTIFS(TKB_HK2_Moi_Giang!$S:$S,ThongKe_GV!$C78,TKB_HK2_Moi_Giang!$K:$K,ThongKe_GV!F$1,TKB_HK2_Moi_Giang!$L:$L,ThongKe_GV!F$2)&gt;0,"X","")</f>
        <v>X</v>
      </c>
      <c r="G78" s="79" t="str">
        <f>IF(COUNTIFS(TKB_HK2_Moi_Giang!$S:$S,ThongKe_GV!$C78,TKB_HK2_Moi_Giang!$K:$K,ThongKe_GV!G$1,TKB_HK2_Moi_Giang!$L:$L,ThongKe_GV!G$2)&gt;0,"X","")</f>
        <v/>
      </c>
      <c r="H78" s="79" t="str">
        <f>IF(COUNTIFS(TKB_HK2_Moi_Giang!$S:$S,ThongKe_GV!$C78,TKB_HK2_Moi_Giang!$K:$K,ThongKe_GV!H$1,TKB_HK2_Moi_Giang!$L:$L,ThongKe_GV!H$2)&gt;0,"X","")</f>
        <v>X</v>
      </c>
      <c r="I78" s="79" t="str">
        <f>IF(COUNTIFS(TKB_HK2_Moi_Giang!$S:$S,ThongKe_GV!$C78,TKB_HK2_Moi_Giang!$K:$K,ThongKe_GV!I$1,TKB_HK2_Moi_Giang!$L:$L,ThongKe_GV!I$2)&gt;0,"X","")</f>
        <v/>
      </c>
      <c r="J78" s="79" t="str">
        <f>IF(COUNTIFS(TKB_HK2_Moi_Giang!$S:$S,ThongKe_GV!$C78,TKB_HK2_Moi_Giang!$K:$K,ThongKe_GV!J$1,TKB_HK2_Moi_Giang!$L:$L,ThongKe_GV!J$2)&gt;0,"X","")</f>
        <v/>
      </c>
      <c r="K78" s="79" t="str">
        <f>IF(COUNTIFS(TKB_HK2_Moi_Giang!$S:$S,ThongKe_GV!$C78,TKB_HK2_Moi_Giang!$K:$K,ThongKe_GV!K$1,TKB_HK2_Moi_Giang!$L:$L,ThongKe_GV!K$2)&gt;0,"X","")</f>
        <v/>
      </c>
      <c r="L78" s="79" t="str">
        <f>IF(COUNTIFS(TKB_HK2_Moi_Giang!$S:$S,ThongKe_GV!$C78,TKB_HK2_Moi_Giang!$K:$K,ThongKe_GV!L$1,TKB_HK2_Moi_Giang!$L:$L,ThongKe_GV!L$2)&gt;0,"X","")</f>
        <v/>
      </c>
      <c r="M78" s="79" t="str">
        <f>IF(COUNTIFS(TKB_HK2_Moi_Giang!$S:$S,ThongKe_GV!$C78,TKB_HK2_Moi_Giang!$K:$K,ThongKe_GV!M$1,TKB_HK2_Moi_Giang!$L:$L,ThongKe_GV!M$2)&gt;0,"X","")</f>
        <v/>
      </c>
      <c r="N78" s="79" t="str">
        <f>IF(COUNTIFS(TKB_HK2_Moi_Giang!$S:$S,ThongKe_GV!$C78,TKB_HK2_Moi_Giang!$K:$K,ThongKe_GV!N$1,TKB_HK2_Moi_Giang!$L:$L,ThongKe_GV!N$2)&gt;0,"X","")</f>
        <v/>
      </c>
      <c r="O78" s="79" t="str">
        <f>IF(COUNTIFS(TKB_HK2_Moi_Giang!$S:$S,ThongKe_GV!$C78,TKB_HK2_Moi_Giang!$K:$K,ThongKe_GV!O$1,TKB_HK2_Moi_Giang!$L:$L,ThongKe_GV!O$2)&gt;0,"X","")</f>
        <v/>
      </c>
      <c r="P78" s="79" t="str">
        <f>IF(COUNTIFS(TKB_HK2_Moi_Giang!$S:$S,ThongKe_GV!$C78,TKB_HK2_Moi_Giang!$K:$K,ThongKe_GV!P$1,TKB_HK2_Moi_Giang!$L:$L,ThongKe_GV!P$2)&gt;0,"X","")</f>
        <v/>
      </c>
      <c r="Q78" s="80" t="str">
        <f>IF(COUNTIFS(TKB_HK2_Moi_Giang!$S:$S,ThongKe_GV!$C78,TKB_HK2_Moi_Giang!$K:$K,ThongKe_GV!Q$1,TKB_HK2_Moi_Giang!$L:$L,ThongKe_GV!Q$2)&gt;0,"X","")</f>
        <v/>
      </c>
      <c r="R78" s="80" t="str">
        <f>IF(COUNTIFS(TKB_HK2_Moi_Giang!$S:$S,ThongKe_GV!$C78,TKB_HK2_Moi_Giang!$K:$K,ThongKe_GV!R$1,TKB_HK2_Moi_Giang!$L:$L,ThongKe_GV!R$2)&gt;0,"X","")</f>
        <v/>
      </c>
      <c r="S78" s="80" t="str">
        <f>IF(COUNTIFS(TKB_HK2_Moi_Giang!$S:$S,ThongKe_GV!$C78,TKB_HK2_Moi_Giang!$K:$K,ThongKe_GV!S$1,TKB_HK2_Moi_Giang!$L:$L,ThongKe_GV!S$2)&gt;0,"X","")</f>
        <v/>
      </c>
      <c r="T78" s="80" t="str">
        <f>IF(COUNTIFS(TKB_HK2_Moi_Giang!$S:$S,ThongKe_GV!$C78,TKB_HK2_Moi_Giang!$K:$K,ThongKe_GV!T$1,TKB_HK2_Moi_Giang!$L:$L,ThongKe_GV!T$2)&gt;0,"X","")</f>
        <v/>
      </c>
      <c r="U78" s="80" t="str">
        <f>IF(COUNTIFS(TKB_HK2_Moi_Giang!$S:$S,ThongKe_GV!$C78,TKB_HK2_Moi_Giang!$K:$K,ThongKe_GV!U$1,TKB_HK2_Moi_Giang!$L:$L,ThongKe_GV!U$2)&gt;0,"X","")</f>
        <v/>
      </c>
      <c r="V78" s="80" t="str">
        <f>IF(COUNTIFS(TKB_HK2_Moi_Giang!$S:$S,ThongKe_GV!$C78,TKB_HK2_Moi_Giang!$K:$K,ThongKe_GV!V$1,TKB_HK2_Moi_Giang!$L:$L,ThongKe_GV!V$2)&gt;0,"X","")</f>
        <v/>
      </c>
      <c r="W78" s="80" t="str">
        <f>IF(COUNTIFS(TKB_HK2_Moi_Giang!$S:$S,ThongKe_GV!$C78,TKB_HK2_Moi_Giang!$K:$K,ThongKe_GV!W$1,TKB_HK2_Moi_Giang!$L:$L,ThongKe_GV!W$2)&gt;0,"X","")</f>
        <v/>
      </c>
      <c r="X78" s="80" t="str">
        <f>IF(COUNTIFS(TKB_HK2_Moi_Giang!$S:$S,ThongKe_GV!$C78,TKB_HK2_Moi_Giang!$K:$K,ThongKe_GV!X$1,TKB_HK2_Moi_Giang!$L:$L,ThongKe_GV!X$2)&gt;0,"X","")</f>
        <v/>
      </c>
      <c r="Y78" s="80" t="str">
        <f>IF(COUNTIFS(TKB_HK2_Moi_Giang!$S:$S,ThongKe_GV!$C78,TKB_HK2_Moi_Giang!$K:$K,ThongKe_GV!Y$1,TKB_HK2_Moi_Giang!$L:$L,ThongKe_GV!Y$2)&gt;0,"X","")</f>
        <v/>
      </c>
      <c r="Z78" s="80" t="str">
        <f>IF(COUNTIFS(TKB_HK2_Moi_Giang!$S:$S,ThongKe_GV!$C78,TKB_HK2_Moi_Giang!$K:$K,ThongKe_GV!Z$1,TKB_HK2_Moi_Giang!$L:$L,ThongKe_GV!Z$2)&gt;0,"X","")</f>
        <v/>
      </c>
      <c r="AA78" s="80" t="str">
        <f>IF(COUNTIFS(TKB_HK2_Moi_Giang!$S:$S,ThongKe_GV!$C78,TKB_HK2_Moi_Giang!$K:$K,ThongKe_GV!AA$1,TKB_HK2_Moi_Giang!$L:$L,ThongKe_GV!AA$2)&gt;0,"X","")</f>
        <v/>
      </c>
      <c r="AB78" s="80" t="str">
        <f>IF(COUNTIFS(TKB_HK2_Moi_Giang!$S:$S,ThongKe_GV!$C78,TKB_HK2_Moi_Giang!$K:$K,ThongKe_GV!AB$1,TKB_HK2_Moi_Giang!$L:$L,ThongKe_GV!AB$2)&gt;0,"X","")</f>
        <v/>
      </c>
    </row>
    <row r="79">
      <c r="A79" s="68" t="str">
        <f t="shared" si="7"/>
        <v>Văn hóa</v>
      </c>
      <c r="B79" s="77" t="s">
        <v>298</v>
      </c>
      <c r="C79" s="85" t="s">
        <v>299</v>
      </c>
      <c r="D79" s="85" t="s">
        <v>300</v>
      </c>
      <c r="E79" s="79" t="str">
        <f>IF(COUNTIFS(TKB_HK2_Moi_Giang!$S:$S,ThongKe_GV!$C79,TKB_HK2_Moi_Giang!$K:$K,ThongKe_GV!E$1,TKB_HK2_Moi_Giang!$L:$L,ThongKe_GV!E$2)&gt;0,"X","")</f>
        <v/>
      </c>
      <c r="F79" s="79" t="str">
        <f>IF(COUNTIFS(TKB_HK2_Moi_Giang!$S:$S,ThongKe_GV!$C79,TKB_HK2_Moi_Giang!$K:$K,ThongKe_GV!F$1,TKB_HK2_Moi_Giang!$L:$L,ThongKe_GV!F$2)&gt;0,"X","")</f>
        <v/>
      </c>
      <c r="G79" s="79" t="str">
        <f>IF(COUNTIFS(TKB_HK2_Moi_Giang!$S:$S,ThongKe_GV!$C79,TKB_HK2_Moi_Giang!$K:$K,ThongKe_GV!G$1,TKB_HK2_Moi_Giang!$L:$L,ThongKe_GV!G$2)&gt;0,"X","")</f>
        <v/>
      </c>
      <c r="H79" s="79" t="str">
        <f>IF(COUNTIFS(TKB_HK2_Moi_Giang!$S:$S,ThongKe_GV!$C79,TKB_HK2_Moi_Giang!$K:$K,ThongKe_GV!H$1,TKB_HK2_Moi_Giang!$L:$L,ThongKe_GV!H$2)&gt;0,"X","")</f>
        <v/>
      </c>
      <c r="I79" s="79" t="str">
        <f>IF(COUNTIFS(TKB_HK2_Moi_Giang!$S:$S,ThongKe_GV!$C79,TKB_HK2_Moi_Giang!$K:$K,ThongKe_GV!I$1,TKB_HK2_Moi_Giang!$L:$L,ThongKe_GV!I$2)&gt;0,"X","")</f>
        <v/>
      </c>
      <c r="J79" s="79" t="str">
        <f>IF(COUNTIFS(TKB_HK2_Moi_Giang!$S:$S,ThongKe_GV!$C79,TKB_HK2_Moi_Giang!$K:$K,ThongKe_GV!J$1,TKB_HK2_Moi_Giang!$L:$L,ThongKe_GV!J$2)&gt;0,"X","")</f>
        <v/>
      </c>
      <c r="K79" s="79" t="str">
        <f>IF(COUNTIFS(TKB_HK2_Moi_Giang!$S:$S,ThongKe_GV!$C79,TKB_HK2_Moi_Giang!$K:$K,ThongKe_GV!K$1,TKB_HK2_Moi_Giang!$L:$L,ThongKe_GV!K$2)&gt;0,"X","")</f>
        <v/>
      </c>
      <c r="L79" s="79" t="str">
        <f>IF(COUNTIFS(TKB_HK2_Moi_Giang!$S:$S,ThongKe_GV!$C79,TKB_HK2_Moi_Giang!$K:$K,ThongKe_GV!L$1,TKB_HK2_Moi_Giang!$L:$L,ThongKe_GV!L$2)&gt;0,"X","")</f>
        <v/>
      </c>
      <c r="M79" s="79" t="str">
        <f>IF(COUNTIFS(TKB_HK2_Moi_Giang!$S:$S,ThongKe_GV!$C79,TKB_HK2_Moi_Giang!$K:$K,ThongKe_GV!M$1,TKB_HK2_Moi_Giang!$L:$L,ThongKe_GV!M$2)&gt;0,"X","")</f>
        <v/>
      </c>
      <c r="N79" s="79" t="str">
        <f>IF(COUNTIFS(TKB_HK2_Moi_Giang!$S:$S,ThongKe_GV!$C79,TKB_HK2_Moi_Giang!$K:$K,ThongKe_GV!N$1,TKB_HK2_Moi_Giang!$L:$L,ThongKe_GV!N$2)&gt;0,"X","")</f>
        <v/>
      </c>
      <c r="O79" s="79" t="str">
        <f>IF(COUNTIFS(TKB_HK2_Moi_Giang!$S:$S,ThongKe_GV!$C79,TKB_HK2_Moi_Giang!$K:$K,ThongKe_GV!O$1,TKB_HK2_Moi_Giang!$L:$L,ThongKe_GV!O$2)&gt;0,"X","")</f>
        <v/>
      </c>
      <c r="P79" s="79" t="str">
        <f>IF(COUNTIFS(TKB_HK2_Moi_Giang!$S:$S,ThongKe_GV!$C79,TKB_HK2_Moi_Giang!$K:$K,ThongKe_GV!P$1,TKB_HK2_Moi_Giang!$L:$L,ThongKe_GV!P$2)&gt;0,"X","")</f>
        <v/>
      </c>
      <c r="Q79" s="80" t="str">
        <f>IF(COUNTIFS(TKB_HK2_Moi_Giang!$S:$S,ThongKe_GV!$C79,TKB_HK2_Moi_Giang!$K:$K,ThongKe_GV!Q$1,TKB_HK2_Moi_Giang!$L:$L,ThongKe_GV!Q$2)&gt;0,"X","")</f>
        <v/>
      </c>
      <c r="R79" s="80" t="str">
        <f>IF(COUNTIFS(TKB_HK2_Moi_Giang!$S:$S,ThongKe_GV!$C79,TKB_HK2_Moi_Giang!$K:$K,ThongKe_GV!R$1,TKB_HK2_Moi_Giang!$L:$L,ThongKe_GV!R$2)&gt;0,"X","")</f>
        <v/>
      </c>
      <c r="S79" s="80" t="str">
        <f>IF(COUNTIFS(TKB_HK2_Moi_Giang!$S:$S,ThongKe_GV!$C79,TKB_HK2_Moi_Giang!$K:$K,ThongKe_GV!S$1,TKB_HK2_Moi_Giang!$L:$L,ThongKe_GV!S$2)&gt;0,"X","")</f>
        <v/>
      </c>
      <c r="T79" s="80" t="str">
        <f>IF(COUNTIFS(TKB_HK2_Moi_Giang!$S:$S,ThongKe_GV!$C79,TKB_HK2_Moi_Giang!$K:$K,ThongKe_GV!T$1,TKB_HK2_Moi_Giang!$L:$L,ThongKe_GV!T$2)&gt;0,"X","")</f>
        <v/>
      </c>
      <c r="U79" s="80" t="str">
        <f>IF(COUNTIFS(TKB_HK2_Moi_Giang!$S:$S,ThongKe_GV!$C79,TKB_HK2_Moi_Giang!$K:$K,ThongKe_GV!U$1,TKB_HK2_Moi_Giang!$L:$L,ThongKe_GV!U$2)&gt;0,"X","")</f>
        <v/>
      </c>
      <c r="V79" s="80" t="str">
        <f>IF(COUNTIFS(TKB_HK2_Moi_Giang!$S:$S,ThongKe_GV!$C79,TKB_HK2_Moi_Giang!$K:$K,ThongKe_GV!V$1,TKB_HK2_Moi_Giang!$L:$L,ThongKe_GV!V$2)&gt;0,"X","")</f>
        <v/>
      </c>
      <c r="W79" s="80" t="str">
        <f>IF(COUNTIFS(TKB_HK2_Moi_Giang!$S:$S,ThongKe_GV!$C79,TKB_HK2_Moi_Giang!$K:$K,ThongKe_GV!W$1,TKB_HK2_Moi_Giang!$L:$L,ThongKe_GV!W$2)&gt;0,"X","")</f>
        <v/>
      </c>
      <c r="X79" s="80" t="str">
        <f>IF(COUNTIFS(TKB_HK2_Moi_Giang!$S:$S,ThongKe_GV!$C79,TKB_HK2_Moi_Giang!$K:$K,ThongKe_GV!X$1,TKB_HK2_Moi_Giang!$L:$L,ThongKe_GV!X$2)&gt;0,"X","")</f>
        <v/>
      </c>
      <c r="Y79" s="80" t="str">
        <f>IF(COUNTIFS(TKB_HK2_Moi_Giang!$S:$S,ThongKe_GV!$C79,TKB_HK2_Moi_Giang!$K:$K,ThongKe_GV!Y$1,TKB_HK2_Moi_Giang!$L:$L,ThongKe_GV!Y$2)&gt;0,"X","")</f>
        <v/>
      </c>
      <c r="Z79" s="80" t="str">
        <f>IF(COUNTIFS(TKB_HK2_Moi_Giang!$S:$S,ThongKe_GV!$C79,TKB_HK2_Moi_Giang!$K:$K,ThongKe_GV!Z$1,TKB_HK2_Moi_Giang!$L:$L,ThongKe_GV!Z$2)&gt;0,"X","")</f>
        <v/>
      </c>
      <c r="AA79" s="80" t="str">
        <f>IF(COUNTIFS(TKB_HK2_Moi_Giang!$S:$S,ThongKe_GV!$C79,TKB_HK2_Moi_Giang!$K:$K,ThongKe_GV!AA$1,TKB_HK2_Moi_Giang!$L:$L,ThongKe_GV!AA$2)&gt;0,"X","")</f>
        <v/>
      </c>
      <c r="AB79" s="80" t="str">
        <f>IF(COUNTIFS(TKB_HK2_Moi_Giang!$S:$S,ThongKe_GV!$C79,TKB_HK2_Moi_Giang!$K:$K,ThongKe_GV!AB$1,TKB_HK2_Moi_Giang!$L:$L,ThongKe_GV!AB$2)&gt;0,"X","")</f>
        <v/>
      </c>
    </row>
    <row r="80">
      <c r="A80" s="68" t="str">
        <f t="shared" si="7"/>
        <v>Quản trị</v>
      </c>
      <c r="B80" s="77" t="s">
        <v>301</v>
      </c>
      <c r="C80" s="85" t="s">
        <v>302</v>
      </c>
      <c r="D80" s="85" t="s">
        <v>303</v>
      </c>
      <c r="E80" s="79" t="str">
        <f>IF(COUNTIFS(TKB_HK2_Moi_Giang!$S:$S,ThongKe_GV!$C80,TKB_HK2_Moi_Giang!$K:$K,ThongKe_GV!E$1,TKB_HK2_Moi_Giang!$L:$L,ThongKe_GV!E$2)&gt;0,"X","")</f>
        <v/>
      </c>
      <c r="F80" s="79" t="str">
        <f>IF(COUNTIFS(TKB_HK2_Moi_Giang!$S:$S,ThongKe_GV!$C80,TKB_HK2_Moi_Giang!$K:$K,ThongKe_GV!F$1,TKB_HK2_Moi_Giang!$L:$L,ThongKe_GV!F$2)&gt;0,"X","")</f>
        <v/>
      </c>
      <c r="G80" s="79" t="str">
        <f>IF(COUNTIFS(TKB_HK2_Moi_Giang!$S:$S,ThongKe_GV!$C80,TKB_HK2_Moi_Giang!$K:$K,ThongKe_GV!G$1,TKB_HK2_Moi_Giang!$L:$L,ThongKe_GV!G$2)&gt;0,"X","")</f>
        <v/>
      </c>
      <c r="H80" s="79" t="str">
        <f>IF(COUNTIFS(TKB_HK2_Moi_Giang!$S:$S,ThongKe_GV!$C80,TKB_HK2_Moi_Giang!$K:$K,ThongKe_GV!H$1,TKB_HK2_Moi_Giang!$L:$L,ThongKe_GV!H$2)&gt;0,"X","")</f>
        <v/>
      </c>
      <c r="I80" s="79" t="str">
        <f>IF(COUNTIFS(TKB_HK2_Moi_Giang!$S:$S,ThongKe_GV!$C80,TKB_HK2_Moi_Giang!$K:$K,ThongKe_GV!I$1,TKB_HK2_Moi_Giang!$L:$L,ThongKe_GV!I$2)&gt;0,"X","")</f>
        <v/>
      </c>
      <c r="J80" s="79" t="str">
        <f>IF(COUNTIFS(TKB_HK2_Moi_Giang!$S:$S,ThongKe_GV!$C80,TKB_HK2_Moi_Giang!$K:$K,ThongKe_GV!J$1,TKB_HK2_Moi_Giang!$L:$L,ThongKe_GV!J$2)&gt;0,"X","")</f>
        <v/>
      </c>
      <c r="K80" s="79" t="str">
        <f>IF(COUNTIFS(TKB_HK2_Moi_Giang!$S:$S,ThongKe_GV!$C80,TKB_HK2_Moi_Giang!$K:$K,ThongKe_GV!K$1,TKB_HK2_Moi_Giang!$L:$L,ThongKe_GV!K$2)&gt;0,"X","")</f>
        <v/>
      </c>
      <c r="L80" s="79" t="str">
        <f>IF(COUNTIFS(TKB_HK2_Moi_Giang!$S:$S,ThongKe_GV!$C80,TKB_HK2_Moi_Giang!$K:$K,ThongKe_GV!L$1,TKB_HK2_Moi_Giang!$L:$L,ThongKe_GV!L$2)&gt;0,"X","")</f>
        <v/>
      </c>
      <c r="M80" s="79" t="str">
        <f>IF(COUNTIFS(TKB_HK2_Moi_Giang!$S:$S,ThongKe_GV!$C80,TKB_HK2_Moi_Giang!$K:$K,ThongKe_GV!M$1,TKB_HK2_Moi_Giang!$L:$L,ThongKe_GV!M$2)&gt;0,"X","")</f>
        <v/>
      </c>
      <c r="N80" s="79" t="str">
        <f>IF(COUNTIFS(TKB_HK2_Moi_Giang!$S:$S,ThongKe_GV!$C80,TKB_HK2_Moi_Giang!$K:$K,ThongKe_GV!N$1,TKB_HK2_Moi_Giang!$L:$L,ThongKe_GV!N$2)&gt;0,"X","")</f>
        <v/>
      </c>
      <c r="O80" s="79" t="str">
        <f>IF(COUNTIFS(TKB_HK2_Moi_Giang!$S:$S,ThongKe_GV!$C80,TKB_HK2_Moi_Giang!$K:$K,ThongKe_GV!O$1,TKB_HK2_Moi_Giang!$L:$L,ThongKe_GV!O$2)&gt;0,"X","")</f>
        <v/>
      </c>
      <c r="P80" s="79" t="str">
        <f>IF(COUNTIFS(TKB_HK2_Moi_Giang!$S:$S,ThongKe_GV!$C80,TKB_HK2_Moi_Giang!$K:$K,ThongKe_GV!P$1,TKB_HK2_Moi_Giang!$L:$L,ThongKe_GV!P$2)&gt;0,"X","")</f>
        <v/>
      </c>
      <c r="Q80" s="80" t="str">
        <f>IF(COUNTIFS(TKB_HK2_Moi_Giang!$S:$S,ThongKe_GV!$C80,TKB_HK2_Moi_Giang!$K:$K,ThongKe_GV!Q$1,TKB_HK2_Moi_Giang!$L:$L,ThongKe_GV!Q$2)&gt;0,"X","")</f>
        <v/>
      </c>
      <c r="R80" s="80" t="str">
        <f>IF(COUNTIFS(TKB_HK2_Moi_Giang!$S:$S,ThongKe_GV!$C80,TKB_HK2_Moi_Giang!$K:$K,ThongKe_GV!R$1,TKB_HK2_Moi_Giang!$L:$L,ThongKe_GV!R$2)&gt;0,"X","")</f>
        <v/>
      </c>
      <c r="S80" s="80" t="str">
        <f>IF(COUNTIFS(TKB_HK2_Moi_Giang!$S:$S,ThongKe_GV!$C80,TKB_HK2_Moi_Giang!$K:$K,ThongKe_GV!S$1,TKB_HK2_Moi_Giang!$L:$L,ThongKe_GV!S$2)&gt;0,"X","")</f>
        <v/>
      </c>
      <c r="T80" s="80" t="str">
        <f>IF(COUNTIFS(TKB_HK2_Moi_Giang!$S:$S,ThongKe_GV!$C80,TKB_HK2_Moi_Giang!$K:$K,ThongKe_GV!T$1,TKB_HK2_Moi_Giang!$L:$L,ThongKe_GV!T$2)&gt;0,"X","")</f>
        <v/>
      </c>
      <c r="U80" s="80" t="str">
        <f>IF(COUNTIFS(TKB_HK2_Moi_Giang!$S:$S,ThongKe_GV!$C80,TKB_HK2_Moi_Giang!$K:$K,ThongKe_GV!U$1,TKB_HK2_Moi_Giang!$L:$L,ThongKe_GV!U$2)&gt;0,"X","")</f>
        <v/>
      </c>
      <c r="V80" s="80" t="str">
        <f>IF(COUNTIFS(TKB_HK2_Moi_Giang!$S:$S,ThongKe_GV!$C80,TKB_HK2_Moi_Giang!$K:$K,ThongKe_GV!V$1,TKB_HK2_Moi_Giang!$L:$L,ThongKe_GV!V$2)&gt;0,"X","")</f>
        <v/>
      </c>
      <c r="W80" s="80" t="str">
        <f>IF(COUNTIFS(TKB_HK2_Moi_Giang!$S:$S,ThongKe_GV!$C80,TKB_HK2_Moi_Giang!$K:$K,ThongKe_GV!W$1,TKB_HK2_Moi_Giang!$L:$L,ThongKe_GV!W$2)&gt;0,"X","")</f>
        <v/>
      </c>
      <c r="X80" s="80" t="str">
        <f>IF(COUNTIFS(TKB_HK2_Moi_Giang!$S:$S,ThongKe_GV!$C80,TKB_HK2_Moi_Giang!$K:$K,ThongKe_GV!X$1,TKB_HK2_Moi_Giang!$L:$L,ThongKe_GV!X$2)&gt;0,"X","")</f>
        <v/>
      </c>
      <c r="Y80" s="80" t="str">
        <f>IF(COUNTIFS(TKB_HK2_Moi_Giang!$S:$S,ThongKe_GV!$C80,TKB_HK2_Moi_Giang!$K:$K,ThongKe_GV!Y$1,TKB_HK2_Moi_Giang!$L:$L,ThongKe_GV!Y$2)&gt;0,"X","")</f>
        <v/>
      </c>
      <c r="Z80" s="80" t="str">
        <f>IF(COUNTIFS(TKB_HK2_Moi_Giang!$S:$S,ThongKe_GV!$C80,TKB_HK2_Moi_Giang!$K:$K,ThongKe_GV!Z$1,TKB_HK2_Moi_Giang!$L:$L,ThongKe_GV!Z$2)&gt;0,"X","")</f>
        <v/>
      </c>
      <c r="AA80" s="80" t="str">
        <f>IF(COUNTIFS(TKB_HK2_Moi_Giang!$S:$S,ThongKe_GV!$C80,TKB_HK2_Moi_Giang!$K:$K,ThongKe_GV!AA$1,TKB_HK2_Moi_Giang!$L:$L,ThongKe_GV!AA$2)&gt;0,"X","")</f>
        <v/>
      </c>
      <c r="AB80" s="80" t="str">
        <f>IF(COUNTIFS(TKB_HK2_Moi_Giang!$S:$S,ThongKe_GV!$C80,TKB_HK2_Moi_Giang!$K:$K,ThongKe_GV!AB$1,TKB_HK2_Moi_Giang!$L:$L,ThongKe_GV!AB$2)&gt;0,"X","")</f>
        <v/>
      </c>
    </row>
    <row r="81">
      <c r="A81" s="68" t="str">
        <f t="shared" si="7"/>
        <v>Thiết kế</v>
      </c>
      <c r="B81" s="77" t="s">
        <v>304</v>
      </c>
      <c r="C81" s="85" t="s">
        <v>305</v>
      </c>
      <c r="D81" s="85" t="s">
        <v>306</v>
      </c>
      <c r="E81" s="79" t="str">
        <f>IF(COUNTIFS(TKB_HK2_Moi_Giang!$S:$S,ThongKe_GV!$C81,TKB_HK2_Moi_Giang!$K:$K,ThongKe_GV!E$1,TKB_HK2_Moi_Giang!$L:$L,ThongKe_GV!E$2)&gt;0,"X","")</f>
        <v/>
      </c>
      <c r="F81" s="79" t="str">
        <f>IF(COUNTIFS(TKB_HK2_Moi_Giang!$S:$S,ThongKe_GV!$C81,TKB_HK2_Moi_Giang!$K:$K,ThongKe_GV!F$1,TKB_HK2_Moi_Giang!$L:$L,ThongKe_GV!F$2)&gt;0,"X","")</f>
        <v/>
      </c>
      <c r="G81" s="79" t="str">
        <f>IF(COUNTIFS(TKB_HK2_Moi_Giang!$S:$S,ThongKe_GV!$C81,TKB_HK2_Moi_Giang!$K:$K,ThongKe_GV!G$1,TKB_HK2_Moi_Giang!$L:$L,ThongKe_GV!G$2)&gt;0,"X","")</f>
        <v/>
      </c>
      <c r="H81" s="79" t="str">
        <f>IF(COUNTIFS(TKB_HK2_Moi_Giang!$S:$S,ThongKe_GV!$C81,TKB_HK2_Moi_Giang!$K:$K,ThongKe_GV!H$1,TKB_HK2_Moi_Giang!$L:$L,ThongKe_GV!H$2)&gt;0,"X","")</f>
        <v/>
      </c>
      <c r="I81" s="79" t="str">
        <f>IF(COUNTIFS(TKB_HK2_Moi_Giang!$S:$S,ThongKe_GV!$C81,TKB_HK2_Moi_Giang!$K:$K,ThongKe_GV!I$1,TKB_HK2_Moi_Giang!$L:$L,ThongKe_GV!I$2)&gt;0,"X","")</f>
        <v/>
      </c>
      <c r="J81" s="79" t="str">
        <f>IF(COUNTIFS(TKB_HK2_Moi_Giang!$S:$S,ThongKe_GV!$C81,TKB_HK2_Moi_Giang!$K:$K,ThongKe_GV!J$1,TKB_HK2_Moi_Giang!$L:$L,ThongKe_GV!J$2)&gt;0,"X","")</f>
        <v/>
      </c>
      <c r="K81" s="79" t="str">
        <f>IF(COUNTIFS(TKB_HK2_Moi_Giang!$S:$S,ThongKe_GV!$C81,TKB_HK2_Moi_Giang!$K:$K,ThongKe_GV!K$1,TKB_HK2_Moi_Giang!$L:$L,ThongKe_GV!K$2)&gt;0,"X","")</f>
        <v/>
      </c>
      <c r="L81" s="79" t="str">
        <f>IF(COUNTIFS(TKB_HK2_Moi_Giang!$S:$S,ThongKe_GV!$C81,TKB_HK2_Moi_Giang!$K:$K,ThongKe_GV!L$1,TKB_HK2_Moi_Giang!$L:$L,ThongKe_GV!L$2)&gt;0,"X","")</f>
        <v/>
      </c>
      <c r="M81" s="79" t="str">
        <f>IF(COUNTIFS(TKB_HK2_Moi_Giang!$S:$S,ThongKe_GV!$C81,TKB_HK2_Moi_Giang!$K:$K,ThongKe_GV!M$1,TKB_HK2_Moi_Giang!$L:$L,ThongKe_GV!M$2)&gt;0,"X","")</f>
        <v/>
      </c>
      <c r="N81" s="79" t="str">
        <f>IF(COUNTIFS(TKB_HK2_Moi_Giang!$S:$S,ThongKe_GV!$C81,TKB_HK2_Moi_Giang!$K:$K,ThongKe_GV!N$1,TKB_HK2_Moi_Giang!$L:$L,ThongKe_GV!N$2)&gt;0,"X","")</f>
        <v/>
      </c>
      <c r="O81" s="79" t="str">
        <f>IF(COUNTIFS(TKB_HK2_Moi_Giang!$S:$S,ThongKe_GV!$C81,TKB_HK2_Moi_Giang!$K:$K,ThongKe_GV!O$1,TKB_HK2_Moi_Giang!$L:$L,ThongKe_GV!O$2)&gt;0,"X","")</f>
        <v/>
      </c>
      <c r="P81" s="79" t="str">
        <f>IF(COUNTIFS(TKB_HK2_Moi_Giang!$S:$S,ThongKe_GV!$C81,TKB_HK2_Moi_Giang!$K:$K,ThongKe_GV!P$1,TKB_HK2_Moi_Giang!$L:$L,ThongKe_GV!P$2)&gt;0,"X","")</f>
        <v/>
      </c>
      <c r="Q81" s="80" t="str">
        <f>IF(COUNTIFS(TKB_HK2_Moi_Giang!$S:$S,ThongKe_GV!$C81,TKB_HK2_Moi_Giang!$K:$K,ThongKe_GV!Q$1,TKB_HK2_Moi_Giang!$L:$L,ThongKe_GV!Q$2)&gt;0,"X","")</f>
        <v/>
      </c>
      <c r="R81" s="80" t="str">
        <f>IF(COUNTIFS(TKB_HK2_Moi_Giang!$S:$S,ThongKe_GV!$C81,TKB_HK2_Moi_Giang!$K:$K,ThongKe_GV!R$1,TKB_HK2_Moi_Giang!$L:$L,ThongKe_GV!R$2)&gt;0,"X","")</f>
        <v/>
      </c>
      <c r="S81" s="80" t="str">
        <f>IF(COUNTIFS(TKB_HK2_Moi_Giang!$S:$S,ThongKe_GV!$C81,TKB_HK2_Moi_Giang!$K:$K,ThongKe_GV!S$1,TKB_HK2_Moi_Giang!$L:$L,ThongKe_GV!S$2)&gt;0,"X","")</f>
        <v/>
      </c>
      <c r="T81" s="80" t="str">
        <f>IF(COUNTIFS(TKB_HK2_Moi_Giang!$S:$S,ThongKe_GV!$C81,TKB_HK2_Moi_Giang!$K:$K,ThongKe_GV!T$1,TKB_HK2_Moi_Giang!$L:$L,ThongKe_GV!T$2)&gt;0,"X","")</f>
        <v/>
      </c>
      <c r="U81" s="80" t="str">
        <f>IF(COUNTIFS(TKB_HK2_Moi_Giang!$S:$S,ThongKe_GV!$C81,TKB_HK2_Moi_Giang!$K:$K,ThongKe_GV!U$1,TKB_HK2_Moi_Giang!$L:$L,ThongKe_GV!U$2)&gt;0,"X","")</f>
        <v/>
      </c>
      <c r="V81" s="80" t="str">
        <f>IF(COUNTIFS(TKB_HK2_Moi_Giang!$S:$S,ThongKe_GV!$C81,TKB_HK2_Moi_Giang!$K:$K,ThongKe_GV!V$1,TKB_HK2_Moi_Giang!$L:$L,ThongKe_GV!V$2)&gt;0,"X","")</f>
        <v/>
      </c>
      <c r="W81" s="80" t="str">
        <f>IF(COUNTIFS(TKB_HK2_Moi_Giang!$S:$S,ThongKe_GV!$C81,TKB_HK2_Moi_Giang!$K:$K,ThongKe_GV!W$1,TKB_HK2_Moi_Giang!$L:$L,ThongKe_GV!W$2)&gt;0,"X","")</f>
        <v/>
      </c>
      <c r="X81" s="80" t="str">
        <f>IF(COUNTIFS(TKB_HK2_Moi_Giang!$S:$S,ThongKe_GV!$C81,TKB_HK2_Moi_Giang!$K:$K,ThongKe_GV!X$1,TKB_HK2_Moi_Giang!$L:$L,ThongKe_GV!X$2)&gt;0,"X","")</f>
        <v/>
      </c>
      <c r="Y81" s="80" t="str">
        <f>IF(COUNTIFS(TKB_HK2_Moi_Giang!$S:$S,ThongKe_GV!$C81,TKB_HK2_Moi_Giang!$K:$K,ThongKe_GV!Y$1,TKB_HK2_Moi_Giang!$L:$L,ThongKe_GV!Y$2)&gt;0,"X","")</f>
        <v/>
      </c>
      <c r="Z81" s="80" t="str">
        <f>IF(COUNTIFS(TKB_HK2_Moi_Giang!$S:$S,ThongKe_GV!$C81,TKB_HK2_Moi_Giang!$K:$K,ThongKe_GV!Z$1,TKB_HK2_Moi_Giang!$L:$L,ThongKe_GV!Z$2)&gt;0,"X","")</f>
        <v/>
      </c>
      <c r="AA81" s="80" t="str">
        <f>IF(COUNTIFS(TKB_HK2_Moi_Giang!$S:$S,ThongKe_GV!$C81,TKB_HK2_Moi_Giang!$K:$K,ThongKe_GV!AA$1,TKB_HK2_Moi_Giang!$L:$L,ThongKe_GV!AA$2)&gt;0,"X","")</f>
        <v/>
      </c>
      <c r="AB81" s="80" t="str">
        <f>IF(COUNTIFS(TKB_HK2_Moi_Giang!$S:$S,ThongKe_GV!$C81,TKB_HK2_Moi_Giang!$K:$K,ThongKe_GV!AB$1,TKB_HK2_Moi_Giang!$L:$L,ThongKe_GV!AB$2)&gt;0,"X","")</f>
        <v/>
      </c>
    </row>
    <row r="82">
      <c r="A82" s="68" t="str">
        <f t="shared" si="7"/>
        <v>Quản trị</v>
      </c>
      <c r="B82" s="77" t="s">
        <v>307</v>
      </c>
      <c r="C82" s="85" t="s">
        <v>308</v>
      </c>
      <c r="D82" s="85" t="s">
        <v>309</v>
      </c>
      <c r="E82" s="79" t="str">
        <f>IF(COUNTIFS(TKB_HK2_Moi_Giang!$S:$S,ThongKe_GV!$C82,TKB_HK2_Moi_Giang!$K:$K,ThongKe_GV!E$1,TKB_HK2_Moi_Giang!$L:$L,ThongKe_GV!E$2)&gt;0,"X","")</f>
        <v/>
      </c>
      <c r="F82" s="79" t="str">
        <f>IF(COUNTIFS(TKB_HK2_Moi_Giang!$S:$S,ThongKe_GV!$C82,TKB_HK2_Moi_Giang!$K:$K,ThongKe_GV!F$1,TKB_HK2_Moi_Giang!$L:$L,ThongKe_GV!F$2)&gt;0,"X","")</f>
        <v/>
      </c>
      <c r="G82" s="79" t="str">
        <f>IF(COUNTIFS(TKB_HK2_Moi_Giang!$S:$S,ThongKe_GV!$C82,TKB_HK2_Moi_Giang!$K:$K,ThongKe_GV!G$1,TKB_HK2_Moi_Giang!$L:$L,ThongKe_GV!G$2)&gt;0,"X","")</f>
        <v>X</v>
      </c>
      <c r="H82" s="79" t="str">
        <f>IF(COUNTIFS(TKB_HK2_Moi_Giang!$S:$S,ThongKe_GV!$C82,TKB_HK2_Moi_Giang!$K:$K,ThongKe_GV!H$1,TKB_HK2_Moi_Giang!$L:$L,ThongKe_GV!H$2)&gt;0,"X","")</f>
        <v/>
      </c>
      <c r="I82" s="79" t="str">
        <f>IF(COUNTIFS(TKB_HK2_Moi_Giang!$S:$S,ThongKe_GV!$C82,TKB_HK2_Moi_Giang!$K:$K,ThongKe_GV!I$1,TKB_HK2_Moi_Giang!$L:$L,ThongKe_GV!I$2)&gt;0,"X","")</f>
        <v>X</v>
      </c>
      <c r="J82" s="79" t="str">
        <f>IF(COUNTIFS(TKB_HK2_Moi_Giang!$S:$S,ThongKe_GV!$C82,TKB_HK2_Moi_Giang!$K:$K,ThongKe_GV!J$1,TKB_HK2_Moi_Giang!$L:$L,ThongKe_GV!J$2)&gt;0,"X","")</f>
        <v/>
      </c>
      <c r="K82" s="79" t="str">
        <f>IF(COUNTIFS(TKB_HK2_Moi_Giang!$S:$S,ThongKe_GV!$C82,TKB_HK2_Moi_Giang!$K:$K,ThongKe_GV!K$1,TKB_HK2_Moi_Giang!$L:$L,ThongKe_GV!K$2)&gt;0,"X","")</f>
        <v/>
      </c>
      <c r="L82" s="79" t="str">
        <f>IF(COUNTIFS(TKB_HK2_Moi_Giang!$S:$S,ThongKe_GV!$C82,TKB_HK2_Moi_Giang!$K:$K,ThongKe_GV!L$1,TKB_HK2_Moi_Giang!$L:$L,ThongKe_GV!L$2)&gt;0,"X","")</f>
        <v/>
      </c>
      <c r="M82" s="79" t="str">
        <f>IF(COUNTIFS(TKB_HK2_Moi_Giang!$S:$S,ThongKe_GV!$C82,TKB_HK2_Moi_Giang!$K:$K,ThongKe_GV!M$1,TKB_HK2_Moi_Giang!$L:$L,ThongKe_GV!M$2)&gt;0,"X","")</f>
        <v/>
      </c>
      <c r="N82" s="79" t="str">
        <f>IF(COUNTIFS(TKB_HK2_Moi_Giang!$S:$S,ThongKe_GV!$C82,TKB_HK2_Moi_Giang!$K:$K,ThongKe_GV!N$1,TKB_HK2_Moi_Giang!$L:$L,ThongKe_GV!N$2)&gt;0,"X","")</f>
        <v/>
      </c>
      <c r="O82" s="79" t="str">
        <f>IF(COUNTIFS(TKB_HK2_Moi_Giang!$S:$S,ThongKe_GV!$C82,TKB_HK2_Moi_Giang!$K:$K,ThongKe_GV!O$1,TKB_HK2_Moi_Giang!$L:$L,ThongKe_GV!O$2)&gt;0,"X","")</f>
        <v/>
      </c>
      <c r="P82" s="79" t="str">
        <f>IF(COUNTIFS(TKB_HK2_Moi_Giang!$S:$S,ThongKe_GV!$C82,TKB_HK2_Moi_Giang!$K:$K,ThongKe_GV!P$1,TKB_HK2_Moi_Giang!$L:$L,ThongKe_GV!P$2)&gt;0,"X","")</f>
        <v/>
      </c>
      <c r="Q82" s="80" t="str">
        <f>IF(COUNTIFS(TKB_HK2_Moi_Giang!$S:$S,ThongKe_GV!$C82,TKB_HK2_Moi_Giang!$K:$K,ThongKe_GV!Q$1,TKB_HK2_Moi_Giang!$L:$L,ThongKe_GV!Q$2)&gt;0,"X","")</f>
        <v/>
      </c>
      <c r="R82" s="80" t="str">
        <f>IF(COUNTIFS(TKB_HK2_Moi_Giang!$S:$S,ThongKe_GV!$C82,TKB_HK2_Moi_Giang!$K:$K,ThongKe_GV!R$1,TKB_HK2_Moi_Giang!$L:$L,ThongKe_GV!R$2)&gt;0,"X","")</f>
        <v/>
      </c>
      <c r="S82" s="80" t="str">
        <f>IF(COUNTIFS(TKB_HK2_Moi_Giang!$S:$S,ThongKe_GV!$C82,TKB_HK2_Moi_Giang!$K:$K,ThongKe_GV!S$1,TKB_HK2_Moi_Giang!$L:$L,ThongKe_GV!S$2)&gt;0,"X","")</f>
        <v/>
      </c>
      <c r="T82" s="80" t="str">
        <f>IF(COUNTIFS(TKB_HK2_Moi_Giang!$S:$S,ThongKe_GV!$C82,TKB_HK2_Moi_Giang!$K:$K,ThongKe_GV!T$1,TKB_HK2_Moi_Giang!$L:$L,ThongKe_GV!T$2)&gt;0,"X","")</f>
        <v/>
      </c>
      <c r="U82" s="80" t="str">
        <f>IF(COUNTIFS(TKB_HK2_Moi_Giang!$S:$S,ThongKe_GV!$C82,TKB_HK2_Moi_Giang!$K:$K,ThongKe_GV!U$1,TKB_HK2_Moi_Giang!$L:$L,ThongKe_GV!U$2)&gt;0,"X","")</f>
        <v/>
      </c>
      <c r="V82" s="80" t="str">
        <f>IF(COUNTIFS(TKB_HK2_Moi_Giang!$S:$S,ThongKe_GV!$C82,TKB_HK2_Moi_Giang!$K:$K,ThongKe_GV!V$1,TKB_HK2_Moi_Giang!$L:$L,ThongKe_GV!V$2)&gt;0,"X","")</f>
        <v/>
      </c>
      <c r="W82" s="80" t="str">
        <f>IF(COUNTIFS(TKB_HK2_Moi_Giang!$S:$S,ThongKe_GV!$C82,TKB_HK2_Moi_Giang!$K:$K,ThongKe_GV!W$1,TKB_HK2_Moi_Giang!$L:$L,ThongKe_GV!W$2)&gt;0,"X","")</f>
        <v/>
      </c>
      <c r="X82" s="80" t="str">
        <f>IF(COUNTIFS(TKB_HK2_Moi_Giang!$S:$S,ThongKe_GV!$C82,TKB_HK2_Moi_Giang!$K:$K,ThongKe_GV!X$1,TKB_HK2_Moi_Giang!$L:$L,ThongKe_GV!X$2)&gt;0,"X","")</f>
        <v/>
      </c>
      <c r="Y82" s="80" t="str">
        <f>IF(COUNTIFS(TKB_HK2_Moi_Giang!$S:$S,ThongKe_GV!$C82,TKB_HK2_Moi_Giang!$K:$K,ThongKe_GV!Y$1,TKB_HK2_Moi_Giang!$L:$L,ThongKe_GV!Y$2)&gt;0,"X","")</f>
        <v/>
      </c>
      <c r="Z82" s="80" t="str">
        <f>IF(COUNTIFS(TKB_HK2_Moi_Giang!$S:$S,ThongKe_GV!$C82,TKB_HK2_Moi_Giang!$K:$K,ThongKe_GV!Z$1,TKB_HK2_Moi_Giang!$L:$L,ThongKe_GV!Z$2)&gt;0,"X","")</f>
        <v/>
      </c>
      <c r="AA82" s="80" t="str">
        <f>IF(COUNTIFS(TKB_HK2_Moi_Giang!$S:$S,ThongKe_GV!$C82,TKB_HK2_Moi_Giang!$K:$K,ThongKe_GV!AA$1,TKB_HK2_Moi_Giang!$L:$L,ThongKe_GV!AA$2)&gt;0,"X","")</f>
        <v/>
      </c>
      <c r="AB82" s="80" t="str">
        <f>IF(COUNTIFS(TKB_HK2_Moi_Giang!$S:$S,ThongKe_GV!$C82,TKB_HK2_Moi_Giang!$K:$K,ThongKe_GV!AB$1,TKB_HK2_Moi_Giang!$L:$L,ThongKe_GV!AB$2)&gt;0,"X","")</f>
        <v/>
      </c>
    </row>
    <row r="83">
      <c r="A83" s="68" t="str">
        <f t="shared" si="7"/>
        <v>Quản trị</v>
      </c>
      <c r="B83" s="77" t="s">
        <v>310</v>
      </c>
      <c r="C83" s="85" t="s">
        <v>311</v>
      </c>
      <c r="D83" s="85" t="s">
        <v>312</v>
      </c>
      <c r="E83" s="79" t="str">
        <f>IF(COUNTIFS(TKB_HK2_Moi_Giang!$S:$S,ThongKe_GV!$C83,TKB_HK2_Moi_Giang!$K:$K,ThongKe_GV!E$1,TKB_HK2_Moi_Giang!$L:$L,ThongKe_GV!E$2)&gt;0,"X","")</f>
        <v/>
      </c>
      <c r="F83" s="79" t="str">
        <f>IF(COUNTIFS(TKB_HK2_Moi_Giang!$S:$S,ThongKe_GV!$C83,TKB_HK2_Moi_Giang!$K:$K,ThongKe_GV!F$1,TKB_HK2_Moi_Giang!$L:$L,ThongKe_GV!F$2)&gt;0,"X","")</f>
        <v/>
      </c>
      <c r="G83" s="79" t="str">
        <f>IF(COUNTIFS(TKB_HK2_Moi_Giang!$S:$S,ThongKe_GV!$C83,TKB_HK2_Moi_Giang!$K:$K,ThongKe_GV!G$1,TKB_HK2_Moi_Giang!$L:$L,ThongKe_GV!G$2)&gt;0,"X","")</f>
        <v/>
      </c>
      <c r="H83" s="79" t="str">
        <f>IF(COUNTIFS(TKB_HK2_Moi_Giang!$S:$S,ThongKe_GV!$C83,TKB_HK2_Moi_Giang!$K:$K,ThongKe_GV!H$1,TKB_HK2_Moi_Giang!$L:$L,ThongKe_GV!H$2)&gt;0,"X","")</f>
        <v/>
      </c>
      <c r="I83" s="79" t="str">
        <f>IF(COUNTIFS(TKB_HK2_Moi_Giang!$S:$S,ThongKe_GV!$C83,TKB_HK2_Moi_Giang!$K:$K,ThongKe_GV!I$1,TKB_HK2_Moi_Giang!$L:$L,ThongKe_GV!I$2)&gt;0,"X","")</f>
        <v/>
      </c>
      <c r="J83" s="79" t="str">
        <f>IF(COUNTIFS(TKB_HK2_Moi_Giang!$S:$S,ThongKe_GV!$C83,TKB_HK2_Moi_Giang!$K:$K,ThongKe_GV!J$1,TKB_HK2_Moi_Giang!$L:$L,ThongKe_GV!J$2)&gt;0,"X","")</f>
        <v/>
      </c>
      <c r="K83" s="79" t="str">
        <f>IF(COUNTIFS(TKB_HK2_Moi_Giang!$S:$S,ThongKe_GV!$C83,TKB_HK2_Moi_Giang!$K:$K,ThongKe_GV!K$1,TKB_HK2_Moi_Giang!$L:$L,ThongKe_GV!K$2)&gt;0,"X","")</f>
        <v/>
      </c>
      <c r="L83" s="79" t="str">
        <f>IF(COUNTIFS(TKB_HK2_Moi_Giang!$S:$S,ThongKe_GV!$C83,TKB_HK2_Moi_Giang!$K:$K,ThongKe_GV!L$1,TKB_HK2_Moi_Giang!$L:$L,ThongKe_GV!L$2)&gt;0,"X","")</f>
        <v/>
      </c>
      <c r="M83" s="79" t="str">
        <f>IF(COUNTIFS(TKB_HK2_Moi_Giang!$S:$S,ThongKe_GV!$C83,TKB_HK2_Moi_Giang!$K:$K,ThongKe_GV!M$1,TKB_HK2_Moi_Giang!$L:$L,ThongKe_GV!M$2)&gt;0,"X","")</f>
        <v/>
      </c>
      <c r="N83" s="79" t="str">
        <f>IF(COUNTIFS(TKB_HK2_Moi_Giang!$S:$S,ThongKe_GV!$C83,TKB_HK2_Moi_Giang!$K:$K,ThongKe_GV!N$1,TKB_HK2_Moi_Giang!$L:$L,ThongKe_GV!N$2)&gt;0,"X","")</f>
        <v/>
      </c>
      <c r="O83" s="79" t="str">
        <f>IF(COUNTIFS(TKB_HK2_Moi_Giang!$S:$S,ThongKe_GV!$C83,TKB_HK2_Moi_Giang!$K:$K,ThongKe_GV!O$1,TKB_HK2_Moi_Giang!$L:$L,ThongKe_GV!O$2)&gt;0,"X","")</f>
        <v/>
      </c>
      <c r="P83" s="79" t="str">
        <f>IF(COUNTIFS(TKB_HK2_Moi_Giang!$S:$S,ThongKe_GV!$C83,TKB_HK2_Moi_Giang!$K:$K,ThongKe_GV!P$1,TKB_HK2_Moi_Giang!$L:$L,ThongKe_GV!P$2)&gt;0,"X","")</f>
        <v/>
      </c>
      <c r="Q83" s="80" t="str">
        <f>IF(COUNTIFS(TKB_HK2_Moi_Giang!$S:$S,ThongKe_GV!$C83,TKB_HK2_Moi_Giang!$K:$K,ThongKe_GV!Q$1,TKB_HK2_Moi_Giang!$L:$L,ThongKe_GV!Q$2)&gt;0,"X","")</f>
        <v/>
      </c>
      <c r="R83" s="80" t="str">
        <f>IF(COUNTIFS(TKB_HK2_Moi_Giang!$S:$S,ThongKe_GV!$C83,TKB_HK2_Moi_Giang!$K:$K,ThongKe_GV!R$1,TKB_HK2_Moi_Giang!$L:$L,ThongKe_GV!R$2)&gt;0,"X","")</f>
        <v/>
      </c>
      <c r="S83" s="80" t="str">
        <f>IF(COUNTIFS(TKB_HK2_Moi_Giang!$S:$S,ThongKe_GV!$C83,TKB_HK2_Moi_Giang!$K:$K,ThongKe_GV!S$1,TKB_HK2_Moi_Giang!$L:$L,ThongKe_GV!S$2)&gt;0,"X","")</f>
        <v/>
      </c>
      <c r="T83" s="80" t="str">
        <f>IF(COUNTIFS(TKB_HK2_Moi_Giang!$S:$S,ThongKe_GV!$C83,TKB_HK2_Moi_Giang!$K:$K,ThongKe_GV!T$1,TKB_HK2_Moi_Giang!$L:$L,ThongKe_GV!T$2)&gt;0,"X","")</f>
        <v/>
      </c>
      <c r="U83" s="80" t="str">
        <f>IF(COUNTIFS(TKB_HK2_Moi_Giang!$S:$S,ThongKe_GV!$C83,TKB_HK2_Moi_Giang!$K:$K,ThongKe_GV!U$1,TKB_HK2_Moi_Giang!$L:$L,ThongKe_GV!U$2)&gt;0,"X","")</f>
        <v/>
      </c>
      <c r="V83" s="80" t="str">
        <f>IF(COUNTIFS(TKB_HK2_Moi_Giang!$S:$S,ThongKe_GV!$C83,TKB_HK2_Moi_Giang!$K:$K,ThongKe_GV!V$1,TKB_HK2_Moi_Giang!$L:$L,ThongKe_GV!V$2)&gt;0,"X","")</f>
        <v/>
      </c>
      <c r="W83" s="80" t="str">
        <f>IF(COUNTIFS(TKB_HK2_Moi_Giang!$S:$S,ThongKe_GV!$C83,TKB_HK2_Moi_Giang!$K:$K,ThongKe_GV!W$1,TKB_HK2_Moi_Giang!$L:$L,ThongKe_GV!W$2)&gt;0,"X","")</f>
        <v/>
      </c>
      <c r="X83" s="80" t="str">
        <f>IF(COUNTIFS(TKB_HK2_Moi_Giang!$S:$S,ThongKe_GV!$C83,TKB_HK2_Moi_Giang!$K:$K,ThongKe_GV!X$1,TKB_HK2_Moi_Giang!$L:$L,ThongKe_GV!X$2)&gt;0,"X","")</f>
        <v/>
      </c>
      <c r="Y83" s="80" t="str">
        <f>IF(COUNTIFS(TKB_HK2_Moi_Giang!$S:$S,ThongKe_GV!$C83,TKB_HK2_Moi_Giang!$K:$K,ThongKe_GV!Y$1,TKB_HK2_Moi_Giang!$L:$L,ThongKe_GV!Y$2)&gt;0,"X","")</f>
        <v/>
      </c>
      <c r="Z83" s="80" t="str">
        <f>IF(COUNTIFS(TKB_HK2_Moi_Giang!$S:$S,ThongKe_GV!$C83,TKB_HK2_Moi_Giang!$K:$K,ThongKe_GV!Z$1,TKB_HK2_Moi_Giang!$L:$L,ThongKe_GV!Z$2)&gt;0,"X","")</f>
        <v/>
      </c>
      <c r="AA83" s="80" t="str">
        <f>IF(COUNTIFS(TKB_HK2_Moi_Giang!$S:$S,ThongKe_GV!$C83,TKB_HK2_Moi_Giang!$K:$K,ThongKe_GV!AA$1,TKB_HK2_Moi_Giang!$L:$L,ThongKe_GV!AA$2)&gt;0,"X","")</f>
        <v/>
      </c>
      <c r="AB83" s="80" t="str">
        <f>IF(COUNTIFS(TKB_HK2_Moi_Giang!$S:$S,ThongKe_GV!$C83,TKB_HK2_Moi_Giang!$K:$K,ThongKe_GV!AB$1,TKB_HK2_Moi_Giang!$L:$L,ThongKe_GV!AB$2)&gt;0,"X","")</f>
        <v/>
      </c>
    </row>
    <row r="84">
      <c r="A84" s="68" t="str">
        <f t="shared" si="7"/>
        <v>Ngoại ngữ</v>
      </c>
      <c r="B84" s="77" t="s">
        <v>313</v>
      </c>
      <c r="C84" s="85" t="s">
        <v>314</v>
      </c>
      <c r="D84" s="85" t="s">
        <v>315</v>
      </c>
      <c r="E84" s="79" t="str">
        <f>IF(COUNTIFS(TKB_HK2_Moi_Giang!$S:$S,ThongKe_GV!$C84,TKB_HK2_Moi_Giang!$K:$K,ThongKe_GV!E$1,TKB_HK2_Moi_Giang!$L:$L,ThongKe_GV!E$2)&gt;0,"X","")</f>
        <v/>
      </c>
      <c r="F84" s="79" t="str">
        <f>IF(COUNTIFS(TKB_HK2_Moi_Giang!$S:$S,ThongKe_GV!$C84,TKB_HK2_Moi_Giang!$K:$K,ThongKe_GV!F$1,TKB_HK2_Moi_Giang!$L:$L,ThongKe_GV!F$2)&gt;0,"X","")</f>
        <v/>
      </c>
      <c r="G84" s="79" t="str">
        <f>IF(COUNTIFS(TKB_HK2_Moi_Giang!$S:$S,ThongKe_GV!$C84,TKB_HK2_Moi_Giang!$K:$K,ThongKe_GV!G$1,TKB_HK2_Moi_Giang!$L:$L,ThongKe_GV!G$2)&gt;0,"X","")</f>
        <v/>
      </c>
      <c r="H84" s="79" t="str">
        <f>IF(COUNTIFS(TKB_HK2_Moi_Giang!$S:$S,ThongKe_GV!$C84,TKB_HK2_Moi_Giang!$K:$K,ThongKe_GV!H$1,TKB_HK2_Moi_Giang!$L:$L,ThongKe_GV!H$2)&gt;0,"X","")</f>
        <v/>
      </c>
      <c r="I84" s="79" t="str">
        <f>IF(COUNTIFS(TKB_HK2_Moi_Giang!$S:$S,ThongKe_GV!$C84,TKB_HK2_Moi_Giang!$K:$K,ThongKe_GV!I$1,TKB_HK2_Moi_Giang!$L:$L,ThongKe_GV!I$2)&gt;0,"X","")</f>
        <v/>
      </c>
      <c r="J84" s="79" t="str">
        <f>IF(COUNTIFS(TKB_HK2_Moi_Giang!$S:$S,ThongKe_GV!$C84,TKB_HK2_Moi_Giang!$K:$K,ThongKe_GV!J$1,TKB_HK2_Moi_Giang!$L:$L,ThongKe_GV!J$2)&gt;0,"X","")</f>
        <v/>
      </c>
      <c r="K84" s="79" t="str">
        <f>IF(COUNTIFS(TKB_HK2_Moi_Giang!$S:$S,ThongKe_GV!$C84,TKB_HK2_Moi_Giang!$K:$K,ThongKe_GV!K$1,TKB_HK2_Moi_Giang!$L:$L,ThongKe_GV!K$2)&gt;0,"X","")</f>
        <v/>
      </c>
      <c r="L84" s="79" t="str">
        <f>IF(COUNTIFS(TKB_HK2_Moi_Giang!$S:$S,ThongKe_GV!$C84,TKB_HK2_Moi_Giang!$K:$K,ThongKe_GV!L$1,TKB_HK2_Moi_Giang!$L:$L,ThongKe_GV!L$2)&gt;0,"X","")</f>
        <v/>
      </c>
      <c r="M84" s="79" t="str">
        <f>IF(COUNTIFS(TKB_HK2_Moi_Giang!$S:$S,ThongKe_GV!$C84,TKB_HK2_Moi_Giang!$K:$K,ThongKe_GV!M$1,TKB_HK2_Moi_Giang!$L:$L,ThongKe_GV!M$2)&gt;0,"X","")</f>
        <v/>
      </c>
      <c r="N84" s="79" t="str">
        <f>IF(COUNTIFS(TKB_HK2_Moi_Giang!$S:$S,ThongKe_GV!$C84,TKB_HK2_Moi_Giang!$K:$K,ThongKe_GV!N$1,TKB_HK2_Moi_Giang!$L:$L,ThongKe_GV!N$2)&gt;0,"X","")</f>
        <v/>
      </c>
      <c r="O84" s="79" t="str">
        <f>IF(COUNTIFS(TKB_HK2_Moi_Giang!$S:$S,ThongKe_GV!$C84,TKB_HK2_Moi_Giang!$K:$K,ThongKe_GV!O$1,TKB_HK2_Moi_Giang!$L:$L,ThongKe_GV!O$2)&gt;0,"X","")</f>
        <v/>
      </c>
      <c r="P84" s="79" t="str">
        <f>IF(COUNTIFS(TKB_HK2_Moi_Giang!$S:$S,ThongKe_GV!$C84,TKB_HK2_Moi_Giang!$K:$K,ThongKe_GV!P$1,TKB_HK2_Moi_Giang!$L:$L,ThongKe_GV!P$2)&gt;0,"X","")</f>
        <v/>
      </c>
      <c r="Q84" s="80" t="str">
        <f>IF(COUNTIFS(TKB_HK2_Moi_Giang!$S:$S,ThongKe_GV!$C84,TKB_HK2_Moi_Giang!$K:$K,ThongKe_GV!Q$1,TKB_HK2_Moi_Giang!$L:$L,ThongKe_GV!Q$2)&gt;0,"X","")</f>
        <v/>
      </c>
      <c r="R84" s="80" t="str">
        <f>IF(COUNTIFS(TKB_HK2_Moi_Giang!$S:$S,ThongKe_GV!$C84,TKB_HK2_Moi_Giang!$K:$K,ThongKe_GV!R$1,TKB_HK2_Moi_Giang!$L:$L,ThongKe_GV!R$2)&gt;0,"X","")</f>
        <v/>
      </c>
      <c r="S84" s="80" t="str">
        <f>IF(COUNTIFS(TKB_HK2_Moi_Giang!$S:$S,ThongKe_GV!$C84,TKB_HK2_Moi_Giang!$K:$K,ThongKe_GV!S$1,TKB_HK2_Moi_Giang!$L:$L,ThongKe_GV!S$2)&gt;0,"X","")</f>
        <v/>
      </c>
      <c r="T84" s="80" t="str">
        <f>IF(COUNTIFS(TKB_HK2_Moi_Giang!$S:$S,ThongKe_GV!$C84,TKB_HK2_Moi_Giang!$K:$K,ThongKe_GV!T$1,TKB_HK2_Moi_Giang!$L:$L,ThongKe_GV!T$2)&gt;0,"X","")</f>
        <v/>
      </c>
      <c r="U84" s="80" t="str">
        <f>IF(COUNTIFS(TKB_HK2_Moi_Giang!$S:$S,ThongKe_GV!$C84,TKB_HK2_Moi_Giang!$K:$K,ThongKe_GV!U$1,TKB_HK2_Moi_Giang!$L:$L,ThongKe_GV!U$2)&gt;0,"X","")</f>
        <v/>
      </c>
      <c r="V84" s="80" t="str">
        <f>IF(COUNTIFS(TKB_HK2_Moi_Giang!$S:$S,ThongKe_GV!$C84,TKB_HK2_Moi_Giang!$K:$K,ThongKe_GV!V$1,TKB_HK2_Moi_Giang!$L:$L,ThongKe_GV!V$2)&gt;0,"X","")</f>
        <v/>
      </c>
      <c r="W84" s="80" t="str">
        <f>IF(COUNTIFS(TKB_HK2_Moi_Giang!$S:$S,ThongKe_GV!$C84,TKB_HK2_Moi_Giang!$K:$K,ThongKe_GV!W$1,TKB_HK2_Moi_Giang!$L:$L,ThongKe_GV!W$2)&gt;0,"X","")</f>
        <v/>
      </c>
      <c r="X84" s="80" t="str">
        <f>IF(COUNTIFS(TKB_HK2_Moi_Giang!$S:$S,ThongKe_GV!$C84,TKB_HK2_Moi_Giang!$K:$K,ThongKe_GV!X$1,TKB_HK2_Moi_Giang!$L:$L,ThongKe_GV!X$2)&gt;0,"X","")</f>
        <v/>
      </c>
      <c r="Y84" s="80" t="str">
        <f>IF(COUNTIFS(TKB_HK2_Moi_Giang!$S:$S,ThongKe_GV!$C84,TKB_HK2_Moi_Giang!$K:$K,ThongKe_GV!Y$1,TKB_HK2_Moi_Giang!$L:$L,ThongKe_GV!Y$2)&gt;0,"X","")</f>
        <v/>
      </c>
      <c r="Z84" s="80" t="str">
        <f>IF(COUNTIFS(TKB_HK2_Moi_Giang!$S:$S,ThongKe_GV!$C84,TKB_HK2_Moi_Giang!$K:$K,ThongKe_GV!Z$1,TKB_HK2_Moi_Giang!$L:$L,ThongKe_GV!Z$2)&gt;0,"X","")</f>
        <v/>
      </c>
      <c r="AA84" s="80" t="str">
        <f>IF(COUNTIFS(TKB_HK2_Moi_Giang!$S:$S,ThongKe_GV!$C84,TKB_HK2_Moi_Giang!$K:$K,ThongKe_GV!AA$1,TKB_HK2_Moi_Giang!$L:$L,ThongKe_GV!AA$2)&gt;0,"X","")</f>
        <v/>
      </c>
      <c r="AB84" s="80" t="str">
        <f>IF(COUNTIFS(TKB_HK2_Moi_Giang!$S:$S,ThongKe_GV!$C84,TKB_HK2_Moi_Giang!$K:$K,ThongKe_GV!AB$1,TKB_HK2_Moi_Giang!$L:$L,ThongKe_GV!AB$2)&gt;0,"X","")</f>
        <v/>
      </c>
    </row>
    <row r="85">
      <c r="A85" s="68" t="str">
        <f t="shared" si="7"/>
        <v>Ngoại ngữ</v>
      </c>
      <c r="B85" s="77" t="s">
        <v>316</v>
      </c>
      <c r="C85" s="85" t="s">
        <v>317</v>
      </c>
      <c r="D85" s="85" t="s">
        <v>318</v>
      </c>
      <c r="E85" s="79" t="str">
        <f>IF(COUNTIFS(TKB_HK2_Moi_Giang!$S:$S,ThongKe_GV!$C85,TKB_HK2_Moi_Giang!$K:$K,ThongKe_GV!E$1,TKB_HK2_Moi_Giang!$L:$L,ThongKe_GV!E$2)&gt;0,"X","")</f>
        <v/>
      </c>
      <c r="F85" s="79" t="str">
        <f>IF(COUNTIFS(TKB_HK2_Moi_Giang!$S:$S,ThongKe_GV!$C85,TKB_HK2_Moi_Giang!$K:$K,ThongKe_GV!F$1,TKB_HK2_Moi_Giang!$L:$L,ThongKe_GV!F$2)&gt;0,"X","")</f>
        <v/>
      </c>
      <c r="G85" s="79" t="str">
        <f>IF(COUNTIFS(TKB_HK2_Moi_Giang!$S:$S,ThongKe_GV!$C85,TKB_HK2_Moi_Giang!$K:$K,ThongKe_GV!G$1,TKB_HK2_Moi_Giang!$L:$L,ThongKe_GV!G$2)&gt;0,"X","")</f>
        <v/>
      </c>
      <c r="H85" s="79" t="str">
        <f>IF(COUNTIFS(TKB_HK2_Moi_Giang!$S:$S,ThongKe_GV!$C85,TKB_HK2_Moi_Giang!$K:$K,ThongKe_GV!H$1,TKB_HK2_Moi_Giang!$L:$L,ThongKe_GV!H$2)&gt;0,"X","")</f>
        <v/>
      </c>
      <c r="I85" s="79" t="str">
        <f>IF(COUNTIFS(TKB_HK2_Moi_Giang!$S:$S,ThongKe_GV!$C85,TKB_HK2_Moi_Giang!$K:$K,ThongKe_GV!I$1,TKB_HK2_Moi_Giang!$L:$L,ThongKe_GV!I$2)&gt;0,"X","")</f>
        <v/>
      </c>
      <c r="J85" s="79" t="str">
        <f>IF(COUNTIFS(TKB_HK2_Moi_Giang!$S:$S,ThongKe_GV!$C85,TKB_HK2_Moi_Giang!$K:$K,ThongKe_GV!J$1,TKB_HK2_Moi_Giang!$L:$L,ThongKe_GV!J$2)&gt;0,"X","")</f>
        <v/>
      </c>
      <c r="K85" s="79" t="str">
        <f>IF(COUNTIFS(TKB_HK2_Moi_Giang!$S:$S,ThongKe_GV!$C85,TKB_HK2_Moi_Giang!$K:$K,ThongKe_GV!K$1,TKB_HK2_Moi_Giang!$L:$L,ThongKe_GV!K$2)&gt;0,"X","")</f>
        <v/>
      </c>
      <c r="L85" s="79" t="str">
        <f>IF(COUNTIFS(TKB_HK2_Moi_Giang!$S:$S,ThongKe_GV!$C85,TKB_HK2_Moi_Giang!$K:$K,ThongKe_GV!L$1,TKB_HK2_Moi_Giang!$L:$L,ThongKe_GV!L$2)&gt;0,"X","")</f>
        <v/>
      </c>
      <c r="M85" s="79" t="str">
        <f>IF(COUNTIFS(TKB_HK2_Moi_Giang!$S:$S,ThongKe_GV!$C85,TKB_HK2_Moi_Giang!$K:$K,ThongKe_GV!M$1,TKB_HK2_Moi_Giang!$L:$L,ThongKe_GV!M$2)&gt;0,"X","")</f>
        <v/>
      </c>
      <c r="N85" s="79" t="str">
        <f>IF(COUNTIFS(TKB_HK2_Moi_Giang!$S:$S,ThongKe_GV!$C85,TKB_HK2_Moi_Giang!$K:$K,ThongKe_GV!N$1,TKB_HK2_Moi_Giang!$L:$L,ThongKe_GV!N$2)&gt;0,"X","")</f>
        <v/>
      </c>
      <c r="O85" s="79" t="str">
        <f>IF(COUNTIFS(TKB_HK2_Moi_Giang!$S:$S,ThongKe_GV!$C85,TKB_HK2_Moi_Giang!$K:$K,ThongKe_GV!O$1,TKB_HK2_Moi_Giang!$L:$L,ThongKe_GV!O$2)&gt;0,"X","")</f>
        <v/>
      </c>
      <c r="P85" s="79" t="str">
        <f>IF(COUNTIFS(TKB_HK2_Moi_Giang!$S:$S,ThongKe_GV!$C85,TKB_HK2_Moi_Giang!$K:$K,ThongKe_GV!P$1,TKB_HK2_Moi_Giang!$L:$L,ThongKe_GV!P$2)&gt;0,"X","")</f>
        <v/>
      </c>
      <c r="Q85" s="80" t="str">
        <f>IF(COUNTIFS(TKB_HK2_Moi_Giang!$S:$S,ThongKe_GV!$C85,TKB_HK2_Moi_Giang!$K:$K,ThongKe_GV!Q$1,TKB_HK2_Moi_Giang!$L:$L,ThongKe_GV!Q$2)&gt;0,"X","")</f>
        <v/>
      </c>
      <c r="R85" s="80" t="str">
        <f>IF(COUNTIFS(TKB_HK2_Moi_Giang!$S:$S,ThongKe_GV!$C85,TKB_HK2_Moi_Giang!$K:$K,ThongKe_GV!R$1,TKB_HK2_Moi_Giang!$L:$L,ThongKe_GV!R$2)&gt;0,"X","")</f>
        <v/>
      </c>
      <c r="S85" s="80" t="str">
        <f>IF(COUNTIFS(TKB_HK2_Moi_Giang!$S:$S,ThongKe_GV!$C85,TKB_HK2_Moi_Giang!$K:$K,ThongKe_GV!S$1,TKB_HK2_Moi_Giang!$L:$L,ThongKe_GV!S$2)&gt;0,"X","")</f>
        <v/>
      </c>
      <c r="T85" s="80" t="str">
        <f>IF(COUNTIFS(TKB_HK2_Moi_Giang!$S:$S,ThongKe_GV!$C85,TKB_HK2_Moi_Giang!$K:$K,ThongKe_GV!T$1,TKB_HK2_Moi_Giang!$L:$L,ThongKe_GV!T$2)&gt;0,"X","")</f>
        <v/>
      </c>
      <c r="U85" s="80" t="str">
        <f>IF(COUNTIFS(TKB_HK2_Moi_Giang!$S:$S,ThongKe_GV!$C85,TKB_HK2_Moi_Giang!$K:$K,ThongKe_GV!U$1,TKB_HK2_Moi_Giang!$L:$L,ThongKe_GV!U$2)&gt;0,"X","")</f>
        <v/>
      </c>
      <c r="V85" s="80" t="str">
        <f>IF(COUNTIFS(TKB_HK2_Moi_Giang!$S:$S,ThongKe_GV!$C85,TKB_HK2_Moi_Giang!$K:$K,ThongKe_GV!V$1,TKB_HK2_Moi_Giang!$L:$L,ThongKe_GV!V$2)&gt;0,"X","")</f>
        <v/>
      </c>
      <c r="W85" s="80" t="str">
        <f>IF(COUNTIFS(TKB_HK2_Moi_Giang!$S:$S,ThongKe_GV!$C85,TKB_HK2_Moi_Giang!$K:$K,ThongKe_GV!W$1,TKB_HK2_Moi_Giang!$L:$L,ThongKe_GV!W$2)&gt;0,"X","")</f>
        <v/>
      </c>
      <c r="X85" s="80" t="str">
        <f>IF(COUNTIFS(TKB_HK2_Moi_Giang!$S:$S,ThongKe_GV!$C85,TKB_HK2_Moi_Giang!$K:$K,ThongKe_GV!X$1,TKB_HK2_Moi_Giang!$L:$L,ThongKe_GV!X$2)&gt;0,"X","")</f>
        <v/>
      </c>
      <c r="Y85" s="80" t="str">
        <f>IF(COUNTIFS(TKB_HK2_Moi_Giang!$S:$S,ThongKe_GV!$C85,TKB_HK2_Moi_Giang!$K:$K,ThongKe_GV!Y$1,TKB_HK2_Moi_Giang!$L:$L,ThongKe_GV!Y$2)&gt;0,"X","")</f>
        <v/>
      </c>
      <c r="Z85" s="80" t="str">
        <f>IF(COUNTIFS(TKB_HK2_Moi_Giang!$S:$S,ThongKe_GV!$C85,TKB_HK2_Moi_Giang!$K:$K,ThongKe_GV!Z$1,TKB_HK2_Moi_Giang!$L:$L,ThongKe_GV!Z$2)&gt;0,"X","")</f>
        <v/>
      </c>
      <c r="AA85" s="80" t="str">
        <f>IF(COUNTIFS(TKB_HK2_Moi_Giang!$S:$S,ThongKe_GV!$C85,TKB_HK2_Moi_Giang!$K:$K,ThongKe_GV!AA$1,TKB_HK2_Moi_Giang!$L:$L,ThongKe_GV!AA$2)&gt;0,"X","")</f>
        <v/>
      </c>
      <c r="AB85" s="80" t="str">
        <f>IF(COUNTIFS(TKB_HK2_Moi_Giang!$S:$S,ThongKe_GV!$C85,TKB_HK2_Moi_Giang!$K:$K,ThongKe_GV!AB$1,TKB_HK2_Moi_Giang!$L:$L,ThongKe_GV!AB$2)&gt;0,"X","")</f>
        <v/>
      </c>
    </row>
    <row r="86">
      <c r="A86" s="68" t="str">
        <f t="shared" si="7"/>
        <v>Y dược</v>
      </c>
      <c r="B86" s="77" t="s">
        <v>319</v>
      </c>
      <c r="C86" s="85" t="s">
        <v>320</v>
      </c>
      <c r="D86" s="85" t="s">
        <v>321</v>
      </c>
      <c r="E86" s="79" t="str">
        <f>IF(COUNTIFS(TKB_HK2_Moi_Giang!$S:$S,ThongKe_GV!$C86,TKB_HK2_Moi_Giang!$K:$K,ThongKe_GV!E$1,TKB_HK2_Moi_Giang!$L:$L,ThongKe_GV!E$2)&gt;0,"X","")</f>
        <v/>
      </c>
      <c r="F86" s="79" t="str">
        <f>IF(COUNTIFS(TKB_HK2_Moi_Giang!$S:$S,ThongKe_GV!$C86,TKB_HK2_Moi_Giang!$K:$K,ThongKe_GV!F$1,TKB_HK2_Moi_Giang!$L:$L,ThongKe_GV!F$2)&gt;0,"X","")</f>
        <v/>
      </c>
      <c r="G86" s="79" t="str">
        <f>IF(COUNTIFS(TKB_HK2_Moi_Giang!$S:$S,ThongKe_GV!$C86,TKB_HK2_Moi_Giang!$K:$K,ThongKe_GV!G$1,TKB_HK2_Moi_Giang!$L:$L,ThongKe_GV!G$2)&gt;0,"X","")</f>
        <v/>
      </c>
      <c r="H86" s="79" t="str">
        <f>IF(COUNTIFS(TKB_HK2_Moi_Giang!$S:$S,ThongKe_GV!$C86,TKB_HK2_Moi_Giang!$K:$K,ThongKe_GV!H$1,TKB_HK2_Moi_Giang!$L:$L,ThongKe_GV!H$2)&gt;0,"X","")</f>
        <v/>
      </c>
      <c r="I86" s="79" t="str">
        <f>IF(COUNTIFS(TKB_HK2_Moi_Giang!$S:$S,ThongKe_GV!$C86,TKB_HK2_Moi_Giang!$K:$K,ThongKe_GV!I$1,TKB_HK2_Moi_Giang!$L:$L,ThongKe_GV!I$2)&gt;0,"X","")</f>
        <v/>
      </c>
      <c r="J86" s="79" t="str">
        <f>IF(COUNTIFS(TKB_HK2_Moi_Giang!$S:$S,ThongKe_GV!$C86,TKB_HK2_Moi_Giang!$K:$K,ThongKe_GV!J$1,TKB_HK2_Moi_Giang!$L:$L,ThongKe_GV!J$2)&gt;0,"X","")</f>
        <v/>
      </c>
      <c r="K86" s="79" t="str">
        <f>IF(COUNTIFS(TKB_HK2_Moi_Giang!$S:$S,ThongKe_GV!$C86,TKB_HK2_Moi_Giang!$K:$K,ThongKe_GV!K$1,TKB_HK2_Moi_Giang!$L:$L,ThongKe_GV!K$2)&gt;0,"X","")</f>
        <v/>
      </c>
      <c r="L86" s="79" t="str">
        <f>IF(COUNTIFS(TKB_HK2_Moi_Giang!$S:$S,ThongKe_GV!$C86,TKB_HK2_Moi_Giang!$K:$K,ThongKe_GV!L$1,TKB_HK2_Moi_Giang!$L:$L,ThongKe_GV!L$2)&gt;0,"X","")</f>
        <v/>
      </c>
      <c r="M86" s="79" t="str">
        <f>IF(COUNTIFS(TKB_HK2_Moi_Giang!$S:$S,ThongKe_GV!$C86,TKB_HK2_Moi_Giang!$K:$K,ThongKe_GV!M$1,TKB_HK2_Moi_Giang!$L:$L,ThongKe_GV!M$2)&gt;0,"X","")</f>
        <v/>
      </c>
      <c r="N86" s="79" t="str">
        <f>IF(COUNTIFS(TKB_HK2_Moi_Giang!$S:$S,ThongKe_GV!$C86,TKB_HK2_Moi_Giang!$K:$K,ThongKe_GV!N$1,TKB_HK2_Moi_Giang!$L:$L,ThongKe_GV!N$2)&gt;0,"X","")</f>
        <v/>
      </c>
      <c r="O86" s="79" t="str">
        <f>IF(COUNTIFS(TKB_HK2_Moi_Giang!$S:$S,ThongKe_GV!$C86,TKB_HK2_Moi_Giang!$K:$K,ThongKe_GV!O$1,TKB_HK2_Moi_Giang!$L:$L,ThongKe_GV!O$2)&gt;0,"X","")</f>
        <v/>
      </c>
      <c r="P86" s="79" t="str">
        <f>IF(COUNTIFS(TKB_HK2_Moi_Giang!$S:$S,ThongKe_GV!$C86,TKB_HK2_Moi_Giang!$K:$K,ThongKe_GV!P$1,TKB_HK2_Moi_Giang!$L:$L,ThongKe_GV!P$2)&gt;0,"X","")</f>
        <v/>
      </c>
      <c r="Q86" s="80" t="str">
        <f>IF(COUNTIFS(TKB_HK2_Moi_Giang!$S:$S,ThongKe_GV!$C86,TKB_HK2_Moi_Giang!$K:$K,ThongKe_GV!Q$1,TKB_HK2_Moi_Giang!$L:$L,ThongKe_GV!Q$2)&gt;0,"X","")</f>
        <v/>
      </c>
      <c r="R86" s="80" t="str">
        <f>IF(COUNTIFS(TKB_HK2_Moi_Giang!$S:$S,ThongKe_GV!$C86,TKB_HK2_Moi_Giang!$K:$K,ThongKe_GV!R$1,TKB_HK2_Moi_Giang!$L:$L,ThongKe_GV!R$2)&gt;0,"X","")</f>
        <v/>
      </c>
      <c r="S86" s="80" t="str">
        <f>IF(COUNTIFS(TKB_HK2_Moi_Giang!$S:$S,ThongKe_GV!$C86,TKB_HK2_Moi_Giang!$K:$K,ThongKe_GV!S$1,TKB_HK2_Moi_Giang!$L:$L,ThongKe_GV!S$2)&gt;0,"X","")</f>
        <v/>
      </c>
      <c r="T86" s="80" t="str">
        <f>IF(COUNTIFS(TKB_HK2_Moi_Giang!$S:$S,ThongKe_GV!$C86,TKB_HK2_Moi_Giang!$K:$K,ThongKe_GV!T$1,TKB_HK2_Moi_Giang!$L:$L,ThongKe_GV!T$2)&gt;0,"X","")</f>
        <v/>
      </c>
      <c r="U86" s="80" t="str">
        <f>IF(COUNTIFS(TKB_HK2_Moi_Giang!$S:$S,ThongKe_GV!$C86,TKB_HK2_Moi_Giang!$K:$K,ThongKe_GV!U$1,TKB_HK2_Moi_Giang!$L:$L,ThongKe_GV!U$2)&gt;0,"X","")</f>
        <v/>
      </c>
      <c r="V86" s="80" t="str">
        <f>IF(COUNTIFS(TKB_HK2_Moi_Giang!$S:$S,ThongKe_GV!$C86,TKB_HK2_Moi_Giang!$K:$K,ThongKe_GV!V$1,TKB_HK2_Moi_Giang!$L:$L,ThongKe_GV!V$2)&gt;0,"X","")</f>
        <v/>
      </c>
      <c r="W86" s="80" t="str">
        <f>IF(COUNTIFS(TKB_HK2_Moi_Giang!$S:$S,ThongKe_GV!$C86,TKB_HK2_Moi_Giang!$K:$K,ThongKe_GV!W$1,TKB_HK2_Moi_Giang!$L:$L,ThongKe_GV!W$2)&gt;0,"X","")</f>
        <v/>
      </c>
      <c r="X86" s="80" t="str">
        <f>IF(COUNTIFS(TKB_HK2_Moi_Giang!$S:$S,ThongKe_GV!$C86,TKB_HK2_Moi_Giang!$K:$K,ThongKe_GV!X$1,TKB_HK2_Moi_Giang!$L:$L,ThongKe_GV!X$2)&gt;0,"X","")</f>
        <v/>
      </c>
      <c r="Y86" s="80" t="str">
        <f>IF(COUNTIFS(TKB_HK2_Moi_Giang!$S:$S,ThongKe_GV!$C86,TKB_HK2_Moi_Giang!$K:$K,ThongKe_GV!Y$1,TKB_HK2_Moi_Giang!$L:$L,ThongKe_GV!Y$2)&gt;0,"X","")</f>
        <v/>
      </c>
      <c r="Z86" s="80" t="str">
        <f>IF(COUNTIFS(TKB_HK2_Moi_Giang!$S:$S,ThongKe_GV!$C86,TKB_HK2_Moi_Giang!$K:$K,ThongKe_GV!Z$1,TKB_HK2_Moi_Giang!$L:$L,ThongKe_GV!Z$2)&gt;0,"X","")</f>
        <v/>
      </c>
      <c r="AA86" s="80" t="str">
        <f>IF(COUNTIFS(TKB_HK2_Moi_Giang!$S:$S,ThongKe_GV!$C86,TKB_HK2_Moi_Giang!$K:$K,ThongKe_GV!AA$1,TKB_HK2_Moi_Giang!$L:$L,ThongKe_GV!AA$2)&gt;0,"X","")</f>
        <v/>
      </c>
      <c r="AB86" s="80" t="str">
        <f>IF(COUNTIFS(TKB_HK2_Moi_Giang!$S:$S,ThongKe_GV!$C86,TKB_HK2_Moi_Giang!$K:$K,ThongKe_GV!AB$1,TKB_HK2_Moi_Giang!$L:$L,ThongKe_GV!AB$2)&gt;0,"X","")</f>
        <v/>
      </c>
    </row>
    <row r="87">
      <c r="A87" s="68" t="str">
        <f t="shared" si="7"/>
        <v>Y dược</v>
      </c>
      <c r="B87" s="77" t="s">
        <v>322</v>
      </c>
      <c r="C87" s="85" t="s">
        <v>323</v>
      </c>
      <c r="D87" s="85" t="s">
        <v>324</v>
      </c>
      <c r="E87" s="79" t="str">
        <f>IF(COUNTIFS(TKB_HK2_Moi_Giang!$S:$S,ThongKe_GV!$C87,TKB_HK2_Moi_Giang!$K:$K,ThongKe_GV!E$1,TKB_HK2_Moi_Giang!$L:$L,ThongKe_GV!E$2)&gt;0,"X","")</f>
        <v/>
      </c>
      <c r="F87" s="79" t="str">
        <f>IF(COUNTIFS(TKB_HK2_Moi_Giang!$S:$S,ThongKe_GV!$C87,TKB_HK2_Moi_Giang!$K:$K,ThongKe_GV!F$1,TKB_HK2_Moi_Giang!$L:$L,ThongKe_GV!F$2)&gt;0,"X","")</f>
        <v/>
      </c>
      <c r="G87" s="79" t="str">
        <f>IF(COUNTIFS(TKB_HK2_Moi_Giang!$S:$S,ThongKe_GV!$C87,TKB_HK2_Moi_Giang!$K:$K,ThongKe_GV!G$1,TKB_HK2_Moi_Giang!$L:$L,ThongKe_GV!G$2)&gt;0,"X","")</f>
        <v>X</v>
      </c>
      <c r="H87" s="79" t="str">
        <f>IF(COUNTIFS(TKB_HK2_Moi_Giang!$S:$S,ThongKe_GV!$C87,TKB_HK2_Moi_Giang!$K:$K,ThongKe_GV!H$1,TKB_HK2_Moi_Giang!$L:$L,ThongKe_GV!H$2)&gt;0,"X","")</f>
        <v/>
      </c>
      <c r="I87" s="79" t="str">
        <f>IF(COUNTIFS(TKB_HK2_Moi_Giang!$S:$S,ThongKe_GV!$C87,TKB_HK2_Moi_Giang!$K:$K,ThongKe_GV!I$1,TKB_HK2_Moi_Giang!$L:$L,ThongKe_GV!I$2)&gt;0,"X","")</f>
        <v>X</v>
      </c>
      <c r="J87" s="79" t="str">
        <f>IF(COUNTIFS(TKB_HK2_Moi_Giang!$S:$S,ThongKe_GV!$C87,TKB_HK2_Moi_Giang!$K:$K,ThongKe_GV!J$1,TKB_HK2_Moi_Giang!$L:$L,ThongKe_GV!J$2)&gt;0,"X","")</f>
        <v/>
      </c>
      <c r="K87" s="79" t="str">
        <f>IF(COUNTIFS(TKB_HK2_Moi_Giang!$S:$S,ThongKe_GV!$C87,TKB_HK2_Moi_Giang!$K:$K,ThongKe_GV!K$1,TKB_HK2_Moi_Giang!$L:$L,ThongKe_GV!K$2)&gt;0,"X","")</f>
        <v/>
      </c>
      <c r="L87" s="79" t="str">
        <f>IF(COUNTIFS(TKB_HK2_Moi_Giang!$S:$S,ThongKe_GV!$C87,TKB_HK2_Moi_Giang!$K:$K,ThongKe_GV!L$1,TKB_HK2_Moi_Giang!$L:$L,ThongKe_GV!L$2)&gt;0,"X","")</f>
        <v/>
      </c>
      <c r="M87" s="79" t="str">
        <f>IF(COUNTIFS(TKB_HK2_Moi_Giang!$S:$S,ThongKe_GV!$C87,TKB_HK2_Moi_Giang!$K:$K,ThongKe_GV!M$1,TKB_HK2_Moi_Giang!$L:$L,ThongKe_GV!M$2)&gt;0,"X","")</f>
        <v/>
      </c>
      <c r="N87" s="79" t="str">
        <f>IF(COUNTIFS(TKB_HK2_Moi_Giang!$S:$S,ThongKe_GV!$C87,TKB_HK2_Moi_Giang!$K:$K,ThongKe_GV!N$1,TKB_HK2_Moi_Giang!$L:$L,ThongKe_GV!N$2)&gt;0,"X","")</f>
        <v/>
      </c>
      <c r="O87" s="79" t="str">
        <f>IF(COUNTIFS(TKB_HK2_Moi_Giang!$S:$S,ThongKe_GV!$C87,TKB_HK2_Moi_Giang!$K:$K,ThongKe_GV!O$1,TKB_HK2_Moi_Giang!$L:$L,ThongKe_GV!O$2)&gt;0,"X","")</f>
        <v/>
      </c>
      <c r="P87" s="79" t="str">
        <f>IF(COUNTIFS(TKB_HK2_Moi_Giang!$S:$S,ThongKe_GV!$C87,TKB_HK2_Moi_Giang!$K:$K,ThongKe_GV!P$1,TKB_HK2_Moi_Giang!$L:$L,ThongKe_GV!P$2)&gt;0,"X","")</f>
        <v/>
      </c>
      <c r="Q87" s="80" t="str">
        <f>IF(COUNTIFS(TKB_HK2_Moi_Giang!$S:$S,ThongKe_GV!$C87,TKB_HK2_Moi_Giang!$K:$K,ThongKe_GV!Q$1,TKB_HK2_Moi_Giang!$L:$L,ThongKe_GV!Q$2)&gt;0,"X","")</f>
        <v/>
      </c>
      <c r="R87" s="80" t="str">
        <f>IF(COUNTIFS(TKB_HK2_Moi_Giang!$S:$S,ThongKe_GV!$C87,TKB_HK2_Moi_Giang!$K:$K,ThongKe_GV!R$1,TKB_HK2_Moi_Giang!$L:$L,ThongKe_GV!R$2)&gt;0,"X","")</f>
        <v/>
      </c>
      <c r="S87" s="80" t="str">
        <f>IF(COUNTIFS(TKB_HK2_Moi_Giang!$S:$S,ThongKe_GV!$C87,TKB_HK2_Moi_Giang!$K:$K,ThongKe_GV!S$1,TKB_HK2_Moi_Giang!$L:$L,ThongKe_GV!S$2)&gt;0,"X","")</f>
        <v/>
      </c>
      <c r="T87" s="80" t="str">
        <f>IF(COUNTIFS(TKB_HK2_Moi_Giang!$S:$S,ThongKe_GV!$C87,TKB_HK2_Moi_Giang!$K:$K,ThongKe_GV!T$1,TKB_HK2_Moi_Giang!$L:$L,ThongKe_GV!T$2)&gt;0,"X","")</f>
        <v/>
      </c>
      <c r="U87" s="80" t="str">
        <f>IF(COUNTIFS(TKB_HK2_Moi_Giang!$S:$S,ThongKe_GV!$C87,TKB_HK2_Moi_Giang!$K:$K,ThongKe_GV!U$1,TKB_HK2_Moi_Giang!$L:$L,ThongKe_GV!U$2)&gt;0,"X","")</f>
        <v>X</v>
      </c>
      <c r="V87" s="80" t="str">
        <f>IF(COUNTIFS(TKB_HK2_Moi_Giang!$S:$S,ThongKe_GV!$C87,TKB_HK2_Moi_Giang!$K:$K,ThongKe_GV!V$1,TKB_HK2_Moi_Giang!$L:$L,ThongKe_GV!V$2)&gt;0,"X","")</f>
        <v/>
      </c>
      <c r="W87" s="80" t="str">
        <f>IF(COUNTIFS(TKB_HK2_Moi_Giang!$S:$S,ThongKe_GV!$C87,TKB_HK2_Moi_Giang!$K:$K,ThongKe_GV!W$1,TKB_HK2_Moi_Giang!$L:$L,ThongKe_GV!W$2)&gt;0,"X","")</f>
        <v/>
      </c>
      <c r="X87" s="80" t="str">
        <f>IF(COUNTIFS(TKB_HK2_Moi_Giang!$S:$S,ThongKe_GV!$C87,TKB_HK2_Moi_Giang!$K:$K,ThongKe_GV!X$1,TKB_HK2_Moi_Giang!$L:$L,ThongKe_GV!X$2)&gt;0,"X","")</f>
        <v/>
      </c>
      <c r="Y87" s="80" t="str">
        <f>IF(COUNTIFS(TKB_HK2_Moi_Giang!$S:$S,ThongKe_GV!$C87,TKB_HK2_Moi_Giang!$K:$K,ThongKe_GV!Y$1,TKB_HK2_Moi_Giang!$L:$L,ThongKe_GV!Y$2)&gt;0,"X","")</f>
        <v/>
      </c>
      <c r="Z87" s="80" t="str">
        <f>IF(COUNTIFS(TKB_HK2_Moi_Giang!$S:$S,ThongKe_GV!$C87,TKB_HK2_Moi_Giang!$K:$K,ThongKe_GV!Z$1,TKB_HK2_Moi_Giang!$L:$L,ThongKe_GV!Z$2)&gt;0,"X","")</f>
        <v/>
      </c>
      <c r="AA87" s="80" t="str">
        <f>IF(COUNTIFS(TKB_HK2_Moi_Giang!$S:$S,ThongKe_GV!$C87,TKB_HK2_Moi_Giang!$K:$K,ThongKe_GV!AA$1,TKB_HK2_Moi_Giang!$L:$L,ThongKe_GV!AA$2)&gt;0,"X","")</f>
        <v/>
      </c>
      <c r="AB87" s="80" t="str">
        <f>IF(COUNTIFS(TKB_HK2_Moi_Giang!$S:$S,ThongKe_GV!$C87,TKB_HK2_Moi_Giang!$K:$K,ThongKe_GV!AB$1,TKB_HK2_Moi_Giang!$L:$L,ThongKe_GV!AB$2)&gt;0,"X","")</f>
        <v/>
      </c>
    </row>
    <row r="88">
      <c r="A88" s="68" t="str">
        <f t="shared" si="7"/>
        <v>Ngoại ngữ</v>
      </c>
      <c r="B88" s="77" t="s">
        <v>325</v>
      </c>
      <c r="C88" s="85" t="s">
        <v>326</v>
      </c>
      <c r="D88" s="85" t="s">
        <v>327</v>
      </c>
      <c r="E88" s="79" t="str">
        <f>IF(COUNTIFS(TKB_HK2_Moi_Giang!$S:$S,ThongKe_GV!$C88,TKB_HK2_Moi_Giang!$K:$K,ThongKe_GV!E$1,TKB_HK2_Moi_Giang!$L:$L,ThongKe_GV!E$2)&gt;0,"X","")</f>
        <v/>
      </c>
      <c r="F88" s="79" t="str">
        <f>IF(COUNTIFS(TKB_HK2_Moi_Giang!$S:$S,ThongKe_GV!$C88,TKB_HK2_Moi_Giang!$K:$K,ThongKe_GV!F$1,TKB_HK2_Moi_Giang!$L:$L,ThongKe_GV!F$2)&gt;0,"X","")</f>
        <v/>
      </c>
      <c r="G88" s="79" t="str">
        <f>IF(COUNTIFS(TKB_HK2_Moi_Giang!$S:$S,ThongKe_GV!$C88,TKB_HK2_Moi_Giang!$K:$K,ThongKe_GV!G$1,TKB_HK2_Moi_Giang!$L:$L,ThongKe_GV!G$2)&gt;0,"X","")</f>
        <v/>
      </c>
      <c r="H88" s="79" t="str">
        <f>IF(COUNTIFS(TKB_HK2_Moi_Giang!$S:$S,ThongKe_GV!$C88,TKB_HK2_Moi_Giang!$K:$K,ThongKe_GV!H$1,TKB_HK2_Moi_Giang!$L:$L,ThongKe_GV!H$2)&gt;0,"X","")</f>
        <v/>
      </c>
      <c r="I88" s="79" t="str">
        <f>IF(COUNTIFS(TKB_HK2_Moi_Giang!$S:$S,ThongKe_GV!$C88,TKB_HK2_Moi_Giang!$K:$K,ThongKe_GV!I$1,TKB_HK2_Moi_Giang!$L:$L,ThongKe_GV!I$2)&gt;0,"X","")</f>
        <v/>
      </c>
      <c r="J88" s="79" t="str">
        <f>IF(COUNTIFS(TKB_HK2_Moi_Giang!$S:$S,ThongKe_GV!$C88,TKB_HK2_Moi_Giang!$K:$K,ThongKe_GV!J$1,TKB_HK2_Moi_Giang!$L:$L,ThongKe_GV!J$2)&gt;0,"X","")</f>
        <v/>
      </c>
      <c r="K88" s="79" t="str">
        <f>IF(COUNTIFS(TKB_HK2_Moi_Giang!$S:$S,ThongKe_GV!$C88,TKB_HK2_Moi_Giang!$K:$K,ThongKe_GV!K$1,TKB_HK2_Moi_Giang!$L:$L,ThongKe_GV!K$2)&gt;0,"X","")</f>
        <v/>
      </c>
      <c r="L88" s="79" t="str">
        <f>IF(COUNTIFS(TKB_HK2_Moi_Giang!$S:$S,ThongKe_GV!$C88,TKB_HK2_Moi_Giang!$K:$K,ThongKe_GV!L$1,TKB_HK2_Moi_Giang!$L:$L,ThongKe_GV!L$2)&gt;0,"X","")</f>
        <v/>
      </c>
      <c r="M88" s="79" t="str">
        <f>IF(COUNTIFS(TKB_HK2_Moi_Giang!$S:$S,ThongKe_GV!$C88,TKB_HK2_Moi_Giang!$K:$K,ThongKe_GV!M$1,TKB_HK2_Moi_Giang!$L:$L,ThongKe_GV!M$2)&gt;0,"X","")</f>
        <v/>
      </c>
      <c r="N88" s="79" t="str">
        <f>IF(COUNTIFS(TKB_HK2_Moi_Giang!$S:$S,ThongKe_GV!$C88,TKB_HK2_Moi_Giang!$K:$K,ThongKe_GV!N$1,TKB_HK2_Moi_Giang!$L:$L,ThongKe_GV!N$2)&gt;0,"X","")</f>
        <v/>
      </c>
      <c r="O88" s="79" t="str">
        <f>IF(COUNTIFS(TKB_HK2_Moi_Giang!$S:$S,ThongKe_GV!$C88,TKB_HK2_Moi_Giang!$K:$K,ThongKe_GV!O$1,TKB_HK2_Moi_Giang!$L:$L,ThongKe_GV!O$2)&gt;0,"X","")</f>
        <v/>
      </c>
      <c r="P88" s="79" t="str">
        <f>IF(COUNTIFS(TKB_HK2_Moi_Giang!$S:$S,ThongKe_GV!$C88,TKB_HK2_Moi_Giang!$K:$K,ThongKe_GV!P$1,TKB_HK2_Moi_Giang!$L:$L,ThongKe_GV!P$2)&gt;0,"X","")</f>
        <v/>
      </c>
      <c r="Q88" s="80" t="str">
        <f>IF(COUNTIFS(TKB_HK2_Moi_Giang!$S:$S,ThongKe_GV!$C88,TKB_HK2_Moi_Giang!$K:$K,ThongKe_GV!Q$1,TKB_HK2_Moi_Giang!$L:$L,ThongKe_GV!Q$2)&gt;0,"X","")</f>
        <v/>
      </c>
      <c r="R88" s="80" t="str">
        <f>IF(COUNTIFS(TKB_HK2_Moi_Giang!$S:$S,ThongKe_GV!$C88,TKB_HK2_Moi_Giang!$K:$K,ThongKe_GV!R$1,TKB_HK2_Moi_Giang!$L:$L,ThongKe_GV!R$2)&gt;0,"X","")</f>
        <v/>
      </c>
      <c r="S88" s="80" t="str">
        <f>IF(COUNTIFS(TKB_HK2_Moi_Giang!$S:$S,ThongKe_GV!$C88,TKB_HK2_Moi_Giang!$K:$K,ThongKe_GV!S$1,TKB_HK2_Moi_Giang!$L:$L,ThongKe_GV!S$2)&gt;0,"X","")</f>
        <v/>
      </c>
      <c r="T88" s="80" t="str">
        <f>IF(COUNTIFS(TKB_HK2_Moi_Giang!$S:$S,ThongKe_GV!$C88,TKB_HK2_Moi_Giang!$K:$K,ThongKe_GV!T$1,TKB_HK2_Moi_Giang!$L:$L,ThongKe_GV!T$2)&gt;0,"X","")</f>
        <v/>
      </c>
      <c r="U88" s="80" t="str">
        <f>IF(COUNTIFS(TKB_HK2_Moi_Giang!$S:$S,ThongKe_GV!$C88,TKB_HK2_Moi_Giang!$K:$K,ThongKe_GV!U$1,TKB_HK2_Moi_Giang!$L:$L,ThongKe_GV!U$2)&gt;0,"X","")</f>
        <v/>
      </c>
      <c r="V88" s="80" t="str">
        <f>IF(COUNTIFS(TKB_HK2_Moi_Giang!$S:$S,ThongKe_GV!$C88,TKB_HK2_Moi_Giang!$K:$K,ThongKe_GV!V$1,TKB_HK2_Moi_Giang!$L:$L,ThongKe_GV!V$2)&gt;0,"X","")</f>
        <v/>
      </c>
      <c r="W88" s="80" t="str">
        <f>IF(COUNTIFS(TKB_HK2_Moi_Giang!$S:$S,ThongKe_GV!$C88,TKB_HK2_Moi_Giang!$K:$K,ThongKe_GV!W$1,TKB_HK2_Moi_Giang!$L:$L,ThongKe_GV!W$2)&gt;0,"X","")</f>
        <v/>
      </c>
      <c r="X88" s="80" t="str">
        <f>IF(COUNTIFS(TKB_HK2_Moi_Giang!$S:$S,ThongKe_GV!$C88,TKB_HK2_Moi_Giang!$K:$K,ThongKe_GV!X$1,TKB_HK2_Moi_Giang!$L:$L,ThongKe_GV!X$2)&gt;0,"X","")</f>
        <v/>
      </c>
      <c r="Y88" s="80" t="str">
        <f>IF(COUNTIFS(TKB_HK2_Moi_Giang!$S:$S,ThongKe_GV!$C88,TKB_HK2_Moi_Giang!$K:$K,ThongKe_GV!Y$1,TKB_HK2_Moi_Giang!$L:$L,ThongKe_GV!Y$2)&gt;0,"X","")</f>
        <v/>
      </c>
      <c r="Z88" s="80" t="str">
        <f>IF(COUNTIFS(TKB_HK2_Moi_Giang!$S:$S,ThongKe_GV!$C88,TKB_HK2_Moi_Giang!$K:$K,ThongKe_GV!Z$1,TKB_HK2_Moi_Giang!$L:$L,ThongKe_GV!Z$2)&gt;0,"X","")</f>
        <v/>
      </c>
      <c r="AA88" s="80" t="str">
        <f>IF(COUNTIFS(TKB_HK2_Moi_Giang!$S:$S,ThongKe_GV!$C88,TKB_HK2_Moi_Giang!$K:$K,ThongKe_GV!AA$1,TKB_HK2_Moi_Giang!$L:$L,ThongKe_GV!AA$2)&gt;0,"X","")</f>
        <v/>
      </c>
      <c r="AB88" s="80" t="str">
        <f>IF(COUNTIFS(TKB_HK2_Moi_Giang!$S:$S,ThongKe_GV!$C88,TKB_HK2_Moi_Giang!$K:$K,ThongKe_GV!AB$1,TKB_HK2_Moi_Giang!$L:$L,ThongKe_GV!AB$2)&gt;0,"X","")</f>
        <v/>
      </c>
    </row>
    <row r="89">
      <c r="A89" s="68" t="str">
        <f t="shared" si="7"/>
        <v>Thiết kế</v>
      </c>
      <c r="B89" s="77" t="s">
        <v>328</v>
      </c>
      <c r="C89" s="85" t="s">
        <v>329</v>
      </c>
      <c r="D89" s="85" t="s">
        <v>330</v>
      </c>
      <c r="E89" s="79" t="str">
        <f>IF(COUNTIFS(TKB_HK2_Moi_Giang!$S:$S,ThongKe_GV!$C89,TKB_HK2_Moi_Giang!$K:$K,ThongKe_GV!E$1,TKB_HK2_Moi_Giang!$L:$L,ThongKe_GV!E$2)&gt;0,"X","")</f>
        <v/>
      </c>
      <c r="F89" s="79" t="str">
        <f>IF(COUNTIFS(TKB_HK2_Moi_Giang!$S:$S,ThongKe_GV!$C89,TKB_HK2_Moi_Giang!$K:$K,ThongKe_GV!F$1,TKB_HK2_Moi_Giang!$L:$L,ThongKe_GV!F$2)&gt;0,"X","")</f>
        <v/>
      </c>
      <c r="G89" s="79" t="str">
        <f>IF(COUNTIFS(TKB_HK2_Moi_Giang!$S:$S,ThongKe_GV!$C89,TKB_HK2_Moi_Giang!$K:$K,ThongKe_GV!G$1,TKB_HK2_Moi_Giang!$L:$L,ThongKe_GV!G$2)&gt;0,"X","")</f>
        <v/>
      </c>
      <c r="H89" s="79" t="str">
        <f>IF(COUNTIFS(TKB_HK2_Moi_Giang!$S:$S,ThongKe_GV!$C89,TKB_HK2_Moi_Giang!$K:$K,ThongKe_GV!H$1,TKB_HK2_Moi_Giang!$L:$L,ThongKe_GV!H$2)&gt;0,"X","")</f>
        <v/>
      </c>
      <c r="I89" s="79" t="str">
        <f>IF(COUNTIFS(TKB_HK2_Moi_Giang!$S:$S,ThongKe_GV!$C89,TKB_HK2_Moi_Giang!$K:$K,ThongKe_GV!I$1,TKB_HK2_Moi_Giang!$L:$L,ThongKe_GV!I$2)&gt;0,"X","")</f>
        <v/>
      </c>
      <c r="J89" s="79" t="str">
        <f>IF(COUNTIFS(TKB_HK2_Moi_Giang!$S:$S,ThongKe_GV!$C89,TKB_HK2_Moi_Giang!$K:$K,ThongKe_GV!J$1,TKB_HK2_Moi_Giang!$L:$L,ThongKe_GV!J$2)&gt;0,"X","")</f>
        <v/>
      </c>
      <c r="K89" s="79" t="str">
        <f>IF(COUNTIFS(TKB_HK2_Moi_Giang!$S:$S,ThongKe_GV!$C89,TKB_HK2_Moi_Giang!$K:$K,ThongKe_GV!K$1,TKB_HK2_Moi_Giang!$L:$L,ThongKe_GV!K$2)&gt;0,"X","")</f>
        <v/>
      </c>
      <c r="L89" s="79" t="str">
        <f>IF(COUNTIFS(TKB_HK2_Moi_Giang!$S:$S,ThongKe_GV!$C89,TKB_HK2_Moi_Giang!$K:$K,ThongKe_GV!L$1,TKB_HK2_Moi_Giang!$L:$L,ThongKe_GV!L$2)&gt;0,"X","")</f>
        <v/>
      </c>
      <c r="M89" s="79" t="str">
        <f>IF(COUNTIFS(TKB_HK2_Moi_Giang!$S:$S,ThongKe_GV!$C89,TKB_HK2_Moi_Giang!$K:$K,ThongKe_GV!M$1,TKB_HK2_Moi_Giang!$L:$L,ThongKe_GV!M$2)&gt;0,"X","")</f>
        <v/>
      </c>
      <c r="N89" s="79" t="str">
        <f>IF(COUNTIFS(TKB_HK2_Moi_Giang!$S:$S,ThongKe_GV!$C89,TKB_HK2_Moi_Giang!$K:$K,ThongKe_GV!N$1,TKB_HK2_Moi_Giang!$L:$L,ThongKe_GV!N$2)&gt;0,"X","")</f>
        <v/>
      </c>
      <c r="O89" s="79" t="str">
        <f>IF(COUNTIFS(TKB_HK2_Moi_Giang!$S:$S,ThongKe_GV!$C89,TKB_HK2_Moi_Giang!$K:$K,ThongKe_GV!O$1,TKB_HK2_Moi_Giang!$L:$L,ThongKe_GV!O$2)&gt;0,"X","")</f>
        <v/>
      </c>
      <c r="P89" s="79" t="str">
        <f>IF(COUNTIFS(TKB_HK2_Moi_Giang!$S:$S,ThongKe_GV!$C89,TKB_HK2_Moi_Giang!$K:$K,ThongKe_GV!P$1,TKB_HK2_Moi_Giang!$L:$L,ThongKe_GV!P$2)&gt;0,"X","")</f>
        <v/>
      </c>
      <c r="Q89" s="80" t="str">
        <f>IF(COUNTIFS(TKB_HK2_Moi_Giang!$S:$S,ThongKe_GV!$C89,TKB_HK2_Moi_Giang!$K:$K,ThongKe_GV!Q$1,TKB_HK2_Moi_Giang!$L:$L,ThongKe_GV!Q$2)&gt;0,"X","")</f>
        <v/>
      </c>
      <c r="R89" s="80" t="str">
        <f>IF(COUNTIFS(TKB_HK2_Moi_Giang!$S:$S,ThongKe_GV!$C89,TKB_HK2_Moi_Giang!$K:$K,ThongKe_GV!R$1,TKB_HK2_Moi_Giang!$L:$L,ThongKe_GV!R$2)&gt;0,"X","")</f>
        <v/>
      </c>
      <c r="S89" s="80" t="str">
        <f>IF(COUNTIFS(TKB_HK2_Moi_Giang!$S:$S,ThongKe_GV!$C89,TKB_HK2_Moi_Giang!$K:$K,ThongKe_GV!S$1,TKB_HK2_Moi_Giang!$L:$L,ThongKe_GV!S$2)&gt;0,"X","")</f>
        <v/>
      </c>
      <c r="T89" s="80" t="str">
        <f>IF(COUNTIFS(TKB_HK2_Moi_Giang!$S:$S,ThongKe_GV!$C89,TKB_HK2_Moi_Giang!$K:$K,ThongKe_GV!T$1,TKB_HK2_Moi_Giang!$L:$L,ThongKe_GV!T$2)&gt;0,"X","")</f>
        <v/>
      </c>
      <c r="U89" s="80" t="str">
        <f>IF(COUNTIFS(TKB_HK2_Moi_Giang!$S:$S,ThongKe_GV!$C89,TKB_HK2_Moi_Giang!$K:$K,ThongKe_GV!U$1,TKB_HK2_Moi_Giang!$L:$L,ThongKe_GV!U$2)&gt;0,"X","")</f>
        <v/>
      </c>
      <c r="V89" s="80" t="str">
        <f>IF(COUNTIFS(TKB_HK2_Moi_Giang!$S:$S,ThongKe_GV!$C89,TKB_HK2_Moi_Giang!$K:$K,ThongKe_GV!V$1,TKB_HK2_Moi_Giang!$L:$L,ThongKe_GV!V$2)&gt;0,"X","")</f>
        <v/>
      </c>
      <c r="W89" s="80" t="str">
        <f>IF(COUNTIFS(TKB_HK2_Moi_Giang!$S:$S,ThongKe_GV!$C89,TKB_HK2_Moi_Giang!$K:$K,ThongKe_GV!W$1,TKB_HK2_Moi_Giang!$L:$L,ThongKe_GV!W$2)&gt;0,"X","")</f>
        <v/>
      </c>
      <c r="X89" s="80" t="str">
        <f>IF(COUNTIFS(TKB_HK2_Moi_Giang!$S:$S,ThongKe_GV!$C89,TKB_HK2_Moi_Giang!$K:$K,ThongKe_GV!X$1,TKB_HK2_Moi_Giang!$L:$L,ThongKe_GV!X$2)&gt;0,"X","")</f>
        <v/>
      </c>
      <c r="Y89" s="80" t="str">
        <f>IF(COUNTIFS(TKB_HK2_Moi_Giang!$S:$S,ThongKe_GV!$C89,TKB_HK2_Moi_Giang!$K:$K,ThongKe_GV!Y$1,TKB_HK2_Moi_Giang!$L:$L,ThongKe_GV!Y$2)&gt;0,"X","")</f>
        <v/>
      </c>
      <c r="Z89" s="80" t="str">
        <f>IF(COUNTIFS(TKB_HK2_Moi_Giang!$S:$S,ThongKe_GV!$C89,TKB_HK2_Moi_Giang!$K:$K,ThongKe_GV!Z$1,TKB_HK2_Moi_Giang!$L:$L,ThongKe_GV!Z$2)&gt;0,"X","")</f>
        <v/>
      </c>
      <c r="AA89" s="80" t="str">
        <f>IF(COUNTIFS(TKB_HK2_Moi_Giang!$S:$S,ThongKe_GV!$C89,TKB_HK2_Moi_Giang!$K:$K,ThongKe_GV!AA$1,TKB_HK2_Moi_Giang!$L:$L,ThongKe_GV!AA$2)&gt;0,"X","")</f>
        <v/>
      </c>
      <c r="AB89" s="80" t="str">
        <f>IF(COUNTIFS(TKB_HK2_Moi_Giang!$S:$S,ThongKe_GV!$C89,TKB_HK2_Moi_Giang!$K:$K,ThongKe_GV!AB$1,TKB_HK2_Moi_Giang!$L:$L,ThongKe_GV!AB$2)&gt;0,"X","")</f>
        <v/>
      </c>
    </row>
    <row r="90">
      <c r="A90" s="68" t="str">
        <f t="shared" si="7"/>
        <v>Ngoại ngữ</v>
      </c>
      <c r="B90" s="77" t="s">
        <v>331</v>
      </c>
      <c r="C90" s="85" t="s">
        <v>332</v>
      </c>
      <c r="D90" s="85" t="s">
        <v>333</v>
      </c>
      <c r="E90" s="79" t="str">
        <f>IF(COUNTIFS(TKB_HK2_Moi_Giang!$S:$S,ThongKe_GV!$C90,TKB_HK2_Moi_Giang!$K:$K,ThongKe_GV!E$1,TKB_HK2_Moi_Giang!$L:$L,ThongKe_GV!E$2)&gt;0,"X","")</f>
        <v/>
      </c>
      <c r="F90" s="79" t="str">
        <f>IF(COUNTIFS(TKB_HK2_Moi_Giang!$S:$S,ThongKe_GV!$C90,TKB_HK2_Moi_Giang!$K:$K,ThongKe_GV!F$1,TKB_HK2_Moi_Giang!$L:$L,ThongKe_GV!F$2)&gt;0,"X","")</f>
        <v/>
      </c>
      <c r="G90" s="79" t="str">
        <f>IF(COUNTIFS(TKB_HK2_Moi_Giang!$S:$S,ThongKe_GV!$C90,TKB_HK2_Moi_Giang!$K:$K,ThongKe_GV!G$1,TKB_HK2_Moi_Giang!$L:$L,ThongKe_GV!G$2)&gt;0,"X","")</f>
        <v/>
      </c>
      <c r="H90" s="79" t="str">
        <f>IF(COUNTIFS(TKB_HK2_Moi_Giang!$S:$S,ThongKe_GV!$C90,TKB_HK2_Moi_Giang!$K:$K,ThongKe_GV!H$1,TKB_HK2_Moi_Giang!$L:$L,ThongKe_GV!H$2)&gt;0,"X","")</f>
        <v/>
      </c>
      <c r="I90" s="79" t="str">
        <f>IF(COUNTIFS(TKB_HK2_Moi_Giang!$S:$S,ThongKe_GV!$C90,TKB_HK2_Moi_Giang!$K:$K,ThongKe_GV!I$1,TKB_HK2_Moi_Giang!$L:$L,ThongKe_GV!I$2)&gt;0,"X","")</f>
        <v/>
      </c>
      <c r="J90" s="79" t="str">
        <f>IF(COUNTIFS(TKB_HK2_Moi_Giang!$S:$S,ThongKe_GV!$C90,TKB_HK2_Moi_Giang!$K:$K,ThongKe_GV!J$1,TKB_HK2_Moi_Giang!$L:$L,ThongKe_GV!J$2)&gt;0,"X","")</f>
        <v/>
      </c>
      <c r="K90" s="79" t="str">
        <f>IF(COUNTIFS(TKB_HK2_Moi_Giang!$S:$S,ThongKe_GV!$C90,TKB_HK2_Moi_Giang!$K:$K,ThongKe_GV!K$1,TKB_HK2_Moi_Giang!$L:$L,ThongKe_GV!K$2)&gt;0,"X","")</f>
        <v/>
      </c>
      <c r="L90" s="79" t="str">
        <f>IF(COUNTIFS(TKB_HK2_Moi_Giang!$S:$S,ThongKe_GV!$C90,TKB_HK2_Moi_Giang!$K:$K,ThongKe_GV!L$1,TKB_HK2_Moi_Giang!$L:$L,ThongKe_GV!L$2)&gt;0,"X","")</f>
        <v/>
      </c>
      <c r="M90" s="79" t="str">
        <f>IF(COUNTIFS(TKB_HK2_Moi_Giang!$S:$S,ThongKe_GV!$C90,TKB_HK2_Moi_Giang!$K:$K,ThongKe_GV!M$1,TKB_HK2_Moi_Giang!$L:$L,ThongKe_GV!M$2)&gt;0,"X","")</f>
        <v/>
      </c>
      <c r="N90" s="79" t="str">
        <f>IF(COUNTIFS(TKB_HK2_Moi_Giang!$S:$S,ThongKe_GV!$C90,TKB_HK2_Moi_Giang!$K:$K,ThongKe_GV!N$1,TKB_HK2_Moi_Giang!$L:$L,ThongKe_GV!N$2)&gt;0,"X","")</f>
        <v/>
      </c>
      <c r="O90" s="79" t="str">
        <f>IF(COUNTIFS(TKB_HK2_Moi_Giang!$S:$S,ThongKe_GV!$C90,TKB_HK2_Moi_Giang!$K:$K,ThongKe_GV!O$1,TKB_HK2_Moi_Giang!$L:$L,ThongKe_GV!O$2)&gt;0,"X","")</f>
        <v/>
      </c>
      <c r="P90" s="79" t="str">
        <f>IF(COUNTIFS(TKB_HK2_Moi_Giang!$S:$S,ThongKe_GV!$C90,TKB_HK2_Moi_Giang!$K:$K,ThongKe_GV!P$1,TKB_HK2_Moi_Giang!$L:$L,ThongKe_GV!P$2)&gt;0,"X","")</f>
        <v/>
      </c>
      <c r="Q90" s="80" t="str">
        <f>IF(COUNTIFS(TKB_HK2_Moi_Giang!$S:$S,ThongKe_GV!$C90,TKB_HK2_Moi_Giang!$K:$K,ThongKe_GV!Q$1,TKB_HK2_Moi_Giang!$L:$L,ThongKe_GV!Q$2)&gt;0,"X","")</f>
        <v/>
      </c>
      <c r="R90" s="80" t="str">
        <f>IF(COUNTIFS(TKB_HK2_Moi_Giang!$S:$S,ThongKe_GV!$C90,TKB_HK2_Moi_Giang!$K:$K,ThongKe_GV!R$1,TKB_HK2_Moi_Giang!$L:$L,ThongKe_GV!R$2)&gt;0,"X","")</f>
        <v/>
      </c>
      <c r="S90" s="80" t="str">
        <f>IF(COUNTIFS(TKB_HK2_Moi_Giang!$S:$S,ThongKe_GV!$C90,TKB_HK2_Moi_Giang!$K:$K,ThongKe_GV!S$1,TKB_HK2_Moi_Giang!$L:$L,ThongKe_GV!S$2)&gt;0,"X","")</f>
        <v/>
      </c>
      <c r="T90" s="80" t="str">
        <f>IF(COUNTIFS(TKB_HK2_Moi_Giang!$S:$S,ThongKe_GV!$C90,TKB_HK2_Moi_Giang!$K:$K,ThongKe_GV!T$1,TKB_HK2_Moi_Giang!$L:$L,ThongKe_GV!T$2)&gt;0,"X","")</f>
        <v/>
      </c>
      <c r="U90" s="80" t="str">
        <f>IF(COUNTIFS(TKB_HK2_Moi_Giang!$S:$S,ThongKe_GV!$C90,TKB_HK2_Moi_Giang!$K:$K,ThongKe_GV!U$1,TKB_HK2_Moi_Giang!$L:$L,ThongKe_GV!U$2)&gt;0,"X","")</f>
        <v/>
      </c>
      <c r="V90" s="80" t="str">
        <f>IF(COUNTIFS(TKB_HK2_Moi_Giang!$S:$S,ThongKe_GV!$C90,TKB_HK2_Moi_Giang!$K:$K,ThongKe_GV!V$1,TKB_HK2_Moi_Giang!$L:$L,ThongKe_GV!V$2)&gt;0,"X","")</f>
        <v/>
      </c>
      <c r="W90" s="80" t="str">
        <f>IF(COUNTIFS(TKB_HK2_Moi_Giang!$S:$S,ThongKe_GV!$C90,TKB_HK2_Moi_Giang!$K:$K,ThongKe_GV!W$1,TKB_HK2_Moi_Giang!$L:$L,ThongKe_GV!W$2)&gt;0,"X","")</f>
        <v/>
      </c>
      <c r="X90" s="80" t="str">
        <f>IF(COUNTIFS(TKB_HK2_Moi_Giang!$S:$S,ThongKe_GV!$C90,TKB_HK2_Moi_Giang!$K:$K,ThongKe_GV!X$1,TKB_HK2_Moi_Giang!$L:$L,ThongKe_GV!X$2)&gt;0,"X","")</f>
        <v/>
      </c>
      <c r="Y90" s="80" t="str">
        <f>IF(COUNTIFS(TKB_HK2_Moi_Giang!$S:$S,ThongKe_GV!$C90,TKB_HK2_Moi_Giang!$K:$K,ThongKe_GV!Y$1,TKB_HK2_Moi_Giang!$L:$L,ThongKe_GV!Y$2)&gt;0,"X","")</f>
        <v/>
      </c>
      <c r="Z90" s="80" t="str">
        <f>IF(COUNTIFS(TKB_HK2_Moi_Giang!$S:$S,ThongKe_GV!$C90,TKB_HK2_Moi_Giang!$K:$K,ThongKe_GV!Z$1,TKB_HK2_Moi_Giang!$L:$L,ThongKe_GV!Z$2)&gt;0,"X","")</f>
        <v/>
      </c>
      <c r="AA90" s="80" t="str">
        <f>IF(COUNTIFS(TKB_HK2_Moi_Giang!$S:$S,ThongKe_GV!$C90,TKB_HK2_Moi_Giang!$K:$K,ThongKe_GV!AA$1,TKB_HK2_Moi_Giang!$L:$L,ThongKe_GV!AA$2)&gt;0,"X","")</f>
        <v/>
      </c>
      <c r="AB90" s="80" t="str">
        <f>IF(COUNTIFS(TKB_HK2_Moi_Giang!$S:$S,ThongKe_GV!$C90,TKB_HK2_Moi_Giang!$K:$K,ThongKe_GV!AB$1,TKB_HK2_Moi_Giang!$L:$L,ThongKe_GV!AB$2)&gt;0,"X","")</f>
        <v/>
      </c>
    </row>
    <row r="91">
      <c r="A91" s="68" t="str">
        <f t="shared" si="7"/>
        <v>Y dược</v>
      </c>
      <c r="B91" s="77" t="s">
        <v>334</v>
      </c>
      <c r="C91" s="85" t="s">
        <v>335</v>
      </c>
      <c r="D91" s="85" t="s">
        <v>336</v>
      </c>
      <c r="E91" s="79" t="str">
        <f>IF(COUNTIFS(TKB_HK2_Moi_Giang!$S:$S,ThongKe_GV!$C91,TKB_HK2_Moi_Giang!$K:$K,ThongKe_GV!E$1,TKB_HK2_Moi_Giang!$L:$L,ThongKe_GV!E$2)&gt;0,"X","")</f>
        <v/>
      </c>
      <c r="F91" s="79" t="str">
        <f>IF(COUNTIFS(TKB_HK2_Moi_Giang!$S:$S,ThongKe_GV!$C91,TKB_HK2_Moi_Giang!$K:$K,ThongKe_GV!F$1,TKB_HK2_Moi_Giang!$L:$L,ThongKe_GV!F$2)&gt;0,"X","")</f>
        <v/>
      </c>
      <c r="G91" s="79" t="str">
        <f>IF(COUNTIFS(TKB_HK2_Moi_Giang!$S:$S,ThongKe_GV!$C91,TKB_HK2_Moi_Giang!$K:$K,ThongKe_GV!G$1,TKB_HK2_Moi_Giang!$L:$L,ThongKe_GV!G$2)&gt;0,"X","")</f>
        <v/>
      </c>
      <c r="H91" s="79" t="str">
        <f>IF(COUNTIFS(TKB_HK2_Moi_Giang!$S:$S,ThongKe_GV!$C91,TKB_HK2_Moi_Giang!$K:$K,ThongKe_GV!H$1,TKB_HK2_Moi_Giang!$L:$L,ThongKe_GV!H$2)&gt;0,"X","")</f>
        <v/>
      </c>
      <c r="I91" s="79" t="str">
        <f>IF(COUNTIFS(TKB_HK2_Moi_Giang!$S:$S,ThongKe_GV!$C91,TKB_HK2_Moi_Giang!$K:$K,ThongKe_GV!I$1,TKB_HK2_Moi_Giang!$L:$L,ThongKe_GV!I$2)&gt;0,"X","")</f>
        <v/>
      </c>
      <c r="J91" s="79" t="str">
        <f>IF(COUNTIFS(TKB_HK2_Moi_Giang!$S:$S,ThongKe_GV!$C91,TKB_HK2_Moi_Giang!$K:$K,ThongKe_GV!J$1,TKB_HK2_Moi_Giang!$L:$L,ThongKe_GV!J$2)&gt;0,"X","")</f>
        <v/>
      </c>
      <c r="K91" s="79" t="str">
        <f>IF(COUNTIFS(TKB_HK2_Moi_Giang!$S:$S,ThongKe_GV!$C91,TKB_HK2_Moi_Giang!$K:$K,ThongKe_GV!K$1,TKB_HK2_Moi_Giang!$L:$L,ThongKe_GV!K$2)&gt;0,"X","")</f>
        <v/>
      </c>
      <c r="L91" s="79" t="str">
        <f>IF(COUNTIFS(TKB_HK2_Moi_Giang!$S:$S,ThongKe_GV!$C91,TKB_HK2_Moi_Giang!$K:$K,ThongKe_GV!L$1,TKB_HK2_Moi_Giang!$L:$L,ThongKe_GV!L$2)&gt;0,"X","")</f>
        <v/>
      </c>
      <c r="M91" s="79" t="str">
        <f>IF(COUNTIFS(TKB_HK2_Moi_Giang!$S:$S,ThongKe_GV!$C91,TKB_HK2_Moi_Giang!$K:$K,ThongKe_GV!M$1,TKB_HK2_Moi_Giang!$L:$L,ThongKe_GV!M$2)&gt;0,"X","")</f>
        <v/>
      </c>
      <c r="N91" s="79" t="str">
        <f>IF(COUNTIFS(TKB_HK2_Moi_Giang!$S:$S,ThongKe_GV!$C91,TKB_HK2_Moi_Giang!$K:$K,ThongKe_GV!N$1,TKB_HK2_Moi_Giang!$L:$L,ThongKe_GV!N$2)&gt;0,"X","")</f>
        <v/>
      </c>
      <c r="O91" s="79" t="str">
        <f>IF(COUNTIFS(TKB_HK2_Moi_Giang!$S:$S,ThongKe_GV!$C91,TKB_HK2_Moi_Giang!$K:$K,ThongKe_GV!O$1,TKB_HK2_Moi_Giang!$L:$L,ThongKe_GV!O$2)&gt;0,"X","")</f>
        <v/>
      </c>
      <c r="P91" s="79" t="str">
        <f>IF(COUNTIFS(TKB_HK2_Moi_Giang!$S:$S,ThongKe_GV!$C91,TKB_HK2_Moi_Giang!$K:$K,ThongKe_GV!P$1,TKB_HK2_Moi_Giang!$L:$L,ThongKe_GV!P$2)&gt;0,"X","")</f>
        <v/>
      </c>
      <c r="Q91" s="80" t="str">
        <f>IF(COUNTIFS(TKB_HK2_Moi_Giang!$S:$S,ThongKe_GV!$C91,TKB_HK2_Moi_Giang!$K:$K,ThongKe_GV!Q$1,TKB_HK2_Moi_Giang!$L:$L,ThongKe_GV!Q$2)&gt;0,"X","")</f>
        <v/>
      </c>
      <c r="R91" s="80" t="str">
        <f>IF(COUNTIFS(TKB_HK2_Moi_Giang!$S:$S,ThongKe_GV!$C91,TKB_HK2_Moi_Giang!$K:$K,ThongKe_GV!R$1,TKB_HK2_Moi_Giang!$L:$L,ThongKe_GV!R$2)&gt;0,"X","")</f>
        <v/>
      </c>
      <c r="S91" s="80" t="str">
        <f>IF(COUNTIFS(TKB_HK2_Moi_Giang!$S:$S,ThongKe_GV!$C91,TKB_HK2_Moi_Giang!$K:$K,ThongKe_GV!S$1,TKB_HK2_Moi_Giang!$L:$L,ThongKe_GV!S$2)&gt;0,"X","")</f>
        <v/>
      </c>
      <c r="T91" s="80" t="str">
        <f>IF(COUNTIFS(TKB_HK2_Moi_Giang!$S:$S,ThongKe_GV!$C91,TKB_HK2_Moi_Giang!$K:$K,ThongKe_GV!T$1,TKB_HK2_Moi_Giang!$L:$L,ThongKe_GV!T$2)&gt;0,"X","")</f>
        <v/>
      </c>
      <c r="U91" s="80" t="str">
        <f>IF(COUNTIFS(TKB_HK2_Moi_Giang!$S:$S,ThongKe_GV!$C91,TKB_HK2_Moi_Giang!$K:$K,ThongKe_GV!U$1,TKB_HK2_Moi_Giang!$L:$L,ThongKe_GV!U$2)&gt;0,"X","")</f>
        <v/>
      </c>
      <c r="V91" s="80" t="str">
        <f>IF(COUNTIFS(TKB_HK2_Moi_Giang!$S:$S,ThongKe_GV!$C91,TKB_HK2_Moi_Giang!$K:$K,ThongKe_GV!V$1,TKB_HK2_Moi_Giang!$L:$L,ThongKe_GV!V$2)&gt;0,"X","")</f>
        <v>X</v>
      </c>
      <c r="W91" s="80" t="str">
        <f>IF(COUNTIFS(TKB_HK2_Moi_Giang!$S:$S,ThongKe_GV!$C91,TKB_HK2_Moi_Giang!$K:$K,ThongKe_GV!W$1,TKB_HK2_Moi_Giang!$L:$L,ThongKe_GV!W$2)&gt;0,"X","")</f>
        <v/>
      </c>
      <c r="X91" s="80" t="str">
        <f>IF(COUNTIFS(TKB_HK2_Moi_Giang!$S:$S,ThongKe_GV!$C91,TKB_HK2_Moi_Giang!$K:$K,ThongKe_GV!X$1,TKB_HK2_Moi_Giang!$L:$L,ThongKe_GV!X$2)&gt;0,"X","")</f>
        <v/>
      </c>
      <c r="Y91" s="80" t="str">
        <f>IF(COUNTIFS(TKB_HK2_Moi_Giang!$S:$S,ThongKe_GV!$C91,TKB_HK2_Moi_Giang!$K:$K,ThongKe_GV!Y$1,TKB_HK2_Moi_Giang!$L:$L,ThongKe_GV!Y$2)&gt;0,"X","")</f>
        <v/>
      </c>
      <c r="Z91" s="80" t="str">
        <f>IF(COUNTIFS(TKB_HK2_Moi_Giang!$S:$S,ThongKe_GV!$C91,TKB_HK2_Moi_Giang!$K:$K,ThongKe_GV!Z$1,TKB_HK2_Moi_Giang!$L:$L,ThongKe_GV!Z$2)&gt;0,"X","")</f>
        <v/>
      </c>
      <c r="AA91" s="80" t="str">
        <f>IF(COUNTIFS(TKB_HK2_Moi_Giang!$S:$S,ThongKe_GV!$C91,TKB_HK2_Moi_Giang!$K:$K,ThongKe_GV!AA$1,TKB_HK2_Moi_Giang!$L:$L,ThongKe_GV!AA$2)&gt;0,"X","")</f>
        <v/>
      </c>
      <c r="AB91" s="80" t="str">
        <f>IF(COUNTIFS(TKB_HK2_Moi_Giang!$S:$S,ThongKe_GV!$C91,TKB_HK2_Moi_Giang!$K:$K,ThongKe_GV!AB$1,TKB_HK2_Moi_Giang!$L:$L,ThongKe_GV!AB$2)&gt;0,"X","")</f>
        <v/>
      </c>
    </row>
    <row r="92">
      <c r="A92" s="68" t="str">
        <f t="shared" si="7"/>
        <v>Thiết kế</v>
      </c>
      <c r="B92" s="77" t="s">
        <v>337</v>
      </c>
      <c r="C92" s="85" t="s">
        <v>338</v>
      </c>
      <c r="D92" s="85" t="s">
        <v>339</v>
      </c>
      <c r="E92" s="79" t="str">
        <f>IF(COUNTIFS(TKB_HK2_Moi_Giang!$S:$S,ThongKe_GV!$C92,TKB_HK2_Moi_Giang!$K:$K,ThongKe_GV!E$1,TKB_HK2_Moi_Giang!$L:$L,ThongKe_GV!E$2)&gt;0,"X","")</f>
        <v/>
      </c>
      <c r="F92" s="79" t="str">
        <f>IF(COUNTIFS(TKB_HK2_Moi_Giang!$S:$S,ThongKe_GV!$C92,TKB_HK2_Moi_Giang!$K:$K,ThongKe_GV!F$1,TKB_HK2_Moi_Giang!$L:$L,ThongKe_GV!F$2)&gt;0,"X","")</f>
        <v/>
      </c>
      <c r="G92" s="79" t="str">
        <f>IF(COUNTIFS(TKB_HK2_Moi_Giang!$S:$S,ThongKe_GV!$C92,TKB_HK2_Moi_Giang!$K:$K,ThongKe_GV!G$1,TKB_HK2_Moi_Giang!$L:$L,ThongKe_GV!G$2)&gt;0,"X","")</f>
        <v/>
      </c>
      <c r="H92" s="79" t="str">
        <f>IF(COUNTIFS(TKB_HK2_Moi_Giang!$S:$S,ThongKe_GV!$C92,TKB_HK2_Moi_Giang!$K:$K,ThongKe_GV!H$1,TKB_HK2_Moi_Giang!$L:$L,ThongKe_GV!H$2)&gt;0,"X","")</f>
        <v>X</v>
      </c>
      <c r="I92" s="79" t="str">
        <f>IF(COUNTIFS(TKB_HK2_Moi_Giang!$S:$S,ThongKe_GV!$C92,TKB_HK2_Moi_Giang!$K:$K,ThongKe_GV!I$1,TKB_HK2_Moi_Giang!$L:$L,ThongKe_GV!I$2)&gt;0,"X","")</f>
        <v/>
      </c>
      <c r="J92" s="79" t="str">
        <f>IF(COUNTIFS(TKB_HK2_Moi_Giang!$S:$S,ThongKe_GV!$C92,TKB_HK2_Moi_Giang!$K:$K,ThongKe_GV!J$1,TKB_HK2_Moi_Giang!$L:$L,ThongKe_GV!J$2)&gt;0,"X","")</f>
        <v/>
      </c>
      <c r="K92" s="79" t="str">
        <f>IF(COUNTIFS(TKB_HK2_Moi_Giang!$S:$S,ThongKe_GV!$C92,TKB_HK2_Moi_Giang!$K:$K,ThongKe_GV!K$1,TKB_HK2_Moi_Giang!$L:$L,ThongKe_GV!K$2)&gt;0,"X","")</f>
        <v/>
      </c>
      <c r="L92" s="79" t="str">
        <f>IF(COUNTIFS(TKB_HK2_Moi_Giang!$S:$S,ThongKe_GV!$C92,TKB_HK2_Moi_Giang!$K:$K,ThongKe_GV!L$1,TKB_HK2_Moi_Giang!$L:$L,ThongKe_GV!L$2)&gt;0,"X","")</f>
        <v/>
      </c>
      <c r="M92" s="79" t="str">
        <f>IF(COUNTIFS(TKB_HK2_Moi_Giang!$S:$S,ThongKe_GV!$C92,TKB_HK2_Moi_Giang!$K:$K,ThongKe_GV!M$1,TKB_HK2_Moi_Giang!$L:$L,ThongKe_GV!M$2)&gt;0,"X","")</f>
        <v/>
      </c>
      <c r="N92" s="79" t="str">
        <f>IF(COUNTIFS(TKB_HK2_Moi_Giang!$S:$S,ThongKe_GV!$C92,TKB_HK2_Moi_Giang!$K:$K,ThongKe_GV!N$1,TKB_HK2_Moi_Giang!$L:$L,ThongKe_GV!N$2)&gt;0,"X","")</f>
        <v/>
      </c>
      <c r="O92" s="79" t="str">
        <f>IF(COUNTIFS(TKB_HK2_Moi_Giang!$S:$S,ThongKe_GV!$C92,TKB_HK2_Moi_Giang!$K:$K,ThongKe_GV!O$1,TKB_HK2_Moi_Giang!$L:$L,ThongKe_GV!O$2)&gt;0,"X","")</f>
        <v/>
      </c>
      <c r="P92" s="79" t="str">
        <f>IF(COUNTIFS(TKB_HK2_Moi_Giang!$S:$S,ThongKe_GV!$C92,TKB_HK2_Moi_Giang!$K:$K,ThongKe_GV!P$1,TKB_HK2_Moi_Giang!$L:$L,ThongKe_GV!P$2)&gt;0,"X","")</f>
        <v/>
      </c>
      <c r="Q92" s="80" t="str">
        <f>IF(COUNTIFS(TKB_HK2_Moi_Giang!$S:$S,ThongKe_GV!$C92,TKB_HK2_Moi_Giang!$K:$K,ThongKe_GV!Q$1,TKB_HK2_Moi_Giang!$L:$L,ThongKe_GV!Q$2)&gt;0,"X","")</f>
        <v/>
      </c>
      <c r="R92" s="80" t="str">
        <f>IF(COUNTIFS(TKB_HK2_Moi_Giang!$S:$S,ThongKe_GV!$C92,TKB_HK2_Moi_Giang!$K:$K,ThongKe_GV!R$1,TKB_HK2_Moi_Giang!$L:$L,ThongKe_GV!R$2)&gt;0,"X","")</f>
        <v/>
      </c>
      <c r="S92" s="80" t="str">
        <f>IF(COUNTIFS(TKB_HK2_Moi_Giang!$S:$S,ThongKe_GV!$C92,TKB_HK2_Moi_Giang!$K:$K,ThongKe_GV!S$1,TKB_HK2_Moi_Giang!$L:$L,ThongKe_GV!S$2)&gt;0,"X","")</f>
        <v/>
      </c>
      <c r="T92" s="80" t="str">
        <f>IF(COUNTIFS(TKB_HK2_Moi_Giang!$S:$S,ThongKe_GV!$C92,TKB_HK2_Moi_Giang!$K:$K,ThongKe_GV!T$1,TKB_HK2_Moi_Giang!$L:$L,ThongKe_GV!T$2)&gt;0,"X","")</f>
        <v/>
      </c>
      <c r="U92" s="80" t="str">
        <f>IF(COUNTIFS(TKB_HK2_Moi_Giang!$S:$S,ThongKe_GV!$C92,TKB_HK2_Moi_Giang!$K:$K,ThongKe_GV!U$1,TKB_HK2_Moi_Giang!$L:$L,ThongKe_GV!U$2)&gt;0,"X","")</f>
        <v/>
      </c>
      <c r="V92" s="80" t="str">
        <f>IF(COUNTIFS(TKB_HK2_Moi_Giang!$S:$S,ThongKe_GV!$C92,TKB_HK2_Moi_Giang!$K:$K,ThongKe_GV!V$1,TKB_HK2_Moi_Giang!$L:$L,ThongKe_GV!V$2)&gt;0,"X","")</f>
        <v/>
      </c>
      <c r="W92" s="80" t="str">
        <f>IF(COUNTIFS(TKB_HK2_Moi_Giang!$S:$S,ThongKe_GV!$C92,TKB_HK2_Moi_Giang!$K:$K,ThongKe_GV!W$1,TKB_HK2_Moi_Giang!$L:$L,ThongKe_GV!W$2)&gt;0,"X","")</f>
        <v/>
      </c>
      <c r="X92" s="80" t="str">
        <f>IF(COUNTIFS(TKB_HK2_Moi_Giang!$S:$S,ThongKe_GV!$C92,TKB_HK2_Moi_Giang!$K:$K,ThongKe_GV!X$1,TKB_HK2_Moi_Giang!$L:$L,ThongKe_GV!X$2)&gt;0,"X","")</f>
        <v/>
      </c>
      <c r="Y92" s="80" t="str">
        <f>IF(COUNTIFS(TKB_HK2_Moi_Giang!$S:$S,ThongKe_GV!$C92,TKB_HK2_Moi_Giang!$K:$K,ThongKe_GV!Y$1,TKB_HK2_Moi_Giang!$L:$L,ThongKe_GV!Y$2)&gt;0,"X","")</f>
        <v/>
      </c>
      <c r="Z92" s="80" t="str">
        <f>IF(COUNTIFS(TKB_HK2_Moi_Giang!$S:$S,ThongKe_GV!$C92,TKB_HK2_Moi_Giang!$K:$K,ThongKe_GV!Z$1,TKB_HK2_Moi_Giang!$L:$L,ThongKe_GV!Z$2)&gt;0,"X","")</f>
        <v/>
      </c>
      <c r="AA92" s="80" t="str">
        <f>IF(COUNTIFS(TKB_HK2_Moi_Giang!$S:$S,ThongKe_GV!$C92,TKB_HK2_Moi_Giang!$K:$K,ThongKe_GV!AA$1,TKB_HK2_Moi_Giang!$L:$L,ThongKe_GV!AA$2)&gt;0,"X","")</f>
        <v/>
      </c>
      <c r="AB92" s="80" t="str">
        <f>IF(COUNTIFS(TKB_HK2_Moi_Giang!$S:$S,ThongKe_GV!$C92,TKB_HK2_Moi_Giang!$K:$K,ThongKe_GV!AB$1,TKB_HK2_Moi_Giang!$L:$L,ThongKe_GV!AB$2)&gt;0,"X","")</f>
        <v/>
      </c>
    </row>
    <row r="93">
      <c r="A93" s="68" t="str">
        <f t="shared" si="7"/>
        <v/>
      </c>
      <c r="B93" s="77" t="s">
        <v>340</v>
      </c>
      <c r="C93" s="85" t="s">
        <v>341</v>
      </c>
      <c r="D93" s="85" t="s">
        <v>342</v>
      </c>
      <c r="E93" s="79" t="str">
        <f>IF(COUNTIFS(TKB_HK2_Moi_Giang!$S:$S,ThongKe_GV!$C93,TKB_HK2_Moi_Giang!$K:$K,ThongKe_GV!E$1,TKB_HK2_Moi_Giang!$L:$L,ThongKe_GV!E$2)&gt;0,"X","")</f>
        <v/>
      </c>
      <c r="F93" s="79" t="str">
        <f>IF(COUNTIFS(TKB_HK2_Moi_Giang!$S:$S,ThongKe_GV!$C93,TKB_HK2_Moi_Giang!$K:$K,ThongKe_GV!F$1,TKB_HK2_Moi_Giang!$L:$L,ThongKe_GV!F$2)&gt;0,"X","")</f>
        <v>X</v>
      </c>
      <c r="G93" s="79" t="str">
        <f>IF(COUNTIFS(TKB_HK2_Moi_Giang!$S:$S,ThongKe_GV!$C93,TKB_HK2_Moi_Giang!$K:$K,ThongKe_GV!G$1,TKB_HK2_Moi_Giang!$L:$L,ThongKe_GV!G$2)&gt;0,"X","")</f>
        <v>X</v>
      </c>
      <c r="H93" s="79" t="str">
        <f>IF(COUNTIFS(TKB_HK2_Moi_Giang!$S:$S,ThongKe_GV!$C93,TKB_HK2_Moi_Giang!$K:$K,ThongKe_GV!H$1,TKB_HK2_Moi_Giang!$L:$L,ThongKe_GV!H$2)&gt;0,"X","")</f>
        <v>X</v>
      </c>
      <c r="I93" s="79" t="str">
        <f>IF(COUNTIFS(TKB_HK2_Moi_Giang!$S:$S,ThongKe_GV!$C93,TKB_HK2_Moi_Giang!$K:$K,ThongKe_GV!I$1,TKB_HK2_Moi_Giang!$L:$L,ThongKe_GV!I$2)&gt;0,"X","")</f>
        <v>X</v>
      </c>
      <c r="J93" s="79" t="str">
        <f>IF(COUNTIFS(TKB_HK2_Moi_Giang!$S:$S,ThongKe_GV!$C93,TKB_HK2_Moi_Giang!$K:$K,ThongKe_GV!J$1,TKB_HK2_Moi_Giang!$L:$L,ThongKe_GV!J$2)&gt;0,"X","")</f>
        <v/>
      </c>
      <c r="K93" s="79" t="str">
        <f>IF(COUNTIFS(TKB_HK2_Moi_Giang!$S:$S,ThongKe_GV!$C93,TKB_HK2_Moi_Giang!$K:$K,ThongKe_GV!K$1,TKB_HK2_Moi_Giang!$L:$L,ThongKe_GV!K$2)&gt;0,"X","")</f>
        <v/>
      </c>
      <c r="L93" s="79" t="str">
        <f>IF(COUNTIFS(TKB_HK2_Moi_Giang!$S:$S,ThongKe_GV!$C93,TKB_HK2_Moi_Giang!$K:$K,ThongKe_GV!L$1,TKB_HK2_Moi_Giang!$L:$L,ThongKe_GV!L$2)&gt;0,"X","")</f>
        <v/>
      </c>
      <c r="M93" s="79" t="str">
        <f>IF(COUNTIFS(TKB_HK2_Moi_Giang!$S:$S,ThongKe_GV!$C93,TKB_HK2_Moi_Giang!$K:$K,ThongKe_GV!M$1,TKB_HK2_Moi_Giang!$L:$L,ThongKe_GV!M$2)&gt;0,"X","")</f>
        <v/>
      </c>
      <c r="N93" s="79" t="str">
        <f>IF(COUNTIFS(TKB_HK2_Moi_Giang!$S:$S,ThongKe_GV!$C93,TKB_HK2_Moi_Giang!$K:$K,ThongKe_GV!N$1,TKB_HK2_Moi_Giang!$L:$L,ThongKe_GV!N$2)&gt;0,"X","")</f>
        <v/>
      </c>
      <c r="O93" s="79" t="str">
        <f>IF(COUNTIFS(TKB_HK2_Moi_Giang!$S:$S,ThongKe_GV!$C93,TKB_HK2_Moi_Giang!$K:$K,ThongKe_GV!O$1,TKB_HK2_Moi_Giang!$L:$L,ThongKe_GV!O$2)&gt;0,"X","")</f>
        <v/>
      </c>
      <c r="P93" s="79" t="str">
        <f>IF(COUNTIFS(TKB_HK2_Moi_Giang!$S:$S,ThongKe_GV!$C93,TKB_HK2_Moi_Giang!$K:$K,ThongKe_GV!P$1,TKB_HK2_Moi_Giang!$L:$L,ThongKe_GV!P$2)&gt;0,"X","")</f>
        <v/>
      </c>
      <c r="Q93" s="80" t="str">
        <f>IF(COUNTIFS(TKB_HK2_Moi_Giang!$S:$S,ThongKe_GV!$C93,TKB_HK2_Moi_Giang!$K:$K,ThongKe_GV!Q$1,TKB_HK2_Moi_Giang!$L:$L,ThongKe_GV!Q$2)&gt;0,"X","")</f>
        <v>X</v>
      </c>
      <c r="R93" s="80" t="str">
        <f>IF(COUNTIFS(TKB_HK2_Moi_Giang!$S:$S,ThongKe_GV!$C93,TKB_HK2_Moi_Giang!$K:$K,ThongKe_GV!R$1,TKB_HK2_Moi_Giang!$L:$L,ThongKe_GV!R$2)&gt;0,"X","")</f>
        <v/>
      </c>
      <c r="S93" s="80" t="str">
        <f>IF(COUNTIFS(TKB_HK2_Moi_Giang!$S:$S,ThongKe_GV!$C93,TKB_HK2_Moi_Giang!$K:$K,ThongKe_GV!S$1,TKB_HK2_Moi_Giang!$L:$L,ThongKe_GV!S$2)&gt;0,"X","")</f>
        <v/>
      </c>
      <c r="T93" s="80" t="str">
        <f>IF(COUNTIFS(TKB_HK2_Moi_Giang!$S:$S,ThongKe_GV!$C93,TKB_HK2_Moi_Giang!$K:$K,ThongKe_GV!T$1,TKB_HK2_Moi_Giang!$L:$L,ThongKe_GV!T$2)&gt;0,"X","")</f>
        <v/>
      </c>
      <c r="U93" s="80" t="str">
        <f>IF(COUNTIFS(TKB_HK2_Moi_Giang!$S:$S,ThongKe_GV!$C93,TKB_HK2_Moi_Giang!$K:$K,ThongKe_GV!U$1,TKB_HK2_Moi_Giang!$L:$L,ThongKe_GV!U$2)&gt;0,"X","")</f>
        <v/>
      </c>
      <c r="V93" s="80" t="str">
        <f>IF(COUNTIFS(TKB_HK2_Moi_Giang!$S:$S,ThongKe_GV!$C93,TKB_HK2_Moi_Giang!$K:$K,ThongKe_GV!V$1,TKB_HK2_Moi_Giang!$L:$L,ThongKe_GV!V$2)&gt;0,"X","")</f>
        <v/>
      </c>
      <c r="W93" s="80" t="str">
        <f>IF(COUNTIFS(TKB_HK2_Moi_Giang!$S:$S,ThongKe_GV!$C93,TKB_HK2_Moi_Giang!$K:$K,ThongKe_GV!W$1,TKB_HK2_Moi_Giang!$L:$L,ThongKe_GV!W$2)&gt;0,"X","")</f>
        <v/>
      </c>
      <c r="X93" s="80" t="str">
        <f>IF(COUNTIFS(TKB_HK2_Moi_Giang!$S:$S,ThongKe_GV!$C93,TKB_HK2_Moi_Giang!$K:$K,ThongKe_GV!X$1,TKB_HK2_Moi_Giang!$L:$L,ThongKe_GV!X$2)&gt;0,"X","")</f>
        <v/>
      </c>
      <c r="Y93" s="80" t="str">
        <f>IF(COUNTIFS(TKB_HK2_Moi_Giang!$S:$S,ThongKe_GV!$C93,TKB_HK2_Moi_Giang!$K:$K,ThongKe_GV!Y$1,TKB_HK2_Moi_Giang!$L:$L,ThongKe_GV!Y$2)&gt;0,"X","")</f>
        <v/>
      </c>
      <c r="Z93" s="80" t="str">
        <f>IF(COUNTIFS(TKB_HK2_Moi_Giang!$S:$S,ThongKe_GV!$C93,TKB_HK2_Moi_Giang!$K:$K,ThongKe_GV!Z$1,TKB_HK2_Moi_Giang!$L:$L,ThongKe_GV!Z$2)&gt;0,"X","")</f>
        <v/>
      </c>
      <c r="AA93" s="80" t="str">
        <f>IF(COUNTIFS(TKB_HK2_Moi_Giang!$S:$S,ThongKe_GV!$C93,TKB_HK2_Moi_Giang!$K:$K,ThongKe_GV!AA$1,TKB_HK2_Moi_Giang!$L:$L,ThongKe_GV!AA$2)&gt;0,"X","")</f>
        <v/>
      </c>
      <c r="AB93" s="80" t="str">
        <f>IF(COUNTIFS(TKB_HK2_Moi_Giang!$S:$S,ThongKe_GV!$C93,TKB_HK2_Moi_Giang!$K:$K,ThongKe_GV!AB$1,TKB_HK2_Moi_Giang!$L:$L,ThongKe_GV!AB$2)&gt;0,"X","")</f>
        <v/>
      </c>
    </row>
    <row r="94">
      <c r="A94" s="68" t="str">
        <f t="shared" si="7"/>
        <v>Quản trị</v>
      </c>
      <c r="B94" s="77" t="s">
        <v>343</v>
      </c>
      <c r="C94" s="85" t="s">
        <v>344</v>
      </c>
      <c r="D94" s="85" t="s">
        <v>345</v>
      </c>
      <c r="E94" s="79" t="str">
        <f>IF(COUNTIFS(TKB_HK2_Moi_Giang!$S:$S,ThongKe_GV!$C94,TKB_HK2_Moi_Giang!$K:$K,ThongKe_GV!E$1,TKB_HK2_Moi_Giang!$L:$L,ThongKe_GV!E$2)&gt;0,"X","")</f>
        <v/>
      </c>
      <c r="F94" s="79" t="str">
        <f>IF(COUNTIFS(TKB_HK2_Moi_Giang!$S:$S,ThongKe_GV!$C94,TKB_HK2_Moi_Giang!$K:$K,ThongKe_GV!F$1,TKB_HK2_Moi_Giang!$L:$L,ThongKe_GV!F$2)&gt;0,"X","")</f>
        <v/>
      </c>
      <c r="G94" s="79" t="str">
        <f>IF(COUNTIFS(TKB_HK2_Moi_Giang!$S:$S,ThongKe_GV!$C94,TKB_HK2_Moi_Giang!$K:$K,ThongKe_GV!G$1,TKB_HK2_Moi_Giang!$L:$L,ThongKe_GV!G$2)&gt;0,"X","")</f>
        <v/>
      </c>
      <c r="H94" s="79" t="str">
        <f>IF(COUNTIFS(TKB_HK2_Moi_Giang!$S:$S,ThongKe_GV!$C94,TKB_HK2_Moi_Giang!$K:$K,ThongKe_GV!H$1,TKB_HK2_Moi_Giang!$L:$L,ThongKe_GV!H$2)&gt;0,"X","")</f>
        <v/>
      </c>
      <c r="I94" s="79" t="str">
        <f>IF(COUNTIFS(TKB_HK2_Moi_Giang!$S:$S,ThongKe_GV!$C94,TKB_HK2_Moi_Giang!$K:$K,ThongKe_GV!I$1,TKB_HK2_Moi_Giang!$L:$L,ThongKe_GV!I$2)&gt;0,"X","")</f>
        <v/>
      </c>
      <c r="J94" s="79" t="str">
        <f>IF(COUNTIFS(TKB_HK2_Moi_Giang!$S:$S,ThongKe_GV!$C94,TKB_HK2_Moi_Giang!$K:$K,ThongKe_GV!J$1,TKB_HK2_Moi_Giang!$L:$L,ThongKe_GV!J$2)&gt;0,"X","")</f>
        <v/>
      </c>
      <c r="K94" s="79" t="str">
        <f>IF(COUNTIFS(TKB_HK2_Moi_Giang!$S:$S,ThongKe_GV!$C94,TKB_HK2_Moi_Giang!$K:$K,ThongKe_GV!K$1,TKB_HK2_Moi_Giang!$L:$L,ThongKe_GV!K$2)&gt;0,"X","")</f>
        <v/>
      </c>
      <c r="L94" s="79" t="str">
        <f>IF(COUNTIFS(TKB_HK2_Moi_Giang!$S:$S,ThongKe_GV!$C94,TKB_HK2_Moi_Giang!$K:$K,ThongKe_GV!L$1,TKB_HK2_Moi_Giang!$L:$L,ThongKe_GV!L$2)&gt;0,"X","")</f>
        <v/>
      </c>
      <c r="M94" s="79" t="str">
        <f>IF(COUNTIFS(TKB_HK2_Moi_Giang!$S:$S,ThongKe_GV!$C94,TKB_HK2_Moi_Giang!$K:$K,ThongKe_GV!M$1,TKB_HK2_Moi_Giang!$L:$L,ThongKe_GV!M$2)&gt;0,"X","")</f>
        <v/>
      </c>
      <c r="N94" s="79" t="str">
        <f>IF(COUNTIFS(TKB_HK2_Moi_Giang!$S:$S,ThongKe_GV!$C94,TKB_HK2_Moi_Giang!$K:$K,ThongKe_GV!N$1,TKB_HK2_Moi_Giang!$L:$L,ThongKe_GV!N$2)&gt;0,"X","")</f>
        <v/>
      </c>
      <c r="O94" s="79" t="str">
        <f>IF(COUNTIFS(TKB_HK2_Moi_Giang!$S:$S,ThongKe_GV!$C94,TKB_HK2_Moi_Giang!$K:$K,ThongKe_GV!O$1,TKB_HK2_Moi_Giang!$L:$L,ThongKe_GV!O$2)&gt;0,"X","")</f>
        <v/>
      </c>
      <c r="P94" s="79" t="str">
        <f>IF(COUNTIFS(TKB_HK2_Moi_Giang!$S:$S,ThongKe_GV!$C94,TKB_HK2_Moi_Giang!$K:$K,ThongKe_GV!P$1,TKB_HK2_Moi_Giang!$L:$L,ThongKe_GV!P$2)&gt;0,"X","")</f>
        <v/>
      </c>
      <c r="Q94" s="80" t="str">
        <f>IF(COUNTIFS(TKB_HK2_Moi_Giang!$S:$S,ThongKe_GV!$C94,TKB_HK2_Moi_Giang!$K:$K,ThongKe_GV!Q$1,TKB_HK2_Moi_Giang!$L:$L,ThongKe_GV!Q$2)&gt;0,"X","")</f>
        <v/>
      </c>
      <c r="R94" s="80" t="str">
        <f>IF(COUNTIFS(TKB_HK2_Moi_Giang!$S:$S,ThongKe_GV!$C94,TKB_HK2_Moi_Giang!$K:$K,ThongKe_GV!R$1,TKB_HK2_Moi_Giang!$L:$L,ThongKe_GV!R$2)&gt;0,"X","")</f>
        <v/>
      </c>
      <c r="S94" s="80" t="str">
        <f>IF(COUNTIFS(TKB_HK2_Moi_Giang!$S:$S,ThongKe_GV!$C94,TKB_HK2_Moi_Giang!$K:$K,ThongKe_GV!S$1,TKB_HK2_Moi_Giang!$L:$L,ThongKe_GV!S$2)&gt;0,"X","")</f>
        <v/>
      </c>
      <c r="T94" s="80" t="str">
        <f>IF(COUNTIFS(TKB_HK2_Moi_Giang!$S:$S,ThongKe_GV!$C94,TKB_HK2_Moi_Giang!$K:$K,ThongKe_GV!T$1,TKB_HK2_Moi_Giang!$L:$L,ThongKe_GV!T$2)&gt;0,"X","")</f>
        <v/>
      </c>
      <c r="U94" s="80" t="str">
        <f>IF(COUNTIFS(TKB_HK2_Moi_Giang!$S:$S,ThongKe_GV!$C94,TKB_HK2_Moi_Giang!$K:$K,ThongKe_GV!U$1,TKB_HK2_Moi_Giang!$L:$L,ThongKe_GV!U$2)&gt;0,"X","")</f>
        <v/>
      </c>
      <c r="V94" s="80" t="str">
        <f>IF(COUNTIFS(TKB_HK2_Moi_Giang!$S:$S,ThongKe_GV!$C94,TKB_HK2_Moi_Giang!$K:$K,ThongKe_GV!V$1,TKB_HK2_Moi_Giang!$L:$L,ThongKe_GV!V$2)&gt;0,"X","")</f>
        <v/>
      </c>
      <c r="W94" s="80" t="str">
        <f>IF(COUNTIFS(TKB_HK2_Moi_Giang!$S:$S,ThongKe_GV!$C94,TKB_HK2_Moi_Giang!$K:$K,ThongKe_GV!W$1,TKB_HK2_Moi_Giang!$L:$L,ThongKe_GV!W$2)&gt;0,"X","")</f>
        <v/>
      </c>
      <c r="X94" s="80" t="str">
        <f>IF(COUNTIFS(TKB_HK2_Moi_Giang!$S:$S,ThongKe_GV!$C94,TKB_HK2_Moi_Giang!$K:$K,ThongKe_GV!X$1,TKB_HK2_Moi_Giang!$L:$L,ThongKe_GV!X$2)&gt;0,"X","")</f>
        <v/>
      </c>
      <c r="Y94" s="80" t="str">
        <f>IF(COUNTIFS(TKB_HK2_Moi_Giang!$S:$S,ThongKe_GV!$C94,TKB_HK2_Moi_Giang!$K:$K,ThongKe_GV!Y$1,TKB_HK2_Moi_Giang!$L:$L,ThongKe_GV!Y$2)&gt;0,"X","")</f>
        <v/>
      </c>
      <c r="Z94" s="80" t="str">
        <f>IF(COUNTIFS(TKB_HK2_Moi_Giang!$S:$S,ThongKe_GV!$C94,TKB_HK2_Moi_Giang!$K:$K,ThongKe_GV!Z$1,TKB_HK2_Moi_Giang!$L:$L,ThongKe_GV!Z$2)&gt;0,"X","")</f>
        <v/>
      </c>
      <c r="AA94" s="80" t="str">
        <f>IF(COUNTIFS(TKB_HK2_Moi_Giang!$S:$S,ThongKe_GV!$C94,TKB_HK2_Moi_Giang!$K:$K,ThongKe_GV!AA$1,TKB_HK2_Moi_Giang!$L:$L,ThongKe_GV!AA$2)&gt;0,"X","")</f>
        <v/>
      </c>
      <c r="AB94" s="80" t="str">
        <f>IF(COUNTIFS(TKB_HK2_Moi_Giang!$S:$S,ThongKe_GV!$C94,TKB_HK2_Moi_Giang!$K:$K,ThongKe_GV!AB$1,TKB_HK2_Moi_Giang!$L:$L,ThongKe_GV!AB$2)&gt;0,"X","")</f>
        <v/>
      </c>
    </row>
    <row r="95">
      <c r="A95" s="68" t="str">
        <f t="shared" si="7"/>
        <v>Thiết kế</v>
      </c>
      <c r="B95" s="77" t="s">
        <v>346</v>
      </c>
      <c r="C95" s="85" t="s">
        <v>347</v>
      </c>
      <c r="D95" s="85" t="s">
        <v>348</v>
      </c>
      <c r="E95" s="79" t="str">
        <f>IF(COUNTIFS(TKB_HK2_Moi_Giang!$S:$S,ThongKe_GV!$C95,TKB_HK2_Moi_Giang!$K:$K,ThongKe_GV!E$1,TKB_HK2_Moi_Giang!$L:$L,ThongKe_GV!E$2)&gt;0,"X","")</f>
        <v/>
      </c>
      <c r="F95" s="79" t="str">
        <f>IF(COUNTIFS(TKB_HK2_Moi_Giang!$S:$S,ThongKe_GV!$C95,TKB_HK2_Moi_Giang!$K:$K,ThongKe_GV!F$1,TKB_HK2_Moi_Giang!$L:$L,ThongKe_GV!F$2)&gt;0,"X","")</f>
        <v/>
      </c>
      <c r="G95" s="79" t="str">
        <f>IF(COUNTIFS(TKB_HK2_Moi_Giang!$S:$S,ThongKe_GV!$C95,TKB_HK2_Moi_Giang!$K:$K,ThongKe_GV!G$1,TKB_HK2_Moi_Giang!$L:$L,ThongKe_GV!G$2)&gt;0,"X","")</f>
        <v/>
      </c>
      <c r="H95" s="79" t="str">
        <f>IF(COUNTIFS(TKB_HK2_Moi_Giang!$S:$S,ThongKe_GV!$C95,TKB_HK2_Moi_Giang!$K:$K,ThongKe_GV!H$1,TKB_HK2_Moi_Giang!$L:$L,ThongKe_GV!H$2)&gt;0,"X","")</f>
        <v/>
      </c>
      <c r="I95" s="79" t="str">
        <f>IF(COUNTIFS(TKB_HK2_Moi_Giang!$S:$S,ThongKe_GV!$C95,TKB_HK2_Moi_Giang!$K:$K,ThongKe_GV!I$1,TKB_HK2_Moi_Giang!$L:$L,ThongKe_GV!I$2)&gt;0,"X","")</f>
        <v/>
      </c>
      <c r="J95" s="79" t="str">
        <f>IF(COUNTIFS(TKB_HK2_Moi_Giang!$S:$S,ThongKe_GV!$C95,TKB_HK2_Moi_Giang!$K:$K,ThongKe_GV!J$1,TKB_HK2_Moi_Giang!$L:$L,ThongKe_GV!J$2)&gt;0,"X","")</f>
        <v/>
      </c>
      <c r="K95" s="79" t="str">
        <f>IF(COUNTIFS(TKB_HK2_Moi_Giang!$S:$S,ThongKe_GV!$C95,TKB_HK2_Moi_Giang!$K:$K,ThongKe_GV!K$1,TKB_HK2_Moi_Giang!$L:$L,ThongKe_GV!K$2)&gt;0,"X","")</f>
        <v/>
      </c>
      <c r="L95" s="79" t="str">
        <f>IF(COUNTIFS(TKB_HK2_Moi_Giang!$S:$S,ThongKe_GV!$C95,TKB_HK2_Moi_Giang!$K:$K,ThongKe_GV!L$1,TKB_HK2_Moi_Giang!$L:$L,ThongKe_GV!L$2)&gt;0,"X","")</f>
        <v/>
      </c>
      <c r="M95" s="79" t="str">
        <f>IF(COUNTIFS(TKB_HK2_Moi_Giang!$S:$S,ThongKe_GV!$C95,TKB_HK2_Moi_Giang!$K:$K,ThongKe_GV!M$1,TKB_HK2_Moi_Giang!$L:$L,ThongKe_GV!M$2)&gt;0,"X","")</f>
        <v/>
      </c>
      <c r="N95" s="79" t="str">
        <f>IF(COUNTIFS(TKB_HK2_Moi_Giang!$S:$S,ThongKe_GV!$C95,TKB_HK2_Moi_Giang!$K:$K,ThongKe_GV!N$1,TKB_HK2_Moi_Giang!$L:$L,ThongKe_GV!N$2)&gt;0,"X","")</f>
        <v/>
      </c>
      <c r="O95" s="79" t="str">
        <f>IF(COUNTIFS(TKB_HK2_Moi_Giang!$S:$S,ThongKe_GV!$C95,TKB_HK2_Moi_Giang!$K:$K,ThongKe_GV!O$1,TKB_HK2_Moi_Giang!$L:$L,ThongKe_GV!O$2)&gt;0,"X","")</f>
        <v/>
      </c>
      <c r="P95" s="79" t="str">
        <f>IF(COUNTIFS(TKB_HK2_Moi_Giang!$S:$S,ThongKe_GV!$C95,TKB_HK2_Moi_Giang!$K:$K,ThongKe_GV!P$1,TKB_HK2_Moi_Giang!$L:$L,ThongKe_GV!P$2)&gt;0,"X","")</f>
        <v/>
      </c>
      <c r="Q95" s="80" t="str">
        <f>IF(COUNTIFS(TKB_HK2_Moi_Giang!$S:$S,ThongKe_GV!$C95,TKB_HK2_Moi_Giang!$K:$K,ThongKe_GV!Q$1,TKB_HK2_Moi_Giang!$L:$L,ThongKe_GV!Q$2)&gt;0,"X","")</f>
        <v/>
      </c>
      <c r="R95" s="80" t="str">
        <f>IF(COUNTIFS(TKB_HK2_Moi_Giang!$S:$S,ThongKe_GV!$C95,TKB_HK2_Moi_Giang!$K:$K,ThongKe_GV!R$1,TKB_HK2_Moi_Giang!$L:$L,ThongKe_GV!R$2)&gt;0,"X","")</f>
        <v/>
      </c>
      <c r="S95" s="80" t="str">
        <f>IF(COUNTIFS(TKB_HK2_Moi_Giang!$S:$S,ThongKe_GV!$C95,TKB_HK2_Moi_Giang!$K:$K,ThongKe_GV!S$1,TKB_HK2_Moi_Giang!$L:$L,ThongKe_GV!S$2)&gt;0,"X","")</f>
        <v/>
      </c>
      <c r="T95" s="80" t="str">
        <f>IF(COUNTIFS(TKB_HK2_Moi_Giang!$S:$S,ThongKe_GV!$C95,TKB_HK2_Moi_Giang!$K:$K,ThongKe_GV!T$1,TKB_HK2_Moi_Giang!$L:$L,ThongKe_GV!T$2)&gt;0,"X","")</f>
        <v/>
      </c>
      <c r="U95" s="80" t="str">
        <f>IF(COUNTIFS(TKB_HK2_Moi_Giang!$S:$S,ThongKe_GV!$C95,TKB_HK2_Moi_Giang!$K:$K,ThongKe_GV!U$1,TKB_HK2_Moi_Giang!$L:$L,ThongKe_GV!U$2)&gt;0,"X","")</f>
        <v/>
      </c>
      <c r="V95" s="80" t="str">
        <f>IF(COUNTIFS(TKB_HK2_Moi_Giang!$S:$S,ThongKe_GV!$C95,TKB_HK2_Moi_Giang!$K:$K,ThongKe_GV!V$1,TKB_HK2_Moi_Giang!$L:$L,ThongKe_GV!V$2)&gt;0,"X","")</f>
        <v/>
      </c>
      <c r="W95" s="80" t="str">
        <f>IF(COUNTIFS(TKB_HK2_Moi_Giang!$S:$S,ThongKe_GV!$C95,TKB_HK2_Moi_Giang!$K:$K,ThongKe_GV!W$1,TKB_HK2_Moi_Giang!$L:$L,ThongKe_GV!W$2)&gt;0,"X","")</f>
        <v/>
      </c>
      <c r="X95" s="80" t="str">
        <f>IF(COUNTIFS(TKB_HK2_Moi_Giang!$S:$S,ThongKe_GV!$C95,TKB_HK2_Moi_Giang!$K:$K,ThongKe_GV!X$1,TKB_HK2_Moi_Giang!$L:$L,ThongKe_GV!X$2)&gt;0,"X","")</f>
        <v/>
      </c>
      <c r="Y95" s="80" t="str">
        <f>IF(COUNTIFS(TKB_HK2_Moi_Giang!$S:$S,ThongKe_GV!$C95,TKB_HK2_Moi_Giang!$K:$K,ThongKe_GV!Y$1,TKB_HK2_Moi_Giang!$L:$L,ThongKe_GV!Y$2)&gt;0,"X","")</f>
        <v/>
      </c>
      <c r="Z95" s="80" t="str">
        <f>IF(COUNTIFS(TKB_HK2_Moi_Giang!$S:$S,ThongKe_GV!$C95,TKB_HK2_Moi_Giang!$K:$K,ThongKe_GV!Z$1,TKB_HK2_Moi_Giang!$L:$L,ThongKe_GV!Z$2)&gt;0,"X","")</f>
        <v/>
      </c>
      <c r="AA95" s="80" t="str">
        <f>IF(COUNTIFS(TKB_HK2_Moi_Giang!$S:$S,ThongKe_GV!$C95,TKB_HK2_Moi_Giang!$K:$K,ThongKe_GV!AA$1,TKB_HK2_Moi_Giang!$L:$L,ThongKe_GV!AA$2)&gt;0,"X","")</f>
        <v/>
      </c>
      <c r="AB95" s="80" t="str">
        <f>IF(COUNTIFS(TKB_HK2_Moi_Giang!$S:$S,ThongKe_GV!$C95,TKB_HK2_Moi_Giang!$K:$K,ThongKe_GV!AB$1,TKB_HK2_Moi_Giang!$L:$L,ThongKe_GV!AB$2)&gt;0,"X","")</f>
        <v/>
      </c>
    </row>
    <row r="96">
      <c r="A96" s="68" t="str">
        <f t="shared" si="7"/>
        <v>Thiết kế</v>
      </c>
      <c r="B96" s="77" t="s">
        <v>349</v>
      </c>
      <c r="C96" s="85" t="s">
        <v>350</v>
      </c>
      <c r="D96" s="85" t="s">
        <v>351</v>
      </c>
      <c r="E96" s="79" t="str">
        <f>IF(COUNTIFS(TKB_HK2_Moi_Giang!$S:$S,ThongKe_GV!$C96,TKB_HK2_Moi_Giang!$K:$K,ThongKe_GV!E$1,TKB_HK2_Moi_Giang!$L:$L,ThongKe_GV!E$2)&gt;0,"X","")</f>
        <v/>
      </c>
      <c r="F96" s="79" t="str">
        <f>IF(COUNTIFS(TKB_HK2_Moi_Giang!$S:$S,ThongKe_GV!$C96,TKB_HK2_Moi_Giang!$K:$K,ThongKe_GV!F$1,TKB_HK2_Moi_Giang!$L:$L,ThongKe_GV!F$2)&gt;0,"X","")</f>
        <v/>
      </c>
      <c r="G96" s="79" t="str">
        <f>IF(COUNTIFS(TKB_HK2_Moi_Giang!$S:$S,ThongKe_GV!$C96,TKB_HK2_Moi_Giang!$K:$K,ThongKe_GV!G$1,TKB_HK2_Moi_Giang!$L:$L,ThongKe_GV!G$2)&gt;0,"X","")</f>
        <v/>
      </c>
      <c r="H96" s="79" t="str">
        <f>IF(COUNTIFS(TKB_HK2_Moi_Giang!$S:$S,ThongKe_GV!$C96,TKB_HK2_Moi_Giang!$K:$K,ThongKe_GV!H$1,TKB_HK2_Moi_Giang!$L:$L,ThongKe_GV!H$2)&gt;0,"X","")</f>
        <v/>
      </c>
      <c r="I96" s="79" t="str">
        <f>IF(COUNTIFS(TKB_HK2_Moi_Giang!$S:$S,ThongKe_GV!$C96,TKB_HK2_Moi_Giang!$K:$K,ThongKe_GV!I$1,TKB_HK2_Moi_Giang!$L:$L,ThongKe_GV!I$2)&gt;0,"X","")</f>
        <v/>
      </c>
      <c r="J96" s="79" t="str">
        <f>IF(COUNTIFS(TKB_HK2_Moi_Giang!$S:$S,ThongKe_GV!$C96,TKB_HK2_Moi_Giang!$K:$K,ThongKe_GV!J$1,TKB_HK2_Moi_Giang!$L:$L,ThongKe_GV!J$2)&gt;0,"X","")</f>
        <v/>
      </c>
      <c r="K96" s="79" t="str">
        <f>IF(COUNTIFS(TKB_HK2_Moi_Giang!$S:$S,ThongKe_GV!$C96,TKB_HK2_Moi_Giang!$K:$K,ThongKe_GV!K$1,TKB_HK2_Moi_Giang!$L:$L,ThongKe_GV!K$2)&gt;0,"X","")</f>
        <v/>
      </c>
      <c r="L96" s="79" t="str">
        <f>IF(COUNTIFS(TKB_HK2_Moi_Giang!$S:$S,ThongKe_GV!$C96,TKB_HK2_Moi_Giang!$K:$K,ThongKe_GV!L$1,TKB_HK2_Moi_Giang!$L:$L,ThongKe_GV!L$2)&gt;0,"X","")</f>
        <v/>
      </c>
      <c r="M96" s="79" t="str">
        <f>IF(COUNTIFS(TKB_HK2_Moi_Giang!$S:$S,ThongKe_GV!$C96,TKB_HK2_Moi_Giang!$K:$K,ThongKe_GV!M$1,TKB_HK2_Moi_Giang!$L:$L,ThongKe_GV!M$2)&gt;0,"X","")</f>
        <v/>
      </c>
      <c r="N96" s="79" t="str">
        <f>IF(COUNTIFS(TKB_HK2_Moi_Giang!$S:$S,ThongKe_GV!$C96,TKB_HK2_Moi_Giang!$K:$K,ThongKe_GV!N$1,TKB_HK2_Moi_Giang!$L:$L,ThongKe_GV!N$2)&gt;0,"X","")</f>
        <v/>
      </c>
      <c r="O96" s="79" t="str">
        <f>IF(COUNTIFS(TKB_HK2_Moi_Giang!$S:$S,ThongKe_GV!$C96,TKB_HK2_Moi_Giang!$K:$K,ThongKe_GV!O$1,TKB_HK2_Moi_Giang!$L:$L,ThongKe_GV!O$2)&gt;0,"X","")</f>
        <v/>
      </c>
      <c r="P96" s="79" t="str">
        <f>IF(COUNTIFS(TKB_HK2_Moi_Giang!$S:$S,ThongKe_GV!$C96,TKB_HK2_Moi_Giang!$K:$K,ThongKe_GV!P$1,TKB_HK2_Moi_Giang!$L:$L,ThongKe_GV!P$2)&gt;0,"X","")</f>
        <v/>
      </c>
      <c r="Q96" s="80" t="str">
        <f>IF(COUNTIFS(TKB_HK2_Moi_Giang!$S:$S,ThongKe_GV!$C96,TKB_HK2_Moi_Giang!$K:$K,ThongKe_GV!Q$1,TKB_HK2_Moi_Giang!$L:$L,ThongKe_GV!Q$2)&gt;0,"X","")</f>
        <v/>
      </c>
      <c r="R96" s="80" t="str">
        <f>IF(COUNTIFS(TKB_HK2_Moi_Giang!$S:$S,ThongKe_GV!$C96,TKB_HK2_Moi_Giang!$K:$K,ThongKe_GV!R$1,TKB_HK2_Moi_Giang!$L:$L,ThongKe_GV!R$2)&gt;0,"X","")</f>
        <v/>
      </c>
      <c r="S96" s="80" t="str">
        <f>IF(COUNTIFS(TKB_HK2_Moi_Giang!$S:$S,ThongKe_GV!$C96,TKB_HK2_Moi_Giang!$K:$K,ThongKe_GV!S$1,TKB_HK2_Moi_Giang!$L:$L,ThongKe_GV!S$2)&gt;0,"X","")</f>
        <v/>
      </c>
      <c r="T96" s="80" t="str">
        <f>IF(COUNTIFS(TKB_HK2_Moi_Giang!$S:$S,ThongKe_GV!$C96,TKB_HK2_Moi_Giang!$K:$K,ThongKe_GV!T$1,TKB_HK2_Moi_Giang!$L:$L,ThongKe_GV!T$2)&gt;0,"X","")</f>
        <v/>
      </c>
      <c r="U96" s="80" t="str">
        <f>IF(COUNTIFS(TKB_HK2_Moi_Giang!$S:$S,ThongKe_GV!$C96,TKB_HK2_Moi_Giang!$K:$K,ThongKe_GV!U$1,TKB_HK2_Moi_Giang!$L:$L,ThongKe_GV!U$2)&gt;0,"X","")</f>
        <v/>
      </c>
      <c r="V96" s="80" t="str">
        <f>IF(COUNTIFS(TKB_HK2_Moi_Giang!$S:$S,ThongKe_GV!$C96,TKB_HK2_Moi_Giang!$K:$K,ThongKe_GV!V$1,TKB_HK2_Moi_Giang!$L:$L,ThongKe_GV!V$2)&gt;0,"X","")</f>
        <v/>
      </c>
      <c r="W96" s="80" t="str">
        <f>IF(COUNTIFS(TKB_HK2_Moi_Giang!$S:$S,ThongKe_GV!$C96,TKB_HK2_Moi_Giang!$K:$K,ThongKe_GV!W$1,TKB_HK2_Moi_Giang!$L:$L,ThongKe_GV!W$2)&gt;0,"X","")</f>
        <v/>
      </c>
      <c r="X96" s="80" t="str">
        <f>IF(COUNTIFS(TKB_HK2_Moi_Giang!$S:$S,ThongKe_GV!$C96,TKB_HK2_Moi_Giang!$K:$K,ThongKe_GV!X$1,TKB_HK2_Moi_Giang!$L:$L,ThongKe_GV!X$2)&gt;0,"X","")</f>
        <v/>
      </c>
      <c r="Y96" s="80" t="str">
        <f>IF(COUNTIFS(TKB_HK2_Moi_Giang!$S:$S,ThongKe_GV!$C96,TKB_HK2_Moi_Giang!$K:$K,ThongKe_GV!Y$1,TKB_HK2_Moi_Giang!$L:$L,ThongKe_GV!Y$2)&gt;0,"X","")</f>
        <v/>
      </c>
      <c r="Z96" s="80" t="str">
        <f>IF(COUNTIFS(TKB_HK2_Moi_Giang!$S:$S,ThongKe_GV!$C96,TKB_HK2_Moi_Giang!$K:$K,ThongKe_GV!Z$1,TKB_HK2_Moi_Giang!$L:$L,ThongKe_GV!Z$2)&gt;0,"X","")</f>
        <v/>
      </c>
      <c r="AA96" s="80" t="str">
        <f>IF(COUNTIFS(TKB_HK2_Moi_Giang!$S:$S,ThongKe_GV!$C96,TKB_HK2_Moi_Giang!$K:$K,ThongKe_GV!AA$1,TKB_HK2_Moi_Giang!$L:$L,ThongKe_GV!AA$2)&gt;0,"X","")</f>
        <v/>
      </c>
      <c r="AB96" s="80" t="str">
        <f>IF(COUNTIFS(TKB_HK2_Moi_Giang!$S:$S,ThongKe_GV!$C96,TKB_HK2_Moi_Giang!$K:$K,ThongKe_GV!AB$1,TKB_HK2_Moi_Giang!$L:$L,ThongKe_GV!AB$2)&gt;0,"X","")</f>
        <v/>
      </c>
    </row>
    <row r="97">
      <c r="A97" s="68" t="str">
        <f t="shared" si="7"/>
        <v>Quản trị</v>
      </c>
      <c r="B97" s="77" t="s">
        <v>352</v>
      </c>
      <c r="C97" s="85" t="s">
        <v>353</v>
      </c>
      <c r="D97" s="85" t="s">
        <v>354</v>
      </c>
      <c r="E97" s="79" t="str">
        <f>IF(COUNTIFS(TKB_HK2_Moi_Giang!$S:$S,ThongKe_GV!$C97,TKB_HK2_Moi_Giang!$K:$K,ThongKe_GV!E$1,TKB_HK2_Moi_Giang!$L:$L,ThongKe_GV!E$2)&gt;0,"X","")</f>
        <v/>
      </c>
      <c r="F97" s="79" t="str">
        <f>IF(COUNTIFS(TKB_HK2_Moi_Giang!$S:$S,ThongKe_GV!$C97,TKB_HK2_Moi_Giang!$K:$K,ThongKe_GV!F$1,TKB_HK2_Moi_Giang!$L:$L,ThongKe_GV!F$2)&gt;0,"X","")</f>
        <v/>
      </c>
      <c r="G97" s="79" t="str">
        <f>IF(COUNTIFS(TKB_HK2_Moi_Giang!$S:$S,ThongKe_GV!$C97,TKB_HK2_Moi_Giang!$K:$K,ThongKe_GV!G$1,TKB_HK2_Moi_Giang!$L:$L,ThongKe_GV!G$2)&gt;0,"X","")</f>
        <v/>
      </c>
      <c r="H97" s="79" t="str">
        <f>IF(COUNTIFS(TKB_HK2_Moi_Giang!$S:$S,ThongKe_GV!$C97,TKB_HK2_Moi_Giang!$K:$K,ThongKe_GV!H$1,TKB_HK2_Moi_Giang!$L:$L,ThongKe_GV!H$2)&gt;0,"X","")</f>
        <v/>
      </c>
      <c r="I97" s="79" t="str">
        <f>IF(COUNTIFS(TKB_HK2_Moi_Giang!$S:$S,ThongKe_GV!$C97,TKB_HK2_Moi_Giang!$K:$K,ThongKe_GV!I$1,TKB_HK2_Moi_Giang!$L:$L,ThongKe_GV!I$2)&gt;0,"X","")</f>
        <v/>
      </c>
      <c r="J97" s="79" t="str">
        <f>IF(COUNTIFS(TKB_HK2_Moi_Giang!$S:$S,ThongKe_GV!$C97,TKB_HK2_Moi_Giang!$K:$K,ThongKe_GV!J$1,TKB_HK2_Moi_Giang!$L:$L,ThongKe_GV!J$2)&gt;0,"X","")</f>
        <v/>
      </c>
      <c r="K97" s="79" t="str">
        <f>IF(COUNTIFS(TKB_HK2_Moi_Giang!$S:$S,ThongKe_GV!$C97,TKB_HK2_Moi_Giang!$K:$K,ThongKe_GV!K$1,TKB_HK2_Moi_Giang!$L:$L,ThongKe_GV!K$2)&gt;0,"X","")</f>
        <v/>
      </c>
      <c r="L97" s="79" t="str">
        <f>IF(COUNTIFS(TKB_HK2_Moi_Giang!$S:$S,ThongKe_GV!$C97,TKB_HK2_Moi_Giang!$K:$K,ThongKe_GV!L$1,TKB_HK2_Moi_Giang!$L:$L,ThongKe_GV!L$2)&gt;0,"X","")</f>
        <v/>
      </c>
      <c r="M97" s="79" t="str">
        <f>IF(COUNTIFS(TKB_HK2_Moi_Giang!$S:$S,ThongKe_GV!$C97,TKB_HK2_Moi_Giang!$K:$K,ThongKe_GV!M$1,TKB_HK2_Moi_Giang!$L:$L,ThongKe_GV!M$2)&gt;0,"X","")</f>
        <v/>
      </c>
      <c r="N97" s="79" t="str">
        <f>IF(COUNTIFS(TKB_HK2_Moi_Giang!$S:$S,ThongKe_GV!$C97,TKB_HK2_Moi_Giang!$K:$K,ThongKe_GV!N$1,TKB_HK2_Moi_Giang!$L:$L,ThongKe_GV!N$2)&gt;0,"X","")</f>
        <v/>
      </c>
      <c r="O97" s="79" t="str">
        <f>IF(COUNTIFS(TKB_HK2_Moi_Giang!$S:$S,ThongKe_GV!$C97,TKB_HK2_Moi_Giang!$K:$K,ThongKe_GV!O$1,TKB_HK2_Moi_Giang!$L:$L,ThongKe_GV!O$2)&gt;0,"X","")</f>
        <v/>
      </c>
      <c r="P97" s="79" t="str">
        <f>IF(COUNTIFS(TKB_HK2_Moi_Giang!$S:$S,ThongKe_GV!$C97,TKB_HK2_Moi_Giang!$K:$K,ThongKe_GV!P$1,TKB_HK2_Moi_Giang!$L:$L,ThongKe_GV!P$2)&gt;0,"X","")</f>
        <v/>
      </c>
      <c r="Q97" s="80" t="str">
        <f>IF(COUNTIFS(TKB_HK2_Moi_Giang!$S:$S,ThongKe_GV!$C97,TKB_HK2_Moi_Giang!$K:$K,ThongKe_GV!Q$1,TKB_HK2_Moi_Giang!$L:$L,ThongKe_GV!Q$2)&gt;0,"X","")</f>
        <v/>
      </c>
      <c r="R97" s="80" t="str">
        <f>IF(COUNTIFS(TKB_HK2_Moi_Giang!$S:$S,ThongKe_GV!$C97,TKB_HK2_Moi_Giang!$K:$K,ThongKe_GV!R$1,TKB_HK2_Moi_Giang!$L:$L,ThongKe_GV!R$2)&gt;0,"X","")</f>
        <v/>
      </c>
      <c r="S97" s="80" t="str">
        <f>IF(COUNTIFS(TKB_HK2_Moi_Giang!$S:$S,ThongKe_GV!$C97,TKB_HK2_Moi_Giang!$K:$K,ThongKe_GV!S$1,TKB_HK2_Moi_Giang!$L:$L,ThongKe_GV!S$2)&gt;0,"X","")</f>
        <v/>
      </c>
      <c r="T97" s="80" t="str">
        <f>IF(COUNTIFS(TKB_HK2_Moi_Giang!$S:$S,ThongKe_GV!$C97,TKB_HK2_Moi_Giang!$K:$K,ThongKe_GV!T$1,TKB_HK2_Moi_Giang!$L:$L,ThongKe_GV!T$2)&gt;0,"X","")</f>
        <v/>
      </c>
      <c r="U97" s="80" t="str">
        <f>IF(COUNTIFS(TKB_HK2_Moi_Giang!$S:$S,ThongKe_GV!$C97,TKB_HK2_Moi_Giang!$K:$K,ThongKe_GV!U$1,TKB_HK2_Moi_Giang!$L:$L,ThongKe_GV!U$2)&gt;0,"X","")</f>
        <v/>
      </c>
      <c r="V97" s="80" t="str">
        <f>IF(COUNTIFS(TKB_HK2_Moi_Giang!$S:$S,ThongKe_GV!$C97,TKB_HK2_Moi_Giang!$K:$K,ThongKe_GV!V$1,TKB_HK2_Moi_Giang!$L:$L,ThongKe_GV!V$2)&gt;0,"X","")</f>
        <v/>
      </c>
      <c r="W97" s="80" t="str">
        <f>IF(COUNTIFS(TKB_HK2_Moi_Giang!$S:$S,ThongKe_GV!$C97,TKB_HK2_Moi_Giang!$K:$K,ThongKe_GV!W$1,TKB_HK2_Moi_Giang!$L:$L,ThongKe_GV!W$2)&gt;0,"X","")</f>
        <v/>
      </c>
      <c r="X97" s="80" t="str">
        <f>IF(COUNTIFS(TKB_HK2_Moi_Giang!$S:$S,ThongKe_GV!$C97,TKB_HK2_Moi_Giang!$K:$K,ThongKe_GV!X$1,TKB_HK2_Moi_Giang!$L:$L,ThongKe_GV!X$2)&gt;0,"X","")</f>
        <v/>
      </c>
      <c r="Y97" s="80" t="str">
        <f>IF(COUNTIFS(TKB_HK2_Moi_Giang!$S:$S,ThongKe_GV!$C97,TKB_HK2_Moi_Giang!$K:$K,ThongKe_GV!Y$1,TKB_HK2_Moi_Giang!$L:$L,ThongKe_GV!Y$2)&gt;0,"X","")</f>
        <v/>
      </c>
      <c r="Z97" s="80" t="str">
        <f>IF(COUNTIFS(TKB_HK2_Moi_Giang!$S:$S,ThongKe_GV!$C97,TKB_HK2_Moi_Giang!$K:$K,ThongKe_GV!Z$1,TKB_HK2_Moi_Giang!$L:$L,ThongKe_GV!Z$2)&gt;0,"X","")</f>
        <v/>
      </c>
      <c r="AA97" s="80" t="str">
        <f>IF(COUNTIFS(TKB_HK2_Moi_Giang!$S:$S,ThongKe_GV!$C97,TKB_HK2_Moi_Giang!$K:$K,ThongKe_GV!AA$1,TKB_HK2_Moi_Giang!$L:$L,ThongKe_GV!AA$2)&gt;0,"X","")</f>
        <v/>
      </c>
      <c r="AB97" s="80" t="str">
        <f>IF(COUNTIFS(TKB_HK2_Moi_Giang!$S:$S,ThongKe_GV!$C97,TKB_HK2_Moi_Giang!$K:$K,ThongKe_GV!AB$1,TKB_HK2_Moi_Giang!$L:$L,ThongKe_GV!AB$2)&gt;0,"X","")</f>
        <v/>
      </c>
    </row>
    <row r="98">
      <c r="A98" s="68" t="str">
        <f t="shared" si="7"/>
        <v>Công nghệ</v>
      </c>
      <c r="B98" s="77" t="s">
        <v>355</v>
      </c>
      <c r="C98" s="85" t="s">
        <v>356</v>
      </c>
      <c r="D98" s="85" t="s">
        <v>357</v>
      </c>
      <c r="E98" s="79" t="str">
        <f>IF(COUNTIFS(TKB_HK2_Moi_Giang!$S:$S,ThongKe_GV!$C98,TKB_HK2_Moi_Giang!$K:$K,ThongKe_GV!E$1,TKB_HK2_Moi_Giang!$L:$L,ThongKe_GV!E$2)&gt;0,"X","")</f>
        <v/>
      </c>
      <c r="F98" s="79" t="str">
        <f>IF(COUNTIFS(TKB_HK2_Moi_Giang!$S:$S,ThongKe_GV!$C98,TKB_HK2_Moi_Giang!$K:$K,ThongKe_GV!F$1,TKB_HK2_Moi_Giang!$L:$L,ThongKe_GV!F$2)&gt;0,"X","")</f>
        <v/>
      </c>
      <c r="G98" s="79" t="str">
        <f>IF(COUNTIFS(TKB_HK2_Moi_Giang!$S:$S,ThongKe_GV!$C98,TKB_HK2_Moi_Giang!$K:$K,ThongKe_GV!G$1,TKB_HK2_Moi_Giang!$L:$L,ThongKe_GV!G$2)&gt;0,"X","")</f>
        <v/>
      </c>
      <c r="H98" s="79" t="str">
        <f>IF(COUNTIFS(TKB_HK2_Moi_Giang!$S:$S,ThongKe_GV!$C98,TKB_HK2_Moi_Giang!$K:$K,ThongKe_GV!H$1,TKB_HK2_Moi_Giang!$L:$L,ThongKe_GV!H$2)&gt;0,"X","")</f>
        <v/>
      </c>
      <c r="I98" s="79" t="str">
        <f>IF(COUNTIFS(TKB_HK2_Moi_Giang!$S:$S,ThongKe_GV!$C98,TKB_HK2_Moi_Giang!$K:$K,ThongKe_GV!I$1,TKB_HK2_Moi_Giang!$L:$L,ThongKe_GV!I$2)&gt;0,"X","")</f>
        <v/>
      </c>
      <c r="J98" s="79" t="str">
        <f>IF(COUNTIFS(TKB_HK2_Moi_Giang!$S:$S,ThongKe_GV!$C98,TKB_HK2_Moi_Giang!$K:$K,ThongKe_GV!J$1,TKB_HK2_Moi_Giang!$L:$L,ThongKe_GV!J$2)&gt;0,"X","")</f>
        <v/>
      </c>
      <c r="K98" s="79" t="str">
        <f>IF(COUNTIFS(TKB_HK2_Moi_Giang!$S:$S,ThongKe_GV!$C98,TKB_HK2_Moi_Giang!$K:$K,ThongKe_GV!K$1,TKB_HK2_Moi_Giang!$L:$L,ThongKe_GV!K$2)&gt;0,"X","")</f>
        <v/>
      </c>
      <c r="L98" s="79" t="str">
        <f>IF(COUNTIFS(TKB_HK2_Moi_Giang!$S:$S,ThongKe_GV!$C98,TKB_HK2_Moi_Giang!$K:$K,ThongKe_GV!L$1,TKB_HK2_Moi_Giang!$L:$L,ThongKe_GV!L$2)&gt;0,"X","")</f>
        <v/>
      </c>
      <c r="M98" s="79" t="str">
        <f>IF(COUNTIFS(TKB_HK2_Moi_Giang!$S:$S,ThongKe_GV!$C98,TKB_HK2_Moi_Giang!$K:$K,ThongKe_GV!M$1,TKB_HK2_Moi_Giang!$L:$L,ThongKe_GV!M$2)&gt;0,"X","")</f>
        <v/>
      </c>
      <c r="N98" s="79" t="str">
        <f>IF(COUNTIFS(TKB_HK2_Moi_Giang!$S:$S,ThongKe_GV!$C98,TKB_HK2_Moi_Giang!$K:$K,ThongKe_GV!N$1,TKB_HK2_Moi_Giang!$L:$L,ThongKe_GV!N$2)&gt;0,"X","")</f>
        <v/>
      </c>
      <c r="O98" s="79" t="str">
        <f>IF(COUNTIFS(TKB_HK2_Moi_Giang!$S:$S,ThongKe_GV!$C98,TKB_HK2_Moi_Giang!$K:$K,ThongKe_GV!O$1,TKB_HK2_Moi_Giang!$L:$L,ThongKe_GV!O$2)&gt;0,"X","")</f>
        <v/>
      </c>
      <c r="P98" s="79" t="str">
        <f>IF(COUNTIFS(TKB_HK2_Moi_Giang!$S:$S,ThongKe_GV!$C98,TKB_HK2_Moi_Giang!$K:$K,ThongKe_GV!P$1,TKB_HK2_Moi_Giang!$L:$L,ThongKe_GV!P$2)&gt;0,"X","")</f>
        <v/>
      </c>
      <c r="Q98" s="80" t="str">
        <f>IF(COUNTIFS(TKB_HK2_Moi_Giang!$S:$S,ThongKe_GV!$C98,TKB_HK2_Moi_Giang!$K:$K,ThongKe_GV!Q$1,TKB_HK2_Moi_Giang!$L:$L,ThongKe_GV!Q$2)&gt;0,"X","")</f>
        <v/>
      </c>
      <c r="R98" s="80" t="str">
        <f>IF(COUNTIFS(TKB_HK2_Moi_Giang!$S:$S,ThongKe_GV!$C98,TKB_HK2_Moi_Giang!$K:$K,ThongKe_GV!R$1,TKB_HK2_Moi_Giang!$L:$L,ThongKe_GV!R$2)&gt;0,"X","")</f>
        <v/>
      </c>
      <c r="S98" s="80" t="str">
        <f>IF(COUNTIFS(TKB_HK2_Moi_Giang!$S:$S,ThongKe_GV!$C98,TKB_HK2_Moi_Giang!$K:$K,ThongKe_GV!S$1,TKB_HK2_Moi_Giang!$L:$L,ThongKe_GV!S$2)&gt;0,"X","")</f>
        <v/>
      </c>
      <c r="T98" s="80" t="str">
        <f>IF(COUNTIFS(TKB_HK2_Moi_Giang!$S:$S,ThongKe_GV!$C98,TKB_HK2_Moi_Giang!$K:$K,ThongKe_GV!T$1,TKB_HK2_Moi_Giang!$L:$L,ThongKe_GV!T$2)&gt;0,"X","")</f>
        <v/>
      </c>
      <c r="U98" s="80" t="str">
        <f>IF(COUNTIFS(TKB_HK2_Moi_Giang!$S:$S,ThongKe_GV!$C98,TKB_HK2_Moi_Giang!$K:$K,ThongKe_GV!U$1,TKB_HK2_Moi_Giang!$L:$L,ThongKe_GV!U$2)&gt;0,"X","")</f>
        <v/>
      </c>
      <c r="V98" s="80" t="str">
        <f>IF(COUNTIFS(TKB_HK2_Moi_Giang!$S:$S,ThongKe_GV!$C98,TKB_HK2_Moi_Giang!$K:$K,ThongKe_GV!V$1,TKB_HK2_Moi_Giang!$L:$L,ThongKe_GV!V$2)&gt;0,"X","")</f>
        <v/>
      </c>
      <c r="W98" s="80" t="str">
        <f>IF(COUNTIFS(TKB_HK2_Moi_Giang!$S:$S,ThongKe_GV!$C98,TKB_HK2_Moi_Giang!$K:$K,ThongKe_GV!W$1,TKB_HK2_Moi_Giang!$L:$L,ThongKe_GV!W$2)&gt;0,"X","")</f>
        <v/>
      </c>
      <c r="X98" s="80" t="str">
        <f>IF(COUNTIFS(TKB_HK2_Moi_Giang!$S:$S,ThongKe_GV!$C98,TKB_HK2_Moi_Giang!$K:$K,ThongKe_GV!X$1,TKB_HK2_Moi_Giang!$L:$L,ThongKe_GV!X$2)&gt;0,"X","")</f>
        <v/>
      </c>
      <c r="Y98" s="80" t="str">
        <f>IF(COUNTIFS(TKB_HK2_Moi_Giang!$S:$S,ThongKe_GV!$C98,TKB_HK2_Moi_Giang!$K:$K,ThongKe_GV!Y$1,TKB_HK2_Moi_Giang!$L:$L,ThongKe_GV!Y$2)&gt;0,"X","")</f>
        <v/>
      </c>
      <c r="Z98" s="80" t="str">
        <f>IF(COUNTIFS(TKB_HK2_Moi_Giang!$S:$S,ThongKe_GV!$C98,TKB_HK2_Moi_Giang!$K:$K,ThongKe_GV!Z$1,TKB_HK2_Moi_Giang!$L:$L,ThongKe_GV!Z$2)&gt;0,"X","")</f>
        <v/>
      </c>
      <c r="AA98" s="80" t="str">
        <f>IF(COUNTIFS(TKB_HK2_Moi_Giang!$S:$S,ThongKe_GV!$C98,TKB_HK2_Moi_Giang!$K:$K,ThongKe_GV!AA$1,TKB_HK2_Moi_Giang!$L:$L,ThongKe_GV!AA$2)&gt;0,"X","")</f>
        <v/>
      </c>
      <c r="AB98" s="80" t="str">
        <f>IF(COUNTIFS(TKB_HK2_Moi_Giang!$S:$S,ThongKe_GV!$C98,TKB_HK2_Moi_Giang!$K:$K,ThongKe_GV!AB$1,TKB_HK2_Moi_Giang!$L:$L,ThongKe_GV!AB$2)&gt;0,"X","")</f>
        <v/>
      </c>
    </row>
    <row r="99">
      <c r="A99" s="68" t="str">
        <f t="shared" si="7"/>
        <v>Thiết kế</v>
      </c>
      <c r="B99" s="77" t="s">
        <v>358</v>
      </c>
      <c r="C99" s="85" t="s">
        <v>359</v>
      </c>
      <c r="D99" s="85" t="s">
        <v>360</v>
      </c>
      <c r="E99" s="79" t="str">
        <f>IF(COUNTIFS(TKB_HK2_Moi_Giang!$S:$S,ThongKe_GV!$C99,TKB_HK2_Moi_Giang!$K:$K,ThongKe_GV!E$1,TKB_HK2_Moi_Giang!$L:$L,ThongKe_GV!E$2)&gt;0,"X","")</f>
        <v/>
      </c>
      <c r="F99" s="79" t="str">
        <f>IF(COUNTIFS(TKB_HK2_Moi_Giang!$S:$S,ThongKe_GV!$C99,TKB_HK2_Moi_Giang!$K:$K,ThongKe_GV!F$1,TKB_HK2_Moi_Giang!$L:$L,ThongKe_GV!F$2)&gt;0,"X","")</f>
        <v/>
      </c>
      <c r="G99" s="79" t="str">
        <f>IF(COUNTIFS(TKB_HK2_Moi_Giang!$S:$S,ThongKe_GV!$C99,TKB_HK2_Moi_Giang!$K:$K,ThongKe_GV!G$1,TKB_HK2_Moi_Giang!$L:$L,ThongKe_GV!G$2)&gt;0,"X","")</f>
        <v/>
      </c>
      <c r="H99" s="79" t="str">
        <f>IF(COUNTIFS(TKB_HK2_Moi_Giang!$S:$S,ThongKe_GV!$C99,TKB_HK2_Moi_Giang!$K:$K,ThongKe_GV!H$1,TKB_HK2_Moi_Giang!$L:$L,ThongKe_GV!H$2)&gt;0,"X","")</f>
        <v/>
      </c>
      <c r="I99" s="79" t="str">
        <f>IF(COUNTIFS(TKB_HK2_Moi_Giang!$S:$S,ThongKe_GV!$C99,TKB_HK2_Moi_Giang!$K:$K,ThongKe_GV!I$1,TKB_HK2_Moi_Giang!$L:$L,ThongKe_GV!I$2)&gt;0,"X","")</f>
        <v/>
      </c>
      <c r="J99" s="79" t="str">
        <f>IF(COUNTIFS(TKB_HK2_Moi_Giang!$S:$S,ThongKe_GV!$C99,TKB_HK2_Moi_Giang!$K:$K,ThongKe_GV!J$1,TKB_HK2_Moi_Giang!$L:$L,ThongKe_GV!J$2)&gt;0,"X","")</f>
        <v/>
      </c>
      <c r="K99" s="79" t="str">
        <f>IF(COUNTIFS(TKB_HK2_Moi_Giang!$S:$S,ThongKe_GV!$C99,TKB_HK2_Moi_Giang!$K:$K,ThongKe_GV!K$1,TKB_HK2_Moi_Giang!$L:$L,ThongKe_GV!K$2)&gt;0,"X","")</f>
        <v/>
      </c>
      <c r="L99" s="79" t="str">
        <f>IF(COUNTIFS(TKB_HK2_Moi_Giang!$S:$S,ThongKe_GV!$C99,TKB_HK2_Moi_Giang!$K:$K,ThongKe_GV!L$1,TKB_HK2_Moi_Giang!$L:$L,ThongKe_GV!L$2)&gt;0,"X","")</f>
        <v/>
      </c>
      <c r="M99" s="79" t="str">
        <f>IF(COUNTIFS(TKB_HK2_Moi_Giang!$S:$S,ThongKe_GV!$C99,TKB_HK2_Moi_Giang!$K:$K,ThongKe_GV!M$1,TKB_HK2_Moi_Giang!$L:$L,ThongKe_GV!M$2)&gt;0,"X","")</f>
        <v/>
      </c>
      <c r="N99" s="79" t="str">
        <f>IF(COUNTIFS(TKB_HK2_Moi_Giang!$S:$S,ThongKe_GV!$C99,TKB_HK2_Moi_Giang!$K:$K,ThongKe_GV!N$1,TKB_HK2_Moi_Giang!$L:$L,ThongKe_GV!N$2)&gt;0,"X","")</f>
        <v/>
      </c>
      <c r="O99" s="79" t="str">
        <f>IF(COUNTIFS(TKB_HK2_Moi_Giang!$S:$S,ThongKe_GV!$C99,TKB_HK2_Moi_Giang!$K:$K,ThongKe_GV!O$1,TKB_HK2_Moi_Giang!$L:$L,ThongKe_GV!O$2)&gt;0,"X","")</f>
        <v/>
      </c>
      <c r="P99" s="79" t="str">
        <f>IF(COUNTIFS(TKB_HK2_Moi_Giang!$S:$S,ThongKe_GV!$C99,TKB_HK2_Moi_Giang!$K:$K,ThongKe_GV!P$1,TKB_HK2_Moi_Giang!$L:$L,ThongKe_GV!P$2)&gt;0,"X","")</f>
        <v/>
      </c>
      <c r="Q99" s="80" t="str">
        <f>IF(COUNTIFS(TKB_HK2_Moi_Giang!$S:$S,ThongKe_GV!$C99,TKB_HK2_Moi_Giang!$K:$K,ThongKe_GV!Q$1,TKB_HK2_Moi_Giang!$L:$L,ThongKe_GV!Q$2)&gt;0,"X","")</f>
        <v/>
      </c>
      <c r="R99" s="80" t="str">
        <f>IF(COUNTIFS(TKB_HK2_Moi_Giang!$S:$S,ThongKe_GV!$C99,TKB_HK2_Moi_Giang!$K:$K,ThongKe_GV!R$1,TKB_HK2_Moi_Giang!$L:$L,ThongKe_GV!R$2)&gt;0,"X","")</f>
        <v/>
      </c>
      <c r="S99" s="80" t="str">
        <f>IF(COUNTIFS(TKB_HK2_Moi_Giang!$S:$S,ThongKe_GV!$C99,TKB_HK2_Moi_Giang!$K:$K,ThongKe_GV!S$1,TKB_HK2_Moi_Giang!$L:$L,ThongKe_GV!S$2)&gt;0,"X","")</f>
        <v/>
      </c>
      <c r="T99" s="80" t="str">
        <f>IF(COUNTIFS(TKB_HK2_Moi_Giang!$S:$S,ThongKe_GV!$C99,TKB_HK2_Moi_Giang!$K:$K,ThongKe_GV!T$1,TKB_HK2_Moi_Giang!$L:$L,ThongKe_GV!T$2)&gt;0,"X","")</f>
        <v/>
      </c>
      <c r="U99" s="80" t="str">
        <f>IF(COUNTIFS(TKB_HK2_Moi_Giang!$S:$S,ThongKe_GV!$C99,TKB_HK2_Moi_Giang!$K:$K,ThongKe_GV!U$1,TKB_HK2_Moi_Giang!$L:$L,ThongKe_GV!U$2)&gt;0,"X","")</f>
        <v/>
      </c>
      <c r="V99" s="80" t="str">
        <f>IF(COUNTIFS(TKB_HK2_Moi_Giang!$S:$S,ThongKe_GV!$C99,TKB_HK2_Moi_Giang!$K:$K,ThongKe_GV!V$1,TKB_HK2_Moi_Giang!$L:$L,ThongKe_GV!V$2)&gt;0,"X","")</f>
        <v/>
      </c>
      <c r="W99" s="80" t="str">
        <f>IF(COUNTIFS(TKB_HK2_Moi_Giang!$S:$S,ThongKe_GV!$C99,TKB_HK2_Moi_Giang!$K:$K,ThongKe_GV!W$1,TKB_HK2_Moi_Giang!$L:$L,ThongKe_GV!W$2)&gt;0,"X","")</f>
        <v/>
      </c>
      <c r="X99" s="80" t="str">
        <f>IF(COUNTIFS(TKB_HK2_Moi_Giang!$S:$S,ThongKe_GV!$C99,TKB_HK2_Moi_Giang!$K:$K,ThongKe_GV!X$1,TKB_HK2_Moi_Giang!$L:$L,ThongKe_GV!X$2)&gt;0,"X","")</f>
        <v/>
      </c>
      <c r="Y99" s="80" t="str">
        <f>IF(COUNTIFS(TKB_HK2_Moi_Giang!$S:$S,ThongKe_GV!$C99,TKB_HK2_Moi_Giang!$K:$K,ThongKe_GV!Y$1,TKB_HK2_Moi_Giang!$L:$L,ThongKe_GV!Y$2)&gt;0,"X","")</f>
        <v/>
      </c>
      <c r="Z99" s="80" t="str">
        <f>IF(COUNTIFS(TKB_HK2_Moi_Giang!$S:$S,ThongKe_GV!$C99,TKB_HK2_Moi_Giang!$K:$K,ThongKe_GV!Z$1,TKB_HK2_Moi_Giang!$L:$L,ThongKe_GV!Z$2)&gt;0,"X","")</f>
        <v/>
      </c>
      <c r="AA99" s="80" t="str">
        <f>IF(COUNTIFS(TKB_HK2_Moi_Giang!$S:$S,ThongKe_GV!$C99,TKB_HK2_Moi_Giang!$K:$K,ThongKe_GV!AA$1,TKB_HK2_Moi_Giang!$L:$L,ThongKe_GV!AA$2)&gt;0,"X","")</f>
        <v/>
      </c>
      <c r="AB99" s="80" t="str">
        <f>IF(COUNTIFS(TKB_HK2_Moi_Giang!$S:$S,ThongKe_GV!$C99,TKB_HK2_Moi_Giang!$K:$K,ThongKe_GV!AB$1,TKB_HK2_Moi_Giang!$L:$L,ThongKe_GV!AB$2)&gt;0,"X","")</f>
        <v/>
      </c>
    </row>
    <row r="100">
      <c r="A100" s="68" t="str">
        <f t="shared" si="7"/>
        <v>Ngoại ngữ</v>
      </c>
      <c r="B100" s="77" t="s">
        <v>361</v>
      </c>
      <c r="C100" s="85" t="s">
        <v>362</v>
      </c>
      <c r="D100" s="89" t="s">
        <v>363</v>
      </c>
      <c r="E100" s="82"/>
      <c r="F100" s="79" t="str">
        <f>IF(COUNTIFS(TKB_HK2_Moi_Giang!$S:$S,ThongKe_GV!$C100,TKB_HK2_Moi_Giang!$K:$K,ThongKe_GV!F$1,TKB_HK2_Moi_Giang!$L:$L,ThongKe_GV!F$2)&gt;0,"X","")</f>
        <v/>
      </c>
      <c r="G100" s="79" t="str">
        <f>IF(COUNTIFS(TKB_HK2_Moi_Giang!$S:$S,ThongKe_GV!$C100,TKB_HK2_Moi_Giang!$K:$K,ThongKe_GV!G$1,TKB_HK2_Moi_Giang!$L:$L,ThongKe_GV!G$2)&gt;0,"X","")</f>
        <v/>
      </c>
      <c r="H100" s="79" t="str">
        <f>IF(COUNTIFS(TKB_HK2_Moi_Giang!$S:$S,ThongKe_GV!$C100,TKB_HK2_Moi_Giang!$K:$K,ThongKe_GV!H$1,TKB_HK2_Moi_Giang!$L:$L,ThongKe_GV!H$2)&gt;0,"X","")</f>
        <v/>
      </c>
      <c r="I100" s="79" t="str">
        <f>IF(COUNTIFS(TKB_HK2_Moi_Giang!$S:$S,ThongKe_GV!$C100,TKB_HK2_Moi_Giang!$K:$K,ThongKe_GV!I$1,TKB_HK2_Moi_Giang!$L:$L,ThongKe_GV!I$2)&gt;0,"X","")</f>
        <v/>
      </c>
      <c r="J100" s="79" t="str">
        <f>IF(COUNTIFS(TKB_HK2_Moi_Giang!$S:$S,ThongKe_GV!$C100,TKB_HK2_Moi_Giang!$K:$K,ThongKe_GV!J$1,TKB_HK2_Moi_Giang!$L:$L,ThongKe_GV!J$2)&gt;0,"X","")</f>
        <v/>
      </c>
      <c r="K100" s="79" t="str">
        <f>IF(COUNTIFS(TKB_HK2_Moi_Giang!$S:$S,ThongKe_GV!$C100,TKB_HK2_Moi_Giang!$K:$K,ThongKe_GV!K$1,TKB_HK2_Moi_Giang!$L:$L,ThongKe_GV!K$2)&gt;0,"X","")</f>
        <v/>
      </c>
      <c r="L100" s="79" t="str">
        <f>IF(COUNTIFS(TKB_HK2_Moi_Giang!$S:$S,ThongKe_GV!$C100,TKB_HK2_Moi_Giang!$K:$K,ThongKe_GV!L$1,TKB_HK2_Moi_Giang!$L:$L,ThongKe_GV!L$2)&gt;0,"X","")</f>
        <v/>
      </c>
      <c r="M100" s="79" t="str">
        <f>IF(COUNTIFS(TKB_HK2_Moi_Giang!$S:$S,ThongKe_GV!$C100,TKB_HK2_Moi_Giang!$K:$K,ThongKe_GV!M$1,TKB_HK2_Moi_Giang!$L:$L,ThongKe_GV!M$2)&gt;0,"X","")</f>
        <v/>
      </c>
      <c r="N100" s="79" t="str">
        <f>IF(COUNTIFS(TKB_HK2_Moi_Giang!$S:$S,ThongKe_GV!$C100,TKB_HK2_Moi_Giang!$K:$K,ThongKe_GV!N$1,TKB_HK2_Moi_Giang!$L:$L,ThongKe_GV!N$2)&gt;0,"X","")</f>
        <v/>
      </c>
      <c r="O100" s="79" t="str">
        <f>IF(COUNTIFS(TKB_HK2_Moi_Giang!$S:$S,ThongKe_GV!$C100,TKB_HK2_Moi_Giang!$K:$K,ThongKe_GV!O$1,TKB_HK2_Moi_Giang!$L:$L,ThongKe_GV!O$2)&gt;0,"X","")</f>
        <v/>
      </c>
      <c r="P100" s="79" t="str">
        <f>IF(COUNTIFS(TKB_HK2_Moi_Giang!$S:$S,ThongKe_GV!$C100,TKB_HK2_Moi_Giang!$K:$K,ThongKe_GV!P$1,TKB_HK2_Moi_Giang!$L:$L,ThongKe_GV!P$2)&gt;0,"X","")</f>
        <v/>
      </c>
      <c r="Q100" s="80" t="str">
        <f>IF(COUNTIFS(TKB_HK2_Moi_Giang!$S:$S,ThongKe_GV!$C100,TKB_HK2_Moi_Giang!$K:$K,ThongKe_GV!Q$1,TKB_HK2_Moi_Giang!$L:$L,ThongKe_GV!Q$2)&gt;0,"X","")</f>
        <v/>
      </c>
      <c r="R100" s="80" t="str">
        <f>IF(COUNTIFS(TKB_HK2_Moi_Giang!$S:$S,ThongKe_GV!$C100,TKB_HK2_Moi_Giang!$K:$K,ThongKe_GV!R$1,TKB_HK2_Moi_Giang!$L:$L,ThongKe_GV!R$2)&gt;0,"X","")</f>
        <v/>
      </c>
      <c r="S100" s="80" t="str">
        <f>IF(COUNTIFS(TKB_HK2_Moi_Giang!$S:$S,ThongKe_GV!$C100,TKB_HK2_Moi_Giang!$K:$K,ThongKe_GV!S$1,TKB_HK2_Moi_Giang!$L:$L,ThongKe_GV!S$2)&gt;0,"X","")</f>
        <v/>
      </c>
      <c r="T100" s="80" t="str">
        <f>IF(COUNTIFS(TKB_HK2_Moi_Giang!$S:$S,ThongKe_GV!$C100,TKB_HK2_Moi_Giang!$K:$K,ThongKe_GV!T$1,TKB_HK2_Moi_Giang!$L:$L,ThongKe_GV!T$2)&gt;0,"X","")</f>
        <v/>
      </c>
      <c r="U100" s="80" t="str">
        <f>IF(COUNTIFS(TKB_HK2_Moi_Giang!$S:$S,ThongKe_GV!$C100,TKB_HK2_Moi_Giang!$K:$K,ThongKe_GV!U$1,TKB_HK2_Moi_Giang!$L:$L,ThongKe_GV!U$2)&gt;0,"X","")</f>
        <v/>
      </c>
      <c r="V100" s="80" t="str">
        <f>IF(COUNTIFS(TKB_HK2_Moi_Giang!$S:$S,ThongKe_GV!$C100,TKB_HK2_Moi_Giang!$K:$K,ThongKe_GV!V$1,TKB_HK2_Moi_Giang!$L:$L,ThongKe_GV!V$2)&gt;0,"X","")</f>
        <v/>
      </c>
      <c r="W100" s="80" t="str">
        <f>IF(COUNTIFS(TKB_HK2_Moi_Giang!$S:$S,ThongKe_GV!$C100,TKB_HK2_Moi_Giang!$K:$K,ThongKe_GV!W$1,TKB_HK2_Moi_Giang!$L:$L,ThongKe_GV!W$2)&gt;0,"X","")</f>
        <v/>
      </c>
      <c r="X100" s="80" t="str">
        <f>IF(COUNTIFS(TKB_HK2_Moi_Giang!$S:$S,ThongKe_GV!$C100,TKB_HK2_Moi_Giang!$K:$K,ThongKe_GV!X$1,TKB_HK2_Moi_Giang!$L:$L,ThongKe_GV!X$2)&gt;0,"X","")</f>
        <v/>
      </c>
      <c r="Y100" s="80" t="str">
        <f>IF(COUNTIFS(TKB_HK2_Moi_Giang!$S:$S,ThongKe_GV!$C100,TKB_HK2_Moi_Giang!$K:$K,ThongKe_GV!Y$1,TKB_HK2_Moi_Giang!$L:$L,ThongKe_GV!Y$2)&gt;0,"X","")</f>
        <v/>
      </c>
      <c r="Z100" s="80" t="str">
        <f>IF(COUNTIFS(TKB_HK2_Moi_Giang!$S:$S,ThongKe_GV!$C100,TKB_HK2_Moi_Giang!$K:$K,ThongKe_GV!Z$1,TKB_HK2_Moi_Giang!$L:$L,ThongKe_GV!Z$2)&gt;0,"X","")</f>
        <v/>
      </c>
      <c r="AA100" s="80" t="str">
        <f>IF(COUNTIFS(TKB_HK2_Moi_Giang!$S:$S,ThongKe_GV!$C100,TKB_HK2_Moi_Giang!$K:$K,ThongKe_GV!AA$1,TKB_HK2_Moi_Giang!$L:$L,ThongKe_GV!AA$2)&gt;0,"X","")</f>
        <v/>
      </c>
      <c r="AB100" s="80" t="str">
        <f>IF(COUNTIFS(TKB_HK2_Moi_Giang!$S:$S,ThongKe_GV!$C100,TKB_HK2_Moi_Giang!$K:$K,ThongKe_GV!AB$1,TKB_HK2_Moi_Giang!$L:$L,ThongKe_GV!AB$2)&gt;0,"X","")</f>
        <v/>
      </c>
    </row>
    <row r="101">
      <c r="A101" s="68" t="str">
        <f t="shared" si="7"/>
        <v>Y dược</v>
      </c>
      <c r="B101" s="77" t="s">
        <v>364</v>
      </c>
      <c r="C101" s="85" t="s">
        <v>365</v>
      </c>
      <c r="D101" s="85" t="s">
        <v>366</v>
      </c>
      <c r="E101" s="79" t="str">
        <f>IF(COUNTIFS(TKB_HK2_Moi_Giang!$S:$S,ThongKe_GV!$C101,TKB_HK2_Moi_Giang!$K:$K,ThongKe_GV!E$1,TKB_HK2_Moi_Giang!$L:$L,ThongKe_GV!E$2)&gt;0,"X","")</f>
        <v/>
      </c>
      <c r="F101" s="79" t="str">
        <f>IF(COUNTIFS(TKB_HK2_Moi_Giang!$S:$S,ThongKe_GV!$C101,TKB_HK2_Moi_Giang!$K:$K,ThongKe_GV!F$1,TKB_HK2_Moi_Giang!$L:$L,ThongKe_GV!F$2)&gt;0,"X","")</f>
        <v/>
      </c>
      <c r="G101" s="79" t="str">
        <f>IF(COUNTIFS(TKB_HK2_Moi_Giang!$S:$S,ThongKe_GV!$C101,TKB_HK2_Moi_Giang!$K:$K,ThongKe_GV!G$1,TKB_HK2_Moi_Giang!$L:$L,ThongKe_GV!G$2)&gt;0,"X","")</f>
        <v/>
      </c>
      <c r="H101" s="79" t="str">
        <f>IF(COUNTIFS(TKB_HK2_Moi_Giang!$S:$S,ThongKe_GV!$C101,TKB_HK2_Moi_Giang!$K:$K,ThongKe_GV!H$1,TKB_HK2_Moi_Giang!$L:$L,ThongKe_GV!H$2)&gt;0,"X","")</f>
        <v/>
      </c>
      <c r="I101" s="79" t="str">
        <f>IF(COUNTIFS(TKB_HK2_Moi_Giang!$S:$S,ThongKe_GV!$C101,TKB_HK2_Moi_Giang!$K:$K,ThongKe_GV!I$1,TKB_HK2_Moi_Giang!$L:$L,ThongKe_GV!I$2)&gt;0,"X","")</f>
        <v/>
      </c>
      <c r="J101" s="79" t="str">
        <f>IF(COUNTIFS(TKB_HK2_Moi_Giang!$S:$S,ThongKe_GV!$C101,TKB_HK2_Moi_Giang!$K:$K,ThongKe_GV!J$1,TKB_HK2_Moi_Giang!$L:$L,ThongKe_GV!J$2)&gt;0,"X","")</f>
        <v/>
      </c>
      <c r="K101" s="79" t="str">
        <f>IF(COUNTIFS(TKB_HK2_Moi_Giang!$S:$S,ThongKe_GV!$C101,TKB_HK2_Moi_Giang!$K:$K,ThongKe_GV!K$1,TKB_HK2_Moi_Giang!$L:$L,ThongKe_GV!K$2)&gt;0,"X","")</f>
        <v/>
      </c>
      <c r="L101" s="79" t="str">
        <f>IF(COUNTIFS(TKB_HK2_Moi_Giang!$S:$S,ThongKe_GV!$C101,TKB_HK2_Moi_Giang!$K:$K,ThongKe_GV!L$1,TKB_HK2_Moi_Giang!$L:$L,ThongKe_GV!L$2)&gt;0,"X","")</f>
        <v/>
      </c>
      <c r="M101" s="79" t="str">
        <f>IF(COUNTIFS(TKB_HK2_Moi_Giang!$S:$S,ThongKe_GV!$C101,TKB_HK2_Moi_Giang!$K:$K,ThongKe_GV!M$1,TKB_HK2_Moi_Giang!$L:$L,ThongKe_GV!M$2)&gt;0,"X","")</f>
        <v/>
      </c>
      <c r="N101" s="79" t="str">
        <f>IF(COUNTIFS(TKB_HK2_Moi_Giang!$S:$S,ThongKe_GV!$C101,TKB_HK2_Moi_Giang!$K:$K,ThongKe_GV!N$1,TKB_HK2_Moi_Giang!$L:$L,ThongKe_GV!N$2)&gt;0,"X","")</f>
        <v/>
      </c>
      <c r="O101" s="79" t="str">
        <f>IF(COUNTIFS(TKB_HK2_Moi_Giang!$S:$S,ThongKe_GV!$C101,TKB_HK2_Moi_Giang!$K:$K,ThongKe_GV!O$1,TKB_HK2_Moi_Giang!$L:$L,ThongKe_GV!O$2)&gt;0,"X","")</f>
        <v/>
      </c>
      <c r="P101" s="79" t="str">
        <f>IF(COUNTIFS(TKB_HK2_Moi_Giang!$S:$S,ThongKe_GV!$C101,TKB_HK2_Moi_Giang!$K:$K,ThongKe_GV!P$1,TKB_HK2_Moi_Giang!$L:$L,ThongKe_GV!P$2)&gt;0,"X","")</f>
        <v/>
      </c>
      <c r="Q101" s="80" t="str">
        <f>IF(COUNTIFS(TKB_HK2_Moi_Giang!$S:$S,ThongKe_GV!$C101,TKB_HK2_Moi_Giang!$K:$K,ThongKe_GV!Q$1,TKB_HK2_Moi_Giang!$L:$L,ThongKe_GV!Q$2)&gt;0,"X","")</f>
        <v/>
      </c>
      <c r="R101" s="80" t="str">
        <f>IF(COUNTIFS(TKB_HK2_Moi_Giang!$S:$S,ThongKe_GV!$C101,TKB_HK2_Moi_Giang!$K:$K,ThongKe_GV!R$1,TKB_HK2_Moi_Giang!$L:$L,ThongKe_GV!R$2)&gt;0,"X","")</f>
        <v/>
      </c>
      <c r="S101" s="80" t="str">
        <f>IF(COUNTIFS(TKB_HK2_Moi_Giang!$S:$S,ThongKe_GV!$C101,TKB_HK2_Moi_Giang!$K:$K,ThongKe_GV!S$1,TKB_HK2_Moi_Giang!$L:$L,ThongKe_GV!S$2)&gt;0,"X","")</f>
        <v/>
      </c>
      <c r="T101" s="80" t="str">
        <f>IF(COUNTIFS(TKB_HK2_Moi_Giang!$S:$S,ThongKe_GV!$C101,TKB_HK2_Moi_Giang!$K:$K,ThongKe_GV!T$1,TKB_HK2_Moi_Giang!$L:$L,ThongKe_GV!T$2)&gt;0,"X","")</f>
        <v/>
      </c>
      <c r="U101" s="80" t="str">
        <f>IF(COUNTIFS(TKB_HK2_Moi_Giang!$S:$S,ThongKe_GV!$C101,TKB_HK2_Moi_Giang!$K:$K,ThongKe_GV!U$1,TKB_HK2_Moi_Giang!$L:$L,ThongKe_GV!U$2)&gt;0,"X","")</f>
        <v/>
      </c>
      <c r="V101" s="80" t="str">
        <f>IF(COUNTIFS(TKB_HK2_Moi_Giang!$S:$S,ThongKe_GV!$C101,TKB_HK2_Moi_Giang!$K:$K,ThongKe_GV!V$1,TKB_HK2_Moi_Giang!$L:$L,ThongKe_GV!V$2)&gt;0,"X","")</f>
        <v/>
      </c>
      <c r="W101" s="80" t="str">
        <f>IF(COUNTIFS(TKB_HK2_Moi_Giang!$S:$S,ThongKe_GV!$C101,TKB_HK2_Moi_Giang!$K:$K,ThongKe_GV!W$1,TKB_HK2_Moi_Giang!$L:$L,ThongKe_GV!W$2)&gt;0,"X","")</f>
        <v/>
      </c>
      <c r="X101" s="80" t="str">
        <f>IF(COUNTIFS(TKB_HK2_Moi_Giang!$S:$S,ThongKe_GV!$C101,TKB_HK2_Moi_Giang!$K:$K,ThongKe_GV!X$1,TKB_HK2_Moi_Giang!$L:$L,ThongKe_GV!X$2)&gt;0,"X","")</f>
        <v/>
      </c>
      <c r="Y101" s="80" t="str">
        <f>IF(COUNTIFS(TKB_HK2_Moi_Giang!$S:$S,ThongKe_GV!$C101,TKB_HK2_Moi_Giang!$K:$K,ThongKe_GV!Y$1,TKB_HK2_Moi_Giang!$L:$L,ThongKe_GV!Y$2)&gt;0,"X","")</f>
        <v/>
      </c>
      <c r="Z101" s="80" t="str">
        <f>IF(COUNTIFS(TKB_HK2_Moi_Giang!$S:$S,ThongKe_GV!$C101,TKB_HK2_Moi_Giang!$K:$K,ThongKe_GV!Z$1,TKB_HK2_Moi_Giang!$L:$L,ThongKe_GV!Z$2)&gt;0,"X","")</f>
        <v/>
      </c>
      <c r="AA101" s="80" t="str">
        <f>IF(COUNTIFS(TKB_HK2_Moi_Giang!$S:$S,ThongKe_GV!$C101,TKB_HK2_Moi_Giang!$K:$K,ThongKe_GV!AA$1,TKB_HK2_Moi_Giang!$L:$L,ThongKe_GV!AA$2)&gt;0,"X","")</f>
        <v/>
      </c>
      <c r="AB101" s="80" t="str">
        <f>IF(COUNTIFS(TKB_HK2_Moi_Giang!$S:$S,ThongKe_GV!$C101,TKB_HK2_Moi_Giang!$K:$K,ThongKe_GV!AB$1,TKB_HK2_Moi_Giang!$L:$L,ThongKe_GV!AB$2)&gt;0,"X","")</f>
        <v/>
      </c>
    </row>
    <row r="102">
      <c r="A102" s="68" t="str">
        <f t="shared" si="7"/>
        <v>Công nghệ</v>
      </c>
      <c r="B102" s="77" t="s">
        <v>367</v>
      </c>
      <c r="C102" s="85" t="s">
        <v>368</v>
      </c>
      <c r="D102" s="85" t="s">
        <v>369</v>
      </c>
      <c r="E102" s="79" t="str">
        <f>IF(COUNTIFS(TKB_HK2_Moi_Giang!$S:$S,ThongKe_GV!$C102,TKB_HK2_Moi_Giang!$K:$K,ThongKe_GV!E$1,TKB_HK2_Moi_Giang!$L:$L,ThongKe_GV!E$2)&gt;0,"X","")</f>
        <v/>
      </c>
      <c r="F102" s="79" t="str">
        <f>IF(COUNTIFS(TKB_HK2_Moi_Giang!$S:$S,ThongKe_GV!$C102,TKB_HK2_Moi_Giang!$K:$K,ThongKe_GV!F$1,TKB_HK2_Moi_Giang!$L:$L,ThongKe_GV!F$2)&gt;0,"X","")</f>
        <v/>
      </c>
      <c r="G102" s="79" t="str">
        <f>IF(COUNTIFS(TKB_HK2_Moi_Giang!$S:$S,ThongKe_GV!$C102,TKB_HK2_Moi_Giang!$K:$K,ThongKe_GV!G$1,TKB_HK2_Moi_Giang!$L:$L,ThongKe_GV!G$2)&gt;0,"X","")</f>
        <v/>
      </c>
      <c r="H102" s="79" t="str">
        <f>IF(COUNTIFS(TKB_HK2_Moi_Giang!$S:$S,ThongKe_GV!$C102,TKB_HK2_Moi_Giang!$K:$K,ThongKe_GV!H$1,TKB_HK2_Moi_Giang!$L:$L,ThongKe_GV!H$2)&gt;0,"X","")</f>
        <v/>
      </c>
      <c r="I102" s="79" t="str">
        <f>IF(COUNTIFS(TKB_HK2_Moi_Giang!$S:$S,ThongKe_GV!$C102,TKB_HK2_Moi_Giang!$K:$K,ThongKe_GV!I$1,TKB_HK2_Moi_Giang!$L:$L,ThongKe_GV!I$2)&gt;0,"X","")</f>
        <v/>
      </c>
      <c r="J102" s="79" t="str">
        <f>IF(COUNTIFS(TKB_HK2_Moi_Giang!$S:$S,ThongKe_GV!$C102,TKB_HK2_Moi_Giang!$K:$K,ThongKe_GV!J$1,TKB_HK2_Moi_Giang!$L:$L,ThongKe_GV!J$2)&gt;0,"X","")</f>
        <v/>
      </c>
      <c r="K102" s="79" t="str">
        <f>IF(COUNTIFS(TKB_HK2_Moi_Giang!$S:$S,ThongKe_GV!$C102,TKB_HK2_Moi_Giang!$K:$K,ThongKe_GV!K$1,TKB_HK2_Moi_Giang!$L:$L,ThongKe_GV!K$2)&gt;0,"X","")</f>
        <v/>
      </c>
      <c r="L102" s="79" t="str">
        <f>IF(COUNTIFS(TKB_HK2_Moi_Giang!$S:$S,ThongKe_GV!$C102,TKB_HK2_Moi_Giang!$K:$K,ThongKe_GV!L$1,TKB_HK2_Moi_Giang!$L:$L,ThongKe_GV!L$2)&gt;0,"X","")</f>
        <v/>
      </c>
      <c r="M102" s="79" t="str">
        <f>IF(COUNTIFS(TKB_HK2_Moi_Giang!$S:$S,ThongKe_GV!$C102,TKB_HK2_Moi_Giang!$K:$K,ThongKe_GV!M$1,TKB_HK2_Moi_Giang!$L:$L,ThongKe_GV!M$2)&gt;0,"X","")</f>
        <v/>
      </c>
      <c r="N102" s="79" t="str">
        <f>IF(COUNTIFS(TKB_HK2_Moi_Giang!$S:$S,ThongKe_GV!$C102,TKB_HK2_Moi_Giang!$K:$K,ThongKe_GV!N$1,TKB_HK2_Moi_Giang!$L:$L,ThongKe_GV!N$2)&gt;0,"X","")</f>
        <v/>
      </c>
      <c r="O102" s="79" t="str">
        <f>IF(COUNTIFS(TKB_HK2_Moi_Giang!$S:$S,ThongKe_GV!$C102,TKB_HK2_Moi_Giang!$K:$K,ThongKe_GV!O$1,TKB_HK2_Moi_Giang!$L:$L,ThongKe_GV!O$2)&gt;0,"X","")</f>
        <v/>
      </c>
      <c r="P102" s="79" t="str">
        <f>IF(COUNTIFS(TKB_HK2_Moi_Giang!$S:$S,ThongKe_GV!$C102,TKB_HK2_Moi_Giang!$K:$K,ThongKe_GV!P$1,TKB_HK2_Moi_Giang!$L:$L,ThongKe_GV!P$2)&gt;0,"X","")</f>
        <v/>
      </c>
      <c r="Q102" s="80" t="str">
        <f>IF(COUNTIFS(TKB_HK2_Moi_Giang!$S:$S,ThongKe_GV!$C102,TKB_HK2_Moi_Giang!$K:$K,ThongKe_GV!Q$1,TKB_HK2_Moi_Giang!$L:$L,ThongKe_GV!Q$2)&gt;0,"X","")</f>
        <v/>
      </c>
      <c r="R102" s="80" t="str">
        <f>IF(COUNTIFS(TKB_HK2_Moi_Giang!$S:$S,ThongKe_GV!$C102,TKB_HK2_Moi_Giang!$K:$K,ThongKe_GV!R$1,TKB_HK2_Moi_Giang!$L:$L,ThongKe_GV!R$2)&gt;0,"X","")</f>
        <v/>
      </c>
      <c r="S102" s="80" t="str">
        <f>IF(COUNTIFS(TKB_HK2_Moi_Giang!$S:$S,ThongKe_GV!$C102,TKB_HK2_Moi_Giang!$K:$K,ThongKe_GV!S$1,TKB_HK2_Moi_Giang!$L:$L,ThongKe_GV!S$2)&gt;0,"X","")</f>
        <v/>
      </c>
      <c r="T102" s="80" t="str">
        <f>IF(COUNTIFS(TKB_HK2_Moi_Giang!$S:$S,ThongKe_GV!$C102,TKB_HK2_Moi_Giang!$K:$K,ThongKe_GV!T$1,TKB_HK2_Moi_Giang!$L:$L,ThongKe_GV!T$2)&gt;0,"X","")</f>
        <v/>
      </c>
      <c r="U102" s="80" t="str">
        <f>IF(COUNTIFS(TKB_HK2_Moi_Giang!$S:$S,ThongKe_GV!$C102,TKB_HK2_Moi_Giang!$K:$K,ThongKe_GV!U$1,TKB_HK2_Moi_Giang!$L:$L,ThongKe_GV!U$2)&gt;0,"X","")</f>
        <v/>
      </c>
      <c r="V102" s="80" t="str">
        <f>IF(COUNTIFS(TKB_HK2_Moi_Giang!$S:$S,ThongKe_GV!$C102,TKB_HK2_Moi_Giang!$K:$K,ThongKe_GV!V$1,TKB_HK2_Moi_Giang!$L:$L,ThongKe_GV!V$2)&gt;0,"X","")</f>
        <v/>
      </c>
      <c r="W102" s="80" t="str">
        <f>IF(COUNTIFS(TKB_HK2_Moi_Giang!$S:$S,ThongKe_GV!$C102,TKB_HK2_Moi_Giang!$K:$K,ThongKe_GV!W$1,TKB_HK2_Moi_Giang!$L:$L,ThongKe_GV!W$2)&gt;0,"X","")</f>
        <v/>
      </c>
      <c r="X102" s="80" t="str">
        <f>IF(COUNTIFS(TKB_HK2_Moi_Giang!$S:$S,ThongKe_GV!$C102,TKB_HK2_Moi_Giang!$K:$K,ThongKe_GV!X$1,TKB_HK2_Moi_Giang!$L:$L,ThongKe_GV!X$2)&gt;0,"X","")</f>
        <v/>
      </c>
      <c r="Y102" s="80" t="str">
        <f>IF(COUNTIFS(TKB_HK2_Moi_Giang!$S:$S,ThongKe_GV!$C102,TKB_HK2_Moi_Giang!$K:$K,ThongKe_GV!Y$1,TKB_HK2_Moi_Giang!$L:$L,ThongKe_GV!Y$2)&gt;0,"X","")</f>
        <v/>
      </c>
      <c r="Z102" s="80" t="str">
        <f>IF(COUNTIFS(TKB_HK2_Moi_Giang!$S:$S,ThongKe_GV!$C102,TKB_HK2_Moi_Giang!$K:$K,ThongKe_GV!Z$1,TKB_HK2_Moi_Giang!$L:$L,ThongKe_GV!Z$2)&gt;0,"X","")</f>
        <v/>
      </c>
      <c r="AA102" s="80" t="str">
        <f>IF(COUNTIFS(TKB_HK2_Moi_Giang!$S:$S,ThongKe_GV!$C102,TKB_HK2_Moi_Giang!$K:$K,ThongKe_GV!AA$1,TKB_HK2_Moi_Giang!$L:$L,ThongKe_GV!AA$2)&gt;0,"X","")</f>
        <v/>
      </c>
      <c r="AB102" s="80" t="str">
        <f>IF(COUNTIFS(TKB_HK2_Moi_Giang!$S:$S,ThongKe_GV!$C102,TKB_HK2_Moi_Giang!$K:$K,ThongKe_GV!AB$1,TKB_HK2_Moi_Giang!$L:$L,ThongKe_GV!AB$2)&gt;0,"X","")</f>
        <v/>
      </c>
    </row>
    <row r="103">
      <c r="A103" s="68" t="str">
        <f t="shared" si="7"/>
        <v>Quản trị</v>
      </c>
      <c r="B103" s="77" t="s">
        <v>370</v>
      </c>
      <c r="C103" s="85" t="s">
        <v>371</v>
      </c>
      <c r="D103" s="85" t="s">
        <v>372</v>
      </c>
      <c r="E103" s="79" t="str">
        <f>IF(COUNTIFS(TKB_HK2_Moi_Giang!$S:$S,ThongKe_GV!$C103,TKB_HK2_Moi_Giang!$K:$K,ThongKe_GV!E$1,TKB_HK2_Moi_Giang!$L:$L,ThongKe_GV!E$2)&gt;0,"X","")</f>
        <v/>
      </c>
      <c r="F103" s="79" t="str">
        <f>IF(COUNTIFS(TKB_HK2_Moi_Giang!$S:$S,ThongKe_GV!$C103,TKB_HK2_Moi_Giang!$K:$K,ThongKe_GV!F$1,TKB_HK2_Moi_Giang!$L:$L,ThongKe_GV!F$2)&gt;0,"X","")</f>
        <v/>
      </c>
      <c r="G103" s="79" t="str">
        <f>IF(COUNTIFS(TKB_HK2_Moi_Giang!$S:$S,ThongKe_GV!$C103,TKB_HK2_Moi_Giang!$K:$K,ThongKe_GV!G$1,TKB_HK2_Moi_Giang!$L:$L,ThongKe_GV!G$2)&gt;0,"X","")</f>
        <v/>
      </c>
      <c r="H103" s="79" t="str">
        <f>IF(COUNTIFS(TKB_HK2_Moi_Giang!$S:$S,ThongKe_GV!$C103,TKB_HK2_Moi_Giang!$K:$K,ThongKe_GV!H$1,TKB_HK2_Moi_Giang!$L:$L,ThongKe_GV!H$2)&gt;0,"X","")</f>
        <v/>
      </c>
      <c r="I103" s="79" t="str">
        <f>IF(COUNTIFS(TKB_HK2_Moi_Giang!$S:$S,ThongKe_GV!$C103,TKB_HK2_Moi_Giang!$K:$K,ThongKe_GV!I$1,TKB_HK2_Moi_Giang!$L:$L,ThongKe_GV!I$2)&gt;0,"X","")</f>
        <v/>
      </c>
      <c r="J103" s="79" t="str">
        <f>IF(COUNTIFS(TKB_HK2_Moi_Giang!$S:$S,ThongKe_GV!$C103,TKB_HK2_Moi_Giang!$K:$K,ThongKe_GV!J$1,TKB_HK2_Moi_Giang!$L:$L,ThongKe_GV!J$2)&gt;0,"X","")</f>
        <v/>
      </c>
      <c r="K103" s="79" t="str">
        <f>IF(COUNTIFS(TKB_HK2_Moi_Giang!$S:$S,ThongKe_GV!$C103,TKB_HK2_Moi_Giang!$K:$K,ThongKe_GV!K$1,TKB_HK2_Moi_Giang!$L:$L,ThongKe_GV!K$2)&gt;0,"X","")</f>
        <v/>
      </c>
      <c r="L103" s="79" t="str">
        <f>IF(COUNTIFS(TKB_HK2_Moi_Giang!$S:$S,ThongKe_GV!$C103,TKB_HK2_Moi_Giang!$K:$K,ThongKe_GV!L$1,TKB_HK2_Moi_Giang!$L:$L,ThongKe_GV!L$2)&gt;0,"X","")</f>
        <v/>
      </c>
      <c r="M103" s="79" t="str">
        <f>IF(COUNTIFS(TKB_HK2_Moi_Giang!$S:$S,ThongKe_GV!$C103,TKB_HK2_Moi_Giang!$K:$K,ThongKe_GV!M$1,TKB_HK2_Moi_Giang!$L:$L,ThongKe_GV!M$2)&gt;0,"X","")</f>
        <v/>
      </c>
      <c r="N103" s="79" t="str">
        <f>IF(COUNTIFS(TKB_HK2_Moi_Giang!$S:$S,ThongKe_GV!$C103,TKB_HK2_Moi_Giang!$K:$K,ThongKe_GV!N$1,TKB_HK2_Moi_Giang!$L:$L,ThongKe_GV!N$2)&gt;0,"X","")</f>
        <v/>
      </c>
      <c r="O103" s="79" t="str">
        <f>IF(COUNTIFS(TKB_HK2_Moi_Giang!$S:$S,ThongKe_GV!$C103,TKB_HK2_Moi_Giang!$K:$K,ThongKe_GV!O$1,TKB_HK2_Moi_Giang!$L:$L,ThongKe_GV!O$2)&gt;0,"X","")</f>
        <v/>
      </c>
      <c r="P103" s="79" t="str">
        <f>IF(COUNTIFS(TKB_HK2_Moi_Giang!$S:$S,ThongKe_GV!$C103,TKB_HK2_Moi_Giang!$K:$K,ThongKe_GV!P$1,TKB_HK2_Moi_Giang!$L:$L,ThongKe_GV!P$2)&gt;0,"X","")</f>
        <v/>
      </c>
      <c r="Q103" s="80" t="str">
        <f>IF(COUNTIFS(TKB_HK2_Moi_Giang!$S:$S,ThongKe_GV!$C103,TKB_HK2_Moi_Giang!$K:$K,ThongKe_GV!Q$1,TKB_HK2_Moi_Giang!$L:$L,ThongKe_GV!Q$2)&gt;0,"X","")</f>
        <v/>
      </c>
      <c r="R103" s="80" t="str">
        <f>IF(COUNTIFS(TKB_HK2_Moi_Giang!$S:$S,ThongKe_GV!$C103,TKB_HK2_Moi_Giang!$K:$K,ThongKe_GV!R$1,TKB_HK2_Moi_Giang!$L:$L,ThongKe_GV!R$2)&gt;0,"X","")</f>
        <v/>
      </c>
      <c r="S103" s="80" t="str">
        <f>IF(COUNTIFS(TKB_HK2_Moi_Giang!$S:$S,ThongKe_GV!$C103,TKB_HK2_Moi_Giang!$K:$K,ThongKe_GV!S$1,TKB_HK2_Moi_Giang!$L:$L,ThongKe_GV!S$2)&gt;0,"X","")</f>
        <v/>
      </c>
      <c r="T103" s="80" t="str">
        <f>IF(COUNTIFS(TKB_HK2_Moi_Giang!$S:$S,ThongKe_GV!$C103,TKB_HK2_Moi_Giang!$K:$K,ThongKe_GV!T$1,TKB_HK2_Moi_Giang!$L:$L,ThongKe_GV!T$2)&gt;0,"X","")</f>
        <v/>
      </c>
      <c r="U103" s="80" t="str">
        <f>IF(COUNTIFS(TKB_HK2_Moi_Giang!$S:$S,ThongKe_GV!$C103,TKB_HK2_Moi_Giang!$K:$K,ThongKe_GV!U$1,TKB_HK2_Moi_Giang!$L:$L,ThongKe_GV!U$2)&gt;0,"X","")</f>
        <v/>
      </c>
      <c r="V103" s="80" t="str">
        <f>IF(COUNTIFS(TKB_HK2_Moi_Giang!$S:$S,ThongKe_GV!$C103,TKB_HK2_Moi_Giang!$K:$K,ThongKe_GV!V$1,TKB_HK2_Moi_Giang!$L:$L,ThongKe_GV!V$2)&gt;0,"X","")</f>
        <v/>
      </c>
      <c r="W103" s="80" t="str">
        <f>IF(COUNTIFS(TKB_HK2_Moi_Giang!$S:$S,ThongKe_GV!$C103,TKB_HK2_Moi_Giang!$K:$K,ThongKe_GV!W$1,TKB_HK2_Moi_Giang!$L:$L,ThongKe_GV!W$2)&gt;0,"X","")</f>
        <v/>
      </c>
      <c r="X103" s="80" t="str">
        <f>IF(COUNTIFS(TKB_HK2_Moi_Giang!$S:$S,ThongKe_GV!$C103,TKB_HK2_Moi_Giang!$K:$K,ThongKe_GV!X$1,TKB_HK2_Moi_Giang!$L:$L,ThongKe_GV!X$2)&gt;0,"X","")</f>
        <v/>
      </c>
      <c r="Y103" s="80" t="str">
        <f>IF(COUNTIFS(TKB_HK2_Moi_Giang!$S:$S,ThongKe_GV!$C103,TKB_HK2_Moi_Giang!$K:$K,ThongKe_GV!Y$1,TKB_HK2_Moi_Giang!$L:$L,ThongKe_GV!Y$2)&gt;0,"X","")</f>
        <v/>
      </c>
      <c r="Z103" s="80" t="str">
        <f>IF(COUNTIFS(TKB_HK2_Moi_Giang!$S:$S,ThongKe_GV!$C103,TKB_HK2_Moi_Giang!$K:$K,ThongKe_GV!Z$1,TKB_HK2_Moi_Giang!$L:$L,ThongKe_GV!Z$2)&gt;0,"X","")</f>
        <v/>
      </c>
      <c r="AA103" s="80" t="str">
        <f>IF(COUNTIFS(TKB_HK2_Moi_Giang!$S:$S,ThongKe_GV!$C103,TKB_HK2_Moi_Giang!$K:$K,ThongKe_GV!AA$1,TKB_HK2_Moi_Giang!$L:$L,ThongKe_GV!AA$2)&gt;0,"X","")</f>
        <v/>
      </c>
      <c r="AB103" s="80" t="str">
        <f>IF(COUNTIFS(TKB_HK2_Moi_Giang!$S:$S,ThongKe_GV!$C103,TKB_HK2_Moi_Giang!$K:$K,ThongKe_GV!AB$1,TKB_HK2_Moi_Giang!$L:$L,ThongKe_GV!AB$2)&gt;0,"X","")</f>
        <v/>
      </c>
    </row>
    <row r="104">
      <c r="A104" s="68" t="str">
        <f t="shared" si="7"/>
        <v>Văn hóa</v>
      </c>
      <c r="B104" s="77" t="s">
        <v>373</v>
      </c>
      <c r="C104" s="85" t="s">
        <v>374</v>
      </c>
      <c r="D104" s="85" t="s">
        <v>375</v>
      </c>
      <c r="E104" s="79" t="str">
        <f>IF(COUNTIFS(TKB_HK2_Moi_Giang!$S:$S,ThongKe_GV!$C104,TKB_HK2_Moi_Giang!$K:$K,ThongKe_GV!E$1,TKB_HK2_Moi_Giang!$L:$L,ThongKe_GV!E$2)&gt;0,"X","")</f>
        <v/>
      </c>
      <c r="F104" s="79" t="str">
        <f>IF(COUNTIFS(TKB_HK2_Moi_Giang!$S:$S,ThongKe_GV!$C104,TKB_HK2_Moi_Giang!$K:$K,ThongKe_GV!F$1,TKB_HK2_Moi_Giang!$L:$L,ThongKe_GV!F$2)&gt;0,"X","")</f>
        <v/>
      </c>
      <c r="G104" s="79" t="str">
        <f>IF(COUNTIFS(TKB_HK2_Moi_Giang!$S:$S,ThongKe_GV!$C104,TKB_HK2_Moi_Giang!$K:$K,ThongKe_GV!G$1,TKB_HK2_Moi_Giang!$L:$L,ThongKe_GV!G$2)&gt;0,"X","")</f>
        <v/>
      </c>
      <c r="H104" s="79" t="str">
        <f>IF(COUNTIFS(TKB_HK2_Moi_Giang!$S:$S,ThongKe_GV!$C104,TKB_HK2_Moi_Giang!$K:$K,ThongKe_GV!H$1,TKB_HK2_Moi_Giang!$L:$L,ThongKe_GV!H$2)&gt;0,"X","")</f>
        <v/>
      </c>
      <c r="I104" s="79" t="str">
        <f>IF(COUNTIFS(TKB_HK2_Moi_Giang!$S:$S,ThongKe_GV!$C104,TKB_HK2_Moi_Giang!$K:$K,ThongKe_GV!I$1,TKB_HK2_Moi_Giang!$L:$L,ThongKe_GV!I$2)&gt;0,"X","")</f>
        <v/>
      </c>
      <c r="J104" s="79" t="str">
        <f>IF(COUNTIFS(TKB_HK2_Moi_Giang!$S:$S,ThongKe_GV!$C104,TKB_HK2_Moi_Giang!$K:$K,ThongKe_GV!J$1,TKB_HK2_Moi_Giang!$L:$L,ThongKe_GV!J$2)&gt;0,"X","")</f>
        <v/>
      </c>
      <c r="K104" s="79" t="str">
        <f>IF(COUNTIFS(TKB_HK2_Moi_Giang!$S:$S,ThongKe_GV!$C104,TKB_HK2_Moi_Giang!$K:$K,ThongKe_GV!K$1,TKB_HK2_Moi_Giang!$L:$L,ThongKe_GV!K$2)&gt;0,"X","")</f>
        <v/>
      </c>
      <c r="L104" s="79" t="str">
        <f>IF(COUNTIFS(TKB_HK2_Moi_Giang!$S:$S,ThongKe_GV!$C104,TKB_HK2_Moi_Giang!$K:$K,ThongKe_GV!L$1,TKB_HK2_Moi_Giang!$L:$L,ThongKe_GV!L$2)&gt;0,"X","")</f>
        <v/>
      </c>
      <c r="M104" s="79" t="str">
        <f>IF(COUNTIFS(TKB_HK2_Moi_Giang!$S:$S,ThongKe_GV!$C104,TKB_HK2_Moi_Giang!$K:$K,ThongKe_GV!M$1,TKB_HK2_Moi_Giang!$L:$L,ThongKe_GV!M$2)&gt;0,"X","")</f>
        <v/>
      </c>
      <c r="N104" s="79" t="str">
        <f>IF(COUNTIFS(TKB_HK2_Moi_Giang!$S:$S,ThongKe_GV!$C104,TKB_HK2_Moi_Giang!$K:$K,ThongKe_GV!N$1,TKB_HK2_Moi_Giang!$L:$L,ThongKe_GV!N$2)&gt;0,"X","")</f>
        <v/>
      </c>
      <c r="O104" s="79" t="str">
        <f>IF(COUNTIFS(TKB_HK2_Moi_Giang!$S:$S,ThongKe_GV!$C104,TKB_HK2_Moi_Giang!$K:$K,ThongKe_GV!O$1,TKB_HK2_Moi_Giang!$L:$L,ThongKe_GV!O$2)&gt;0,"X","")</f>
        <v/>
      </c>
      <c r="P104" s="79" t="str">
        <f>IF(COUNTIFS(TKB_HK2_Moi_Giang!$S:$S,ThongKe_GV!$C104,TKB_HK2_Moi_Giang!$K:$K,ThongKe_GV!P$1,TKB_HK2_Moi_Giang!$L:$L,ThongKe_GV!P$2)&gt;0,"X","")</f>
        <v/>
      </c>
      <c r="Q104" s="80" t="str">
        <f>IF(COUNTIFS(TKB_HK2_Moi_Giang!$S:$S,ThongKe_GV!$C104,TKB_HK2_Moi_Giang!$K:$K,ThongKe_GV!Q$1,TKB_HK2_Moi_Giang!$L:$L,ThongKe_GV!Q$2)&gt;0,"X","")</f>
        <v/>
      </c>
      <c r="R104" s="80" t="str">
        <f>IF(COUNTIFS(TKB_HK2_Moi_Giang!$S:$S,ThongKe_GV!$C104,TKB_HK2_Moi_Giang!$K:$K,ThongKe_GV!R$1,TKB_HK2_Moi_Giang!$L:$L,ThongKe_GV!R$2)&gt;0,"X","")</f>
        <v/>
      </c>
      <c r="S104" s="80" t="str">
        <f>IF(COUNTIFS(TKB_HK2_Moi_Giang!$S:$S,ThongKe_GV!$C104,TKB_HK2_Moi_Giang!$K:$K,ThongKe_GV!S$1,TKB_HK2_Moi_Giang!$L:$L,ThongKe_GV!S$2)&gt;0,"X","")</f>
        <v/>
      </c>
      <c r="T104" s="80" t="str">
        <f>IF(COUNTIFS(TKB_HK2_Moi_Giang!$S:$S,ThongKe_GV!$C104,TKB_HK2_Moi_Giang!$K:$K,ThongKe_GV!T$1,TKB_HK2_Moi_Giang!$L:$L,ThongKe_GV!T$2)&gt;0,"X","")</f>
        <v/>
      </c>
      <c r="U104" s="80" t="str">
        <f>IF(COUNTIFS(TKB_HK2_Moi_Giang!$S:$S,ThongKe_GV!$C104,TKB_HK2_Moi_Giang!$K:$K,ThongKe_GV!U$1,TKB_HK2_Moi_Giang!$L:$L,ThongKe_GV!U$2)&gt;0,"X","")</f>
        <v/>
      </c>
      <c r="V104" s="80" t="str">
        <f>IF(COUNTIFS(TKB_HK2_Moi_Giang!$S:$S,ThongKe_GV!$C104,TKB_HK2_Moi_Giang!$K:$K,ThongKe_GV!V$1,TKB_HK2_Moi_Giang!$L:$L,ThongKe_GV!V$2)&gt;0,"X","")</f>
        <v/>
      </c>
      <c r="W104" s="80" t="str">
        <f>IF(COUNTIFS(TKB_HK2_Moi_Giang!$S:$S,ThongKe_GV!$C104,TKB_HK2_Moi_Giang!$K:$K,ThongKe_GV!W$1,TKB_HK2_Moi_Giang!$L:$L,ThongKe_GV!W$2)&gt;0,"X","")</f>
        <v/>
      </c>
      <c r="X104" s="80" t="str">
        <f>IF(COUNTIFS(TKB_HK2_Moi_Giang!$S:$S,ThongKe_GV!$C104,TKB_HK2_Moi_Giang!$K:$K,ThongKe_GV!X$1,TKB_HK2_Moi_Giang!$L:$L,ThongKe_GV!X$2)&gt;0,"X","")</f>
        <v/>
      </c>
      <c r="Y104" s="80" t="str">
        <f>IF(COUNTIFS(TKB_HK2_Moi_Giang!$S:$S,ThongKe_GV!$C104,TKB_HK2_Moi_Giang!$K:$K,ThongKe_GV!Y$1,TKB_HK2_Moi_Giang!$L:$L,ThongKe_GV!Y$2)&gt;0,"X","")</f>
        <v/>
      </c>
      <c r="Z104" s="80" t="str">
        <f>IF(COUNTIFS(TKB_HK2_Moi_Giang!$S:$S,ThongKe_GV!$C104,TKB_HK2_Moi_Giang!$K:$K,ThongKe_GV!Z$1,TKB_HK2_Moi_Giang!$L:$L,ThongKe_GV!Z$2)&gt;0,"X","")</f>
        <v/>
      </c>
      <c r="AA104" s="80" t="str">
        <f>IF(COUNTIFS(TKB_HK2_Moi_Giang!$S:$S,ThongKe_GV!$C104,TKB_HK2_Moi_Giang!$K:$K,ThongKe_GV!AA$1,TKB_HK2_Moi_Giang!$L:$L,ThongKe_GV!AA$2)&gt;0,"X","")</f>
        <v/>
      </c>
      <c r="AB104" s="80" t="str">
        <f>IF(COUNTIFS(TKB_HK2_Moi_Giang!$S:$S,ThongKe_GV!$C104,TKB_HK2_Moi_Giang!$K:$K,ThongKe_GV!AB$1,TKB_HK2_Moi_Giang!$L:$L,ThongKe_GV!AB$2)&gt;0,"X","")</f>
        <v/>
      </c>
    </row>
    <row r="105">
      <c r="A105" s="68" t="str">
        <f t="shared" si="7"/>
        <v>Quản trị</v>
      </c>
      <c r="B105" s="77" t="s">
        <v>376</v>
      </c>
      <c r="C105" s="85" t="s">
        <v>377</v>
      </c>
      <c r="D105" s="85" t="s">
        <v>378</v>
      </c>
      <c r="E105" s="79" t="str">
        <f>IF(COUNTIFS(TKB_HK2_Moi_Giang!$S:$S,ThongKe_GV!$C105,TKB_HK2_Moi_Giang!$K:$K,ThongKe_GV!E$1,TKB_HK2_Moi_Giang!$L:$L,ThongKe_GV!E$2)&gt;0,"X","")</f>
        <v/>
      </c>
      <c r="F105" s="79" t="str">
        <f>IF(COUNTIFS(TKB_HK2_Moi_Giang!$S:$S,ThongKe_GV!$C105,TKB_HK2_Moi_Giang!$K:$K,ThongKe_GV!F$1,TKB_HK2_Moi_Giang!$L:$L,ThongKe_GV!F$2)&gt;0,"X","")</f>
        <v/>
      </c>
      <c r="G105" s="79" t="str">
        <f>IF(COUNTIFS(TKB_HK2_Moi_Giang!$S:$S,ThongKe_GV!$C105,TKB_HK2_Moi_Giang!$K:$K,ThongKe_GV!G$1,TKB_HK2_Moi_Giang!$L:$L,ThongKe_GV!G$2)&gt;0,"X","")</f>
        <v/>
      </c>
      <c r="H105" s="79" t="str">
        <f>IF(COUNTIFS(TKB_HK2_Moi_Giang!$S:$S,ThongKe_GV!$C105,TKB_HK2_Moi_Giang!$K:$K,ThongKe_GV!H$1,TKB_HK2_Moi_Giang!$L:$L,ThongKe_GV!H$2)&gt;0,"X","")</f>
        <v/>
      </c>
      <c r="I105" s="79" t="str">
        <f>IF(COUNTIFS(TKB_HK2_Moi_Giang!$S:$S,ThongKe_GV!$C105,TKB_HK2_Moi_Giang!$K:$K,ThongKe_GV!I$1,TKB_HK2_Moi_Giang!$L:$L,ThongKe_GV!I$2)&gt;0,"X","")</f>
        <v/>
      </c>
      <c r="J105" s="79" t="str">
        <f>IF(COUNTIFS(TKB_HK2_Moi_Giang!$S:$S,ThongKe_GV!$C105,TKB_HK2_Moi_Giang!$K:$K,ThongKe_GV!J$1,TKB_HK2_Moi_Giang!$L:$L,ThongKe_GV!J$2)&gt;0,"X","")</f>
        <v/>
      </c>
      <c r="K105" s="79" t="str">
        <f>IF(COUNTIFS(TKB_HK2_Moi_Giang!$S:$S,ThongKe_GV!$C105,TKB_HK2_Moi_Giang!$K:$K,ThongKe_GV!K$1,TKB_HK2_Moi_Giang!$L:$L,ThongKe_GV!K$2)&gt;0,"X","")</f>
        <v/>
      </c>
      <c r="L105" s="79" t="str">
        <f>IF(COUNTIFS(TKB_HK2_Moi_Giang!$S:$S,ThongKe_GV!$C105,TKB_HK2_Moi_Giang!$K:$K,ThongKe_GV!L$1,TKB_HK2_Moi_Giang!$L:$L,ThongKe_GV!L$2)&gt;0,"X","")</f>
        <v/>
      </c>
      <c r="M105" s="79" t="str">
        <f>IF(COUNTIFS(TKB_HK2_Moi_Giang!$S:$S,ThongKe_GV!$C105,TKB_HK2_Moi_Giang!$K:$K,ThongKe_GV!M$1,TKB_HK2_Moi_Giang!$L:$L,ThongKe_GV!M$2)&gt;0,"X","")</f>
        <v/>
      </c>
      <c r="N105" s="79" t="str">
        <f>IF(COUNTIFS(TKB_HK2_Moi_Giang!$S:$S,ThongKe_GV!$C105,TKB_HK2_Moi_Giang!$K:$K,ThongKe_GV!N$1,TKB_HK2_Moi_Giang!$L:$L,ThongKe_GV!N$2)&gt;0,"X","")</f>
        <v/>
      </c>
      <c r="O105" s="79" t="str">
        <f>IF(COUNTIFS(TKB_HK2_Moi_Giang!$S:$S,ThongKe_GV!$C105,TKB_HK2_Moi_Giang!$K:$K,ThongKe_GV!O$1,TKB_HK2_Moi_Giang!$L:$L,ThongKe_GV!O$2)&gt;0,"X","")</f>
        <v/>
      </c>
      <c r="P105" s="79" t="str">
        <f>IF(COUNTIFS(TKB_HK2_Moi_Giang!$S:$S,ThongKe_GV!$C105,TKB_HK2_Moi_Giang!$K:$K,ThongKe_GV!P$1,TKB_HK2_Moi_Giang!$L:$L,ThongKe_GV!P$2)&gt;0,"X","")</f>
        <v/>
      </c>
      <c r="Q105" s="80" t="str">
        <f>IF(COUNTIFS(TKB_HK2_Moi_Giang!$S:$S,ThongKe_GV!$C105,TKB_HK2_Moi_Giang!$K:$K,ThongKe_GV!Q$1,TKB_HK2_Moi_Giang!$L:$L,ThongKe_GV!Q$2)&gt;0,"X","")</f>
        <v/>
      </c>
      <c r="R105" s="80" t="str">
        <f>IF(COUNTIFS(TKB_HK2_Moi_Giang!$S:$S,ThongKe_GV!$C105,TKB_HK2_Moi_Giang!$K:$K,ThongKe_GV!R$1,TKB_HK2_Moi_Giang!$L:$L,ThongKe_GV!R$2)&gt;0,"X","")</f>
        <v/>
      </c>
      <c r="S105" s="80" t="str">
        <f>IF(COUNTIFS(TKB_HK2_Moi_Giang!$S:$S,ThongKe_GV!$C105,TKB_HK2_Moi_Giang!$K:$K,ThongKe_GV!S$1,TKB_HK2_Moi_Giang!$L:$L,ThongKe_GV!S$2)&gt;0,"X","")</f>
        <v/>
      </c>
      <c r="T105" s="80" t="str">
        <f>IF(COUNTIFS(TKB_HK2_Moi_Giang!$S:$S,ThongKe_GV!$C105,TKB_HK2_Moi_Giang!$K:$K,ThongKe_GV!T$1,TKB_HK2_Moi_Giang!$L:$L,ThongKe_GV!T$2)&gt;0,"X","")</f>
        <v/>
      </c>
      <c r="U105" s="80" t="str">
        <f>IF(COUNTIFS(TKB_HK2_Moi_Giang!$S:$S,ThongKe_GV!$C105,TKB_HK2_Moi_Giang!$K:$K,ThongKe_GV!U$1,TKB_HK2_Moi_Giang!$L:$L,ThongKe_GV!U$2)&gt;0,"X","")</f>
        <v/>
      </c>
      <c r="V105" s="80" t="str">
        <f>IF(COUNTIFS(TKB_HK2_Moi_Giang!$S:$S,ThongKe_GV!$C105,TKB_HK2_Moi_Giang!$K:$K,ThongKe_GV!V$1,TKB_HK2_Moi_Giang!$L:$L,ThongKe_GV!V$2)&gt;0,"X","")</f>
        <v/>
      </c>
      <c r="W105" s="80" t="str">
        <f>IF(COUNTIFS(TKB_HK2_Moi_Giang!$S:$S,ThongKe_GV!$C105,TKB_HK2_Moi_Giang!$K:$K,ThongKe_GV!W$1,TKB_HK2_Moi_Giang!$L:$L,ThongKe_GV!W$2)&gt;0,"X","")</f>
        <v/>
      </c>
      <c r="X105" s="80" t="str">
        <f>IF(COUNTIFS(TKB_HK2_Moi_Giang!$S:$S,ThongKe_GV!$C105,TKB_HK2_Moi_Giang!$K:$K,ThongKe_GV!X$1,TKB_HK2_Moi_Giang!$L:$L,ThongKe_GV!X$2)&gt;0,"X","")</f>
        <v/>
      </c>
      <c r="Y105" s="80" t="str">
        <f>IF(COUNTIFS(TKB_HK2_Moi_Giang!$S:$S,ThongKe_GV!$C105,TKB_HK2_Moi_Giang!$K:$K,ThongKe_GV!Y$1,TKB_HK2_Moi_Giang!$L:$L,ThongKe_GV!Y$2)&gt;0,"X","")</f>
        <v/>
      </c>
      <c r="Z105" s="80" t="str">
        <f>IF(COUNTIFS(TKB_HK2_Moi_Giang!$S:$S,ThongKe_GV!$C105,TKB_HK2_Moi_Giang!$K:$K,ThongKe_GV!Z$1,TKB_HK2_Moi_Giang!$L:$L,ThongKe_GV!Z$2)&gt;0,"X","")</f>
        <v/>
      </c>
      <c r="AA105" s="80" t="str">
        <f>IF(COUNTIFS(TKB_HK2_Moi_Giang!$S:$S,ThongKe_GV!$C105,TKB_HK2_Moi_Giang!$K:$K,ThongKe_GV!AA$1,TKB_HK2_Moi_Giang!$L:$L,ThongKe_GV!AA$2)&gt;0,"X","")</f>
        <v/>
      </c>
      <c r="AB105" s="80" t="str">
        <f>IF(COUNTIFS(TKB_HK2_Moi_Giang!$S:$S,ThongKe_GV!$C105,TKB_HK2_Moi_Giang!$K:$K,ThongKe_GV!AB$1,TKB_HK2_Moi_Giang!$L:$L,ThongKe_GV!AB$2)&gt;0,"X","")</f>
        <v/>
      </c>
    </row>
    <row r="106">
      <c r="A106" s="68" t="str">
        <f t="shared" si="7"/>
        <v>Y dược</v>
      </c>
      <c r="B106" s="77" t="s">
        <v>379</v>
      </c>
      <c r="C106" s="85" t="s">
        <v>380</v>
      </c>
      <c r="D106" s="85" t="s">
        <v>381</v>
      </c>
      <c r="E106" s="79" t="str">
        <f>IF(COUNTIFS(TKB_HK2_Moi_Giang!$S:$S,ThongKe_GV!$C106,TKB_HK2_Moi_Giang!$K:$K,ThongKe_GV!E$1,TKB_HK2_Moi_Giang!$L:$L,ThongKe_GV!E$2)&gt;0,"X","")</f>
        <v/>
      </c>
      <c r="F106" s="79" t="str">
        <f>IF(COUNTIFS(TKB_HK2_Moi_Giang!$S:$S,ThongKe_GV!$C106,TKB_HK2_Moi_Giang!$K:$K,ThongKe_GV!F$1,TKB_HK2_Moi_Giang!$L:$L,ThongKe_GV!F$2)&gt;0,"X","")</f>
        <v/>
      </c>
      <c r="G106" s="79" t="str">
        <f>IF(COUNTIFS(TKB_HK2_Moi_Giang!$S:$S,ThongKe_GV!$C106,TKB_HK2_Moi_Giang!$K:$K,ThongKe_GV!G$1,TKB_HK2_Moi_Giang!$L:$L,ThongKe_GV!G$2)&gt;0,"X","")</f>
        <v/>
      </c>
      <c r="H106" s="79" t="str">
        <f>IF(COUNTIFS(TKB_HK2_Moi_Giang!$S:$S,ThongKe_GV!$C106,TKB_HK2_Moi_Giang!$K:$K,ThongKe_GV!H$1,TKB_HK2_Moi_Giang!$L:$L,ThongKe_GV!H$2)&gt;0,"X","")</f>
        <v/>
      </c>
      <c r="I106" s="79" t="str">
        <f>IF(COUNTIFS(TKB_HK2_Moi_Giang!$S:$S,ThongKe_GV!$C106,TKB_HK2_Moi_Giang!$K:$K,ThongKe_GV!I$1,TKB_HK2_Moi_Giang!$L:$L,ThongKe_GV!I$2)&gt;0,"X","")</f>
        <v/>
      </c>
      <c r="J106" s="79" t="str">
        <f>IF(COUNTIFS(TKB_HK2_Moi_Giang!$S:$S,ThongKe_GV!$C106,TKB_HK2_Moi_Giang!$K:$K,ThongKe_GV!J$1,TKB_HK2_Moi_Giang!$L:$L,ThongKe_GV!J$2)&gt;0,"X","")</f>
        <v/>
      </c>
      <c r="K106" s="79" t="str">
        <f>IF(COUNTIFS(TKB_HK2_Moi_Giang!$S:$S,ThongKe_GV!$C106,TKB_HK2_Moi_Giang!$K:$K,ThongKe_GV!K$1,TKB_HK2_Moi_Giang!$L:$L,ThongKe_GV!K$2)&gt;0,"X","")</f>
        <v/>
      </c>
      <c r="L106" s="79" t="str">
        <f>IF(COUNTIFS(TKB_HK2_Moi_Giang!$S:$S,ThongKe_GV!$C106,TKB_HK2_Moi_Giang!$K:$K,ThongKe_GV!L$1,TKB_HK2_Moi_Giang!$L:$L,ThongKe_GV!L$2)&gt;0,"X","")</f>
        <v/>
      </c>
      <c r="M106" s="79" t="str">
        <f>IF(COUNTIFS(TKB_HK2_Moi_Giang!$S:$S,ThongKe_GV!$C106,TKB_HK2_Moi_Giang!$K:$K,ThongKe_GV!M$1,TKB_HK2_Moi_Giang!$L:$L,ThongKe_GV!M$2)&gt;0,"X","")</f>
        <v/>
      </c>
      <c r="N106" s="79" t="str">
        <f>IF(COUNTIFS(TKB_HK2_Moi_Giang!$S:$S,ThongKe_GV!$C106,TKB_HK2_Moi_Giang!$K:$K,ThongKe_GV!N$1,TKB_HK2_Moi_Giang!$L:$L,ThongKe_GV!N$2)&gt;0,"X","")</f>
        <v/>
      </c>
      <c r="O106" s="79" t="str">
        <f>IF(COUNTIFS(TKB_HK2_Moi_Giang!$S:$S,ThongKe_GV!$C106,TKB_HK2_Moi_Giang!$K:$K,ThongKe_GV!O$1,TKB_HK2_Moi_Giang!$L:$L,ThongKe_GV!O$2)&gt;0,"X","")</f>
        <v/>
      </c>
      <c r="P106" s="79" t="str">
        <f>IF(COUNTIFS(TKB_HK2_Moi_Giang!$S:$S,ThongKe_GV!$C106,TKB_HK2_Moi_Giang!$K:$K,ThongKe_GV!P$1,TKB_HK2_Moi_Giang!$L:$L,ThongKe_GV!P$2)&gt;0,"X","")</f>
        <v/>
      </c>
      <c r="Q106" s="80" t="str">
        <f>IF(COUNTIFS(TKB_HK2_Moi_Giang!$S:$S,ThongKe_GV!$C106,TKB_HK2_Moi_Giang!$K:$K,ThongKe_GV!Q$1,TKB_HK2_Moi_Giang!$L:$L,ThongKe_GV!Q$2)&gt;0,"X","")</f>
        <v/>
      </c>
      <c r="R106" s="80" t="str">
        <f>IF(COUNTIFS(TKB_HK2_Moi_Giang!$S:$S,ThongKe_GV!$C106,TKB_HK2_Moi_Giang!$K:$K,ThongKe_GV!R$1,TKB_HK2_Moi_Giang!$L:$L,ThongKe_GV!R$2)&gt;0,"X","")</f>
        <v/>
      </c>
      <c r="S106" s="80" t="str">
        <f>IF(COUNTIFS(TKB_HK2_Moi_Giang!$S:$S,ThongKe_GV!$C106,TKB_HK2_Moi_Giang!$K:$K,ThongKe_GV!S$1,TKB_HK2_Moi_Giang!$L:$L,ThongKe_GV!S$2)&gt;0,"X","")</f>
        <v/>
      </c>
      <c r="T106" s="80" t="str">
        <f>IF(COUNTIFS(TKB_HK2_Moi_Giang!$S:$S,ThongKe_GV!$C106,TKB_HK2_Moi_Giang!$K:$K,ThongKe_GV!T$1,TKB_HK2_Moi_Giang!$L:$L,ThongKe_GV!T$2)&gt;0,"X","")</f>
        <v/>
      </c>
      <c r="U106" s="80" t="str">
        <f>IF(COUNTIFS(TKB_HK2_Moi_Giang!$S:$S,ThongKe_GV!$C106,TKB_HK2_Moi_Giang!$K:$K,ThongKe_GV!U$1,TKB_HK2_Moi_Giang!$L:$L,ThongKe_GV!U$2)&gt;0,"X","")</f>
        <v/>
      </c>
      <c r="V106" s="80" t="str">
        <f>IF(COUNTIFS(TKB_HK2_Moi_Giang!$S:$S,ThongKe_GV!$C106,TKB_HK2_Moi_Giang!$K:$K,ThongKe_GV!V$1,TKB_HK2_Moi_Giang!$L:$L,ThongKe_GV!V$2)&gt;0,"X","")</f>
        <v/>
      </c>
      <c r="W106" s="80" t="str">
        <f>IF(COUNTIFS(TKB_HK2_Moi_Giang!$S:$S,ThongKe_GV!$C106,TKB_HK2_Moi_Giang!$K:$K,ThongKe_GV!W$1,TKB_HK2_Moi_Giang!$L:$L,ThongKe_GV!W$2)&gt;0,"X","")</f>
        <v/>
      </c>
      <c r="X106" s="80" t="str">
        <f>IF(COUNTIFS(TKB_HK2_Moi_Giang!$S:$S,ThongKe_GV!$C106,TKB_HK2_Moi_Giang!$K:$K,ThongKe_GV!X$1,TKB_HK2_Moi_Giang!$L:$L,ThongKe_GV!X$2)&gt;0,"X","")</f>
        <v/>
      </c>
      <c r="Y106" s="80" t="str">
        <f>IF(COUNTIFS(TKB_HK2_Moi_Giang!$S:$S,ThongKe_GV!$C106,TKB_HK2_Moi_Giang!$K:$K,ThongKe_GV!Y$1,TKB_HK2_Moi_Giang!$L:$L,ThongKe_GV!Y$2)&gt;0,"X","")</f>
        <v/>
      </c>
      <c r="Z106" s="80" t="str">
        <f>IF(COUNTIFS(TKB_HK2_Moi_Giang!$S:$S,ThongKe_GV!$C106,TKB_HK2_Moi_Giang!$K:$K,ThongKe_GV!Z$1,TKB_HK2_Moi_Giang!$L:$L,ThongKe_GV!Z$2)&gt;0,"X","")</f>
        <v/>
      </c>
      <c r="AA106" s="80" t="str">
        <f>IF(COUNTIFS(TKB_HK2_Moi_Giang!$S:$S,ThongKe_GV!$C106,TKB_HK2_Moi_Giang!$K:$K,ThongKe_GV!AA$1,TKB_HK2_Moi_Giang!$L:$L,ThongKe_GV!AA$2)&gt;0,"X","")</f>
        <v/>
      </c>
      <c r="AB106" s="80" t="str">
        <f>IF(COUNTIFS(TKB_HK2_Moi_Giang!$S:$S,ThongKe_GV!$C106,TKB_HK2_Moi_Giang!$K:$K,ThongKe_GV!AB$1,TKB_HK2_Moi_Giang!$L:$L,ThongKe_GV!AB$2)&gt;0,"X","")</f>
        <v/>
      </c>
    </row>
    <row r="107">
      <c r="A107" s="68" t="str">
        <f t="shared" si="7"/>
        <v>Ngoại ngữ</v>
      </c>
      <c r="B107" s="77" t="s">
        <v>382</v>
      </c>
      <c r="C107" s="85" t="s">
        <v>383</v>
      </c>
      <c r="D107" s="85" t="s">
        <v>384</v>
      </c>
      <c r="E107" s="79" t="str">
        <f>IF(COUNTIFS(TKB_HK2_Moi_Giang!$S:$S,ThongKe_GV!$C107,TKB_HK2_Moi_Giang!$K:$K,ThongKe_GV!E$1,TKB_HK2_Moi_Giang!$L:$L,ThongKe_GV!E$2)&gt;0,"X","")</f>
        <v/>
      </c>
      <c r="F107" s="79" t="str">
        <f>IF(COUNTIFS(TKB_HK2_Moi_Giang!$S:$S,ThongKe_GV!$C107,TKB_HK2_Moi_Giang!$K:$K,ThongKe_GV!F$1,TKB_HK2_Moi_Giang!$L:$L,ThongKe_GV!F$2)&gt;0,"X","")</f>
        <v/>
      </c>
      <c r="G107" s="79" t="str">
        <f>IF(COUNTIFS(TKB_HK2_Moi_Giang!$S:$S,ThongKe_GV!$C107,TKB_HK2_Moi_Giang!$K:$K,ThongKe_GV!G$1,TKB_HK2_Moi_Giang!$L:$L,ThongKe_GV!G$2)&gt;0,"X","")</f>
        <v/>
      </c>
      <c r="H107" s="79" t="str">
        <f>IF(COUNTIFS(TKB_HK2_Moi_Giang!$S:$S,ThongKe_GV!$C107,TKB_HK2_Moi_Giang!$K:$K,ThongKe_GV!H$1,TKB_HK2_Moi_Giang!$L:$L,ThongKe_GV!H$2)&gt;0,"X","")</f>
        <v/>
      </c>
      <c r="I107" s="79" t="str">
        <f>IF(COUNTIFS(TKB_HK2_Moi_Giang!$S:$S,ThongKe_GV!$C107,TKB_HK2_Moi_Giang!$K:$K,ThongKe_GV!I$1,TKB_HK2_Moi_Giang!$L:$L,ThongKe_GV!I$2)&gt;0,"X","")</f>
        <v/>
      </c>
      <c r="J107" s="79" t="str">
        <f>IF(COUNTIFS(TKB_HK2_Moi_Giang!$S:$S,ThongKe_GV!$C107,TKB_HK2_Moi_Giang!$K:$K,ThongKe_GV!J$1,TKB_HK2_Moi_Giang!$L:$L,ThongKe_GV!J$2)&gt;0,"X","")</f>
        <v/>
      </c>
      <c r="K107" s="79" t="str">
        <f>IF(COUNTIFS(TKB_HK2_Moi_Giang!$S:$S,ThongKe_GV!$C107,TKB_HK2_Moi_Giang!$K:$K,ThongKe_GV!K$1,TKB_HK2_Moi_Giang!$L:$L,ThongKe_GV!K$2)&gt;0,"X","")</f>
        <v/>
      </c>
      <c r="L107" s="79" t="str">
        <f>IF(COUNTIFS(TKB_HK2_Moi_Giang!$S:$S,ThongKe_GV!$C107,TKB_HK2_Moi_Giang!$K:$K,ThongKe_GV!L$1,TKB_HK2_Moi_Giang!$L:$L,ThongKe_GV!L$2)&gt;0,"X","")</f>
        <v/>
      </c>
      <c r="M107" s="79" t="str">
        <f>IF(COUNTIFS(TKB_HK2_Moi_Giang!$S:$S,ThongKe_GV!$C107,TKB_HK2_Moi_Giang!$K:$K,ThongKe_GV!M$1,TKB_HK2_Moi_Giang!$L:$L,ThongKe_GV!M$2)&gt;0,"X","")</f>
        <v/>
      </c>
      <c r="N107" s="79" t="str">
        <f>IF(COUNTIFS(TKB_HK2_Moi_Giang!$S:$S,ThongKe_GV!$C107,TKB_HK2_Moi_Giang!$K:$K,ThongKe_GV!N$1,TKB_HK2_Moi_Giang!$L:$L,ThongKe_GV!N$2)&gt;0,"X","")</f>
        <v/>
      </c>
      <c r="O107" s="79" t="str">
        <f>IF(COUNTIFS(TKB_HK2_Moi_Giang!$S:$S,ThongKe_GV!$C107,TKB_HK2_Moi_Giang!$K:$K,ThongKe_GV!O$1,TKB_HK2_Moi_Giang!$L:$L,ThongKe_GV!O$2)&gt;0,"X","")</f>
        <v/>
      </c>
      <c r="P107" s="79" t="str">
        <f>IF(COUNTIFS(TKB_HK2_Moi_Giang!$S:$S,ThongKe_GV!$C107,TKB_HK2_Moi_Giang!$K:$K,ThongKe_GV!P$1,TKB_HK2_Moi_Giang!$L:$L,ThongKe_GV!P$2)&gt;0,"X","")</f>
        <v/>
      </c>
      <c r="Q107" s="80" t="str">
        <f>IF(COUNTIFS(TKB_HK2_Moi_Giang!$S:$S,ThongKe_GV!$C107,TKB_HK2_Moi_Giang!$K:$K,ThongKe_GV!Q$1,TKB_HK2_Moi_Giang!$L:$L,ThongKe_GV!Q$2)&gt;0,"X","")</f>
        <v/>
      </c>
      <c r="R107" s="80" t="str">
        <f>IF(COUNTIFS(TKB_HK2_Moi_Giang!$S:$S,ThongKe_GV!$C107,TKB_HK2_Moi_Giang!$K:$K,ThongKe_GV!R$1,TKB_HK2_Moi_Giang!$L:$L,ThongKe_GV!R$2)&gt;0,"X","")</f>
        <v/>
      </c>
      <c r="S107" s="80" t="str">
        <f>IF(COUNTIFS(TKB_HK2_Moi_Giang!$S:$S,ThongKe_GV!$C107,TKB_HK2_Moi_Giang!$K:$K,ThongKe_GV!S$1,TKB_HK2_Moi_Giang!$L:$L,ThongKe_GV!S$2)&gt;0,"X","")</f>
        <v/>
      </c>
      <c r="T107" s="80" t="str">
        <f>IF(COUNTIFS(TKB_HK2_Moi_Giang!$S:$S,ThongKe_GV!$C107,TKB_HK2_Moi_Giang!$K:$K,ThongKe_GV!T$1,TKB_HK2_Moi_Giang!$L:$L,ThongKe_GV!T$2)&gt;0,"X","")</f>
        <v/>
      </c>
      <c r="U107" s="80" t="str">
        <f>IF(COUNTIFS(TKB_HK2_Moi_Giang!$S:$S,ThongKe_GV!$C107,TKB_HK2_Moi_Giang!$K:$K,ThongKe_GV!U$1,TKB_HK2_Moi_Giang!$L:$L,ThongKe_GV!U$2)&gt;0,"X","")</f>
        <v/>
      </c>
      <c r="V107" s="80" t="str">
        <f>IF(COUNTIFS(TKB_HK2_Moi_Giang!$S:$S,ThongKe_GV!$C107,TKB_HK2_Moi_Giang!$K:$K,ThongKe_GV!V$1,TKB_HK2_Moi_Giang!$L:$L,ThongKe_GV!V$2)&gt;0,"X","")</f>
        <v/>
      </c>
      <c r="W107" s="80" t="str">
        <f>IF(COUNTIFS(TKB_HK2_Moi_Giang!$S:$S,ThongKe_GV!$C107,TKB_HK2_Moi_Giang!$K:$K,ThongKe_GV!W$1,TKB_HK2_Moi_Giang!$L:$L,ThongKe_GV!W$2)&gt;0,"X","")</f>
        <v/>
      </c>
      <c r="X107" s="80" t="str">
        <f>IF(COUNTIFS(TKB_HK2_Moi_Giang!$S:$S,ThongKe_GV!$C107,TKB_HK2_Moi_Giang!$K:$K,ThongKe_GV!X$1,TKB_HK2_Moi_Giang!$L:$L,ThongKe_GV!X$2)&gt;0,"X","")</f>
        <v/>
      </c>
      <c r="Y107" s="80" t="str">
        <f>IF(COUNTIFS(TKB_HK2_Moi_Giang!$S:$S,ThongKe_GV!$C107,TKB_HK2_Moi_Giang!$K:$K,ThongKe_GV!Y$1,TKB_HK2_Moi_Giang!$L:$L,ThongKe_GV!Y$2)&gt;0,"X","")</f>
        <v/>
      </c>
      <c r="Z107" s="80" t="str">
        <f>IF(COUNTIFS(TKB_HK2_Moi_Giang!$S:$S,ThongKe_GV!$C107,TKB_HK2_Moi_Giang!$K:$K,ThongKe_GV!Z$1,TKB_HK2_Moi_Giang!$L:$L,ThongKe_GV!Z$2)&gt;0,"X","")</f>
        <v/>
      </c>
      <c r="AA107" s="80" t="str">
        <f>IF(COUNTIFS(TKB_HK2_Moi_Giang!$S:$S,ThongKe_GV!$C107,TKB_HK2_Moi_Giang!$K:$K,ThongKe_GV!AA$1,TKB_HK2_Moi_Giang!$L:$L,ThongKe_GV!AA$2)&gt;0,"X","")</f>
        <v/>
      </c>
      <c r="AB107" s="80" t="str">
        <f>IF(COUNTIFS(TKB_HK2_Moi_Giang!$S:$S,ThongKe_GV!$C107,TKB_HK2_Moi_Giang!$K:$K,ThongKe_GV!AB$1,TKB_HK2_Moi_Giang!$L:$L,ThongKe_GV!AB$2)&gt;0,"X","")</f>
        <v/>
      </c>
    </row>
    <row r="108">
      <c r="A108" s="68" t="str">
        <f t="shared" si="7"/>
        <v>Thiết kế</v>
      </c>
      <c r="B108" s="77" t="s">
        <v>385</v>
      </c>
      <c r="C108" s="85" t="s">
        <v>386</v>
      </c>
      <c r="D108" s="85" t="s">
        <v>387</v>
      </c>
      <c r="E108" s="79" t="str">
        <f>IF(COUNTIFS(TKB_HK2_Moi_Giang!$S:$S,ThongKe_GV!$C108,TKB_HK2_Moi_Giang!$K:$K,ThongKe_GV!E$1,TKB_HK2_Moi_Giang!$L:$L,ThongKe_GV!E$2)&gt;0,"X","")</f>
        <v/>
      </c>
      <c r="F108" s="79" t="str">
        <f>IF(COUNTIFS(TKB_HK2_Moi_Giang!$S:$S,ThongKe_GV!$C108,TKB_HK2_Moi_Giang!$K:$K,ThongKe_GV!F$1,TKB_HK2_Moi_Giang!$L:$L,ThongKe_GV!F$2)&gt;0,"X","")</f>
        <v/>
      </c>
      <c r="G108" s="79" t="str">
        <f>IF(COUNTIFS(TKB_HK2_Moi_Giang!$S:$S,ThongKe_GV!$C108,TKB_HK2_Moi_Giang!$K:$K,ThongKe_GV!G$1,TKB_HK2_Moi_Giang!$L:$L,ThongKe_GV!G$2)&gt;0,"X","")</f>
        <v/>
      </c>
      <c r="H108" s="79" t="str">
        <f>IF(COUNTIFS(TKB_HK2_Moi_Giang!$S:$S,ThongKe_GV!$C108,TKB_HK2_Moi_Giang!$K:$K,ThongKe_GV!H$1,TKB_HK2_Moi_Giang!$L:$L,ThongKe_GV!H$2)&gt;0,"X","")</f>
        <v/>
      </c>
      <c r="I108" s="79" t="str">
        <f>IF(COUNTIFS(TKB_HK2_Moi_Giang!$S:$S,ThongKe_GV!$C108,TKB_HK2_Moi_Giang!$K:$K,ThongKe_GV!I$1,TKB_HK2_Moi_Giang!$L:$L,ThongKe_GV!I$2)&gt;0,"X","")</f>
        <v/>
      </c>
      <c r="J108" s="79" t="str">
        <f>IF(COUNTIFS(TKB_HK2_Moi_Giang!$S:$S,ThongKe_GV!$C108,TKB_HK2_Moi_Giang!$K:$K,ThongKe_GV!J$1,TKB_HK2_Moi_Giang!$L:$L,ThongKe_GV!J$2)&gt;0,"X","")</f>
        <v/>
      </c>
      <c r="K108" s="79" t="str">
        <f>IF(COUNTIFS(TKB_HK2_Moi_Giang!$S:$S,ThongKe_GV!$C108,TKB_HK2_Moi_Giang!$K:$K,ThongKe_GV!K$1,TKB_HK2_Moi_Giang!$L:$L,ThongKe_GV!K$2)&gt;0,"X","")</f>
        <v/>
      </c>
      <c r="L108" s="79" t="str">
        <f>IF(COUNTIFS(TKB_HK2_Moi_Giang!$S:$S,ThongKe_GV!$C108,TKB_HK2_Moi_Giang!$K:$K,ThongKe_GV!L$1,TKB_HK2_Moi_Giang!$L:$L,ThongKe_GV!L$2)&gt;0,"X","")</f>
        <v/>
      </c>
      <c r="M108" s="79" t="str">
        <f>IF(COUNTIFS(TKB_HK2_Moi_Giang!$S:$S,ThongKe_GV!$C108,TKB_HK2_Moi_Giang!$K:$K,ThongKe_GV!M$1,TKB_HK2_Moi_Giang!$L:$L,ThongKe_GV!M$2)&gt;0,"X","")</f>
        <v/>
      </c>
      <c r="N108" s="79" t="str">
        <f>IF(COUNTIFS(TKB_HK2_Moi_Giang!$S:$S,ThongKe_GV!$C108,TKB_HK2_Moi_Giang!$K:$K,ThongKe_GV!N$1,TKB_HK2_Moi_Giang!$L:$L,ThongKe_GV!N$2)&gt;0,"X","")</f>
        <v/>
      </c>
      <c r="O108" s="79" t="str">
        <f>IF(COUNTIFS(TKB_HK2_Moi_Giang!$S:$S,ThongKe_GV!$C108,TKB_HK2_Moi_Giang!$K:$K,ThongKe_GV!O$1,TKB_HK2_Moi_Giang!$L:$L,ThongKe_GV!O$2)&gt;0,"X","")</f>
        <v/>
      </c>
      <c r="P108" s="79" t="str">
        <f>IF(COUNTIFS(TKB_HK2_Moi_Giang!$S:$S,ThongKe_GV!$C108,TKB_HK2_Moi_Giang!$K:$K,ThongKe_GV!P$1,TKB_HK2_Moi_Giang!$L:$L,ThongKe_GV!P$2)&gt;0,"X","")</f>
        <v/>
      </c>
      <c r="Q108" s="80" t="str">
        <f>IF(COUNTIFS(TKB_HK2_Moi_Giang!$S:$S,ThongKe_GV!$C108,TKB_HK2_Moi_Giang!$K:$K,ThongKe_GV!Q$1,TKB_HK2_Moi_Giang!$L:$L,ThongKe_GV!Q$2)&gt;0,"X","")</f>
        <v/>
      </c>
      <c r="R108" s="80" t="str">
        <f>IF(COUNTIFS(TKB_HK2_Moi_Giang!$S:$S,ThongKe_GV!$C108,TKB_HK2_Moi_Giang!$K:$K,ThongKe_GV!R$1,TKB_HK2_Moi_Giang!$L:$L,ThongKe_GV!R$2)&gt;0,"X","")</f>
        <v/>
      </c>
      <c r="S108" s="80" t="str">
        <f>IF(COUNTIFS(TKB_HK2_Moi_Giang!$S:$S,ThongKe_GV!$C108,TKB_HK2_Moi_Giang!$K:$K,ThongKe_GV!S$1,TKB_HK2_Moi_Giang!$L:$L,ThongKe_GV!S$2)&gt;0,"X","")</f>
        <v/>
      </c>
      <c r="T108" s="80" t="str">
        <f>IF(COUNTIFS(TKB_HK2_Moi_Giang!$S:$S,ThongKe_GV!$C108,TKB_HK2_Moi_Giang!$K:$K,ThongKe_GV!T$1,TKB_HK2_Moi_Giang!$L:$L,ThongKe_GV!T$2)&gt;0,"X","")</f>
        <v/>
      </c>
      <c r="U108" s="80" t="str">
        <f>IF(COUNTIFS(TKB_HK2_Moi_Giang!$S:$S,ThongKe_GV!$C108,TKB_HK2_Moi_Giang!$K:$K,ThongKe_GV!U$1,TKB_HK2_Moi_Giang!$L:$L,ThongKe_GV!U$2)&gt;0,"X","")</f>
        <v/>
      </c>
      <c r="V108" s="80" t="str">
        <f>IF(COUNTIFS(TKB_HK2_Moi_Giang!$S:$S,ThongKe_GV!$C108,TKB_HK2_Moi_Giang!$K:$K,ThongKe_GV!V$1,TKB_HK2_Moi_Giang!$L:$L,ThongKe_GV!V$2)&gt;0,"X","")</f>
        <v/>
      </c>
      <c r="W108" s="80" t="str">
        <f>IF(COUNTIFS(TKB_HK2_Moi_Giang!$S:$S,ThongKe_GV!$C108,TKB_HK2_Moi_Giang!$K:$K,ThongKe_GV!W$1,TKB_HK2_Moi_Giang!$L:$L,ThongKe_GV!W$2)&gt;0,"X","")</f>
        <v/>
      </c>
      <c r="X108" s="80" t="str">
        <f>IF(COUNTIFS(TKB_HK2_Moi_Giang!$S:$S,ThongKe_GV!$C108,TKB_HK2_Moi_Giang!$K:$K,ThongKe_GV!X$1,TKB_HK2_Moi_Giang!$L:$L,ThongKe_GV!X$2)&gt;0,"X","")</f>
        <v/>
      </c>
      <c r="Y108" s="80" t="str">
        <f>IF(COUNTIFS(TKB_HK2_Moi_Giang!$S:$S,ThongKe_GV!$C108,TKB_HK2_Moi_Giang!$K:$K,ThongKe_GV!Y$1,TKB_HK2_Moi_Giang!$L:$L,ThongKe_GV!Y$2)&gt;0,"X","")</f>
        <v/>
      </c>
      <c r="Z108" s="80" t="str">
        <f>IF(COUNTIFS(TKB_HK2_Moi_Giang!$S:$S,ThongKe_GV!$C108,TKB_HK2_Moi_Giang!$K:$K,ThongKe_GV!Z$1,TKB_HK2_Moi_Giang!$L:$L,ThongKe_GV!Z$2)&gt;0,"X","")</f>
        <v/>
      </c>
      <c r="AA108" s="80" t="str">
        <f>IF(COUNTIFS(TKB_HK2_Moi_Giang!$S:$S,ThongKe_GV!$C108,TKB_HK2_Moi_Giang!$K:$K,ThongKe_GV!AA$1,TKB_HK2_Moi_Giang!$L:$L,ThongKe_GV!AA$2)&gt;0,"X","")</f>
        <v/>
      </c>
      <c r="AB108" s="80" t="str">
        <f>IF(COUNTIFS(TKB_HK2_Moi_Giang!$S:$S,ThongKe_GV!$C108,TKB_HK2_Moi_Giang!$K:$K,ThongKe_GV!AB$1,TKB_HK2_Moi_Giang!$L:$L,ThongKe_GV!AB$2)&gt;0,"X","")</f>
        <v/>
      </c>
    </row>
    <row r="109">
      <c r="A109" s="68" t="str">
        <f t="shared" si="7"/>
        <v>Văn hóa</v>
      </c>
      <c r="B109" s="77" t="s">
        <v>388</v>
      </c>
      <c r="C109" s="85" t="s">
        <v>389</v>
      </c>
      <c r="D109" s="85" t="s">
        <v>390</v>
      </c>
      <c r="E109" s="79" t="str">
        <f>IF(COUNTIFS(TKB_HK2_Moi_Giang!$S:$S,ThongKe_GV!$C109,TKB_HK2_Moi_Giang!$K:$K,ThongKe_GV!E$1,TKB_HK2_Moi_Giang!$L:$L,ThongKe_GV!E$2)&gt;0,"X","")</f>
        <v/>
      </c>
      <c r="F109" s="79" t="str">
        <f>IF(COUNTIFS(TKB_HK2_Moi_Giang!$S:$S,ThongKe_GV!$C109,TKB_HK2_Moi_Giang!$K:$K,ThongKe_GV!F$1,TKB_HK2_Moi_Giang!$L:$L,ThongKe_GV!F$2)&gt;0,"X","")</f>
        <v/>
      </c>
      <c r="G109" s="79" t="str">
        <f>IF(COUNTIFS(TKB_HK2_Moi_Giang!$S:$S,ThongKe_GV!$C109,TKB_HK2_Moi_Giang!$K:$K,ThongKe_GV!G$1,TKB_HK2_Moi_Giang!$L:$L,ThongKe_GV!G$2)&gt;0,"X","")</f>
        <v/>
      </c>
      <c r="H109" s="79" t="str">
        <f>IF(COUNTIFS(TKB_HK2_Moi_Giang!$S:$S,ThongKe_GV!$C109,TKB_HK2_Moi_Giang!$K:$K,ThongKe_GV!H$1,TKB_HK2_Moi_Giang!$L:$L,ThongKe_GV!H$2)&gt;0,"X","")</f>
        <v/>
      </c>
      <c r="I109" s="79" t="str">
        <f>IF(COUNTIFS(TKB_HK2_Moi_Giang!$S:$S,ThongKe_GV!$C109,TKB_HK2_Moi_Giang!$K:$K,ThongKe_GV!I$1,TKB_HK2_Moi_Giang!$L:$L,ThongKe_GV!I$2)&gt;0,"X","")</f>
        <v/>
      </c>
      <c r="J109" s="79" t="str">
        <f>IF(COUNTIFS(TKB_HK2_Moi_Giang!$S:$S,ThongKe_GV!$C109,TKB_HK2_Moi_Giang!$K:$K,ThongKe_GV!J$1,TKB_HK2_Moi_Giang!$L:$L,ThongKe_GV!J$2)&gt;0,"X","")</f>
        <v/>
      </c>
      <c r="K109" s="79" t="str">
        <f>IF(COUNTIFS(TKB_HK2_Moi_Giang!$S:$S,ThongKe_GV!$C109,TKB_HK2_Moi_Giang!$K:$K,ThongKe_GV!K$1,TKB_HK2_Moi_Giang!$L:$L,ThongKe_GV!K$2)&gt;0,"X","")</f>
        <v/>
      </c>
      <c r="L109" s="79" t="str">
        <f>IF(COUNTIFS(TKB_HK2_Moi_Giang!$S:$S,ThongKe_GV!$C109,TKB_HK2_Moi_Giang!$K:$K,ThongKe_GV!L$1,TKB_HK2_Moi_Giang!$L:$L,ThongKe_GV!L$2)&gt;0,"X","")</f>
        <v/>
      </c>
      <c r="M109" s="79" t="str">
        <f>IF(COUNTIFS(TKB_HK2_Moi_Giang!$S:$S,ThongKe_GV!$C109,TKB_HK2_Moi_Giang!$K:$K,ThongKe_GV!M$1,TKB_HK2_Moi_Giang!$L:$L,ThongKe_GV!M$2)&gt;0,"X","")</f>
        <v/>
      </c>
      <c r="N109" s="79" t="str">
        <f>IF(COUNTIFS(TKB_HK2_Moi_Giang!$S:$S,ThongKe_GV!$C109,TKB_HK2_Moi_Giang!$K:$K,ThongKe_GV!N$1,TKB_HK2_Moi_Giang!$L:$L,ThongKe_GV!N$2)&gt;0,"X","")</f>
        <v/>
      </c>
      <c r="O109" s="79" t="str">
        <f>IF(COUNTIFS(TKB_HK2_Moi_Giang!$S:$S,ThongKe_GV!$C109,TKB_HK2_Moi_Giang!$K:$K,ThongKe_GV!O$1,TKB_HK2_Moi_Giang!$L:$L,ThongKe_GV!O$2)&gt;0,"X","")</f>
        <v/>
      </c>
      <c r="P109" s="79" t="str">
        <f>IF(COUNTIFS(TKB_HK2_Moi_Giang!$S:$S,ThongKe_GV!$C109,TKB_HK2_Moi_Giang!$K:$K,ThongKe_GV!P$1,TKB_HK2_Moi_Giang!$L:$L,ThongKe_GV!P$2)&gt;0,"X","")</f>
        <v/>
      </c>
      <c r="Q109" s="80" t="str">
        <f>IF(COUNTIFS(TKB_HK2_Moi_Giang!$S:$S,ThongKe_GV!$C109,TKB_HK2_Moi_Giang!$K:$K,ThongKe_GV!Q$1,TKB_HK2_Moi_Giang!$L:$L,ThongKe_GV!Q$2)&gt;0,"X","")</f>
        <v/>
      </c>
      <c r="R109" s="80" t="str">
        <f>IF(COUNTIFS(TKB_HK2_Moi_Giang!$S:$S,ThongKe_GV!$C109,TKB_HK2_Moi_Giang!$K:$K,ThongKe_GV!R$1,TKB_HK2_Moi_Giang!$L:$L,ThongKe_GV!R$2)&gt;0,"X","")</f>
        <v/>
      </c>
      <c r="S109" s="80" t="str">
        <f>IF(COUNTIFS(TKB_HK2_Moi_Giang!$S:$S,ThongKe_GV!$C109,TKB_HK2_Moi_Giang!$K:$K,ThongKe_GV!S$1,TKB_HK2_Moi_Giang!$L:$L,ThongKe_GV!S$2)&gt;0,"X","")</f>
        <v/>
      </c>
      <c r="T109" s="80" t="str">
        <f>IF(COUNTIFS(TKB_HK2_Moi_Giang!$S:$S,ThongKe_GV!$C109,TKB_HK2_Moi_Giang!$K:$K,ThongKe_GV!T$1,TKB_HK2_Moi_Giang!$L:$L,ThongKe_GV!T$2)&gt;0,"X","")</f>
        <v/>
      </c>
      <c r="U109" s="80" t="str">
        <f>IF(COUNTIFS(TKB_HK2_Moi_Giang!$S:$S,ThongKe_GV!$C109,TKB_HK2_Moi_Giang!$K:$K,ThongKe_GV!U$1,TKB_HK2_Moi_Giang!$L:$L,ThongKe_GV!U$2)&gt;0,"X","")</f>
        <v/>
      </c>
      <c r="V109" s="80" t="str">
        <f>IF(COUNTIFS(TKB_HK2_Moi_Giang!$S:$S,ThongKe_GV!$C109,TKB_HK2_Moi_Giang!$K:$K,ThongKe_GV!V$1,TKB_HK2_Moi_Giang!$L:$L,ThongKe_GV!V$2)&gt;0,"X","")</f>
        <v/>
      </c>
      <c r="W109" s="80" t="str">
        <f>IF(COUNTIFS(TKB_HK2_Moi_Giang!$S:$S,ThongKe_GV!$C109,TKB_HK2_Moi_Giang!$K:$K,ThongKe_GV!W$1,TKB_HK2_Moi_Giang!$L:$L,ThongKe_GV!W$2)&gt;0,"X","")</f>
        <v/>
      </c>
      <c r="X109" s="80" t="str">
        <f>IF(COUNTIFS(TKB_HK2_Moi_Giang!$S:$S,ThongKe_GV!$C109,TKB_HK2_Moi_Giang!$K:$K,ThongKe_GV!X$1,TKB_HK2_Moi_Giang!$L:$L,ThongKe_GV!X$2)&gt;0,"X","")</f>
        <v/>
      </c>
      <c r="Y109" s="80" t="str">
        <f>IF(COUNTIFS(TKB_HK2_Moi_Giang!$S:$S,ThongKe_GV!$C109,TKB_HK2_Moi_Giang!$K:$K,ThongKe_GV!Y$1,TKB_HK2_Moi_Giang!$L:$L,ThongKe_GV!Y$2)&gt;0,"X","")</f>
        <v/>
      </c>
      <c r="Z109" s="80" t="str">
        <f>IF(COUNTIFS(TKB_HK2_Moi_Giang!$S:$S,ThongKe_GV!$C109,TKB_HK2_Moi_Giang!$K:$K,ThongKe_GV!Z$1,TKB_HK2_Moi_Giang!$L:$L,ThongKe_GV!Z$2)&gt;0,"X","")</f>
        <v/>
      </c>
      <c r="AA109" s="80" t="str">
        <f>IF(COUNTIFS(TKB_HK2_Moi_Giang!$S:$S,ThongKe_GV!$C109,TKB_HK2_Moi_Giang!$K:$K,ThongKe_GV!AA$1,TKB_HK2_Moi_Giang!$L:$L,ThongKe_GV!AA$2)&gt;0,"X","")</f>
        <v/>
      </c>
      <c r="AB109" s="80" t="str">
        <f>IF(COUNTIFS(TKB_HK2_Moi_Giang!$S:$S,ThongKe_GV!$C109,TKB_HK2_Moi_Giang!$K:$K,ThongKe_GV!AB$1,TKB_HK2_Moi_Giang!$L:$L,ThongKe_GV!AB$2)&gt;0,"X","")</f>
        <v/>
      </c>
    </row>
    <row r="110">
      <c r="A110" s="68" t="str">
        <f t="shared" si="7"/>
        <v>Ngoại ngữ</v>
      </c>
      <c r="B110" s="77" t="s">
        <v>391</v>
      </c>
      <c r="C110" s="85" t="s">
        <v>392</v>
      </c>
      <c r="D110" s="85" t="s">
        <v>393</v>
      </c>
      <c r="E110" s="79" t="str">
        <f>IF(COUNTIFS(TKB_HK2_Moi_Giang!$S:$S,ThongKe_GV!$C110,TKB_HK2_Moi_Giang!$K:$K,ThongKe_GV!E$1,TKB_HK2_Moi_Giang!$L:$L,ThongKe_GV!E$2)&gt;0,"X","")</f>
        <v/>
      </c>
      <c r="F110" s="79" t="str">
        <f>IF(COUNTIFS(TKB_HK2_Moi_Giang!$S:$S,ThongKe_GV!$C110,TKB_HK2_Moi_Giang!$K:$K,ThongKe_GV!F$1,TKB_HK2_Moi_Giang!$L:$L,ThongKe_GV!F$2)&gt;0,"X","")</f>
        <v/>
      </c>
      <c r="G110" s="79" t="str">
        <f>IF(COUNTIFS(TKB_HK2_Moi_Giang!$S:$S,ThongKe_GV!$C110,TKB_HK2_Moi_Giang!$K:$K,ThongKe_GV!G$1,TKB_HK2_Moi_Giang!$L:$L,ThongKe_GV!G$2)&gt;0,"X","")</f>
        <v/>
      </c>
      <c r="H110" s="79" t="str">
        <f>IF(COUNTIFS(TKB_HK2_Moi_Giang!$S:$S,ThongKe_GV!$C110,TKB_HK2_Moi_Giang!$K:$K,ThongKe_GV!H$1,TKB_HK2_Moi_Giang!$L:$L,ThongKe_GV!H$2)&gt;0,"X","")</f>
        <v/>
      </c>
      <c r="I110" s="79" t="str">
        <f>IF(COUNTIFS(TKB_HK2_Moi_Giang!$S:$S,ThongKe_GV!$C110,TKB_HK2_Moi_Giang!$K:$K,ThongKe_GV!I$1,TKB_HK2_Moi_Giang!$L:$L,ThongKe_GV!I$2)&gt;0,"X","")</f>
        <v/>
      </c>
      <c r="J110" s="79" t="str">
        <f>IF(COUNTIFS(TKB_HK2_Moi_Giang!$S:$S,ThongKe_GV!$C110,TKB_HK2_Moi_Giang!$K:$K,ThongKe_GV!J$1,TKB_HK2_Moi_Giang!$L:$L,ThongKe_GV!J$2)&gt;0,"X","")</f>
        <v/>
      </c>
      <c r="K110" s="79" t="str">
        <f>IF(COUNTIFS(TKB_HK2_Moi_Giang!$S:$S,ThongKe_GV!$C110,TKB_HK2_Moi_Giang!$K:$K,ThongKe_GV!K$1,TKB_HK2_Moi_Giang!$L:$L,ThongKe_GV!K$2)&gt;0,"X","")</f>
        <v/>
      </c>
      <c r="L110" s="79" t="str">
        <f>IF(COUNTIFS(TKB_HK2_Moi_Giang!$S:$S,ThongKe_GV!$C110,TKB_HK2_Moi_Giang!$K:$K,ThongKe_GV!L$1,TKB_HK2_Moi_Giang!$L:$L,ThongKe_GV!L$2)&gt;0,"X","")</f>
        <v/>
      </c>
      <c r="M110" s="79" t="str">
        <f>IF(COUNTIFS(TKB_HK2_Moi_Giang!$S:$S,ThongKe_GV!$C110,TKB_HK2_Moi_Giang!$K:$K,ThongKe_GV!M$1,TKB_HK2_Moi_Giang!$L:$L,ThongKe_GV!M$2)&gt;0,"X","")</f>
        <v/>
      </c>
      <c r="N110" s="79" t="str">
        <f>IF(COUNTIFS(TKB_HK2_Moi_Giang!$S:$S,ThongKe_GV!$C110,TKB_HK2_Moi_Giang!$K:$K,ThongKe_GV!N$1,TKB_HK2_Moi_Giang!$L:$L,ThongKe_GV!N$2)&gt;0,"X","")</f>
        <v/>
      </c>
      <c r="O110" s="79" t="str">
        <f>IF(COUNTIFS(TKB_HK2_Moi_Giang!$S:$S,ThongKe_GV!$C110,TKB_HK2_Moi_Giang!$K:$K,ThongKe_GV!O$1,TKB_HK2_Moi_Giang!$L:$L,ThongKe_GV!O$2)&gt;0,"X","")</f>
        <v/>
      </c>
      <c r="P110" s="79" t="str">
        <f>IF(COUNTIFS(TKB_HK2_Moi_Giang!$S:$S,ThongKe_GV!$C110,TKB_HK2_Moi_Giang!$K:$K,ThongKe_GV!P$1,TKB_HK2_Moi_Giang!$L:$L,ThongKe_GV!P$2)&gt;0,"X","")</f>
        <v/>
      </c>
      <c r="Q110" s="80" t="str">
        <f>IF(COUNTIFS(TKB_HK2_Moi_Giang!$S:$S,ThongKe_GV!$C110,TKB_HK2_Moi_Giang!$K:$K,ThongKe_GV!Q$1,TKB_HK2_Moi_Giang!$L:$L,ThongKe_GV!Q$2)&gt;0,"X","")</f>
        <v/>
      </c>
      <c r="R110" s="80" t="str">
        <f>IF(COUNTIFS(TKB_HK2_Moi_Giang!$S:$S,ThongKe_GV!$C110,TKB_HK2_Moi_Giang!$K:$K,ThongKe_GV!R$1,TKB_HK2_Moi_Giang!$L:$L,ThongKe_GV!R$2)&gt;0,"X","")</f>
        <v/>
      </c>
      <c r="S110" s="80" t="str">
        <f>IF(COUNTIFS(TKB_HK2_Moi_Giang!$S:$S,ThongKe_GV!$C110,TKB_HK2_Moi_Giang!$K:$K,ThongKe_GV!S$1,TKB_HK2_Moi_Giang!$L:$L,ThongKe_GV!S$2)&gt;0,"X","")</f>
        <v/>
      </c>
      <c r="T110" s="80" t="str">
        <f>IF(COUNTIFS(TKB_HK2_Moi_Giang!$S:$S,ThongKe_GV!$C110,TKB_HK2_Moi_Giang!$K:$K,ThongKe_GV!T$1,TKB_HK2_Moi_Giang!$L:$L,ThongKe_GV!T$2)&gt;0,"X","")</f>
        <v/>
      </c>
      <c r="U110" s="80" t="str">
        <f>IF(COUNTIFS(TKB_HK2_Moi_Giang!$S:$S,ThongKe_GV!$C110,TKB_HK2_Moi_Giang!$K:$K,ThongKe_GV!U$1,TKB_HK2_Moi_Giang!$L:$L,ThongKe_GV!U$2)&gt;0,"X","")</f>
        <v/>
      </c>
      <c r="V110" s="80" t="str">
        <f>IF(COUNTIFS(TKB_HK2_Moi_Giang!$S:$S,ThongKe_GV!$C110,TKB_HK2_Moi_Giang!$K:$K,ThongKe_GV!V$1,TKB_HK2_Moi_Giang!$L:$L,ThongKe_GV!V$2)&gt;0,"X","")</f>
        <v/>
      </c>
      <c r="W110" s="80" t="str">
        <f>IF(COUNTIFS(TKB_HK2_Moi_Giang!$S:$S,ThongKe_GV!$C110,TKB_HK2_Moi_Giang!$K:$K,ThongKe_GV!W$1,TKB_HK2_Moi_Giang!$L:$L,ThongKe_GV!W$2)&gt;0,"X","")</f>
        <v/>
      </c>
      <c r="X110" s="80" t="str">
        <f>IF(COUNTIFS(TKB_HK2_Moi_Giang!$S:$S,ThongKe_GV!$C110,TKB_HK2_Moi_Giang!$K:$K,ThongKe_GV!X$1,TKB_HK2_Moi_Giang!$L:$L,ThongKe_GV!X$2)&gt;0,"X","")</f>
        <v/>
      </c>
      <c r="Y110" s="80" t="str">
        <f>IF(COUNTIFS(TKB_HK2_Moi_Giang!$S:$S,ThongKe_GV!$C110,TKB_HK2_Moi_Giang!$K:$K,ThongKe_GV!Y$1,TKB_HK2_Moi_Giang!$L:$L,ThongKe_GV!Y$2)&gt;0,"X","")</f>
        <v/>
      </c>
      <c r="Z110" s="80" t="str">
        <f>IF(COUNTIFS(TKB_HK2_Moi_Giang!$S:$S,ThongKe_GV!$C110,TKB_HK2_Moi_Giang!$K:$K,ThongKe_GV!Z$1,TKB_HK2_Moi_Giang!$L:$L,ThongKe_GV!Z$2)&gt;0,"X","")</f>
        <v/>
      </c>
      <c r="AA110" s="80" t="str">
        <f>IF(COUNTIFS(TKB_HK2_Moi_Giang!$S:$S,ThongKe_GV!$C110,TKB_HK2_Moi_Giang!$K:$K,ThongKe_GV!AA$1,TKB_HK2_Moi_Giang!$L:$L,ThongKe_GV!AA$2)&gt;0,"X","")</f>
        <v/>
      </c>
      <c r="AB110" s="80" t="str">
        <f>IF(COUNTIFS(TKB_HK2_Moi_Giang!$S:$S,ThongKe_GV!$C110,TKB_HK2_Moi_Giang!$K:$K,ThongKe_GV!AB$1,TKB_HK2_Moi_Giang!$L:$L,ThongKe_GV!AB$2)&gt;0,"X","")</f>
        <v/>
      </c>
    </row>
    <row r="111">
      <c r="A111" s="68" t="str">
        <f t="shared" si="7"/>
        <v/>
      </c>
      <c r="B111" s="77" t="s">
        <v>394</v>
      </c>
      <c r="C111" s="85" t="s">
        <v>395</v>
      </c>
      <c r="D111" s="85" t="s">
        <v>396</v>
      </c>
      <c r="E111" s="79" t="str">
        <f>IF(COUNTIFS(TKB_HK2_Moi_Giang!$S:$S,ThongKe_GV!$C111,TKB_HK2_Moi_Giang!$K:$K,ThongKe_GV!E$1,TKB_HK2_Moi_Giang!$L:$L,ThongKe_GV!E$2)&gt;0,"X","")</f>
        <v/>
      </c>
      <c r="F111" s="79" t="str">
        <f>IF(COUNTIFS(TKB_HK2_Moi_Giang!$S:$S,ThongKe_GV!$C111,TKB_HK2_Moi_Giang!$K:$K,ThongKe_GV!F$1,TKB_HK2_Moi_Giang!$L:$L,ThongKe_GV!F$2)&gt;0,"X","")</f>
        <v/>
      </c>
      <c r="G111" s="79" t="str">
        <f>IF(COUNTIFS(TKB_HK2_Moi_Giang!$S:$S,ThongKe_GV!$C111,TKB_HK2_Moi_Giang!$K:$K,ThongKe_GV!G$1,TKB_HK2_Moi_Giang!$L:$L,ThongKe_GV!G$2)&gt;0,"X","")</f>
        <v/>
      </c>
      <c r="H111" s="79" t="str">
        <f>IF(COUNTIFS(TKB_HK2_Moi_Giang!$S:$S,ThongKe_GV!$C111,TKB_HK2_Moi_Giang!$K:$K,ThongKe_GV!H$1,TKB_HK2_Moi_Giang!$L:$L,ThongKe_GV!H$2)&gt;0,"X","")</f>
        <v/>
      </c>
      <c r="I111" s="79" t="str">
        <f>IF(COUNTIFS(TKB_HK2_Moi_Giang!$S:$S,ThongKe_GV!$C111,TKB_HK2_Moi_Giang!$K:$K,ThongKe_GV!I$1,TKB_HK2_Moi_Giang!$L:$L,ThongKe_GV!I$2)&gt;0,"X","")</f>
        <v/>
      </c>
      <c r="J111" s="79" t="str">
        <f>IF(COUNTIFS(TKB_HK2_Moi_Giang!$S:$S,ThongKe_GV!$C111,TKB_HK2_Moi_Giang!$K:$K,ThongKe_GV!J$1,TKB_HK2_Moi_Giang!$L:$L,ThongKe_GV!J$2)&gt;0,"X","")</f>
        <v/>
      </c>
      <c r="K111" s="79" t="str">
        <f>IF(COUNTIFS(TKB_HK2_Moi_Giang!$S:$S,ThongKe_GV!$C111,TKB_HK2_Moi_Giang!$K:$K,ThongKe_GV!K$1,TKB_HK2_Moi_Giang!$L:$L,ThongKe_GV!K$2)&gt;0,"X","")</f>
        <v/>
      </c>
      <c r="L111" s="79" t="str">
        <f>IF(COUNTIFS(TKB_HK2_Moi_Giang!$S:$S,ThongKe_GV!$C111,TKB_HK2_Moi_Giang!$K:$K,ThongKe_GV!L$1,TKB_HK2_Moi_Giang!$L:$L,ThongKe_GV!L$2)&gt;0,"X","")</f>
        <v/>
      </c>
      <c r="M111" s="79" t="str">
        <f>IF(COUNTIFS(TKB_HK2_Moi_Giang!$S:$S,ThongKe_GV!$C111,TKB_HK2_Moi_Giang!$K:$K,ThongKe_GV!M$1,TKB_HK2_Moi_Giang!$L:$L,ThongKe_GV!M$2)&gt;0,"X","")</f>
        <v/>
      </c>
      <c r="N111" s="79" t="str">
        <f>IF(COUNTIFS(TKB_HK2_Moi_Giang!$S:$S,ThongKe_GV!$C111,TKB_HK2_Moi_Giang!$K:$K,ThongKe_GV!N$1,TKB_HK2_Moi_Giang!$L:$L,ThongKe_GV!N$2)&gt;0,"X","")</f>
        <v/>
      </c>
      <c r="O111" s="79" t="str">
        <f>IF(COUNTIFS(TKB_HK2_Moi_Giang!$S:$S,ThongKe_GV!$C111,TKB_HK2_Moi_Giang!$K:$K,ThongKe_GV!O$1,TKB_HK2_Moi_Giang!$L:$L,ThongKe_GV!O$2)&gt;0,"X","")</f>
        <v/>
      </c>
      <c r="P111" s="79" t="str">
        <f>IF(COUNTIFS(TKB_HK2_Moi_Giang!$S:$S,ThongKe_GV!$C111,TKB_HK2_Moi_Giang!$K:$K,ThongKe_GV!P$1,TKB_HK2_Moi_Giang!$L:$L,ThongKe_GV!P$2)&gt;0,"X","")</f>
        <v/>
      </c>
      <c r="Q111" s="80" t="str">
        <f>IF(COUNTIFS(TKB_HK2_Moi_Giang!$S:$S,ThongKe_GV!$C111,TKB_HK2_Moi_Giang!$K:$K,ThongKe_GV!Q$1,TKB_HK2_Moi_Giang!$L:$L,ThongKe_GV!Q$2)&gt;0,"X","")</f>
        <v/>
      </c>
      <c r="R111" s="80" t="str">
        <f>IF(COUNTIFS(TKB_HK2_Moi_Giang!$S:$S,ThongKe_GV!$C111,TKB_HK2_Moi_Giang!$K:$K,ThongKe_GV!R$1,TKB_HK2_Moi_Giang!$L:$L,ThongKe_GV!R$2)&gt;0,"X","")</f>
        <v/>
      </c>
      <c r="S111" s="80" t="str">
        <f>IF(COUNTIFS(TKB_HK2_Moi_Giang!$S:$S,ThongKe_GV!$C111,TKB_HK2_Moi_Giang!$K:$K,ThongKe_GV!S$1,TKB_HK2_Moi_Giang!$L:$L,ThongKe_GV!S$2)&gt;0,"X","")</f>
        <v/>
      </c>
      <c r="T111" s="80" t="str">
        <f>IF(COUNTIFS(TKB_HK2_Moi_Giang!$S:$S,ThongKe_GV!$C111,TKB_HK2_Moi_Giang!$K:$K,ThongKe_GV!T$1,TKB_HK2_Moi_Giang!$L:$L,ThongKe_GV!T$2)&gt;0,"X","")</f>
        <v/>
      </c>
      <c r="U111" s="80" t="str">
        <f>IF(COUNTIFS(TKB_HK2_Moi_Giang!$S:$S,ThongKe_GV!$C111,TKB_HK2_Moi_Giang!$K:$K,ThongKe_GV!U$1,TKB_HK2_Moi_Giang!$L:$L,ThongKe_GV!U$2)&gt;0,"X","")</f>
        <v/>
      </c>
      <c r="V111" s="80" t="str">
        <f>IF(COUNTIFS(TKB_HK2_Moi_Giang!$S:$S,ThongKe_GV!$C111,TKB_HK2_Moi_Giang!$K:$K,ThongKe_GV!V$1,TKB_HK2_Moi_Giang!$L:$L,ThongKe_GV!V$2)&gt;0,"X","")</f>
        <v/>
      </c>
      <c r="W111" s="80" t="str">
        <f>IF(COUNTIFS(TKB_HK2_Moi_Giang!$S:$S,ThongKe_GV!$C111,TKB_HK2_Moi_Giang!$K:$K,ThongKe_GV!W$1,TKB_HK2_Moi_Giang!$L:$L,ThongKe_GV!W$2)&gt;0,"X","")</f>
        <v/>
      </c>
      <c r="X111" s="80" t="str">
        <f>IF(COUNTIFS(TKB_HK2_Moi_Giang!$S:$S,ThongKe_GV!$C111,TKB_HK2_Moi_Giang!$K:$K,ThongKe_GV!X$1,TKB_HK2_Moi_Giang!$L:$L,ThongKe_GV!X$2)&gt;0,"X","")</f>
        <v/>
      </c>
      <c r="Y111" s="80" t="str">
        <f>IF(COUNTIFS(TKB_HK2_Moi_Giang!$S:$S,ThongKe_GV!$C111,TKB_HK2_Moi_Giang!$K:$K,ThongKe_GV!Y$1,TKB_HK2_Moi_Giang!$L:$L,ThongKe_GV!Y$2)&gt;0,"X","")</f>
        <v/>
      </c>
      <c r="Z111" s="80" t="str">
        <f>IF(COUNTIFS(TKB_HK2_Moi_Giang!$S:$S,ThongKe_GV!$C111,TKB_HK2_Moi_Giang!$K:$K,ThongKe_GV!Z$1,TKB_HK2_Moi_Giang!$L:$L,ThongKe_GV!Z$2)&gt;0,"X","")</f>
        <v/>
      </c>
      <c r="AA111" s="80" t="str">
        <f>IF(COUNTIFS(TKB_HK2_Moi_Giang!$S:$S,ThongKe_GV!$C111,TKB_HK2_Moi_Giang!$K:$K,ThongKe_GV!AA$1,TKB_HK2_Moi_Giang!$L:$L,ThongKe_GV!AA$2)&gt;0,"X","")</f>
        <v/>
      </c>
      <c r="AB111" s="80" t="str">
        <f>IF(COUNTIFS(TKB_HK2_Moi_Giang!$S:$S,ThongKe_GV!$C111,TKB_HK2_Moi_Giang!$K:$K,ThongKe_GV!AB$1,TKB_HK2_Moi_Giang!$L:$L,ThongKe_GV!AB$2)&gt;0,"X","")</f>
        <v/>
      </c>
    </row>
    <row r="112">
      <c r="A112" s="68" t="str">
        <f t="shared" si="7"/>
        <v>Quản trị</v>
      </c>
      <c r="B112" s="77" t="s">
        <v>397</v>
      </c>
      <c r="C112" s="85" t="s">
        <v>398</v>
      </c>
      <c r="D112" s="85" t="s">
        <v>399</v>
      </c>
      <c r="E112" s="79" t="str">
        <f>IF(COUNTIFS(TKB_HK2_Moi_Giang!$S:$S,ThongKe_GV!$C112,TKB_HK2_Moi_Giang!$K:$K,ThongKe_GV!E$1,TKB_HK2_Moi_Giang!$L:$L,ThongKe_GV!E$2)&gt;0,"X","")</f>
        <v>X</v>
      </c>
      <c r="F112" s="79" t="str">
        <f>IF(COUNTIFS(TKB_HK2_Moi_Giang!$S:$S,ThongKe_GV!$C112,TKB_HK2_Moi_Giang!$K:$K,ThongKe_GV!F$1,TKB_HK2_Moi_Giang!$L:$L,ThongKe_GV!F$2)&gt;0,"X","")</f>
        <v>X</v>
      </c>
      <c r="G112" s="79" t="str">
        <f>IF(COUNTIFS(TKB_HK2_Moi_Giang!$S:$S,ThongKe_GV!$C112,TKB_HK2_Moi_Giang!$K:$K,ThongKe_GV!G$1,TKB_HK2_Moi_Giang!$L:$L,ThongKe_GV!G$2)&gt;0,"X","")</f>
        <v/>
      </c>
      <c r="H112" s="79" t="str">
        <f>IF(COUNTIFS(TKB_HK2_Moi_Giang!$S:$S,ThongKe_GV!$C112,TKB_HK2_Moi_Giang!$K:$K,ThongKe_GV!H$1,TKB_HK2_Moi_Giang!$L:$L,ThongKe_GV!H$2)&gt;0,"X","")</f>
        <v>X</v>
      </c>
      <c r="I112" s="79" t="str">
        <f>IF(COUNTIFS(TKB_HK2_Moi_Giang!$S:$S,ThongKe_GV!$C112,TKB_HK2_Moi_Giang!$K:$K,ThongKe_GV!I$1,TKB_HK2_Moi_Giang!$L:$L,ThongKe_GV!I$2)&gt;0,"X","")</f>
        <v>X</v>
      </c>
      <c r="J112" s="79" t="str">
        <f>IF(COUNTIFS(TKB_HK2_Moi_Giang!$S:$S,ThongKe_GV!$C112,TKB_HK2_Moi_Giang!$K:$K,ThongKe_GV!J$1,TKB_HK2_Moi_Giang!$L:$L,ThongKe_GV!J$2)&gt;0,"X","")</f>
        <v/>
      </c>
      <c r="K112" s="79" t="str">
        <f>IF(COUNTIFS(TKB_HK2_Moi_Giang!$S:$S,ThongKe_GV!$C112,TKB_HK2_Moi_Giang!$K:$K,ThongKe_GV!K$1,TKB_HK2_Moi_Giang!$L:$L,ThongKe_GV!K$2)&gt;0,"X","")</f>
        <v/>
      </c>
      <c r="L112" s="79" t="str">
        <f>IF(COUNTIFS(TKB_HK2_Moi_Giang!$S:$S,ThongKe_GV!$C112,TKB_HK2_Moi_Giang!$K:$K,ThongKe_GV!L$1,TKB_HK2_Moi_Giang!$L:$L,ThongKe_GV!L$2)&gt;0,"X","")</f>
        <v/>
      </c>
      <c r="M112" s="79" t="str">
        <f>IF(COUNTIFS(TKB_HK2_Moi_Giang!$S:$S,ThongKe_GV!$C112,TKB_HK2_Moi_Giang!$K:$K,ThongKe_GV!M$1,TKB_HK2_Moi_Giang!$L:$L,ThongKe_GV!M$2)&gt;0,"X","")</f>
        <v/>
      </c>
      <c r="N112" s="79" t="str">
        <f>IF(COUNTIFS(TKB_HK2_Moi_Giang!$S:$S,ThongKe_GV!$C112,TKB_HK2_Moi_Giang!$K:$K,ThongKe_GV!N$1,TKB_HK2_Moi_Giang!$L:$L,ThongKe_GV!N$2)&gt;0,"X","")</f>
        <v/>
      </c>
      <c r="O112" s="79" t="str">
        <f>IF(COUNTIFS(TKB_HK2_Moi_Giang!$S:$S,ThongKe_GV!$C112,TKB_HK2_Moi_Giang!$K:$K,ThongKe_GV!O$1,TKB_HK2_Moi_Giang!$L:$L,ThongKe_GV!O$2)&gt;0,"X","")</f>
        <v/>
      </c>
      <c r="P112" s="79" t="str">
        <f>IF(COUNTIFS(TKB_HK2_Moi_Giang!$S:$S,ThongKe_GV!$C112,TKB_HK2_Moi_Giang!$K:$K,ThongKe_GV!P$1,TKB_HK2_Moi_Giang!$L:$L,ThongKe_GV!P$2)&gt;0,"X","")</f>
        <v/>
      </c>
      <c r="Q112" s="80" t="str">
        <f>IF(COUNTIFS(TKB_HK2_Moi_Giang!$S:$S,ThongKe_GV!$C112,TKB_HK2_Moi_Giang!$K:$K,ThongKe_GV!Q$1,TKB_HK2_Moi_Giang!$L:$L,ThongKe_GV!Q$2)&gt;0,"X","")</f>
        <v/>
      </c>
      <c r="R112" s="80" t="str">
        <f>IF(COUNTIFS(TKB_HK2_Moi_Giang!$S:$S,ThongKe_GV!$C112,TKB_HK2_Moi_Giang!$K:$K,ThongKe_GV!R$1,TKB_HK2_Moi_Giang!$L:$L,ThongKe_GV!R$2)&gt;0,"X","")</f>
        <v/>
      </c>
      <c r="S112" s="80" t="str">
        <f>IF(COUNTIFS(TKB_HK2_Moi_Giang!$S:$S,ThongKe_GV!$C112,TKB_HK2_Moi_Giang!$K:$K,ThongKe_GV!S$1,TKB_HK2_Moi_Giang!$L:$L,ThongKe_GV!S$2)&gt;0,"X","")</f>
        <v/>
      </c>
      <c r="T112" s="80" t="str">
        <f>IF(COUNTIFS(TKB_HK2_Moi_Giang!$S:$S,ThongKe_GV!$C112,TKB_HK2_Moi_Giang!$K:$K,ThongKe_GV!T$1,TKB_HK2_Moi_Giang!$L:$L,ThongKe_GV!T$2)&gt;0,"X","")</f>
        <v/>
      </c>
      <c r="U112" s="80" t="str">
        <f>IF(COUNTIFS(TKB_HK2_Moi_Giang!$S:$S,ThongKe_GV!$C112,TKB_HK2_Moi_Giang!$K:$K,ThongKe_GV!U$1,TKB_HK2_Moi_Giang!$L:$L,ThongKe_GV!U$2)&gt;0,"X","")</f>
        <v>X</v>
      </c>
      <c r="V112" s="80" t="str">
        <f>IF(COUNTIFS(TKB_HK2_Moi_Giang!$S:$S,ThongKe_GV!$C112,TKB_HK2_Moi_Giang!$K:$K,ThongKe_GV!V$1,TKB_HK2_Moi_Giang!$L:$L,ThongKe_GV!V$2)&gt;0,"X","")</f>
        <v/>
      </c>
      <c r="W112" s="80" t="str">
        <f>IF(COUNTIFS(TKB_HK2_Moi_Giang!$S:$S,ThongKe_GV!$C112,TKB_HK2_Moi_Giang!$K:$K,ThongKe_GV!W$1,TKB_HK2_Moi_Giang!$L:$L,ThongKe_GV!W$2)&gt;0,"X","")</f>
        <v/>
      </c>
      <c r="X112" s="80" t="str">
        <f>IF(COUNTIFS(TKB_HK2_Moi_Giang!$S:$S,ThongKe_GV!$C112,TKB_HK2_Moi_Giang!$K:$K,ThongKe_GV!X$1,TKB_HK2_Moi_Giang!$L:$L,ThongKe_GV!X$2)&gt;0,"X","")</f>
        <v/>
      </c>
      <c r="Y112" s="80" t="str">
        <f>IF(COUNTIFS(TKB_HK2_Moi_Giang!$S:$S,ThongKe_GV!$C112,TKB_HK2_Moi_Giang!$K:$K,ThongKe_GV!Y$1,TKB_HK2_Moi_Giang!$L:$L,ThongKe_GV!Y$2)&gt;0,"X","")</f>
        <v/>
      </c>
      <c r="Z112" s="80" t="str">
        <f>IF(COUNTIFS(TKB_HK2_Moi_Giang!$S:$S,ThongKe_GV!$C112,TKB_HK2_Moi_Giang!$K:$K,ThongKe_GV!Z$1,TKB_HK2_Moi_Giang!$L:$L,ThongKe_GV!Z$2)&gt;0,"X","")</f>
        <v/>
      </c>
      <c r="AA112" s="80" t="str">
        <f>IF(COUNTIFS(TKB_HK2_Moi_Giang!$S:$S,ThongKe_GV!$C112,TKB_HK2_Moi_Giang!$K:$K,ThongKe_GV!AA$1,TKB_HK2_Moi_Giang!$L:$L,ThongKe_GV!AA$2)&gt;0,"X","")</f>
        <v/>
      </c>
      <c r="AB112" s="80" t="str">
        <f>IF(COUNTIFS(TKB_HK2_Moi_Giang!$S:$S,ThongKe_GV!$C112,TKB_HK2_Moi_Giang!$K:$K,ThongKe_GV!AB$1,TKB_HK2_Moi_Giang!$L:$L,ThongKe_GV!AB$2)&gt;0,"X","")</f>
        <v/>
      </c>
    </row>
    <row r="113">
      <c r="A113" s="68" t="str">
        <f t="shared" si="7"/>
        <v>Quản trị</v>
      </c>
      <c r="B113" s="77" t="s">
        <v>400</v>
      </c>
      <c r="C113" s="85" t="s">
        <v>401</v>
      </c>
      <c r="D113" s="85" t="s">
        <v>402</v>
      </c>
      <c r="E113" s="79" t="str">
        <f>IF(COUNTIFS(TKB_HK2_Moi_Giang!$S:$S,ThongKe_GV!$C113,TKB_HK2_Moi_Giang!$K:$K,ThongKe_GV!E$1,TKB_HK2_Moi_Giang!$L:$L,ThongKe_GV!E$2)&gt;0,"X","")</f>
        <v/>
      </c>
      <c r="F113" s="79" t="str">
        <f>IF(COUNTIFS(TKB_HK2_Moi_Giang!$S:$S,ThongKe_GV!$C113,TKB_HK2_Moi_Giang!$K:$K,ThongKe_GV!F$1,TKB_HK2_Moi_Giang!$L:$L,ThongKe_GV!F$2)&gt;0,"X","")</f>
        <v/>
      </c>
      <c r="G113" s="79" t="str">
        <f>IF(COUNTIFS(TKB_HK2_Moi_Giang!$S:$S,ThongKe_GV!$C113,TKB_HK2_Moi_Giang!$K:$K,ThongKe_GV!G$1,TKB_HK2_Moi_Giang!$L:$L,ThongKe_GV!G$2)&gt;0,"X","")</f>
        <v/>
      </c>
      <c r="H113" s="79" t="str">
        <f>IF(COUNTIFS(TKB_HK2_Moi_Giang!$S:$S,ThongKe_GV!$C113,TKB_HK2_Moi_Giang!$K:$K,ThongKe_GV!H$1,TKB_HK2_Moi_Giang!$L:$L,ThongKe_GV!H$2)&gt;0,"X","")</f>
        <v/>
      </c>
      <c r="I113" s="79" t="str">
        <f>IF(COUNTIFS(TKB_HK2_Moi_Giang!$S:$S,ThongKe_GV!$C113,TKB_HK2_Moi_Giang!$K:$K,ThongKe_GV!I$1,TKB_HK2_Moi_Giang!$L:$L,ThongKe_GV!I$2)&gt;0,"X","")</f>
        <v/>
      </c>
      <c r="J113" s="79" t="str">
        <f>IF(COUNTIFS(TKB_HK2_Moi_Giang!$S:$S,ThongKe_GV!$C113,TKB_HK2_Moi_Giang!$K:$K,ThongKe_GV!J$1,TKB_HK2_Moi_Giang!$L:$L,ThongKe_GV!J$2)&gt;0,"X","")</f>
        <v/>
      </c>
      <c r="K113" s="79" t="str">
        <f>IF(COUNTIFS(TKB_HK2_Moi_Giang!$S:$S,ThongKe_GV!$C113,TKB_HK2_Moi_Giang!$K:$K,ThongKe_GV!K$1,TKB_HK2_Moi_Giang!$L:$L,ThongKe_GV!K$2)&gt;0,"X","")</f>
        <v/>
      </c>
      <c r="L113" s="79" t="str">
        <f>IF(COUNTIFS(TKB_HK2_Moi_Giang!$S:$S,ThongKe_GV!$C113,TKB_HK2_Moi_Giang!$K:$K,ThongKe_GV!L$1,TKB_HK2_Moi_Giang!$L:$L,ThongKe_GV!L$2)&gt;0,"X","")</f>
        <v/>
      </c>
      <c r="M113" s="79" t="str">
        <f>IF(COUNTIFS(TKB_HK2_Moi_Giang!$S:$S,ThongKe_GV!$C113,TKB_HK2_Moi_Giang!$K:$K,ThongKe_GV!M$1,TKB_HK2_Moi_Giang!$L:$L,ThongKe_GV!M$2)&gt;0,"X","")</f>
        <v/>
      </c>
      <c r="N113" s="79" t="str">
        <f>IF(COUNTIFS(TKB_HK2_Moi_Giang!$S:$S,ThongKe_GV!$C113,TKB_HK2_Moi_Giang!$K:$K,ThongKe_GV!N$1,TKB_HK2_Moi_Giang!$L:$L,ThongKe_GV!N$2)&gt;0,"X","")</f>
        <v/>
      </c>
      <c r="O113" s="79" t="str">
        <f>IF(COUNTIFS(TKB_HK2_Moi_Giang!$S:$S,ThongKe_GV!$C113,TKB_HK2_Moi_Giang!$K:$K,ThongKe_GV!O$1,TKB_HK2_Moi_Giang!$L:$L,ThongKe_GV!O$2)&gt;0,"X","")</f>
        <v/>
      </c>
      <c r="P113" s="79" t="str">
        <f>IF(COUNTIFS(TKB_HK2_Moi_Giang!$S:$S,ThongKe_GV!$C113,TKB_HK2_Moi_Giang!$K:$K,ThongKe_GV!P$1,TKB_HK2_Moi_Giang!$L:$L,ThongKe_GV!P$2)&gt;0,"X","")</f>
        <v/>
      </c>
      <c r="Q113" s="80" t="str">
        <f>IF(COUNTIFS(TKB_HK2_Moi_Giang!$S:$S,ThongKe_GV!$C113,TKB_HK2_Moi_Giang!$K:$K,ThongKe_GV!Q$1,TKB_HK2_Moi_Giang!$L:$L,ThongKe_GV!Q$2)&gt;0,"X","")</f>
        <v/>
      </c>
      <c r="R113" s="80" t="str">
        <f>IF(COUNTIFS(TKB_HK2_Moi_Giang!$S:$S,ThongKe_GV!$C113,TKB_HK2_Moi_Giang!$K:$K,ThongKe_GV!R$1,TKB_HK2_Moi_Giang!$L:$L,ThongKe_GV!R$2)&gt;0,"X","")</f>
        <v/>
      </c>
      <c r="S113" s="80" t="str">
        <f>IF(COUNTIFS(TKB_HK2_Moi_Giang!$S:$S,ThongKe_GV!$C113,TKB_HK2_Moi_Giang!$K:$K,ThongKe_GV!S$1,TKB_HK2_Moi_Giang!$L:$L,ThongKe_GV!S$2)&gt;0,"X","")</f>
        <v/>
      </c>
      <c r="T113" s="80" t="str">
        <f>IF(COUNTIFS(TKB_HK2_Moi_Giang!$S:$S,ThongKe_GV!$C113,TKB_HK2_Moi_Giang!$K:$K,ThongKe_GV!T$1,TKB_HK2_Moi_Giang!$L:$L,ThongKe_GV!T$2)&gt;0,"X","")</f>
        <v/>
      </c>
      <c r="U113" s="80" t="str">
        <f>IF(COUNTIFS(TKB_HK2_Moi_Giang!$S:$S,ThongKe_GV!$C113,TKB_HK2_Moi_Giang!$K:$K,ThongKe_GV!U$1,TKB_HK2_Moi_Giang!$L:$L,ThongKe_GV!U$2)&gt;0,"X","")</f>
        <v/>
      </c>
      <c r="V113" s="80" t="str">
        <f>IF(COUNTIFS(TKB_HK2_Moi_Giang!$S:$S,ThongKe_GV!$C113,TKB_HK2_Moi_Giang!$K:$K,ThongKe_GV!V$1,TKB_HK2_Moi_Giang!$L:$L,ThongKe_GV!V$2)&gt;0,"X","")</f>
        <v/>
      </c>
      <c r="W113" s="80" t="str">
        <f>IF(COUNTIFS(TKB_HK2_Moi_Giang!$S:$S,ThongKe_GV!$C113,TKB_HK2_Moi_Giang!$K:$K,ThongKe_GV!W$1,TKB_HK2_Moi_Giang!$L:$L,ThongKe_GV!W$2)&gt;0,"X","")</f>
        <v/>
      </c>
      <c r="X113" s="80" t="str">
        <f>IF(COUNTIFS(TKB_HK2_Moi_Giang!$S:$S,ThongKe_GV!$C113,TKB_HK2_Moi_Giang!$K:$K,ThongKe_GV!X$1,TKB_HK2_Moi_Giang!$L:$L,ThongKe_GV!X$2)&gt;0,"X","")</f>
        <v/>
      </c>
      <c r="Y113" s="80" t="str">
        <f>IF(COUNTIFS(TKB_HK2_Moi_Giang!$S:$S,ThongKe_GV!$C113,TKB_HK2_Moi_Giang!$K:$K,ThongKe_GV!Y$1,TKB_HK2_Moi_Giang!$L:$L,ThongKe_GV!Y$2)&gt;0,"X","")</f>
        <v/>
      </c>
      <c r="Z113" s="80" t="str">
        <f>IF(COUNTIFS(TKB_HK2_Moi_Giang!$S:$S,ThongKe_GV!$C113,TKB_HK2_Moi_Giang!$K:$K,ThongKe_GV!Z$1,TKB_HK2_Moi_Giang!$L:$L,ThongKe_GV!Z$2)&gt;0,"X","")</f>
        <v/>
      </c>
      <c r="AA113" s="80" t="str">
        <f>IF(COUNTIFS(TKB_HK2_Moi_Giang!$S:$S,ThongKe_GV!$C113,TKB_HK2_Moi_Giang!$K:$K,ThongKe_GV!AA$1,TKB_HK2_Moi_Giang!$L:$L,ThongKe_GV!AA$2)&gt;0,"X","")</f>
        <v/>
      </c>
      <c r="AB113" s="80" t="str">
        <f>IF(COUNTIFS(TKB_HK2_Moi_Giang!$S:$S,ThongKe_GV!$C113,TKB_HK2_Moi_Giang!$K:$K,ThongKe_GV!AB$1,TKB_HK2_Moi_Giang!$L:$L,ThongKe_GV!AB$2)&gt;0,"X","")</f>
        <v/>
      </c>
    </row>
    <row r="114">
      <c r="A114" s="68" t="str">
        <f t="shared" si="7"/>
        <v/>
      </c>
      <c r="B114" s="77" t="s">
        <v>403</v>
      </c>
      <c r="C114" s="85" t="s">
        <v>404</v>
      </c>
      <c r="D114" s="85" t="s">
        <v>405</v>
      </c>
      <c r="E114" s="79" t="str">
        <f>IF(COUNTIFS(TKB_HK2_Moi_Giang!$S:$S,ThongKe_GV!$C114,TKB_HK2_Moi_Giang!$K:$K,ThongKe_GV!E$1,TKB_HK2_Moi_Giang!$L:$L,ThongKe_GV!E$2)&gt;0,"X","")</f>
        <v/>
      </c>
      <c r="F114" s="79" t="str">
        <f>IF(COUNTIFS(TKB_HK2_Moi_Giang!$S:$S,ThongKe_GV!$C114,TKB_HK2_Moi_Giang!$K:$K,ThongKe_GV!F$1,TKB_HK2_Moi_Giang!$L:$L,ThongKe_GV!F$2)&gt;0,"X","")</f>
        <v/>
      </c>
      <c r="G114" s="79" t="str">
        <f>IF(COUNTIFS(TKB_HK2_Moi_Giang!$S:$S,ThongKe_GV!$C114,TKB_HK2_Moi_Giang!$K:$K,ThongKe_GV!G$1,TKB_HK2_Moi_Giang!$L:$L,ThongKe_GV!G$2)&gt;0,"X","")</f>
        <v/>
      </c>
      <c r="H114" s="79" t="str">
        <f>IF(COUNTIFS(TKB_HK2_Moi_Giang!$S:$S,ThongKe_GV!$C114,TKB_HK2_Moi_Giang!$K:$K,ThongKe_GV!H$1,TKB_HK2_Moi_Giang!$L:$L,ThongKe_GV!H$2)&gt;0,"X","")</f>
        <v/>
      </c>
      <c r="I114" s="79" t="str">
        <f>IF(COUNTIFS(TKB_HK2_Moi_Giang!$S:$S,ThongKe_GV!$C114,TKB_HK2_Moi_Giang!$K:$K,ThongKe_GV!I$1,TKB_HK2_Moi_Giang!$L:$L,ThongKe_GV!I$2)&gt;0,"X","")</f>
        <v/>
      </c>
      <c r="J114" s="79" t="str">
        <f>IF(COUNTIFS(TKB_HK2_Moi_Giang!$S:$S,ThongKe_GV!$C114,TKB_HK2_Moi_Giang!$K:$K,ThongKe_GV!J$1,TKB_HK2_Moi_Giang!$L:$L,ThongKe_GV!J$2)&gt;0,"X","")</f>
        <v/>
      </c>
      <c r="K114" s="79" t="str">
        <f>IF(COUNTIFS(TKB_HK2_Moi_Giang!$S:$S,ThongKe_GV!$C114,TKB_HK2_Moi_Giang!$K:$K,ThongKe_GV!K$1,TKB_HK2_Moi_Giang!$L:$L,ThongKe_GV!K$2)&gt;0,"X","")</f>
        <v/>
      </c>
      <c r="L114" s="79" t="str">
        <f>IF(COUNTIFS(TKB_HK2_Moi_Giang!$S:$S,ThongKe_GV!$C114,TKB_HK2_Moi_Giang!$K:$K,ThongKe_GV!L$1,TKB_HK2_Moi_Giang!$L:$L,ThongKe_GV!L$2)&gt;0,"X","")</f>
        <v/>
      </c>
      <c r="M114" s="79" t="str">
        <f>IF(COUNTIFS(TKB_HK2_Moi_Giang!$S:$S,ThongKe_GV!$C114,TKB_HK2_Moi_Giang!$K:$K,ThongKe_GV!M$1,TKB_HK2_Moi_Giang!$L:$L,ThongKe_GV!M$2)&gt;0,"X","")</f>
        <v/>
      </c>
      <c r="N114" s="79" t="str">
        <f>IF(COUNTIFS(TKB_HK2_Moi_Giang!$S:$S,ThongKe_GV!$C114,TKB_HK2_Moi_Giang!$K:$K,ThongKe_GV!N$1,TKB_HK2_Moi_Giang!$L:$L,ThongKe_GV!N$2)&gt;0,"X","")</f>
        <v/>
      </c>
      <c r="O114" s="79" t="str">
        <f>IF(COUNTIFS(TKB_HK2_Moi_Giang!$S:$S,ThongKe_GV!$C114,TKB_HK2_Moi_Giang!$K:$K,ThongKe_GV!O$1,TKB_HK2_Moi_Giang!$L:$L,ThongKe_GV!O$2)&gt;0,"X","")</f>
        <v/>
      </c>
      <c r="P114" s="79" t="str">
        <f>IF(COUNTIFS(TKB_HK2_Moi_Giang!$S:$S,ThongKe_GV!$C114,TKB_HK2_Moi_Giang!$K:$K,ThongKe_GV!P$1,TKB_HK2_Moi_Giang!$L:$L,ThongKe_GV!P$2)&gt;0,"X","")</f>
        <v/>
      </c>
      <c r="Q114" s="80" t="str">
        <f>IF(COUNTIFS(TKB_HK2_Moi_Giang!$S:$S,ThongKe_GV!$C114,TKB_HK2_Moi_Giang!$K:$K,ThongKe_GV!Q$1,TKB_HK2_Moi_Giang!$L:$L,ThongKe_GV!Q$2)&gt;0,"X","")</f>
        <v>X</v>
      </c>
      <c r="R114" s="80" t="str">
        <f>IF(COUNTIFS(TKB_HK2_Moi_Giang!$S:$S,ThongKe_GV!$C114,TKB_HK2_Moi_Giang!$K:$K,ThongKe_GV!R$1,TKB_HK2_Moi_Giang!$L:$L,ThongKe_GV!R$2)&gt;0,"X","")</f>
        <v/>
      </c>
      <c r="S114" s="80" t="str">
        <f>IF(COUNTIFS(TKB_HK2_Moi_Giang!$S:$S,ThongKe_GV!$C114,TKB_HK2_Moi_Giang!$K:$K,ThongKe_GV!S$1,TKB_HK2_Moi_Giang!$L:$L,ThongKe_GV!S$2)&gt;0,"X","")</f>
        <v/>
      </c>
      <c r="T114" s="80" t="str">
        <f>IF(COUNTIFS(TKB_HK2_Moi_Giang!$S:$S,ThongKe_GV!$C114,TKB_HK2_Moi_Giang!$K:$K,ThongKe_GV!T$1,TKB_HK2_Moi_Giang!$L:$L,ThongKe_GV!T$2)&gt;0,"X","")</f>
        <v/>
      </c>
      <c r="U114" s="80" t="str">
        <f>IF(COUNTIFS(TKB_HK2_Moi_Giang!$S:$S,ThongKe_GV!$C114,TKB_HK2_Moi_Giang!$K:$K,ThongKe_GV!U$1,TKB_HK2_Moi_Giang!$L:$L,ThongKe_GV!U$2)&gt;0,"X","")</f>
        <v/>
      </c>
      <c r="V114" s="80" t="str">
        <f>IF(COUNTIFS(TKB_HK2_Moi_Giang!$S:$S,ThongKe_GV!$C114,TKB_HK2_Moi_Giang!$K:$K,ThongKe_GV!V$1,TKB_HK2_Moi_Giang!$L:$L,ThongKe_GV!V$2)&gt;0,"X","")</f>
        <v>X</v>
      </c>
      <c r="W114" s="80" t="str">
        <f>IF(COUNTIFS(TKB_HK2_Moi_Giang!$S:$S,ThongKe_GV!$C114,TKB_HK2_Moi_Giang!$K:$K,ThongKe_GV!W$1,TKB_HK2_Moi_Giang!$L:$L,ThongKe_GV!W$2)&gt;0,"X","")</f>
        <v/>
      </c>
      <c r="X114" s="80" t="str">
        <f>IF(COUNTIFS(TKB_HK2_Moi_Giang!$S:$S,ThongKe_GV!$C114,TKB_HK2_Moi_Giang!$K:$K,ThongKe_GV!X$1,TKB_HK2_Moi_Giang!$L:$L,ThongKe_GV!X$2)&gt;0,"X","")</f>
        <v/>
      </c>
      <c r="Y114" s="80" t="str">
        <f>IF(COUNTIFS(TKB_HK2_Moi_Giang!$S:$S,ThongKe_GV!$C114,TKB_HK2_Moi_Giang!$K:$K,ThongKe_GV!Y$1,TKB_HK2_Moi_Giang!$L:$L,ThongKe_GV!Y$2)&gt;0,"X","")</f>
        <v/>
      </c>
      <c r="Z114" s="80" t="str">
        <f>IF(COUNTIFS(TKB_HK2_Moi_Giang!$S:$S,ThongKe_GV!$C114,TKB_HK2_Moi_Giang!$K:$K,ThongKe_GV!Z$1,TKB_HK2_Moi_Giang!$L:$L,ThongKe_GV!Z$2)&gt;0,"X","")</f>
        <v/>
      </c>
      <c r="AA114" s="80" t="str">
        <f>IF(COUNTIFS(TKB_HK2_Moi_Giang!$S:$S,ThongKe_GV!$C114,TKB_HK2_Moi_Giang!$K:$K,ThongKe_GV!AA$1,TKB_HK2_Moi_Giang!$L:$L,ThongKe_GV!AA$2)&gt;0,"X","")</f>
        <v/>
      </c>
      <c r="AB114" s="80" t="str">
        <f>IF(COUNTIFS(TKB_HK2_Moi_Giang!$S:$S,ThongKe_GV!$C114,TKB_HK2_Moi_Giang!$K:$K,ThongKe_GV!AB$1,TKB_HK2_Moi_Giang!$L:$L,ThongKe_GV!AB$2)&gt;0,"X","")</f>
        <v/>
      </c>
    </row>
    <row r="115">
      <c r="A115" s="68" t="str">
        <f t="shared" si="7"/>
        <v>Ngoại ngữ</v>
      </c>
      <c r="B115" s="77" t="s">
        <v>406</v>
      </c>
      <c r="C115" s="85" t="s">
        <v>407</v>
      </c>
      <c r="D115" s="85" t="s">
        <v>408</v>
      </c>
      <c r="E115" s="79" t="str">
        <f>IF(COUNTIFS(TKB_HK2_Moi_Giang!$S:$S,ThongKe_GV!$C115,TKB_HK2_Moi_Giang!$K:$K,ThongKe_GV!E$1,TKB_HK2_Moi_Giang!$L:$L,ThongKe_GV!E$2)&gt;0,"X","")</f>
        <v/>
      </c>
      <c r="F115" s="79" t="str">
        <f>IF(COUNTIFS(TKB_HK2_Moi_Giang!$S:$S,ThongKe_GV!$C115,TKB_HK2_Moi_Giang!$K:$K,ThongKe_GV!F$1,TKB_HK2_Moi_Giang!$L:$L,ThongKe_GV!F$2)&gt;0,"X","")</f>
        <v/>
      </c>
      <c r="G115" s="79" t="str">
        <f>IF(COUNTIFS(TKB_HK2_Moi_Giang!$S:$S,ThongKe_GV!$C115,TKB_HK2_Moi_Giang!$K:$K,ThongKe_GV!G$1,TKB_HK2_Moi_Giang!$L:$L,ThongKe_GV!G$2)&gt;0,"X","")</f>
        <v/>
      </c>
      <c r="H115" s="79" t="str">
        <f>IF(COUNTIFS(TKB_HK2_Moi_Giang!$S:$S,ThongKe_GV!$C115,TKB_HK2_Moi_Giang!$K:$K,ThongKe_GV!H$1,TKB_HK2_Moi_Giang!$L:$L,ThongKe_GV!H$2)&gt;0,"X","")</f>
        <v/>
      </c>
      <c r="I115" s="79" t="str">
        <f>IF(COUNTIFS(TKB_HK2_Moi_Giang!$S:$S,ThongKe_GV!$C115,TKB_HK2_Moi_Giang!$K:$K,ThongKe_GV!I$1,TKB_HK2_Moi_Giang!$L:$L,ThongKe_GV!I$2)&gt;0,"X","")</f>
        <v/>
      </c>
      <c r="J115" s="79" t="str">
        <f>IF(COUNTIFS(TKB_HK2_Moi_Giang!$S:$S,ThongKe_GV!$C115,TKB_HK2_Moi_Giang!$K:$K,ThongKe_GV!J$1,TKB_HK2_Moi_Giang!$L:$L,ThongKe_GV!J$2)&gt;0,"X","")</f>
        <v/>
      </c>
      <c r="K115" s="79" t="str">
        <f>IF(COUNTIFS(TKB_HK2_Moi_Giang!$S:$S,ThongKe_GV!$C115,TKB_HK2_Moi_Giang!$K:$K,ThongKe_GV!K$1,TKB_HK2_Moi_Giang!$L:$L,ThongKe_GV!K$2)&gt;0,"X","")</f>
        <v/>
      </c>
      <c r="L115" s="79" t="str">
        <f>IF(COUNTIFS(TKB_HK2_Moi_Giang!$S:$S,ThongKe_GV!$C115,TKB_HK2_Moi_Giang!$K:$K,ThongKe_GV!L$1,TKB_HK2_Moi_Giang!$L:$L,ThongKe_GV!L$2)&gt;0,"X","")</f>
        <v/>
      </c>
      <c r="M115" s="79" t="str">
        <f>IF(COUNTIFS(TKB_HK2_Moi_Giang!$S:$S,ThongKe_GV!$C115,TKB_HK2_Moi_Giang!$K:$K,ThongKe_GV!M$1,TKB_HK2_Moi_Giang!$L:$L,ThongKe_GV!M$2)&gt;0,"X","")</f>
        <v/>
      </c>
      <c r="N115" s="79" t="str">
        <f>IF(COUNTIFS(TKB_HK2_Moi_Giang!$S:$S,ThongKe_GV!$C115,TKB_HK2_Moi_Giang!$K:$K,ThongKe_GV!N$1,TKB_HK2_Moi_Giang!$L:$L,ThongKe_GV!N$2)&gt;0,"X","")</f>
        <v/>
      </c>
      <c r="O115" s="79" t="str">
        <f>IF(COUNTIFS(TKB_HK2_Moi_Giang!$S:$S,ThongKe_GV!$C115,TKB_HK2_Moi_Giang!$K:$K,ThongKe_GV!O$1,TKB_HK2_Moi_Giang!$L:$L,ThongKe_GV!O$2)&gt;0,"X","")</f>
        <v/>
      </c>
      <c r="P115" s="79" t="str">
        <f>IF(COUNTIFS(TKB_HK2_Moi_Giang!$S:$S,ThongKe_GV!$C115,TKB_HK2_Moi_Giang!$K:$K,ThongKe_GV!P$1,TKB_HK2_Moi_Giang!$L:$L,ThongKe_GV!P$2)&gt;0,"X","")</f>
        <v/>
      </c>
      <c r="Q115" s="80" t="str">
        <f>IF(COUNTIFS(TKB_HK2_Moi_Giang!$S:$S,ThongKe_GV!$C115,TKB_HK2_Moi_Giang!$K:$K,ThongKe_GV!Q$1,TKB_HK2_Moi_Giang!$L:$L,ThongKe_GV!Q$2)&gt;0,"X","")</f>
        <v/>
      </c>
      <c r="R115" s="80" t="str">
        <f>IF(COUNTIFS(TKB_HK2_Moi_Giang!$S:$S,ThongKe_GV!$C115,TKB_HK2_Moi_Giang!$K:$K,ThongKe_GV!R$1,TKB_HK2_Moi_Giang!$L:$L,ThongKe_GV!R$2)&gt;0,"X","")</f>
        <v/>
      </c>
      <c r="S115" s="80" t="str">
        <f>IF(COUNTIFS(TKB_HK2_Moi_Giang!$S:$S,ThongKe_GV!$C115,TKB_HK2_Moi_Giang!$K:$K,ThongKe_GV!S$1,TKB_HK2_Moi_Giang!$L:$L,ThongKe_GV!S$2)&gt;0,"X","")</f>
        <v/>
      </c>
      <c r="T115" s="80" t="str">
        <f>IF(COUNTIFS(TKB_HK2_Moi_Giang!$S:$S,ThongKe_GV!$C115,TKB_HK2_Moi_Giang!$K:$K,ThongKe_GV!T$1,TKB_HK2_Moi_Giang!$L:$L,ThongKe_GV!T$2)&gt;0,"X","")</f>
        <v/>
      </c>
      <c r="U115" s="80" t="str">
        <f>IF(COUNTIFS(TKB_HK2_Moi_Giang!$S:$S,ThongKe_GV!$C115,TKB_HK2_Moi_Giang!$K:$K,ThongKe_GV!U$1,TKB_HK2_Moi_Giang!$L:$L,ThongKe_GV!U$2)&gt;0,"X","")</f>
        <v/>
      </c>
      <c r="V115" s="80" t="str">
        <f>IF(COUNTIFS(TKB_HK2_Moi_Giang!$S:$S,ThongKe_GV!$C115,TKB_HK2_Moi_Giang!$K:$K,ThongKe_GV!V$1,TKB_HK2_Moi_Giang!$L:$L,ThongKe_GV!V$2)&gt;0,"X","")</f>
        <v/>
      </c>
      <c r="W115" s="80" t="str">
        <f>IF(COUNTIFS(TKB_HK2_Moi_Giang!$S:$S,ThongKe_GV!$C115,TKB_HK2_Moi_Giang!$K:$K,ThongKe_GV!W$1,TKB_HK2_Moi_Giang!$L:$L,ThongKe_GV!W$2)&gt;0,"X","")</f>
        <v/>
      </c>
      <c r="X115" s="80" t="str">
        <f>IF(COUNTIFS(TKB_HK2_Moi_Giang!$S:$S,ThongKe_GV!$C115,TKB_HK2_Moi_Giang!$K:$K,ThongKe_GV!X$1,TKB_HK2_Moi_Giang!$L:$L,ThongKe_GV!X$2)&gt;0,"X","")</f>
        <v/>
      </c>
      <c r="Y115" s="80" t="str">
        <f>IF(COUNTIFS(TKB_HK2_Moi_Giang!$S:$S,ThongKe_GV!$C115,TKB_HK2_Moi_Giang!$K:$K,ThongKe_GV!Y$1,TKB_HK2_Moi_Giang!$L:$L,ThongKe_GV!Y$2)&gt;0,"X","")</f>
        <v/>
      </c>
      <c r="Z115" s="80" t="str">
        <f>IF(COUNTIFS(TKB_HK2_Moi_Giang!$S:$S,ThongKe_GV!$C115,TKB_HK2_Moi_Giang!$K:$K,ThongKe_GV!Z$1,TKB_HK2_Moi_Giang!$L:$L,ThongKe_GV!Z$2)&gt;0,"X","")</f>
        <v/>
      </c>
      <c r="AA115" s="80" t="str">
        <f>IF(COUNTIFS(TKB_HK2_Moi_Giang!$S:$S,ThongKe_GV!$C115,TKB_HK2_Moi_Giang!$K:$K,ThongKe_GV!AA$1,TKB_HK2_Moi_Giang!$L:$L,ThongKe_GV!AA$2)&gt;0,"X","")</f>
        <v/>
      </c>
      <c r="AB115" s="80" t="str">
        <f>IF(COUNTIFS(TKB_HK2_Moi_Giang!$S:$S,ThongKe_GV!$C115,TKB_HK2_Moi_Giang!$K:$K,ThongKe_GV!AB$1,TKB_HK2_Moi_Giang!$L:$L,ThongKe_GV!AB$2)&gt;0,"X","")</f>
        <v/>
      </c>
    </row>
    <row r="116">
      <c r="A116" s="68" t="str">
        <f t="shared" si="7"/>
        <v>Thiết kế</v>
      </c>
      <c r="B116" s="77" t="s">
        <v>409</v>
      </c>
      <c r="C116" s="85" t="s">
        <v>410</v>
      </c>
      <c r="D116" s="85" t="s">
        <v>411</v>
      </c>
      <c r="E116" s="79" t="str">
        <f>IF(COUNTIFS(TKB_HK2_Moi_Giang!$S:$S,ThongKe_GV!$C116,TKB_HK2_Moi_Giang!$K:$K,ThongKe_GV!E$1,TKB_HK2_Moi_Giang!$L:$L,ThongKe_GV!E$2)&gt;0,"X","")</f>
        <v/>
      </c>
      <c r="F116" s="79" t="str">
        <f>IF(COUNTIFS(TKB_HK2_Moi_Giang!$S:$S,ThongKe_GV!$C116,TKB_HK2_Moi_Giang!$K:$K,ThongKe_GV!F$1,TKB_HK2_Moi_Giang!$L:$L,ThongKe_GV!F$2)&gt;0,"X","")</f>
        <v/>
      </c>
      <c r="G116" s="79" t="str">
        <f>IF(COUNTIFS(TKB_HK2_Moi_Giang!$S:$S,ThongKe_GV!$C116,TKB_HK2_Moi_Giang!$K:$K,ThongKe_GV!G$1,TKB_HK2_Moi_Giang!$L:$L,ThongKe_GV!G$2)&gt;0,"X","")</f>
        <v/>
      </c>
      <c r="H116" s="79" t="str">
        <f>IF(COUNTIFS(TKB_HK2_Moi_Giang!$S:$S,ThongKe_GV!$C116,TKB_HK2_Moi_Giang!$K:$K,ThongKe_GV!H$1,TKB_HK2_Moi_Giang!$L:$L,ThongKe_GV!H$2)&gt;0,"X","")</f>
        <v/>
      </c>
      <c r="I116" s="79" t="str">
        <f>IF(COUNTIFS(TKB_HK2_Moi_Giang!$S:$S,ThongKe_GV!$C116,TKB_HK2_Moi_Giang!$K:$K,ThongKe_GV!I$1,TKB_HK2_Moi_Giang!$L:$L,ThongKe_GV!I$2)&gt;0,"X","")</f>
        <v/>
      </c>
      <c r="J116" s="79" t="str">
        <f>IF(COUNTIFS(TKB_HK2_Moi_Giang!$S:$S,ThongKe_GV!$C116,TKB_HK2_Moi_Giang!$K:$K,ThongKe_GV!J$1,TKB_HK2_Moi_Giang!$L:$L,ThongKe_GV!J$2)&gt;0,"X","")</f>
        <v/>
      </c>
      <c r="K116" s="79" t="str">
        <f>IF(COUNTIFS(TKB_HK2_Moi_Giang!$S:$S,ThongKe_GV!$C116,TKB_HK2_Moi_Giang!$K:$K,ThongKe_GV!K$1,TKB_HK2_Moi_Giang!$L:$L,ThongKe_GV!K$2)&gt;0,"X","")</f>
        <v/>
      </c>
      <c r="L116" s="79" t="str">
        <f>IF(COUNTIFS(TKB_HK2_Moi_Giang!$S:$S,ThongKe_GV!$C116,TKB_HK2_Moi_Giang!$K:$K,ThongKe_GV!L$1,TKB_HK2_Moi_Giang!$L:$L,ThongKe_GV!L$2)&gt;0,"X","")</f>
        <v/>
      </c>
      <c r="M116" s="79" t="str">
        <f>IF(COUNTIFS(TKB_HK2_Moi_Giang!$S:$S,ThongKe_GV!$C116,TKB_HK2_Moi_Giang!$K:$K,ThongKe_GV!M$1,TKB_HK2_Moi_Giang!$L:$L,ThongKe_GV!M$2)&gt;0,"X","")</f>
        <v/>
      </c>
      <c r="N116" s="79" t="str">
        <f>IF(COUNTIFS(TKB_HK2_Moi_Giang!$S:$S,ThongKe_GV!$C116,TKB_HK2_Moi_Giang!$K:$K,ThongKe_GV!N$1,TKB_HK2_Moi_Giang!$L:$L,ThongKe_GV!N$2)&gt;0,"X","")</f>
        <v/>
      </c>
      <c r="O116" s="79" t="str">
        <f>IF(COUNTIFS(TKB_HK2_Moi_Giang!$S:$S,ThongKe_GV!$C116,TKB_HK2_Moi_Giang!$K:$K,ThongKe_GV!O$1,TKB_HK2_Moi_Giang!$L:$L,ThongKe_GV!O$2)&gt;0,"X","")</f>
        <v/>
      </c>
      <c r="P116" s="79" t="str">
        <f>IF(COUNTIFS(TKB_HK2_Moi_Giang!$S:$S,ThongKe_GV!$C116,TKB_HK2_Moi_Giang!$K:$K,ThongKe_GV!P$1,TKB_HK2_Moi_Giang!$L:$L,ThongKe_GV!P$2)&gt;0,"X","")</f>
        <v/>
      </c>
      <c r="Q116" s="80" t="str">
        <f>IF(COUNTIFS(TKB_HK2_Moi_Giang!$S:$S,ThongKe_GV!$C116,TKB_HK2_Moi_Giang!$K:$K,ThongKe_GV!Q$1,TKB_HK2_Moi_Giang!$L:$L,ThongKe_GV!Q$2)&gt;0,"X","")</f>
        <v/>
      </c>
      <c r="R116" s="80" t="str">
        <f>IF(COUNTIFS(TKB_HK2_Moi_Giang!$S:$S,ThongKe_GV!$C116,TKB_HK2_Moi_Giang!$K:$K,ThongKe_GV!R$1,TKB_HK2_Moi_Giang!$L:$L,ThongKe_GV!R$2)&gt;0,"X","")</f>
        <v/>
      </c>
      <c r="S116" s="80" t="str">
        <f>IF(COUNTIFS(TKB_HK2_Moi_Giang!$S:$S,ThongKe_GV!$C116,TKB_HK2_Moi_Giang!$K:$K,ThongKe_GV!S$1,TKB_HK2_Moi_Giang!$L:$L,ThongKe_GV!S$2)&gt;0,"X","")</f>
        <v/>
      </c>
      <c r="T116" s="80" t="str">
        <f>IF(COUNTIFS(TKB_HK2_Moi_Giang!$S:$S,ThongKe_GV!$C116,TKB_HK2_Moi_Giang!$K:$K,ThongKe_GV!T$1,TKB_HK2_Moi_Giang!$L:$L,ThongKe_GV!T$2)&gt;0,"X","")</f>
        <v/>
      </c>
      <c r="U116" s="80" t="str">
        <f>IF(COUNTIFS(TKB_HK2_Moi_Giang!$S:$S,ThongKe_GV!$C116,TKB_HK2_Moi_Giang!$K:$K,ThongKe_GV!U$1,TKB_HK2_Moi_Giang!$L:$L,ThongKe_GV!U$2)&gt;0,"X","")</f>
        <v/>
      </c>
      <c r="V116" s="80" t="str">
        <f>IF(COUNTIFS(TKB_HK2_Moi_Giang!$S:$S,ThongKe_GV!$C116,TKB_HK2_Moi_Giang!$K:$K,ThongKe_GV!V$1,TKB_HK2_Moi_Giang!$L:$L,ThongKe_GV!V$2)&gt;0,"X","")</f>
        <v/>
      </c>
      <c r="W116" s="80" t="str">
        <f>IF(COUNTIFS(TKB_HK2_Moi_Giang!$S:$S,ThongKe_GV!$C116,TKB_HK2_Moi_Giang!$K:$K,ThongKe_GV!W$1,TKB_HK2_Moi_Giang!$L:$L,ThongKe_GV!W$2)&gt;0,"X","")</f>
        <v/>
      </c>
      <c r="X116" s="80" t="str">
        <f>IF(COUNTIFS(TKB_HK2_Moi_Giang!$S:$S,ThongKe_GV!$C116,TKB_HK2_Moi_Giang!$K:$K,ThongKe_GV!X$1,TKB_HK2_Moi_Giang!$L:$L,ThongKe_GV!X$2)&gt;0,"X","")</f>
        <v/>
      </c>
      <c r="Y116" s="80" t="str">
        <f>IF(COUNTIFS(TKB_HK2_Moi_Giang!$S:$S,ThongKe_GV!$C116,TKB_HK2_Moi_Giang!$K:$K,ThongKe_GV!Y$1,TKB_HK2_Moi_Giang!$L:$L,ThongKe_GV!Y$2)&gt;0,"X","")</f>
        <v/>
      </c>
      <c r="Z116" s="80" t="str">
        <f>IF(COUNTIFS(TKB_HK2_Moi_Giang!$S:$S,ThongKe_GV!$C116,TKB_HK2_Moi_Giang!$K:$K,ThongKe_GV!Z$1,TKB_HK2_Moi_Giang!$L:$L,ThongKe_GV!Z$2)&gt;0,"X","")</f>
        <v/>
      </c>
      <c r="AA116" s="80" t="str">
        <f>IF(COUNTIFS(TKB_HK2_Moi_Giang!$S:$S,ThongKe_GV!$C116,TKB_HK2_Moi_Giang!$K:$K,ThongKe_GV!AA$1,TKB_HK2_Moi_Giang!$L:$L,ThongKe_GV!AA$2)&gt;0,"X","")</f>
        <v/>
      </c>
      <c r="AB116" s="80" t="str">
        <f>IF(COUNTIFS(TKB_HK2_Moi_Giang!$S:$S,ThongKe_GV!$C116,TKB_HK2_Moi_Giang!$K:$K,ThongKe_GV!AB$1,TKB_HK2_Moi_Giang!$L:$L,ThongKe_GV!AB$2)&gt;0,"X","")</f>
        <v/>
      </c>
    </row>
    <row r="117">
      <c r="A117" s="68" t="str">
        <f t="shared" si="7"/>
        <v/>
      </c>
      <c r="B117" s="77" t="s">
        <v>412</v>
      </c>
      <c r="C117" s="85" t="s">
        <v>413</v>
      </c>
      <c r="D117" s="85" t="s">
        <v>414</v>
      </c>
      <c r="E117" s="79" t="str">
        <f>IF(COUNTIFS(TKB_HK2_Moi_Giang!$S:$S,ThongKe_GV!$C117,TKB_HK2_Moi_Giang!$K:$K,ThongKe_GV!E$1,TKB_HK2_Moi_Giang!$L:$L,ThongKe_GV!E$2)&gt;0,"X","")</f>
        <v/>
      </c>
      <c r="F117" s="79" t="str">
        <f>IF(COUNTIFS(TKB_HK2_Moi_Giang!$S:$S,ThongKe_GV!$C117,TKB_HK2_Moi_Giang!$K:$K,ThongKe_GV!F$1,TKB_HK2_Moi_Giang!$L:$L,ThongKe_GV!F$2)&gt;0,"X","")</f>
        <v/>
      </c>
      <c r="G117" s="79" t="str">
        <f>IF(COUNTIFS(TKB_HK2_Moi_Giang!$S:$S,ThongKe_GV!$C117,TKB_HK2_Moi_Giang!$K:$K,ThongKe_GV!G$1,TKB_HK2_Moi_Giang!$L:$L,ThongKe_GV!G$2)&gt;0,"X","")</f>
        <v/>
      </c>
      <c r="H117" s="79" t="str">
        <f>IF(COUNTIFS(TKB_HK2_Moi_Giang!$S:$S,ThongKe_GV!$C117,TKB_HK2_Moi_Giang!$K:$K,ThongKe_GV!H$1,TKB_HK2_Moi_Giang!$L:$L,ThongKe_GV!H$2)&gt;0,"X","")</f>
        <v/>
      </c>
      <c r="I117" s="79" t="str">
        <f>IF(COUNTIFS(TKB_HK2_Moi_Giang!$S:$S,ThongKe_GV!$C117,TKB_HK2_Moi_Giang!$K:$K,ThongKe_GV!I$1,TKB_HK2_Moi_Giang!$L:$L,ThongKe_GV!I$2)&gt;0,"X","")</f>
        <v/>
      </c>
      <c r="J117" s="79" t="str">
        <f>IF(COUNTIFS(TKB_HK2_Moi_Giang!$S:$S,ThongKe_GV!$C117,TKB_HK2_Moi_Giang!$K:$K,ThongKe_GV!J$1,TKB_HK2_Moi_Giang!$L:$L,ThongKe_GV!J$2)&gt;0,"X","")</f>
        <v/>
      </c>
      <c r="K117" s="79" t="str">
        <f>IF(COUNTIFS(TKB_HK2_Moi_Giang!$S:$S,ThongKe_GV!$C117,TKB_HK2_Moi_Giang!$K:$K,ThongKe_GV!K$1,TKB_HK2_Moi_Giang!$L:$L,ThongKe_GV!K$2)&gt;0,"X","")</f>
        <v/>
      </c>
      <c r="L117" s="79" t="str">
        <f>IF(COUNTIFS(TKB_HK2_Moi_Giang!$S:$S,ThongKe_GV!$C117,TKB_HK2_Moi_Giang!$K:$K,ThongKe_GV!L$1,TKB_HK2_Moi_Giang!$L:$L,ThongKe_GV!L$2)&gt;0,"X","")</f>
        <v/>
      </c>
      <c r="M117" s="79" t="str">
        <f>IF(COUNTIFS(TKB_HK2_Moi_Giang!$S:$S,ThongKe_GV!$C117,TKB_HK2_Moi_Giang!$K:$K,ThongKe_GV!M$1,TKB_HK2_Moi_Giang!$L:$L,ThongKe_GV!M$2)&gt;0,"X","")</f>
        <v/>
      </c>
      <c r="N117" s="79" t="str">
        <f>IF(COUNTIFS(TKB_HK2_Moi_Giang!$S:$S,ThongKe_GV!$C117,TKB_HK2_Moi_Giang!$K:$K,ThongKe_GV!N$1,TKB_HK2_Moi_Giang!$L:$L,ThongKe_GV!N$2)&gt;0,"X","")</f>
        <v/>
      </c>
      <c r="O117" s="79" t="str">
        <f>IF(COUNTIFS(TKB_HK2_Moi_Giang!$S:$S,ThongKe_GV!$C117,TKB_HK2_Moi_Giang!$K:$K,ThongKe_GV!O$1,TKB_HK2_Moi_Giang!$L:$L,ThongKe_GV!O$2)&gt;0,"X","")</f>
        <v/>
      </c>
      <c r="P117" s="79" t="str">
        <f>IF(COUNTIFS(TKB_HK2_Moi_Giang!$S:$S,ThongKe_GV!$C117,TKB_HK2_Moi_Giang!$K:$K,ThongKe_GV!P$1,TKB_HK2_Moi_Giang!$L:$L,ThongKe_GV!P$2)&gt;0,"X","")</f>
        <v/>
      </c>
      <c r="Q117" s="80" t="str">
        <f>IF(COUNTIFS(TKB_HK2_Moi_Giang!$S:$S,ThongKe_GV!$C117,TKB_HK2_Moi_Giang!$K:$K,ThongKe_GV!Q$1,TKB_HK2_Moi_Giang!$L:$L,ThongKe_GV!Q$2)&gt;0,"X","")</f>
        <v/>
      </c>
      <c r="R117" s="80" t="str">
        <f>IF(COUNTIFS(TKB_HK2_Moi_Giang!$S:$S,ThongKe_GV!$C117,TKB_HK2_Moi_Giang!$K:$K,ThongKe_GV!R$1,TKB_HK2_Moi_Giang!$L:$L,ThongKe_GV!R$2)&gt;0,"X","")</f>
        <v/>
      </c>
      <c r="S117" s="80" t="str">
        <f>IF(COUNTIFS(TKB_HK2_Moi_Giang!$S:$S,ThongKe_GV!$C117,TKB_HK2_Moi_Giang!$K:$K,ThongKe_GV!S$1,TKB_HK2_Moi_Giang!$L:$L,ThongKe_GV!S$2)&gt;0,"X","")</f>
        <v/>
      </c>
      <c r="T117" s="80" t="str">
        <f>IF(COUNTIFS(TKB_HK2_Moi_Giang!$S:$S,ThongKe_GV!$C117,TKB_HK2_Moi_Giang!$K:$K,ThongKe_GV!T$1,TKB_HK2_Moi_Giang!$L:$L,ThongKe_GV!T$2)&gt;0,"X","")</f>
        <v/>
      </c>
      <c r="U117" s="80" t="str">
        <f>IF(COUNTIFS(TKB_HK2_Moi_Giang!$S:$S,ThongKe_GV!$C117,TKB_HK2_Moi_Giang!$K:$K,ThongKe_GV!U$1,TKB_HK2_Moi_Giang!$L:$L,ThongKe_GV!U$2)&gt;0,"X","")</f>
        <v/>
      </c>
      <c r="V117" s="80" t="str">
        <f>IF(COUNTIFS(TKB_HK2_Moi_Giang!$S:$S,ThongKe_GV!$C117,TKB_HK2_Moi_Giang!$K:$K,ThongKe_GV!V$1,TKB_HK2_Moi_Giang!$L:$L,ThongKe_GV!V$2)&gt;0,"X","")</f>
        <v/>
      </c>
      <c r="W117" s="80" t="str">
        <f>IF(COUNTIFS(TKB_HK2_Moi_Giang!$S:$S,ThongKe_GV!$C117,TKB_HK2_Moi_Giang!$K:$K,ThongKe_GV!W$1,TKB_HK2_Moi_Giang!$L:$L,ThongKe_GV!W$2)&gt;0,"X","")</f>
        <v/>
      </c>
      <c r="X117" s="80" t="str">
        <f>IF(COUNTIFS(TKB_HK2_Moi_Giang!$S:$S,ThongKe_GV!$C117,TKB_HK2_Moi_Giang!$K:$K,ThongKe_GV!X$1,TKB_HK2_Moi_Giang!$L:$L,ThongKe_GV!X$2)&gt;0,"X","")</f>
        <v/>
      </c>
      <c r="Y117" s="80" t="str">
        <f>IF(COUNTIFS(TKB_HK2_Moi_Giang!$S:$S,ThongKe_GV!$C117,TKB_HK2_Moi_Giang!$K:$K,ThongKe_GV!Y$1,TKB_HK2_Moi_Giang!$L:$L,ThongKe_GV!Y$2)&gt;0,"X","")</f>
        <v/>
      </c>
      <c r="Z117" s="80" t="str">
        <f>IF(COUNTIFS(TKB_HK2_Moi_Giang!$S:$S,ThongKe_GV!$C117,TKB_HK2_Moi_Giang!$K:$K,ThongKe_GV!Z$1,TKB_HK2_Moi_Giang!$L:$L,ThongKe_GV!Z$2)&gt;0,"X","")</f>
        <v/>
      </c>
      <c r="AA117" s="80" t="str">
        <f>IF(COUNTIFS(TKB_HK2_Moi_Giang!$S:$S,ThongKe_GV!$C117,TKB_HK2_Moi_Giang!$K:$K,ThongKe_GV!AA$1,TKB_HK2_Moi_Giang!$L:$L,ThongKe_GV!AA$2)&gt;0,"X","")</f>
        <v/>
      </c>
      <c r="AB117" s="80" t="str">
        <f>IF(COUNTIFS(TKB_HK2_Moi_Giang!$S:$S,ThongKe_GV!$C117,TKB_HK2_Moi_Giang!$K:$K,ThongKe_GV!AB$1,TKB_HK2_Moi_Giang!$L:$L,ThongKe_GV!AB$2)&gt;0,"X","")</f>
        <v/>
      </c>
    </row>
    <row r="118">
      <c r="A118" s="68" t="str">
        <f t="shared" si="7"/>
        <v>Văn hóa</v>
      </c>
      <c r="B118" s="77" t="s">
        <v>415</v>
      </c>
      <c r="C118" s="85" t="s">
        <v>416</v>
      </c>
      <c r="D118" s="85" t="s">
        <v>417</v>
      </c>
      <c r="E118" s="79" t="str">
        <f>IF(COUNTIFS(TKB_HK2_Moi_Giang!$S:$S,ThongKe_GV!$C118,TKB_HK2_Moi_Giang!$K:$K,ThongKe_GV!E$1,TKB_HK2_Moi_Giang!$L:$L,ThongKe_GV!E$2)&gt;0,"X","")</f>
        <v/>
      </c>
      <c r="F118" s="79" t="str">
        <f>IF(COUNTIFS(TKB_HK2_Moi_Giang!$S:$S,ThongKe_GV!$C118,TKB_HK2_Moi_Giang!$K:$K,ThongKe_GV!F$1,TKB_HK2_Moi_Giang!$L:$L,ThongKe_GV!F$2)&gt;0,"X","")</f>
        <v/>
      </c>
      <c r="G118" s="79" t="str">
        <f>IF(COUNTIFS(TKB_HK2_Moi_Giang!$S:$S,ThongKe_GV!$C118,TKB_HK2_Moi_Giang!$K:$K,ThongKe_GV!G$1,TKB_HK2_Moi_Giang!$L:$L,ThongKe_GV!G$2)&gt;0,"X","")</f>
        <v/>
      </c>
      <c r="H118" s="79" t="str">
        <f>IF(COUNTIFS(TKB_HK2_Moi_Giang!$S:$S,ThongKe_GV!$C118,TKB_HK2_Moi_Giang!$K:$K,ThongKe_GV!H$1,TKB_HK2_Moi_Giang!$L:$L,ThongKe_GV!H$2)&gt;0,"X","")</f>
        <v/>
      </c>
      <c r="I118" s="79" t="str">
        <f>IF(COUNTIFS(TKB_HK2_Moi_Giang!$S:$S,ThongKe_GV!$C118,TKB_HK2_Moi_Giang!$K:$K,ThongKe_GV!I$1,TKB_HK2_Moi_Giang!$L:$L,ThongKe_GV!I$2)&gt;0,"X","")</f>
        <v/>
      </c>
      <c r="J118" s="79" t="str">
        <f>IF(COUNTIFS(TKB_HK2_Moi_Giang!$S:$S,ThongKe_GV!$C118,TKB_HK2_Moi_Giang!$K:$K,ThongKe_GV!J$1,TKB_HK2_Moi_Giang!$L:$L,ThongKe_GV!J$2)&gt;0,"X","")</f>
        <v/>
      </c>
      <c r="K118" s="79" t="str">
        <f>IF(COUNTIFS(TKB_HK2_Moi_Giang!$S:$S,ThongKe_GV!$C118,TKB_HK2_Moi_Giang!$K:$K,ThongKe_GV!K$1,TKB_HK2_Moi_Giang!$L:$L,ThongKe_GV!K$2)&gt;0,"X","")</f>
        <v/>
      </c>
      <c r="L118" s="79" t="str">
        <f>IF(COUNTIFS(TKB_HK2_Moi_Giang!$S:$S,ThongKe_GV!$C118,TKB_HK2_Moi_Giang!$K:$K,ThongKe_GV!L$1,TKB_HK2_Moi_Giang!$L:$L,ThongKe_GV!L$2)&gt;0,"X","")</f>
        <v/>
      </c>
      <c r="M118" s="79" t="str">
        <f>IF(COUNTIFS(TKB_HK2_Moi_Giang!$S:$S,ThongKe_GV!$C118,TKB_HK2_Moi_Giang!$K:$K,ThongKe_GV!M$1,TKB_HK2_Moi_Giang!$L:$L,ThongKe_GV!M$2)&gt;0,"X","")</f>
        <v/>
      </c>
      <c r="N118" s="79" t="str">
        <f>IF(COUNTIFS(TKB_HK2_Moi_Giang!$S:$S,ThongKe_GV!$C118,TKB_HK2_Moi_Giang!$K:$K,ThongKe_GV!N$1,TKB_HK2_Moi_Giang!$L:$L,ThongKe_GV!N$2)&gt;0,"X","")</f>
        <v/>
      </c>
      <c r="O118" s="79" t="str">
        <f>IF(COUNTIFS(TKB_HK2_Moi_Giang!$S:$S,ThongKe_GV!$C118,TKB_HK2_Moi_Giang!$K:$K,ThongKe_GV!O$1,TKB_HK2_Moi_Giang!$L:$L,ThongKe_GV!O$2)&gt;0,"X","")</f>
        <v/>
      </c>
      <c r="P118" s="79" t="str">
        <f>IF(COUNTIFS(TKB_HK2_Moi_Giang!$S:$S,ThongKe_GV!$C118,TKB_HK2_Moi_Giang!$K:$K,ThongKe_GV!P$1,TKB_HK2_Moi_Giang!$L:$L,ThongKe_GV!P$2)&gt;0,"X","")</f>
        <v/>
      </c>
      <c r="Q118" s="80" t="str">
        <f>IF(COUNTIFS(TKB_HK2_Moi_Giang!$S:$S,ThongKe_GV!$C118,TKB_HK2_Moi_Giang!$K:$K,ThongKe_GV!Q$1,TKB_HK2_Moi_Giang!$L:$L,ThongKe_GV!Q$2)&gt;0,"X","")</f>
        <v/>
      </c>
      <c r="R118" s="80" t="str">
        <f>IF(COUNTIFS(TKB_HK2_Moi_Giang!$S:$S,ThongKe_GV!$C118,TKB_HK2_Moi_Giang!$K:$K,ThongKe_GV!R$1,TKB_HK2_Moi_Giang!$L:$L,ThongKe_GV!R$2)&gt;0,"X","")</f>
        <v/>
      </c>
      <c r="S118" s="80" t="str">
        <f>IF(COUNTIFS(TKB_HK2_Moi_Giang!$S:$S,ThongKe_GV!$C118,TKB_HK2_Moi_Giang!$K:$K,ThongKe_GV!S$1,TKB_HK2_Moi_Giang!$L:$L,ThongKe_GV!S$2)&gt;0,"X","")</f>
        <v/>
      </c>
      <c r="T118" s="80" t="str">
        <f>IF(COUNTIFS(TKB_HK2_Moi_Giang!$S:$S,ThongKe_GV!$C118,TKB_HK2_Moi_Giang!$K:$K,ThongKe_GV!T$1,TKB_HK2_Moi_Giang!$L:$L,ThongKe_GV!T$2)&gt;0,"X","")</f>
        <v/>
      </c>
      <c r="U118" s="80" t="str">
        <f>IF(COUNTIFS(TKB_HK2_Moi_Giang!$S:$S,ThongKe_GV!$C118,TKB_HK2_Moi_Giang!$K:$K,ThongKe_GV!U$1,TKB_HK2_Moi_Giang!$L:$L,ThongKe_GV!U$2)&gt;0,"X","")</f>
        <v/>
      </c>
      <c r="V118" s="80" t="str">
        <f>IF(COUNTIFS(TKB_HK2_Moi_Giang!$S:$S,ThongKe_GV!$C118,TKB_HK2_Moi_Giang!$K:$K,ThongKe_GV!V$1,TKB_HK2_Moi_Giang!$L:$L,ThongKe_GV!V$2)&gt;0,"X","")</f>
        <v/>
      </c>
      <c r="W118" s="80" t="str">
        <f>IF(COUNTIFS(TKB_HK2_Moi_Giang!$S:$S,ThongKe_GV!$C118,TKB_HK2_Moi_Giang!$K:$K,ThongKe_GV!W$1,TKB_HK2_Moi_Giang!$L:$L,ThongKe_GV!W$2)&gt;0,"X","")</f>
        <v/>
      </c>
      <c r="X118" s="80" t="str">
        <f>IF(COUNTIFS(TKB_HK2_Moi_Giang!$S:$S,ThongKe_GV!$C118,TKB_HK2_Moi_Giang!$K:$K,ThongKe_GV!X$1,TKB_HK2_Moi_Giang!$L:$L,ThongKe_GV!X$2)&gt;0,"X","")</f>
        <v/>
      </c>
      <c r="Y118" s="80" t="str">
        <f>IF(COUNTIFS(TKB_HK2_Moi_Giang!$S:$S,ThongKe_GV!$C118,TKB_HK2_Moi_Giang!$K:$K,ThongKe_GV!Y$1,TKB_HK2_Moi_Giang!$L:$L,ThongKe_GV!Y$2)&gt;0,"X","")</f>
        <v/>
      </c>
      <c r="Z118" s="80" t="str">
        <f>IF(COUNTIFS(TKB_HK2_Moi_Giang!$S:$S,ThongKe_GV!$C118,TKB_HK2_Moi_Giang!$K:$K,ThongKe_GV!Z$1,TKB_HK2_Moi_Giang!$L:$L,ThongKe_GV!Z$2)&gt;0,"X","")</f>
        <v/>
      </c>
      <c r="AA118" s="80" t="str">
        <f>IF(COUNTIFS(TKB_HK2_Moi_Giang!$S:$S,ThongKe_GV!$C118,TKB_HK2_Moi_Giang!$K:$K,ThongKe_GV!AA$1,TKB_HK2_Moi_Giang!$L:$L,ThongKe_GV!AA$2)&gt;0,"X","")</f>
        <v/>
      </c>
      <c r="AB118" s="80" t="str">
        <f>IF(COUNTIFS(TKB_HK2_Moi_Giang!$S:$S,ThongKe_GV!$C118,TKB_HK2_Moi_Giang!$K:$K,ThongKe_GV!AB$1,TKB_HK2_Moi_Giang!$L:$L,ThongKe_GV!AB$2)&gt;0,"X","")</f>
        <v/>
      </c>
    </row>
    <row r="119">
      <c r="A119" s="68" t="str">
        <f t="shared" si="7"/>
        <v>Công nghệ</v>
      </c>
      <c r="B119" s="77" t="s">
        <v>418</v>
      </c>
      <c r="C119" s="85" t="s">
        <v>419</v>
      </c>
      <c r="D119" s="85" t="s">
        <v>420</v>
      </c>
      <c r="E119" s="79" t="str">
        <f>IF(COUNTIFS(TKB_HK2_Moi_Giang!$S:$S,ThongKe_GV!$C119,TKB_HK2_Moi_Giang!$K:$K,ThongKe_GV!E$1,TKB_HK2_Moi_Giang!$L:$L,ThongKe_GV!E$2)&gt;0,"X","")</f>
        <v/>
      </c>
      <c r="F119" s="79" t="str">
        <f>IF(COUNTIFS(TKB_HK2_Moi_Giang!$S:$S,ThongKe_GV!$C119,TKB_HK2_Moi_Giang!$K:$K,ThongKe_GV!F$1,TKB_HK2_Moi_Giang!$L:$L,ThongKe_GV!F$2)&gt;0,"X","")</f>
        <v/>
      </c>
      <c r="G119" s="79" t="str">
        <f>IF(COUNTIFS(TKB_HK2_Moi_Giang!$S:$S,ThongKe_GV!$C119,TKB_HK2_Moi_Giang!$K:$K,ThongKe_GV!G$1,TKB_HK2_Moi_Giang!$L:$L,ThongKe_GV!G$2)&gt;0,"X","")</f>
        <v/>
      </c>
      <c r="H119" s="79" t="str">
        <f>IF(COUNTIFS(TKB_HK2_Moi_Giang!$S:$S,ThongKe_GV!$C119,TKB_HK2_Moi_Giang!$K:$K,ThongKe_GV!H$1,TKB_HK2_Moi_Giang!$L:$L,ThongKe_GV!H$2)&gt;0,"X","")</f>
        <v/>
      </c>
      <c r="I119" s="79" t="str">
        <f>IF(COUNTIFS(TKB_HK2_Moi_Giang!$S:$S,ThongKe_GV!$C119,TKB_HK2_Moi_Giang!$K:$K,ThongKe_GV!I$1,TKB_HK2_Moi_Giang!$L:$L,ThongKe_GV!I$2)&gt;0,"X","")</f>
        <v/>
      </c>
      <c r="J119" s="79" t="str">
        <f>IF(COUNTIFS(TKB_HK2_Moi_Giang!$S:$S,ThongKe_GV!$C119,TKB_HK2_Moi_Giang!$K:$K,ThongKe_GV!J$1,TKB_HK2_Moi_Giang!$L:$L,ThongKe_GV!J$2)&gt;0,"X","")</f>
        <v/>
      </c>
      <c r="K119" s="79" t="str">
        <f>IF(COUNTIFS(TKB_HK2_Moi_Giang!$S:$S,ThongKe_GV!$C119,TKB_HK2_Moi_Giang!$K:$K,ThongKe_GV!K$1,TKB_HK2_Moi_Giang!$L:$L,ThongKe_GV!K$2)&gt;0,"X","")</f>
        <v/>
      </c>
      <c r="L119" s="79" t="str">
        <f>IF(COUNTIFS(TKB_HK2_Moi_Giang!$S:$S,ThongKe_GV!$C119,TKB_HK2_Moi_Giang!$K:$K,ThongKe_GV!L$1,TKB_HK2_Moi_Giang!$L:$L,ThongKe_GV!L$2)&gt;0,"X","")</f>
        <v/>
      </c>
      <c r="M119" s="79" t="str">
        <f>IF(COUNTIFS(TKB_HK2_Moi_Giang!$S:$S,ThongKe_GV!$C119,TKB_HK2_Moi_Giang!$K:$K,ThongKe_GV!M$1,TKB_HK2_Moi_Giang!$L:$L,ThongKe_GV!M$2)&gt;0,"X","")</f>
        <v/>
      </c>
      <c r="N119" s="79" t="str">
        <f>IF(COUNTIFS(TKB_HK2_Moi_Giang!$S:$S,ThongKe_GV!$C119,TKB_HK2_Moi_Giang!$K:$K,ThongKe_GV!N$1,TKB_HK2_Moi_Giang!$L:$L,ThongKe_GV!N$2)&gt;0,"X","")</f>
        <v/>
      </c>
      <c r="O119" s="79" t="str">
        <f>IF(COUNTIFS(TKB_HK2_Moi_Giang!$S:$S,ThongKe_GV!$C119,TKB_HK2_Moi_Giang!$K:$K,ThongKe_GV!O$1,TKB_HK2_Moi_Giang!$L:$L,ThongKe_GV!O$2)&gt;0,"X","")</f>
        <v/>
      </c>
      <c r="P119" s="79" t="str">
        <f>IF(COUNTIFS(TKB_HK2_Moi_Giang!$S:$S,ThongKe_GV!$C119,TKB_HK2_Moi_Giang!$K:$K,ThongKe_GV!P$1,TKB_HK2_Moi_Giang!$L:$L,ThongKe_GV!P$2)&gt;0,"X","")</f>
        <v/>
      </c>
      <c r="Q119" s="80" t="str">
        <f>IF(COUNTIFS(TKB_HK2_Moi_Giang!$S:$S,ThongKe_GV!$C119,TKB_HK2_Moi_Giang!$K:$K,ThongKe_GV!Q$1,TKB_HK2_Moi_Giang!$L:$L,ThongKe_GV!Q$2)&gt;0,"X","")</f>
        <v/>
      </c>
      <c r="R119" s="80" t="str">
        <f>IF(COUNTIFS(TKB_HK2_Moi_Giang!$S:$S,ThongKe_GV!$C119,TKB_HK2_Moi_Giang!$K:$K,ThongKe_GV!R$1,TKB_HK2_Moi_Giang!$L:$L,ThongKe_GV!R$2)&gt;0,"X","")</f>
        <v/>
      </c>
      <c r="S119" s="80" t="str">
        <f>IF(COUNTIFS(TKB_HK2_Moi_Giang!$S:$S,ThongKe_GV!$C119,TKB_HK2_Moi_Giang!$K:$K,ThongKe_GV!S$1,TKB_HK2_Moi_Giang!$L:$L,ThongKe_GV!S$2)&gt;0,"X","")</f>
        <v/>
      </c>
      <c r="T119" s="80" t="str">
        <f>IF(COUNTIFS(TKB_HK2_Moi_Giang!$S:$S,ThongKe_GV!$C119,TKB_HK2_Moi_Giang!$K:$K,ThongKe_GV!T$1,TKB_HK2_Moi_Giang!$L:$L,ThongKe_GV!T$2)&gt;0,"X","")</f>
        <v/>
      </c>
      <c r="U119" s="80" t="str">
        <f>IF(COUNTIFS(TKB_HK2_Moi_Giang!$S:$S,ThongKe_GV!$C119,TKB_HK2_Moi_Giang!$K:$K,ThongKe_GV!U$1,TKB_HK2_Moi_Giang!$L:$L,ThongKe_GV!U$2)&gt;0,"X","")</f>
        <v/>
      </c>
      <c r="V119" s="80" t="str">
        <f>IF(COUNTIFS(TKB_HK2_Moi_Giang!$S:$S,ThongKe_GV!$C119,TKB_HK2_Moi_Giang!$K:$K,ThongKe_GV!V$1,TKB_HK2_Moi_Giang!$L:$L,ThongKe_GV!V$2)&gt;0,"X","")</f>
        <v/>
      </c>
      <c r="W119" s="80" t="str">
        <f>IF(COUNTIFS(TKB_HK2_Moi_Giang!$S:$S,ThongKe_GV!$C119,TKB_HK2_Moi_Giang!$K:$K,ThongKe_GV!W$1,TKB_HK2_Moi_Giang!$L:$L,ThongKe_GV!W$2)&gt;0,"X","")</f>
        <v/>
      </c>
      <c r="X119" s="80" t="str">
        <f>IF(COUNTIFS(TKB_HK2_Moi_Giang!$S:$S,ThongKe_GV!$C119,TKB_HK2_Moi_Giang!$K:$K,ThongKe_GV!X$1,TKB_HK2_Moi_Giang!$L:$L,ThongKe_GV!X$2)&gt;0,"X","")</f>
        <v/>
      </c>
      <c r="Y119" s="80" t="str">
        <f>IF(COUNTIFS(TKB_HK2_Moi_Giang!$S:$S,ThongKe_GV!$C119,TKB_HK2_Moi_Giang!$K:$K,ThongKe_GV!Y$1,TKB_HK2_Moi_Giang!$L:$L,ThongKe_GV!Y$2)&gt;0,"X","")</f>
        <v/>
      </c>
      <c r="Z119" s="80" t="str">
        <f>IF(COUNTIFS(TKB_HK2_Moi_Giang!$S:$S,ThongKe_GV!$C119,TKB_HK2_Moi_Giang!$K:$K,ThongKe_GV!Z$1,TKB_HK2_Moi_Giang!$L:$L,ThongKe_GV!Z$2)&gt;0,"X","")</f>
        <v/>
      </c>
      <c r="AA119" s="80" t="str">
        <f>IF(COUNTIFS(TKB_HK2_Moi_Giang!$S:$S,ThongKe_GV!$C119,TKB_HK2_Moi_Giang!$K:$K,ThongKe_GV!AA$1,TKB_HK2_Moi_Giang!$L:$L,ThongKe_GV!AA$2)&gt;0,"X","")</f>
        <v/>
      </c>
      <c r="AB119" s="80" t="str">
        <f>IF(COUNTIFS(TKB_HK2_Moi_Giang!$S:$S,ThongKe_GV!$C119,TKB_HK2_Moi_Giang!$K:$K,ThongKe_GV!AB$1,TKB_HK2_Moi_Giang!$L:$L,ThongKe_GV!AB$2)&gt;0,"X","")</f>
        <v/>
      </c>
    </row>
    <row r="120">
      <c r="A120" s="68" t="str">
        <f t="shared" si="7"/>
        <v>Quản trị</v>
      </c>
      <c r="B120" s="77" t="s">
        <v>421</v>
      </c>
      <c r="C120" s="85" t="s">
        <v>422</v>
      </c>
      <c r="D120" s="85" t="s">
        <v>423</v>
      </c>
      <c r="E120" s="79" t="str">
        <f>IF(COUNTIFS(TKB_HK2_Moi_Giang!$S:$S,ThongKe_GV!$C120,TKB_HK2_Moi_Giang!$K:$K,ThongKe_GV!E$1,TKB_HK2_Moi_Giang!$L:$L,ThongKe_GV!E$2)&gt;0,"X","")</f>
        <v>X</v>
      </c>
      <c r="F120" s="79" t="str">
        <f>IF(COUNTIFS(TKB_HK2_Moi_Giang!$S:$S,ThongKe_GV!$C120,TKB_HK2_Moi_Giang!$K:$K,ThongKe_GV!F$1,TKB_HK2_Moi_Giang!$L:$L,ThongKe_GV!F$2)&gt;0,"X","")</f>
        <v>X</v>
      </c>
      <c r="G120" s="79" t="str">
        <f>IF(COUNTIFS(TKB_HK2_Moi_Giang!$S:$S,ThongKe_GV!$C120,TKB_HK2_Moi_Giang!$K:$K,ThongKe_GV!G$1,TKB_HK2_Moi_Giang!$L:$L,ThongKe_GV!G$2)&gt;0,"X","")</f>
        <v>X</v>
      </c>
      <c r="H120" s="79" t="str">
        <f>IF(COUNTIFS(TKB_HK2_Moi_Giang!$S:$S,ThongKe_GV!$C120,TKB_HK2_Moi_Giang!$K:$K,ThongKe_GV!H$1,TKB_HK2_Moi_Giang!$L:$L,ThongKe_GV!H$2)&gt;0,"X","")</f>
        <v>X</v>
      </c>
      <c r="I120" s="79" t="str">
        <f>IF(COUNTIFS(TKB_HK2_Moi_Giang!$S:$S,ThongKe_GV!$C120,TKB_HK2_Moi_Giang!$K:$K,ThongKe_GV!I$1,TKB_HK2_Moi_Giang!$L:$L,ThongKe_GV!I$2)&gt;0,"X","")</f>
        <v>X</v>
      </c>
      <c r="J120" s="79" t="str">
        <f>IF(COUNTIFS(TKB_HK2_Moi_Giang!$S:$S,ThongKe_GV!$C120,TKB_HK2_Moi_Giang!$K:$K,ThongKe_GV!J$1,TKB_HK2_Moi_Giang!$L:$L,ThongKe_GV!J$2)&gt;0,"X","")</f>
        <v/>
      </c>
      <c r="K120" s="79" t="str">
        <f>IF(COUNTIFS(TKB_HK2_Moi_Giang!$S:$S,ThongKe_GV!$C120,TKB_HK2_Moi_Giang!$K:$K,ThongKe_GV!K$1,TKB_HK2_Moi_Giang!$L:$L,ThongKe_GV!K$2)&gt;0,"X","")</f>
        <v/>
      </c>
      <c r="L120" s="79" t="str">
        <f>IF(COUNTIFS(TKB_HK2_Moi_Giang!$S:$S,ThongKe_GV!$C120,TKB_HK2_Moi_Giang!$K:$K,ThongKe_GV!L$1,TKB_HK2_Moi_Giang!$L:$L,ThongKe_GV!L$2)&gt;0,"X","")</f>
        <v/>
      </c>
      <c r="M120" s="79" t="str">
        <f>IF(COUNTIFS(TKB_HK2_Moi_Giang!$S:$S,ThongKe_GV!$C120,TKB_HK2_Moi_Giang!$K:$K,ThongKe_GV!M$1,TKB_HK2_Moi_Giang!$L:$L,ThongKe_GV!M$2)&gt;0,"X","")</f>
        <v/>
      </c>
      <c r="N120" s="79" t="str">
        <f>IF(COUNTIFS(TKB_HK2_Moi_Giang!$S:$S,ThongKe_GV!$C120,TKB_HK2_Moi_Giang!$K:$K,ThongKe_GV!N$1,TKB_HK2_Moi_Giang!$L:$L,ThongKe_GV!N$2)&gt;0,"X","")</f>
        <v/>
      </c>
      <c r="O120" s="79" t="str">
        <f>IF(COUNTIFS(TKB_HK2_Moi_Giang!$S:$S,ThongKe_GV!$C120,TKB_HK2_Moi_Giang!$K:$K,ThongKe_GV!O$1,TKB_HK2_Moi_Giang!$L:$L,ThongKe_GV!O$2)&gt;0,"X","")</f>
        <v/>
      </c>
      <c r="P120" s="79" t="str">
        <f>IF(COUNTIFS(TKB_HK2_Moi_Giang!$S:$S,ThongKe_GV!$C120,TKB_HK2_Moi_Giang!$K:$K,ThongKe_GV!P$1,TKB_HK2_Moi_Giang!$L:$L,ThongKe_GV!P$2)&gt;0,"X","")</f>
        <v/>
      </c>
      <c r="Q120" s="80" t="str">
        <f>IF(COUNTIFS(TKB_HK2_Moi_Giang!$S:$S,ThongKe_GV!$C120,TKB_HK2_Moi_Giang!$K:$K,ThongKe_GV!Q$1,TKB_HK2_Moi_Giang!$L:$L,ThongKe_GV!Q$2)&gt;0,"X","")</f>
        <v/>
      </c>
      <c r="R120" s="80" t="str">
        <f>IF(COUNTIFS(TKB_HK2_Moi_Giang!$S:$S,ThongKe_GV!$C120,TKB_HK2_Moi_Giang!$K:$K,ThongKe_GV!R$1,TKB_HK2_Moi_Giang!$L:$L,ThongKe_GV!R$2)&gt;0,"X","")</f>
        <v/>
      </c>
      <c r="S120" s="80" t="str">
        <f>IF(COUNTIFS(TKB_HK2_Moi_Giang!$S:$S,ThongKe_GV!$C120,TKB_HK2_Moi_Giang!$K:$K,ThongKe_GV!S$1,TKB_HK2_Moi_Giang!$L:$L,ThongKe_GV!S$2)&gt;0,"X","")</f>
        <v/>
      </c>
      <c r="T120" s="80" t="str">
        <f>IF(COUNTIFS(TKB_HK2_Moi_Giang!$S:$S,ThongKe_GV!$C120,TKB_HK2_Moi_Giang!$K:$K,ThongKe_GV!T$1,TKB_HK2_Moi_Giang!$L:$L,ThongKe_GV!T$2)&gt;0,"X","")</f>
        <v/>
      </c>
      <c r="U120" s="80" t="str">
        <f>IF(COUNTIFS(TKB_HK2_Moi_Giang!$S:$S,ThongKe_GV!$C120,TKB_HK2_Moi_Giang!$K:$K,ThongKe_GV!U$1,TKB_HK2_Moi_Giang!$L:$L,ThongKe_GV!U$2)&gt;0,"X","")</f>
        <v/>
      </c>
      <c r="V120" s="80" t="str">
        <f>IF(COUNTIFS(TKB_HK2_Moi_Giang!$S:$S,ThongKe_GV!$C120,TKB_HK2_Moi_Giang!$K:$K,ThongKe_GV!V$1,TKB_HK2_Moi_Giang!$L:$L,ThongKe_GV!V$2)&gt;0,"X","")</f>
        <v/>
      </c>
      <c r="W120" s="80" t="str">
        <f>IF(COUNTIFS(TKB_HK2_Moi_Giang!$S:$S,ThongKe_GV!$C120,TKB_HK2_Moi_Giang!$K:$K,ThongKe_GV!W$1,TKB_HK2_Moi_Giang!$L:$L,ThongKe_GV!W$2)&gt;0,"X","")</f>
        <v/>
      </c>
      <c r="X120" s="80" t="str">
        <f>IF(COUNTIFS(TKB_HK2_Moi_Giang!$S:$S,ThongKe_GV!$C120,TKB_HK2_Moi_Giang!$K:$K,ThongKe_GV!X$1,TKB_HK2_Moi_Giang!$L:$L,ThongKe_GV!X$2)&gt;0,"X","")</f>
        <v/>
      </c>
      <c r="Y120" s="80" t="str">
        <f>IF(COUNTIFS(TKB_HK2_Moi_Giang!$S:$S,ThongKe_GV!$C120,TKB_HK2_Moi_Giang!$K:$K,ThongKe_GV!Y$1,TKB_HK2_Moi_Giang!$L:$L,ThongKe_GV!Y$2)&gt;0,"X","")</f>
        <v/>
      </c>
      <c r="Z120" s="80" t="str">
        <f>IF(COUNTIFS(TKB_HK2_Moi_Giang!$S:$S,ThongKe_GV!$C120,TKB_HK2_Moi_Giang!$K:$K,ThongKe_GV!Z$1,TKB_HK2_Moi_Giang!$L:$L,ThongKe_GV!Z$2)&gt;0,"X","")</f>
        <v/>
      </c>
      <c r="AA120" s="80" t="str">
        <f>IF(COUNTIFS(TKB_HK2_Moi_Giang!$S:$S,ThongKe_GV!$C120,TKB_HK2_Moi_Giang!$K:$K,ThongKe_GV!AA$1,TKB_HK2_Moi_Giang!$L:$L,ThongKe_GV!AA$2)&gt;0,"X","")</f>
        <v/>
      </c>
      <c r="AB120" s="80" t="str">
        <f>IF(COUNTIFS(TKB_HK2_Moi_Giang!$S:$S,ThongKe_GV!$C120,TKB_HK2_Moi_Giang!$K:$K,ThongKe_GV!AB$1,TKB_HK2_Moi_Giang!$L:$L,ThongKe_GV!AB$2)&gt;0,"X","")</f>
        <v/>
      </c>
    </row>
    <row r="121">
      <c r="A121" s="68" t="str">
        <f t="shared" si="7"/>
        <v>Y dược</v>
      </c>
      <c r="B121" s="77" t="s">
        <v>424</v>
      </c>
      <c r="C121" s="85" t="s">
        <v>425</v>
      </c>
      <c r="D121" s="85" t="s">
        <v>426</v>
      </c>
      <c r="E121" s="79" t="str">
        <f>IF(COUNTIFS(TKB_HK2_Moi_Giang!$S:$S,ThongKe_GV!$C121,TKB_HK2_Moi_Giang!$K:$K,ThongKe_GV!E$1,TKB_HK2_Moi_Giang!$L:$L,ThongKe_GV!E$2)&gt;0,"X","")</f>
        <v/>
      </c>
      <c r="F121" s="79" t="str">
        <f>IF(COUNTIFS(TKB_HK2_Moi_Giang!$S:$S,ThongKe_GV!$C121,TKB_HK2_Moi_Giang!$K:$K,ThongKe_GV!F$1,TKB_HK2_Moi_Giang!$L:$L,ThongKe_GV!F$2)&gt;0,"X","")</f>
        <v/>
      </c>
      <c r="G121" s="79" t="str">
        <f>IF(COUNTIFS(TKB_HK2_Moi_Giang!$S:$S,ThongKe_GV!$C121,TKB_HK2_Moi_Giang!$K:$K,ThongKe_GV!G$1,TKB_HK2_Moi_Giang!$L:$L,ThongKe_GV!G$2)&gt;0,"X","")</f>
        <v/>
      </c>
      <c r="H121" s="79" t="str">
        <f>IF(COUNTIFS(TKB_HK2_Moi_Giang!$S:$S,ThongKe_GV!$C121,TKB_HK2_Moi_Giang!$K:$K,ThongKe_GV!H$1,TKB_HK2_Moi_Giang!$L:$L,ThongKe_GV!H$2)&gt;0,"X","")</f>
        <v/>
      </c>
      <c r="I121" s="79" t="str">
        <f>IF(COUNTIFS(TKB_HK2_Moi_Giang!$S:$S,ThongKe_GV!$C121,TKB_HK2_Moi_Giang!$K:$K,ThongKe_GV!I$1,TKB_HK2_Moi_Giang!$L:$L,ThongKe_GV!I$2)&gt;0,"X","")</f>
        <v/>
      </c>
      <c r="J121" s="79" t="str">
        <f>IF(COUNTIFS(TKB_HK2_Moi_Giang!$S:$S,ThongKe_GV!$C121,TKB_HK2_Moi_Giang!$K:$K,ThongKe_GV!J$1,TKB_HK2_Moi_Giang!$L:$L,ThongKe_GV!J$2)&gt;0,"X","")</f>
        <v/>
      </c>
      <c r="K121" s="79" t="str">
        <f>IF(COUNTIFS(TKB_HK2_Moi_Giang!$S:$S,ThongKe_GV!$C121,TKB_HK2_Moi_Giang!$K:$K,ThongKe_GV!K$1,TKB_HK2_Moi_Giang!$L:$L,ThongKe_GV!K$2)&gt;0,"X","")</f>
        <v/>
      </c>
      <c r="L121" s="79" t="str">
        <f>IF(COUNTIFS(TKB_HK2_Moi_Giang!$S:$S,ThongKe_GV!$C121,TKB_HK2_Moi_Giang!$K:$K,ThongKe_GV!L$1,TKB_HK2_Moi_Giang!$L:$L,ThongKe_GV!L$2)&gt;0,"X","")</f>
        <v/>
      </c>
      <c r="M121" s="79" t="str">
        <f>IF(COUNTIFS(TKB_HK2_Moi_Giang!$S:$S,ThongKe_GV!$C121,TKB_HK2_Moi_Giang!$K:$K,ThongKe_GV!M$1,TKB_HK2_Moi_Giang!$L:$L,ThongKe_GV!M$2)&gt;0,"X","")</f>
        <v/>
      </c>
      <c r="N121" s="79" t="str">
        <f>IF(COUNTIFS(TKB_HK2_Moi_Giang!$S:$S,ThongKe_GV!$C121,TKB_HK2_Moi_Giang!$K:$K,ThongKe_GV!N$1,TKB_HK2_Moi_Giang!$L:$L,ThongKe_GV!N$2)&gt;0,"X","")</f>
        <v/>
      </c>
      <c r="O121" s="79" t="str">
        <f>IF(COUNTIFS(TKB_HK2_Moi_Giang!$S:$S,ThongKe_GV!$C121,TKB_HK2_Moi_Giang!$K:$K,ThongKe_GV!O$1,TKB_HK2_Moi_Giang!$L:$L,ThongKe_GV!O$2)&gt;0,"X","")</f>
        <v/>
      </c>
      <c r="P121" s="79" t="str">
        <f>IF(COUNTIFS(TKB_HK2_Moi_Giang!$S:$S,ThongKe_GV!$C121,TKB_HK2_Moi_Giang!$K:$K,ThongKe_GV!P$1,TKB_HK2_Moi_Giang!$L:$L,ThongKe_GV!P$2)&gt;0,"X","")</f>
        <v/>
      </c>
      <c r="Q121" s="80" t="str">
        <f>IF(COUNTIFS(TKB_HK2_Moi_Giang!$S:$S,ThongKe_GV!$C121,TKB_HK2_Moi_Giang!$K:$K,ThongKe_GV!Q$1,TKB_HK2_Moi_Giang!$L:$L,ThongKe_GV!Q$2)&gt;0,"X","")</f>
        <v/>
      </c>
      <c r="R121" s="80" t="str">
        <f>IF(COUNTIFS(TKB_HK2_Moi_Giang!$S:$S,ThongKe_GV!$C121,TKB_HK2_Moi_Giang!$K:$K,ThongKe_GV!R$1,TKB_HK2_Moi_Giang!$L:$L,ThongKe_GV!R$2)&gt;0,"X","")</f>
        <v/>
      </c>
      <c r="S121" s="80" t="str">
        <f>IF(COUNTIFS(TKB_HK2_Moi_Giang!$S:$S,ThongKe_GV!$C121,TKB_HK2_Moi_Giang!$K:$K,ThongKe_GV!S$1,TKB_HK2_Moi_Giang!$L:$L,ThongKe_GV!S$2)&gt;0,"X","")</f>
        <v/>
      </c>
      <c r="T121" s="80" t="str">
        <f>IF(COUNTIFS(TKB_HK2_Moi_Giang!$S:$S,ThongKe_GV!$C121,TKB_HK2_Moi_Giang!$K:$K,ThongKe_GV!T$1,TKB_HK2_Moi_Giang!$L:$L,ThongKe_GV!T$2)&gt;0,"X","")</f>
        <v/>
      </c>
      <c r="U121" s="80" t="str">
        <f>IF(COUNTIFS(TKB_HK2_Moi_Giang!$S:$S,ThongKe_GV!$C121,TKB_HK2_Moi_Giang!$K:$K,ThongKe_GV!U$1,TKB_HK2_Moi_Giang!$L:$L,ThongKe_GV!U$2)&gt;0,"X","")</f>
        <v/>
      </c>
      <c r="V121" s="80" t="str">
        <f>IF(COUNTIFS(TKB_HK2_Moi_Giang!$S:$S,ThongKe_GV!$C121,TKB_HK2_Moi_Giang!$K:$K,ThongKe_GV!V$1,TKB_HK2_Moi_Giang!$L:$L,ThongKe_GV!V$2)&gt;0,"X","")</f>
        <v/>
      </c>
      <c r="W121" s="80" t="str">
        <f>IF(COUNTIFS(TKB_HK2_Moi_Giang!$S:$S,ThongKe_GV!$C121,TKB_HK2_Moi_Giang!$K:$K,ThongKe_GV!W$1,TKB_HK2_Moi_Giang!$L:$L,ThongKe_GV!W$2)&gt;0,"X","")</f>
        <v/>
      </c>
      <c r="X121" s="80" t="str">
        <f>IF(COUNTIFS(TKB_HK2_Moi_Giang!$S:$S,ThongKe_GV!$C121,TKB_HK2_Moi_Giang!$K:$K,ThongKe_GV!X$1,TKB_HK2_Moi_Giang!$L:$L,ThongKe_GV!X$2)&gt;0,"X","")</f>
        <v/>
      </c>
      <c r="Y121" s="80" t="str">
        <f>IF(COUNTIFS(TKB_HK2_Moi_Giang!$S:$S,ThongKe_GV!$C121,TKB_HK2_Moi_Giang!$K:$K,ThongKe_GV!Y$1,TKB_HK2_Moi_Giang!$L:$L,ThongKe_GV!Y$2)&gt;0,"X","")</f>
        <v/>
      </c>
      <c r="Z121" s="80" t="str">
        <f>IF(COUNTIFS(TKB_HK2_Moi_Giang!$S:$S,ThongKe_GV!$C121,TKB_HK2_Moi_Giang!$K:$K,ThongKe_GV!Z$1,TKB_HK2_Moi_Giang!$L:$L,ThongKe_GV!Z$2)&gt;0,"X","")</f>
        <v/>
      </c>
      <c r="AA121" s="80" t="str">
        <f>IF(COUNTIFS(TKB_HK2_Moi_Giang!$S:$S,ThongKe_GV!$C121,TKB_HK2_Moi_Giang!$K:$K,ThongKe_GV!AA$1,TKB_HK2_Moi_Giang!$L:$L,ThongKe_GV!AA$2)&gt;0,"X","")</f>
        <v/>
      </c>
      <c r="AB121" s="80" t="str">
        <f>IF(COUNTIFS(TKB_HK2_Moi_Giang!$S:$S,ThongKe_GV!$C121,TKB_HK2_Moi_Giang!$K:$K,ThongKe_GV!AB$1,TKB_HK2_Moi_Giang!$L:$L,ThongKe_GV!AB$2)&gt;0,"X","")</f>
        <v/>
      </c>
    </row>
    <row r="122">
      <c r="A122" s="68" t="str">
        <f t="shared" si="7"/>
        <v>Thiết kế</v>
      </c>
      <c r="B122" s="77" t="s">
        <v>427</v>
      </c>
      <c r="C122" s="85" t="s">
        <v>428</v>
      </c>
      <c r="D122" s="85" t="s">
        <v>429</v>
      </c>
      <c r="E122" s="79" t="str">
        <f>IF(COUNTIFS(TKB_HK2_Moi_Giang!$S:$S,ThongKe_GV!$C122,TKB_HK2_Moi_Giang!$K:$K,ThongKe_GV!E$1,TKB_HK2_Moi_Giang!$L:$L,ThongKe_GV!E$2)&gt;0,"X","")</f>
        <v/>
      </c>
      <c r="F122" s="79" t="str">
        <f>IF(COUNTIFS(TKB_HK2_Moi_Giang!$S:$S,ThongKe_GV!$C122,TKB_HK2_Moi_Giang!$K:$K,ThongKe_GV!F$1,TKB_HK2_Moi_Giang!$L:$L,ThongKe_GV!F$2)&gt;0,"X","")</f>
        <v/>
      </c>
      <c r="G122" s="79" t="str">
        <f>IF(COUNTIFS(TKB_HK2_Moi_Giang!$S:$S,ThongKe_GV!$C122,TKB_HK2_Moi_Giang!$K:$K,ThongKe_GV!G$1,TKB_HK2_Moi_Giang!$L:$L,ThongKe_GV!G$2)&gt;0,"X","")</f>
        <v/>
      </c>
      <c r="H122" s="79" t="str">
        <f>IF(COUNTIFS(TKB_HK2_Moi_Giang!$S:$S,ThongKe_GV!$C122,TKB_HK2_Moi_Giang!$K:$K,ThongKe_GV!H$1,TKB_HK2_Moi_Giang!$L:$L,ThongKe_GV!H$2)&gt;0,"X","")</f>
        <v/>
      </c>
      <c r="I122" s="79" t="str">
        <f>IF(COUNTIFS(TKB_HK2_Moi_Giang!$S:$S,ThongKe_GV!$C122,TKB_HK2_Moi_Giang!$K:$K,ThongKe_GV!I$1,TKB_HK2_Moi_Giang!$L:$L,ThongKe_GV!I$2)&gt;0,"X","")</f>
        <v/>
      </c>
      <c r="J122" s="79" t="str">
        <f>IF(COUNTIFS(TKB_HK2_Moi_Giang!$S:$S,ThongKe_GV!$C122,TKB_HK2_Moi_Giang!$K:$K,ThongKe_GV!J$1,TKB_HK2_Moi_Giang!$L:$L,ThongKe_GV!J$2)&gt;0,"X","")</f>
        <v/>
      </c>
      <c r="K122" s="79" t="str">
        <f>IF(COUNTIFS(TKB_HK2_Moi_Giang!$S:$S,ThongKe_GV!$C122,TKB_HK2_Moi_Giang!$K:$K,ThongKe_GV!K$1,TKB_HK2_Moi_Giang!$L:$L,ThongKe_GV!K$2)&gt;0,"X","")</f>
        <v/>
      </c>
      <c r="L122" s="79" t="str">
        <f>IF(COUNTIFS(TKB_HK2_Moi_Giang!$S:$S,ThongKe_GV!$C122,TKB_HK2_Moi_Giang!$K:$K,ThongKe_GV!L$1,TKB_HK2_Moi_Giang!$L:$L,ThongKe_GV!L$2)&gt;0,"X","")</f>
        <v/>
      </c>
      <c r="M122" s="79" t="str">
        <f>IF(COUNTIFS(TKB_HK2_Moi_Giang!$S:$S,ThongKe_GV!$C122,TKB_HK2_Moi_Giang!$K:$K,ThongKe_GV!M$1,TKB_HK2_Moi_Giang!$L:$L,ThongKe_GV!M$2)&gt;0,"X","")</f>
        <v/>
      </c>
      <c r="N122" s="79" t="str">
        <f>IF(COUNTIFS(TKB_HK2_Moi_Giang!$S:$S,ThongKe_GV!$C122,TKB_HK2_Moi_Giang!$K:$K,ThongKe_GV!N$1,TKB_HK2_Moi_Giang!$L:$L,ThongKe_GV!N$2)&gt;0,"X","")</f>
        <v/>
      </c>
      <c r="O122" s="79" t="str">
        <f>IF(COUNTIFS(TKB_HK2_Moi_Giang!$S:$S,ThongKe_GV!$C122,TKB_HK2_Moi_Giang!$K:$K,ThongKe_GV!O$1,TKB_HK2_Moi_Giang!$L:$L,ThongKe_GV!O$2)&gt;0,"X","")</f>
        <v/>
      </c>
      <c r="P122" s="79" t="str">
        <f>IF(COUNTIFS(TKB_HK2_Moi_Giang!$S:$S,ThongKe_GV!$C122,TKB_HK2_Moi_Giang!$K:$K,ThongKe_GV!P$1,TKB_HK2_Moi_Giang!$L:$L,ThongKe_GV!P$2)&gt;0,"X","")</f>
        <v/>
      </c>
      <c r="Q122" s="80" t="str">
        <f>IF(COUNTIFS(TKB_HK2_Moi_Giang!$S:$S,ThongKe_GV!$C122,TKB_HK2_Moi_Giang!$K:$K,ThongKe_GV!Q$1,TKB_HK2_Moi_Giang!$L:$L,ThongKe_GV!Q$2)&gt;0,"X","")</f>
        <v/>
      </c>
      <c r="R122" s="80" t="str">
        <f>IF(COUNTIFS(TKB_HK2_Moi_Giang!$S:$S,ThongKe_GV!$C122,TKB_HK2_Moi_Giang!$K:$K,ThongKe_GV!R$1,TKB_HK2_Moi_Giang!$L:$L,ThongKe_GV!R$2)&gt;0,"X","")</f>
        <v/>
      </c>
      <c r="S122" s="80" t="str">
        <f>IF(COUNTIFS(TKB_HK2_Moi_Giang!$S:$S,ThongKe_GV!$C122,TKB_HK2_Moi_Giang!$K:$K,ThongKe_GV!S$1,TKB_HK2_Moi_Giang!$L:$L,ThongKe_GV!S$2)&gt;0,"X","")</f>
        <v/>
      </c>
      <c r="T122" s="80" t="str">
        <f>IF(COUNTIFS(TKB_HK2_Moi_Giang!$S:$S,ThongKe_GV!$C122,TKB_HK2_Moi_Giang!$K:$K,ThongKe_GV!T$1,TKB_HK2_Moi_Giang!$L:$L,ThongKe_GV!T$2)&gt;0,"X","")</f>
        <v/>
      </c>
      <c r="U122" s="80" t="str">
        <f>IF(COUNTIFS(TKB_HK2_Moi_Giang!$S:$S,ThongKe_GV!$C122,TKB_HK2_Moi_Giang!$K:$K,ThongKe_GV!U$1,TKB_HK2_Moi_Giang!$L:$L,ThongKe_GV!U$2)&gt;0,"X","")</f>
        <v/>
      </c>
      <c r="V122" s="80" t="str">
        <f>IF(COUNTIFS(TKB_HK2_Moi_Giang!$S:$S,ThongKe_GV!$C122,TKB_HK2_Moi_Giang!$K:$K,ThongKe_GV!V$1,TKB_HK2_Moi_Giang!$L:$L,ThongKe_GV!V$2)&gt;0,"X","")</f>
        <v/>
      </c>
      <c r="W122" s="80" t="str">
        <f>IF(COUNTIFS(TKB_HK2_Moi_Giang!$S:$S,ThongKe_GV!$C122,TKB_HK2_Moi_Giang!$K:$K,ThongKe_GV!W$1,TKB_HK2_Moi_Giang!$L:$L,ThongKe_GV!W$2)&gt;0,"X","")</f>
        <v/>
      </c>
      <c r="X122" s="80" t="str">
        <f>IF(COUNTIFS(TKB_HK2_Moi_Giang!$S:$S,ThongKe_GV!$C122,TKB_HK2_Moi_Giang!$K:$K,ThongKe_GV!X$1,TKB_HK2_Moi_Giang!$L:$L,ThongKe_GV!X$2)&gt;0,"X","")</f>
        <v/>
      </c>
      <c r="Y122" s="80" t="str">
        <f>IF(COUNTIFS(TKB_HK2_Moi_Giang!$S:$S,ThongKe_GV!$C122,TKB_HK2_Moi_Giang!$K:$K,ThongKe_GV!Y$1,TKB_HK2_Moi_Giang!$L:$L,ThongKe_GV!Y$2)&gt;0,"X","")</f>
        <v/>
      </c>
      <c r="Z122" s="80" t="str">
        <f>IF(COUNTIFS(TKB_HK2_Moi_Giang!$S:$S,ThongKe_GV!$C122,TKB_HK2_Moi_Giang!$K:$K,ThongKe_GV!Z$1,TKB_HK2_Moi_Giang!$L:$L,ThongKe_GV!Z$2)&gt;0,"X","")</f>
        <v/>
      </c>
      <c r="AA122" s="80" t="str">
        <f>IF(COUNTIFS(TKB_HK2_Moi_Giang!$S:$S,ThongKe_GV!$C122,TKB_HK2_Moi_Giang!$K:$K,ThongKe_GV!AA$1,TKB_HK2_Moi_Giang!$L:$L,ThongKe_GV!AA$2)&gt;0,"X","")</f>
        <v/>
      </c>
      <c r="AB122" s="80" t="str">
        <f>IF(COUNTIFS(TKB_HK2_Moi_Giang!$S:$S,ThongKe_GV!$C122,TKB_HK2_Moi_Giang!$K:$K,ThongKe_GV!AB$1,TKB_HK2_Moi_Giang!$L:$L,ThongKe_GV!AB$2)&gt;0,"X","")</f>
        <v/>
      </c>
    </row>
    <row r="123">
      <c r="A123" s="68" t="str">
        <f t="shared" si="7"/>
        <v/>
      </c>
      <c r="B123" s="77" t="s">
        <v>430</v>
      </c>
      <c r="C123" s="85" t="s">
        <v>431</v>
      </c>
      <c r="D123" s="85" t="s">
        <v>432</v>
      </c>
      <c r="E123" s="79" t="str">
        <f>IF(COUNTIFS(TKB_HK2_Moi_Giang!$S:$S,ThongKe_GV!$C123,TKB_HK2_Moi_Giang!$K:$K,ThongKe_GV!E$1,TKB_HK2_Moi_Giang!$L:$L,ThongKe_GV!E$2)&gt;0,"X","")</f>
        <v/>
      </c>
      <c r="F123" s="79" t="str">
        <f>IF(COUNTIFS(TKB_HK2_Moi_Giang!$S:$S,ThongKe_GV!$C123,TKB_HK2_Moi_Giang!$K:$K,ThongKe_GV!F$1,TKB_HK2_Moi_Giang!$L:$L,ThongKe_GV!F$2)&gt;0,"X","")</f>
        <v/>
      </c>
      <c r="G123" s="79" t="str">
        <f>IF(COUNTIFS(TKB_HK2_Moi_Giang!$S:$S,ThongKe_GV!$C123,TKB_HK2_Moi_Giang!$K:$K,ThongKe_GV!G$1,TKB_HK2_Moi_Giang!$L:$L,ThongKe_GV!G$2)&gt;0,"X","")</f>
        <v/>
      </c>
      <c r="H123" s="79" t="str">
        <f>IF(COUNTIFS(TKB_HK2_Moi_Giang!$S:$S,ThongKe_GV!$C123,TKB_HK2_Moi_Giang!$K:$K,ThongKe_GV!H$1,TKB_HK2_Moi_Giang!$L:$L,ThongKe_GV!H$2)&gt;0,"X","")</f>
        <v/>
      </c>
      <c r="I123" s="79" t="str">
        <f>IF(COUNTIFS(TKB_HK2_Moi_Giang!$S:$S,ThongKe_GV!$C123,TKB_HK2_Moi_Giang!$K:$K,ThongKe_GV!I$1,TKB_HK2_Moi_Giang!$L:$L,ThongKe_GV!I$2)&gt;0,"X","")</f>
        <v/>
      </c>
      <c r="J123" s="79" t="str">
        <f>IF(COUNTIFS(TKB_HK2_Moi_Giang!$S:$S,ThongKe_GV!$C123,TKB_HK2_Moi_Giang!$K:$K,ThongKe_GV!J$1,TKB_HK2_Moi_Giang!$L:$L,ThongKe_GV!J$2)&gt;0,"X","")</f>
        <v>X</v>
      </c>
      <c r="K123" s="79" t="str">
        <f>IF(COUNTIFS(TKB_HK2_Moi_Giang!$S:$S,ThongKe_GV!$C123,TKB_HK2_Moi_Giang!$K:$K,ThongKe_GV!K$1,TKB_HK2_Moi_Giang!$L:$L,ThongKe_GV!K$2)&gt;0,"X","")</f>
        <v/>
      </c>
      <c r="L123" s="79" t="str">
        <f>IF(COUNTIFS(TKB_HK2_Moi_Giang!$S:$S,ThongKe_GV!$C123,TKB_HK2_Moi_Giang!$K:$K,ThongKe_GV!L$1,TKB_HK2_Moi_Giang!$L:$L,ThongKe_GV!L$2)&gt;0,"X","")</f>
        <v/>
      </c>
      <c r="M123" s="79" t="str">
        <f>IF(COUNTIFS(TKB_HK2_Moi_Giang!$S:$S,ThongKe_GV!$C123,TKB_HK2_Moi_Giang!$K:$K,ThongKe_GV!M$1,TKB_HK2_Moi_Giang!$L:$L,ThongKe_GV!M$2)&gt;0,"X","")</f>
        <v/>
      </c>
      <c r="N123" s="79" t="str">
        <f>IF(COUNTIFS(TKB_HK2_Moi_Giang!$S:$S,ThongKe_GV!$C123,TKB_HK2_Moi_Giang!$K:$K,ThongKe_GV!N$1,TKB_HK2_Moi_Giang!$L:$L,ThongKe_GV!N$2)&gt;0,"X","")</f>
        <v/>
      </c>
      <c r="O123" s="79" t="str">
        <f>IF(COUNTIFS(TKB_HK2_Moi_Giang!$S:$S,ThongKe_GV!$C123,TKB_HK2_Moi_Giang!$K:$K,ThongKe_GV!O$1,TKB_HK2_Moi_Giang!$L:$L,ThongKe_GV!O$2)&gt;0,"X","")</f>
        <v/>
      </c>
      <c r="P123" s="79" t="str">
        <f>IF(COUNTIFS(TKB_HK2_Moi_Giang!$S:$S,ThongKe_GV!$C123,TKB_HK2_Moi_Giang!$K:$K,ThongKe_GV!P$1,TKB_HK2_Moi_Giang!$L:$L,ThongKe_GV!P$2)&gt;0,"X","")</f>
        <v/>
      </c>
      <c r="Q123" s="80" t="str">
        <f>IF(COUNTIFS(TKB_HK2_Moi_Giang!$S:$S,ThongKe_GV!$C123,TKB_HK2_Moi_Giang!$K:$K,ThongKe_GV!Q$1,TKB_HK2_Moi_Giang!$L:$L,ThongKe_GV!Q$2)&gt;0,"X","")</f>
        <v/>
      </c>
      <c r="R123" s="80" t="str">
        <f>IF(COUNTIFS(TKB_HK2_Moi_Giang!$S:$S,ThongKe_GV!$C123,TKB_HK2_Moi_Giang!$K:$K,ThongKe_GV!R$1,TKB_HK2_Moi_Giang!$L:$L,ThongKe_GV!R$2)&gt;0,"X","")</f>
        <v/>
      </c>
      <c r="S123" s="80" t="str">
        <f>IF(COUNTIFS(TKB_HK2_Moi_Giang!$S:$S,ThongKe_GV!$C123,TKB_HK2_Moi_Giang!$K:$K,ThongKe_GV!S$1,TKB_HK2_Moi_Giang!$L:$L,ThongKe_GV!S$2)&gt;0,"X","")</f>
        <v/>
      </c>
      <c r="T123" s="80" t="str">
        <f>IF(COUNTIFS(TKB_HK2_Moi_Giang!$S:$S,ThongKe_GV!$C123,TKB_HK2_Moi_Giang!$K:$K,ThongKe_GV!T$1,TKB_HK2_Moi_Giang!$L:$L,ThongKe_GV!T$2)&gt;0,"X","")</f>
        <v/>
      </c>
      <c r="U123" s="80" t="str">
        <f>IF(COUNTIFS(TKB_HK2_Moi_Giang!$S:$S,ThongKe_GV!$C123,TKB_HK2_Moi_Giang!$K:$K,ThongKe_GV!U$1,TKB_HK2_Moi_Giang!$L:$L,ThongKe_GV!U$2)&gt;0,"X","")</f>
        <v/>
      </c>
      <c r="V123" s="80" t="str">
        <f>IF(COUNTIFS(TKB_HK2_Moi_Giang!$S:$S,ThongKe_GV!$C123,TKB_HK2_Moi_Giang!$K:$K,ThongKe_GV!V$1,TKB_HK2_Moi_Giang!$L:$L,ThongKe_GV!V$2)&gt;0,"X","")</f>
        <v>X</v>
      </c>
      <c r="W123" s="80" t="str">
        <f>IF(COUNTIFS(TKB_HK2_Moi_Giang!$S:$S,ThongKe_GV!$C123,TKB_HK2_Moi_Giang!$K:$K,ThongKe_GV!W$1,TKB_HK2_Moi_Giang!$L:$L,ThongKe_GV!W$2)&gt;0,"X","")</f>
        <v/>
      </c>
      <c r="X123" s="80" t="str">
        <f>IF(COUNTIFS(TKB_HK2_Moi_Giang!$S:$S,ThongKe_GV!$C123,TKB_HK2_Moi_Giang!$K:$K,ThongKe_GV!X$1,TKB_HK2_Moi_Giang!$L:$L,ThongKe_GV!X$2)&gt;0,"X","")</f>
        <v/>
      </c>
      <c r="Y123" s="80" t="str">
        <f>IF(COUNTIFS(TKB_HK2_Moi_Giang!$S:$S,ThongKe_GV!$C123,TKB_HK2_Moi_Giang!$K:$K,ThongKe_GV!Y$1,TKB_HK2_Moi_Giang!$L:$L,ThongKe_GV!Y$2)&gt;0,"X","")</f>
        <v/>
      </c>
      <c r="Z123" s="80" t="str">
        <f>IF(COUNTIFS(TKB_HK2_Moi_Giang!$S:$S,ThongKe_GV!$C123,TKB_HK2_Moi_Giang!$K:$K,ThongKe_GV!Z$1,TKB_HK2_Moi_Giang!$L:$L,ThongKe_GV!Z$2)&gt;0,"X","")</f>
        <v/>
      </c>
      <c r="AA123" s="80" t="str">
        <f>IF(COUNTIFS(TKB_HK2_Moi_Giang!$S:$S,ThongKe_GV!$C123,TKB_HK2_Moi_Giang!$K:$K,ThongKe_GV!AA$1,TKB_HK2_Moi_Giang!$L:$L,ThongKe_GV!AA$2)&gt;0,"X","")</f>
        <v/>
      </c>
      <c r="AB123" s="80" t="str">
        <f>IF(COUNTIFS(TKB_HK2_Moi_Giang!$S:$S,ThongKe_GV!$C123,TKB_HK2_Moi_Giang!$K:$K,ThongKe_GV!AB$1,TKB_HK2_Moi_Giang!$L:$L,ThongKe_GV!AB$2)&gt;0,"X","")</f>
        <v/>
      </c>
    </row>
    <row r="124">
      <c r="A124" s="68" t="str">
        <f t="shared" si="7"/>
        <v>Thiết kế</v>
      </c>
      <c r="B124" s="77" t="s">
        <v>433</v>
      </c>
      <c r="C124" s="85" t="s">
        <v>434</v>
      </c>
      <c r="D124" s="85" t="s">
        <v>435</v>
      </c>
      <c r="E124" s="79" t="str">
        <f>IF(COUNTIFS(TKB_HK2_Moi_Giang!$S:$S,ThongKe_GV!$C124,TKB_HK2_Moi_Giang!$K:$K,ThongKe_GV!E$1,TKB_HK2_Moi_Giang!$L:$L,ThongKe_GV!E$2)&gt;0,"X","")</f>
        <v/>
      </c>
      <c r="F124" s="79" t="str">
        <f>IF(COUNTIFS(TKB_HK2_Moi_Giang!$S:$S,ThongKe_GV!$C124,TKB_HK2_Moi_Giang!$K:$K,ThongKe_GV!F$1,TKB_HK2_Moi_Giang!$L:$L,ThongKe_GV!F$2)&gt;0,"X","")</f>
        <v/>
      </c>
      <c r="G124" s="79" t="str">
        <f>IF(COUNTIFS(TKB_HK2_Moi_Giang!$S:$S,ThongKe_GV!$C124,TKB_HK2_Moi_Giang!$K:$K,ThongKe_GV!G$1,TKB_HK2_Moi_Giang!$L:$L,ThongKe_GV!G$2)&gt;0,"X","")</f>
        <v/>
      </c>
      <c r="H124" s="79" t="str">
        <f>IF(COUNTIFS(TKB_HK2_Moi_Giang!$S:$S,ThongKe_GV!$C124,TKB_HK2_Moi_Giang!$K:$K,ThongKe_GV!H$1,TKB_HK2_Moi_Giang!$L:$L,ThongKe_GV!H$2)&gt;0,"X","")</f>
        <v/>
      </c>
      <c r="I124" s="79" t="str">
        <f>IF(COUNTIFS(TKB_HK2_Moi_Giang!$S:$S,ThongKe_GV!$C124,TKB_HK2_Moi_Giang!$K:$K,ThongKe_GV!I$1,TKB_HK2_Moi_Giang!$L:$L,ThongKe_GV!I$2)&gt;0,"X","")</f>
        <v/>
      </c>
      <c r="J124" s="79" t="str">
        <f>IF(COUNTIFS(TKB_HK2_Moi_Giang!$S:$S,ThongKe_GV!$C124,TKB_HK2_Moi_Giang!$K:$K,ThongKe_GV!J$1,TKB_HK2_Moi_Giang!$L:$L,ThongKe_GV!J$2)&gt;0,"X","")</f>
        <v/>
      </c>
      <c r="K124" s="79" t="str">
        <f>IF(COUNTIFS(TKB_HK2_Moi_Giang!$S:$S,ThongKe_GV!$C124,TKB_HK2_Moi_Giang!$K:$K,ThongKe_GV!K$1,TKB_HK2_Moi_Giang!$L:$L,ThongKe_GV!K$2)&gt;0,"X","")</f>
        <v/>
      </c>
      <c r="L124" s="79" t="str">
        <f>IF(COUNTIFS(TKB_HK2_Moi_Giang!$S:$S,ThongKe_GV!$C124,TKB_HK2_Moi_Giang!$K:$K,ThongKe_GV!L$1,TKB_HK2_Moi_Giang!$L:$L,ThongKe_GV!L$2)&gt;0,"X","")</f>
        <v/>
      </c>
      <c r="M124" s="79" t="str">
        <f>IF(COUNTIFS(TKB_HK2_Moi_Giang!$S:$S,ThongKe_GV!$C124,TKB_HK2_Moi_Giang!$K:$K,ThongKe_GV!M$1,TKB_HK2_Moi_Giang!$L:$L,ThongKe_GV!M$2)&gt;0,"X","")</f>
        <v/>
      </c>
      <c r="N124" s="79" t="str">
        <f>IF(COUNTIFS(TKB_HK2_Moi_Giang!$S:$S,ThongKe_GV!$C124,TKB_HK2_Moi_Giang!$K:$K,ThongKe_GV!N$1,TKB_HK2_Moi_Giang!$L:$L,ThongKe_GV!N$2)&gt;0,"X","")</f>
        <v/>
      </c>
      <c r="O124" s="79" t="str">
        <f>IF(COUNTIFS(TKB_HK2_Moi_Giang!$S:$S,ThongKe_GV!$C124,TKB_HK2_Moi_Giang!$K:$K,ThongKe_GV!O$1,TKB_HK2_Moi_Giang!$L:$L,ThongKe_GV!O$2)&gt;0,"X","")</f>
        <v/>
      </c>
      <c r="P124" s="79" t="str">
        <f>IF(COUNTIFS(TKB_HK2_Moi_Giang!$S:$S,ThongKe_GV!$C124,TKB_HK2_Moi_Giang!$K:$K,ThongKe_GV!P$1,TKB_HK2_Moi_Giang!$L:$L,ThongKe_GV!P$2)&gt;0,"X","")</f>
        <v/>
      </c>
      <c r="Q124" s="80" t="str">
        <f>IF(COUNTIFS(TKB_HK2_Moi_Giang!$S:$S,ThongKe_GV!$C124,TKB_HK2_Moi_Giang!$K:$K,ThongKe_GV!Q$1,TKB_HK2_Moi_Giang!$L:$L,ThongKe_GV!Q$2)&gt;0,"X","")</f>
        <v/>
      </c>
      <c r="R124" s="80" t="str">
        <f>IF(COUNTIFS(TKB_HK2_Moi_Giang!$S:$S,ThongKe_GV!$C124,TKB_HK2_Moi_Giang!$K:$K,ThongKe_GV!R$1,TKB_HK2_Moi_Giang!$L:$L,ThongKe_GV!R$2)&gt;0,"X","")</f>
        <v/>
      </c>
      <c r="S124" s="80" t="str">
        <f>IF(COUNTIFS(TKB_HK2_Moi_Giang!$S:$S,ThongKe_GV!$C124,TKB_HK2_Moi_Giang!$K:$K,ThongKe_GV!S$1,TKB_HK2_Moi_Giang!$L:$L,ThongKe_GV!S$2)&gt;0,"X","")</f>
        <v/>
      </c>
      <c r="T124" s="80" t="str">
        <f>IF(COUNTIFS(TKB_HK2_Moi_Giang!$S:$S,ThongKe_GV!$C124,TKB_HK2_Moi_Giang!$K:$K,ThongKe_GV!T$1,TKB_HK2_Moi_Giang!$L:$L,ThongKe_GV!T$2)&gt;0,"X","")</f>
        <v/>
      </c>
      <c r="U124" s="80" t="str">
        <f>IF(COUNTIFS(TKB_HK2_Moi_Giang!$S:$S,ThongKe_GV!$C124,TKB_HK2_Moi_Giang!$K:$K,ThongKe_GV!U$1,TKB_HK2_Moi_Giang!$L:$L,ThongKe_GV!U$2)&gt;0,"X","")</f>
        <v/>
      </c>
      <c r="V124" s="80" t="str">
        <f>IF(COUNTIFS(TKB_HK2_Moi_Giang!$S:$S,ThongKe_GV!$C124,TKB_HK2_Moi_Giang!$K:$K,ThongKe_GV!V$1,TKB_HK2_Moi_Giang!$L:$L,ThongKe_GV!V$2)&gt;0,"X","")</f>
        <v/>
      </c>
      <c r="W124" s="80" t="str">
        <f>IF(COUNTIFS(TKB_HK2_Moi_Giang!$S:$S,ThongKe_GV!$C124,TKB_HK2_Moi_Giang!$K:$K,ThongKe_GV!W$1,TKB_HK2_Moi_Giang!$L:$L,ThongKe_GV!W$2)&gt;0,"X","")</f>
        <v/>
      </c>
      <c r="X124" s="80" t="str">
        <f>IF(COUNTIFS(TKB_HK2_Moi_Giang!$S:$S,ThongKe_GV!$C124,TKB_HK2_Moi_Giang!$K:$K,ThongKe_GV!X$1,TKB_HK2_Moi_Giang!$L:$L,ThongKe_GV!X$2)&gt;0,"X","")</f>
        <v/>
      </c>
      <c r="Y124" s="80" t="str">
        <f>IF(COUNTIFS(TKB_HK2_Moi_Giang!$S:$S,ThongKe_GV!$C124,TKB_HK2_Moi_Giang!$K:$K,ThongKe_GV!Y$1,TKB_HK2_Moi_Giang!$L:$L,ThongKe_GV!Y$2)&gt;0,"X","")</f>
        <v/>
      </c>
      <c r="Z124" s="80" t="str">
        <f>IF(COUNTIFS(TKB_HK2_Moi_Giang!$S:$S,ThongKe_GV!$C124,TKB_HK2_Moi_Giang!$K:$K,ThongKe_GV!Z$1,TKB_HK2_Moi_Giang!$L:$L,ThongKe_GV!Z$2)&gt;0,"X","")</f>
        <v/>
      </c>
      <c r="AA124" s="80" t="str">
        <f>IF(COUNTIFS(TKB_HK2_Moi_Giang!$S:$S,ThongKe_GV!$C124,TKB_HK2_Moi_Giang!$K:$K,ThongKe_GV!AA$1,TKB_HK2_Moi_Giang!$L:$L,ThongKe_GV!AA$2)&gt;0,"X","")</f>
        <v/>
      </c>
      <c r="AB124" s="80" t="str">
        <f>IF(COUNTIFS(TKB_HK2_Moi_Giang!$S:$S,ThongKe_GV!$C124,TKB_HK2_Moi_Giang!$K:$K,ThongKe_GV!AB$1,TKB_HK2_Moi_Giang!$L:$L,ThongKe_GV!AB$2)&gt;0,"X","")</f>
        <v/>
      </c>
    </row>
    <row r="125">
      <c r="A125" s="68" t="str">
        <f t="shared" si="7"/>
        <v>Công nghệ</v>
      </c>
      <c r="B125" s="77" t="s">
        <v>436</v>
      </c>
      <c r="C125" s="85" t="s">
        <v>437</v>
      </c>
      <c r="D125" s="85" t="s">
        <v>438</v>
      </c>
      <c r="E125" s="79" t="str">
        <f>IF(COUNTIFS(TKB_HK2_Moi_Giang!$S:$S,ThongKe_GV!$C125,TKB_HK2_Moi_Giang!$K:$K,ThongKe_GV!E$1,TKB_HK2_Moi_Giang!$L:$L,ThongKe_GV!E$2)&gt;0,"X","")</f>
        <v/>
      </c>
      <c r="F125" s="79" t="str">
        <f>IF(COUNTIFS(TKB_HK2_Moi_Giang!$S:$S,ThongKe_GV!$C125,TKB_HK2_Moi_Giang!$K:$K,ThongKe_GV!F$1,TKB_HK2_Moi_Giang!$L:$L,ThongKe_GV!F$2)&gt;0,"X","")</f>
        <v/>
      </c>
      <c r="G125" s="79" t="str">
        <f>IF(COUNTIFS(TKB_HK2_Moi_Giang!$S:$S,ThongKe_GV!$C125,TKB_HK2_Moi_Giang!$K:$K,ThongKe_GV!G$1,TKB_HK2_Moi_Giang!$L:$L,ThongKe_GV!G$2)&gt;0,"X","")</f>
        <v/>
      </c>
      <c r="H125" s="79" t="str">
        <f>IF(COUNTIFS(TKB_HK2_Moi_Giang!$S:$S,ThongKe_GV!$C125,TKB_HK2_Moi_Giang!$K:$K,ThongKe_GV!H$1,TKB_HK2_Moi_Giang!$L:$L,ThongKe_GV!H$2)&gt;0,"X","")</f>
        <v/>
      </c>
      <c r="I125" s="79" t="str">
        <f>IF(COUNTIFS(TKB_HK2_Moi_Giang!$S:$S,ThongKe_GV!$C125,TKB_HK2_Moi_Giang!$K:$K,ThongKe_GV!I$1,TKB_HK2_Moi_Giang!$L:$L,ThongKe_GV!I$2)&gt;0,"X","")</f>
        <v/>
      </c>
      <c r="J125" s="79" t="str">
        <f>IF(COUNTIFS(TKB_HK2_Moi_Giang!$S:$S,ThongKe_GV!$C125,TKB_HK2_Moi_Giang!$K:$K,ThongKe_GV!J$1,TKB_HK2_Moi_Giang!$L:$L,ThongKe_GV!J$2)&gt;0,"X","")</f>
        <v/>
      </c>
      <c r="K125" s="79" t="str">
        <f>IF(COUNTIFS(TKB_HK2_Moi_Giang!$S:$S,ThongKe_GV!$C125,TKB_HK2_Moi_Giang!$K:$K,ThongKe_GV!K$1,TKB_HK2_Moi_Giang!$L:$L,ThongKe_GV!K$2)&gt;0,"X","")</f>
        <v/>
      </c>
      <c r="L125" s="79" t="str">
        <f>IF(COUNTIFS(TKB_HK2_Moi_Giang!$S:$S,ThongKe_GV!$C125,TKB_HK2_Moi_Giang!$K:$K,ThongKe_GV!L$1,TKB_HK2_Moi_Giang!$L:$L,ThongKe_GV!L$2)&gt;0,"X","")</f>
        <v/>
      </c>
      <c r="M125" s="79" t="str">
        <f>IF(COUNTIFS(TKB_HK2_Moi_Giang!$S:$S,ThongKe_GV!$C125,TKB_HK2_Moi_Giang!$K:$K,ThongKe_GV!M$1,TKB_HK2_Moi_Giang!$L:$L,ThongKe_GV!M$2)&gt;0,"X","")</f>
        <v/>
      </c>
      <c r="N125" s="79" t="str">
        <f>IF(COUNTIFS(TKB_HK2_Moi_Giang!$S:$S,ThongKe_GV!$C125,TKB_HK2_Moi_Giang!$K:$K,ThongKe_GV!N$1,TKB_HK2_Moi_Giang!$L:$L,ThongKe_GV!N$2)&gt;0,"X","")</f>
        <v/>
      </c>
      <c r="O125" s="79" t="str">
        <f>IF(COUNTIFS(TKB_HK2_Moi_Giang!$S:$S,ThongKe_GV!$C125,TKB_HK2_Moi_Giang!$K:$K,ThongKe_GV!O$1,TKB_HK2_Moi_Giang!$L:$L,ThongKe_GV!O$2)&gt;0,"X","")</f>
        <v/>
      </c>
      <c r="P125" s="79" t="str">
        <f>IF(COUNTIFS(TKB_HK2_Moi_Giang!$S:$S,ThongKe_GV!$C125,TKB_HK2_Moi_Giang!$K:$K,ThongKe_GV!P$1,TKB_HK2_Moi_Giang!$L:$L,ThongKe_GV!P$2)&gt;0,"X","")</f>
        <v/>
      </c>
      <c r="Q125" s="80" t="str">
        <f>IF(COUNTIFS(TKB_HK2_Moi_Giang!$S:$S,ThongKe_GV!$C125,TKB_HK2_Moi_Giang!$K:$K,ThongKe_GV!Q$1,TKB_HK2_Moi_Giang!$L:$L,ThongKe_GV!Q$2)&gt;0,"X","")</f>
        <v/>
      </c>
      <c r="R125" s="80" t="str">
        <f>IF(COUNTIFS(TKB_HK2_Moi_Giang!$S:$S,ThongKe_GV!$C125,TKB_HK2_Moi_Giang!$K:$K,ThongKe_GV!R$1,TKB_HK2_Moi_Giang!$L:$L,ThongKe_GV!R$2)&gt;0,"X","")</f>
        <v/>
      </c>
      <c r="S125" s="80" t="str">
        <f>IF(COUNTIFS(TKB_HK2_Moi_Giang!$S:$S,ThongKe_GV!$C125,TKB_HK2_Moi_Giang!$K:$K,ThongKe_GV!S$1,TKB_HK2_Moi_Giang!$L:$L,ThongKe_GV!S$2)&gt;0,"X","")</f>
        <v/>
      </c>
      <c r="T125" s="80" t="str">
        <f>IF(COUNTIFS(TKB_HK2_Moi_Giang!$S:$S,ThongKe_GV!$C125,TKB_HK2_Moi_Giang!$K:$K,ThongKe_GV!T$1,TKB_HK2_Moi_Giang!$L:$L,ThongKe_GV!T$2)&gt;0,"X","")</f>
        <v/>
      </c>
      <c r="U125" s="80" t="str">
        <f>IF(COUNTIFS(TKB_HK2_Moi_Giang!$S:$S,ThongKe_GV!$C125,TKB_HK2_Moi_Giang!$K:$K,ThongKe_GV!U$1,TKB_HK2_Moi_Giang!$L:$L,ThongKe_GV!U$2)&gt;0,"X","")</f>
        <v/>
      </c>
      <c r="V125" s="80" t="str">
        <f>IF(COUNTIFS(TKB_HK2_Moi_Giang!$S:$S,ThongKe_GV!$C125,TKB_HK2_Moi_Giang!$K:$K,ThongKe_GV!V$1,TKB_HK2_Moi_Giang!$L:$L,ThongKe_GV!V$2)&gt;0,"X","")</f>
        <v/>
      </c>
      <c r="W125" s="80" t="str">
        <f>IF(COUNTIFS(TKB_HK2_Moi_Giang!$S:$S,ThongKe_GV!$C125,TKB_HK2_Moi_Giang!$K:$K,ThongKe_GV!W$1,TKB_HK2_Moi_Giang!$L:$L,ThongKe_GV!W$2)&gt;0,"X","")</f>
        <v/>
      </c>
      <c r="X125" s="80" t="str">
        <f>IF(COUNTIFS(TKB_HK2_Moi_Giang!$S:$S,ThongKe_GV!$C125,TKB_HK2_Moi_Giang!$K:$K,ThongKe_GV!X$1,TKB_HK2_Moi_Giang!$L:$L,ThongKe_GV!X$2)&gt;0,"X","")</f>
        <v/>
      </c>
      <c r="Y125" s="80" t="str">
        <f>IF(COUNTIFS(TKB_HK2_Moi_Giang!$S:$S,ThongKe_GV!$C125,TKB_HK2_Moi_Giang!$K:$K,ThongKe_GV!Y$1,TKB_HK2_Moi_Giang!$L:$L,ThongKe_GV!Y$2)&gt;0,"X","")</f>
        <v/>
      </c>
      <c r="Z125" s="80" t="str">
        <f>IF(COUNTIFS(TKB_HK2_Moi_Giang!$S:$S,ThongKe_GV!$C125,TKB_HK2_Moi_Giang!$K:$K,ThongKe_GV!Z$1,TKB_HK2_Moi_Giang!$L:$L,ThongKe_GV!Z$2)&gt;0,"X","")</f>
        <v/>
      </c>
      <c r="AA125" s="80" t="str">
        <f>IF(COUNTIFS(TKB_HK2_Moi_Giang!$S:$S,ThongKe_GV!$C125,TKB_HK2_Moi_Giang!$K:$K,ThongKe_GV!AA$1,TKB_HK2_Moi_Giang!$L:$L,ThongKe_GV!AA$2)&gt;0,"X","")</f>
        <v/>
      </c>
      <c r="AB125" s="80" t="str">
        <f>IF(COUNTIFS(TKB_HK2_Moi_Giang!$S:$S,ThongKe_GV!$C125,TKB_HK2_Moi_Giang!$K:$K,ThongKe_GV!AB$1,TKB_HK2_Moi_Giang!$L:$L,ThongKe_GV!AB$2)&gt;0,"X","")</f>
        <v/>
      </c>
    </row>
    <row r="126">
      <c r="A126" s="68" t="str">
        <f t="shared" si="7"/>
        <v>Ngoại ngữ</v>
      </c>
      <c r="B126" s="77" t="s">
        <v>439</v>
      </c>
      <c r="C126" s="85" t="s">
        <v>440</v>
      </c>
      <c r="D126" s="85" t="s">
        <v>441</v>
      </c>
      <c r="E126" s="79" t="str">
        <f>IF(COUNTIFS(TKB_HK2_Moi_Giang!$S:$S,ThongKe_GV!$C126,TKB_HK2_Moi_Giang!$K:$K,ThongKe_GV!E$1,TKB_HK2_Moi_Giang!$L:$L,ThongKe_GV!E$2)&gt;0,"X","")</f>
        <v/>
      </c>
      <c r="F126" s="79" t="str">
        <f>IF(COUNTIFS(TKB_HK2_Moi_Giang!$S:$S,ThongKe_GV!$C126,TKB_HK2_Moi_Giang!$K:$K,ThongKe_GV!F$1,TKB_HK2_Moi_Giang!$L:$L,ThongKe_GV!F$2)&gt;0,"X","")</f>
        <v/>
      </c>
      <c r="G126" s="79" t="str">
        <f>IF(COUNTIFS(TKB_HK2_Moi_Giang!$S:$S,ThongKe_GV!$C126,TKB_HK2_Moi_Giang!$K:$K,ThongKe_GV!G$1,TKB_HK2_Moi_Giang!$L:$L,ThongKe_GV!G$2)&gt;0,"X","")</f>
        <v/>
      </c>
      <c r="H126" s="79" t="str">
        <f>IF(COUNTIFS(TKB_HK2_Moi_Giang!$S:$S,ThongKe_GV!$C126,TKB_HK2_Moi_Giang!$K:$K,ThongKe_GV!H$1,TKB_HK2_Moi_Giang!$L:$L,ThongKe_GV!H$2)&gt;0,"X","")</f>
        <v/>
      </c>
      <c r="I126" s="79" t="str">
        <f>IF(COUNTIFS(TKB_HK2_Moi_Giang!$S:$S,ThongKe_GV!$C126,TKB_HK2_Moi_Giang!$K:$K,ThongKe_GV!I$1,TKB_HK2_Moi_Giang!$L:$L,ThongKe_GV!I$2)&gt;0,"X","")</f>
        <v/>
      </c>
      <c r="J126" s="79" t="str">
        <f>IF(COUNTIFS(TKB_HK2_Moi_Giang!$S:$S,ThongKe_GV!$C126,TKB_HK2_Moi_Giang!$K:$K,ThongKe_GV!J$1,TKB_HK2_Moi_Giang!$L:$L,ThongKe_GV!J$2)&gt;0,"X","")</f>
        <v/>
      </c>
      <c r="K126" s="79" t="str">
        <f>IF(COUNTIFS(TKB_HK2_Moi_Giang!$S:$S,ThongKe_GV!$C126,TKB_HK2_Moi_Giang!$K:$K,ThongKe_GV!K$1,TKB_HK2_Moi_Giang!$L:$L,ThongKe_GV!K$2)&gt;0,"X","")</f>
        <v/>
      </c>
      <c r="L126" s="79" t="str">
        <f>IF(COUNTIFS(TKB_HK2_Moi_Giang!$S:$S,ThongKe_GV!$C126,TKB_HK2_Moi_Giang!$K:$K,ThongKe_GV!L$1,TKB_HK2_Moi_Giang!$L:$L,ThongKe_GV!L$2)&gt;0,"X","")</f>
        <v/>
      </c>
      <c r="M126" s="79" t="str">
        <f>IF(COUNTIFS(TKB_HK2_Moi_Giang!$S:$S,ThongKe_GV!$C126,TKB_HK2_Moi_Giang!$K:$K,ThongKe_GV!M$1,TKB_HK2_Moi_Giang!$L:$L,ThongKe_GV!M$2)&gt;0,"X","")</f>
        <v/>
      </c>
      <c r="N126" s="79" t="str">
        <f>IF(COUNTIFS(TKB_HK2_Moi_Giang!$S:$S,ThongKe_GV!$C126,TKB_HK2_Moi_Giang!$K:$K,ThongKe_GV!N$1,TKB_HK2_Moi_Giang!$L:$L,ThongKe_GV!N$2)&gt;0,"X","")</f>
        <v/>
      </c>
      <c r="O126" s="79" t="str">
        <f>IF(COUNTIFS(TKB_HK2_Moi_Giang!$S:$S,ThongKe_GV!$C126,TKB_HK2_Moi_Giang!$K:$K,ThongKe_GV!O$1,TKB_HK2_Moi_Giang!$L:$L,ThongKe_GV!O$2)&gt;0,"X","")</f>
        <v/>
      </c>
      <c r="P126" s="79" t="str">
        <f>IF(COUNTIFS(TKB_HK2_Moi_Giang!$S:$S,ThongKe_GV!$C126,TKB_HK2_Moi_Giang!$K:$K,ThongKe_GV!P$1,TKB_HK2_Moi_Giang!$L:$L,ThongKe_GV!P$2)&gt;0,"X","")</f>
        <v/>
      </c>
      <c r="Q126" s="80" t="str">
        <f>IF(COUNTIFS(TKB_HK2_Moi_Giang!$S:$S,ThongKe_GV!$C126,TKB_HK2_Moi_Giang!$K:$K,ThongKe_GV!Q$1,TKB_HK2_Moi_Giang!$L:$L,ThongKe_GV!Q$2)&gt;0,"X","")</f>
        <v/>
      </c>
      <c r="R126" s="80" t="str">
        <f>IF(COUNTIFS(TKB_HK2_Moi_Giang!$S:$S,ThongKe_GV!$C126,TKB_HK2_Moi_Giang!$K:$K,ThongKe_GV!R$1,TKB_HK2_Moi_Giang!$L:$L,ThongKe_GV!R$2)&gt;0,"X","")</f>
        <v/>
      </c>
      <c r="S126" s="80" t="str">
        <f>IF(COUNTIFS(TKB_HK2_Moi_Giang!$S:$S,ThongKe_GV!$C126,TKB_HK2_Moi_Giang!$K:$K,ThongKe_GV!S$1,TKB_HK2_Moi_Giang!$L:$L,ThongKe_GV!S$2)&gt;0,"X","")</f>
        <v/>
      </c>
      <c r="T126" s="80" t="str">
        <f>IF(COUNTIFS(TKB_HK2_Moi_Giang!$S:$S,ThongKe_GV!$C126,TKB_HK2_Moi_Giang!$K:$K,ThongKe_GV!T$1,TKB_HK2_Moi_Giang!$L:$L,ThongKe_GV!T$2)&gt;0,"X","")</f>
        <v/>
      </c>
      <c r="U126" s="80" t="str">
        <f>IF(COUNTIFS(TKB_HK2_Moi_Giang!$S:$S,ThongKe_GV!$C126,TKB_HK2_Moi_Giang!$K:$K,ThongKe_GV!U$1,TKB_HK2_Moi_Giang!$L:$L,ThongKe_GV!U$2)&gt;0,"X","")</f>
        <v/>
      </c>
      <c r="V126" s="80" t="str">
        <f>IF(COUNTIFS(TKB_HK2_Moi_Giang!$S:$S,ThongKe_GV!$C126,TKB_HK2_Moi_Giang!$K:$K,ThongKe_GV!V$1,TKB_HK2_Moi_Giang!$L:$L,ThongKe_GV!V$2)&gt;0,"X","")</f>
        <v/>
      </c>
      <c r="W126" s="80" t="str">
        <f>IF(COUNTIFS(TKB_HK2_Moi_Giang!$S:$S,ThongKe_GV!$C126,TKB_HK2_Moi_Giang!$K:$K,ThongKe_GV!W$1,TKB_HK2_Moi_Giang!$L:$L,ThongKe_GV!W$2)&gt;0,"X","")</f>
        <v/>
      </c>
      <c r="X126" s="80" t="str">
        <f>IF(COUNTIFS(TKB_HK2_Moi_Giang!$S:$S,ThongKe_GV!$C126,TKB_HK2_Moi_Giang!$K:$K,ThongKe_GV!X$1,TKB_HK2_Moi_Giang!$L:$L,ThongKe_GV!X$2)&gt;0,"X","")</f>
        <v/>
      </c>
      <c r="Y126" s="80" t="str">
        <f>IF(COUNTIFS(TKB_HK2_Moi_Giang!$S:$S,ThongKe_GV!$C126,TKB_HK2_Moi_Giang!$K:$K,ThongKe_GV!Y$1,TKB_HK2_Moi_Giang!$L:$L,ThongKe_GV!Y$2)&gt;0,"X","")</f>
        <v/>
      </c>
      <c r="Z126" s="80" t="str">
        <f>IF(COUNTIFS(TKB_HK2_Moi_Giang!$S:$S,ThongKe_GV!$C126,TKB_HK2_Moi_Giang!$K:$K,ThongKe_GV!Z$1,TKB_HK2_Moi_Giang!$L:$L,ThongKe_GV!Z$2)&gt;0,"X","")</f>
        <v/>
      </c>
      <c r="AA126" s="80" t="str">
        <f>IF(COUNTIFS(TKB_HK2_Moi_Giang!$S:$S,ThongKe_GV!$C126,TKB_HK2_Moi_Giang!$K:$K,ThongKe_GV!AA$1,TKB_HK2_Moi_Giang!$L:$L,ThongKe_GV!AA$2)&gt;0,"X","")</f>
        <v/>
      </c>
      <c r="AB126" s="80" t="str">
        <f>IF(COUNTIFS(TKB_HK2_Moi_Giang!$S:$S,ThongKe_GV!$C126,TKB_HK2_Moi_Giang!$K:$K,ThongKe_GV!AB$1,TKB_HK2_Moi_Giang!$L:$L,ThongKe_GV!AB$2)&gt;0,"X","")</f>
        <v/>
      </c>
    </row>
    <row r="127">
      <c r="A127" s="68" t="str">
        <f t="shared" si="7"/>
        <v>Quản trị</v>
      </c>
      <c r="B127" s="77" t="s">
        <v>442</v>
      </c>
      <c r="C127" s="85" t="s">
        <v>443</v>
      </c>
      <c r="D127" s="85" t="s">
        <v>444</v>
      </c>
      <c r="E127" s="79" t="str">
        <f>IF(COUNTIFS(TKB_HK2_Moi_Giang!$S:$S,ThongKe_GV!$C127,TKB_HK2_Moi_Giang!$K:$K,ThongKe_GV!E$1,TKB_HK2_Moi_Giang!$L:$L,ThongKe_GV!E$2)&gt;0,"X","")</f>
        <v/>
      </c>
      <c r="F127" s="79" t="str">
        <f>IF(COUNTIFS(TKB_HK2_Moi_Giang!$S:$S,ThongKe_GV!$C127,TKB_HK2_Moi_Giang!$K:$K,ThongKe_GV!F$1,TKB_HK2_Moi_Giang!$L:$L,ThongKe_GV!F$2)&gt;0,"X","")</f>
        <v/>
      </c>
      <c r="G127" s="79" t="str">
        <f>IF(COUNTIFS(TKB_HK2_Moi_Giang!$S:$S,ThongKe_GV!$C127,TKB_HK2_Moi_Giang!$K:$K,ThongKe_GV!G$1,TKB_HK2_Moi_Giang!$L:$L,ThongKe_GV!G$2)&gt;0,"X","")</f>
        <v/>
      </c>
      <c r="H127" s="79" t="str">
        <f>IF(COUNTIFS(TKB_HK2_Moi_Giang!$S:$S,ThongKe_GV!$C127,TKB_HK2_Moi_Giang!$K:$K,ThongKe_GV!H$1,TKB_HK2_Moi_Giang!$L:$L,ThongKe_GV!H$2)&gt;0,"X","")</f>
        <v/>
      </c>
      <c r="I127" s="79" t="str">
        <f>IF(COUNTIFS(TKB_HK2_Moi_Giang!$S:$S,ThongKe_GV!$C127,TKB_HK2_Moi_Giang!$K:$K,ThongKe_GV!I$1,TKB_HK2_Moi_Giang!$L:$L,ThongKe_GV!I$2)&gt;0,"X","")</f>
        <v/>
      </c>
      <c r="J127" s="79" t="str">
        <f>IF(COUNTIFS(TKB_HK2_Moi_Giang!$S:$S,ThongKe_GV!$C127,TKB_HK2_Moi_Giang!$K:$K,ThongKe_GV!J$1,TKB_HK2_Moi_Giang!$L:$L,ThongKe_GV!J$2)&gt;0,"X","")</f>
        <v/>
      </c>
      <c r="K127" s="79" t="str">
        <f>IF(COUNTIFS(TKB_HK2_Moi_Giang!$S:$S,ThongKe_GV!$C127,TKB_HK2_Moi_Giang!$K:$K,ThongKe_GV!K$1,TKB_HK2_Moi_Giang!$L:$L,ThongKe_GV!K$2)&gt;0,"X","")</f>
        <v/>
      </c>
      <c r="L127" s="79" t="str">
        <f>IF(COUNTIFS(TKB_HK2_Moi_Giang!$S:$S,ThongKe_GV!$C127,TKB_HK2_Moi_Giang!$K:$K,ThongKe_GV!L$1,TKB_HK2_Moi_Giang!$L:$L,ThongKe_GV!L$2)&gt;0,"X","")</f>
        <v/>
      </c>
      <c r="M127" s="79" t="str">
        <f>IF(COUNTIFS(TKB_HK2_Moi_Giang!$S:$S,ThongKe_GV!$C127,TKB_HK2_Moi_Giang!$K:$K,ThongKe_GV!M$1,TKB_HK2_Moi_Giang!$L:$L,ThongKe_GV!M$2)&gt;0,"X","")</f>
        <v/>
      </c>
      <c r="N127" s="79" t="str">
        <f>IF(COUNTIFS(TKB_HK2_Moi_Giang!$S:$S,ThongKe_GV!$C127,TKB_HK2_Moi_Giang!$K:$K,ThongKe_GV!N$1,TKB_HK2_Moi_Giang!$L:$L,ThongKe_GV!N$2)&gt;0,"X","")</f>
        <v/>
      </c>
      <c r="O127" s="79" t="str">
        <f>IF(COUNTIFS(TKB_HK2_Moi_Giang!$S:$S,ThongKe_GV!$C127,TKB_HK2_Moi_Giang!$K:$K,ThongKe_GV!O$1,TKB_HK2_Moi_Giang!$L:$L,ThongKe_GV!O$2)&gt;0,"X","")</f>
        <v/>
      </c>
      <c r="P127" s="79" t="str">
        <f>IF(COUNTIFS(TKB_HK2_Moi_Giang!$S:$S,ThongKe_GV!$C127,TKB_HK2_Moi_Giang!$K:$K,ThongKe_GV!P$1,TKB_HK2_Moi_Giang!$L:$L,ThongKe_GV!P$2)&gt;0,"X","")</f>
        <v/>
      </c>
      <c r="Q127" s="80" t="str">
        <f>IF(COUNTIFS(TKB_HK2_Moi_Giang!$S:$S,ThongKe_GV!$C127,TKB_HK2_Moi_Giang!$K:$K,ThongKe_GV!Q$1,TKB_HK2_Moi_Giang!$L:$L,ThongKe_GV!Q$2)&gt;0,"X","")</f>
        <v/>
      </c>
      <c r="R127" s="80" t="str">
        <f>IF(COUNTIFS(TKB_HK2_Moi_Giang!$S:$S,ThongKe_GV!$C127,TKB_HK2_Moi_Giang!$K:$K,ThongKe_GV!R$1,TKB_HK2_Moi_Giang!$L:$L,ThongKe_GV!R$2)&gt;0,"X","")</f>
        <v/>
      </c>
      <c r="S127" s="80" t="str">
        <f>IF(COUNTIFS(TKB_HK2_Moi_Giang!$S:$S,ThongKe_GV!$C127,TKB_HK2_Moi_Giang!$K:$K,ThongKe_GV!S$1,TKB_HK2_Moi_Giang!$L:$L,ThongKe_GV!S$2)&gt;0,"X","")</f>
        <v/>
      </c>
      <c r="T127" s="80" t="str">
        <f>IF(COUNTIFS(TKB_HK2_Moi_Giang!$S:$S,ThongKe_GV!$C127,TKB_HK2_Moi_Giang!$K:$K,ThongKe_GV!T$1,TKB_HK2_Moi_Giang!$L:$L,ThongKe_GV!T$2)&gt;0,"X","")</f>
        <v/>
      </c>
      <c r="U127" s="80" t="str">
        <f>IF(COUNTIFS(TKB_HK2_Moi_Giang!$S:$S,ThongKe_GV!$C127,TKB_HK2_Moi_Giang!$K:$K,ThongKe_GV!U$1,TKB_HK2_Moi_Giang!$L:$L,ThongKe_GV!U$2)&gt;0,"X","")</f>
        <v/>
      </c>
      <c r="V127" s="80" t="str">
        <f>IF(COUNTIFS(TKB_HK2_Moi_Giang!$S:$S,ThongKe_GV!$C127,TKB_HK2_Moi_Giang!$K:$K,ThongKe_GV!V$1,TKB_HK2_Moi_Giang!$L:$L,ThongKe_GV!V$2)&gt;0,"X","")</f>
        <v/>
      </c>
      <c r="W127" s="80" t="str">
        <f>IF(COUNTIFS(TKB_HK2_Moi_Giang!$S:$S,ThongKe_GV!$C127,TKB_HK2_Moi_Giang!$K:$K,ThongKe_GV!W$1,TKB_HK2_Moi_Giang!$L:$L,ThongKe_GV!W$2)&gt;0,"X","")</f>
        <v/>
      </c>
      <c r="X127" s="80" t="str">
        <f>IF(COUNTIFS(TKB_HK2_Moi_Giang!$S:$S,ThongKe_GV!$C127,TKB_HK2_Moi_Giang!$K:$K,ThongKe_GV!X$1,TKB_HK2_Moi_Giang!$L:$L,ThongKe_GV!X$2)&gt;0,"X","")</f>
        <v/>
      </c>
      <c r="Y127" s="80" t="str">
        <f>IF(COUNTIFS(TKB_HK2_Moi_Giang!$S:$S,ThongKe_GV!$C127,TKB_HK2_Moi_Giang!$K:$K,ThongKe_GV!Y$1,TKB_HK2_Moi_Giang!$L:$L,ThongKe_GV!Y$2)&gt;0,"X","")</f>
        <v/>
      </c>
      <c r="Z127" s="80" t="str">
        <f>IF(COUNTIFS(TKB_HK2_Moi_Giang!$S:$S,ThongKe_GV!$C127,TKB_HK2_Moi_Giang!$K:$K,ThongKe_GV!Z$1,TKB_HK2_Moi_Giang!$L:$L,ThongKe_GV!Z$2)&gt;0,"X","")</f>
        <v/>
      </c>
      <c r="AA127" s="80" t="str">
        <f>IF(COUNTIFS(TKB_HK2_Moi_Giang!$S:$S,ThongKe_GV!$C127,TKB_HK2_Moi_Giang!$K:$K,ThongKe_GV!AA$1,TKB_HK2_Moi_Giang!$L:$L,ThongKe_GV!AA$2)&gt;0,"X","")</f>
        <v/>
      </c>
      <c r="AB127" s="80" t="str">
        <f>IF(COUNTIFS(TKB_HK2_Moi_Giang!$S:$S,ThongKe_GV!$C127,TKB_HK2_Moi_Giang!$K:$K,ThongKe_GV!AB$1,TKB_HK2_Moi_Giang!$L:$L,ThongKe_GV!AB$2)&gt;0,"X","")</f>
        <v/>
      </c>
    </row>
    <row r="128">
      <c r="A128" s="68" t="str">
        <f t="shared" si="7"/>
        <v>Thiết kế</v>
      </c>
      <c r="B128" s="77" t="s">
        <v>445</v>
      </c>
      <c r="C128" s="85" t="s">
        <v>446</v>
      </c>
      <c r="D128" s="85" t="s">
        <v>447</v>
      </c>
      <c r="E128" s="79" t="str">
        <f>IF(COUNTIFS(TKB_HK2_Moi_Giang!$S:$S,ThongKe_GV!$C128,TKB_HK2_Moi_Giang!$K:$K,ThongKe_GV!E$1,TKB_HK2_Moi_Giang!$L:$L,ThongKe_GV!E$2)&gt;0,"X","")</f>
        <v/>
      </c>
      <c r="F128" s="79" t="str">
        <f>IF(COUNTIFS(TKB_HK2_Moi_Giang!$S:$S,ThongKe_GV!$C128,TKB_HK2_Moi_Giang!$K:$K,ThongKe_GV!F$1,TKB_HK2_Moi_Giang!$L:$L,ThongKe_GV!F$2)&gt;0,"X","")</f>
        <v/>
      </c>
      <c r="G128" s="79" t="str">
        <f>IF(COUNTIFS(TKB_HK2_Moi_Giang!$S:$S,ThongKe_GV!$C128,TKB_HK2_Moi_Giang!$K:$K,ThongKe_GV!G$1,TKB_HK2_Moi_Giang!$L:$L,ThongKe_GV!G$2)&gt;0,"X","")</f>
        <v/>
      </c>
      <c r="H128" s="79" t="str">
        <f>IF(COUNTIFS(TKB_HK2_Moi_Giang!$S:$S,ThongKe_GV!$C128,TKB_HK2_Moi_Giang!$K:$K,ThongKe_GV!H$1,TKB_HK2_Moi_Giang!$L:$L,ThongKe_GV!H$2)&gt;0,"X","")</f>
        <v/>
      </c>
      <c r="I128" s="79" t="str">
        <f>IF(COUNTIFS(TKB_HK2_Moi_Giang!$S:$S,ThongKe_GV!$C128,TKB_HK2_Moi_Giang!$K:$K,ThongKe_GV!I$1,TKB_HK2_Moi_Giang!$L:$L,ThongKe_GV!I$2)&gt;0,"X","")</f>
        <v/>
      </c>
      <c r="J128" s="79" t="str">
        <f>IF(COUNTIFS(TKB_HK2_Moi_Giang!$S:$S,ThongKe_GV!$C128,TKB_HK2_Moi_Giang!$K:$K,ThongKe_GV!J$1,TKB_HK2_Moi_Giang!$L:$L,ThongKe_GV!J$2)&gt;0,"X","")</f>
        <v/>
      </c>
      <c r="K128" s="79" t="str">
        <f>IF(COUNTIFS(TKB_HK2_Moi_Giang!$S:$S,ThongKe_GV!$C128,TKB_HK2_Moi_Giang!$K:$K,ThongKe_GV!K$1,TKB_HK2_Moi_Giang!$L:$L,ThongKe_GV!K$2)&gt;0,"X","")</f>
        <v/>
      </c>
      <c r="L128" s="79" t="str">
        <f>IF(COUNTIFS(TKB_HK2_Moi_Giang!$S:$S,ThongKe_GV!$C128,TKB_HK2_Moi_Giang!$K:$K,ThongKe_GV!L$1,TKB_HK2_Moi_Giang!$L:$L,ThongKe_GV!L$2)&gt;0,"X","")</f>
        <v/>
      </c>
      <c r="M128" s="79" t="str">
        <f>IF(COUNTIFS(TKB_HK2_Moi_Giang!$S:$S,ThongKe_GV!$C128,TKB_HK2_Moi_Giang!$K:$K,ThongKe_GV!M$1,TKB_HK2_Moi_Giang!$L:$L,ThongKe_GV!M$2)&gt;0,"X","")</f>
        <v/>
      </c>
      <c r="N128" s="79" t="str">
        <f>IF(COUNTIFS(TKB_HK2_Moi_Giang!$S:$S,ThongKe_GV!$C128,TKB_HK2_Moi_Giang!$K:$K,ThongKe_GV!N$1,TKB_HK2_Moi_Giang!$L:$L,ThongKe_GV!N$2)&gt;0,"X","")</f>
        <v/>
      </c>
      <c r="O128" s="79" t="str">
        <f>IF(COUNTIFS(TKB_HK2_Moi_Giang!$S:$S,ThongKe_GV!$C128,TKB_HK2_Moi_Giang!$K:$K,ThongKe_GV!O$1,TKB_HK2_Moi_Giang!$L:$L,ThongKe_GV!O$2)&gt;0,"X","")</f>
        <v/>
      </c>
      <c r="P128" s="79" t="str">
        <f>IF(COUNTIFS(TKB_HK2_Moi_Giang!$S:$S,ThongKe_GV!$C128,TKB_HK2_Moi_Giang!$K:$K,ThongKe_GV!P$1,TKB_HK2_Moi_Giang!$L:$L,ThongKe_GV!P$2)&gt;0,"X","")</f>
        <v/>
      </c>
      <c r="Q128" s="80" t="str">
        <f>IF(COUNTIFS(TKB_HK2_Moi_Giang!$S:$S,ThongKe_GV!$C128,TKB_HK2_Moi_Giang!$K:$K,ThongKe_GV!Q$1,TKB_HK2_Moi_Giang!$L:$L,ThongKe_GV!Q$2)&gt;0,"X","")</f>
        <v/>
      </c>
      <c r="R128" s="80" t="str">
        <f>IF(COUNTIFS(TKB_HK2_Moi_Giang!$S:$S,ThongKe_GV!$C128,TKB_HK2_Moi_Giang!$K:$K,ThongKe_GV!R$1,TKB_HK2_Moi_Giang!$L:$L,ThongKe_GV!R$2)&gt;0,"X","")</f>
        <v/>
      </c>
      <c r="S128" s="80" t="str">
        <f>IF(COUNTIFS(TKB_HK2_Moi_Giang!$S:$S,ThongKe_GV!$C128,TKB_HK2_Moi_Giang!$K:$K,ThongKe_GV!S$1,TKB_HK2_Moi_Giang!$L:$L,ThongKe_GV!S$2)&gt;0,"X","")</f>
        <v/>
      </c>
      <c r="T128" s="80" t="str">
        <f>IF(COUNTIFS(TKB_HK2_Moi_Giang!$S:$S,ThongKe_GV!$C128,TKB_HK2_Moi_Giang!$K:$K,ThongKe_GV!T$1,TKB_HK2_Moi_Giang!$L:$L,ThongKe_GV!T$2)&gt;0,"X","")</f>
        <v/>
      </c>
      <c r="U128" s="80" t="str">
        <f>IF(COUNTIFS(TKB_HK2_Moi_Giang!$S:$S,ThongKe_GV!$C128,TKB_HK2_Moi_Giang!$K:$K,ThongKe_GV!U$1,TKB_HK2_Moi_Giang!$L:$L,ThongKe_GV!U$2)&gt;0,"X","")</f>
        <v/>
      </c>
      <c r="V128" s="80" t="str">
        <f>IF(COUNTIFS(TKB_HK2_Moi_Giang!$S:$S,ThongKe_GV!$C128,TKB_HK2_Moi_Giang!$K:$K,ThongKe_GV!V$1,TKB_HK2_Moi_Giang!$L:$L,ThongKe_GV!V$2)&gt;0,"X","")</f>
        <v/>
      </c>
      <c r="W128" s="80" t="str">
        <f>IF(COUNTIFS(TKB_HK2_Moi_Giang!$S:$S,ThongKe_GV!$C128,TKB_HK2_Moi_Giang!$K:$K,ThongKe_GV!W$1,TKB_HK2_Moi_Giang!$L:$L,ThongKe_GV!W$2)&gt;0,"X","")</f>
        <v/>
      </c>
      <c r="X128" s="80" t="str">
        <f>IF(COUNTIFS(TKB_HK2_Moi_Giang!$S:$S,ThongKe_GV!$C128,TKB_HK2_Moi_Giang!$K:$K,ThongKe_GV!X$1,TKB_HK2_Moi_Giang!$L:$L,ThongKe_GV!X$2)&gt;0,"X","")</f>
        <v/>
      </c>
      <c r="Y128" s="80" t="str">
        <f>IF(COUNTIFS(TKB_HK2_Moi_Giang!$S:$S,ThongKe_GV!$C128,TKB_HK2_Moi_Giang!$K:$K,ThongKe_GV!Y$1,TKB_HK2_Moi_Giang!$L:$L,ThongKe_GV!Y$2)&gt;0,"X","")</f>
        <v/>
      </c>
      <c r="Z128" s="80" t="str">
        <f>IF(COUNTIFS(TKB_HK2_Moi_Giang!$S:$S,ThongKe_GV!$C128,TKB_HK2_Moi_Giang!$K:$K,ThongKe_GV!Z$1,TKB_HK2_Moi_Giang!$L:$L,ThongKe_GV!Z$2)&gt;0,"X","")</f>
        <v/>
      </c>
      <c r="AA128" s="80" t="str">
        <f>IF(COUNTIFS(TKB_HK2_Moi_Giang!$S:$S,ThongKe_GV!$C128,TKB_HK2_Moi_Giang!$K:$K,ThongKe_GV!AA$1,TKB_HK2_Moi_Giang!$L:$L,ThongKe_GV!AA$2)&gt;0,"X","")</f>
        <v/>
      </c>
      <c r="AB128" s="80" t="str">
        <f>IF(COUNTIFS(TKB_HK2_Moi_Giang!$S:$S,ThongKe_GV!$C128,TKB_HK2_Moi_Giang!$K:$K,ThongKe_GV!AB$1,TKB_HK2_Moi_Giang!$L:$L,ThongKe_GV!AB$2)&gt;0,"X","")</f>
        <v/>
      </c>
    </row>
    <row r="129">
      <c r="A129" s="68" t="str">
        <f t="shared" si="7"/>
        <v>Thiết kế</v>
      </c>
      <c r="B129" s="77" t="s">
        <v>448</v>
      </c>
      <c r="C129" s="85" t="s">
        <v>449</v>
      </c>
      <c r="D129" s="85" t="s">
        <v>450</v>
      </c>
      <c r="E129" s="79" t="str">
        <f>IF(COUNTIFS(TKB_HK2_Moi_Giang!$S:$S,ThongKe_GV!$C129,TKB_HK2_Moi_Giang!$K:$K,ThongKe_GV!E$1,TKB_HK2_Moi_Giang!$L:$L,ThongKe_GV!E$2)&gt;0,"X","")</f>
        <v/>
      </c>
      <c r="F129" s="79" t="str">
        <f>IF(COUNTIFS(TKB_HK2_Moi_Giang!$S:$S,ThongKe_GV!$C129,TKB_HK2_Moi_Giang!$K:$K,ThongKe_GV!F$1,TKB_HK2_Moi_Giang!$L:$L,ThongKe_GV!F$2)&gt;0,"X","")</f>
        <v/>
      </c>
      <c r="G129" s="79" t="str">
        <f>IF(COUNTIFS(TKB_HK2_Moi_Giang!$S:$S,ThongKe_GV!$C129,TKB_HK2_Moi_Giang!$K:$K,ThongKe_GV!G$1,TKB_HK2_Moi_Giang!$L:$L,ThongKe_GV!G$2)&gt;0,"X","")</f>
        <v/>
      </c>
      <c r="H129" s="79" t="str">
        <f>IF(COUNTIFS(TKB_HK2_Moi_Giang!$S:$S,ThongKe_GV!$C129,TKB_HK2_Moi_Giang!$K:$K,ThongKe_GV!H$1,TKB_HK2_Moi_Giang!$L:$L,ThongKe_GV!H$2)&gt;0,"X","")</f>
        <v/>
      </c>
      <c r="I129" s="79" t="str">
        <f>IF(COUNTIFS(TKB_HK2_Moi_Giang!$S:$S,ThongKe_GV!$C129,TKB_HK2_Moi_Giang!$K:$K,ThongKe_GV!I$1,TKB_HK2_Moi_Giang!$L:$L,ThongKe_GV!I$2)&gt;0,"X","")</f>
        <v/>
      </c>
      <c r="J129" s="79" t="str">
        <f>IF(COUNTIFS(TKB_HK2_Moi_Giang!$S:$S,ThongKe_GV!$C129,TKB_HK2_Moi_Giang!$K:$K,ThongKe_GV!J$1,TKB_HK2_Moi_Giang!$L:$L,ThongKe_GV!J$2)&gt;0,"X","")</f>
        <v/>
      </c>
      <c r="K129" s="79" t="str">
        <f>IF(COUNTIFS(TKB_HK2_Moi_Giang!$S:$S,ThongKe_GV!$C129,TKB_HK2_Moi_Giang!$K:$K,ThongKe_GV!K$1,TKB_HK2_Moi_Giang!$L:$L,ThongKe_GV!K$2)&gt;0,"X","")</f>
        <v/>
      </c>
      <c r="L129" s="79" t="str">
        <f>IF(COUNTIFS(TKB_HK2_Moi_Giang!$S:$S,ThongKe_GV!$C129,TKB_HK2_Moi_Giang!$K:$K,ThongKe_GV!L$1,TKB_HK2_Moi_Giang!$L:$L,ThongKe_GV!L$2)&gt;0,"X","")</f>
        <v/>
      </c>
      <c r="M129" s="79" t="str">
        <f>IF(COUNTIFS(TKB_HK2_Moi_Giang!$S:$S,ThongKe_GV!$C129,TKB_HK2_Moi_Giang!$K:$K,ThongKe_GV!M$1,TKB_HK2_Moi_Giang!$L:$L,ThongKe_GV!M$2)&gt;0,"X","")</f>
        <v/>
      </c>
      <c r="N129" s="79" t="str">
        <f>IF(COUNTIFS(TKB_HK2_Moi_Giang!$S:$S,ThongKe_GV!$C129,TKB_HK2_Moi_Giang!$K:$K,ThongKe_GV!N$1,TKB_HK2_Moi_Giang!$L:$L,ThongKe_GV!N$2)&gt;0,"X","")</f>
        <v/>
      </c>
      <c r="O129" s="79" t="str">
        <f>IF(COUNTIFS(TKB_HK2_Moi_Giang!$S:$S,ThongKe_GV!$C129,TKB_HK2_Moi_Giang!$K:$K,ThongKe_GV!O$1,TKB_HK2_Moi_Giang!$L:$L,ThongKe_GV!O$2)&gt;0,"X","")</f>
        <v/>
      </c>
      <c r="P129" s="79" t="str">
        <f>IF(COUNTIFS(TKB_HK2_Moi_Giang!$S:$S,ThongKe_GV!$C129,TKB_HK2_Moi_Giang!$K:$K,ThongKe_GV!P$1,TKB_HK2_Moi_Giang!$L:$L,ThongKe_GV!P$2)&gt;0,"X","")</f>
        <v/>
      </c>
      <c r="Q129" s="80" t="str">
        <f>IF(COUNTIFS(TKB_HK2_Moi_Giang!$S:$S,ThongKe_GV!$C129,TKB_HK2_Moi_Giang!$K:$K,ThongKe_GV!Q$1,TKB_HK2_Moi_Giang!$L:$L,ThongKe_GV!Q$2)&gt;0,"X","")</f>
        <v/>
      </c>
      <c r="R129" s="80" t="str">
        <f>IF(COUNTIFS(TKB_HK2_Moi_Giang!$S:$S,ThongKe_GV!$C129,TKB_HK2_Moi_Giang!$K:$K,ThongKe_GV!R$1,TKB_HK2_Moi_Giang!$L:$L,ThongKe_GV!R$2)&gt;0,"X","")</f>
        <v/>
      </c>
      <c r="S129" s="80" t="str">
        <f>IF(COUNTIFS(TKB_HK2_Moi_Giang!$S:$S,ThongKe_GV!$C129,TKB_HK2_Moi_Giang!$K:$K,ThongKe_GV!S$1,TKB_HK2_Moi_Giang!$L:$L,ThongKe_GV!S$2)&gt;0,"X","")</f>
        <v/>
      </c>
      <c r="T129" s="80" t="str">
        <f>IF(COUNTIFS(TKB_HK2_Moi_Giang!$S:$S,ThongKe_GV!$C129,TKB_HK2_Moi_Giang!$K:$K,ThongKe_GV!T$1,TKB_HK2_Moi_Giang!$L:$L,ThongKe_GV!T$2)&gt;0,"X","")</f>
        <v/>
      </c>
      <c r="U129" s="80" t="str">
        <f>IF(COUNTIFS(TKB_HK2_Moi_Giang!$S:$S,ThongKe_GV!$C129,TKB_HK2_Moi_Giang!$K:$K,ThongKe_GV!U$1,TKB_HK2_Moi_Giang!$L:$L,ThongKe_GV!U$2)&gt;0,"X","")</f>
        <v/>
      </c>
      <c r="V129" s="80" t="str">
        <f>IF(COUNTIFS(TKB_HK2_Moi_Giang!$S:$S,ThongKe_GV!$C129,TKB_HK2_Moi_Giang!$K:$K,ThongKe_GV!V$1,TKB_HK2_Moi_Giang!$L:$L,ThongKe_GV!V$2)&gt;0,"X","")</f>
        <v/>
      </c>
      <c r="W129" s="80" t="str">
        <f>IF(COUNTIFS(TKB_HK2_Moi_Giang!$S:$S,ThongKe_GV!$C129,TKB_HK2_Moi_Giang!$K:$K,ThongKe_GV!W$1,TKB_HK2_Moi_Giang!$L:$L,ThongKe_GV!W$2)&gt;0,"X","")</f>
        <v/>
      </c>
      <c r="X129" s="80" t="str">
        <f>IF(COUNTIFS(TKB_HK2_Moi_Giang!$S:$S,ThongKe_GV!$C129,TKB_HK2_Moi_Giang!$K:$K,ThongKe_GV!X$1,TKB_HK2_Moi_Giang!$L:$L,ThongKe_GV!X$2)&gt;0,"X","")</f>
        <v/>
      </c>
      <c r="Y129" s="80" t="str">
        <f>IF(COUNTIFS(TKB_HK2_Moi_Giang!$S:$S,ThongKe_GV!$C129,TKB_HK2_Moi_Giang!$K:$K,ThongKe_GV!Y$1,TKB_HK2_Moi_Giang!$L:$L,ThongKe_GV!Y$2)&gt;0,"X","")</f>
        <v/>
      </c>
      <c r="Z129" s="80" t="str">
        <f>IF(COUNTIFS(TKB_HK2_Moi_Giang!$S:$S,ThongKe_GV!$C129,TKB_HK2_Moi_Giang!$K:$K,ThongKe_GV!Z$1,TKB_HK2_Moi_Giang!$L:$L,ThongKe_GV!Z$2)&gt;0,"X","")</f>
        <v/>
      </c>
      <c r="AA129" s="80" t="str">
        <f>IF(COUNTIFS(TKB_HK2_Moi_Giang!$S:$S,ThongKe_GV!$C129,TKB_HK2_Moi_Giang!$K:$K,ThongKe_GV!AA$1,TKB_HK2_Moi_Giang!$L:$L,ThongKe_GV!AA$2)&gt;0,"X","")</f>
        <v/>
      </c>
      <c r="AB129" s="80" t="str">
        <f>IF(COUNTIFS(TKB_HK2_Moi_Giang!$S:$S,ThongKe_GV!$C129,TKB_HK2_Moi_Giang!$K:$K,ThongKe_GV!AB$1,TKB_HK2_Moi_Giang!$L:$L,ThongKe_GV!AB$2)&gt;0,"X","")</f>
        <v/>
      </c>
    </row>
    <row r="130">
      <c r="A130" s="68" t="str">
        <f t="shared" si="7"/>
        <v>Văn hóa</v>
      </c>
      <c r="B130" s="77" t="s">
        <v>451</v>
      </c>
      <c r="C130" s="85" t="s">
        <v>452</v>
      </c>
      <c r="D130" s="85" t="s">
        <v>453</v>
      </c>
      <c r="E130" s="79" t="str">
        <f>IF(COUNTIFS(TKB_HK2_Moi_Giang!$S:$S,ThongKe_GV!$C130,TKB_HK2_Moi_Giang!$K:$K,ThongKe_GV!E$1,TKB_HK2_Moi_Giang!$L:$L,ThongKe_GV!E$2)&gt;0,"X","")</f>
        <v/>
      </c>
      <c r="F130" s="79" t="str">
        <f>IF(COUNTIFS(TKB_HK2_Moi_Giang!$S:$S,ThongKe_GV!$C130,TKB_HK2_Moi_Giang!$K:$K,ThongKe_GV!F$1,TKB_HK2_Moi_Giang!$L:$L,ThongKe_GV!F$2)&gt;0,"X","")</f>
        <v/>
      </c>
      <c r="G130" s="79" t="str">
        <f>IF(COUNTIFS(TKB_HK2_Moi_Giang!$S:$S,ThongKe_GV!$C130,TKB_HK2_Moi_Giang!$K:$K,ThongKe_GV!G$1,TKB_HK2_Moi_Giang!$L:$L,ThongKe_GV!G$2)&gt;0,"X","")</f>
        <v/>
      </c>
      <c r="H130" s="79" t="str">
        <f>IF(COUNTIFS(TKB_HK2_Moi_Giang!$S:$S,ThongKe_GV!$C130,TKB_HK2_Moi_Giang!$K:$K,ThongKe_GV!H$1,TKB_HK2_Moi_Giang!$L:$L,ThongKe_GV!H$2)&gt;0,"X","")</f>
        <v/>
      </c>
      <c r="I130" s="79" t="str">
        <f>IF(COUNTIFS(TKB_HK2_Moi_Giang!$S:$S,ThongKe_GV!$C130,TKB_HK2_Moi_Giang!$K:$K,ThongKe_GV!I$1,TKB_HK2_Moi_Giang!$L:$L,ThongKe_GV!I$2)&gt;0,"X","")</f>
        <v/>
      </c>
      <c r="J130" s="79" t="str">
        <f>IF(COUNTIFS(TKB_HK2_Moi_Giang!$S:$S,ThongKe_GV!$C130,TKB_HK2_Moi_Giang!$K:$K,ThongKe_GV!J$1,TKB_HK2_Moi_Giang!$L:$L,ThongKe_GV!J$2)&gt;0,"X","")</f>
        <v/>
      </c>
      <c r="K130" s="79" t="str">
        <f>IF(COUNTIFS(TKB_HK2_Moi_Giang!$S:$S,ThongKe_GV!$C130,TKB_HK2_Moi_Giang!$K:$K,ThongKe_GV!K$1,TKB_HK2_Moi_Giang!$L:$L,ThongKe_GV!K$2)&gt;0,"X","")</f>
        <v/>
      </c>
      <c r="L130" s="79" t="str">
        <f>IF(COUNTIFS(TKB_HK2_Moi_Giang!$S:$S,ThongKe_GV!$C130,TKB_HK2_Moi_Giang!$K:$K,ThongKe_GV!L$1,TKB_HK2_Moi_Giang!$L:$L,ThongKe_GV!L$2)&gt;0,"X","")</f>
        <v/>
      </c>
      <c r="M130" s="79" t="str">
        <f>IF(COUNTIFS(TKB_HK2_Moi_Giang!$S:$S,ThongKe_GV!$C130,TKB_HK2_Moi_Giang!$K:$K,ThongKe_GV!M$1,TKB_HK2_Moi_Giang!$L:$L,ThongKe_GV!M$2)&gt;0,"X","")</f>
        <v/>
      </c>
      <c r="N130" s="79" t="str">
        <f>IF(COUNTIFS(TKB_HK2_Moi_Giang!$S:$S,ThongKe_GV!$C130,TKB_HK2_Moi_Giang!$K:$K,ThongKe_GV!N$1,TKB_HK2_Moi_Giang!$L:$L,ThongKe_GV!N$2)&gt;0,"X","")</f>
        <v/>
      </c>
      <c r="O130" s="79" t="str">
        <f>IF(COUNTIFS(TKB_HK2_Moi_Giang!$S:$S,ThongKe_GV!$C130,TKB_HK2_Moi_Giang!$K:$K,ThongKe_GV!O$1,TKB_HK2_Moi_Giang!$L:$L,ThongKe_GV!O$2)&gt;0,"X","")</f>
        <v/>
      </c>
      <c r="P130" s="79" t="str">
        <f>IF(COUNTIFS(TKB_HK2_Moi_Giang!$S:$S,ThongKe_GV!$C130,TKB_HK2_Moi_Giang!$K:$K,ThongKe_GV!P$1,TKB_HK2_Moi_Giang!$L:$L,ThongKe_GV!P$2)&gt;0,"X","")</f>
        <v/>
      </c>
      <c r="Q130" s="80" t="str">
        <f>IF(COUNTIFS(TKB_HK2_Moi_Giang!$S:$S,ThongKe_GV!$C130,TKB_HK2_Moi_Giang!$K:$K,ThongKe_GV!Q$1,TKB_HK2_Moi_Giang!$L:$L,ThongKe_GV!Q$2)&gt;0,"X","")</f>
        <v/>
      </c>
      <c r="R130" s="80" t="str">
        <f>IF(COUNTIFS(TKB_HK2_Moi_Giang!$S:$S,ThongKe_GV!$C130,TKB_HK2_Moi_Giang!$K:$K,ThongKe_GV!R$1,TKB_HK2_Moi_Giang!$L:$L,ThongKe_GV!R$2)&gt;0,"X","")</f>
        <v/>
      </c>
      <c r="S130" s="80" t="str">
        <f>IF(COUNTIFS(TKB_HK2_Moi_Giang!$S:$S,ThongKe_GV!$C130,TKB_HK2_Moi_Giang!$K:$K,ThongKe_GV!S$1,TKB_HK2_Moi_Giang!$L:$L,ThongKe_GV!S$2)&gt;0,"X","")</f>
        <v/>
      </c>
      <c r="T130" s="80" t="str">
        <f>IF(COUNTIFS(TKB_HK2_Moi_Giang!$S:$S,ThongKe_GV!$C130,TKB_HK2_Moi_Giang!$K:$K,ThongKe_GV!T$1,TKB_HK2_Moi_Giang!$L:$L,ThongKe_GV!T$2)&gt;0,"X","")</f>
        <v/>
      </c>
      <c r="U130" s="80" t="str">
        <f>IF(COUNTIFS(TKB_HK2_Moi_Giang!$S:$S,ThongKe_GV!$C130,TKB_HK2_Moi_Giang!$K:$K,ThongKe_GV!U$1,TKB_HK2_Moi_Giang!$L:$L,ThongKe_GV!U$2)&gt;0,"X","")</f>
        <v/>
      </c>
      <c r="V130" s="80" t="str">
        <f>IF(COUNTIFS(TKB_HK2_Moi_Giang!$S:$S,ThongKe_GV!$C130,TKB_HK2_Moi_Giang!$K:$K,ThongKe_GV!V$1,TKB_HK2_Moi_Giang!$L:$L,ThongKe_GV!V$2)&gt;0,"X","")</f>
        <v/>
      </c>
      <c r="W130" s="80" t="str">
        <f>IF(COUNTIFS(TKB_HK2_Moi_Giang!$S:$S,ThongKe_GV!$C130,TKB_HK2_Moi_Giang!$K:$K,ThongKe_GV!W$1,TKB_HK2_Moi_Giang!$L:$L,ThongKe_GV!W$2)&gt;0,"X","")</f>
        <v/>
      </c>
      <c r="X130" s="80" t="str">
        <f>IF(COUNTIFS(TKB_HK2_Moi_Giang!$S:$S,ThongKe_GV!$C130,TKB_HK2_Moi_Giang!$K:$K,ThongKe_GV!X$1,TKB_HK2_Moi_Giang!$L:$L,ThongKe_GV!X$2)&gt;0,"X","")</f>
        <v/>
      </c>
      <c r="Y130" s="80" t="str">
        <f>IF(COUNTIFS(TKB_HK2_Moi_Giang!$S:$S,ThongKe_GV!$C130,TKB_HK2_Moi_Giang!$K:$K,ThongKe_GV!Y$1,TKB_HK2_Moi_Giang!$L:$L,ThongKe_GV!Y$2)&gt;0,"X","")</f>
        <v/>
      </c>
      <c r="Z130" s="80" t="str">
        <f>IF(COUNTIFS(TKB_HK2_Moi_Giang!$S:$S,ThongKe_GV!$C130,TKB_HK2_Moi_Giang!$K:$K,ThongKe_GV!Z$1,TKB_HK2_Moi_Giang!$L:$L,ThongKe_GV!Z$2)&gt;0,"X","")</f>
        <v/>
      </c>
      <c r="AA130" s="80" t="str">
        <f>IF(COUNTIFS(TKB_HK2_Moi_Giang!$S:$S,ThongKe_GV!$C130,TKB_HK2_Moi_Giang!$K:$K,ThongKe_GV!AA$1,TKB_HK2_Moi_Giang!$L:$L,ThongKe_GV!AA$2)&gt;0,"X","")</f>
        <v/>
      </c>
      <c r="AB130" s="80" t="str">
        <f>IF(COUNTIFS(TKB_HK2_Moi_Giang!$S:$S,ThongKe_GV!$C130,TKB_HK2_Moi_Giang!$K:$K,ThongKe_GV!AB$1,TKB_HK2_Moi_Giang!$L:$L,ThongKe_GV!AB$2)&gt;0,"X","")</f>
        <v/>
      </c>
    </row>
    <row r="131">
      <c r="A131" s="68" t="str">
        <f t="shared" si="7"/>
        <v>Quản trị</v>
      </c>
      <c r="B131" s="77" t="s">
        <v>454</v>
      </c>
      <c r="C131" s="85" t="s">
        <v>455</v>
      </c>
      <c r="D131" s="85" t="s">
        <v>456</v>
      </c>
      <c r="E131" s="79" t="str">
        <f>IF(COUNTIFS(TKB_HK2_Moi_Giang!$S:$S,ThongKe_GV!$C131,TKB_HK2_Moi_Giang!$K:$K,ThongKe_GV!E$1,TKB_HK2_Moi_Giang!$L:$L,ThongKe_GV!E$2)&gt;0,"X","")</f>
        <v/>
      </c>
      <c r="F131" s="79" t="str">
        <f>IF(COUNTIFS(TKB_HK2_Moi_Giang!$S:$S,ThongKe_GV!$C131,TKB_HK2_Moi_Giang!$K:$K,ThongKe_GV!F$1,TKB_HK2_Moi_Giang!$L:$L,ThongKe_GV!F$2)&gt;0,"X","")</f>
        <v/>
      </c>
      <c r="G131" s="79" t="str">
        <f>IF(COUNTIFS(TKB_HK2_Moi_Giang!$S:$S,ThongKe_GV!$C131,TKB_HK2_Moi_Giang!$K:$K,ThongKe_GV!G$1,TKB_HK2_Moi_Giang!$L:$L,ThongKe_GV!G$2)&gt;0,"X","")</f>
        <v/>
      </c>
      <c r="H131" s="79" t="str">
        <f>IF(COUNTIFS(TKB_HK2_Moi_Giang!$S:$S,ThongKe_GV!$C131,TKB_HK2_Moi_Giang!$K:$K,ThongKe_GV!H$1,TKB_HK2_Moi_Giang!$L:$L,ThongKe_GV!H$2)&gt;0,"X","")</f>
        <v/>
      </c>
      <c r="I131" s="79" t="str">
        <f>IF(COUNTIFS(TKB_HK2_Moi_Giang!$S:$S,ThongKe_GV!$C131,TKB_HK2_Moi_Giang!$K:$K,ThongKe_GV!I$1,TKB_HK2_Moi_Giang!$L:$L,ThongKe_GV!I$2)&gt;0,"X","")</f>
        <v/>
      </c>
      <c r="J131" s="79" t="str">
        <f>IF(COUNTIFS(TKB_HK2_Moi_Giang!$S:$S,ThongKe_GV!$C131,TKB_HK2_Moi_Giang!$K:$K,ThongKe_GV!J$1,TKB_HK2_Moi_Giang!$L:$L,ThongKe_GV!J$2)&gt;0,"X","")</f>
        <v/>
      </c>
      <c r="K131" s="79" t="str">
        <f>IF(COUNTIFS(TKB_HK2_Moi_Giang!$S:$S,ThongKe_GV!$C131,TKB_HK2_Moi_Giang!$K:$K,ThongKe_GV!K$1,TKB_HK2_Moi_Giang!$L:$L,ThongKe_GV!K$2)&gt;0,"X","")</f>
        <v/>
      </c>
      <c r="L131" s="79" t="str">
        <f>IF(COUNTIFS(TKB_HK2_Moi_Giang!$S:$S,ThongKe_GV!$C131,TKB_HK2_Moi_Giang!$K:$K,ThongKe_GV!L$1,TKB_HK2_Moi_Giang!$L:$L,ThongKe_GV!L$2)&gt;0,"X","")</f>
        <v/>
      </c>
      <c r="M131" s="79" t="str">
        <f>IF(COUNTIFS(TKB_HK2_Moi_Giang!$S:$S,ThongKe_GV!$C131,TKB_HK2_Moi_Giang!$K:$K,ThongKe_GV!M$1,TKB_HK2_Moi_Giang!$L:$L,ThongKe_GV!M$2)&gt;0,"X","")</f>
        <v/>
      </c>
      <c r="N131" s="79" t="str">
        <f>IF(COUNTIFS(TKB_HK2_Moi_Giang!$S:$S,ThongKe_GV!$C131,TKB_HK2_Moi_Giang!$K:$K,ThongKe_GV!N$1,TKB_HK2_Moi_Giang!$L:$L,ThongKe_GV!N$2)&gt;0,"X","")</f>
        <v/>
      </c>
      <c r="O131" s="79" t="str">
        <f>IF(COUNTIFS(TKB_HK2_Moi_Giang!$S:$S,ThongKe_GV!$C131,TKB_HK2_Moi_Giang!$K:$K,ThongKe_GV!O$1,TKB_HK2_Moi_Giang!$L:$L,ThongKe_GV!O$2)&gt;0,"X","")</f>
        <v/>
      </c>
      <c r="P131" s="79" t="str">
        <f>IF(COUNTIFS(TKB_HK2_Moi_Giang!$S:$S,ThongKe_GV!$C131,TKB_HK2_Moi_Giang!$K:$K,ThongKe_GV!P$1,TKB_HK2_Moi_Giang!$L:$L,ThongKe_GV!P$2)&gt;0,"X","")</f>
        <v/>
      </c>
      <c r="Q131" s="80" t="str">
        <f>IF(COUNTIFS(TKB_HK2_Moi_Giang!$S:$S,ThongKe_GV!$C131,TKB_HK2_Moi_Giang!$K:$K,ThongKe_GV!Q$1,TKB_HK2_Moi_Giang!$L:$L,ThongKe_GV!Q$2)&gt;0,"X","")</f>
        <v/>
      </c>
      <c r="R131" s="80" t="str">
        <f>IF(COUNTIFS(TKB_HK2_Moi_Giang!$S:$S,ThongKe_GV!$C131,TKB_HK2_Moi_Giang!$K:$K,ThongKe_GV!R$1,TKB_HK2_Moi_Giang!$L:$L,ThongKe_GV!R$2)&gt;0,"X","")</f>
        <v/>
      </c>
      <c r="S131" s="80" t="str">
        <f>IF(COUNTIFS(TKB_HK2_Moi_Giang!$S:$S,ThongKe_GV!$C131,TKB_HK2_Moi_Giang!$K:$K,ThongKe_GV!S$1,TKB_HK2_Moi_Giang!$L:$L,ThongKe_GV!S$2)&gt;0,"X","")</f>
        <v/>
      </c>
      <c r="T131" s="80" t="str">
        <f>IF(COUNTIFS(TKB_HK2_Moi_Giang!$S:$S,ThongKe_GV!$C131,TKB_HK2_Moi_Giang!$K:$K,ThongKe_GV!T$1,TKB_HK2_Moi_Giang!$L:$L,ThongKe_GV!T$2)&gt;0,"X","")</f>
        <v/>
      </c>
      <c r="U131" s="80" t="str">
        <f>IF(COUNTIFS(TKB_HK2_Moi_Giang!$S:$S,ThongKe_GV!$C131,TKB_HK2_Moi_Giang!$K:$K,ThongKe_GV!U$1,TKB_HK2_Moi_Giang!$L:$L,ThongKe_GV!U$2)&gt;0,"X","")</f>
        <v/>
      </c>
      <c r="V131" s="80" t="str">
        <f>IF(COUNTIFS(TKB_HK2_Moi_Giang!$S:$S,ThongKe_GV!$C131,TKB_HK2_Moi_Giang!$K:$K,ThongKe_GV!V$1,TKB_HK2_Moi_Giang!$L:$L,ThongKe_GV!V$2)&gt;0,"X","")</f>
        <v/>
      </c>
      <c r="W131" s="80" t="str">
        <f>IF(COUNTIFS(TKB_HK2_Moi_Giang!$S:$S,ThongKe_GV!$C131,TKB_HK2_Moi_Giang!$K:$K,ThongKe_GV!W$1,TKB_HK2_Moi_Giang!$L:$L,ThongKe_GV!W$2)&gt;0,"X","")</f>
        <v/>
      </c>
      <c r="X131" s="80" t="str">
        <f>IF(COUNTIFS(TKB_HK2_Moi_Giang!$S:$S,ThongKe_GV!$C131,TKB_HK2_Moi_Giang!$K:$K,ThongKe_GV!X$1,TKB_HK2_Moi_Giang!$L:$L,ThongKe_GV!X$2)&gt;0,"X","")</f>
        <v/>
      </c>
      <c r="Y131" s="80" t="str">
        <f>IF(COUNTIFS(TKB_HK2_Moi_Giang!$S:$S,ThongKe_GV!$C131,TKB_HK2_Moi_Giang!$K:$K,ThongKe_GV!Y$1,TKB_HK2_Moi_Giang!$L:$L,ThongKe_GV!Y$2)&gt;0,"X","")</f>
        <v/>
      </c>
      <c r="Z131" s="80" t="str">
        <f>IF(COUNTIFS(TKB_HK2_Moi_Giang!$S:$S,ThongKe_GV!$C131,TKB_HK2_Moi_Giang!$K:$K,ThongKe_GV!Z$1,TKB_HK2_Moi_Giang!$L:$L,ThongKe_GV!Z$2)&gt;0,"X","")</f>
        <v/>
      </c>
      <c r="AA131" s="80" t="str">
        <f>IF(COUNTIFS(TKB_HK2_Moi_Giang!$S:$S,ThongKe_GV!$C131,TKB_HK2_Moi_Giang!$K:$K,ThongKe_GV!AA$1,TKB_HK2_Moi_Giang!$L:$L,ThongKe_GV!AA$2)&gt;0,"X","")</f>
        <v/>
      </c>
      <c r="AB131" s="80" t="str">
        <f>IF(COUNTIFS(TKB_HK2_Moi_Giang!$S:$S,ThongKe_GV!$C131,TKB_HK2_Moi_Giang!$K:$K,ThongKe_GV!AB$1,TKB_HK2_Moi_Giang!$L:$L,ThongKe_GV!AB$2)&gt;0,"X","")</f>
        <v/>
      </c>
    </row>
    <row r="132">
      <c r="A132" s="68" t="str">
        <f t="shared" si="7"/>
        <v>Thiết kế</v>
      </c>
      <c r="B132" s="77" t="s">
        <v>457</v>
      </c>
      <c r="C132" s="85" t="s">
        <v>458</v>
      </c>
      <c r="D132" s="85" t="s">
        <v>459</v>
      </c>
      <c r="E132" s="79" t="str">
        <f>IF(COUNTIFS(TKB_HK2_Moi_Giang!$S:$S,ThongKe_GV!$C132,TKB_HK2_Moi_Giang!$K:$K,ThongKe_GV!E$1,TKB_HK2_Moi_Giang!$L:$L,ThongKe_GV!E$2)&gt;0,"X","")</f>
        <v/>
      </c>
      <c r="F132" s="79" t="str">
        <f>IF(COUNTIFS(TKB_HK2_Moi_Giang!$S:$S,ThongKe_GV!$C132,TKB_HK2_Moi_Giang!$K:$K,ThongKe_GV!F$1,TKB_HK2_Moi_Giang!$L:$L,ThongKe_GV!F$2)&gt;0,"X","")</f>
        <v/>
      </c>
      <c r="G132" s="79" t="str">
        <f>IF(COUNTIFS(TKB_HK2_Moi_Giang!$S:$S,ThongKe_GV!$C132,TKB_HK2_Moi_Giang!$K:$K,ThongKe_GV!G$1,TKB_HK2_Moi_Giang!$L:$L,ThongKe_GV!G$2)&gt;0,"X","")</f>
        <v/>
      </c>
      <c r="H132" s="79" t="str">
        <f>IF(COUNTIFS(TKB_HK2_Moi_Giang!$S:$S,ThongKe_GV!$C132,TKB_HK2_Moi_Giang!$K:$K,ThongKe_GV!H$1,TKB_HK2_Moi_Giang!$L:$L,ThongKe_GV!H$2)&gt;0,"X","")</f>
        <v/>
      </c>
      <c r="I132" s="79" t="str">
        <f>IF(COUNTIFS(TKB_HK2_Moi_Giang!$S:$S,ThongKe_GV!$C132,TKB_HK2_Moi_Giang!$K:$K,ThongKe_GV!I$1,TKB_HK2_Moi_Giang!$L:$L,ThongKe_GV!I$2)&gt;0,"X","")</f>
        <v/>
      </c>
      <c r="J132" s="79" t="str">
        <f>IF(COUNTIFS(TKB_HK2_Moi_Giang!$S:$S,ThongKe_GV!$C132,TKB_HK2_Moi_Giang!$K:$K,ThongKe_GV!J$1,TKB_HK2_Moi_Giang!$L:$L,ThongKe_GV!J$2)&gt;0,"X","")</f>
        <v/>
      </c>
      <c r="K132" s="79" t="str">
        <f>IF(COUNTIFS(TKB_HK2_Moi_Giang!$S:$S,ThongKe_GV!$C132,TKB_HK2_Moi_Giang!$K:$K,ThongKe_GV!K$1,TKB_HK2_Moi_Giang!$L:$L,ThongKe_GV!K$2)&gt;0,"X","")</f>
        <v/>
      </c>
      <c r="L132" s="79" t="str">
        <f>IF(COUNTIFS(TKB_HK2_Moi_Giang!$S:$S,ThongKe_GV!$C132,TKB_HK2_Moi_Giang!$K:$K,ThongKe_GV!L$1,TKB_HK2_Moi_Giang!$L:$L,ThongKe_GV!L$2)&gt;0,"X","")</f>
        <v/>
      </c>
      <c r="M132" s="79" t="str">
        <f>IF(COUNTIFS(TKB_HK2_Moi_Giang!$S:$S,ThongKe_GV!$C132,TKB_HK2_Moi_Giang!$K:$K,ThongKe_GV!M$1,TKB_HK2_Moi_Giang!$L:$L,ThongKe_GV!M$2)&gt;0,"X","")</f>
        <v/>
      </c>
      <c r="N132" s="79" t="str">
        <f>IF(COUNTIFS(TKB_HK2_Moi_Giang!$S:$S,ThongKe_GV!$C132,TKB_HK2_Moi_Giang!$K:$K,ThongKe_GV!N$1,TKB_HK2_Moi_Giang!$L:$L,ThongKe_GV!N$2)&gt;0,"X","")</f>
        <v/>
      </c>
      <c r="O132" s="79" t="str">
        <f>IF(COUNTIFS(TKB_HK2_Moi_Giang!$S:$S,ThongKe_GV!$C132,TKB_HK2_Moi_Giang!$K:$K,ThongKe_GV!O$1,TKB_HK2_Moi_Giang!$L:$L,ThongKe_GV!O$2)&gt;0,"X","")</f>
        <v/>
      </c>
      <c r="P132" s="79" t="str">
        <f>IF(COUNTIFS(TKB_HK2_Moi_Giang!$S:$S,ThongKe_GV!$C132,TKB_HK2_Moi_Giang!$K:$K,ThongKe_GV!P$1,TKB_HK2_Moi_Giang!$L:$L,ThongKe_GV!P$2)&gt;0,"X","")</f>
        <v/>
      </c>
      <c r="Q132" s="80" t="str">
        <f>IF(COUNTIFS(TKB_HK2_Moi_Giang!$S:$S,ThongKe_GV!$C132,TKB_HK2_Moi_Giang!$K:$K,ThongKe_GV!Q$1,TKB_HK2_Moi_Giang!$L:$L,ThongKe_GV!Q$2)&gt;0,"X","")</f>
        <v/>
      </c>
      <c r="R132" s="80" t="str">
        <f>IF(COUNTIFS(TKB_HK2_Moi_Giang!$S:$S,ThongKe_GV!$C132,TKB_HK2_Moi_Giang!$K:$K,ThongKe_GV!R$1,TKB_HK2_Moi_Giang!$L:$L,ThongKe_GV!R$2)&gt;0,"X","")</f>
        <v/>
      </c>
      <c r="S132" s="80" t="str">
        <f>IF(COUNTIFS(TKB_HK2_Moi_Giang!$S:$S,ThongKe_GV!$C132,TKB_HK2_Moi_Giang!$K:$K,ThongKe_GV!S$1,TKB_HK2_Moi_Giang!$L:$L,ThongKe_GV!S$2)&gt;0,"X","")</f>
        <v/>
      </c>
      <c r="T132" s="80" t="str">
        <f>IF(COUNTIFS(TKB_HK2_Moi_Giang!$S:$S,ThongKe_GV!$C132,TKB_HK2_Moi_Giang!$K:$K,ThongKe_GV!T$1,TKB_HK2_Moi_Giang!$L:$L,ThongKe_GV!T$2)&gt;0,"X","")</f>
        <v/>
      </c>
      <c r="U132" s="80" t="str">
        <f>IF(COUNTIFS(TKB_HK2_Moi_Giang!$S:$S,ThongKe_GV!$C132,TKB_HK2_Moi_Giang!$K:$K,ThongKe_GV!U$1,TKB_HK2_Moi_Giang!$L:$L,ThongKe_GV!U$2)&gt;0,"X","")</f>
        <v/>
      </c>
      <c r="V132" s="80" t="str">
        <f>IF(COUNTIFS(TKB_HK2_Moi_Giang!$S:$S,ThongKe_GV!$C132,TKB_HK2_Moi_Giang!$K:$K,ThongKe_GV!V$1,TKB_HK2_Moi_Giang!$L:$L,ThongKe_GV!V$2)&gt;0,"X","")</f>
        <v/>
      </c>
      <c r="W132" s="80" t="str">
        <f>IF(COUNTIFS(TKB_HK2_Moi_Giang!$S:$S,ThongKe_GV!$C132,TKB_HK2_Moi_Giang!$K:$K,ThongKe_GV!W$1,TKB_HK2_Moi_Giang!$L:$L,ThongKe_GV!W$2)&gt;0,"X","")</f>
        <v/>
      </c>
      <c r="X132" s="80" t="str">
        <f>IF(COUNTIFS(TKB_HK2_Moi_Giang!$S:$S,ThongKe_GV!$C132,TKB_HK2_Moi_Giang!$K:$K,ThongKe_GV!X$1,TKB_HK2_Moi_Giang!$L:$L,ThongKe_GV!X$2)&gt;0,"X","")</f>
        <v/>
      </c>
      <c r="Y132" s="80" t="str">
        <f>IF(COUNTIFS(TKB_HK2_Moi_Giang!$S:$S,ThongKe_GV!$C132,TKB_HK2_Moi_Giang!$K:$K,ThongKe_GV!Y$1,TKB_HK2_Moi_Giang!$L:$L,ThongKe_GV!Y$2)&gt;0,"X","")</f>
        <v/>
      </c>
      <c r="Z132" s="80" t="str">
        <f>IF(COUNTIFS(TKB_HK2_Moi_Giang!$S:$S,ThongKe_GV!$C132,TKB_HK2_Moi_Giang!$K:$K,ThongKe_GV!Z$1,TKB_HK2_Moi_Giang!$L:$L,ThongKe_GV!Z$2)&gt;0,"X","")</f>
        <v/>
      </c>
      <c r="AA132" s="80" t="str">
        <f>IF(COUNTIFS(TKB_HK2_Moi_Giang!$S:$S,ThongKe_GV!$C132,TKB_HK2_Moi_Giang!$K:$K,ThongKe_GV!AA$1,TKB_HK2_Moi_Giang!$L:$L,ThongKe_GV!AA$2)&gt;0,"X","")</f>
        <v/>
      </c>
      <c r="AB132" s="80" t="str">
        <f>IF(COUNTIFS(TKB_HK2_Moi_Giang!$S:$S,ThongKe_GV!$C132,TKB_HK2_Moi_Giang!$K:$K,ThongKe_GV!AB$1,TKB_HK2_Moi_Giang!$L:$L,ThongKe_GV!AB$2)&gt;0,"X","")</f>
        <v/>
      </c>
    </row>
    <row r="133">
      <c r="A133" s="68" t="str">
        <f t="shared" si="7"/>
        <v/>
      </c>
      <c r="B133" s="77" t="s">
        <v>271</v>
      </c>
      <c r="C133" s="85" t="s">
        <v>460</v>
      </c>
      <c r="D133" s="85" t="s">
        <v>273</v>
      </c>
      <c r="E133" s="79" t="str">
        <f>IF(COUNTIFS(TKB_HK2_Moi_Giang!$S:$S,ThongKe_GV!$C133,TKB_HK2_Moi_Giang!$K:$K,ThongKe_GV!E$1,TKB_HK2_Moi_Giang!$L:$L,ThongKe_GV!E$2)&gt;0,"X","")</f>
        <v/>
      </c>
      <c r="F133" s="79" t="str">
        <f>IF(COUNTIFS(TKB_HK2_Moi_Giang!$S:$S,ThongKe_GV!$C133,TKB_HK2_Moi_Giang!$K:$K,ThongKe_GV!F$1,TKB_HK2_Moi_Giang!$L:$L,ThongKe_GV!F$2)&gt;0,"X","")</f>
        <v/>
      </c>
      <c r="G133" s="79" t="str">
        <f>IF(COUNTIFS(TKB_HK2_Moi_Giang!$S:$S,ThongKe_GV!$C133,TKB_HK2_Moi_Giang!$K:$K,ThongKe_GV!G$1,TKB_HK2_Moi_Giang!$L:$L,ThongKe_GV!G$2)&gt;0,"X","")</f>
        <v/>
      </c>
      <c r="H133" s="79" t="str">
        <f>IF(COUNTIFS(TKB_HK2_Moi_Giang!$S:$S,ThongKe_GV!$C133,TKB_HK2_Moi_Giang!$K:$K,ThongKe_GV!H$1,TKB_HK2_Moi_Giang!$L:$L,ThongKe_GV!H$2)&gt;0,"X","")</f>
        <v/>
      </c>
      <c r="I133" s="79" t="str">
        <f>IF(COUNTIFS(TKB_HK2_Moi_Giang!$S:$S,ThongKe_GV!$C133,TKB_HK2_Moi_Giang!$K:$K,ThongKe_GV!I$1,TKB_HK2_Moi_Giang!$L:$L,ThongKe_GV!I$2)&gt;0,"X","")</f>
        <v/>
      </c>
      <c r="J133" s="79" t="str">
        <f>IF(COUNTIFS(TKB_HK2_Moi_Giang!$S:$S,ThongKe_GV!$C133,TKB_HK2_Moi_Giang!$K:$K,ThongKe_GV!J$1,TKB_HK2_Moi_Giang!$L:$L,ThongKe_GV!J$2)&gt;0,"X","")</f>
        <v/>
      </c>
      <c r="K133" s="79" t="str">
        <f>IF(COUNTIFS(TKB_HK2_Moi_Giang!$S:$S,ThongKe_GV!$C133,TKB_HK2_Moi_Giang!$K:$K,ThongKe_GV!K$1,TKB_HK2_Moi_Giang!$L:$L,ThongKe_GV!K$2)&gt;0,"X","")</f>
        <v/>
      </c>
      <c r="L133" s="79" t="str">
        <f>IF(COUNTIFS(TKB_HK2_Moi_Giang!$S:$S,ThongKe_GV!$C133,TKB_HK2_Moi_Giang!$K:$K,ThongKe_GV!L$1,TKB_HK2_Moi_Giang!$L:$L,ThongKe_GV!L$2)&gt;0,"X","")</f>
        <v/>
      </c>
      <c r="M133" s="79" t="str">
        <f>IF(COUNTIFS(TKB_HK2_Moi_Giang!$S:$S,ThongKe_GV!$C133,TKB_HK2_Moi_Giang!$K:$K,ThongKe_GV!M$1,TKB_HK2_Moi_Giang!$L:$L,ThongKe_GV!M$2)&gt;0,"X","")</f>
        <v/>
      </c>
      <c r="N133" s="79" t="str">
        <f>IF(COUNTIFS(TKB_HK2_Moi_Giang!$S:$S,ThongKe_GV!$C133,TKB_HK2_Moi_Giang!$K:$K,ThongKe_GV!N$1,TKB_HK2_Moi_Giang!$L:$L,ThongKe_GV!N$2)&gt;0,"X","")</f>
        <v/>
      </c>
      <c r="O133" s="79" t="str">
        <f>IF(COUNTIFS(TKB_HK2_Moi_Giang!$S:$S,ThongKe_GV!$C133,TKB_HK2_Moi_Giang!$K:$K,ThongKe_GV!O$1,TKB_HK2_Moi_Giang!$L:$L,ThongKe_GV!O$2)&gt;0,"X","")</f>
        <v/>
      </c>
      <c r="P133" s="79" t="str">
        <f>IF(COUNTIFS(TKB_HK2_Moi_Giang!$S:$S,ThongKe_GV!$C133,TKB_HK2_Moi_Giang!$K:$K,ThongKe_GV!P$1,TKB_HK2_Moi_Giang!$L:$L,ThongKe_GV!P$2)&gt;0,"X","")</f>
        <v/>
      </c>
      <c r="Q133" s="80" t="str">
        <f>IF(COUNTIFS(TKB_HK2_Moi_Giang!$S:$S,ThongKe_GV!$C133,TKB_HK2_Moi_Giang!$K:$K,ThongKe_GV!Q$1,TKB_HK2_Moi_Giang!$L:$L,ThongKe_GV!Q$2)&gt;0,"X","")</f>
        <v/>
      </c>
      <c r="R133" s="80" t="str">
        <f>IF(COUNTIFS(TKB_HK2_Moi_Giang!$S:$S,ThongKe_GV!$C133,TKB_HK2_Moi_Giang!$K:$K,ThongKe_GV!R$1,TKB_HK2_Moi_Giang!$L:$L,ThongKe_GV!R$2)&gt;0,"X","")</f>
        <v/>
      </c>
      <c r="S133" s="80" t="str">
        <f>IF(COUNTIFS(TKB_HK2_Moi_Giang!$S:$S,ThongKe_GV!$C133,TKB_HK2_Moi_Giang!$K:$K,ThongKe_GV!S$1,TKB_HK2_Moi_Giang!$L:$L,ThongKe_GV!S$2)&gt;0,"X","")</f>
        <v/>
      </c>
      <c r="T133" s="80" t="str">
        <f>IF(COUNTIFS(TKB_HK2_Moi_Giang!$S:$S,ThongKe_GV!$C133,TKB_HK2_Moi_Giang!$K:$K,ThongKe_GV!T$1,TKB_HK2_Moi_Giang!$L:$L,ThongKe_GV!T$2)&gt;0,"X","")</f>
        <v/>
      </c>
      <c r="U133" s="80" t="str">
        <f>IF(COUNTIFS(TKB_HK2_Moi_Giang!$S:$S,ThongKe_GV!$C133,TKB_HK2_Moi_Giang!$K:$K,ThongKe_GV!U$1,TKB_HK2_Moi_Giang!$L:$L,ThongKe_GV!U$2)&gt;0,"X","")</f>
        <v/>
      </c>
      <c r="V133" s="80" t="str">
        <f>IF(COUNTIFS(TKB_HK2_Moi_Giang!$S:$S,ThongKe_GV!$C133,TKB_HK2_Moi_Giang!$K:$K,ThongKe_GV!V$1,TKB_HK2_Moi_Giang!$L:$L,ThongKe_GV!V$2)&gt;0,"X","")</f>
        <v/>
      </c>
      <c r="W133" s="80" t="str">
        <f>IF(COUNTIFS(TKB_HK2_Moi_Giang!$S:$S,ThongKe_GV!$C133,TKB_HK2_Moi_Giang!$K:$K,ThongKe_GV!W$1,TKB_HK2_Moi_Giang!$L:$L,ThongKe_GV!W$2)&gt;0,"X","")</f>
        <v/>
      </c>
      <c r="X133" s="80" t="str">
        <f>IF(COUNTIFS(TKB_HK2_Moi_Giang!$S:$S,ThongKe_GV!$C133,TKB_HK2_Moi_Giang!$K:$K,ThongKe_GV!X$1,TKB_HK2_Moi_Giang!$L:$L,ThongKe_GV!X$2)&gt;0,"X","")</f>
        <v/>
      </c>
      <c r="Y133" s="80" t="str">
        <f>IF(COUNTIFS(TKB_HK2_Moi_Giang!$S:$S,ThongKe_GV!$C133,TKB_HK2_Moi_Giang!$K:$K,ThongKe_GV!Y$1,TKB_HK2_Moi_Giang!$L:$L,ThongKe_GV!Y$2)&gt;0,"X","")</f>
        <v/>
      </c>
      <c r="Z133" s="80" t="str">
        <f>IF(COUNTIFS(TKB_HK2_Moi_Giang!$S:$S,ThongKe_GV!$C133,TKB_HK2_Moi_Giang!$K:$K,ThongKe_GV!Z$1,TKB_HK2_Moi_Giang!$L:$L,ThongKe_GV!Z$2)&gt;0,"X","")</f>
        <v/>
      </c>
      <c r="AA133" s="80" t="str">
        <f>IF(COUNTIFS(TKB_HK2_Moi_Giang!$S:$S,ThongKe_GV!$C133,TKB_HK2_Moi_Giang!$K:$K,ThongKe_GV!AA$1,TKB_HK2_Moi_Giang!$L:$L,ThongKe_GV!AA$2)&gt;0,"X","")</f>
        <v/>
      </c>
      <c r="AB133" s="80" t="str">
        <f>IF(COUNTIFS(TKB_HK2_Moi_Giang!$S:$S,ThongKe_GV!$C133,TKB_HK2_Moi_Giang!$K:$K,ThongKe_GV!AB$1,TKB_HK2_Moi_Giang!$L:$L,ThongKe_GV!AB$2)&gt;0,"X","")</f>
        <v/>
      </c>
    </row>
    <row r="134">
      <c r="A134" s="68" t="str">
        <f t="shared" si="7"/>
        <v>Công nghệ</v>
      </c>
      <c r="B134" s="77" t="s">
        <v>461</v>
      </c>
      <c r="C134" s="85" t="s">
        <v>462</v>
      </c>
      <c r="D134" s="85" t="s">
        <v>463</v>
      </c>
      <c r="E134" s="79" t="str">
        <f>IF(COUNTIFS(TKB_HK2_Moi_Giang!$S:$S,ThongKe_GV!$C134,TKB_HK2_Moi_Giang!$K:$K,ThongKe_GV!E$1,TKB_HK2_Moi_Giang!$L:$L,ThongKe_GV!E$2)&gt;0,"X","")</f>
        <v/>
      </c>
      <c r="F134" s="79" t="str">
        <f>IF(COUNTIFS(TKB_HK2_Moi_Giang!$S:$S,ThongKe_GV!$C134,TKB_HK2_Moi_Giang!$K:$K,ThongKe_GV!F$1,TKB_HK2_Moi_Giang!$L:$L,ThongKe_GV!F$2)&gt;0,"X","")</f>
        <v/>
      </c>
      <c r="G134" s="79" t="str">
        <f>IF(COUNTIFS(TKB_HK2_Moi_Giang!$S:$S,ThongKe_GV!$C134,TKB_HK2_Moi_Giang!$K:$K,ThongKe_GV!G$1,TKB_HK2_Moi_Giang!$L:$L,ThongKe_GV!G$2)&gt;0,"X","")</f>
        <v/>
      </c>
      <c r="H134" s="79" t="str">
        <f>IF(COUNTIFS(TKB_HK2_Moi_Giang!$S:$S,ThongKe_GV!$C134,TKB_HK2_Moi_Giang!$K:$K,ThongKe_GV!H$1,TKB_HK2_Moi_Giang!$L:$L,ThongKe_GV!H$2)&gt;0,"X","")</f>
        <v/>
      </c>
      <c r="I134" s="79" t="str">
        <f>IF(COUNTIFS(TKB_HK2_Moi_Giang!$S:$S,ThongKe_GV!$C134,TKB_HK2_Moi_Giang!$K:$K,ThongKe_GV!I$1,TKB_HK2_Moi_Giang!$L:$L,ThongKe_GV!I$2)&gt;0,"X","")</f>
        <v/>
      </c>
      <c r="J134" s="79" t="str">
        <f>IF(COUNTIFS(TKB_HK2_Moi_Giang!$S:$S,ThongKe_GV!$C134,TKB_HK2_Moi_Giang!$K:$K,ThongKe_GV!J$1,TKB_HK2_Moi_Giang!$L:$L,ThongKe_GV!J$2)&gt;0,"X","")</f>
        <v/>
      </c>
      <c r="K134" s="79" t="str">
        <f>IF(COUNTIFS(TKB_HK2_Moi_Giang!$S:$S,ThongKe_GV!$C134,TKB_HK2_Moi_Giang!$K:$K,ThongKe_GV!K$1,TKB_HK2_Moi_Giang!$L:$L,ThongKe_GV!K$2)&gt;0,"X","")</f>
        <v/>
      </c>
      <c r="L134" s="79" t="str">
        <f>IF(COUNTIFS(TKB_HK2_Moi_Giang!$S:$S,ThongKe_GV!$C134,TKB_HK2_Moi_Giang!$K:$K,ThongKe_GV!L$1,TKB_HK2_Moi_Giang!$L:$L,ThongKe_GV!L$2)&gt;0,"X","")</f>
        <v/>
      </c>
      <c r="M134" s="79" t="str">
        <f>IF(COUNTIFS(TKB_HK2_Moi_Giang!$S:$S,ThongKe_GV!$C134,TKB_HK2_Moi_Giang!$K:$K,ThongKe_GV!M$1,TKB_HK2_Moi_Giang!$L:$L,ThongKe_GV!M$2)&gt;0,"X","")</f>
        <v/>
      </c>
      <c r="N134" s="79" t="str">
        <f>IF(COUNTIFS(TKB_HK2_Moi_Giang!$S:$S,ThongKe_GV!$C134,TKB_HK2_Moi_Giang!$K:$K,ThongKe_GV!N$1,TKB_HK2_Moi_Giang!$L:$L,ThongKe_GV!N$2)&gt;0,"X","")</f>
        <v/>
      </c>
      <c r="O134" s="79" t="str">
        <f>IF(COUNTIFS(TKB_HK2_Moi_Giang!$S:$S,ThongKe_GV!$C134,TKB_HK2_Moi_Giang!$K:$K,ThongKe_GV!O$1,TKB_HK2_Moi_Giang!$L:$L,ThongKe_GV!O$2)&gt;0,"X","")</f>
        <v/>
      </c>
      <c r="P134" s="79" t="str">
        <f>IF(COUNTIFS(TKB_HK2_Moi_Giang!$S:$S,ThongKe_GV!$C134,TKB_HK2_Moi_Giang!$K:$K,ThongKe_GV!P$1,TKB_HK2_Moi_Giang!$L:$L,ThongKe_GV!P$2)&gt;0,"X","")</f>
        <v/>
      </c>
      <c r="Q134" s="80" t="str">
        <f>IF(COUNTIFS(TKB_HK2_Moi_Giang!$S:$S,ThongKe_GV!$C134,TKB_HK2_Moi_Giang!$K:$K,ThongKe_GV!Q$1,TKB_HK2_Moi_Giang!$L:$L,ThongKe_GV!Q$2)&gt;0,"X","")</f>
        <v>X</v>
      </c>
      <c r="R134" s="80" t="str">
        <f>IF(COUNTIFS(TKB_HK2_Moi_Giang!$S:$S,ThongKe_GV!$C134,TKB_HK2_Moi_Giang!$K:$K,ThongKe_GV!R$1,TKB_HK2_Moi_Giang!$L:$L,ThongKe_GV!R$2)&gt;0,"X","")</f>
        <v/>
      </c>
      <c r="S134" s="80" t="str">
        <f>IF(COUNTIFS(TKB_HK2_Moi_Giang!$S:$S,ThongKe_GV!$C134,TKB_HK2_Moi_Giang!$K:$K,ThongKe_GV!S$1,TKB_HK2_Moi_Giang!$L:$L,ThongKe_GV!S$2)&gt;0,"X","")</f>
        <v>X</v>
      </c>
      <c r="T134" s="80" t="str">
        <f>IF(COUNTIFS(TKB_HK2_Moi_Giang!$S:$S,ThongKe_GV!$C134,TKB_HK2_Moi_Giang!$K:$K,ThongKe_GV!T$1,TKB_HK2_Moi_Giang!$L:$L,ThongKe_GV!T$2)&gt;0,"X","")</f>
        <v/>
      </c>
      <c r="U134" s="80" t="str">
        <f>IF(COUNTIFS(TKB_HK2_Moi_Giang!$S:$S,ThongKe_GV!$C134,TKB_HK2_Moi_Giang!$K:$K,ThongKe_GV!U$1,TKB_HK2_Moi_Giang!$L:$L,ThongKe_GV!U$2)&gt;0,"X","")</f>
        <v/>
      </c>
      <c r="V134" s="80" t="str">
        <f>IF(COUNTIFS(TKB_HK2_Moi_Giang!$S:$S,ThongKe_GV!$C134,TKB_HK2_Moi_Giang!$K:$K,ThongKe_GV!V$1,TKB_HK2_Moi_Giang!$L:$L,ThongKe_GV!V$2)&gt;0,"X","")</f>
        <v/>
      </c>
      <c r="W134" s="80" t="str">
        <f>IF(COUNTIFS(TKB_HK2_Moi_Giang!$S:$S,ThongKe_GV!$C134,TKB_HK2_Moi_Giang!$K:$K,ThongKe_GV!W$1,TKB_HK2_Moi_Giang!$L:$L,ThongKe_GV!W$2)&gt;0,"X","")</f>
        <v/>
      </c>
      <c r="X134" s="80" t="str">
        <f>IF(COUNTIFS(TKB_HK2_Moi_Giang!$S:$S,ThongKe_GV!$C134,TKB_HK2_Moi_Giang!$K:$K,ThongKe_GV!X$1,TKB_HK2_Moi_Giang!$L:$L,ThongKe_GV!X$2)&gt;0,"X","")</f>
        <v/>
      </c>
      <c r="Y134" s="80" t="str">
        <f>IF(COUNTIFS(TKB_HK2_Moi_Giang!$S:$S,ThongKe_GV!$C134,TKB_HK2_Moi_Giang!$K:$K,ThongKe_GV!Y$1,TKB_HK2_Moi_Giang!$L:$L,ThongKe_GV!Y$2)&gt;0,"X","")</f>
        <v/>
      </c>
      <c r="Z134" s="80" t="str">
        <f>IF(COUNTIFS(TKB_HK2_Moi_Giang!$S:$S,ThongKe_GV!$C134,TKB_HK2_Moi_Giang!$K:$K,ThongKe_GV!Z$1,TKB_HK2_Moi_Giang!$L:$L,ThongKe_GV!Z$2)&gt;0,"X","")</f>
        <v/>
      </c>
      <c r="AA134" s="80" t="str">
        <f>IF(COUNTIFS(TKB_HK2_Moi_Giang!$S:$S,ThongKe_GV!$C134,TKB_HK2_Moi_Giang!$K:$K,ThongKe_GV!AA$1,TKB_HK2_Moi_Giang!$L:$L,ThongKe_GV!AA$2)&gt;0,"X","")</f>
        <v/>
      </c>
      <c r="AB134" s="80" t="str">
        <f>IF(COUNTIFS(TKB_HK2_Moi_Giang!$S:$S,ThongKe_GV!$C134,TKB_HK2_Moi_Giang!$K:$K,ThongKe_GV!AB$1,TKB_HK2_Moi_Giang!$L:$L,ThongKe_GV!AB$2)&gt;0,"X","")</f>
        <v/>
      </c>
    </row>
    <row r="135">
      <c r="A135" s="68" t="str">
        <f t="shared" si="7"/>
        <v>Công nghệ</v>
      </c>
      <c r="B135" s="77" t="s">
        <v>464</v>
      </c>
      <c r="C135" s="85" t="s">
        <v>465</v>
      </c>
      <c r="D135" s="85" t="s">
        <v>466</v>
      </c>
      <c r="E135" s="79" t="str">
        <f>IF(COUNTIFS(TKB_HK2_Moi_Giang!$S:$S,ThongKe_GV!$C135,TKB_HK2_Moi_Giang!$K:$K,ThongKe_GV!E$1,TKB_HK2_Moi_Giang!$L:$L,ThongKe_GV!E$2)&gt;0,"X","")</f>
        <v/>
      </c>
      <c r="F135" s="79" t="str">
        <f>IF(COUNTIFS(TKB_HK2_Moi_Giang!$S:$S,ThongKe_GV!$C135,TKB_HK2_Moi_Giang!$K:$K,ThongKe_GV!F$1,TKB_HK2_Moi_Giang!$L:$L,ThongKe_GV!F$2)&gt;0,"X","")</f>
        <v/>
      </c>
      <c r="G135" s="79" t="str">
        <f>IF(COUNTIFS(TKB_HK2_Moi_Giang!$S:$S,ThongKe_GV!$C135,TKB_HK2_Moi_Giang!$K:$K,ThongKe_GV!G$1,TKB_HK2_Moi_Giang!$L:$L,ThongKe_GV!G$2)&gt;0,"X","")</f>
        <v/>
      </c>
      <c r="H135" s="79" t="str">
        <f>IF(COUNTIFS(TKB_HK2_Moi_Giang!$S:$S,ThongKe_GV!$C135,TKB_HK2_Moi_Giang!$K:$K,ThongKe_GV!H$1,TKB_HK2_Moi_Giang!$L:$L,ThongKe_GV!H$2)&gt;0,"X","")</f>
        <v/>
      </c>
      <c r="I135" s="79" t="str">
        <f>IF(COUNTIFS(TKB_HK2_Moi_Giang!$S:$S,ThongKe_GV!$C135,TKB_HK2_Moi_Giang!$K:$K,ThongKe_GV!I$1,TKB_HK2_Moi_Giang!$L:$L,ThongKe_GV!I$2)&gt;0,"X","")</f>
        <v/>
      </c>
      <c r="J135" s="79" t="str">
        <f>IF(COUNTIFS(TKB_HK2_Moi_Giang!$S:$S,ThongKe_GV!$C135,TKB_HK2_Moi_Giang!$K:$K,ThongKe_GV!J$1,TKB_HK2_Moi_Giang!$L:$L,ThongKe_GV!J$2)&gt;0,"X","")</f>
        <v/>
      </c>
      <c r="K135" s="79" t="str">
        <f>IF(COUNTIFS(TKB_HK2_Moi_Giang!$S:$S,ThongKe_GV!$C135,TKB_HK2_Moi_Giang!$K:$K,ThongKe_GV!K$1,TKB_HK2_Moi_Giang!$L:$L,ThongKe_GV!K$2)&gt;0,"X","")</f>
        <v/>
      </c>
      <c r="L135" s="79" t="str">
        <f>IF(COUNTIFS(TKB_HK2_Moi_Giang!$S:$S,ThongKe_GV!$C135,TKB_HK2_Moi_Giang!$K:$K,ThongKe_GV!L$1,TKB_HK2_Moi_Giang!$L:$L,ThongKe_GV!L$2)&gt;0,"X","")</f>
        <v/>
      </c>
      <c r="M135" s="79" t="str">
        <f>IF(COUNTIFS(TKB_HK2_Moi_Giang!$S:$S,ThongKe_GV!$C135,TKB_HK2_Moi_Giang!$K:$K,ThongKe_GV!M$1,TKB_HK2_Moi_Giang!$L:$L,ThongKe_GV!M$2)&gt;0,"X","")</f>
        <v/>
      </c>
      <c r="N135" s="79" t="str">
        <f>IF(COUNTIFS(TKB_HK2_Moi_Giang!$S:$S,ThongKe_GV!$C135,TKB_HK2_Moi_Giang!$K:$K,ThongKe_GV!N$1,TKB_HK2_Moi_Giang!$L:$L,ThongKe_GV!N$2)&gt;0,"X","")</f>
        <v/>
      </c>
      <c r="O135" s="79" t="str">
        <f>IF(COUNTIFS(TKB_HK2_Moi_Giang!$S:$S,ThongKe_GV!$C135,TKB_HK2_Moi_Giang!$K:$K,ThongKe_GV!O$1,TKB_HK2_Moi_Giang!$L:$L,ThongKe_GV!O$2)&gt;0,"X","")</f>
        <v/>
      </c>
      <c r="P135" s="79" t="str">
        <f>IF(COUNTIFS(TKB_HK2_Moi_Giang!$S:$S,ThongKe_GV!$C135,TKB_HK2_Moi_Giang!$K:$K,ThongKe_GV!P$1,TKB_HK2_Moi_Giang!$L:$L,ThongKe_GV!P$2)&gt;0,"X","")</f>
        <v/>
      </c>
      <c r="Q135" s="80" t="str">
        <f>IF(COUNTIFS(TKB_HK2_Moi_Giang!$S:$S,ThongKe_GV!$C135,TKB_HK2_Moi_Giang!$K:$K,ThongKe_GV!Q$1,TKB_HK2_Moi_Giang!$L:$L,ThongKe_GV!Q$2)&gt;0,"X","")</f>
        <v/>
      </c>
      <c r="R135" s="80" t="str">
        <f>IF(COUNTIFS(TKB_HK2_Moi_Giang!$S:$S,ThongKe_GV!$C135,TKB_HK2_Moi_Giang!$K:$K,ThongKe_GV!R$1,TKB_HK2_Moi_Giang!$L:$L,ThongKe_GV!R$2)&gt;0,"X","")</f>
        <v/>
      </c>
      <c r="S135" s="80" t="str">
        <f>IF(COUNTIFS(TKB_HK2_Moi_Giang!$S:$S,ThongKe_GV!$C135,TKB_HK2_Moi_Giang!$K:$K,ThongKe_GV!S$1,TKB_HK2_Moi_Giang!$L:$L,ThongKe_GV!S$2)&gt;0,"X","")</f>
        <v/>
      </c>
      <c r="T135" s="80" t="str">
        <f>IF(COUNTIFS(TKB_HK2_Moi_Giang!$S:$S,ThongKe_GV!$C135,TKB_HK2_Moi_Giang!$K:$K,ThongKe_GV!T$1,TKB_HK2_Moi_Giang!$L:$L,ThongKe_GV!T$2)&gt;0,"X","")</f>
        <v/>
      </c>
      <c r="U135" s="80" t="str">
        <f>IF(COUNTIFS(TKB_HK2_Moi_Giang!$S:$S,ThongKe_GV!$C135,TKB_HK2_Moi_Giang!$K:$K,ThongKe_GV!U$1,TKB_HK2_Moi_Giang!$L:$L,ThongKe_GV!U$2)&gt;0,"X","")</f>
        <v/>
      </c>
      <c r="V135" s="80" t="str">
        <f>IF(COUNTIFS(TKB_HK2_Moi_Giang!$S:$S,ThongKe_GV!$C135,TKB_HK2_Moi_Giang!$K:$K,ThongKe_GV!V$1,TKB_HK2_Moi_Giang!$L:$L,ThongKe_GV!V$2)&gt;0,"X","")</f>
        <v/>
      </c>
      <c r="W135" s="80" t="str">
        <f>IF(COUNTIFS(TKB_HK2_Moi_Giang!$S:$S,ThongKe_GV!$C135,TKB_HK2_Moi_Giang!$K:$K,ThongKe_GV!W$1,TKB_HK2_Moi_Giang!$L:$L,ThongKe_GV!W$2)&gt;0,"X","")</f>
        <v/>
      </c>
      <c r="X135" s="80" t="str">
        <f>IF(COUNTIFS(TKB_HK2_Moi_Giang!$S:$S,ThongKe_GV!$C135,TKB_HK2_Moi_Giang!$K:$K,ThongKe_GV!X$1,TKB_HK2_Moi_Giang!$L:$L,ThongKe_GV!X$2)&gt;0,"X","")</f>
        <v/>
      </c>
      <c r="Y135" s="80" t="str">
        <f>IF(COUNTIFS(TKB_HK2_Moi_Giang!$S:$S,ThongKe_GV!$C135,TKB_HK2_Moi_Giang!$K:$K,ThongKe_GV!Y$1,TKB_HK2_Moi_Giang!$L:$L,ThongKe_GV!Y$2)&gt;0,"X","")</f>
        <v/>
      </c>
      <c r="Z135" s="80" t="str">
        <f>IF(COUNTIFS(TKB_HK2_Moi_Giang!$S:$S,ThongKe_GV!$C135,TKB_HK2_Moi_Giang!$K:$K,ThongKe_GV!Z$1,TKB_HK2_Moi_Giang!$L:$L,ThongKe_GV!Z$2)&gt;0,"X","")</f>
        <v/>
      </c>
      <c r="AA135" s="80" t="str">
        <f>IF(COUNTIFS(TKB_HK2_Moi_Giang!$S:$S,ThongKe_GV!$C135,TKB_HK2_Moi_Giang!$K:$K,ThongKe_GV!AA$1,TKB_HK2_Moi_Giang!$L:$L,ThongKe_GV!AA$2)&gt;0,"X","")</f>
        <v/>
      </c>
      <c r="AB135" s="80" t="str">
        <f>IF(COUNTIFS(TKB_HK2_Moi_Giang!$S:$S,ThongKe_GV!$C135,TKB_HK2_Moi_Giang!$K:$K,ThongKe_GV!AB$1,TKB_HK2_Moi_Giang!$L:$L,ThongKe_GV!AB$2)&gt;0,"X","")</f>
        <v/>
      </c>
    </row>
    <row r="136">
      <c r="A136" s="68" t="str">
        <f t="shared" si="7"/>
        <v>Thiết kế</v>
      </c>
      <c r="B136" s="77" t="s">
        <v>467</v>
      </c>
      <c r="C136" s="85" t="s">
        <v>468</v>
      </c>
      <c r="D136" s="85" t="s">
        <v>469</v>
      </c>
      <c r="E136" s="79" t="str">
        <f>IF(COUNTIFS(TKB_HK2_Moi_Giang!$S:$S,ThongKe_GV!$C136,TKB_HK2_Moi_Giang!$K:$K,ThongKe_GV!E$1,TKB_HK2_Moi_Giang!$L:$L,ThongKe_GV!E$2)&gt;0,"X","")</f>
        <v/>
      </c>
      <c r="F136" s="79" t="str">
        <f>IF(COUNTIFS(TKB_HK2_Moi_Giang!$S:$S,ThongKe_GV!$C136,TKB_HK2_Moi_Giang!$K:$K,ThongKe_GV!F$1,TKB_HK2_Moi_Giang!$L:$L,ThongKe_GV!F$2)&gt;0,"X","")</f>
        <v/>
      </c>
      <c r="G136" s="79" t="str">
        <f>IF(COUNTIFS(TKB_HK2_Moi_Giang!$S:$S,ThongKe_GV!$C136,TKB_HK2_Moi_Giang!$K:$K,ThongKe_GV!G$1,TKB_HK2_Moi_Giang!$L:$L,ThongKe_GV!G$2)&gt;0,"X","")</f>
        <v/>
      </c>
      <c r="H136" s="79" t="str">
        <f>IF(COUNTIFS(TKB_HK2_Moi_Giang!$S:$S,ThongKe_GV!$C136,TKB_HK2_Moi_Giang!$K:$K,ThongKe_GV!H$1,TKB_HK2_Moi_Giang!$L:$L,ThongKe_GV!H$2)&gt;0,"X","")</f>
        <v/>
      </c>
      <c r="I136" s="79" t="str">
        <f>IF(COUNTIFS(TKB_HK2_Moi_Giang!$S:$S,ThongKe_GV!$C136,TKB_HK2_Moi_Giang!$K:$K,ThongKe_GV!I$1,TKB_HK2_Moi_Giang!$L:$L,ThongKe_GV!I$2)&gt;0,"X","")</f>
        <v/>
      </c>
      <c r="J136" s="79" t="str">
        <f>IF(COUNTIFS(TKB_HK2_Moi_Giang!$S:$S,ThongKe_GV!$C136,TKB_HK2_Moi_Giang!$K:$K,ThongKe_GV!J$1,TKB_HK2_Moi_Giang!$L:$L,ThongKe_GV!J$2)&gt;0,"X","")</f>
        <v/>
      </c>
      <c r="K136" s="79" t="str">
        <f>IF(COUNTIFS(TKB_HK2_Moi_Giang!$S:$S,ThongKe_GV!$C136,TKB_HK2_Moi_Giang!$K:$K,ThongKe_GV!K$1,TKB_HK2_Moi_Giang!$L:$L,ThongKe_GV!K$2)&gt;0,"X","")</f>
        <v/>
      </c>
      <c r="L136" s="79" t="str">
        <f>IF(COUNTIFS(TKB_HK2_Moi_Giang!$S:$S,ThongKe_GV!$C136,TKB_HK2_Moi_Giang!$K:$K,ThongKe_GV!L$1,TKB_HK2_Moi_Giang!$L:$L,ThongKe_GV!L$2)&gt;0,"X","")</f>
        <v/>
      </c>
      <c r="M136" s="79" t="str">
        <f>IF(COUNTIFS(TKB_HK2_Moi_Giang!$S:$S,ThongKe_GV!$C136,TKB_HK2_Moi_Giang!$K:$K,ThongKe_GV!M$1,TKB_HK2_Moi_Giang!$L:$L,ThongKe_GV!M$2)&gt;0,"X","")</f>
        <v/>
      </c>
      <c r="N136" s="79" t="str">
        <f>IF(COUNTIFS(TKB_HK2_Moi_Giang!$S:$S,ThongKe_GV!$C136,TKB_HK2_Moi_Giang!$K:$K,ThongKe_GV!N$1,TKB_HK2_Moi_Giang!$L:$L,ThongKe_GV!N$2)&gt;0,"X","")</f>
        <v/>
      </c>
      <c r="O136" s="79" t="str">
        <f>IF(COUNTIFS(TKB_HK2_Moi_Giang!$S:$S,ThongKe_GV!$C136,TKB_HK2_Moi_Giang!$K:$K,ThongKe_GV!O$1,TKB_HK2_Moi_Giang!$L:$L,ThongKe_GV!O$2)&gt;0,"X","")</f>
        <v/>
      </c>
      <c r="P136" s="79" t="str">
        <f>IF(COUNTIFS(TKB_HK2_Moi_Giang!$S:$S,ThongKe_GV!$C136,TKB_HK2_Moi_Giang!$K:$K,ThongKe_GV!P$1,TKB_HK2_Moi_Giang!$L:$L,ThongKe_GV!P$2)&gt;0,"X","")</f>
        <v/>
      </c>
      <c r="Q136" s="80" t="str">
        <f>IF(COUNTIFS(TKB_HK2_Moi_Giang!$S:$S,ThongKe_GV!$C136,TKB_HK2_Moi_Giang!$K:$K,ThongKe_GV!Q$1,TKB_HK2_Moi_Giang!$L:$L,ThongKe_GV!Q$2)&gt;0,"X","")</f>
        <v/>
      </c>
      <c r="R136" s="80" t="str">
        <f>IF(COUNTIFS(TKB_HK2_Moi_Giang!$S:$S,ThongKe_GV!$C136,TKB_HK2_Moi_Giang!$K:$K,ThongKe_GV!R$1,TKB_HK2_Moi_Giang!$L:$L,ThongKe_GV!R$2)&gt;0,"X","")</f>
        <v/>
      </c>
      <c r="S136" s="80" t="str">
        <f>IF(COUNTIFS(TKB_HK2_Moi_Giang!$S:$S,ThongKe_GV!$C136,TKB_HK2_Moi_Giang!$K:$K,ThongKe_GV!S$1,TKB_HK2_Moi_Giang!$L:$L,ThongKe_GV!S$2)&gt;0,"X","")</f>
        <v/>
      </c>
      <c r="T136" s="80" t="str">
        <f>IF(COUNTIFS(TKB_HK2_Moi_Giang!$S:$S,ThongKe_GV!$C136,TKB_HK2_Moi_Giang!$K:$K,ThongKe_GV!T$1,TKB_HK2_Moi_Giang!$L:$L,ThongKe_GV!T$2)&gt;0,"X","")</f>
        <v/>
      </c>
      <c r="U136" s="80" t="str">
        <f>IF(COUNTIFS(TKB_HK2_Moi_Giang!$S:$S,ThongKe_GV!$C136,TKB_HK2_Moi_Giang!$K:$K,ThongKe_GV!U$1,TKB_HK2_Moi_Giang!$L:$L,ThongKe_GV!U$2)&gt;0,"X","")</f>
        <v/>
      </c>
      <c r="V136" s="80" t="str">
        <f>IF(COUNTIFS(TKB_HK2_Moi_Giang!$S:$S,ThongKe_GV!$C136,TKB_HK2_Moi_Giang!$K:$K,ThongKe_GV!V$1,TKB_HK2_Moi_Giang!$L:$L,ThongKe_GV!V$2)&gt;0,"X","")</f>
        <v/>
      </c>
      <c r="W136" s="80" t="str">
        <f>IF(COUNTIFS(TKB_HK2_Moi_Giang!$S:$S,ThongKe_GV!$C136,TKB_HK2_Moi_Giang!$K:$K,ThongKe_GV!W$1,TKB_HK2_Moi_Giang!$L:$L,ThongKe_GV!W$2)&gt;0,"X","")</f>
        <v/>
      </c>
      <c r="X136" s="80" t="str">
        <f>IF(COUNTIFS(TKB_HK2_Moi_Giang!$S:$S,ThongKe_GV!$C136,TKB_HK2_Moi_Giang!$K:$K,ThongKe_GV!X$1,TKB_HK2_Moi_Giang!$L:$L,ThongKe_GV!X$2)&gt;0,"X","")</f>
        <v/>
      </c>
      <c r="Y136" s="80" t="str">
        <f>IF(COUNTIFS(TKB_HK2_Moi_Giang!$S:$S,ThongKe_GV!$C136,TKB_HK2_Moi_Giang!$K:$K,ThongKe_GV!Y$1,TKB_HK2_Moi_Giang!$L:$L,ThongKe_GV!Y$2)&gt;0,"X","")</f>
        <v/>
      </c>
      <c r="Z136" s="80" t="str">
        <f>IF(COUNTIFS(TKB_HK2_Moi_Giang!$S:$S,ThongKe_GV!$C136,TKB_HK2_Moi_Giang!$K:$K,ThongKe_GV!Z$1,TKB_HK2_Moi_Giang!$L:$L,ThongKe_GV!Z$2)&gt;0,"X","")</f>
        <v/>
      </c>
      <c r="AA136" s="80" t="str">
        <f>IF(COUNTIFS(TKB_HK2_Moi_Giang!$S:$S,ThongKe_GV!$C136,TKB_HK2_Moi_Giang!$K:$K,ThongKe_GV!AA$1,TKB_HK2_Moi_Giang!$L:$L,ThongKe_GV!AA$2)&gt;0,"X","")</f>
        <v/>
      </c>
      <c r="AB136" s="80" t="str">
        <f>IF(COUNTIFS(TKB_HK2_Moi_Giang!$S:$S,ThongKe_GV!$C136,TKB_HK2_Moi_Giang!$K:$K,ThongKe_GV!AB$1,TKB_HK2_Moi_Giang!$L:$L,ThongKe_GV!AB$2)&gt;0,"X","")</f>
        <v/>
      </c>
    </row>
    <row r="137">
      <c r="A137" s="68" t="str">
        <f t="shared" si="7"/>
        <v>Thiết kế</v>
      </c>
      <c r="B137" s="77" t="s">
        <v>470</v>
      </c>
      <c r="C137" s="85" t="s">
        <v>471</v>
      </c>
      <c r="D137" s="85" t="s">
        <v>472</v>
      </c>
      <c r="E137" s="79" t="str">
        <f>IF(COUNTIFS(TKB_HK2_Moi_Giang!$S:$S,ThongKe_GV!$C137,TKB_HK2_Moi_Giang!$K:$K,ThongKe_GV!E$1,TKB_HK2_Moi_Giang!$L:$L,ThongKe_GV!E$2)&gt;0,"X","")</f>
        <v/>
      </c>
      <c r="F137" s="79" t="str">
        <f>IF(COUNTIFS(TKB_HK2_Moi_Giang!$S:$S,ThongKe_GV!$C137,TKB_HK2_Moi_Giang!$K:$K,ThongKe_GV!F$1,TKB_HK2_Moi_Giang!$L:$L,ThongKe_GV!F$2)&gt;0,"X","")</f>
        <v/>
      </c>
      <c r="G137" s="79" t="str">
        <f>IF(COUNTIFS(TKB_HK2_Moi_Giang!$S:$S,ThongKe_GV!$C137,TKB_HK2_Moi_Giang!$K:$K,ThongKe_GV!G$1,TKB_HK2_Moi_Giang!$L:$L,ThongKe_GV!G$2)&gt;0,"X","")</f>
        <v/>
      </c>
      <c r="H137" s="79" t="str">
        <f>IF(COUNTIFS(TKB_HK2_Moi_Giang!$S:$S,ThongKe_GV!$C137,TKB_HK2_Moi_Giang!$K:$K,ThongKe_GV!H$1,TKB_HK2_Moi_Giang!$L:$L,ThongKe_GV!H$2)&gt;0,"X","")</f>
        <v/>
      </c>
      <c r="I137" s="79" t="str">
        <f>IF(COUNTIFS(TKB_HK2_Moi_Giang!$S:$S,ThongKe_GV!$C137,TKB_HK2_Moi_Giang!$K:$K,ThongKe_GV!I$1,TKB_HK2_Moi_Giang!$L:$L,ThongKe_GV!I$2)&gt;0,"X","")</f>
        <v/>
      </c>
      <c r="J137" s="79" t="str">
        <f>IF(COUNTIFS(TKB_HK2_Moi_Giang!$S:$S,ThongKe_GV!$C137,TKB_HK2_Moi_Giang!$K:$K,ThongKe_GV!J$1,TKB_HK2_Moi_Giang!$L:$L,ThongKe_GV!J$2)&gt;0,"X","")</f>
        <v/>
      </c>
      <c r="K137" s="79" t="str">
        <f>IF(COUNTIFS(TKB_HK2_Moi_Giang!$S:$S,ThongKe_GV!$C137,TKB_HK2_Moi_Giang!$K:$K,ThongKe_GV!K$1,TKB_HK2_Moi_Giang!$L:$L,ThongKe_GV!K$2)&gt;0,"X","")</f>
        <v/>
      </c>
      <c r="L137" s="79" t="str">
        <f>IF(COUNTIFS(TKB_HK2_Moi_Giang!$S:$S,ThongKe_GV!$C137,TKB_HK2_Moi_Giang!$K:$K,ThongKe_GV!L$1,TKB_HK2_Moi_Giang!$L:$L,ThongKe_GV!L$2)&gt;0,"X","")</f>
        <v/>
      </c>
      <c r="M137" s="79" t="str">
        <f>IF(COUNTIFS(TKB_HK2_Moi_Giang!$S:$S,ThongKe_GV!$C137,TKB_HK2_Moi_Giang!$K:$K,ThongKe_GV!M$1,TKB_HK2_Moi_Giang!$L:$L,ThongKe_GV!M$2)&gt;0,"X","")</f>
        <v/>
      </c>
      <c r="N137" s="79" t="str">
        <f>IF(COUNTIFS(TKB_HK2_Moi_Giang!$S:$S,ThongKe_GV!$C137,TKB_HK2_Moi_Giang!$K:$K,ThongKe_GV!N$1,TKB_HK2_Moi_Giang!$L:$L,ThongKe_GV!N$2)&gt;0,"X","")</f>
        <v/>
      </c>
      <c r="O137" s="79" t="str">
        <f>IF(COUNTIFS(TKB_HK2_Moi_Giang!$S:$S,ThongKe_GV!$C137,TKB_HK2_Moi_Giang!$K:$K,ThongKe_GV!O$1,TKB_HK2_Moi_Giang!$L:$L,ThongKe_GV!O$2)&gt;0,"X","")</f>
        <v/>
      </c>
      <c r="P137" s="79" t="str">
        <f>IF(COUNTIFS(TKB_HK2_Moi_Giang!$S:$S,ThongKe_GV!$C137,TKB_HK2_Moi_Giang!$K:$K,ThongKe_GV!P$1,TKB_HK2_Moi_Giang!$L:$L,ThongKe_GV!P$2)&gt;0,"X","")</f>
        <v/>
      </c>
      <c r="Q137" s="80" t="str">
        <f>IF(COUNTIFS(TKB_HK2_Moi_Giang!$S:$S,ThongKe_GV!$C137,TKB_HK2_Moi_Giang!$K:$K,ThongKe_GV!Q$1,TKB_HK2_Moi_Giang!$L:$L,ThongKe_GV!Q$2)&gt;0,"X","")</f>
        <v/>
      </c>
      <c r="R137" s="80" t="str">
        <f>IF(COUNTIFS(TKB_HK2_Moi_Giang!$S:$S,ThongKe_GV!$C137,TKB_HK2_Moi_Giang!$K:$K,ThongKe_GV!R$1,TKB_HK2_Moi_Giang!$L:$L,ThongKe_GV!R$2)&gt;0,"X","")</f>
        <v/>
      </c>
      <c r="S137" s="80" t="str">
        <f>IF(COUNTIFS(TKB_HK2_Moi_Giang!$S:$S,ThongKe_GV!$C137,TKB_HK2_Moi_Giang!$K:$K,ThongKe_GV!S$1,TKB_HK2_Moi_Giang!$L:$L,ThongKe_GV!S$2)&gt;0,"X","")</f>
        <v/>
      </c>
      <c r="T137" s="80" t="str">
        <f>IF(COUNTIFS(TKB_HK2_Moi_Giang!$S:$S,ThongKe_GV!$C137,TKB_HK2_Moi_Giang!$K:$K,ThongKe_GV!T$1,TKB_HK2_Moi_Giang!$L:$L,ThongKe_GV!T$2)&gt;0,"X","")</f>
        <v/>
      </c>
      <c r="U137" s="80" t="str">
        <f>IF(COUNTIFS(TKB_HK2_Moi_Giang!$S:$S,ThongKe_GV!$C137,TKB_HK2_Moi_Giang!$K:$K,ThongKe_GV!U$1,TKB_HK2_Moi_Giang!$L:$L,ThongKe_GV!U$2)&gt;0,"X","")</f>
        <v/>
      </c>
      <c r="V137" s="80" t="str">
        <f>IF(COUNTIFS(TKB_HK2_Moi_Giang!$S:$S,ThongKe_GV!$C137,TKB_HK2_Moi_Giang!$K:$K,ThongKe_GV!V$1,TKB_HK2_Moi_Giang!$L:$L,ThongKe_GV!V$2)&gt;0,"X","")</f>
        <v/>
      </c>
      <c r="W137" s="80" t="str">
        <f>IF(COUNTIFS(TKB_HK2_Moi_Giang!$S:$S,ThongKe_GV!$C137,TKB_HK2_Moi_Giang!$K:$K,ThongKe_GV!W$1,TKB_HK2_Moi_Giang!$L:$L,ThongKe_GV!W$2)&gt;0,"X","")</f>
        <v/>
      </c>
      <c r="X137" s="80" t="str">
        <f>IF(COUNTIFS(TKB_HK2_Moi_Giang!$S:$S,ThongKe_GV!$C137,TKB_HK2_Moi_Giang!$K:$K,ThongKe_GV!X$1,TKB_HK2_Moi_Giang!$L:$L,ThongKe_GV!X$2)&gt;0,"X","")</f>
        <v/>
      </c>
      <c r="Y137" s="80" t="str">
        <f>IF(COUNTIFS(TKB_HK2_Moi_Giang!$S:$S,ThongKe_GV!$C137,TKB_HK2_Moi_Giang!$K:$K,ThongKe_GV!Y$1,TKB_HK2_Moi_Giang!$L:$L,ThongKe_GV!Y$2)&gt;0,"X","")</f>
        <v/>
      </c>
      <c r="Z137" s="80" t="str">
        <f>IF(COUNTIFS(TKB_HK2_Moi_Giang!$S:$S,ThongKe_GV!$C137,TKB_HK2_Moi_Giang!$K:$K,ThongKe_GV!Z$1,TKB_HK2_Moi_Giang!$L:$L,ThongKe_GV!Z$2)&gt;0,"X","")</f>
        <v/>
      </c>
      <c r="AA137" s="80" t="str">
        <f>IF(COUNTIFS(TKB_HK2_Moi_Giang!$S:$S,ThongKe_GV!$C137,TKB_HK2_Moi_Giang!$K:$K,ThongKe_GV!AA$1,TKB_HK2_Moi_Giang!$L:$L,ThongKe_GV!AA$2)&gt;0,"X","")</f>
        <v/>
      </c>
      <c r="AB137" s="80" t="str">
        <f>IF(COUNTIFS(TKB_HK2_Moi_Giang!$S:$S,ThongKe_GV!$C137,TKB_HK2_Moi_Giang!$K:$K,ThongKe_GV!AB$1,TKB_HK2_Moi_Giang!$L:$L,ThongKe_GV!AB$2)&gt;0,"X","")</f>
        <v/>
      </c>
    </row>
    <row r="138">
      <c r="A138" s="68" t="str">
        <f t="shared" si="7"/>
        <v/>
      </c>
      <c r="B138" s="77" t="s">
        <v>473</v>
      </c>
      <c r="C138" s="85" t="s">
        <v>474</v>
      </c>
      <c r="D138" s="85" t="s">
        <v>475</v>
      </c>
      <c r="E138" s="79" t="str">
        <f>IF(COUNTIFS(TKB_HK2_Moi_Giang!$S:$S,ThongKe_GV!$C138,TKB_HK2_Moi_Giang!$K:$K,ThongKe_GV!E$1,TKB_HK2_Moi_Giang!$L:$L,ThongKe_GV!E$2)&gt;0,"X","")</f>
        <v/>
      </c>
      <c r="F138" s="79" t="str">
        <f>IF(COUNTIFS(TKB_HK2_Moi_Giang!$S:$S,ThongKe_GV!$C138,TKB_HK2_Moi_Giang!$K:$K,ThongKe_GV!F$1,TKB_HK2_Moi_Giang!$L:$L,ThongKe_GV!F$2)&gt;0,"X","")</f>
        <v/>
      </c>
      <c r="G138" s="79" t="str">
        <f>IF(COUNTIFS(TKB_HK2_Moi_Giang!$S:$S,ThongKe_GV!$C138,TKB_HK2_Moi_Giang!$K:$K,ThongKe_GV!G$1,TKB_HK2_Moi_Giang!$L:$L,ThongKe_GV!G$2)&gt;0,"X","")</f>
        <v/>
      </c>
      <c r="H138" s="79" t="str">
        <f>IF(COUNTIFS(TKB_HK2_Moi_Giang!$S:$S,ThongKe_GV!$C138,TKB_HK2_Moi_Giang!$K:$K,ThongKe_GV!H$1,TKB_HK2_Moi_Giang!$L:$L,ThongKe_GV!H$2)&gt;0,"X","")</f>
        <v/>
      </c>
      <c r="I138" s="79" t="str">
        <f>IF(COUNTIFS(TKB_HK2_Moi_Giang!$S:$S,ThongKe_GV!$C138,TKB_HK2_Moi_Giang!$K:$K,ThongKe_GV!I$1,TKB_HK2_Moi_Giang!$L:$L,ThongKe_GV!I$2)&gt;0,"X","")</f>
        <v/>
      </c>
      <c r="J138" s="79" t="str">
        <f>IF(COUNTIFS(TKB_HK2_Moi_Giang!$S:$S,ThongKe_GV!$C138,TKB_HK2_Moi_Giang!$K:$K,ThongKe_GV!J$1,TKB_HK2_Moi_Giang!$L:$L,ThongKe_GV!J$2)&gt;0,"X","")</f>
        <v/>
      </c>
      <c r="K138" s="79" t="str">
        <f>IF(COUNTIFS(TKB_HK2_Moi_Giang!$S:$S,ThongKe_GV!$C138,TKB_HK2_Moi_Giang!$K:$K,ThongKe_GV!K$1,TKB_HK2_Moi_Giang!$L:$L,ThongKe_GV!K$2)&gt;0,"X","")</f>
        <v/>
      </c>
      <c r="L138" s="79" t="str">
        <f>IF(COUNTIFS(TKB_HK2_Moi_Giang!$S:$S,ThongKe_GV!$C138,TKB_HK2_Moi_Giang!$K:$K,ThongKe_GV!L$1,TKB_HK2_Moi_Giang!$L:$L,ThongKe_GV!L$2)&gt;0,"X","")</f>
        <v/>
      </c>
      <c r="M138" s="79" t="str">
        <f>IF(COUNTIFS(TKB_HK2_Moi_Giang!$S:$S,ThongKe_GV!$C138,TKB_HK2_Moi_Giang!$K:$K,ThongKe_GV!M$1,TKB_HK2_Moi_Giang!$L:$L,ThongKe_GV!M$2)&gt;0,"X","")</f>
        <v/>
      </c>
      <c r="N138" s="79" t="str">
        <f>IF(COUNTIFS(TKB_HK2_Moi_Giang!$S:$S,ThongKe_GV!$C138,TKB_HK2_Moi_Giang!$K:$K,ThongKe_GV!N$1,TKB_HK2_Moi_Giang!$L:$L,ThongKe_GV!N$2)&gt;0,"X","")</f>
        <v/>
      </c>
      <c r="O138" s="79" t="str">
        <f>IF(COUNTIFS(TKB_HK2_Moi_Giang!$S:$S,ThongKe_GV!$C138,TKB_HK2_Moi_Giang!$K:$K,ThongKe_GV!O$1,TKB_HK2_Moi_Giang!$L:$L,ThongKe_GV!O$2)&gt;0,"X","")</f>
        <v/>
      </c>
      <c r="P138" s="79" t="str">
        <f>IF(COUNTIFS(TKB_HK2_Moi_Giang!$S:$S,ThongKe_GV!$C138,TKB_HK2_Moi_Giang!$K:$K,ThongKe_GV!P$1,TKB_HK2_Moi_Giang!$L:$L,ThongKe_GV!P$2)&gt;0,"X","")</f>
        <v/>
      </c>
      <c r="Q138" s="80" t="str">
        <f>IF(COUNTIFS(TKB_HK2_Moi_Giang!$S:$S,ThongKe_GV!$C138,TKB_HK2_Moi_Giang!$K:$K,ThongKe_GV!Q$1,TKB_HK2_Moi_Giang!$L:$L,ThongKe_GV!Q$2)&gt;0,"X","")</f>
        <v/>
      </c>
      <c r="R138" s="80" t="str">
        <f>IF(COUNTIFS(TKB_HK2_Moi_Giang!$S:$S,ThongKe_GV!$C138,TKB_HK2_Moi_Giang!$K:$K,ThongKe_GV!R$1,TKB_HK2_Moi_Giang!$L:$L,ThongKe_GV!R$2)&gt;0,"X","")</f>
        <v/>
      </c>
      <c r="S138" s="80" t="str">
        <f>IF(COUNTIFS(TKB_HK2_Moi_Giang!$S:$S,ThongKe_GV!$C138,TKB_HK2_Moi_Giang!$K:$K,ThongKe_GV!S$1,TKB_HK2_Moi_Giang!$L:$L,ThongKe_GV!S$2)&gt;0,"X","")</f>
        <v/>
      </c>
      <c r="T138" s="80" t="str">
        <f>IF(COUNTIFS(TKB_HK2_Moi_Giang!$S:$S,ThongKe_GV!$C138,TKB_HK2_Moi_Giang!$K:$K,ThongKe_GV!T$1,TKB_HK2_Moi_Giang!$L:$L,ThongKe_GV!T$2)&gt;0,"X","")</f>
        <v/>
      </c>
      <c r="U138" s="80" t="str">
        <f>IF(COUNTIFS(TKB_HK2_Moi_Giang!$S:$S,ThongKe_GV!$C138,TKB_HK2_Moi_Giang!$K:$K,ThongKe_GV!U$1,TKB_HK2_Moi_Giang!$L:$L,ThongKe_GV!U$2)&gt;0,"X","")</f>
        <v/>
      </c>
      <c r="V138" s="80" t="str">
        <f>IF(COUNTIFS(TKB_HK2_Moi_Giang!$S:$S,ThongKe_GV!$C138,TKB_HK2_Moi_Giang!$K:$K,ThongKe_GV!V$1,TKB_HK2_Moi_Giang!$L:$L,ThongKe_GV!V$2)&gt;0,"X","")</f>
        <v/>
      </c>
      <c r="W138" s="80" t="str">
        <f>IF(COUNTIFS(TKB_HK2_Moi_Giang!$S:$S,ThongKe_GV!$C138,TKB_HK2_Moi_Giang!$K:$K,ThongKe_GV!W$1,TKB_HK2_Moi_Giang!$L:$L,ThongKe_GV!W$2)&gt;0,"X","")</f>
        <v/>
      </c>
      <c r="X138" s="80" t="str">
        <f>IF(COUNTIFS(TKB_HK2_Moi_Giang!$S:$S,ThongKe_GV!$C138,TKB_HK2_Moi_Giang!$K:$K,ThongKe_GV!X$1,TKB_HK2_Moi_Giang!$L:$L,ThongKe_GV!X$2)&gt;0,"X","")</f>
        <v/>
      </c>
      <c r="Y138" s="80" t="str">
        <f>IF(COUNTIFS(TKB_HK2_Moi_Giang!$S:$S,ThongKe_GV!$C138,TKB_HK2_Moi_Giang!$K:$K,ThongKe_GV!Y$1,TKB_HK2_Moi_Giang!$L:$L,ThongKe_GV!Y$2)&gt;0,"X","")</f>
        <v/>
      </c>
      <c r="Z138" s="80" t="str">
        <f>IF(COUNTIFS(TKB_HK2_Moi_Giang!$S:$S,ThongKe_GV!$C138,TKB_HK2_Moi_Giang!$K:$K,ThongKe_GV!Z$1,TKB_HK2_Moi_Giang!$L:$L,ThongKe_GV!Z$2)&gt;0,"X","")</f>
        <v/>
      </c>
      <c r="AA138" s="80" t="str">
        <f>IF(COUNTIFS(TKB_HK2_Moi_Giang!$S:$S,ThongKe_GV!$C138,TKB_HK2_Moi_Giang!$K:$K,ThongKe_GV!AA$1,TKB_HK2_Moi_Giang!$L:$L,ThongKe_GV!AA$2)&gt;0,"X","")</f>
        <v/>
      </c>
      <c r="AB138" s="80" t="str">
        <f>IF(COUNTIFS(TKB_HK2_Moi_Giang!$S:$S,ThongKe_GV!$C138,TKB_HK2_Moi_Giang!$K:$K,ThongKe_GV!AB$1,TKB_HK2_Moi_Giang!$L:$L,ThongKe_GV!AB$2)&gt;0,"X","")</f>
        <v/>
      </c>
    </row>
    <row r="139">
      <c r="A139" s="68" t="str">
        <f t="shared" si="7"/>
        <v>Thiết kế</v>
      </c>
      <c r="B139" s="77" t="s">
        <v>476</v>
      </c>
      <c r="C139" s="85" t="s">
        <v>477</v>
      </c>
      <c r="D139" s="85" t="s">
        <v>478</v>
      </c>
      <c r="E139" s="79" t="str">
        <f>IF(COUNTIFS(TKB_HK2_Moi_Giang!$S:$S,ThongKe_GV!$C139,TKB_HK2_Moi_Giang!$K:$K,ThongKe_GV!E$1,TKB_HK2_Moi_Giang!$L:$L,ThongKe_GV!E$2)&gt;0,"X","")</f>
        <v/>
      </c>
      <c r="F139" s="79" t="str">
        <f>IF(COUNTIFS(TKB_HK2_Moi_Giang!$S:$S,ThongKe_GV!$C139,TKB_HK2_Moi_Giang!$K:$K,ThongKe_GV!F$1,TKB_HK2_Moi_Giang!$L:$L,ThongKe_GV!F$2)&gt;0,"X","")</f>
        <v/>
      </c>
      <c r="G139" s="79" t="str">
        <f>IF(COUNTIFS(TKB_HK2_Moi_Giang!$S:$S,ThongKe_GV!$C139,TKB_HK2_Moi_Giang!$K:$K,ThongKe_GV!G$1,TKB_HK2_Moi_Giang!$L:$L,ThongKe_GV!G$2)&gt;0,"X","")</f>
        <v/>
      </c>
      <c r="H139" s="79" t="str">
        <f>IF(COUNTIFS(TKB_HK2_Moi_Giang!$S:$S,ThongKe_GV!$C139,TKB_HK2_Moi_Giang!$K:$K,ThongKe_GV!H$1,TKB_HK2_Moi_Giang!$L:$L,ThongKe_GV!H$2)&gt;0,"X","")</f>
        <v/>
      </c>
      <c r="I139" s="79" t="str">
        <f>IF(COUNTIFS(TKB_HK2_Moi_Giang!$S:$S,ThongKe_GV!$C139,TKB_HK2_Moi_Giang!$K:$K,ThongKe_GV!I$1,TKB_HK2_Moi_Giang!$L:$L,ThongKe_GV!I$2)&gt;0,"X","")</f>
        <v/>
      </c>
      <c r="J139" s="79" t="str">
        <f>IF(COUNTIFS(TKB_HK2_Moi_Giang!$S:$S,ThongKe_GV!$C139,TKB_HK2_Moi_Giang!$K:$K,ThongKe_GV!J$1,TKB_HK2_Moi_Giang!$L:$L,ThongKe_GV!J$2)&gt;0,"X","")</f>
        <v/>
      </c>
      <c r="K139" s="79" t="str">
        <f>IF(COUNTIFS(TKB_HK2_Moi_Giang!$S:$S,ThongKe_GV!$C139,TKB_HK2_Moi_Giang!$K:$K,ThongKe_GV!K$1,TKB_HK2_Moi_Giang!$L:$L,ThongKe_GV!K$2)&gt;0,"X","")</f>
        <v/>
      </c>
      <c r="L139" s="79" t="str">
        <f>IF(COUNTIFS(TKB_HK2_Moi_Giang!$S:$S,ThongKe_GV!$C139,TKB_HK2_Moi_Giang!$K:$K,ThongKe_GV!L$1,TKB_HK2_Moi_Giang!$L:$L,ThongKe_GV!L$2)&gt;0,"X","")</f>
        <v/>
      </c>
      <c r="M139" s="79" t="str">
        <f>IF(COUNTIFS(TKB_HK2_Moi_Giang!$S:$S,ThongKe_GV!$C139,TKB_HK2_Moi_Giang!$K:$K,ThongKe_GV!M$1,TKB_HK2_Moi_Giang!$L:$L,ThongKe_GV!M$2)&gt;0,"X","")</f>
        <v/>
      </c>
      <c r="N139" s="79" t="str">
        <f>IF(COUNTIFS(TKB_HK2_Moi_Giang!$S:$S,ThongKe_GV!$C139,TKB_HK2_Moi_Giang!$K:$K,ThongKe_GV!N$1,TKB_HK2_Moi_Giang!$L:$L,ThongKe_GV!N$2)&gt;0,"X","")</f>
        <v/>
      </c>
      <c r="O139" s="79" t="str">
        <f>IF(COUNTIFS(TKB_HK2_Moi_Giang!$S:$S,ThongKe_GV!$C139,TKB_HK2_Moi_Giang!$K:$K,ThongKe_GV!O$1,TKB_HK2_Moi_Giang!$L:$L,ThongKe_GV!O$2)&gt;0,"X","")</f>
        <v/>
      </c>
      <c r="P139" s="79" t="str">
        <f>IF(COUNTIFS(TKB_HK2_Moi_Giang!$S:$S,ThongKe_GV!$C139,TKB_HK2_Moi_Giang!$K:$K,ThongKe_GV!P$1,TKB_HK2_Moi_Giang!$L:$L,ThongKe_GV!P$2)&gt;0,"X","")</f>
        <v/>
      </c>
      <c r="Q139" s="80" t="str">
        <f>IF(COUNTIFS(TKB_HK2_Moi_Giang!$S:$S,ThongKe_GV!$C139,TKB_HK2_Moi_Giang!$K:$K,ThongKe_GV!Q$1,TKB_HK2_Moi_Giang!$L:$L,ThongKe_GV!Q$2)&gt;0,"X","")</f>
        <v/>
      </c>
      <c r="R139" s="80" t="str">
        <f>IF(COUNTIFS(TKB_HK2_Moi_Giang!$S:$S,ThongKe_GV!$C139,TKB_HK2_Moi_Giang!$K:$K,ThongKe_GV!R$1,TKB_HK2_Moi_Giang!$L:$L,ThongKe_GV!R$2)&gt;0,"X","")</f>
        <v/>
      </c>
      <c r="S139" s="80" t="str">
        <f>IF(COUNTIFS(TKB_HK2_Moi_Giang!$S:$S,ThongKe_GV!$C139,TKB_HK2_Moi_Giang!$K:$K,ThongKe_GV!S$1,TKB_HK2_Moi_Giang!$L:$L,ThongKe_GV!S$2)&gt;0,"X","")</f>
        <v/>
      </c>
      <c r="T139" s="80" t="str">
        <f>IF(COUNTIFS(TKB_HK2_Moi_Giang!$S:$S,ThongKe_GV!$C139,TKB_HK2_Moi_Giang!$K:$K,ThongKe_GV!T$1,TKB_HK2_Moi_Giang!$L:$L,ThongKe_GV!T$2)&gt;0,"X","")</f>
        <v/>
      </c>
      <c r="U139" s="80" t="str">
        <f>IF(COUNTIFS(TKB_HK2_Moi_Giang!$S:$S,ThongKe_GV!$C139,TKB_HK2_Moi_Giang!$K:$K,ThongKe_GV!U$1,TKB_HK2_Moi_Giang!$L:$L,ThongKe_GV!U$2)&gt;0,"X","")</f>
        <v/>
      </c>
      <c r="V139" s="80" t="str">
        <f>IF(COUNTIFS(TKB_HK2_Moi_Giang!$S:$S,ThongKe_GV!$C139,TKB_HK2_Moi_Giang!$K:$K,ThongKe_GV!V$1,TKB_HK2_Moi_Giang!$L:$L,ThongKe_GV!V$2)&gt;0,"X","")</f>
        <v/>
      </c>
      <c r="W139" s="80" t="str">
        <f>IF(COUNTIFS(TKB_HK2_Moi_Giang!$S:$S,ThongKe_GV!$C139,TKB_HK2_Moi_Giang!$K:$K,ThongKe_GV!W$1,TKB_HK2_Moi_Giang!$L:$L,ThongKe_GV!W$2)&gt;0,"X","")</f>
        <v/>
      </c>
      <c r="X139" s="80" t="str">
        <f>IF(COUNTIFS(TKB_HK2_Moi_Giang!$S:$S,ThongKe_GV!$C139,TKB_HK2_Moi_Giang!$K:$K,ThongKe_GV!X$1,TKB_HK2_Moi_Giang!$L:$L,ThongKe_GV!X$2)&gt;0,"X","")</f>
        <v/>
      </c>
      <c r="Y139" s="80" t="str">
        <f>IF(COUNTIFS(TKB_HK2_Moi_Giang!$S:$S,ThongKe_GV!$C139,TKB_HK2_Moi_Giang!$K:$K,ThongKe_GV!Y$1,TKB_HK2_Moi_Giang!$L:$L,ThongKe_GV!Y$2)&gt;0,"X","")</f>
        <v/>
      </c>
      <c r="Z139" s="80" t="str">
        <f>IF(COUNTIFS(TKB_HK2_Moi_Giang!$S:$S,ThongKe_GV!$C139,TKB_HK2_Moi_Giang!$K:$K,ThongKe_GV!Z$1,TKB_HK2_Moi_Giang!$L:$L,ThongKe_GV!Z$2)&gt;0,"X","")</f>
        <v/>
      </c>
      <c r="AA139" s="80" t="str">
        <f>IF(COUNTIFS(TKB_HK2_Moi_Giang!$S:$S,ThongKe_GV!$C139,TKB_HK2_Moi_Giang!$K:$K,ThongKe_GV!AA$1,TKB_HK2_Moi_Giang!$L:$L,ThongKe_GV!AA$2)&gt;0,"X","")</f>
        <v/>
      </c>
      <c r="AB139" s="80" t="str">
        <f>IF(COUNTIFS(TKB_HK2_Moi_Giang!$S:$S,ThongKe_GV!$C139,TKB_HK2_Moi_Giang!$K:$K,ThongKe_GV!AB$1,TKB_HK2_Moi_Giang!$L:$L,ThongKe_GV!AB$2)&gt;0,"X","")</f>
        <v/>
      </c>
    </row>
    <row r="140">
      <c r="A140" s="68" t="str">
        <f t="shared" si="7"/>
        <v>Văn hóa</v>
      </c>
      <c r="B140" s="77" t="s">
        <v>479</v>
      </c>
      <c r="C140" s="85" t="s">
        <v>480</v>
      </c>
      <c r="D140" s="85" t="s">
        <v>481</v>
      </c>
      <c r="E140" s="79" t="str">
        <f>IF(COUNTIFS(TKB_HK2_Moi_Giang!$S:$S,ThongKe_GV!$C140,TKB_HK2_Moi_Giang!$K:$K,ThongKe_GV!E$1,TKB_HK2_Moi_Giang!$L:$L,ThongKe_GV!E$2)&gt;0,"X","")</f>
        <v/>
      </c>
      <c r="F140" s="79" t="str">
        <f>IF(COUNTIFS(TKB_HK2_Moi_Giang!$S:$S,ThongKe_GV!$C140,TKB_HK2_Moi_Giang!$K:$K,ThongKe_GV!F$1,TKB_HK2_Moi_Giang!$L:$L,ThongKe_GV!F$2)&gt;0,"X","")</f>
        <v/>
      </c>
      <c r="G140" s="79" t="str">
        <f>IF(COUNTIFS(TKB_HK2_Moi_Giang!$S:$S,ThongKe_GV!$C140,TKB_HK2_Moi_Giang!$K:$K,ThongKe_GV!G$1,TKB_HK2_Moi_Giang!$L:$L,ThongKe_GV!G$2)&gt;0,"X","")</f>
        <v/>
      </c>
      <c r="H140" s="79" t="str">
        <f>IF(COUNTIFS(TKB_HK2_Moi_Giang!$S:$S,ThongKe_GV!$C140,TKB_HK2_Moi_Giang!$K:$K,ThongKe_GV!H$1,TKB_HK2_Moi_Giang!$L:$L,ThongKe_GV!H$2)&gt;0,"X","")</f>
        <v/>
      </c>
      <c r="I140" s="79" t="str">
        <f>IF(COUNTIFS(TKB_HK2_Moi_Giang!$S:$S,ThongKe_GV!$C140,TKB_HK2_Moi_Giang!$K:$K,ThongKe_GV!I$1,TKB_HK2_Moi_Giang!$L:$L,ThongKe_GV!I$2)&gt;0,"X","")</f>
        <v/>
      </c>
      <c r="J140" s="79" t="str">
        <f>IF(COUNTIFS(TKB_HK2_Moi_Giang!$S:$S,ThongKe_GV!$C140,TKB_HK2_Moi_Giang!$K:$K,ThongKe_GV!J$1,TKB_HK2_Moi_Giang!$L:$L,ThongKe_GV!J$2)&gt;0,"X","")</f>
        <v/>
      </c>
      <c r="K140" s="79" t="str">
        <f>IF(COUNTIFS(TKB_HK2_Moi_Giang!$S:$S,ThongKe_GV!$C140,TKB_HK2_Moi_Giang!$K:$K,ThongKe_GV!K$1,TKB_HK2_Moi_Giang!$L:$L,ThongKe_GV!K$2)&gt;0,"X","")</f>
        <v/>
      </c>
      <c r="L140" s="79" t="str">
        <f>IF(COUNTIFS(TKB_HK2_Moi_Giang!$S:$S,ThongKe_GV!$C140,TKB_HK2_Moi_Giang!$K:$K,ThongKe_GV!L$1,TKB_HK2_Moi_Giang!$L:$L,ThongKe_GV!L$2)&gt;0,"X","")</f>
        <v/>
      </c>
      <c r="M140" s="79" t="str">
        <f>IF(COUNTIFS(TKB_HK2_Moi_Giang!$S:$S,ThongKe_GV!$C140,TKB_HK2_Moi_Giang!$K:$K,ThongKe_GV!M$1,TKB_HK2_Moi_Giang!$L:$L,ThongKe_GV!M$2)&gt;0,"X","")</f>
        <v/>
      </c>
      <c r="N140" s="79" t="str">
        <f>IF(COUNTIFS(TKB_HK2_Moi_Giang!$S:$S,ThongKe_GV!$C140,TKB_HK2_Moi_Giang!$K:$K,ThongKe_GV!N$1,TKB_HK2_Moi_Giang!$L:$L,ThongKe_GV!N$2)&gt;0,"X","")</f>
        <v/>
      </c>
      <c r="O140" s="79" t="str">
        <f>IF(COUNTIFS(TKB_HK2_Moi_Giang!$S:$S,ThongKe_GV!$C140,TKB_HK2_Moi_Giang!$K:$K,ThongKe_GV!O$1,TKB_HK2_Moi_Giang!$L:$L,ThongKe_GV!O$2)&gt;0,"X","")</f>
        <v/>
      </c>
      <c r="P140" s="79" t="str">
        <f>IF(COUNTIFS(TKB_HK2_Moi_Giang!$S:$S,ThongKe_GV!$C140,TKB_HK2_Moi_Giang!$K:$K,ThongKe_GV!P$1,TKB_HK2_Moi_Giang!$L:$L,ThongKe_GV!P$2)&gt;0,"X","")</f>
        <v/>
      </c>
      <c r="Q140" s="80" t="str">
        <f>IF(COUNTIFS(TKB_HK2_Moi_Giang!$S:$S,ThongKe_GV!$C140,TKB_HK2_Moi_Giang!$K:$K,ThongKe_GV!Q$1,TKB_HK2_Moi_Giang!$L:$L,ThongKe_GV!Q$2)&gt;0,"X","")</f>
        <v/>
      </c>
      <c r="R140" s="80" t="str">
        <f>IF(COUNTIFS(TKB_HK2_Moi_Giang!$S:$S,ThongKe_GV!$C140,TKB_HK2_Moi_Giang!$K:$K,ThongKe_GV!R$1,TKB_HK2_Moi_Giang!$L:$L,ThongKe_GV!R$2)&gt;0,"X","")</f>
        <v/>
      </c>
      <c r="S140" s="80" t="str">
        <f>IF(COUNTIFS(TKB_HK2_Moi_Giang!$S:$S,ThongKe_GV!$C140,TKB_HK2_Moi_Giang!$K:$K,ThongKe_GV!S$1,TKB_HK2_Moi_Giang!$L:$L,ThongKe_GV!S$2)&gt;0,"X","")</f>
        <v/>
      </c>
      <c r="T140" s="80" t="str">
        <f>IF(COUNTIFS(TKB_HK2_Moi_Giang!$S:$S,ThongKe_GV!$C140,TKB_HK2_Moi_Giang!$K:$K,ThongKe_GV!T$1,TKB_HK2_Moi_Giang!$L:$L,ThongKe_GV!T$2)&gt;0,"X","")</f>
        <v/>
      </c>
      <c r="U140" s="80" t="str">
        <f>IF(COUNTIFS(TKB_HK2_Moi_Giang!$S:$S,ThongKe_GV!$C140,TKB_HK2_Moi_Giang!$K:$K,ThongKe_GV!U$1,TKB_HK2_Moi_Giang!$L:$L,ThongKe_GV!U$2)&gt;0,"X","")</f>
        <v/>
      </c>
      <c r="V140" s="80" t="str">
        <f>IF(COUNTIFS(TKB_HK2_Moi_Giang!$S:$S,ThongKe_GV!$C140,TKB_HK2_Moi_Giang!$K:$K,ThongKe_GV!V$1,TKB_HK2_Moi_Giang!$L:$L,ThongKe_GV!V$2)&gt;0,"X","")</f>
        <v/>
      </c>
      <c r="W140" s="80" t="str">
        <f>IF(COUNTIFS(TKB_HK2_Moi_Giang!$S:$S,ThongKe_GV!$C140,TKB_HK2_Moi_Giang!$K:$K,ThongKe_GV!W$1,TKB_HK2_Moi_Giang!$L:$L,ThongKe_GV!W$2)&gt;0,"X","")</f>
        <v/>
      </c>
      <c r="X140" s="80" t="str">
        <f>IF(COUNTIFS(TKB_HK2_Moi_Giang!$S:$S,ThongKe_GV!$C140,TKB_HK2_Moi_Giang!$K:$K,ThongKe_GV!X$1,TKB_HK2_Moi_Giang!$L:$L,ThongKe_GV!X$2)&gt;0,"X","")</f>
        <v/>
      </c>
      <c r="Y140" s="80" t="str">
        <f>IF(COUNTIFS(TKB_HK2_Moi_Giang!$S:$S,ThongKe_GV!$C140,TKB_HK2_Moi_Giang!$K:$K,ThongKe_GV!Y$1,TKB_HK2_Moi_Giang!$L:$L,ThongKe_GV!Y$2)&gt;0,"X","")</f>
        <v/>
      </c>
      <c r="Z140" s="80" t="str">
        <f>IF(COUNTIFS(TKB_HK2_Moi_Giang!$S:$S,ThongKe_GV!$C140,TKB_HK2_Moi_Giang!$K:$K,ThongKe_GV!Z$1,TKB_HK2_Moi_Giang!$L:$L,ThongKe_GV!Z$2)&gt;0,"X","")</f>
        <v/>
      </c>
      <c r="AA140" s="80" t="str">
        <f>IF(COUNTIFS(TKB_HK2_Moi_Giang!$S:$S,ThongKe_GV!$C140,TKB_HK2_Moi_Giang!$K:$K,ThongKe_GV!AA$1,TKB_HK2_Moi_Giang!$L:$L,ThongKe_GV!AA$2)&gt;0,"X","")</f>
        <v/>
      </c>
      <c r="AB140" s="80" t="str">
        <f>IF(COUNTIFS(TKB_HK2_Moi_Giang!$S:$S,ThongKe_GV!$C140,TKB_HK2_Moi_Giang!$K:$K,ThongKe_GV!AB$1,TKB_HK2_Moi_Giang!$L:$L,ThongKe_GV!AB$2)&gt;0,"X","")</f>
        <v/>
      </c>
    </row>
    <row r="141">
      <c r="A141" s="68" t="str">
        <f t="shared" si="7"/>
        <v>Thiết kế</v>
      </c>
      <c r="B141" s="77" t="s">
        <v>482</v>
      </c>
      <c r="C141" s="85" t="s">
        <v>483</v>
      </c>
      <c r="D141" s="85" t="s">
        <v>484</v>
      </c>
      <c r="E141" s="79" t="str">
        <f>IF(COUNTIFS(TKB_HK2_Moi_Giang!$S:$S,ThongKe_GV!$C141,TKB_HK2_Moi_Giang!$K:$K,ThongKe_GV!E$1,TKB_HK2_Moi_Giang!$L:$L,ThongKe_GV!E$2)&gt;0,"X","")</f>
        <v/>
      </c>
      <c r="F141" s="79" t="str">
        <f>IF(COUNTIFS(TKB_HK2_Moi_Giang!$S:$S,ThongKe_GV!$C141,TKB_HK2_Moi_Giang!$K:$K,ThongKe_GV!F$1,TKB_HK2_Moi_Giang!$L:$L,ThongKe_GV!F$2)&gt;0,"X","")</f>
        <v/>
      </c>
      <c r="G141" s="79" t="str">
        <f>IF(COUNTIFS(TKB_HK2_Moi_Giang!$S:$S,ThongKe_GV!$C141,TKB_HK2_Moi_Giang!$K:$K,ThongKe_GV!G$1,TKB_HK2_Moi_Giang!$L:$L,ThongKe_GV!G$2)&gt;0,"X","")</f>
        <v/>
      </c>
      <c r="H141" s="79" t="str">
        <f>IF(COUNTIFS(TKB_HK2_Moi_Giang!$S:$S,ThongKe_GV!$C141,TKB_HK2_Moi_Giang!$K:$K,ThongKe_GV!H$1,TKB_HK2_Moi_Giang!$L:$L,ThongKe_GV!H$2)&gt;0,"X","")</f>
        <v/>
      </c>
      <c r="I141" s="79" t="str">
        <f>IF(COUNTIFS(TKB_HK2_Moi_Giang!$S:$S,ThongKe_GV!$C141,TKB_HK2_Moi_Giang!$K:$K,ThongKe_GV!I$1,TKB_HK2_Moi_Giang!$L:$L,ThongKe_GV!I$2)&gt;0,"X","")</f>
        <v/>
      </c>
      <c r="J141" s="79" t="str">
        <f>IF(COUNTIFS(TKB_HK2_Moi_Giang!$S:$S,ThongKe_GV!$C141,TKB_HK2_Moi_Giang!$K:$K,ThongKe_GV!J$1,TKB_HK2_Moi_Giang!$L:$L,ThongKe_GV!J$2)&gt;0,"X","")</f>
        <v/>
      </c>
      <c r="K141" s="79" t="str">
        <f>IF(COUNTIFS(TKB_HK2_Moi_Giang!$S:$S,ThongKe_GV!$C141,TKB_HK2_Moi_Giang!$K:$K,ThongKe_GV!K$1,TKB_HK2_Moi_Giang!$L:$L,ThongKe_GV!K$2)&gt;0,"X","")</f>
        <v/>
      </c>
      <c r="L141" s="79" t="str">
        <f>IF(COUNTIFS(TKB_HK2_Moi_Giang!$S:$S,ThongKe_GV!$C141,TKB_HK2_Moi_Giang!$K:$K,ThongKe_GV!L$1,TKB_HK2_Moi_Giang!$L:$L,ThongKe_GV!L$2)&gt;0,"X","")</f>
        <v/>
      </c>
      <c r="M141" s="79" t="str">
        <f>IF(COUNTIFS(TKB_HK2_Moi_Giang!$S:$S,ThongKe_GV!$C141,TKB_HK2_Moi_Giang!$K:$K,ThongKe_GV!M$1,TKB_HK2_Moi_Giang!$L:$L,ThongKe_GV!M$2)&gt;0,"X","")</f>
        <v/>
      </c>
      <c r="N141" s="79" t="str">
        <f>IF(COUNTIFS(TKB_HK2_Moi_Giang!$S:$S,ThongKe_GV!$C141,TKB_HK2_Moi_Giang!$K:$K,ThongKe_GV!N$1,TKB_HK2_Moi_Giang!$L:$L,ThongKe_GV!N$2)&gt;0,"X","")</f>
        <v/>
      </c>
      <c r="O141" s="79" t="str">
        <f>IF(COUNTIFS(TKB_HK2_Moi_Giang!$S:$S,ThongKe_GV!$C141,TKB_HK2_Moi_Giang!$K:$K,ThongKe_GV!O$1,TKB_HK2_Moi_Giang!$L:$L,ThongKe_GV!O$2)&gt;0,"X","")</f>
        <v/>
      </c>
      <c r="P141" s="79" t="str">
        <f>IF(COUNTIFS(TKB_HK2_Moi_Giang!$S:$S,ThongKe_GV!$C141,TKB_HK2_Moi_Giang!$K:$K,ThongKe_GV!P$1,TKB_HK2_Moi_Giang!$L:$L,ThongKe_GV!P$2)&gt;0,"X","")</f>
        <v/>
      </c>
      <c r="Q141" s="80" t="str">
        <f>IF(COUNTIFS(TKB_HK2_Moi_Giang!$S:$S,ThongKe_GV!$C141,TKB_HK2_Moi_Giang!$K:$K,ThongKe_GV!Q$1,TKB_HK2_Moi_Giang!$L:$L,ThongKe_GV!Q$2)&gt;0,"X","")</f>
        <v/>
      </c>
      <c r="R141" s="80" t="str">
        <f>IF(COUNTIFS(TKB_HK2_Moi_Giang!$S:$S,ThongKe_GV!$C141,TKB_HK2_Moi_Giang!$K:$K,ThongKe_GV!R$1,TKB_HK2_Moi_Giang!$L:$L,ThongKe_GV!R$2)&gt;0,"X","")</f>
        <v/>
      </c>
      <c r="S141" s="80" t="str">
        <f>IF(COUNTIFS(TKB_HK2_Moi_Giang!$S:$S,ThongKe_GV!$C141,TKB_HK2_Moi_Giang!$K:$K,ThongKe_GV!S$1,TKB_HK2_Moi_Giang!$L:$L,ThongKe_GV!S$2)&gt;0,"X","")</f>
        <v/>
      </c>
      <c r="T141" s="80" t="str">
        <f>IF(COUNTIFS(TKB_HK2_Moi_Giang!$S:$S,ThongKe_GV!$C141,TKB_HK2_Moi_Giang!$K:$K,ThongKe_GV!T$1,TKB_HK2_Moi_Giang!$L:$L,ThongKe_GV!T$2)&gt;0,"X","")</f>
        <v/>
      </c>
      <c r="U141" s="80" t="str">
        <f>IF(COUNTIFS(TKB_HK2_Moi_Giang!$S:$S,ThongKe_GV!$C141,TKB_HK2_Moi_Giang!$K:$K,ThongKe_GV!U$1,TKB_HK2_Moi_Giang!$L:$L,ThongKe_GV!U$2)&gt;0,"X","")</f>
        <v/>
      </c>
      <c r="V141" s="80" t="str">
        <f>IF(COUNTIFS(TKB_HK2_Moi_Giang!$S:$S,ThongKe_GV!$C141,TKB_HK2_Moi_Giang!$K:$K,ThongKe_GV!V$1,TKB_HK2_Moi_Giang!$L:$L,ThongKe_GV!V$2)&gt;0,"X","")</f>
        <v/>
      </c>
      <c r="W141" s="80" t="str">
        <f>IF(COUNTIFS(TKB_HK2_Moi_Giang!$S:$S,ThongKe_GV!$C141,TKB_HK2_Moi_Giang!$K:$K,ThongKe_GV!W$1,TKB_HK2_Moi_Giang!$L:$L,ThongKe_GV!W$2)&gt;0,"X","")</f>
        <v/>
      </c>
      <c r="X141" s="80" t="str">
        <f>IF(COUNTIFS(TKB_HK2_Moi_Giang!$S:$S,ThongKe_GV!$C141,TKB_HK2_Moi_Giang!$K:$K,ThongKe_GV!X$1,TKB_HK2_Moi_Giang!$L:$L,ThongKe_GV!X$2)&gt;0,"X","")</f>
        <v/>
      </c>
      <c r="Y141" s="80" t="str">
        <f>IF(COUNTIFS(TKB_HK2_Moi_Giang!$S:$S,ThongKe_GV!$C141,TKB_HK2_Moi_Giang!$K:$K,ThongKe_GV!Y$1,TKB_HK2_Moi_Giang!$L:$L,ThongKe_GV!Y$2)&gt;0,"X","")</f>
        <v/>
      </c>
      <c r="Z141" s="80" t="str">
        <f>IF(COUNTIFS(TKB_HK2_Moi_Giang!$S:$S,ThongKe_GV!$C141,TKB_HK2_Moi_Giang!$K:$K,ThongKe_GV!Z$1,TKB_HK2_Moi_Giang!$L:$L,ThongKe_GV!Z$2)&gt;0,"X","")</f>
        <v/>
      </c>
      <c r="AA141" s="80" t="str">
        <f>IF(COUNTIFS(TKB_HK2_Moi_Giang!$S:$S,ThongKe_GV!$C141,TKB_HK2_Moi_Giang!$K:$K,ThongKe_GV!AA$1,TKB_HK2_Moi_Giang!$L:$L,ThongKe_GV!AA$2)&gt;0,"X","")</f>
        <v/>
      </c>
      <c r="AB141" s="80" t="str">
        <f>IF(COUNTIFS(TKB_HK2_Moi_Giang!$S:$S,ThongKe_GV!$C141,TKB_HK2_Moi_Giang!$K:$K,ThongKe_GV!AB$1,TKB_HK2_Moi_Giang!$L:$L,ThongKe_GV!AB$2)&gt;0,"X","")</f>
        <v/>
      </c>
    </row>
    <row r="142">
      <c r="A142" s="68" t="str">
        <f t="shared" si="7"/>
        <v>Thiết kế</v>
      </c>
      <c r="B142" s="77" t="s">
        <v>427</v>
      </c>
      <c r="C142" s="85" t="s">
        <v>485</v>
      </c>
      <c r="D142" s="85" t="s">
        <v>429</v>
      </c>
      <c r="E142" s="79" t="str">
        <f>IF(COUNTIFS(TKB_HK2_Moi_Giang!$S:$S,ThongKe_GV!$C142,TKB_HK2_Moi_Giang!$K:$K,ThongKe_GV!E$1,TKB_HK2_Moi_Giang!$L:$L,ThongKe_GV!E$2)&gt;0,"X","")</f>
        <v/>
      </c>
      <c r="F142" s="79" t="str">
        <f>IF(COUNTIFS(TKB_HK2_Moi_Giang!$S:$S,ThongKe_GV!$C142,TKB_HK2_Moi_Giang!$K:$K,ThongKe_GV!F$1,TKB_HK2_Moi_Giang!$L:$L,ThongKe_GV!F$2)&gt;0,"X","")</f>
        <v/>
      </c>
      <c r="G142" s="79" t="str">
        <f>IF(COUNTIFS(TKB_HK2_Moi_Giang!$S:$S,ThongKe_GV!$C142,TKB_HK2_Moi_Giang!$K:$K,ThongKe_GV!G$1,TKB_HK2_Moi_Giang!$L:$L,ThongKe_GV!G$2)&gt;0,"X","")</f>
        <v/>
      </c>
      <c r="H142" s="79" t="str">
        <f>IF(COUNTIFS(TKB_HK2_Moi_Giang!$S:$S,ThongKe_GV!$C142,TKB_HK2_Moi_Giang!$K:$K,ThongKe_GV!H$1,TKB_HK2_Moi_Giang!$L:$L,ThongKe_GV!H$2)&gt;0,"X","")</f>
        <v/>
      </c>
      <c r="I142" s="79" t="str">
        <f>IF(COUNTIFS(TKB_HK2_Moi_Giang!$S:$S,ThongKe_GV!$C142,TKB_HK2_Moi_Giang!$K:$K,ThongKe_GV!I$1,TKB_HK2_Moi_Giang!$L:$L,ThongKe_GV!I$2)&gt;0,"X","")</f>
        <v/>
      </c>
      <c r="J142" s="79" t="str">
        <f>IF(COUNTIFS(TKB_HK2_Moi_Giang!$S:$S,ThongKe_GV!$C142,TKB_HK2_Moi_Giang!$K:$K,ThongKe_GV!J$1,TKB_HK2_Moi_Giang!$L:$L,ThongKe_GV!J$2)&gt;0,"X","")</f>
        <v/>
      </c>
      <c r="K142" s="79" t="str">
        <f>IF(COUNTIFS(TKB_HK2_Moi_Giang!$S:$S,ThongKe_GV!$C142,TKB_HK2_Moi_Giang!$K:$K,ThongKe_GV!K$1,TKB_HK2_Moi_Giang!$L:$L,ThongKe_GV!K$2)&gt;0,"X","")</f>
        <v/>
      </c>
      <c r="L142" s="79" t="str">
        <f>IF(COUNTIFS(TKB_HK2_Moi_Giang!$S:$S,ThongKe_GV!$C142,TKB_HK2_Moi_Giang!$K:$K,ThongKe_GV!L$1,TKB_HK2_Moi_Giang!$L:$L,ThongKe_GV!L$2)&gt;0,"X","")</f>
        <v/>
      </c>
      <c r="M142" s="79" t="str">
        <f>IF(COUNTIFS(TKB_HK2_Moi_Giang!$S:$S,ThongKe_GV!$C142,TKB_HK2_Moi_Giang!$K:$K,ThongKe_GV!M$1,TKB_HK2_Moi_Giang!$L:$L,ThongKe_GV!M$2)&gt;0,"X","")</f>
        <v/>
      </c>
      <c r="N142" s="79" t="str">
        <f>IF(COUNTIFS(TKB_HK2_Moi_Giang!$S:$S,ThongKe_GV!$C142,TKB_HK2_Moi_Giang!$K:$K,ThongKe_GV!N$1,TKB_HK2_Moi_Giang!$L:$L,ThongKe_GV!N$2)&gt;0,"X","")</f>
        <v/>
      </c>
      <c r="O142" s="79" t="str">
        <f>IF(COUNTIFS(TKB_HK2_Moi_Giang!$S:$S,ThongKe_GV!$C142,TKB_HK2_Moi_Giang!$K:$K,ThongKe_GV!O$1,TKB_HK2_Moi_Giang!$L:$L,ThongKe_GV!O$2)&gt;0,"X","")</f>
        <v/>
      </c>
      <c r="P142" s="79" t="str">
        <f>IF(COUNTIFS(TKB_HK2_Moi_Giang!$S:$S,ThongKe_GV!$C142,TKB_HK2_Moi_Giang!$K:$K,ThongKe_GV!P$1,TKB_HK2_Moi_Giang!$L:$L,ThongKe_GV!P$2)&gt;0,"X","")</f>
        <v/>
      </c>
      <c r="Q142" s="80" t="str">
        <f>IF(COUNTIFS(TKB_HK2_Moi_Giang!$S:$S,ThongKe_GV!$C142,TKB_HK2_Moi_Giang!$K:$K,ThongKe_GV!Q$1,TKB_HK2_Moi_Giang!$L:$L,ThongKe_GV!Q$2)&gt;0,"X","")</f>
        <v/>
      </c>
      <c r="R142" s="80" t="str">
        <f>IF(COUNTIFS(TKB_HK2_Moi_Giang!$S:$S,ThongKe_GV!$C142,TKB_HK2_Moi_Giang!$K:$K,ThongKe_GV!R$1,TKB_HK2_Moi_Giang!$L:$L,ThongKe_GV!R$2)&gt;0,"X","")</f>
        <v/>
      </c>
      <c r="S142" s="80" t="str">
        <f>IF(COUNTIFS(TKB_HK2_Moi_Giang!$S:$S,ThongKe_GV!$C142,TKB_HK2_Moi_Giang!$K:$K,ThongKe_GV!S$1,TKB_HK2_Moi_Giang!$L:$L,ThongKe_GV!S$2)&gt;0,"X","")</f>
        <v/>
      </c>
      <c r="T142" s="80" t="str">
        <f>IF(COUNTIFS(TKB_HK2_Moi_Giang!$S:$S,ThongKe_GV!$C142,TKB_HK2_Moi_Giang!$K:$K,ThongKe_GV!T$1,TKB_HK2_Moi_Giang!$L:$L,ThongKe_GV!T$2)&gt;0,"X","")</f>
        <v/>
      </c>
      <c r="U142" s="80" t="str">
        <f>IF(COUNTIFS(TKB_HK2_Moi_Giang!$S:$S,ThongKe_GV!$C142,TKB_HK2_Moi_Giang!$K:$K,ThongKe_GV!U$1,TKB_HK2_Moi_Giang!$L:$L,ThongKe_GV!U$2)&gt;0,"X","")</f>
        <v/>
      </c>
      <c r="V142" s="80" t="str">
        <f>IF(COUNTIFS(TKB_HK2_Moi_Giang!$S:$S,ThongKe_GV!$C142,TKB_HK2_Moi_Giang!$K:$K,ThongKe_GV!V$1,TKB_HK2_Moi_Giang!$L:$L,ThongKe_GV!V$2)&gt;0,"X","")</f>
        <v/>
      </c>
      <c r="W142" s="80" t="str">
        <f>IF(COUNTIFS(TKB_HK2_Moi_Giang!$S:$S,ThongKe_GV!$C142,TKB_HK2_Moi_Giang!$K:$K,ThongKe_GV!W$1,TKB_HK2_Moi_Giang!$L:$L,ThongKe_GV!W$2)&gt;0,"X","")</f>
        <v/>
      </c>
      <c r="X142" s="80" t="str">
        <f>IF(COUNTIFS(TKB_HK2_Moi_Giang!$S:$S,ThongKe_GV!$C142,TKB_HK2_Moi_Giang!$K:$K,ThongKe_GV!X$1,TKB_HK2_Moi_Giang!$L:$L,ThongKe_GV!X$2)&gt;0,"X","")</f>
        <v/>
      </c>
      <c r="Y142" s="80" t="str">
        <f>IF(COUNTIFS(TKB_HK2_Moi_Giang!$S:$S,ThongKe_GV!$C142,TKB_HK2_Moi_Giang!$K:$K,ThongKe_GV!Y$1,TKB_HK2_Moi_Giang!$L:$L,ThongKe_GV!Y$2)&gt;0,"X","")</f>
        <v/>
      </c>
      <c r="Z142" s="80" t="str">
        <f>IF(COUNTIFS(TKB_HK2_Moi_Giang!$S:$S,ThongKe_GV!$C142,TKB_HK2_Moi_Giang!$K:$K,ThongKe_GV!Z$1,TKB_HK2_Moi_Giang!$L:$L,ThongKe_GV!Z$2)&gt;0,"X","")</f>
        <v/>
      </c>
      <c r="AA142" s="80" t="str">
        <f>IF(COUNTIFS(TKB_HK2_Moi_Giang!$S:$S,ThongKe_GV!$C142,TKB_HK2_Moi_Giang!$K:$K,ThongKe_GV!AA$1,TKB_HK2_Moi_Giang!$L:$L,ThongKe_GV!AA$2)&gt;0,"X","")</f>
        <v/>
      </c>
      <c r="AB142" s="80" t="str">
        <f>IF(COUNTIFS(TKB_HK2_Moi_Giang!$S:$S,ThongKe_GV!$C142,TKB_HK2_Moi_Giang!$K:$K,ThongKe_GV!AB$1,TKB_HK2_Moi_Giang!$L:$L,ThongKe_GV!AB$2)&gt;0,"X","")</f>
        <v/>
      </c>
    </row>
    <row r="143">
      <c r="A143" s="68" t="str">
        <f t="shared" si="7"/>
        <v>Văn hóa</v>
      </c>
      <c r="B143" s="77" t="s">
        <v>486</v>
      </c>
      <c r="C143" s="85" t="s">
        <v>487</v>
      </c>
      <c r="D143" s="85" t="s">
        <v>488</v>
      </c>
      <c r="E143" s="79" t="str">
        <f>IF(COUNTIFS(TKB_HK2_Moi_Giang!$S:$S,ThongKe_GV!$C143,TKB_HK2_Moi_Giang!$K:$K,ThongKe_GV!E$1,TKB_HK2_Moi_Giang!$L:$L,ThongKe_GV!E$2)&gt;0,"X","")</f>
        <v/>
      </c>
      <c r="F143" s="79" t="str">
        <f>IF(COUNTIFS(TKB_HK2_Moi_Giang!$S:$S,ThongKe_GV!$C143,TKB_HK2_Moi_Giang!$K:$K,ThongKe_GV!F$1,TKB_HK2_Moi_Giang!$L:$L,ThongKe_GV!F$2)&gt;0,"X","")</f>
        <v/>
      </c>
      <c r="G143" s="79" t="str">
        <f>IF(COUNTIFS(TKB_HK2_Moi_Giang!$S:$S,ThongKe_GV!$C143,TKB_HK2_Moi_Giang!$K:$K,ThongKe_GV!G$1,TKB_HK2_Moi_Giang!$L:$L,ThongKe_GV!G$2)&gt;0,"X","")</f>
        <v/>
      </c>
      <c r="H143" s="79" t="str">
        <f>IF(COUNTIFS(TKB_HK2_Moi_Giang!$S:$S,ThongKe_GV!$C143,TKB_HK2_Moi_Giang!$K:$K,ThongKe_GV!H$1,TKB_HK2_Moi_Giang!$L:$L,ThongKe_GV!H$2)&gt;0,"X","")</f>
        <v/>
      </c>
      <c r="I143" s="79" t="str">
        <f>IF(COUNTIFS(TKB_HK2_Moi_Giang!$S:$S,ThongKe_GV!$C143,TKB_HK2_Moi_Giang!$K:$K,ThongKe_GV!I$1,TKB_HK2_Moi_Giang!$L:$L,ThongKe_GV!I$2)&gt;0,"X","")</f>
        <v/>
      </c>
      <c r="J143" s="79" t="str">
        <f>IF(COUNTIFS(TKB_HK2_Moi_Giang!$S:$S,ThongKe_GV!$C143,TKB_HK2_Moi_Giang!$K:$K,ThongKe_GV!J$1,TKB_HK2_Moi_Giang!$L:$L,ThongKe_GV!J$2)&gt;0,"X","")</f>
        <v/>
      </c>
      <c r="K143" s="79" t="str">
        <f>IF(COUNTIFS(TKB_HK2_Moi_Giang!$S:$S,ThongKe_GV!$C143,TKB_HK2_Moi_Giang!$K:$K,ThongKe_GV!K$1,TKB_HK2_Moi_Giang!$L:$L,ThongKe_GV!K$2)&gt;0,"X","")</f>
        <v/>
      </c>
      <c r="L143" s="79" t="str">
        <f>IF(COUNTIFS(TKB_HK2_Moi_Giang!$S:$S,ThongKe_GV!$C143,TKB_HK2_Moi_Giang!$K:$K,ThongKe_GV!L$1,TKB_HK2_Moi_Giang!$L:$L,ThongKe_GV!L$2)&gt;0,"X","")</f>
        <v/>
      </c>
      <c r="M143" s="79" t="str">
        <f>IF(COUNTIFS(TKB_HK2_Moi_Giang!$S:$S,ThongKe_GV!$C143,TKB_HK2_Moi_Giang!$K:$K,ThongKe_GV!M$1,TKB_HK2_Moi_Giang!$L:$L,ThongKe_GV!M$2)&gt;0,"X","")</f>
        <v/>
      </c>
      <c r="N143" s="79" t="str">
        <f>IF(COUNTIFS(TKB_HK2_Moi_Giang!$S:$S,ThongKe_GV!$C143,TKB_HK2_Moi_Giang!$K:$K,ThongKe_GV!N$1,TKB_HK2_Moi_Giang!$L:$L,ThongKe_GV!N$2)&gt;0,"X","")</f>
        <v/>
      </c>
      <c r="O143" s="79" t="str">
        <f>IF(COUNTIFS(TKB_HK2_Moi_Giang!$S:$S,ThongKe_GV!$C143,TKB_HK2_Moi_Giang!$K:$K,ThongKe_GV!O$1,TKB_HK2_Moi_Giang!$L:$L,ThongKe_GV!O$2)&gt;0,"X","")</f>
        <v/>
      </c>
      <c r="P143" s="79" t="str">
        <f>IF(COUNTIFS(TKB_HK2_Moi_Giang!$S:$S,ThongKe_GV!$C143,TKB_HK2_Moi_Giang!$K:$K,ThongKe_GV!P$1,TKB_HK2_Moi_Giang!$L:$L,ThongKe_GV!P$2)&gt;0,"X","")</f>
        <v/>
      </c>
      <c r="Q143" s="80" t="str">
        <f>IF(COUNTIFS(TKB_HK2_Moi_Giang!$S:$S,ThongKe_GV!$C143,TKB_HK2_Moi_Giang!$K:$K,ThongKe_GV!Q$1,TKB_HK2_Moi_Giang!$L:$L,ThongKe_GV!Q$2)&gt;0,"X","")</f>
        <v/>
      </c>
      <c r="R143" s="80" t="str">
        <f>IF(COUNTIFS(TKB_HK2_Moi_Giang!$S:$S,ThongKe_GV!$C143,TKB_HK2_Moi_Giang!$K:$K,ThongKe_GV!R$1,TKB_HK2_Moi_Giang!$L:$L,ThongKe_GV!R$2)&gt;0,"X","")</f>
        <v/>
      </c>
      <c r="S143" s="80" t="str">
        <f>IF(COUNTIFS(TKB_HK2_Moi_Giang!$S:$S,ThongKe_GV!$C143,TKB_HK2_Moi_Giang!$K:$K,ThongKe_GV!S$1,TKB_HK2_Moi_Giang!$L:$L,ThongKe_GV!S$2)&gt;0,"X","")</f>
        <v/>
      </c>
      <c r="T143" s="80" t="str">
        <f>IF(COUNTIFS(TKB_HK2_Moi_Giang!$S:$S,ThongKe_GV!$C143,TKB_HK2_Moi_Giang!$K:$K,ThongKe_GV!T$1,TKB_HK2_Moi_Giang!$L:$L,ThongKe_GV!T$2)&gt;0,"X","")</f>
        <v/>
      </c>
      <c r="U143" s="80" t="str">
        <f>IF(COUNTIFS(TKB_HK2_Moi_Giang!$S:$S,ThongKe_GV!$C143,TKB_HK2_Moi_Giang!$K:$K,ThongKe_GV!U$1,TKB_HK2_Moi_Giang!$L:$L,ThongKe_GV!U$2)&gt;0,"X","")</f>
        <v/>
      </c>
      <c r="V143" s="80" t="str">
        <f>IF(COUNTIFS(TKB_HK2_Moi_Giang!$S:$S,ThongKe_GV!$C143,TKB_HK2_Moi_Giang!$K:$K,ThongKe_GV!V$1,TKB_HK2_Moi_Giang!$L:$L,ThongKe_GV!V$2)&gt;0,"X","")</f>
        <v/>
      </c>
      <c r="W143" s="80" t="str">
        <f>IF(COUNTIFS(TKB_HK2_Moi_Giang!$S:$S,ThongKe_GV!$C143,TKB_HK2_Moi_Giang!$K:$K,ThongKe_GV!W$1,TKB_HK2_Moi_Giang!$L:$L,ThongKe_GV!W$2)&gt;0,"X","")</f>
        <v/>
      </c>
      <c r="X143" s="80" t="str">
        <f>IF(COUNTIFS(TKB_HK2_Moi_Giang!$S:$S,ThongKe_GV!$C143,TKB_HK2_Moi_Giang!$K:$K,ThongKe_GV!X$1,TKB_HK2_Moi_Giang!$L:$L,ThongKe_GV!X$2)&gt;0,"X","")</f>
        <v/>
      </c>
      <c r="Y143" s="80" t="str">
        <f>IF(COUNTIFS(TKB_HK2_Moi_Giang!$S:$S,ThongKe_GV!$C143,TKB_HK2_Moi_Giang!$K:$K,ThongKe_GV!Y$1,TKB_HK2_Moi_Giang!$L:$L,ThongKe_GV!Y$2)&gt;0,"X","")</f>
        <v/>
      </c>
      <c r="Z143" s="80" t="str">
        <f>IF(COUNTIFS(TKB_HK2_Moi_Giang!$S:$S,ThongKe_GV!$C143,TKB_HK2_Moi_Giang!$K:$K,ThongKe_GV!Z$1,TKB_HK2_Moi_Giang!$L:$L,ThongKe_GV!Z$2)&gt;0,"X","")</f>
        <v/>
      </c>
      <c r="AA143" s="80" t="str">
        <f>IF(COUNTIFS(TKB_HK2_Moi_Giang!$S:$S,ThongKe_GV!$C143,TKB_HK2_Moi_Giang!$K:$K,ThongKe_GV!AA$1,TKB_HK2_Moi_Giang!$L:$L,ThongKe_GV!AA$2)&gt;0,"X","")</f>
        <v/>
      </c>
      <c r="AB143" s="80" t="str">
        <f>IF(COUNTIFS(TKB_HK2_Moi_Giang!$S:$S,ThongKe_GV!$C143,TKB_HK2_Moi_Giang!$K:$K,ThongKe_GV!AB$1,TKB_HK2_Moi_Giang!$L:$L,ThongKe_GV!AB$2)&gt;0,"X","")</f>
        <v/>
      </c>
    </row>
    <row r="144">
      <c r="A144" s="68" t="str">
        <f t="shared" si="7"/>
        <v>Ngoại ngữ</v>
      </c>
      <c r="B144" s="77" t="s">
        <v>489</v>
      </c>
      <c r="C144" s="85" t="s">
        <v>490</v>
      </c>
      <c r="D144" s="85" t="s">
        <v>491</v>
      </c>
      <c r="E144" s="79" t="str">
        <f>IF(COUNTIFS(TKB_HK2_Moi_Giang!$S:$S,ThongKe_GV!$C144,TKB_HK2_Moi_Giang!$K:$K,ThongKe_GV!E$1,TKB_HK2_Moi_Giang!$L:$L,ThongKe_GV!E$2)&gt;0,"X","")</f>
        <v/>
      </c>
      <c r="F144" s="79" t="str">
        <f>IF(COUNTIFS(TKB_HK2_Moi_Giang!$S:$S,ThongKe_GV!$C144,TKB_HK2_Moi_Giang!$K:$K,ThongKe_GV!F$1,TKB_HK2_Moi_Giang!$L:$L,ThongKe_GV!F$2)&gt;0,"X","")</f>
        <v/>
      </c>
      <c r="G144" s="79" t="str">
        <f>IF(COUNTIFS(TKB_HK2_Moi_Giang!$S:$S,ThongKe_GV!$C144,TKB_HK2_Moi_Giang!$K:$K,ThongKe_GV!G$1,TKB_HK2_Moi_Giang!$L:$L,ThongKe_GV!G$2)&gt;0,"X","")</f>
        <v/>
      </c>
      <c r="H144" s="79" t="str">
        <f>IF(COUNTIFS(TKB_HK2_Moi_Giang!$S:$S,ThongKe_GV!$C144,TKB_HK2_Moi_Giang!$K:$K,ThongKe_GV!H$1,TKB_HK2_Moi_Giang!$L:$L,ThongKe_GV!H$2)&gt;0,"X","")</f>
        <v/>
      </c>
      <c r="I144" s="79" t="str">
        <f>IF(COUNTIFS(TKB_HK2_Moi_Giang!$S:$S,ThongKe_GV!$C144,TKB_HK2_Moi_Giang!$K:$K,ThongKe_GV!I$1,TKB_HK2_Moi_Giang!$L:$L,ThongKe_GV!I$2)&gt;0,"X","")</f>
        <v/>
      </c>
      <c r="J144" s="79" t="str">
        <f>IF(COUNTIFS(TKB_HK2_Moi_Giang!$S:$S,ThongKe_GV!$C144,TKB_HK2_Moi_Giang!$K:$K,ThongKe_GV!J$1,TKB_HK2_Moi_Giang!$L:$L,ThongKe_GV!J$2)&gt;0,"X","")</f>
        <v/>
      </c>
      <c r="K144" s="79" t="str">
        <f>IF(COUNTIFS(TKB_HK2_Moi_Giang!$S:$S,ThongKe_GV!$C144,TKB_HK2_Moi_Giang!$K:$K,ThongKe_GV!K$1,TKB_HK2_Moi_Giang!$L:$L,ThongKe_GV!K$2)&gt;0,"X","")</f>
        <v/>
      </c>
      <c r="L144" s="79" t="str">
        <f>IF(COUNTIFS(TKB_HK2_Moi_Giang!$S:$S,ThongKe_GV!$C144,TKB_HK2_Moi_Giang!$K:$K,ThongKe_GV!L$1,TKB_HK2_Moi_Giang!$L:$L,ThongKe_GV!L$2)&gt;0,"X","")</f>
        <v/>
      </c>
      <c r="M144" s="79" t="str">
        <f>IF(COUNTIFS(TKB_HK2_Moi_Giang!$S:$S,ThongKe_GV!$C144,TKB_HK2_Moi_Giang!$K:$K,ThongKe_GV!M$1,TKB_HK2_Moi_Giang!$L:$L,ThongKe_GV!M$2)&gt;0,"X","")</f>
        <v/>
      </c>
      <c r="N144" s="79" t="str">
        <f>IF(COUNTIFS(TKB_HK2_Moi_Giang!$S:$S,ThongKe_GV!$C144,TKB_HK2_Moi_Giang!$K:$K,ThongKe_GV!N$1,TKB_HK2_Moi_Giang!$L:$L,ThongKe_GV!N$2)&gt;0,"X","")</f>
        <v/>
      </c>
      <c r="O144" s="79" t="str">
        <f>IF(COUNTIFS(TKB_HK2_Moi_Giang!$S:$S,ThongKe_GV!$C144,TKB_HK2_Moi_Giang!$K:$K,ThongKe_GV!O$1,TKB_HK2_Moi_Giang!$L:$L,ThongKe_GV!O$2)&gt;0,"X","")</f>
        <v/>
      </c>
      <c r="P144" s="79" t="str">
        <f>IF(COUNTIFS(TKB_HK2_Moi_Giang!$S:$S,ThongKe_GV!$C144,TKB_HK2_Moi_Giang!$K:$K,ThongKe_GV!P$1,TKB_HK2_Moi_Giang!$L:$L,ThongKe_GV!P$2)&gt;0,"X","")</f>
        <v/>
      </c>
      <c r="Q144" s="80" t="str">
        <f>IF(COUNTIFS(TKB_HK2_Moi_Giang!$S:$S,ThongKe_GV!$C144,TKB_HK2_Moi_Giang!$K:$K,ThongKe_GV!Q$1,TKB_HK2_Moi_Giang!$L:$L,ThongKe_GV!Q$2)&gt;0,"X","")</f>
        <v/>
      </c>
      <c r="R144" s="80" t="str">
        <f>IF(COUNTIFS(TKB_HK2_Moi_Giang!$S:$S,ThongKe_GV!$C144,TKB_HK2_Moi_Giang!$K:$K,ThongKe_GV!R$1,TKB_HK2_Moi_Giang!$L:$L,ThongKe_GV!R$2)&gt;0,"X","")</f>
        <v/>
      </c>
      <c r="S144" s="80" t="str">
        <f>IF(COUNTIFS(TKB_HK2_Moi_Giang!$S:$S,ThongKe_GV!$C144,TKB_HK2_Moi_Giang!$K:$K,ThongKe_GV!S$1,TKB_HK2_Moi_Giang!$L:$L,ThongKe_GV!S$2)&gt;0,"X","")</f>
        <v/>
      </c>
      <c r="T144" s="80" t="str">
        <f>IF(COUNTIFS(TKB_HK2_Moi_Giang!$S:$S,ThongKe_GV!$C144,TKB_HK2_Moi_Giang!$K:$K,ThongKe_GV!T$1,TKB_HK2_Moi_Giang!$L:$L,ThongKe_GV!T$2)&gt;0,"X","")</f>
        <v/>
      </c>
      <c r="U144" s="80" t="str">
        <f>IF(COUNTIFS(TKB_HK2_Moi_Giang!$S:$S,ThongKe_GV!$C144,TKB_HK2_Moi_Giang!$K:$K,ThongKe_GV!U$1,TKB_HK2_Moi_Giang!$L:$L,ThongKe_GV!U$2)&gt;0,"X","")</f>
        <v/>
      </c>
      <c r="V144" s="80" t="str">
        <f>IF(COUNTIFS(TKB_HK2_Moi_Giang!$S:$S,ThongKe_GV!$C144,TKB_HK2_Moi_Giang!$K:$K,ThongKe_GV!V$1,TKB_HK2_Moi_Giang!$L:$L,ThongKe_GV!V$2)&gt;0,"X","")</f>
        <v/>
      </c>
      <c r="W144" s="80" t="str">
        <f>IF(COUNTIFS(TKB_HK2_Moi_Giang!$S:$S,ThongKe_GV!$C144,TKB_HK2_Moi_Giang!$K:$K,ThongKe_GV!W$1,TKB_HK2_Moi_Giang!$L:$L,ThongKe_GV!W$2)&gt;0,"X","")</f>
        <v/>
      </c>
      <c r="X144" s="80" t="str">
        <f>IF(COUNTIFS(TKB_HK2_Moi_Giang!$S:$S,ThongKe_GV!$C144,TKB_HK2_Moi_Giang!$K:$K,ThongKe_GV!X$1,TKB_HK2_Moi_Giang!$L:$L,ThongKe_GV!X$2)&gt;0,"X","")</f>
        <v/>
      </c>
      <c r="Y144" s="80" t="str">
        <f>IF(COUNTIFS(TKB_HK2_Moi_Giang!$S:$S,ThongKe_GV!$C144,TKB_HK2_Moi_Giang!$K:$K,ThongKe_GV!Y$1,TKB_HK2_Moi_Giang!$L:$L,ThongKe_GV!Y$2)&gt;0,"X","")</f>
        <v/>
      </c>
      <c r="Z144" s="80" t="str">
        <f>IF(COUNTIFS(TKB_HK2_Moi_Giang!$S:$S,ThongKe_GV!$C144,TKB_HK2_Moi_Giang!$K:$K,ThongKe_GV!Z$1,TKB_HK2_Moi_Giang!$L:$L,ThongKe_GV!Z$2)&gt;0,"X","")</f>
        <v/>
      </c>
      <c r="AA144" s="80" t="str">
        <f>IF(COUNTIFS(TKB_HK2_Moi_Giang!$S:$S,ThongKe_GV!$C144,TKB_HK2_Moi_Giang!$K:$K,ThongKe_GV!AA$1,TKB_HK2_Moi_Giang!$L:$L,ThongKe_GV!AA$2)&gt;0,"X","")</f>
        <v/>
      </c>
      <c r="AB144" s="80" t="str">
        <f>IF(COUNTIFS(TKB_HK2_Moi_Giang!$S:$S,ThongKe_GV!$C144,TKB_HK2_Moi_Giang!$K:$K,ThongKe_GV!AB$1,TKB_HK2_Moi_Giang!$L:$L,ThongKe_GV!AB$2)&gt;0,"X","")</f>
        <v/>
      </c>
    </row>
    <row r="145">
      <c r="A145" s="68" t="str">
        <f t="shared" si="7"/>
        <v>Công nghệ</v>
      </c>
      <c r="B145" s="77" t="s">
        <v>492</v>
      </c>
      <c r="C145" s="85" t="s">
        <v>493</v>
      </c>
      <c r="D145" s="85" t="s">
        <v>494</v>
      </c>
      <c r="E145" s="79" t="str">
        <f>IF(COUNTIFS(TKB_HK2_Moi_Giang!$S:$S,ThongKe_GV!$C145,TKB_HK2_Moi_Giang!$K:$K,ThongKe_GV!E$1,TKB_HK2_Moi_Giang!$L:$L,ThongKe_GV!E$2)&gt;0,"X","")</f>
        <v/>
      </c>
      <c r="F145" s="79" t="str">
        <f>IF(COUNTIFS(TKB_HK2_Moi_Giang!$S:$S,ThongKe_GV!$C145,TKB_HK2_Moi_Giang!$K:$K,ThongKe_GV!F$1,TKB_HK2_Moi_Giang!$L:$L,ThongKe_GV!F$2)&gt;0,"X","")</f>
        <v/>
      </c>
      <c r="G145" s="79" t="str">
        <f>IF(COUNTIFS(TKB_HK2_Moi_Giang!$S:$S,ThongKe_GV!$C145,TKB_HK2_Moi_Giang!$K:$K,ThongKe_GV!G$1,TKB_HK2_Moi_Giang!$L:$L,ThongKe_GV!G$2)&gt;0,"X","")</f>
        <v/>
      </c>
      <c r="H145" s="79" t="str">
        <f>IF(COUNTIFS(TKB_HK2_Moi_Giang!$S:$S,ThongKe_GV!$C145,TKB_HK2_Moi_Giang!$K:$K,ThongKe_GV!H$1,TKB_HK2_Moi_Giang!$L:$L,ThongKe_GV!H$2)&gt;0,"X","")</f>
        <v/>
      </c>
      <c r="I145" s="79" t="str">
        <f>IF(COUNTIFS(TKB_HK2_Moi_Giang!$S:$S,ThongKe_GV!$C145,TKB_HK2_Moi_Giang!$K:$K,ThongKe_GV!I$1,TKB_HK2_Moi_Giang!$L:$L,ThongKe_GV!I$2)&gt;0,"X","")</f>
        <v/>
      </c>
      <c r="J145" s="79" t="str">
        <f>IF(COUNTIFS(TKB_HK2_Moi_Giang!$S:$S,ThongKe_GV!$C145,TKB_HK2_Moi_Giang!$K:$K,ThongKe_GV!J$1,TKB_HK2_Moi_Giang!$L:$L,ThongKe_GV!J$2)&gt;0,"X","")</f>
        <v/>
      </c>
      <c r="K145" s="79" t="str">
        <f>IF(COUNTIFS(TKB_HK2_Moi_Giang!$S:$S,ThongKe_GV!$C145,TKB_HK2_Moi_Giang!$K:$K,ThongKe_GV!K$1,TKB_HK2_Moi_Giang!$L:$L,ThongKe_GV!K$2)&gt;0,"X","")</f>
        <v/>
      </c>
      <c r="L145" s="79" t="str">
        <f>IF(COUNTIFS(TKB_HK2_Moi_Giang!$S:$S,ThongKe_GV!$C145,TKB_HK2_Moi_Giang!$K:$K,ThongKe_GV!L$1,TKB_HK2_Moi_Giang!$L:$L,ThongKe_GV!L$2)&gt;0,"X","")</f>
        <v/>
      </c>
      <c r="M145" s="79" t="str">
        <f>IF(COUNTIFS(TKB_HK2_Moi_Giang!$S:$S,ThongKe_GV!$C145,TKB_HK2_Moi_Giang!$K:$K,ThongKe_GV!M$1,TKB_HK2_Moi_Giang!$L:$L,ThongKe_GV!M$2)&gt;0,"X","")</f>
        <v/>
      </c>
      <c r="N145" s="79" t="str">
        <f>IF(COUNTIFS(TKB_HK2_Moi_Giang!$S:$S,ThongKe_GV!$C145,TKB_HK2_Moi_Giang!$K:$K,ThongKe_GV!N$1,TKB_HK2_Moi_Giang!$L:$L,ThongKe_GV!N$2)&gt;0,"X","")</f>
        <v/>
      </c>
      <c r="O145" s="79" t="str">
        <f>IF(COUNTIFS(TKB_HK2_Moi_Giang!$S:$S,ThongKe_GV!$C145,TKB_HK2_Moi_Giang!$K:$K,ThongKe_GV!O$1,TKB_HK2_Moi_Giang!$L:$L,ThongKe_GV!O$2)&gt;0,"X","")</f>
        <v/>
      </c>
      <c r="P145" s="79" t="str">
        <f>IF(COUNTIFS(TKB_HK2_Moi_Giang!$S:$S,ThongKe_GV!$C145,TKB_HK2_Moi_Giang!$K:$K,ThongKe_GV!P$1,TKB_HK2_Moi_Giang!$L:$L,ThongKe_GV!P$2)&gt;0,"X","")</f>
        <v/>
      </c>
      <c r="Q145" s="80" t="str">
        <f>IF(COUNTIFS(TKB_HK2_Moi_Giang!$S:$S,ThongKe_GV!$C145,TKB_HK2_Moi_Giang!$K:$K,ThongKe_GV!Q$1,TKB_HK2_Moi_Giang!$L:$L,ThongKe_GV!Q$2)&gt;0,"X","")</f>
        <v/>
      </c>
      <c r="R145" s="80" t="str">
        <f>IF(COUNTIFS(TKB_HK2_Moi_Giang!$S:$S,ThongKe_GV!$C145,TKB_HK2_Moi_Giang!$K:$K,ThongKe_GV!R$1,TKB_HK2_Moi_Giang!$L:$L,ThongKe_GV!R$2)&gt;0,"X","")</f>
        <v/>
      </c>
      <c r="S145" s="80" t="str">
        <f>IF(COUNTIFS(TKB_HK2_Moi_Giang!$S:$S,ThongKe_GV!$C145,TKB_HK2_Moi_Giang!$K:$K,ThongKe_GV!S$1,TKB_HK2_Moi_Giang!$L:$L,ThongKe_GV!S$2)&gt;0,"X","")</f>
        <v/>
      </c>
      <c r="T145" s="80" t="str">
        <f>IF(COUNTIFS(TKB_HK2_Moi_Giang!$S:$S,ThongKe_GV!$C145,TKB_HK2_Moi_Giang!$K:$K,ThongKe_GV!T$1,TKB_HK2_Moi_Giang!$L:$L,ThongKe_GV!T$2)&gt;0,"X","")</f>
        <v/>
      </c>
      <c r="U145" s="80" t="str">
        <f>IF(COUNTIFS(TKB_HK2_Moi_Giang!$S:$S,ThongKe_GV!$C145,TKB_HK2_Moi_Giang!$K:$K,ThongKe_GV!U$1,TKB_HK2_Moi_Giang!$L:$L,ThongKe_GV!U$2)&gt;0,"X","")</f>
        <v/>
      </c>
      <c r="V145" s="80" t="str">
        <f>IF(COUNTIFS(TKB_HK2_Moi_Giang!$S:$S,ThongKe_GV!$C145,TKB_HK2_Moi_Giang!$K:$K,ThongKe_GV!V$1,TKB_HK2_Moi_Giang!$L:$L,ThongKe_GV!V$2)&gt;0,"X","")</f>
        <v/>
      </c>
      <c r="W145" s="80" t="str">
        <f>IF(COUNTIFS(TKB_HK2_Moi_Giang!$S:$S,ThongKe_GV!$C145,TKB_HK2_Moi_Giang!$K:$K,ThongKe_GV!W$1,TKB_HK2_Moi_Giang!$L:$L,ThongKe_GV!W$2)&gt;0,"X","")</f>
        <v/>
      </c>
      <c r="X145" s="80" t="str">
        <f>IF(COUNTIFS(TKB_HK2_Moi_Giang!$S:$S,ThongKe_GV!$C145,TKB_HK2_Moi_Giang!$K:$K,ThongKe_GV!X$1,TKB_HK2_Moi_Giang!$L:$L,ThongKe_GV!X$2)&gt;0,"X","")</f>
        <v/>
      </c>
      <c r="Y145" s="80" t="str">
        <f>IF(COUNTIFS(TKB_HK2_Moi_Giang!$S:$S,ThongKe_GV!$C145,TKB_HK2_Moi_Giang!$K:$K,ThongKe_GV!Y$1,TKB_HK2_Moi_Giang!$L:$L,ThongKe_GV!Y$2)&gt;0,"X","")</f>
        <v/>
      </c>
      <c r="Z145" s="80" t="str">
        <f>IF(COUNTIFS(TKB_HK2_Moi_Giang!$S:$S,ThongKe_GV!$C145,TKB_HK2_Moi_Giang!$K:$K,ThongKe_GV!Z$1,TKB_HK2_Moi_Giang!$L:$L,ThongKe_GV!Z$2)&gt;0,"X","")</f>
        <v/>
      </c>
      <c r="AA145" s="80" t="str">
        <f>IF(COUNTIFS(TKB_HK2_Moi_Giang!$S:$S,ThongKe_GV!$C145,TKB_HK2_Moi_Giang!$K:$K,ThongKe_GV!AA$1,TKB_HK2_Moi_Giang!$L:$L,ThongKe_GV!AA$2)&gt;0,"X","")</f>
        <v/>
      </c>
      <c r="AB145" s="80" t="str">
        <f>IF(COUNTIFS(TKB_HK2_Moi_Giang!$S:$S,ThongKe_GV!$C145,TKB_HK2_Moi_Giang!$K:$K,ThongKe_GV!AB$1,TKB_HK2_Moi_Giang!$L:$L,ThongKe_GV!AB$2)&gt;0,"X","")</f>
        <v/>
      </c>
    </row>
    <row r="146">
      <c r="A146" s="68" t="str">
        <f t="shared" si="7"/>
        <v>Y dược</v>
      </c>
      <c r="B146" s="77" t="s">
        <v>495</v>
      </c>
      <c r="C146" s="85" t="s">
        <v>496</v>
      </c>
      <c r="D146" s="85" t="s">
        <v>497</v>
      </c>
      <c r="E146" s="79" t="str">
        <f>IF(COUNTIFS(TKB_HK2_Moi_Giang!$S:$S,ThongKe_GV!$C146,TKB_HK2_Moi_Giang!$K:$K,ThongKe_GV!E$1,TKB_HK2_Moi_Giang!$L:$L,ThongKe_GV!E$2)&gt;0,"X","")</f>
        <v/>
      </c>
      <c r="F146" s="79" t="str">
        <f>IF(COUNTIFS(TKB_HK2_Moi_Giang!$S:$S,ThongKe_GV!$C146,TKB_HK2_Moi_Giang!$K:$K,ThongKe_GV!F$1,TKB_HK2_Moi_Giang!$L:$L,ThongKe_GV!F$2)&gt;0,"X","")</f>
        <v/>
      </c>
      <c r="G146" s="79" t="str">
        <f>IF(COUNTIFS(TKB_HK2_Moi_Giang!$S:$S,ThongKe_GV!$C146,TKB_HK2_Moi_Giang!$K:$K,ThongKe_GV!G$1,TKB_HK2_Moi_Giang!$L:$L,ThongKe_GV!G$2)&gt;0,"X","")</f>
        <v/>
      </c>
      <c r="H146" s="79" t="str">
        <f>IF(COUNTIFS(TKB_HK2_Moi_Giang!$S:$S,ThongKe_GV!$C146,TKB_HK2_Moi_Giang!$K:$K,ThongKe_GV!H$1,TKB_HK2_Moi_Giang!$L:$L,ThongKe_GV!H$2)&gt;0,"X","")</f>
        <v/>
      </c>
      <c r="I146" s="79" t="str">
        <f>IF(COUNTIFS(TKB_HK2_Moi_Giang!$S:$S,ThongKe_GV!$C146,TKB_HK2_Moi_Giang!$K:$K,ThongKe_GV!I$1,TKB_HK2_Moi_Giang!$L:$L,ThongKe_GV!I$2)&gt;0,"X","")</f>
        <v/>
      </c>
      <c r="J146" s="79" t="str">
        <f>IF(COUNTIFS(TKB_HK2_Moi_Giang!$S:$S,ThongKe_GV!$C146,TKB_HK2_Moi_Giang!$K:$K,ThongKe_GV!J$1,TKB_HK2_Moi_Giang!$L:$L,ThongKe_GV!J$2)&gt;0,"X","")</f>
        <v/>
      </c>
      <c r="K146" s="79" t="str">
        <f>IF(COUNTIFS(TKB_HK2_Moi_Giang!$S:$S,ThongKe_GV!$C146,TKB_HK2_Moi_Giang!$K:$K,ThongKe_GV!K$1,TKB_HK2_Moi_Giang!$L:$L,ThongKe_GV!K$2)&gt;0,"X","")</f>
        <v/>
      </c>
      <c r="L146" s="79" t="str">
        <f>IF(COUNTIFS(TKB_HK2_Moi_Giang!$S:$S,ThongKe_GV!$C146,TKB_HK2_Moi_Giang!$K:$K,ThongKe_GV!L$1,TKB_HK2_Moi_Giang!$L:$L,ThongKe_GV!L$2)&gt;0,"X","")</f>
        <v/>
      </c>
      <c r="M146" s="79" t="str">
        <f>IF(COUNTIFS(TKB_HK2_Moi_Giang!$S:$S,ThongKe_GV!$C146,TKB_HK2_Moi_Giang!$K:$K,ThongKe_GV!M$1,TKB_HK2_Moi_Giang!$L:$L,ThongKe_GV!M$2)&gt;0,"X","")</f>
        <v/>
      </c>
      <c r="N146" s="79" t="str">
        <f>IF(COUNTIFS(TKB_HK2_Moi_Giang!$S:$S,ThongKe_GV!$C146,TKB_HK2_Moi_Giang!$K:$K,ThongKe_GV!N$1,TKB_HK2_Moi_Giang!$L:$L,ThongKe_GV!N$2)&gt;0,"X","")</f>
        <v/>
      </c>
      <c r="O146" s="79" t="str">
        <f>IF(COUNTIFS(TKB_HK2_Moi_Giang!$S:$S,ThongKe_GV!$C146,TKB_HK2_Moi_Giang!$K:$K,ThongKe_GV!O$1,TKB_HK2_Moi_Giang!$L:$L,ThongKe_GV!O$2)&gt;0,"X","")</f>
        <v/>
      </c>
      <c r="P146" s="79" t="str">
        <f>IF(COUNTIFS(TKB_HK2_Moi_Giang!$S:$S,ThongKe_GV!$C146,TKB_HK2_Moi_Giang!$K:$K,ThongKe_GV!P$1,TKB_HK2_Moi_Giang!$L:$L,ThongKe_GV!P$2)&gt;0,"X","")</f>
        <v/>
      </c>
      <c r="Q146" s="80" t="str">
        <f>IF(COUNTIFS(TKB_HK2_Moi_Giang!$S:$S,ThongKe_GV!$C146,TKB_HK2_Moi_Giang!$K:$K,ThongKe_GV!Q$1,TKB_HK2_Moi_Giang!$L:$L,ThongKe_GV!Q$2)&gt;0,"X","")</f>
        <v/>
      </c>
      <c r="R146" s="80" t="str">
        <f>IF(COUNTIFS(TKB_HK2_Moi_Giang!$S:$S,ThongKe_GV!$C146,TKB_HK2_Moi_Giang!$K:$K,ThongKe_GV!R$1,TKB_HK2_Moi_Giang!$L:$L,ThongKe_GV!R$2)&gt;0,"X","")</f>
        <v/>
      </c>
      <c r="S146" s="80" t="str">
        <f>IF(COUNTIFS(TKB_HK2_Moi_Giang!$S:$S,ThongKe_GV!$C146,TKB_HK2_Moi_Giang!$K:$K,ThongKe_GV!S$1,TKB_HK2_Moi_Giang!$L:$L,ThongKe_GV!S$2)&gt;0,"X","")</f>
        <v/>
      </c>
      <c r="T146" s="80" t="str">
        <f>IF(COUNTIFS(TKB_HK2_Moi_Giang!$S:$S,ThongKe_GV!$C146,TKB_HK2_Moi_Giang!$K:$K,ThongKe_GV!T$1,TKB_HK2_Moi_Giang!$L:$L,ThongKe_GV!T$2)&gt;0,"X","")</f>
        <v/>
      </c>
      <c r="U146" s="80" t="str">
        <f>IF(COUNTIFS(TKB_HK2_Moi_Giang!$S:$S,ThongKe_GV!$C146,TKB_HK2_Moi_Giang!$K:$K,ThongKe_GV!U$1,TKB_HK2_Moi_Giang!$L:$L,ThongKe_GV!U$2)&gt;0,"X","")</f>
        <v/>
      </c>
      <c r="V146" s="80" t="str">
        <f>IF(COUNTIFS(TKB_HK2_Moi_Giang!$S:$S,ThongKe_GV!$C146,TKB_HK2_Moi_Giang!$K:$K,ThongKe_GV!V$1,TKB_HK2_Moi_Giang!$L:$L,ThongKe_GV!V$2)&gt;0,"X","")</f>
        <v/>
      </c>
      <c r="W146" s="80" t="str">
        <f>IF(COUNTIFS(TKB_HK2_Moi_Giang!$S:$S,ThongKe_GV!$C146,TKB_HK2_Moi_Giang!$K:$K,ThongKe_GV!W$1,TKB_HK2_Moi_Giang!$L:$L,ThongKe_GV!W$2)&gt;0,"X","")</f>
        <v/>
      </c>
      <c r="X146" s="80" t="str">
        <f>IF(COUNTIFS(TKB_HK2_Moi_Giang!$S:$S,ThongKe_GV!$C146,TKB_HK2_Moi_Giang!$K:$K,ThongKe_GV!X$1,TKB_HK2_Moi_Giang!$L:$L,ThongKe_GV!X$2)&gt;0,"X","")</f>
        <v/>
      </c>
      <c r="Y146" s="80" t="str">
        <f>IF(COUNTIFS(TKB_HK2_Moi_Giang!$S:$S,ThongKe_GV!$C146,TKB_HK2_Moi_Giang!$K:$K,ThongKe_GV!Y$1,TKB_HK2_Moi_Giang!$L:$L,ThongKe_GV!Y$2)&gt;0,"X","")</f>
        <v/>
      </c>
      <c r="Z146" s="80" t="str">
        <f>IF(COUNTIFS(TKB_HK2_Moi_Giang!$S:$S,ThongKe_GV!$C146,TKB_HK2_Moi_Giang!$K:$K,ThongKe_GV!Z$1,TKB_HK2_Moi_Giang!$L:$L,ThongKe_GV!Z$2)&gt;0,"X","")</f>
        <v/>
      </c>
      <c r="AA146" s="80" t="str">
        <f>IF(COUNTIFS(TKB_HK2_Moi_Giang!$S:$S,ThongKe_GV!$C146,TKB_HK2_Moi_Giang!$K:$K,ThongKe_GV!AA$1,TKB_HK2_Moi_Giang!$L:$L,ThongKe_GV!AA$2)&gt;0,"X","")</f>
        <v/>
      </c>
      <c r="AB146" s="80" t="str">
        <f>IF(COUNTIFS(TKB_HK2_Moi_Giang!$S:$S,ThongKe_GV!$C146,TKB_HK2_Moi_Giang!$K:$K,ThongKe_GV!AB$1,TKB_HK2_Moi_Giang!$L:$L,ThongKe_GV!AB$2)&gt;0,"X","")</f>
        <v/>
      </c>
    </row>
    <row r="147">
      <c r="A147" s="68" t="str">
        <f t="shared" si="7"/>
        <v>Thiết kế</v>
      </c>
      <c r="B147" s="77" t="s">
        <v>498</v>
      </c>
      <c r="C147" s="85" t="s">
        <v>499</v>
      </c>
      <c r="D147" s="85" t="s">
        <v>500</v>
      </c>
      <c r="E147" s="79" t="str">
        <f>IF(COUNTIFS(TKB_HK2_Moi_Giang!$S:$S,ThongKe_GV!$C147,TKB_HK2_Moi_Giang!$K:$K,ThongKe_GV!E$1,TKB_HK2_Moi_Giang!$L:$L,ThongKe_GV!E$2)&gt;0,"X","")</f>
        <v/>
      </c>
      <c r="F147" s="79" t="str">
        <f>IF(COUNTIFS(TKB_HK2_Moi_Giang!$S:$S,ThongKe_GV!$C147,TKB_HK2_Moi_Giang!$K:$K,ThongKe_GV!F$1,TKB_HK2_Moi_Giang!$L:$L,ThongKe_GV!F$2)&gt;0,"X","")</f>
        <v/>
      </c>
      <c r="G147" s="79" t="str">
        <f>IF(COUNTIFS(TKB_HK2_Moi_Giang!$S:$S,ThongKe_GV!$C147,TKB_HK2_Moi_Giang!$K:$K,ThongKe_GV!G$1,TKB_HK2_Moi_Giang!$L:$L,ThongKe_GV!G$2)&gt;0,"X","")</f>
        <v/>
      </c>
      <c r="H147" s="79" t="str">
        <f>IF(COUNTIFS(TKB_HK2_Moi_Giang!$S:$S,ThongKe_GV!$C147,TKB_HK2_Moi_Giang!$K:$K,ThongKe_GV!H$1,TKB_HK2_Moi_Giang!$L:$L,ThongKe_GV!H$2)&gt;0,"X","")</f>
        <v/>
      </c>
      <c r="I147" s="79" t="str">
        <f>IF(COUNTIFS(TKB_HK2_Moi_Giang!$S:$S,ThongKe_GV!$C147,TKB_HK2_Moi_Giang!$K:$K,ThongKe_GV!I$1,TKB_HK2_Moi_Giang!$L:$L,ThongKe_GV!I$2)&gt;0,"X","")</f>
        <v/>
      </c>
      <c r="J147" s="79" t="str">
        <f>IF(COUNTIFS(TKB_HK2_Moi_Giang!$S:$S,ThongKe_GV!$C147,TKB_HK2_Moi_Giang!$K:$K,ThongKe_GV!J$1,TKB_HK2_Moi_Giang!$L:$L,ThongKe_GV!J$2)&gt;0,"X","")</f>
        <v/>
      </c>
      <c r="K147" s="79" t="str">
        <f>IF(COUNTIFS(TKB_HK2_Moi_Giang!$S:$S,ThongKe_GV!$C147,TKB_HK2_Moi_Giang!$K:$K,ThongKe_GV!K$1,TKB_HK2_Moi_Giang!$L:$L,ThongKe_GV!K$2)&gt;0,"X","")</f>
        <v/>
      </c>
      <c r="L147" s="79" t="str">
        <f>IF(COUNTIFS(TKB_HK2_Moi_Giang!$S:$S,ThongKe_GV!$C147,TKB_HK2_Moi_Giang!$K:$K,ThongKe_GV!L$1,TKB_HK2_Moi_Giang!$L:$L,ThongKe_GV!L$2)&gt;0,"X","")</f>
        <v/>
      </c>
      <c r="M147" s="79" t="str">
        <f>IF(COUNTIFS(TKB_HK2_Moi_Giang!$S:$S,ThongKe_GV!$C147,TKB_HK2_Moi_Giang!$K:$K,ThongKe_GV!M$1,TKB_HK2_Moi_Giang!$L:$L,ThongKe_GV!M$2)&gt;0,"X","")</f>
        <v/>
      </c>
      <c r="N147" s="79" t="str">
        <f>IF(COUNTIFS(TKB_HK2_Moi_Giang!$S:$S,ThongKe_GV!$C147,TKB_HK2_Moi_Giang!$K:$K,ThongKe_GV!N$1,TKB_HK2_Moi_Giang!$L:$L,ThongKe_GV!N$2)&gt;0,"X","")</f>
        <v/>
      </c>
      <c r="O147" s="79" t="str">
        <f>IF(COUNTIFS(TKB_HK2_Moi_Giang!$S:$S,ThongKe_GV!$C147,TKB_HK2_Moi_Giang!$K:$K,ThongKe_GV!O$1,TKB_HK2_Moi_Giang!$L:$L,ThongKe_GV!O$2)&gt;0,"X","")</f>
        <v/>
      </c>
      <c r="P147" s="79" t="str">
        <f>IF(COUNTIFS(TKB_HK2_Moi_Giang!$S:$S,ThongKe_GV!$C147,TKB_HK2_Moi_Giang!$K:$K,ThongKe_GV!P$1,TKB_HK2_Moi_Giang!$L:$L,ThongKe_GV!P$2)&gt;0,"X","")</f>
        <v/>
      </c>
      <c r="Q147" s="80" t="str">
        <f>IF(COUNTIFS(TKB_HK2_Moi_Giang!$S:$S,ThongKe_GV!$C147,TKB_HK2_Moi_Giang!$K:$K,ThongKe_GV!Q$1,TKB_HK2_Moi_Giang!$L:$L,ThongKe_GV!Q$2)&gt;0,"X","")</f>
        <v/>
      </c>
      <c r="R147" s="80" t="str">
        <f>IF(COUNTIFS(TKB_HK2_Moi_Giang!$S:$S,ThongKe_GV!$C147,TKB_HK2_Moi_Giang!$K:$K,ThongKe_GV!R$1,TKB_HK2_Moi_Giang!$L:$L,ThongKe_GV!R$2)&gt;0,"X","")</f>
        <v/>
      </c>
      <c r="S147" s="80" t="str">
        <f>IF(COUNTIFS(TKB_HK2_Moi_Giang!$S:$S,ThongKe_GV!$C147,TKB_HK2_Moi_Giang!$K:$K,ThongKe_GV!S$1,TKB_HK2_Moi_Giang!$L:$L,ThongKe_GV!S$2)&gt;0,"X","")</f>
        <v/>
      </c>
      <c r="T147" s="80" t="str">
        <f>IF(COUNTIFS(TKB_HK2_Moi_Giang!$S:$S,ThongKe_GV!$C147,TKB_HK2_Moi_Giang!$K:$K,ThongKe_GV!T$1,TKB_HK2_Moi_Giang!$L:$L,ThongKe_GV!T$2)&gt;0,"X","")</f>
        <v/>
      </c>
      <c r="U147" s="80" t="str">
        <f>IF(COUNTIFS(TKB_HK2_Moi_Giang!$S:$S,ThongKe_GV!$C147,TKB_HK2_Moi_Giang!$K:$K,ThongKe_GV!U$1,TKB_HK2_Moi_Giang!$L:$L,ThongKe_GV!U$2)&gt;0,"X","")</f>
        <v/>
      </c>
      <c r="V147" s="80" t="str">
        <f>IF(COUNTIFS(TKB_HK2_Moi_Giang!$S:$S,ThongKe_GV!$C147,TKB_HK2_Moi_Giang!$K:$K,ThongKe_GV!V$1,TKB_HK2_Moi_Giang!$L:$L,ThongKe_GV!V$2)&gt;0,"X","")</f>
        <v/>
      </c>
      <c r="W147" s="80" t="str">
        <f>IF(COUNTIFS(TKB_HK2_Moi_Giang!$S:$S,ThongKe_GV!$C147,TKB_HK2_Moi_Giang!$K:$K,ThongKe_GV!W$1,TKB_HK2_Moi_Giang!$L:$L,ThongKe_GV!W$2)&gt;0,"X","")</f>
        <v/>
      </c>
      <c r="X147" s="80" t="str">
        <f>IF(COUNTIFS(TKB_HK2_Moi_Giang!$S:$S,ThongKe_GV!$C147,TKB_HK2_Moi_Giang!$K:$K,ThongKe_GV!X$1,TKB_HK2_Moi_Giang!$L:$L,ThongKe_GV!X$2)&gt;0,"X","")</f>
        <v/>
      </c>
      <c r="Y147" s="80" t="str">
        <f>IF(COUNTIFS(TKB_HK2_Moi_Giang!$S:$S,ThongKe_GV!$C147,TKB_HK2_Moi_Giang!$K:$K,ThongKe_GV!Y$1,TKB_HK2_Moi_Giang!$L:$L,ThongKe_GV!Y$2)&gt;0,"X","")</f>
        <v/>
      </c>
      <c r="Z147" s="80" t="str">
        <f>IF(COUNTIFS(TKB_HK2_Moi_Giang!$S:$S,ThongKe_GV!$C147,TKB_HK2_Moi_Giang!$K:$K,ThongKe_GV!Z$1,TKB_HK2_Moi_Giang!$L:$L,ThongKe_GV!Z$2)&gt;0,"X","")</f>
        <v/>
      </c>
      <c r="AA147" s="80" t="str">
        <f>IF(COUNTIFS(TKB_HK2_Moi_Giang!$S:$S,ThongKe_GV!$C147,TKB_HK2_Moi_Giang!$K:$K,ThongKe_GV!AA$1,TKB_HK2_Moi_Giang!$L:$L,ThongKe_GV!AA$2)&gt;0,"X","")</f>
        <v/>
      </c>
      <c r="AB147" s="80" t="str">
        <f>IF(COUNTIFS(TKB_HK2_Moi_Giang!$S:$S,ThongKe_GV!$C147,TKB_HK2_Moi_Giang!$K:$K,ThongKe_GV!AB$1,TKB_HK2_Moi_Giang!$L:$L,ThongKe_GV!AB$2)&gt;0,"X","")</f>
        <v/>
      </c>
    </row>
    <row r="148">
      <c r="A148" s="68" t="str">
        <f t="shared" si="7"/>
        <v/>
      </c>
      <c r="B148" s="77" t="s">
        <v>501</v>
      </c>
      <c r="C148" s="85" t="s">
        <v>502</v>
      </c>
      <c r="D148" s="85" t="s">
        <v>503</v>
      </c>
      <c r="E148" s="79" t="str">
        <f>IF(COUNTIFS(TKB_HK2_Moi_Giang!$S:$S,ThongKe_GV!$C148,TKB_HK2_Moi_Giang!$K:$K,ThongKe_GV!E$1,TKB_HK2_Moi_Giang!$L:$L,ThongKe_GV!E$2)&gt;0,"X","")</f>
        <v/>
      </c>
      <c r="F148" s="79" t="str">
        <f>IF(COUNTIFS(TKB_HK2_Moi_Giang!$S:$S,ThongKe_GV!$C148,TKB_HK2_Moi_Giang!$K:$K,ThongKe_GV!F$1,TKB_HK2_Moi_Giang!$L:$L,ThongKe_GV!F$2)&gt;0,"X","")</f>
        <v/>
      </c>
      <c r="G148" s="79" t="str">
        <f>IF(COUNTIFS(TKB_HK2_Moi_Giang!$S:$S,ThongKe_GV!$C148,TKB_HK2_Moi_Giang!$K:$K,ThongKe_GV!G$1,TKB_HK2_Moi_Giang!$L:$L,ThongKe_GV!G$2)&gt;0,"X","")</f>
        <v/>
      </c>
      <c r="H148" s="79" t="str">
        <f>IF(COUNTIFS(TKB_HK2_Moi_Giang!$S:$S,ThongKe_GV!$C148,TKB_HK2_Moi_Giang!$K:$K,ThongKe_GV!H$1,TKB_HK2_Moi_Giang!$L:$L,ThongKe_GV!H$2)&gt;0,"X","")</f>
        <v/>
      </c>
      <c r="I148" s="79" t="str">
        <f>IF(COUNTIFS(TKB_HK2_Moi_Giang!$S:$S,ThongKe_GV!$C148,TKB_HK2_Moi_Giang!$K:$K,ThongKe_GV!I$1,TKB_HK2_Moi_Giang!$L:$L,ThongKe_GV!I$2)&gt;0,"X","")</f>
        <v/>
      </c>
      <c r="J148" s="79" t="str">
        <f>IF(COUNTIFS(TKB_HK2_Moi_Giang!$S:$S,ThongKe_GV!$C148,TKB_HK2_Moi_Giang!$K:$K,ThongKe_GV!J$1,TKB_HK2_Moi_Giang!$L:$L,ThongKe_GV!J$2)&gt;0,"X","")</f>
        <v/>
      </c>
      <c r="K148" s="79" t="str">
        <f>IF(COUNTIFS(TKB_HK2_Moi_Giang!$S:$S,ThongKe_GV!$C148,TKB_HK2_Moi_Giang!$K:$K,ThongKe_GV!K$1,TKB_HK2_Moi_Giang!$L:$L,ThongKe_GV!K$2)&gt;0,"X","")</f>
        <v/>
      </c>
      <c r="L148" s="79" t="str">
        <f>IF(COUNTIFS(TKB_HK2_Moi_Giang!$S:$S,ThongKe_GV!$C148,TKB_HK2_Moi_Giang!$K:$K,ThongKe_GV!L$1,TKB_HK2_Moi_Giang!$L:$L,ThongKe_GV!L$2)&gt;0,"X","")</f>
        <v/>
      </c>
      <c r="M148" s="79" t="str">
        <f>IF(COUNTIFS(TKB_HK2_Moi_Giang!$S:$S,ThongKe_GV!$C148,TKB_HK2_Moi_Giang!$K:$K,ThongKe_GV!M$1,TKB_HK2_Moi_Giang!$L:$L,ThongKe_GV!M$2)&gt;0,"X","")</f>
        <v/>
      </c>
      <c r="N148" s="79" t="str">
        <f>IF(COUNTIFS(TKB_HK2_Moi_Giang!$S:$S,ThongKe_GV!$C148,TKB_HK2_Moi_Giang!$K:$K,ThongKe_GV!N$1,TKB_HK2_Moi_Giang!$L:$L,ThongKe_GV!N$2)&gt;0,"X","")</f>
        <v/>
      </c>
      <c r="O148" s="79" t="str">
        <f>IF(COUNTIFS(TKB_HK2_Moi_Giang!$S:$S,ThongKe_GV!$C148,TKB_HK2_Moi_Giang!$K:$K,ThongKe_GV!O$1,TKB_HK2_Moi_Giang!$L:$L,ThongKe_GV!O$2)&gt;0,"X","")</f>
        <v/>
      </c>
      <c r="P148" s="79" t="str">
        <f>IF(COUNTIFS(TKB_HK2_Moi_Giang!$S:$S,ThongKe_GV!$C148,TKB_HK2_Moi_Giang!$K:$K,ThongKe_GV!P$1,TKB_HK2_Moi_Giang!$L:$L,ThongKe_GV!P$2)&gt;0,"X","")</f>
        <v/>
      </c>
      <c r="Q148" s="80" t="str">
        <f>IF(COUNTIFS(TKB_HK2_Moi_Giang!$S:$S,ThongKe_GV!$C148,TKB_HK2_Moi_Giang!$K:$K,ThongKe_GV!Q$1,TKB_HK2_Moi_Giang!$L:$L,ThongKe_GV!Q$2)&gt;0,"X","")</f>
        <v/>
      </c>
      <c r="R148" s="80" t="str">
        <f>IF(COUNTIFS(TKB_HK2_Moi_Giang!$S:$S,ThongKe_GV!$C148,TKB_HK2_Moi_Giang!$K:$K,ThongKe_GV!R$1,TKB_HK2_Moi_Giang!$L:$L,ThongKe_GV!R$2)&gt;0,"X","")</f>
        <v/>
      </c>
      <c r="S148" s="80" t="str">
        <f>IF(COUNTIFS(TKB_HK2_Moi_Giang!$S:$S,ThongKe_GV!$C148,TKB_HK2_Moi_Giang!$K:$K,ThongKe_GV!S$1,TKB_HK2_Moi_Giang!$L:$L,ThongKe_GV!S$2)&gt;0,"X","")</f>
        <v/>
      </c>
      <c r="T148" s="80" t="str">
        <f>IF(COUNTIFS(TKB_HK2_Moi_Giang!$S:$S,ThongKe_GV!$C148,TKB_HK2_Moi_Giang!$K:$K,ThongKe_GV!T$1,TKB_HK2_Moi_Giang!$L:$L,ThongKe_GV!T$2)&gt;0,"X","")</f>
        <v/>
      </c>
      <c r="U148" s="80" t="str">
        <f>IF(COUNTIFS(TKB_HK2_Moi_Giang!$S:$S,ThongKe_GV!$C148,TKB_HK2_Moi_Giang!$K:$K,ThongKe_GV!U$1,TKB_HK2_Moi_Giang!$L:$L,ThongKe_GV!U$2)&gt;0,"X","")</f>
        <v/>
      </c>
      <c r="V148" s="80" t="str">
        <f>IF(COUNTIFS(TKB_HK2_Moi_Giang!$S:$S,ThongKe_GV!$C148,TKB_HK2_Moi_Giang!$K:$K,ThongKe_GV!V$1,TKB_HK2_Moi_Giang!$L:$L,ThongKe_GV!V$2)&gt;0,"X","")</f>
        <v/>
      </c>
      <c r="W148" s="80" t="str">
        <f>IF(COUNTIFS(TKB_HK2_Moi_Giang!$S:$S,ThongKe_GV!$C148,TKB_HK2_Moi_Giang!$K:$K,ThongKe_GV!W$1,TKB_HK2_Moi_Giang!$L:$L,ThongKe_GV!W$2)&gt;0,"X","")</f>
        <v/>
      </c>
      <c r="X148" s="80" t="str">
        <f>IF(COUNTIFS(TKB_HK2_Moi_Giang!$S:$S,ThongKe_GV!$C148,TKB_HK2_Moi_Giang!$K:$K,ThongKe_GV!X$1,TKB_HK2_Moi_Giang!$L:$L,ThongKe_GV!X$2)&gt;0,"X","")</f>
        <v/>
      </c>
      <c r="Y148" s="80" t="str">
        <f>IF(COUNTIFS(TKB_HK2_Moi_Giang!$S:$S,ThongKe_GV!$C148,TKB_HK2_Moi_Giang!$K:$K,ThongKe_GV!Y$1,TKB_HK2_Moi_Giang!$L:$L,ThongKe_GV!Y$2)&gt;0,"X","")</f>
        <v/>
      </c>
      <c r="Z148" s="80" t="str">
        <f>IF(COUNTIFS(TKB_HK2_Moi_Giang!$S:$S,ThongKe_GV!$C148,TKB_HK2_Moi_Giang!$K:$K,ThongKe_GV!Z$1,TKB_HK2_Moi_Giang!$L:$L,ThongKe_GV!Z$2)&gt;0,"X","")</f>
        <v/>
      </c>
      <c r="AA148" s="80" t="str">
        <f>IF(COUNTIFS(TKB_HK2_Moi_Giang!$S:$S,ThongKe_GV!$C148,TKB_HK2_Moi_Giang!$K:$K,ThongKe_GV!AA$1,TKB_HK2_Moi_Giang!$L:$L,ThongKe_GV!AA$2)&gt;0,"X","")</f>
        <v/>
      </c>
      <c r="AB148" s="80" t="str">
        <f>IF(COUNTIFS(TKB_HK2_Moi_Giang!$S:$S,ThongKe_GV!$C148,TKB_HK2_Moi_Giang!$K:$K,ThongKe_GV!AB$1,TKB_HK2_Moi_Giang!$L:$L,ThongKe_GV!AB$2)&gt;0,"X","")</f>
        <v/>
      </c>
    </row>
    <row r="149">
      <c r="A149" s="68" t="str">
        <f t="shared" si="7"/>
        <v>Ngoại ngữ</v>
      </c>
      <c r="B149" s="77" t="s">
        <v>504</v>
      </c>
      <c r="C149" s="85" t="s">
        <v>505</v>
      </c>
      <c r="D149" s="85" t="s">
        <v>506</v>
      </c>
      <c r="E149" s="79" t="str">
        <f>IF(COUNTIFS(TKB_HK2_Moi_Giang!$S:$S,ThongKe_GV!$C149,TKB_HK2_Moi_Giang!$K:$K,ThongKe_GV!E$1,TKB_HK2_Moi_Giang!$L:$L,ThongKe_GV!E$2)&gt;0,"X","")</f>
        <v>X</v>
      </c>
      <c r="F149" s="79" t="str">
        <f>IF(COUNTIFS(TKB_HK2_Moi_Giang!$S:$S,ThongKe_GV!$C149,TKB_HK2_Moi_Giang!$K:$K,ThongKe_GV!F$1,TKB_HK2_Moi_Giang!$L:$L,ThongKe_GV!F$2)&gt;0,"X","")</f>
        <v/>
      </c>
      <c r="G149" s="79" t="str">
        <f>IF(COUNTIFS(TKB_HK2_Moi_Giang!$S:$S,ThongKe_GV!$C149,TKB_HK2_Moi_Giang!$K:$K,ThongKe_GV!G$1,TKB_HK2_Moi_Giang!$L:$L,ThongKe_GV!G$2)&gt;0,"X","")</f>
        <v/>
      </c>
      <c r="H149" s="79" t="str">
        <f>IF(COUNTIFS(TKB_HK2_Moi_Giang!$S:$S,ThongKe_GV!$C149,TKB_HK2_Moi_Giang!$K:$K,ThongKe_GV!H$1,TKB_HK2_Moi_Giang!$L:$L,ThongKe_GV!H$2)&gt;0,"X","")</f>
        <v/>
      </c>
      <c r="I149" s="79" t="str">
        <f>IF(COUNTIFS(TKB_HK2_Moi_Giang!$S:$S,ThongKe_GV!$C149,TKB_HK2_Moi_Giang!$K:$K,ThongKe_GV!I$1,TKB_HK2_Moi_Giang!$L:$L,ThongKe_GV!I$2)&gt;0,"X","")</f>
        <v/>
      </c>
      <c r="J149" s="79" t="str">
        <f>IF(COUNTIFS(TKB_HK2_Moi_Giang!$S:$S,ThongKe_GV!$C149,TKB_HK2_Moi_Giang!$K:$K,ThongKe_GV!J$1,TKB_HK2_Moi_Giang!$L:$L,ThongKe_GV!J$2)&gt;0,"X","")</f>
        <v/>
      </c>
      <c r="K149" s="79" t="str">
        <f>IF(COUNTIFS(TKB_HK2_Moi_Giang!$S:$S,ThongKe_GV!$C149,TKB_HK2_Moi_Giang!$K:$K,ThongKe_GV!K$1,TKB_HK2_Moi_Giang!$L:$L,ThongKe_GV!K$2)&gt;0,"X","")</f>
        <v/>
      </c>
      <c r="L149" s="79" t="str">
        <f>IF(COUNTIFS(TKB_HK2_Moi_Giang!$S:$S,ThongKe_GV!$C149,TKB_HK2_Moi_Giang!$K:$K,ThongKe_GV!L$1,TKB_HK2_Moi_Giang!$L:$L,ThongKe_GV!L$2)&gt;0,"X","")</f>
        <v/>
      </c>
      <c r="M149" s="79" t="str">
        <f>IF(COUNTIFS(TKB_HK2_Moi_Giang!$S:$S,ThongKe_GV!$C149,TKB_HK2_Moi_Giang!$K:$K,ThongKe_GV!M$1,TKB_HK2_Moi_Giang!$L:$L,ThongKe_GV!M$2)&gt;0,"X","")</f>
        <v/>
      </c>
      <c r="N149" s="79" t="str">
        <f>IF(COUNTIFS(TKB_HK2_Moi_Giang!$S:$S,ThongKe_GV!$C149,TKB_HK2_Moi_Giang!$K:$K,ThongKe_GV!N$1,TKB_HK2_Moi_Giang!$L:$L,ThongKe_GV!N$2)&gt;0,"X","")</f>
        <v/>
      </c>
      <c r="O149" s="79" t="str">
        <f>IF(COUNTIFS(TKB_HK2_Moi_Giang!$S:$S,ThongKe_GV!$C149,TKB_HK2_Moi_Giang!$K:$K,ThongKe_GV!O$1,TKB_HK2_Moi_Giang!$L:$L,ThongKe_GV!O$2)&gt;0,"X","")</f>
        <v/>
      </c>
      <c r="P149" s="79" t="str">
        <f>IF(COUNTIFS(TKB_HK2_Moi_Giang!$S:$S,ThongKe_GV!$C149,TKB_HK2_Moi_Giang!$K:$K,ThongKe_GV!P$1,TKB_HK2_Moi_Giang!$L:$L,ThongKe_GV!P$2)&gt;0,"X","")</f>
        <v/>
      </c>
      <c r="Q149" s="80" t="str">
        <f>IF(COUNTIFS(TKB_HK2_Moi_Giang!$S:$S,ThongKe_GV!$C149,TKB_HK2_Moi_Giang!$K:$K,ThongKe_GV!Q$1,TKB_HK2_Moi_Giang!$L:$L,ThongKe_GV!Q$2)&gt;0,"X","")</f>
        <v/>
      </c>
      <c r="R149" s="80" t="str">
        <f>IF(COUNTIFS(TKB_HK2_Moi_Giang!$S:$S,ThongKe_GV!$C149,TKB_HK2_Moi_Giang!$K:$K,ThongKe_GV!R$1,TKB_HK2_Moi_Giang!$L:$L,ThongKe_GV!R$2)&gt;0,"X","")</f>
        <v/>
      </c>
      <c r="S149" s="80" t="str">
        <f>IF(COUNTIFS(TKB_HK2_Moi_Giang!$S:$S,ThongKe_GV!$C149,TKB_HK2_Moi_Giang!$K:$K,ThongKe_GV!S$1,TKB_HK2_Moi_Giang!$L:$L,ThongKe_GV!S$2)&gt;0,"X","")</f>
        <v/>
      </c>
      <c r="T149" s="80" t="str">
        <f>IF(COUNTIFS(TKB_HK2_Moi_Giang!$S:$S,ThongKe_GV!$C149,TKB_HK2_Moi_Giang!$K:$K,ThongKe_GV!T$1,TKB_HK2_Moi_Giang!$L:$L,ThongKe_GV!T$2)&gt;0,"X","")</f>
        <v/>
      </c>
      <c r="U149" s="80" t="str">
        <f>IF(COUNTIFS(TKB_HK2_Moi_Giang!$S:$S,ThongKe_GV!$C149,TKB_HK2_Moi_Giang!$K:$K,ThongKe_GV!U$1,TKB_HK2_Moi_Giang!$L:$L,ThongKe_GV!U$2)&gt;0,"X","")</f>
        <v/>
      </c>
      <c r="V149" s="80" t="str">
        <f>IF(COUNTIFS(TKB_HK2_Moi_Giang!$S:$S,ThongKe_GV!$C149,TKB_HK2_Moi_Giang!$K:$K,ThongKe_GV!V$1,TKB_HK2_Moi_Giang!$L:$L,ThongKe_GV!V$2)&gt;0,"X","")</f>
        <v/>
      </c>
      <c r="W149" s="80" t="str">
        <f>IF(COUNTIFS(TKB_HK2_Moi_Giang!$S:$S,ThongKe_GV!$C149,TKB_HK2_Moi_Giang!$K:$K,ThongKe_GV!W$1,TKB_HK2_Moi_Giang!$L:$L,ThongKe_GV!W$2)&gt;0,"X","")</f>
        <v/>
      </c>
      <c r="X149" s="80" t="str">
        <f>IF(COUNTIFS(TKB_HK2_Moi_Giang!$S:$S,ThongKe_GV!$C149,TKB_HK2_Moi_Giang!$K:$K,ThongKe_GV!X$1,TKB_HK2_Moi_Giang!$L:$L,ThongKe_GV!X$2)&gt;0,"X","")</f>
        <v/>
      </c>
      <c r="Y149" s="80" t="str">
        <f>IF(COUNTIFS(TKB_HK2_Moi_Giang!$S:$S,ThongKe_GV!$C149,TKB_HK2_Moi_Giang!$K:$K,ThongKe_GV!Y$1,TKB_HK2_Moi_Giang!$L:$L,ThongKe_GV!Y$2)&gt;0,"X","")</f>
        <v/>
      </c>
      <c r="Z149" s="80" t="str">
        <f>IF(COUNTIFS(TKB_HK2_Moi_Giang!$S:$S,ThongKe_GV!$C149,TKB_HK2_Moi_Giang!$K:$K,ThongKe_GV!Z$1,TKB_HK2_Moi_Giang!$L:$L,ThongKe_GV!Z$2)&gt;0,"X","")</f>
        <v/>
      </c>
      <c r="AA149" s="80" t="str">
        <f>IF(COUNTIFS(TKB_HK2_Moi_Giang!$S:$S,ThongKe_GV!$C149,TKB_HK2_Moi_Giang!$K:$K,ThongKe_GV!AA$1,TKB_HK2_Moi_Giang!$L:$L,ThongKe_GV!AA$2)&gt;0,"X","")</f>
        <v/>
      </c>
      <c r="AB149" s="80" t="str">
        <f>IF(COUNTIFS(TKB_HK2_Moi_Giang!$S:$S,ThongKe_GV!$C149,TKB_HK2_Moi_Giang!$K:$K,ThongKe_GV!AB$1,TKB_HK2_Moi_Giang!$L:$L,ThongKe_GV!AB$2)&gt;0,"X","")</f>
        <v/>
      </c>
    </row>
    <row r="150">
      <c r="A150" s="68" t="str">
        <f t="shared" si="7"/>
        <v>Ngoại ngữ</v>
      </c>
      <c r="B150" s="77" t="s">
        <v>507</v>
      </c>
      <c r="C150" s="85" t="s">
        <v>508</v>
      </c>
      <c r="D150" s="85" t="s">
        <v>509</v>
      </c>
      <c r="E150" s="79" t="str">
        <f>IF(COUNTIFS(TKB_HK2_Moi_Giang!$S:$S,ThongKe_GV!$C150,TKB_HK2_Moi_Giang!$K:$K,ThongKe_GV!E$1,TKB_HK2_Moi_Giang!$L:$L,ThongKe_GV!E$2)&gt;0,"X","")</f>
        <v/>
      </c>
      <c r="F150" s="79" t="str">
        <f>IF(COUNTIFS(TKB_HK2_Moi_Giang!$S:$S,ThongKe_GV!$C150,TKB_HK2_Moi_Giang!$K:$K,ThongKe_GV!F$1,TKB_HK2_Moi_Giang!$L:$L,ThongKe_GV!F$2)&gt;0,"X","")</f>
        <v/>
      </c>
      <c r="G150" s="79" t="str">
        <f>IF(COUNTIFS(TKB_HK2_Moi_Giang!$S:$S,ThongKe_GV!$C150,TKB_HK2_Moi_Giang!$K:$K,ThongKe_GV!G$1,TKB_HK2_Moi_Giang!$L:$L,ThongKe_GV!G$2)&gt;0,"X","")</f>
        <v/>
      </c>
      <c r="H150" s="79" t="str">
        <f>IF(COUNTIFS(TKB_HK2_Moi_Giang!$S:$S,ThongKe_GV!$C150,TKB_HK2_Moi_Giang!$K:$K,ThongKe_GV!H$1,TKB_HK2_Moi_Giang!$L:$L,ThongKe_GV!H$2)&gt;0,"X","")</f>
        <v/>
      </c>
      <c r="I150" s="79" t="str">
        <f>IF(COUNTIFS(TKB_HK2_Moi_Giang!$S:$S,ThongKe_GV!$C150,TKB_HK2_Moi_Giang!$K:$K,ThongKe_GV!I$1,TKB_HK2_Moi_Giang!$L:$L,ThongKe_GV!I$2)&gt;0,"X","")</f>
        <v/>
      </c>
      <c r="J150" s="79" t="str">
        <f>IF(COUNTIFS(TKB_HK2_Moi_Giang!$S:$S,ThongKe_GV!$C150,TKB_HK2_Moi_Giang!$K:$K,ThongKe_GV!J$1,TKB_HK2_Moi_Giang!$L:$L,ThongKe_GV!J$2)&gt;0,"X","")</f>
        <v/>
      </c>
      <c r="K150" s="79" t="str">
        <f>IF(COUNTIFS(TKB_HK2_Moi_Giang!$S:$S,ThongKe_GV!$C150,TKB_HK2_Moi_Giang!$K:$K,ThongKe_GV!K$1,TKB_HK2_Moi_Giang!$L:$L,ThongKe_GV!K$2)&gt;0,"X","")</f>
        <v/>
      </c>
      <c r="L150" s="79" t="str">
        <f>IF(COUNTIFS(TKB_HK2_Moi_Giang!$S:$S,ThongKe_GV!$C150,TKB_HK2_Moi_Giang!$K:$K,ThongKe_GV!L$1,TKB_HK2_Moi_Giang!$L:$L,ThongKe_GV!L$2)&gt;0,"X","")</f>
        <v/>
      </c>
      <c r="M150" s="79" t="str">
        <f>IF(COUNTIFS(TKB_HK2_Moi_Giang!$S:$S,ThongKe_GV!$C150,TKB_HK2_Moi_Giang!$K:$K,ThongKe_GV!M$1,TKB_HK2_Moi_Giang!$L:$L,ThongKe_GV!M$2)&gt;0,"X","")</f>
        <v/>
      </c>
      <c r="N150" s="79" t="str">
        <f>IF(COUNTIFS(TKB_HK2_Moi_Giang!$S:$S,ThongKe_GV!$C150,TKB_HK2_Moi_Giang!$K:$K,ThongKe_GV!N$1,TKB_HK2_Moi_Giang!$L:$L,ThongKe_GV!N$2)&gt;0,"X","")</f>
        <v/>
      </c>
      <c r="O150" s="79" t="str">
        <f>IF(COUNTIFS(TKB_HK2_Moi_Giang!$S:$S,ThongKe_GV!$C150,TKB_HK2_Moi_Giang!$K:$K,ThongKe_GV!O$1,TKB_HK2_Moi_Giang!$L:$L,ThongKe_GV!O$2)&gt;0,"X","")</f>
        <v/>
      </c>
      <c r="P150" s="79" t="str">
        <f>IF(COUNTIFS(TKB_HK2_Moi_Giang!$S:$S,ThongKe_GV!$C150,TKB_HK2_Moi_Giang!$K:$K,ThongKe_GV!P$1,TKB_HK2_Moi_Giang!$L:$L,ThongKe_GV!P$2)&gt;0,"X","")</f>
        <v/>
      </c>
      <c r="Q150" s="80" t="str">
        <f>IF(COUNTIFS(TKB_HK2_Moi_Giang!$S:$S,ThongKe_GV!$C150,TKB_HK2_Moi_Giang!$K:$K,ThongKe_GV!Q$1,TKB_HK2_Moi_Giang!$L:$L,ThongKe_GV!Q$2)&gt;0,"X","")</f>
        <v/>
      </c>
      <c r="R150" s="80" t="str">
        <f>IF(COUNTIFS(TKB_HK2_Moi_Giang!$S:$S,ThongKe_GV!$C150,TKB_HK2_Moi_Giang!$K:$K,ThongKe_GV!R$1,TKB_HK2_Moi_Giang!$L:$L,ThongKe_GV!R$2)&gt;0,"X","")</f>
        <v/>
      </c>
      <c r="S150" s="80" t="str">
        <f>IF(COUNTIFS(TKB_HK2_Moi_Giang!$S:$S,ThongKe_GV!$C150,TKB_HK2_Moi_Giang!$K:$K,ThongKe_GV!S$1,TKB_HK2_Moi_Giang!$L:$L,ThongKe_GV!S$2)&gt;0,"X","")</f>
        <v/>
      </c>
      <c r="T150" s="80" t="str">
        <f>IF(COUNTIFS(TKB_HK2_Moi_Giang!$S:$S,ThongKe_GV!$C150,TKB_HK2_Moi_Giang!$K:$K,ThongKe_GV!T$1,TKB_HK2_Moi_Giang!$L:$L,ThongKe_GV!T$2)&gt;0,"X","")</f>
        <v/>
      </c>
      <c r="U150" s="80" t="str">
        <f>IF(COUNTIFS(TKB_HK2_Moi_Giang!$S:$S,ThongKe_GV!$C150,TKB_HK2_Moi_Giang!$K:$K,ThongKe_GV!U$1,TKB_HK2_Moi_Giang!$L:$L,ThongKe_GV!U$2)&gt;0,"X","")</f>
        <v/>
      </c>
      <c r="V150" s="80" t="str">
        <f>IF(COUNTIFS(TKB_HK2_Moi_Giang!$S:$S,ThongKe_GV!$C150,TKB_HK2_Moi_Giang!$K:$K,ThongKe_GV!V$1,TKB_HK2_Moi_Giang!$L:$L,ThongKe_GV!V$2)&gt;0,"X","")</f>
        <v/>
      </c>
      <c r="W150" s="80" t="str">
        <f>IF(COUNTIFS(TKB_HK2_Moi_Giang!$S:$S,ThongKe_GV!$C150,TKB_HK2_Moi_Giang!$K:$K,ThongKe_GV!W$1,TKB_HK2_Moi_Giang!$L:$L,ThongKe_GV!W$2)&gt;0,"X","")</f>
        <v/>
      </c>
      <c r="X150" s="80" t="str">
        <f>IF(COUNTIFS(TKB_HK2_Moi_Giang!$S:$S,ThongKe_GV!$C150,TKB_HK2_Moi_Giang!$K:$K,ThongKe_GV!X$1,TKB_HK2_Moi_Giang!$L:$L,ThongKe_GV!X$2)&gt;0,"X","")</f>
        <v/>
      </c>
      <c r="Y150" s="80" t="str">
        <f>IF(COUNTIFS(TKB_HK2_Moi_Giang!$S:$S,ThongKe_GV!$C150,TKB_HK2_Moi_Giang!$K:$K,ThongKe_GV!Y$1,TKB_HK2_Moi_Giang!$L:$L,ThongKe_GV!Y$2)&gt;0,"X","")</f>
        <v/>
      </c>
      <c r="Z150" s="80" t="str">
        <f>IF(COUNTIFS(TKB_HK2_Moi_Giang!$S:$S,ThongKe_GV!$C150,TKB_HK2_Moi_Giang!$K:$K,ThongKe_GV!Z$1,TKB_HK2_Moi_Giang!$L:$L,ThongKe_GV!Z$2)&gt;0,"X","")</f>
        <v/>
      </c>
      <c r="AA150" s="80" t="str">
        <f>IF(COUNTIFS(TKB_HK2_Moi_Giang!$S:$S,ThongKe_GV!$C150,TKB_HK2_Moi_Giang!$K:$K,ThongKe_GV!AA$1,TKB_HK2_Moi_Giang!$L:$L,ThongKe_GV!AA$2)&gt;0,"X","")</f>
        <v/>
      </c>
      <c r="AB150" s="80" t="str">
        <f>IF(COUNTIFS(TKB_HK2_Moi_Giang!$S:$S,ThongKe_GV!$C150,TKB_HK2_Moi_Giang!$K:$K,ThongKe_GV!AB$1,TKB_HK2_Moi_Giang!$L:$L,ThongKe_GV!AB$2)&gt;0,"X","")</f>
        <v/>
      </c>
    </row>
    <row r="151">
      <c r="A151" s="68" t="str">
        <f t="shared" si="7"/>
        <v>Ngoại ngữ</v>
      </c>
      <c r="B151" s="77" t="s">
        <v>510</v>
      </c>
      <c r="C151" s="85" t="s">
        <v>511</v>
      </c>
      <c r="D151" s="85" t="s">
        <v>512</v>
      </c>
      <c r="E151" s="79" t="str">
        <f>IF(COUNTIFS(TKB_HK2_Moi_Giang!$S:$S,ThongKe_GV!$C151,TKB_HK2_Moi_Giang!$K:$K,ThongKe_GV!E$1,TKB_HK2_Moi_Giang!$L:$L,ThongKe_GV!E$2)&gt;0,"X","")</f>
        <v/>
      </c>
      <c r="F151" s="79" t="str">
        <f>IF(COUNTIFS(TKB_HK2_Moi_Giang!$S:$S,ThongKe_GV!$C151,TKB_HK2_Moi_Giang!$K:$K,ThongKe_GV!F$1,TKB_HK2_Moi_Giang!$L:$L,ThongKe_GV!F$2)&gt;0,"X","")</f>
        <v/>
      </c>
      <c r="G151" s="79" t="str">
        <f>IF(COUNTIFS(TKB_HK2_Moi_Giang!$S:$S,ThongKe_GV!$C151,TKB_HK2_Moi_Giang!$K:$K,ThongKe_GV!G$1,TKB_HK2_Moi_Giang!$L:$L,ThongKe_GV!G$2)&gt;0,"X","")</f>
        <v/>
      </c>
      <c r="H151" s="79" t="str">
        <f>IF(COUNTIFS(TKB_HK2_Moi_Giang!$S:$S,ThongKe_GV!$C151,TKB_HK2_Moi_Giang!$K:$K,ThongKe_GV!H$1,TKB_HK2_Moi_Giang!$L:$L,ThongKe_GV!H$2)&gt;0,"X","")</f>
        <v/>
      </c>
      <c r="I151" s="79" t="str">
        <f>IF(COUNTIFS(TKB_HK2_Moi_Giang!$S:$S,ThongKe_GV!$C151,TKB_HK2_Moi_Giang!$K:$K,ThongKe_GV!I$1,TKB_HK2_Moi_Giang!$L:$L,ThongKe_GV!I$2)&gt;0,"X","")</f>
        <v/>
      </c>
      <c r="J151" s="79" t="str">
        <f>IF(COUNTIFS(TKB_HK2_Moi_Giang!$S:$S,ThongKe_GV!$C151,TKB_HK2_Moi_Giang!$K:$K,ThongKe_GV!J$1,TKB_HK2_Moi_Giang!$L:$L,ThongKe_GV!J$2)&gt;0,"X","")</f>
        <v/>
      </c>
      <c r="K151" s="79" t="str">
        <f>IF(COUNTIFS(TKB_HK2_Moi_Giang!$S:$S,ThongKe_GV!$C151,TKB_HK2_Moi_Giang!$K:$K,ThongKe_GV!K$1,TKB_HK2_Moi_Giang!$L:$L,ThongKe_GV!K$2)&gt;0,"X","")</f>
        <v/>
      </c>
      <c r="L151" s="79" t="str">
        <f>IF(COUNTIFS(TKB_HK2_Moi_Giang!$S:$S,ThongKe_GV!$C151,TKB_HK2_Moi_Giang!$K:$K,ThongKe_GV!L$1,TKB_HK2_Moi_Giang!$L:$L,ThongKe_GV!L$2)&gt;0,"X","")</f>
        <v/>
      </c>
      <c r="M151" s="79" t="str">
        <f>IF(COUNTIFS(TKB_HK2_Moi_Giang!$S:$S,ThongKe_GV!$C151,TKB_HK2_Moi_Giang!$K:$K,ThongKe_GV!M$1,TKB_HK2_Moi_Giang!$L:$L,ThongKe_GV!M$2)&gt;0,"X","")</f>
        <v/>
      </c>
      <c r="N151" s="79" t="str">
        <f>IF(COUNTIFS(TKB_HK2_Moi_Giang!$S:$S,ThongKe_GV!$C151,TKB_HK2_Moi_Giang!$K:$K,ThongKe_GV!N$1,TKB_HK2_Moi_Giang!$L:$L,ThongKe_GV!N$2)&gt;0,"X","")</f>
        <v/>
      </c>
      <c r="O151" s="79" t="str">
        <f>IF(COUNTIFS(TKB_HK2_Moi_Giang!$S:$S,ThongKe_GV!$C151,TKB_HK2_Moi_Giang!$K:$K,ThongKe_GV!O$1,TKB_HK2_Moi_Giang!$L:$L,ThongKe_GV!O$2)&gt;0,"X","")</f>
        <v/>
      </c>
      <c r="P151" s="79" t="str">
        <f>IF(COUNTIFS(TKB_HK2_Moi_Giang!$S:$S,ThongKe_GV!$C151,TKB_HK2_Moi_Giang!$K:$K,ThongKe_GV!P$1,TKB_HK2_Moi_Giang!$L:$L,ThongKe_GV!P$2)&gt;0,"X","")</f>
        <v/>
      </c>
      <c r="Q151" s="80" t="str">
        <f>IF(COUNTIFS(TKB_HK2_Moi_Giang!$S:$S,ThongKe_GV!$C151,TKB_HK2_Moi_Giang!$K:$K,ThongKe_GV!Q$1,TKB_HK2_Moi_Giang!$L:$L,ThongKe_GV!Q$2)&gt;0,"X","")</f>
        <v/>
      </c>
      <c r="R151" s="80" t="str">
        <f>IF(COUNTIFS(TKB_HK2_Moi_Giang!$S:$S,ThongKe_GV!$C151,TKB_HK2_Moi_Giang!$K:$K,ThongKe_GV!R$1,TKB_HK2_Moi_Giang!$L:$L,ThongKe_GV!R$2)&gt;0,"X","")</f>
        <v/>
      </c>
      <c r="S151" s="80" t="str">
        <f>IF(COUNTIFS(TKB_HK2_Moi_Giang!$S:$S,ThongKe_GV!$C151,TKB_HK2_Moi_Giang!$K:$K,ThongKe_GV!S$1,TKB_HK2_Moi_Giang!$L:$L,ThongKe_GV!S$2)&gt;0,"X","")</f>
        <v/>
      </c>
      <c r="T151" s="80" t="str">
        <f>IF(COUNTIFS(TKB_HK2_Moi_Giang!$S:$S,ThongKe_GV!$C151,TKB_HK2_Moi_Giang!$K:$K,ThongKe_GV!T$1,TKB_HK2_Moi_Giang!$L:$L,ThongKe_GV!T$2)&gt;0,"X","")</f>
        <v/>
      </c>
      <c r="U151" s="80" t="str">
        <f>IF(COUNTIFS(TKB_HK2_Moi_Giang!$S:$S,ThongKe_GV!$C151,TKB_HK2_Moi_Giang!$K:$K,ThongKe_GV!U$1,TKB_HK2_Moi_Giang!$L:$L,ThongKe_GV!U$2)&gt;0,"X","")</f>
        <v/>
      </c>
      <c r="V151" s="80" t="str">
        <f>IF(COUNTIFS(TKB_HK2_Moi_Giang!$S:$S,ThongKe_GV!$C151,TKB_HK2_Moi_Giang!$K:$K,ThongKe_GV!V$1,TKB_HK2_Moi_Giang!$L:$L,ThongKe_GV!V$2)&gt;0,"X","")</f>
        <v/>
      </c>
      <c r="W151" s="80" t="str">
        <f>IF(COUNTIFS(TKB_HK2_Moi_Giang!$S:$S,ThongKe_GV!$C151,TKB_HK2_Moi_Giang!$K:$K,ThongKe_GV!W$1,TKB_HK2_Moi_Giang!$L:$L,ThongKe_GV!W$2)&gt;0,"X","")</f>
        <v/>
      </c>
      <c r="X151" s="80" t="str">
        <f>IF(COUNTIFS(TKB_HK2_Moi_Giang!$S:$S,ThongKe_GV!$C151,TKB_HK2_Moi_Giang!$K:$K,ThongKe_GV!X$1,TKB_HK2_Moi_Giang!$L:$L,ThongKe_GV!X$2)&gt;0,"X","")</f>
        <v/>
      </c>
      <c r="Y151" s="80" t="str">
        <f>IF(COUNTIFS(TKB_HK2_Moi_Giang!$S:$S,ThongKe_GV!$C151,TKB_HK2_Moi_Giang!$K:$K,ThongKe_GV!Y$1,TKB_HK2_Moi_Giang!$L:$L,ThongKe_GV!Y$2)&gt;0,"X","")</f>
        <v/>
      </c>
      <c r="Z151" s="80" t="str">
        <f>IF(COUNTIFS(TKB_HK2_Moi_Giang!$S:$S,ThongKe_GV!$C151,TKB_HK2_Moi_Giang!$K:$K,ThongKe_GV!Z$1,TKB_HK2_Moi_Giang!$L:$L,ThongKe_GV!Z$2)&gt;0,"X","")</f>
        <v/>
      </c>
      <c r="AA151" s="80" t="str">
        <f>IF(COUNTIFS(TKB_HK2_Moi_Giang!$S:$S,ThongKe_GV!$C151,TKB_HK2_Moi_Giang!$K:$K,ThongKe_GV!AA$1,TKB_HK2_Moi_Giang!$L:$L,ThongKe_GV!AA$2)&gt;0,"X","")</f>
        <v/>
      </c>
      <c r="AB151" s="80" t="str">
        <f>IF(COUNTIFS(TKB_HK2_Moi_Giang!$S:$S,ThongKe_GV!$C151,TKB_HK2_Moi_Giang!$K:$K,ThongKe_GV!AB$1,TKB_HK2_Moi_Giang!$L:$L,ThongKe_GV!AB$2)&gt;0,"X","")</f>
        <v/>
      </c>
    </row>
    <row r="152">
      <c r="A152" s="68" t="str">
        <f t="shared" si="7"/>
        <v>Thiết kế</v>
      </c>
      <c r="B152" s="77" t="s">
        <v>513</v>
      </c>
      <c r="C152" s="85" t="s">
        <v>514</v>
      </c>
      <c r="D152" s="85" t="s">
        <v>515</v>
      </c>
      <c r="E152" s="79" t="str">
        <f>IF(COUNTIFS(TKB_HK2_Moi_Giang!$S:$S,ThongKe_GV!$C152,TKB_HK2_Moi_Giang!$K:$K,ThongKe_GV!E$1,TKB_HK2_Moi_Giang!$L:$L,ThongKe_GV!E$2)&gt;0,"X","")</f>
        <v/>
      </c>
      <c r="F152" s="79" t="str">
        <f>IF(COUNTIFS(TKB_HK2_Moi_Giang!$S:$S,ThongKe_GV!$C152,TKB_HK2_Moi_Giang!$K:$K,ThongKe_GV!F$1,TKB_HK2_Moi_Giang!$L:$L,ThongKe_GV!F$2)&gt;0,"X","")</f>
        <v/>
      </c>
      <c r="G152" s="79" t="str">
        <f>IF(COUNTIFS(TKB_HK2_Moi_Giang!$S:$S,ThongKe_GV!$C152,TKB_HK2_Moi_Giang!$K:$K,ThongKe_GV!G$1,TKB_HK2_Moi_Giang!$L:$L,ThongKe_GV!G$2)&gt;0,"X","")</f>
        <v/>
      </c>
      <c r="H152" s="79" t="str">
        <f>IF(COUNTIFS(TKB_HK2_Moi_Giang!$S:$S,ThongKe_GV!$C152,TKB_HK2_Moi_Giang!$K:$K,ThongKe_GV!H$1,TKB_HK2_Moi_Giang!$L:$L,ThongKe_GV!H$2)&gt;0,"X","")</f>
        <v/>
      </c>
      <c r="I152" s="79" t="str">
        <f>IF(COUNTIFS(TKB_HK2_Moi_Giang!$S:$S,ThongKe_GV!$C152,TKB_HK2_Moi_Giang!$K:$K,ThongKe_GV!I$1,TKB_HK2_Moi_Giang!$L:$L,ThongKe_GV!I$2)&gt;0,"X","")</f>
        <v/>
      </c>
      <c r="J152" s="79" t="str">
        <f>IF(COUNTIFS(TKB_HK2_Moi_Giang!$S:$S,ThongKe_GV!$C152,TKB_HK2_Moi_Giang!$K:$K,ThongKe_GV!J$1,TKB_HK2_Moi_Giang!$L:$L,ThongKe_GV!J$2)&gt;0,"X","")</f>
        <v/>
      </c>
      <c r="K152" s="79" t="str">
        <f>IF(COUNTIFS(TKB_HK2_Moi_Giang!$S:$S,ThongKe_GV!$C152,TKB_HK2_Moi_Giang!$K:$K,ThongKe_GV!K$1,TKB_HK2_Moi_Giang!$L:$L,ThongKe_GV!K$2)&gt;0,"X","")</f>
        <v/>
      </c>
      <c r="L152" s="79" t="str">
        <f>IF(COUNTIFS(TKB_HK2_Moi_Giang!$S:$S,ThongKe_GV!$C152,TKB_HK2_Moi_Giang!$K:$K,ThongKe_GV!L$1,TKB_HK2_Moi_Giang!$L:$L,ThongKe_GV!L$2)&gt;0,"X","")</f>
        <v/>
      </c>
      <c r="M152" s="79" t="str">
        <f>IF(COUNTIFS(TKB_HK2_Moi_Giang!$S:$S,ThongKe_GV!$C152,TKB_HK2_Moi_Giang!$K:$K,ThongKe_GV!M$1,TKB_HK2_Moi_Giang!$L:$L,ThongKe_GV!M$2)&gt;0,"X","")</f>
        <v/>
      </c>
      <c r="N152" s="79" t="str">
        <f>IF(COUNTIFS(TKB_HK2_Moi_Giang!$S:$S,ThongKe_GV!$C152,TKB_HK2_Moi_Giang!$K:$K,ThongKe_GV!N$1,TKB_HK2_Moi_Giang!$L:$L,ThongKe_GV!N$2)&gt;0,"X","")</f>
        <v/>
      </c>
      <c r="O152" s="79" t="str">
        <f>IF(COUNTIFS(TKB_HK2_Moi_Giang!$S:$S,ThongKe_GV!$C152,TKB_HK2_Moi_Giang!$K:$K,ThongKe_GV!O$1,TKB_HK2_Moi_Giang!$L:$L,ThongKe_GV!O$2)&gt;0,"X","")</f>
        <v/>
      </c>
      <c r="P152" s="79" t="str">
        <f>IF(COUNTIFS(TKB_HK2_Moi_Giang!$S:$S,ThongKe_GV!$C152,TKB_HK2_Moi_Giang!$K:$K,ThongKe_GV!P$1,TKB_HK2_Moi_Giang!$L:$L,ThongKe_GV!P$2)&gt;0,"X","")</f>
        <v/>
      </c>
      <c r="Q152" s="80" t="str">
        <f>IF(COUNTIFS(TKB_HK2_Moi_Giang!$S:$S,ThongKe_GV!$C152,TKB_HK2_Moi_Giang!$K:$K,ThongKe_GV!Q$1,TKB_HK2_Moi_Giang!$L:$L,ThongKe_GV!Q$2)&gt;0,"X","")</f>
        <v/>
      </c>
      <c r="R152" s="80" t="str">
        <f>IF(COUNTIFS(TKB_HK2_Moi_Giang!$S:$S,ThongKe_GV!$C152,TKB_HK2_Moi_Giang!$K:$K,ThongKe_GV!R$1,TKB_HK2_Moi_Giang!$L:$L,ThongKe_GV!R$2)&gt;0,"X","")</f>
        <v/>
      </c>
      <c r="S152" s="80" t="str">
        <f>IF(COUNTIFS(TKB_HK2_Moi_Giang!$S:$S,ThongKe_GV!$C152,TKB_HK2_Moi_Giang!$K:$K,ThongKe_GV!S$1,TKB_HK2_Moi_Giang!$L:$L,ThongKe_GV!S$2)&gt;0,"X","")</f>
        <v/>
      </c>
      <c r="T152" s="80" t="str">
        <f>IF(COUNTIFS(TKB_HK2_Moi_Giang!$S:$S,ThongKe_GV!$C152,TKB_HK2_Moi_Giang!$K:$K,ThongKe_GV!T$1,TKB_HK2_Moi_Giang!$L:$L,ThongKe_GV!T$2)&gt;0,"X","")</f>
        <v/>
      </c>
      <c r="U152" s="80" t="str">
        <f>IF(COUNTIFS(TKB_HK2_Moi_Giang!$S:$S,ThongKe_GV!$C152,TKB_HK2_Moi_Giang!$K:$K,ThongKe_GV!U$1,TKB_HK2_Moi_Giang!$L:$L,ThongKe_GV!U$2)&gt;0,"X","")</f>
        <v/>
      </c>
      <c r="V152" s="80" t="str">
        <f>IF(COUNTIFS(TKB_HK2_Moi_Giang!$S:$S,ThongKe_GV!$C152,TKB_HK2_Moi_Giang!$K:$K,ThongKe_GV!V$1,TKB_HK2_Moi_Giang!$L:$L,ThongKe_GV!V$2)&gt;0,"X","")</f>
        <v/>
      </c>
      <c r="W152" s="80" t="str">
        <f>IF(COUNTIFS(TKB_HK2_Moi_Giang!$S:$S,ThongKe_GV!$C152,TKB_HK2_Moi_Giang!$K:$K,ThongKe_GV!W$1,TKB_HK2_Moi_Giang!$L:$L,ThongKe_GV!W$2)&gt;0,"X","")</f>
        <v/>
      </c>
      <c r="X152" s="80" t="str">
        <f>IF(COUNTIFS(TKB_HK2_Moi_Giang!$S:$S,ThongKe_GV!$C152,TKB_HK2_Moi_Giang!$K:$K,ThongKe_GV!X$1,TKB_HK2_Moi_Giang!$L:$L,ThongKe_GV!X$2)&gt;0,"X","")</f>
        <v/>
      </c>
      <c r="Y152" s="80" t="str">
        <f>IF(COUNTIFS(TKB_HK2_Moi_Giang!$S:$S,ThongKe_GV!$C152,TKB_HK2_Moi_Giang!$K:$K,ThongKe_GV!Y$1,TKB_HK2_Moi_Giang!$L:$L,ThongKe_GV!Y$2)&gt;0,"X","")</f>
        <v/>
      </c>
      <c r="Z152" s="80" t="str">
        <f>IF(COUNTIFS(TKB_HK2_Moi_Giang!$S:$S,ThongKe_GV!$C152,TKB_HK2_Moi_Giang!$K:$K,ThongKe_GV!Z$1,TKB_HK2_Moi_Giang!$L:$L,ThongKe_GV!Z$2)&gt;0,"X","")</f>
        <v/>
      </c>
      <c r="AA152" s="80" t="str">
        <f>IF(COUNTIFS(TKB_HK2_Moi_Giang!$S:$S,ThongKe_GV!$C152,TKB_HK2_Moi_Giang!$K:$K,ThongKe_GV!AA$1,TKB_HK2_Moi_Giang!$L:$L,ThongKe_GV!AA$2)&gt;0,"X","")</f>
        <v/>
      </c>
      <c r="AB152" s="80" t="str">
        <f>IF(COUNTIFS(TKB_HK2_Moi_Giang!$S:$S,ThongKe_GV!$C152,TKB_HK2_Moi_Giang!$K:$K,ThongKe_GV!AB$1,TKB_HK2_Moi_Giang!$L:$L,ThongKe_GV!AB$2)&gt;0,"X","")</f>
        <v/>
      </c>
    </row>
    <row r="153">
      <c r="A153" s="68" t="str">
        <f t="shared" si="7"/>
        <v>Ngoại ngữ</v>
      </c>
      <c r="B153" s="77" t="s">
        <v>516</v>
      </c>
      <c r="C153" s="85" t="s">
        <v>517</v>
      </c>
      <c r="D153" s="85" t="s">
        <v>518</v>
      </c>
      <c r="E153" s="79" t="str">
        <f>IF(COUNTIFS(TKB_HK2_Moi_Giang!$S:$S,ThongKe_GV!$C153,TKB_HK2_Moi_Giang!$K:$K,ThongKe_GV!E$1,TKB_HK2_Moi_Giang!$L:$L,ThongKe_GV!E$2)&gt;0,"X","")</f>
        <v/>
      </c>
      <c r="F153" s="79" t="str">
        <f>IF(COUNTIFS(TKB_HK2_Moi_Giang!$S:$S,ThongKe_GV!$C153,TKB_HK2_Moi_Giang!$K:$K,ThongKe_GV!F$1,TKB_HK2_Moi_Giang!$L:$L,ThongKe_GV!F$2)&gt;0,"X","")</f>
        <v/>
      </c>
      <c r="G153" s="79" t="str">
        <f>IF(COUNTIFS(TKB_HK2_Moi_Giang!$S:$S,ThongKe_GV!$C153,TKB_HK2_Moi_Giang!$K:$K,ThongKe_GV!G$1,TKB_HK2_Moi_Giang!$L:$L,ThongKe_GV!G$2)&gt;0,"X","")</f>
        <v/>
      </c>
      <c r="H153" s="79" t="str">
        <f>IF(COUNTIFS(TKB_HK2_Moi_Giang!$S:$S,ThongKe_GV!$C153,TKB_HK2_Moi_Giang!$K:$K,ThongKe_GV!H$1,TKB_HK2_Moi_Giang!$L:$L,ThongKe_GV!H$2)&gt;0,"X","")</f>
        <v/>
      </c>
      <c r="I153" s="79" t="str">
        <f>IF(COUNTIFS(TKB_HK2_Moi_Giang!$S:$S,ThongKe_GV!$C153,TKB_HK2_Moi_Giang!$K:$K,ThongKe_GV!I$1,TKB_HK2_Moi_Giang!$L:$L,ThongKe_GV!I$2)&gt;0,"X","")</f>
        <v/>
      </c>
      <c r="J153" s="79" t="str">
        <f>IF(COUNTIFS(TKB_HK2_Moi_Giang!$S:$S,ThongKe_GV!$C153,TKB_HK2_Moi_Giang!$K:$K,ThongKe_GV!J$1,TKB_HK2_Moi_Giang!$L:$L,ThongKe_GV!J$2)&gt;0,"X","")</f>
        <v/>
      </c>
      <c r="K153" s="79" t="str">
        <f>IF(COUNTIFS(TKB_HK2_Moi_Giang!$S:$S,ThongKe_GV!$C153,TKB_HK2_Moi_Giang!$K:$K,ThongKe_GV!K$1,TKB_HK2_Moi_Giang!$L:$L,ThongKe_GV!K$2)&gt;0,"X","")</f>
        <v/>
      </c>
      <c r="L153" s="79" t="str">
        <f>IF(COUNTIFS(TKB_HK2_Moi_Giang!$S:$S,ThongKe_GV!$C153,TKB_HK2_Moi_Giang!$K:$K,ThongKe_GV!L$1,TKB_HK2_Moi_Giang!$L:$L,ThongKe_GV!L$2)&gt;0,"X","")</f>
        <v/>
      </c>
      <c r="M153" s="79" t="str">
        <f>IF(COUNTIFS(TKB_HK2_Moi_Giang!$S:$S,ThongKe_GV!$C153,TKB_HK2_Moi_Giang!$K:$K,ThongKe_GV!M$1,TKB_HK2_Moi_Giang!$L:$L,ThongKe_GV!M$2)&gt;0,"X","")</f>
        <v/>
      </c>
      <c r="N153" s="79" t="str">
        <f>IF(COUNTIFS(TKB_HK2_Moi_Giang!$S:$S,ThongKe_GV!$C153,TKB_HK2_Moi_Giang!$K:$K,ThongKe_GV!N$1,TKB_HK2_Moi_Giang!$L:$L,ThongKe_GV!N$2)&gt;0,"X","")</f>
        <v/>
      </c>
      <c r="O153" s="79" t="str">
        <f>IF(COUNTIFS(TKB_HK2_Moi_Giang!$S:$S,ThongKe_GV!$C153,TKB_HK2_Moi_Giang!$K:$K,ThongKe_GV!O$1,TKB_HK2_Moi_Giang!$L:$L,ThongKe_GV!O$2)&gt;0,"X","")</f>
        <v/>
      </c>
      <c r="P153" s="79" t="str">
        <f>IF(COUNTIFS(TKB_HK2_Moi_Giang!$S:$S,ThongKe_GV!$C153,TKB_HK2_Moi_Giang!$K:$K,ThongKe_GV!P$1,TKB_HK2_Moi_Giang!$L:$L,ThongKe_GV!P$2)&gt;0,"X","")</f>
        <v/>
      </c>
      <c r="Q153" s="80" t="str">
        <f>IF(COUNTIFS(TKB_HK2_Moi_Giang!$S:$S,ThongKe_GV!$C153,TKB_HK2_Moi_Giang!$K:$K,ThongKe_GV!Q$1,TKB_HK2_Moi_Giang!$L:$L,ThongKe_GV!Q$2)&gt;0,"X","")</f>
        <v/>
      </c>
      <c r="R153" s="80" t="str">
        <f>IF(COUNTIFS(TKB_HK2_Moi_Giang!$S:$S,ThongKe_GV!$C153,TKB_HK2_Moi_Giang!$K:$K,ThongKe_GV!R$1,TKB_HK2_Moi_Giang!$L:$L,ThongKe_GV!R$2)&gt;0,"X","")</f>
        <v/>
      </c>
      <c r="S153" s="80" t="str">
        <f>IF(COUNTIFS(TKB_HK2_Moi_Giang!$S:$S,ThongKe_GV!$C153,TKB_HK2_Moi_Giang!$K:$K,ThongKe_GV!S$1,TKB_HK2_Moi_Giang!$L:$L,ThongKe_GV!S$2)&gt;0,"X","")</f>
        <v/>
      </c>
      <c r="T153" s="80" t="str">
        <f>IF(COUNTIFS(TKB_HK2_Moi_Giang!$S:$S,ThongKe_GV!$C153,TKB_HK2_Moi_Giang!$K:$K,ThongKe_GV!T$1,TKB_HK2_Moi_Giang!$L:$L,ThongKe_GV!T$2)&gt;0,"X","")</f>
        <v/>
      </c>
      <c r="U153" s="80" t="str">
        <f>IF(COUNTIFS(TKB_HK2_Moi_Giang!$S:$S,ThongKe_GV!$C153,TKB_HK2_Moi_Giang!$K:$K,ThongKe_GV!U$1,TKB_HK2_Moi_Giang!$L:$L,ThongKe_GV!U$2)&gt;0,"X","")</f>
        <v/>
      </c>
      <c r="V153" s="80" t="str">
        <f>IF(COUNTIFS(TKB_HK2_Moi_Giang!$S:$S,ThongKe_GV!$C153,TKB_HK2_Moi_Giang!$K:$K,ThongKe_GV!V$1,TKB_HK2_Moi_Giang!$L:$L,ThongKe_GV!V$2)&gt;0,"X","")</f>
        <v/>
      </c>
      <c r="W153" s="80" t="str">
        <f>IF(COUNTIFS(TKB_HK2_Moi_Giang!$S:$S,ThongKe_GV!$C153,TKB_HK2_Moi_Giang!$K:$K,ThongKe_GV!W$1,TKB_HK2_Moi_Giang!$L:$L,ThongKe_GV!W$2)&gt;0,"X","")</f>
        <v/>
      </c>
      <c r="X153" s="80" t="str">
        <f>IF(COUNTIFS(TKB_HK2_Moi_Giang!$S:$S,ThongKe_GV!$C153,TKB_HK2_Moi_Giang!$K:$K,ThongKe_GV!X$1,TKB_HK2_Moi_Giang!$L:$L,ThongKe_GV!X$2)&gt;0,"X","")</f>
        <v/>
      </c>
      <c r="Y153" s="80" t="str">
        <f>IF(COUNTIFS(TKB_HK2_Moi_Giang!$S:$S,ThongKe_GV!$C153,TKB_HK2_Moi_Giang!$K:$K,ThongKe_GV!Y$1,TKB_HK2_Moi_Giang!$L:$L,ThongKe_GV!Y$2)&gt;0,"X","")</f>
        <v/>
      </c>
      <c r="Z153" s="80" t="str">
        <f>IF(COUNTIFS(TKB_HK2_Moi_Giang!$S:$S,ThongKe_GV!$C153,TKB_HK2_Moi_Giang!$K:$K,ThongKe_GV!Z$1,TKB_HK2_Moi_Giang!$L:$L,ThongKe_GV!Z$2)&gt;0,"X","")</f>
        <v/>
      </c>
      <c r="AA153" s="80" t="str">
        <f>IF(COUNTIFS(TKB_HK2_Moi_Giang!$S:$S,ThongKe_GV!$C153,TKB_HK2_Moi_Giang!$K:$K,ThongKe_GV!AA$1,TKB_HK2_Moi_Giang!$L:$L,ThongKe_GV!AA$2)&gt;0,"X","")</f>
        <v/>
      </c>
      <c r="AB153" s="80" t="str">
        <f>IF(COUNTIFS(TKB_HK2_Moi_Giang!$S:$S,ThongKe_GV!$C153,TKB_HK2_Moi_Giang!$K:$K,ThongKe_GV!AB$1,TKB_HK2_Moi_Giang!$L:$L,ThongKe_GV!AB$2)&gt;0,"X","")</f>
        <v/>
      </c>
    </row>
    <row r="154">
      <c r="A154" s="68" t="str">
        <f t="shared" si="7"/>
        <v>Quản trị</v>
      </c>
      <c r="B154" s="77" t="s">
        <v>519</v>
      </c>
      <c r="C154" s="85" t="s">
        <v>520</v>
      </c>
      <c r="D154" s="85" t="s">
        <v>521</v>
      </c>
      <c r="E154" s="79" t="str">
        <f>IF(COUNTIFS(TKB_HK2_Moi_Giang!$S:$S,ThongKe_GV!$C154,TKB_HK2_Moi_Giang!$K:$K,ThongKe_GV!E$1,TKB_HK2_Moi_Giang!$L:$L,ThongKe_GV!E$2)&gt;0,"X","")</f>
        <v/>
      </c>
      <c r="F154" s="79" t="str">
        <f>IF(COUNTIFS(TKB_HK2_Moi_Giang!$S:$S,ThongKe_GV!$C154,TKB_HK2_Moi_Giang!$K:$K,ThongKe_GV!F$1,TKB_HK2_Moi_Giang!$L:$L,ThongKe_GV!F$2)&gt;0,"X","")</f>
        <v/>
      </c>
      <c r="G154" s="79" t="str">
        <f>IF(COUNTIFS(TKB_HK2_Moi_Giang!$S:$S,ThongKe_GV!$C154,TKB_HK2_Moi_Giang!$K:$K,ThongKe_GV!G$1,TKB_HK2_Moi_Giang!$L:$L,ThongKe_GV!G$2)&gt;0,"X","")</f>
        <v/>
      </c>
      <c r="H154" s="79" t="str">
        <f>IF(COUNTIFS(TKB_HK2_Moi_Giang!$S:$S,ThongKe_GV!$C154,TKB_HK2_Moi_Giang!$K:$K,ThongKe_GV!H$1,TKB_HK2_Moi_Giang!$L:$L,ThongKe_GV!H$2)&gt;0,"X","")</f>
        <v/>
      </c>
      <c r="I154" s="79" t="str">
        <f>IF(COUNTIFS(TKB_HK2_Moi_Giang!$S:$S,ThongKe_GV!$C154,TKB_HK2_Moi_Giang!$K:$K,ThongKe_GV!I$1,TKB_HK2_Moi_Giang!$L:$L,ThongKe_GV!I$2)&gt;0,"X","")</f>
        <v/>
      </c>
      <c r="J154" s="79" t="str">
        <f>IF(COUNTIFS(TKB_HK2_Moi_Giang!$S:$S,ThongKe_GV!$C154,TKB_HK2_Moi_Giang!$K:$K,ThongKe_GV!J$1,TKB_HK2_Moi_Giang!$L:$L,ThongKe_GV!J$2)&gt;0,"X","")</f>
        <v/>
      </c>
      <c r="K154" s="79" t="str">
        <f>IF(COUNTIFS(TKB_HK2_Moi_Giang!$S:$S,ThongKe_GV!$C154,TKB_HK2_Moi_Giang!$K:$K,ThongKe_GV!K$1,TKB_HK2_Moi_Giang!$L:$L,ThongKe_GV!K$2)&gt;0,"X","")</f>
        <v/>
      </c>
      <c r="L154" s="79" t="str">
        <f>IF(COUNTIFS(TKB_HK2_Moi_Giang!$S:$S,ThongKe_GV!$C154,TKB_HK2_Moi_Giang!$K:$K,ThongKe_GV!L$1,TKB_HK2_Moi_Giang!$L:$L,ThongKe_GV!L$2)&gt;0,"X","")</f>
        <v/>
      </c>
      <c r="M154" s="79" t="str">
        <f>IF(COUNTIFS(TKB_HK2_Moi_Giang!$S:$S,ThongKe_GV!$C154,TKB_HK2_Moi_Giang!$K:$K,ThongKe_GV!M$1,TKB_HK2_Moi_Giang!$L:$L,ThongKe_GV!M$2)&gt;0,"X","")</f>
        <v/>
      </c>
      <c r="N154" s="79" t="str">
        <f>IF(COUNTIFS(TKB_HK2_Moi_Giang!$S:$S,ThongKe_GV!$C154,TKB_HK2_Moi_Giang!$K:$K,ThongKe_GV!N$1,TKB_HK2_Moi_Giang!$L:$L,ThongKe_GV!N$2)&gt;0,"X","")</f>
        <v/>
      </c>
      <c r="O154" s="79" t="str">
        <f>IF(COUNTIFS(TKB_HK2_Moi_Giang!$S:$S,ThongKe_GV!$C154,TKB_HK2_Moi_Giang!$K:$K,ThongKe_GV!O$1,TKB_HK2_Moi_Giang!$L:$L,ThongKe_GV!O$2)&gt;0,"X","")</f>
        <v/>
      </c>
      <c r="P154" s="79" t="str">
        <f>IF(COUNTIFS(TKB_HK2_Moi_Giang!$S:$S,ThongKe_GV!$C154,TKB_HK2_Moi_Giang!$K:$K,ThongKe_GV!P$1,TKB_HK2_Moi_Giang!$L:$L,ThongKe_GV!P$2)&gt;0,"X","")</f>
        <v/>
      </c>
      <c r="Q154" s="80" t="str">
        <f>IF(COUNTIFS(TKB_HK2_Moi_Giang!$S:$S,ThongKe_GV!$C154,TKB_HK2_Moi_Giang!$K:$K,ThongKe_GV!Q$1,TKB_HK2_Moi_Giang!$L:$L,ThongKe_GV!Q$2)&gt;0,"X","")</f>
        <v/>
      </c>
      <c r="R154" s="80" t="str">
        <f>IF(COUNTIFS(TKB_HK2_Moi_Giang!$S:$S,ThongKe_GV!$C154,TKB_HK2_Moi_Giang!$K:$K,ThongKe_GV!R$1,TKB_HK2_Moi_Giang!$L:$L,ThongKe_GV!R$2)&gt;0,"X","")</f>
        <v/>
      </c>
      <c r="S154" s="80" t="str">
        <f>IF(COUNTIFS(TKB_HK2_Moi_Giang!$S:$S,ThongKe_GV!$C154,TKB_HK2_Moi_Giang!$K:$K,ThongKe_GV!S$1,TKB_HK2_Moi_Giang!$L:$L,ThongKe_GV!S$2)&gt;0,"X","")</f>
        <v/>
      </c>
      <c r="T154" s="80" t="str">
        <f>IF(COUNTIFS(TKB_HK2_Moi_Giang!$S:$S,ThongKe_GV!$C154,TKB_HK2_Moi_Giang!$K:$K,ThongKe_GV!T$1,TKB_HK2_Moi_Giang!$L:$L,ThongKe_GV!T$2)&gt;0,"X","")</f>
        <v/>
      </c>
      <c r="U154" s="80" t="str">
        <f>IF(COUNTIFS(TKB_HK2_Moi_Giang!$S:$S,ThongKe_GV!$C154,TKB_HK2_Moi_Giang!$K:$K,ThongKe_GV!U$1,TKB_HK2_Moi_Giang!$L:$L,ThongKe_GV!U$2)&gt;0,"X","")</f>
        <v/>
      </c>
      <c r="V154" s="80" t="str">
        <f>IF(COUNTIFS(TKB_HK2_Moi_Giang!$S:$S,ThongKe_GV!$C154,TKB_HK2_Moi_Giang!$K:$K,ThongKe_GV!V$1,TKB_HK2_Moi_Giang!$L:$L,ThongKe_GV!V$2)&gt;0,"X","")</f>
        <v/>
      </c>
      <c r="W154" s="80" t="str">
        <f>IF(COUNTIFS(TKB_HK2_Moi_Giang!$S:$S,ThongKe_GV!$C154,TKB_HK2_Moi_Giang!$K:$K,ThongKe_GV!W$1,TKB_HK2_Moi_Giang!$L:$L,ThongKe_GV!W$2)&gt;0,"X","")</f>
        <v/>
      </c>
      <c r="X154" s="80" t="str">
        <f>IF(COUNTIFS(TKB_HK2_Moi_Giang!$S:$S,ThongKe_GV!$C154,TKB_HK2_Moi_Giang!$K:$K,ThongKe_GV!X$1,TKB_HK2_Moi_Giang!$L:$L,ThongKe_GV!X$2)&gt;0,"X","")</f>
        <v/>
      </c>
      <c r="Y154" s="80" t="str">
        <f>IF(COUNTIFS(TKB_HK2_Moi_Giang!$S:$S,ThongKe_GV!$C154,TKB_HK2_Moi_Giang!$K:$K,ThongKe_GV!Y$1,TKB_HK2_Moi_Giang!$L:$L,ThongKe_GV!Y$2)&gt;0,"X","")</f>
        <v/>
      </c>
      <c r="Z154" s="80" t="str">
        <f>IF(COUNTIFS(TKB_HK2_Moi_Giang!$S:$S,ThongKe_GV!$C154,TKB_HK2_Moi_Giang!$K:$K,ThongKe_GV!Z$1,TKB_HK2_Moi_Giang!$L:$L,ThongKe_GV!Z$2)&gt;0,"X","")</f>
        <v/>
      </c>
      <c r="AA154" s="80" t="str">
        <f>IF(COUNTIFS(TKB_HK2_Moi_Giang!$S:$S,ThongKe_GV!$C154,TKB_HK2_Moi_Giang!$K:$K,ThongKe_GV!AA$1,TKB_HK2_Moi_Giang!$L:$L,ThongKe_GV!AA$2)&gt;0,"X","")</f>
        <v/>
      </c>
      <c r="AB154" s="80" t="str">
        <f>IF(COUNTIFS(TKB_HK2_Moi_Giang!$S:$S,ThongKe_GV!$C154,TKB_HK2_Moi_Giang!$K:$K,ThongKe_GV!AB$1,TKB_HK2_Moi_Giang!$L:$L,ThongKe_GV!AB$2)&gt;0,"X","")</f>
        <v/>
      </c>
    </row>
    <row r="155">
      <c r="A155" s="68" t="str">
        <f t="shared" si="7"/>
        <v>Công nghệ</v>
      </c>
      <c r="B155" s="77" t="s">
        <v>522</v>
      </c>
      <c r="C155" s="85" t="s">
        <v>523</v>
      </c>
      <c r="D155" s="85" t="s">
        <v>524</v>
      </c>
      <c r="E155" s="79" t="str">
        <f>IF(COUNTIFS(TKB_HK2_Moi_Giang!$S:$S,ThongKe_GV!$C155,TKB_HK2_Moi_Giang!$K:$K,ThongKe_GV!E$1,TKB_HK2_Moi_Giang!$L:$L,ThongKe_GV!E$2)&gt;0,"X","")</f>
        <v>X</v>
      </c>
      <c r="F155" s="79" t="str">
        <f>IF(COUNTIFS(TKB_HK2_Moi_Giang!$S:$S,ThongKe_GV!$C155,TKB_HK2_Moi_Giang!$K:$K,ThongKe_GV!F$1,TKB_HK2_Moi_Giang!$L:$L,ThongKe_GV!F$2)&gt;0,"X","")</f>
        <v/>
      </c>
      <c r="G155" s="79" t="str">
        <f>IF(COUNTIFS(TKB_HK2_Moi_Giang!$S:$S,ThongKe_GV!$C155,TKB_HK2_Moi_Giang!$K:$K,ThongKe_GV!G$1,TKB_HK2_Moi_Giang!$L:$L,ThongKe_GV!G$2)&gt;0,"X","")</f>
        <v/>
      </c>
      <c r="H155" s="79" t="str">
        <f>IF(COUNTIFS(TKB_HK2_Moi_Giang!$S:$S,ThongKe_GV!$C155,TKB_HK2_Moi_Giang!$K:$K,ThongKe_GV!H$1,TKB_HK2_Moi_Giang!$L:$L,ThongKe_GV!H$2)&gt;0,"X","")</f>
        <v>X</v>
      </c>
      <c r="I155" s="79" t="str">
        <f>IF(COUNTIFS(TKB_HK2_Moi_Giang!$S:$S,ThongKe_GV!$C155,TKB_HK2_Moi_Giang!$K:$K,ThongKe_GV!I$1,TKB_HK2_Moi_Giang!$L:$L,ThongKe_GV!I$2)&gt;0,"X","")</f>
        <v/>
      </c>
      <c r="J155" s="79" t="str">
        <f>IF(COUNTIFS(TKB_HK2_Moi_Giang!$S:$S,ThongKe_GV!$C155,TKB_HK2_Moi_Giang!$K:$K,ThongKe_GV!J$1,TKB_HK2_Moi_Giang!$L:$L,ThongKe_GV!J$2)&gt;0,"X","")</f>
        <v/>
      </c>
      <c r="K155" s="79" t="str">
        <f>IF(COUNTIFS(TKB_HK2_Moi_Giang!$S:$S,ThongKe_GV!$C155,TKB_HK2_Moi_Giang!$K:$K,ThongKe_GV!K$1,TKB_HK2_Moi_Giang!$L:$L,ThongKe_GV!K$2)&gt;0,"X","")</f>
        <v/>
      </c>
      <c r="L155" s="79" t="str">
        <f>IF(COUNTIFS(TKB_HK2_Moi_Giang!$S:$S,ThongKe_GV!$C155,TKB_HK2_Moi_Giang!$K:$K,ThongKe_GV!L$1,TKB_HK2_Moi_Giang!$L:$L,ThongKe_GV!L$2)&gt;0,"X","")</f>
        <v/>
      </c>
      <c r="M155" s="79" t="str">
        <f>IF(COUNTIFS(TKB_HK2_Moi_Giang!$S:$S,ThongKe_GV!$C155,TKB_HK2_Moi_Giang!$K:$K,ThongKe_GV!M$1,TKB_HK2_Moi_Giang!$L:$L,ThongKe_GV!M$2)&gt;0,"X","")</f>
        <v/>
      </c>
      <c r="N155" s="79" t="str">
        <f>IF(COUNTIFS(TKB_HK2_Moi_Giang!$S:$S,ThongKe_GV!$C155,TKB_HK2_Moi_Giang!$K:$K,ThongKe_GV!N$1,TKB_HK2_Moi_Giang!$L:$L,ThongKe_GV!N$2)&gt;0,"X","")</f>
        <v/>
      </c>
      <c r="O155" s="79" t="str">
        <f>IF(COUNTIFS(TKB_HK2_Moi_Giang!$S:$S,ThongKe_GV!$C155,TKB_HK2_Moi_Giang!$K:$K,ThongKe_GV!O$1,TKB_HK2_Moi_Giang!$L:$L,ThongKe_GV!O$2)&gt;0,"X","")</f>
        <v/>
      </c>
      <c r="P155" s="79" t="str">
        <f>IF(COUNTIFS(TKB_HK2_Moi_Giang!$S:$S,ThongKe_GV!$C155,TKB_HK2_Moi_Giang!$K:$K,ThongKe_GV!P$1,TKB_HK2_Moi_Giang!$L:$L,ThongKe_GV!P$2)&gt;0,"X","")</f>
        <v/>
      </c>
      <c r="Q155" s="80" t="str">
        <f>IF(COUNTIFS(TKB_HK2_Moi_Giang!$S:$S,ThongKe_GV!$C155,TKB_HK2_Moi_Giang!$K:$K,ThongKe_GV!Q$1,TKB_HK2_Moi_Giang!$L:$L,ThongKe_GV!Q$2)&gt;0,"X","")</f>
        <v/>
      </c>
      <c r="R155" s="80" t="str">
        <f>IF(COUNTIFS(TKB_HK2_Moi_Giang!$S:$S,ThongKe_GV!$C155,TKB_HK2_Moi_Giang!$K:$K,ThongKe_GV!R$1,TKB_HK2_Moi_Giang!$L:$L,ThongKe_GV!R$2)&gt;0,"X","")</f>
        <v/>
      </c>
      <c r="S155" s="80" t="str">
        <f>IF(COUNTIFS(TKB_HK2_Moi_Giang!$S:$S,ThongKe_GV!$C155,TKB_HK2_Moi_Giang!$K:$K,ThongKe_GV!S$1,TKB_HK2_Moi_Giang!$L:$L,ThongKe_GV!S$2)&gt;0,"X","")</f>
        <v/>
      </c>
      <c r="T155" s="80" t="str">
        <f>IF(COUNTIFS(TKB_HK2_Moi_Giang!$S:$S,ThongKe_GV!$C155,TKB_HK2_Moi_Giang!$K:$K,ThongKe_GV!T$1,TKB_HK2_Moi_Giang!$L:$L,ThongKe_GV!T$2)&gt;0,"X","")</f>
        <v/>
      </c>
      <c r="U155" s="80" t="str">
        <f>IF(COUNTIFS(TKB_HK2_Moi_Giang!$S:$S,ThongKe_GV!$C155,TKB_HK2_Moi_Giang!$K:$K,ThongKe_GV!U$1,TKB_HK2_Moi_Giang!$L:$L,ThongKe_GV!U$2)&gt;0,"X","")</f>
        <v/>
      </c>
      <c r="V155" s="80" t="str">
        <f>IF(COUNTIFS(TKB_HK2_Moi_Giang!$S:$S,ThongKe_GV!$C155,TKB_HK2_Moi_Giang!$K:$K,ThongKe_GV!V$1,TKB_HK2_Moi_Giang!$L:$L,ThongKe_GV!V$2)&gt;0,"X","")</f>
        <v/>
      </c>
      <c r="W155" s="80" t="str">
        <f>IF(COUNTIFS(TKB_HK2_Moi_Giang!$S:$S,ThongKe_GV!$C155,TKB_HK2_Moi_Giang!$K:$K,ThongKe_GV!W$1,TKB_HK2_Moi_Giang!$L:$L,ThongKe_GV!W$2)&gt;0,"X","")</f>
        <v/>
      </c>
      <c r="X155" s="80" t="str">
        <f>IF(COUNTIFS(TKB_HK2_Moi_Giang!$S:$S,ThongKe_GV!$C155,TKB_HK2_Moi_Giang!$K:$K,ThongKe_GV!X$1,TKB_HK2_Moi_Giang!$L:$L,ThongKe_GV!X$2)&gt;0,"X","")</f>
        <v/>
      </c>
      <c r="Y155" s="80" t="str">
        <f>IF(COUNTIFS(TKB_HK2_Moi_Giang!$S:$S,ThongKe_GV!$C155,TKB_HK2_Moi_Giang!$K:$K,ThongKe_GV!Y$1,TKB_HK2_Moi_Giang!$L:$L,ThongKe_GV!Y$2)&gt;0,"X","")</f>
        <v/>
      </c>
      <c r="Z155" s="80" t="str">
        <f>IF(COUNTIFS(TKB_HK2_Moi_Giang!$S:$S,ThongKe_GV!$C155,TKB_HK2_Moi_Giang!$K:$K,ThongKe_GV!Z$1,TKB_HK2_Moi_Giang!$L:$L,ThongKe_GV!Z$2)&gt;0,"X","")</f>
        <v/>
      </c>
      <c r="AA155" s="80" t="str">
        <f>IF(COUNTIFS(TKB_HK2_Moi_Giang!$S:$S,ThongKe_GV!$C155,TKB_HK2_Moi_Giang!$K:$K,ThongKe_GV!AA$1,TKB_HK2_Moi_Giang!$L:$L,ThongKe_GV!AA$2)&gt;0,"X","")</f>
        <v/>
      </c>
      <c r="AB155" s="80" t="str">
        <f>IF(COUNTIFS(TKB_HK2_Moi_Giang!$S:$S,ThongKe_GV!$C155,TKB_HK2_Moi_Giang!$K:$K,ThongKe_GV!AB$1,TKB_HK2_Moi_Giang!$L:$L,ThongKe_GV!AB$2)&gt;0,"X","")</f>
        <v/>
      </c>
    </row>
    <row r="156">
      <c r="A156" s="68" t="str">
        <f t="shared" si="7"/>
        <v>Thiết kế</v>
      </c>
      <c r="B156" s="77" t="s">
        <v>525</v>
      </c>
      <c r="C156" s="85" t="s">
        <v>526</v>
      </c>
      <c r="D156" s="85" t="s">
        <v>527</v>
      </c>
      <c r="E156" s="79" t="str">
        <f>IF(COUNTIFS(TKB_HK2_Moi_Giang!$S:$S,ThongKe_GV!$C156,TKB_HK2_Moi_Giang!$K:$K,ThongKe_GV!E$1,TKB_HK2_Moi_Giang!$L:$L,ThongKe_GV!E$2)&gt;0,"X","")</f>
        <v/>
      </c>
      <c r="F156" s="79" t="str">
        <f>IF(COUNTIFS(TKB_HK2_Moi_Giang!$S:$S,ThongKe_GV!$C156,TKB_HK2_Moi_Giang!$K:$K,ThongKe_GV!F$1,TKB_HK2_Moi_Giang!$L:$L,ThongKe_GV!F$2)&gt;0,"X","")</f>
        <v/>
      </c>
      <c r="G156" s="79" t="str">
        <f>IF(COUNTIFS(TKB_HK2_Moi_Giang!$S:$S,ThongKe_GV!$C156,TKB_HK2_Moi_Giang!$K:$K,ThongKe_GV!G$1,TKB_HK2_Moi_Giang!$L:$L,ThongKe_GV!G$2)&gt;0,"X","")</f>
        <v/>
      </c>
      <c r="H156" s="79" t="str">
        <f>IF(COUNTIFS(TKB_HK2_Moi_Giang!$S:$S,ThongKe_GV!$C156,TKB_HK2_Moi_Giang!$K:$K,ThongKe_GV!H$1,TKB_HK2_Moi_Giang!$L:$L,ThongKe_GV!H$2)&gt;0,"X","")</f>
        <v/>
      </c>
      <c r="I156" s="79" t="str">
        <f>IF(COUNTIFS(TKB_HK2_Moi_Giang!$S:$S,ThongKe_GV!$C156,TKB_HK2_Moi_Giang!$K:$K,ThongKe_GV!I$1,TKB_HK2_Moi_Giang!$L:$L,ThongKe_GV!I$2)&gt;0,"X","")</f>
        <v/>
      </c>
      <c r="J156" s="79" t="str">
        <f>IF(COUNTIFS(TKB_HK2_Moi_Giang!$S:$S,ThongKe_GV!$C156,TKB_HK2_Moi_Giang!$K:$K,ThongKe_GV!J$1,TKB_HK2_Moi_Giang!$L:$L,ThongKe_GV!J$2)&gt;0,"X","")</f>
        <v/>
      </c>
      <c r="K156" s="79" t="str">
        <f>IF(COUNTIFS(TKB_HK2_Moi_Giang!$S:$S,ThongKe_GV!$C156,TKB_HK2_Moi_Giang!$K:$K,ThongKe_GV!K$1,TKB_HK2_Moi_Giang!$L:$L,ThongKe_GV!K$2)&gt;0,"X","")</f>
        <v/>
      </c>
      <c r="L156" s="79" t="str">
        <f>IF(COUNTIFS(TKB_HK2_Moi_Giang!$S:$S,ThongKe_GV!$C156,TKB_HK2_Moi_Giang!$K:$K,ThongKe_GV!L$1,TKB_HK2_Moi_Giang!$L:$L,ThongKe_GV!L$2)&gt;0,"X","")</f>
        <v/>
      </c>
      <c r="M156" s="79" t="str">
        <f>IF(COUNTIFS(TKB_HK2_Moi_Giang!$S:$S,ThongKe_GV!$C156,TKB_HK2_Moi_Giang!$K:$K,ThongKe_GV!M$1,TKB_HK2_Moi_Giang!$L:$L,ThongKe_GV!M$2)&gt;0,"X","")</f>
        <v/>
      </c>
      <c r="N156" s="79" t="str">
        <f>IF(COUNTIFS(TKB_HK2_Moi_Giang!$S:$S,ThongKe_GV!$C156,TKB_HK2_Moi_Giang!$K:$K,ThongKe_GV!N$1,TKB_HK2_Moi_Giang!$L:$L,ThongKe_GV!N$2)&gt;0,"X","")</f>
        <v/>
      </c>
      <c r="O156" s="79" t="str">
        <f>IF(COUNTIFS(TKB_HK2_Moi_Giang!$S:$S,ThongKe_GV!$C156,TKB_HK2_Moi_Giang!$K:$K,ThongKe_GV!O$1,TKB_HK2_Moi_Giang!$L:$L,ThongKe_GV!O$2)&gt;0,"X","")</f>
        <v/>
      </c>
      <c r="P156" s="79" t="str">
        <f>IF(COUNTIFS(TKB_HK2_Moi_Giang!$S:$S,ThongKe_GV!$C156,TKB_HK2_Moi_Giang!$K:$K,ThongKe_GV!P$1,TKB_HK2_Moi_Giang!$L:$L,ThongKe_GV!P$2)&gt;0,"X","")</f>
        <v/>
      </c>
      <c r="Q156" s="80" t="str">
        <f>IF(COUNTIFS(TKB_HK2_Moi_Giang!$S:$S,ThongKe_GV!$C156,TKB_HK2_Moi_Giang!$K:$K,ThongKe_GV!Q$1,TKB_HK2_Moi_Giang!$L:$L,ThongKe_GV!Q$2)&gt;0,"X","")</f>
        <v/>
      </c>
      <c r="R156" s="80" t="str">
        <f>IF(COUNTIFS(TKB_HK2_Moi_Giang!$S:$S,ThongKe_GV!$C156,TKB_HK2_Moi_Giang!$K:$K,ThongKe_GV!R$1,TKB_HK2_Moi_Giang!$L:$L,ThongKe_GV!R$2)&gt;0,"X","")</f>
        <v/>
      </c>
      <c r="S156" s="80" t="str">
        <f>IF(COUNTIFS(TKB_HK2_Moi_Giang!$S:$S,ThongKe_GV!$C156,TKB_HK2_Moi_Giang!$K:$K,ThongKe_GV!S$1,TKB_HK2_Moi_Giang!$L:$L,ThongKe_GV!S$2)&gt;0,"X","")</f>
        <v/>
      </c>
      <c r="T156" s="80" t="str">
        <f>IF(COUNTIFS(TKB_HK2_Moi_Giang!$S:$S,ThongKe_GV!$C156,TKB_HK2_Moi_Giang!$K:$K,ThongKe_GV!T$1,TKB_HK2_Moi_Giang!$L:$L,ThongKe_GV!T$2)&gt;0,"X","")</f>
        <v/>
      </c>
      <c r="U156" s="80" t="str">
        <f>IF(COUNTIFS(TKB_HK2_Moi_Giang!$S:$S,ThongKe_GV!$C156,TKB_HK2_Moi_Giang!$K:$K,ThongKe_GV!U$1,TKB_HK2_Moi_Giang!$L:$L,ThongKe_GV!U$2)&gt;0,"X","")</f>
        <v/>
      </c>
      <c r="V156" s="80" t="str">
        <f>IF(COUNTIFS(TKB_HK2_Moi_Giang!$S:$S,ThongKe_GV!$C156,TKB_HK2_Moi_Giang!$K:$K,ThongKe_GV!V$1,TKB_HK2_Moi_Giang!$L:$L,ThongKe_GV!V$2)&gt;0,"X","")</f>
        <v/>
      </c>
      <c r="W156" s="80" t="str">
        <f>IF(COUNTIFS(TKB_HK2_Moi_Giang!$S:$S,ThongKe_GV!$C156,TKB_HK2_Moi_Giang!$K:$K,ThongKe_GV!W$1,TKB_HK2_Moi_Giang!$L:$L,ThongKe_GV!W$2)&gt;0,"X","")</f>
        <v/>
      </c>
      <c r="X156" s="80" t="str">
        <f>IF(COUNTIFS(TKB_HK2_Moi_Giang!$S:$S,ThongKe_GV!$C156,TKB_HK2_Moi_Giang!$K:$K,ThongKe_GV!X$1,TKB_HK2_Moi_Giang!$L:$L,ThongKe_GV!X$2)&gt;0,"X","")</f>
        <v/>
      </c>
      <c r="Y156" s="80" t="str">
        <f>IF(COUNTIFS(TKB_HK2_Moi_Giang!$S:$S,ThongKe_GV!$C156,TKB_HK2_Moi_Giang!$K:$K,ThongKe_GV!Y$1,TKB_HK2_Moi_Giang!$L:$L,ThongKe_GV!Y$2)&gt;0,"X","")</f>
        <v/>
      </c>
      <c r="Z156" s="80" t="str">
        <f>IF(COUNTIFS(TKB_HK2_Moi_Giang!$S:$S,ThongKe_GV!$C156,TKB_HK2_Moi_Giang!$K:$K,ThongKe_GV!Z$1,TKB_HK2_Moi_Giang!$L:$L,ThongKe_GV!Z$2)&gt;0,"X","")</f>
        <v/>
      </c>
      <c r="AA156" s="80" t="str">
        <f>IF(COUNTIFS(TKB_HK2_Moi_Giang!$S:$S,ThongKe_GV!$C156,TKB_HK2_Moi_Giang!$K:$K,ThongKe_GV!AA$1,TKB_HK2_Moi_Giang!$L:$L,ThongKe_GV!AA$2)&gt;0,"X","")</f>
        <v/>
      </c>
      <c r="AB156" s="80" t="str">
        <f>IF(COUNTIFS(TKB_HK2_Moi_Giang!$S:$S,ThongKe_GV!$C156,TKB_HK2_Moi_Giang!$K:$K,ThongKe_GV!AB$1,TKB_HK2_Moi_Giang!$L:$L,ThongKe_GV!AB$2)&gt;0,"X","")</f>
        <v/>
      </c>
    </row>
    <row r="157">
      <c r="A157" s="68" t="str">
        <f t="shared" si="7"/>
        <v>Y dược</v>
      </c>
      <c r="B157" s="77" t="s">
        <v>528</v>
      </c>
      <c r="C157" s="85" t="s">
        <v>529</v>
      </c>
      <c r="D157" s="85" t="s">
        <v>530</v>
      </c>
      <c r="E157" s="79" t="str">
        <f>IF(COUNTIFS(TKB_HK2_Moi_Giang!$S:$S,ThongKe_GV!$C157,TKB_HK2_Moi_Giang!$K:$K,ThongKe_GV!E$1,TKB_HK2_Moi_Giang!$L:$L,ThongKe_GV!E$2)&gt;0,"X","")</f>
        <v/>
      </c>
      <c r="F157" s="79" t="str">
        <f>IF(COUNTIFS(TKB_HK2_Moi_Giang!$S:$S,ThongKe_GV!$C157,TKB_HK2_Moi_Giang!$K:$K,ThongKe_GV!F$1,TKB_HK2_Moi_Giang!$L:$L,ThongKe_GV!F$2)&gt;0,"X","")</f>
        <v/>
      </c>
      <c r="G157" s="79" t="str">
        <f>IF(COUNTIFS(TKB_HK2_Moi_Giang!$S:$S,ThongKe_GV!$C157,TKB_HK2_Moi_Giang!$K:$K,ThongKe_GV!G$1,TKB_HK2_Moi_Giang!$L:$L,ThongKe_GV!G$2)&gt;0,"X","")</f>
        <v/>
      </c>
      <c r="H157" s="79" t="str">
        <f>IF(COUNTIFS(TKB_HK2_Moi_Giang!$S:$S,ThongKe_GV!$C157,TKB_HK2_Moi_Giang!$K:$K,ThongKe_GV!H$1,TKB_HK2_Moi_Giang!$L:$L,ThongKe_GV!H$2)&gt;0,"X","")</f>
        <v/>
      </c>
      <c r="I157" s="79" t="str">
        <f>IF(COUNTIFS(TKB_HK2_Moi_Giang!$S:$S,ThongKe_GV!$C157,TKB_HK2_Moi_Giang!$K:$K,ThongKe_GV!I$1,TKB_HK2_Moi_Giang!$L:$L,ThongKe_GV!I$2)&gt;0,"X","")</f>
        <v/>
      </c>
      <c r="J157" s="79" t="str">
        <f>IF(COUNTIFS(TKB_HK2_Moi_Giang!$S:$S,ThongKe_GV!$C157,TKB_HK2_Moi_Giang!$K:$K,ThongKe_GV!J$1,TKB_HK2_Moi_Giang!$L:$L,ThongKe_GV!J$2)&gt;0,"X","")</f>
        <v/>
      </c>
      <c r="K157" s="79" t="str">
        <f>IF(COUNTIFS(TKB_HK2_Moi_Giang!$S:$S,ThongKe_GV!$C157,TKB_HK2_Moi_Giang!$K:$K,ThongKe_GV!K$1,TKB_HK2_Moi_Giang!$L:$L,ThongKe_GV!K$2)&gt;0,"X","")</f>
        <v/>
      </c>
      <c r="L157" s="79" t="str">
        <f>IF(COUNTIFS(TKB_HK2_Moi_Giang!$S:$S,ThongKe_GV!$C157,TKB_HK2_Moi_Giang!$K:$K,ThongKe_GV!L$1,TKB_HK2_Moi_Giang!$L:$L,ThongKe_GV!L$2)&gt;0,"X","")</f>
        <v/>
      </c>
      <c r="M157" s="79" t="str">
        <f>IF(COUNTIFS(TKB_HK2_Moi_Giang!$S:$S,ThongKe_GV!$C157,TKB_HK2_Moi_Giang!$K:$K,ThongKe_GV!M$1,TKB_HK2_Moi_Giang!$L:$L,ThongKe_GV!M$2)&gt;0,"X","")</f>
        <v/>
      </c>
      <c r="N157" s="79" t="str">
        <f>IF(COUNTIFS(TKB_HK2_Moi_Giang!$S:$S,ThongKe_GV!$C157,TKB_HK2_Moi_Giang!$K:$K,ThongKe_GV!N$1,TKB_HK2_Moi_Giang!$L:$L,ThongKe_GV!N$2)&gt;0,"X","")</f>
        <v/>
      </c>
      <c r="O157" s="79" t="str">
        <f>IF(COUNTIFS(TKB_HK2_Moi_Giang!$S:$S,ThongKe_GV!$C157,TKB_HK2_Moi_Giang!$K:$K,ThongKe_GV!O$1,TKB_HK2_Moi_Giang!$L:$L,ThongKe_GV!O$2)&gt;0,"X","")</f>
        <v/>
      </c>
      <c r="P157" s="79" t="str">
        <f>IF(COUNTIFS(TKB_HK2_Moi_Giang!$S:$S,ThongKe_GV!$C157,TKB_HK2_Moi_Giang!$K:$K,ThongKe_GV!P$1,TKB_HK2_Moi_Giang!$L:$L,ThongKe_GV!P$2)&gt;0,"X","")</f>
        <v/>
      </c>
      <c r="Q157" s="80" t="str">
        <f>IF(COUNTIFS(TKB_HK2_Moi_Giang!$S:$S,ThongKe_GV!$C157,TKB_HK2_Moi_Giang!$K:$K,ThongKe_GV!Q$1,TKB_HK2_Moi_Giang!$L:$L,ThongKe_GV!Q$2)&gt;0,"X","")</f>
        <v/>
      </c>
      <c r="R157" s="80" t="str">
        <f>IF(COUNTIFS(TKB_HK2_Moi_Giang!$S:$S,ThongKe_GV!$C157,TKB_HK2_Moi_Giang!$K:$K,ThongKe_GV!R$1,TKB_HK2_Moi_Giang!$L:$L,ThongKe_GV!R$2)&gt;0,"X","")</f>
        <v/>
      </c>
      <c r="S157" s="80" t="str">
        <f>IF(COUNTIFS(TKB_HK2_Moi_Giang!$S:$S,ThongKe_GV!$C157,TKB_HK2_Moi_Giang!$K:$K,ThongKe_GV!S$1,TKB_HK2_Moi_Giang!$L:$L,ThongKe_GV!S$2)&gt;0,"X","")</f>
        <v/>
      </c>
      <c r="T157" s="80" t="str">
        <f>IF(COUNTIFS(TKB_HK2_Moi_Giang!$S:$S,ThongKe_GV!$C157,TKB_HK2_Moi_Giang!$K:$K,ThongKe_GV!T$1,TKB_HK2_Moi_Giang!$L:$L,ThongKe_GV!T$2)&gt;0,"X","")</f>
        <v/>
      </c>
      <c r="U157" s="80" t="str">
        <f>IF(COUNTIFS(TKB_HK2_Moi_Giang!$S:$S,ThongKe_GV!$C157,TKB_HK2_Moi_Giang!$K:$K,ThongKe_GV!U$1,TKB_HK2_Moi_Giang!$L:$L,ThongKe_GV!U$2)&gt;0,"X","")</f>
        <v/>
      </c>
      <c r="V157" s="80" t="str">
        <f>IF(COUNTIFS(TKB_HK2_Moi_Giang!$S:$S,ThongKe_GV!$C157,TKB_HK2_Moi_Giang!$K:$K,ThongKe_GV!V$1,TKB_HK2_Moi_Giang!$L:$L,ThongKe_GV!V$2)&gt;0,"X","")</f>
        <v/>
      </c>
      <c r="W157" s="80" t="str">
        <f>IF(COUNTIFS(TKB_HK2_Moi_Giang!$S:$S,ThongKe_GV!$C157,TKB_HK2_Moi_Giang!$K:$K,ThongKe_GV!W$1,TKB_HK2_Moi_Giang!$L:$L,ThongKe_GV!W$2)&gt;0,"X","")</f>
        <v/>
      </c>
      <c r="X157" s="80" t="str">
        <f>IF(COUNTIFS(TKB_HK2_Moi_Giang!$S:$S,ThongKe_GV!$C157,TKB_HK2_Moi_Giang!$K:$K,ThongKe_GV!X$1,TKB_HK2_Moi_Giang!$L:$L,ThongKe_GV!X$2)&gt;0,"X","")</f>
        <v/>
      </c>
      <c r="Y157" s="80" t="str">
        <f>IF(COUNTIFS(TKB_HK2_Moi_Giang!$S:$S,ThongKe_GV!$C157,TKB_HK2_Moi_Giang!$K:$K,ThongKe_GV!Y$1,TKB_HK2_Moi_Giang!$L:$L,ThongKe_GV!Y$2)&gt;0,"X","")</f>
        <v/>
      </c>
      <c r="Z157" s="80" t="str">
        <f>IF(COUNTIFS(TKB_HK2_Moi_Giang!$S:$S,ThongKe_GV!$C157,TKB_HK2_Moi_Giang!$K:$K,ThongKe_GV!Z$1,TKB_HK2_Moi_Giang!$L:$L,ThongKe_GV!Z$2)&gt;0,"X","")</f>
        <v/>
      </c>
      <c r="AA157" s="80" t="str">
        <f>IF(COUNTIFS(TKB_HK2_Moi_Giang!$S:$S,ThongKe_GV!$C157,TKB_HK2_Moi_Giang!$K:$K,ThongKe_GV!AA$1,TKB_HK2_Moi_Giang!$L:$L,ThongKe_GV!AA$2)&gt;0,"X","")</f>
        <v/>
      </c>
      <c r="AB157" s="80" t="str">
        <f>IF(COUNTIFS(TKB_HK2_Moi_Giang!$S:$S,ThongKe_GV!$C157,TKB_HK2_Moi_Giang!$K:$K,ThongKe_GV!AB$1,TKB_HK2_Moi_Giang!$L:$L,ThongKe_GV!AB$2)&gt;0,"X","")</f>
        <v/>
      </c>
    </row>
    <row r="158">
      <c r="A158" s="68" t="str">
        <f t="shared" si="7"/>
        <v/>
      </c>
      <c r="B158" s="77" t="s">
        <v>531</v>
      </c>
      <c r="C158" s="85" t="s">
        <v>532</v>
      </c>
      <c r="D158" s="85" t="s">
        <v>533</v>
      </c>
      <c r="E158" s="79" t="str">
        <f>IF(COUNTIFS(TKB_HK2_Moi_Giang!$S:$S,ThongKe_GV!$C158,TKB_HK2_Moi_Giang!$K:$K,ThongKe_GV!E$1,TKB_HK2_Moi_Giang!$L:$L,ThongKe_GV!E$2)&gt;0,"X","")</f>
        <v/>
      </c>
      <c r="F158" s="79" t="str">
        <f>IF(COUNTIFS(TKB_HK2_Moi_Giang!$S:$S,ThongKe_GV!$C158,TKB_HK2_Moi_Giang!$K:$K,ThongKe_GV!F$1,TKB_HK2_Moi_Giang!$L:$L,ThongKe_GV!F$2)&gt;0,"X","")</f>
        <v/>
      </c>
      <c r="G158" s="79" t="str">
        <f>IF(COUNTIFS(TKB_HK2_Moi_Giang!$S:$S,ThongKe_GV!$C158,TKB_HK2_Moi_Giang!$K:$K,ThongKe_GV!G$1,TKB_HK2_Moi_Giang!$L:$L,ThongKe_GV!G$2)&gt;0,"X","")</f>
        <v/>
      </c>
      <c r="H158" s="79" t="str">
        <f>IF(COUNTIFS(TKB_HK2_Moi_Giang!$S:$S,ThongKe_GV!$C158,TKB_HK2_Moi_Giang!$K:$K,ThongKe_GV!H$1,TKB_HK2_Moi_Giang!$L:$L,ThongKe_GV!H$2)&gt;0,"X","")</f>
        <v/>
      </c>
      <c r="I158" s="79" t="str">
        <f>IF(COUNTIFS(TKB_HK2_Moi_Giang!$S:$S,ThongKe_GV!$C158,TKB_HK2_Moi_Giang!$K:$K,ThongKe_GV!I$1,TKB_HK2_Moi_Giang!$L:$L,ThongKe_GV!I$2)&gt;0,"X","")</f>
        <v/>
      </c>
      <c r="J158" s="79" t="str">
        <f>IF(COUNTIFS(TKB_HK2_Moi_Giang!$S:$S,ThongKe_GV!$C158,TKB_HK2_Moi_Giang!$K:$K,ThongKe_GV!J$1,TKB_HK2_Moi_Giang!$L:$L,ThongKe_GV!J$2)&gt;0,"X","")</f>
        <v/>
      </c>
      <c r="K158" s="79" t="str">
        <f>IF(COUNTIFS(TKB_HK2_Moi_Giang!$S:$S,ThongKe_GV!$C158,TKB_HK2_Moi_Giang!$K:$K,ThongKe_GV!K$1,TKB_HK2_Moi_Giang!$L:$L,ThongKe_GV!K$2)&gt;0,"X","")</f>
        <v/>
      </c>
      <c r="L158" s="79" t="str">
        <f>IF(COUNTIFS(TKB_HK2_Moi_Giang!$S:$S,ThongKe_GV!$C158,TKB_HK2_Moi_Giang!$K:$K,ThongKe_GV!L$1,TKB_HK2_Moi_Giang!$L:$L,ThongKe_GV!L$2)&gt;0,"X","")</f>
        <v/>
      </c>
      <c r="M158" s="79" t="str">
        <f>IF(COUNTIFS(TKB_HK2_Moi_Giang!$S:$S,ThongKe_GV!$C158,TKB_HK2_Moi_Giang!$K:$K,ThongKe_GV!M$1,TKB_HK2_Moi_Giang!$L:$L,ThongKe_GV!M$2)&gt;0,"X","")</f>
        <v/>
      </c>
      <c r="N158" s="79" t="str">
        <f>IF(COUNTIFS(TKB_HK2_Moi_Giang!$S:$S,ThongKe_GV!$C158,TKB_HK2_Moi_Giang!$K:$K,ThongKe_GV!N$1,TKB_HK2_Moi_Giang!$L:$L,ThongKe_GV!N$2)&gt;0,"X","")</f>
        <v/>
      </c>
      <c r="O158" s="79" t="str">
        <f>IF(COUNTIFS(TKB_HK2_Moi_Giang!$S:$S,ThongKe_GV!$C158,TKB_HK2_Moi_Giang!$K:$K,ThongKe_GV!O$1,TKB_HK2_Moi_Giang!$L:$L,ThongKe_GV!O$2)&gt;0,"X","")</f>
        <v/>
      </c>
      <c r="P158" s="79" t="str">
        <f>IF(COUNTIFS(TKB_HK2_Moi_Giang!$S:$S,ThongKe_GV!$C158,TKB_HK2_Moi_Giang!$K:$K,ThongKe_GV!P$1,TKB_HK2_Moi_Giang!$L:$L,ThongKe_GV!P$2)&gt;0,"X","")</f>
        <v/>
      </c>
      <c r="Q158" s="80" t="str">
        <f>IF(COUNTIFS(TKB_HK2_Moi_Giang!$S:$S,ThongKe_GV!$C158,TKB_HK2_Moi_Giang!$K:$K,ThongKe_GV!Q$1,TKB_HK2_Moi_Giang!$L:$L,ThongKe_GV!Q$2)&gt;0,"X","")</f>
        <v/>
      </c>
      <c r="R158" s="80" t="str">
        <f>IF(COUNTIFS(TKB_HK2_Moi_Giang!$S:$S,ThongKe_GV!$C158,TKB_HK2_Moi_Giang!$K:$K,ThongKe_GV!R$1,TKB_HK2_Moi_Giang!$L:$L,ThongKe_GV!R$2)&gt;0,"X","")</f>
        <v/>
      </c>
      <c r="S158" s="80" t="str">
        <f>IF(COUNTIFS(TKB_HK2_Moi_Giang!$S:$S,ThongKe_GV!$C158,TKB_HK2_Moi_Giang!$K:$K,ThongKe_GV!S$1,TKB_HK2_Moi_Giang!$L:$L,ThongKe_GV!S$2)&gt;0,"X","")</f>
        <v/>
      </c>
      <c r="T158" s="80" t="str">
        <f>IF(COUNTIFS(TKB_HK2_Moi_Giang!$S:$S,ThongKe_GV!$C158,TKB_HK2_Moi_Giang!$K:$K,ThongKe_GV!T$1,TKB_HK2_Moi_Giang!$L:$L,ThongKe_GV!T$2)&gt;0,"X","")</f>
        <v/>
      </c>
      <c r="U158" s="80" t="str">
        <f>IF(COUNTIFS(TKB_HK2_Moi_Giang!$S:$S,ThongKe_GV!$C158,TKB_HK2_Moi_Giang!$K:$K,ThongKe_GV!U$1,TKB_HK2_Moi_Giang!$L:$L,ThongKe_GV!U$2)&gt;0,"X","")</f>
        <v/>
      </c>
      <c r="V158" s="80" t="str">
        <f>IF(COUNTIFS(TKB_HK2_Moi_Giang!$S:$S,ThongKe_GV!$C158,TKB_HK2_Moi_Giang!$K:$K,ThongKe_GV!V$1,TKB_HK2_Moi_Giang!$L:$L,ThongKe_GV!V$2)&gt;0,"X","")</f>
        <v/>
      </c>
      <c r="W158" s="80" t="str">
        <f>IF(COUNTIFS(TKB_HK2_Moi_Giang!$S:$S,ThongKe_GV!$C158,TKB_HK2_Moi_Giang!$K:$K,ThongKe_GV!W$1,TKB_HK2_Moi_Giang!$L:$L,ThongKe_GV!W$2)&gt;0,"X","")</f>
        <v/>
      </c>
      <c r="X158" s="80" t="str">
        <f>IF(COUNTIFS(TKB_HK2_Moi_Giang!$S:$S,ThongKe_GV!$C158,TKB_HK2_Moi_Giang!$K:$K,ThongKe_GV!X$1,TKB_HK2_Moi_Giang!$L:$L,ThongKe_GV!X$2)&gt;0,"X","")</f>
        <v/>
      </c>
      <c r="Y158" s="80" t="str">
        <f>IF(COUNTIFS(TKB_HK2_Moi_Giang!$S:$S,ThongKe_GV!$C158,TKB_HK2_Moi_Giang!$K:$K,ThongKe_GV!Y$1,TKB_HK2_Moi_Giang!$L:$L,ThongKe_GV!Y$2)&gt;0,"X","")</f>
        <v/>
      </c>
      <c r="Z158" s="80" t="str">
        <f>IF(COUNTIFS(TKB_HK2_Moi_Giang!$S:$S,ThongKe_GV!$C158,TKB_HK2_Moi_Giang!$K:$K,ThongKe_GV!Z$1,TKB_HK2_Moi_Giang!$L:$L,ThongKe_GV!Z$2)&gt;0,"X","")</f>
        <v/>
      </c>
      <c r="AA158" s="80" t="str">
        <f>IF(COUNTIFS(TKB_HK2_Moi_Giang!$S:$S,ThongKe_GV!$C158,TKB_HK2_Moi_Giang!$K:$K,ThongKe_GV!AA$1,TKB_HK2_Moi_Giang!$L:$L,ThongKe_GV!AA$2)&gt;0,"X","")</f>
        <v/>
      </c>
      <c r="AB158" s="80" t="str">
        <f>IF(COUNTIFS(TKB_HK2_Moi_Giang!$S:$S,ThongKe_GV!$C158,TKB_HK2_Moi_Giang!$K:$K,ThongKe_GV!AB$1,TKB_HK2_Moi_Giang!$L:$L,ThongKe_GV!AB$2)&gt;0,"X","")</f>
        <v/>
      </c>
    </row>
    <row r="159">
      <c r="A159" s="68" t="str">
        <f t="shared" si="7"/>
        <v>Công nghệ</v>
      </c>
      <c r="B159" s="77" t="s">
        <v>534</v>
      </c>
      <c r="C159" s="85" t="s">
        <v>535</v>
      </c>
      <c r="D159" s="85" t="s">
        <v>536</v>
      </c>
      <c r="E159" s="79" t="str">
        <f>IF(COUNTIFS(TKB_HK2_Moi_Giang!$S:$S,ThongKe_GV!$C159,TKB_HK2_Moi_Giang!$K:$K,ThongKe_GV!E$1,TKB_HK2_Moi_Giang!$L:$L,ThongKe_GV!E$2)&gt;0,"X","")</f>
        <v/>
      </c>
      <c r="F159" s="79" t="str">
        <f>IF(COUNTIFS(TKB_HK2_Moi_Giang!$S:$S,ThongKe_GV!$C159,TKB_HK2_Moi_Giang!$K:$K,ThongKe_GV!F$1,TKB_HK2_Moi_Giang!$L:$L,ThongKe_GV!F$2)&gt;0,"X","")</f>
        <v/>
      </c>
      <c r="G159" s="79" t="str">
        <f>IF(COUNTIFS(TKB_HK2_Moi_Giang!$S:$S,ThongKe_GV!$C159,TKB_HK2_Moi_Giang!$K:$K,ThongKe_GV!G$1,TKB_HK2_Moi_Giang!$L:$L,ThongKe_GV!G$2)&gt;0,"X","")</f>
        <v/>
      </c>
      <c r="H159" s="79" t="str">
        <f>IF(COUNTIFS(TKB_HK2_Moi_Giang!$S:$S,ThongKe_GV!$C159,TKB_HK2_Moi_Giang!$K:$K,ThongKe_GV!H$1,TKB_HK2_Moi_Giang!$L:$L,ThongKe_GV!H$2)&gt;0,"X","")</f>
        <v/>
      </c>
      <c r="I159" s="79" t="str">
        <f>IF(COUNTIFS(TKB_HK2_Moi_Giang!$S:$S,ThongKe_GV!$C159,TKB_HK2_Moi_Giang!$K:$K,ThongKe_GV!I$1,TKB_HK2_Moi_Giang!$L:$L,ThongKe_GV!I$2)&gt;0,"X","")</f>
        <v/>
      </c>
      <c r="J159" s="79" t="str">
        <f>IF(COUNTIFS(TKB_HK2_Moi_Giang!$S:$S,ThongKe_GV!$C159,TKB_HK2_Moi_Giang!$K:$K,ThongKe_GV!J$1,TKB_HK2_Moi_Giang!$L:$L,ThongKe_GV!J$2)&gt;0,"X","")</f>
        <v/>
      </c>
      <c r="K159" s="79" t="str">
        <f>IF(COUNTIFS(TKB_HK2_Moi_Giang!$S:$S,ThongKe_GV!$C159,TKB_HK2_Moi_Giang!$K:$K,ThongKe_GV!K$1,TKB_HK2_Moi_Giang!$L:$L,ThongKe_GV!K$2)&gt;0,"X","")</f>
        <v/>
      </c>
      <c r="L159" s="79" t="str">
        <f>IF(COUNTIFS(TKB_HK2_Moi_Giang!$S:$S,ThongKe_GV!$C159,TKB_HK2_Moi_Giang!$K:$K,ThongKe_GV!L$1,TKB_HK2_Moi_Giang!$L:$L,ThongKe_GV!L$2)&gt;0,"X","")</f>
        <v/>
      </c>
      <c r="M159" s="79" t="str">
        <f>IF(COUNTIFS(TKB_HK2_Moi_Giang!$S:$S,ThongKe_GV!$C159,TKB_HK2_Moi_Giang!$K:$K,ThongKe_GV!M$1,TKB_HK2_Moi_Giang!$L:$L,ThongKe_GV!M$2)&gt;0,"X","")</f>
        <v/>
      </c>
      <c r="N159" s="79" t="str">
        <f>IF(COUNTIFS(TKB_HK2_Moi_Giang!$S:$S,ThongKe_GV!$C159,TKB_HK2_Moi_Giang!$K:$K,ThongKe_GV!N$1,TKB_HK2_Moi_Giang!$L:$L,ThongKe_GV!N$2)&gt;0,"X","")</f>
        <v/>
      </c>
      <c r="O159" s="79" t="str">
        <f>IF(COUNTIFS(TKB_HK2_Moi_Giang!$S:$S,ThongKe_GV!$C159,TKB_HK2_Moi_Giang!$K:$K,ThongKe_GV!O$1,TKB_HK2_Moi_Giang!$L:$L,ThongKe_GV!O$2)&gt;0,"X","")</f>
        <v/>
      </c>
      <c r="P159" s="79" t="str">
        <f>IF(COUNTIFS(TKB_HK2_Moi_Giang!$S:$S,ThongKe_GV!$C159,TKB_HK2_Moi_Giang!$K:$K,ThongKe_GV!P$1,TKB_HK2_Moi_Giang!$L:$L,ThongKe_GV!P$2)&gt;0,"X","")</f>
        <v/>
      </c>
      <c r="Q159" s="80" t="str">
        <f>IF(COUNTIFS(TKB_HK2_Moi_Giang!$S:$S,ThongKe_GV!$C159,TKB_HK2_Moi_Giang!$K:$K,ThongKe_GV!Q$1,TKB_HK2_Moi_Giang!$L:$L,ThongKe_GV!Q$2)&gt;0,"X","")</f>
        <v/>
      </c>
      <c r="R159" s="80" t="str">
        <f>IF(COUNTIFS(TKB_HK2_Moi_Giang!$S:$S,ThongKe_GV!$C159,TKB_HK2_Moi_Giang!$K:$K,ThongKe_GV!R$1,TKB_HK2_Moi_Giang!$L:$L,ThongKe_GV!R$2)&gt;0,"X","")</f>
        <v/>
      </c>
      <c r="S159" s="80" t="str">
        <f>IF(COUNTIFS(TKB_HK2_Moi_Giang!$S:$S,ThongKe_GV!$C159,TKB_HK2_Moi_Giang!$K:$K,ThongKe_GV!S$1,TKB_HK2_Moi_Giang!$L:$L,ThongKe_GV!S$2)&gt;0,"X","")</f>
        <v/>
      </c>
      <c r="T159" s="80" t="str">
        <f>IF(COUNTIFS(TKB_HK2_Moi_Giang!$S:$S,ThongKe_GV!$C159,TKB_HK2_Moi_Giang!$K:$K,ThongKe_GV!T$1,TKB_HK2_Moi_Giang!$L:$L,ThongKe_GV!T$2)&gt;0,"X","")</f>
        <v/>
      </c>
      <c r="U159" s="80" t="str">
        <f>IF(COUNTIFS(TKB_HK2_Moi_Giang!$S:$S,ThongKe_GV!$C159,TKB_HK2_Moi_Giang!$K:$K,ThongKe_GV!U$1,TKB_HK2_Moi_Giang!$L:$L,ThongKe_GV!U$2)&gt;0,"X","")</f>
        <v/>
      </c>
      <c r="V159" s="80" t="str">
        <f>IF(COUNTIFS(TKB_HK2_Moi_Giang!$S:$S,ThongKe_GV!$C159,TKB_HK2_Moi_Giang!$K:$K,ThongKe_GV!V$1,TKB_HK2_Moi_Giang!$L:$L,ThongKe_GV!V$2)&gt;0,"X","")</f>
        <v/>
      </c>
      <c r="W159" s="80" t="str">
        <f>IF(COUNTIFS(TKB_HK2_Moi_Giang!$S:$S,ThongKe_GV!$C159,TKB_HK2_Moi_Giang!$K:$K,ThongKe_GV!W$1,TKB_HK2_Moi_Giang!$L:$L,ThongKe_GV!W$2)&gt;0,"X","")</f>
        <v/>
      </c>
      <c r="X159" s="80" t="str">
        <f>IF(COUNTIFS(TKB_HK2_Moi_Giang!$S:$S,ThongKe_GV!$C159,TKB_HK2_Moi_Giang!$K:$K,ThongKe_GV!X$1,TKB_HK2_Moi_Giang!$L:$L,ThongKe_GV!X$2)&gt;0,"X","")</f>
        <v/>
      </c>
      <c r="Y159" s="80" t="str">
        <f>IF(COUNTIFS(TKB_HK2_Moi_Giang!$S:$S,ThongKe_GV!$C159,TKB_HK2_Moi_Giang!$K:$K,ThongKe_GV!Y$1,TKB_HK2_Moi_Giang!$L:$L,ThongKe_GV!Y$2)&gt;0,"X","")</f>
        <v/>
      </c>
      <c r="Z159" s="80" t="str">
        <f>IF(COUNTIFS(TKB_HK2_Moi_Giang!$S:$S,ThongKe_GV!$C159,TKB_HK2_Moi_Giang!$K:$K,ThongKe_GV!Z$1,TKB_HK2_Moi_Giang!$L:$L,ThongKe_GV!Z$2)&gt;0,"X","")</f>
        <v/>
      </c>
      <c r="AA159" s="80" t="str">
        <f>IF(COUNTIFS(TKB_HK2_Moi_Giang!$S:$S,ThongKe_GV!$C159,TKB_HK2_Moi_Giang!$K:$K,ThongKe_GV!AA$1,TKB_HK2_Moi_Giang!$L:$L,ThongKe_GV!AA$2)&gt;0,"X","")</f>
        <v/>
      </c>
      <c r="AB159" s="80" t="str">
        <f>IF(COUNTIFS(TKB_HK2_Moi_Giang!$S:$S,ThongKe_GV!$C159,TKB_HK2_Moi_Giang!$K:$K,ThongKe_GV!AB$1,TKB_HK2_Moi_Giang!$L:$L,ThongKe_GV!AB$2)&gt;0,"X","")</f>
        <v/>
      </c>
    </row>
    <row r="160">
      <c r="A160" s="68" t="str">
        <f t="shared" si="7"/>
        <v>Ngoại ngữ</v>
      </c>
      <c r="B160" s="77" t="s">
        <v>537</v>
      </c>
      <c r="C160" s="85" t="s">
        <v>538</v>
      </c>
      <c r="D160" s="85" t="s">
        <v>539</v>
      </c>
      <c r="E160" s="79" t="str">
        <f>IF(COUNTIFS(TKB_HK2_Moi_Giang!$S:$S,ThongKe_GV!$C160,TKB_HK2_Moi_Giang!$K:$K,ThongKe_GV!E$1,TKB_HK2_Moi_Giang!$L:$L,ThongKe_GV!E$2)&gt;0,"X","")</f>
        <v/>
      </c>
      <c r="F160" s="79" t="str">
        <f>IF(COUNTIFS(TKB_HK2_Moi_Giang!$S:$S,ThongKe_GV!$C160,TKB_HK2_Moi_Giang!$K:$K,ThongKe_GV!F$1,TKB_HK2_Moi_Giang!$L:$L,ThongKe_GV!F$2)&gt;0,"X","")</f>
        <v/>
      </c>
      <c r="G160" s="79" t="str">
        <f>IF(COUNTIFS(TKB_HK2_Moi_Giang!$S:$S,ThongKe_GV!$C160,TKB_HK2_Moi_Giang!$K:$K,ThongKe_GV!G$1,TKB_HK2_Moi_Giang!$L:$L,ThongKe_GV!G$2)&gt;0,"X","")</f>
        <v/>
      </c>
      <c r="H160" s="79" t="str">
        <f>IF(COUNTIFS(TKB_HK2_Moi_Giang!$S:$S,ThongKe_GV!$C160,TKB_HK2_Moi_Giang!$K:$K,ThongKe_GV!H$1,TKB_HK2_Moi_Giang!$L:$L,ThongKe_GV!H$2)&gt;0,"X","")</f>
        <v/>
      </c>
      <c r="I160" s="79" t="str">
        <f>IF(COUNTIFS(TKB_HK2_Moi_Giang!$S:$S,ThongKe_GV!$C160,TKB_HK2_Moi_Giang!$K:$K,ThongKe_GV!I$1,TKB_HK2_Moi_Giang!$L:$L,ThongKe_GV!I$2)&gt;0,"X","")</f>
        <v/>
      </c>
      <c r="J160" s="79" t="str">
        <f>IF(COUNTIFS(TKB_HK2_Moi_Giang!$S:$S,ThongKe_GV!$C160,TKB_HK2_Moi_Giang!$K:$K,ThongKe_GV!J$1,TKB_HK2_Moi_Giang!$L:$L,ThongKe_GV!J$2)&gt;0,"X","")</f>
        <v/>
      </c>
      <c r="K160" s="79" t="str">
        <f>IF(COUNTIFS(TKB_HK2_Moi_Giang!$S:$S,ThongKe_GV!$C160,TKB_HK2_Moi_Giang!$K:$K,ThongKe_GV!K$1,TKB_HK2_Moi_Giang!$L:$L,ThongKe_GV!K$2)&gt;0,"X","")</f>
        <v/>
      </c>
      <c r="L160" s="79" t="str">
        <f>IF(COUNTIFS(TKB_HK2_Moi_Giang!$S:$S,ThongKe_GV!$C160,TKB_HK2_Moi_Giang!$K:$K,ThongKe_GV!L$1,TKB_HK2_Moi_Giang!$L:$L,ThongKe_GV!L$2)&gt;0,"X","")</f>
        <v/>
      </c>
      <c r="M160" s="79" t="str">
        <f>IF(COUNTIFS(TKB_HK2_Moi_Giang!$S:$S,ThongKe_GV!$C160,TKB_HK2_Moi_Giang!$K:$K,ThongKe_GV!M$1,TKB_HK2_Moi_Giang!$L:$L,ThongKe_GV!M$2)&gt;0,"X","")</f>
        <v/>
      </c>
      <c r="N160" s="79" t="str">
        <f>IF(COUNTIFS(TKB_HK2_Moi_Giang!$S:$S,ThongKe_GV!$C160,TKB_HK2_Moi_Giang!$K:$K,ThongKe_GV!N$1,TKB_HK2_Moi_Giang!$L:$L,ThongKe_GV!N$2)&gt;0,"X","")</f>
        <v/>
      </c>
      <c r="O160" s="79" t="str">
        <f>IF(COUNTIFS(TKB_HK2_Moi_Giang!$S:$S,ThongKe_GV!$C160,TKB_HK2_Moi_Giang!$K:$K,ThongKe_GV!O$1,TKB_HK2_Moi_Giang!$L:$L,ThongKe_GV!O$2)&gt;0,"X","")</f>
        <v/>
      </c>
      <c r="P160" s="79" t="str">
        <f>IF(COUNTIFS(TKB_HK2_Moi_Giang!$S:$S,ThongKe_GV!$C160,TKB_HK2_Moi_Giang!$K:$K,ThongKe_GV!P$1,TKB_HK2_Moi_Giang!$L:$L,ThongKe_GV!P$2)&gt;0,"X","")</f>
        <v/>
      </c>
      <c r="Q160" s="80" t="str">
        <f>IF(COUNTIFS(TKB_HK2_Moi_Giang!$S:$S,ThongKe_GV!$C160,TKB_HK2_Moi_Giang!$K:$K,ThongKe_GV!Q$1,TKB_HK2_Moi_Giang!$L:$L,ThongKe_GV!Q$2)&gt;0,"X","")</f>
        <v/>
      </c>
      <c r="R160" s="80" t="str">
        <f>IF(COUNTIFS(TKB_HK2_Moi_Giang!$S:$S,ThongKe_GV!$C160,TKB_HK2_Moi_Giang!$K:$K,ThongKe_GV!R$1,TKB_HK2_Moi_Giang!$L:$L,ThongKe_GV!R$2)&gt;0,"X","")</f>
        <v/>
      </c>
      <c r="S160" s="80" t="str">
        <f>IF(COUNTIFS(TKB_HK2_Moi_Giang!$S:$S,ThongKe_GV!$C160,TKB_HK2_Moi_Giang!$K:$K,ThongKe_GV!S$1,TKB_HK2_Moi_Giang!$L:$L,ThongKe_GV!S$2)&gt;0,"X","")</f>
        <v/>
      </c>
      <c r="T160" s="80" t="str">
        <f>IF(COUNTIFS(TKB_HK2_Moi_Giang!$S:$S,ThongKe_GV!$C160,TKB_HK2_Moi_Giang!$K:$K,ThongKe_GV!T$1,TKB_HK2_Moi_Giang!$L:$L,ThongKe_GV!T$2)&gt;0,"X","")</f>
        <v/>
      </c>
      <c r="U160" s="80" t="str">
        <f>IF(COUNTIFS(TKB_HK2_Moi_Giang!$S:$S,ThongKe_GV!$C160,TKB_HK2_Moi_Giang!$K:$K,ThongKe_GV!U$1,TKB_HK2_Moi_Giang!$L:$L,ThongKe_GV!U$2)&gt;0,"X","")</f>
        <v/>
      </c>
      <c r="V160" s="80" t="str">
        <f>IF(COUNTIFS(TKB_HK2_Moi_Giang!$S:$S,ThongKe_GV!$C160,TKB_HK2_Moi_Giang!$K:$K,ThongKe_GV!V$1,TKB_HK2_Moi_Giang!$L:$L,ThongKe_GV!V$2)&gt;0,"X","")</f>
        <v/>
      </c>
      <c r="W160" s="80" t="str">
        <f>IF(COUNTIFS(TKB_HK2_Moi_Giang!$S:$S,ThongKe_GV!$C160,TKB_HK2_Moi_Giang!$K:$K,ThongKe_GV!W$1,TKB_HK2_Moi_Giang!$L:$L,ThongKe_GV!W$2)&gt;0,"X","")</f>
        <v/>
      </c>
      <c r="X160" s="80" t="str">
        <f>IF(COUNTIFS(TKB_HK2_Moi_Giang!$S:$S,ThongKe_GV!$C160,TKB_HK2_Moi_Giang!$K:$K,ThongKe_GV!X$1,TKB_HK2_Moi_Giang!$L:$L,ThongKe_GV!X$2)&gt;0,"X","")</f>
        <v/>
      </c>
      <c r="Y160" s="80" t="str">
        <f>IF(COUNTIFS(TKB_HK2_Moi_Giang!$S:$S,ThongKe_GV!$C160,TKB_HK2_Moi_Giang!$K:$K,ThongKe_GV!Y$1,TKB_HK2_Moi_Giang!$L:$L,ThongKe_GV!Y$2)&gt;0,"X","")</f>
        <v/>
      </c>
      <c r="Z160" s="80" t="str">
        <f>IF(COUNTIFS(TKB_HK2_Moi_Giang!$S:$S,ThongKe_GV!$C160,TKB_HK2_Moi_Giang!$K:$K,ThongKe_GV!Z$1,TKB_HK2_Moi_Giang!$L:$L,ThongKe_GV!Z$2)&gt;0,"X","")</f>
        <v/>
      </c>
      <c r="AA160" s="80" t="str">
        <f>IF(COUNTIFS(TKB_HK2_Moi_Giang!$S:$S,ThongKe_GV!$C160,TKB_HK2_Moi_Giang!$K:$K,ThongKe_GV!AA$1,TKB_HK2_Moi_Giang!$L:$L,ThongKe_GV!AA$2)&gt;0,"X","")</f>
        <v/>
      </c>
      <c r="AB160" s="80" t="str">
        <f>IF(COUNTIFS(TKB_HK2_Moi_Giang!$S:$S,ThongKe_GV!$C160,TKB_HK2_Moi_Giang!$K:$K,ThongKe_GV!AB$1,TKB_HK2_Moi_Giang!$L:$L,ThongKe_GV!AB$2)&gt;0,"X","")</f>
        <v/>
      </c>
    </row>
    <row r="161">
      <c r="A161" s="68" t="str">
        <f t="shared" si="7"/>
        <v>Văn hóa</v>
      </c>
      <c r="B161" s="77" t="s">
        <v>540</v>
      </c>
      <c r="C161" s="85" t="s">
        <v>541</v>
      </c>
      <c r="D161" s="85" t="s">
        <v>542</v>
      </c>
      <c r="E161" s="79" t="str">
        <f>IF(COUNTIFS(TKB_HK2_Moi_Giang!$S:$S,ThongKe_GV!$C161,TKB_HK2_Moi_Giang!$K:$K,ThongKe_GV!E$1,TKB_HK2_Moi_Giang!$L:$L,ThongKe_GV!E$2)&gt;0,"X","")</f>
        <v/>
      </c>
      <c r="F161" s="79" t="str">
        <f>IF(COUNTIFS(TKB_HK2_Moi_Giang!$S:$S,ThongKe_GV!$C161,TKB_HK2_Moi_Giang!$K:$K,ThongKe_GV!F$1,TKB_HK2_Moi_Giang!$L:$L,ThongKe_GV!F$2)&gt;0,"X","")</f>
        <v/>
      </c>
      <c r="G161" s="79" t="str">
        <f>IF(COUNTIFS(TKB_HK2_Moi_Giang!$S:$S,ThongKe_GV!$C161,TKB_HK2_Moi_Giang!$K:$K,ThongKe_GV!G$1,TKB_HK2_Moi_Giang!$L:$L,ThongKe_GV!G$2)&gt;0,"X","")</f>
        <v/>
      </c>
      <c r="H161" s="79" t="str">
        <f>IF(COUNTIFS(TKB_HK2_Moi_Giang!$S:$S,ThongKe_GV!$C161,TKB_HK2_Moi_Giang!$K:$K,ThongKe_GV!H$1,TKB_HK2_Moi_Giang!$L:$L,ThongKe_GV!H$2)&gt;0,"X","")</f>
        <v/>
      </c>
      <c r="I161" s="79" t="str">
        <f>IF(COUNTIFS(TKB_HK2_Moi_Giang!$S:$S,ThongKe_GV!$C161,TKB_HK2_Moi_Giang!$K:$K,ThongKe_GV!I$1,TKB_HK2_Moi_Giang!$L:$L,ThongKe_GV!I$2)&gt;0,"X","")</f>
        <v/>
      </c>
      <c r="J161" s="79" t="str">
        <f>IF(COUNTIFS(TKB_HK2_Moi_Giang!$S:$S,ThongKe_GV!$C161,TKB_HK2_Moi_Giang!$K:$K,ThongKe_GV!J$1,TKB_HK2_Moi_Giang!$L:$L,ThongKe_GV!J$2)&gt;0,"X","")</f>
        <v/>
      </c>
      <c r="K161" s="79" t="str">
        <f>IF(COUNTIFS(TKB_HK2_Moi_Giang!$S:$S,ThongKe_GV!$C161,TKB_HK2_Moi_Giang!$K:$K,ThongKe_GV!K$1,TKB_HK2_Moi_Giang!$L:$L,ThongKe_GV!K$2)&gt;0,"X","")</f>
        <v/>
      </c>
      <c r="L161" s="79" t="str">
        <f>IF(COUNTIFS(TKB_HK2_Moi_Giang!$S:$S,ThongKe_GV!$C161,TKB_HK2_Moi_Giang!$K:$K,ThongKe_GV!L$1,TKB_HK2_Moi_Giang!$L:$L,ThongKe_GV!L$2)&gt;0,"X","")</f>
        <v/>
      </c>
      <c r="M161" s="79" t="str">
        <f>IF(COUNTIFS(TKB_HK2_Moi_Giang!$S:$S,ThongKe_GV!$C161,TKB_HK2_Moi_Giang!$K:$K,ThongKe_GV!M$1,TKB_HK2_Moi_Giang!$L:$L,ThongKe_GV!M$2)&gt;0,"X","")</f>
        <v/>
      </c>
      <c r="N161" s="79" t="str">
        <f>IF(COUNTIFS(TKB_HK2_Moi_Giang!$S:$S,ThongKe_GV!$C161,TKB_HK2_Moi_Giang!$K:$K,ThongKe_GV!N$1,TKB_HK2_Moi_Giang!$L:$L,ThongKe_GV!N$2)&gt;0,"X","")</f>
        <v/>
      </c>
      <c r="O161" s="79" t="str">
        <f>IF(COUNTIFS(TKB_HK2_Moi_Giang!$S:$S,ThongKe_GV!$C161,TKB_HK2_Moi_Giang!$K:$K,ThongKe_GV!O$1,TKB_HK2_Moi_Giang!$L:$L,ThongKe_GV!O$2)&gt;0,"X","")</f>
        <v/>
      </c>
      <c r="P161" s="79" t="str">
        <f>IF(COUNTIFS(TKB_HK2_Moi_Giang!$S:$S,ThongKe_GV!$C161,TKB_HK2_Moi_Giang!$K:$K,ThongKe_GV!P$1,TKB_HK2_Moi_Giang!$L:$L,ThongKe_GV!P$2)&gt;0,"X","")</f>
        <v/>
      </c>
      <c r="Q161" s="80" t="str">
        <f>IF(COUNTIFS(TKB_HK2_Moi_Giang!$S:$S,ThongKe_GV!$C161,TKB_HK2_Moi_Giang!$K:$K,ThongKe_GV!Q$1,TKB_HK2_Moi_Giang!$L:$L,ThongKe_GV!Q$2)&gt;0,"X","")</f>
        <v/>
      </c>
      <c r="R161" s="80" t="str">
        <f>IF(COUNTIFS(TKB_HK2_Moi_Giang!$S:$S,ThongKe_GV!$C161,TKB_HK2_Moi_Giang!$K:$K,ThongKe_GV!R$1,TKB_HK2_Moi_Giang!$L:$L,ThongKe_GV!R$2)&gt;0,"X","")</f>
        <v/>
      </c>
      <c r="S161" s="80" t="str">
        <f>IF(COUNTIFS(TKB_HK2_Moi_Giang!$S:$S,ThongKe_GV!$C161,TKB_HK2_Moi_Giang!$K:$K,ThongKe_GV!S$1,TKB_HK2_Moi_Giang!$L:$L,ThongKe_GV!S$2)&gt;0,"X","")</f>
        <v/>
      </c>
      <c r="T161" s="80" t="str">
        <f>IF(COUNTIFS(TKB_HK2_Moi_Giang!$S:$S,ThongKe_GV!$C161,TKB_HK2_Moi_Giang!$K:$K,ThongKe_GV!T$1,TKB_HK2_Moi_Giang!$L:$L,ThongKe_GV!T$2)&gt;0,"X","")</f>
        <v/>
      </c>
      <c r="U161" s="80" t="str">
        <f>IF(COUNTIFS(TKB_HK2_Moi_Giang!$S:$S,ThongKe_GV!$C161,TKB_HK2_Moi_Giang!$K:$K,ThongKe_GV!U$1,TKB_HK2_Moi_Giang!$L:$L,ThongKe_GV!U$2)&gt;0,"X","")</f>
        <v/>
      </c>
      <c r="V161" s="80" t="str">
        <f>IF(COUNTIFS(TKB_HK2_Moi_Giang!$S:$S,ThongKe_GV!$C161,TKB_HK2_Moi_Giang!$K:$K,ThongKe_GV!V$1,TKB_HK2_Moi_Giang!$L:$L,ThongKe_GV!V$2)&gt;0,"X","")</f>
        <v/>
      </c>
      <c r="W161" s="80" t="str">
        <f>IF(COUNTIFS(TKB_HK2_Moi_Giang!$S:$S,ThongKe_GV!$C161,TKB_HK2_Moi_Giang!$K:$K,ThongKe_GV!W$1,TKB_HK2_Moi_Giang!$L:$L,ThongKe_GV!W$2)&gt;0,"X","")</f>
        <v/>
      </c>
      <c r="X161" s="80" t="str">
        <f>IF(COUNTIFS(TKB_HK2_Moi_Giang!$S:$S,ThongKe_GV!$C161,TKB_HK2_Moi_Giang!$K:$K,ThongKe_GV!X$1,TKB_HK2_Moi_Giang!$L:$L,ThongKe_GV!X$2)&gt;0,"X","")</f>
        <v/>
      </c>
      <c r="Y161" s="80" t="str">
        <f>IF(COUNTIFS(TKB_HK2_Moi_Giang!$S:$S,ThongKe_GV!$C161,TKB_HK2_Moi_Giang!$K:$K,ThongKe_GV!Y$1,TKB_HK2_Moi_Giang!$L:$L,ThongKe_GV!Y$2)&gt;0,"X","")</f>
        <v/>
      </c>
      <c r="Z161" s="80" t="str">
        <f>IF(COUNTIFS(TKB_HK2_Moi_Giang!$S:$S,ThongKe_GV!$C161,TKB_HK2_Moi_Giang!$K:$K,ThongKe_GV!Z$1,TKB_HK2_Moi_Giang!$L:$L,ThongKe_GV!Z$2)&gt;0,"X","")</f>
        <v/>
      </c>
      <c r="AA161" s="80" t="str">
        <f>IF(COUNTIFS(TKB_HK2_Moi_Giang!$S:$S,ThongKe_GV!$C161,TKB_HK2_Moi_Giang!$K:$K,ThongKe_GV!AA$1,TKB_HK2_Moi_Giang!$L:$L,ThongKe_GV!AA$2)&gt;0,"X","")</f>
        <v/>
      </c>
      <c r="AB161" s="80" t="str">
        <f>IF(COUNTIFS(TKB_HK2_Moi_Giang!$S:$S,ThongKe_GV!$C161,TKB_HK2_Moi_Giang!$K:$K,ThongKe_GV!AB$1,TKB_HK2_Moi_Giang!$L:$L,ThongKe_GV!AB$2)&gt;0,"X","")</f>
        <v/>
      </c>
    </row>
    <row r="162">
      <c r="A162" s="68" t="str">
        <f t="shared" si="7"/>
        <v>Quản trị</v>
      </c>
      <c r="B162" s="77" t="s">
        <v>543</v>
      </c>
      <c r="C162" s="85" t="s">
        <v>544</v>
      </c>
      <c r="D162" s="85" t="s">
        <v>545</v>
      </c>
      <c r="E162" s="79" t="str">
        <f>IF(COUNTIFS(TKB_HK2_Moi_Giang!$S:$S,ThongKe_GV!$C162,TKB_HK2_Moi_Giang!$K:$K,ThongKe_GV!E$1,TKB_HK2_Moi_Giang!$L:$L,ThongKe_GV!E$2)&gt;0,"X","")</f>
        <v/>
      </c>
      <c r="F162" s="79" t="str">
        <f>IF(COUNTIFS(TKB_HK2_Moi_Giang!$S:$S,ThongKe_GV!$C162,TKB_HK2_Moi_Giang!$K:$K,ThongKe_GV!F$1,TKB_HK2_Moi_Giang!$L:$L,ThongKe_GV!F$2)&gt;0,"X","")</f>
        <v/>
      </c>
      <c r="G162" s="79" t="str">
        <f>IF(COUNTIFS(TKB_HK2_Moi_Giang!$S:$S,ThongKe_GV!$C162,TKB_HK2_Moi_Giang!$K:$K,ThongKe_GV!G$1,TKB_HK2_Moi_Giang!$L:$L,ThongKe_GV!G$2)&gt;0,"X","")</f>
        <v/>
      </c>
      <c r="H162" s="79" t="str">
        <f>IF(COUNTIFS(TKB_HK2_Moi_Giang!$S:$S,ThongKe_GV!$C162,TKB_HK2_Moi_Giang!$K:$K,ThongKe_GV!H$1,TKB_HK2_Moi_Giang!$L:$L,ThongKe_GV!H$2)&gt;0,"X","")</f>
        <v/>
      </c>
      <c r="I162" s="79" t="str">
        <f>IF(COUNTIFS(TKB_HK2_Moi_Giang!$S:$S,ThongKe_GV!$C162,TKB_HK2_Moi_Giang!$K:$K,ThongKe_GV!I$1,TKB_HK2_Moi_Giang!$L:$L,ThongKe_GV!I$2)&gt;0,"X","")</f>
        <v/>
      </c>
      <c r="J162" s="79" t="str">
        <f>IF(COUNTIFS(TKB_HK2_Moi_Giang!$S:$S,ThongKe_GV!$C162,TKB_HK2_Moi_Giang!$K:$K,ThongKe_GV!J$1,TKB_HK2_Moi_Giang!$L:$L,ThongKe_GV!J$2)&gt;0,"X","")</f>
        <v/>
      </c>
      <c r="K162" s="79" t="str">
        <f>IF(COUNTIFS(TKB_HK2_Moi_Giang!$S:$S,ThongKe_GV!$C162,TKB_HK2_Moi_Giang!$K:$K,ThongKe_GV!K$1,TKB_HK2_Moi_Giang!$L:$L,ThongKe_GV!K$2)&gt;0,"X","")</f>
        <v/>
      </c>
      <c r="L162" s="79" t="str">
        <f>IF(COUNTIFS(TKB_HK2_Moi_Giang!$S:$S,ThongKe_GV!$C162,TKB_HK2_Moi_Giang!$K:$K,ThongKe_GV!L$1,TKB_HK2_Moi_Giang!$L:$L,ThongKe_GV!L$2)&gt;0,"X","")</f>
        <v/>
      </c>
      <c r="M162" s="79" t="str">
        <f>IF(COUNTIFS(TKB_HK2_Moi_Giang!$S:$S,ThongKe_GV!$C162,TKB_HK2_Moi_Giang!$K:$K,ThongKe_GV!M$1,TKB_HK2_Moi_Giang!$L:$L,ThongKe_GV!M$2)&gt;0,"X","")</f>
        <v/>
      </c>
      <c r="N162" s="79" t="str">
        <f>IF(COUNTIFS(TKB_HK2_Moi_Giang!$S:$S,ThongKe_GV!$C162,TKB_HK2_Moi_Giang!$K:$K,ThongKe_GV!N$1,TKB_HK2_Moi_Giang!$L:$L,ThongKe_GV!N$2)&gt;0,"X","")</f>
        <v/>
      </c>
      <c r="O162" s="79" t="str">
        <f>IF(COUNTIFS(TKB_HK2_Moi_Giang!$S:$S,ThongKe_GV!$C162,TKB_HK2_Moi_Giang!$K:$K,ThongKe_GV!O$1,TKB_HK2_Moi_Giang!$L:$L,ThongKe_GV!O$2)&gt;0,"X","")</f>
        <v/>
      </c>
      <c r="P162" s="79" t="str">
        <f>IF(COUNTIFS(TKB_HK2_Moi_Giang!$S:$S,ThongKe_GV!$C162,TKB_HK2_Moi_Giang!$K:$K,ThongKe_GV!P$1,TKB_HK2_Moi_Giang!$L:$L,ThongKe_GV!P$2)&gt;0,"X","")</f>
        <v/>
      </c>
      <c r="Q162" s="80" t="str">
        <f>IF(COUNTIFS(TKB_HK2_Moi_Giang!$S:$S,ThongKe_GV!$C162,TKB_HK2_Moi_Giang!$K:$K,ThongKe_GV!Q$1,TKB_HK2_Moi_Giang!$L:$L,ThongKe_GV!Q$2)&gt;0,"X","")</f>
        <v/>
      </c>
      <c r="R162" s="80" t="str">
        <f>IF(COUNTIFS(TKB_HK2_Moi_Giang!$S:$S,ThongKe_GV!$C162,TKB_HK2_Moi_Giang!$K:$K,ThongKe_GV!R$1,TKB_HK2_Moi_Giang!$L:$L,ThongKe_GV!R$2)&gt;0,"X","")</f>
        <v/>
      </c>
      <c r="S162" s="80" t="str">
        <f>IF(COUNTIFS(TKB_HK2_Moi_Giang!$S:$S,ThongKe_GV!$C162,TKB_HK2_Moi_Giang!$K:$K,ThongKe_GV!S$1,TKB_HK2_Moi_Giang!$L:$L,ThongKe_GV!S$2)&gt;0,"X","")</f>
        <v/>
      </c>
      <c r="T162" s="80" t="str">
        <f>IF(COUNTIFS(TKB_HK2_Moi_Giang!$S:$S,ThongKe_GV!$C162,TKB_HK2_Moi_Giang!$K:$K,ThongKe_GV!T$1,TKB_HK2_Moi_Giang!$L:$L,ThongKe_GV!T$2)&gt;0,"X","")</f>
        <v/>
      </c>
      <c r="U162" s="80" t="str">
        <f>IF(COUNTIFS(TKB_HK2_Moi_Giang!$S:$S,ThongKe_GV!$C162,TKB_HK2_Moi_Giang!$K:$K,ThongKe_GV!U$1,TKB_HK2_Moi_Giang!$L:$L,ThongKe_GV!U$2)&gt;0,"X","")</f>
        <v/>
      </c>
      <c r="V162" s="80" t="str">
        <f>IF(COUNTIFS(TKB_HK2_Moi_Giang!$S:$S,ThongKe_GV!$C162,TKB_HK2_Moi_Giang!$K:$K,ThongKe_GV!V$1,TKB_HK2_Moi_Giang!$L:$L,ThongKe_GV!V$2)&gt;0,"X","")</f>
        <v/>
      </c>
      <c r="W162" s="80" t="str">
        <f>IF(COUNTIFS(TKB_HK2_Moi_Giang!$S:$S,ThongKe_GV!$C162,TKB_HK2_Moi_Giang!$K:$K,ThongKe_GV!W$1,TKB_HK2_Moi_Giang!$L:$L,ThongKe_GV!W$2)&gt;0,"X","")</f>
        <v/>
      </c>
      <c r="X162" s="80" t="str">
        <f>IF(COUNTIFS(TKB_HK2_Moi_Giang!$S:$S,ThongKe_GV!$C162,TKB_HK2_Moi_Giang!$K:$K,ThongKe_GV!X$1,TKB_HK2_Moi_Giang!$L:$L,ThongKe_GV!X$2)&gt;0,"X","")</f>
        <v/>
      </c>
      <c r="Y162" s="80" t="str">
        <f>IF(COUNTIFS(TKB_HK2_Moi_Giang!$S:$S,ThongKe_GV!$C162,TKB_HK2_Moi_Giang!$K:$K,ThongKe_GV!Y$1,TKB_HK2_Moi_Giang!$L:$L,ThongKe_GV!Y$2)&gt;0,"X","")</f>
        <v/>
      </c>
      <c r="Z162" s="80" t="str">
        <f>IF(COUNTIFS(TKB_HK2_Moi_Giang!$S:$S,ThongKe_GV!$C162,TKB_HK2_Moi_Giang!$K:$K,ThongKe_GV!Z$1,TKB_HK2_Moi_Giang!$L:$L,ThongKe_GV!Z$2)&gt;0,"X","")</f>
        <v/>
      </c>
      <c r="AA162" s="80" t="str">
        <f>IF(COUNTIFS(TKB_HK2_Moi_Giang!$S:$S,ThongKe_GV!$C162,TKB_HK2_Moi_Giang!$K:$K,ThongKe_GV!AA$1,TKB_HK2_Moi_Giang!$L:$L,ThongKe_GV!AA$2)&gt;0,"X","")</f>
        <v/>
      </c>
      <c r="AB162" s="80" t="str">
        <f>IF(COUNTIFS(TKB_HK2_Moi_Giang!$S:$S,ThongKe_GV!$C162,TKB_HK2_Moi_Giang!$K:$K,ThongKe_GV!AB$1,TKB_HK2_Moi_Giang!$L:$L,ThongKe_GV!AB$2)&gt;0,"X","")</f>
        <v/>
      </c>
    </row>
    <row r="163">
      <c r="A163" s="68" t="str">
        <f t="shared" si="7"/>
        <v>Quản trị</v>
      </c>
      <c r="B163" s="77" t="s">
        <v>546</v>
      </c>
      <c r="C163" s="85" t="s">
        <v>547</v>
      </c>
      <c r="D163" s="85" t="s">
        <v>548</v>
      </c>
      <c r="E163" s="79" t="str">
        <f>IF(COUNTIFS(TKB_HK2_Moi_Giang!$S:$S,ThongKe_GV!$C163,TKB_HK2_Moi_Giang!$K:$K,ThongKe_GV!E$1,TKB_HK2_Moi_Giang!$L:$L,ThongKe_GV!E$2)&gt;0,"X","")</f>
        <v/>
      </c>
      <c r="F163" s="79" t="str">
        <f>IF(COUNTIFS(TKB_HK2_Moi_Giang!$S:$S,ThongKe_GV!$C163,TKB_HK2_Moi_Giang!$K:$K,ThongKe_GV!F$1,TKB_HK2_Moi_Giang!$L:$L,ThongKe_GV!F$2)&gt;0,"X","")</f>
        <v/>
      </c>
      <c r="G163" s="79" t="str">
        <f>IF(COUNTIFS(TKB_HK2_Moi_Giang!$S:$S,ThongKe_GV!$C163,TKB_HK2_Moi_Giang!$K:$K,ThongKe_GV!G$1,TKB_HK2_Moi_Giang!$L:$L,ThongKe_GV!G$2)&gt;0,"X","")</f>
        <v/>
      </c>
      <c r="H163" s="79" t="str">
        <f>IF(COUNTIFS(TKB_HK2_Moi_Giang!$S:$S,ThongKe_GV!$C163,TKB_HK2_Moi_Giang!$K:$K,ThongKe_GV!H$1,TKB_HK2_Moi_Giang!$L:$L,ThongKe_GV!H$2)&gt;0,"X","")</f>
        <v/>
      </c>
      <c r="I163" s="79" t="str">
        <f>IF(COUNTIFS(TKB_HK2_Moi_Giang!$S:$S,ThongKe_GV!$C163,TKB_HK2_Moi_Giang!$K:$K,ThongKe_GV!I$1,TKB_HK2_Moi_Giang!$L:$L,ThongKe_GV!I$2)&gt;0,"X","")</f>
        <v/>
      </c>
      <c r="J163" s="79" t="str">
        <f>IF(COUNTIFS(TKB_HK2_Moi_Giang!$S:$S,ThongKe_GV!$C163,TKB_HK2_Moi_Giang!$K:$K,ThongKe_GV!J$1,TKB_HK2_Moi_Giang!$L:$L,ThongKe_GV!J$2)&gt;0,"X","")</f>
        <v/>
      </c>
      <c r="K163" s="79" t="str">
        <f>IF(COUNTIFS(TKB_HK2_Moi_Giang!$S:$S,ThongKe_GV!$C163,TKB_HK2_Moi_Giang!$K:$K,ThongKe_GV!K$1,TKB_HK2_Moi_Giang!$L:$L,ThongKe_GV!K$2)&gt;0,"X","")</f>
        <v/>
      </c>
      <c r="L163" s="79" t="str">
        <f>IF(COUNTIFS(TKB_HK2_Moi_Giang!$S:$S,ThongKe_GV!$C163,TKB_HK2_Moi_Giang!$K:$K,ThongKe_GV!L$1,TKB_HK2_Moi_Giang!$L:$L,ThongKe_GV!L$2)&gt;0,"X","")</f>
        <v/>
      </c>
      <c r="M163" s="79" t="str">
        <f>IF(COUNTIFS(TKB_HK2_Moi_Giang!$S:$S,ThongKe_GV!$C163,TKB_HK2_Moi_Giang!$K:$K,ThongKe_GV!M$1,TKB_HK2_Moi_Giang!$L:$L,ThongKe_GV!M$2)&gt;0,"X","")</f>
        <v/>
      </c>
      <c r="N163" s="79" t="str">
        <f>IF(COUNTIFS(TKB_HK2_Moi_Giang!$S:$S,ThongKe_GV!$C163,TKB_HK2_Moi_Giang!$K:$K,ThongKe_GV!N$1,TKB_HK2_Moi_Giang!$L:$L,ThongKe_GV!N$2)&gt;0,"X","")</f>
        <v/>
      </c>
      <c r="O163" s="79" t="str">
        <f>IF(COUNTIFS(TKB_HK2_Moi_Giang!$S:$S,ThongKe_GV!$C163,TKB_HK2_Moi_Giang!$K:$K,ThongKe_GV!O$1,TKB_HK2_Moi_Giang!$L:$L,ThongKe_GV!O$2)&gt;0,"X","")</f>
        <v/>
      </c>
      <c r="P163" s="79" t="str">
        <f>IF(COUNTIFS(TKB_HK2_Moi_Giang!$S:$S,ThongKe_GV!$C163,TKB_HK2_Moi_Giang!$K:$K,ThongKe_GV!P$1,TKB_HK2_Moi_Giang!$L:$L,ThongKe_GV!P$2)&gt;0,"X","")</f>
        <v/>
      </c>
      <c r="Q163" s="80" t="str">
        <f>IF(COUNTIFS(TKB_HK2_Moi_Giang!$S:$S,ThongKe_GV!$C163,TKB_HK2_Moi_Giang!$K:$K,ThongKe_GV!Q$1,TKB_HK2_Moi_Giang!$L:$L,ThongKe_GV!Q$2)&gt;0,"X","")</f>
        <v/>
      </c>
      <c r="R163" s="80" t="str">
        <f>IF(COUNTIFS(TKB_HK2_Moi_Giang!$S:$S,ThongKe_GV!$C163,TKB_HK2_Moi_Giang!$K:$K,ThongKe_GV!R$1,TKB_HK2_Moi_Giang!$L:$L,ThongKe_GV!R$2)&gt;0,"X","")</f>
        <v/>
      </c>
      <c r="S163" s="80" t="str">
        <f>IF(COUNTIFS(TKB_HK2_Moi_Giang!$S:$S,ThongKe_GV!$C163,TKB_HK2_Moi_Giang!$K:$K,ThongKe_GV!S$1,TKB_HK2_Moi_Giang!$L:$L,ThongKe_GV!S$2)&gt;0,"X","")</f>
        <v/>
      </c>
      <c r="T163" s="80" t="str">
        <f>IF(COUNTIFS(TKB_HK2_Moi_Giang!$S:$S,ThongKe_GV!$C163,TKB_HK2_Moi_Giang!$K:$K,ThongKe_GV!T$1,TKB_HK2_Moi_Giang!$L:$L,ThongKe_GV!T$2)&gt;0,"X","")</f>
        <v/>
      </c>
      <c r="U163" s="80" t="str">
        <f>IF(COUNTIFS(TKB_HK2_Moi_Giang!$S:$S,ThongKe_GV!$C163,TKB_HK2_Moi_Giang!$K:$K,ThongKe_GV!U$1,TKB_HK2_Moi_Giang!$L:$L,ThongKe_GV!U$2)&gt;0,"X","")</f>
        <v/>
      </c>
      <c r="V163" s="80" t="str">
        <f>IF(COUNTIFS(TKB_HK2_Moi_Giang!$S:$S,ThongKe_GV!$C163,TKB_HK2_Moi_Giang!$K:$K,ThongKe_GV!V$1,TKB_HK2_Moi_Giang!$L:$L,ThongKe_GV!V$2)&gt;0,"X","")</f>
        <v/>
      </c>
      <c r="W163" s="80" t="str">
        <f>IF(COUNTIFS(TKB_HK2_Moi_Giang!$S:$S,ThongKe_GV!$C163,TKB_HK2_Moi_Giang!$K:$K,ThongKe_GV!W$1,TKB_HK2_Moi_Giang!$L:$L,ThongKe_GV!W$2)&gt;0,"X","")</f>
        <v/>
      </c>
      <c r="X163" s="80" t="str">
        <f>IF(COUNTIFS(TKB_HK2_Moi_Giang!$S:$S,ThongKe_GV!$C163,TKB_HK2_Moi_Giang!$K:$K,ThongKe_GV!X$1,TKB_HK2_Moi_Giang!$L:$L,ThongKe_GV!X$2)&gt;0,"X","")</f>
        <v/>
      </c>
      <c r="Y163" s="80" t="str">
        <f>IF(COUNTIFS(TKB_HK2_Moi_Giang!$S:$S,ThongKe_GV!$C163,TKB_HK2_Moi_Giang!$K:$K,ThongKe_GV!Y$1,TKB_HK2_Moi_Giang!$L:$L,ThongKe_GV!Y$2)&gt;0,"X","")</f>
        <v/>
      </c>
      <c r="Z163" s="80" t="str">
        <f>IF(COUNTIFS(TKB_HK2_Moi_Giang!$S:$S,ThongKe_GV!$C163,TKB_HK2_Moi_Giang!$K:$K,ThongKe_GV!Z$1,TKB_HK2_Moi_Giang!$L:$L,ThongKe_GV!Z$2)&gt;0,"X","")</f>
        <v/>
      </c>
      <c r="AA163" s="80" t="str">
        <f>IF(COUNTIFS(TKB_HK2_Moi_Giang!$S:$S,ThongKe_GV!$C163,TKB_HK2_Moi_Giang!$K:$K,ThongKe_GV!AA$1,TKB_HK2_Moi_Giang!$L:$L,ThongKe_GV!AA$2)&gt;0,"X","")</f>
        <v/>
      </c>
      <c r="AB163" s="80" t="str">
        <f>IF(COUNTIFS(TKB_HK2_Moi_Giang!$S:$S,ThongKe_GV!$C163,TKB_HK2_Moi_Giang!$K:$K,ThongKe_GV!AB$1,TKB_HK2_Moi_Giang!$L:$L,ThongKe_GV!AB$2)&gt;0,"X","")</f>
        <v/>
      </c>
    </row>
    <row r="164">
      <c r="A164" s="68" t="str">
        <f t="shared" si="7"/>
        <v>Công nghệ</v>
      </c>
      <c r="B164" s="77" t="s">
        <v>549</v>
      </c>
      <c r="C164" s="85" t="s">
        <v>550</v>
      </c>
      <c r="D164" s="85" t="s">
        <v>551</v>
      </c>
      <c r="E164" s="79" t="str">
        <f>IF(COUNTIFS(TKB_HK2_Moi_Giang!$S:$S,ThongKe_GV!$C164,TKB_HK2_Moi_Giang!$K:$K,ThongKe_GV!E$1,TKB_HK2_Moi_Giang!$L:$L,ThongKe_GV!E$2)&gt;0,"X","")</f>
        <v/>
      </c>
      <c r="F164" s="79" t="str">
        <f>IF(COUNTIFS(TKB_HK2_Moi_Giang!$S:$S,ThongKe_GV!$C164,TKB_HK2_Moi_Giang!$K:$K,ThongKe_GV!F$1,TKB_HK2_Moi_Giang!$L:$L,ThongKe_GV!F$2)&gt;0,"X","")</f>
        <v/>
      </c>
      <c r="G164" s="79" t="str">
        <f>IF(COUNTIFS(TKB_HK2_Moi_Giang!$S:$S,ThongKe_GV!$C164,TKB_HK2_Moi_Giang!$K:$K,ThongKe_GV!G$1,TKB_HK2_Moi_Giang!$L:$L,ThongKe_GV!G$2)&gt;0,"X","")</f>
        <v/>
      </c>
      <c r="H164" s="79" t="str">
        <f>IF(COUNTIFS(TKB_HK2_Moi_Giang!$S:$S,ThongKe_GV!$C164,TKB_HK2_Moi_Giang!$K:$K,ThongKe_GV!H$1,TKB_HK2_Moi_Giang!$L:$L,ThongKe_GV!H$2)&gt;0,"X","")</f>
        <v/>
      </c>
      <c r="I164" s="79" t="str">
        <f>IF(COUNTIFS(TKB_HK2_Moi_Giang!$S:$S,ThongKe_GV!$C164,TKB_HK2_Moi_Giang!$K:$K,ThongKe_GV!I$1,TKB_HK2_Moi_Giang!$L:$L,ThongKe_GV!I$2)&gt;0,"X","")</f>
        <v/>
      </c>
      <c r="J164" s="79" t="str">
        <f>IF(COUNTIFS(TKB_HK2_Moi_Giang!$S:$S,ThongKe_GV!$C164,TKB_HK2_Moi_Giang!$K:$K,ThongKe_GV!J$1,TKB_HK2_Moi_Giang!$L:$L,ThongKe_GV!J$2)&gt;0,"X","")</f>
        <v/>
      </c>
      <c r="K164" s="79" t="str">
        <f>IF(COUNTIFS(TKB_HK2_Moi_Giang!$S:$S,ThongKe_GV!$C164,TKB_HK2_Moi_Giang!$K:$K,ThongKe_GV!K$1,TKB_HK2_Moi_Giang!$L:$L,ThongKe_GV!K$2)&gt;0,"X","")</f>
        <v/>
      </c>
      <c r="L164" s="79" t="str">
        <f>IF(COUNTIFS(TKB_HK2_Moi_Giang!$S:$S,ThongKe_GV!$C164,TKB_HK2_Moi_Giang!$K:$K,ThongKe_GV!L$1,TKB_HK2_Moi_Giang!$L:$L,ThongKe_GV!L$2)&gt;0,"X","")</f>
        <v/>
      </c>
      <c r="M164" s="79" t="str">
        <f>IF(COUNTIFS(TKB_HK2_Moi_Giang!$S:$S,ThongKe_GV!$C164,TKB_HK2_Moi_Giang!$K:$K,ThongKe_GV!M$1,TKB_HK2_Moi_Giang!$L:$L,ThongKe_GV!M$2)&gt;0,"X","")</f>
        <v/>
      </c>
      <c r="N164" s="79" t="str">
        <f>IF(COUNTIFS(TKB_HK2_Moi_Giang!$S:$S,ThongKe_GV!$C164,TKB_HK2_Moi_Giang!$K:$K,ThongKe_GV!N$1,TKB_HK2_Moi_Giang!$L:$L,ThongKe_GV!N$2)&gt;0,"X","")</f>
        <v/>
      </c>
      <c r="O164" s="79" t="str">
        <f>IF(COUNTIFS(TKB_HK2_Moi_Giang!$S:$S,ThongKe_GV!$C164,TKB_HK2_Moi_Giang!$K:$K,ThongKe_GV!O$1,TKB_HK2_Moi_Giang!$L:$L,ThongKe_GV!O$2)&gt;0,"X","")</f>
        <v/>
      </c>
      <c r="P164" s="79" t="str">
        <f>IF(COUNTIFS(TKB_HK2_Moi_Giang!$S:$S,ThongKe_GV!$C164,TKB_HK2_Moi_Giang!$K:$K,ThongKe_GV!P$1,TKB_HK2_Moi_Giang!$L:$L,ThongKe_GV!P$2)&gt;0,"X","")</f>
        <v/>
      </c>
      <c r="Q164" s="80" t="str">
        <f>IF(COUNTIFS(TKB_HK2_Moi_Giang!$S:$S,ThongKe_GV!$C164,TKB_HK2_Moi_Giang!$K:$K,ThongKe_GV!Q$1,TKB_HK2_Moi_Giang!$L:$L,ThongKe_GV!Q$2)&gt;0,"X","")</f>
        <v/>
      </c>
      <c r="R164" s="80" t="str">
        <f>IF(COUNTIFS(TKB_HK2_Moi_Giang!$S:$S,ThongKe_GV!$C164,TKB_HK2_Moi_Giang!$K:$K,ThongKe_GV!R$1,TKB_HK2_Moi_Giang!$L:$L,ThongKe_GV!R$2)&gt;0,"X","")</f>
        <v/>
      </c>
      <c r="S164" s="80" t="str">
        <f>IF(COUNTIFS(TKB_HK2_Moi_Giang!$S:$S,ThongKe_GV!$C164,TKB_HK2_Moi_Giang!$K:$K,ThongKe_GV!S$1,TKB_HK2_Moi_Giang!$L:$L,ThongKe_GV!S$2)&gt;0,"X","")</f>
        <v/>
      </c>
      <c r="T164" s="80" t="str">
        <f>IF(COUNTIFS(TKB_HK2_Moi_Giang!$S:$S,ThongKe_GV!$C164,TKB_HK2_Moi_Giang!$K:$K,ThongKe_GV!T$1,TKB_HK2_Moi_Giang!$L:$L,ThongKe_GV!T$2)&gt;0,"X","")</f>
        <v/>
      </c>
      <c r="U164" s="80" t="str">
        <f>IF(COUNTIFS(TKB_HK2_Moi_Giang!$S:$S,ThongKe_GV!$C164,TKB_HK2_Moi_Giang!$K:$K,ThongKe_GV!U$1,TKB_HK2_Moi_Giang!$L:$L,ThongKe_GV!U$2)&gt;0,"X","")</f>
        <v/>
      </c>
      <c r="V164" s="80" t="str">
        <f>IF(COUNTIFS(TKB_HK2_Moi_Giang!$S:$S,ThongKe_GV!$C164,TKB_HK2_Moi_Giang!$K:$K,ThongKe_GV!V$1,TKB_HK2_Moi_Giang!$L:$L,ThongKe_GV!V$2)&gt;0,"X","")</f>
        <v/>
      </c>
      <c r="W164" s="80" t="str">
        <f>IF(COUNTIFS(TKB_HK2_Moi_Giang!$S:$S,ThongKe_GV!$C164,TKB_HK2_Moi_Giang!$K:$K,ThongKe_GV!W$1,TKB_HK2_Moi_Giang!$L:$L,ThongKe_GV!W$2)&gt;0,"X","")</f>
        <v/>
      </c>
      <c r="X164" s="80" t="str">
        <f>IF(COUNTIFS(TKB_HK2_Moi_Giang!$S:$S,ThongKe_GV!$C164,TKB_HK2_Moi_Giang!$K:$K,ThongKe_GV!X$1,TKB_HK2_Moi_Giang!$L:$L,ThongKe_GV!X$2)&gt;0,"X","")</f>
        <v/>
      </c>
      <c r="Y164" s="80" t="str">
        <f>IF(COUNTIFS(TKB_HK2_Moi_Giang!$S:$S,ThongKe_GV!$C164,TKB_HK2_Moi_Giang!$K:$K,ThongKe_GV!Y$1,TKB_HK2_Moi_Giang!$L:$L,ThongKe_GV!Y$2)&gt;0,"X","")</f>
        <v/>
      </c>
      <c r="Z164" s="80" t="str">
        <f>IF(COUNTIFS(TKB_HK2_Moi_Giang!$S:$S,ThongKe_GV!$C164,TKB_HK2_Moi_Giang!$K:$K,ThongKe_GV!Z$1,TKB_HK2_Moi_Giang!$L:$L,ThongKe_GV!Z$2)&gt;0,"X","")</f>
        <v/>
      </c>
      <c r="AA164" s="80" t="str">
        <f>IF(COUNTIFS(TKB_HK2_Moi_Giang!$S:$S,ThongKe_GV!$C164,TKB_HK2_Moi_Giang!$K:$K,ThongKe_GV!AA$1,TKB_HK2_Moi_Giang!$L:$L,ThongKe_GV!AA$2)&gt;0,"X","")</f>
        <v/>
      </c>
      <c r="AB164" s="80" t="str">
        <f>IF(COUNTIFS(TKB_HK2_Moi_Giang!$S:$S,ThongKe_GV!$C164,TKB_HK2_Moi_Giang!$K:$K,ThongKe_GV!AB$1,TKB_HK2_Moi_Giang!$L:$L,ThongKe_GV!AB$2)&gt;0,"X","")</f>
        <v/>
      </c>
    </row>
    <row r="165">
      <c r="A165" s="68" t="str">
        <f t="shared" si="7"/>
        <v>Ngoại ngữ</v>
      </c>
      <c r="B165" s="77" t="s">
        <v>552</v>
      </c>
      <c r="C165" s="85" t="s">
        <v>553</v>
      </c>
      <c r="D165" s="85" t="s">
        <v>554</v>
      </c>
      <c r="E165" s="79" t="str">
        <f>IF(COUNTIFS(TKB_HK2_Moi_Giang!$S:$S,ThongKe_GV!$C165,TKB_HK2_Moi_Giang!$K:$K,ThongKe_GV!E$1,TKB_HK2_Moi_Giang!$L:$L,ThongKe_GV!E$2)&gt;0,"X","")</f>
        <v/>
      </c>
      <c r="F165" s="79" t="str">
        <f>IF(COUNTIFS(TKB_HK2_Moi_Giang!$S:$S,ThongKe_GV!$C165,TKB_HK2_Moi_Giang!$K:$K,ThongKe_GV!F$1,TKB_HK2_Moi_Giang!$L:$L,ThongKe_GV!F$2)&gt;0,"X","")</f>
        <v/>
      </c>
      <c r="G165" s="79" t="str">
        <f>IF(COUNTIFS(TKB_HK2_Moi_Giang!$S:$S,ThongKe_GV!$C165,TKB_HK2_Moi_Giang!$K:$K,ThongKe_GV!G$1,TKB_HK2_Moi_Giang!$L:$L,ThongKe_GV!G$2)&gt;0,"X","")</f>
        <v/>
      </c>
      <c r="H165" s="79" t="str">
        <f>IF(COUNTIFS(TKB_HK2_Moi_Giang!$S:$S,ThongKe_GV!$C165,TKB_HK2_Moi_Giang!$K:$K,ThongKe_GV!H$1,TKB_HK2_Moi_Giang!$L:$L,ThongKe_GV!H$2)&gt;0,"X","")</f>
        <v/>
      </c>
      <c r="I165" s="79" t="str">
        <f>IF(COUNTIFS(TKB_HK2_Moi_Giang!$S:$S,ThongKe_GV!$C165,TKB_HK2_Moi_Giang!$K:$K,ThongKe_GV!I$1,TKB_HK2_Moi_Giang!$L:$L,ThongKe_GV!I$2)&gt;0,"X","")</f>
        <v/>
      </c>
      <c r="J165" s="79" t="str">
        <f>IF(COUNTIFS(TKB_HK2_Moi_Giang!$S:$S,ThongKe_GV!$C165,TKB_HK2_Moi_Giang!$K:$K,ThongKe_GV!J$1,TKB_HK2_Moi_Giang!$L:$L,ThongKe_GV!J$2)&gt;0,"X","")</f>
        <v/>
      </c>
      <c r="K165" s="79" t="str">
        <f>IF(COUNTIFS(TKB_HK2_Moi_Giang!$S:$S,ThongKe_GV!$C165,TKB_HK2_Moi_Giang!$K:$K,ThongKe_GV!K$1,TKB_HK2_Moi_Giang!$L:$L,ThongKe_GV!K$2)&gt;0,"X","")</f>
        <v/>
      </c>
      <c r="L165" s="79" t="str">
        <f>IF(COUNTIFS(TKB_HK2_Moi_Giang!$S:$S,ThongKe_GV!$C165,TKB_HK2_Moi_Giang!$K:$K,ThongKe_GV!L$1,TKB_HK2_Moi_Giang!$L:$L,ThongKe_GV!L$2)&gt;0,"X","")</f>
        <v/>
      </c>
      <c r="M165" s="79" t="str">
        <f>IF(COUNTIFS(TKB_HK2_Moi_Giang!$S:$S,ThongKe_GV!$C165,TKB_HK2_Moi_Giang!$K:$K,ThongKe_GV!M$1,TKB_HK2_Moi_Giang!$L:$L,ThongKe_GV!M$2)&gt;0,"X","")</f>
        <v/>
      </c>
      <c r="N165" s="79" t="str">
        <f>IF(COUNTIFS(TKB_HK2_Moi_Giang!$S:$S,ThongKe_GV!$C165,TKB_HK2_Moi_Giang!$K:$K,ThongKe_GV!N$1,TKB_HK2_Moi_Giang!$L:$L,ThongKe_GV!N$2)&gt;0,"X","")</f>
        <v/>
      </c>
      <c r="O165" s="79" t="str">
        <f>IF(COUNTIFS(TKB_HK2_Moi_Giang!$S:$S,ThongKe_GV!$C165,TKB_HK2_Moi_Giang!$K:$K,ThongKe_GV!O$1,TKB_HK2_Moi_Giang!$L:$L,ThongKe_GV!O$2)&gt;0,"X","")</f>
        <v/>
      </c>
      <c r="P165" s="79" t="str">
        <f>IF(COUNTIFS(TKB_HK2_Moi_Giang!$S:$S,ThongKe_GV!$C165,TKB_HK2_Moi_Giang!$K:$K,ThongKe_GV!P$1,TKB_HK2_Moi_Giang!$L:$L,ThongKe_GV!P$2)&gt;0,"X","")</f>
        <v/>
      </c>
      <c r="Q165" s="80" t="str">
        <f>IF(COUNTIFS(TKB_HK2_Moi_Giang!$S:$S,ThongKe_GV!$C165,TKB_HK2_Moi_Giang!$K:$K,ThongKe_GV!Q$1,TKB_HK2_Moi_Giang!$L:$L,ThongKe_GV!Q$2)&gt;0,"X","")</f>
        <v/>
      </c>
      <c r="R165" s="80" t="str">
        <f>IF(COUNTIFS(TKB_HK2_Moi_Giang!$S:$S,ThongKe_GV!$C165,TKB_HK2_Moi_Giang!$K:$K,ThongKe_GV!R$1,TKB_HK2_Moi_Giang!$L:$L,ThongKe_GV!R$2)&gt;0,"X","")</f>
        <v/>
      </c>
      <c r="S165" s="80" t="str">
        <f>IF(COUNTIFS(TKB_HK2_Moi_Giang!$S:$S,ThongKe_GV!$C165,TKB_HK2_Moi_Giang!$K:$K,ThongKe_GV!S$1,TKB_HK2_Moi_Giang!$L:$L,ThongKe_GV!S$2)&gt;0,"X","")</f>
        <v/>
      </c>
      <c r="T165" s="80" t="str">
        <f>IF(COUNTIFS(TKB_HK2_Moi_Giang!$S:$S,ThongKe_GV!$C165,TKB_HK2_Moi_Giang!$K:$K,ThongKe_GV!T$1,TKB_HK2_Moi_Giang!$L:$L,ThongKe_GV!T$2)&gt;0,"X","")</f>
        <v/>
      </c>
      <c r="U165" s="80" t="str">
        <f>IF(COUNTIFS(TKB_HK2_Moi_Giang!$S:$S,ThongKe_GV!$C165,TKB_HK2_Moi_Giang!$K:$K,ThongKe_GV!U$1,TKB_HK2_Moi_Giang!$L:$L,ThongKe_GV!U$2)&gt;0,"X","")</f>
        <v/>
      </c>
      <c r="V165" s="80" t="str">
        <f>IF(COUNTIFS(TKB_HK2_Moi_Giang!$S:$S,ThongKe_GV!$C165,TKB_HK2_Moi_Giang!$K:$K,ThongKe_GV!V$1,TKB_HK2_Moi_Giang!$L:$L,ThongKe_GV!V$2)&gt;0,"X","")</f>
        <v/>
      </c>
      <c r="W165" s="80" t="str">
        <f>IF(COUNTIFS(TKB_HK2_Moi_Giang!$S:$S,ThongKe_GV!$C165,TKB_HK2_Moi_Giang!$K:$K,ThongKe_GV!W$1,TKB_HK2_Moi_Giang!$L:$L,ThongKe_GV!W$2)&gt;0,"X","")</f>
        <v/>
      </c>
      <c r="X165" s="80" t="str">
        <f>IF(COUNTIFS(TKB_HK2_Moi_Giang!$S:$S,ThongKe_GV!$C165,TKB_HK2_Moi_Giang!$K:$K,ThongKe_GV!X$1,TKB_HK2_Moi_Giang!$L:$L,ThongKe_GV!X$2)&gt;0,"X","")</f>
        <v/>
      </c>
      <c r="Y165" s="80" t="str">
        <f>IF(COUNTIFS(TKB_HK2_Moi_Giang!$S:$S,ThongKe_GV!$C165,TKB_HK2_Moi_Giang!$K:$K,ThongKe_GV!Y$1,TKB_HK2_Moi_Giang!$L:$L,ThongKe_GV!Y$2)&gt;0,"X","")</f>
        <v/>
      </c>
      <c r="Z165" s="80" t="str">
        <f>IF(COUNTIFS(TKB_HK2_Moi_Giang!$S:$S,ThongKe_GV!$C165,TKB_HK2_Moi_Giang!$K:$K,ThongKe_GV!Z$1,TKB_HK2_Moi_Giang!$L:$L,ThongKe_GV!Z$2)&gt;0,"X","")</f>
        <v/>
      </c>
      <c r="AA165" s="80" t="str">
        <f>IF(COUNTIFS(TKB_HK2_Moi_Giang!$S:$S,ThongKe_GV!$C165,TKB_HK2_Moi_Giang!$K:$K,ThongKe_GV!AA$1,TKB_HK2_Moi_Giang!$L:$L,ThongKe_GV!AA$2)&gt;0,"X","")</f>
        <v/>
      </c>
      <c r="AB165" s="80" t="str">
        <f>IF(COUNTIFS(TKB_HK2_Moi_Giang!$S:$S,ThongKe_GV!$C165,TKB_HK2_Moi_Giang!$K:$K,ThongKe_GV!AB$1,TKB_HK2_Moi_Giang!$L:$L,ThongKe_GV!AB$2)&gt;0,"X","")</f>
        <v/>
      </c>
    </row>
    <row r="166">
      <c r="A166" s="68" t="str">
        <f t="shared" si="7"/>
        <v>Quản trị</v>
      </c>
      <c r="B166" s="77" t="s">
        <v>555</v>
      </c>
      <c r="C166" s="85" t="s">
        <v>556</v>
      </c>
      <c r="D166" s="85" t="s">
        <v>557</v>
      </c>
      <c r="E166" s="79" t="str">
        <f>IF(COUNTIFS(TKB_HK2_Moi_Giang!$S:$S,ThongKe_GV!$C166,TKB_HK2_Moi_Giang!$K:$K,ThongKe_GV!E$1,TKB_HK2_Moi_Giang!$L:$L,ThongKe_GV!E$2)&gt;0,"X","")</f>
        <v>X</v>
      </c>
      <c r="F166" s="79" t="str">
        <f>IF(COUNTIFS(TKB_HK2_Moi_Giang!$S:$S,ThongKe_GV!$C166,TKB_HK2_Moi_Giang!$K:$K,ThongKe_GV!F$1,TKB_HK2_Moi_Giang!$L:$L,ThongKe_GV!F$2)&gt;0,"X","")</f>
        <v/>
      </c>
      <c r="G166" s="79" t="str">
        <f>IF(COUNTIFS(TKB_HK2_Moi_Giang!$S:$S,ThongKe_GV!$C166,TKB_HK2_Moi_Giang!$K:$K,ThongKe_GV!G$1,TKB_HK2_Moi_Giang!$L:$L,ThongKe_GV!G$2)&gt;0,"X","")</f>
        <v/>
      </c>
      <c r="H166" s="79" t="str">
        <f>IF(COUNTIFS(TKB_HK2_Moi_Giang!$S:$S,ThongKe_GV!$C166,TKB_HK2_Moi_Giang!$K:$K,ThongKe_GV!H$1,TKB_HK2_Moi_Giang!$L:$L,ThongKe_GV!H$2)&gt;0,"X","")</f>
        <v/>
      </c>
      <c r="I166" s="79" t="str">
        <f>IF(COUNTIFS(TKB_HK2_Moi_Giang!$S:$S,ThongKe_GV!$C166,TKB_HK2_Moi_Giang!$K:$K,ThongKe_GV!I$1,TKB_HK2_Moi_Giang!$L:$L,ThongKe_GV!I$2)&gt;0,"X","")</f>
        <v/>
      </c>
      <c r="J166" s="79" t="str">
        <f>IF(COUNTIFS(TKB_HK2_Moi_Giang!$S:$S,ThongKe_GV!$C166,TKB_HK2_Moi_Giang!$K:$K,ThongKe_GV!J$1,TKB_HK2_Moi_Giang!$L:$L,ThongKe_GV!J$2)&gt;0,"X","")</f>
        <v/>
      </c>
      <c r="K166" s="79" t="str">
        <f>IF(COUNTIFS(TKB_HK2_Moi_Giang!$S:$S,ThongKe_GV!$C166,TKB_HK2_Moi_Giang!$K:$K,ThongKe_GV!K$1,TKB_HK2_Moi_Giang!$L:$L,ThongKe_GV!K$2)&gt;0,"X","")</f>
        <v/>
      </c>
      <c r="L166" s="79" t="str">
        <f>IF(COUNTIFS(TKB_HK2_Moi_Giang!$S:$S,ThongKe_GV!$C166,TKB_HK2_Moi_Giang!$K:$K,ThongKe_GV!L$1,TKB_HK2_Moi_Giang!$L:$L,ThongKe_GV!L$2)&gt;0,"X","")</f>
        <v/>
      </c>
      <c r="M166" s="79" t="str">
        <f>IF(COUNTIFS(TKB_HK2_Moi_Giang!$S:$S,ThongKe_GV!$C166,TKB_HK2_Moi_Giang!$K:$K,ThongKe_GV!M$1,TKB_HK2_Moi_Giang!$L:$L,ThongKe_GV!M$2)&gt;0,"X","")</f>
        <v/>
      </c>
      <c r="N166" s="79" t="str">
        <f>IF(COUNTIFS(TKB_HK2_Moi_Giang!$S:$S,ThongKe_GV!$C166,TKB_HK2_Moi_Giang!$K:$K,ThongKe_GV!N$1,TKB_HK2_Moi_Giang!$L:$L,ThongKe_GV!N$2)&gt;0,"X","")</f>
        <v/>
      </c>
      <c r="O166" s="79" t="str">
        <f>IF(COUNTIFS(TKB_HK2_Moi_Giang!$S:$S,ThongKe_GV!$C166,TKB_HK2_Moi_Giang!$K:$K,ThongKe_GV!O$1,TKB_HK2_Moi_Giang!$L:$L,ThongKe_GV!O$2)&gt;0,"X","")</f>
        <v/>
      </c>
      <c r="P166" s="79" t="str">
        <f>IF(COUNTIFS(TKB_HK2_Moi_Giang!$S:$S,ThongKe_GV!$C166,TKB_HK2_Moi_Giang!$K:$K,ThongKe_GV!P$1,TKB_HK2_Moi_Giang!$L:$L,ThongKe_GV!P$2)&gt;0,"X","")</f>
        <v/>
      </c>
      <c r="Q166" s="80" t="str">
        <f>IF(COUNTIFS(TKB_HK2_Moi_Giang!$S:$S,ThongKe_GV!$C166,TKB_HK2_Moi_Giang!$K:$K,ThongKe_GV!Q$1,TKB_HK2_Moi_Giang!$L:$L,ThongKe_GV!Q$2)&gt;0,"X","")</f>
        <v/>
      </c>
      <c r="R166" s="80" t="str">
        <f>IF(COUNTIFS(TKB_HK2_Moi_Giang!$S:$S,ThongKe_GV!$C166,TKB_HK2_Moi_Giang!$K:$K,ThongKe_GV!R$1,TKB_HK2_Moi_Giang!$L:$L,ThongKe_GV!R$2)&gt;0,"X","")</f>
        <v/>
      </c>
      <c r="S166" s="80" t="str">
        <f>IF(COUNTIFS(TKB_HK2_Moi_Giang!$S:$S,ThongKe_GV!$C166,TKB_HK2_Moi_Giang!$K:$K,ThongKe_GV!S$1,TKB_HK2_Moi_Giang!$L:$L,ThongKe_GV!S$2)&gt;0,"X","")</f>
        <v/>
      </c>
      <c r="T166" s="80" t="str">
        <f>IF(COUNTIFS(TKB_HK2_Moi_Giang!$S:$S,ThongKe_GV!$C166,TKB_HK2_Moi_Giang!$K:$K,ThongKe_GV!T$1,TKB_HK2_Moi_Giang!$L:$L,ThongKe_GV!T$2)&gt;0,"X","")</f>
        <v/>
      </c>
      <c r="U166" s="80" t="str">
        <f>IF(COUNTIFS(TKB_HK2_Moi_Giang!$S:$S,ThongKe_GV!$C166,TKB_HK2_Moi_Giang!$K:$K,ThongKe_GV!U$1,TKB_HK2_Moi_Giang!$L:$L,ThongKe_GV!U$2)&gt;0,"X","")</f>
        <v/>
      </c>
      <c r="V166" s="80" t="str">
        <f>IF(COUNTIFS(TKB_HK2_Moi_Giang!$S:$S,ThongKe_GV!$C166,TKB_HK2_Moi_Giang!$K:$K,ThongKe_GV!V$1,TKB_HK2_Moi_Giang!$L:$L,ThongKe_GV!V$2)&gt;0,"X","")</f>
        <v/>
      </c>
      <c r="W166" s="80" t="str">
        <f>IF(COUNTIFS(TKB_HK2_Moi_Giang!$S:$S,ThongKe_GV!$C166,TKB_HK2_Moi_Giang!$K:$K,ThongKe_GV!W$1,TKB_HK2_Moi_Giang!$L:$L,ThongKe_GV!W$2)&gt;0,"X","")</f>
        <v/>
      </c>
      <c r="X166" s="80" t="str">
        <f>IF(COUNTIFS(TKB_HK2_Moi_Giang!$S:$S,ThongKe_GV!$C166,TKB_HK2_Moi_Giang!$K:$K,ThongKe_GV!X$1,TKB_HK2_Moi_Giang!$L:$L,ThongKe_GV!X$2)&gt;0,"X","")</f>
        <v/>
      </c>
      <c r="Y166" s="80" t="str">
        <f>IF(COUNTIFS(TKB_HK2_Moi_Giang!$S:$S,ThongKe_GV!$C166,TKB_HK2_Moi_Giang!$K:$K,ThongKe_GV!Y$1,TKB_HK2_Moi_Giang!$L:$L,ThongKe_GV!Y$2)&gt;0,"X","")</f>
        <v/>
      </c>
      <c r="Z166" s="80" t="str">
        <f>IF(COUNTIFS(TKB_HK2_Moi_Giang!$S:$S,ThongKe_GV!$C166,TKB_HK2_Moi_Giang!$K:$K,ThongKe_GV!Z$1,TKB_HK2_Moi_Giang!$L:$L,ThongKe_GV!Z$2)&gt;0,"X","")</f>
        <v/>
      </c>
      <c r="AA166" s="80" t="str">
        <f>IF(COUNTIFS(TKB_HK2_Moi_Giang!$S:$S,ThongKe_GV!$C166,TKB_HK2_Moi_Giang!$K:$K,ThongKe_GV!AA$1,TKB_HK2_Moi_Giang!$L:$L,ThongKe_GV!AA$2)&gt;0,"X","")</f>
        <v/>
      </c>
      <c r="AB166" s="80" t="str">
        <f>IF(COUNTIFS(TKB_HK2_Moi_Giang!$S:$S,ThongKe_GV!$C166,TKB_HK2_Moi_Giang!$K:$K,ThongKe_GV!AB$1,TKB_HK2_Moi_Giang!$L:$L,ThongKe_GV!AB$2)&gt;0,"X","")</f>
        <v/>
      </c>
    </row>
    <row r="167">
      <c r="A167" s="68" t="str">
        <f t="shared" si="7"/>
        <v>Thiết kế</v>
      </c>
      <c r="B167" s="77" t="s">
        <v>558</v>
      </c>
      <c r="C167" s="85" t="s">
        <v>559</v>
      </c>
      <c r="D167" s="85" t="s">
        <v>560</v>
      </c>
      <c r="E167" s="79" t="str">
        <f>IF(COUNTIFS(TKB_HK2_Moi_Giang!$S:$S,ThongKe_GV!$C167,TKB_HK2_Moi_Giang!$K:$K,ThongKe_GV!E$1,TKB_HK2_Moi_Giang!$L:$L,ThongKe_GV!E$2)&gt;0,"X","")</f>
        <v/>
      </c>
      <c r="F167" s="79" t="str">
        <f>IF(COUNTIFS(TKB_HK2_Moi_Giang!$S:$S,ThongKe_GV!$C167,TKB_HK2_Moi_Giang!$K:$K,ThongKe_GV!F$1,TKB_HK2_Moi_Giang!$L:$L,ThongKe_GV!F$2)&gt;0,"X","")</f>
        <v/>
      </c>
      <c r="G167" s="79" t="str">
        <f>IF(COUNTIFS(TKB_HK2_Moi_Giang!$S:$S,ThongKe_GV!$C167,TKB_HK2_Moi_Giang!$K:$K,ThongKe_GV!G$1,TKB_HK2_Moi_Giang!$L:$L,ThongKe_GV!G$2)&gt;0,"X","")</f>
        <v/>
      </c>
      <c r="H167" s="79" t="str">
        <f>IF(COUNTIFS(TKB_HK2_Moi_Giang!$S:$S,ThongKe_GV!$C167,TKB_HK2_Moi_Giang!$K:$K,ThongKe_GV!H$1,TKB_HK2_Moi_Giang!$L:$L,ThongKe_GV!H$2)&gt;0,"X","")</f>
        <v/>
      </c>
      <c r="I167" s="79" t="str">
        <f>IF(COUNTIFS(TKB_HK2_Moi_Giang!$S:$S,ThongKe_GV!$C167,TKB_HK2_Moi_Giang!$K:$K,ThongKe_GV!I$1,TKB_HK2_Moi_Giang!$L:$L,ThongKe_GV!I$2)&gt;0,"X","")</f>
        <v/>
      </c>
      <c r="J167" s="79" t="str">
        <f>IF(COUNTIFS(TKB_HK2_Moi_Giang!$S:$S,ThongKe_GV!$C167,TKB_HK2_Moi_Giang!$K:$K,ThongKe_GV!J$1,TKB_HK2_Moi_Giang!$L:$L,ThongKe_GV!J$2)&gt;0,"X","")</f>
        <v/>
      </c>
      <c r="K167" s="79" t="str">
        <f>IF(COUNTIFS(TKB_HK2_Moi_Giang!$S:$S,ThongKe_GV!$C167,TKB_HK2_Moi_Giang!$K:$K,ThongKe_GV!K$1,TKB_HK2_Moi_Giang!$L:$L,ThongKe_GV!K$2)&gt;0,"X","")</f>
        <v/>
      </c>
      <c r="L167" s="79" t="str">
        <f>IF(COUNTIFS(TKB_HK2_Moi_Giang!$S:$S,ThongKe_GV!$C167,TKB_HK2_Moi_Giang!$K:$K,ThongKe_GV!L$1,TKB_HK2_Moi_Giang!$L:$L,ThongKe_GV!L$2)&gt;0,"X","")</f>
        <v/>
      </c>
      <c r="M167" s="79" t="str">
        <f>IF(COUNTIFS(TKB_HK2_Moi_Giang!$S:$S,ThongKe_GV!$C167,TKB_HK2_Moi_Giang!$K:$K,ThongKe_GV!M$1,TKB_HK2_Moi_Giang!$L:$L,ThongKe_GV!M$2)&gt;0,"X","")</f>
        <v/>
      </c>
      <c r="N167" s="79" t="str">
        <f>IF(COUNTIFS(TKB_HK2_Moi_Giang!$S:$S,ThongKe_GV!$C167,TKB_HK2_Moi_Giang!$K:$K,ThongKe_GV!N$1,TKB_HK2_Moi_Giang!$L:$L,ThongKe_GV!N$2)&gt;0,"X","")</f>
        <v/>
      </c>
      <c r="O167" s="79" t="str">
        <f>IF(COUNTIFS(TKB_HK2_Moi_Giang!$S:$S,ThongKe_GV!$C167,TKB_HK2_Moi_Giang!$K:$K,ThongKe_GV!O$1,TKB_HK2_Moi_Giang!$L:$L,ThongKe_GV!O$2)&gt;0,"X","")</f>
        <v/>
      </c>
      <c r="P167" s="79" t="str">
        <f>IF(COUNTIFS(TKB_HK2_Moi_Giang!$S:$S,ThongKe_GV!$C167,TKB_HK2_Moi_Giang!$K:$K,ThongKe_GV!P$1,TKB_HK2_Moi_Giang!$L:$L,ThongKe_GV!P$2)&gt;0,"X","")</f>
        <v/>
      </c>
      <c r="Q167" s="80" t="str">
        <f>IF(COUNTIFS(TKB_HK2_Moi_Giang!$S:$S,ThongKe_GV!$C167,TKB_HK2_Moi_Giang!$K:$K,ThongKe_GV!Q$1,TKB_HK2_Moi_Giang!$L:$L,ThongKe_GV!Q$2)&gt;0,"X","")</f>
        <v/>
      </c>
      <c r="R167" s="80" t="str">
        <f>IF(COUNTIFS(TKB_HK2_Moi_Giang!$S:$S,ThongKe_GV!$C167,TKB_HK2_Moi_Giang!$K:$K,ThongKe_GV!R$1,TKB_HK2_Moi_Giang!$L:$L,ThongKe_GV!R$2)&gt;0,"X","")</f>
        <v/>
      </c>
      <c r="S167" s="80" t="str">
        <f>IF(COUNTIFS(TKB_HK2_Moi_Giang!$S:$S,ThongKe_GV!$C167,TKB_HK2_Moi_Giang!$K:$K,ThongKe_GV!S$1,TKB_HK2_Moi_Giang!$L:$L,ThongKe_GV!S$2)&gt;0,"X","")</f>
        <v/>
      </c>
      <c r="T167" s="80" t="str">
        <f>IF(COUNTIFS(TKB_HK2_Moi_Giang!$S:$S,ThongKe_GV!$C167,TKB_HK2_Moi_Giang!$K:$K,ThongKe_GV!T$1,TKB_HK2_Moi_Giang!$L:$L,ThongKe_GV!T$2)&gt;0,"X","")</f>
        <v/>
      </c>
      <c r="U167" s="80" t="str">
        <f>IF(COUNTIFS(TKB_HK2_Moi_Giang!$S:$S,ThongKe_GV!$C167,TKB_HK2_Moi_Giang!$K:$K,ThongKe_GV!U$1,TKB_HK2_Moi_Giang!$L:$L,ThongKe_GV!U$2)&gt;0,"X","")</f>
        <v/>
      </c>
      <c r="V167" s="80" t="str">
        <f>IF(COUNTIFS(TKB_HK2_Moi_Giang!$S:$S,ThongKe_GV!$C167,TKB_HK2_Moi_Giang!$K:$K,ThongKe_GV!V$1,TKB_HK2_Moi_Giang!$L:$L,ThongKe_GV!V$2)&gt;0,"X","")</f>
        <v/>
      </c>
      <c r="W167" s="80" t="str">
        <f>IF(COUNTIFS(TKB_HK2_Moi_Giang!$S:$S,ThongKe_GV!$C167,TKB_HK2_Moi_Giang!$K:$K,ThongKe_GV!W$1,TKB_HK2_Moi_Giang!$L:$L,ThongKe_GV!W$2)&gt;0,"X","")</f>
        <v/>
      </c>
      <c r="X167" s="80" t="str">
        <f>IF(COUNTIFS(TKB_HK2_Moi_Giang!$S:$S,ThongKe_GV!$C167,TKB_HK2_Moi_Giang!$K:$K,ThongKe_GV!X$1,TKB_HK2_Moi_Giang!$L:$L,ThongKe_GV!X$2)&gt;0,"X","")</f>
        <v/>
      </c>
      <c r="Y167" s="80" t="str">
        <f>IF(COUNTIFS(TKB_HK2_Moi_Giang!$S:$S,ThongKe_GV!$C167,TKB_HK2_Moi_Giang!$K:$K,ThongKe_GV!Y$1,TKB_HK2_Moi_Giang!$L:$L,ThongKe_GV!Y$2)&gt;0,"X","")</f>
        <v/>
      </c>
      <c r="Z167" s="80" t="str">
        <f>IF(COUNTIFS(TKB_HK2_Moi_Giang!$S:$S,ThongKe_GV!$C167,TKB_HK2_Moi_Giang!$K:$K,ThongKe_GV!Z$1,TKB_HK2_Moi_Giang!$L:$L,ThongKe_GV!Z$2)&gt;0,"X","")</f>
        <v/>
      </c>
      <c r="AA167" s="80" t="str">
        <f>IF(COUNTIFS(TKB_HK2_Moi_Giang!$S:$S,ThongKe_GV!$C167,TKB_HK2_Moi_Giang!$K:$K,ThongKe_GV!AA$1,TKB_HK2_Moi_Giang!$L:$L,ThongKe_GV!AA$2)&gt;0,"X","")</f>
        <v/>
      </c>
      <c r="AB167" s="80" t="str">
        <f>IF(COUNTIFS(TKB_HK2_Moi_Giang!$S:$S,ThongKe_GV!$C167,TKB_HK2_Moi_Giang!$K:$K,ThongKe_GV!AB$1,TKB_HK2_Moi_Giang!$L:$L,ThongKe_GV!AB$2)&gt;0,"X","")</f>
        <v/>
      </c>
    </row>
    <row r="168">
      <c r="A168" s="68" t="str">
        <f t="shared" si="7"/>
        <v>Thiết kế</v>
      </c>
      <c r="B168" s="77" t="s">
        <v>561</v>
      </c>
      <c r="C168" s="85" t="s">
        <v>562</v>
      </c>
      <c r="D168" s="85" t="s">
        <v>563</v>
      </c>
      <c r="E168" s="79" t="str">
        <f>IF(COUNTIFS(TKB_HK2_Moi_Giang!$S:$S,ThongKe_GV!$C168,TKB_HK2_Moi_Giang!$K:$K,ThongKe_GV!E$1,TKB_HK2_Moi_Giang!$L:$L,ThongKe_GV!E$2)&gt;0,"X","")</f>
        <v/>
      </c>
      <c r="F168" s="79" t="str">
        <f>IF(COUNTIFS(TKB_HK2_Moi_Giang!$S:$S,ThongKe_GV!$C168,TKB_HK2_Moi_Giang!$K:$K,ThongKe_GV!F$1,TKB_HK2_Moi_Giang!$L:$L,ThongKe_GV!F$2)&gt;0,"X","")</f>
        <v/>
      </c>
      <c r="G168" s="79" t="str">
        <f>IF(COUNTIFS(TKB_HK2_Moi_Giang!$S:$S,ThongKe_GV!$C168,TKB_HK2_Moi_Giang!$K:$K,ThongKe_GV!G$1,TKB_HK2_Moi_Giang!$L:$L,ThongKe_GV!G$2)&gt;0,"X","")</f>
        <v/>
      </c>
      <c r="H168" s="79" t="str">
        <f>IF(COUNTIFS(TKB_HK2_Moi_Giang!$S:$S,ThongKe_GV!$C168,TKB_HK2_Moi_Giang!$K:$K,ThongKe_GV!H$1,TKB_HK2_Moi_Giang!$L:$L,ThongKe_GV!H$2)&gt;0,"X","")</f>
        <v/>
      </c>
      <c r="I168" s="79" t="str">
        <f>IF(COUNTIFS(TKB_HK2_Moi_Giang!$S:$S,ThongKe_GV!$C168,TKB_HK2_Moi_Giang!$K:$K,ThongKe_GV!I$1,TKB_HK2_Moi_Giang!$L:$L,ThongKe_GV!I$2)&gt;0,"X","")</f>
        <v/>
      </c>
      <c r="J168" s="79" t="str">
        <f>IF(COUNTIFS(TKB_HK2_Moi_Giang!$S:$S,ThongKe_GV!$C168,TKB_HK2_Moi_Giang!$K:$K,ThongKe_GV!J$1,TKB_HK2_Moi_Giang!$L:$L,ThongKe_GV!J$2)&gt;0,"X","")</f>
        <v/>
      </c>
      <c r="K168" s="79" t="str">
        <f>IF(COUNTIFS(TKB_HK2_Moi_Giang!$S:$S,ThongKe_GV!$C168,TKB_HK2_Moi_Giang!$K:$K,ThongKe_GV!K$1,TKB_HK2_Moi_Giang!$L:$L,ThongKe_GV!K$2)&gt;0,"X","")</f>
        <v/>
      </c>
      <c r="L168" s="79" t="str">
        <f>IF(COUNTIFS(TKB_HK2_Moi_Giang!$S:$S,ThongKe_GV!$C168,TKB_HK2_Moi_Giang!$K:$K,ThongKe_GV!L$1,TKB_HK2_Moi_Giang!$L:$L,ThongKe_GV!L$2)&gt;0,"X","")</f>
        <v/>
      </c>
      <c r="M168" s="79" t="str">
        <f>IF(COUNTIFS(TKB_HK2_Moi_Giang!$S:$S,ThongKe_GV!$C168,TKB_HK2_Moi_Giang!$K:$K,ThongKe_GV!M$1,TKB_HK2_Moi_Giang!$L:$L,ThongKe_GV!M$2)&gt;0,"X","")</f>
        <v/>
      </c>
      <c r="N168" s="79" t="str">
        <f>IF(COUNTIFS(TKB_HK2_Moi_Giang!$S:$S,ThongKe_GV!$C168,TKB_HK2_Moi_Giang!$K:$K,ThongKe_GV!N$1,TKB_HK2_Moi_Giang!$L:$L,ThongKe_GV!N$2)&gt;0,"X","")</f>
        <v/>
      </c>
      <c r="O168" s="79" t="str">
        <f>IF(COUNTIFS(TKB_HK2_Moi_Giang!$S:$S,ThongKe_GV!$C168,TKB_HK2_Moi_Giang!$K:$K,ThongKe_GV!O$1,TKB_HK2_Moi_Giang!$L:$L,ThongKe_GV!O$2)&gt;0,"X","")</f>
        <v/>
      </c>
      <c r="P168" s="79" t="str">
        <f>IF(COUNTIFS(TKB_HK2_Moi_Giang!$S:$S,ThongKe_GV!$C168,TKB_HK2_Moi_Giang!$K:$K,ThongKe_GV!P$1,TKB_HK2_Moi_Giang!$L:$L,ThongKe_GV!P$2)&gt;0,"X","")</f>
        <v/>
      </c>
      <c r="Q168" s="80" t="str">
        <f>IF(COUNTIFS(TKB_HK2_Moi_Giang!$S:$S,ThongKe_GV!$C168,TKB_HK2_Moi_Giang!$K:$K,ThongKe_GV!Q$1,TKB_HK2_Moi_Giang!$L:$L,ThongKe_GV!Q$2)&gt;0,"X","")</f>
        <v/>
      </c>
      <c r="R168" s="80" t="str">
        <f>IF(COUNTIFS(TKB_HK2_Moi_Giang!$S:$S,ThongKe_GV!$C168,TKB_HK2_Moi_Giang!$K:$K,ThongKe_GV!R$1,TKB_HK2_Moi_Giang!$L:$L,ThongKe_GV!R$2)&gt;0,"X","")</f>
        <v/>
      </c>
      <c r="S168" s="80" t="str">
        <f>IF(COUNTIFS(TKB_HK2_Moi_Giang!$S:$S,ThongKe_GV!$C168,TKB_HK2_Moi_Giang!$K:$K,ThongKe_GV!S$1,TKB_HK2_Moi_Giang!$L:$L,ThongKe_GV!S$2)&gt;0,"X","")</f>
        <v/>
      </c>
      <c r="T168" s="80" t="str">
        <f>IF(COUNTIFS(TKB_HK2_Moi_Giang!$S:$S,ThongKe_GV!$C168,TKB_HK2_Moi_Giang!$K:$K,ThongKe_GV!T$1,TKB_HK2_Moi_Giang!$L:$L,ThongKe_GV!T$2)&gt;0,"X","")</f>
        <v/>
      </c>
      <c r="U168" s="80" t="str">
        <f>IF(COUNTIFS(TKB_HK2_Moi_Giang!$S:$S,ThongKe_GV!$C168,TKB_HK2_Moi_Giang!$K:$K,ThongKe_GV!U$1,TKB_HK2_Moi_Giang!$L:$L,ThongKe_GV!U$2)&gt;0,"X","")</f>
        <v/>
      </c>
      <c r="V168" s="80" t="str">
        <f>IF(COUNTIFS(TKB_HK2_Moi_Giang!$S:$S,ThongKe_GV!$C168,TKB_HK2_Moi_Giang!$K:$K,ThongKe_GV!V$1,TKB_HK2_Moi_Giang!$L:$L,ThongKe_GV!V$2)&gt;0,"X","")</f>
        <v/>
      </c>
      <c r="W168" s="80" t="str">
        <f>IF(COUNTIFS(TKB_HK2_Moi_Giang!$S:$S,ThongKe_GV!$C168,TKB_HK2_Moi_Giang!$K:$K,ThongKe_GV!W$1,TKB_HK2_Moi_Giang!$L:$L,ThongKe_GV!W$2)&gt;0,"X","")</f>
        <v/>
      </c>
      <c r="X168" s="80" t="str">
        <f>IF(COUNTIFS(TKB_HK2_Moi_Giang!$S:$S,ThongKe_GV!$C168,TKB_HK2_Moi_Giang!$K:$K,ThongKe_GV!X$1,TKB_HK2_Moi_Giang!$L:$L,ThongKe_GV!X$2)&gt;0,"X","")</f>
        <v/>
      </c>
      <c r="Y168" s="80" t="str">
        <f>IF(COUNTIFS(TKB_HK2_Moi_Giang!$S:$S,ThongKe_GV!$C168,TKB_HK2_Moi_Giang!$K:$K,ThongKe_GV!Y$1,TKB_HK2_Moi_Giang!$L:$L,ThongKe_GV!Y$2)&gt;0,"X","")</f>
        <v/>
      </c>
      <c r="Z168" s="80" t="str">
        <f>IF(COUNTIFS(TKB_HK2_Moi_Giang!$S:$S,ThongKe_GV!$C168,TKB_HK2_Moi_Giang!$K:$K,ThongKe_GV!Z$1,TKB_HK2_Moi_Giang!$L:$L,ThongKe_GV!Z$2)&gt;0,"X","")</f>
        <v/>
      </c>
      <c r="AA168" s="80" t="str">
        <f>IF(COUNTIFS(TKB_HK2_Moi_Giang!$S:$S,ThongKe_GV!$C168,TKB_HK2_Moi_Giang!$K:$K,ThongKe_GV!AA$1,TKB_HK2_Moi_Giang!$L:$L,ThongKe_GV!AA$2)&gt;0,"X","")</f>
        <v/>
      </c>
      <c r="AB168" s="80" t="str">
        <f>IF(COUNTIFS(TKB_HK2_Moi_Giang!$S:$S,ThongKe_GV!$C168,TKB_HK2_Moi_Giang!$K:$K,ThongKe_GV!AB$1,TKB_HK2_Moi_Giang!$L:$L,ThongKe_GV!AB$2)&gt;0,"X","")</f>
        <v/>
      </c>
    </row>
    <row r="169">
      <c r="A169" s="68" t="str">
        <f t="shared" si="7"/>
        <v>Quản trị</v>
      </c>
      <c r="B169" s="77" t="s">
        <v>564</v>
      </c>
      <c r="C169" s="85" t="s">
        <v>565</v>
      </c>
      <c r="D169" s="85" t="s">
        <v>566</v>
      </c>
      <c r="E169" s="79" t="str">
        <f>IF(COUNTIFS(TKB_HK2_Moi_Giang!$S:$S,ThongKe_GV!$C169,TKB_HK2_Moi_Giang!$K:$K,ThongKe_GV!E$1,TKB_HK2_Moi_Giang!$L:$L,ThongKe_GV!E$2)&gt;0,"X","")</f>
        <v/>
      </c>
      <c r="F169" s="79" t="str">
        <f>IF(COUNTIFS(TKB_HK2_Moi_Giang!$S:$S,ThongKe_GV!$C169,TKB_HK2_Moi_Giang!$K:$K,ThongKe_GV!F$1,TKB_HK2_Moi_Giang!$L:$L,ThongKe_GV!F$2)&gt;0,"X","")</f>
        <v/>
      </c>
      <c r="G169" s="79" t="str">
        <f>IF(COUNTIFS(TKB_HK2_Moi_Giang!$S:$S,ThongKe_GV!$C169,TKB_HK2_Moi_Giang!$K:$K,ThongKe_GV!G$1,TKB_HK2_Moi_Giang!$L:$L,ThongKe_GV!G$2)&gt;0,"X","")</f>
        <v/>
      </c>
      <c r="H169" s="79" t="str">
        <f>IF(COUNTIFS(TKB_HK2_Moi_Giang!$S:$S,ThongKe_GV!$C169,TKB_HK2_Moi_Giang!$K:$K,ThongKe_GV!H$1,TKB_HK2_Moi_Giang!$L:$L,ThongKe_GV!H$2)&gt;0,"X","")</f>
        <v/>
      </c>
      <c r="I169" s="79" t="str">
        <f>IF(COUNTIFS(TKB_HK2_Moi_Giang!$S:$S,ThongKe_GV!$C169,TKB_HK2_Moi_Giang!$K:$K,ThongKe_GV!I$1,TKB_HK2_Moi_Giang!$L:$L,ThongKe_GV!I$2)&gt;0,"X","")</f>
        <v/>
      </c>
      <c r="J169" s="79" t="str">
        <f>IF(COUNTIFS(TKB_HK2_Moi_Giang!$S:$S,ThongKe_GV!$C169,TKB_HK2_Moi_Giang!$K:$K,ThongKe_GV!J$1,TKB_HK2_Moi_Giang!$L:$L,ThongKe_GV!J$2)&gt;0,"X","")</f>
        <v/>
      </c>
      <c r="K169" s="79" t="str">
        <f>IF(COUNTIFS(TKB_HK2_Moi_Giang!$S:$S,ThongKe_GV!$C169,TKB_HK2_Moi_Giang!$K:$K,ThongKe_GV!K$1,TKB_HK2_Moi_Giang!$L:$L,ThongKe_GV!K$2)&gt;0,"X","")</f>
        <v/>
      </c>
      <c r="L169" s="79" t="str">
        <f>IF(COUNTIFS(TKB_HK2_Moi_Giang!$S:$S,ThongKe_GV!$C169,TKB_HK2_Moi_Giang!$K:$K,ThongKe_GV!L$1,TKB_HK2_Moi_Giang!$L:$L,ThongKe_GV!L$2)&gt;0,"X","")</f>
        <v/>
      </c>
      <c r="M169" s="79" t="str">
        <f>IF(COUNTIFS(TKB_HK2_Moi_Giang!$S:$S,ThongKe_GV!$C169,TKB_HK2_Moi_Giang!$K:$K,ThongKe_GV!M$1,TKB_HK2_Moi_Giang!$L:$L,ThongKe_GV!M$2)&gt;0,"X","")</f>
        <v/>
      </c>
      <c r="N169" s="79" t="str">
        <f>IF(COUNTIFS(TKB_HK2_Moi_Giang!$S:$S,ThongKe_GV!$C169,TKB_HK2_Moi_Giang!$K:$K,ThongKe_GV!N$1,TKB_HK2_Moi_Giang!$L:$L,ThongKe_GV!N$2)&gt;0,"X","")</f>
        <v/>
      </c>
      <c r="O169" s="79" t="str">
        <f>IF(COUNTIFS(TKB_HK2_Moi_Giang!$S:$S,ThongKe_GV!$C169,TKB_HK2_Moi_Giang!$K:$K,ThongKe_GV!O$1,TKB_HK2_Moi_Giang!$L:$L,ThongKe_GV!O$2)&gt;0,"X","")</f>
        <v/>
      </c>
      <c r="P169" s="79" t="str">
        <f>IF(COUNTIFS(TKB_HK2_Moi_Giang!$S:$S,ThongKe_GV!$C169,TKB_HK2_Moi_Giang!$K:$K,ThongKe_GV!P$1,TKB_HK2_Moi_Giang!$L:$L,ThongKe_GV!P$2)&gt;0,"X","")</f>
        <v/>
      </c>
      <c r="Q169" s="80" t="str">
        <f>IF(COUNTIFS(TKB_HK2_Moi_Giang!$S:$S,ThongKe_GV!$C169,TKB_HK2_Moi_Giang!$K:$K,ThongKe_GV!Q$1,TKB_HK2_Moi_Giang!$L:$L,ThongKe_GV!Q$2)&gt;0,"X","")</f>
        <v/>
      </c>
      <c r="R169" s="80" t="str">
        <f>IF(COUNTIFS(TKB_HK2_Moi_Giang!$S:$S,ThongKe_GV!$C169,TKB_HK2_Moi_Giang!$K:$K,ThongKe_GV!R$1,TKB_HK2_Moi_Giang!$L:$L,ThongKe_GV!R$2)&gt;0,"X","")</f>
        <v/>
      </c>
      <c r="S169" s="80" t="str">
        <f>IF(COUNTIFS(TKB_HK2_Moi_Giang!$S:$S,ThongKe_GV!$C169,TKB_HK2_Moi_Giang!$K:$K,ThongKe_GV!S$1,TKB_HK2_Moi_Giang!$L:$L,ThongKe_GV!S$2)&gt;0,"X","")</f>
        <v/>
      </c>
      <c r="T169" s="80" t="str">
        <f>IF(COUNTIFS(TKB_HK2_Moi_Giang!$S:$S,ThongKe_GV!$C169,TKB_HK2_Moi_Giang!$K:$K,ThongKe_GV!T$1,TKB_HK2_Moi_Giang!$L:$L,ThongKe_GV!T$2)&gt;0,"X","")</f>
        <v/>
      </c>
      <c r="U169" s="80" t="str">
        <f>IF(COUNTIFS(TKB_HK2_Moi_Giang!$S:$S,ThongKe_GV!$C169,TKB_HK2_Moi_Giang!$K:$K,ThongKe_GV!U$1,TKB_HK2_Moi_Giang!$L:$L,ThongKe_GV!U$2)&gt;0,"X","")</f>
        <v/>
      </c>
      <c r="V169" s="80" t="str">
        <f>IF(COUNTIFS(TKB_HK2_Moi_Giang!$S:$S,ThongKe_GV!$C169,TKB_HK2_Moi_Giang!$K:$K,ThongKe_GV!V$1,TKB_HK2_Moi_Giang!$L:$L,ThongKe_GV!V$2)&gt;0,"X","")</f>
        <v/>
      </c>
      <c r="W169" s="80" t="str">
        <f>IF(COUNTIFS(TKB_HK2_Moi_Giang!$S:$S,ThongKe_GV!$C169,TKB_HK2_Moi_Giang!$K:$K,ThongKe_GV!W$1,TKB_HK2_Moi_Giang!$L:$L,ThongKe_GV!W$2)&gt;0,"X","")</f>
        <v/>
      </c>
      <c r="X169" s="80" t="str">
        <f>IF(COUNTIFS(TKB_HK2_Moi_Giang!$S:$S,ThongKe_GV!$C169,TKB_HK2_Moi_Giang!$K:$K,ThongKe_GV!X$1,TKB_HK2_Moi_Giang!$L:$L,ThongKe_GV!X$2)&gt;0,"X","")</f>
        <v/>
      </c>
      <c r="Y169" s="80" t="str">
        <f>IF(COUNTIFS(TKB_HK2_Moi_Giang!$S:$S,ThongKe_GV!$C169,TKB_HK2_Moi_Giang!$K:$K,ThongKe_GV!Y$1,TKB_HK2_Moi_Giang!$L:$L,ThongKe_GV!Y$2)&gt;0,"X","")</f>
        <v/>
      </c>
      <c r="Z169" s="80" t="str">
        <f>IF(COUNTIFS(TKB_HK2_Moi_Giang!$S:$S,ThongKe_GV!$C169,TKB_HK2_Moi_Giang!$K:$K,ThongKe_GV!Z$1,TKB_HK2_Moi_Giang!$L:$L,ThongKe_GV!Z$2)&gt;0,"X","")</f>
        <v/>
      </c>
      <c r="AA169" s="80" t="str">
        <f>IF(COUNTIFS(TKB_HK2_Moi_Giang!$S:$S,ThongKe_GV!$C169,TKB_HK2_Moi_Giang!$K:$K,ThongKe_GV!AA$1,TKB_HK2_Moi_Giang!$L:$L,ThongKe_GV!AA$2)&gt;0,"X","")</f>
        <v/>
      </c>
      <c r="AB169" s="80" t="str">
        <f>IF(COUNTIFS(TKB_HK2_Moi_Giang!$S:$S,ThongKe_GV!$C169,TKB_HK2_Moi_Giang!$K:$K,ThongKe_GV!AB$1,TKB_HK2_Moi_Giang!$L:$L,ThongKe_GV!AB$2)&gt;0,"X","")</f>
        <v/>
      </c>
    </row>
    <row r="170">
      <c r="A170" s="68" t="str">
        <f t="shared" si="7"/>
        <v>Thiết kế</v>
      </c>
      <c r="B170" s="77" t="s">
        <v>567</v>
      </c>
      <c r="C170" s="85" t="s">
        <v>568</v>
      </c>
      <c r="D170" s="85" t="s">
        <v>569</v>
      </c>
      <c r="E170" s="79" t="str">
        <f>IF(COUNTIFS(TKB_HK2_Moi_Giang!$S:$S,ThongKe_GV!$C170,TKB_HK2_Moi_Giang!$K:$K,ThongKe_GV!E$1,TKB_HK2_Moi_Giang!$L:$L,ThongKe_GV!E$2)&gt;0,"X","")</f>
        <v/>
      </c>
      <c r="F170" s="79" t="str">
        <f>IF(COUNTIFS(TKB_HK2_Moi_Giang!$S:$S,ThongKe_GV!$C170,TKB_HK2_Moi_Giang!$K:$K,ThongKe_GV!F$1,TKB_HK2_Moi_Giang!$L:$L,ThongKe_GV!F$2)&gt;0,"X","")</f>
        <v/>
      </c>
      <c r="G170" s="79" t="str">
        <f>IF(COUNTIFS(TKB_HK2_Moi_Giang!$S:$S,ThongKe_GV!$C170,TKB_HK2_Moi_Giang!$K:$K,ThongKe_GV!G$1,TKB_HK2_Moi_Giang!$L:$L,ThongKe_GV!G$2)&gt;0,"X","")</f>
        <v/>
      </c>
      <c r="H170" s="79" t="str">
        <f>IF(COUNTIFS(TKB_HK2_Moi_Giang!$S:$S,ThongKe_GV!$C170,TKB_HK2_Moi_Giang!$K:$K,ThongKe_GV!H$1,TKB_HK2_Moi_Giang!$L:$L,ThongKe_GV!H$2)&gt;0,"X","")</f>
        <v/>
      </c>
      <c r="I170" s="79" t="str">
        <f>IF(COUNTIFS(TKB_HK2_Moi_Giang!$S:$S,ThongKe_GV!$C170,TKB_HK2_Moi_Giang!$K:$K,ThongKe_GV!I$1,TKB_HK2_Moi_Giang!$L:$L,ThongKe_GV!I$2)&gt;0,"X","")</f>
        <v/>
      </c>
      <c r="J170" s="79" t="str">
        <f>IF(COUNTIFS(TKB_HK2_Moi_Giang!$S:$S,ThongKe_GV!$C170,TKB_HK2_Moi_Giang!$K:$K,ThongKe_GV!J$1,TKB_HK2_Moi_Giang!$L:$L,ThongKe_GV!J$2)&gt;0,"X","")</f>
        <v/>
      </c>
      <c r="K170" s="79" t="str">
        <f>IF(COUNTIFS(TKB_HK2_Moi_Giang!$S:$S,ThongKe_GV!$C170,TKB_HK2_Moi_Giang!$K:$K,ThongKe_GV!K$1,TKB_HK2_Moi_Giang!$L:$L,ThongKe_GV!K$2)&gt;0,"X","")</f>
        <v/>
      </c>
      <c r="L170" s="79" t="str">
        <f>IF(COUNTIFS(TKB_HK2_Moi_Giang!$S:$S,ThongKe_GV!$C170,TKB_HK2_Moi_Giang!$K:$K,ThongKe_GV!L$1,TKB_HK2_Moi_Giang!$L:$L,ThongKe_GV!L$2)&gt;0,"X","")</f>
        <v/>
      </c>
      <c r="M170" s="79" t="str">
        <f>IF(COUNTIFS(TKB_HK2_Moi_Giang!$S:$S,ThongKe_GV!$C170,TKB_HK2_Moi_Giang!$K:$K,ThongKe_GV!M$1,TKB_HK2_Moi_Giang!$L:$L,ThongKe_GV!M$2)&gt;0,"X","")</f>
        <v/>
      </c>
      <c r="N170" s="79" t="str">
        <f>IF(COUNTIFS(TKB_HK2_Moi_Giang!$S:$S,ThongKe_GV!$C170,TKB_HK2_Moi_Giang!$K:$K,ThongKe_GV!N$1,TKB_HK2_Moi_Giang!$L:$L,ThongKe_GV!N$2)&gt;0,"X","")</f>
        <v/>
      </c>
      <c r="O170" s="79" t="str">
        <f>IF(COUNTIFS(TKB_HK2_Moi_Giang!$S:$S,ThongKe_GV!$C170,TKB_HK2_Moi_Giang!$K:$K,ThongKe_GV!O$1,TKB_HK2_Moi_Giang!$L:$L,ThongKe_GV!O$2)&gt;0,"X","")</f>
        <v/>
      </c>
      <c r="P170" s="79" t="str">
        <f>IF(COUNTIFS(TKB_HK2_Moi_Giang!$S:$S,ThongKe_GV!$C170,TKB_HK2_Moi_Giang!$K:$K,ThongKe_GV!P$1,TKB_HK2_Moi_Giang!$L:$L,ThongKe_GV!P$2)&gt;0,"X","")</f>
        <v/>
      </c>
      <c r="Q170" s="80" t="str">
        <f>IF(COUNTIFS(TKB_HK2_Moi_Giang!$S:$S,ThongKe_GV!$C170,TKB_HK2_Moi_Giang!$K:$K,ThongKe_GV!Q$1,TKB_HK2_Moi_Giang!$L:$L,ThongKe_GV!Q$2)&gt;0,"X","")</f>
        <v/>
      </c>
      <c r="R170" s="80" t="str">
        <f>IF(COUNTIFS(TKB_HK2_Moi_Giang!$S:$S,ThongKe_GV!$C170,TKB_HK2_Moi_Giang!$K:$K,ThongKe_GV!R$1,TKB_HK2_Moi_Giang!$L:$L,ThongKe_GV!R$2)&gt;0,"X","")</f>
        <v/>
      </c>
      <c r="S170" s="80" t="str">
        <f>IF(COUNTIFS(TKB_HK2_Moi_Giang!$S:$S,ThongKe_GV!$C170,TKB_HK2_Moi_Giang!$K:$K,ThongKe_GV!S$1,TKB_HK2_Moi_Giang!$L:$L,ThongKe_GV!S$2)&gt;0,"X","")</f>
        <v/>
      </c>
      <c r="T170" s="80" t="str">
        <f>IF(COUNTIFS(TKB_HK2_Moi_Giang!$S:$S,ThongKe_GV!$C170,TKB_HK2_Moi_Giang!$K:$K,ThongKe_GV!T$1,TKB_HK2_Moi_Giang!$L:$L,ThongKe_GV!T$2)&gt;0,"X","")</f>
        <v/>
      </c>
      <c r="U170" s="80" t="str">
        <f>IF(COUNTIFS(TKB_HK2_Moi_Giang!$S:$S,ThongKe_GV!$C170,TKB_HK2_Moi_Giang!$K:$K,ThongKe_GV!U$1,TKB_HK2_Moi_Giang!$L:$L,ThongKe_GV!U$2)&gt;0,"X","")</f>
        <v/>
      </c>
      <c r="V170" s="80" t="str">
        <f>IF(COUNTIFS(TKB_HK2_Moi_Giang!$S:$S,ThongKe_GV!$C170,TKB_HK2_Moi_Giang!$K:$K,ThongKe_GV!V$1,TKB_HK2_Moi_Giang!$L:$L,ThongKe_GV!V$2)&gt;0,"X","")</f>
        <v/>
      </c>
      <c r="W170" s="80" t="str">
        <f>IF(COUNTIFS(TKB_HK2_Moi_Giang!$S:$S,ThongKe_GV!$C170,TKB_HK2_Moi_Giang!$K:$K,ThongKe_GV!W$1,TKB_HK2_Moi_Giang!$L:$L,ThongKe_GV!W$2)&gt;0,"X","")</f>
        <v/>
      </c>
      <c r="X170" s="80" t="str">
        <f>IF(COUNTIFS(TKB_HK2_Moi_Giang!$S:$S,ThongKe_GV!$C170,TKB_HK2_Moi_Giang!$K:$K,ThongKe_GV!X$1,TKB_HK2_Moi_Giang!$L:$L,ThongKe_GV!X$2)&gt;0,"X","")</f>
        <v/>
      </c>
      <c r="Y170" s="80" t="str">
        <f>IF(COUNTIFS(TKB_HK2_Moi_Giang!$S:$S,ThongKe_GV!$C170,TKB_HK2_Moi_Giang!$K:$K,ThongKe_GV!Y$1,TKB_HK2_Moi_Giang!$L:$L,ThongKe_GV!Y$2)&gt;0,"X","")</f>
        <v/>
      </c>
      <c r="Z170" s="80" t="str">
        <f>IF(COUNTIFS(TKB_HK2_Moi_Giang!$S:$S,ThongKe_GV!$C170,TKB_HK2_Moi_Giang!$K:$K,ThongKe_GV!Z$1,TKB_HK2_Moi_Giang!$L:$L,ThongKe_GV!Z$2)&gt;0,"X","")</f>
        <v/>
      </c>
      <c r="AA170" s="80" t="str">
        <f>IF(COUNTIFS(TKB_HK2_Moi_Giang!$S:$S,ThongKe_GV!$C170,TKB_HK2_Moi_Giang!$K:$K,ThongKe_GV!AA$1,TKB_HK2_Moi_Giang!$L:$L,ThongKe_GV!AA$2)&gt;0,"X","")</f>
        <v/>
      </c>
      <c r="AB170" s="80" t="str">
        <f>IF(COUNTIFS(TKB_HK2_Moi_Giang!$S:$S,ThongKe_GV!$C170,TKB_HK2_Moi_Giang!$K:$K,ThongKe_GV!AB$1,TKB_HK2_Moi_Giang!$L:$L,ThongKe_GV!AB$2)&gt;0,"X","")</f>
        <v/>
      </c>
    </row>
    <row r="171">
      <c r="A171" s="68" t="str">
        <f t="shared" si="7"/>
        <v/>
      </c>
      <c r="B171" s="77" t="s">
        <v>570</v>
      </c>
      <c r="C171" s="85" t="s">
        <v>571</v>
      </c>
      <c r="D171" s="85" t="s">
        <v>572</v>
      </c>
      <c r="E171" s="79" t="str">
        <f>IF(COUNTIFS(TKB_HK2_Moi_Giang!$S:$S,ThongKe_GV!$C171,TKB_HK2_Moi_Giang!$K:$K,ThongKe_GV!E$1,TKB_HK2_Moi_Giang!$L:$L,ThongKe_GV!E$2)&gt;0,"X","")</f>
        <v/>
      </c>
      <c r="F171" s="79" t="str">
        <f>IF(COUNTIFS(TKB_HK2_Moi_Giang!$S:$S,ThongKe_GV!$C171,TKB_HK2_Moi_Giang!$K:$K,ThongKe_GV!F$1,TKB_HK2_Moi_Giang!$L:$L,ThongKe_GV!F$2)&gt;0,"X","")</f>
        <v/>
      </c>
      <c r="G171" s="79" t="str">
        <f>IF(COUNTIFS(TKB_HK2_Moi_Giang!$S:$S,ThongKe_GV!$C171,TKB_HK2_Moi_Giang!$K:$K,ThongKe_GV!G$1,TKB_HK2_Moi_Giang!$L:$L,ThongKe_GV!G$2)&gt;0,"X","")</f>
        <v/>
      </c>
      <c r="H171" s="79" t="str">
        <f>IF(COUNTIFS(TKB_HK2_Moi_Giang!$S:$S,ThongKe_GV!$C171,TKB_HK2_Moi_Giang!$K:$K,ThongKe_GV!H$1,TKB_HK2_Moi_Giang!$L:$L,ThongKe_GV!H$2)&gt;0,"X","")</f>
        <v/>
      </c>
      <c r="I171" s="79" t="str">
        <f>IF(COUNTIFS(TKB_HK2_Moi_Giang!$S:$S,ThongKe_GV!$C171,TKB_HK2_Moi_Giang!$K:$K,ThongKe_GV!I$1,TKB_HK2_Moi_Giang!$L:$L,ThongKe_GV!I$2)&gt;0,"X","")</f>
        <v/>
      </c>
      <c r="J171" s="79" t="str">
        <f>IF(COUNTIFS(TKB_HK2_Moi_Giang!$S:$S,ThongKe_GV!$C171,TKB_HK2_Moi_Giang!$K:$K,ThongKe_GV!J$1,TKB_HK2_Moi_Giang!$L:$L,ThongKe_GV!J$2)&gt;0,"X","")</f>
        <v/>
      </c>
      <c r="K171" s="79" t="str">
        <f>IF(COUNTIFS(TKB_HK2_Moi_Giang!$S:$S,ThongKe_GV!$C171,TKB_HK2_Moi_Giang!$K:$K,ThongKe_GV!K$1,TKB_HK2_Moi_Giang!$L:$L,ThongKe_GV!K$2)&gt;0,"X","")</f>
        <v/>
      </c>
      <c r="L171" s="79" t="str">
        <f>IF(COUNTIFS(TKB_HK2_Moi_Giang!$S:$S,ThongKe_GV!$C171,TKB_HK2_Moi_Giang!$K:$K,ThongKe_GV!L$1,TKB_HK2_Moi_Giang!$L:$L,ThongKe_GV!L$2)&gt;0,"X","")</f>
        <v/>
      </c>
      <c r="M171" s="79" t="str">
        <f>IF(COUNTIFS(TKB_HK2_Moi_Giang!$S:$S,ThongKe_GV!$C171,TKB_HK2_Moi_Giang!$K:$K,ThongKe_GV!M$1,TKB_HK2_Moi_Giang!$L:$L,ThongKe_GV!M$2)&gt;0,"X","")</f>
        <v/>
      </c>
      <c r="N171" s="79" t="str">
        <f>IF(COUNTIFS(TKB_HK2_Moi_Giang!$S:$S,ThongKe_GV!$C171,TKB_HK2_Moi_Giang!$K:$K,ThongKe_GV!N$1,TKB_HK2_Moi_Giang!$L:$L,ThongKe_GV!N$2)&gt;0,"X","")</f>
        <v/>
      </c>
      <c r="O171" s="79" t="str">
        <f>IF(COUNTIFS(TKB_HK2_Moi_Giang!$S:$S,ThongKe_GV!$C171,TKB_HK2_Moi_Giang!$K:$K,ThongKe_GV!O$1,TKB_HK2_Moi_Giang!$L:$L,ThongKe_GV!O$2)&gt;0,"X","")</f>
        <v/>
      </c>
      <c r="P171" s="79" t="str">
        <f>IF(COUNTIFS(TKB_HK2_Moi_Giang!$S:$S,ThongKe_GV!$C171,TKB_HK2_Moi_Giang!$K:$K,ThongKe_GV!P$1,TKB_HK2_Moi_Giang!$L:$L,ThongKe_GV!P$2)&gt;0,"X","")</f>
        <v/>
      </c>
      <c r="Q171" s="80" t="str">
        <f>IF(COUNTIFS(TKB_HK2_Moi_Giang!$S:$S,ThongKe_GV!$C171,TKB_HK2_Moi_Giang!$K:$K,ThongKe_GV!Q$1,TKB_HK2_Moi_Giang!$L:$L,ThongKe_GV!Q$2)&gt;0,"X","")</f>
        <v/>
      </c>
      <c r="R171" s="80" t="str">
        <f>IF(COUNTIFS(TKB_HK2_Moi_Giang!$S:$S,ThongKe_GV!$C171,TKB_HK2_Moi_Giang!$K:$K,ThongKe_GV!R$1,TKB_HK2_Moi_Giang!$L:$L,ThongKe_GV!R$2)&gt;0,"X","")</f>
        <v/>
      </c>
      <c r="S171" s="80" t="str">
        <f>IF(COUNTIFS(TKB_HK2_Moi_Giang!$S:$S,ThongKe_GV!$C171,TKB_HK2_Moi_Giang!$K:$K,ThongKe_GV!S$1,TKB_HK2_Moi_Giang!$L:$L,ThongKe_GV!S$2)&gt;0,"X","")</f>
        <v/>
      </c>
      <c r="T171" s="80" t="str">
        <f>IF(COUNTIFS(TKB_HK2_Moi_Giang!$S:$S,ThongKe_GV!$C171,TKB_HK2_Moi_Giang!$K:$K,ThongKe_GV!T$1,TKB_HK2_Moi_Giang!$L:$L,ThongKe_GV!T$2)&gt;0,"X","")</f>
        <v/>
      </c>
      <c r="U171" s="80" t="str">
        <f>IF(COUNTIFS(TKB_HK2_Moi_Giang!$S:$S,ThongKe_GV!$C171,TKB_HK2_Moi_Giang!$K:$K,ThongKe_GV!U$1,TKB_HK2_Moi_Giang!$L:$L,ThongKe_GV!U$2)&gt;0,"X","")</f>
        <v/>
      </c>
      <c r="V171" s="80" t="str">
        <f>IF(COUNTIFS(TKB_HK2_Moi_Giang!$S:$S,ThongKe_GV!$C171,TKB_HK2_Moi_Giang!$K:$K,ThongKe_GV!V$1,TKB_HK2_Moi_Giang!$L:$L,ThongKe_GV!V$2)&gt;0,"X","")</f>
        <v/>
      </c>
      <c r="W171" s="80" t="str">
        <f>IF(COUNTIFS(TKB_HK2_Moi_Giang!$S:$S,ThongKe_GV!$C171,TKB_HK2_Moi_Giang!$K:$K,ThongKe_GV!W$1,TKB_HK2_Moi_Giang!$L:$L,ThongKe_GV!W$2)&gt;0,"X","")</f>
        <v/>
      </c>
      <c r="X171" s="80" t="str">
        <f>IF(COUNTIFS(TKB_HK2_Moi_Giang!$S:$S,ThongKe_GV!$C171,TKB_HK2_Moi_Giang!$K:$K,ThongKe_GV!X$1,TKB_HK2_Moi_Giang!$L:$L,ThongKe_GV!X$2)&gt;0,"X","")</f>
        <v/>
      </c>
      <c r="Y171" s="80" t="str">
        <f>IF(COUNTIFS(TKB_HK2_Moi_Giang!$S:$S,ThongKe_GV!$C171,TKB_HK2_Moi_Giang!$K:$K,ThongKe_GV!Y$1,TKB_HK2_Moi_Giang!$L:$L,ThongKe_GV!Y$2)&gt;0,"X","")</f>
        <v/>
      </c>
      <c r="Z171" s="80" t="str">
        <f>IF(COUNTIFS(TKB_HK2_Moi_Giang!$S:$S,ThongKe_GV!$C171,TKB_HK2_Moi_Giang!$K:$K,ThongKe_GV!Z$1,TKB_HK2_Moi_Giang!$L:$L,ThongKe_GV!Z$2)&gt;0,"X","")</f>
        <v/>
      </c>
      <c r="AA171" s="80" t="str">
        <f>IF(COUNTIFS(TKB_HK2_Moi_Giang!$S:$S,ThongKe_GV!$C171,TKB_HK2_Moi_Giang!$K:$K,ThongKe_GV!AA$1,TKB_HK2_Moi_Giang!$L:$L,ThongKe_GV!AA$2)&gt;0,"X","")</f>
        <v/>
      </c>
      <c r="AB171" s="80" t="str">
        <f>IF(COUNTIFS(TKB_HK2_Moi_Giang!$S:$S,ThongKe_GV!$C171,TKB_HK2_Moi_Giang!$K:$K,ThongKe_GV!AB$1,TKB_HK2_Moi_Giang!$L:$L,ThongKe_GV!AB$2)&gt;0,"X","")</f>
        <v/>
      </c>
    </row>
    <row r="172">
      <c r="A172" s="68" t="str">
        <f t="shared" si="7"/>
        <v>Quản trị</v>
      </c>
      <c r="B172" s="77" t="s">
        <v>573</v>
      </c>
      <c r="C172" s="85" t="s">
        <v>574</v>
      </c>
      <c r="D172" s="85" t="s">
        <v>575</v>
      </c>
      <c r="E172" s="79" t="str">
        <f>IF(COUNTIFS(TKB_HK2_Moi_Giang!$S:$S,ThongKe_GV!$C172,TKB_HK2_Moi_Giang!$K:$K,ThongKe_GV!E$1,TKB_HK2_Moi_Giang!$L:$L,ThongKe_GV!E$2)&gt;0,"X","")</f>
        <v/>
      </c>
      <c r="F172" s="79" t="str">
        <f>IF(COUNTIFS(TKB_HK2_Moi_Giang!$S:$S,ThongKe_GV!$C172,TKB_HK2_Moi_Giang!$K:$K,ThongKe_GV!F$1,TKB_HK2_Moi_Giang!$L:$L,ThongKe_GV!F$2)&gt;0,"X","")</f>
        <v/>
      </c>
      <c r="G172" s="79" t="str">
        <f>IF(COUNTIFS(TKB_HK2_Moi_Giang!$S:$S,ThongKe_GV!$C172,TKB_HK2_Moi_Giang!$K:$K,ThongKe_GV!G$1,TKB_HK2_Moi_Giang!$L:$L,ThongKe_GV!G$2)&gt;0,"X","")</f>
        <v/>
      </c>
      <c r="H172" s="79" t="str">
        <f>IF(COUNTIFS(TKB_HK2_Moi_Giang!$S:$S,ThongKe_GV!$C172,TKB_HK2_Moi_Giang!$K:$K,ThongKe_GV!H$1,TKB_HK2_Moi_Giang!$L:$L,ThongKe_GV!H$2)&gt;0,"X","")</f>
        <v/>
      </c>
      <c r="I172" s="79" t="str">
        <f>IF(COUNTIFS(TKB_HK2_Moi_Giang!$S:$S,ThongKe_GV!$C172,TKB_HK2_Moi_Giang!$K:$K,ThongKe_GV!I$1,TKB_HK2_Moi_Giang!$L:$L,ThongKe_GV!I$2)&gt;0,"X","")</f>
        <v/>
      </c>
      <c r="J172" s="79" t="str">
        <f>IF(COUNTIFS(TKB_HK2_Moi_Giang!$S:$S,ThongKe_GV!$C172,TKB_HK2_Moi_Giang!$K:$K,ThongKe_GV!J$1,TKB_HK2_Moi_Giang!$L:$L,ThongKe_GV!J$2)&gt;0,"X","")</f>
        <v/>
      </c>
      <c r="K172" s="79" t="str">
        <f>IF(COUNTIFS(TKB_HK2_Moi_Giang!$S:$S,ThongKe_GV!$C172,TKB_HK2_Moi_Giang!$K:$K,ThongKe_GV!K$1,TKB_HK2_Moi_Giang!$L:$L,ThongKe_GV!K$2)&gt;0,"X","")</f>
        <v/>
      </c>
      <c r="L172" s="79" t="str">
        <f>IF(COUNTIFS(TKB_HK2_Moi_Giang!$S:$S,ThongKe_GV!$C172,TKB_HK2_Moi_Giang!$K:$K,ThongKe_GV!L$1,TKB_HK2_Moi_Giang!$L:$L,ThongKe_GV!L$2)&gt;0,"X","")</f>
        <v/>
      </c>
      <c r="M172" s="79" t="str">
        <f>IF(COUNTIFS(TKB_HK2_Moi_Giang!$S:$S,ThongKe_GV!$C172,TKB_HK2_Moi_Giang!$K:$K,ThongKe_GV!M$1,TKB_HK2_Moi_Giang!$L:$L,ThongKe_GV!M$2)&gt;0,"X","")</f>
        <v/>
      </c>
      <c r="N172" s="79" t="str">
        <f>IF(COUNTIFS(TKB_HK2_Moi_Giang!$S:$S,ThongKe_GV!$C172,TKB_HK2_Moi_Giang!$K:$K,ThongKe_GV!N$1,TKB_HK2_Moi_Giang!$L:$L,ThongKe_GV!N$2)&gt;0,"X","")</f>
        <v/>
      </c>
      <c r="O172" s="79" t="str">
        <f>IF(COUNTIFS(TKB_HK2_Moi_Giang!$S:$S,ThongKe_GV!$C172,TKB_HK2_Moi_Giang!$K:$K,ThongKe_GV!O$1,TKB_HK2_Moi_Giang!$L:$L,ThongKe_GV!O$2)&gt;0,"X","")</f>
        <v/>
      </c>
      <c r="P172" s="79" t="str">
        <f>IF(COUNTIFS(TKB_HK2_Moi_Giang!$S:$S,ThongKe_GV!$C172,TKB_HK2_Moi_Giang!$K:$K,ThongKe_GV!P$1,TKB_HK2_Moi_Giang!$L:$L,ThongKe_GV!P$2)&gt;0,"X","")</f>
        <v/>
      </c>
      <c r="Q172" s="80" t="str">
        <f>IF(COUNTIFS(TKB_HK2_Moi_Giang!$S:$S,ThongKe_GV!$C172,TKB_HK2_Moi_Giang!$K:$K,ThongKe_GV!Q$1,TKB_HK2_Moi_Giang!$L:$L,ThongKe_GV!Q$2)&gt;0,"X","")</f>
        <v/>
      </c>
      <c r="R172" s="80" t="str">
        <f>IF(COUNTIFS(TKB_HK2_Moi_Giang!$S:$S,ThongKe_GV!$C172,TKB_HK2_Moi_Giang!$K:$K,ThongKe_GV!R$1,TKB_HK2_Moi_Giang!$L:$L,ThongKe_GV!R$2)&gt;0,"X","")</f>
        <v/>
      </c>
      <c r="S172" s="80" t="str">
        <f>IF(COUNTIFS(TKB_HK2_Moi_Giang!$S:$S,ThongKe_GV!$C172,TKB_HK2_Moi_Giang!$K:$K,ThongKe_GV!S$1,TKB_HK2_Moi_Giang!$L:$L,ThongKe_GV!S$2)&gt;0,"X","")</f>
        <v/>
      </c>
      <c r="T172" s="80" t="str">
        <f>IF(COUNTIFS(TKB_HK2_Moi_Giang!$S:$S,ThongKe_GV!$C172,TKB_HK2_Moi_Giang!$K:$K,ThongKe_GV!T$1,TKB_HK2_Moi_Giang!$L:$L,ThongKe_GV!T$2)&gt;0,"X","")</f>
        <v/>
      </c>
      <c r="U172" s="80" t="str">
        <f>IF(COUNTIFS(TKB_HK2_Moi_Giang!$S:$S,ThongKe_GV!$C172,TKB_HK2_Moi_Giang!$K:$K,ThongKe_GV!U$1,TKB_HK2_Moi_Giang!$L:$L,ThongKe_GV!U$2)&gt;0,"X","")</f>
        <v/>
      </c>
      <c r="V172" s="80" t="str">
        <f>IF(COUNTIFS(TKB_HK2_Moi_Giang!$S:$S,ThongKe_GV!$C172,TKB_HK2_Moi_Giang!$K:$K,ThongKe_GV!V$1,TKB_HK2_Moi_Giang!$L:$L,ThongKe_GV!V$2)&gt;0,"X","")</f>
        <v/>
      </c>
      <c r="W172" s="80" t="str">
        <f>IF(COUNTIFS(TKB_HK2_Moi_Giang!$S:$S,ThongKe_GV!$C172,TKB_HK2_Moi_Giang!$K:$K,ThongKe_GV!W$1,TKB_HK2_Moi_Giang!$L:$L,ThongKe_GV!W$2)&gt;0,"X","")</f>
        <v/>
      </c>
      <c r="X172" s="80" t="str">
        <f>IF(COUNTIFS(TKB_HK2_Moi_Giang!$S:$S,ThongKe_GV!$C172,TKB_HK2_Moi_Giang!$K:$K,ThongKe_GV!X$1,TKB_HK2_Moi_Giang!$L:$L,ThongKe_GV!X$2)&gt;0,"X","")</f>
        <v/>
      </c>
      <c r="Y172" s="80" t="str">
        <f>IF(COUNTIFS(TKB_HK2_Moi_Giang!$S:$S,ThongKe_GV!$C172,TKB_HK2_Moi_Giang!$K:$K,ThongKe_GV!Y$1,TKB_HK2_Moi_Giang!$L:$L,ThongKe_GV!Y$2)&gt;0,"X","")</f>
        <v/>
      </c>
      <c r="Z172" s="80" t="str">
        <f>IF(COUNTIFS(TKB_HK2_Moi_Giang!$S:$S,ThongKe_GV!$C172,TKB_HK2_Moi_Giang!$K:$K,ThongKe_GV!Z$1,TKB_HK2_Moi_Giang!$L:$L,ThongKe_GV!Z$2)&gt;0,"X","")</f>
        <v/>
      </c>
      <c r="AA172" s="80" t="str">
        <f>IF(COUNTIFS(TKB_HK2_Moi_Giang!$S:$S,ThongKe_GV!$C172,TKB_HK2_Moi_Giang!$K:$K,ThongKe_GV!AA$1,TKB_HK2_Moi_Giang!$L:$L,ThongKe_GV!AA$2)&gt;0,"X","")</f>
        <v/>
      </c>
      <c r="AB172" s="80" t="str">
        <f>IF(COUNTIFS(TKB_HK2_Moi_Giang!$S:$S,ThongKe_GV!$C172,TKB_HK2_Moi_Giang!$K:$K,ThongKe_GV!AB$1,TKB_HK2_Moi_Giang!$L:$L,ThongKe_GV!AB$2)&gt;0,"X","")</f>
        <v/>
      </c>
    </row>
    <row r="173">
      <c r="A173" s="68" t="str">
        <f t="shared" si="7"/>
        <v>Y dược</v>
      </c>
      <c r="B173" s="77" t="s">
        <v>576</v>
      </c>
      <c r="C173" s="85" t="s">
        <v>577</v>
      </c>
      <c r="D173" s="85" t="s">
        <v>578</v>
      </c>
      <c r="E173" s="79" t="str">
        <f>IF(COUNTIFS(TKB_HK2_Moi_Giang!$S:$S,ThongKe_GV!$C173,TKB_HK2_Moi_Giang!$K:$K,ThongKe_GV!E$1,TKB_HK2_Moi_Giang!$L:$L,ThongKe_GV!E$2)&gt;0,"X","")</f>
        <v/>
      </c>
      <c r="F173" s="79" t="str">
        <f>IF(COUNTIFS(TKB_HK2_Moi_Giang!$S:$S,ThongKe_GV!$C173,TKB_HK2_Moi_Giang!$K:$K,ThongKe_GV!F$1,TKB_HK2_Moi_Giang!$L:$L,ThongKe_GV!F$2)&gt;0,"X","")</f>
        <v/>
      </c>
      <c r="G173" s="79" t="str">
        <f>IF(COUNTIFS(TKB_HK2_Moi_Giang!$S:$S,ThongKe_GV!$C173,TKB_HK2_Moi_Giang!$K:$K,ThongKe_GV!G$1,TKB_HK2_Moi_Giang!$L:$L,ThongKe_GV!G$2)&gt;0,"X","")</f>
        <v/>
      </c>
      <c r="H173" s="79" t="str">
        <f>IF(COUNTIFS(TKB_HK2_Moi_Giang!$S:$S,ThongKe_GV!$C173,TKB_HK2_Moi_Giang!$K:$K,ThongKe_GV!H$1,TKB_HK2_Moi_Giang!$L:$L,ThongKe_GV!H$2)&gt;0,"X","")</f>
        <v/>
      </c>
      <c r="I173" s="79" t="str">
        <f>IF(COUNTIFS(TKB_HK2_Moi_Giang!$S:$S,ThongKe_GV!$C173,TKB_HK2_Moi_Giang!$K:$K,ThongKe_GV!I$1,TKB_HK2_Moi_Giang!$L:$L,ThongKe_GV!I$2)&gt;0,"X","")</f>
        <v/>
      </c>
      <c r="J173" s="79" t="str">
        <f>IF(COUNTIFS(TKB_HK2_Moi_Giang!$S:$S,ThongKe_GV!$C173,TKB_HK2_Moi_Giang!$K:$K,ThongKe_GV!J$1,TKB_HK2_Moi_Giang!$L:$L,ThongKe_GV!J$2)&gt;0,"X","")</f>
        <v/>
      </c>
      <c r="K173" s="79" t="str">
        <f>IF(COUNTIFS(TKB_HK2_Moi_Giang!$S:$S,ThongKe_GV!$C173,TKB_HK2_Moi_Giang!$K:$K,ThongKe_GV!K$1,TKB_HK2_Moi_Giang!$L:$L,ThongKe_GV!K$2)&gt;0,"X","")</f>
        <v/>
      </c>
      <c r="L173" s="79" t="str">
        <f>IF(COUNTIFS(TKB_HK2_Moi_Giang!$S:$S,ThongKe_GV!$C173,TKB_HK2_Moi_Giang!$K:$K,ThongKe_GV!L$1,TKB_HK2_Moi_Giang!$L:$L,ThongKe_GV!L$2)&gt;0,"X","")</f>
        <v/>
      </c>
      <c r="M173" s="79" t="str">
        <f>IF(COUNTIFS(TKB_HK2_Moi_Giang!$S:$S,ThongKe_GV!$C173,TKB_HK2_Moi_Giang!$K:$K,ThongKe_GV!M$1,TKB_HK2_Moi_Giang!$L:$L,ThongKe_GV!M$2)&gt;0,"X","")</f>
        <v/>
      </c>
      <c r="N173" s="79" t="str">
        <f>IF(COUNTIFS(TKB_HK2_Moi_Giang!$S:$S,ThongKe_GV!$C173,TKB_HK2_Moi_Giang!$K:$K,ThongKe_GV!N$1,TKB_HK2_Moi_Giang!$L:$L,ThongKe_GV!N$2)&gt;0,"X","")</f>
        <v/>
      </c>
      <c r="O173" s="79" t="str">
        <f>IF(COUNTIFS(TKB_HK2_Moi_Giang!$S:$S,ThongKe_GV!$C173,TKB_HK2_Moi_Giang!$K:$K,ThongKe_GV!O$1,TKB_HK2_Moi_Giang!$L:$L,ThongKe_GV!O$2)&gt;0,"X","")</f>
        <v/>
      </c>
      <c r="P173" s="79" t="str">
        <f>IF(COUNTIFS(TKB_HK2_Moi_Giang!$S:$S,ThongKe_GV!$C173,TKB_HK2_Moi_Giang!$K:$K,ThongKe_GV!P$1,TKB_HK2_Moi_Giang!$L:$L,ThongKe_GV!P$2)&gt;0,"X","")</f>
        <v/>
      </c>
      <c r="Q173" s="80" t="str">
        <f>IF(COUNTIFS(TKB_HK2_Moi_Giang!$S:$S,ThongKe_GV!$C173,TKB_HK2_Moi_Giang!$K:$K,ThongKe_GV!Q$1,TKB_HK2_Moi_Giang!$L:$L,ThongKe_GV!Q$2)&gt;0,"X","")</f>
        <v/>
      </c>
      <c r="R173" s="80" t="str">
        <f>IF(COUNTIFS(TKB_HK2_Moi_Giang!$S:$S,ThongKe_GV!$C173,TKB_HK2_Moi_Giang!$K:$K,ThongKe_GV!R$1,TKB_HK2_Moi_Giang!$L:$L,ThongKe_GV!R$2)&gt;0,"X","")</f>
        <v/>
      </c>
      <c r="S173" s="80" t="str">
        <f>IF(COUNTIFS(TKB_HK2_Moi_Giang!$S:$S,ThongKe_GV!$C173,TKB_HK2_Moi_Giang!$K:$K,ThongKe_GV!S$1,TKB_HK2_Moi_Giang!$L:$L,ThongKe_GV!S$2)&gt;0,"X","")</f>
        <v/>
      </c>
      <c r="T173" s="80" t="str">
        <f>IF(COUNTIFS(TKB_HK2_Moi_Giang!$S:$S,ThongKe_GV!$C173,TKB_HK2_Moi_Giang!$K:$K,ThongKe_GV!T$1,TKB_HK2_Moi_Giang!$L:$L,ThongKe_GV!T$2)&gt;0,"X","")</f>
        <v/>
      </c>
      <c r="U173" s="80" t="str">
        <f>IF(COUNTIFS(TKB_HK2_Moi_Giang!$S:$S,ThongKe_GV!$C173,TKB_HK2_Moi_Giang!$K:$K,ThongKe_GV!U$1,TKB_HK2_Moi_Giang!$L:$L,ThongKe_GV!U$2)&gt;0,"X","")</f>
        <v/>
      </c>
      <c r="V173" s="80" t="str">
        <f>IF(COUNTIFS(TKB_HK2_Moi_Giang!$S:$S,ThongKe_GV!$C173,TKB_HK2_Moi_Giang!$K:$K,ThongKe_GV!V$1,TKB_HK2_Moi_Giang!$L:$L,ThongKe_GV!V$2)&gt;0,"X","")</f>
        <v/>
      </c>
      <c r="W173" s="80" t="str">
        <f>IF(COUNTIFS(TKB_HK2_Moi_Giang!$S:$S,ThongKe_GV!$C173,TKB_HK2_Moi_Giang!$K:$K,ThongKe_GV!W$1,TKB_HK2_Moi_Giang!$L:$L,ThongKe_GV!W$2)&gt;0,"X","")</f>
        <v/>
      </c>
      <c r="X173" s="80" t="str">
        <f>IF(COUNTIFS(TKB_HK2_Moi_Giang!$S:$S,ThongKe_GV!$C173,TKB_HK2_Moi_Giang!$K:$K,ThongKe_GV!X$1,TKB_HK2_Moi_Giang!$L:$L,ThongKe_GV!X$2)&gt;0,"X","")</f>
        <v/>
      </c>
      <c r="Y173" s="80" t="str">
        <f>IF(COUNTIFS(TKB_HK2_Moi_Giang!$S:$S,ThongKe_GV!$C173,TKB_HK2_Moi_Giang!$K:$K,ThongKe_GV!Y$1,TKB_HK2_Moi_Giang!$L:$L,ThongKe_GV!Y$2)&gt;0,"X","")</f>
        <v/>
      </c>
      <c r="Z173" s="80" t="str">
        <f>IF(COUNTIFS(TKB_HK2_Moi_Giang!$S:$S,ThongKe_GV!$C173,TKB_HK2_Moi_Giang!$K:$K,ThongKe_GV!Z$1,TKB_HK2_Moi_Giang!$L:$L,ThongKe_GV!Z$2)&gt;0,"X","")</f>
        <v/>
      </c>
      <c r="AA173" s="80" t="str">
        <f>IF(COUNTIFS(TKB_HK2_Moi_Giang!$S:$S,ThongKe_GV!$C173,TKB_HK2_Moi_Giang!$K:$K,ThongKe_GV!AA$1,TKB_HK2_Moi_Giang!$L:$L,ThongKe_GV!AA$2)&gt;0,"X","")</f>
        <v/>
      </c>
      <c r="AB173" s="80" t="str">
        <f>IF(COUNTIFS(TKB_HK2_Moi_Giang!$S:$S,ThongKe_GV!$C173,TKB_HK2_Moi_Giang!$K:$K,ThongKe_GV!AB$1,TKB_HK2_Moi_Giang!$L:$L,ThongKe_GV!AB$2)&gt;0,"X","")</f>
        <v/>
      </c>
    </row>
    <row r="174">
      <c r="A174" s="68" t="str">
        <f t="shared" si="7"/>
        <v>Quản trị</v>
      </c>
      <c r="B174" s="77" t="s">
        <v>579</v>
      </c>
      <c r="C174" s="85" t="s">
        <v>580</v>
      </c>
      <c r="D174" s="85" t="s">
        <v>581</v>
      </c>
      <c r="E174" s="79" t="str">
        <f>IF(COUNTIFS(TKB_HK2_Moi_Giang!$S:$S,ThongKe_GV!$C174,TKB_HK2_Moi_Giang!$K:$K,ThongKe_GV!E$1,TKB_HK2_Moi_Giang!$L:$L,ThongKe_GV!E$2)&gt;0,"X","")</f>
        <v/>
      </c>
      <c r="F174" s="79" t="str">
        <f>IF(COUNTIFS(TKB_HK2_Moi_Giang!$S:$S,ThongKe_GV!$C174,TKB_HK2_Moi_Giang!$K:$K,ThongKe_GV!F$1,TKB_HK2_Moi_Giang!$L:$L,ThongKe_GV!F$2)&gt;0,"X","")</f>
        <v/>
      </c>
      <c r="G174" s="79" t="str">
        <f>IF(COUNTIFS(TKB_HK2_Moi_Giang!$S:$S,ThongKe_GV!$C174,TKB_HK2_Moi_Giang!$K:$K,ThongKe_GV!G$1,TKB_HK2_Moi_Giang!$L:$L,ThongKe_GV!G$2)&gt;0,"X","")</f>
        <v/>
      </c>
      <c r="H174" s="79" t="str">
        <f>IF(COUNTIFS(TKB_HK2_Moi_Giang!$S:$S,ThongKe_GV!$C174,TKB_HK2_Moi_Giang!$K:$K,ThongKe_GV!H$1,TKB_HK2_Moi_Giang!$L:$L,ThongKe_GV!H$2)&gt;0,"X","")</f>
        <v>X</v>
      </c>
      <c r="I174" s="79" t="str">
        <f>IF(COUNTIFS(TKB_HK2_Moi_Giang!$S:$S,ThongKe_GV!$C174,TKB_HK2_Moi_Giang!$K:$K,ThongKe_GV!I$1,TKB_HK2_Moi_Giang!$L:$L,ThongKe_GV!I$2)&gt;0,"X","")</f>
        <v/>
      </c>
      <c r="J174" s="79" t="str">
        <f>IF(COUNTIFS(TKB_HK2_Moi_Giang!$S:$S,ThongKe_GV!$C174,TKB_HK2_Moi_Giang!$K:$K,ThongKe_GV!J$1,TKB_HK2_Moi_Giang!$L:$L,ThongKe_GV!J$2)&gt;0,"X","")</f>
        <v/>
      </c>
      <c r="K174" s="79" t="str">
        <f>IF(COUNTIFS(TKB_HK2_Moi_Giang!$S:$S,ThongKe_GV!$C174,TKB_HK2_Moi_Giang!$K:$K,ThongKe_GV!K$1,TKB_HK2_Moi_Giang!$L:$L,ThongKe_GV!K$2)&gt;0,"X","")</f>
        <v/>
      </c>
      <c r="L174" s="79" t="str">
        <f>IF(COUNTIFS(TKB_HK2_Moi_Giang!$S:$S,ThongKe_GV!$C174,TKB_HK2_Moi_Giang!$K:$K,ThongKe_GV!L$1,TKB_HK2_Moi_Giang!$L:$L,ThongKe_GV!L$2)&gt;0,"X","")</f>
        <v/>
      </c>
      <c r="M174" s="79" t="str">
        <f>IF(COUNTIFS(TKB_HK2_Moi_Giang!$S:$S,ThongKe_GV!$C174,TKB_HK2_Moi_Giang!$K:$K,ThongKe_GV!M$1,TKB_HK2_Moi_Giang!$L:$L,ThongKe_GV!M$2)&gt;0,"X","")</f>
        <v/>
      </c>
      <c r="N174" s="79" t="str">
        <f>IF(COUNTIFS(TKB_HK2_Moi_Giang!$S:$S,ThongKe_GV!$C174,TKB_HK2_Moi_Giang!$K:$K,ThongKe_GV!N$1,TKB_HK2_Moi_Giang!$L:$L,ThongKe_GV!N$2)&gt;0,"X","")</f>
        <v/>
      </c>
      <c r="O174" s="79" t="str">
        <f>IF(COUNTIFS(TKB_HK2_Moi_Giang!$S:$S,ThongKe_GV!$C174,TKB_HK2_Moi_Giang!$K:$K,ThongKe_GV!O$1,TKB_HK2_Moi_Giang!$L:$L,ThongKe_GV!O$2)&gt;0,"X","")</f>
        <v/>
      </c>
      <c r="P174" s="79" t="str">
        <f>IF(COUNTIFS(TKB_HK2_Moi_Giang!$S:$S,ThongKe_GV!$C174,TKB_HK2_Moi_Giang!$K:$K,ThongKe_GV!P$1,TKB_HK2_Moi_Giang!$L:$L,ThongKe_GV!P$2)&gt;0,"X","")</f>
        <v/>
      </c>
      <c r="Q174" s="80" t="str">
        <f>IF(COUNTIFS(TKB_HK2_Moi_Giang!$S:$S,ThongKe_GV!$C174,TKB_HK2_Moi_Giang!$K:$K,ThongKe_GV!Q$1,TKB_HK2_Moi_Giang!$L:$L,ThongKe_GV!Q$2)&gt;0,"X","")</f>
        <v/>
      </c>
      <c r="R174" s="80" t="str">
        <f>IF(COUNTIFS(TKB_HK2_Moi_Giang!$S:$S,ThongKe_GV!$C174,TKB_HK2_Moi_Giang!$K:$K,ThongKe_GV!R$1,TKB_HK2_Moi_Giang!$L:$L,ThongKe_GV!R$2)&gt;0,"X","")</f>
        <v/>
      </c>
      <c r="S174" s="80" t="str">
        <f>IF(COUNTIFS(TKB_HK2_Moi_Giang!$S:$S,ThongKe_GV!$C174,TKB_HK2_Moi_Giang!$K:$K,ThongKe_GV!S$1,TKB_HK2_Moi_Giang!$L:$L,ThongKe_GV!S$2)&gt;0,"X","")</f>
        <v/>
      </c>
      <c r="T174" s="80" t="str">
        <f>IF(COUNTIFS(TKB_HK2_Moi_Giang!$S:$S,ThongKe_GV!$C174,TKB_HK2_Moi_Giang!$K:$K,ThongKe_GV!T$1,TKB_HK2_Moi_Giang!$L:$L,ThongKe_GV!T$2)&gt;0,"X","")</f>
        <v/>
      </c>
      <c r="U174" s="80" t="str">
        <f>IF(COUNTIFS(TKB_HK2_Moi_Giang!$S:$S,ThongKe_GV!$C174,TKB_HK2_Moi_Giang!$K:$K,ThongKe_GV!U$1,TKB_HK2_Moi_Giang!$L:$L,ThongKe_GV!U$2)&gt;0,"X","")</f>
        <v/>
      </c>
      <c r="V174" s="80" t="str">
        <f>IF(COUNTIFS(TKB_HK2_Moi_Giang!$S:$S,ThongKe_GV!$C174,TKB_HK2_Moi_Giang!$K:$K,ThongKe_GV!V$1,TKB_HK2_Moi_Giang!$L:$L,ThongKe_GV!V$2)&gt;0,"X","")</f>
        <v/>
      </c>
      <c r="W174" s="80" t="str">
        <f>IF(COUNTIFS(TKB_HK2_Moi_Giang!$S:$S,ThongKe_GV!$C174,TKB_HK2_Moi_Giang!$K:$K,ThongKe_GV!W$1,TKB_HK2_Moi_Giang!$L:$L,ThongKe_GV!W$2)&gt;0,"X","")</f>
        <v/>
      </c>
      <c r="X174" s="80" t="str">
        <f>IF(COUNTIFS(TKB_HK2_Moi_Giang!$S:$S,ThongKe_GV!$C174,TKB_HK2_Moi_Giang!$K:$K,ThongKe_GV!X$1,TKB_HK2_Moi_Giang!$L:$L,ThongKe_GV!X$2)&gt;0,"X","")</f>
        <v/>
      </c>
      <c r="Y174" s="80" t="str">
        <f>IF(COUNTIFS(TKB_HK2_Moi_Giang!$S:$S,ThongKe_GV!$C174,TKB_HK2_Moi_Giang!$K:$K,ThongKe_GV!Y$1,TKB_HK2_Moi_Giang!$L:$L,ThongKe_GV!Y$2)&gt;0,"X","")</f>
        <v/>
      </c>
      <c r="Z174" s="80" t="str">
        <f>IF(COUNTIFS(TKB_HK2_Moi_Giang!$S:$S,ThongKe_GV!$C174,TKB_HK2_Moi_Giang!$K:$K,ThongKe_GV!Z$1,TKB_HK2_Moi_Giang!$L:$L,ThongKe_GV!Z$2)&gt;0,"X","")</f>
        <v/>
      </c>
      <c r="AA174" s="80" t="str">
        <f>IF(COUNTIFS(TKB_HK2_Moi_Giang!$S:$S,ThongKe_GV!$C174,TKB_HK2_Moi_Giang!$K:$K,ThongKe_GV!AA$1,TKB_HK2_Moi_Giang!$L:$L,ThongKe_GV!AA$2)&gt;0,"X","")</f>
        <v/>
      </c>
      <c r="AB174" s="80" t="str">
        <f>IF(COUNTIFS(TKB_HK2_Moi_Giang!$S:$S,ThongKe_GV!$C174,TKB_HK2_Moi_Giang!$K:$K,ThongKe_GV!AB$1,TKB_HK2_Moi_Giang!$L:$L,ThongKe_GV!AB$2)&gt;0,"X","")</f>
        <v/>
      </c>
    </row>
    <row r="175">
      <c r="A175" s="68" t="str">
        <f t="shared" si="7"/>
        <v>Ngoại ngữ</v>
      </c>
      <c r="B175" s="77" t="s">
        <v>582</v>
      </c>
      <c r="C175" s="85" t="s">
        <v>583</v>
      </c>
      <c r="D175" s="85" t="s">
        <v>584</v>
      </c>
      <c r="E175" s="79" t="str">
        <f>IF(COUNTIFS(TKB_HK2_Moi_Giang!$S:$S,ThongKe_GV!$C175,TKB_HK2_Moi_Giang!$K:$K,ThongKe_GV!E$1,TKB_HK2_Moi_Giang!$L:$L,ThongKe_GV!E$2)&gt;0,"X","")</f>
        <v/>
      </c>
      <c r="F175" s="79" t="str">
        <f>IF(COUNTIFS(TKB_HK2_Moi_Giang!$S:$S,ThongKe_GV!$C175,TKB_HK2_Moi_Giang!$K:$K,ThongKe_GV!F$1,TKB_HK2_Moi_Giang!$L:$L,ThongKe_GV!F$2)&gt;0,"X","")</f>
        <v/>
      </c>
      <c r="G175" s="79" t="str">
        <f>IF(COUNTIFS(TKB_HK2_Moi_Giang!$S:$S,ThongKe_GV!$C175,TKB_HK2_Moi_Giang!$K:$K,ThongKe_GV!G$1,TKB_HK2_Moi_Giang!$L:$L,ThongKe_GV!G$2)&gt;0,"X","")</f>
        <v/>
      </c>
      <c r="H175" s="79" t="str">
        <f>IF(COUNTIFS(TKB_HK2_Moi_Giang!$S:$S,ThongKe_GV!$C175,TKB_HK2_Moi_Giang!$K:$K,ThongKe_GV!H$1,TKB_HK2_Moi_Giang!$L:$L,ThongKe_GV!H$2)&gt;0,"X","")</f>
        <v/>
      </c>
      <c r="I175" s="79" t="str">
        <f>IF(COUNTIFS(TKB_HK2_Moi_Giang!$S:$S,ThongKe_GV!$C175,TKB_HK2_Moi_Giang!$K:$K,ThongKe_GV!I$1,TKB_HK2_Moi_Giang!$L:$L,ThongKe_GV!I$2)&gt;0,"X","")</f>
        <v/>
      </c>
      <c r="J175" s="79" t="str">
        <f>IF(COUNTIFS(TKB_HK2_Moi_Giang!$S:$S,ThongKe_GV!$C175,TKB_HK2_Moi_Giang!$K:$K,ThongKe_GV!J$1,TKB_HK2_Moi_Giang!$L:$L,ThongKe_GV!J$2)&gt;0,"X","")</f>
        <v/>
      </c>
      <c r="K175" s="79" t="str">
        <f>IF(COUNTIFS(TKB_HK2_Moi_Giang!$S:$S,ThongKe_GV!$C175,TKB_HK2_Moi_Giang!$K:$K,ThongKe_GV!K$1,TKB_HK2_Moi_Giang!$L:$L,ThongKe_GV!K$2)&gt;0,"X","")</f>
        <v/>
      </c>
      <c r="L175" s="79" t="str">
        <f>IF(COUNTIFS(TKB_HK2_Moi_Giang!$S:$S,ThongKe_GV!$C175,TKB_HK2_Moi_Giang!$K:$K,ThongKe_GV!L$1,TKB_HK2_Moi_Giang!$L:$L,ThongKe_GV!L$2)&gt;0,"X","")</f>
        <v/>
      </c>
      <c r="M175" s="79" t="str">
        <f>IF(COUNTIFS(TKB_HK2_Moi_Giang!$S:$S,ThongKe_GV!$C175,TKB_HK2_Moi_Giang!$K:$K,ThongKe_GV!M$1,TKB_HK2_Moi_Giang!$L:$L,ThongKe_GV!M$2)&gt;0,"X","")</f>
        <v/>
      </c>
      <c r="N175" s="79" t="str">
        <f>IF(COUNTIFS(TKB_HK2_Moi_Giang!$S:$S,ThongKe_GV!$C175,TKB_HK2_Moi_Giang!$K:$K,ThongKe_GV!N$1,TKB_HK2_Moi_Giang!$L:$L,ThongKe_GV!N$2)&gt;0,"X","")</f>
        <v/>
      </c>
      <c r="O175" s="79" t="str">
        <f>IF(COUNTIFS(TKB_HK2_Moi_Giang!$S:$S,ThongKe_GV!$C175,TKB_HK2_Moi_Giang!$K:$K,ThongKe_GV!O$1,TKB_HK2_Moi_Giang!$L:$L,ThongKe_GV!O$2)&gt;0,"X","")</f>
        <v/>
      </c>
      <c r="P175" s="79" t="str">
        <f>IF(COUNTIFS(TKB_HK2_Moi_Giang!$S:$S,ThongKe_GV!$C175,TKB_HK2_Moi_Giang!$K:$K,ThongKe_GV!P$1,TKB_HK2_Moi_Giang!$L:$L,ThongKe_GV!P$2)&gt;0,"X","")</f>
        <v/>
      </c>
      <c r="Q175" s="80" t="str">
        <f>IF(COUNTIFS(TKB_HK2_Moi_Giang!$S:$S,ThongKe_GV!$C175,TKB_HK2_Moi_Giang!$K:$K,ThongKe_GV!Q$1,TKB_HK2_Moi_Giang!$L:$L,ThongKe_GV!Q$2)&gt;0,"X","")</f>
        <v/>
      </c>
      <c r="R175" s="80" t="str">
        <f>IF(COUNTIFS(TKB_HK2_Moi_Giang!$S:$S,ThongKe_GV!$C175,TKB_HK2_Moi_Giang!$K:$K,ThongKe_GV!R$1,TKB_HK2_Moi_Giang!$L:$L,ThongKe_GV!R$2)&gt;0,"X","")</f>
        <v/>
      </c>
      <c r="S175" s="80" t="str">
        <f>IF(COUNTIFS(TKB_HK2_Moi_Giang!$S:$S,ThongKe_GV!$C175,TKB_HK2_Moi_Giang!$K:$K,ThongKe_GV!S$1,TKB_HK2_Moi_Giang!$L:$L,ThongKe_GV!S$2)&gt;0,"X","")</f>
        <v/>
      </c>
      <c r="T175" s="80" t="str">
        <f>IF(COUNTIFS(TKB_HK2_Moi_Giang!$S:$S,ThongKe_GV!$C175,TKB_HK2_Moi_Giang!$K:$K,ThongKe_GV!T$1,TKB_HK2_Moi_Giang!$L:$L,ThongKe_GV!T$2)&gt;0,"X","")</f>
        <v/>
      </c>
      <c r="U175" s="80" t="str">
        <f>IF(COUNTIFS(TKB_HK2_Moi_Giang!$S:$S,ThongKe_GV!$C175,TKB_HK2_Moi_Giang!$K:$K,ThongKe_GV!U$1,TKB_HK2_Moi_Giang!$L:$L,ThongKe_GV!U$2)&gt;0,"X","")</f>
        <v/>
      </c>
      <c r="V175" s="80" t="str">
        <f>IF(COUNTIFS(TKB_HK2_Moi_Giang!$S:$S,ThongKe_GV!$C175,TKB_HK2_Moi_Giang!$K:$K,ThongKe_GV!V$1,TKB_HK2_Moi_Giang!$L:$L,ThongKe_GV!V$2)&gt;0,"X","")</f>
        <v/>
      </c>
      <c r="W175" s="80" t="str">
        <f>IF(COUNTIFS(TKB_HK2_Moi_Giang!$S:$S,ThongKe_GV!$C175,TKB_HK2_Moi_Giang!$K:$K,ThongKe_GV!W$1,TKB_HK2_Moi_Giang!$L:$L,ThongKe_GV!W$2)&gt;0,"X","")</f>
        <v/>
      </c>
      <c r="X175" s="80" t="str">
        <f>IF(COUNTIFS(TKB_HK2_Moi_Giang!$S:$S,ThongKe_GV!$C175,TKB_HK2_Moi_Giang!$K:$K,ThongKe_GV!X$1,TKB_HK2_Moi_Giang!$L:$L,ThongKe_GV!X$2)&gt;0,"X","")</f>
        <v/>
      </c>
      <c r="Y175" s="80" t="str">
        <f>IF(COUNTIFS(TKB_HK2_Moi_Giang!$S:$S,ThongKe_GV!$C175,TKB_HK2_Moi_Giang!$K:$K,ThongKe_GV!Y$1,TKB_HK2_Moi_Giang!$L:$L,ThongKe_GV!Y$2)&gt;0,"X","")</f>
        <v/>
      </c>
      <c r="Z175" s="80" t="str">
        <f>IF(COUNTIFS(TKB_HK2_Moi_Giang!$S:$S,ThongKe_GV!$C175,TKB_HK2_Moi_Giang!$K:$K,ThongKe_GV!Z$1,TKB_HK2_Moi_Giang!$L:$L,ThongKe_GV!Z$2)&gt;0,"X","")</f>
        <v/>
      </c>
      <c r="AA175" s="80" t="str">
        <f>IF(COUNTIFS(TKB_HK2_Moi_Giang!$S:$S,ThongKe_GV!$C175,TKB_HK2_Moi_Giang!$K:$K,ThongKe_GV!AA$1,TKB_HK2_Moi_Giang!$L:$L,ThongKe_GV!AA$2)&gt;0,"X","")</f>
        <v/>
      </c>
      <c r="AB175" s="80" t="str">
        <f>IF(COUNTIFS(TKB_HK2_Moi_Giang!$S:$S,ThongKe_GV!$C175,TKB_HK2_Moi_Giang!$K:$K,ThongKe_GV!AB$1,TKB_HK2_Moi_Giang!$L:$L,ThongKe_GV!AB$2)&gt;0,"X","")</f>
        <v/>
      </c>
    </row>
    <row r="176">
      <c r="A176" s="68" t="str">
        <f t="shared" si="7"/>
        <v>Quản trị</v>
      </c>
      <c r="B176" s="77" t="s">
        <v>585</v>
      </c>
      <c r="C176" s="85" t="s">
        <v>586</v>
      </c>
      <c r="D176" s="85" t="s">
        <v>587</v>
      </c>
      <c r="E176" s="79" t="str">
        <f>IF(COUNTIFS(TKB_HK2_Moi_Giang!$S:$S,ThongKe_GV!$C176,TKB_HK2_Moi_Giang!$K:$K,ThongKe_GV!E$1,TKB_HK2_Moi_Giang!$L:$L,ThongKe_GV!E$2)&gt;0,"X","")</f>
        <v/>
      </c>
      <c r="F176" s="79" t="str">
        <f>IF(COUNTIFS(TKB_HK2_Moi_Giang!$S:$S,ThongKe_GV!$C176,TKB_HK2_Moi_Giang!$K:$K,ThongKe_GV!F$1,TKB_HK2_Moi_Giang!$L:$L,ThongKe_GV!F$2)&gt;0,"X","")</f>
        <v/>
      </c>
      <c r="G176" s="79" t="str">
        <f>IF(COUNTIFS(TKB_HK2_Moi_Giang!$S:$S,ThongKe_GV!$C176,TKB_HK2_Moi_Giang!$K:$K,ThongKe_GV!G$1,TKB_HK2_Moi_Giang!$L:$L,ThongKe_GV!G$2)&gt;0,"X","")</f>
        <v/>
      </c>
      <c r="H176" s="79" t="str">
        <f>IF(COUNTIFS(TKB_HK2_Moi_Giang!$S:$S,ThongKe_GV!$C176,TKB_HK2_Moi_Giang!$K:$K,ThongKe_GV!H$1,TKB_HK2_Moi_Giang!$L:$L,ThongKe_GV!H$2)&gt;0,"X","")</f>
        <v/>
      </c>
      <c r="I176" s="79" t="str">
        <f>IF(COUNTIFS(TKB_HK2_Moi_Giang!$S:$S,ThongKe_GV!$C176,TKB_HK2_Moi_Giang!$K:$K,ThongKe_GV!I$1,TKB_HK2_Moi_Giang!$L:$L,ThongKe_GV!I$2)&gt;0,"X","")</f>
        <v/>
      </c>
      <c r="J176" s="79" t="str">
        <f>IF(COUNTIFS(TKB_HK2_Moi_Giang!$S:$S,ThongKe_GV!$C176,TKB_HK2_Moi_Giang!$K:$K,ThongKe_GV!J$1,TKB_HK2_Moi_Giang!$L:$L,ThongKe_GV!J$2)&gt;0,"X","")</f>
        <v/>
      </c>
      <c r="K176" s="79" t="str">
        <f>IF(COUNTIFS(TKB_HK2_Moi_Giang!$S:$S,ThongKe_GV!$C176,TKB_HK2_Moi_Giang!$K:$K,ThongKe_GV!K$1,TKB_HK2_Moi_Giang!$L:$L,ThongKe_GV!K$2)&gt;0,"X","")</f>
        <v/>
      </c>
      <c r="L176" s="79" t="str">
        <f>IF(COUNTIFS(TKB_HK2_Moi_Giang!$S:$S,ThongKe_GV!$C176,TKB_HK2_Moi_Giang!$K:$K,ThongKe_GV!L$1,TKB_HK2_Moi_Giang!$L:$L,ThongKe_GV!L$2)&gt;0,"X","")</f>
        <v/>
      </c>
      <c r="M176" s="79" t="str">
        <f>IF(COUNTIFS(TKB_HK2_Moi_Giang!$S:$S,ThongKe_GV!$C176,TKB_HK2_Moi_Giang!$K:$K,ThongKe_GV!M$1,TKB_HK2_Moi_Giang!$L:$L,ThongKe_GV!M$2)&gt;0,"X","")</f>
        <v/>
      </c>
      <c r="N176" s="79" t="str">
        <f>IF(COUNTIFS(TKB_HK2_Moi_Giang!$S:$S,ThongKe_GV!$C176,TKB_HK2_Moi_Giang!$K:$K,ThongKe_GV!N$1,TKB_HK2_Moi_Giang!$L:$L,ThongKe_GV!N$2)&gt;0,"X","")</f>
        <v/>
      </c>
      <c r="O176" s="79" t="str">
        <f>IF(COUNTIFS(TKB_HK2_Moi_Giang!$S:$S,ThongKe_GV!$C176,TKB_HK2_Moi_Giang!$K:$K,ThongKe_GV!O$1,TKB_HK2_Moi_Giang!$L:$L,ThongKe_GV!O$2)&gt;0,"X","")</f>
        <v/>
      </c>
      <c r="P176" s="79" t="str">
        <f>IF(COUNTIFS(TKB_HK2_Moi_Giang!$S:$S,ThongKe_GV!$C176,TKB_HK2_Moi_Giang!$K:$K,ThongKe_GV!P$1,TKB_HK2_Moi_Giang!$L:$L,ThongKe_GV!P$2)&gt;0,"X","")</f>
        <v/>
      </c>
      <c r="Q176" s="80" t="str">
        <f>IF(COUNTIFS(TKB_HK2_Moi_Giang!$S:$S,ThongKe_GV!$C176,TKB_HK2_Moi_Giang!$K:$K,ThongKe_GV!Q$1,TKB_HK2_Moi_Giang!$L:$L,ThongKe_GV!Q$2)&gt;0,"X","")</f>
        <v/>
      </c>
      <c r="R176" s="80" t="str">
        <f>IF(COUNTIFS(TKB_HK2_Moi_Giang!$S:$S,ThongKe_GV!$C176,TKB_HK2_Moi_Giang!$K:$K,ThongKe_GV!R$1,TKB_HK2_Moi_Giang!$L:$L,ThongKe_GV!R$2)&gt;0,"X","")</f>
        <v/>
      </c>
      <c r="S176" s="80" t="str">
        <f>IF(COUNTIFS(TKB_HK2_Moi_Giang!$S:$S,ThongKe_GV!$C176,TKB_HK2_Moi_Giang!$K:$K,ThongKe_GV!S$1,TKB_HK2_Moi_Giang!$L:$L,ThongKe_GV!S$2)&gt;0,"X","")</f>
        <v/>
      </c>
      <c r="T176" s="80" t="str">
        <f>IF(COUNTIFS(TKB_HK2_Moi_Giang!$S:$S,ThongKe_GV!$C176,TKB_HK2_Moi_Giang!$K:$K,ThongKe_GV!T$1,TKB_HK2_Moi_Giang!$L:$L,ThongKe_GV!T$2)&gt;0,"X","")</f>
        <v/>
      </c>
      <c r="U176" s="80" t="str">
        <f>IF(COUNTIFS(TKB_HK2_Moi_Giang!$S:$S,ThongKe_GV!$C176,TKB_HK2_Moi_Giang!$K:$K,ThongKe_GV!U$1,TKB_HK2_Moi_Giang!$L:$L,ThongKe_GV!U$2)&gt;0,"X","")</f>
        <v/>
      </c>
      <c r="V176" s="80" t="str">
        <f>IF(COUNTIFS(TKB_HK2_Moi_Giang!$S:$S,ThongKe_GV!$C176,TKB_HK2_Moi_Giang!$K:$K,ThongKe_GV!V$1,TKB_HK2_Moi_Giang!$L:$L,ThongKe_GV!V$2)&gt;0,"X","")</f>
        <v/>
      </c>
      <c r="W176" s="80" t="str">
        <f>IF(COUNTIFS(TKB_HK2_Moi_Giang!$S:$S,ThongKe_GV!$C176,TKB_HK2_Moi_Giang!$K:$K,ThongKe_GV!W$1,TKB_HK2_Moi_Giang!$L:$L,ThongKe_GV!W$2)&gt;0,"X","")</f>
        <v/>
      </c>
      <c r="X176" s="80" t="str">
        <f>IF(COUNTIFS(TKB_HK2_Moi_Giang!$S:$S,ThongKe_GV!$C176,TKB_HK2_Moi_Giang!$K:$K,ThongKe_GV!X$1,TKB_HK2_Moi_Giang!$L:$L,ThongKe_GV!X$2)&gt;0,"X","")</f>
        <v/>
      </c>
      <c r="Y176" s="80" t="str">
        <f>IF(COUNTIFS(TKB_HK2_Moi_Giang!$S:$S,ThongKe_GV!$C176,TKB_HK2_Moi_Giang!$K:$K,ThongKe_GV!Y$1,TKB_HK2_Moi_Giang!$L:$L,ThongKe_GV!Y$2)&gt;0,"X","")</f>
        <v/>
      </c>
      <c r="Z176" s="80" t="str">
        <f>IF(COUNTIFS(TKB_HK2_Moi_Giang!$S:$S,ThongKe_GV!$C176,TKB_HK2_Moi_Giang!$K:$K,ThongKe_GV!Z$1,TKB_HK2_Moi_Giang!$L:$L,ThongKe_GV!Z$2)&gt;0,"X","")</f>
        <v/>
      </c>
      <c r="AA176" s="80" t="str">
        <f>IF(COUNTIFS(TKB_HK2_Moi_Giang!$S:$S,ThongKe_GV!$C176,TKB_HK2_Moi_Giang!$K:$K,ThongKe_GV!AA$1,TKB_HK2_Moi_Giang!$L:$L,ThongKe_GV!AA$2)&gt;0,"X","")</f>
        <v/>
      </c>
      <c r="AB176" s="80" t="str">
        <f>IF(COUNTIFS(TKB_HK2_Moi_Giang!$S:$S,ThongKe_GV!$C176,TKB_HK2_Moi_Giang!$K:$K,ThongKe_GV!AB$1,TKB_HK2_Moi_Giang!$L:$L,ThongKe_GV!AB$2)&gt;0,"X","")</f>
        <v/>
      </c>
    </row>
    <row r="177">
      <c r="A177" s="68" t="str">
        <f t="shared" si="7"/>
        <v>Quản trị</v>
      </c>
      <c r="B177" s="77" t="s">
        <v>588</v>
      </c>
      <c r="C177" s="85" t="s">
        <v>589</v>
      </c>
      <c r="D177" s="85" t="s">
        <v>590</v>
      </c>
      <c r="E177" s="79" t="str">
        <f>IF(COUNTIFS(TKB_HK2_Moi_Giang!$S:$S,ThongKe_GV!$C177,TKB_HK2_Moi_Giang!$K:$K,ThongKe_GV!E$1,TKB_HK2_Moi_Giang!$L:$L,ThongKe_GV!E$2)&gt;0,"X","")</f>
        <v/>
      </c>
      <c r="F177" s="79" t="str">
        <f>IF(COUNTIFS(TKB_HK2_Moi_Giang!$S:$S,ThongKe_GV!$C177,TKB_HK2_Moi_Giang!$K:$K,ThongKe_GV!F$1,TKB_HK2_Moi_Giang!$L:$L,ThongKe_GV!F$2)&gt;0,"X","")</f>
        <v/>
      </c>
      <c r="G177" s="79" t="str">
        <f>IF(COUNTIFS(TKB_HK2_Moi_Giang!$S:$S,ThongKe_GV!$C177,TKB_HK2_Moi_Giang!$K:$K,ThongKe_GV!G$1,TKB_HK2_Moi_Giang!$L:$L,ThongKe_GV!G$2)&gt;0,"X","")</f>
        <v/>
      </c>
      <c r="H177" s="79" t="str">
        <f>IF(COUNTIFS(TKB_HK2_Moi_Giang!$S:$S,ThongKe_GV!$C177,TKB_HK2_Moi_Giang!$K:$K,ThongKe_GV!H$1,TKB_HK2_Moi_Giang!$L:$L,ThongKe_GV!H$2)&gt;0,"X","")</f>
        <v/>
      </c>
      <c r="I177" s="79" t="str">
        <f>IF(COUNTIFS(TKB_HK2_Moi_Giang!$S:$S,ThongKe_GV!$C177,TKB_HK2_Moi_Giang!$K:$K,ThongKe_GV!I$1,TKB_HK2_Moi_Giang!$L:$L,ThongKe_GV!I$2)&gt;0,"X","")</f>
        <v/>
      </c>
      <c r="J177" s="79" t="str">
        <f>IF(COUNTIFS(TKB_HK2_Moi_Giang!$S:$S,ThongKe_GV!$C177,TKB_HK2_Moi_Giang!$K:$K,ThongKe_GV!J$1,TKB_HK2_Moi_Giang!$L:$L,ThongKe_GV!J$2)&gt;0,"X","")</f>
        <v/>
      </c>
      <c r="K177" s="79" t="str">
        <f>IF(COUNTIFS(TKB_HK2_Moi_Giang!$S:$S,ThongKe_GV!$C177,TKB_HK2_Moi_Giang!$K:$K,ThongKe_GV!K$1,TKB_HK2_Moi_Giang!$L:$L,ThongKe_GV!K$2)&gt;0,"X","")</f>
        <v/>
      </c>
      <c r="L177" s="79" t="str">
        <f>IF(COUNTIFS(TKB_HK2_Moi_Giang!$S:$S,ThongKe_GV!$C177,TKB_HK2_Moi_Giang!$K:$K,ThongKe_GV!L$1,TKB_HK2_Moi_Giang!$L:$L,ThongKe_GV!L$2)&gt;0,"X","")</f>
        <v/>
      </c>
      <c r="M177" s="79" t="str">
        <f>IF(COUNTIFS(TKB_HK2_Moi_Giang!$S:$S,ThongKe_GV!$C177,TKB_HK2_Moi_Giang!$K:$K,ThongKe_GV!M$1,TKB_HK2_Moi_Giang!$L:$L,ThongKe_GV!M$2)&gt;0,"X","")</f>
        <v/>
      </c>
      <c r="N177" s="79" t="str">
        <f>IF(COUNTIFS(TKB_HK2_Moi_Giang!$S:$S,ThongKe_GV!$C177,TKB_HK2_Moi_Giang!$K:$K,ThongKe_GV!N$1,TKB_HK2_Moi_Giang!$L:$L,ThongKe_GV!N$2)&gt;0,"X","")</f>
        <v/>
      </c>
      <c r="O177" s="79" t="str">
        <f>IF(COUNTIFS(TKB_HK2_Moi_Giang!$S:$S,ThongKe_GV!$C177,TKB_HK2_Moi_Giang!$K:$K,ThongKe_GV!O$1,TKB_HK2_Moi_Giang!$L:$L,ThongKe_GV!O$2)&gt;0,"X","")</f>
        <v/>
      </c>
      <c r="P177" s="79" t="str">
        <f>IF(COUNTIFS(TKB_HK2_Moi_Giang!$S:$S,ThongKe_GV!$C177,TKB_HK2_Moi_Giang!$K:$K,ThongKe_GV!P$1,TKB_HK2_Moi_Giang!$L:$L,ThongKe_GV!P$2)&gt;0,"X","")</f>
        <v/>
      </c>
      <c r="Q177" s="80" t="str">
        <f>IF(COUNTIFS(TKB_HK2_Moi_Giang!$S:$S,ThongKe_GV!$C177,TKB_HK2_Moi_Giang!$K:$K,ThongKe_GV!Q$1,TKB_HK2_Moi_Giang!$L:$L,ThongKe_GV!Q$2)&gt;0,"X","")</f>
        <v/>
      </c>
      <c r="R177" s="80" t="str">
        <f>IF(COUNTIFS(TKB_HK2_Moi_Giang!$S:$S,ThongKe_GV!$C177,TKB_HK2_Moi_Giang!$K:$K,ThongKe_GV!R$1,TKB_HK2_Moi_Giang!$L:$L,ThongKe_GV!R$2)&gt;0,"X","")</f>
        <v/>
      </c>
      <c r="S177" s="80" t="str">
        <f>IF(COUNTIFS(TKB_HK2_Moi_Giang!$S:$S,ThongKe_GV!$C177,TKB_HK2_Moi_Giang!$K:$K,ThongKe_GV!S$1,TKB_HK2_Moi_Giang!$L:$L,ThongKe_GV!S$2)&gt;0,"X","")</f>
        <v/>
      </c>
      <c r="T177" s="80" t="str">
        <f>IF(COUNTIFS(TKB_HK2_Moi_Giang!$S:$S,ThongKe_GV!$C177,TKB_HK2_Moi_Giang!$K:$K,ThongKe_GV!T$1,TKB_HK2_Moi_Giang!$L:$L,ThongKe_GV!T$2)&gt;0,"X","")</f>
        <v/>
      </c>
      <c r="U177" s="80" t="str">
        <f>IF(COUNTIFS(TKB_HK2_Moi_Giang!$S:$S,ThongKe_GV!$C177,TKB_HK2_Moi_Giang!$K:$K,ThongKe_GV!U$1,TKB_HK2_Moi_Giang!$L:$L,ThongKe_GV!U$2)&gt;0,"X","")</f>
        <v/>
      </c>
      <c r="V177" s="80" t="str">
        <f>IF(COUNTIFS(TKB_HK2_Moi_Giang!$S:$S,ThongKe_GV!$C177,TKB_HK2_Moi_Giang!$K:$K,ThongKe_GV!V$1,TKB_HK2_Moi_Giang!$L:$L,ThongKe_GV!V$2)&gt;0,"X","")</f>
        <v/>
      </c>
      <c r="W177" s="80" t="str">
        <f>IF(COUNTIFS(TKB_HK2_Moi_Giang!$S:$S,ThongKe_GV!$C177,TKB_HK2_Moi_Giang!$K:$K,ThongKe_GV!W$1,TKB_HK2_Moi_Giang!$L:$L,ThongKe_GV!W$2)&gt;0,"X","")</f>
        <v/>
      </c>
      <c r="X177" s="80" t="str">
        <f>IF(COUNTIFS(TKB_HK2_Moi_Giang!$S:$S,ThongKe_GV!$C177,TKB_HK2_Moi_Giang!$K:$K,ThongKe_GV!X$1,TKB_HK2_Moi_Giang!$L:$L,ThongKe_GV!X$2)&gt;0,"X","")</f>
        <v/>
      </c>
      <c r="Y177" s="80" t="str">
        <f>IF(COUNTIFS(TKB_HK2_Moi_Giang!$S:$S,ThongKe_GV!$C177,TKB_HK2_Moi_Giang!$K:$K,ThongKe_GV!Y$1,TKB_HK2_Moi_Giang!$L:$L,ThongKe_GV!Y$2)&gt;0,"X","")</f>
        <v/>
      </c>
      <c r="Z177" s="80" t="str">
        <f>IF(COUNTIFS(TKB_HK2_Moi_Giang!$S:$S,ThongKe_GV!$C177,TKB_HK2_Moi_Giang!$K:$K,ThongKe_GV!Z$1,TKB_HK2_Moi_Giang!$L:$L,ThongKe_GV!Z$2)&gt;0,"X","")</f>
        <v/>
      </c>
      <c r="AA177" s="80" t="str">
        <f>IF(COUNTIFS(TKB_HK2_Moi_Giang!$S:$S,ThongKe_GV!$C177,TKB_HK2_Moi_Giang!$K:$K,ThongKe_GV!AA$1,TKB_HK2_Moi_Giang!$L:$L,ThongKe_GV!AA$2)&gt;0,"X","")</f>
        <v/>
      </c>
      <c r="AB177" s="80" t="str">
        <f>IF(COUNTIFS(TKB_HK2_Moi_Giang!$S:$S,ThongKe_GV!$C177,TKB_HK2_Moi_Giang!$K:$K,ThongKe_GV!AB$1,TKB_HK2_Moi_Giang!$L:$L,ThongKe_GV!AB$2)&gt;0,"X","")</f>
        <v/>
      </c>
    </row>
    <row r="178">
      <c r="A178" s="68" t="str">
        <f t="shared" si="7"/>
        <v>Quản trị</v>
      </c>
      <c r="B178" s="77" t="s">
        <v>591</v>
      </c>
      <c r="C178" s="85" t="s">
        <v>592</v>
      </c>
      <c r="D178" s="85" t="s">
        <v>593</v>
      </c>
      <c r="E178" s="79" t="str">
        <f>IF(COUNTIFS(TKB_HK2_Moi_Giang!$S:$S,ThongKe_GV!$C178,TKB_HK2_Moi_Giang!$K:$K,ThongKe_GV!E$1,TKB_HK2_Moi_Giang!$L:$L,ThongKe_GV!E$2)&gt;0,"X","")</f>
        <v/>
      </c>
      <c r="F178" s="79" t="str">
        <f>IF(COUNTIFS(TKB_HK2_Moi_Giang!$S:$S,ThongKe_GV!$C178,TKB_HK2_Moi_Giang!$K:$K,ThongKe_GV!F$1,TKB_HK2_Moi_Giang!$L:$L,ThongKe_GV!F$2)&gt;0,"X","")</f>
        <v/>
      </c>
      <c r="G178" s="79" t="str">
        <f>IF(COUNTIFS(TKB_HK2_Moi_Giang!$S:$S,ThongKe_GV!$C178,TKB_HK2_Moi_Giang!$K:$K,ThongKe_GV!G$1,TKB_HK2_Moi_Giang!$L:$L,ThongKe_GV!G$2)&gt;0,"X","")</f>
        <v/>
      </c>
      <c r="H178" s="79" t="str">
        <f>IF(COUNTIFS(TKB_HK2_Moi_Giang!$S:$S,ThongKe_GV!$C178,TKB_HK2_Moi_Giang!$K:$K,ThongKe_GV!H$1,TKB_HK2_Moi_Giang!$L:$L,ThongKe_GV!H$2)&gt;0,"X","")</f>
        <v/>
      </c>
      <c r="I178" s="79" t="str">
        <f>IF(COUNTIFS(TKB_HK2_Moi_Giang!$S:$S,ThongKe_GV!$C178,TKB_HK2_Moi_Giang!$K:$K,ThongKe_GV!I$1,TKB_HK2_Moi_Giang!$L:$L,ThongKe_GV!I$2)&gt;0,"X","")</f>
        <v/>
      </c>
      <c r="J178" s="79" t="str">
        <f>IF(COUNTIFS(TKB_HK2_Moi_Giang!$S:$S,ThongKe_GV!$C178,TKB_HK2_Moi_Giang!$K:$K,ThongKe_GV!J$1,TKB_HK2_Moi_Giang!$L:$L,ThongKe_GV!J$2)&gt;0,"X","")</f>
        <v/>
      </c>
      <c r="K178" s="79" t="str">
        <f>IF(COUNTIFS(TKB_HK2_Moi_Giang!$S:$S,ThongKe_GV!$C178,TKB_HK2_Moi_Giang!$K:$K,ThongKe_GV!K$1,TKB_HK2_Moi_Giang!$L:$L,ThongKe_GV!K$2)&gt;0,"X","")</f>
        <v/>
      </c>
      <c r="L178" s="79" t="str">
        <f>IF(COUNTIFS(TKB_HK2_Moi_Giang!$S:$S,ThongKe_GV!$C178,TKB_HK2_Moi_Giang!$K:$K,ThongKe_GV!L$1,TKB_HK2_Moi_Giang!$L:$L,ThongKe_GV!L$2)&gt;0,"X","")</f>
        <v/>
      </c>
      <c r="M178" s="79" t="str">
        <f>IF(COUNTIFS(TKB_HK2_Moi_Giang!$S:$S,ThongKe_GV!$C178,TKB_HK2_Moi_Giang!$K:$K,ThongKe_GV!M$1,TKB_HK2_Moi_Giang!$L:$L,ThongKe_GV!M$2)&gt;0,"X","")</f>
        <v/>
      </c>
      <c r="N178" s="79" t="str">
        <f>IF(COUNTIFS(TKB_HK2_Moi_Giang!$S:$S,ThongKe_GV!$C178,TKB_HK2_Moi_Giang!$K:$K,ThongKe_GV!N$1,TKB_HK2_Moi_Giang!$L:$L,ThongKe_GV!N$2)&gt;0,"X","")</f>
        <v/>
      </c>
      <c r="O178" s="79" t="str">
        <f>IF(COUNTIFS(TKB_HK2_Moi_Giang!$S:$S,ThongKe_GV!$C178,TKB_HK2_Moi_Giang!$K:$K,ThongKe_GV!O$1,TKB_HK2_Moi_Giang!$L:$L,ThongKe_GV!O$2)&gt;0,"X","")</f>
        <v/>
      </c>
      <c r="P178" s="79" t="str">
        <f>IF(COUNTIFS(TKB_HK2_Moi_Giang!$S:$S,ThongKe_GV!$C178,TKB_HK2_Moi_Giang!$K:$K,ThongKe_GV!P$1,TKB_HK2_Moi_Giang!$L:$L,ThongKe_GV!P$2)&gt;0,"X","")</f>
        <v/>
      </c>
      <c r="Q178" s="80" t="str">
        <f>IF(COUNTIFS(TKB_HK2_Moi_Giang!$S:$S,ThongKe_GV!$C178,TKB_HK2_Moi_Giang!$K:$K,ThongKe_GV!Q$1,TKB_HK2_Moi_Giang!$L:$L,ThongKe_GV!Q$2)&gt;0,"X","")</f>
        <v/>
      </c>
      <c r="R178" s="80" t="str">
        <f>IF(COUNTIFS(TKB_HK2_Moi_Giang!$S:$S,ThongKe_GV!$C178,TKB_HK2_Moi_Giang!$K:$K,ThongKe_GV!R$1,TKB_HK2_Moi_Giang!$L:$L,ThongKe_GV!R$2)&gt;0,"X","")</f>
        <v/>
      </c>
      <c r="S178" s="80" t="str">
        <f>IF(COUNTIFS(TKB_HK2_Moi_Giang!$S:$S,ThongKe_GV!$C178,TKB_HK2_Moi_Giang!$K:$K,ThongKe_GV!S$1,TKB_HK2_Moi_Giang!$L:$L,ThongKe_GV!S$2)&gt;0,"X","")</f>
        <v/>
      </c>
      <c r="T178" s="80" t="str">
        <f>IF(COUNTIFS(TKB_HK2_Moi_Giang!$S:$S,ThongKe_GV!$C178,TKB_HK2_Moi_Giang!$K:$K,ThongKe_GV!T$1,TKB_HK2_Moi_Giang!$L:$L,ThongKe_GV!T$2)&gt;0,"X","")</f>
        <v/>
      </c>
      <c r="U178" s="80" t="str">
        <f>IF(COUNTIFS(TKB_HK2_Moi_Giang!$S:$S,ThongKe_GV!$C178,TKB_HK2_Moi_Giang!$K:$K,ThongKe_GV!U$1,TKB_HK2_Moi_Giang!$L:$L,ThongKe_GV!U$2)&gt;0,"X","")</f>
        <v/>
      </c>
      <c r="V178" s="80" t="str">
        <f>IF(COUNTIFS(TKB_HK2_Moi_Giang!$S:$S,ThongKe_GV!$C178,TKB_HK2_Moi_Giang!$K:$K,ThongKe_GV!V$1,TKB_HK2_Moi_Giang!$L:$L,ThongKe_GV!V$2)&gt;0,"X","")</f>
        <v/>
      </c>
      <c r="W178" s="80" t="str">
        <f>IF(COUNTIFS(TKB_HK2_Moi_Giang!$S:$S,ThongKe_GV!$C178,TKB_HK2_Moi_Giang!$K:$K,ThongKe_GV!W$1,TKB_HK2_Moi_Giang!$L:$L,ThongKe_GV!W$2)&gt;0,"X","")</f>
        <v/>
      </c>
      <c r="X178" s="80" t="str">
        <f>IF(COUNTIFS(TKB_HK2_Moi_Giang!$S:$S,ThongKe_GV!$C178,TKB_HK2_Moi_Giang!$K:$K,ThongKe_GV!X$1,TKB_HK2_Moi_Giang!$L:$L,ThongKe_GV!X$2)&gt;0,"X","")</f>
        <v/>
      </c>
      <c r="Y178" s="80" t="str">
        <f>IF(COUNTIFS(TKB_HK2_Moi_Giang!$S:$S,ThongKe_GV!$C178,TKB_HK2_Moi_Giang!$K:$K,ThongKe_GV!Y$1,TKB_HK2_Moi_Giang!$L:$L,ThongKe_GV!Y$2)&gt;0,"X","")</f>
        <v/>
      </c>
      <c r="Z178" s="80" t="str">
        <f>IF(COUNTIFS(TKB_HK2_Moi_Giang!$S:$S,ThongKe_GV!$C178,TKB_HK2_Moi_Giang!$K:$K,ThongKe_GV!Z$1,TKB_HK2_Moi_Giang!$L:$L,ThongKe_GV!Z$2)&gt;0,"X","")</f>
        <v/>
      </c>
      <c r="AA178" s="80" t="str">
        <f>IF(COUNTIFS(TKB_HK2_Moi_Giang!$S:$S,ThongKe_GV!$C178,TKB_HK2_Moi_Giang!$K:$K,ThongKe_GV!AA$1,TKB_HK2_Moi_Giang!$L:$L,ThongKe_GV!AA$2)&gt;0,"X","")</f>
        <v/>
      </c>
      <c r="AB178" s="80" t="str">
        <f>IF(COUNTIFS(TKB_HK2_Moi_Giang!$S:$S,ThongKe_GV!$C178,TKB_HK2_Moi_Giang!$K:$K,ThongKe_GV!AB$1,TKB_HK2_Moi_Giang!$L:$L,ThongKe_GV!AB$2)&gt;0,"X","")</f>
        <v/>
      </c>
    </row>
    <row r="179">
      <c r="A179" s="68" t="str">
        <f t="shared" si="7"/>
        <v>Quản trị</v>
      </c>
      <c r="B179" s="77" t="s">
        <v>594</v>
      </c>
      <c r="C179" s="85" t="s">
        <v>595</v>
      </c>
      <c r="D179" s="85" t="s">
        <v>596</v>
      </c>
      <c r="E179" s="79" t="str">
        <f>IF(COUNTIFS(TKB_HK2_Moi_Giang!$S:$S,ThongKe_GV!$C179,TKB_HK2_Moi_Giang!$K:$K,ThongKe_GV!E$1,TKB_HK2_Moi_Giang!$L:$L,ThongKe_GV!E$2)&gt;0,"X","")</f>
        <v/>
      </c>
      <c r="F179" s="79" t="str">
        <f>IF(COUNTIFS(TKB_HK2_Moi_Giang!$S:$S,ThongKe_GV!$C179,TKB_HK2_Moi_Giang!$K:$K,ThongKe_GV!F$1,TKB_HK2_Moi_Giang!$L:$L,ThongKe_GV!F$2)&gt;0,"X","")</f>
        <v/>
      </c>
      <c r="G179" s="79" t="str">
        <f>IF(COUNTIFS(TKB_HK2_Moi_Giang!$S:$S,ThongKe_GV!$C179,TKB_HK2_Moi_Giang!$K:$K,ThongKe_GV!G$1,TKB_HK2_Moi_Giang!$L:$L,ThongKe_GV!G$2)&gt;0,"X","")</f>
        <v/>
      </c>
      <c r="H179" s="79" t="str">
        <f>IF(COUNTIFS(TKB_HK2_Moi_Giang!$S:$S,ThongKe_GV!$C179,TKB_HK2_Moi_Giang!$K:$K,ThongKe_GV!H$1,TKB_HK2_Moi_Giang!$L:$L,ThongKe_GV!H$2)&gt;0,"X","")</f>
        <v/>
      </c>
      <c r="I179" s="79" t="str">
        <f>IF(COUNTIFS(TKB_HK2_Moi_Giang!$S:$S,ThongKe_GV!$C179,TKB_HK2_Moi_Giang!$K:$K,ThongKe_GV!I$1,TKB_HK2_Moi_Giang!$L:$L,ThongKe_GV!I$2)&gt;0,"X","")</f>
        <v/>
      </c>
      <c r="J179" s="79" t="str">
        <f>IF(COUNTIFS(TKB_HK2_Moi_Giang!$S:$S,ThongKe_GV!$C179,TKB_HK2_Moi_Giang!$K:$K,ThongKe_GV!J$1,TKB_HK2_Moi_Giang!$L:$L,ThongKe_GV!J$2)&gt;0,"X","")</f>
        <v/>
      </c>
      <c r="K179" s="79" t="str">
        <f>IF(COUNTIFS(TKB_HK2_Moi_Giang!$S:$S,ThongKe_GV!$C179,TKB_HK2_Moi_Giang!$K:$K,ThongKe_GV!K$1,TKB_HK2_Moi_Giang!$L:$L,ThongKe_GV!K$2)&gt;0,"X","")</f>
        <v/>
      </c>
      <c r="L179" s="79" t="str">
        <f>IF(COUNTIFS(TKB_HK2_Moi_Giang!$S:$S,ThongKe_GV!$C179,TKB_HK2_Moi_Giang!$K:$K,ThongKe_GV!L$1,TKB_HK2_Moi_Giang!$L:$L,ThongKe_GV!L$2)&gt;0,"X","")</f>
        <v/>
      </c>
      <c r="M179" s="79" t="str">
        <f>IF(COUNTIFS(TKB_HK2_Moi_Giang!$S:$S,ThongKe_GV!$C179,TKB_HK2_Moi_Giang!$K:$K,ThongKe_GV!M$1,TKB_HK2_Moi_Giang!$L:$L,ThongKe_GV!M$2)&gt;0,"X","")</f>
        <v/>
      </c>
      <c r="N179" s="79" t="str">
        <f>IF(COUNTIFS(TKB_HK2_Moi_Giang!$S:$S,ThongKe_GV!$C179,TKB_HK2_Moi_Giang!$K:$K,ThongKe_GV!N$1,TKB_HK2_Moi_Giang!$L:$L,ThongKe_GV!N$2)&gt;0,"X","")</f>
        <v/>
      </c>
      <c r="O179" s="79" t="str">
        <f>IF(COUNTIFS(TKB_HK2_Moi_Giang!$S:$S,ThongKe_GV!$C179,TKB_HK2_Moi_Giang!$K:$K,ThongKe_GV!O$1,TKB_HK2_Moi_Giang!$L:$L,ThongKe_GV!O$2)&gt;0,"X","")</f>
        <v/>
      </c>
      <c r="P179" s="79" t="str">
        <f>IF(COUNTIFS(TKB_HK2_Moi_Giang!$S:$S,ThongKe_GV!$C179,TKB_HK2_Moi_Giang!$K:$K,ThongKe_GV!P$1,TKB_HK2_Moi_Giang!$L:$L,ThongKe_GV!P$2)&gt;0,"X","")</f>
        <v/>
      </c>
      <c r="Q179" s="80" t="str">
        <f>IF(COUNTIFS(TKB_HK2_Moi_Giang!$S:$S,ThongKe_GV!$C179,TKB_HK2_Moi_Giang!$K:$K,ThongKe_GV!Q$1,TKB_HK2_Moi_Giang!$L:$L,ThongKe_GV!Q$2)&gt;0,"X","")</f>
        <v/>
      </c>
      <c r="R179" s="80" t="str">
        <f>IF(COUNTIFS(TKB_HK2_Moi_Giang!$S:$S,ThongKe_GV!$C179,TKB_HK2_Moi_Giang!$K:$K,ThongKe_GV!R$1,TKB_HK2_Moi_Giang!$L:$L,ThongKe_GV!R$2)&gt;0,"X","")</f>
        <v/>
      </c>
      <c r="S179" s="80" t="str">
        <f>IF(COUNTIFS(TKB_HK2_Moi_Giang!$S:$S,ThongKe_GV!$C179,TKB_HK2_Moi_Giang!$K:$K,ThongKe_GV!S$1,TKB_HK2_Moi_Giang!$L:$L,ThongKe_GV!S$2)&gt;0,"X","")</f>
        <v/>
      </c>
      <c r="T179" s="80" t="str">
        <f>IF(COUNTIFS(TKB_HK2_Moi_Giang!$S:$S,ThongKe_GV!$C179,TKB_HK2_Moi_Giang!$K:$K,ThongKe_GV!T$1,TKB_HK2_Moi_Giang!$L:$L,ThongKe_GV!T$2)&gt;0,"X","")</f>
        <v/>
      </c>
      <c r="U179" s="80" t="str">
        <f>IF(COUNTIFS(TKB_HK2_Moi_Giang!$S:$S,ThongKe_GV!$C179,TKB_HK2_Moi_Giang!$K:$K,ThongKe_GV!U$1,TKB_HK2_Moi_Giang!$L:$L,ThongKe_GV!U$2)&gt;0,"X","")</f>
        <v/>
      </c>
      <c r="V179" s="80" t="str">
        <f>IF(COUNTIFS(TKB_HK2_Moi_Giang!$S:$S,ThongKe_GV!$C179,TKB_HK2_Moi_Giang!$K:$K,ThongKe_GV!V$1,TKB_HK2_Moi_Giang!$L:$L,ThongKe_GV!V$2)&gt;0,"X","")</f>
        <v/>
      </c>
      <c r="W179" s="80" t="str">
        <f>IF(COUNTIFS(TKB_HK2_Moi_Giang!$S:$S,ThongKe_GV!$C179,TKB_HK2_Moi_Giang!$K:$K,ThongKe_GV!W$1,TKB_HK2_Moi_Giang!$L:$L,ThongKe_GV!W$2)&gt;0,"X","")</f>
        <v/>
      </c>
      <c r="X179" s="80" t="str">
        <f>IF(COUNTIFS(TKB_HK2_Moi_Giang!$S:$S,ThongKe_GV!$C179,TKB_HK2_Moi_Giang!$K:$K,ThongKe_GV!X$1,TKB_HK2_Moi_Giang!$L:$L,ThongKe_GV!X$2)&gt;0,"X","")</f>
        <v/>
      </c>
      <c r="Y179" s="80" t="str">
        <f>IF(COUNTIFS(TKB_HK2_Moi_Giang!$S:$S,ThongKe_GV!$C179,TKB_HK2_Moi_Giang!$K:$K,ThongKe_GV!Y$1,TKB_HK2_Moi_Giang!$L:$L,ThongKe_GV!Y$2)&gt;0,"X","")</f>
        <v/>
      </c>
      <c r="Z179" s="80" t="str">
        <f>IF(COUNTIFS(TKB_HK2_Moi_Giang!$S:$S,ThongKe_GV!$C179,TKB_HK2_Moi_Giang!$K:$K,ThongKe_GV!Z$1,TKB_HK2_Moi_Giang!$L:$L,ThongKe_GV!Z$2)&gt;0,"X","")</f>
        <v/>
      </c>
      <c r="AA179" s="80" t="str">
        <f>IF(COUNTIFS(TKB_HK2_Moi_Giang!$S:$S,ThongKe_GV!$C179,TKB_HK2_Moi_Giang!$K:$K,ThongKe_GV!AA$1,TKB_HK2_Moi_Giang!$L:$L,ThongKe_GV!AA$2)&gt;0,"X","")</f>
        <v/>
      </c>
      <c r="AB179" s="80" t="str">
        <f>IF(COUNTIFS(TKB_HK2_Moi_Giang!$S:$S,ThongKe_GV!$C179,TKB_HK2_Moi_Giang!$K:$K,ThongKe_GV!AB$1,TKB_HK2_Moi_Giang!$L:$L,ThongKe_GV!AB$2)&gt;0,"X","")</f>
        <v/>
      </c>
    </row>
    <row r="180">
      <c r="A180" s="68" t="str">
        <f t="shared" si="7"/>
        <v>Y dược</v>
      </c>
      <c r="B180" s="77" t="s">
        <v>597</v>
      </c>
      <c r="C180" s="85" t="s">
        <v>598</v>
      </c>
      <c r="D180" s="85" t="s">
        <v>599</v>
      </c>
      <c r="E180" s="79" t="str">
        <f>IF(COUNTIFS(TKB_HK2_Moi_Giang!$S:$S,ThongKe_GV!$C180,TKB_HK2_Moi_Giang!$K:$K,ThongKe_GV!E$1,TKB_HK2_Moi_Giang!$L:$L,ThongKe_GV!E$2)&gt;0,"X","")</f>
        <v/>
      </c>
      <c r="F180" s="79" t="str">
        <f>IF(COUNTIFS(TKB_HK2_Moi_Giang!$S:$S,ThongKe_GV!$C180,TKB_HK2_Moi_Giang!$K:$K,ThongKe_GV!F$1,TKB_HK2_Moi_Giang!$L:$L,ThongKe_GV!F$2)&gt;0,"X","")</f>
        <v/>
      </c>
      <c r="G180" s="79" t="str">
        <f>IF(COUNTIFS(TKB_HK2_Moi_Giang!$S:$S,ThongKe_GV!$C180,TKB_HK2_Moi_Giang!$K:$K,ThongKe_GV!G$1,TKB_HK2_Moi_Giang!$L:$L,ThongKe_GV!G$2)&gt;0,"X","")</f>
        <v/>
      </c>
      <c r="H180" s="79" t="str">
        <f>IF(COUNTIFS(TKB_HK2_Moi_Giang!$S:$S,ThongKe_GV!$C180,TKB_HK2_Moi_Giang!$K:$K,ThongKe_GV!H$1,TKB_HK2_Moi_Giang!$L:$L,ThongKe_GV!H$2)&gt;0,"X","")</f>
        <v/>
      </c>
      <c r="I180" s="79" t="str">
        <f>IF(COUNTIFS(TKB_HK2_Moi_Giang!$S:$S,ThongKe_GV!$C180,TKB_HK2_Moi_Giang!$K:$K,ThongKe_GV!I$1,TKB_HK2_Moi_Giang!$L:$L,ThongKe_GV!I$2)&gt;0,"X","")</f>
        <v/>
      </c>
      <c r="J180" s="79" t="str">
        <f>IF(COUNTIFS(TKB_HK2_Moi_Giang!$S:$S,ThongKe_GV!$C180,TKB_HK2_Moi_Giang!$K:$K,ThongKe_GV!J$1,TKB_HK2_Moi_Giang!$L:$L,ThongKe_GV!J$2)&gt;0,"X","")</f>
        <v/>
      </c>
      <c r="K180" s="79" t="str">
        <f>IF(COUNTIFS(TKB_HK2_Moi_Giang!$S:$S,ThongKe_GV!$C180,TKB_HK2_Moi_Giang!$K:$K,ThongKe_GV!K$1,TKB_HK2_Moi_Giang!$L:$L,ThongKe_GV!K$2)&gt;0,"X","")</f>
        <v/>
      </c>
      <c r="L180" s="79" t="str">
        <f>IF(COUNTIFS(TKB_HK2_Moi_Giang!$S:$S,ThongKe_GV!$C180,TKB_HK2_Moi_Giang!$K:$K,ThongKe_GV!L$1,TKB_HK2_Moi_Giang!$L:$L,ThongKe_GV!L$2)&gt;0,"X","")</f>
        <v/>
      </c>
      <c r="M180" s="79" t="str">
        <f>IF(COUNTIFS(TKB_HK2_Moi_Giang!$S:$S,ThongKe_GV!$C180,TKB_HK2_Moi_Giang!$K:$K,ThongKe_GV!M$1,TKB_HK2_Moi_Giang!$L:$L,ThongKe_GV!M$2)&gt;0,"X","")</f>
        <v/>
      </c>
      <c r="N180" s="79" t="str">
        <f>IF(COUNTIFS(TKB_HK2_Moi_Giang!$S:$S,ThongKe_GV!$C180,TKB_HK2_Moi_Giang!$K:$K,ThongKe_GV!N$1,TKB_HK2_Moi_Giang!$L:$L,ThongKe_GV!N$2)&gt;0,"X","")</f>
        <v/>
      </c>
      <c r="O180" s="79" t="str">
        <f>IF(COUNTIFS(TKB_HK2_Moi_Giang!$S:$S,ThongKe_GV!$C180,TKB_HK2_Moi_Giang!$K:$K,ThongKe_GV!O$1,TKB_HK2_Moi_Giang!$L:$L,ThongKe_GV!O$2)&gt;0,"X","")</f>
        <v/>
      </c>
      <c r="P180" s="79" t="str">
        <f>IF(COUNTIFS(TKB_HK2_Moi_Giang!$S:$S,ThongKe_GV!$C180,TKB_HK2_Moi_Giang!$K:$K,ThongKe_GV!P$1,TKB_HK2_Moi_Giang!$L:$L,ThongKe_GV!P$2)&gt;0,"X","")</f>
        <v/>
      </c>
      <c r="Q180" s="80" t="str">
        <f>IF(COUNTIFS(TKB_HK2_Moi_Giang!$S:$S,ThongKe_GV!$C180,TKB_HK2_Moi_Giang!$K:$K,ThongKe_GV!Q$1,TKB_HK2_Moi_Giang!$L:$L,ThongKe_GV!Q$2)&gt;0,"X","")</f>
        <v/>
      </c>
      <c r="R180" s="80" t="str">
        <f>IF(COUNTIFS(TKB_HK2_Moi_Giang!$S:$S,ThongKe_GV!$C180,TKB_HK2_Moi_Giang!$K:$K,ThongKe_GV!R$1,TKB_HK2_Moi_Giang!$L:$L,ThongKe_GV!R$2)&gt;0,"X","")</f>
        <v/>
      </c>
      <c r="S180" s="80" t="str">
        <f>IF(COUNTIFS(TKB_HK2_Moi_Giang!$S:$S,ThongKe_GV!$C180,TKB_HK2_Moi_Giang!$K:$K,ThongKe_GV!S$1,TKB_HK2_Moi_Giang!$L:$L,ThongKe_GV!S$2)&gt;0,"X","")</f>
        <v/>
      </c>
      <c r="T180" s="80" t="str">
        <f>IF(COUNTIFS(TKB_HK2_Moi_Giang!$S:$S,ThongKe_GV!$C180,TKB_HK2_Moi_Giang!$K:$K,ThongKe_GV!T$1,TKB_HK2_Moi_Giang!$L:$L,ThongKe_GV!T$2)&gt;0,"X","")</f>
        <v/>
      </c>
      <c r="U180" s="80" t="str">
        <f>IF(COUNTIFS(TKB_HK2_Moi_Giang!$S:$S,ThongKe_GV!$C180,TKB_HK2_Moi_Giang!$K:$K,ThongKe_GV!U$1,TKB_HK2_Moi_Giang!$L:$L,ThongKe_GV!U$2)&gt;0,"X","")</f>
        <v/>
      </c>
      <c r="V180" s="80" t="str">
        <f>IF(COUNTIFS(TKB_HK2_Moi_Giang!$S:$S,ThongKe_GV!$C180,TKB_HK2_Moi_Giang!$K:$K,ThongKe_GV!V$1,TKB_HK2_Moi_Giang!$L:$L,ThongKe_GV!V$2)&gt;0,"X","")</f>
        <v/>
      </c>
      <c r="W180" s="80" t="str">
        <f>IF(COUNTIFS(TKB_HK2_Moi_Giang!$S:$S,ThongKe_GV!$C180,TKB_HK2_Moi_Giang!$K:$K,ThongKe_GV!W$1,TKB_HK2_Moi_Giang!$L:$L,ThongKe_GV!W$2)&gt;0,"X","")</f>
        <v/>
      </c>
      <c r="X180" s="80" t="str">
        <f>IF(COUNTIFS(TKB_HK2_Moi_Giang!$S:$S,ThongKe_GV!$C180,TKB_HK2_Moi_Giang!$K:$K,ThongKe_GV!X$1,TKB_HK2_Moi_Giang!$L:$L,ThongKe_GV!X$2)&gt;0,"X","")</f>
        <v/>
      </c>
      <c r="Y180" s="80" t="str">
        <f>IF(COUNTIFS(TKB_HK2_Moi_Giang!$S:$S,ThongKe_GV!$C180,TKB_HK2_Moi_Giang!$K:$K,ThongKe_GV!Y$1,TKB_HK2_Moi_Giang!$L:$L,ThongKe_GV!Y$2)&gt;0,"X","")</f>
        <v/>
      </c>
      <c r="Z180" s="80" t="str">
        <f>IF(COUNTIFS(TKB_HK2_Moi_Giang!$S:$S,ThongKe_GV!$C180,TKB_HK2_Moi_Giang!$K:$K,ThongKe_GV!Z$1,TKB_HK2_Moi_Giang!$L:$L,ThongKe_GV!Z$2)&gt;0,"X","")</f>
        <v/>
      </c>
      <c r="AA180" s="80" t="str">
        <f>IF(COUNTIFS(TKB_HK2_Moi_Giang!$S:$S,ThongKe_GV!$C180,TKB_HK2_Moi_Giang!$K:$K,ThongKe_GV!AA$1,TKB_HK2_Moi_Giang!$L:$L,ThongKe_GV!AA$2)&gt;0,"X","")</f>
        <v/>
      </c>
      <c r="AB180" s="80" t="str">
        <f>IF(COUNTIFS(TKB_HK2_Moi_Giang!$S:$S,ThongKe_GV!$C180,TKB_HK2_Moi_Giang!$K:$K,ThongKe_GV!AB$1,TKB_HK2_Moi_Giang!$L:$L,ThongKe_GV!AB$2)&gt;0,"X","")</f>
        <v/>
      </c>
    </row>
    <row r="181">
      <c r="A181" s="68" t="str">
        <f t="shared" si="7"/>
        <v>Công nghệ</v>
      </c>
      <c r="B181" s="77" t="s">
        <v>600</v>
      </c>
      <c r="C181" s="85" t="s">
        <v>601</v>
      </c>
      <c r="D181" s="85" t="s">
        <v>602</v>
      </c>
      <c r="E181" s="79" t="str">
        <f>IF(COUNTIFS(TKB_HK2_Moi_Giang!$S:$S,ThongKe_GV!$C181,TKB_HK2_Moi_Giang!$K:$K,ThongKe_GV!E$1,TKB_HK2_Moi_Giang!$L:$L,ThongKe_GV!E$2)&gt;0,"X","")</f>
        <v/>
      </c>
      <c r="F181" s="79" t="str">
        <f>IF(COUNTIFS(TKB_HK2_Moi_Giang!$S:$S,ThongKe_GV!$C181,TKB_HK2_Moi_Giang!$K:$K,ThongKe_GV!F$1,TKB_HK2_Moi_Giang!$L:$L,ThongKe_GV!F$2)&gt;0,"X","")</f>
        <v/>
      </c>
      <c r="G181" s="79" t="str">
        <f>IF(COUNTIFS(TKB_HK2_Moi_Giang!$S:$S,ThongKe_GV!$C181,TKB_HK2_Moi_Giang!$K:$K,ThongKe_GV!G$1,TKB_HK2_Moi_Giang!$L:$L,ThongKe_GV!G$2)&gt;0,"X","")</f>
        <v/>
      </c>
      <c r="H181" s="79" t="str">
        <f>IF(COUNTIFS(TKB_HK2_Moi_Giang!$S:$S,ThongKe_GV!$C181,TKB_HK2_Moi_Giang!$K:$K,ThongKe_GV!H$1,TKB_HK2_Moi_Giang!$L:$L,ThongKe_GV!H$2)&gt;0,"X","")</f>
        <v/>
      </c>
      <c r="I181" s="79" t="str">
        <f>IF(COUNTIFS(TKB_HK2_Moi_Giang!$S:$S,ThongKe_GV!$C181,TKB_HK2_Moi_Giang!$K:$K,ThongKe_GV!I$1,TKB_HK2_Moi_Giang!$L:$L,ThongKe_GV!I$2)&gt;0,"X","")</f>
        <v/>
      </c>
      <c r="J181" s="79" t="str">
        <f>IF(COUNTIFS(TKB_HK2_Moi_Giang!$S:$S,ThongKe_GV!$C181,TKB_HK2_Moi_Giang!$K:$K,ThongKe_GV!J$1,TKB_HK2_Moi_Giang!$L:$L,ThongKe_GV!J$2)&gt;0,"X","")</f>
        <v/>
      </c>
      <c r="K181" s="79" t="str">
        <f>IF(COUNTIFS(TKB_HK2_Moi_Giang!$S:$S,ThongKe_GV!$C181,TKB_HK2_Moi_Giang!$K:$K,ThongKe_GV!K$1,TKB_HK2_Moi_Giang!$L:$L,ThongKe_GV!K$2)&gt;0,"X","")</f>
        <v/>
      </c>
      <c r="L181" s="79" t="str">
        <f>IF(COUNTIFS(TKB_HK2_Moi_Giang!$S:$S,ThongKe_GV!$C181,TKB_HK2_Moi_Giang!$K:$K,ThongKe_GV!L$1,TKB_HK2_Moi_Giang!$L:$L,ThongKe_GV!L$2)&gt;0,"X","")</f>
        <v/>
      </c>
      <c r="M181" s="79" t="str">
        <f>IF(COUNTIFS(TKB_HK2_Moi_Giang!$S:$S,ThongKe_GV!$C181,TKB_HK2_Moi_Giang!$K:$K,ThongKe_GV!M$1,TKB_HK2_Moi_Giang!$L:$L,ThongKe_GV!M$2)&gt;0,"X","")</f>
        <v/>
      </c>
      <c r="N181" s="79" t="str">
        <f>IF(COUNTIFS(TKB_HK2_Moi_Giang!$S:$S,ThongKe_GV!$C181,TKB_HK2_Moi_Giang!$K:$K,ThongKe_GV!N$1,TKB_HK2_Moi_Giang!$L:$L,ThongKe_GV!N$2)&gt;0,"X","")</f>
        <v/>
      </c>
      <c r="O181" s="79" t="str">
        <f>IF(COUNTIFS(TKB_HK2_Moi_Giang!$S:$S,ThongKe_GV!$C181,TKB_HK2_Moi_Giang!$K:$K,ThongKe_GV!O$1,TKB_HK2_Moi_Giang!$L:$L,ThongKe_GV!O$2)&gt;0,"X","")</f>
        <v/>
      </c>
      <c r="P181" s="79" t="str">
        <f>IF(COUNTIFS(TKB_HK2_Moi_Giang!$S:$S,ThongKe_GV!$C181,TKB_HK2_Moi_Giang!$K:$K,ThongKe_GV!P$1,TKB_HK2_Moi_Giang!$L:$L,ThongKe_GV!P$2)&gt;0,"X","")</f>
        <v/>
      </c>
      <c r="Q181" s="80" t="str">
        <f>IF(COUNTIFS(TKB_HK2_Moi_Giang!$S:$S,ThongKe_GV!$C181,TKB_HK2_Moi_Giang!$K:$K,ThongKe_GV!Q$1,TKB_HK2_Moi_Giang!$L:$L,ThongKe_GV!Q$2)&gt;0,"X","")</f>
        <v/>
      </c>
      <c r="R181" s="80" t="str">
        <f>IF(COUNTIFS(TKB_HK2_Moi_Giang!$S:$S,ThongKe_GV!$C181,TKB_HK2_Moi_Giang!$K:$K,ThongKe_GV!R$1,TKB_HK2_Moi_Giang!$L:$L,ThongKe_GV!R$2)&gt;0,"X","")</f>
        <v/>
      </c>
      <c r="S181" s="80" t="str">
        <f>IF(COUNTIFS(TKB_HK2_Moi_Giang!$S:$S,ThongKe_GV!$C181,TKB_HK2_Moi_Giang!$K:$K,ThongKe_GV!S$1,TKB_HK2_Moi_Giang!$L:$L,ThongKe_GV!S$2)&gt;0,"X","")</f>
        <v/>
      </c>
      <c r="T181" s="80" t="str">
        <f>IF(COUNTIFS(TKB_HK2_Moi_Giang!$S:$S,ThongKe_GV!$C181,TKB_HK2_Moi_Giang!$K:$K,ThongKe_GV!T$1,TKB_HK2_Moi_Giang!$L:$L,ThongKe_GV!T$2)&gt;0,"X","")</f>
        <v/>
      </c>
      <c r="U181" s="80" t="str">
        <f>IF(COUNTIFS(TKB_HK2_Moi_Giang!$S:$S,ThongKe_GV!$C181,TKB_HK2_Moi_Giang!$K:$K,ThongKe_GV!U$1,TKB_HK2_Moi_Giang!$L:$L,ThongKe_GV!U$2)&gt;0,"X","")</f>
        <v/>
      </c>
      <c r="V181" s="80" t="str">
        <f>IF(COUNTIFS(TKB_HK2_Moi_Giang!$S:$S,ThongKe_GV!$C181,TKB_HK2_Moi_Giang!$K:$K,ThongKe_GV!V$1,TKB_HK2_Moi_Giang!$L:$L,ThongKe_GV!V$2)&gt;0,"X","")</f>
        <v/>
      </c>
      <c r="W181" s="80" t="str">
        <f>IF(COUNTIFS(TKB_HK2_Moi_Giang!$S:$S,ThongKe_GV!$C181,TKB_HK2_Moi_Giang!$K:$K,ThongKe_GV!W$1,TKB_HK2_Moi_Giang!$L:$L,ThongKe_GV!W$2)&gt;0,"X","")</f>
        <v/>
      </c>
      <c r="X181" s="80" t="str">
        <f>IF(COUNTIFS(TKB_HK2_Moi_Giang!$S:$S,ThongKe_GV!$C181,TKB_HK2_Moi_Giang!$K:$K,ThongKe_GV!X$1,TKB_HK2_Moi_Giang!$L:$L,ThongKe_GV!X$2)&gt;0,"X","")</f>
        <v/>
      </c>
      <c r="Y181" s="80" t="str">
        <f>IF(COUNTIFS(TKB_HK2_Moi_Giang!$S:$S,ThongKe_GV!$C181,TKB_HK2_Moi_Giang!$K:$K,ThongKe_GV!Y$1,TKB_HK2_Moi_Giang!$L:$L,ThongKe_GV!Y$2)&gt;0,"X","")</f>
        <v/>
      </c>
      <c r="Z181" s="80" t="str">
        <f>IF(COUNTIFS(TKB_HK2_Moi_Giang!$S:$S,ThongKe_GV!$C181,TKB_HK2_Moi_Giang!$K:$K,ThongKe_GV!Z$1,TKB_HK2_Moi_Giang!$L:$L,ThongKe_GV!Z$2)&gt;0,"X","")</f>
        <v/>
      </c>
      <c r="AA181" s="80" t="str">
        <f>IF(COUNTIFS(TKB_HK2_Moi_Giang!$S:$S,ThongKe_GV!$C181,TKB_HK2_Moi_Giang!$K:$K,ThongKe_GV!AA$1,TKB_HK2_Moi_Giang!$L:$L,ThongKe_GV!AA$2)&gt;0,"X","")</f>
        <v/>
      </c>
      <c r="AB181" s="80" t="str">
        <f>IF(COUNTIFS(TKB_HK2_Moi_Giang!$S:$S,ThongKe_GV!$C181,TKB_HK2_Moi_Giang!$K:$K,ThongKe_GV!AB$1,TKB_HK2_Moi_Giang!$L:$L,ThongKe_GV!AB$2)&gt;0,"X","")</f>
        <v/>
      </c>
    </row>
    <row r="182">
      <c r="A182" s="68" t="str">
        <f t="shared" si="7"/>
        <v>Thiết kế</v>
      </c>
      <c r="B182" s="77" t="s">
        <v>603</v>
      </c>
      <c r="C182" s="85" t="s">
        <v>604</v>
      </c>
      <c r="D182" s="85" t="s">
        <v>605</v>
      </c>
      <c r="E182" s="79" t="str">
        <f>IF(COUNTIFS(TKB_HK2_Moi_Giang!$S:$S,ThongKe_GV!$C182,TKB_HK2_Moi_Giang!$K:$K,ThongKe_GV!E$1,TKB_HK2_Moi_Giang!$L:$L,ThongKe_GV!E$2)&gt;0,"X","")</f>
        <v/>
      </c>
      <c r="F182" s="79" t="str">
        <f>IF(COUNTIFS(TKB_HK2_Moi_Giang!$S:$S,ThongKe_GV!$C182,TKB_HK2_Moi_Giang!$K:$K,ThongKe_GV!F$1,TKB_HK2_Moi_Giang!$L:$L,ThongKe_GV!F$2)&gt;0,"X","")</f>
        <v/>
      </c>
      <c r="G182" s="79" t="str">
        <f>IF(COUNTIFS(TKB_HK2_Moi_Giang!$S:$S,ThongKe_GV!$C182,TKB_HK2_Moi_Giang!$K:$K,ThongKe_GV!G$1,TKB_HK2_Moi_Giang!$L:$L,ThongKe_GV!G$2)&gt;0,"X","")</f>
        <v/>
      </c>
      <c r="H182" s="79" t="str">
        <f>IF(COUNTIFS(TKB_HK2_Moi_Giang!$S:$S,ThongKe_GV!$C182,TKB_HK2_Moi_Giang!$K:$K,ThongKe_GV!H$1,TKB_HK2_Moi_Giang!$L:$L,ThongKe_GV!H$2)&gt;0,"X","")</f>
        <v/>
      </c>
      <c r="I182" s="79" t="str">
        <f>IF(COUNTIFS(TKB_HK2_Moi_Giang!$S:$S,ThongKe_GV!$C182,TKB_HK2_Moi_Giang!$K:$K,ThongKe_GV!I$1,TKB_HK2_Moi_Giang!$L:$L,ThongKe_GV!I$2)&gt;0,"X","")</f>
        <v/>
      </c>
      <c r="J182" s="79" t="str">
        <f>IF(COUNTIFS(TKB_HK2_Moi_Giang!$S:$S,ThongKe_GV!$C182,TKB_HK2_Moi_Giang!$K:$K,ThongKe_GV!J$1,TKB_HK2_Moi_Giang!$L:$L,ThongKe_GV!J$2)&gt;0,"X","")</f>
        <v/>
      </c>
      <c r="K182" s="79" t="str">
        <f>IF(COUNTIFS(TKB_HK2_Moi_Giang!$S:$S,ThongKe_GV!$C182,TKB_HK2_Moi_Giang!$K:$K,ThongKe_GV!K$1,TKB_HK2_Moi_Giang!$L:$L,ThongKe_GV!K$2)&gt;0,"X","")</f>
        <v/>
      </c>
      <c r="L182" s="79" t="str">
        <f>IF(COUNTIFS(TKB_HK2_Moi_Giang!$S:$S,ThongKe_GV!$C182,TKB_HK2_Moi_Giang!$K:$K,ThongKe_GV!L$1,TKB_HK2_Moi_Giang!$L:$L,ThongKe_GV!L$2)&gt;0,"X","")</f>
        <v/>
      </c>
      <c r="M182" s="79" t="str">
        <f>IF(COUNTIFS(TKB_HK2_Moi_Giang!$S:$S,ThongKe_GV!$C182,TKB_HK2_Moi_Giang!$K:$K,ThongKe_GV!M$1,TKB_HK2_Moi_Giang!$L:$L,ThongKe_GV!M$2)&gt;0,"X","")</f>
        <v/>
      </c>
      <c r="N182" s="79" t="str">
        <f>IF(COUNTIFS(TKB_HK2_Moi_Giang!$S:$S,ThongKe_GV!$C182,TKB_HK2_Moi_Giang!$K:$K,ThongKe_GV!N$1,TKB_HK2_Moi_Giang!$L:$L,ThongKe_GV!N$2)&gt;0,"X","")</f>
        <v/>
      </c>
      <c r="O182" s="79" t="str">
        <f>IF(COUNTIFS(TKB_HK2_Moi_Giang!$S:$S,ThongKe_GV!$C182,TKB_HK2_Moi_Giang!$K:$K,ThongKe_GV!O$1,TKB_HK2_Moi_Giang!$L:$L,ThongKe_GV!O$2)&gt;0,"X","")</f>
        <v/>
      </c>
      <c r="P182" s="79" t="str">
        <f>IF(COUNTIFS(TKB_HK2_Moi_Giang!$S:$S,ThongKe_GV!$C182,TKB_HK2_Moi_Giang!$K:$K,ThongKe_GV!P$1,TKB_HK2_Moi_Giang!$L:$L,ThongKe_GV!P$2)&gt;0,"X","")</f>
        <v/>
      </c>
      <c r="Q182" s="80" t="str">
        <f>IF(COUNTIFS(TKB_HK2_Moi_Giang!$S:$S,ThongKe_GV!$C182,TKB_HK2_Moi_Giang!$K:$K,ThongKe_GV!Q$1,TKB_HK2_Moi_Giang!$L:$L,ThongKe_GV!Q$2)&gt;0,"X","")</f>
        <v/>
      </c>
      <c r="R182" s="80" t="str">
        <f>IF(COUNTIFS(TKB_HK2_Moi_Giang!$S:$S,ThongKe_GV!$C182,TKB_HK2_Moi_Giang!$K:$K,ThongKe_GV!R$1,TKB_HK2_Moi_Giang!$L:$L,ThongKe_GV!R$2)&gt;0,"X","")</f>
        <v/>
      </c>
      <c r="S182" s="80" t="str">
        <f>IF(COUNTIFS(TKB_HK2_Moi_Giang!$S:$S,ThongKe_GV!$C182,TKB_HK2_Moi_Giang!$K:$K,ThongKe_GV!S$1,TKB_HK2_Moi_Giang!$L:$L,ThongKe_GV!S$2)&gt;0,"X","")</f>
        <v/>
      </c>
      <c r="T182" s="80" t="str">
        <f>IF(COUNTIFS(TKB_HK2_Moi_Giang!$S:$S,ThongKe_GV!$C182,TKB_HK2_Moi_Giang!$K:$K,ThongKe_GV!T$1,TKB_HK2_Moi_Giang!$L:$L,ThongKe_GV!T$2)&gt;0,"X","")</f>
        <v/>
      </c>
      <c r="U182" s="80" t="str">
        <f>IF(COUNTIFS(TKB_HK2_Moi_Giang!$S:$S,ThongKe_GV!$C182,TKB_HK2_Moi_Giang!$K:$K,ThongKe_GV!U$1,TKB_HK2_Moi_Giang!$L:$L,ThongKe_GV!U$2)&gt;0,"X","")</f>
        <v/>
      </c>
      <c r="V182" s="80" t="str">
        <f>IF(COUNTIFS(TKB_HK2_Moi_Giang!$S:$S,ThongKe_GV!$C182,TKB_HK2_Moi_Giang!$K:$K,ThongKe_GV!V$1,TKB_HK2_Moi_Giang!$L:$L,ThongKe_GV!V$2)&gt;0,"X","")</f>
        <v/>
      </c>
      <c r="W182" s="80" t="str">
        <f>IF(COUNTIFS(TKB_HK2_Moi_Giang!$S:$S,ThongKe_GV!$C182,TKB_HK2_Moi_Giang!$K:$K,ThongKe_GV!W$1,TKB_HK2_Moi_Giang!$L:$L,ThongKe_GV!W$2)&gt;0,"X","")</f>
        <v/>
      </c>
      <c r="X182" s="80" t="str">
        <f>IF(COUNTIFS(TKB_HK2_Moi_Giang!$S:$S,ThongKe_GV!$C182,TKB_HK2_Moi_Giang!$K:$K,ThongKe_GV!X$1,TKB_HK2_Moi_Giang!$L:$L,ThongKe_GV!X$2)&gt;0,"X","")</f>
        <v/>
      </c>
      <c r="Y182" s="80" t="str">
        <f>IF(COUNTIFS(TKB_HK2_Moi_Giang!$S:$S,ThongKe_GV!$C182,TKB_HK2_Moi_Giang!$K:$K,ThongKe_GV!Y$1,TKB_HK2_Moi_Giang!$L:$L,ThongKe_GV!Y$2)&gt;0,"X","")</f>
        <v/>
      </c>
      <c r="Z182" s="80" t="str">
        <f>IF(COUNTIFS(TKB_HK2_Moi_Giang!$S:$S,ThongKe_GV!$C182,TKB_HK2_Moi_Giang!$K:$K,ThongKe_GV!Z$1,TKB_HK2_Moi_Giang!$L:$L,ThongKe_GV!Z$2)&gt;0,"X","")</f>
        <v/>
      </c>
      <c r="AA182" s="80" t="str">
        <f>IF(COUNTIFS(TKB_HK2_Moi_Giang!$S:$S,ThongKe_GV!$C182,TKB_HK2_Moi_Giang!$K:$K,ThongKe_GV!AA$1,TKB_HK2_Moi_Giang!$L:$L,ThongKe_GV!AA$2)&gt;0,"X","")</f>
        <v/>
      </c>
      <c r="AB182" s="80" t="str">
        <f>IF(COUNTIFS(TKB_HK2_Moi_Giang!$S:$S,ThongKe_GV!$C182,TKB_HK2_Moi_Giang!$K:$K,ThongKe_GV!AB$1,TKB_HK2_Moi_Giang!$L:$L,ThongKe_GV!AB$2)&gt;0,"X","")</f>
        <v/>
      </c>
    </row>
    <row r="183">
      <c r="A183" s="68" t="str">
        <f t="shared" si="7"/>
        <v>Ngoại ngữ</v>
      </c>
      <c r="B183" s="77" t="s">
        <v>606</v>
      </c>
      <c r="C183" s="85" t="s">
        <v>607</v>
      </c>
      <c r="D183" s="89" t="s">
        <v>608</v>
      </c>
      <c r="E183" s="82"/>
      <c r="F183" s="79" t="str">
        <f>IF(COUNTIFS(TKB_HK2_Moi_Giang!$S:$S,ThongKe_GV!$C183,TKB_HK2_Moi_Giang!$K:$K,ThongKe_GV!F$1,TKB_HK2_Moi_Giang!$L:$L,ThongKe_GV!F$2)&gt;0,"X","")</f>
        <v/>
      </c>
      <c r="G183" s="79" t="str">
        <f>IF(COUNTIFS(TKB_HK2_Moi_Giang!$S:$S,ThongKe_GV!$C183,TKB_HK2_Moi_Giang!$K:$K,ThongKe_GV!G$1,TKB_HK2_Moi_Giang!$L:$L,ThongKe_GV!G$2)&gt;0,"X","")</f>
        <v/>
      </c>
      <c r="H183" s="79" t="str">
        <f>IF(COUNTIFS(TKB_HK2_Moi_Giang!$S:$S,ThongKe_GV!$C183,TKB_HK2_Moi_Giang!$K:$K,ThongKe_GV!H$1,TKB_HK2_Moi_Giang!$L:$L,ThongKe_GV!H$2)&gt;0,"X","")</f>
        <v/>
      </c>
      <c r="I183" s="79" t="str">
        <f>IF(COUNTIFS(TKB_HK2_Moi_Giang!$S:$S,ThongKe_GV!$C183,TKB_HK2_Moi_Giang!$K:$K,ThongKe_GV!I$1,TKB_HK2_Moi_Giang!$L:$L,ThongKe_GV!I$2)&gt;0,"X","")</f>
        <v/>
      </c>
      <c r="J183" s="79" t="str">
        <f>IF(COUNTIFS(TKB_HK2_Moi_Giang!$S:$S,ThongKe_GV!$C183,TKB_HK2_Moi_Giang!$K:$K,ThongKe_GV!J$1,TKB_HK2_Moi_Giang!$L:$L,ThongKe_GV!J$2)&gt;0,"X","")</f>
        <v/>
      </c>
      <c r="K183" s="79" t="str">
        <f>IF(COUNTIFS(TKB_HK2_Moi_Giang!$S:$S,ThongKe_GV!$C183,TKB_HK2_Moi_Giang!$K:$K,ThongKe_GV!K$1,TKB_HK2_Moi_Giang!$L:$L,ThongKe_GV!K$2)&gt;0,"X","")</f>
        <v/>
      </c>
      <c r="L183" s="79" t="str">
        <f>IF(COUNTIFS(TKB_HK2_Moi_Giang!$S:$S,ThongKe_GV!$C183,TKB_HK2_Moi_Giang!$K:$K,ThongKe_GV!L$1,TKB_HK2_Moi_Giang!$L:$L,ThongKe_GV!L$2)&gt;0,"X","")</f>
        <v/>
      </c>
      <c r="M183" s="79" t="str">
        <f>IF(COUNTIFS(TKB_HK2_Moi_Giang!$S:$S,ThongKe_GV!$C183,TKB_HK2_Moi_Giang!$K:$K,ThongKe_GV!M$1,TKB_HK2_Moi_Giang!$L:$L,ThongKe_GV!M$2)&gt;0,"X","")</f>
        <v/>
      </c>
      <c r="N183" s="79" t="str">
        <f>IF(COUNTIFS(TKB_HK2_Moi_Giang!$S:$S,ThongKe_GV!$C183,TKB_HK2_Moi_Giang!$K:$K,ThongKe_GV!N$1,TKB_HK2_Moi_Giang!$L:$L,ThongKe_GV!N$2)&gt;0,"X","")</f>
        <v/>
      </c>
      <c r="O183" s="79" t="str">
        <f>IF(COUNTIFS(TKB_HK2_Moi_Giang!$S:$S,ThongKe_GV!$C183,TKB_HK2_Moi_Giang!$K:$K,ThongKe_GV!O$1,TKB_HK2_Moi_Giang!$L:$L,ThongKe_GV!O$2)&gt;0,"X","")</f>
        <v/>
      </c>
      <c r="P183" s="79" t="str">
        <f>IF(COUNTIFS(TKB_HK2_Moi_Giang!$S:$S,ThongKe_GV!$C183,TKB_HK2_Moi_Giang!$K:$K,ThongKe_GV!P$1,TKB_HK2_Moi_Giang!$L:$L,ThongKe_GV!P$2)&gt;0,"X","")</f>
        <v/>
      </c>
      <c r="Q183" s="80" t="str">
        <f>IF(COUNTIFS(TKB_HK2_Moi_Giang!$S:$S,ThongKe_GV!$C183,TKB_HK2_Moi_Giang!$K:$K,ThongKe_GV!Q$1,TKB_HK2_Moi_Giang!$L:$L,ThongKe_GV!Q$2)&gt;0,"X","")</f>
        <v/>
      </c>
      <c r="R183" s="80" t="str">
        <f>IF(COUNTIFS(TKB_HK2_Moi_Giang!$S:$S,ThongKe_GV!$C183,TKB_HK2_Moi_Giang!$K:$K,ThongKe_GV!R$1,TKB_HK2_Moi_Giang!$L:$L,ThongKe_GV!R$2)&gt;0,"X","")</f>
        <v/>
      </c>
      <c r="S183" s="80" t="str">
        <f>IF(COUNTIFS(TKB_HK2_Moi_Giang!$S:$S,ThongKe_GV!$C183,TKB_HK2_Moi_Giang!$K:$K,ThongKe_GV!S$1,TKB_HK2_Moi_Giang!$L:$L,ThongKe_GV!S$2)&gt;0,"X","")</f>
        <v/>
      </c>
      <c r="T183" s="80" t="str">
        <f>IF(COUNTIFS(TKB_HK2_Moi_Giang!$S:$S,ThongKe_GV!$C183,TKB_HK2_Moi_Giang!$K:$K,ThongKe_GV!T$1,TKB_HK2_Moi_Giang!$L:$L,ThongKe_GV!T$2)&gt;0,"X","")</f>
        <v/>
      </c>
      <c r="U183" s="80" t="str">
        <f>IF(COUNTIFS(TKB_HK2_Moi_Giang!$S:$S,ThongKe_GV!$C183,TKB_HK2_Moi_Giang!$K:$K,ThongKe_GV!U$1,TKB_HK2_Moi_Giang!$L:$L,ThongKe_GV!U$2)&gt;0,"X","")</f>
        <v/>
      </c>
      <c r="V183" s="80" t="str">
        <f>IF(COUNTIFS(TKB_HK2_Moi_Giang!$S:$S,ThongKe_GV!$C183,TKB_HK2_Moi_Giang!$K:$K,ThongKe_GV!V$1,TKB_HK2_Moi_Giang!$L:$L,ThongKe_GV!V$2)&gt;0,"X","")</f>
        <v/>
      </c>
      <c r="W183" s="80" t="str">
        <f>IF(COUNTIFS(TKB_HK2_Moi_Giang!$S:$S,ThongKe_GV!$C183,TKB_HK2_Moi_Giang!$K:$K,ThongKe_GV!W$1,TKB_HK2_Moi_Giang!$L:$L,ThongKe_GV!W$2)&gt;0,"X","")</f>
        <v/>
      </c>
      <c r="X183" s="80" t="str">
        <f>IF(COUNTIFS(TKB_HK2_Moi_Giang!$S:$S,ThongKe_GV!$C183,TKB_HK2_Moi_Giang!$K:$K,ThongKe_GV!X$1,TKB_HK2_Moi_Giang!$L:$L,ThongKe_GV!X$2)&gt;0,"X","")</f>
        <v/>
      </c>
      <c r="Y183" s="80" t="str">
        <f>IF(COUNTIFS(TKB_HK2_Moi_Giang!$S:$S,ThongKe_GV!$C183,TKB_HK2_Moi_Giang!$K:$K,ThongKe_GV!Y$1,TKB_HK2_Moi_Giang!$L:$L,ThongKe_GV!Y$2)&gt;0,"X","")</f>
        <v/>
      </c>
      <c r="Z183" s="80" t="str">
        <f>IF(COUNTIFS(TKB_HK2_Moi_Giang!$S:$S,ThongKe_GV!$C183,TKB_HK2_Moi_Giang!$K:$K,ThongKe_GV!Z$1,TKB_HK2_Moi_Giang!$L:$L,ThongKe_GV!Z$2)&gt;0,"X","")</f>
        <v/>
      </c>
      <c r="AA183" s="80" t="str">
        <f>IF(COUNTIFS(TKB_HK2_Moi_Giang!$S:$S,ThongKe_GV!$C183,TKB_HK2_Moi_Giang!$K:$K,ThongKe_GV!AA$1,TKB_HK2_Moi_Giang!$L:$L,ThongKe_GV!AA$2)&gt;0,"X","")</f>
        <v/>
      </c>
      <c r="AB183" s="80" t="str">
        <f>IF(COUNTIFS(TKB_HK2_Moi_Giang!$S:$S,ThongKe_GV!$C183,TKB_HK2_Moi_Giang!$K:$K,ThongKe_GV!AB$1,TKB_HK2_Moi_Giang!$L:$L,ThongKe_GV!AB$2)&gt;0,"X","")</f>
        <v/>
      </c>
    </row>
    <row r="184">
      <c r="A184" s="68" t="str">
        <f t="shared" si="7"/>
        <v>Thiết kế</v>
      </c>
      <c r="B184" s="77" t="s">
        <v>609</v>
      </c>
      <c r="C184" s="85" t="s">
        <v>610</v>
      </c>
      <c r="D184" s="85" t="s">
        <v>611</v>
      </c>
      <c r="E184" s="79" t="str">
        <f>IF(COUNTIFS(TKB_HK2_Moi_Giang!$S:$S,ThongKe_GV!$C184,TKB_HK2_Moi_Giang!$K:$K,ThongKe_GV!E$1,TKB_HK2_Moi_Giang!$L:$L,ThongKe_GV!E$2)&gt;0,"X","")</f>
        <v/>
      </c>
      <c r="F184" s="79" t="str">
        <f>IF(COUNTIFS(TKB_HK2_Moi_Giang!$S:$S,ThongKe_GV!$C184,TKB_HK2_Moi_Giang!$K:$K,ThongKe_GV!F$1,TKB_HK2_Moi_Giang!$L:$L,ThongKe_GV!F$2)&gt;0,"X","")</f>
        <v/>
      </c>
      <c r="G184" s="79" t="str">
        <f>IF(COUNTIFS(TKB_HK2_Moi_Giang!$S:$S,ThongKe_GV!$C184,TKB_HK2_Moi_Giang!$K:$K,ThongKe_GV!G$1,TKB_HK2_Moi_Giang!$L:$L,ThongKe_GV!G$2)&gt;0,"X","")</f>
        <v/>
      </c>
      <c r="H184" s="79" t="str">
        <f>IF(COUNTIFS(TKB_HK2_Moi_Giang!$S:$S,ThongKe_GV!$C184,TKB_HK2_Moi_Giang!$K:$K,ThongKe_GV!H$1,TKB_HK2_Moi_Giang!$L:$L,ThongKe_GV!H$2)&gt;0,"X","")</f>
        <v/>
      </c>
      <c r="I184" s="79" t="str">
        <f>IF(COUNTIFS(TKB_HK2_Moi_Giang!$S:$S,ThongKe_GV!$C184,TKB_HK2_Moi_Giang!$K:$K,ThongKe_GV!I$1,TKB_HK2_Moi_Giang!$L:$L,ThongKe_GV!I$2)&gt;0,"X","")</f>
        <v/>
      </c>
      <c r="J184" s="79" t="str">
        <f>IF(COUNTIFS(TKB_HK2_Moi_Giang!$S:$S,ThongKe_GV!$C184,TKB_HK2_Moi_Giang!$K:$K,ThongKe_GV!J$1,TKB_HK2_Moi_Giang!$L:$L,ThongKe_GV!J$2)&gt;0,"X","")</f>
        <v/>
      </c>
      <c r="K184" s="79" t="str">
        <f>IF(COUNTIFS(TKB_HK2_Moi_Giang!$S:$S,ThongKe_GV!$C184,TKB_HK2_Moi_Giang!$K:$K,ThongKe_GV!K$1,TKB_HK2_Moi_Giang!$L:$L,ThongKe_GV!K$2)&gt;0,"X","")</f>
        <v/>
      </c>
      <c r="L184" s="79" t="str">
        <f>IF(COUNTIFS(TKB_HK2_Moi_Giang!$S:$S,ThongKe_GV!$C184,TKB_HK2_Moi_Giang!$K:$K,ThongKe_GV!L$1,TKB_HK2_Moi_Giang!$L:$L,ThongKe_GV!L$2)&gt;0,"X","")</f>
        <v/>
      </c>
      <c r="M184" s="79" t="str">
        <f>IF(COUNTIFS(TKB_HK2_Moi_Giang!$S:$S,ThongKe_GV!$C184,TKB_HK2_Moi_Giang!$K:$K,ThongKe_GV!M$1,TKB_HK2_Moi_Giang!$L:$L,ThongKe_GV!M$2)&gt;0,"X","")</f>
        <v/>
      </c>
      <c r="N184" s="79" t="str">
        <f>IF(COUNTIFS(TKB_HK2_Moi_Giang!$S:$S,ThongKe_GV!$C184,TKB_HK2_Moi_Giang!$K:$K,ThongKe_GV!N$1,TKB_HK2_Moi_Giang!$L:$L,ThongKe_GV!N$2)&gt;0,"X","")</f>
        <v/>
      </c>
      <c r="O184" s="79" t="str">
        <f>IF(COUNTIFS(TKB_HK2_Moi_Giang!$S:$S,ThongKe_GV!$C184,TKB_HK2_Moi_Giang!$K:$K,ThongKe_GV!O$1,TKB_HK2_Moi_Giang!$L:$L,ThongKe_GV!O$2)&gt;0,"X","")</f>
        <v/>
      </c>
      <c r="P184" s="79" t="str">
        <f>IF(COUNTIFS(TKB_HK2_Moi_Giang!$S:$S,ThongKe_GV!$C184,TKB_HK2_Moi_Giang!$K:$K,ThongKe_GV!P$1,TKB_HK2_Moi_Giang!$L:$L,ThongKe_GV!P$2)&gt;0,"X","")</f>
        <v/>
      </c>
      <c r="Q184" s="80" t="str">
        <f>IF(COUNTIFS(TKB_HK2_Moi_Giang!$S:$S,ThongKe_GV!$C184,TKB_HK2_Moi_Giang!$K:$K,ThongKe_GV!Q$1,TKB_HK2_Moi_Giang!$L:$L,ThongKe_GV!Q$2)&gt;0,"X","")</f>
        <v/>
      </c>
      <c r="R184" s="80" t="str">
        <f>IF(COUNTIFS(TKB_HK2_Moi_Giang!$S:$S,ThongKe_GV!$C184,TKB_HK2_Moi_Giang!$K:$K,ThongKe_GV!R$1,TKB_HK2_Moi_Giang!$L:$L,ThongKe_GV!R$2)&gt;0,"X","")</f>
        <v/>
      </c>
      <c r="S184" s="80" t="str">
        <f>IF(COUNTIFS(TKB_HK2_Moi_Giang!$S:$S,ThongKe_GV!$C184,TKB_HK2_Moi_Giang!$K:$K,ThongKe_GV!S$1,TKB_HK2_Moi_Giang!$L:$L,ThongKe_GV!S$2)&gt;0,"X","")</f>
        <v/>
      </c>
      <c r="T184" s="80" t="str">
        <f>IF(COUNTIFS(TKB_HK2_Moi_Giang!$S:$S,ThongKe_GV!$C184,TKB_HK2_Moi_Giang!$K:$K,ThongKe_GV!T$1,TKB_HK2_Moi_Giang!$L:$L,ThongKe_GV!T$2)&gt;0,"X","")</f>
        <v/>
      </c>
      <c r="U184" s="80" t="str">
        <f>IF(COUNTIFS(TKB_HK2_Moi_Giang!$S:$S,ThongKe_GV!$C184,TKB_HK2_Moi_Giang!$K:$K,ThongKe_GV!U$1,TKB_HK2_Moi_Giang!$L:$L,ThongKe_GV!U$2)&gt;0,"X","")</f>
        <v/>
      </c>
      <c r="V184" s="80" t="str">
        <f>IF(COUNTIFS(TKB_HK2_Moi_Giang!$S:$S,ThongKe_GV!$C184,TKB_HK2_Moi_Giang!$K:$K,ThongKe_GV!V$1,TKB_HK2_Moi_Giang!$L:$L,ThongKe_GV!V$2)&gt;0,"X","")</f>
        <v/>
      </c>
      <c r="W184" s="80" t="str">
        <f>IF(COUNTIFS(TKB_HK2_Moi_Giang!$S:$S,ThongKe_GV!$C184,TKB_HK2_Moi_Giang!$K:$K,ThongKe_GV!W$1,TKB_HK2_Moi_Giang!$L:$L,ThongKe_GV!W$2)&gt;0,"X","")</f>
        <v/>
      </c>
      <c r="X184" s="80" t="str">
        <f>IF(COUNTIFS(TKB_HK2_Moi_Giang!$S:$S,ThongKe_GV!$C184,TKB_HK2_Moi_Giang!$K:$K,ThongKe_GV!X$1,TKB_HK2_Moi_Giang!$L:$L,ThongKe_GV!X$2)&gt;0,"X","")</f>
        <v/>
      </c>
      <c r="Y184" s="80" t="str">
        <f>IF(COUNTIFS(TKB_HK2_Moi_Giang!$S:$S,ThongKe_GV!$C184,TKB_HK2_Moi_Giang!$K:$K,ThongKe_GV!Y$1,TKB_HK2_Moi_Giang!$L:$L,ThongKe_GV!Y$2)&gt;0,"X","")</f>
        <v/>
      </c>
      <c r="Z184" s="80" t="str">
        <f>IF(COUNTIFS(TKB_HK2_Moi_Giang!$S:$S,ThongKe_GV!$C184,TKB_HK2_Moi_Giang!$K:$K,ThongKe_GV!Z$1,TKB_HK2_Moi_Giang!$L:$L,ThongKe_GV!Z$2)&gt;0,"X","")</f>
        <v/>
      </c>
      <c r="AA184" s="80" t="str">
        <f>IF(COUNTIFS(TKB_HK2_Moi_Giang!$S:$S,ThongKe_GV!$C184,TKB_HK2_Moi_Giang!$K:$K,ThongKe_GV!AA$1,TKB_HK2_Moi_Giang!$L:$L,ThongKe_GV!AA$2)&gt;0,"X","")</f>
        <v/>
      </c>
      <c r="AB184" s="80" t="str">
        <f>IF(COUNTIFS(TKB_HK2_Moi_Giang!$S:$S,ThongKe_GV!$C184,TKB_HK2_Moi_Giang!$K:$K,ThongKe_GV!AB$1,TKB_HK2_Moi_Giang!$L:$L,ThongKe_GV!AB$2)&gt;0,"X","")</f>
        <v/>
      </c>
    </row>
    <row r="185">
      <c r="A185" s="68" t="str">
        <f t="shared" si="7"/>
        <v>Quản trị</v>
      </c>
      <c r="B185" s="77" t="s">
        <v>612</v>
      </c>
      <c r="C185" s="85" t="s">
        <v>613</v>
      </c>
      <c r="D185" s="85" t="s">
        <v>614</v>
      </c>
      <c r="E185" s="79" t="str">
        <f>IF(COUNTIFS(TKB_HK2_Moi_Giang!$S:$S,ThongKe_GV!$C185,TKB_HK2_Moi_Giang!$K:$K,ThongKe_GV!E$1,TKB_HK2_Moi_Giang!$L:$L,ThongKe_GV!E$2)&gt;0,"X","")</f>
        <v/>
      </c>
      <c r="F185" s="79" t="str">
        <f>IF(COUNTIFS(TKB_HK2_Moi_Giang!$S:$S,ThongKe_GV!$C185,TKB_HK2_Moi_Giang!$K:$K,ThongKe_GV!F$1,TKB_HK2_Moi_Giang!$L:$L,ThongKe_GV!F$2)&gt;0,"X","")</f>
        <v/>
      </c>
      <c r="G185" s="79" t="str">
        <f>IF(COUNTIFS(TKB_HK2_Moi_Giang!$S:$S,ThongKe_GV!$C185,TKB_HK2_Moi_Giang!$K:$K,ThongKe_GV!G$1,TKB_HK2_Moi_Giang!$L:$L,ThongKe_GV!G$2)&gt;0,"X","")</f>
        <v/>
      </c>
      <c r="H185" s="79" t="str">
        <f>IF(COUNTIFS(TKB_HK2_Moi_Giang!$S:$S,ThongKe_GV!$C185,TKB_HK2_Moi_Giang!$K:$K,ThongKe_GV!H$1,TKB_HK2_Moi_Giang!$L:$L,ThongKe_GV!H$2)&gt;0,"X","")</f>
        <v/>
      </c>
      <c r="I185" s="79" t="str">
        <f>IF(COUNTIFS(TKB_HK2_Moi_Giang!$S:$S,ThongKe_GV!$C185,TKB_HK2_Moi_Giang!$K:$K,ThongKe_GV!I$1,TKB_HK2_Moi_Giang!$L:$L,ThongKe_GV!I$2)&gt;0,"X","")</f>
        <v/>
      </c>
      <c r="J185" s="79" t="str">
        <f>IF(COUNTIFS(TKB_HK2_Moi_Giang!$S:$S,ThongKe_GV!$C185,TKB_HK2_Moi_Giang!$K:$K,ThongKe_GV!J$1,TKB_HK2_Moi_Giang!$L:$L,ThongKe_GV!J$2)&gt;0,"X","")</f>
        <v/>
      </c>
      <c r="K185" s="79" t="str">
        <f>IF(COUNTIFS(TKB_HK2_Moi_Giang!$S:$S,ThongKe_GV!$C185,TKB_HK2_Moi_Giang!$K:$K,ThongKe_GV!K$1,TKB_HK2_Moi_Giang!$L:$L,ThongKe_GV!K$2)&gt;0,"X","")</f>
        <v/>
      </c>
      <c r="L185" s="79" t="str">
        <f>IF(COUNTIFS(TKB_HK2_Moi_Giang!$S:$S,ThongKe_GV!$C185,TKB_HK2_Moi_Giang!$K:$K,ThongKe_GV!L$1,TKB_HK2_Moi_Giang!$L:$L,ThongKe_GV!L$2)&gt;0,"X","")</f>
        <v/>
      </c>
      <c r="M185" s="79" t="str">
        <f>IF(COUNTIFS(TKB_HK2_Moi_Giang!$S:$S,ThongKe_GV!$C185,TKB_HK2_Moi_Giang!$K:$K,ThongKe_GV!M$1,TKB_HK2_Moi_Giang!$L:$L,ThongKe_GV!M$2)&gt;0,"X","")</f>
        <v/>
      </c>
      <c r="N185" s="79" t="str">
        <f>IF(COUNTIFS(TKB_HK2_Moi_Giang!$S:$S,ThongKe_GV!$C185,TKB_HK2_Moi_Giang!$K:$K,ThongKe_GV!N$1,TKB_HK2_Moi_Giang!$L:$L,ThongKe_GV!N$2)&gt;0,"X","")</f>
        <v/>
      </c>
      <c r="O185" s="79" t="str">
        <f>IF(COUNTIFS(TKB_HK2_Moi_Giang!$S:$S,ThongKe_GV!$C185,TKB_HK2_Moi_Giang!$K:$K,ThongKe_GV!O$1,TKB_HK2_Moi_Giang!$L:$L,ThongKe_GV!O$2)&gt;0,"X","")</f>
        <v/>
      </c>
      <c r="P185" s="79" t="str">
        <f>IF(COUNTIFS(TKB_HK2_Moi_Giang!$S:$S,ThongKe_GV!$C185,TKB_HK2_Moi_Giang!$K:$K,ThongKe_GV!P$1,TKB_HK2_Moi_Giang!$L:$L,ThongKe_GV!P$2)&gt;0,"X","")</f>
        <v/>
      </c>
      <c r="Q185" s="80" t="str">
        <f>IF(COUNTIFS(TKB_HK2_Moi_Giang!$S:$S,ThongKe_GV!$C185,TKB_HK2_Moi_Giang!$K:$K,ThongKe_GV!Q$1,TKB_HK2_Moi_Giang!$L:$L,ThongKe_GV!Q$2)&gt;0,"X","")</f>
        <v/>
      </c>
      <c r="R185" s="80" t="str">
        <f>IF(COUNTIFS(TKB_HK2_Moi_Giang!$S:$S,ThongKe_GV!$C185,TKB_HK2_Moi_Giang!$K:$K,ThongKe_GV!R$1,TKB_HK2_Moi_Giang!$L:$L,ThongKe_GV!R$2)&gt;0,"X","")</f>
        <v/>
      </c>
      <c r="S185" s="80" t="str">
        <f>IF(COUNTIFS(TKB_HK2_Moi_Giang!$S:$S,ThongKe_GV!$C185,TKB_HK2_Moi_Giang!$K:$K,ThongKe_GV!S$1,TKB_HK2_Moi_Giang!$L:$L,ThongKe_GV!S$2)&gt;0,"X","")</f>
        <v/>
      </c>
      <c r="T185" s="80" t="str">
        <f>IF(COUNTIFS(TKB_HK2_Moi_Giang!$S:$S,ThongKe_GV!$C185,TKB_HK2_Moi_Giang!$K:$K,ThongKe_GV!T$1,TKB_HK2_Moi_Giang!$L:$L,ThongKe_GV!T$2)&gt;0,"X","")</f>
        <v/>
      </c>
      <c r="U185" s="80" t="str">
        <f>IF(COUNTIFS(TKB_HK2_Moi_Giang!$S:$S,ThongKe_GV!$C185,TKB_HK2_Moi_Giang!$K:$K,ThongKe_GV!U$1,TKB_HK2_Moi_Giang!$L:$L,ThongKe_GV!U$2)&gt;0,"X","")</f>
        <v/>
      </c>
      <c r="V185" s="80" t="str">
        <f>IF(COUNTIFS(TKB_HK2_Moi_Giang!$S:$S,ThongKe_GV!$C185,TKB_HK2_Moi_Giang!$K:$K,ThongKe_GV!V$1,TKB_HK2_Moi_Giang!$L:$L,ThongKe_GV!V$2)&gt;0,"X","")</f>
        <v/>
      </c>
      <c r="W185" s="80" t="str">
        <f>IF(COUNTIFS(TKB_HK2_Moi_Giang!$S:$S,ThongKe_GV!$C185,TKB_HK2_Moi_Giang!$K:$K,ThongKe_GV!W$1,TKB_HK2_Moi_Giang!$L:$L,ThongKe_GV!W$2)&gt;0,"X","")</f>
        <v/>
      </c>
      <c r="X185" s="80" t="str">
        <f>IF(COUNTIFS(TKB_HK2_Moi_Giang!$S:$S,ThongKe_GV!$C185,TKB_HK2_Moi_Giang!$K:$K,ThongKe_GV!X$1,TKB_HK2_Moi_Giang!$L:$L,ThongKe_GV!X$2)&gt;0,"X","")</f>
        <v/>
      </c>
      <c r="Y185" s="80" t="str">
        <f>IF(COUNTIFS(TKB_HK2_Moi_Giang!$S:$S,ThongKe_GV!$C185,TKB_HK2_Moi_Giang!$K:$K,ThongKe_GV!Y$1,TKB_HK2_Moi_Giang!$L:$L,ThongKe_GV!Y$2)&gt;0,"X","")</f>
        <v/>
      </c>
      <c r="Z185" s="80" t="str">
        <f>IF(COUNTIFS(TKB_HK2_Moi_Giang!$S:$S,ThongKe_GV!$C185,TKB_HK2_Moi_Giang!$K:$K,ThongKe_GV!Z$1,TKB_HK2_Moi_Giang!$L:$L,ThongKe_GV!Z$2)&gt;0,"X","")</f>
        <v/>
      </c>
      <c r="AA185" s="80" t="str">
        <f>IF(COUNTIFS(TKB_HK2_Moi_Giang!$S:$S,ThongKe_GV!$C185,TKB_HK2_Moi_Giang!$K:$K,ThongKe_GV!AA$1,TKB_HK2_Moi_Giang!$L:$L,ThongKe_GV!AA$2)&gt;0,"X","")</f>
        <v/>
      </c>
      <c r="AB185" s="80" t="str">
        <f>IF(COUNTIFS(TKB_HK2_Moi_Giang!$S:$S,ThongKe_GV!$C185,TKB_HK2_Moi_Giang!$K:$K,ThongKe_GV!AB$1,TKB_HK2_Moi_Giang!$L:$L,ThongKe_GV!AB$2)&gt;0,"X","")</f>
        <v/>
      </c>
    </row>
    <row r="186">
      <c r="A186" s="68" t="str">
        <f t="shared" si="7"/>
        <v>Quản trị</v>
      </c>
      <c r="B186" s="77" t="s">
        <v>421</v>
      </c>
      <c r="C186" s="85" t="s">
        <v>615</v>
      </c>
      <c r="D186" s="85" t="s">
        <v>423</v>
      </c>
      <c r="E186" s="79" t="str">
        <f>IF(COUNTIFS(TKB_HK2_Moi_Giang!$S:$S,ThongKe_GV!$C186,TKB_HK2_Moi_Giang!$K:$K,ThongKe_GV!E$1,TKB_HK2_Moi_Giang!$L:$L,ThongKe_GV!E$2)&gt;0,"X","")</f>
        <v/>
      </c>
      <c r="F186" s="79" t="str">
        <f>IF(COUNTIFS(TKB_HK2_Moi_Giang!$S:$S,ThongKe_GV!$C186,TKB_HK2_Moi_Giang!$K:$K,ThongKe_GV!F$1,TKB_HK2_Moi_Giang!$L:$L,ThongKe_GV!F$2)&gt;0,"X","")</f>
        <v/>
      </c>
      <c r="G186" s="79" t="str">
        <f>IF(COUNTIFS(TKB_HK2_Moi_Giang!$S:$S,ThongKe_GV!$C186,TKB_HK2_Moi_Giang!$K:$K,ThongKe_GV!G$1,TKB_HK2_Moi_Giang!$L:$L,ThongKe_GV!G$2)&gt;0,"X","")</f>
        <v/>
      </c>
      <c r="H186" s="79" t="str">
        <f>IF(COUNTIFS(TKB_HK2_Moi_Giang!$S:$S,ThongKe_GV!$C186,TKB_HK2_Moi_Giang!$K:$K,ThongKe_GV!H$1,TKB_HK2_Moi_Giang!$L:$L,ThongKe_GV!H$2)&gt;0,"X","")</f>
        <v/>
      </c>
      <c r="I186" s="79" t="str">
        <f>IF(COUNTIFS(TKB_HK2_Moi_Giang!$S:$S,ThongKe_GV!$C186,TKB_HK2_Moi_Giang!$K:$K,ThongKe_GV!I$1,TKB_HK2_Moi_Giang!$L:$L,ThongKe_GV!I$2)&gt;0,"X","")</f>
        <v/>
      </c>
      <c r="J186" s="79" t="str">
        <f>IF(COUNTIFS(TKB_HK2_Moi_Giang!$S:$S,ThongKe_GV!$C186,TKB_HK2_Moi_Giang!$K:$K,ThongKe_GV!J$1,TKB_HK2_Moi_Giang!$L:$L,ThongKe_GV!J$2)&gt;0,"X","")</f>
        <v/>
      </c>
      <c r="K186" s="79" t="str">
        <f>IF(COUNTIFS(TKB_HK2_Moi_Giang!$S:$S,ThongKe_GV!$C186,TKB_HK2_Moi_Giang!$K:$K,ThongKe_GV!K$1,TKB_HK2_Moi_Giang!$L:$L,ThongKe_GV!K$2)&gt;0,"X","")</f>
        <v/>
      </c>
      <c r="L186" s="79" t="str">
        <f>IF(COUNTIFS(TKB_HK2_Moi_Giang!$S:$S,ThongKe_GV!$C186,TKB_HK2_Moi_Giang!$K:$K,ThongKe_GV!L$1,TKB_HK2_Moi_Giang!$L:$L,ThongKe_GV!L$2)&gt;0,"X","")</f>
        <v/>
      </c>
      <c r="M186" s="79" t="str">
        <f>IF(COUNTIFS(TKB_HK2_Moi_Giang!$S:$S,ThongKe_GV!$C186,TKB_HK2_Moi_Giang!$K:$K,ThongKe_GV!M$1,TKB_HK2_Moi_Giang!$L:$L,ThongKe_GV!M$2)&gt;0,"X","")</f>
        <v/>
      </c>
      <c r="N186" s="79" t="str">
        <f>IF(COUNTIFS(TKB_HK2_Moi_Giang!$S:$S,ThongKe_GV!$C186,TKB_HK2_Moi_Giang!$K:$K,ThongKe_GV!N$1,TKB_HK2_Moi_Giang!$L:$L,ThongKe_GV!N$2)&gt;0,"X","")</f>
        <v/>
      </c>
      <c r="O186" s="79" t="str">
        <f>IF(COUNTIFS(TKB_HK2_Moi_Giang!$S:$S,ThongKe_GV!$C186,TKB_HK2_Moi_Giang!$K:$K,ThongKe_GV!O$1,TKB_HK2_Moi_Giang!$L:$L,ThongKe_GV!O$2)&gt;0,"X","")</f>
        <v/>
      </c>
      <c r="P186" s="79" t="str">
        <f>IF(COUNTIFS(TKB_HK2_Moi_Giang!$S:$S,ThongKe_GV!$C186,TKB_HK2_Moi_Giang!$K:$K,ThongKe_GV!P$1,TKB_HK2_Moi_Giang!$L:$L,ThongKe_GV!P$2)&gt;0,"X","")</f>
        <v/>
      </c>
      <c r="Q186" s="80" t="str">
        <f>IF(COUNTIFS(TKB_HK2_Moi_Giang!$S:$S,ThongKe_GV!$C186,TKB_HK2_Moi_Giang!$K:$K,ThongKe_GV!Q$1,TKB_HK2_Moi_Giang!$L:$L,ThongKe_GV!Q$2)&gt;0,"X","")</f>
        <v/>
      </c>
      <c r="R186" s="80" t="str">
        <f>IF(COUNTIFS(TKB_HK2_Moi_Giang!$S:$S,ThongKe_GV!$C186,TKB_HK2_Moi_Giang!$K:$K,ThongKe_GV!R$1,TKB_HK2_Moi_Giang!$L:$L,ThongKe_GV!R$2)&gt;0,"X","")</f>
        <v/>
      </c>
      <c r="S186" s="80" t="str">
        <f>IF(COUNTIFS(TKB_HK2_Moi_Giang!$S:$S,ThongKe_GV!$C186,TKB_HK2_Moi_Giang!$K:$K,ThongKe_GV!S$1,TKB_HK2_Moi_Giang!$L:$L,ThongKe_GV!S$2)&gt;0,"X","")</f>
        <v/>
      </c>
      <c r="T186" s="80" t="str">
        <f>IF(COUNTIFS(TKB_HK2_Moi_Giang!$S:$S,ThongKe_GV!$C186,TKB_HK2_Moi_Giang!$K:$K,ThongKe_GV!T$1,TKB_HK2_Moi_Giang!$L:$L,ThongKe_GV!T$2)&gt;0,"X","")</f>
        <v/>
      </c>
      <c r="U186" s="80" t="str">
        <f>IF(COUNTIFS(TKB_HK2_Moi_Giang!$S:$S,ThongKe_GV!$C186,TKB_HK2_Moi_Giang!$K:$K,ThongKe_GV!U$1,TKB_HK2_Moi_Giang!$L:$L,ThongKe_GV!U$2)&gt;0,"X","")</f>
        <v/>
      </c>
      <c r="V186" s="80" t="str">
        <f>IF(COUNTIFS(TKB_HK2_Moi_Giang!$S:$S,ThongKe_GV!$C186,TKB_HK2_Moi_Giang!$K:$K,ThongKe_GV!V$1,TKB_HK2_Moi_Giang!$L:$L,ThongKe_GV!V$2)&gt;0,"X","")</f>
        <v/>
      </c>
      <c r="W186" s="80" t="str">
        <f>IF(COUNTIFS(TKB_HK2_Moi_Giang!$S:$S,ThongKe_GV!$C186,TKB_HK2_Moi_Giang!$K:$K,ThongKe_GV!W$1,TKB_HK2_Moi_Giang!$L:$L,ThongKe_GV!W$2)&gt;0,"X","")</f>
        <v/>
      </c>
      <c r="X186" s="80" t="str">
        <f>IF(COUNTIFS(TKB_HK2_Moi_Giang!$S:$S,ThongKe_GV!$C186,TKB_HK2_Moi_Giang!$K:$K,ThongKe_GV!X$1,TKB_HK2_Moi_Giang!$L:$L,ThongKe_GV!X$2)&gt;0,"X","")</f>
        <v/>
      </c>
      <c r="Y186" s="80" t="str">
        <f>IF(COUNTIFS(TKB_HK2_Moi_Giang!$S:$S,ThongKe_GV!$C186,TKB_HK2_Moi_Giang!$K:$K,ThongKe_GV!Y$1,TKB_HK2_Moi_Giang!$L:$L,ThongKe_GV!Y$2)&gt;0,"X","")</f>
        <v/>
      </c>
      <c r="Z186" s="80" t="str">
        <f>IF(COUNTIFS(TKB_HK2_Moi_Giang!$S:$S,ThongKe_GV!$C186,TKB_HK2_Moi_Giang!$K:$K,ThongKe_GV!Z$1,TKB_HK2_Moi_Giang!$L:$L,ThongKe_GV!Z$2)&gt;0,"X","")</f>
        <v/>
      </c>
      <c r="AA186" s="80" t="str">
        <f>IF(COUNTIFS(TKB_HK2_Moi_Giang!$S:$S,ThongKe_GV!$C186,TKB_HK2_Moi_Giang!$K:$K,ThongKe_GV!AA$1,TKB_HK2_Moi_Giang!$L:$L,ThongKe_GV!AA$2)&gt;0,"X","")</f>
        <v/>
      </c>
      <c r="AB186" s="80" t="str">
        <f>IF(COUNTIFS(TKB_HK2_Moi_Giang!$S:$S,ThongKe_GV!$C186,TKB_HK2_Moi_Giang!$K:$K,ThongKe_GV!AB$1,TKB_HK2_Moi_Giang!$L:$L,ThongKe_GV!AB$2)&gt;0,"X","")</f>
        <v/>
      </c>
    </row>
    <row r="187">
      <c r="A187" s="68" t="str">
        <f t="shared" si="7"/>
        <v/>
      </c>
      <c r="B187" s="77" t="s">
        <v>616</v>
      </c>
      <c r="C187" s="85" t="s">
        <v>617</v>
      </c>
      <c r="D187" s="85" t="s">
        <v>618</v>
      </c>
      <c r="E187" s="79" t="str">
        <f>IF(COUNTIFS(TKB_HK2_Moi_Giang!$S:$S,ThongKe_GV!$C187,TKB_HK2_Moi_Giang!$K:$K,ThongKe_GV!E$1,TKB_HK2_Moi_Giang!$L:$L,ThongKe_GV!E$2)&gt;0,"X","")</f>
        <v/>
      </c>
      <c r="F187" s="79" t="str">
        <f>IF(COUNTIFS(TKB_HK2_Moi_Giang!$S:$S,ThongKe_GV!$C187,TKB_HK2_Moi_Giang!$K:$K,ThongKe_GV!F$1,TKB_HK2_Moi_Giang!$L:$L,ThongKe_GV!F$2)&gt;0,"X","")</f>
        <v/>
      </c>
      <c r="G187" s="79" t="str">
        <f>IF(COUNTIFS(TKB_HK2_Moi_Giang!$S:$S,ThongKe_GV!$C187,TKB_HK2_Moi_Giang!$K:$K,ThongKe_GV!G$1,TKB_HK2_Moi_Giang!$L:$L,ThongKe_GV!G$2)&gt;0,"X","")</f>
        <v/>
      </c>
      <c r="H187" s="79" t="str">
        <f>IF(COUNTIFS(TKB_HK2_Moi_Giang!$S:$S,ThongKe_GV!$C187,TKB_HK2_Moi_Giang!$K:$K,ThongKe_GV!H$1,TKB_HK2_Moi_Giang!$L:$L,ThongKe_GV!H$2)&gt;0,"X","")</f>
        <v/>
      </c>
      <c r="I187" s="79" t="str">
        <f>IF(COUNTIFS(TKB_HK2_Moi_Giang!$S:$S,ThongKe_GV!$C187,TKB_HK2_Moi_Giang!$K:$K,ThongKe_GV!I$1,TKB_HK2_Moi_Giang!$L:$L,ThongKe_GV!I$2)&gt;0,"X","")</f>
        <v/>
      </c>
      <c r="J187" s="79" t="str">
        <f>IF(COUNTIFS(TKB_HK2_Moi_Giang!$S:$S,ThongKe_GV!$C187,TKB_HK2_Moi_Giang!$K:$K,ThongKe_GV!J$1,TKB_HK2_Moi_Giang!$L:$L,ThongKe_GV!J$2)&gt;0,"X","")</f>
        <v/>
      </c>
      <c r="K187" s="79" t="str">
        <f>IF(COUNTIFS(TKB_HK2_Moi_Giang!$S:$S,ThongKe_GV!$C187,TKB_HK2_Moi_Giang!$K:$K,ThongKe_GV!K$1,TKB_HK2_Moi_Giang!$L:$L,ThongKe_GV!K$2)&gt;0,"X","")</f>
        <v/>
      </c>
      <c r="L187" s="79" t="str">
        <f>IF(COUNTIFS(TKB_HK2_Moi_Giang!$S:$S,ThongKe_GV!$C187,TKB_HK2_Moi_Giang!$K:$K,ThongKe_GV!L$1,TKB_HK2_Moi_Giang!$L:$L,ThongKe_GV!L$2)&gt;0,"X","")</f>
        <v/>
      </c>
      <c r="M187" s="79" t="str">
        <f>IF(COUNTIFS(TKB_HK2_Moi_Giang!$S:$S,ThongKe_GV!$C187,TKB_HK2_Moi_Giang!$K:$K,ThongKe_GV!M$1,TKB_HK2_Moi_Giang!$L:$L,ThongKe_GV!M$2)&gt;0,"X","")</f>
        <v/>
      </c>
      <c r="N187" s="79" t="str">
        <f>IF(COUNTIFS(TKB_HK2_Moi_Giang!$S:$S,ThongKe_GV!$C187,TKB_HK2_Moi_Giang!$K:$K,ThongKe_GV!N$1,TKB_HK2_Moi_Giang!$L:$L,ThongKe_GV!N$2)&gt;0,"X","")</f>
        <v/>
      </c>
      <c r="O187" s="79" t="str">
        <f>IF(COUNTIFS(TKB_HK2_Moi_Giang!$S:$S,ThongKe_GV!$C187,TKB_HK2_Moi_Giang!$K:$K,ThongKe_GV!O$1,TKB_HK2_Moi_Giang!$L:$L,ThongKe_GV!O$2)&gt;0,"X","")</f>
        <v/>
      </c>
      <c r="P187" s="79" t="str">
        <f>IF(COUNTIFS(TKB_HK2_Moi_Giang!$S:$S,ThongKe_GV!$C187,TKB_HK2_Moi_Giang!$K:$K,ThongKe_GV!P$1,TKB_HK2_Moi_Giang!$L:$L,ThongKe_GV!P$2)&gt;0,"X","")</f>
        <v/>
      </c>
      <c r="Q187" s="80" t="str">
        <f>IF(COUNTIFS(TKB_HK2_Moi_Giang!$S:$S,ThongKe_GV!$C187,TKB_HK2_Moi_Giang!$K:$K,ThongKe_GV!Q$1,TKB_HK2_Moi_Giang!$L:$L,ThongKe_GV!Q$2)&gt;0,"X","")</f>
        <v/>
      </c>
      <c r="R187" s="80" t="str">
        <f>IF(COUNTIFS(TKB_HK2_Moi_Giang!$S:$S,ThongKe_GV!$C187,TKB_HK2_Moi_Giang!$K:$K,ThongKe_GV!R$1,TKB_HK2_Moi_Giang!$L:$L,ThongKe_GV!R$2)&gt;0,"X","")</f>
        <v/>
      </c>
      <c r="S187" s="80" t="str">
        <f>IF(COUNTIFS(TKB_HK2_Moi_Giang!$S:$S,ThongKe_GV!$C187,TKB_HK2_Moi_Giang!$K:$K,ThongKe_GV!S$1,TKB_HK2_Moi_Giang!$L:$L,ThongKe_GV!S$2)&gt;0,"X","")</f>
        <v/>
      </c>
      <c r="T187" s="80" t="str">
        <f>IF(COUNTIFS(TKB_HK2_Moi_Giang!$S:$S,ThongKe_GV!$C187,TKB_HK2_Moi_Giang!$K:$K,ThongKe_GV!T$1,TKB_HK2_Moi_Giang!$L:$L,ThongKe_GV!T$2)&gt;0,"X","")</f>
        <v/>
      </c>
      <c r="U187" s="80" t="str">
        <f>IF(COUNTIFS(TKB_HK2_Moi_Giang!$S:$S,ThongKe_GV!$C187,TKB_HK2_Moi_Giang!$K:$K,ThongKe_GV!U$1,TKB_HK2_Moi_Giang!$L:$L,ThongKe_GV!U$2)&gt;0,"X","")</f>
        <v/>
      </c>
      <c r="V187" s="80" t="str">
        <f>IF(COUNTIFS(TKB_HK2_Moi_Giang!$S:$S,ThongKe_GV!$C187,TKB_HK2_Moi_Giang!$K:$K,ThongKe_GV!V$1,TKB_HK2_Moi_Giang!$L:$L,ThongKe_GV!V$2)&gt;0,"X","")</f>
        <v/>
      </c>
      <c r="W187" s="80" t="str">
        <f>IF(COUNTIFS(TKB_HK2_Moi_Giang!$S:$S,ThongKe_GV!$C187,TKB_HK2_Moi_Giang!$K:$K,ThongKe_GV!W$1,TKB_HK2_Moi_Giang!$L:$L,ThongKe_GV!W$2)&gt;0,"X","")</f>
        <v/>
      </c>
      <c r="X187" s="80" t="str">
        <f>IF(COUNTIFS(TKB_HK2_Moi_Giang!$S:$S,ThongKe_GV!$C187,TKB_HK2_Moi_Giang!$K:$K,ThongKe_GV!X$1,TKB_HK2_Moi_Giang!$L:$L,ThongKe_GV!X$2)&gt;0,"X","")</f>
        <v/>
      </c>
      <c r="Y187" s="80" t="str">
        <f>IF(COUNTIFS(TKB_HK2_Moi_Giang!$S:$S,ThongKe_GV!$C187,TKB_HK2_Moi_Giang!$K:$K,ThongKe_GV!Y$1,TKB_HK2_Moi_Giang!$L:$L,ThongKe_GV!Y$2)&gt;0,"X","")</f>
        <v/>
      </c>
      <c r="Z187" s="80" t="str">
        <f>IF(COUNTIFS(TKB_HK2_Moi_Giang!$S:$S,ThongKe_GV!$C187,TKB_HK2_Moi_Giang!$K:$K,ThongKe_GV!Z$1,TKB_HK2_Moi_Giang!$L:$L,ThongKe_GV!Z$2)&gt;0,"X","")</f>
        <v/>
      </c>
      <c r="AA187" s="80" t="str">
        <f>IF(COUNTIFS(TKB_HK2_Moi_Giang!$S:$S,ThongKe_GV!$C187,TKB_HK2_Moi_Giang!$K:$K,ThongKe_GV!AA$1,TKB_HK2_Moi_Giang!$L:$L,ThongKe_GV!AA$2)&gt;0,"X","")</f>
        <v/>
      </c>
      <c r="AB187" s="80" t="str">
        <f>IF(COUNTIFS(TKB_HK2_Moi_Giang!$S:$S,ThongKe_GV!$C187,TKB_HK2_Moi_Giang!$K:$K,ThongKe_GV!AB$1,TKB_HK2_Moi_Giang!$L:$L,ThongKe_GV!AB$2)&gt;0,"X","")</f>
        <v/>
      </c>
    </row>
    <row r="188">
      <c r="A188" s="68" t="str">
        <f t="shared" si="7"/>
        <v>Công nghệ</v>
      </c>
      <c r="B188" s="77" t="s">
        <v>619</v>
      </c>
      <c r="C188" s="85" t="s">
        <v>620</v>
      </c>
      <c r="D188" s="85" t="s">
        <v>621</v>
      </c>
      <c r="E188" s="79" t="str">
        <f>IF(COUNTIFS(TKB_HK2_Moi_Giang!$S:$S,ThongKe_GV!$C188,TKB_HK2_Moi_Giang!$K:$K,ThongKe_GV!E$1,TKB_HK2_Moi_Giang!$L:$L,ThongKe_GV!E$2)&gt;0,"X","")</f>
        <v/>
      </c>
      <c r="F188" s="79" t="str">
        <f>IF(COUNTIFS(TKB_HK2_Moi_Giang!$S:$S,ThongKe_GV!$C188,TKB_HK2_Moi_Giang!$K:$K,ThongKe_GV!F$1,TKB_HK2_Moi_Giang!$L:$L,ThongKe_GV!F$2)&gt;0,"X","")</f>
        <v/>
      </c>
      <c r="G188" s="79" t="str">
        <f>IF(COUNTIFS(TKB_HK2_Moi_Giang!$S:$S,ThongKe_GV!$C188,TKB_HK2_Moi_Giang!$K:$K,ThongKe_GV!G$1,TKB_HK2_Moi_Giang!$L:$L,ThongKe_GV!G$2)&gt;0,"X","")</f>
        <v/>
      </c>
      <c r="H188" s="79" t="str">
        <f>IF(COUNTIFS(TKB_HK2_Moi_Giang!$S:$S,ThongKe_GV!$C188,TKB_HK2_Moi_Giang!$K:$K,ThongKe_GV!H$1,TKB_HK2_Moi_Giang!$L:$L,ThongKe_GV!H$2)&gt;0,"X","")</f>
        <v/>
      </c>
      <c r="I188" s="79" t="str">
        <f>IF(COUNTIFS(TKB_HK2_Moi_Giang!$S:$S,ThongKe_GV!$C188,TKB_HK2_Moi_Giang!$K:$K,ThongKe_GV!I$1,TKB_HK2_Moi_Giang!$L:$L,ThongKe_GV!I$2)&gt;0,"X","")</f>
        <v/>
      </c>
      <c r="J188" s="79" t="str">
        <f>IF(COUNTIFS(TKB_HK2_Moi_Giang!$S:$S,ThongKe_GV!$C188,TKB_HK2_Moi_Giang!$K:$K,ThongKe_GV!J$1,TKB_HK2_Moi_Giang!$L:$L,ThongKe_GV!J$2)&gt;0,"X","")</f>
        <v/>
      </c>
      <c r="K188" s="79" t="str">
        <f>IF(COUNTIFS(TKB_HK2_Moi_Giang!$S:$S,ThongKe_GV!$C188,TKB_HK2_Moi_Giang!$K:$K,ThongKe_GV!K$1,TKB_HK2_Moi_Giang!$L:$L,ThongKe_GV!K$2)&gt;0,"X","")</f>
        <v/>
      </c>
      <c r="L188" s="79" t="str">
        <f>IF(COUNTIFS(TKB_HK2_Moi_Giang!$S:$S,ThongKe_GV!$C188,TKB_HK2_Moi_Giang!$K:$K,ThongKe_GV!L$1,TKB_HK2_Moi_Giang!$L:$L,ThongKe_GV!L$2)&gt;0,"X","")</f>
        <v/>
      </c>
      <c r="M188" s="79" t="str">
        <f>IF(COUNTIFS(TKB_HK2_Moi_Giang!$S:$S,ThongKe_GV!$C188,TKB_HK2_Moi_Giang!$K:$K,ThongKe_GV!M$1,TKB_HK2_Moi_Giang!$L:$L,ThongKe_GV!M$2)&gt;0,"X","")</f>
        <v/>
      </c>
      <c r="N188" s="79" t="str">
        <f>IF(COUNTIFS(TKB_HK2_Moi_Giang!$S:$S,ThongKe_GV!$C188,TKB_HK2_Moi_Giang!$K:$K,ThongKe_GV!N$1,TKB_HK2_Moi_Giang!$L:$L,ThongKe_GV!N$2)&gt;0,"X","")</f>
        <v/>
      </c>
      <c r="O188" s="79" t="str">
        <f>IF(COUNTIFS(TKB_HK2_Moi_Giang!$S:$S,ThongKe_GV!$C188,TKB_HK2_Moi_Giang!$K:$K,ThongKe_GV!O$1,TKB_HK2_Moi_Giang!$L:$L,ThongKe_GV!O$2)&gt;0,"X","")</f>
        <v/>
      </c>
      <c r="P188" s="79" t="str">
        <f>IF(COUNTIFS(TKB_HK2_Moi_Giang!$S:$S,ThongKe_GV!$C188,TKB_HK2_Moi_Giang!$K:$K,ThongKe_GV!P$1,TKB_HK2_Moi_Giang!$L:$L,ThongKe_GV!P$2)&gt;0,"X","")</f>
        <v/>
      </c>
      <c r="Q188" s="80" t="str">
        <f>IF(COUNTIFS(TKB_HK2_Moi_Giang!$S:$S,ThongKe_GV!$C188,TKB_HK2_Moi_Giang!$K:$K,ThongKe_GV!Q$1,TKB_HK2_Moi_Giang!$L:$L,ThongKe_GV!Q$2)&gt;0,"X","")</f>
        <v/>
      </c>
      <c r="R188" s="80" t="str">
        <f>IF(COUNTIFS(TKB_HK2_Moi_Giang!$S:$S,ThongKe_GV!$C188,TKB_HK2_Moi_Giang!$K:$K,ThongKe_GV!R$1,TKB_HK2_Moi_Giang!$L:$L,ThongKe_GV!R$2)&gt;0,"X","")</f>
        <v/>
      </c>
      <c r="S188" s="80" t="str">
        <f>IF(COUNTIFS(TKB_HK2_Moi_Giang!$S:$S,ThongKe_GV!$C188,TKB_HK2_Moi_Giang!$K:$K,ThongKe_GV!S$1,TKB_HK2_Moi_Giang!$L:$L,ThongKe_GV!S$2)&gt;0,"X","")</f>
        <v/>
      </c>
      <c r="T188" s="80" t="str">
        <f>IF(COUNTIFS(TKB_HK2_Moi_Giang!$S:$S,ThongKe_GV!$C188,TKB_HK2_Moi_Giang!$K:$K,ThongKe_GV!T$1,TKB_HK2_Moi_Giang!$L:$L,ThongKe_GV!T$2)&gt;0,"X","")</f>
        <v/>
      </c>
      <c r="U188" s="80" t="str">
        <f>IF(COUNTIFS(TKB_HK2_Moi_Giang!$S:$S,ThongKe_GV!$C188,TKB_HK2_Moi_Giang!$K:$K,ThongKe_GV!U$1,TKB_HK2_Moi_Giang!$L:$L,ThongKe_GV!U$2)&gt;0,"X","")</f>
        <v/>
      </c>
      <c r="V188" s="80" t="str">
        <f>IF(COUNTIFS(TKB_HK2_Moi_Giang!$S:$S,ThongKe_GV!$C188,TKB_HK2_Moi_Giang!$K:$K,ThongKe_GV!V$1,TKB_HK2_Moi_Giang!$L:$L,ThongKe_GV!V$2)&gt;0,"X","")</f>
        <v/>
      </c>
      <c r="W188" s="80" t="str">
        <f>IF(COUNTIFS(TKB_HK2_Moi_Giang!$S:$S,ThongKe_GV!$C188,TKB_HK2_Moi_Giang!$K:$K,ThongKe_GV!W$1,TKB_HK2_Moi_Giang!$L:$L,ThongKe_GV!W$2)&gt;0,"X","")</f>
        <v/>
      </c>
      <c r="X188" s="80" t="str">
        <f>IF(COUNTIFS(TKB_HK2_Moi_Giang!$S:$S,ThongKe_GV!$C188,TKB_HK2_Moi_Giang!$K:$K,ThongKe_GV!X$1,TKB_HK2_Moi_Giang!$L:$L,ThongKe_GV!X$2)&gt;0,"X","")</f>
        <v/>
      </c>
      <c r="Y188" s="80" t="str">
        <f>IF(COUNTIFS(TKB_HK2_Moi_Giang!$S:$S,ThongKe_GV!$C188,TKB_HK2_Moi_Giang!$K:$K,ThongKe_GV!Y$1,TKB_HK2_Moi_Giang!$L:$L,ThongKe_GV!Y$2)&gt;0,"X","")</f>
        <v/>
      </c>
      <c r="Z188" s="80" t="str">
        <f>IF(COUNTIFS(TKB_HK2_Moi_Giang!$S:$S,ThongKe_GV!$C188,TKB_HK2_Moi_Giang!$K:$K,ThongKe_GV!Z$1,TKB_HK2_Moi_Giang!$L:$L,ThongKe_GV!Z$2)&gt;0,"X","")</f>
        <v/>
      </c>
      <c r="AA188" s="80" t="str">
        <f>IF(COUNTIFS(TKB_HK2_Moi_Giang!$S:$S,ThongKe_GV!$C188,TKB_HK2_Moi_Giang!$K:$K,ThongKe_GV!AA$1,TKB_HK2_Moi_Giang!$L:$L,ThongKe_GV!AA$2)&gt;0,"X","")</f>
        <v/>
      </c>
      <c r="AB188" s="80" t="str">
        <f>IF(COUNTIFS(TKB_HK2_Moi_Giang!$S:$S,ThongKe_GV!$C188,TKB_HK2_Moi_Giang!$K:$K,ThongKe_GV!AB$1,TKB_HK2_Moi_Giang!$L:$L,ThongKe_GV!AB$2)&gt;0,"X","")</f>
        <v/>
      </c>
    </row>
    <row r="189">
      <c r="A189" s="68" t="str">
        <f t="shared" si="7"/>
        <v>Quản trị</v>
      </c>
      <c r="B189" s="77" t="s">
        <v>622</v>
      </c>
      <c r="C189" s="85" t="s">
        <v>623</v>
      </c>
      <c r="D189" s="85" t="s">
        <v>624</v>
      </c>
      <c r="E189" s="79" t="str">
        <f>IF(COUNTIFS(TKB_HK2_Moi_Giang!$S:$S,ThongKe_GV!$C189,TKB_HK2_Moi_Giang!$K:$K,ThongKe_GV!E$1,TKB_HK2_Moi_Giang!$L:$L,ThongKe_GV!E$2)&gt;0,"X","")</f>
        <v/>
      </c>
      <c r="F189" s="79" t="str">
        <f>IF(COUNTIFS(TKB_HK2_Moi_Giang!$S:$S,ThongKe_GV!$C189,TKB_HK2_Moi_Giang!$K:$K,ThongKe_GV!F$1,TKB_HK2_Moi_Giang!$L:$L,ThongKe_GV!F$2)&gt;0,"X","")</f>
        <v/>
      </c>
      <c r="G189" s="79" t="str">
        <f>IF(COUNTIFS(TKB_HK2_Moi_Giang!$S:$S,ThongKe_GV!$C189,TKB_HK2_Moi_Giang!$K:$K,ThongKe_GV!G$1,TKB_HK2_Moi_Giang!$L:$L,ThongKe_GV!G$2)&gt;0,"X","")</f>
        <v/>
      </c>
      <c r="H189" s="79" t="str">
        <f>IF(COUNTIFS(TKB_HK2_Moi_Giang!$S:$S,ThongKe_GV!$C189,TKB_HK2_Moi_Giang!$K:$K,ThongKe_GV!H$1,TKB_HK2_Moi_Giang!$L:$L,ThongKe_GV!H$2)&gt;0,"X","")</f>
        <v/>
      </c>
      <c r="I189" s="79" t="str">
        <f>IF(COUNTIFS(TKB_HK2_Moi_Giang!$S:$S,ThongKe_GV!$C189,TKB_HK2_Moi_Giang!$K:$K,ThongKe_GV!I$1,TKB_HK2_Moi_Giang!$L:$L,ThongKe_GV!I$2)&gt;0,"X","")</f>
        <v/>
      </c>
      <c r="J189" s="79" t="str">
        <f>IF(COUNTIFS(TKB_HK2_Moi_Giang!$S:$S,ThongKe_GV!$C189,TKB_HK2_Moi_Giang!$K:$K,ThongKe_GV!J$1,TKB_HK2_Moi_Giang!$L:$L,ThongKe_GV!J$2)&gt;0,"X","")</f>
        <v/>
      </c>
      <c r="K189" s="79" t="str">
        <f>IF(COUNTIFS(TKB_HK2_Moi_Giang!$S:$S,ThongKe_GV!$C189,TKB_HK2_Moi_Giang!$K:$K,ThongKe_GV!K$1,TKB_HK2_Moi_Giang!$L:$L,ThongKe_GV!K$2)&gt;0,"X","")</f>
        <v/>
      </c>
      <c r="L189" s="79" t="str">
        <f>IF(COUNTIFS(TKB_HK2_Moi_Giang!$S:$S,ThongKe_GV!$C189,TKB_HK2_Moi_Giang!$K:$K,ThongKe_GV!L$1,TKB_HK2_Moi_Giang!$L:$L,ThongKe_GV!L$2)&gt;0,"X","")</f>
        <v/>
      </c>
      <c r="M189" s="79" t="str">
        <f>IF(COUNTIFS(TKB_HK2_Moi_Giang!$S:$S,ThongKe_GV!$C189,TKB_HK2_Moi_Giang!$K:$K,ThongKe_GV!M$1,TKB_HK2_Moi_Giang!$L:$L,ThongKe_GV!M$2)&gt;0,"X","")</f>
        <v/>
      </c>
      <c r="N189" s="79" t="str">
        <f>IF(COUNTIFS(TKB_HK2_Moi_Giang!$S:$S,ThongKe_GV!$C189,TKB_HK2_Moi_Giang!$K:$K,ThongKe_GV!N$1,TKB_HK2_Moi_Giang!$L:$L,ThongKe_GV!N$2)&gt;0,"X","")</f>
        <v/>
      </c>
      <c r="O189" s="79" t="str">
        <f>IF(COUNTIFS(TKB_HK2_Moi_Giang!$S:$S,ThongKe_GV!$C189,TKB_HK2_Moi_Giang!$K:$K,ThongKe_GV!O$1,TKB_HK2_Moi_Giang!$L:$L,ThongKe_GV!O$2)&gt;0,"X","")</f>
        <v/>
      </c>
      <c r="P189" s="79" t="str">
        <f>IF(COUNTIFS(TKB_HK2_Moi_Giang!$S:$S,ThongKe_GV!$C189,TKB_HK2_Moi_Giang!$K:$K,ThongKe_GV!P$1,TKB_HK2_Moi_Giang!$L:$L,ThongKe_GV!P$2)&gt;0,"X","")</f>
        <v/>
      </c>
      <c r="Q189" s="80" t="str">
        <f>IF(COUNTIFS(TKB_HK2_Moi_Giang!$S:$S,ThongKe_GV!$C189,TKB_HK2_Moi_Giang!$K:$K,ThongKe_GV!Q$1,TKB_HK2_Moi_Giang!$L:$L,ThongKe_GV!Q$2)&gt;0,"X","")</f>
        <v/>
      </c>
      <c r="R189" s="80" t="str">
        <f>IF(COUNTIFS(TKB_HK2_Moi_Giang!$S:$S,ThongKe_GV!$C189,TKB_HK2_Moi_Giang!$K:$K,ThongKe_GV!R$1,TKB_HK2_Moi_Giang!$L:$L,ThongKe_GV!R$2)&gt;0,"X","")</f>
        <v/>
      </c>
      <c r="S189" s="80" t="str">
        <f>IF(COUNTIFS(TKB_HK2_Moi_Giang!$S:$S,ThongKe_GV!$C189,TKB_HK2_Moi_Giang!$K:$K,ThongKe_GV!S$1,TKB_HK2_Moi_Giang!$L:$L,ThongKe_GV!S$2)&gt;0,"X","")</f>
        <v/>
      </c>
      <c r="T189" s="80" t="str">
        <f>IF(COUNTIFS(TKB_HK2_Moi_Giang!$S:$S,ThongKe_GV!$C189,TKB_HK2_Moi_Giang!$K:$K,ThongKe_GV!T$1,TKB_HK2_Moi_Giang!$L:$L,ThongKe_GV!T$2)&gt;0,"X","")</f>
        <v/>
      </c>
      <c r="U189" s="80" t="str">
        <f>IF(COUNTIFS(TKB_HK2_Moi_Giang!$S:$S,ThongKe_GV!$C189,TKB_HK2_Moi_Giang!$K:$K,ThongKe_GV!U$1,TKB_HK2_Moi_Giang!$L:$L,ThongKe_GV!U$2)&gt;0,"X","")</f>
        <v/>
      </c>
      <c r="V189" s="80" t="str">
        <f>IF(COUNTIFS(TKB_HK2_Moi_Giang!$S:$S,ThongKe_GV!$C189,TKB_HK2_Moi_Giang!$K:$K,ThongKe_GV!V$1,TKB_HK2_Moi_Giang!$L:$L,ThongKe_GV!V$2)&gt;0,"X","")</f>
        <v/>
      </c>
      <c r="W189" s="80" t="str">
        <f>IF(COUNTIFS(TKB_HK2_Moi_Giang!$S:$S,ThongKe_GV!$C189,TKB_HK2_Moi_Giang!$K:$K,ThongKe_GV!W$1,TKB_HK2_Moi_Giang!$L:$L,ThongKe_GV!W$2)&gt;0,"X","")</f>
        <v/>
      </c>
      <c r="X189" s="80" t="str">
        <f>IF(COUNTIFS(TKB_HK2_Moi_Giang!$S:$S,ThongKe_GV!$C189,TKB_HK2_Moi_Giang!$K:$K,ThongKe_GV!X$1,TKB_HK2_Moi_Giang!$L:$L,ThongKe_GV!X$2)&gt;0,"X","")</f>
        <v/>
      </c>
      <c r="Y189" s="80" t="str">
        <f>IF(COUNTIFS(TKB_HK2_Moi_Giang!$S:$S,ThongKe_GV!$C189,TKB_HK2_Moi_Giang!$K:$K,ThongKe_GV!Y$1,TKB_HK2_Moi_Giang!$L:$L,ThongKe_GV!Y$2)&gt;0,"X","")</f>
        <v/>
      </c>
      <c r="Z189" s="80" t="str">
        <f>IF(COUNTIFS(TKB_HK2_Moi_Giang!$S:$S,ThongKe_GV!$C189,TKB_HK2_Moi_Giang!$K:$K,ThongKe_GV!Z$1,TKB_HK2_Moi_Giang!$L:$L,ThongKe_GV!Z$2)&gt;0,"X","")</f>
        <v/>
      </c>
      <c r="AA189" s="80" t="str">
        <f>IF(COUNTIFS(TKB_HK2_Moi_Giang!$S:$S,ThongKe_GV!$C189,TKB_HK2_Moi_Giang!$K:$K,ThongKe_GV!AA$1,TKB_HK2_Moi_Giang!$L:$L,ThongKe_GV!AA$2)&gt;0,"X","")</f>
        <v/>
      </c>
      <c r="AB189" s="80" t="str">
        <f>IF(COUNTIFS(TKB_HK2_Moi_Giang!$S:$S,ThongKe_GV!$C189,TKB_HK2_Moi_Giang!$K:$K,ThongKe_GV!AB$1,TKB_HK2_Moi_Giang!$L:$L,ThongKe_GV!AB$2)&gt;0,"X","")</f>
        <v/>
      </c>
    </row>
    <row r="190">
      <c r="A190" s="68" t="str">
        <f t="shared" si="7"/>
        <v>Y dược</v>
      </c>
      <c r="B190" s="77" t="s">
        <v>625</v>
      </c>
      <c r="C190" s="85" t="s">
        <v>626</v>
      </c>
      <c r="D190" s="85" t="s">
        <v>627</v>
      </c>
      <c r="E190" s="79" t="str">
        <f>IF(COUNTIFS(TKB_HK2_Moi_Giang!$S:$S,ThongKe_GV!$C190,TKB_HK2_Moi_Giang!$K:$K,ThongKe_GV!E$1,TKB_HK2_Moi_Giang!$L:$L,ThongKe_GV!E$2)&gt;0,"X","")</f>
        <v/>
      </c>
      <c r="F190" s="79" t="str">
        <f>IF(COUNTIFS(TKB_HK2_Moi_Giang!$S:$S,ThongKe_GV!$C190,TKB_HK2_Moi_Giang!$K:$K,ThongKe_GV!F$1,TKB_HK2_Moi_Giang!$L:$L,ThongKe_GV!F$2)&gt;0,"X","")</f>
        <v/>
      </c>
      <c r="G190" s="79" t="str">
        <f>IF(COUNTIFS(TKB_HK2_Moi_Giang!$S:$S,ThongKe_GV!$C190,TKB_HK2_Moi_Giang!$K:$K,ThongKe_GV!G$1,TKB_HK2_Moi_Giang!$L:$L,ThongKe_GV!G$2)&gt;0,"X","")</f>
        <v/>
      </c>
      <c r="H190" s="79" t="str">
        <f>IF(COUNTIFS(TKB_HK2_Moi_Giang!$S:$S,ThongKe_GV!$C190,TKB_HK2_Moi_Giang!$K:$K,ThongKe_GV!H$1,TKB_HK2_Moi_Giang!$L:$L,ThongKe_GV!H$2)&gt;0,"X","")</f>
        <v/>
      </c>
      <c r="I190" s="79" t="str">
        <f>IF(COUNTIFS(TKB_HK2_Moi_Giang!$S:$S,ThongKe_GV!$C190,TKB_HK2_Moi_Giang!$K:$K,ThongKe_GV!I$1,TKB_HK2_Moi_Giang!$L:$L,ThongKe_GV!I$2)&gt;0,"X","")</f>
        <v/>
      </c>
      <c r="J190" s="79" t="str">
        <f>IF(COUNTIFS(TKB_HK2_Moi_Giang!$S:$S,ThongKe_GV!$C190,TKB_HK2_Moi_Giang!$K:$K,ThongKe_GV!J$1,TKB_HK2_Moi_Giang!$L:$L,ThongKe_GV!J$2)&gt;0,"X","")</f>
        <v/>
      </c>
      <c r="K190" s="79" t="str">
        <f>IF(COUNTIFS(TKB_HK2_Moi_Giang!$S:$S,ThongKe_GV!$C190,TKB_HK2_Moi_Giang!$K:$K,ThongKe_GV!K$1,TKB_HK2_Moi_Giang!$L:$L,ThongKe_GV!K$2)&gt;0,"X","")</f>
        <v/>
      </c>
      <c r="L190" s="79" t="str">
        <f>IF(COUNTIFS(TKB_HK2_Moi_Giang!$S:$S,ThongKe_GV!$C190,TKB_HK2_Moi_Giang!$K:$K,ThongKe_GV!L$1,TKB_HK2_Moi_Giang!$L:$L,ThongKe_GV!L$2)&gt;0,"X","")</f>
        <v/>
      </c>
      <c r="M190" s="79" t="str">
        <f>IF(COUNTIFS(TKB_HK2_Moi_Giang!$S:$S,ThongKe_GV!$C190,TKB_HK2_Moi_Giang!$K:$K,ThongKe_GV!M$1,TKB_HK2_Moi_Giang!$L:$L,ThongKe_GV!M$2)&gt;0,"X","")</f>
        <v/>
      </c>
      <c r="N190" s="79" t="str">
        <f>IF(COUNTIFS(TKB_HK2_Moi_Giang!$S:$S,ThongKe_GV!$C190,TKB_HK2_Moi_Giang!$K:$K,ThongKe_GV!N$1,TKB_HK2_Moi_Giang!$L:$L,ThongKe_GV!N$2)&gt;0,"X","")</f>
        <v/>
      </c>
      <c r="O190" s="79" t="str">
        <f>IF(COUNTIFS(TKB_HK2_Moi_Giang!$S:$S,ThongKe_GV!$C190,TKB_HK2_Moi_Giang!$K:$K,ThongKe_GV!O$1,TKB_HK2_Moi_Giang!$L:$L,ThongKe_GV!O$2)&gt;0,"X","")</f>
        <v/>
      </c>
      <c r="P190" s="79" t="str">
        <f>IF(COUNTIFS(TKB_HK2_Moi_Giang!$S:$S,ThongKe_GV!$C190,TKB_HK2_Moi_Giang!$K:$K,ThongKe_GV!P$1,TKB_HK2_Moi_Giang!$L:$L,ThongKe_GV!P$2)&gt;0,"X","")</f>
        <v/>
      </c>
      <c r="Q190" s="80" t="str">
        <f>IF(COUNTIFS(TKB_HK2_Moi_Giang!$S:$S,ThongKe_GV!$C190,TKB_HK2_Moi_Giang!$K:$K,ThongKe_GV!Q$1,TKB_HK2_Moi_Giang!$L:$L,ThongKe_GV!Q$2)&gt;0,"X","")</f>
        <v/>
      </c>
      <c r="R190" s="80" t="str">
        <f>IF(COUNTIFS(TKB_HK2_Moi_Giang!$S:$S,ThongKe_GV!$C190,TKB_HK2_Moi_Giang!$K:$K,ThongKe_GV!R$1,TKB_HK2_Moi_Giang!$L:$L,ThongKe_GV!R$2)&gt;0,"X","")</f>
        <v/>
      </c>
      <c r="S190" s="80" t="str">
        <f>IF(COUNTIFS(TKB_HK2_Moi_Giang!$S:$S,ThongKe_GV!$C190,TKB_HK2_Moi_Giang!$K:$K,ThongKe_GV!S$1,TKB_HK2_Moi_Giang!$L:$L,ThongKe_GV!S$2)&gt;0,"X","")</f>
        <v/>
      </c>
      <c r="T190" s="80" t="str">
        <f>IF(COUNTIFS(TKB_HK2_Moi_Giang!$S:$S,ThongKe_GV!$C190,TKB_HK2_Moi_Giang!$K:$K,ThongKe_GV!T$1,TKB_HK2_Moi_Giang!$L:$L,ThongKe_GV!T$2)&gt;0,"X","")</f>
        <v/>
      </c>
      <c r="U190" s="80" t="str">
        <f>IF(COUNTIFS(TKB_HK2_Moi_Giang!$S:$S,ThongKe_GV!$C190,TKB_HK2_Moi_Giang!$K:$K,ThongKe_GV!U$1,TKB_HK2_Moi_Giang!$L:$L,ThongKe_GV!U$2)&gt;0,"X","")</f>
        <v/>
      </c>
      <c r="V190" s="80" t="str">
        <f>IF(COUNTIFS(TKB_HK2_Moi_Giang!$S:$S,ThongKe_GV!$C190,TKB_HK2_Moi_Giang!$K:$K,ThongKe_GV!V$1,TKB_HK2_Moi_Giang!$L:$L,ThongKe_GV!V$2)&gt;0,"X","")</f>
        <v/>
      </c>
      <c r="W190" s="80" t="str">
        <f>IF(COUNTIFS(TKB_HK2_Moi_Giang!$S:$S,ThongKe_GV!$C190,TKB_HK2_Moi_Giang!$K:$K,ThongKe_GV!W$1,TKB_HK2_Moi_Giang!$L:$L,ThongKe_GV!W$2)&gt;0,"X","")</f>
        <v/>
      </c>
      <c r="X190" s="80" t="str">
        <f>IF(COUNTIFS(TKB_HK2_Moi_Giang!$S:$S,ThongKe_GV!$C190,TKB_HK2_Moi_Giang!$K:$K,ThongKe_GV!X$1,TKB_HK2_Moi_Giang!$L:$L,ThongKe_GV!X$2)&gt;0,"X","")</f>
        <v/>
      </c>
      <c r="Y190" s="80" t="str">
        <f>IF(COUNTIFS(TKB_HK2_Moi_Giang!$S:$S,ThongKe_GV!$C190,TKB_HK2_Moi_Giang!$K:$K,ThongKe_GV!Y$1,TKB_HK2_Moi_Giang!$L:$L,ThongKe_GV!Y$2)&gt;0,"X","")</f>
        <v/>
      </c>
      <c r="Z190" s="80" t="str">
        <f>IF(COUNTIFS(TKB_HK2_Moi_Giang!$S:$S,ThongKe_GV!$C190,TKB_HK2_Moi_Giang!$K:$K,ThongKe_GV!Z$1,TKB_HK2_Moi_Giang!$L:$L,ThongKe_GV!Z$2)&gt;0,"X","")</f>
        <v/>
      </c>
      <c r="AA190" s="80" t="str">
        <f>IF(COUNTIFS(TKB_HK2_Moi_Giang!$S:$S,ThongKe_GV!$C190,TKB_HK2_Moi_Giang!$K:$K,ThongKe_GV!AA$1,TKB_HK2_Moi_Giang!$L:$L,ThongKe_GV!AA$2)&gt;0,"X","")</f>
        <v/>
      </c>
      <c r="AB190" s="80" t="str">
        <f>IF(COUNTIFS(TKB_HK2_Moi_Giang!$S:$S,ThongKe_GV!$C190,TKB_HK2_Moi_Giang!$K:$K,ThongKe_GV!AB$1,TKB_HK2_Moi_Giang!$L:$L,ThongKe_GV!AB$2)&gt;0,"X","")</f>
        <v/>
      </c>
    </row>
    <row r="191">
      <c r="A191" s="68" t="str">
        <f t="shared" si="7"/>
        <v>Quản trị</v>
      </c>
      <c r="B191" s="77" t="s">
        <v>628</v>
      </c>
      <c r="C191" s="85" t="s">
        <v>629</v>
      </c>
      <c r="D191" s="85" t="s">
        <v>630</v>
      </c>
      <c r="E191" s="79" t="str">
        <f>IF(COUNTIFS(TKB_HK2_Moi_Giang!$S:$S,ThongKe_GV!$C191,TKB_HK2_Moi_Giang!$K:$K,ThongKe_GV!E$1,TKB_HK2_Moi_Giang!$L:$L,ThongKe_GV!E$2)&gt;0,"X","")</f>
        <v/>
      </c>
      <c r="F191" s="79" t="str">
        <f>IF(COUNTIFS(TKB_HK2_Moi_Giang!$S:$S,ThongKe_GV!$C191,TKB_HK2_Moi_Giang!$K:$K,ThongKe_GV!F$1,TKB_HK2_Moi_Giang!$L:$L,ThongKe_GV!F$2)&gt;0,"X","")</f>
        <v/>
      </c>
      <c r="G191" s="79" t="str">
        <f>IF(COUNTIFS(TKB_HK2_Moi_Giang!$S:$S,ThongKe_GV!$C191,TKB_HK2_Moi_Giang!$K:$K,ThongKe_GV!G$1,TKB_HK2_Moi_Giang!$L:$L,ThongKe_GV!G$2)&gt;0,"X","")</f>
        <v/>
      </c>
      <c r="H191" s="79" t="str">
        <f>IF(COUNTIFS(TKB_HK2_Moi_Giang!$S:$S,ThongKe_GV!$C191,TKB_HK2_Moi_Giang!$K:$K,ThongKe_GV!H$1,TKB_HK2_Moi_Giang!$L:$L,ThongKe_GV!H$2)&gt;0,"X","")</f>
        <v/>
      </c>
      <c r="I191" s="79" t="str">
        <f>IF(COUNTIFS(TKB_HK2_Moi_Giang!$S:$S,ThongKe_GV!$C191,TKB_HK2_Moi_Giang!$K:$K,ThongKe_GV!I$1,TKB_HK2_Moi_Giang!$L:$L,ThongKe_GV!I$2)&gt;0,"X","")</f>
        <v/>
      </c>
      <c r="J191" s="79" t="str">
        <f>IF(COUNTIFS(TKB_HK2_Moi_Giang!$S:$S,ThongKe_GV!$C191,TKB_HK2_Moi_Giang!$K:$K,ThongKe_GV!J$1,TKB_HK2_Moi_Giang!$L:$L,ThongKe_GV!J$2)&gt;0,"X","")</f>
        <v/>
      </c>
      <c r="K191" s="79" t="str">
        <f>IF(COUNTIFS(TKB_HK2_Moi_Giang!$S:$S,ThongKe_GV!$C191,TKB_HK2_Moi_Giang!$K:$K,ThongKe_GV!K$1,TKB_HK2_Moi_Giang!$L:$L,ThongKe_GV!K$2)&gt;0,"X","")</f>
        <v/>
      </c>
      <c r="L191" s="79" t="str">
        <f>IF(COUNTIFS(TKB_HK2_Moi_Giang!$S:$S,ThongKe_GV!$C191,TKB_HK2_Moi_Giang!$K:$K,ThongKe_GV!L$1,TKB_HK2_Moi_Giang!$L:$L,ThongKe_GV!L$2)&gt;0,"X","")</f>
        <v/>
      </c>
      <c r="M191" s="79" t="str">
        <f>IF(COUNTIFS(TKB_HK2_Moi_Giang!$S:$S,ThongKe_GV!$C191,TKB_HK2_Moi_Giang!$K:$K,ThongKe_GV!M$1,TKB_HK2_Moi_Giang!$L:$L,ThongKe_GV!M$2)&gt;0,"X","")</f>
        <v/>
      </c>
      <c r="N191" s="79" t="str">
        <f>IF(COUNTIFS(TKB_HK2_Moi_Giang!$S:$S,ThongKe_GV!$C191,TKB_HK2_Moi_Giang!$K:$K,ThongKe_GV!N$1,TKB_HK2_Moi_Giang!$L:$L,ThongKe_GV!N$2)&gt;0,"X","")</f>
        <v/>
      </c>
      <c r="O191" s="79" t="str">
        <f>IF(COUNTIFS(TKB_HK2_Moi_Giang!$S:$S,ThongKe_GV!$C191,TKB_HK2_Moi_Giang!$K:$K,ThongKe_GV!O$1,TKB_HK2_Moi_Giang!$L:$L,ThongKe_GV!O$2)&gt;0,"X","")</f>
        <v/>
      </c>
      <c r="P191" s="79" t="str">
        <f>IF(COUNTIFS(TKB_HK2_Moi_Giang!$S:$S,ThongKe_GV!$C191,TKB_HK2_Moi_Giang!$K:$K,ThongKe_GV!P$1,TKB_HK2_Moi_Giang!$L:$L,ThongKe_GV!P$2)&gt;0,"X","")</f>
        <v/>
      </c>
      <c r="Q191" s="80" t="str">
        <f>IF(COUNTIFS(TKB_HK2_Moi_Giang!$S:$S,ThongKe_GV!$C191,TKB_HK2_Moi_Giang!$K:$K,ThongKe_GV!Q$1,TKB_HK2_Moi_Giang!$L:$L,ThongKe_GV!Q$2)&gt;0,"X","")</f>
        <v/>
      </c>
      <c r="R191" s="80" t="str">
        <f>IF(COUNTIFS(TKB_HK2_Moi_Giang!$S:$S,ThongKe_GV!$C191,TKB_HK2_Moi_Giang!$K:$K,ThongKe_GV!R$1,TKB_HK2_Moi_Giang!$L:$L,ThongKe_GV!R$2)&gt;0,"X","")</f>
        <v/>
      </c>
      <c r="S191" s="80" t="str">
        <f>IF(COUNTIFS(TKB_HK2_Moi_Giang!$S:$S,ThongKe_GV!$C191,TKB_HK2_Moi_Giang!$K:$K,ThongKe_GV!S$1,TKB_HK2_Moi_Giang!$L:$L,ThongKe_GV!S$2)&gt;0,"X","")</f>
        <v/>
      </c>
      <c r="T191" s="80" t="str">
        <f>IF(COUNTIFS(TKB_HK2_Moi_Giang!$S:$S,ThongKe_GV!$C191,TKB_HK2_Moi_Giang!$K:$K,ThongKe_GV!T$1,TKB_HK2_Moi_Giang!$L:$L,ThongKe_GV!T$2)&gt;0,"X","")</f>
        <v/>
      </c>
      <c r="U191" s="80" t="str">
        <f>IF(COUNTIFS(TKB_HK2_Moi_Giang!$S:$S,ThongKe_GV!$C191,TKB_HK2_Moi_Giang!$K:$K,ThongKe_GV!U$1,TKB_HK2_Moi_Giang!$L:$L,ThongKe_GV!U$2)&gt;0,"X","")</f>
        <v/>
      </c>
      <c r="V191" s="80" t="str">
        <f>IF(COUNTIFS(TKB_HK2_Moi_Giang!$S:$S,ThongKe_GV!$C191,TKB_HK2_Moi_Giang!$K:$K,ThongKe_GV!V$1,TKB_HK2_Moi_Giang!$L:$L,ThongKe_GV!V$2)&gt;0,"X","")</f>
        <v/>
      </c>
      <c r="W191" s="80" t="str">
        <f>IF(COUNTIFS(TKB_HK2_Moi_Giang!$S:$S,ThongKe_GV!$C191,TKB_HK2_Moi_Giang!$K:$K,ThongKe_GV!W$1,TKB_HK2_Moi_Giang!$L:$L,ThongKe_GV!W$2)&gt;0,"X","")</f>
        <v/>
      </c>
      <c r="X191" s="80" t="str">
        <f>IF(COUNTIFS(TKB_HK2_Moi_Giang!$S:$S,ThongKe_GV!$C191,TKB_HK2_Moi_Giang!$K:$K,ThongKe_GV!X$1,TKB_HK2_Moi_Giang!$L:$L,ThongKe_GV!X$2)&gt;0,"X","")</f>
        <v/>
      </c>
      <c r="Y191" s="80" t="str">
        <f>IF(COUNTIFS(TKB_HK2_Moi_Giang!$S:$S,ThongKe_GV!$C191,TKB_HK2_Moi_Giang!$K:$K,ThongKe_GV!Y$1,TKB_HK2_Moi_Giang!$L:$L,ThongKe_GV!Y$2)&gt;0,"X","")</f>
        <v/>
      </c>
      <c r="Z191" s="80" t="str">
        <f>IF(COUNTIFS(TKB_HK2_Moi_Giang!$S:$S,ThongKe_GV!$C191,TKB_HK2_Moi_Giang!$K:$K,ThongKe_GV!Z$1,TKB_HK2_Moi_Giang!$L:$L,ThongKe_GV!Z$2)&gt;0,"X","")</f>
        <v/>
      </c>
      <c r="AA191" s="80" t="str">
        <f>IF(COUNTIFS(TKB_HK2_Moi_Giang!$S:$S,ThongKe_GV!$C191,TKB_HK2_Moi_Giang!$K:$K,ThongKe_GV!AA$1,TKB_HK2_Moi_Giang!$L:$L,ThongKe_GV!AA$2)&gt;0,"X","")</f>
        <v/>
      </c>
      <c r="AB191" s="80" t="str">
        <f>IF(COUNTIFS(TKB_HK2_Moi_Giang!$S:$S,ThongKe_GV!$C191,TKB_HK2_Moi_Giang!$K:$K,ThongKe_GV!AB$1,TKB_HK2_Moi_Giang!$L:$L,ThongKe_GV!AB$2)&gt;0,"X","")</f>
        <v/>
      </c>
    </row>
    <row r="192">
      <c r="A192" s="68" t="str">
        <f t="shared" si="7"/>
        <v>Ngoại ngữ</v>
      </c>
      <c r="B192" s="77" t="s">
        <v>631</v>
      </c>
      <c r="C192" s="85" t="s">
        <v>632</v>
      </c>
      <c r="D192" s="85" t="s">
        <v>633</v>
      </c>
      <c r="E192" s="79" t="str">
        <f>IF(COUNTIFS(TKB_HK2_Moi_Giang!$S:$S,ThongKe_GV!$C192,TKB_HK2_Moi_Giang!$K:$K,ThongKe_GV!E$1,TKB_HK2_Moi_Giang!$L:$L,ThongKe_GV!E$2)&gt;0,"X","")</f>
        <v/>
      </c>
      <c r="F192" s="79" t="str">
        <f>IF(COUNTIFS(TKB_HK2_Moi_Giang!$S:$S,ThongKe_GV!$C192,TKB_HK2_Moi_Giang!$K:$K,ThongKe_GV!F$1,TKB_HK2_Moi_Giang!$L:$L,ThongKe_GV!F$2)&gt;0,"X","")</f>
        <v/>
      </c>
      <c r="G192" s="79" t="str">
        <f>IF(COUNTIFS(TKB_HK2_Moi_Giang!$S:$S,ThongKe_GV!$C192,TKB_HK2_Moi_Giang!$K:$K,ThongKe_GV!G$1,TKB_HK2_Moi_Giang!$L:$L,ThongKe_GV!G$2)&gt;0,"X","")</f>
        <v/>
      </c>
      <c r="H192" s="79" t="str">
        <f>IF(COUNTIFS(TKB_HK2_Moi_Giang!$S:$S,ThongKe_GV!$C192,TKB_HK2_Moi_Giang!$K:$K,ThongKe_GV!H$1,TKB_HK2_Moi_Giang!$L:$L,ThongKe_GV!H$2)&gt;0,"X","")</f>
        <v/>
      </c>
      <c r="I192" s="79" t="str">
        <f>IF(COUNTIFS(TKB_HK2_Moi_Giang!$S:$S,ThongKe_GV!$C192,TKB_HK2_Moi_Giang!$K:$K,ThongKe_GV!I$1,TKB_HK2_Moi_Giang!$L:$L,ThongKe_GV!I$2)&gt;0,"X","")</f>
        <v/>
      </c>
      <c r="J192" s="79" t="str">
        <f>IF(COUNTIFS(TKB_HK2_Moi_Giang!$S:$S,ThongKe_GV!$C192,TKB_HK2_Moi_Giang!$K:$K,ThongKe_GV!J$1,TKB_HK2_Moi_Giang!$L:$L,ThongKe_GV!J$2)&gt;0,"X","")</f>
        <v/>
      </c>
      <c r="K192" s="79" t="str">
        <f>IF(COUNTIFS(TKB_HK2_Moi_Giang!$S:$S,ThongKe_GV!$C192,TKB_HK2_Moi_Giang!$K:$K,ThongKe_GV!K$1,TKB_HK2_Moi_Giang!$L:$L,ThongKe_GV!K$2)&gt;0,"X","")</f>
        <v/>
      </c>
      <c r="L192" s="79" t="str">
        <f>IF(COUNTIFS(TKB_HK2_Moi_Giang!$S:$S,ThongKe_GV!$C192,TKB_HK2_Moi_Giang!$K:$K,ThongKe_GV!L$1,TKB_HK2_Moi_Giang!$L:$L,ThongKe_GV!L$2)&gt;0,"X","")</f>
        <v/>
      </c>
      <c r="M192" s="79" t="str">
        <f>IF(COUNTIFS(TKB_HK2_Moi_Giang!$S:$S,ThongKe_GV!$C192,TKB_HK2_Moi_Giang!$K:$K,ThongKe_GV!M$1,TKB_HK2_Moi_Giang!$L:$L,ThongKe_GV!M$2)&gt;0,"X","")</f>
        <v/>
      </c>
      <c r="N192" s="79" t="str">
        <f>IF(COUNTIFS(TKB_HK2_Moi_Giang!$S:$S,ThongKe_GV!$C192,TKB_HK2_Moi_Giang!$K:$K,ThongKe_GV!N$1,TKB_HK2_Moi_Giang!$L:$L,ThongKe_GV!N$2)&gt;0,"X","")</f>
        <v/>
      </c>
      <c r="O192" s="79" t="str">
        <f>IF(COUNTIFS(TKB_HK2_Moi_Giang!$S:$S,ThongKe_GV!$C192,TKB_HK2_Moi_Giang!$K:$K,ThongKe_GV!O$1,TKB_HK2_Moi_Giang!$L:$L,ThongKe_GV!O$2)&gt;0,"X","")</f>
        <v/>
      </c>
      <c r="P192" s="79" t="str">
        <f>IF(COUNTIFS(TKB_HK2_Moi_Giang!$S:$S,ThongKe_GV!$C192,TKB_HK2_Moi_Giang!$K:$K,ThongKe_GV!P$1,TKB_HK2_Moi_Giang!$L:$L,ThongKe_GV!P$2)&gt;0,"X","")</f>
        <v/>
      </c>
      <c r="Q192" s="80" t="str">
        <f>IF(COUNTIFS(TKB_HK2_Moi_Giang!$S:$S,ThongKe_GV!$C192,TKB_HK2_Moi_Giang!$K:$K,ThongKe_GV!Q$1,TKB_HK2_Moi_Giang!$L:$L,ThongKe_GV!Q$2)&gt;0,"X","")</f>
        <v/>
      </c>
      <c r="R192" s="80" t="str">
        <f>IF(COUNTIFS(TKB_HK2_Moi_Giang!$S:$S,ThongKe_GV!$C192,TKB_HK2_Moi_Giang!$K:$K,ThongKe_GV!R$1,TKB_HK2_Moi_Giang!$L:$L,ThongKe_GV!R$2)&gt;0,"X","")</f>
        <v/>
      </c>
      <c r="S192" s="80" t="str">
        <f>IF(COUNTIFS(TKB_HK2_Moi_Giang!$S:$S,ThongKe_GV!$C192,TKB_HK2_Moi_Giang!$K:$K,ThongKe_GV!S$1,TKB_HK2_Moi_Giang!$L:$L,ThongKe_GV!S$2)&gt;0,"X","")</f>
        <v/>
      </c>
      <c r="T192" s="80" t="str">
        <f>IF(COUNTIFS(TKB_HK2_Moi_Giang!$S:$S,ThongKe_GV!$C192,TKB_HK2_Moi_Giang!$K:$K,ThongKe_GV!T$1,TKB_HK2_Moi_Giang!$L:$L,ThongKe_GV!T$2)&gt;0,"X","")</f>
        <v/>
      </c>
      <c r="U192" s="80" t="str">
        <f>IF(COUNTIFS(TKB_HK2_Moi_Giang!$S:$S,ThongKe_GV!$C192,TKB_HK2_Moi_Giang!$K:$K,ThongKe_GV!U$1,TKB_HK2_Moi_Giang!$L:$L,ThongKe_GV!U$2)&gt;0,"X","")</f>
        <v/>
      </c>
      <c r="V192" s="80" t="str">
        <f>IF(COUNTIFS(TKB_HK2_Moi_Giang!$S:$S,ThongKe_GV!$C192,TKB_HK2_Moi_Giang!$K:$K,ThongKe_GV!V$1,TKB_HK2_Moi_Giang!$L:$L,ThongKe_GV!V$2)&gt;0,"X","")</f>
        <v/>
      </c>
      <c r="W192" s="80" t="str">
        <f>IF(COUNTIFS(TKB_HK2_Moi_Giang!$S:$S,ThongKe_GV!$C192,TKB_HK2_Moi_Giang!$K:$K,ThongKe_GV!W$1,TKB_HK2_Moi_Giang!$L:$L,ThongKe_GV!W$2)&gt;0,"X","")</f>
        <v/>
      </c>
      <c r="X192" s="80" t="str">
        <f>IF(COUNTIFS(TKB_HK2_Moi_Giang!$S:$S,ThongKe_GV!$C192,TKB_HK2_Moi_Giang!$K:$K,ThongKe_GV!X$1,TKB_HK2_Moi_Giang!$L:$L,ThongKe_GV!X$2)&gt;0,"X","")</f>
        <v/>
      </c>
      <c r="Y192" s="80" t="str">
        <f>IF(COUNTIFS(TKB_HK2_Moi_Giang!$S:$S,ThongKe_GV!$C192,TKB_HK2_Moi_Giang!$K:$K,ThongKe_GV!Y$1,TKB_HK2_Moi_Giang!$L:$L,ThongKe_GV!Y$2)&gt;0,"X","")</f>
        <v/>
      </c>
      <c r="Z192" s="80" t="str">
        <f>IF(COUNTIFS(TKB_HK2_Moi_Giang!$S:$S,ThongKe_GV!$C192,TKB_HK2_Moi_Giang!$K:$K,ThongKe_GV!Z$1,TKB_HK2_Moi_Giang!$L:$L,ThongKe_GV!Z$2)&gt;0,"X","")</f>
        <v/>
      </c>
      <c r="AA192" s="80" t="str">
        <f>IF(COUNTIFS(TKB_HK2_Moi_Giang!$S:$S,ThongKe_GV!$C192,TKB_HK2_Moi_Giang!$K:$K,ThongKe_GV!AA$1,TKB_HK2_Moi_Giang!$L:$L,ThongKe_GV!AA$2)&gt;0,"X","")</f>
        <v/>
      </c>
      <c r="AB192" s="80" t="str">
        <f>IF(COUNTIFS(TKB_HK2_Moi_Giang!$S:$S,ThongKe_GV!$C192,TKB_HK2_Moi_Giang!$K:$K,ThongKe_GV!AB$1,TKB_HK2_Moi_Giang!$L:$L,ThongKe_GV!AB$2)&gt;0,"X","")</f>
        <v/>
      </c>
    </row>
    <row r="193">
      <c r="A193" s="68" t="str">
        <f t="shared" si="7"/>
        <v>Thiết kế</v>
      </c>
      <c r="B193" s="77" t="s">
        <v>634</v>
      </c>
      <c r="C193" s="85" t="s">
        <v>635</v>
      </c>
      <c r="D193" s="85" t="s">
        <v>636</v>
      </c>
      <c r="E193" s="79" t="str">
        <f>IF(COUNTIFS(TKB_HK2_Moi_Giang!$S:$S,ThongKe_GV!$C193,TKB_HK2_Moi_Giang!$K:$K,ThongKe_GV!E$1,TKB_HK2_Moi_Giang!$L:$L,ThongKe_GV!E$2)&gt;0,"X","")</f>
        <v/>
      </c>
      <c r="F193" s="79" t="str">
        <f>IF(COUNTIFS(TKB_HK2_Moi_Giang!$S:$S,ThongKe_GV!$C193,TKB_HK2_Moi_Giang!$K:$K,ThongKe_GV!F$1,TKB_HK2_Moi_Giang!$L:$L,ThongKe_GV!F$2)&gt;0,"X","")</f>
        <v/>
      </c>
      <c r="G193" s="79" t="str">
        <f>IF(COUNTIFS(TKB_HK2_Moi_Giang!$S:$S,ThongKe_GV!$C193,TKB_HK2_Moi_Giang!$K:$K,ThongKe_GV!G$1,TKB_HK2_Moi_Giang!$L:$L,ThongKe_GV!G$2)&gt;0,"X","")</f>
        <v/>
      </c>
      <c r="H193" s="79" t="str">
        <f>IF(COUNTIFS(TKB_HK2_Moi_Giang!$S:$S,ThongKe_GV!$C193,TKB_HK2_Moi_Giang!$K:$K,ThongKe_GV!H$1,TKB_HK2_Moi_Giang!$L:$L,ThongKe_GV!H$2)&gt;0,"X","")</f>
        <v/>
      </c>
      <c r="I193" s="79" t="str">
        <f>IF(COUNTIFS(TKB_HK2_Moi_Giang!$S:$S,ThongKe_GV!$C193,TKB_HK2_Moi_Giang!$K:$K,ThongKe_GV!I$1,TKB_HK2_Moi_Giang!$L:$L,ThongKe_GV!I$2)&gt;0,"X","")</f>
        <v/>
      </c>
      <c r="J193" s="79" t="str">
        <f>IF(COUNTIFS(TKB_HK2_Moi_Giang!$S:$S,ThongKe_GV!$C193,TKB_HK2_Moi_Giang!$K:$K,ThongKe_GV!J$1,TKB_HK2_Moi_Giang!$L:$L,ThongKe_GV!J$2)&gt;0,"X","")</f>
        <v/>
      </c>
      <c r="K193" s="79" t="str">
        <f>IF(COUNTIFS(TKB_HK2_Moi_Giang!$S:$S,ThongKe_GV!$C193,TKB_HK2_Moi_Giang!$K:$K,ThongKe_GV!K$1,TKB_HK2_Moi_Giang!$L:$L,ThongKe_GV!K$2)&gt;0,"X","")</f>
        <v/>
      </c>
      <c r="L193" s="79" t="str">
        <f>IF(COUNTIFS(TKB_HK2_Moi_Giang!$S:$S,ThongKe_GV!$C193,TKB_HK2_Moi_Giang!$K:$K,ThongKe_GV!L$1,TKB_HK2_Moi_Giang!$L:$L,ThongKe_GV!L$2)&gt;0,"X","")</f>
        <v/>
      </c>
      <c r="M193" s="79" t="str">
        <f>IF(COUNTIFS(TKB_HK2_Moi_Giang!$S:$S,ThongKe_GV!$C193,TKB_HK2_Moi_Giang!$K:$K,ThongKe_GV!M$1,TKB_HK2_Moi_Giang!$L:$L,ThongKe_GV!M$2)&gt;0,"X","")</f>
        <v/>
      </c>
      <c r="N193" s="79" t="str">
        <f>IF(COUNTIFS(TKB_HK2_Moi_Giang!$S:$S,ThongKe_GV!$C193,TKB_HK2_Moi_Giang!$K:$K,ThongKe_GV!N$1,TKB_HK2_Moi_Giang!$L:$L,ThongKe_GV!N$2)&gt;0,"X","")</f>
        <v/>
      </c>
      <c r="O193" s="79" t="str">
        <f>IF(COUNTIFS(TKB_HK2_Moi_Giang!$S:$S,ThongKe_GV!$C193,TKB_HK2_Moi_Giang!$K:$K,ThongKe_GV!O$1,TKB_HK2_Moi_Giang!$L:$L,ThongKe_GV!O$2)&gt;0,"X","")</f>
        <v/>
      </c>
      <c r="P193" s="79" t="str">
        <f>IF(COUNTIFS(TKB_HK2_Moi_Giang!$S:$S,ThongKe_GV!$C193,TKB_HK2_Moi_Giang!$K:$K,ThongKe_GV!P$1,TKB_HK2_Moi_Giang!$L:$L,ThongKe_GV!P$2)&gt;0,"X","")</f>
        <v/>
      </c>
      <c r="Q193" s="80" t="str">
        <f>IF(COUNTIFS(TKB_HK2_Moi_Giang!$S:$S,ThongKe_GV!$C193,TKB_HK2_Moi_Giang!$K:$K,ThongKe_GV!Q$1,TKB_HK2_Moi_Giang!$L:$L,ThongKe_GV!Q$2)&gt;0,"X","")</f>
        <v/>
      </c>
      <c r="R193" s="80" t="str">
        <f>IF(COUNTIFS(TKB_HK2_Moi_Giang!$S:$S,ThongKe_GV!$C193,TKB_HK2_Moi_Giang!$K:$K,ThongKe_GV!R$1,TKB_HK2_Moi_Giang!$L:$L,ThongKe_GV!R$2)&gt;0,"X","")</f>
        <v/>
      </c>
      <c r="S193" s="80" t="str">
        <f>IF(COUNTIFS(TKB_HK2_Moi_Giang!$S:$S,ThongKe_GV!$C193,TKB_HK2_Moi_Giang!$K:$K,ThongKe_GV!S$1,TKB_HK2_Moi_Giang!$L:$L,ThongKe_GV!S$2)&gt;0,"X","")</f>
        <v/>
      </c>
      <c r="T193" s="80" t="str">
        <f>IF(COUNTIFS(TKB_HK2_Moi_Giang!$S:$S,ThongKe_GV!$C193,TKB_HK2_Moi_Giang!$K:$K,ThongKe_GV!T$1,TKB_HK2_Moi_Giang!$L:$L,ThongKe_GV!T$2)&gt;0,"X","")</f>
        <v/>
      </c>
      <c r="U193" s="80" t="str">
        <f>IF(COUNTIFS(TKB_HK2_Moi_Giang!$S:$S,ThongKe_GV!$C193,TKB_HK2_Moi_Giang!$K:$K,ThongKe_GV!U$1,TKB_HK2_Moi_Giang!$L:$L,ThongKe_GV!U$2)&gt;0,"X","")</f>
        <v/>
      </c>
      <c r="V193" s="80" t="str">
        <f>IF(COUNTIFS(TKB_HK2_Moi_Giang!$S:$S,ThongKe_GV!$C193,TKB_HK2_Moi_Giang!$K:$K,ThongKe_GV!V$1,TKB_HK2_Moi_Giang!$L:$L,ThongKe_GV!V$2)&gt;0,"X","")</f>
        <v/>
      </c>
      <c r="W193" s="80" t="str">
        <f>IF(COUNTIFS(TKB_HK2_Moi_Giang!$S:$S,ThongKe_GV!$C193,TKB_HK2_Moi_Giang!$K:$K,ThongKe_GV!W$1,TKB_HK2_Moi_Giang!$L:$L,ThongKe_GV!W$2)&gt;0,"X","")</f>
        <v/>
      </c>
      <c r="X193" s="80" t="str">
        <f>IF(COUNTIFS(TKB_HK2_Moi_Giang!$S:$S,ThongKe_GV!$C193,TKB_HK2_Moi_Giang!$K:$K,ThongKe_GV!X$1,TKB_HK2_Moi_Giang!$L:$L,ThongKe_GV!X$2)&gt;0,"X","")</f>
        <v/>
      </c>
      <c r="Y193" s="80" t="str">
        <f>IF(COUNTIFS(TKB_HK2_Moi_Giang!$S:$S,ThongKe_GV!$C193,TKB_HK2_Moi_Giang!$K:$K,ThongKe_GV!Y$1,TKB_HK2_Moi_Giang!$L:$L,ThongKe_GV!Y$2)&gt;0,"X","")</f>
        <v/>
      </c>
      <c r="Z193" s="80" t="str">
        <f>IF(COUNTIFS(TKB_HK2_Moi_Giang!$S:$S,ThongKe_GV!$C193,TKB_HK2_Moi_Giang!$K:$K,ThongKe_GV!Z$1,TKB_HK2_Moi_Giang!$L:$L,ThongKe_GV!Z$2)&gt;0,"X","")</f>
        <v/>
      </c>
      <c r="AA193" s="80" t="str">
        <f>IF(COUNTIFS(TKB_HK2_Moi_Giang!$S:$S,ThongKe_GV!$C193,TKB_HK2_Moi_Giang!$K:$K,ThongKe_GV!AA$1,TKB_HK2_Moi_Giang!$L:$L,ThongKe_GV!AA$2)&gt;0,"X","")</f>
        <v/>
      </c>
      <c r="AB193" s="80" t="str">
        <f>IF(COUNTIFS(TKB_HK2_Moi_Giang!$S:$S,ThongKe_GV!$C193,TKB_HK2_Moi_Giang!$K:$K,ThongKe_GV!AB$1,TKB_HK2_Moi_Giang!$L:$L,ThongKe_GV!AB$2)&gt;0,"X","")</f>
        <v/>
      </c>
    </row>
    <row r="194">
      <c r="A194" s="68" t="str">
        <f t="shared" si="7"/>
        <v>Thiết kế</v>
      </c>
      <c r="B194" s="77" t="s">
        <v>637</v>
      </c>
      <c r="C194" s="85" t="s">
        <v>638</v>
      </c>
      <c r="D194" s="85" t="s">
        <v>639</v>
      </c>
      <c r="E194" s="79" t="str">
        <f>IF(COUNTIFS(TKB_HK2_Moi_Giang!$S:$S,ThongKe_GV!$C194,TKB_HK2_Moi_Giang!$K:$K,ThongKe_GV!E$1,TKB_HK2_Moi_Giang!$L:$L,ThongKe_GV!E$2)&gt;0,"X","")</f>
        <v/>
      </c>
      <c r="F194" s="79" t="str">
        <f>IF(COUNTIFS(TKB_HK2_Moi_Giang!$S:$S,ThongKe_GV!$C194,TKB_HK2_Moi_Giang!$K:$K,ThongKe_GV!F$1,TKB_HK2_Moi_Giang!$L:$L,ThongKe_GV!F$2)&gt;0,"X","")</f>
        <v/>
      </c>
      <c r="G194" s="79" t="str">
        <f>IF(COUNTIFS(TKB_HK2_Moi_Giang!$S:$S,ThongKe_GV!$C194,TKB_HK2_Moi_Giang!$K:$K,ThongKe_GV!G$1,TKB_HK2_Moi_Giang!$L:$L,ThongKe_GV!G$2)&gt;0,"X","")</f>
        <v/>
      </c>
      <c r="H194" s="79" t="str">
        <f>IF(COUNTIFS(TKB_HK2_Moi_Giang!$S:$S,ThongKe_GV!$C194,TKB_HK2_Moi_Giang!$K:$K,ThongKe_GV!H$1,TKB_HK2_Moi_Giang!$L:$L,ThongKe_GV!H$2)&gt;0,"X","")</f>
        <v/>
      </c>
      <c r="I194" s="79" t="str">
        <f>IF(COUNTIFS(TKB_HK2_Moi_Giang!$S:$S,ThongKe_GV!$C194,TKB_HK2_Moi_Giang!$K:$K,ThongKe_GV!I$1,TKB_HK2_Moi_Giang!$L:$L,ThongKe_GV!I$2)&gt;0,"X","")</f>
        <v/>
      </c>
      <c r="J194" s="79" t="str">
        <f>IF(COUNTIFS(TKB_HK2_Moi_Giang!$S:$S,ThongKe_GV!$C194,TKB_HK2_Moi_Giang!$K:$K,ThongKe_GV!J$1,TKB_HK2_Moi_Giang!$L:$L,ThongKe_GV!J$2)&gt;0,"X","")</f>
        <v/>
      </c>
      <c r="K194" s="79" t="str">
        <f>IF(COUNTIFS(TKB_HK2_Moi_Giang!$S:$S,ThongKe_GV!$C194,TKB_HK2_Moi_Giang!$K:$K,ThongKe_GV!K$1,TKB_HK2_Moi_Giang!$L:$L,ThongKe_GV!K$2)&gt;0,"X","")</f>
        <v/>
      </c>
      <c r="L194" s="79" t="str">
        <f>IF(COUNTIFS(TKB_HK2_Moi_Giang!$S:$S,ThongKe_GV!$C194,TKB_HK2_Moi_Giang!$K:$K,ThongKe_GV!L$1,TKB_HK2_Moi_Giang!$L:$L,ThongKe_GV!L$2)&gt;0,"X","")</f>
        <v/>
      </c>
      <c r="M194" s="79" t="str">
        <f>IF(COUNTIFS(TKB_HK2_Moi_Giang!$S:$S,ThongKe_GV!$C194,TKB_HK2_Moi_Giang!$K:$K,ThongKe_GV!M$1,TKB_HK2_Moi_Giang!$L:$L,ThongKe_GV!M$2)&gt;0,"X","")</f>
        <v/>
      </c>
      <c r="N194" s="79" t="str">
        <f>IF(COUNTIFS(TKB_HK2_Moi_Giang!$S:$S,ThongKe_GV!$C194,TKB_HK2_Moi_Giang!$K:$K,ThongKe_GV!N$1,TKB_HK2_Moi_Giang!$L:$L,ThongKe_GV!N$2)&gt;0,"X","")</f>
        <v/>
      </c>
      <c r="O194" s="79" t="str">
        <f>IF(COUNTIFS(TKB_HK2_Moi_Giang!$S:$S,ThongKe_GV!$C194,TKB_HK2_Moi_Giang!$K:$K,ThongKe_GV!O$1,TKB_HK2_Moi_Giang!$L:$L,ThongKe_GV!O$2)&gt;0,"X","")</f>
        <v/>
      </c>
      <c r="P194" s="79" t="str">
        <f>IF(COUNTIFS(TKB_HK2_Moi_Giang!$S:$S,ThongKe_GV!$C194,TKB_HK2_Moi_Giang!$K:$K,ThongKe_GV!P$1,TKB_HK2_Moi_Giang!$L:$L,ThongKe_GV!P$2)&gt;0,"X","")</f>
        <v/>
      </c>
      <c r="Q194" s="80" t="str">
        <f>IF(COUNTIFS(TKB_HK2_Moi_Giang!$S:$S,ThongKe_GV!$C194,TKB_HK2_Moi_Giang!$K:$K,ThongKe_GV!Q$1,TKB_HK2_Moi_Giang!$L:$L,ThongKe_GV!Q$2)&gt;0,"X","")</f>
        <v/>
      </c>
      <c r="R194" s="80" t="str">
        <f>IF(COUNTIFS(TKB_HK2_Moi_Giang!$S:$S,ThongKe_GV!$C194,TKB_HK2_Moi_Giang!$K:$K,ThongKe_GV!R$1,TKB_HK2_Moi_Giang!$L:$L,ThongKe_GV!R$2)&gt;0,"X","")</f>
        <v/>
      </c>
      <c r="S194" s="80" t="str">
        <f>IF(COUNTIFS(TKB_HK2_Moi_Giang!$S:$S,ThongKe_GV!$C194,TKB_HK2_Moi_Giang!$K:$K,ThongKe_GV!S$1,TKB_HK2_Moi_Giang!$L:$L,ThongKe_GV!S$2)&gt;0,"X","")</f>
        <v/>
      </c>
      <c r="T194" s="80" t="str">
        <f>IF(COUNTIFS(TKB_HK2_Moi_Giang!$S:$S,ThongKe_GV!$C194,TKB_HK2_Moi_Giang!$K:$K,ThongKe_GV!T$1,TKB_HK2_Moi_Giang!$L:$L,ThongKe_GV!T$2)&gt;0,"X","")</f>
        <v/>
      </c>
      <c r="U194" s="80" t="str">
        <f>IF(COUNTIFS(TKB_HK2_Moi_Giang!$S:$S,ThongKe_GV!$C194,TKB_HK2_Moi_Giang!$K:$K,ThongKe_GV!U$1,TKB_HK2_Moi_Giang!$L:$L,ThongKe_GV!U$2)&gt;0,"X","")</f>
        <v/>
      </c>
      <c r="V194" s="80" t="str">
        <f>IF(COUNTIFS(TKB_HK2_Moi_Giang!$S:$S,ThongKe_GV!$C194,TKB_HK2_Moi_Giang!$K:$K,ThongKe_GV!V$1,TKB_HK2_Moi_Giang!$L:$L,ThongKe_GV!V$2)&gt;0,"X","")</f>
        <v/>
      </c>
      <c r="W194" s="80" t="str">
        <f>IF(COUNTIFS(TKB_HK2_Moi_Giang!$S:$S,ThongKe_GV!$C194,TKB_HK2_Moi_Giang!$K:$K,ThongKe_GV!W$1,TKB_HK2_Moi_Giang!$L:$L,ThongKe_GV!W$2)&gt;0,"X","")</f>
        <v/>
      </c>
      <c r="X194" s="80" t="str">
        <f>IF(COUNTIFS(TKB_HK2_Moi_Giang!$S:$S,ThongKe_GV!$C194,TKB_HK2_Moi_Giang!$K:$K,ThongKe_GV!X$1,TKB_HK2_Moi_Giang!$L:$L,ThongKe_GV!X$2)&gt;0,"X","")</f>
        <v/>
      </c>
      <c r="Y194" s="80" t="str">
        <f>IF(COUNTIFS(TKB_HK2_Moi_Giang!$S:$S,ThongKe_GV!$C194,TKB_HK2_Moi_Giang!$K:$K,ThongKe_GV!Y$1,TKB_HK2_Moi_Giang!$L:$L,ThongKe_GV!Y$2)&gt;0,"X","")</f>
        <v/>
      </c>
      <c r="Z194" s="80" t="str">
        <f>IF(COUNTIFS(TKB_HK2_Moi_Giang!$S:$S,ThongKe_GV!$C194,TKB_HK2_Moi_Giang!$K:$K,ThongKe_GV!Z$1,TKB_HK2_Moi_Giang!$L:$L,ThongKe_GV!Z$2)&gt;0,"X","")</f>
        <v/>
      </c>
      <c r="AA194" s="80" t="str">
        <f>IF(COUNTIFS(TKB_HK2_Moi_Giang!$S:$S,ThongKe_GV!$C194,TKB_HK2_Moi_Giang!$K:$K,ThongKe_GV!AA$1,TKB_HK2_Moi_Giang!$L:$L,ThongKe_GV!AA$2)&gt;0,"X","")</f>
        <v/>
      </c>
      <c r="AB194" s="80" t="str">
        <f>IF(COUNTIFS(TKB_HK2_Moi_Giang!$S:$S,ThongKe_GV!$C194,TKB_HK2_Moi_Giang!$K:$K,ThongKe_GV!AB$1,TKB_HK2_Moi_Giang!$L:$L,ThongKe_GV!AB$2)&gt;0,"X","")</f>
        <v/>
      </c>
    </row>
    <row r="195">
      <c r="A195" s="68" t="str">
        <f t="shared" si="7"/>
        <v/>
      </c>
      <c r="B195" s="77" t="s">
        <v>640</v>
      </c>
      <c r="C195" s="85" t="s">
        <v>641</v>
      </c>
      <c r="D195" s="85" t="s">
        <v>642</v>
      </c>
      <c r="E195" s="79" t="str">
        <f>IF(COUNTIFS(TKB_HK2_Moi_Giang!$S:$S,ThongKe_GV!$C195,TKB_HK2_Moi_Giang!$K:$K,ThongKe_GV!E$1,TKB_HK2_Moi_Giang!$L:$L,ThongKe_GV!E$2)&gt;0,"X","")</f>
        <v/>
      </c>
      <c r="F195" s="79" t="str">
        <f>IF(COUNTIFS(TKB_HK2_Moi_Giang!$S:$S,ThongKe_GV!$C195,TKB_HK2_Moi_Giang!$K:$K,ThongKe_GV!F$1,TKB_HK2_Moi_Giang!$L:$L,ThongKe_GV!F$2)&gt;0,"X","")</f>
        <v/>
      </c>
      <c r="G195" s="79" t="str">
        <f>IF(COUNTIFS(TKB_HK2_Moi_Giang!$S:$S,ThongKe_GV!$C195,TKB_HK2_Moi_Giang!$K:$K,ThongKe_GV!G$1,TKB_HK2_Moi_Giang!$L:$L,ThongKe_GV!G$2)&gt;0,"X","")</f>
        <v/>
      </c>
      <c r="H195" s="79" t="str">
        <f>IF(COUNTIFS(TKB_HK2_Moi_Giang!$S:$S,ThongKe_GV!$C195,TKB_HK2_Moi_Giang!$K:$K,ThongKe_GV!H$1,TKB_HK2_Moi_Giang!$L:$L,ThongKe_GV!H$2)&gt;0,"X","")</f>
        <v/>
      </c>
      <c r="I195" s="79" t="str">
        <f>IF(COUNTIFS(TKB_HK2_Moi_Giang!$S:$S,ThongKe_GV!$C195,TKB_HK2_Moi_Giang!$K:$K,ThongKe_GV!I$1,TKB_HK2_Moi_Giang!$L:$L,ThongKe_GV!I$2)&gt;0,"X","")</f>
        <v/>
      </c>
      <c r="J195" s="79" t="str">
        <f>IF(COUNTIFS(TKB_HK2_Moi_Giang!$S:$S,ThongKe_GV!$C195,TKB_HK2_Moi_Giang!$K:$K,ThongKe_GV!J$1,TKB_HK2_Moi_Giang!$L:$L,ThongKe_GV!J$2)&gt;0,"X","")</f>
        <v/>
      </c>
      <c r="K195" s="79" t="str">
        <f>IF(COUNTIFS(TKB_HK2_Moi_Giang!$S:$S,ThongKe_GV!$C195,TKB_HK2_Moi_Giang!$K:$K,ThongKe_GV!K$1,TKB_HK2_Moi_Giang!$L:$L,ThongKe_GV!K$2)&gt;0,"X","")</f>
        <v/>
      </c>
      <c r="L195" s="79" t="str">
        <f>IF(COUNTIFS(TKB_HK2_Moi_Giang!$S:$S,ThongKe_GV!$C195,TKB_HK2_Moi_Giang!$K:$K,ThongKe_GV!L$1,TKB_HK2_Moi_Giang!$L:$L,ThongKe_GV!L$2)&gt;0,"X","")</f>
        <v/>
      </c>
      <c r="M195" s="79" t="str">
        <f>IF(COUNTIFS(TKB_HK2_Moi_Giang!$S:$S,ThongKe_GV!$C195,TKB_HK2_Moi_Giang!$K:$K,ThongKe_GV!M$1,TKB_HK2_Moi_Giang!$L:$L,ThongKe_GV!M$2)&gt;0,"X","")</f>
        <v/>
      </c>
      <c r="N195" s="79" t="str">
        <f>IF(COUNTIFS(TKB_HK2_Moi_Giang!$S:$S,ThongKe_GV!$C195,TKB_HK2_Moi_Giang!$K:$K,ThongKe_GV!N$1,TKB_HK2_Moi_Giang!$L:$L,ThongKe_GV!N$2)&gt;0,"X","")</f>
        <v/>
      </c>
      <c r="O195" s="79" t="str">
        <f>IF(COUNTIFS(TKB_HK2_Moi_Giang!$S:$S,ThongKe_GV!$C195,TKB_HK2_Moi_Giang!$K:$K,ThongKe_GV!O$1,TKB_HK2_Moi_Giang!$L:$L,ThongKe_GV!O$2)&gt;0,"X","")</f>
        <v/>
      </c>
      <c r="P195" s="79" t="str">
        <f>IF(COUNTIFS(TKB_HK2_Moi_Giang!$S:$S,ThongKe_GV!$C195,TKB_HK2_Moi_Giang!$K:$K,ThongKe_GV!P$1,TKB_HK2_Moi_Giang!$L:$L,ThongKe_GV!P$2)&gt;0,"X","")</f>
        <v/>
      </c>
      <c r="Q195" s="80" t="str">
        <f>IF(COUNTIFS(TKB_HK2_Moi_Giang!$S:$S,ThongKe_GV!$C195,TKB_HK2_Moi_Giang!$K:$K,ThongKe_GV!Q$1,TKB_HK2_Moi_Giang!$L:$L,ThongKe_GV!Q$2)&gt;0,"X","")</f>
        <v/>
      </c>
      <c r="R195" s="80" t="str">
        <f>IF(COUNTIFS(TKB_HK2_Moi_Giang!$S:$S,ThongKe_GV!$C195,TKB_HK2_Moi_Giang!$K:$K,ThongKe_GV!R$1,TKB_HK2_Moi_Giang!$L:$L,ThongKe_GV!R$2)&gt;0,"X","")</f>
        <v/>
      </c>
      <c r="S195" s="80" t="str">
        <f>IF(COUNTIFS(TKB_HK2_Moi_Giang!$S:$S,ThongKe_GV!$C195,TKB_HK2_Moi_Giang!$K:$K,ThongKe_GV!S$1,TKB_HK2_Moi_Giang!$L:$L,ThongKe_GV!S$2)&gt;0,"X","")</f>
        <v/>
      </c>
      <c r="T195" s="80" t="str">
        <f>IF(COUNTIFS(TKB_HK2_Moi_Giang!$S:$S,ThongKe_GV!$C195,TKB_HK2_Moi_Giang!$K:$K,ThongKe_GV!T$1,TKB_HK2_Moi_Giang!$L:$L,ThongKe_GV!T$2)&gt;0,"X","")</f>
        <v/>
      </c>
      <c r="U195" s="80" t="str">
        <f>IF(COUNTIFS(TKB_HK2_Moi_Giang!$S:$S,ThongKe_GV!$C195,TKB_HK2_Moi_Giang!$K:$K,ThongKe_GV!U$1,TKB_HK2_Moi_Giang!$L:$L,ThongKe_GV!U$2)&gt;0,"X","")</f>
        <v/>
      </c>
      <c r="V195" s="80" t="str">
        <f>IF(COUNTIFS(TKB_HK2_Moi_Giang!$S:$S,ThongKe_GV!$C195,TKB_HK2_Moi_Giang!$K:$K,ThongKe_GV!V$1,TKB_HK2_Moi_Giang!$L:$L,ThongKe_GV!V$2)&gt;0,"X","")</f>
        <v/>
      </c>
      <c r="W195" s="80" t="str">
        <f>IF(COUNTIFS(TKB_HK2_Moi_Giang!$S:$S,ThongKe_GV!$C195,TKB_HK2_Moi_Giang!$K:$K,ThongKe_GV!W$1,TKB_HK2_Moi_Giang!$L:$L,ThongKe_GV!W$2)&gt;0,"X","")</f>
        <v/>
      </c>
      <c r="X195" s="80" t="str">
        <f>IF(COUNTIFS(TKB_HK2_Moi_Giang!$S:$S,ThongKe_GV!$C195,TKB_HK2_Moi_Giang!$K:$K,ThongKe_GV!X$1,TKB_HK2_Moi_Giang!$L:$L,ThongKe_GV!X$2)&gt;0,"X","")</f>
        <v/>
      </c>
      <c r="Y195" s="80" t="str">
        <f>IF(COUNTIFS(TKB_HK2_Moi_Giang!$S:$S,ThongKe_GV!$C195,TKB_HK2_Moi_Giang!$K:$K,ThongKe_GV!Y$1,TKB_HK2_Moi_Giang!$L:$L,ThongKe_GV!Y$2)&gt;0,"X","")</f>
        <v/>
      </c>
      <c r="Z195" s="80" t="str">
        <f>IF(COUNTIFS(TKB_HK2_Moi_Giang!$S:$S,ThongKe_GV!$C195,TKB_HK2_Moi_Giang!$K:$K,ThongKe_GV!Z$1,TKB_HK2_Moi_Giang!$L:$L,ThongKe_GV!Z$2)&gt;0,"X","")</f>
        <v/>
      </c>
      <c r="AA195" s="80" t="str">
        <f>IF(COUNTIFS(TKB_HK2_Moi_Giang!$S:$S,ThongKe_GV!$C195,TKB_HK2_Moi_Giang!$K:$K,ThongKe_GV!AA$1,TKB_HK2_Moi_Giang!$L:$L,ThongKe_GV!AA$2)&gt;0,"X","")</f>
        <v/>
      </c>
      <c r="AB195" s="80" t="str">
        <f>IF(COUNTIFS(TKB_HK2_Moi_Giang!$S:$S,ThongKe_GV!$C195,TKB_HK2_Moi_Giang!$K:$K,ThongKe_GV!AB$1,TKB_HK2_Moi_Giang!$L:$L,ThongKe_GV!AB$2)&gt;0,"X","")</f>
        <v/>
      </c>
    </row>
    <row r="196">
      <c r="A196" s="68" t="str">
        <f t="shared" si="7"/>
        <v>Quản trị</v>
      </c>
      <c r="B196" s="77" t="s">
        <v>643</v>
      </c>
      <c r="C196" s="85" t="s">
        <v>644</v>
      </c>
      <c r="D196" s="85" t="s">
        <v>645</v>
      </c>
      <c r="E196" s="79" t="str">
        <f>IF(COUNTIFS(TKB_HK2_Moi_Giang!$S:$S,ThongKe_GV!$C196,TKB_HK2_Moi_Giang!$K:$K,ThongKe_GV!E$1,TKB_HK2_Moi_Giang!$L:$L,ThongKe_GV!E$2)&gt;0,"X","")</f>
        <v/>
      </c>
      <c r="F196" s="79" t="str">
        <f>IF(COUNTIFS(TKB_HK2_Moi_Giang!$S:$S,ThongKe_GV!$C196,TKB_HK2_Moi_Giang!$K:$K,ThongKe_GV!F$1,TKB_HK2_Moi_Giang!$L:$L,ThongKe_GV!F$2)&gt;0,"X","")</f>
        <v/>
      </c>
      <c r="G196" s="79" t="str">
        <f>IF(COUNTIFS(TKB_HK2_Moi_Giang!$S:$S,ThongKe_GV!$C196,TKB_HK2_Moi_Giang!$K:$K,ThongKe_GV!G$1,TKB_HK2_Moi_Giang!$L:$L,ThongKe_GV!G$2)&gt;0,"X","")</f>
        <v/>
      </c>
      <c r="H196" s="79" t="str">
        <f>IF(COUNTIFS(TKB_HK2_Moi_Giang!$S:$S,ThongKe_GV!$C196,TKB_HK2_Moi_Giang!$K:$K,ThongKe_GV!H$1,TKB_HK2_Moi_Giang!$L:$L,ThongKe_GV!H$2)&gt;0,"X","")</f>
        <v/>
      </c>
      <c r="I196" s="79" t="str">
        <f>IF(COUNTIFS(TKB_HK2_Moi_Giang!$S:$S,ThongKe_GV!$C196,TKB_HK2_Moi_Giang!$K:$K,ThongKe_GV!I$1,TKB_HK2_Moi_Giang!$L:$L,ThongKe_GV!I$2)&gt;0,"X","")</f>
        <v/>
      </c>
      <c r="J196" s="79" t="str">
        <f>IF(COUNTIFS(TKB_HK2_Moi_Giang!$S:$S,ThongKe_GV!$C196,TKB_HK2_Moi_Giang!$K:$K,ThongKe_GV!J$1,TKB_HK2_Moi_Giang!$L:$L,ThongKe_GV!J$2)&gt;0,"X","")</f>
        <v/>
      </c>
      <c r="K196" s="79" t="str">
        <f>IF(COUNTIFS(TKB_HK2_Moi_Giang!$S:$S,ThongKe_GV!$C196,TKB_HK2_Moi_Giang!$K:$K,ThongKe_GV!K$1,TKB_HK2_Moi_Giang!$L:$L,ThongKe_GV!K$2)&gt;0,"X","")</f>
        <v/>
      </c>
      <c r="L196" s="79" t="str">
        <f>IF(COUNTIFS(TKB_HK2_Moi_Giang!$S:$S,ThongKe_GV!$C196,TKB_HK2_Moi_Giang!$K:$K,ThongKe_GV!L$1,TKB_HK2_Moi_Giang!$L:$L,ThongKe_GV!L$2)&gt;0,"X","")</f>
        <v/>
      </c>
      <c r="M196" s="79" t="str">
        <f>IF(COUNTIFS(TKB_HK2_Moi_Giang!$S:$S,ThongKe_GV!$C196,TKB_HK2_Moi_Giang!$K:$K,ThongKe_GV!M$1,TKB_HK2_Moi_Giang!$L:$L,ThongKe_GV!M$2)&gt;0,"X","")</f>
        <v/>
      </c>
      <c r="N196" s="79" t="str">
        <f>IF(COUNTIFS(TKB_HK2_Moi_Giang!$S:$S,ThongKe_GV!$C196,TKB_HK2_Moi_Giang!$K:$K,ThongKe_GV!N$1,TKB_HK2_Moi_Giang!$L:$L,ThongKe_GV!N$2)&gt;0,"X","")</f>
        <v/>
      </c>
      <c r="O196" s="79" t="str">
        <f>IF(COUNTIFS(TKB_HK2_Moi_Giang!$S:$S,ThongKe_GV!$C196,TKB_HK2_Moi_Giang!$K:$K,ThongKe_GV!O$1,TKB_HK2_Moi_Giang!$L:$L,ThongKe_GV!O$2)&gt;0,"X","")</f>
        <v/>
      </c>
      <c r="P196" s="79" t="str">
        <f>IF(COUNTIFS(TKB_HK2_Moi_Giang!$S:$S,ThongKe_GV!$C196,TKB_HK2_Moi_Giang!$K:$K,ThongKe_GV!P$1,TKB_HK2_Moi_Giang!$L:$L,ThongKe_GV!P$2)&gt;0,"X","")</f>
        <v/>
      </c>
      <c r="Q196" s="80" t="str">
        <f>IF(COUNTIFS(TKB_HK2_Moi_Giang!$S:$S,ThongKe_GV!$C196,TKB_HK2_Moi_Giang!$K:$K,ThongKe_GV!Q$1,TKB_HK2_Moi_Giang!$L:$L,ThongKe_GV!Q$2)&gt;0,"X","")</f>
        <v/>
      </c>
      <c r="R196" s="80" t="str">
        <f>IF(COUNTIFS(TKB_HK2_Moi_Giang!$S:$S,ThongKe_GV!$C196,TKB_HK2_Moi_Giang!$K:$K,ThongKe_GV!R$1,TKB_HK2_Moi_Giang!$L:$L,ThongKe_GV!R$2)&gt;0,"X","")</f>
        <v/>
      </c>
      <c r="S196" s="80" t="str">
        <f>IF(COUNTIFS(TKB_HK2_Moi_Giang!$S:$S,ThongKe_GV!$C196,TKB_HK2_Moi_Giang!$K:$K,ThongKe_GV!S$1,TKB_HK2_Moi_Giang!$L:$L,ThongKe_GV!S$2)&gt;0,"X","")</f>
        <v/>
      </c>
      <c r="T196" s="80" t="str">
        <f>IF(COUNTIFS(TKB_HK2_Moi_Giang!$S:$S,ThongKe_GV!$C196,TKB_HK2_Moi_Giang!$K:$K,ThongKe_GV!T$1,TKB_HK2_Moi_Giang!$L:$L,ThongKe_GV!T$2)&gt;0,"X","")</f>
        <v/>
      </c>
      <c r="U196" s="80" t="str">
        <f>IF(COUNTIFS(TKB_HK2_Moi_Giang!$S:$S,ThongKe_GV!$C196,TKB_HK2_Moi_Giang!$K:$K,ThongKe_GV!U$1,TKB_HK2_Moi_Giang!$L:$L,ThongKe_GV!U$2)&gt;0,"X","")</f>
        <v/>
      </c>
      <c r="V196" s="80" t="str">
        <f>IF(COUNTIFS(TKB_HK2_Moi_Giang!$S:$S,ThongKe_GV!$C196,TKB_HK2_Moi_Giang!$K:$K,ThongKe_GV!V$1,TKB_HK2_Moi_Giang!$L:$L,ThongKe_GV!V$2)&gt;0,"X","")</f>
        <v/>
      </c>
      <c r="W196" s="80" t="str">
        <f>IF(COUNTIFS(TKB_HK2_Moi_Giang!$S:$S,ThongKe_GV!$C196,TKB_HK2_Moi_Giang!$K:$K,ThongKe_GV!W$1,TKB_HK2_Moi_Giang!$L:$L,ThongKe_GV!W$2)&gt;0,"X","")</f>
        <v/>
      </c>
      <c r="X196" s="80" t="str">
        <f>IF(COUNTIFS(TKB_HK2_Moi_Giang!$S:$S,ThongKe_GV!$C196,TKB_HK2_Moi_Giang!$K:$K,ThongKe_GV!X$1,TKB_HK2_Moi_Giang!$L:$L,ThongKe_GV!X$2)&gt;0,"X","")</f>
        <v/>
      </c>
      <c r="Y196" s="80" t="str">
        <f>IF(COUNTIFS(TKB_HK2_Moi_Giang!$S:$S,ThongKe_GV!$C196,TKB_HK2_Moi_Giang!$K:$K,ThongKe_GV!Y$1,TKB_HK2_Moi_Giang!$L:$L,ThongKe_GV!Y$2)&gt;0,"X","")</f>
        <v/>
      </c>
      <c r="Z196" s="80" t="str">
        <f>IF(COUNTIFS(TKB_HK2_Moi_Giang!$S:$S,ThongKe_GV!$C196,TKB_HK2_Moi_Giang!$K:$K,ThongKe_GV!Z$1,TKB_HK2_Moi_Giang!$L:$L,ThongKe_GV!Z$2)&gt;0,"X","")</f>
        <v/>
      </c>
      <c r="AA196" s="80" t="str">
        <f>IF(COUNTIFS(TKB_HK2_Moi_Giang!$S:$S,ThongKe_GV!$C196,TKB_HK2_Moi_Giang!$K:$K,ThongKe_GV!AA$1,TKB_HK2_Moi_Giang!$L:$L,ThongKe_GV!AA$2)&gt;0,"X","")</f>
        <v/>
      </c>
      <c r="AB196" s="80" t="str">
        <f>IF(COUNTIFS(TKB_HK2_Moi_Giang!$S:$S,ThongKe_GV!$C196,TKB_HK2_Moi_Giang!$K:$K,ThongKe_GV!AB$1,TKB_HK2_Moi_Giang!$L:$L,ThongKe_GV!AB$2)&gt;0,"X","")</f>
        <v/>
      </c>
    </row>
    <row r="197">
      <c r="A197" s="68" t="str">
        <f t="shared" si="7"/>
        <v>Văn hóa</v>
      </c>
      <c r="B197" s="77" t="s">
        <v>646</v>
      </c>
      <c r="C197" s="85" t="s">
        <v>647</v>
      </c>
      <c r="D197" s="85" t="s">
        <v>648</v>
      </c>
      <c r="E197" s="79" t="str">
        <f>IF(COUNTIFS(TKB_HK2_Moi_Giang!$S:$S,ThongKe_GV!$C197,TKB_HK2_Moi_Giang!$K:$K,ThongKe_GV!E$1,TKB_HK2_Moi_Giang!$L:$L,ThongKe_GV!E$2)&gt;0,"X","")</f>
        <v/>
      </c>
      <c r="F197" s="79" t="str">
        <f>IF(COUNTIFS(TKB_HK2_Moi_Giang!$S:$S,ThongKe_GV!$C197,TKB_HK2_Moi_Giang!$K:$K,ThongKe_GV!F$1,TKB_HK2_Moi_Giang!$L:$L,ThongKe_GV!F$2)&gt;0,"X","")</f>
        <v/>
      </c>
      <c r="G197" s="79" t="str">
        <f>IF(COUNTIFS(TKB_HK2_Moi_Giang!$S:$S,ThongKe_GV!$C197,TKB_HK2_Moi_Giang!$K:$K,ThongKe_GV!G$1,TKB_HK2_Moi_Giang!$L:$L,ThongKe_GV!G$2)&gt;0,"X","")</f>
        <v/>
      </c>
      <c r="H197" s="79" t="str">
        <f>IF(COUNTIFS(TKB_HK2_Moi_Giang!$S:$S,ThongKe_GV!$C197,TKB_HK2_Moi_Giang!$K:$K,ThongKe_GV!H$1,TKB_HK2_Moi_Giang!$L:$L,ThongKe_GV!H$2)&gt;0,"X","")</f>
        <v/>
      </c>
      <c r="I197" s="79" t="str">
        <f>IF(COUNTIFS(TKB_HK2_Moi_Giang!$S:$S,ThongKe_GV!$C197,TKB_HK2_Moi_Giang!$K:$K,ThongKe_GV!I$1,TKB_HK2_Moi_Giang!$L:$L,ThongKe_GV!I$2)&gt;0,"X","")</f>
        <v/>
      </c>
      <c r="J197" s="79" t="str">
        <f>IF(COUNTIFS(TKB_HK2_Moi_Giang!$S:$S,ThongKe_GV!$C197,TKB_HK2_Moi_Giang!$K:$K,ThongKe_GV!J$1,TKB_HK2_Moi_Giang!$L:$L,ThongKe_GV!J$2)&gt;0,"X","")</f>
        <v/>
      </c>
      <c r="K197" s="79" t="str">
        <f>IF(COUNTIFS(TKB_HK2_Moi_Giang!$S:$S,ThongKe_GV!$C197,TKB_HK2_Moi_Giang!$K:$K,ThongKe_GV!K$1,TKB_HK2_Moi_Giang!$L:$L,ThongKe_GV!K$2)&gt;0,"X","")</f>
        <v/>
      </c>
      <c r="L197" s="79" t="str">
        <f>IF(COUNTIFS(TKB_HK2_Moi_Giang!$S:$S,ThongKe_GV!$C197,TKB_HK2_Moi_Giang!$K:$K,ThongKe_GV!L$1,TKB_HK2_Moi_Giang!$L:$L,ThongKe_GV!L$2)&gt;0,"X","")</f>
        <v/>
      </c>
      <c r="M197" s="79" t="str">
        <f>IF(COUNTIFS(TKB_HK2_Moi_Giang!$S:$S,ThongKe_GV!$C197,TKB_HK2_Moi_Giang!$K:$K,ThongKe_GV!M$1,TKB_HK2_Moi_Giang!$L:$L,ThongKe_GV!M$2)&gt;0,"X","")</f>
        <v/>
      </c>
      <c r="N197" s="79" t="str">
        <f>IF(COUNTIFS(TKB_HK2_Moi_Giang!$S:$S,ThongKe_GV!$C197,TKB_HK2_Moi_Giang!$K:$K,ThongKe_GV!N$1,TKB_HK2_Moi_Giang!$L:$L,ThongKe_GV!N$2)&gt;0,"X","")</f>
        <v/>
      </c>
      <c r="O197" s="79" t="str">
        <f>IF(COUNTIFS(TKB_HK2_Moi_Giang!$S:$S,ThongKe_GV!$C197,TKB_HK2_Moi_Giang!$K:$K,ThongKe_GV!O$1,TKB_HK2_Moi_Giang!$L:$L,ThongKe_GV!O$2)&gt;0,"X","")</f>
        <v/>
      </c>
      <c r="P197" s="79" t="str">
        <f>IF(COUNTIFS(TKB_HK2_Moi_Giang!$S:$S,ThongKe_GV!$C197,TKB_HK2_Moi_Giang!$K:$K,ThongKe_GV!P$1,TKB_HK2_Moi_Giang!$L:$L,ThongKe_GV!P$2)&gt;0,"X","")</f>
        <v/>
      </c>
      <c r="Q197" s="80" t="str">
        <f>IF(COUNTIFS(TKB_HK2_Moi_Giang!$S:$S,ThongKe_GV!$C197,TKB_HK2_Moi_Giang!$K:$K,ThongKe_GV!Q$1,TKB_HK2_Moi_Giang!$L:$L,ThongKe_GV!Q$2)&gt;0,"X","")</f>
        <v/>
      </c>
      <c r="R197" s="80" t="str">
        <f>IF(COUNTIFS(TKB_HK2_Moi_Giang!$S:$S,ThongKe_GV!$C197,TKB_HK2_Moi_Giang!$K:$K,ThongKe_GV!R$1,TKB_HK2_Moi_Giang!$L:$L,ThongKe_GV!R$2)&gt;0,"X","")</f>
        <v/>
      </c>
      <c r="S197" s="80" t="str">
        <f>IF(COUNTIFS(TKB_HK2_Moi_Giang!$S:$S,ThongKe_GV!$C197,TKB_HK2_Moi_Giang!$K:$K,ThongKe_GV!S$1,TKB_HK2_Moi_Giang!$L:$L,ThongKe_GV!S$2)&gt;0,"X","")</f>
        <v/>
      </c>
      <c r="T197" s="80" t="str">
        <f>IF(COUNTIFS(TKB_HK2_Moi_Giang!$S:$S,ThongKe_GV!$C197,TKB_HK2_Moi_Giang!$K:$K,ThongKe_GV!T$1,TKB_HK2_Moi_Giang!$L:$L,ThongKe_GV!T$2)&gt;0,"X","")</f>
        <v/>
      </c>
      <c r="U197" s="80" t="str">
        <f>IF(COUNTIFS(TKB_HK2_Moi_Giang!$S:$S,ThongKe_GV!$C197,TKB_HK2_Moi_Giang!$K:$K,ThongKe_GV!U$1,TKB_HK2_Moi_Giang!$L:$L,ThongKe_GV!U$2)&gt;0,"X","")</f>
        <v/>
      </c>
      <c r="V197" s="80" t="str">
        <f>IF(COUNTIFS(TKB_HK2_Moi_Giang!$S:$S,ThongKe_GV!$C197,TKB_HK2_Moi_Giang!$K:$K,ThongKe_GV!V$1,TKB_HK2_Moi_Giang!$L:$L,ThongKe_GV!V$2)&gt;0,"X","")</f>
        <v/>
      </c>
      <c r="W197" s="80" t="str">
        <f>IF(COUNTIFS(TKB_HK2_Moi_Giang!$S:$S,ThongKe_GV!$C197,TKB_HK2_Moi_Giang!$K:$K,ThongKe_GV!W$1,TKB_HK2_Moi_Giang!$L:$L,ThongKe_GV!W$2)&gt;0,"X","")</f>
        <v/>
      </c>
      <c r="X197" s="80" t="str">
        <f>IF(COUNTIFS(TKB_HK2_Moi_Giang!$S:$S,ThongKe_GV!$C197,TKB_HK2_Moi_Giang!$K:$K,ThongKe_GV!X$1,TKB_HK2_Moi_Giang!$L:$L,ThongKe_GV!X$2)&gt;0,"X","")</f>
        <v/>
      </c>
      <c r="Y197" s="80" t="str">
        <f>IF(COUNTIFS(TKB_HK2_Moi_Giang!$S:$S,ThongKe_GV!$C197,TKB_HK2_Moi_Giang!$K:$K,ThongKe_GV!Y$1,TKB_HK2_Moi_Giang!$L:$L,ThongKe_GV!Y$2)&gt;0,"X","")</f>
        <v/>
      </c>
      <c r="Z197" s="80" t="str">
        <f>IF(COUNTIFS(TKB_HK2_Moi_Giang!$S:$S,ThongKe_GV!$C197,TKB_HK2_Moi_Giang!$K:$K,ThongKe_GV!Z$1,TKB_HK2_Moi_Giang!$L:$L,ThongKe_GV!Z$2)&gt;0,"X","")</f>
        <v/>
      </c>
      <c r="AA197" s="80" t="str">
        <f>IF(COUNTIFS(TKB_HK2_Moi_Giang!$S:$S,ThongKe_GV!$C197,TKB_HK2_Moi_Giang!$K:$K,ThongKe_GV!AA$1,TKB_HK2_Moi_Giang!$L:$L,ThongKe_GV!AA$2)&gt;0,"X","")</f>
        <v/>
      </c>
      <c r="AB197" s="80" t="str">
        <f>IF(COUNTIFS(TKB_HK2_Moi_Giang!$S:$S,ThongKe_GV!$C197,TKB_HK2_Moi_Giang!$K:$K,ThongKe_GV!AB$1,TKB_HK2_Moi_Giang!$L:$L,ThongKe_GV!AB$2)&gt;0,"X","")</f>
        <v/>
      </c>
    </row>
    <row r="198">
      <c r="A198" s="68" t="str">
        <f t="shared" si="7"/>
        <v>Công nghệ</v>
      </c>
      <c r="B198" s="77" t="s">
        <v>649</v>
      </c>
      <c r="C198" s="85" t="s">
        <v>650</v>
      </c>
      <c r="D198" s="85" t="s">
        <v>651</v>
      </c>
      <c r="E198" s="79" t="str">
        <f>IF(COUNTIFS(TKB_HK2_Moi_Giang!$S:$S,ThongKe_GV!$C198,TKB_HK2_Moi_Giang!$K:$K,ThongKe_GV!E$1,TKB_HK2_Moi_Giang!$L:$L,ThongKe_GV!E$2)&gt;0,"X","")</f>
        <v/>
      </c>
      <c r="F198" s="79" t="str">
        <f>IF(COUNTIFS(TKB_HK2_Moi_Giang!$S:$S,ThongKe_GV!$C198,TKB_HK2_Moi_Giang!$K:$K,ThongKe_GV!F$1,TKB_HK2_Moi_Giang!$L:$L,ThongKe_GV!F$2)&gt;0,"X","")</f>
        <v/>
      </c>
      <c r="G198" s="79" t="str">
        <f>IF(COUNTIFS(TKB_HK2_Moi_Giang!$S:$S,ThongKe_GV!$C198,TKB_HK2_Moi_Giang!$K:$K,ThongKe_GV!G$1,TKB_HK2_Moi_Giang!$L:$L,ThongKe_GV!G$2)&gt;0,"X","")</f>
        <v/>
      </c>
      <c r="H198" s="79" t="str">
        <f>IF(COUNTIFS(TKB_HK2_Moi_Giang!$S:$S,ThongKe_GV!$C198,TKB_HK2_Moi_Giang!$K:$K,ThongKe_GV!H$1,TKB_HK2_Moi_Giang!$L:$L,ThongKe_GV!H$2)&gt;0,"X","")</f>
        <v/>
      </c>
      <c r="I198" s="79" t="str">
        <f>IF(COUNTIFS(TKB_HK2_Moi_Giang!$S:$S,ThongKe_GV!$C198,TKB_HK2_Moi_Giang!$K:$K,ThongKe_GV!I$1,TKB_HK2_Moi_Giang!$L:$L,ThongKe_GV!I$2)&gt;0,"X","")</f>
        <v/>
      </c>
      <c r="J198" s="79" t="str">
        <f>IF(COUNTIFS(TKB_HK2_Moi_Giang!$S:$S,ThongKe_GV!$C198,TKB_HK2_Moi_Giang!$K:$K,ThongKe_GV!J$1,TKB_HK2_Moi_Giang!$L:$L,ThongKe_GV!J$2)&gt;0,"X","")</f>
        <v/>
      </c>
      <c r="K198" s="79" t="str">
        <f>IF(COUNTIFS(TKB_HK2_Moi_Giang!$S:$S,ThongKe_GV!$C198,TKB_HK2_Moi_Giang!$K:$K,ThongKe_GV!K$1,TKB_HK2_Moi_Giang!$L:$L,ThongKe_GV!K$2)&gt;0,"X","")</f>
        <v/>
      </c>
      <c r="L198" s="79" t="str">
        <f>IF(COUNTIFS(TKB_HK2_Moi_Giang!$S:$S,ThongKe_GV!$C198,TKB_HK2_Moi_Giang!$K:$K,ThongKe_GV!L$1,TKB_HK2_Moi_Giang!$L:$L,ThongKe_GV!L$2)&gt;0,"X","")</f>
        <v/>
      </c>
      <c r="M198" s="79" t="str">
        <f>IF(COUNTIFS(TKB_HK2_Moi_Giang!$S:$S,ThongKe_GV!$C198,TKB_HK2_Moi_Giang!$K:$K,ThongKe_GV!M$1,TKB_HK2_Moi_Giang!$L:$L,ThongKe_GV!M$2)&gt;0,"X","")</f>
        <v/>
      </c>
      <c r="N198" s="79" t="str">
        <f>IF(COUNTIFS(TKB_HK2_Moi_Giang!$S:$S,ThongKe_GV!$C198,TKB_HK2_Moi_Giang!$K:$K,ThongKe_GV!N$1,TKB_HK2_Moi_Giang!$L:$L,ThongKe_GV!N$2)&gt;0,"X","")</f>
        <v/>
      </c>
      <c r="O198" s="79" t="str">
        <f>IF(COUNTIFS(TKB_HK2_Moi_Giang!$S:$S,ThongKe_GV!$C198,TKB_HK2_Moi_Giang!$K:$K,ThongKe_GV!O$1,TKB_HK2_Moi_Giang!$L:$L,ThongKe_GV!O$2)&gt;0,"X","")</f>
        <v/>
      </c>
      <c r="P198" s="79" t="str">
        <f>IF(COUNTIFS(TKB_HK2_Moi_Giang!$S:$S,ThongKe_GV!$C198,TKB_HK2_Moi_Giang!$K:$K,ThongKe_GV!P$1,TKB_HK2_Moi_Giang!$L:$L,ThongKe_GV!P$2)&gt;0,"X","")</f>
        <v/>
      </c>
      <c r="Q198" s="80" t="str">
        <f>IF(COUNTIFS(TKB_HK2_Moi_Giang!$S:$S,ThongKe_GV!$C198,TKB_HK2_Moi_Giang!$K:$K,ThongKe_GV!Q$1,TKB_HK2_Moi_Giang!$L:$L,ThongKe_GV!Q$2)&gt;0,"X","")</f>
        <v/>
      </c>
      <c r="R198" s="80" t="str">
        <f>IF(COUNTIFS(TKB_HK2_Moi_Giang!$S:$S,ThongKe_GV!$C198,TKB_HK2_Moi_Giang!$K:$K,ThongKe_GV!R$1,TKB_HK2_Moi_Giang!$L:$L,ThongKe_GV!R$2)&gt;0,"X","")</f>
        <v/>
      </c>
      <c r="S198" s="80" t="str">
        <f>IF(COUNTIFS(TKB_HK2_Moi_Giang!$S:$S,ThongKe_GV!$C198,TKB_HK2_Moi_Giang!$K:$K,ThongKe_GV!S$1,TKB_HK2_Moi_Giang!$L:$L,ThongKe_GV!S$2)&gt;0,"X","")</f>
        <v/>
      </c>
      <c r="T198" s="80" t="str">
        <f>IF(COUNTIFS(TKB_HK2_Moi_Giang!$S:$S,ThongKe_GV!$C198,TKB_HK2_Moi_Giang!$K:$K,ThongKe_GV!T$1,TKB_HK2_Moi_Giang!$L:$L,ThongKe_GV!T$2)&gt;0,"X","")</f>
        <v/>
      </c>
      <c r="U198" s="80" t="str">
        <f>IF(COUNTIFS(TKB_HK2_Moi_Giang!$S:$S,ThongKe_GV!$C198,TKB_HK2_Moi_Giang!$K:$K,ThongKe_GV!U$1,TKB_HK2_Moi_Giang!$L:$L,ThongKe_GV!U$2)&gt;0,"X","")</f>
        <v/>
      </c>
      <c r="V198" s="80" t="str">
        <f>IF(COUNTIFS(TKB_HK2_Moi_Giang!$S:$S,ThongKe_GV!$C198,TKB_HK2_Moi_Giang!$K:$K,ThongKe_GV!V$1,TKB_HK2_Moi_Giang!$L:$L,ThongKe_GV!V$2)&gt;0,"X","")</f>
        <v/>
      </c>
      <c r="W198" s="80" t="str">
        <f>IF(COUNTIFS(TKB_HK2_Moi_Giang!$S:$S,ThongKe_GV!$C198,TKB_HK2_Moi_Giang!$K:$K,ThongKe_GV!W$1,TKB_HK2_Moi_Giang!$L:$L,ThongKe_GV!W$2)&gt;0,"X","")</f>
        <v/>
      </c>
      <c r="X198" s="80" t="str">
        <f>IF(COUNTIFS(TKB_HK2_Moi_Giang!$S:$S,ThongKe_GV!$C198,TKB_HK2_Moi_Giang!$K:$K,ThongKe_GV!X$1,TKB_HK2_Moi_Giang!$L:$L,ThongKe_GV!X$2)&gt;0,"X","")</f>
        <v/>
      </c>
      <c r="Y198" s="80" t="str">
        <f>IF(COUNTIFS(TKB_HK2_Moi_Giang!$S:$S,ThongKe_GV!$C198,TKB_HK2_Moi_Giang!$K:$K,ThongKe_GV!Y$1,TKB_HK2_Moi_Giang!$L:$L,ThongKe_GV!Y$2)&gt;0,"X","")</f>
        <v/>
      </c>
      <c r="Z198" s="80" t="str">
        <f>IF(COUNTIFS(TKB_HK2_Moi_Giang!$S:$S,ThongKe_GV!$C198,TKB_HK2_Moi_Giang!$K:$K,ThongKe_GV!Z$1,TKB_HK2_Moi_Giang!$L:$L,ThongKe_GV!Z$2)&gt;0,"X","")</f>
        <v/>
      </c>
      <c r="AA198" s="80" t="str">
        <f>IF(COUNTIFS(TKB_HK2_Moi_Giang!$S:$S,ThongKe_GV!$C198,TKB_HK2_Moi_Giang!$K:$K,ThongKe_GV!AA$1,TKB_HK2_Moi_Giang!$L:$L,ThongKe_GV!AA$2)&gt;0,"X","")</f>
        <v/>
      </c>
      <c r="AB198" s="80" t="str">
        <f>IF(COUNTIFS(TKB_HK2_Moi_Giang!$S:$S,ThongKe_GV!$C198,TKB_HK2_Moi_Giang!$K:$K,ThongKe_GV!AB$1,TKB_HK2_Moi_Giang!$L:$L,ThongKe_GV!AB$2)&gt;0,"X","")</f>
        <v/>
      </c>
    </row>
    <row r="199">
      <c r="A199" s="68" t="str">
        <f t="shared" si="7"/>
        <v>Y dược</v>
      </c>
      <c r="B199" s="77" t="s">
        <v>652</v>
      </c>
      <c r="C199" s="85" t="s">
        <v>653</v>
      </c>
      <c r="D199" s="85" t="s">
        <v>654</v>
      </c>
      <c r="E199" s="79" t="str">
        <f>IF(COUNTIFS(TKB_HK2_Moi_Giang!$S:$S,ThongKe_GV!$C199,TKB_HK2_Moi_Giang!$K:$K,ThongKe_GV!E$1,TKB_HK2_Moi_Giang!$L:$L,ThongKe_GV!E$2)&gt;0,"X","")</f>
        <v/>
      </c>
      <c r="F199" s="79" t="str">
        <f>IF(COUNTIFS(TKB_HK2_Moi_Giang!$S:$S,ThongKe_GV!$C199,TKB_HK2_Moi_Giang!$K:$K,ThongKe_GV!F$1,TKB_HK2_Moi_Giang!$L:$L,ThongKe_GV!F$2)&gt;0,"X","")</f>
        <v/>
      </c>
      <c r="G199" s="79" t="str">
        <f>IF(COUNTIFS(TKB_HK2_Moi_Giang!$S:$S,ThongKe_GV!$C199,TKB_HK2_Moi_Giang!$K:$K,ThongKe_GV!G$1,TKB_HK2_Moi_Giang!$L:$L,ThongKe_GV!G$2)&gt;0,"X","")</f>
        <v/>
      </c>
      <c r="H199" s="79" t="str">
        <f>IF(COUNTIFS(TKB_HK2_Moi_Giang!$S:$S,ThongKe_GV!$C199,TKB_HK2_Moi_Giang!$K:$K,ThongKe_GV!H$1,TKB_HK2_Moi_Giang!$L:$L,ThongKe_GV!H$2)&gt;0,"X","")</f>
        <v/>
      </c>
      <c r="I199" s="79" t="str">
        <f>IF(COUNTIFS(TKB_HK2_Moi_Giang!$S:$S,ThongKe_GV!$C199,TKB_HK2_Moi_Giang!$K:$K,ThongKe_GV!I$1,TKB_HK2_Moi_Giang!$L:$L,ThongKe_GV!I$2)&gt;0,"X","")</f>
        <v/>
      </c>
      <c r="J199" s="79" t="str">
        <f>IF(COUNTIFS(TKB_HK2_Moi_Giang!$S:$S,ThongKe_GV!$C199,TKB_HK2_Moi_Giang!$K:$K,ThongKe_GV!J$1,TKB_HK2_Moi_Giang!$L:$L,ThongKe_GV!J$2)&gt;0,"X","")</f>
        <v/>
      </c>
      <c r="K199" s="79" t="str">
        <f>IF(COUNTIFS(TKB_HK2_Moi_Giang!$S:$S,ThongKe_GV!$C199,TKB_HK2_Moi_Giang!$K:$K,ThongKe_GV!K$1,TKB_HK2_Moi_Giang!$L:$L,ThongKe_GV!K$2)&gt;0,"X","")</f>
        <v/>
      </c>
      <c r="L199" s="79" t="str">
        <f>IF(COUNTIFS(TKB_HK2_Moi_Giang!$S:$S,ThongKe_GV!$C199,TKB_HK2_Moi_Giang!$K:$K,ThongKe_GV!L$1,TKB_HK2_Moi_Giang!$L:$L,ThongKe_GV!L$2)&gt;0,"X","")</f>
        <v/>
      </c>
      <c r="M199" s="79" t="str">
        <f>IF(COUNTIFS(TKB_HK2_Moi_Giang!$S:$S,ThongKe_GV!$C199,TKB_HK2_Moi_Giang!$K:$K,ThongKe_GV!M$1,TKB_HK2_Moi_Giang!$L:$L,ThongKe_GV!M$2)&gt;0,"X","")</f>
        <v/>
      </c>
      <c r="N199" s="79" t="str">
        <f>IF(COUNTIFS(TKB_HK2_Moi_Giang!$S:$S,ThongKe_GV!$C199,TKB_HK2_Moi_Giang!$K:$K,ThongKe_GV!N$1,TKB_HK2_Moi_Giang!$L:$L,ThongKe_GV!N$2)&gt;0,"X","")</f>
        <v/>
      </c>
      <c r="O199" s="79" t="str">
        <f>IF(COUNTIFS(TKB_HK2_Moi_Giang!$S:$S,ThongKe_GV!$C199,TKB_HK2_Moi_Giang!$K:$K,ThongKe_GV!O$1,TKB_HK2_Moi_Giang!$L:$L,ThongKe_GV!O$2)&gt;0,"X","")</f>
        <v/>
      </c>
      <c r="P199" s="79" t="str">
        <f>IF(COUNTIFS(TKB_HK2_Moi_Giang!$S:$S,ThongKe_GV!$C199,TKB_HK2_Moi_Giang!$K:$K,ThongKe_GV!P$1,TKB_HK2_Moi_Giang!$L:$L,ThongKe_GV!P$2)&gt;0,"X","")</f>
        <v/>
      </c>
      <c r="Q199" s="80" t="str">
        <f>IF(COUNTIFS(TKB_HK2_Moi_Giang!$S:$S,ThongKe_GV!$C199,TKB_HK2_Moi_Giang!$K:$K,ThongKe_GV!Q$1,TKB_HK2_Moi_Giang!$L:$L,ThongKe_GV!Q$2)&gt;0,"X","")</f>
        <v/>
      </c>
      <c r="R199" s="80" t="str">
        <f>IF(COUNTIFS(TKB_HK2_Moi_Giang!$S:$S,ThongKe_GV!$C199,TKB_HK2_Moi_Giang!$K:$K,ThongKe_GV!R$1,TKB_HK2_Moi_Giang!$L:$L,ThongKe_GV!R$2)&gt;0,"X","")</f>
        <v/>
      </c>
      <c r="S199" s="80" t="str">
        <f>IF(COUNTIFS(TKB_HK2_Moi_Giang!$S:$S,ThongKe_GV!$C199,TKB_HK2_Moi_Giang!$K:$K,ThongKe_GV!S$1,TKB_HK2_Moi_Giang!$L:$L,ThongKe_GV!S$2)&gt;0,"X","")</f>
        <v/>
      </c>
      <c r="T199" s="80" t="str">
        <f>IF(COUNTIFS(TKB_HK2_Moi_Giang!$S:$S,ThongKe_GV!$C199,TKB_HK2_Moi_Giang!$K:$K,ThongKe_GV!T$1,TKB_HK2_Moi_Giang!$L:$L,ThongKe_GV!T$2)&gt;0,"X","")</f>
        <v/>
      </c>
      <c r="U199" s="80" t="str">
        <f>IF(COUNTIFS(TKB_HK2_Moi_Giang!$S:$S,ThongKe_GV!$C199,TKB_HK2_Moi_Giang!$K:$K,ThongKe_GV!U$1,TKB_HK2_Moi_Giang!$L:$L,ThongKe_GV!U$2)&gt;0,"X","")</f>
        <v/>
      </c>
      <c r="V199" s="80" t="str">
        <f>IF(COUNTIFS(TKB_HK2_Moi_Giang!$S:$S,ThongKe_GV!$C199,TKB_HK2_Moi_Giang!$K:$K,ThongKe_GV!V$1,TKB_HK2_Moi_Giang!$L:$L,ThongKe_GV!V$2)&gt;0,"X","")</f>
        <v/>
      </c>
      <c r="W199" s="80" t="str">
        <f>IF(COUNTIFS(TKB_HK2_Moi_Giang!$S:$S,ThongKe_GV!$C199,TKB_HK2_Moi_Giang!$K:$K,ThongKe_GV!W$1,TKB_HK2_Moi_Giang!$L:$L,ThongKe_GV!W$2)&gt;0,"X","")</f>
        <v/>
      </c>
      <c r="X199" s="80" t="str">
        <f>IF(COUNTIFS(TKB_HK2_Moi_Giang!$S:$S,ThongKe_GV!$C199,TKB_HK2_Moi_Giang!$K:$K,ThongKe_GV!X$1,TKB_HK2_Moi_Giang!$L:$L,ThongKe_GV!X$2)&gt;0,"X","")</f>
        <v/>
      </c>
      <c r="Y199" s="80" t="str">
        <f>IF(COUNTIFS(TKB_HK2_Moi_Giang!$S:$S,ThongKe_GV!$C199,TKB_HK2_Moi_Giang!$K:$K,ThongKe_GV!Y$1,TKB_HK2_Moi_Giang!$L:$L,ThongKe_GV!Y$2)&gt;0,"X","")</f>
        <v/>
      </c>
      <c r="Z199" s="80" t="str">
        <f>IF(COUNTIFS(TKB_HK2_Moi_Giang!$S:$S,ThongKe_GV!$C199,TKB_HK2_Moi_Giang!$K:$K,ThongKe_GV!Z$1,TKB_HK2_Moi_Giang!$L:$L,ThongKe_GV!Z$2)&gt;0,"X","")</f>
        <v/>
      </c>
      <c r="AA199" s="80" t="str">
        <f>IF(COUNTIFS(TKB_HK2_Moi_Giang!$S:$S,ThongKe_GV!$C199,TKB_HK2_Moi_Giang!$K:$K,ThongKe_GV!AA$1,TKB_HK2_Moi_Giang!$L:$L,ThongKe_GV!AA$2)&gt;0,"X","")</f>
        <v/>
      </c>
      <c r="AB199" s="80" t="str">
        <f>IF(COUNTIFS(TKB_HK2_Moi_Giang!$S:$S,ThongKe_GV!$C199,TKB_HK2_Moi_Giang!$K:$K,ThongKe_GV!AB$1,TKB_HK2_Moi_Giang!$L:$L,ThongKe_GV!AB$2)&gt;0,"X","")</f>
        <v/>
      </c>
    </row>
    <row r="200">
      <c r="A200" s="68" t="str">
        <f t="shared" si="7"/>
        <v>Quản trị</v>
      </c>
      <c r="B200" s="77" t="s">
        <v>655</v>
      </c>
      <c r="C200" s="85" t="s">
        <v>656</v>
      </c>
      <c r="D200" s="85" t="s">
        <v>657</v>
      </c>
      <c r="E200" s="79" t="str">
        <f>IF(COUNTIFS(TKB_HK2_Moi_Giang!$S:$S,ThongKe_GV!$C200,TKB_HK2_Moi_Giang!$K:$K,ThongKe_GV!E$1,TKB_HK2_Moi_Giang!$L:$L,ThongKe_GV!E$2)&gt;0,"X","")</f>
        <v/>
      </c>
      <c r="F200" s="79" t="str">
        <f>IF(COUNTIFS(TKB_HK2_Moi_Giang!$S:$S,ThongKe_GV!$C200,TKB_HK2_Moi_Giang!$K:$K,ThongKe_GV!F$1,TKB_HK2_Moi_Giang!$L:$L,ThongKe_GV!F$2)&gt;0,"X","")</f>
        <v/>
      </c>
      <c r="G200" s="79" t="str">
        <f>IF(COUNTIFS(TKB_HK2_Moi_Giang!$S:$S,ThongKe_GV!$C200,TKB_HK2_Moi_Giang!$K:$K,ThongKe_GV!G$1,TKB_HK2_Moi_Giang!$L:$L,ThongKe_GV!G$2)&gt;0,"X","")</f>
        <v/>
      </c>
      <c r="H200" s="79" t="str">
        <f>IF(COUNTIFS(TKB_HK2_Moi_Giang!$S:$S,ThongKe_GV!$C200,TKB_HK2_Moi_Giang!$K:$K,ThongKe_GV!H$1,TKB_HK2_Moi_Giang!$L:$L,ThongKe_GV!H$2)&gt;0,"X","")</f>
        <v/>
      </c>
      <c r="I200" s="79" t="str">
        <f>IF(COUNTIFS(TKB_HK2_Moi_Giang!$S:$S,ThongKe_GV!$C200,TKB_HK2_Moi_Giang!$K:$K,ThongKe_GV!I$1,TKB_HK2_Moi_Giang!$L:$L,ThongKe_GV!I$2)&gt;0,"X","")</f>
        <v/>
      </c>
      <c r="J200" s="79" t="str">
        <f>IF(COUNTIFS(TKB_HK2_Moi_Giang!$S:$S,ThongKe_GV!$C200,TKB_HK2_Moi_Giang!$K:$K,ThongKe_GV!J$1,TKB_HK2_Moi_Giang!$L:$L,ThongKe_GV!J$2)&gt;0,"X","")</f>
        <v/>
      </c>
      <c r="K200" s="79" t="str">
        <f>IF(COUNTIFS(TKB_HK2_Moi_Giang!$S:$S,ThongKe_GV!$C200,TKB_HK2_Moi_Giang!$K:$K,ThongKe_GV!K$1,TKB_HK2_Moi_Giang!$L:$L,ThongKe_GV!K$2)&gt;0,"X","")</f>
        <v/>
      </c>
      <c r="L200" s="79" t="str">
        <f>IF(COUNTIFS(TKB_HK2_Moi_Giang!$S:$S,ThongKe_GV!$C200,TKB_HK2_Moi_Giang!$K:$K,ThongKe_GV!L$1,TKB_HK2_Moi_Giang!$L:$L,ThongKe_GV!L$2)&gt;0,"X","")</f>
        <v/>
      </c>
      <c r="M200" s="79" t="str">
        <f>IF(COUNTIFS(TKB_HK2_Moi_Giang!$S:$S,ThongKe_GV!$C200,TKB_HK2_Moi_Giang!$K:$K,ThongKe_GV!M$1,TKB_HK2_Moi_Giang!$L:$L,ThongKe_GV!M$2)&gt;0,"X","")</f>
        <v/>
      </c>
      <c r="N200" s="79" t="str">
        <f>IF(COUNTIFS(TKB_HK2_Moi_Giang!$S:$S,ThongKe_GV!$C200,TKB_HK2_Moi_Giang!$K:$K,ThongKe_GV!N$1,TKB_HK2_Moi_Giang!$L:$L,ThongKe_GV!N$2)&gt;0,"X","")</f>
        <v/>
      </c>
      <c r="O200" s="79" t="str">
        <f>IF(COUNTIFS(TKB_HK2_Moi_Giang!$S:$S,ThongKe_GV!$C200,TKB_HK2_Moi_Giang!$K:$K,ThongKe_GV!O$1,TKB_HK2_Moi_Giang!$L:$L,ThongKe_GV!O$2)&gt;0,"X","")</f>
        <v/>
      </c>
      <c r="P200" s="79" t="str">
        <f>IF(COUNTIFS(TKB_HK2_Moi_Giang!$S:$S,ThongKe_GV!$C200,TKB_HK2_Moi_Giang!$K:$K,ThongKe_GV!P$1,TKB_HK2_Moi_Giang!$L:$L,ThongKe_GV!P$2)&gt;0,"X","")</f>
        <v/>
      </c>
      <c r="Q200" s="80" t="str">
        <f>IF(COUNTIFS(TKB_HK2_Moi_Giang!$S:$S,ThongKe_GV!$C200,TKB_HK2_Moi_Giang!$K:$K,ThongKe_GV!Q$1,TKB_HK2_Moi_Giang!$L:$L,ThongKe_GV!Q$2)&gt;0,"X","")</f>
        <v/>
      </c>
      <c r="R200" s="80" t="str">
        <f>IF(COUNTIFS(TKB_HK2_Moi_Giang!$S:$S,ThongKe_GV!$C200,TKB_HK2_Moi_Giang!$K:$K,ThongKe_GV!R$1,TKB_HK2_Moi_Giang!$L:$L,ThongKe_GV!R$2)&gt;0,"X","")</f>
        <v/>
      </c>
      <c r="S200" s="80" t="str">
        <f>IF(COUNTIFS(TKB_HK2_Moi_Giang!$S:$S,ThongKe_GV!$C200,TKB_HK2_Moi_Giang!$K:$K,ThongKe_GV!S$1,TKB_HK2_Moi_Giang!$L:$L,ThongKe_GV!S$2)&gt;0,"X","")</f>
        <v/>
      </c>
      <c r="T200" s="80" t="str">
        <f>IF(COUNTIFS(TKB_HK2_Moi_Giang!$S:$S,ThongKe_GV!$C200,TKB_HK2_Moi_Giang!$K:$K,ThongKe_GV!T$1,TKB_HK2_Moi_Giang!$L:$L,ThongKe_GV!T$2)&gt;0,"X","")</f>
        <v/>
      </c>
      <c r="U200" s="80" t="str">
        <f>IF(COUNTIFS(TKB_HK2_Moi_Giang!$S:$S,ThongKe_GV!$C200,TKB_HK2_Moi_Giang!$K:$K,ThongKe_GV!U$1,TKB_HK2_Moi_Giang!$L:$L,ThongKe_GV!U$2)&gt;0,"X","")</f>
        <v/>
      </c>
      <c r="V200" s="80" t="str">
        <f>IF(COUNTIFS(TKB_HK2_Moi_Giang!$S:$S,ThongKe_GV!$C200,TKB_HK2_Moi_Giang!$K:$K,ThongKe_GV!V$1,TKB_HK2_Moi_Giang!$L:$L,ThongKe_GV!V$2)&gt;0,"X","")</f>
        <v/>
      </c>
      <c r="W200" s="80" t="str">
        <f>IF(COUNTIFS(TKB_HK2_Moi_Giang!$S:$S,ThongKe_GV!$C200,TKB_HK2_Moi_Giang!$K:$K,ThongKe_GV!W$1,TKB_HK2_Moi_Giang!$L:$L,ThongKe_GV!W$2)&gt;0,"X","")</f>
        <v/>
      </c>
      <c r="X200" s="80" t="str">
        <f>IF(COUNTIFS(TKB_HK2_Moi_Giang!$S:$S,ThongKe_GV!$C200,TKB_HK2_Moi_Giang!$K:$K,ThongKe_GV!X$1,TKB_HK2_Moi_Giang!$L:$L,ThongKe_GV!X$2)&gt;0,"X","")</f>
        <v/>
      </c>
      <c r="Y200" s="80" t="str">
        <f>IF(COUNTIFS(TKB_HK2_Moi_Giang!$S:$S,ThongKe_GV!$C200,TKB_HK2_Moi_Giang!$K:$K,ThongKe_GV!Y$1,TKB_HK2_Moi_Giang!$L:$L,ThongKe_GV!Y$2)&gt;0,"X","")</f>
        <v/>
      </c>
      <c r="Z200" s="80" t="str">
        <f>IF(COUNTIFS(TKB_HK2_Moi_Giang!$S:$S,ThongKe_GV!$C200,TKB_HK2_Moi_Giang!$K:$K,ThongKe_GV!Z$1,TKB_HK2_Moi_Giang!$L:$L,ThongKe_GV!Z$2)&gt;0,"X","")</f>
        <v/>
      </c>
      <c r="AA200" s="80" t="str">
        <f>IF(COUNTIFS(TKB_HK2_Moi_Giang!$S:$S,ThongKe_GV!$C200,TKB_HK2_Moi_Giang!$K:$K,ThongKe_GV!AA$1,TKB_HK2_Moi_Giang!$L:$L,ThongKe_GV!AA$2)&gt;0,"X","")</f>
        <v/>
      </c>
      <c r="AB200" s="80" t="str">
        <f>IF(COUNTIFS(TKB_HK2_Moi_Giang!$S:$S,ThongKe_GV!$C200,TKB_HK2_Moi_Giang!$K:$K,ThongKe_GV!AB$1,TKB_HK2_Moi_Giang!$L:$L,ThongKe_GV!AB$2)&gt;0,"X","")</f>
        <v/>
      </c>
    </row>
    <row r="201">
      <c r="A201" s="68" t="str">
        <f t="shared" si="7"/>
        <v>Quản trị</v>
      </c>
      <c r="B201" s="77" t="s">
        <v>658</v>
      </c>
      <c r="C201" s="85" t="s">
        <v>659</v>
      </c>
      <c r="D201" s="85" t="s">
        <v>660</v>
      </c>
      <c r="E201" s="79" t="str">
        <f>IF(COUNTIFS(TKB_HK2_Moi_Giang!$S:$S,ThongKe_GV!$C201,TKB_HK2_Moi_Giang!$K:$K,ThongKe_GV!E$1,TKB_HK2_Moi_Giang!$L:$L,ThongKe_GV!E$2)&gt;0,"X","")</f>
        <v/>
      </c>
      <c r="F201" s="79" t="str">
        <f>IF(COUNTIFS(TKB_HK2_Moi_Giang!$S:$S,ThongKe_GV!$C201,TKB_HK2_Moi_Giang!$K:$K,ThongKe_GV!F$1,TKB_HK2_Moi_Giang!$L:$L,ThongKe_GV!F$2)&gt;0,"X","")</f>
        <v/>
      </c>
      <c r="G201" s="79" t="str">
        <f>IF(COUNTIFS(TKB_HK2_Moi_Giang!$S:$S,ThongKe_GV!$C201,TKB_HK2_Moi_Giang!$K:$K,ThongKe_GV!G$1,TKB_HK2_Moi_Giang!$L:$L,ThongKe_GV!G$2)&gt;0,"X","")</f>
        <v/>
      </c>
      <c r="H201" s="79" t="str">
        <f>IF(COUNTIFS(TKB_HK2_Moi_Giang!$S:$S,ThongKe_GV!$C201,TKB_HK2_Moi_Giang!$K:$K,ThongKe_GV!H$1,TKB_HK2_Moi_Giang!$L:$L,ThongKe_GV!H$2)&gt;0,"X","")</f>
        <v/>
      </c>
      <c r="I201" s="79" t="str">
        <f>IF(COUNTIFS(TKB_HK2_Moi_Giang!$S:$S,ThongKe_GV!$C201,TKB_HK2_Moi_Giang!$K:$K,ThongKe_GV!I$1,TKB_HK2_Moi_Giang!$L:$L,ThongKe_GV!I$2)&gt;0,"X","")</f>
        <v/>
      </c>
      <c r="J201" s="79" t="str">
        <f>IF(COUNTIFS(TKB_HK2_Moi_Giang!$S:$S,ThongKe_GV!$C201,TKB_HK2_Moi_Giang!$K:$K,ThongKe_GV!J$1,TKB_HK2_Moi_Giang!$L:$L,ThongKe_GV!J$2)&gt;0,"X","")</f>
        <v/>
      </c>
      <c r="K201" s="79" t="str">
        <f>IF(COUNTIFS(TKB_HK2_Moi_Giang!$S:$S,ThongKe_GV!$C201,TKB_HK2_Moi_Giang!$K:$K,ThongKe_GV!K$1,TKB_HK2_Moi_Giang!$L:$L,ThongKe_GV!K$2)&gt;0,"X","")</f>
        <v/>
      </c>
      <c r="L201" s="79" t="str">
        <f>IF(COUNTIFS(TKB_HK2_Moi_Giang!$S:$S,ThongKe_GV!$C201,TKB_HK2_Moi_Giang!$K:$K,ThongKe_GV!L$1,TKB_HK2_Moi_Giang!$L:$L,ThongKe_GV!L$2)&gt;0,"X","")</f>
        <v/>
      </c>
      <c r="M201" s="79" t="str">
        <f>IF(COUNTIFS(TKB_HK2_Moi_Giang!$S:$S,ThongKe_GV!$C201,TKB_HK2_Moi_Giang!$K:$K,ThongKe_GV!M$1,TKB_HK2_Moi_Giang!$L:$L,ThongKe_GV!M$2)&gt;0,"X","")</f>
        <v/>
      </c>
      <c r="N201" s="79" t="str">
        <f>IF(COUNTIFS(TKB_HK2_Moi_Giang!$S:$S,ThongKe_GV!$C201,TKB_HK2_Moi_Giang!$K:$K,ThongKe_GV!N$1,TKB_HK2_Moi_Giang!$L:$L,ThongKe_GV!N$2)&gt;0,"X","")</f>
        <v/>
      </c>
      <c r="O201" s="79" t="str">
        <f>IF(COUNTIFS(TKB_HK2_Moi_Giang!$S:$S,ThongKe_GV!$C201,TKB_HK2_Moi_Giang!$K:$K,ThongKe_GV!O$1,TKB_HK2_Moi_Giang!$L:$L,ThongKe_GV!O$2)&gt;0,"X","")</f>
        <v/>
      </c>
      <c r="P201" s="79" t="str">
        <f>IF(COUNTIFS(TKB_HK2_Moi_Giang!$S:$S,ThongKe_GV!$C201,TKB_HK2_Moi_Giang!$K:$K,ThongKe_GV!P$1,TKB_HK2_Moi_Giang!$L:$L,ThongKe_GV!P$2)&gt;0,"X","")</f>
        <v/>
      </c>
      <c r="Q201" s="80" t="str">
        <f>IF(COUNTIFS(TKB_HK2_Moi_Giang!$S:$S,ThongKe_GV!$C201,TKB_HK2_Moi_Giang!$K:$K,ThongKe_GV!Q$1,TKB_HK2_Moi_Giang!$L:$L,ThongKe_GV!Q$2)&gt;0,"X","")</f>
        <v/>
      </c>
      <c r="R201" s="80" t="str">
        <f>IF(COUNTIFS(TKB_HK2_Moi_Giang!$S:$S,ThongKe_GV!$C201,TKB_HK2_Moi_Giang!$K:$K,ThongKe_GV!R$1,TKB_HK2_Moi_Giang!$L:$L,ThongKe_GV!R$2)&gt;0,"X","")</f>
        <v/>
      </c>
      <c r="S201" s="80" t="str">
        <f>IF(COUNTIFS(TKB_HK2_Moi_Giang!$S:$S,ThongKe_GV!$C201,TKB_HK2_Moi_Giang!$K:$K,ThongKe_GV!S$1,TKB_HK2_Moi_Giang!$L:$L,ThongKe_GV!S$2)&gt;0,"X","")</f>
        <v/>
      </c>
      <c r="T201" s="80" t="str">
        <f>IF(COUNTIFS(TKB_HK2_Moi_Giang!$S:$S,ThongKe_GV!$C201,TKB_HK2_Moi_Giang!$K:$K,ThongKe_GV!T$1,TKB_HK2_Moi_Giang!$L:$L,ThongKe_GV!T$2)&gt;0,"X","")</f>
        <v/>
      </c>
      <c r="U201" s="80" t="str">
        <f>IF(COUNTIFS(TKB_HK2_Moi_Giang!$S:$S,ThongKe_GV!$C201,TKB_HK2_Moi_Giang!$K:$K,ThongKe_GV!U$1,TKB_HK2_Moi_Giang!$L:$L,ThongKe_GV!U$2)&gt;0,"X","")</f>
        <v/>
      </c>
      <c r="V201" s="80" t="str">
        <f>IF(COUNTIFS(TKB_HK2_Moi_Giang!$S:$S,ThongKe_GV!$C201,TKB_HK2_Moi_Giang!$K:$K,ThongKe_GV!V$1,TKB_HK2_Moi_Giang!$L:$L,ThongKe_GV!V$2)&gt;0,"X","")</f>
        <v/>
      </c>
      <c r="W201" s="80" t="str">
        <f>IF(COUNTIFS(TKB_HK2_Moi_Giang!$S:$S,ThongKe_GV!$C201,TKB_HK2_Moi_Giang!$K:$K,ThongKe_GV!W$1,TKB_HK2_Moi_Giang!$L:$L,ThongKe_GV!W$2)&gt;0,"X","")</f>
        <v/>
      </c>
      <c r="X201" s="80" t="str">
        <f>IF(COUNTIFS(TKB_HK2_Moi_Giang!$S:$S,ThongKe_GV!$C201,TKB_HK2_Moi_Giang!$K:$K,ThongKe_GV!X$1,TKB_HK2_Moi_Giang!$L:$L,ThongKe_GV!X$2)&gt;0,"X","")</f>
        <v/>
      </c>
      <c r="Y201" s="80" t="str">
        <f>IF(COUNTIFS(TKB_HK2_Moi_Giang!$S:$S,ThongKe_GV!$C201,TKB_HK2_Moi_Giang!$K:$K,ThongKe_GV!Y$1,TKB_HK2_Moi_Giang!$L:$L,ThongKe_GV!Y$2)&gt;0,"X","")</f>
        <v/>
      </c>
      <c r="Z201" s="80" t="str">
        <f>IF(COUNTIFS(TKB_HK2_Moi_Giang!$S:$S,ThongKe_GV!$C201,TKB_HK2_Moi_Giang!$K:$K,ThongKe_GV!Z$1,TKB_HK2_Moi_Giang!$L:$L,ThongKe_GV!Z$2)&gt;0,"X","")</f>
        <v/>
      </c>
      <c r="AA201" s="80" t="str">
        <f>IF(COUNTIFS(TKB_HK2_Moi_Giang!$S:$S,ThongKe_GV!$C201,TKB_HK2_Moi_Giang!$K:$K,ThongKe_GV!AA$1,TKB_HK2_Moi_Giang!$L:$L,ThongKe_GV!AA$2)&gt;0,"X","")</f>
        <v/>
      </c>
      <c r="AB201" s="80" t="str">
        <f>IF(COUNTIFS(TKB_HK2_Moi_Giang!$S:$S,ThongKe_GV!$C201,TKB_HK2_Moi_Giang!$K:$K,ThongKe_GV!AB$1,TKB_HK2_Moi_Giang!$L:$L,ThongKe_GV!AB$2)&gt;0,"X","")</f>
        <v/>
      </c>
    </row>
    <row r="202">
      <c r="A202" s="68" t="str">
        <f t="shared" si="7"/>
        <v>Công nghệ</v>
      </c>
      <c r="B202" s="77" t="s">
        <v>661</v>
      </c>
      <c r="C202" s="85" t="s">
        <v>662</v>
      </c>
      <c r="D202" s="85" t="s">
        <v>663</v>
      </c>
      <c r="E202" s="79" t="str">
        <f>IF(COUNTIFS(TKB_HK2_Moi_Giang!$S:$S,ThongKe_GV!$C202,TKB_HK2_Moi_Giang!$K:$K,ThongKe_GV!E$1,TKB_HK2_Moi_Giang!$L:$L,ThongKe_GV!E$2)&gt;0,"X","")</f>
        <v/>
      </c>
      <c r="F202" s="79" t="str">
        <f>IF(COUNTIFS(TKB_HK2_Moi_Giang!$S:$S,ThongKe_GV!$C202,TKB_HK2_Moi_Giang!$K:$K,ThongKe_GV!F$1,TKB_HK2_Moi_Giang!$L:$L,ThongKe_GV!F$2)&gt;0,"X","")</f>
        <v/>
      </c>
      <c r="G202" s="79" t="str">
        <f>IF(COUNTIFS(TKB_HK2_Moi_Giang!$S:$S,ThongKe_GV!$C202,TKB_HK2_Moi_Giang!$K:$K,ThongKe_GV!G$1,TKB_HK2_Moi_Giang!$L:$L,ThongKe_GV!G$2)&gt;0,"X","")</f>
        <v/>
      </c>
      <c r="H202" s="79" t="str">
        <f>IF(COUNTIFS(TKB_HK2_Moi_Giang!$S:$S,ThongKe_GV!$C202,TKB_HK2_Moi_Giang!$K:$K,ThongKe_GV!H$1,TKB_HK2_Moi_Giang!$L:$L,ThongKe_GV!H$2)&gt;0,"X","")</f>
        <v/>
      </c>
      <c r="I202" s="79" t="str">
        <f>IF(COUNTIFS(TKB_HK2_Moi_Giang!$S:$S,ThongKe_GV!$C202,TKB_HK2_Moi_Giang!$K:$K,ThongKe_GV!I$1,TKB_HK2_Moi_Giang!$L:$L,ThongKe_GV!I$2)&gt;0,"X","")</f>
        <v/>
      </c>
      <c r="J202" s="79" t="str">
        <f>IF(COUNTIFS(TKB_HK2_Moi_Giang!$S:$S,ThongKe_GV!$C202,TKB_HK2_Moi_Giang!$K:$K,ThongKe_GV!J$1,TKB_HK2_Moi_Giang!$L:$L,ThongKe_GV!J$2)&gt;0,"X","")</f>
        <v/>
      </c>
      <c r="K202" s="79" t="str">
        <f>IF(COUNTIFS(TKB_HK2_Moi_Giang!$S:$S,ThongKe_GV!$C202,TKB_HK2_Moi_Giang!$K:$K,ThongKe_GV!K$1,TKB_HK2_Moi_Giang!$L:$L,ThongKe_GV!K$2)&gt;0,"X","")</f>
        <v/>
      </c>
      <c r="L202" s="79" t="str">
        <f>IF(COUNTIFS(TKB_HK2_Moi_Giang!$S:$S,ThongKe_GV!$C202,TKB_HK2_Moi_Giang!$K:$K,ThongKe_GV!L$1,TKB_HK2_Moi_Giang!$L:$L,ThongKe_GV!L$2)&gt;0,"X","")</f>
        <v/>
      </c>
      <c r="M202" s="79" t="str">
        <f>IF(COUNTIFS(TKB_HK2_Moi_Giang!$S:$S,ThongKe_GV!$C202,TKB_HK2_Moi_Giang!$K:$K,ThongKe_GV!M$1,TKB_HK2_Moi_Giang!$L:$L,ThongKe_GV!M$2)&gt;0,"X","")</f>
        <v/>
      </c>
      <c r="N202" s="79" t="str">
        <f>IF(COUNTIFS(TKB_HK2_Moi_Giang!$S:$S,ThongKe_GV!$C202,TKB_HK2_Moi_Giang!$K:$K,ThongKe_GV!N$1,TKB_HK2_Moi_Giang!$L:$L,ThongKe_GV!N$2)&gt;0,"X","")</f>
        <v/>
      </c>
      <c r="O202" s="79" t="str">
        <f>IF(COUNTIFS(TKB_HK2_Moi_Giang!$S:$S,ThongKe_GV!$C202,TKB_HK2_Moi_Giang!$K:$K,ThongKe_GV!O$1,TKB_HK2_Moi_Giang!$L:$L,ThongKe_GV!O$2)&gt;0,"X","")</f>
        <v/>
      </c>
      <c r="P202" s="79" t="str">
        <f>IF(COUNTIFS(TKB_HK2_Moi_Giang!$S:$S,ThongKe_GV!$C202,TKB_HK2_Moi_Giang!$K:$K,ThongKe_GV!P$1,TKB_HK2_Moi_Giang!$L:$L,ThongKe_GV!P$2)&gt;0,"X","")</f>
        <v/>
      </c>
      <c r="Q202" s="80" t="str">
        <f>IF(COUNTIFS(TKB_HK2_Moi_Giang!$S:$S,ThongKe_GV!$C202,TKB_HK2_Moi_Giang!$K:$K,ThongKe_GV!Q$1,TKB_HK2_Moi_Giang!$L:$L,ThongKe_GV!Q$2)&gt;0,"X","")</f>
        <v/>
      </c>
      <c r="R202" s="80" t="str">
        <f>IF(COUNTIFS(TKB_HK2_Moi_Giang!$S:$S,ThongKe_GV!$C202,TKB_HK2_Moi_Giang!$K:$K,ThongKe_GV!R$1,TKB_HK2_Moi_Giang!$L:$L,ThongKe_GV!R$2)&gt;0,"X","")</f>
        <v/>
      </c>
      <c r="S202" s="80" t="str">
        <f>IF(COUNTIFS(TKB_HK2_Moi_Giang!$S:$S,ThongKe_GV!$C202,TKB_HK2_Moi_Giang!$K:$K,ThongKe_GV!S$1,TKB_HK2_Moi_Giang!$L:$L,ThongKe_GV!S$2)&gt;0,"X","")</f>
        <v/>
      </c>
      <c r="T202" s="80" t="str">
        <f>IF(COUNTIFS(TKB_HK2_Moi_Giang!$S:$S,ThongKe_GV!$C202,TKB_HK2_Moi_Giang!$K:$K,ThongKe_GV!T$1,TKB_HK2_Moi_Giang!$L:$L,ThongKe_GV!T$2)&gt;0,"X","")</f>
        <v/>
      </c>
      <c r="U202" s="80" t="str">
        <f>IF(COUNTIFS(TKB_HK2_Moi_Giang!$S:$S,ThongKe_GV!$C202,TKB_HK2_Moi_Giang!$K:$K,ThongKe_GV!U$1,TKB_HK2_Moi_Giang!$L:$L,ThongKe_GV!U$2)&gt;0,"X","")</f>
        <v/>
      </c>
      <c r="V202" s="80" t="str">
        <f>IF(COUNTIFS(TKB_HK2_Moi_Giang!$S:$S,ThongKe_GV!$C202,TKB_HK2_Moi_Giang!$K:$K,ThongKe_GV!V$1,TKB_HK2_Moi_Giang!$L:$L,ThongKe_GV!V$2)&gt;0,"X","")</f>
        <v/>
      </c>
      <c r="W202" s="80" t="str">
        <f>IF(COUNTIFS(TKB_HK2_Moi_Giang!$S:$S,ThongKe_GV!$C202,TKB_HK2_Moi_Giang!$K:$K,ThongKe_GV!W$1,TKB_HK2_Moi_Giang!$L:$L,ThongKe_GV!W$2)&gt;0,"X","")</f>
        <v/>
      </c>
      <c r="X202" s="80" t="str">
        <f>IF(COUNTIFS(TKB_HK2_Moi_Giang!$S:$S,ThongKe_GV!$C202,TKB_HK2_Moi_Giang!$K:$K,ThongKe_GV!X$1,TKB_HK2_Moi_Giang!$L:$L,ThongKe_GV!X$2)&gt;0,"X","")</f>
        <v/>
      </c>
      <c r="Y202" s="80" t="str">
        <f>IF(COUNTIFS(TKB_HK2_Moi_Giang!$S:$S,ThongKe_GV!$C202,TKB_HK2_Moi_Giang!$K:$K,ThongKe_GV!Y$1,TKB_HK2_Moi_Giang!$L:$L,ThongKe_GV!Y$2)&gt;0,"X","")</f>
        <v/>
      </c>
      <c r="Z202" s="80" t="str">
        <f>IF(COUNTIFS(TKB_HK2_Moi_Giang!$S:$S,ThongKe_GV!$C202,TKB_HK2_Moi_Giang!$K:$K,ThongKe_GV!Z$1,TKB_HK2_Moi_Giang!$L:$L,ThongKe_GV!Z$2)&gt;0,"X","")</f>
        <v/>
      </c>
      <c r="AA202" s="80" t="str">
        <f>IF(COUNTIFS(TKB_HK2_Moi_Giang!$S:$S,ThongKe_GV!$C202,TKB_HK2_Moi_Giang!$K:$K,ThongKe_GV!AA$1,TKB_HK2_Moi_Giang!$L:$L,ThongKe_GV!AA$2)&gt;0,"X","")</f>
        <v/>
      </c>
      <c r="AB202" s="80" t="str">
        <f>IF(COUNTIFS(TKB_HK2_Moi_Giang!$S:$S,ThongKe_GV!$C202,TKB_HK2_Moi_Giang!$K:$K,ThongKe_GV!AB$1,TKB_HK2_Moi_Giang!$L:$L,ThongKe_GV!AB$2)&gt;0,"X","")</f>
        <v/>
      </c>
    </row>
    <row r="203">
      <c r="A203" s="68" t="str">
        <f t="shared" si="7"/>
        <v>Ngoại ngữ</v>
      </c>
      <c r="B203" s="77" t="s">
        <v>664</v>
      </c>
      <c r="C203" s="85" t="s">
        <v>665</v>
      </c>
      <c r="D203" s="85" t="s">
        <v>666</v>
      </c>
      <c r="E203" s="79" t="str">
        <f>IF(COUNTIFS(TKB_HK2_Moi_Giang!$S:$S,ThongKe_GV!$C203,TKB_HK2_Moi_Giang!$K:$K,ThongKe_GV!E$1,TKB_HK2_Moi_Giang!$L:$L,ThongKe_GV!E$2)&gt;0,"X","")</f>
        <v/>
      </c>
      <c r="F203" s="79" t="str">
        <f>IF(COUNTIFS(TKB_HK2_Moi_Giang!$S:$S,ThongKe_GV!$C203,TKB_HK2_Moi_Giang!$K:$K,ThongKe_GV!F$1,TKB_HK2_Moi_Giang!$L:$L,ThongKe_GV!F$2)&gt;0,"X","")</f>
        <v/>
      </c>
      <c r="G203" s="79" t="str">
        <f>IF(COUNTIFS(TKB_HK2_Moi_Giang!$S:$S,ThongKe_GV!$C203,TKB_HK2_Moi_Giang!$K:$K,ThongKe_GV!G$1,TKB_HK2_Moi_Giang!$L:$L,ThongKe_GV!G$2)&gt;0,"X","")</f>
        <v/>
      </c>
      <c r="H203" s="79" t="str">
        <f>IF(COUNTIFS(TKB_HK2_Moi_Giang!$S:$S,ThongKe_GV!$C203,TKB_HK2_Moi_Giang!$K:$K,ThongKe_GV!H$1,TKB_HK2_Moi_Giang!$L:$L,ThongKe_GV!H$2)&gt;0,"X","")</f>
        <v/>
      </c>
      <c r="I203" s="79" t="str">
        <f>IF(COUNTIFS(TKB_HK2_Moi_Giang!$S:$S,ThongKe_GV!$C203,TKB_HK2_Moi_Giang!$K:$K,ThongKe_GV!I$1,TKB_HK2_Moi_Giang!$L:$L,ThongKe_GV!I$2)&gt;0,"X","")</f>
        <v/>
      </c>
      <c r="J203" s="79" t="str">
        <f>IF(COUNTIFS(TKB_HK2_Moi_Giang!$S:$S,ThongKe_GV!$C203,TKB_HK2_Moi_Giang!$K:$K,ThongKe_GV!J$1,TKB_HK2_Moi_Giang!$L:$L,ThongKe_GV!J$2)&gt;0,"X","")</f>
        <v/>
      </c>
      <c r="K203" s="79" t="str">
        <f>IF(COUNTIFS(TKB_HK2_Moi_Giang!$S:$S,ThongKe_GV!$C203,TKB_HK2_Moi_Giang!$K:$K,ThongKe_GV!K$1,TKB_HK2_Moi_Giang!$L:$L,ThongKe_GV!K$2)&gt;0,"X","")</f>
        <v/>
      </c>
      <c r="L203" s="79" t="str">
        <f>IF(COUNTIFS(TKB_HK2_Moi_Giang!$S:$S,ThongKe_GV!$C203,TKB_HK2_Moi_Giang!$K:$K,ThongKe_GV!L$1,TKB_HK2_Moi_Giang!$L:$L,ThongKe_GV!L$2)&gt;0,"X","")</f>
        <v/>
      </c>
      <c r="M203" s="79" t="str">
        <f>IF(COUNTIFS(TKB_HK2_Moi_Giang!$S:$S,ThongKe_GV!$C203,TKB_HK2_Moi_Giang!$K:$K,ThongKe_GV!M$1,TKB_HK2_Moi_Giang!$L:$L,ThongKe_GV!M$2)&gt;0,"X","")</f>
        <v/>
      </c>
      <c r="N203" s="79" t="str">
        <f>IF(COUNTIFS(TKB_HK2_Moi_Giang!$S:$S,ThongKe_GV!$C203,TKB_HK2_Moi_Giang!$K:$K,ThongKe_GV!N$1,TKB_HK2_Moi_Giang!$L:$L,ThongKe_GV!N$2)&gt;0,"X","")</f>
        <v/>
      </c>
      <c r="O203" s="79" t="str">
        <f>IF(COUNTIFS(TKB_HK2_Moi_Giang!$S:$S,ThongKe_GV!$C203,TKB_HK2_Moi_Giang!$K:$K,ThongKe_GV!O$1,TKB_HK2_Moi_Giang!$L:$L,ThongKe_GV!O$2)&gt;0,"X","")</f>
        <v/>
      </c>
      <c r="P203" s="79" t="str">
        <f>IF(COUNTIFS(TKB_HK2_Moi_Giang!$S:$S,ThongKe_GV!$C203,TKB_HK2_Moi_Giang!$K:$K,ThongKe_GV!P$1,TKB_HK2_Moi_Giang!$L:$L,ThongKe_GV!P$2)&gt;0,"X","")</f>
        <v/>
      </c>
      <c r="Q203" s="80" t="str">
        <f>IF(COUNTIFS(TKB_HK2_Moi_Giang!$S:$S,ThongKe_GV!$C203,TKB_HK2_Moi_Giang!$K:$K,ThongKe_GV!Q$1,TKB_HK2_Moi_Giang!$L:$L,ThongKe_GV!Q$2)&gt;0,"X","")</f>
        <v/>
      </c>
      <c r="R203" s="80" t="str">
        <f>IF(COUNTIFS(TKB_HK2_Moi_Giang!$S:$S,ThongKe_GV!$C203,TKB_HK2_Moi_Giang!$K:$K,ThongKe_GV!R$1,TKB_HK2_Moi_Giang!$L:$L,ThongKe_GV!R$2)&gt;0,"X","")</f>
        <v/>
      </c>
      <c r="S203" s="80" t="str">
        <f>IF(COUNTIFS(TKB_HK2_Moi_Giang!$S:$S,ThongKe_GV!$C203,TKB_HK2_Moi_Giang!$K:$K,ThongKe_GV!S$1,TKB_HK2_Moi_Giang!$L:$L,ThongKe_GV!S$2)&gt;0,"X","")</f>
        <v/>
      </c>
      <c r="T203" s="80" t="str">
        <f>IF(COUNTIFS(TKB_HK2_Moi_Giang!$S:$S,ThongKe_GV!$C203,TKB_HK2_Moi_Giang!$K:$K,ThongKe_GV!T$1,TKB_HK2_Moi_Giang!$L:$L,ThongKe_GV!T$2)&gt;0,"X","")</f>
        <v/>
      </c>
      <c r="U203" s="80" t="str">
        <f>IF(COUNTIFS(TKB_HK2_Moi_Giang!$S:$S,ThongKe_GV!$C203,TKB_HK2_Moi_Giang!$K:$K,ThongKe_GV!U$1,TKB_HK2_Moi_Giang!$L:$L,ThongKe_GV!U$2)&gt;0,"X","")</f>
        <v/>
      </c>
      <c r="V203" s="80" t="str">
        <f>IF(COUNTIFS(TKB_HK2_Moi_Giang!$S:$S,ThongKe_GV!$C203,TKB_HK2_Moi_Giang!$K:$K,ThongKe_GV!V$1,TKB_HK2_Moi_Giang!$L:$L,ThongKe_GV!V$2)&gt;0,"X","")</f>
        <v/>
      </c>
      <c r="W203" s="80" t="str">
        <f>IF(COUNTIFS(TKB_HK2_Moi_Giang!$S:$S,ThongKe_GV!$C203,TKB_HK2_Moi_Giang!$K:$K,ThongKe_GV!W$1,TKB_HK2_Moi_Giang!$L:$L,ThongKe_GV!W$2)&gt;0,"X","")</f>
        <v/>
      </c>
      <c r="X203" s="80" t="str">
        <f>IF(COUNTIFS(TKB_HK2_Moi_Giang!$S:$S,ThongKe_GV!$C203,TKB_HK2_Moi_Giang!$K:$K,ThongKe_GV!X$1,TKB_HK2_Moi_Giang!$L:$L,ThongKe_GV!X$2)&gt;0,"X","")</f>
        <v/>
      </c>
      <c r="Y203" s="80" t="str">
        <f>IF(COUNTIFS(TKB_HK2_Moi_Giang!$S:$S,ThongKe_GV!$C203,TKB_HK2_Moi_Giang!$K:$K,ThongKe_GV!Y$1,TKB_HK2_Moi_Giang!$L:$L,ThongKe_GV!Y$2)&gt;0,"X","")</f>
        <v/>
      </c>
      <c r="Z203" s="80" t="str">
        <f>IF(COUNTIFS(TKB_HK2_Moi_Giang!$S:$S,ThongKe_GV!$C203,TKB_HK2_Moi_Giang!$K:$K,ThongKe_GV!Z$1,TKB_HK2_Moi_Giang!$L:$L,ThongKe_GV!Z$2)&gt;0,"X","")</f>
        <v/>
      </c>
      <c r="AA203" s="80" t="str">
        <f>IF(COUNTIFS(TKB_HK2_Moi_Giang!$S:$S,ThongKe_GV!$C203,TKB_HK2_Moi_Giang!$K:$K,ThongKe_GV!AA$1,TKB_HK2_Moi_Giang!$L:$L,ThongKe_GV!AA$2)&gt;0,"X","")</f>
        <v/>
      </c>
      <c r="AB203" s="80" t="str">
        <f>IF(COUNTIFS(TKB_HK2_Moi_Giang!$S:$S,ThongKe_GV!$C203,TKB_HK2_Moi_Giang!$K:$K,ThongKe_GV!AB$1,TKB_HK2_Moi_Giang!$L:$L,ThongKe_GV!AB$2)&gt;0,"X","")</f>
        <v/>
      </c>
    </row>
    <row r="204">
      <c r="A204" s="68" t="str">
        <f t="shared" si="7"/>
        <v/>
      </c>
      <c r="B204" s="77" t="s">
        <v>667</v>
      </c>
      <c r="C204" s="85" t="s">
        <v>668</v>
      </c>
      <c r="D204" s="85" t="s">
        <v>669</v>
      </c>
      <c r="E204" s="79" t="str">
        <f>IF(COUNTIFS(TKB_HK2_Moi_Giang!$S:$S,ThongKe_GV!$C204,TKB_HK2_Moi_Giang!$K:$K,ThongKe_GV!E$1,TKB_HK2_Moi_Giang!$L:$L,ThongKe_GV!E$2)&gt;0,"X","")</f>
        <v/>
      </c>
      <c r="F204" s="79" t="str">
        <f>IF(COUNTIFS(TKB_HK2_Moi_Giang!$S:$S,ThongKe_GV!$C204,TKB_HK2_Moi_Giang!$K:$K,ThongKe_GV!F$1,TKB_HK2_Moi_Giang!$L:$L,ThongKe_GV!F$2)&gt;0,"X","")</f>
        <v/>
      </c>
      <c r="G204" s="79" t="str">
        <f>IF(COUNTIFS(TKB_HK2_Moi_Giang!$S:$S,ThongKe_GV!$C204,TKB_HK2_Moi_Giang!$K:$K,ThongKe_GV!G$1,TKB_HK2_Moi_Giang!$L:$L,ThongKe_GV!G$2)&gt;0,"X","")</f>
        <v/>
      </c>
      <c r="H204" s="79" t="str">
        <f>IF(COUNTIFS(TKB_HK2_Moi_Giang!$S:$S,ThongKe_GV!$C204,TKB_HK2_Moi_Giang!$K:$K,ThongKe_GV!H$1,TKB_HK2_Moi_Giang!$L:$L,ThongKe_GV!H$2)&gt;0,"X","")</f>
        <v/>
      </c>
      <c r="I204" s="79" t="str">
        <f>IF(COUNTIFS(TKB_HK2_Moi_Giang!$S:$S,ThongKe_GV!$C204,TKB_HK2_Moi_Giang!$K:$K,ThongKe_GV!I$1,TKB_HK2_Moi_Giang!$L:$L,ThongKe_GV!I$2)&gt;0,"X","")</f>
        <v/>
      </c>
      <c r="J204" s="79" t="str">
        <f>IF(COUNTIFS(TKB_HK2_Moi_Giang!$S:$S,ThongKe_GV!$C204,TKB_HK2_Moi_Giang!$K:$K,ThongKe_GV!J$1,TKB_HK2_Moi_Giang!$L:$L,ThongKe_GV!J$2)&gt;0,"X","")</f>
        <v/>
      </c>
      <c r="K204" s="79" t="str">
        <f>IF(COUNTIFS(TKB_HK2_Moi_Giang!$S:$S,ThongKe_GV!$C204,TKB_HK2_Moi_Giang!$K:$K,ThongKe_GV!K$1,TKB_HK2_Moi_Giang!$L:$L,ThongKe_GV!K$2)&gt;0,"X","")</f>
        <v/>
      </c>
      <c r="L204" s="79" t="str">
        <f>IF(COUNTIFS(TKB_HK2_Moi_Giang!$S:$S,ThongKe_GV!$C204,TKB_HK2_Moi_Giang!$K:$K,ThongKe_GV!L$1,TKB_HK2_Moi_Giang!$L:$L,ThongKe_GV!L$2)&gt;0,"X","")</f>
        <v/>
      </c>
      <c r="M204" s="79" t="str">
        <f>IF(COUNTIFS(TKB_HK2_Moi_Giang!$S:$S,ThongKe_GV!$C204,TKB_HK2_Moi_Giang!$K:$K,ThongKe_GV!M$1,TKB_HK2_Moi_Giang!$L:$L,ThongKe_GV!M$2)&gt;0,"X","")</f>
        <v/>
      </c>
      <c r="N204" s="79" t="str">
        <f>IF(COUNTIFS(TKB_HK2_Moi_Giang!$S:$S,ThongKe_GV!$C204,TKB_HK2_Moi_Giang!$K:$K,ThongKe_GV!N$1,TKB_HK2_Moi_Giang!$L:$L,ThongKe_GV!N$2)&gt;0,"X","")</f>
        <v/>
      </c>
      <c r="O204" s="79" t="str">
        <f>IF(COUNTIFS(TKB_HK2_Moi_Giang!$S:$S,ThongKe_GV!$C204,TKB_HK2_Moi_Giang!$K:$K,ThongKe_GV!O$1,TKB_HK2_Moi_Giang!$L:$L,ThongKe_GV!O$2)&gt;0,"X","")</f>
        <v/>
      </c>
      <c r="P204" s="79" t="str">
        <f>IF(COUNTIFS(TKB_HK2_Moi_Giang!$S:$S,ThongKe_GV!$C204,TKB_HK2_Moi_Giang!$K:$K,ThongKe_GV!P$1,TKB_HK2_Moi_Giang!$L:$L,ThongKe_GV!P$2)&gt;0,"X","")</f>
        <v/>
      </c>
      <c r="Q204" s="80" t="str">
        <f>IF(COUNTIFS(TKB_HK2_Moi_Giang!$S:$S,ThongKe_GV!$C204,TKB_HK2_Moi_Giang!$K:$K,ThongKe_GV!Q$1,TKB_HK2_Moi_Giang!$L:$L,ThongKe_GV!Q$2)&gt;0,"X","")</f>
        <v/>
      </c>
      <c r="R204" s="80" t="str">
        <f>IF(COUNTIFS(TKB_HK2_Moi_Giang!$S:$S,ThongKe_GV!$C204,TKB_HK2_Moi_Giang!$K:$K,ThongKe_GV!R$1,TKB_HK2_Moi_Giang!$L:$L,ThongKe_GV!R$2)&gt;0,"X","")</f>
        <v/>
      </c>
      <c r="S204" s="80" t="str">
        <f>IF(COUNTIFS(TKB_HK2_Moi_Giang!$S:$S,ThongKe_GV!$C204,TKB_HK2_Moi_Giang!$K:$K,ThongKe_GV!S$1,TKB_HK2_Moi_Giang!$L:$L,ThongKe_GV!S$2)&gt;0,"X","")</f>
        <v/>
      </c>
      <c r="T204" s="80" t="str">
        <f>IF(COUNTIFS(TKB_HK2_Moi_Giang!$S:$S,ThongKe_GV!$C204,TKB_HK2_Moi_Giang!$K:$K,ThongKe_GV!T$1,TKB_HK2_Moi_Giang!$L:$L,ThongKe_GV!T$2)&gt;0,"X","")</f>
        <v/>
      </c>
      <c r="U204" s="80" t="str">
        <f>IF(COUNTIFS(TKB_HK2_Moi_Giang!$S:$S,ThongKe_GV!$C204,TKB_HK2_Moi_Giang!$K:$K,ThongKe_GV!U$1,TKB_HK2_Moi_Giang!$L:$L,ThongKe_GV!U$2)&gt;0,"X","")</f>
        <v/>
      </c>
      <c r="V204" s="80" t="str">
        <f>IF(COUNTIFS(TKB_HK2_Moi_Giang!$S:$S,ThongKe_GV!$C204,TKB_HK2_Moi_Giang!$K:$K,ThongKe_GV!V$1,TKB_HK2_Moi_Giang!$L:$L,ThongKe_GV!V$2)&gt;0,"X","")</f>
        <v/>
      </c>
      <c r="W204" s="80" t="str">
        <f>IF(COUNTIFS(TKB_HK2_Moi_Giang!$S:$S,ThongKe_GV!$C204,TKB_HK2_Moi_Giang!$K:$K,ThongKe_GV!W$1,TKB_HK2_Moi_Giang!$L:$L,ThongKe_GV!W$2)&gt;0,"X","")</f>
        <v/>
      </c>
      <c r="X204" s="80" t="str">
        <f>IF(COUNTIFS(TKB_HK2_Moi_Giang!$S:$S,ThongKe_GV!$C204,TKB_HK2_Moi_Giang!$K:$K,ThongKe_GV!X$1,TKB_HK2_Moi_Giang!$L:$L,ThongKe_GV!X$2)&gt;0,"X","")</f>
        <v/>
      </c>
      <c r="Y204" s="80" t="str">
        <f>IF(COUNTIFS(TKB_HK2_Moi_Giang!$S:$S,ThongKe_GV!$C204,TKB_HK2_Moi_Giang!$K:$K,ThongKe_GV!Y$1,TKB_HK2_Moi_Giang!$L:$L,ThongKe_GV!Y$2)&gt;0,"X","")</f>
        <v/>
      </c>
      <c r="Z204" s="80" t="str">
        <f>IF(COUNTIFS(TKB_HK2_Moi_Giang!$S:$S,ThongKe_GV!$C204,TKB_HK2_Moi_Giang!$K:$K,ThongKe_GV!Z$1,TKB_HK2_Moi_Giang!$L:$L,ThongKe_GV!Z$2)&gt;0,"X","")</f>
        <v/>
      </c>
      <c r="AA204" s="80" t="str">
        <f>IF(COUNTIFS(TKB_HK2_Moi_Giang!$S:$S,ThongKe_GV!$C204,TKB_HK2_Moi_Giang!$K:$K,ThongKe_GV!AA$1,TKB_HK2_Moi_Giang!$L:$L,ThongKe_GV!AA$2)&gt;0,"X","")</f>
        <v/>
      </c>
      <c r="AB204" s="80" t="str">
        <f>IF(COUNTIFS(TKB_HK2_Moi_Giang!$S:$S,ThongKe_GV!$C204,TKB_HK2_Moi_Giang!$K:$K,ThongKe_GV!AB$1,TKB_HK2_Moi_Giang!$L:$L,ThongKe_GV!AB$2)&gt;0,"X","")</f>
        <v/>
      </c>
    </row>
    <row r="205">
      <c r="A205" s="68" t="str">
        <f t="shared" si="7"/>
        <v>Công nghệ</v>
      </c>
      <c r="B205" s="77" t="s">
        <v>670</v>
      </c>
      <c r="C205" s="85" t="s">
        <v>671</v>
      </c>
      <c r="D205" s="85" t="s">
        <v>672</v>
      </c>
      <c r="E205" s="79" t="str">
        <f>IF(COUNTIFS(TKB_HK2_Moi_Giang!$S:$S,ThongKe_GV!$C205,TKB_HK2_Moi_Giang!$K:$K,ThongKe_GV!E$1,TKB_HK2_Moi_Giang!$L:$L,ThongKe_GV!E$2)&gt;0,"X","")</f>
        <v/>
      </c>
      <c r="F205" s="79" t="str">
        <f>IF(COUNTIFS(TKB_HK2_Moi_Giang!$S:$S,ThongKe_GV!$C205,TKB_HK2_Moi_Giang!$K:$K,ThongKe_GV!F$1,TKB_HK2_Moi_Giang!$L:$L,ThongKe_GV!F$2)&gt;0,"X","")</f>
        <v/>
      </c>
      <c r="G205" s="79" t="str">
        <f>IF(COUNTIFS(TKB_HK2_Moi_Giang!$S:$S,ThongKe_GV!$C205,TKB_HK2_Moi_Giang!$K:$K,ThongKe_GV!G$1,TKB_HK2_Moi_Giang!$L:$L,ThongKe_GV!G$2)&gt;0,"X","")</f>
        <v/>
      </c>
      <c r="H205" s="79" t="str">
        <f>IF(COUNTIFS(TKB_HK2_Moi_Giang!$S:$S,ThongKe_GV!$C205,TKB_HK2_Moi_Giang!$K:$K,ThongKe_GV!H$1,TKB_HK2_Moi_Giang!$L:$L,ThongKe_GV!H$2)&gt;0,"X","")</f>
        <v/>
      </c>
      <c r="I205" s="79" t="str">
        <f>IF(COUNTIFS(TKB_HK2_Moi_Giang!$S:$S,ThongKe_GV!$C205,TKB_HK2_Moi_Giang!$K:$K,ThongKe_GV!I$1,TKB_HK2_Moi_Giang!$L:$L,ThongKe_GV!I$2)&gt;0,"X","")</f>
        <v/>
      </c>
      <c r="J205" s="79" t="str">
        <f>IF(COUNTIFS(TKB_HK2_Moi_Giang!$S:$S,ThongKe_GV!$C205,TKB_HK2_Moi_Giang!$K:$K,ThongKe_GV!J$1,TKB_HK2_Moi_Giang!$L:$L,ThongKe_GV!J$2)&gt;0,"X","")</f>
        <v/>
      </c>
      <c r="K205" s="79" t="str">
        <f>IF(COUNTIFS(TKB_HK2_Moi_Giang!$S:$S,ThongKe_GV!$C205,TKB_HK2_Moi_Giang!$K:$K,ThongKe_GV!K$1,TKB_HK2_Moi_Giang!$L:$L,ThongKe_GV!K$2)&gt;0,"X","")</f>
        <v/>
      </c>
      <c r="L205" s="79" t="str">
        <f>IF(COUNTIFS(TKB_HK2_Moi_Giang!$S:$S,ThongKe_GV!$C205,TKB_HK2_Moi_Giang!$K:$K,ThongKe_GV!L$1,TKB_HK2_Moi_Giang!$L:$L,ThongKe_GV!L$2)&gt;0,"X","")</f>
        <v/>
      </c>
      <c r="M205" s="79" t="str">
        <f>IF(COUNTIFS(TKB_HK2_Moi_Giang!$S:$S,ThongKe_GV!$C205,TKB_HK2_Moi_Giang!$K:$K,ThongKe_GV!M$1,TKB_HK2_Moi_Giang!$L:$L,ThongKe_GV!M$2)&gt;0,"X","")</f>
        <v/>
      </c>
      <c r="N205" s="79" t="str">
        <f>IF(COUNTIFS(TKB_HK2_Moi_Giang!$S:$S,ThongKe_GV!$C205,TKB_HK2_Moi_Giang!$K:$K,ThongKe_GV!N$1,TKB_HK2_Moi_Giang!$L:$L,ThongKe_GV!N$2)&gt;0,"X","")</f>
        <v/>
      </c>
      <c r="O205" s="79" t="str">
        <f>IF(COUNTIFS(TKB_HK2_Moi_Giang!$S:$S,ThongKe_GV!$C205,TKB_HK2_Moi_Giang!$K:$K,ThongKe_GV!O$1,TKB_HK2_Moi_Giang!$L:$L,ThongKe_GV!O$2)&gt;0,"X","")</f>
        <v/>
      </c>
      <c r="P205" s="79" t="str">
        <f>IF(COUNTIFS(TKB_HK2_Moi_Giang!$S:$S,ThongKe_GV!$C205,TKB_HK2_Moi_Giang!$K:$K,ThongKe_GV!P$1,TKB_HK2_Moi_Giang!$L:$L,ThongKe_GV!P$2)&gt;0,"X","")</f>
        <v/>
      </c>
      <c r="Q205" s="80" t="str">
        <f>IF(COUNTIFS(TKB_HK2_Moi_Giang!$S:$S,ThongKe_GV!$C205,TKB_HK2_Moi_Giang!$K:$K,ThongKe_GV!Q$1,TKB_HK2_Moi_Giang!$L:$L,ThongKe_GV!Q$2)&gt;0,"X","")</f>
        <v/>
      </c>
      <c r="R205" s="80" t="str">
        <f>IF(COUNTIFS(TKB_HK2_Moi_Giang!$S:$S,ThongKe_GV!$C205,TKB_HK2_Moi_Giang!$K:$K,ThongKe_GV!R$1,TKB_HK2_Moi_Giang!$L:$L,ThongKe_GV!R$2)&gt;0,"X","")</f>
        <v/>
      </c>
      <c r="S205" s="80" t="str">
        <f>IF(COUNTIFS(TKB_HK2_Moi_Giang!$S:$S,ThongKe_GV!$C205,TKB_HK2_Moi_Giang!$K:$K,ThongKe_GV!S$1,TKB_HK2_Moi_Giang!$L:$L,ThongKe_GV!S$2)&gt;0,"X","")</f>
        <v/>
      </c>
      <c r="T205" s="80" t="str">
        <f>IF(COUNTIFS(TKB_HK2_Moi_Giang!$S:$S,ThongKe_GV!$C205,TKB_HK2_Moi_Giang!$K:$K,ThongKe_GV!T$1,TKB_HK2_Moi_Giang!$L:$L,ThongKe_GV!T$2)&gt;0,"X","")</f>
        <v/>
      </c>
      <c r="U205" s="80" t="str">
        <f>IF(COUNTIFS(TKB_HK2_Moi_Giang!$S:$S,ThongKe_GV!$C205,TKB_HK2_Moi_Giang!$K:$K,ThongKe_GV!U$1,TKB_HK2_Moi_Giang!$L:$L,ThongKe_GV!U$2)&gt;0,"X","")</f>
        <v/>
      </c>
      <c r="V205" s="80" t="str">
        <f>IF(COUNTIFS(TKB_HK2_Moi_Giang!$S:$S,ThongKe_GV!$C205,TKB_HK2_Moi_Giang!$K:$K,ThongKe_GV!V$1,TKB_HK2_Moi_Giang!$L:$L,ThongKe_GV!V$2)&gt;0,"X","")</f>
        <v/>
      </c>
      <c r="W205" s="80" t="str">
        <f>IF(COUNTIFS(TKB_HK2_Moi_Giang!$S:$S,ThongKe_GV!$C205,TKB_HK2_Moi_Giang!$K:$K,ThongKe_GV!W$1,TKB_HK2_Moi_Giang!$L:$L,ThongKe_GV!W$2)&gt;0,"X","")</f>
        <v/>
      </c>
      <c r="X205" s="80" t="str">
        <f>IF(COUNTIFS(TKB_HK2_Moi_Giang!$S:$S,ThongKe_GV!$C205,TKB_HK2_Moi_Giang!$K:$K,ThongKe_GV!X$1,TKB_HK2_Moi_Giang!$L:$L,ThongKe_GV!X$2)&gt;0,"X","")</f>
        <v/>
      </c>
      <c r="Y205" s="80" t="str">
        <f>IF(COUNTIFS(TKB_HK2_Moi_Giang!$S:$S,ThongKe_GV!$C205,TKB_HK2_Moi_Giang!$K:$K,ThongKe_GV!Y$1,TKB_HK2_Moi_Giang!$L:$L,ThongKe_GV!Y$2)&gt;0,"X","")</f>
        <v/>
      </c>
      <c r="Z205" s="80" t="str">
        <f>IF(COUNTIFS(TKB_HK2_Moi_Giang!$S:$S,ThongKe_GV!$C205,TKB_HK2_Moi_Giang!$K:$K,ThongKe_GV!Z$1,TKB_HK2_Moi_Giang!$L:$L,ThongKe_GV!Z$2)&gt;0,"X","")</f>
        <v/>
      </c>
      <c r="AA205" s="80" t="str">
        <f>IF(COUNTIFS(TKB_HK2_Moi_Giang!$S:$S,ThongKe_GV!$C205,TKB_HK2_Moi_Giang!$K:$K,ThongKe_GV!AA$1,TKB_HK2_Moi_Giang!$L:$L,ThongKe_GV!AA$2)&gt;0,"X","")</f>
        <v/>
      </c>
      <c r="AB205" s="80" t="str">
        <f>IF(COUNTIFS(TKB_HK2_Moi_Giang!$S:$S,ThongKe_GV!$C205,TKB_HK2_Moi_Giang!$K:$K,ThongKe_GV!AB$1,TKB_HK2_Moi_Giang!$L:$L,ThongKe_GV!AB$2)&gt;0,"X","")</f>
        <v/>
      </c>
    </row>
    <row r="206">
      <c r="A206" s="68" t="str">
        <f t="shared" si="7"/>
        <v>Công nghệ</v>
      </c>
      <c r="B206" s="77" t="s">
        <v>673</v>
      </c>
      <c r="C206" s="85" t="s">
        <v>674</v>
      </c>
      <c r="D206" s="85" t="s">
        <v>675</v>
      </c>
      <c r="E206" s="79" t="str">
        <f>IF(COUNTIFS(TKB_HK2_Moi_Giang!$S:$S,ThongKe_GV!$C206,TKB_HK2_Moi_Giang!$K:$K,ThongKe_GV!E$1,TKB_HK2_Moi_Giang!$L:$L,ThongKe_GV!E$2)&gt;0,"X","")</f>
        <v/>
      </c>
      <c r="F206" s="79" t="str">
        <f>IF(COUNTIFS(TKB_HK2_Moi_Giang!$S:$S,ThongKe_GV!$C206,TKB_HK2_Moi_Giang!$K:$K,ThongKe_GV!F$1,TKB_HK2_Moi_Giang!$L:$L,ThongKe_GV!F$2)&gt;0,"X","")</f>
        <v/>
      </c>
      <c r="G206" s="79" t="str">
        <f>IF(COUNTIFS(TKB_HK2_Moi_Giang!$S:$S,ThongKe_GV!$C206,TKB_HK2_Moi_Giang!$K:$K,ThongKe_GV!G$1,TKB_HK2_Moi_Giang!$L:$L,ThongKe_GV!G$2)&gt;0,"X","")</f>
        <v/>
      </c>
      <c r="H206" s="79" t="str">
        <f>IF(COUNTIFS(TKB_HK2_Moi_Giang!$S:$S,ThongKe_GV!$C206,TKB_HK2_Moi_Giang!$K:$K,ThongKe_GV!H$1,TKB_HK2_Moi_Giang!$L:$L,ThongKe_GV!H$2)&gt;0,"X","")</f>
        <v/>
      </c>
      <c r="I206" s="79" t="str">
        <f>IF(COUNTIFS(TKB_HK2_Moi_Giang!$S:$S,ThongKe_GV!$C206,TKB_HK2_Moi_Giang!$K:$K,ThongKe_GV!I$1,TKB_HK2_Moi_Giang!$L:$L,ThongKe_GV!I$2)&gt;0,"X","")</f>
        <v/>
      </c>
      <c r="J206" s="79" t="str">
        <f>IF(COUNTIFS(TKB_HK2_Moi_Giang!$S:$S,ThongKe_GV!$C206,TKB_HK2_Moi_Giang!$K:$K,ThongKe_GV!J$1,TKB_HK2_Moi_Giang!$L:$L,ThongKe_GV!J$2)&gt;0,"X","")</f>
        <v/>
      </c>
      <c r="K206" s="79" t="str">
        <f>IF(COUNTIFS(TKB_HK2_Moi_Giang!$S:$S,ThongKe_GV!$C206,TKB_HK2_Moi_Giang!$K:$K,ThongKe_GV!K$1,TKB_HK2_Moi_Giang!$L:$L,ThongKe_GV!K$2)&gt;0,"X","")</f>
        <v/>
      </c>
      <c r="L206" s="79" t="str">
        <f>IF(COUNTIFS(TKB_HK2_Moi_Giang!$S:$S,ThongKe_GV!$C206,TKB_HK2_Moi_Giang!$K:$K,ThongKe_GV!L$1,TKB_HK2_Moi_Giang!$L:$L,ThongKe_GV!L$2)&gt;0,"X","")</f>
        <v/>
      </c>
      <c r="M206" s="79" t="str">
        <f>IF(COUNTIFS(TKB_HK2_Moi_Giang!$S:$S,ThongKe_GV!$C206,TKB_HK2_Moi_Giang!$K:$K,ThongKe_GV!M$1,TKB_HK2_Moi_Giang!$L:$L,ThongKe_GV!M$2)&gt;0,"X","")</f>
        <v/>
      </c>
      <c r="N206" s="79" t="str">
        <f>IF(COUNTIFS(TKB_HK2_Moi_Giang!$S:$S,ThongKe_GV!$C206,TKB_HK2_Moi_Giang!$K:$K,ThongKe_GV!N$1,TKB_HK2_Moi_Giang!$L:$L,ThongKe_GV!N$2)&gt;0,"X","")</f>
        <v/>
      </c>
      <c r="O206" s="79" t="str">
        <f>IF(COUNTIFS(TKB_HK2_Moi_Giang!$S:$S,ThongKe_GV!$C206,TKB_HK2_Moi_Giang!$K:$K,ThongKe_GV!O$1,TKB_HK2_Moi_Giang!$L:$L,ThongKe_GV!O$2)&gt;0,"X","")</f>
        <v/>
      </c>
      <c r="P206" s="79" t="str">
        <f>IF(COUNTIFS(TKB_HK2_Moi_Giang!$S:$S,ThongKe_GV!$C206,TKB_HK2_Moi_Giang!$K:$K,ThongKe_GV!P$1,TKB_HK2_Moi_Giang!$L:$L,ThongKe_GV!P$2)&gt;0,"X","")</f>
        <v/>
      </c>
      <c r="Q206" s="80" t="str">
        <f>IF(COUNTIFS(TKB_HK2_Moi_Giang!$S:$S,ThongKe_GV!$C206,TKB_HK2_Moi_Giang!$K:$K,ThongKe_GV!Q$1,TKB_HK2_Moi_Giang!$L:$L,ThongKe_GV!Q$2)&gt;0,"X","")</f>
        <v/>
      </c>
      <c r="R206" s="80" t="str">
        <f>IF(COUNTIFS(TKB_HK2_Moi_Giang!$S:$S,ThongKe_GV!$C206,TKB_HK2_Moi_Giang!$K:$K,ThongKe_GV!R$1,TKB_HK2_Moi_Giang!$L:$L,ThongKe_GV!R$2)&gt;0,"X","")</f>
        <v/>
      </c>
      <c r="S206" s="80" t="str">
        <f>IF(COUNTIFS(TKB_HK2_Moi_Giang!$S:$S,ThongKe_GV!$C206,TKB_HK2_Moi_Giang!$K:$K,ThongKe_GV!S$1,TKB_HK2_Moi_Giang!$L:$L,ThongKe_GV!S$2)&gt;0,"X","")</f>
        <v/>
      </c>
      <c r="T206" s="80" t="str">
        <f>IF(COUNTIFS(TKB_HK2_Moi_Giang!$S:$S,ThongKe_GV!$C206,TKB_HK2_Moi_Giang!$K:$K,ThongKe_GV!T$1,TKB_HK2_Moi_Giang!$L:$L,ThongKe_GV!T$2)&gt;0,"X","")</f>
        <v/>
      </c>
      <c r="U206" s="80" t="str">
        <f>IF(COUNTIFS(TKB_HK2_Moi_Giang!$S:$S,ThongKe_GV!$C206,TKB_HK2_Moi_Giang!$K:$K,ThongKe_GV!U$1,TKB_HK2_Moi_Giang!$L:$L,ThongKe_GV!U$2)&gt;0,"X","")</f>
        <v/>
      </c>
      <c r="V206" s="80" t="str">
        <f>IF(COUNTIFS(TKB_HK2_Moi_Giang!$S:$S,ThongKe_GV!$C206,TKB_HK2_Moi_Giang!$K:$K,ThongKe_GV!V$1,TKB_HK2_Moi_Giang!$L:$L,ThongKe_GV!V$2)&gt;0,"X","")</f>
        <v/>
      </c>
      <c r="W206" s="80" t="str">
        <f>IF(COUNTIFS(TKB_HK2_Moi_Giang!$S:$S,ThongKe_GV!$C206,TKB_HK2_Moi_Giang!$K:$K,ThongKe_GV!W$1,TKB_HK2_Moi_Giang!$L:$L,ThongKe_GV!W$2)&gt;0,"X","")</f>
        <v/>
      </c>
      <c r="X206" s="80" t="str">
        <f>IF(COUNTIFS(TKB_HK2_Moi_Giang!$S:$S,ThongKe_GV!$C206,TKB_HK2_Moi_Giang!$K:$K,ThongKe_GV!X$1,TKB_HK2_Moi_Giang!$L:$L,ThongKe_GV!X$2)&gt;0,"X","")</f>
        <v/>
      </c>
      <c r="Y206" s="80" t="str">
        <f>IF(COUNTIFS(TKB_HK2_Moi_Giang!$S:$S,ThongKe_GV!$C206,TKB_HK2_Moi_Giang!$K:$K,ThongKe_GV!Y$1,TKB_HK2_Moi_Giang!$L:$L,ThongKe_GV!Y$2)&gt;0,"X","")</f>
        <v/>
      </c>
      <c r="Z206" s="80" t="str">
        <f>IF(COUNTIFS(TKB_HK2_Moi_Giang!$S:$S,ThongKe_GV!$C206,TKB_HK2_Moi_Giang!$K:$K,ThongKe_GV!Z$1,TKB_HK2_Moi_Giang!$L:$L,ThongKe_GV!Z$2)&gt;0,"X","")</f>
        <v/>
      </c>
      <c r="AA206" s="80" t="str">
        <f>IF(COUNTIFS(TKB_HK2_Moi_Giang!$S:$S,ThongKe_GV!$C206,TKB_HK2_Moi_Giang!$K:$K,ThongKe_GV!AA$1,TKB_HK2_Moi_Giang!$L:$L,ThongKe_GV!AA$2)&gt;0,"X","")</f>
        <v/>
      </c>
      <c r="AB206" s="80" t="str">
        <f>IF(COUNTIFS(TKB_HK2_Moi_Giang!$S:$S,ThongKe_GV!$C206,TKB_HK2_Moi_Giang!$K:$K,ThongKe_GV!AB$1,TKB_HK2_Moi_Giang!$L:$L,ThongKe_GV!AB$2)&gt;0,"X","")</f>
        <v/>
      </c>
    </row>
    <row r="207">
      <c r="A207" s="68" t="str">
        <f t="shared" si="7"/>
        <v/>
      </c>
      <c r="B207" s="77" t="s">
        <v>676</v>
      </c>
      <c r="C207" s="85" t="s">
        <v>677</v>
      </c>
      <c r="D207" s="85" t="s">
        <v>676</v>
      </c>
      <c r="E207" s="79" t="str">
        <f>IF(COUNTIFS(TKB_HK2_Moi_Giang!$S:$S,ThongKe_GV!$C207,TKB_HK2_Moi_Giang!$K:$K,ThongKe_GV!E$1,TKB_HK2_Moi_Giang!$L:$L,ThongKe_GV!E$2)&gt;0,"X","")</f>
        <v/>
      </c>
      <c r="F207" s="79" t="str">
        <f>IF(COUNTIFS(TKB_HK2_Moi_Giang!$S:$S,ThongKe_GV!$C207,TKB_HK2_Moi_Giang!$K:$K,ThongKe_GV!F$1,TKB_HK2_Moi_Giang!$L:$L,ThongKe_GV!F$2)&gt;0,"X","")</f>
        <v/>
      </c>
      <c r="G207" s="79" t="str">
        <f>IF(COUNTIFS(TKB_HK2_Moi_Giang!$S:$S,ThongKe_GV!$C207,TKB_HK2_Moi_Giang!$K:$K,ThongKe_GV!G$1,TKB_HK2_Moi_Giang!$L:$L,ThongKe_GV!G$2)&gt;0,"X","")</f>
        <v/>
      </c>
      <c r="H207" s="79" t="str">
        <f>IF(COUNTIFS(TKB_HK2_Moi_Giang!$S:$S,ThongKe_GV!$C207,TKB_HK2_Moi_Giang!$K:$K,ThongKe_GV!H$1,TKB_HK2_Moi_Giang!$L:$L,ThongKe_GV!H$2)&gt;0,"X","")</f>
        <v/>
      </c>
      <c r="I207" s="79" t="str">
        <f>IF(COUNTIFS(TKB_HK2_Moi_Giang!$S:$S,ThongKe_GV!$C207,TKB_HK2_Moi_Giang!$K:$K,ThongKe_GV!I$1,TKB_HK2_Moi_Giang!$L:$L,ThongKe_GV!I$2)&gt;0,"X","")</f>
        <v/>
      </c>
      <c r="J207" s="79" t="str">
        <f>IF(COUNTIFS(TKB_HK2_Moi_Giang!$S:$S,ThongKe_GV!$C207,TKB_HK2_Moi_Giang!$K:$K,ThongKe_GV!J$1,TKB_HK2_Moi_Giang!$L:$L,ThongKe_GV!J$2)&gt;0,"X","")</f>
        <v/>
      </c>
      <c r="K207" s="79" t="str">
        <f>IF(COUNTIFS(TKB_HK2_Moi_Giang!$S:$S,ThongKe_GV!$C207,TKB_HK2_Moi_Giang!$K:$K,ThongKe_GV!K$1,TKB_HK2_Moi_Giang!$L:$L,ThongKe_GV!K$2)&gt;0,"X","")</f>
        <v/>
      </c>
      <c r="L207" s="79" t="str">
        <f>IF(COUNTIFS(TKB_HK2_Moi_Giang!$S:$S,ThongKe_GV!$C207,TKB_HK2_Moi_Giang!$K:$K,ThongKe_GV!L$1,TKB_HK2_Moi_Giang!$L:$L,ThongKe_GV!L$2)&gt;0,"X","")</f>
        <v/>
      </c>
      <c r="M207" s="79" t="str">
        <f>IF(COUNTIFS(TKB_HK2_Moi_Giang!$S:$S,ThongKe_GV!$C207,TKB_HK2_Moi_Giang!$K:$K,ThongKe_GV!M$1,TKB_HK2_Moi_Giang!$L:$L,ThongKe_GV!M$2)&gt;0,"X","")</f>
        <v/>
      </c>
      <c r="N207" s="79" t="str">
        <f>IF(COUNTIFS(TKB_HK2_Moi_Giang!$S:$S,ThongKe_GV!$C207,TKB_HK2_Moi_Giang!$K:$K,ThongKe_GV!N$1,TKB_HK2_Moi_Giang!$L:$L,ThongKe_GV!N$2)&gt;0,"X","")</f>
        <v/>
      </c>
      <c r="O207" s="79" t="str">
        <f>IF(COUNTIFS(TKB_HK2_Moi_Giang!$S:$S,ThongKe_GV!$C207,TKB_HK2_Moi_Giang!$K:$K,ThongKe_GV!O$1,TKB_HK2_Moi_Giang!$L:$L,ThongKe_GV!O$2)&gt;0,"X","")</f>
        <v/>
      </c>
      <c r="P207" s="79" t="str">
        <f>IF(COUNTIFS(TKB_HK2_Moi_Giang!$S:$S,ThongKe_GV!$C207,TKB_HK2_Moi_Giang!$K:$K,ThongKe_GV!P$1,TKB_HK2_Moi_Giang!$L:$L,ThongKe_GV!P$2)&gt;0,"X","")</f>
        <v/>
      </c>
      <c r="Q207" s="80" t="str">
        <f>IF(COUNTIFS(TKB_HK2_Moi_Giang!$S:$S,ThongKe_GV!$C207,TKB_HK2_Moi_Giang!$K:$K,ThongKe_GV!Q$1,TKB_HK2_Moi_Giang!$L:$L,ThongKe_GV!Q$2)&gt;0,"X","")</f>
        <v/>
      </c>
      <c r="R207" s="80" t="str">
        <f>IF(COUNTIFS(TKB_HK2_Moi_Giang!$S:$S,ThongKe_GV!$C207,TKB_HK2_Moi_Giang!$K:$K,ThongKe_GV!R$1,TKB_HK2_Moi_Giang!$L:$L,ThongKe_GV!R$2)&gt;0,"X","")</f>
        <v/>
      </c>
      <c r="S207" s="80" t="str">
        <f>IF(COUNTIFS(TKB_HK2_Moi_Giang!$S:$S,ThongKe_GV!$C207,TKB_HK2_Moi_Giang!$K:$K,ThongKe_GV!S$1,TKB_HK2_Moi_Giang!$L:$L,ThongKe_GV!S$2)&gt;0,"X","")</f>
        <v/>
      </c>
      <c r="T207" s="80" t="str">
        <f>IF(COUNTIFS(TKB_HK2_Moi_Giang!$S:$S,ThongKe_GV!$C207,TKB_HK2_Moi_Giang!$K:$K,ThongKe_GV!T$1,TKB_HK2_Moi_Giang!$L:$L,ThongKe_GV!T$2)&gt;0,"X","")</f>
        <v/>
      </c>
      <c r="U207" s="80" t="str">
        <f>IF(COUNTIFS(TKB_HK2_Moi_Giang!$S:$S,ThongKe_GV!$C207,TKB_HK2_Moi_Giang!$K:$K,ThongKe_GV!U$1,TKB_HK2_Moi_Giang!$L:$L,ThongKe_GV!U$2)&gt;0,"X","")</f>
        <v/>
      </c>
      <c r="V207" s="80" t="str">
        <f>IF(COUNTIFS(TKB_HK2_Moi_Giang!$S:$S,ThongKe_GV!$C207,TKB_HK2_Moi_Giang!$K:$K,ThongKe_GV!V$1,TKB_HK2_Moi_Giang!$L:$L,ThongKe_GV!V$2)&gt;0,"X","")</f>
        <v/>
      </c>
      <c r="W207" s="80" t="str">
        <f>IF(COUNTIFS(TKB_HK2_Moi_Giang!$S:$S,ThongKe_GV!$C207,TKB_HK2_Moi_Giang!$K:$K,ThongKe_GV!W$1,TKB_HK2_Moi_Giang!$L:$L,ThongKe_GV!W$2)&gt;0,"X","")</f>
        <v/>
      </c>
      <c r="X207" s="80" t="str">
        <f>IF(COUNTIFS(TKB_HK2_Moi_Giang!$S:$S,ThongKe_GV!$C207,TKB_HK2_Moi_Giang!$K:$K,ThongKe_GV!X$1,TKB_HK2_Moi_Giang!$L:$L,ThongKe_GV!X$2)&gt;0,"X","")</f>
        <v/>
      </c>
      <c r="Y207" s="80" t="str">
        <f>IF(COUNTIFS(TKB_HK2_Moi_Giang!$S:$S,ThongKe_GV!$C207,TKB_HK2_Moi_Giang!$K:$K,ThongKe_GV!Y$1,TKB_HK2_Moi_Giang!$L:$L,ThongKe_GV!Y$2)&gt;0,"X","")</f>
        <v/>
      </c>
      <c r="Z207" s="80" t="str">
        <f>IF(COUNTIFS(TKB_HK2_Moi_Giang!$S:$S,ThongKe_GV!$C207,TKB_HK2_Moi_Giang!$K:$K,ThongKe_GV!Z$1,TKB_HK2_Moi_Giang!$L:$L,ThongKe_GV!Z$2)&gt;0,"X","")</f>
        <v/>
      </c>
      <c r="AA207" s="80" t="str">
        <f>IF(COUNTIFS(TKB_HK2_Moi_Giang!$S:$S,ThongKe_GV!$C207,TKB_HK2_Moi_Giang!$K:$K,ThongKe_GV!AA$1,TKB_HK2_Moi_Giang!$L:$L,ThongKe_GV!AA$2)&gt;0,"X","")</f>
        <v/>
      </c>
      <c r="AB207" s="80" t="str">
        <f>IF(COUNTIFS(TKB_HK2_Moi_Giang!$S:$S,ThongKe_GV!$C207,TKB_HK2_Moi_Giang!$K:$K,ThongKe_GV!AB$1,TKB_HK2_Moi_Giang!$L:$L,ThongKe_GV!AB$2)&gt;0,"X","")</f>
        <v/>
      </c>
    </row>
    <row r="208">
      <c r="A208" s="68" t="str">
        <f t="shared" si="7"/>
        <v>Y dược</v>
      </c>
      <c r="B208" s="77" t="s">
        <v>678</v>
      </c>
      <c r="C208" s="85" t="s">
        <v>679</v>
      </c>
      <c r="D208" s="85" t="s">
        <v>680</v>
      </c>
      <c r="E208" s="79" t="str">
        <f>IF(COUNTIFS(TKB_HK2_Moi_Giang!$S:$S,ThongKe_GV!$C208,TKB_HK2_Moi_Giang!$K:$K,ThongKe_GV!E$1,TKB_HK2_Moi_Giang!$L:$L,ThongKe_GV!E$2)&gt;0,"X","")</f>
        <v/>
      </c>
      <c r="F208" s="79" t="str">
        <f>IF(COUNTIFS(TKB_HK2_Moi_Giang!$S:$S,ThongKe_GV!$C208,TKB_HK2_Moi_Giang!$K:$K,ThongKe_GV!F$1,TKB_HK2_Moi_Giang!$L:$L,ThongKe_GV!F$2)&gt;0,"X","")</f>
        <v/>
      </c>
      <c r="G208" s="79" t="str">
        <f>IF(COUNTIFS(TKB_HK2_Moi_Giang!$S:$S,ThongKe_GV!$C208,TKB_HK2_Moi_Giang!$K:$K,ThongKe_GV!G$1,TKB_HK2_Moi_Giang!$L:$L,ThongKe_GV!G$2)&gt;0,"X","")</f>
        <v/>
      </c>
      <c r="H208" s="79" t="str">
        <f>IF(COUNTIFS(TKB_HK2_Moi_Giang!$S:$S,ThongKe_GV!$C208,TKB_HK2_Moi_Giang!$K:$K,ThongKe_GV!H$1,TKB_HK2_Moi_Giang!$L:$L,ThongKe_GV!H$2)&gt;0,"X","")</f>
        <v/>
      </c>
      <c r="I208" s="79" t="str">
        <f>IF(COUNTIFS(TKB_HK2_Moi_Giang!$S:$S,ThongKe_GV!$C208,TKB_HK2_Moi_Giang!$K:$K,ThongKe_GV!I$1,TKB_HK2_Moi_Giang!$L:$L,ThongKe_GV!I$2)&gt;0,"X","")</f>
        <v/>
      </c>
      <c r="J208" s="79" t="str">
        <f>IF(COUNTIFS(TKB_HK2_Moi_Giang!$S:$S,ThongKe_GV!$C208,TKB_HK2_Moi_Giang!$K:$K,ThongKe_GV!J$1,TKB_HK2_Moi_Giang!$L:$L,ThongKe_GV!J$2)&gt;0,"X","")</f>
        <v/>
      </c>
      <c r="K208" s="79" t="str">
        <f>IF(COUNTIFS(TKB_HK2_Moi_Giang!$S:$S,ThongKe_GV!$C208,TKB_HK2_Moi_Giang!$K:$K,ThongKe_GV!K$1,TKB_HK2_Moi_Giang!$L:$L,ThongKe_GV!K$2)&gt;0,"X","")</f>
        <v/>
      </c>
      <c r="L208" s="79" t="str">
        <f>IF(COUNTIFS(TKB_HK2_Moi_Giang!$S:$S,ThongKe_GV!$C208,TKB_HK2_Moi_Giang!$K:$K,ThongKe_GV!L$1,TKB_HK2_Moi_Giang!$L:$L,ThongKe_GV!L$2)&gt;0,"X","")</f>
        <v/>
      </c>
      <c r="M208" s="79" t="str">
        <f>IF(COUNTIFS(TKB_HK2_Moi_Giang!$S:$S,ThongKe_GV!$C208,TKB_HK2_Moi_Giang!$K:$K,ThongKe_GV!M$1,TKB_HK2_Moi_Giang!$L:$L,ThongKe_GV!M$2)&gt;0,"X","")</f>
        <v/>
      </c>
      <c r="N208" s="79" t="str">
        <f>IF(COUNTIFS(TKB_HK2_Moi_Giang!$S:$S,ThongKe_GV!$C208,TKB_HK2_Moi_Giang!$K:$K,ThongKe_GV!N$1,TKB_HK2_Moi_Giang!$L:$L,ThongKe_GV!N$2)&gt;0,"X","")</f>
        <v/>
      </c>
      <c r="O208" s="79" t="str">
        <f>IF(COUNTIFS(TKB_HK2_Moi_Giang!$S:$S,ThongKe_GV!$C208,TKB_HK2_Moi_Giang!$K:$K,ThongKe_GV!O$1,TKB_HK2_Moi_Giang!$L:$L,ThongKe_GV!O$2)&gt;0,"X","")</f>
        <v/>
      </c>
      <c r="P208" s="79" t="str">
        <f>IF(COUNTIFS(TKB_HK2_Moi_Giang!$S:$S,ThongKe_GV!$C208,TKB_HK2_Moi_Giang!$K:$K,ThongKe_GV!P$1,TKB_HK2_Moi_Giang!$L:$L,ThongKe_GV!P$2)&gt;0,"X","")</f>
        <v/>
      </c>
      <c r="Q208" s="80" t="str">
        <f>IF(COUNTIFS(TKB_HK2_Moi_Giang!$S:$S,ThongKe_GV!$C208,TKB_HK2_Moi_Giang!$K:$K,ThongKe_GV!Q$1,TKB_HK2_Moi_Giang!$L:$L,ThongKe_GV!Q$2)&gt;0,"X","")</f>
        <v/>
      </c>
      <c r="R208" s="80" t="str">
        <f>IF(COUNTIFS(TKB_HK2_Moi_Giang!$S:$S,ThongKe_GV!$C208,TKB_HK2_Moi_Giang!$K:$K,ThongKe_GV!R$1,TKB_HK2_Moi_Giang!$L:$L,ThongKe_GV!R$2)&gt;0,"X","")</f>
        <v/>
      </c>
      <c r="S208" s="80" t="str">
        <f>IF(COUNTIFS(TKB_HK2_Moi_Giang!$S:$S,ThongKe_GV!$C208,TKB_HK2_Moi_Giang!$K:$K,ThongKe_GV!S$1,TKB_HK2_Moi_Giang!$L:$L,ThongKe_GV!S$2)&gt;0,"X","")</f>
        <v/>
      </c>
      <c r="T208" s="80" t="str">
        <f>IF(COUNTIFS(TKB_HK2_Moi_Giang!$S:$S,ThongKe_GV!$C208,TKB_HK2_Moi_Giang!$K:$K,ThongKe_GV!T$1,TKB_HK2_Moi_Giang!$L:$L,ThongKe_GV!T$2)&gt;0,"X","")</f>
        <v/>
      </c>
      <c r="U208" s="80" t="str">
        <f>IF(COUNTIFS(TKB_HK2_Moi_Giang!$S:$S,ThongKe_GV!$C208,TKB_HK2_Moi_Giang!$K:$K,ThongKe_GV!U$1,TKB_HK2_Moi_Giang!$L:$L,ThongKe_GV!U$2)&gt;0,"X","")</f>
        <v/>
      </c>
      <c r="V208" s="80" t="str">
        <f>IF(COUNTIFS(TKB_HK2_Moi_Giang!$S:$S,ThongKe_GV!$C208,TKB_HK2_Moi_Giang!$K:$K,ThongKe_GV!V$1,TKB_HK2_Moi_Giang!$L:$L,ThongKe_GV!V$2)&gt;0,"X","")</f>
        <v/>
      </c>
      <c r="W208" s="80" t="str">
        <f>IF(COUNTIFS(TKB_HK2_Moi_Giang!$S:$S,ThongKe_GV!$C208,TKB_HK2_Moi_Giang!$K:$K,ThongKe_GV!W$1,TKB_HK2_Moi_Giang!$L:$L,ThongKe_GV!W$2)&gt;0,"X","")</f>
        <v/>
      </c>
      <c r="X208" s="80" t="str">
        <f>IF(COUNTIFS(TKB_HK2_Moi_Giang!$S:$S,ThongKe_GV!$C208,TKB_HK2_Moi_Giang!$K:$K,ThongKe_GV!X$1,TKB_HK2_Moi_Giang!$L:$L,ThongKe_GV!X$2)&gt;0,"X","")</f>
        <v/>
      </c>
      <c r="Y208" s="80" t="str">
        <f>IF(COUNTIFS(TKB_HK2_Moi_Giang!$S:$S,ThongKe_GV!$C208,TKB_HK2_Moi_Giang!$K:$K,ThongKe_GV!Y$1,TKB_HK2_Moi_Giang!$L:$L,ThongKe_GV!Y$2)&gt;0,"X","")</f>
        <v/>
      </c>
      <c r="Z208" s="80" t="str">
        <f>IF(COUNTIFS(TKB_HK2_Moi_Giang!$S:$S,ThongKe_GV!$C208,TKB_HK2_Moi_Giang!$K:$K,ThongKe_GV!Z$1,TKB_HK2_Moi_Giang!$L:$L,ThongKe_GV!Z$2)&gt;0,"X","")</f>
        <v/>
      </c>
      <c r="AA208" s="80" t="str">
        <f>IF(COUNTIFS(TKB_HK2_Moi_Giang!$S:$S,ThongKe_GV!$C208,TKB_HK2_Moi_Giang!$K:$K,ThongKe_GV!AA$1,TKB_HK2_Moi_Giang!$L:$L,ThongKe_GV!AA$2)&gt;0,"X","")</f>
        <v/>
      </c>
      <c r="AB208" s="80" t="str">
        <f>IF(COUNTIFS(TKB_HK2_Moi_Giang!$S:$S,ThongKe_GV!$C208,TKB_HK2_Moi_Giang!$K:$K,ThongKe_GV!AB$1,TKB_HK2_Moi_Giang!$L:$L,ThongKe_GV!AB$2)&gt;0,"X","")</f>
        <v/>
      </c>
    </row>
    <row r="209">
      <c r="A209" s="68" t="str">
        <f t="shared" si="7"/>
        <v>Quản trị</v>
      </c>
      <c r="B209" s="77" t="s">
        <v>681</v>
      </c>
      <c r="C209" s="85" t="s">
        <v>682</v>
      </c>
      <c r="D209" s="85" t="s">
        <v>683</v>
      </c>
      <c r="E209" s="79" t="str">
        <f>IF(COUNTIFS(TKB_HK2_Moi_Giang!$S:$S,ThongKe_GV!$C209,TKB_HK2_Moi_Giang!$K:$K,ThongKe_GV!E$1,TKB_HK2_Moi_Giang!$L:$L,ThongKe_GV!E$2)&gt;0,"X","")</f>
        <v/>
      </c>
      <c r="F209" s="79" t="str">
        <f>IF(COUNTIFS(TKB_HK2_Moi_Giang!$S:$S,ThongKe_GV!$C209,TKB_HK2_Moi_Giang!$K:$K,ThongKe_GV!F$1,TKB_HK2_Moi_Giang!$L:$L,ThongKe_GV!F$2)&gt;0,"X","")</f>
        <v/>
      </c>
      <c r="G209" s="79" t="str">
        <f>IF(COUNTIFS(TKB_HK2_Moi_Giang!$S:$S,ThongKe_GV!$C209,TKB_HK2_Moi_Giang!$K:$K,ThongKe_GV!G$1,TKB_HK2_Moi_Giang!$L:$L,ThongKe_GV!G$2)&gt;0,"X","")</f>
        <v/>
      </c>
      <c r="H209" s="79" t="str">
        <f>IF(COUNTIFS(TKB_HK2_Moi_Giang!$S:$S,ThongKe_GV!$C209,TKB_HK2_Moi_Giang!$K:$K,ThongKe_GV!H$1,TKB_HK2_Moi_Giang!$L:$L,ThongKe_GV!H$2)&gt;0,"X","")</f>
        <v/>
      </c>
      <c r="I209" s="79" t="str">
        <f>IF(COUNTIFS(TKB_HK2_Moi_Giang!$S:$S,ThongKe_GV!$C209,TKB_HK2_Moi_Giang!$K:$K,ThongKe_GV!I$1,TKB_HK2_Moi_Giang!$L:$L,ThongKe_GV!I$2)&gt;0,"X","")</f>
        <v/>
      </c>
      <c r="J209" s="79" t="str">
        <f>IF(COUNTIFS(TKB_HK2_Moi_Giang!$S:$S,ThongKe_GV!$C209,TKB_HK2_Moi_Giang!$K:$K,ThongKe_GV!J$1,TKB_HK2_Moi_Giang!$L:$L,ThongKe_GV!J$2)&gt;0,"X","")</f>
        <v/>
      </c>
      <c r="K209" s="79" t="str">
        <f>IF(COUNTIFS(TKB_HK2_Moi_Giang!$S:$S,ThongKe_GV!$C209,TKB_HK2_Moi_Giang!$K:$K,ThongKe_GV!K$1,TKB_HK2_Moi_Giang!$L:$L,ThongKe_GV!K$2)&gt;0,"X","")</f>
        <v/>
      </c>
      <c r="L209" s="79" t="str">
        <f>IF(COUNTIFS(TKB_HK2_Moi_Giang!$S:$S,ThongKe_GV!$C209,TKB_HK2_Moi_Giang!$K:$K,ThongKe_GV!L$1,TKB_HK2_Moi_Giang!$L:$L,ThongKe_GV!L$2)&gt;0,"X","")</f>
        <v/>
      </c>
      <c r="M209" s="79" t="str">
        <f>IF(COUNTIFS(TKB_HK2_Moi_Giang!$S:$S,ThongKe_GV!$C209,TKB_HK2_Moi_Giang!$K:$K,ThongKe_GV!M$1,TKB_HK2_Moi_Giang!$L:$L,ThongKe_GV!M$2)&gt;0,"X","")</f>
        <v/>
      </c>
      <c r="N209" s="79" t="str">
        <f>IF(COUNTIFS(TKB_HK2_Moi_Giang!$S:$S,ThongKe_GV!$C209,TKB_HK2_Moi_Giang!$K:$K,ThongKe_GV!N$1,TKB_HK2_Moi_Giang!$L:$L,ThongKe_GV!N$2)&gt;0,"X","")</f>
        <v/>
      </c>
      <c r="O209" s="79" t="str">
        <f>IF(COUNTIFS(TKB_HK2_Moi_Giang!$S:$S,ThongKe_GV!$C209,TKB_HK2_Moi_Giang!$K:$K,ThongKe_GV!O$1,TKB_HK2_Moi_Giang!$L:$L,ThongKe_GV!O$2)&gt;0,"X","")</f>
        <v/>
      </c>
      <c r="P209" s="79" t="str">
        <f>IF(COUNTIFS(TKB_HK2_Moi_Giang!$S:$S,ThongKe_GV!$C209,TKB_HK2_Moi_Giang!$K:$K,ThongKe_GV!P$1,TKB_HK2_Moi_Giang!$L:$L,ThongKe_GV!P$2)&gt;0,"X","")</f>
        <v/>
      </c>
      <c r="Q209" s="80" t="str">
        <f>IF(COUNTIFS(TKB_HK2_Moi_Giang!$S:$S,ThongKe_GV!$C209,TKB_HK2_Moi_Giang!$K:$K,ThongKe_GV!Q$1,TKB_HK2_Moi_Giang!$L:$L,ThongKe_GV!Q$2)&gt;0,"X","")</f>
        <v/>
      </c>
      <c r="R209" s="80" t="str">
        <f>IF(COUNTIFS(TKB_HK2_Moi_Giang!$S:$S,ThongKe_GV!$C209,TKB_HK2_Moi_Giang!$K:$K,ThongKe_GV!R$1,TKB_HK2_Moi_Giang!$L:$L,ThongKe_GV!R$2)&gt;0,"X","")</f>
        <v/>
      </c>
      <c r="S209" s="80" t="str">
        <f>IF(COUNTIFS(TKB_HK2_Moi_Giang!$S:$S,ThongKe_GV!$C209,TKB_HK2_Moi_Giang!$K:$K,ThongKe_GV!S$1,TKB_HK2_Moi_Giang!$L:$L,ThongKe_GV!S$2)&gt;0,"X","")</f>
        <v/>
      </c>
      <c r="T209" s="80" t="str">
        <f>IF(COUNTIFS(TKB_HK2_Moi_Giang!$S:$S,ThongKe_GV!$C209,TKB_HK2_Moi_Giang!$K:$K,ThongKe_GV!T$1,TKB_HK2_Moi_Giang!$L:$L,ThongKe_GV!T$2)&gt;0,"X","")</f>
        <v/>
      </c>
      <c r="U209" s="80" t="str">
        <f>IF(COUNTIFS(TKB_HK2_Moi_Giang!$S:$S,ThongKe_GV!$C209,TKB_HK2_Moi_Giang!$K:$K,ThongKe_GV!U$1,TKB_HK2_Moi_Giang!$L:$L,ThongKe_GV!U$2)&gt;0,"X","")</f>
        <v/>
      </c>
      <c r="V209" s="80" t="str">
        <f>IF(COUNTIFS(TKB_HK2_Moi_Giang!$S:$S,ThongKe_GV!$C209,TKB_HK2_Moi_Giang!$K:$K,ThongKe_GV!V$1,TKB_HK2_Moi_Giang!$L:$L,ThongKe_GV!V$2)&gt;0,"X","")</f>
        <v/>
      </c>
      <c r="W209" s="80" t="str">
        <f>IF(COUNTIFS(TKB_HK2_Moi_Giang!$S:$S,ThongKe_GV!$C209,TKB_HK2_Moi_Giang!$K:$K,ThongKe_GV!W$1,TKB_HK2_Moi_Giang!$L:$L,ThongKe_GV!W$2)&gt;0,"X","")</f>
        <v/>
      </c>
      <c r="X209" s="80" t="str">
        <f>IF(COUNTIFS(TKB_HK2_Moi_Giang!$S:$S,ThongKe_GV!$C209,TKB_HK2_Moi_Giang!$K:$K,ThongKe_GV!X$1,TKB_HK2_Moi_Giang!$L:$L,ThongKe_GV!X$2)&gt;0,"X","")</f>
        <v/>
      </c>
      <c r="Y209" s="80" t="str">
        <f>IF(COUNTIFS(TKB_HK2_Moi_Giang!$S:$S,ThongKe_GV!$C209,TKB_HK2_Moi_Giang!$K:$K,ThongKe_GV!Y$1,TKB_HK2_Moi_Giang!$L:$L,ThongKe_GV!Y$2)&gt;0,"X","")</f>
        <v/>
      </c>
      <c r="Z209" s="80" t="str">
        <f>IF(COUNTIFS(TKB_HK2_Moi_Giang!$S:$S,ThongKe_GV!$C209,TKB_HK2_Moi_Giang!$K:$K,ThongKe_GV!Z$1,TKB_HK2_Moi_Giang!$L:$L,ThongKe_GV!Z$2)&gt;0,"X","")</f>
        <v/>
      </c>
      <c r="AA209" s="80" t="str">
        <f>IF(COUNTIFS(TKB_HK2_Moi_Giang!$S:$S,ThongKe_GV!$C209,TKB_HK2_Moi_Giang!$K:$K,ThongKe_GV!AA$1,TKB_HK2_Moi_Giang!$L:$L,ThongKe_GV!AA$2)&gt;0,"X","")</f>
        <v/>
      </c>
      <c r="AB209" s="80" t="str">
        <f>IF(COUNTIFS(TKB_HK2_Moi_Giang!$S:$S,ThongKe_GV!$C209,TKB_HK2_Moi_Giang!$K:$K,ThongKe_GV!AB$1,TKB_HK2_Moi_Giang!$L:$L,ThongKe_GV!AB$2)&gt;0,"X","")</f>
        <v/>
      </c>
    </row>
    <row r="210">
      <c r="A210" s="68" t="str">
        <f t="shared" si="7"/>
        <v>Thiết kế</v>
      </c>
      <c r="B210" s="77" t="s">
        <v>684</v>
      </c>
      <c r="C210" s="85" t="s">
        <v>685</v>
      </c>
      <c r="D210" s="85" t="s">
        <v>686</v>
      </c>
      <c r="E210" s="79" t="str">
        <f>IF(COUNTIFS(TKB_HK2_Moi_Giang!$S:$S,ThongKe_GV!$C210,TKB_HK2_Moi_Giang!$K:$K,ThongKe_GV!E$1,TKB_HK2_Moi_Giang!$L:$L,ThongKe_GV!E$2)&gt;0,"X","")</f>
        <v/>
      </c>
      <c r="F210" s="79" t="str">
        <f>IF(COUNTIFS(TKB_HK2_Moi_Giang!$S:$S,ThongKe_GV!$C210,TKB_HK2_Moi_Giang!$K:$K,ThongKe_GV!F$1,TKB_HK2_Moi_Giang!$L:$L,ThongKe_GV!F$2)&gt;0,"X","")</f>
        <v/>
      </c>
      <c r="G210" s="79" t="str">
        <f>IF(COUNTIFS(TKB_HK2_Moi_Giang!$S:$S,ThongKe_GV!$C210,TKB_HK2_Moi_Giang!$K:$K,ThongKe_GV!G$1,TKB_HK2_Moi_Giang!$L:$L,ThongKe_GV!G$2)&gt;0,"X","")</f>
        <v/>
      </c>
      <c r="H210" s="79" t="str">
        <f>IF(COUNTIFS(TKB_HK2_Moi_Giang!$S:$S,ThongKe_GV!$C210,TKB_HK2_Moi_Giang!$K:$K,ThongKe_GV!H$1,TKB_HK2_Moi_Giang!$L:$L,ThongKe_GV!H$2)&gt;0,"X","")</f>
        <v/>
      </c>
      <c r="I210" s="79" t="str">
        <f>IF(COUNTIFS(TKB_HK2_Moi_Giang!$S:$S,ThongKe_GV!$C210,TKB_HK2_Moi_Giang!$K:$K,ThongKe_GV!I$1,TKB_HK2_Moi_Giang!$L:$L,ThongKe_GV!I$2)&gt;0,"X","")</f>
        <v/>
      </c>
      <c r="J210" s="79" t="str">
        <f>IF(COUNTIFS(TKB_HK2_Moi_Giang!$S:$S,ThongKe_GV!$C210,TKB_HK2_Moi_Giang!$K:$K,ThongKe_GV!J$1,TKB_HK2_Moi_Giang!$L:$L,ThongKe_GV!J$2)&gt;0,"X","")</f>
        <v/>
      </c>
      <c r="K210" s="79" t="str">
        <f>IF(COUNTIFS(TKB_HK2_Moi_Giang!$S:$S,ThongKe_GV!$C210,TKB_HK2_Moi_Giang!$K:$K,ThongKe_GV!K$1,TKB_HK2_Moi_Giang!$L:$L,ThongKe_GV!K$2)&gt;0,"X","")</f>
        <v/>
      </c>
      <c r="L210" s="79" t="str">
        <f>IF(COUNTIFS(TKB_HK2_Moi_Giang!$S:$S,ThongKe_GV!$C210,TKB_HK2_Moi_Giang!$K:$K,ThongKe_GV!L$1,TKB_HK2_Moi_Giang!$L:$L,ThongKe_GV!L$2)&gt;0,"X","")</f>
        <v/>
      </c>
      <c r="M210" s="79" t="str">
        <f>IF(COUNTIFS(TKB_HK2_Moi_Giang!$S:$S,ThongKe_GV!$C210,TKB_HK2_Moi_Giang!$K:$K,ThongKe_GV!M$1,TKB_HK2_Moi_Giang!$L:$L,ThongKe_GV!M$2)&gt;0,"X","")</f>
        <v/>
      </c>
      <c r="N210" s="79" t="str">
        <f>IF(COUNTIFS(TKB_HK2_Moi_Giang!$S:$S,ThongKe_GV!$C210,TKB_HK2_Moi_Giang!$K:$K,ThongKe_GV!N$1,TKB_HK2_Moi_Giang!$L:$L,ThongKe_GV!N$2)&gt;0,"X","")</f>
        <v/>
      </c>
      <c r="O210" s="79" t="str">
        <f>IF(COUNTIFS(TKB_HK2_Moi_Giang!$S:$S,ThongKe_GV!$C210,TKB_HK2_Moi_Giang!$K:$K,ThongKe_GV!O$1,TKB_HK2_Moi_Giang!$L:$L,ThongKe_GV!O$2)&gt;0,"X","")</f>
        <v/>
      </c>
      <c r="P210" s="79" t="str">
        <f>IF(COUNTIFS(TKB_HK2_Moi_Giang!$S:$S,ThongKe_GV!$C210,TKB_HK2_Moi_Giang!$K:$K,ThongKe_GV!P$1,TKB_HK2_Moi_Giang!$L:$L,ThongKe_GV!P$2)&gt;0,"X","")</f>
        <v/>
      </c>
      <c r="Q210" s="80" t="str">
        <f>IF(COUNTIFS(TKB_HK2_Moi_Giang!$S:$S,ThongKe_GV!$C210,TKB_HK2_Moi_Giang!$K:$K,ThongKe_GV!Q$1,TKB_HK2_Moi_Giang!$L:$L,ThongKe_GV!Q$2)&gt;0,"X","")</f>
        <v/>
      </c>
      <c r="R210" s="80" t="str">
        <f>IF(COUNTIFS(TKB_HK2_Moi_Giang!$S:$S,ThongKe_GV!$C210,TKB_HK2_Moi_Giang!$K:$K,ThongKe_GV!R$1,TKB_HK2_Moi_Giang!$L:$L,ThongKe_GV!R$2)&gt;0,"X","")</f>
        <v/>
      </c>
      <c r="S210" s="80" t="str">
        <f>IF(COUNTIFS(TKB_HK2_Moi_Giang!$S:$S,ThongKe_GV!$C210,TKB_HK2_Moi_Giang!$K:$K,ThongKe_GV!S$1,TKB_HK2_Moi_Giang!$L:$L,ThongKe_GV!S$2)&gt;0,"X","")</f>
        <v/>
      </c>
      <c r="T210" s="80" t="str">
        <f>IF(COUNTIFS(TKB_HK2_Moi_Giang!$S:$S,ThongKe_GV!$C210,TKB_HK2_Moi_Giang!$K:$K,ThongKe_GV!T$1,TKB_HK2_Moi_Giang!$L:$L,ThongKe_GV!T$2)&gt;0,"X","")</f>
        <v/>
      </c>
      <c r="U210" s="80" t="str">
        <f>IF(COUNTIFS(TKB_HK2_Moi_Giang!$S:$S,ThongKe_GV!$C210,TKB_HK2_Moi_Giang!$K:$K,ThongKe_GV!U$1,TKB_HK2_Moi_Giang!$L:$L,ThongKe_GV!U$2)&gt;0,"X","")</f>
        <v/>
      </c>
      <c r="V210" s="80" t="str">
        <f>IF(COUNTIFS(TKB_HK2_Moi_Giang!$S:$S,ThongKe_GV!$C210,TKB_HK2_Moi_Giang!$K:$K,ThongKe_GV!V$1,TKB_HK2_Moi_Giang!$L:$L,ThongKe_GV!V$2)&gt;0,"X","")</f>
        <v/>
      </c>
      <c r="W210" s="80" t="str">
        <f>IF(COUNTIFS(TKB_HK2_Moi_Giang!$S:$S,ThongKe_GV!$C210,TKB_HK2_Moi_Giang!$K:$K,ThongKe_GV!W$1,TKB_HK2_Moi_Giang!$L:$L,ThongKe_GV!W$2)&gt;0,"X","")</f>
        <v/>
      </c>
      <c r="X210" s="80" t="str">
        <f>IF(COUNTIFS(TKB_HK2_Moi_Giang!$S:$S,ThongKe_GV!$C210,TKB_HK2_Moi_Giang!$K:$K,ThongKe_GV!X$1,TKB_HK2_Moi_Giang!$L:$L,ThongKe_GV!X$2)&gt;0,"X","")</f>
        <v/>
      </c>
      <c r="Y210" s="80" t="str">
        <f>IF(COUNTIFS(TKB_HK2_Moi_Giang!$S:$S,ThongKe_GV!$C210,TKB_HK2_Moi_Giang!$K:$K,ThongKe_GV!Y$1,TKB_HK2_Moi_Giang!$L:$L,ThongKe_GV!Y$2)&gt;0,"X","")</f>
        <v/>
      </c>
      <c r="Z210" s="80" t="str">
        <f>IF(COUNTIFS(TKB_HK2_Moi_Giang!$S:$S,ThongKe_GV!$C210,TKB_HK2_Moi_Giang!$K:$K,ThongKe_GV!Z$1,TKB_HK2_Moi_Giang!$L:$L,ThongKe_GV!Z$2)&gt;0,"X","")</f>
        <v/>
      </c>
      <c r="AA210" s="80" t="str">
        <f>IF(COUNTIFS(TKB_HK2_Moi_Giang!$S:$S,ThongKe_GV!$C210,TKB_HK2_Moi_Giang!$K:$K,ThongKe_GV!AA$1,TKB_HK2_Moi_Giang!$L:$L,ThongKe_GV!AA$2)&gt;0,"X","")</f>
        <v/>
      </c>
      <c r="AB210" s="80" t="str">
        <f>IF(COUNTIFS(TKB_HK2_Moi_Giang!$S:$S,ThongKe_GV!$C210,TKB_HK2_Moi_Giang!$K:$K,ThongKe_GV!AB$1,TKB_HK2_Moi_Giang!$L:$L,ThongKe_GV!AB$2)&gt;0,"X","")</f>
        <v/>
      </c>
    </row>
    <row r="211">
      <c r="A211" s="68" t="str">
        <f t="shared" si="7"/>
        <v>Quản trị</v>
      </c>
      <c r="B211" s="77" t="s">
        <v>687</v>
      </c>
      <c r="C211" s="85" t="s">
        <v>688</v>
      </c>
      <c r="D211" s="85" t="s">
        <v>689</v>
      </c>
      <c r="E211" s="79" t="str">
        <f>IF(COUNTIFS(TKB_HK2_Moi_Giang!$S:$S,ThongKe_GV!$C211,TKB_HK2_Moi_Giang!$K:$K,ThongKe_GV!E$1,TKB_HK2_Moi_Giang!$L:$L,ThongKe_GV!E$2)&gt;0,"X","")</f>
        <v/>
      </c>
      <c r="F211" s="79" t="str">
        <f>IF(COUNTIFS(TKB_HK2_Moi_Giang!$S:$S,ThongKe_GV!$C211,TKB_HK2_Moi_Giang!$K:$K,ThongKe_GV!F$1,TKB_HK2_Moi_Giang!$L:$L,ThongKe_GV!F$2)&gt;0,"X","")</f>
        <v/>
      </c>
      <c r="G211" s="79" t="str">
        <f>IF(COUNTIFS(TKB_HK2_Moi_Giang!$S:$S,ThongKe_GV!$C211,TKB_HK2_Moi_Giang!$K:$K,ThongKe_GV!G$1,TKB_HK2_Moi_Giang!$L:$L,ThongKe_GV!G$2)&gt;0,"X","")</f>
        <v/>
      </c>
      <c r="H211" s="79" t="str">
        <f>IF(COUNTIFS(TKB_HK2_Moi_Giang!$S:$S,ThongKe_GV!$C211,TKB_HK2_Moi_Giang!$K:$K,ThongKe_GV!H$1,TKB_HK2_Moi_Giang!$L:$L,ThongKe_GV!H$2)&gt;0,"X","")</f>
        <v/>
      </c>
      <c r="I211" s="79" t="str">
        <f>IF(COUNTIFS(TKB_HK2_Moi_Giang!$S:$S,ThongKe_GV!$C211,TKB_HK2_Moi_Giang!$K:$K,ThongKe_GV!I$1,TKB_HK2_Moi_Giang!$L:$L,ThongKe_GV!I$2)&gt;0,"X","")</f>
        <v/>
      </c>
      <c r="J211" s="79" t="str">
        <f>IF(COUNTIFS(TKB_HK2_Moi_Giang!$S:$S,ThongKe_GV!$C211,TKB_HK2_Moi_Giang!$K:$K,ThongKe_GV!J$1,TKB_HK2_Moi_Giang!$L:$L,ThongKe_GV!J$2)&gt;0,"X","")</f>
        <v/>
      </c>
      <c r="K211" s="79" t="str">
        <f>IF(COUNTIFS(TKB_HK2_Moi_Giang!$S:$S,ThongKe_GV!$C211,TKB_HK2_Moi_Giang!$K:$K,ThongKe_GV!K$1,TKB_HK2_Moi_Giang!$L:$L,ThongKe_GV!K$2)&gt;0,"X","")</f>
        <v/>
      </c>
      <c r="L211" s="79" t="str">
        <f>IF(COUNTIFS(TKB_HK2_Moi_Giang!$S:$S,ThongKe_GV!$C211,TKB_HK2_Moi_Giang!$K:$K,ThongKe_GV!L$1,TKB_HK2_Moi_Giang!$L:$L,ThongKe_GV!L$2)&gt;0,"X","")</f>
        <v/>
      </c>
      <c r="M211" s="79" t="str">
        <f>IF(COUNTIFS(TKB_HK2_Moi_Giang!$S:$S,ThongKe_GV!$C211,TKB_HK2_Moi_Giang!$K:$K,ThongKe_GV!M$1,TKB_HK2_Moi_Giang!$L:$L,ThongKe_GV!M$2)&gt;0,"X","")</f>
        <v/>
      </c>
      <c r="N211" s="79" t="str">
        <f>IF(COUNTIFS(TKB_HK2_Moi_Giang!$S:$S,ThongKe_GV!$C211,TKB_HK2_Moi_Giang!$K:$K,ThongKe_GV!N$1,TKB_HK2_Moi_Giang!$L:$L,ThongKe_GV!N$2)&gt;0,"X","")</f>
        <v/>
      </c>
      <c r="O211" s="79" t="str">
        <f>IF(COUNTIFS(TKB_HK2_Moi_Giang!$S:$S,ThongKe_GV!$C211,TKB_HK2_Moi_Giang!$K:$K,ThongKe_GV!O$1,TKB_HK2_Moi_Giang!$L:$L,ThongKe_GV!O$2)&gt;0,"X","")</f>
        <v/>
      </c>
      <c r="P211" s="79" t="str">
        <f>IF(COUNTIFS(TKB_HK2_Moi_Giang!$S:$S,ThongKe_GV!$C211,TKB_HK2_Moi_Giang!$K:$K,ThongKe_GV!P$1,TKB_HK2_Moi_Giang!$L:$L,ThongKe_GV!P$2)&gt;0,"X","")</f>
        <v/>
      </c>
      <c r="Q211" s="80" t="str">
        <f>IF(COUNTIFS(TKB_HK2_Moi_Giang!$S:$S,ThongKe_GV!$C211,TKB_HK2_Moi_Giang!$K:$K,ThongKe_GV!Q$1,TKB_HK2_Moi_Giang!$L:$L,ThongKe_GV!Q$2)&gt;0,"X","")</f>
        <v/>
      </c>
      <c r="R211" s="80" t="str">
        <f>IF(COUNTIFS(TKB_HK2_Moi_Giang!$S:$S,ThongKe_GV!$C211,TKB_HK2_Moi_Giang!$K:$K,ThongKe_GV!R$1,TKB_HK2_Moi_Giang!$L:$L,ThongKe_GV!R$2)&gt;0,"X","")</f>
        <v/>
      </c>
      <c r="S211" s="80" t="str">
        <f>IF(COUNTIFS(TKB_HK2_Moi_Giang!$S:$S,ThongKe_GV!$C211,TKB_HK2_Moi_Giang!$K:$K,ThongKe_GV!S$1,TKB_HK2_Moi_Giang!$L:$L,ThongKe_GV!S$2)&gt;0,"X","")</f>
        <v/>
      </c>
      <c r="T211" s="80" t="str">
        <f>IF(COUNTIFS(TKB_HK2_Moi_Giang!$S:$S,ThongKe_GV!$C211,TKB_HK2_Moi_Giang!$K:$K,ThongKe_GV!T$1,TKB_HK2_Moi_Giang!$L:$L,ThongKe_GV!T$2)&gt;0,"X","")</f>
        <v/>
      </c>
      <c r="U211" s="80" t="str">
        <f>IF(COUNTIFS(TKB_HK2_Moi_Giang!$S:$S,ThongKe_GV!$C211,TKB_HK2_Moi_Giang!$K:$K,ThongKe_GV!U$1,TKB_HK2_Moi_Giang!$L:$L,ThongKe_GV!U$2)&gt;0,"X","")</f>
        <v/>
      </c>
      <c r="V211" s="80" t="str">
        <f>IF(COUNTIFS(TKB_HK2_Moi_Giang!$S:$S,ThongKe_GV!$C211,TKB_HK2_Moi_Giang!$K:$K,ThongKe_GV!V$1,TKB_HK2_Moi_Giang!$L:$L,ThongKe_GV!V$2)&gt;0,"X","")</f>
        <v/>
      </c>
      <c r="W211" s="80" t="str">
        <f>IF(COUNTIFS(TKB_HK2_Moi_Giang!$S:$S,ThongKe_GV!$C211,TKB_HK2_Moi_Giang!$K:$K,ThongKe_GV!W$1,TKB_HK2_Moi_Giang!$L:$L,ThongKe_GV!W$2)&gt;0,"X","")</f>
        <v/>
      </c>
      <c r="X211" s="80" t="str">
        <f>IF(COUNTIFS(TKB_HK2_Moi_Giang!$S:$S,ThongKe_GV!$C211,TKB_HK2_Moi_Giang!$K:$K,ThongKe_GV!X$1,TKB_HK2_Moi_Giang!$L:$L,ThongKe_GV!X$2)&gt;0,"X","")</f>
        <v/>
      </c>
      <c r="Y211" s="80" t="str">
        <f>IF(COUNTIFS(TKB_HK2_Moi_Giang!$S:$S,ThongKe_GV!$C211,TKB_HK2_Moi_Giang!$K:$K,ThongKe_GV!Y$1,TKB_HK2_Moi_Giang!$L:$L,ThongKe_GV!Y$2)&gt;0,"X","")</f>
        <v/>
      </c>
      <c r="Z211" s="80" t="str">
        <f>IF(COUNTIFS(TKB_HK2_Moi_Giang!$S:$S,ThongKe_GV!$C211,TKB_HK2_Moi_Giang!$K:$K,ThongKe_GV!Z$1,TKB_HK2_Moi_Giang!$L:$L,ThongKe_GV!Z$2)&gt;0,"X","")</f>
        <v/>
      </c>
      <c r="AA211" s="80" t="str">
        <f>IF(COUNTIFS(TKB_HK2_Moi_Giang!$S:$S,ThongKe_GV!$C211,TKB_HK2_Moi_Giang!$K:$K,ThongKe_GV!AA$1,TKB_HK2_Moi_Giang!$L:$L,ThongKe_GV!AA$2)&gt;0,"X","")</f>
        <v/>
      </c>
      <c r="AB211" s="80" t="str">
        <f>IF(COUNTIFS(TKB_HK2_Moi_Giang!$S:$S,ThongKe_GV!$C211,TKB_HK2_Moi_Giang!$K:$K,ThongKe_GV!AB$1,TKB_HK2_Moi_Giang!$L:$L,ThongKe_GV!AB$2)&gt;0,"X","")</f>
        <v/>
      </c>
    </row>
    <row r="212">
      <c r="A212" s="68" t="str">
        <f t="shared" si="7"/>
        <v>Thiết kế</v>
      </c>
      <c r="B212" s="77" t="s">
        <v>690</v>
      </c>
      <c r="C212" s="85" t="s">
        <v>691</v>
      </c>
      <c r="D212" s="85" t="s">
        <v>692</v>
      </c>
      <c r="E212" s="79" t="str">
        <f>IF(COUNTIFS(TKB_HK2_Moi_Giang!$S:$S,ThongKe_GV!$C212,TKB_HK2_Moi_Giang!$K:$K,ThongKe_GV!E$1,TKB_HK2_Moi_Giang!$L:$L,ThongKe_GV!E$2)&gt;0,"X","")</f>
        <v/>
      </c>
      <c r="F212" s="79" t="str">
        <f>IF(COUNTIFS(TKB_HK2_Moi_Giang!$S:$S,ThongKe_GV!$C212,TKB_HK2_Moi_Giang!$K:$K,ThongKe_GV!F$1,TKB_HK2_Moi_Giang!$L:$L,ThongKe_GV!F$2)&gt;0,"X","")</f>
        <v/>
      </c>
      <c r="G212" s="79" t="str">
        <f>IF(COUNTIFS(TKB_HK2_Moi_Giang!$S:$S,ThongKe_GV!$C212,TKB_HK2_Moi_Giang!$K:$K,ThongKe_GV!G$1,TKB_HK2_Moi_Giang!$L:$L,ThongKe_GV!G$2)&gt;0,"X","")</f>
        <v/>
      </c>
      <c r="H212" s="79" t="str">
        <f>IF(COUNTIFS(TKB_HK2_Moi_Giang!$S:$S,ThongKe_GV!$C212,TKB_HK2_Moi_Giang!$K:$K,ThongKe_GV!H$1,TKB_HK2_Moi_Giang!$L:$L,ThongKe_GV!H$2)&gt;0,"X","")</f>
        <v/>
      </c>
      <c r="I212" s="79" t="str">
        <f>IF(COUNTIFS(TKB_HK2_Moi_Giang!$S:$S,ThongKe_GV!$C212,TKB_HK2_Moi_Giang!$K:$K,ThongKe_GV!I$1,TKB_HK2_Moi_Giang!$L:$L,ThongKe_GV!I$2)&gt;0,"X","")</f>
        <v/>
      </c>
      <c r="J212" s="79" t="str">
        <f>IF(COUNTIFS(TKB_HK2_Moi_Giang!$S:$S,ThongKe_GV!$C212,TKB_HK2_Moi_Giang!$K:$K,ThongKe_GV!J$1,TKB_HK2_Moi_Giang!$L:$L,ThongKe_GV!J$2)&gt;0,"X","")</f>
        <v/>
      </c>
      <c r="K212" s="79" t="str">
        <f>IF(COUNTIFS(TKB_HK2_Moi_Giang!$S:$S,ThongKe_GV!$C212,TKB_HK2_Moi_Giang!$K:$K,ThongKe_GV!K$1,TKB_HK2_Moi_Giang!$L:$L,ThongKe_GV!K$2)&gt;0,"X","")</f>
        <v/>
      </c>
      <c r="L212" s="79" t="str">
        <f>IF(COUNTIFS(TKB_HK2_Moi_Giang!$S:$S,ThongKe_GV!$C212,TKB_HK2_Moi_Giang!$K:$K,ThongKe_GV!L$1,TKB_HK2_Moi_Giang!$L:$L,ThongKe_GV!L$2)&gt;0,"X","")</f>
        <v/>
      </c>
      <c r="M212" s="79" t="str">
        <f>IF(COUNTIFS(TKB_HK2_Moi_Giang!$S:$S,ThongKe_GV!$C212,TKB_HK2_Moi_Giang!$K:$K,ThongKe_GV!M$1,TKB_HK2_Moi_Giang!$L:$L,ThongKe_GV!M$2)&gt;0,"X","")</f>
        <v/>
      </c>
      <c r="N212" s="79" t="str">
        <f>IF(COUNTIFS(TKB_HK2_Moi_Giang!$S:$S,ThongKe_GV!$C212,TKB_HK2_Moi_Giang!$K:$K,ThongKe_GV!N$1,TKB_HK2_Moi_Giang!$L:$L,ThongKe_GV!N$2)&gt;0,"X","")</f>
        <v/>
      </c>
      <c r="O212" s="79" t="str">
        <f>IF(COUNTIFS(TKB_HK2_Moi_Giang!$S:$S,ThongKe_GV!$C212,TKB_HK2_Moi_Giang!$K:$K,ThongKe_GV!O$1,TKB_HK2_Moi_Giang!$L:$L,ThongKe_GV!O$2)&gt;0,"X","")</f>
        <v/>
      </c>
      <c r="P212" s="79" t="str">
        <f>IF(COUNTIFS(TKB_HK2_Moi_Giang!$S:$S,ThongKe_GV!$C212,TKB_HK2_Moi_Giang!$K:$K,ThongKe_GV!P$1,TKB_HK2_Moi_Giang!$L:$L,ThongKe_GV!P$2)&gt;0,"X","")</f>
        <v/>
      </c>
      <c r="Q212" s="80" t="str">
        <f>IF(COUNTIFS(TKB_HK2_Moi_Giang!$S:$S,ThongKe_GV!$C212,TKB_HK2_Moi_Giang!$K:$K,ThongKe_GV!Q$1,TKB_HK2_Moi_Giang!$L:$L,ThongKe_GV!Q$2)&gt;0,"X","")</f>
        <v/>
      </c>
      <c r="R212" s="80" t="str">
        <f>IF(COUNTIFS(TKB_HK2_Moi_Giang!$S:$S,ThongKe_GV!$C212,TKB_HK2_Moi_Giang!$K:$K,ThongKe_GV!R$1,TKB_HK2_Moi_Giang!$L:$L,ThongKe_GV!R$2)&gt;0,"X","")</f>
        <v/>
      </c>
      <c r="S212" s="80" t="str">
        <f>IF(COUNTIFS(TKB_HK2_Moi_Giang!$S:$S,ThongKe_GV!$C212,TKB_HK2_Moi_Giang!$K:$K,ThongKe_GV!S$1,TKB_HK2_Moi_Giang!$L:$L,ThongKe_GV!S$2)&gt;0,"X","")</f>
        <v/>
      </c>
      <c r="T212" s="80" t="str">
        <f>IF(COUNTIFS(TKB_HK2_Moi_Giang!$S:$S,ThongKe_GV!$C212,TKB_HK2_Moi_Giang!$K:$K,ThongKe_GV!T$1,TKB_HK2_Moi_Giang!$L:$L,ThongKe_GV!T$2)&gt;0,"X","")</f>
        <v/>
      </c>
      <c r="U212" s="80" t="str">
        <f>IF(COUNTIFS(TKB_HK2_Moi_Giang!$S:$S,ThongKe_GV!$C212,TKB_HK2_Moi_Giang!$K:$K,ThongKe_GV!U$1,TKB_HK2_Moi_Giang!$L:$L,ThongKe_GV!U$2)&gt;0,"X","")</f>
        <v/>
      </c>
      <c r="V212" s="80" t="str">
        <f>IF(COUNTIFS(TKB_HK2_Moi_Giang!$S:$S,ThongKe_GV!$C212,TKB_HK2_Moi_Giang!$K:$K,ThongKe_GV!V$1,TKB_HK2_Moi_Giang!$L:$L,ThongKe_GV!V$2)&gt;0,"X","")</f>
        <v/>
      </c>
      <c r="W212" s="80" t="str">
        <f>IF(COUNTIFS(TKB_HK2_Moi_Giang!$S:$S,ThongKe_GV!$C212,TKB_HK2_Moi_Giang!$K:$K,ThongKe_GV!W$1,TKB_HK2_Moi_Giang!$L:$L,ThongKe_GV!W$2)&gt;0,"X","")</f>
        <v/>
      </c>
      <c r="X212" s="80" t="str">
        <f>IF(COUNTIFS(TKB_HK2_Moi_Giang!$S:$S,ThongKe_GV!$C212,TKB_HK2_Moi_Giang!$K:$K,ThongKe_GV!X$1,TKB_HK2_Moi_Giang!$L:$L,ThongKe_GV!X$2)&gt;0,"X","")</f>
        <v/>
      </c>
      <c r="Y212" s="80" t="str">
        <f>IF(COUNTIFS(TKB_HK2_Moi_Giang!$S:$S,ThongKe_GV!$C212,TKB_HK2_Moi_Giang!$K:$K,ThongKe_GV!Y$1,TKB_HK2_Moi_Giang!$L:$L,ThongKe_GV!Y$2)&gt;0,"X","")</f>
        <v/>
      </c>
      <c r="Z212" s="80" t="str">
        <f>IF(COUNTIFS(TKB_HK2_Moi_Giang!$S:$S,ThongKe_GV!$C212,TKB_HK2_Moi_Giang!$K:$K,ThongKe_GV!Z$1,TKB_HK2_Moi_Giang!$L:$L,ThongKe_GV!Z$2)&gt;0,"X","")</f>
        <v/>
      </c>
      <c r="AA212" s="80" t="str">
        <f>IF(COUNTIFS(TKB_HK2_Moi_Giang!$S:$S,ThongKe_GV!$C212,TKB_HK2_Moi_Giang!$K:$K,ThongKe_GV!AA$1,TKB_HK2_Moi_Giang!$L:$L,ThongKe_GV!AA$2)&gt;0,"X","")</f>
        <v/>
      </c>
      <c r="AB212" s="80" t="str">
        <f>IF(COUNTIFS(TKB_HK2_Moi_Giang!$S:$S,ThongKe_GV!$C212,TKB_HK2_Moi_Giang!$K:$K,ThongKe_GV!AB$1,TKB_HK2_Moi_Giang!$L:$L,ThongKe_GV!AB$2)&gt;0,"X","")</f>
        <v/>
      </c>
    </row>
    <row r="213">
      <c r="A213" s="68" t="str">
        <f t="shared" si="7"/>
        <v>Quản trị</v>
      </c>
      <c r="B213" s="77" t="s">
        <v>693</v>
      </c>
      <c r="C213" s="85" t="s">
        <v>694</v>
      </c>
      <c r="D213" s="85" t="s">
        <v>695</v>
      </c>
      <c r="E213" s="79" t="str">
        <f>IF(COUNTIFS(TKB_HK2_Moi_Giang!$S:$S,ThongKe_GV!$C213,TKB_HK2_Moi_Giang!$K:$K,ThongKe_GV!E$1,TKB_HK2_Moi_Giang!$L:$L,ThongKe_GV!E$2)&gt;0,"X","")</f>
        <v/>
      </c>
      <c r="F213" s="79" t="str">
        <f>IF(COUNTIFS(TKB_HK2_Moi_Giang!$S:$S,ThongKe_GV!$C213,TKB_HK2_Moi_Giang!$K:$K,ThongKe_GV!F$1,TKB_HK2_Moi_Giang!$L:$L,ThongKe_GV!F$2)&gt;0,"X","")</f>
        <v/>
      </c>
      <c r="G213" s="79" t="str">
        <f>IF(COUNTIFS(TKB_HK2_Moi_Giang!$S:$S,ThongKe_GV!$C213,TKB_HK2_Moi_Giang!$K:$K,ThongKe_GV!G$1,TKB_HK2_Moi_Giang!$L:$L,ThongKe_GV!G$2)&gt;0,"X","")</f>
        <v/>
      </c>
      <c r="H213" s="79" t="str">
        <f>IF(COUNTIFS(TKB_HK2_Moi_Giang!$S:$S,ThongKe_GV!$C213,TKB_HK2_Moi_Giang!$K:$K,ThongKe_GV!H$1,TKB_HK2_Moi_Giang!$L:$L,ThongKe_GV!H$2)&gt;0,"X","")</f>
        <v/>
      </c>
      <c r="I213" s="79" t="str">
        <f>IF(COUNTIFS(TKB_HK2_Moi_Giang!$S:$S,ThongKe_GV!$C213,TKB_HK2_Moi_Giang!$K:$K,ThongKe_GV!I$1,TKB_HK2_Moi_Giang!$L:$L,ThongKe_GV!I$2)&gt;0,"X","")</f>
        <v/>
      </c>
      <c r="J213" s="79" t="str">
        <f>IF(COUNTIFS(TKB_HK2_Moi_Giang!$S:$S,ThongKe_GV!$C213,TKB_HK2_Moi_Giang!$K:$K,ThongKe_GV!J$1,TKB_HK2_Moi_Giang!$L:$L,ThongKe_GV!J$2)&gt;0,"X","")</f>
        <v/>
      </c>
      <c r="K213" s="79" t="str">
        <f>IF(COUNTIFS(TKB_HK2_Moi_Giang!$S:$S,ThongKe_GV!$C213,TKB_HK2_Moi_Giang!$K:$K,ThongKe_GV!K$1,TKB_HK2_Moi_Giang!$L:$L,ThongKe_GV!K$2)&gt;0,"X","")</f>
        <v/>
      </c>
      <c r="L213" s="79" t="str">
        <f>IF(COUNTIFS(TKB_HK2_Moi_Giang!$S:$S,ThongKe_GV!$C213,TKB_HK2_Moi_Giang!$K:$K,ThongKe_GV!L$1,TKB_HK2_Moi_Giang!$L:$L,ThongKe_GV!L$2)&gt;0,"X","")</f>
        <v/>
      </c>
      <c r="M213" s="79" t="str">
        <f>IF(COUNTIFS(TKB_HK2_Moi_Giang!$S:$S,ThongKe_GV!$C213,TKB_HK2_Moi_Giang!$K:$K,ThongKe_GV!M$1,TKB_HK2_Moi_Giang!$L:$L,ThongKe_GV!M$2)&gt;0,"X","")</f>
        <v/>
      </c>
      <c r="N213" s="79" t="str">
        <f>IF(COUNTIFS(TKB_HK2_Moi_Giang!$S:$S,ThongKe_GV!$C213,TKB_HK2_Moi_Giang!$K:$K,ThongKe_GV!N$1,TKB_HK2_Moi_Giang!$L:$L,ThongKe_GV!N$2)&gt;0,"X","")</f>
        <v/>
      </c>
      <c r="O213" s="79" t="str">
        <f>IF(COUNTIFS(TKB_HK2_Moi_Giang!$S:$S,ThongKe_GV!$C213,TKB_HK2_Moi_Giang!$K:$K,ThongKe_GV!O$1,TKB_HK2_Moi_Giang!$L:$L,ThongKe_GV!O$2)&gt;0,"X","")</f>
        <v/>
      </c>
      <c r="P213" s="79" t="str">
        <f>IF(COUNTIFS(TKB_HK2_Moi_Giang!$S:$S,ThongKe_GV!$C213,TKB_HK2_Moi_Giang!$K:$K,ThongKe_GV!P$1,TKB_HK2_Moi_Giang!$L:$L,ThongKe_GV!P$2)&gt;0,"X","")</f>
        <v/>
      </c>
      <c r="Q213" s="80" t="str">
        <f>IF(COUNTIFS(TKB_HK2_Moi_Giang!$S:$S,ThongKe_GV!$C213,TKB_HK2_Moi_Giang!$K:$K,ThongKe_GV!Q$1,TKB_HK2_Moi_Giang!$L:$L,ThongKe_GV!Q$2)&gt;0,"X","")</f>
        <v/>
      </c>
      <c r="R213" s="80" t="str">
        <f>IF(COUNTIFS(TKB_HK2_Moi_Giang!$S:$S,ThongKe_GV!$C213,TKB_HK2_Moi_Giang!$K:$K,ThongKe_GV!R$1,TKB_HK2_Moi_Giang!$L:$L,ThongKe_GV!R$2)&gt;0,"X","")</f>
        <v/>
      </c>
      <c r="S213" s="80" t="str">
        <f>IF(COUNTIFS(TKB_HK2_Moi_Giang!$S:$S,ThongKe_GV!$C213,TKB_HK2_Moi_Giang!$K:$K,ThongKe_GV!S$1,TKB_HK2_Moi_Giang!$L:$L,ThongKe_GV!S$2)&gt;0,"X","")</f>
        <v/>
      </c>
      <c r="T213" s="80" t="str">
        <f>IF(COUNTIFS(TKB_HK2_Moi_Giang!$S:$S,ThongKe_GV!$C213,TKB_HK2_Moi_Giang!$K:$K,ThongKe_GV!T$1,TKB_HK2_Moi_Giang!$L:$L,ThongKe_GV!T$2)&gt;0,"X","")</f>
        <v/>
      </c>
      <c r="U213" s="80" t="str">
        <f>IF(COUNTIFS(TKB_HK2_Moi_Giang!$S:$S,ThongKe_GV!$C213,TKB_HK2_Moi_Giang!$K:$K,ThongKe_GV!U$1,TKB_HK2_Moi_Giang!$L:$L,ThongKe_GV!U$2)&gt;0,"X","")</f>
        <v/>
      </c>
      <c r="V213" s="80" t="str">
        <f>IF(COUNTIFS(TKB_HK2_Moi_Giang!$S:$S,ThongKe_GV!$C213,TKB_HK2_Moi_Giang!$K:$K,ThongKe_GV!V$1,TKB_HK2_Moi_Giang!$L:$L,ThongKe_GV!V$2)&gt;0,"X","")</f>
        <v/>
      </c>
      <c r="W213" s="80" t="str">
        <f>IF(COUNTIFS(TKB_HK2_Moi_Giang!$S:$S,ThongKe_GV!$C213,TKB_HK2_Moi_Giang!$K:$K,ThongKe_GV!W$1,TKB_HK2_Moi_Giang!$L:$L,ThongKe_GV!W$2)&gt;0,"X","")</f>
        <v/>
      </c>
      <c r="X213" s="80" t="str">
        <f>IF(COUNTIFS(TKB_HK2_Moi_Giang!$S:$S,ThongKe_GV!$C213,TKB_HK2_Moi_Giang!$K:$K,ThongKe_GV!X$1,TKB_HK2_Moi_Giang!$L:$L,ThongKe_GV!X$2)&gt;0,"X","")</f>
        <v/>
      </c>
      <c r="Y213" s="80" t="str">
        <f>IF(COUNTIFS(TKB_HK2_Moi_Giang!$S:$S,ThongKe_GV!$C213,TKB_HK2_Moi_Giang!$K:$K,ThongKe_GV!Y$1,TKB_HK2_Moi_Giang!$L:$L,ThongKe_GV!Y$2)&gt;0,"X","")</f>
        <v/>
      </c>
      <c r="Z213" s="80" t="str">
        <f>IF(COUNTIFS(TKB_HK2_Moi_Giang!$S:$S,ThongKe_GV!$C213,TKB_HK2_Moi_Giang!$K:$K,ThongKe_GV!Z$1,TKB_HK2_Moi_Giang!$L:$L,ThongKe_GV!Z$2)&gt;0,"X","")</f>
        <v/>
      </c>
      <c r="AA213" s="80" t="str">
        <f>IF(COUNTIFS(TKB_HK2_Moi_Giang!$S:$S,ThongKe_GV!$C213,TKB_HK2_Moi_Giang!$K:$K,ThongKe_GV!AA$1,TKB_HK2_Moi_Giang!$L:$L,ThongKe_GV!AA$2)&gt;0,"X","")</f>
        <v/>
      </c>
      <c r="AB213" s="80" t="str">
        <f>IF(COUNTIFS(TKB_HK2_Moi_Giang!$S:$S,ThongKe_GV!$C213,TKB_HK2_Moi_Giang!$K:$K,ThongKe_GV!AB$1,TKB_HK2_Moi_Giang!$L:$L,ThongKe_GV!AB$2)&gt;0,"X","")</f>
        <v/>
      </c>
    </row>
    <row r="214">
      <c r="A214" s="68" t="str">
        <f t="shared" si="7"/>
        <v/>
      </c>
      <c r="B214" s="77" t="s">
        <v>696</v>
      </c>
      <c r="C214" s="85" t="s">
        <v>697</v>
      </c>
      <c r="D214" s="85" t="s">
        <v>698</v>
      </c>
      <c r="E214" s="79" t="str">
        <f>IF(COUNTIFS(TKB_HK2_Moi_Giang!$S:$S,ThongKe_GV!$C214,TKB_HK2_Moi_Giang!$K:$K,ThongKe_GV!E$1,TKB_HK2_Moi_Giang!$L:$L,ThongKe_GV!E$2)&gt;0,"X","")</f>
        <v/>
      </c>
      <c r="F214" s="79" t="str">
        <f>IF(COUNTIFS(TKB_HK2_Moi_Giang!$S:$S,ThongKe_GV!$C214,TKB_HK2_Moi_Giang!$K:$K,ThongKe_GV!F$1,TKB_HK2_Moi_Giang!$L:$L,ThongKe_GV!F$2)&gt;0,"X","")</f>
        <v/>
      </c>
      <c r="G214" s="79" t="str">
        <f>IF(COUNTIFS(TKB_HK2_Moi_Giang!$S:$S,ThongKe_GV!$C214,TKB_HK2_Moi_Giang!$K:$K,ThongKe_GV!G$1,TKB_HK2_Moi_Giang!$L:$L,ThongKe_GV!G$2)&gt;0,"X","")</f>
        <v/>
      </c>
      <c r="H214" s="79" t="str">
        <f>IF(COUNTIFS(TKB_HK2_Moi_Giang!$S:$S,ThongKe_GV!$C214,TKB_HK2_Moi_Giang!$K:$K,ThongKe_GV!H$1,TKB_HK2_Moi_Giang!$L:$L,ThongKe_GV!H$2)&gt;0,"X","")</f>
        <v/>
      </c>
      <c r="I214" s="79" t="str">
        <f>IF(COUNTIFS(TKB_HK2_Moi_Giang!$S:$S,ThongKe_GV!$C214,TKB_HK2_Moi_Giang!$K:$K,ThongKe_GV!I$1,TKB_HK2_Moi_Giang!$L:$L,ThongKe_GV!I$2)&gt;0,"X","")</f>
        <v/>
      </c>
      <c r="J214" s="79" t="str">
        <f>IF(COUNTIFS(TKB_HK2_Moi_Giang!$S:$S,ThongKe_GV!$C214,TKB_HK2_Moi_Giang!$K:$K,ThongKe_GV!J$1,TKB_HK2_Moi_Giang!$L:$L,ThongKe_GV!J$2)&gt;0,"X","")</f>
        <v/>
      </c>
      <c r="K214" s="79" t="str">
        <f>IF(COUNTIFS(TKB_HK2_Moi_Giang!$S:$S,ThongKe_GV!$C214,TKB_HK2_Moi_Giang!$K:$K,ThongKe_GV!K$1,TKB_HK2_Moi_Giang!$L:$L,ThongKe_GV!K$2)&gt;0,"X","")</f>
        <v/>
      </c>
      <c r="L214" s="79" t="str">
        <f>IF(COUNTIFS(TKB_HK2_Moi_Giang!$S:$S,ThongKe_GV!$C214,TKB_HK2_Moi_Giang!$K:$K,ThongKe_GV!L$1,TKB_HK2_Moi_Giang!$L:$L,ThongKe_GV!L$2)&gt;0,"X","")</f>
        <v/>
      </c>
      <c r="M214" s="79" t="str">
        <f>IF(COUNTIFS(TKB_HK2_Moi_Giang!$S:$S,ThongKe_GV!$C214,TKB_HK2_Moi_Giang!$K:$K,ThongKe_GV!M$1,TKB_HK2_Moi_Giang!$L:$L,ThongKe_GV!M$2)&gt;0,"X","")</f>
        <v/>
      </c>
      <c r="N214" s="79" t="str">
        <f>IF(COUNTIFS(TKB_HK2_Moi_Giang!$S:$S,ThongKe_GV!$C214,TKB_HK2_Moi_Giang!$K:$K,ThongKe_GV!N$1,TKB_HK2_Moi_Giang!$L:$L,ThongKe_GV!N$2)&gt;0,"X","")</f>
        <v/>
      </c>
      <c r="O214" s="79" t="str">
        <f>IF(COUNTIFS(TKB_HK2_Moi_Giang!$S:$S,ThongKe_GV!$C214,TKB_HK2_Moi_Giang!$K:$K,ThongKe_GV!O$1,TKB_HK2_Moi_Giang!$L:$L,ThongKe_GV!O$2)&gt;0,"X","")</f>
        <v/>
      </c>
      <c r="P214" s="79" t="str">
        <f>IF(COUNTIFS(TKB_HK2_Moi_Giang!$S:$S,ThongKe_GV!$C214,TKB_HK2_Moi_Giang!$K:$K,ThongKe_GV!P$1,TKB_HK2_Moi_Giang!$L:$L,ThongKe_GV!P$2)&gt;0,"X","")</f>
        <v/>
      </c>
      <c r="Q214" s="80" t="str">
        <f>IF(COUNTIFS(TKB_HK2_Moi_Giang!$S:$S,ThongKe_GV!$C214,TKB_HK2_Moi_Giang!$K:$K,ThongKe_GV!Q$1,TKB_HK2_Moi_Giang!$L:$L,ThongKe_GV!Q$2)&gt;0,"X","")</f>
        <v/>
      </c>
      <c r="R214" s="80" t="str">
        <f>IF(COUNTIFS(TKB_HK2_Moi_Giang!$S:$S,ThongKe_GV!$C214,TKB_HK2_Moi_Giang!$K:$K,ThongKe_GV!R$1,TKB_HK2_Moi_Giang!$L:$L,ThongKe_GV!R$2)&gt;0,"X","")</f>
        <v/>
      </c>
      <c r="S214" s="80" t="str">
        <f>IF(COUNTIFS(TKB_HK2_Moi_Giang!$S:$S,ThongKe_GV!$C214,TKB_HK2_Moi_Giang!$K:$K,ThongKe_GV!S$1,TKB_HK2_Moi_Giang!$L:$L,ThongKe_GV!S$2)&gt;0,"X","")</f>
        <v/>
      </c>
      <c r="T214" s="80" t="str">
        <f>IF(COUNTIFS(TKB_HK2_Moi_Giang!$S:$S,ThongKe_GV!$C214,TKB_HK2_Moi_Giang!$K:$K,ThongKe_GV!T$1,TKB_HK2_Moi_Giang!$L:$L,ThongKe_GV!T$2)&gt;0,"X","")</f>
        <v/>
      </c>
      <c r="U214" s="80" t="str">
        <f>IF(COUNTIFS(TKB_HK2_Moi_Giang!$S:$S,ThongKe_GV!$C214,TKB_HK2_Moi_Giang!$K:$K,ThongKe_GV!U$1,TKB_HK2_Moi_Giang!$L:$L,ThongKe_GV!U$2)&gt;0,"X","")</f>
        <v/>
      </c>
      <c r="V214" s="80" t="str">
        <f>IF(COUNTIFS(TKB_HK2_Moi_Giang!$S:$S,ThongKe_GV!$C214,TKB_HK2_Moi_Giang!$K:$K,ThongKe_GV!V$1,TKB_HK2_Moi_Giang!$L:$L,ThongKe_GV!V$2)&gt;0,"X","")</f>
        <v/>
      </c>
      <c r="W214" s="80" t="str">
        <f>IF(COUNTIFS(TKB_HK2_Moi_Giang!$S:$S,ThongKe_GV!$C214,TKB_HK2_Moi_Giang!$K:$K,ThongKe_GV!W$1,TKB_HK2_Moi_Giang!$L:$L,ThongKe_GV!W$2)&gt;0,"X","")</f>
        <v/>
      </c>
      <c r="X214" s="80" t="str">
        <f>IF(COUNTIFS(TKB_HK2_Moi_Giang!$S:$S,ThongKe_GV!$C214,TKB_HK2_Moi_Giang!$K:$K,ThongKe_GV!X$1,TKB_HK2_Moi_Giang!$L:$L,ThongKe_GV!X$2)&gt;0,"X","")</f>
        <v/>
      </c>
      <c r="Y214" s="80" t="str">
        <f>IF(COUNTIFS(TKB_HK2_Moi_Giang!$S:$S,ThongKe_GV!$C214,TKB_HK2_Moi_Giang!$K:$K,ThongKe_GV!Y$1,TKB_HK2_Moi_Giang!$L:$L,ThongKe_GV!Y$2)&gt;0,"X","")</f>
        <v/>
      </c>
      <c r="Z214" s="80" t="str">
        <f>IF(COUNTIFS(TKB_HK2_Moi_Giang!$S:$S,ThongKe_GV!$C214,TKB_HK2_Moi_Giang!$K:$K,ThongKe_GV!Z$1,TKB_HK2_Moi_Giang!$L:$L,ThongKe_GV!Z$2)&gt;0,"X","")</f>
        <v/>
      </c>
      <c r="AA214" s="80" t="str">
        <f>IF(COUNTIFS(TKB_HK2_Moi_Giang!$S:$S,ThongKe_GV!$C214,TKB_HK2_Moi_Giang!$K:$K,ThongKe_GV!AA$1,TKB_HK2_Moi_Giang!$L:$L,ThongKe_GV!AA$2)&gt;0,"X","")</f>
        <v/>
      </c>
      <c r="AB214" s="80" t="str">
        <f>IF(COUNTIFS(TKB_HK2_Moi_Giang!$S:$S,ThongKe_GV!$C214,TKB_HK2_Moi_Giang!$K:$K,ThongKe_GV!AB$1,TKB_HK2_Moi_Giang!$L:$L,ThongKe_GV!AB$2)&gt;0,"X","")</f>
        <v/>
      </c>
    </row>
    <row r="215">
      <c r="A215" s="68" t="str">
        <f t="shared" si="7"/>
        <v>Văn hóa</v>
      </c>
      <c r="B215" s="77" t="s">
        <v>699</v>
      </c>
      <c r="C215" s="85" t="s">
        <v>700</v>
      </c>
      <c r="D215" s="85" t="s">
        <v>701</v>
      </c>
      <c r="E215" s="79" t="str">
        <f>IF(COUNTIFS(TKB_HK2_Moi_Giang!$S:$S,ThongKe_GV!$C215,TKB_HK2_Moi_Giang!$K:$K,ThongKe_GV!E$1,TKB_HK2_Moi_Giang!$L:$L,ThongKe_GV!E$2)&gt;0,"X","")</f>
        <v/>
      </c>
      <c r="F215" s="79" t="str">
        <f>IF(COUNTIFS(TKB_HK2_Moi_Giang!$S:$S,ThongKe_GV!$C215,TKB_HK2_Moi_Giang!$K:$K,ThongKe_GV!F$1,TKB_HK2_Moi_Giang!$L:$L,ThongKe_GV!F$2)&gt;0,"X","")</f>
        <v/>
      </c>
      <c r="G215" s="79" t="str">
        <f>IF(COUNTIFS(TKB_HK2_Moi_Giang!$S:$S,ThongKe_GV!$C215,TKB_HK2_Moi_Giang!$K:$K,ThongKe_GV!G$1,TKB_HK2_Moi_Giang!$L:$L,ThongKe_GV!G$2)&gt;0,"X","")</f>
        <v/>
      </c>
      <c r="H215" s="79" t="str">
        <f>IF(COUNTIFS(TKB_HK2_Moi_Giang!$S:$S,ThongKe_GV!$C215,TKB_HK2_Moi_Giang!$K:$K,ThongKe_GV!H$1,TKB_HK2_Moi_Giang!$L:$L,ThongKe_GV!H$2)&gt;0,"X","")</f>
        <v/>
      </c>
      <c r="I215" s="79" t="str">
        <f>IF(COUNTIFS(TKB_HK2_Moi_Giang!$S:$S,ThongKe_GV!$C215,TKB_HK2_Moi_Giang!$K:$K,ThongKe_GV!I$1,TKB_HK2_Moi_Giang!$L:$L,ThongKe_GV!I$2)&gt;0,"X","")</f>
        <v/>
      </c>
      <c r="J215" s="79" t="str">
        <f>IF(COUNTIFS(TKB_HK2_Moi_Giang!$S:$S,ThongKe_GV!$C215,TKB_HK2_Moi_Giang!$K:$K,ThongKe_GV!J$1,TKB_HK2_Moi_Giang!$L:$L,ThongKe_GV!J$2)&gt;0,"X","")</f>
        <v/>
      </c>
      <c r="K215" s="79" t="str">
        <f>IF(COUNTIFS(TKB_HK2_Moi_Giang!$S:$S,ThongKe_GV!$C215,TKB_HK2_Moi_Giang!$K:$K,ThongKe_GV!K$1,TKB_HK2_Moi_Giang!$L:$L,ThongKe_GV!K$2)&gt;0,"X","")</f>
        <v/>
      </c>
      <c r="L215" s="79" t="str">
        <f>IF(COUNTIFS(TKB_HK2_Moi_Giang!$S:$S,ThongKe_GV!$C215,TKB_HK2_Moi_Giang!$K:$K,ThongKe_GV!L$1,TKB_HK2_Moi_Giang!$L:$L,ThongKe_GV!L$2)&gt;0,"X","")</f>
        <v/>
      </c>
      <c r="M215" s="79" t="str">
        <f>IF(COUNTIFS(TKB_HK2_Moi_Giang!$S:$S,ThongKe_GV!$C215,TKB_HK2_Moi_Giang!$K:$K,ThongKe_GV!M$1,TKB_HK2_Moi_Giang!$L:$L,ThongKe_GV!M$2)&gt;0,"X","")</f>
        <v/>
      </c>
      <c r="N215" s="79" t="str">
        <f>IF(COUNTIFS(TKB_HK2_Moi_Giang!$S:$S,ThongKe_GV!$C215,TKB_HK2_Moi_Giang!$K:$K,ThongKe_GV!N$1,TKB_HK2_Moi_Giang!$L:$L,ThongKe_GV!N$2)&gt;0,"X","")</f>
        <v/>
      </c>
      <c r="O215" s="79" t="str">
        <f>IF(COUNTIFS(TKB_HK2_Moi_Giang!$S:$S,ThongKe_GV!$C215,TKB_HK2_Moi_Giang!$K:$K,ThongKe_GV!O$1,TKB_HK2_Moi_Giang!$L:$L,ThongKe_GV!O$2)&gt;0,"X","")</f>
        <v/>
      </c>
      <c r="P215" s="79" t="str">
        <f>IF(COUNTIFS(TKB_HK2_Moi_Giang!$S:$S,ThongKe_GV!$C215,TKB_HK2_Moi_Giang!$K:$K,ThongKe_GV!P$1,TKB_HK2_Moi_Giang!$L:$L,ThongKe_GV!P$2)&gt;0,"X","")</f>
        <v/>
      </c>
      <c r="Q215" s="80" t="str">
        <f>IF(COUNTIFS(TKB_HK2_Moi_Giang!$S:$S,ThongKe_GV!$C215,TKB_HK2_Moi_Giang!$K:$K,ThongKe_GV!Q$1,TKB_HK2_Moi_Giang!$L:$L,ThongKe_GV!Q$2)&gt;0,"X","")</f>
        <v/>
      </c>
      <c r="R215" s="80" t="str">
        <f>IF(COUNTIFS(TKB_HK2_Moi_Giang!$S:$S,ThongKe_GV!$C215,TKB_HK2_Moi_Giang!$K:$K,ThongKe_GV!R$1,TKB_HK2_Moi_Giang!$L:$L,ThongKe_GV!R$2)&gt;0,"X","")</f>
        <v/>
      </c>
      <c r="S215" s="80" t="str">
        <f>IF(COUNTIFS(TKB_HK2_Moi_Giang!$S:$S,ThongKe_GV!$C215,TKB_HK2_Moi_Giang!$K:$K,ThongKe_GV!S$1,TKB_HK2_Moi_Giang!$L:$L,ThongKe_GV!S$2)&gt;0,"X","")</f>
        <v/>
      </c>
      <c r="T215" s="80" t="str">
        <f>IF(COUNTIFS(TKB_HK2_Moi_Giang!$S:$S,ThongKe_GV!$C215,TKB_HK2_Moi_Giang!$K:$K,ThongKe_GV!T$1,TKB_HK2_Moi_Giang!$L:$L,ThongKe_GV!T$2)&gt;0,"X","")</f>
        <v/>
      </c>
      <c r="U215" s="80" t="str">
        <f>IF(COUNTIFS(TKB_HK2_Moi_Giang!$S:$S,ThongKe_GV!$C215,TKB_HK2_Moi_Giang!$K:$K,ThongKe_GV!U$1,TKB_HK2_Moi_Giang!$L:$L,ThongKe_GV!U$2)&gt;0,"X","")</f>
        <v/>
      </c>
      <c r="V215" s="80" t="str">
        <f>IF(COUNTIFS(TKB_HK2_Moi_Giang!$S:$S,ThongKe_GV!$C215,TKB_HK2_Moi_Giang!$K:$K,ThongKe_GV!V$1,TKB_HK2_Moi_Giang!$L:$L,ThongKe_GV!V$2)&gt;0,"X","")</f>
        <v/>
      </c>
      <c r="W215" s="80" t="str">
        <f>IF(COUNTIFS(TKB_HK2_Moi_Giang!$S:$S,ThongKe_GV!$C215,TKB_HK2_Moi_Giang!$K:$K,ThongKe_GV!W$1,TKB_HK2_Moi_Giang!$L:$L,ThongKe_GV!W$2)&gt;0,"X","")</f>
        <v/>
      </c>
      <c r="X215" s="80" t="str">
        <f>IF(COUNTIFS(TKB_HK2_Moi_Giang!$S:$S,ThongKe_GV!$C215,TKB_HK2_Moi_Giang!$K:$K,ThongKe_GV!X$1,TKB_HK2_Moi_Giang!$L:$L,ThongKe_GV!X$2)&gt;0,"X","")</f>
        <v/>
      </c>
      <c r="Y215" s="80" t="str">
        <f>IF(COUNTIFS(TKB_HK2_Moi_Giang!$S:$S,ThongKe_GV!$C215,TKB_HK2_Moi_Giang!$K:$K,ThongKe_GV!Y$1,TKB_HK2_Moi_Giang!$L:$L,ThongKe_GV!Y$2)&gt;0,"X","")</f>
        <v/>
      </c>
      <c r="Z215" s="80" t="str">
        <f>IF(COUNTIFS(TKB_HK2_Moi_Giang!$S:$S,ThongKe_GV!$C215,TKB_HK2_Moi_Giang!$K:$K,ThongKe_GV!Z$1,TKB_HK2_Moi_Giang!$L:$L,ThongKe_GV!Z$2)&gt;0,"X","")</f>
        <v/>
      </c>
      <c r="AA215" s="80" t="str">
        <f>IF(COUNTIFS(TKB_HK2_Moi_Giang!$S:$S,ThongKe_GV!$C215,TKB_HK2_Moi_Giang!$K:$K,ThongKe_GV!AA$1,TKB_HK2_Moi_Giang!$L:$L,ThongKe_GV!AA$2)&gt;0,"X","")</f>
        <v/>
      </c>
      <c r="AB215" s="80" t="str">
        <f>IF(COUNTIFS(TKB_HK2_Moi_Giang!$S:$S,ThongKe_GV!$C215,TKB_HK2_Moi_Giang!$K:$K,ThongKe_GV!AB$1,TKB_HK2_Moi_Giang!$L:$L,ThongKe_GV!AB$2)&gt;0,"X","")</f>
        <v/>
      </c>
    </row>
    <row r="216">
      <c r="A216" s="68" t="str">
        <f t="shared" si="7"/>
        <v>Ngoại ngữ</v>
      </c>
      <c r="B216" s="77" t="s">
        <v>702</v>
      </c>
      <c r="C216" s="85" t="s">
        <v>703</v>
      </c>
      <c r="D216" s="85" t="s">
        <v>704</v>
      </c>
      <c r="E216" s="79" t="str">
        <f>IF(COUNTIFS(TKB_HK2_Moi_Giang!$S:$S,ThongKe_GV!$C216,TKB_HK2_Moi_Giang!$K:$K,ThongKe_GV!E$1,TKB_HK2_Moi_Giang!$L:$L,ThongKe_GV!E$2)&gt;0,"X","")</f>
        <v/>
      </c>
      <c r="F216" s="79" t="str">
        <f>IF(COUNTIFS(TKB_HK2_Moi_Giang!$S:$S,ThongKe_GV!$C216,TKB_HK2_Moi_Giang!$K:$K,ThongKe_GV!F$1,TKB_HK2_Moi_Giang!$L:$L,ThongKe_GV!F$2)&gt;0,"X","")</f>
        <v/>
      </c>
      <c r="G216" s="79" t="str">
        <f>IF(COUNTIFS(TKB_HK2_Moi_Giang!$S:$S,ThongKe_GV!$C216,TKB_HK2_Moi_Giang!$K:$K,ThongKe_GV!G$1,TKB_HK2_Moi_Giang!$L:$L,ThongKe_GV!G$2)&gt;0,"X","")</f>
        <v/>
      </c>
      <c r="H216" s="79" t="str">
        <f>IF(COUNTIFS(TKB_HK2_Moi_Giang!$S:$S,ThongKe_GV!$C216,TKB_HK2_Moi_Giang!$K:$K,ThongKe_GV!H$1,TKB_HK2_Moi_Giang!$L:$L,ThongKe_GV!H$2)&gt;0,"X","")</f>
        <v/>
      </c>
      <c r="I216" s="79" t="str">
        <f>IF(COUNTIFS(TKB_HK2_Moi_Giang!$S:$S,ThongKe_GV!$C216,TKB_HK2_Moi_Giang!$K:$K,ThongKe_GV!I$1,TKB_HK2_Moi_Giang!$L:$L,ThongKe_GV!I$2)&gt;0,"X","")</f>
        <v/>
      </c>
      <c r="J216" s="79" t="str">
        <f>IF(COUNTIFS(TKB_HK2_Moi_Giang!$S:$S,ThongKe_GV!$C216,TKB_HK2_Moi_Giang!$K:$K,ThongKe_GV!J$1,TKB_HK2_Moi_Giang!$L:$L,ThongKe_GV!J$2)&gt;0,"X","")</f>
        <v/>
      </c>
      <c r="K216" s="79" t="str">
        <f>IF(COUNTIFS(TKB_HK2_Moi_Giang!$S:$S,ThongKe_GV!$C216,TKB_HK2_Moi_Giang!$K:$K,ThongKe_GV!K$1,TKB_HK2_Moi_Giang!$L:$L,ThongKe_GV!K$2)&gt;0,"X","")</f>
        <v/>
      </c>
      <c r="L216" s="79" t="str">
        <f>IF(COUNTIFS(TKB_HK2_Moi_Giang!$S:$S,ThongKe_GV!$C216,TKB_HK2_Moi_Giang!$K:$K,ThongKe_GV!L$1,TKB_HK2_Moi_Giang!$L:$L,ThongKe_GV!L$2)&gt;0,"X","")</f>
        <v/>
      </c>
      <c r="M216" s="79" t="str">
        <f>IF(COUNTIFS(TKB_HK2_Moi_Giang!$S:$S,ThongKe_GV!$C216,TKB_HK2_Moi_Giang!$K:$K,ThongKe_GV!M$1,TKB_HK2_Moi_Giang!$L:$L,ThongKe_GV!M$2)&gt;0,"X","")</f>
        <v/>
      </c>
      <c r="N216" s="79" t="str">
        <f>IF(COUNTIFS(TKB_HK2_Moi_Giang!$S:$S,ThongKe_GV!$C216,TKB_HK2_Moi_Giang!$K:$K,ThongKe_GV!N$1,TKB_HK2_Moi_Giang!$L:$L,ThongKe_GV!N$2)&gt;0,"X","")</f>
        <v/>
      </c>
      <c r="O216" s="79" t="str">
        <f>IF(COUNTIFS(TKB_HK2_Moi_Giang!$S:$S,ThongKe_GV!$C216,TKB_HK2_Moi_Giang!$K:$K,ThongKe_GV!O$1,TKB_HK2_Moi_Giang!$L:$L,ThongKe_GV!O$2)&gt;0,"X","")</f>
        <v/>
      </c>
      <c r="P216" s="79" t="str">
        <f>IF(COUNTIFS(TKB_HK2_Moi_Giang!$S:$S,ThongKe_GV!$C216,TKB_HK2_Moi_Giang!$K:$K,ThongKe_GV!P$1,TKB_HK2_Moi_Giang!$L:$L,ThongKe_GV!P$2)&gt;0,"X","")</f>
        <v/>
      </c>
      <c r="Q216" s="80" t="str">
        <f>IF(COUNTIFS(TKB_HK2_Moi_Giang!$S:$S,ThongKe_GV!$C216,TKB_HK2_Moi_Giang!$K:$K,ThongKe_GV!Q$1,TKB_HK2_Moi_Giang!$L:$L,ThongKe_GV!Q$2)&gt;0,"X","")</f>
        <v/>
      </c>
      <c r="R216" s="80" t="str">
        <f>IF(COUNTIFS(TKB_HK2_Moi_Giang!$S:$S,ThongKe_GV!$C216,TKB_HK2_Moi_Giang!$K:$K,ThongKe_GV!R$1,TKB_HK2_Moi_Giang!$L:$L,ThongKe_GV!R$2)&gt;0,"X","")</f>
        <v/>
      </c>
      <c r="S216" s="80" t="str">
        <f>IF(COUNTIFS(TKB_HK2_Moi_Giang!$S:$S,ThongKe_GV!$C216,TKB_HK2_Moi_Giang!$K:$K,ThongKe_GV!S$1,TKB_HK2_Moi_Giang!$L:$L,ThongKe_GV!S$2)&gt;0,"X","")</f>
        <v/>
      </c>
      <c r="T216" s="80" t="str">
        <f>IF(COUNTIFS(TKB_HK2_Moi_Giang!$S:$S,ThongKe_GV!$C216,TKB_HK2_Moi_Giang!$K:$K,ThongKe_GV!T$1,TKB_HK2_Moi_Giang!$L:$L,ThongKe_GV!T$2)&gt;0,"X","")</f>
        <v/>
      </c>
      <c r="U216" s="80" t="str">
        <f>IF(COUNTIFS(TKB_HK2_Moi_Giang!$S:$S,ThongKe_GV!$C216,TKB_HK2_Moi_Giang!$K:$K,ThongKe_GV!U$1,TKB_HK2_Moi_Giang!$L:$L,ThongKe_GV!U$2)&gt;0,"X","")</f>
        <v/>
      </c>
      <c r="V216" s="80" t="str">
        <f>IF(COUNTIFS(TKB_HK2_Moi_Giang!$S:$S,ThongKe_GV!$C216,TKB_HK2_Moi_Giang!$K:$K,ThongKe_GV!V$1,TKB_HK2_Moi_Giang!$L:$L,ThongKe_GV!V$2)&gt;0,"X","")</f>
        <v/>
      </c>
      <c r="W216" s="80" t="str">
        <f>IF(COUNTIFS(TKB_HK2_Moi_Giang!$S:$S,ThongKe_GV!$C216,TKB_HK2_Moi_Giang!$K:$K,ThongKe_GV!W$1,TKB_HK2_Moi_Giang!$L:$L,ThongKe_GV!W$2)&gt;0,"X","")</f>
        <v/>
      </c>
      <c r="X216" s="80" t="str">
        <f>IF(COUNTIFS(TKB_HK2_Moi_Giang!$S:$S,ThongKe_GV!$C216,TKB_HK2_Moi_Giang!$K:$K,ThongKe_GV!X$1,TKB_HK2_Moi_Giang!$L:$L,ThongKe_GV!X$2)&gt;0,"X","")</f>
        <v/>
      </c>
      <c r="Y216" s="80" t="str">
        <f>IF(COUNTIFS(TKB_HK2_Moi_Giang!$S:$S,ThongKe_GV!$C216,TKB_HK2_Moi_Giang!$K:$K,ThongKe_GV!Y$1,TKB_HK2_Moi_Giang!$L:$L,ThongKe_GV!Y$2)&gt;0,"X","")</f>
        <v/>
      </c>
      <c r="Z216" s="80" t="str">
        <f>IF(COUNTIFS(TKB_HK2_Moi_Giang!$S:$S,ThongKe_GV!$C216,TKB_HK2_Moi_Giang!$K:$K,ThongKe_GV!Z$1,TKB_HK2_Moi_Giang!$L:$L,ThongKe_GV!Z$2)&gt;0,"X","")</f>
        <v/>
      </c>
      <c r="AA216" s="80" t="str">
        <f>IF(COUNTIFS(TKB_HK2_Moi_Giang!$S:$S,ThongKe_GV!$C216,TKB_HK2_Moi_Giang!$K:$K,ThongKe_GV!AA$1,TKB_HK2_Moi_Giang!$L:$L,ThongKe_GV!AA$2)&gt;0,"X","")</f>
        <v/>
      </c>
      <c r="AB216" s="80" t="str">
        <f>IF(COUNTIFS(TKB_HK2_Moi_Giang!$S:$S,ThongKe_GV!$C216,TKB_HK2_Moi_Giang!$K:$K,ThongKe_GV!AB$1,TKB_HK2_Moi_Giang!$L:$L,ThongKe_GV!AB$2)&gt;0,"X","")</f>
        <v/>
      </c>
    </row>
    <row r="217">
      <c r="A217" s="68" t="str">
        <f t="shared" si="7"/>
        <v>Y dược</v>
      </c>
      <c r="B217" s="77" t="s">
        <v>705</v>
      </c>
      <c r="C217" s="85" t="s">
        <v>706</v>
      </c>
      <c r="D217" s="85" t="s">
        <v>707</v>
      </c>
      <c r="E217" s="79" t="str">
        <f>IF(COUNTIFS(TKB_HK2_Moi_Giang!$S:$S,ThongKe_GV!$C217,TKB_HK2_Moi_Giang!$K:$K,ThongKe_GV!E$1,TKB_HK2_Moi_Giang!$L:$L,ThongKe_GV!E$2)&gt;0,"X","")</f>
        <v/>
      </c>
      <c r="F217" s="79" t="str">
        <f>IF(COUNTIFS(TKB_HK2_Moi_Giang!$S:$S,ThongKe_GV!$C217,TKB_HK2_Moi_Giang!$K:$K,ThongKe_GV!F$1,TKB_HK2_Moi_Giang!$L:$L,ThongKe_GV!F$2)&gt;0,"X","")</f>
        <v/>
      </c>
      <c r="G217" s="79" t="str">
        <f>IF(COUNTIFS(TKB_HK2_Moi_Giang!$S:$S,ThongKe_GV!$C217,TKB_HK2_Moi_Giang!$K:$K,ThongKe_GV!G$1,TKB_HK2_Moi_Giang!$L:$L,ThongKe_GV!G$2)&gt;0,"X","")</f>
        <v/>
      </c>
      <c r="H217" s="79" t="str">
        <f>IF(COUNTIFS(TKB_HK2_Moi_Giang!$S:$S,ThongKe_GV!$C217,TKB_HK2_Moi_Giang!$K:$K,ThongKe_GV!H$1,TKB_HK2_Moi_Giang!$L:$L,ThongKe_GV!H$2)&gt;0,"X","")</f>
        <v/>
      </c>
      <c r="I217" s="79" t="str">
        <f>IF(COUNTIFS(TKB_HK2_Moi_Giang!$S:$S,ThongKe_GV!$C217,TKB_HK2_Moi_Giang!$K:$K,ThongKe_GV!I$1,TKB_HK2_Moi_Giang!$L:$L,ThongKe_GV!I$2)&gt;0,"X","")</f>
        <v/>
      </c>
      <c r="J217" s="79" t="str">
        <f>IF(COUNTIFS(TKB_HK2_Moi_Giang!$S:$S,ThongKe_GV!$C217,TKB_HK2_Moi_Giang!$K:$K,ThongKe_GV!J$1,TKB_HK2_Moi_Giang!$L:$L,ThongKe_GV!J$2)&gt;0,"X","")</f>
        <v/>
      </c>
      <c r="K217" s="79" t="str">
        <f>IF(COUNTIFS(TKB_HK2_Moi_Giang!$S:$S,ThongKe_GV!$C217,TKB_HK2_Moi_Giang!$K:$K,ThongKe_GV!K$1,TKB_HK2_Moi_Giang!$L:$L,ThongKe_GV!K$2)&gt;0,"X","")</f>
        <v/>
      </c>
      <c r="L217" s="79" t="str">
        <f>IF(COUNTIFS(TKB_HK2_Moi_Giang!$S:$S,ThongKe_GV!$C217,TKB_HK2_Moi_Giang!$K:$K,ThongKe_GV!L$1,TKB_HK2_Moi_Giang!$L:$L,ThongKe_GV!L$2)&gt;0,"X","")</f>
        <v/>
      </c>
      <c r="M217" s="79" t="str">
        <f>IF(COUNTIFS(TKB_HK2_Moi_Giang!$S:$S,ThongKe_GV!$C217,TKB_HK2_Moi_Giang!$K:$K,ThongKe_GV!M$1,TKB_HK2_Moi_Giang!$L:$L,ThongKe_GV!M$2)&gt;0,"X","")</f>
        <v/>
      </c>
      <c r="N217" s="79" t="str">
        <f>IF(COUNTIFS(TKB_HK2_Moi_Giang!$S:$S,ThongKe_GV!$C217,TKB_HK2_Moi_Giang!$K:$K,ThongKe_GV!N$1,TKB_HK2_Moi_Giang!$L:$L,ThongKe_GV!N$2)&gt;0,"X","")</f>
        <v/>
      </c>
      <c r="O217" s="79" t="str">
        <f>IF(COUNTIFS(TKB_HK2_Moi_Giang!$S:$S,ThongKe_GV!$C217,TKB_HK2_Moi_Giang!$K:$K,ThongKe_GV!O$1,TKB_HK2_Moi_Giang!$L:$L,ThongKe_GV!O$2)&gt;0,"X","")</f>
        <v/>
      </c>
      <c r="P217" s="79" t="str">
        <f>IF(COUNTIFS(TKB_HK2_Moi_Giang!$S:$S,ThongKe_GV!$C217,TKB_HK2_Moi_Giang!$K:$K,ThongKe_GV!P$1,TKB_HK2_Moi_Giang!$L:$L,ThongKe_GV!P$2)&gt;0,"X","")</f>
        <v/>
      </c>
      <c r="Q217" s="80" t="str">
        <f>IF(COUNTIFS(TKB_HK2_Moi_Giang!$S:$S,ThongKe_GV!$C217,TKB_HK2_Moi_Giang!$K:$K,ThongKe_GV!Q$1,TKB_HK2_Moi_Giang!$L:$L,ThongKe_GV!Q$2)&gt;0,"X","")</f>
        <v/>
      </c>
      <c r="R217" s="80" t="str">
        <f>IF(COUNTIFS(TKB_HK2_Moi_Giang!$S:$S,ThongKe_GV!$C217,TKB_HK2_Moi_Giang!$K:$K,ThongKe_GV!R$1,TKB_HK2_Moi_Giang!$L:$L,ThongKe_GV!R$2)&gt;0,"X","")</f>
        <v/>
      </c>
      <c r="S217" s="80" t="str">
        <f>IF(COUNTIFS(TKB_HK2_Moi_Giang!$S:$S,ThongKe_GV!$C217,TKB_HK2_Moi_Giang!$K:$K,ThongKe_GV!S$1,TKB_HK2_Moi_Giang!$L:$L,ThongKe_GV!S$2)&gt;0,"X","")</f>
        <v/>
      </c>
      <c r="T217" s="80" t="str">
        <f>IF(COUNTIFS(TKB_HK2_Moi_Giang!$S:$S,ThongKe_GV!$C217,TKB_HK2_Moi_Giang!$K:$K,ThongKe_GV!T$1,TKB_HK2_Moi_Giang!$L:$L,ThongKe_GV!T$2)&gt;0,"X","")</f>
        <v/>
      </c>
      <c r="U217" s="80" t="str">
        <f>IF(COUNTIFS(TKB_HK2_Moi_Giang!$S:$S,ThongKe_GV!$C217,TKB_HK2_Moi_Giang!$K:$K,ThongKe_GV!U$1,TKB_HK2_Moi_Giang!$L:$L,ThongKe_GV!U$2)&gt;0,"X","")</f>
        <v/>
      </c>
      <c r="V217" s="80" t="str">
        <f>IF(COUNTIFS(TKB_HK2_Moi_Giang!$S:$S,ThongKe_GV!$C217,TKB_HK2_Moi_Giang!$K:$K,ThongKe_GV!V$1,TKB_HK2_Moi_Giang!$L:$L,ThongKe_GV!V$2)&gt;0,"X","")</f>
        <v/>
      </c>
      <c r="W217" s="80" t="str">
        <f>IF(COUNTIFS(TKB_HK2_Moi_Giang!$S:$S,ThongKe_GV!$C217,TKB_HK2_Moi_Giang!$K:$K,ThongKe_GV!W$1,TKB_HK2_Moi_Giang!$L:$L,ThongKe_GV!W$2)&gt;0,"X","")</f>
        <v/>
      </c>
      <c r="X217" s="80" t="str">
        <f>IF(COUNTIFS(TKB_HK2_Moi_Giang!$S:$S,ThongKe_GV!$C217,TKB_HK2_Moi_Giang!$K:$K,ThongKe_GV!X$1,TKB_HK2_Moi_Giang!$L:$L,ThongKe_GV!X$2)&gt;0,"X","")</f>
        <v/>
      </c>
      <c r="Y217" s="80" t="str">
        <f>IF(COUNTIFS(TKB_HK2_Moi_Giang!$S:$S,ThongKe_GV!$C217,TKB_HK2_Moi_Giang!$K:$K,ThongKe_GV!Y$1,TKB_HK2_Moi_Giang!$L:$L,ThongKe_GV!Y$2)&gt;0,"X","")</f>
        <v/>
      </c>
      <c r="Z217" s="80" t="str">
        <f>IF(COUNTIFS(TKB_HK2_Moi_Giang!$S:$S,ThongKe_GV!$C217,TKB_HK2_Moi_Giang!$K:$K,ThongKe_GV!Z$1,TKB_HK2_Moi_Giang!$L:$L,ThongKe_GV!Z$2)&gt;0,"X","")</f>
        <v/>
      </c>
      <c r="AA217" s="80" t="str">
        <f>IF(COUNTIFS(TKB_HK2_Moi_Giang!$S:$S,ThongKe_GV!$C217,TKB_HK2_Moi_Giang!$K:$K,ThongKe_GV!AA$1,TKB_HK2_Moi_Giang!$L:$L,ThongKe_GV!AA$2)&gt;0,"X","")</f>
        <v/>
      </c>
      <c r="AB217" s="80" t="str">
        <f>IF(COUNTIFS(TKB_HK2_Moi_Giang!$S:$S,ThongKe_GV!$C217,TKB_HK2_Moi_Giang!$K:$K,ThongKe_GV!AB$1,TKB_HK2_Moi_Giang!$L:$L,ThongKe_GV!AB$2)&gt;0,"X","")</f>
        <v/>
      </c>
    </row>
    <row r="218">
      <c r="A218" s="68" t="str">
        <f t="shared" si="7"/>
        <v>Thiết kế</v>
      </c>
      <c r="B218" s="77" t="s">
        <v>708</v>
      </c>
      <c r="C218" s="85" t="s">
        <v>709</v>
      </c>
      <c r="D218" s="85" t="s">
        <v>710</v>
      </c>
      <c r="E218" s="79" t="str">
        <f>IF(COUNTIFS(TKB_HK2_Moi_Giang!$S:$S,ThongKe_GV!$C218,TKB_HK2_Moi_Giang!$K:$K,ThongKe_GV!E$1,TKB_HK2_Moi_Giang!$L:$L,ThongKe_GV!E$2)&gt;0,"X","")</f>
        <v/>
      </c>
      <c r="F218" s="79" t="str">
        <f>IF(COUNTIFS(TKB_HK2_Moi_Giang!$S:$S,ThongKe_GV!$C218,TKB_HK2_Moi_Giang!$K:$K,ThongKe_GV!F$1,TKB_HK2_Moi_Giang!$L:$L,ThongKe_GV!F$2)&gt;0,"X","")</f>
        <v/>
      </c>
      <c r="G218" s="79" t="str">
        <f>IF(COUNTIFS(TKB_HK2_Moi_Giang!$S:$S,ThongKe_GV!$C218,TKB_HK2_Moi_Giang!$K:$K,ThongKe_GV!G$1,TKB_HK2_Moi_Giang!$L:$L,ThongKe_GV!G$2)&gt;0,"X","")</f>
        <v/>
      </c>
      <c r="H218" s="79" t="str">
        <f>IF(COUNTIFS(TKB_HK2_Moi_Giang!$S:$S,ThongKe_GV!$C218,TKB_HK2_Moi_Giang!$K:$K,ThongKe_GV!H$1,TKB_HK2_Moi_Giang!$L:$L,ThongKe_GV!H$2)&gt;0,"X","")</f>
        <v/>
      </c>
      <c r="I218" s="79" t="str">
        <f>IF(COUNTIFS(TKB_HK2_Moi_Giang!$S:$S,ThongKe_GV!$C218,TKB_HK2_Moi_Giang!$K:$K,ThongKe_GV!I$1,TKB_HK2_Moi_Giang!$L:$L,ThongKe_GV!I$2)&gt;0,"X","")</f>
        <v/>
      </c>
      <c r="J218" s="79" t="str">
        <f>IF(COUNTIFS(TKB_HK2_Moi_Giang!$S:$S,ThongKe_GV!$C218,TKB_HK2_Moi_Giang!$K:$K,ThongKe_GV!J$1,TKB_HK2_Moi_Giang!$L:$L,ThongKe_GV!J$2)&gt;0,"X","")</f>
        <v/>
      </c>
      <c r="K218" s="79" t="str">
        <f>IF(COUNTIFS(TKB_HK2_Moi_Giang!$S:$S,ThongKe_GV!$C218,TKB_HK2_Moi_Giang!$K:$K,ThongKe_GV!K$1,TKB_HK2_Moi_Giang!$L:$L,ThongKe_GV!K$2)&gt;0,"X","")</f>
        <v/>
      </c>
      <c r="L218" s="79" t="str">
        <f>IF(COUNTIFS(TKB_HK2_Moi_Giang!$S:$S,ThongKe_GV!$C218,TKB_HK2_Moi_Giang!$K:$K,ThongKe_GV!L$1,TKB_HK2_Moi_Giang!$L:$L,ThongKe_GV!L$2)&gt;0,"X","")</f>
        <v/>
      </c>
      <c r="M218" s="79" t="str">
        <f>IF(COUNTIFS(TKB_HK2_Moi_Giang!$S:$S,ThongKe_GV!$C218,TKB_HK2_Moi_Giang!$K:$K,ThongKe_GV!M$1,TKB_HK2_Moi_Giang!$L:$L,ThongKe_GV!M$2)&gt;0,"X","")</f>
        <v/>
      </c>
      <c r="N218" s="79" t="str">
        <f>IF(COUNTIFS(TKB_HK2_Moi_Giang!$S:$S,ThongKe_GV!$C218,TKB_HK2_Moi_Giang!$K:$K,ThongKe_GV!N$1,TKB_HK2_Moi_Giang!$L:$L,ThongKe_GV!N$2)&gt;0,"X","")</f>
        <v/>
      </c>
      <c r="O218" s="79" t="str">
        <f>IF(COUNTIFS(TKB_HK2_Moi_Giang!$S:$S,ThongKe_GV!$C218,TKB_HK2_Moi_Giang!$K:$K,ThongKe_GV!O$1,TKB_HK2_Moi_Giang!$L:$L,ThongKe_GV!O$2)&gt;0,"X","")</f>
        <v/>
      </c>
      <c r="P218" s="79" t="str">
        <f>IF(COUNTIFS(TKB_HK2_Moi_Giang!$S:$S,ThongKe_GV!$C218,TKB_HK2_Moi_Giang!$K:$K,ThongKe_GV!P$1,TKB_HK2_Moi_Giang!$L:$L,ThongKe_GV!P$2)&gt;0,"X","")</f>
        <v/>
      </c>
      <c r="Q218" s="80" t="str">
        <f>IF(COUNTIFS(TKB_HK2_Moi_Giang!$S:$S,ThongKe_GV!$C218,TKB_HK2_Moi_Giang!$K:$K,ThongKe_GV!Q$1,TKB_HK2_Moi_Giang!$L:$L,ThongKe_GV!Q$2)&gt;0,"X","")</f>
        <v/>
      </c>
      <c r="R218" s="80" t="str">
        <f>IF(COUNTIFS(TKB_HK2_Moi_Giang!$S:$S,ThongKe_GV!$C218,TKB_HK2_Moi_Giang!$K:$K,ThongKe_GV!R$1,TKB_HK2_Moi_Giang!$L:$L,ThongKe_GV!R$2)&gt;0,"X","")</f>
        <v/>
      </c>
      <c r="S218" s="80" t="str">
        <f>IF(COUNTIFS(TKB_HK2_Moi_Giang!$S:$S,ThongKe_GV!$C218,TKB_HK2_Moi_Giang!$K:$K,ThongKe_GV!S$1,TKB_HK2_Moi_Giang!$L:$L,ThongKe_GV!S$2)&gt;0,"X","")</f>
        <v/>
      </c>
      <c r="T218" s="80" t="str">
        <f>IF(COUNTIFS(TKB_HK2_Moi_Giang!$S:$S,ThongKe_GV!$C218,TKB_HK2_Moi_Giang!$K:$K,ThongKe_GV!T$1,TKB_HK2_Moi_Giang!$L:$L,ThongKe_GV!T$2)&gt;0,"X","")</f>
        <v/>
      </c>
      <c r="U218" s="80" t="str">
        <f>IF(COUNTIFS(TKB_HK2_Moi_Giang!$S:$S,ThongKe_GV!$C218,TKB_HK2_Moi_Giang!$K:$K,ThongKe_GV!U$1,TKB_HK2_Moi_Giang!$L:$L,ThongKe_GV!U$2)&gt;0,"X","")</f>
        <v/>
      </c>
      <c r="V218" s="80" t="str">
        <f>IF(COUNTIFS(TKB_HK2_Moi_Giang!$S:$S,ThongKe_GV!$C218,TKB_HK2_Moi_Giang!$K:$K,ThongKe_GV!V$1,TKB_HK2_Moi_Giang!$L:$L,ThongKe_GV!V$2)&gt;0,"X","")</f>
        <v/>
      </c>
      <c r="W218" s="80" t="str">
        <f>IF(COUNTIFS(TKB_HK2_Moi_Giang!$S:$S,ThongKe_GV!$C218,TKB_HK2_Moi_Giang!$K:$K,ThongKe_GV!W$1,TKB_HK2_Moi_Giang!$L:$L,ThongKe_GV!W$2)&gt;0,"X","")</f>
        <v/>
      </c>
      <c r="X218" s="80" t="str">
        <f>IF(COUNTIFS(TKB_HK2_Moi_Giang!$S:$S,ThongKe_GV!$C218,TKB_HK2_Moi_Giang!$K:$K,ThongKe_GV!X$1,TKB_HK2_Moi_Giang!$L:$L,ThongKe_GV!X$2)&gt;0,"X","")</f>
        <v/>
      </c>
      <c r="Y218" s="80" t="str">
        <f>IF(COUNTIFS(TKB_HK2_Moi_Giang!$S:$S,ThongKe_GV!$C218,TKB_HK2_Moi_Giang!$K:$K,ThongKe_GV!Y$1,TKB_HK2_Moi_Giang!$L:$L,ThongKe_GV!Y$2)&gt;0,"X","")</f>
        <v/>
      </c>
      <c r="Z218" s="80" t="str">
        <f>IF(COUNTIFS(TKB_HK2_Moi_Giang!$S:$S,ThongKe_GV!$C218,TKB_HK2_Moi_Giang!$K:$K,ThongKe_GV!Z$1,TKB_HK2_Moi_Giang!$L:$L,ThongKe_GV!Z$2)&gt;0,"X","")</f>
        <v/>
      </c>
      <c r="AA218" s="80" t="str">
        <f>IF(COUNTIFS(TKB_HK2_Moi_Giang!$S:$S,ThongKe_GV!$C218,TKB_HK2_Moi_Giang!$K:$K,ThongKe_GV!AA$1,TKB_HK2_Moi_Giang!$L:$L,ThongKe_GV!AA$2)&gt;0,"X","")</f>
        <v/>
      </c>
      <c r="AB218" s="80" t="str">
        <f>IF(COUNTIFS(TKB_HK2_Moi_Giang!$S:$S,ThongKe_GV!$C218,TKB_HK2_Moi_Giang!$K:$K,ThongKe_GV!AB$1,TKB_HK2_Moi_Giang!$L:$L,ThongKe_GV!AB$2)&gt;0,"X","")</f>
        <v/>
      </c>
    </row>
    <row r="219">
      <c r="A219" s="68" t="str">
        <f t="shared" si="7"/>
        <v>Quản trị</v>
      </c>
      <c r="B219" s="77" t="s">
        <v>711</v>
      </c>
      <c r="C219" s="85" t="s">
        <v>712</v>
      </c>
      <c r="D219" s="85" t="s">
        <v>713</v>
      </c>
      <c r="E219" s="79" t="str">
        <f>IF(COUNTIFS(TKB_HK2_Moi_Giang!$S:$S,ThongKe_GV!$C219,TKB_HK2_Moi_Giang!$K:$K,ThongKe_GV!E$1,TKB_HK2_Moi_Giang!$L:$L,ThongKe_GV!E$2)&gt;0,"X","")</f>
        <v/>
      </c>
      <c r="F219" s="79" t="str">
        <f>IF(COUNTIFS(TKB_HK2_Moi_Giang!$S:$S,ThongKe_GV!$C219,TKB_HK2_Moi_Giang!$K:$K,ThongKe_GV!F$1,TKB_HK2_Moi_Giang!$L:$L,ThongKe_GV!F$2)&gt;0,"X","")</f>
        <v/>
      </c>
      <c r="G219" s="79" t="str">
        <f>IF(COUNTIFS(TKB_HK2_Moi_Giang!$S:$S,ThongKe_GV!$C219,TKB_HK2_Moi_Giang!$K:$K,ThongKe_GV!G$1,TKB_HK2_Moi_Giang!$L:$L,ThongKe_GV!G$2)&gt;0,"X","")</f>
        <v/>
      </c>
      <c r="H219" s="79" t="str">
        <f>IF(COUNTIFS(TKB_HK2_Moi_Giang!$S:$S,ThongKe_GV!$C219,TKB_HK2_Moi_Giang!$K:$K,ThongKe_GV!H$1,TKB_HK2_Moi_Giang!$L:$L,ThongKe_GV!H$2)&gt;0,"X","")</f>
        <v/>
      </c>
      <c r="I219" s="79" t="str">
        <f>IF(COUNTIFS(TKB_HK2_Moi_Giang!$S:$S,ThongKe_GV!$C219,TKB_HK2_Moi_Giang!$K:$K,ThongKe_GV!I$1,TKB_HK2_Moi_Giang!$L:$L,ThongKe_GV!I$2)&gt;0,"X","")</f>
        <v/>
      </c>
      <c r="J219" s="79" t="str">
        <f>IF(COUNTIFS(TKB_HK2_Moi_Giang!$S:$S,ThongKe_GV!$C219,TKB_HK2_Moi_Giang!$K:$K,ThongKe_GV!J$1,TKB_HK2_Moi_Giang!$L:$L,ThongKe_GV!J$2)&gt;0,"X","")</f>
        <v/>
      </c>
      <c r="K219" s="79" t="str">
        <f>IF(COUNTIFS(TKB_HK2_Moi_Giang!$S:$S,ThongKe_GV!$C219,TKB_HK2_Moi_Giang!$K:$K,ThongKe_GV!K$1,TKB_HK2_Moi_Giang!$L:$L,ThongKe_GV!K$2)&gt;0,"X","")</f>
        <v/>
      </c>
      <c r="L219" s="79" t="str">
        <f>IF(COUNTIFS(TKB_HK2_Moi_Giang!$S:$S,ThongKe_GV!$C219,TKB_HK2_Moi_Giang!$K:$K,ThongKe_GV!L$1,TKB_HK2_Moi_Giang!$L:$L,ThongKe_GV!L$2)&gt;0,"X","")</f>
        <v/>
      </c>
      <c r="M219" s="79" t="str">
        <f>IF(COUNTIFS(TKB_HK2_Moi_Giang!$S:$S,ThongKe_GV!$C219,TKB_HK2_Moi_Giang!$K:$K,ThongKe_GV!M$1,TKB_HK2_Moi_Giang!$L:$L,ThongKe_GV!M$2)&gt;0,"X","")</f>
        <v/>
      </c>
      <c r="N219" s="79" t="str">
        <f>IF(COUNTIFS(TKB_HK2_Moi_Giang!$S:$S,ThongKe_GV!$C219,TKB_HK2_Moi_Giang!$K:$K,ThongKe_GV!N$1,TKB_HK2_Moi_Giang!$L:$L,ThongKe_GV!N$2)&gt;0,"X","")</f>
        <v/>
      </c>
      <c r="O219" s="79" t="str">
        <f>IF(COUNTIFS(TKB_HK2_Moi_Giang!$S:$S,ThongKe_GV!$C219,TKB_HK2_Moi_Giang!$K:$K,ThongKe_GV!O$1,TKB_HK2_Moi_Giang!$L:$L,ThongKe_GV!O$2)&gt;0,"X","")</f>
        <v/>
      </c>
      <c r="P219" s="79" t="str">
        <f>IF(COUNTIFS(TKB_HK2_Moi_Giang!$S:$S,ThongKe_GV!$C219,TKB_HK2_Moi_Giang!$K:$K,ThongKe_GV!P$1,TKB_HK2_Moi_Giang!$L:$L,ThongKe_GV!P$2)&gt;0,"X","")</f>
        <v/>
      </c>
      <c r="Q219" s="80" t="str">
        <f>IF(COUNTIFS(TKB_HK2_Moi_Giang!$S:$S,ThongKe_GV!$C219,TKB_HK2_Moi_Giang!$K:$K,ThongKe_GV!Q$1,TKB_HK2_Moi_Giang!$L:$L,ThongKe_GV!Q$2)&gt;0,"X","")</f>
        <v/>
      </c>
      <c r="R219" s="80" t="str">
        <f>IF(COUNTIFS(TKB_HK2_Moi_Giang!$S:$S,ThongKe_GV!$C219,TKB_HK2_Moi_Giang!$K:$K,ThongKe_GV!R$1,TKB_HK2_Moi_Giang!$L:$L,ThongKe_GV!R$2)&gt;0,"X","")</f>
        <v/>
      </c>
      <c r="S219" s="80" t="str">
        <f>IF(COUNTIFS(TKB_HK2_Moi_Giang!$S:$S,ThongKe_GV!$C219,TKB_HK2_Moi_Giang!$K:$K,ThongKe_GV!S$1,TKB_HK2_Moi_Giang!$L:$L,ThongKe_GV!S$2)&gt;0,"X","")</f>
        <v/>
      </c>
      <c r="T219" s="80" t="str">
        <f>IF(COUNTIFS(TKB_HK2_Moi_Giang!$S:$S,ThongKe_GV!$C219,TKB_HK2_Moi_Giang!$K:$K,ThongKe_GV!T$1,TKB_HK2_Moi_Giang!$L:$L,ThongKe_GV!T$2)&gt;0,"X","")</f>
        <v/>
      </c>
      <c r="U219" s="80" t="str">
        <f>IF(COUNTIFS(TKB_HK2_Moi_Giang!$S:$S,ThongKe_GV!$C219,TKB_HK2_Moi_Giang!$K:$K,ThongKe_GV!U$1,TKB_HK2_Moi_Giang!$L:$L,ThongKe_GV!U$2)&gt;0,"X","")</f>
        <v/>
      </c>
      <c r="V219" s="80" t="str">
        <f>IF(COUNTIFS(TKB_HK2_Moi_Giang!$S:$S,ThongKe_GV!$C219,TKB_HK2_Moi_Giang!$K:$K,ThongKe_GV!V$1,TKB_HK2_Moi_Giang!$L:$L,ThongKe_GV!V$2)&gt;0,"X","")</f>
        <v/>
      </c>
      <c r="W219" s="80" t="str">
        <f>IF(COUNTIFS(TKB_HK2_Moi_Giang!$S:$S,ThongKe_GV!$C219,TKB_HK2_Moi_Giang!$K:$K,ThongKe_GV!W$1,TKB_HK2_Moi_Giang!$L:$L,ThongKe_GV!W$2)&gt;0,"X","")</f>
        <v/>
      </c>
      <c r="X219" s="80" t="str">
        <f>IF(COUNTIFS(TKB_HK2_Moi_Giang!$S:$S,ThongKe_GV!$C219,TKB_HK2_Moi_Giang!$K:$K,ThongKe_GV!X$1,TKB_HK2_Moi_Giang!$L:$L,ThongKe_GV!X$2)&gt;0,"X","")</f>
        <v/>
      </c>
      <c r="Y219" s="80" t="str">
        <f>IF(COUNTIFS(TKB_HK2_Moi_Giang!$S:$S,ThongKe_GV!$C219,TKB_HK2_Moi_Giang!$K:$K,ThongKe_GV!Y$1,TKB_HK2_Moi_Giang!$L:$L,ThongKe_GV!Y$2)&gt;0,"X","")</f>
        <v/>
      </c>
      <c r="Z219" s="80" t="str">
        <f>IF(COUNTIFS(TKB_HK2_Moi_Giang!$S:$S,ThongKe_GV!$C219,TKB_HK2_Moi_Giang!$K:$K,ThongKe_GV!Z$1,TKB_HK2_Moi_Giang!$L:$L,ThongKe_GV!Z$2)&gt;0,"X","")</f>
        <v/>
      </c>
      <c r="AA219" s="80" t="str">
        <f>IF(COUNTIFS(TKB_HK2_Moi_Giang!$S:$S,ThongKe_GV!$C219,TKB_HK2_Moi_Giang!$K:$K,ThongKe_GV!AA$1,TKB_HK2_Moi_Giang!$L:$L,ThongKe_GV!AA$2)&gt;0,"X","")</f>
        <v/>
      </c>
      <c r="AB219" s="80" t="str">
        <f>IF(COUNTIFS(TKB_HK2_Moi_Giang!$S:$S,ThongKe_GV!$C219,TKB_HK2_Moi_Giang!$K:$K,ThongKe_GV!AB$1,TKB_HK2_Moi_Giang!$L:$L,ThongKe_GV!AB$2)&gt;0,"X","")</f>
        <v/>
      </c>
    </row>
    <row r="220">
      <c r="A220" s="68" t="str">
        <f t="shared" si="7"/>
        <v>Y dược</v>
      </c>
      <c r="B220" s="77" t="s">
        <v>714</v>
      </c>
      <c r="C220" s="85" t="s">
        <v>715</v>
      </c>
      <c r="D220" s="85" t="s">
        <v>716</v>
      </c>
      <c r="E220" s="79" t="str">
        <f>IF(COUNTIFS(TKB_HK2_Moi_Giang!$S:$S,ThongKe_GV!$C220,TKB_HK2_Moi_Giang!$K:$K,ThongKe_GV!E$1,TKB_HK2_Moi_Giang!$L:$L,ThongKe_GV!E$2)&gt;0,"X","")</f>
        <v/>
      </c>
      <c r="F220" s="79" t="str">
        <f>IF(COUNTIFS(TKB_HK2_Moi_Giang!$S:$S,ThongKe_GV!$C220,TKB_HK2_Moi_Giang!$K:$K,ThongKe_GV!F$1,TKB_HK2_Moi_Giang!$L:$L,ThongKe_GV!F$2)&gt;0,"X","")</f>
        <v/>
      </c>
      <c r="G220" s="79" t="str">
        <f>IF(COUNTIFS(TKB_HK2_Moi_Giang!$S:$S,ThongKe_GV!$C220,TKB_HK2_Moi_Giang!$K:$K,ThongKe_GV!G$1,TKB_HK2_Moi_Giang!$L:$L,ThongKe_GV!G$2)&gt;0,"X","")</f>
        <v/>
      </c>
      <c r="H220" s="79" t="str">
        <f>IF(COUNTIFS(TKB_HK2_Moi_Giang!$S:$S,ThongKe_GV!$C220,TKB_HK2_Moi_Giang!$K:$K,ThongKe_GV!H$1,TKB_HK2_Moi_Giang!$L:$L,ThongKe_GV!H$2)&gt;0,"X","")</f>
        <v/>
      </c>
      <c r="I220" s="79" t="str">
        <f>IF(COUNTIFS(TKB_HK2_Moi_Giang!$S:$S,ThongKe_GV!$C220,TKB_HK2_Moi_Giang!$K:$K,ThongKe_GV!I$1,TKB_HK2_Moi_Giang!$L:$L,ThongKe_GV!I$2)&gt;0,"X","")</f>
        <v/>
      </c>
      <c r="J220" s="79" t="str">
        <f>IF(COUNTIFS(TKB_HK2_Moi_Giang!$S:$S,ThongKe_GV!$C220,TKB_HK2_Moi_Giang!$K:$K,ThongKe_GV!J$1,TKB_HK2_Moi_Giang!$L:$L,ThongKe_GV!J$2)&gt;0,"X","")</f>
        <v/>
      </c>
      <c r="K220" s="79" t="str">
        <f>IF(COUNTIFS(TKB_HK2_Moi_Giang!$S:$S,ThongKe_GV!$C220,TKB_HK2_Moi_Giang!$K:$K,ThongKe_GV!K$1,TKB_HK2_Moi_Giang!$L:$L,ThongKe_GV!K$2)&gt;0,"X","")</f>
        <v/>
      </c>
      <c r="L220" s="79" t="str">
        <f>IF(COUNTIFS(TKB_HK2_Moi_Giang!$S:$S,ThongKe_GV!$C220,TKB_HK2_Moi_Giang!$K:$K,ThongKe_GV!L$1,TKB_HK2_Moi_Giang!$L:$L,ThongKe_GV!L$2)&gt;0,"X","")</f>
        <v/>
      </c>
      <c r="M220" s="79" t="str">
        <f>IF(COUNTIFS(TKB_HK2_Moi_Giang!$S:$S,ThongKe_GV!$C220,TKB_HK2_Moi_Giang!$K:$K,ThongKe_GV!M$1,TKB_HK2_Moi_Giang!$L:$L,ThongKe_GV!M$2)&gt;0,"X","")</f>
        <v/>
      </c>
      <c r="N220" s="79" t="str">
        <f>IF(COUNTIFS(TKB_HK2_Moi_Giang!$S:$S,ThongKe_GV!$C220,TKB_HK2_Moi_Giang!$K:$K,ThongKe_GV!N$1,TKB_HK2_Moi_Giang!$L:$L,ThongKe_GV!N$2)&gt;0,"X","")</f>
        <v/>
      </c>
      <c r="O220" s="79" t="str">
        <f>IF(COUNTIFS(TKB_HK2_Moi_Giang!$S:$S,ThongKe_GV!$C220,TKB_HK2_Moi_Giang!$K:$K,ThongKe_GV!O$1,TKB_HK2_Moi_Giang!$L:$L,ThongKe_GV!O$2)&gt;0,"X","")</f>
        <v/>
      </c>
      <c r="P220" s="79" t="str">
        <f>IF(COUNTIFS(TKB_HK2_Moi_Giang!$S:$S,ThongKe_GV!$C220,TKB_HK2_Moi_Giang!$K:$K,ThongKe_GV!P$1,TKB_HK2_Moi_Giang!$L:$L,ThongKe_GV!P$2)&gt;0,"X","")</f>
        <v/>
      </c>
      <c r="Q220" s="80" t="str">
        <f>IF(COUNTIFS(TKB_HK2_Moi_Giang!$S:$S,ThongKe_GV!$C220,TKB_HK2_Moi_Giang!$K:$K,ThongKe_GV!Q$1,TKB_HK2_Moi_Giang!$L:$L,ThongKe_GV!Q$2)&gt;0,"X","")</f>
        <v/>
      </c>
      <c r="R220" s="80" t="str">
        <f>IF(COUNTIFS(TKB_HK2_Moi_Giang!$S:$S,ThongKe_GV!$C220,TKB_HK2_Moi_Giang!$K:$K,ThongKe_GV!R$1,TKB_HK2_Moi_Giang!$L:$L,ThongKe_GV!R$2)&gt;0,"X","")</f>
        <v/>
      </c>
      <c r="S220" s="80" t="str">
        <f>IF(COUNTIFS(TKB_HK2_Moi_Giang!$S:$S,ThongKe_GV!$C220,TKB_HK2_Moi_Giang!$K:$K,ThongKe_GV!S$1,TKB_HK2_Moi_Giang!$L:$L,ThongKe_GV!S$2)&gt;0,"X","")</f>
        <v/>
      </c>
      <c r="T220" s="80" t="str">
        <f>IF(COUNTIFS(TKB_HK2_Moi_Giang!$S:$S,ThongKe_GV!$C220,TKB_HK2_Moi_Giang!$K:$K,ThongKe_GV!T$1,TKB_HK2_Moi_Giang!$L:$L,ThongKe_GV!T$2)&gt;0,"X","")</f>
        <v/>
      </c>
      <c r="U220" s="80" t="str">
        <f>IF(COUNTIFS(TKB_HK2_Moi_Giang!$S:$S,ThongKe_GV!$C220,TKB_HK2_Moi_Giang!$K:$K,ThongKe_GV!U$1,TKB_HK2_Moi_Giang!$L:$L,ThongKe_GV!U$2)&gt;0,"X","")</f>
        <v/>
      </c>
      <c r="V220" s="80" t="str">
        <f>IF(COUNTIFS(TKB_HK2_Moi_Giang!$S:$S,ThongKe_GV!$C220,TKB_HK2_Moi_Giang!$K:$K,ThongKe_GV!V$1,TKB_HK2_Moi_Giang!$L:$L,ThongKe_GV!V$2)&gt;0,"X","")</f>
        <v/>
      </c>
      <c r="W220" s="80" t="str">
        <f>IF(COUNTIFS(TKB_HK2_Moi_Giang!$S:$S,ThongKe_GV!$C220,TKB_HK2_Moi_Giang!$K:$K,ThongKe_GV!W$1,TKB_HK2_Moi_Giang!$L:$L,ThongKe_GV!W$2)&gt;0,"X","")</f>
        <v/>
      </c>
      <c r="X220" s="80" t="str">
        <f>IF(COUNTIFS(TKB_HK2_Moi_Giang!$S:$S,ThongKe_GV!$C220,TKB_HK2_Moi_Giang!$K:$K,ThongKe_GV!X$1,TKB_HK2_Moi_Giang!$L:$L,ThongKe_GV!X$2)&gt;0,"X","")</f>
        <v/>
      </c>
      <c r="Y220" s="80" t="str">
        <f>IF(COUNTIFS(TKB_HK2_Moi_Giang!$S:$S,ThongKe_GV!$C220,TKB_HK2_Moi_Giang!$K:$K,ThongKe_GV!Y$1,TKB_HK2_Moi_Giang!$L:$L,ThongKe_GV!Y$2)&gt;0,"X","")</f>
        <v/>
      </c>
      <c r="Z220" s="80" t="str">
        <f>IF(COUNTIFS(TKB_HK2_Moi_Giang!$S:$S,ThongKe_GV!$C220,TKB_HK2_Moi_Giang!$K:$K,ThongKe_GV!Z$1,TKB_HK2_Moi_Giang!$L:$L,ThongKe_GV!Z$2)&gt;0,"X","")</f>
        <v/>
      </c>
      <c r="AA220" s="80" t="str">
        <f>IF(COUNTIFS(TKB_HK2_Moi_Giang!$S:$S,ThongKe_GV!$C220,TKB_HK2_Moi_Giang!$K:$K,ThongKe_GV!AA$1,TKB_HK2_Moi_Giang!$L:$L,ThongKe_GV!AA$2)&gt;0,"X","")</f>
        <v/>
      </c>
      <c r="AB220" s="80" t="str">
        <f>IF(COUNTIFS(TKB_HK2_Moi_Giang!$S:$S,ThongKe_GV!$C220,TKB_HK2_Moi_Giang!$K:$K,ThongKe_GV!AB$1,TKB_HK2_Moi_Giang!$L:$L,ThongKe_GV!AB$2)&gt;0,"X","")</f>
        <v/>
      </c>
    </row>
    <row r="221">
      <c r="A221" s="68" t="str">
        <f t="shared" si="7"/>
        <v/>
      </c>
      <c r="B221" s="77" t="s">
        <v>717</v>
      </c>
      <c r="C221" s="85" t="s">
        <v>718</v>
      </c>
      <c r="D221" s="85" t="s">
        <v>719</v>
      </c>
      <c r="E221" s="79" t="str">
        <f>IF(COUNTIFS(TKB_HK2_Moi_Giang!$S:$S,ThongKe_GV!$C221,TKB_HK2_Moi_Giang!$K:$K,ThongKe_GV!E$1,TKB_HK2_Moi_Giang!$L:$L,ThongKe_GV!E$2)&gt;0,"X","")</f>
        <v/>
      </c>
      <c r="F221" s="79" t="str">
        <f>IF(COUNTIFS(TKB_HK2_Moi_Giang!$S:$S,ThongKe_GV!$C221,TKB_HK2_Moi_Giang!$K:$K,ThongKe_GV!F$1,TKB_HK2_Moi_Giang!$L:$L,ThongKe_GV!F$2)&gt;0,"X","")</f>
        <v/>
      </c>
      <c r="G221" s="79" t="str">
        <f>IF(COUNTIFS(TKB_HK2_Moi_Giang!$S:$S,ThongKe_GV!$C221,TKB_HK2_Moi_Giang!$K:$K,ThongKe_GV!G$1,TKB_HK2_Moi_Giang!$L:$L,ThongKe_GV!G$2)&gt;0,"X","")</f>
        <v/>
      </c>
      <c r="H221" s="79" t="str">
        <f>IF(COUNTIFS(TKB_HK2_Moi_Giang!$S:$S,ThongKe_GV!$C221,TKB_HK2_Moi_Giang!$K:$K,ThongKe_GV!H$1,TKB_HK2_Moi_Giang!$L:$L,ThongKe_GV!H$2)&gt;0,"X","")</f>
        <v/>
      </c>
      <c r="I221" s="79" t="str">
        <f>IF(COUNTIFS(TKB_HK2_Moi_Giang!$S:$S,ThongKe_GV!$C221,TKB_HK2_Moi_Giang!$K:$K,ThongKe_GV!I$1,TKB_HK2_Moi_Giang!$L:$L,ThongKe_GV!I$2)&gt;0,"X","")</f>
        <v/>
      </c>
      <c r="J221" s="79" t="str">
        <f>IF(COUNTIFS(TKB_HK2_Moi_Giang!$S:$S,ThongKe_GV!$C221,TKB_HK2_Moi_Giang!$K:$K,ThongKe_GV!J$1,TKB_HK2_Moi_Giang!$L:$L,ThongKe_GV!J$2)&gt;0,"X","")</f>
        <v/>
      </c>
      <c r="K221" s="79" t="str">
        <f>IF(COUNTIFS(TKB_HK2_Moi_Giang!$S:$S,ThongKe_GV!$C221,TKB_HK2_Moi_Giang!$K:$K,ThongKe_GV!K$1,TKB_HK2_Moi_Giang!$L:$L,ThongKe_GV!K$2)&gt;0,"X","")</f>
        <v/>
      </c>
      <c r="L221" s="79" t="str">
        <f>IF(COUNTIFS(TKB_HK2_Moi_Giang!$S:$S,ThongKe_GV!$C221,TKB_HK2_Moi_Giang!$K:$K,ThongKe_GV!L$1,TKB_HK2_Moi_Giang!$L:$L,ThongKe_GV!L$2)&gt;0,"X","")</f>
        <v/>
      </c>
      <c r="M221" s="79" t="str">
        <f>IF(COUNTIFS(TKB_HK2_Moi_Giang!$S:$S,ThongKe_GV!$C221,TKB_HK2_Moi_Giang!$K:$K,ThongKe_GV!M$1,TKB_HK2_Moi_Giang!$L:$L,ThongKe_GV!M$2)&gt;0,"X","")</f>
        <v/>
      </c>
      <c r="N221" s="79" t="str">
        <f>IF(COUNTIFS(TKB_HK2_Moi_Giang!$S:$S,ThongKe_GV!$C221,TKB_HK2_Moi_Giang!$K:$K,ThongKe_GV!N$1,TKB_HK2_Moi_Giang!$L:$L,ThongKe_GV!N$2)&gt;0,"X","")</f>
        <v/>
      </c>
      <c r="O221" s="79" t="str">
        <f>IF(COUNTIFS(TKB_HK2_Moi_Giang!$S:$S,ThongKe_GV!$C221,TKB_HK2_Moi_Giang!$K:$K,ThongKe_GV!O$1,TKB_HK2_Moi_Giang!$L:$L,ThongKe_GV!O$2)&gt;0,"X","")</f>
        <v/>
      </c>
      <c r="P221" s="79" t="str">
        <f>IF(COUNTIFS(TKB_HK2_Moi_Giang!$S:$S,ThongKe_GV!$C221,TKB_HK2_Moi_Giang!$K:$K,ThongKe_GV!P$1,TKB_HK2_Moi_Giang!$L:$L,ThongKe_GV!P$2)&gt;0,"X","")</f>
        <v/>
      </c>
      <c r="Q221" s="80" t="str">
        <f>IF(COUNTIFS(TKB_HK2_Moi_Giang!$S:$S,ThongKe_GV!$C221,TKB_HK2_Moi_Giang!$K:$K,ThongKe_GV!Q$1,TKB_HK2_Moi_Giang!$L:$L,ThongKe_GV!Q$2)&gt;0,"X","")</f>
        <v/>
      </c>
      <c r="R221" s="80" t="str">
        <f>IF(COUNTIFS(TKB_HK2_Moi_Giang!$S:$S,ThongKe_GV!$C221,TKB_HK2_Moi_Giang!$K:$K,ThongKe_GV!R$1,TKB_HK2_Moi_Giang!$L:$L,ThongKe_GV!R$2)&gt;0,"X","")</f>
        <v/>
      </c>
      <c r="S221" s="80" t="str">
        <f>IF(COUNTIFS(TKB_HK2_Moi_Giang!$S:$S,ThongKe_GV!$C221,TKB_HK2_Moi_Giang!$K:$K,ThongKe_GV!S$1,TKB_HK2_Moi_Giang!$L:$L,ThongKe_GV!S$2)&gt;0,"X","")</f>
        <v/>
      </c>
      <c r="T221" s="80" t="str">
        <f>IF(COUNTIFS(TKB_HK2_Moi_Giang!$S:$S,ThongKe_GV!$C221,TKB_HK2_Moi_Giang!$K:$K,ThongKe_GV!T$1,TKB_HK2_Moi_Giang!$L:$L,ThongKe_GV!T$2)&gt;0,"X","")</f>
        <v/>
      </c>
      <c r="U221" s="80" t="str">
        <f>IF(COUNTIFS(TKB_HK2_Moi_Giang!$S:$S,ThongKe_GV!$C221,TKB_HK2_Moi_Giang!$K:$K,ThongKe_GV!U$1,TKB_HK2_Moi_Giang!$L:$L,ThongKe_GV!U$2)&gt;0,"X","")</f>
        <v/>
      </c>
      <c r="V221" s="80" t="str">
        <f>IF(COUNTIFS(TKB_HK2_Moi_Giang!$S:$S,ThongKe_GV!$C221,TKB_HK2_Moi_Giang!$K:$K,ThongKe_GV!V$1,TKB_HK2_Moi_Giang!$L:$L,ThongKe_GV!V$2)&gt;0,"X","")</f>
        <v/>
      </c>
      <c r="W221" s="80" t="str">
        <f>IF(COUNTIFS(TKB_HK2_Moi_Giang!$S:$S,ThongKe_GV!$C221,TKB_HK2_Moi_Giang!$K:$K,ThongKe_GV!W$1,TKB_HK2_Moi_Giang!$L:$L,ThongKe_GV!W$2)&gt;0,"X","")</f>
        <v/>
      </c>
      <c r="X221" s="80" t="str">
        <f>IF(COUNTIFS(TKB_HK2_Moi_Giang!$S:$S,ThongKe_GV!$C221,TKB_HK2_Moi_Giang!$K:$K,ThongKe_GV!X$1,TKB_HK2_Moi_Giang!$L:$L,ThongKe_GV!X$2)&gt;0,"X","")</f>
        <v/>
      </c>
      <c r="Y221" s="80" t="str">
        <f>IF(COUNTIFS(TKB_HK2_Moi_Giang!$S:$S,ThongKe_GV!$C221,TKB_HK2_Moi_Giang!$K:$K,ThongKe_GV!Y$1,TKB_HK2_Moi_Giang!$L:$L,ThongKe_GV!Y$2)&gt;0,"X","")</f>
        <v/>
      </c>
      <c r="Z221" s="80" t="str">
        <f>IF(COUNTIFS(TKB_HK2_Moi_Giang!$S:$S,ThongKe_GV!$C221,TKB_HK2_Moi_Giang!$K:$K,ThongKe_GV!Z$1,TKB_HK2_Moi_Giang!$L:$L,ThongKe_GV!Z$2)&gt;0,"X","")</f>
        <v/>
      </c>
      <c r="AA221" s="80" t="str">
        <f>IF(COUNTIFS(TKB_HK2_Moi_Giang!$S:$S,ThongKe_GV!$C221,TKB_HK2_Moi_Giang!$K:$K,ThongKe_GV!AA$1,TKB_HK2_Moi_Giang!$L:$L,ThongKe_GV!AA$2)&gt;0,"X","")</f>
        <v/>
      </c>
      <c r="AB221" s="80" t="str">
        <f>IF(COUNTIFS(TKB_HK2_Moi_Giang!$S:$S,ThongKe_GV!$C221,TKB_HK2_Moi_Giang!$K:$K,ThongKe_GV!AB$1,TKB_HK2_Moi_Giang!$L:$L,ThongKe_GV!AB$2)&gt;0,"X","")</f>
        <v/>
      </c>
    </row>
    <row r="222">
      <c r="A222" s="68" t="str">
        <f t="shared" si="7"/>
        <v>Quản trị</v>
      </c>
      <c r="B222" s="77" t="s">
        <v>720</v>
      </c>
      <c r="C222" s="85" t="s">
        <v>721</v>
      </c>
      <c r="D222" s="85" t="s">
        <v>722</v>
      </c>
      <c r="E222" s="79" t="str">
        <f>IF(COUNTIFS(TKB_HK2_Moi_Giang!$S:$S,ThongKe_GV!$C222,TKB_HK2_Moi_Giang!$K:$K,ThongKe_GV!E$1,TKB_HK2_Moi_Giang!$L:$L,ThongKe_GV!E$2)&gt;0,"X","")</f>
        <v/>
      </c>
      <c r="F222" s="79" t="str">
        <f>IF(COUNTIFS(TKB_HK2_Moi_Giang!$S:$S,ThongKe_GV!$C222,TKB_HK2_Moi_Giang!$K:$K,ThongKe_GV!F$1,TKB_HK2_Moi_Giang!$L:$L,ThongKe_GV!F$2)&gt;0,"X","")</f>
        <v/>
      </c>
      <c r="G222" s="79" t="str">
        <f>IF(COUNTIFS(TKB_HK2_Moi_Giang!$S:$S,ThongKe_GV!$C222,TKB_HK2_Moi_Giang!$K:$K,ThongKe_GV!G$1,TKB_HK2_Moi_Giang!$L:$L,ThongKe_GV!G$2)&gt;0,"X","")</f>
        <v/>
      </c>
      <c r="H222" s="79" t="str">
        <f>IF(COUNTIFS(TKB_HK2_Moi_Giang!$S:$S,ThongKe_GV!$C222,TKB_HK2_Moi_Giang!$K:$K,ThongKe_GV!H$1,TKB_HK2_Moi_Giang!$L:$L,ThongKe_GV!H$2)&gt;0,"X","")</f>
        <v/>
      </c>
      <c r="I222" s="79" t="str">
        <f>IF(COUNTIFS(TKB_HK2_Moi_Giang!$S:$S,ThongKe_GV!$C222,TKB_HK2_Moi_Giang!$K:$K,ThongKe_GV!I$1,TKB_HK2_Moi_Giang!$L:$L,ThongKe_GV!I$2)&gt;0,"X","")</f>
        <v/>
      </c>
      <c r="J222" s="79" t="str">
        <f>IF(COUNTIFS(TKB_HK2_Moi_Giang!$S:$S,ThongKe_GV!$C222,TKB_HK2_Moi_Giang!$K:$K,ThongKe_GV!J$1,TKB_HK2_Moi_Giang!$L:$L,ThongKe_GV!J$2)&gt;0,"X","")</f>
        <v/>
      </c>
      <c r="K222" s="79" t="str">
        <f>IF(COUNTIFS(TKB_HK2_Moi_Giang!$S:$S,ThongKe_GV!$C222,TKB_HK2_Moi_Giang!$K:$K,ThongKe_GV!K$1,TKB_HK2_Moi_Giang!$L:$L,ThongKe_GV!K$2)&gt;0,"X","")</f>
        <v/>
      </c>
      <c r="L222" s="79" t="str">
        <f>IF(COUNTIFS(TKB_HK2_Moi_Giang!$S:$S,ThongKe_GV!$C222,TKB_HK2_Moi_Giang!$K:$K,ThongKe_GV!L$1,TKB_HK2_Moi_Giang!$L:$L,ThongKe_GV!L$2)&gt;0,"X","")</f>
        <v/>
      </c>
      <c r="M222" s="79" t="str">
        <f>IF(COUNTIFS(TKB_HK2_Moi_Giang!$S:$S,ThongKe_GV!$C222,TKB_HK2_Moi_Giang!$K:$K,ThongKe_GV!M$1,TKB_HK2_Moi_Giang!$L:$L,ThongKe_GV!M$2)&gt;0,"X","")</f>
        <v/>
      </c>
      <c r="N222" s="79" t="str">
        <f>IF(COUNTIFS(TKB_HK2_Moi_Giang!$S:$S,ThongKe_GV!$C222,TKB_HK2_Moi_Giang!$K:$K,ThongKe_GV!N$1,TKB_HK2_Moi_Giang!$L:$L,ThongKe_GV!N$2)&gt;0,"X","")</f>
        <v/>
      </c>
      <c r="O222" s="79" t="str">
        <f>IF(COUNTIFS(TKB_HK2_Moi_Giang!$S:$S,ThongKe_GV!$C222,TKB_HK2_Moi_Giang!$K:$K,ThongKe_GV!O$1,TKB_HK2_Moi_Giang!$L:$L,ThongKe_GV!O$2)&gt;0,"X","")</f>
        <v/>
      </c>
      <c r="P222" s="79" t="str">
        <f>IF(COUNTIFS(TKB_HK2_Moi_Giang!$S:$S,ThongKe_GV!$C222,TKB_HK2_Moi_Giang!$K:$K,ThongKe_GV!P$1,TKB_HK2_Moi_Giang!$L:$L,ThongKe_GV!P$2)&gt;0,"X","")</f>
        <v/>
      </c>
      <c r="Q222" s="80" t="str">
        <f>IF(COUNTIFS(TKB_HK2_Moi_Giang!$S:$S,ThongKe_GV!$C222,TKB_HK2_Moi_Giang!$K:$K,ThongKe_GV!Q$1,TKB_HK2_Moi_Giang!$L:$L,ThongKe_GV!Q$2)&gt;0,"X","")</f>
        <v/>
      </c>
      <c r="R222" s="80" t="str">
        <f>IF(COUNTIFS(TKB_HK2_Moi_Giang!$S:$S,ThongKe_GV!$C222,TKB_HK2_Moi_Giang!$K:$K,ThongKe_GV!R$1,TKB_HK2_Moi_Giang!$L:$L,ThongKe_GV!R$2)&gt;0,"X","")</f>
        <v/>
      </c>
      <c r="S222" s="80" t="str">
        <f>IF(COUNTIFS(TKB_HK2_Moi_Giang!$S:$S,ThongKe_GV!$C222,TKB_HK2_Moi_Giang!$K:$K,ThongKe_GV!S$1,TKB_HK2_Moi_Giang!$L:$L,ThongKe_GV!S$2)&gt;0,"X","")</f>
        <v/>
      </c>
      <c r="T222" s="80" t="str">
        <f>IF(COUNTIFS(TKB_HK2_Moi_Giang!$S:$S,ThongKe_GV!$C222,TKB_HK2_Moi_Giang!$K:$K,ThongKe_GV!T$1,TKB_HK2_Moi_Giang!$L:$L,ThongKe_GV!T$2)&gt;0,"X","")</f>
        <v/>
      </c>
      <c r="U222" s="80" t="str">
        <f>IF(COUNTIFS(TKB_HK2_Moi_Giang!$S:$S,ThongKe_GV!$C222,TKB_HK2_Moi_Giang!$K:$K,ThongKe_GV!U$1,TKB_HK2_Moi_Giang!$L:$L,ThongKe_GV!U$2)&gt;0,"X","")</f>
        <v/>
      </c>
      <c r="V222" s="80" t="str">
        <f>IF(COUNTIFS(TKB_HK2_Moi_Giang!$S:$S,ThongKe_GV!$C222,TKB_HK2_Moi_Giang!$K:$K,ThongKe_GV!V$1,TKB_HK2_Moi_Giang!$L:$L,ThongKe_GV!V$2)&gt;0,"X","")</f>
        <v/>
      </c>
      <c r="W222" s="80" t="str">
        <f>IF(COUNTIFS(TKB_HK2_Moi_Giang!$S:$S,ThongKe_GV!$C222,TKB_HK2_Moi_Giang!$K:$K,ThongKe_GV!W$1,TKB_HK2_Moi_Giang!$L:$L,ThongKe_GV!W$2)&gt;0,"X","")</f>
        <v/>
      </c>
      <c r="X222" s="80" t="str">
        <f>IF(COUNTIFS(TKB_HK2_Moi_Giang!$S:$S,ThongKe_GV!$C222,TKB_HK2_Moi_Giang!$K:$K,ThongKe_GV!X$1,TKB_HK2_Moi_Giang!$L:$L,ThongKe_GV!X$2)&gt;0,"X","")</f>
        <v/>
      </c>
      <c r="Y222" s="80" t="str">
        <f>IF(COUNTIFS(TKB_HK2_Moi_Giang!$S:$S,ThongKe_GV!$C222,TKB_HK2_Moi_Giang!$K:$K,ThongKe_GV!Y$1,TKB_HK2_Moi_Giang!$L:$L,ThongKe_GV!Y$2)&gt;0,"X","")</f>
        <v/>
      </c>
      <c r="Z222" s="80" t="str">
        <f>IF(COUNTIFS(TKB_HK2_Moi_Giang!$S:$S,ThongKe_GV!$C222,TKB_HK2_Moi_Giang!$K:$K,ThongKe_GV!Z$1,TKB_HK2_Moi_Giang!$L:$L,ThongKe_GV!Z$2)&gt;0,"X","")</f>
        <v/>
      </c>
      <c r="AA222" s="80" t="str">
        <f>IF(COUNTIFS(TKB_HK2_Moi_Giang!$S:$S,ThongKe_GV!$C222,TKB_HK2_Moi_Giang!$K:$K,ThongKe_GV!AA$1,TKB_HK2_Moi_Giang!$L:$L,ThongKe_GV!AA$2)&gt;0,"X","")</f>
        <v/>
      </c>
      <c r="AB222" s="80" t="str">
        <f>IF(COUNTIFS(TKB_HK2_Moi_Giang!$S:$S,ThongKe_GV!$C222,TKB_HK2_Moi_Giang!$K:$K,ThongKe_GV!AB$1,TKB_HK2_Moi_Giang!$L:$L,ThongKe_GV!AB$2)&gt;0,"X","")</f>
        <v/>
      </c>
    </row>
    <row r="223">
      <c r="A223" s="68" t="str">
        <f t="shared" si="7"/>
        <v>Quản trị</v>
      </c>
      <c r="B223" s="77" t="s">
        <v>723</v>
      </c>
      <c r="C223" s="85" t="s">
        <v>724</v>
      </c>
      <c r="D223" s="85" t="s">
        <v>725</v>
      </c>
      <c r="E223" s="79" t="str">
        <f>IF(COUNTIFS(TKB_HK2_Moi_Giang!$S:$S,ThongKe_GV!$C223,TKB_HK2_Moi_Giang!$K:$K,ThongKe_GV!E$1,TKB_HK2_Moi_Giang!$L:$L,ThongKe_GV!E$2)&gt;0,"X","")</f>
        <v/>
      </c>
      <c r="F223" s="79" t="str">
        <f>IF(COUNTIFS(TKB_HK2_Moi_Giang!$S:$S,ThongKe_GV!$C223,TKB_HK2_Moi_Giang!$K:$K,ThongKe_GV!F$1,TKB_HK2_Moi_Giang!$L:$L,ThongKe_GV!F$2)&gt;0,"X","")</f>
        <v/>
      </c>
      <c r="G223" s="79" t="str">
        <f>IF(COUNTIFS(TKB_HK2_Moi_Giang!$S:$S,ThongKe_GV!$C223,TKB_HK2_Moi_Giang!$K:$K,ThongKe_GV!G$1,TKB_HK2_Moi_Giang!$L:$L,ThongKe_GV!G$2)&gt;0,"X","")</f>
        <v/>
      </c>
      <c r="H223" s="79" t="str">
        <f>IF(COUNTIFS(TKB_HK2_Moi_Giang!$S:$S,ThongKe_GV!$C223,TKB_HK2_Moi_Giang!$K:$K,ThongKe_GV!H$1,TKB_HK2_Moi_Giang!$L:$L,ThongKe_GV!H$2)&gt;0,"X","")</f>
        <v/>
      </c>
      <c r="I223" s="79" t="str">
        <f>IF(COUNTIFS(TKB_HK2_Moi_Giang!$S:$S,ThongKe_GV!$C223,TKB_HK2_Moi_Giang!$K:$K,ThongKe_GV!I$1,TKB_HK2_Moi_Giang!$L:$L,ThongKe_GV!I$2)&gt;0,"X","")</f>
        <v/>
      </c>
      <c r="J223" s="79" t="str">
        <f>IF(COUNTIFS(TKB_HK2_Moi_Giang!$S:$S,ThongKe_GV!$C223,TKB_HK2_Moi_Giang!$K:$K,ThongKe_GV!J$1,TKB_HK2_Moi_Giang!$L:$L,ThongKe_GV!J$2)&gt;0,"X","")</f>
        <v/>
      </c>
      <c r="K223" s="79" t="str">
        <f>IF(COUNTIFS(TKB_HK2_Moi_Giang!$S:$S,ThongKe_GV!$C223,TKB_HK2_Moi_Giang!$K:$K,ThongKe_GV!K$1,TKB_HK2_Moi_Giang!$L:$L,ThongKe_GV!K$2)&gt;0,"X","")</f>
        <v/>
      </c>
      <c r="L223" s="79" t="str">
        <f>IF(COUNTIFS(TKB_HK2_Moi_Giang!$S:$S,ThongKe_GV!$C223,TKB_HK2_Moi_Giang!$K:$K,ThongKe_GV!L$1,TKB_HK2_Moi_Giang!$L:$L,ThongKe_GV!L$2)&gt;0,"X","")</f>
        <v/>
      </c>
      <c r="M223" s="79" t="str">
        <f>IF(COUNTIFS(TKB_HK2_Moi_Giang!$S:$S,ThongKe_GV!$C223,TKB_HK2_Moi_Giang!$K:$K,ThongKe_GV!M$1,TKB_HK2_Moi_Giang!$L:$L,ThongKe_GV!M$2)&gt;0,"X","")</f>
        <v/>
      </c>
      <c r="N223" s="79" t="str">
        <f>IF(COUNTIFS(TKB_HK2_Moi_Giang!$S:$S,ThongKe_GV!$C223,TKB_HK2_Moi_Giang!$K:$K,ThongKe_GV!N$1,TKB_HK2_Moi_Giang!$L:$L,ThongKe_GV!N$2)&gt;0,"X","")</f>
        <v/>
      </c>
      <c r="O223" s="79" t="str">
        <f>IF(COUNTIFS(TKB_HK2_Moi_Giang!$S:$S,ThongKe_GV!$C223,TKB_HK2_Moi_Giang!$K:$K,ThongKe_GV!O$1,TKB_HK2_Moi_Giang!$L:$L,ThongKe_GV!O$2)&gt;0,"X","")</f>
        <v/>
      </c>
      <c r="P223" s="79" t="str">
        <f>IF(COUNTIFS(TKB_HK2_Moi_Giang!$S:$S,ThongKe_GV!$C223,TKB_HK2_Moi_Giang!$K:$K,ThongKe_GV!P$1,TKB_HK2_Moi_Giang!$L:$L,ThongKe_GV!P$2)&gt;0,"X","")</f>
        <v/>
      </c>
      <c r="Q223" s="80" t="str">
        <f>IF(COUNTIFS(TKB_HK2_Moi_Giang!$S:$S,ThongKe_GV!$C223,TKB_HK2_Moi_Giang!$K:$K,ThongKe_GV!Q$1,TKB_HK2_Moi_Giang!$L:$L,ThongKe_GV!Q$2)&gt;0,"X","")</f>
        <v/>
      </c>
      <c r="R223" s="80" t="str">
        <f>IF(COUNTIFS(TKB_HK2_Moi_Giang!$S:$S,ThongKe_GV!$C223,TKB_HK2_Moi_Giang!$K:$K,ThongKe_GV!R$1,TKB_HK2_Moi_Giang!$L:$L,ThongKe_GV!R$2)&gt;0,"X","")</f>
        <v/>
      </c>
      <c r="S223" s="80" t="str">
        <f>IF(COUNTIFS(TKB_HK2_Moi_Giang!$S:$S,ThongKe_GV!$C223,TKB_HK2_Moi_Giang!$K:$K,ThongKe_GV!S$1,TKB_HK2_Moi_Giang!$L:$L,ThongKe_GV!S$2)&gt;0,"X","")</f>
        <v/>
      </c>
      <c r="T223" s="80" t="str">
        <f>IF(COUNTIFS(TKB_HK2_Moi_Giang!$S:$S,ThongKe_GV!$C223,TKB_HK2_Moi_Giang!$K:$K,ThongKe_GV!T$1,TKB_HK2_Moi_Giang!$L:$L,ThongKe_GV!T$2)&gt;0,"X","")</f>
        <v/>
      </c>
      <c r="U223" s="80" t="str">
        <f>IF(COUNTIFS(TKB_HK2_Moi_Giang!$S:$S,ThongKe_GV!$C223,TKB_HK2_Moi_Giang!$K:$K,ThongKe_GV!U$1,TKB_HK2_Moi_Giang!$L:$L,ThongKe_GV!U$2)&gt;0,"X","")</f>
        <v/>
      </c>
      <c r="V223" s="80" t="str">
        <f>IF(COUNTIFS(TKB_HK2_Moi_Giang!$S:$S,ThongKe_GV!$C223,TKB_HK2_Moi_Giang!$K:$K,ThongKe_GV!V$1,TKB_HK2_Moi_Giang!$L:$L,ThongKe_GV!V$2)&gt;0,"X","")</f>
        <v/>
      </c>
      <c r="W223" s="80" t="str">
        <f>IF(COUNTIFS(TKB_HK2_Moi_Giang!$S:$S,ThongKe_GV!$C223,TKB_HK2_Moi_Giang!$K:$K,ThongKe_GV!W$1,TKB_HK2_Moi_Giang!$L:$L,ThongKe_GV!W$2)&gt;0,"X","")</f>
        <v/>
      </c>
      <c r="X223" s="80" t="str">
        <f>IF(COUNTIFS(TKB_HK2_Moi_Giang!$S:$S,ThongKe_GV!$C223,TKB_HK2_Moi_Giang!$K:$K,ThongKe_GV!X$1,TKB_HK2_Moi_Giang!$L:$L,ThongKe_GV!X$2)&gt;0,"X","")</f>
        <v/>
      </c>
      <c r="Y223" s="80" t="str">
        <f>IF(COUNTIFS(TKB_HK2_Moi_Giang!$S:$S,ThongKe_GV!$C223,TKB_HK2_Moi_Giang!$K:$K,ThongKe_GV!Y$1,TKB_HK2_Moi_Giang!$L:$L,ThongKe_GV!Y$2)&gt;0,"X","")</f>
        <v/>
      </c>
      <c r="Z223" s="80" t="str">
        <f>IF(COUNTIFS(TKB_HK2_Moi_Giang!$S:$S,ThongKe_GV!$C223,TKB_HK2_Moi_Giang!$K:$K,ThongKe_GV!Z$1,TKB_HK2_Moi_Giang!$L:$L,ThongKe_GV!Z$2)&gt;0,"X","")</f>
        <v/>
      </c>
      <c r="AA223" s="80" t="str">
        <f>IF(COUNTIFS(TKB_HK2_Moi_Giang!$S:$S,ThongKe_GV!$C223,TKB_HK2_Moi_Giang!$K:$K,ThongKe_GV!AA$1,TKB_HK2_Moi_Giang!$L:$L,ThongKe_GV!AA$2)&gt;0,"X","")</f>
        <v/>
      </c>
      <c r="AB223" s="80" t="str">
        <f>IF(COUNTIFS(TKB_HK2_Moi_Giang!$S:$S,ThongKe_GV!$C223,TKB_HK2_Moi_Giang!$K:$K,ThongKe_GV!AB$1,TKB_HK2_Moi_Giang!$L:$L,ThongKe_GV!AB$2)&gt;0,"X","")</f>
        <v/>
      </c>
    </row>
    <row r="224">
      <c r="A224" s="68" t="str">
        <f t="shared" si="7"/>
        <v>Y dược</v>
      </c>
      <c r="B224" s="77" t="s">
        <v>726</v>
      </c>
      <c r="C224" s="85" t="s">
        <v>727</v>
      </c>
      <c r="D224" s="85" t="s">
        <v>728</v>
      </c>
      <c r="E224" s="79" t="str">
        <f>IF(COUNTIFS(TKB_HK2_Moi_Giang!$S:$S,ThongKe_GV!$C224,TKB_HK2_Moi_Giang!$K:$K,ThongKe_GV!E$1,TKB_HK2_Moi_Giang!$L:$L,ThongKe_GV!E$2)&gt;0,"X","")</f>
        <v/>
      </c>
      <c r="F224" s="79" t="str">
        <f>IF(COUNTIFS(TKB_HK2_Moi_Giang!$S:$S,ThongKe_GV!$C224,TKB_HK2_Moi_Giang!$K:$K,ThongKe_GV!F$1,TKB_HK2_Moi_Giang!$L:$L,ThongKe_GV!F$2)&gt;0,"X","")</f>
        <v/>
      </c>
      <c r="G224" s="79" t="str">
        <f>IF(COUNTIFS(TKB_HK2_Moi_Giang!$S:$S,ThongKe_GV!$C224,TKB_HK2_Moi_Giang!$K:$K,ThongKe_GV!G$1,TKB_HK2_Moi_Giang!$L:$L,ThongKe_GV!G$2)&gt;0,"X","")</f>
        <v/>
      </c>
      <c r="H224" s="79" t="str">
        <f>IF(COUNTIFS(TKB_HK2_Moi_Giang!$S:$S,ThongKe_GV!$C224,TKB_HK2_Moi_Giang!$K:$K,ThongKe_GV!H$1,TKB_HK2_Moi_Giang!$L:$L,ThongKe_GV!H$2)&gt;0,"X","")</f>
        <v/>
      </c>
      <c r="I224" s="79" t="str">
        <f>IF(COUNTIFS(TKB_HK2_Moi_Giang!$S:$S,ThongKe_GV!$C224,TKB_HK2_Moi_Giang!$K:$K,ThongKe_GV!I$1,TKB_HK2_Moi_Giang!$L:$L,ThongKe_GV!I$2)&gt;0,"X","")</f>
        <v/>
      </c>
      <c r="J224" s="79" t="str">
        <f>IF(COUNTIFS(TKB_HK2_Moi_Giang!$S:$S,ThongKe_GV!$C224,TKB_HK2_Moi_Giang!$K:$K,ThongKe_GV!J$1,TKB_HK2_Moi_Giang!$L:$L,ThongKe_GV!J$2)&gt;0,"X","")</f>
        <v/>
      </c>
      <c r="K224" s="79" t="str">
        <f>IF(COUNTIFS(TKB_HK2_Moi_Giang!$S:$S,ThongKe_GV!$C224,TKB_HK2_Moi_Giang!$K:$K,ThongKe_GV!K$1,TKB_HK2_Moi_Giang!$L:$L,ThongKe_GV!K$2)&gt;0,"X","")</f>
        <v/>
      </c>
      <c r="L224" s="79" t="str">
        <f>IF(COUNTIFS(TKB_HK2_Moi_Giang!$S:$S,ThongKe_GV!$C224,TKB_HK2_Moi_Giang!$K:$K,ThongKe_GV!L$1,TKB_HK2_Moi_Giang!$L:$L,ThongKe_GV!L$2)&gt;0,"X","")</f>
        <v/>
      </c>
      <c r="M224" s="79" t="str">
        <f>IF(COUNTIFS(TKB_HK2_Moi_Giang!$S:$S,ThongKe_GV!$C224,TKB_HK2_Moi_Giang!$K:$K,ThongKe_GV!M$1,TKB_HK2_Moi_Giang!$L:$L,ThongKe_GV!M$2)&gt;0,"X","")</f>
        <v/>
      </c>
      <c r="N224" s="79" t="str">
        <f>IF(COUNTIFS(TKB_HK2_Moi_Giang!$S:$S,ThongKe_GV!$C224,TKB_HK2_Moi_Giang!$K:$K,ThongKe_GV!N$1,TKB_HK2_Moi_Giang!$L:$L,ThongKe_GV!N$2)&gt;0,"X","")</f>
        <v/>
      </c>
      <c r="O224" s="79" t="str">
        <f>IF(COUNTIFS(TKB_HK2_Moi_Giang!$S:$S,ThongKe_GV!$C224,TKB_HK2_Moi_Giang!$K:$K,ThongKe_GV!O$1,TKB_HK2_Moi_Giang!$L:$L,ThongKe_GV!O$2)&gt;0,"X","")</f>
        <v/>
      </c>
      <c r="P224" s="79" t="str">
        <f>IF(COUNTIFS(TKB_HK2_Moi_Giang!$S:$S,ThongKe_GV!$C224,TKB_HK2_Moi_Giang!$K:$K,ThongKe_GV!P$1,TKB_HK2_Moi_Giang!$L:$L,ThongKe_GV!P$2)&gt;0,"X","")</f>
        <v/>
      </c>
      <c r="Q224" s="80" t="str">
        <f>IF(COUNTIFS(TKB_HK2_Moi_Giang!$S:$S,ThongKe_GV!$C224,TKB_HK2_Moi_Giang!$K:$K,ThongKe_GV!Q$1,TKB_HK2_Moi_Giang!$L:$L,ThongKe_GV!Q$2)&gt;0,"X","")</f>
        <v/>
      </c>
      <c r="R224" s="80" t="str">
        <f>IF(COUNTIFS(TKB_HK2_Moi_Giang!$S:$S,ThongKe_GV!$C224,TKB_HK2_Moi_Giang!$K:$K,ThongKe_GV!R$1,TKB_HK2_Moi_Giang!$L:$L,ThongKe_GV!R$2)&gt;0,"X","")</f>
        <v/>
      </c>
      <c r="S224" s="80" t="str">
        <f>IF(COUNTIFS(TKB_HK2_Moi_Giang!$S:$S,ThongKe_GV!$C224,TKB_HK2_Moi_Giang!$K:$K,ThongKe_GV!S$1,TKB_HK2_Moi_Giang!$L:$L,ThongKe_GV!S$2)&gt;0,"X","")</f>
        <v/>
      </c>
      <c r="T224" s="80" t="str">
        <f>IF(COUNTIFS(TKB_HK2_Moi_Giang!$S:$S,ThongKe_GV!$C224,TKB_HK2_Moi_Giang!$K:$K,ThongKe_GV!T$1,TKB_HK2_Moi_Giang!$L:$L,ThongKe_GV!T$2)&gt;0,"X","")</f>
        <v/>
      </c>
      <c r="U224" s="80" t="str">
        <f>IF(COUNTIFS(TKB_HK2_Moi_Giang!$S:$S,ThongKe_GV!$C224,TKB_HK2_Moi_Giang!$K:$K,ThongKe_GV!U$1,TKB_HK2_Moi_Giang!$L:$L,ThongKe_GV!U$2)&gt;0,"X","")</f>
        <v/>
      </c>
      <c r="V224" s="80" t="str">
        <f>IF(COUNTIFS(TKB_HK2_Moi_Giang!$S:$S,ThongKe_GV!$C224,TKB_HK2_Moi_Giang!$K:$K,ThongKe_GV!V$1,TKB_HK2_Moi_Giang!$L:$L,ThongKe_GV!V$2)&gt;0,"X","")</f>
        <v/>
      </c>
      <c r="W224" s="80" t="str">
        <f>IF(COUNTIFS(TKB_HK2_Moi_Giang!$S:$S,ThongKe_GV!$C224,TKB_HK2_Moi_Giang!$K:$K,ThongKe_GV!W$1,TKB_HK2_Moi_Giang!$L:$L,ThongKe_GV!W$2)&gt;0,"X","")</f>
        <v/>
      </c>
      <c r="X224" s="80" t="str">
        <f>IF(COUNTIFS(TKB_HK2_Moi_Giang!$S:$S,ThongKe_GV!$C224,TKB_HK2_Moi_Giang!$K:$K,ThongKe_GV!X$1,TKB_HK2_Moi_Giang!$L:$L,ThongKe_GV!X$2)&gt;0,"X","")</f>
        <v/>
      </c>
      <c r="Y224" s="80" t="str">
        <f>IF(COUNTIFS(TKB_HK2_Moi_Giang!$S:$S,ThongKe_GV!$C224,TKB_HK2_Moi_Giang!$K:$K,ThongKe_GV!Y$1,TKB_HK2_Moi_Giang!$L:$L,ThongKe_GV!Y$2)&gt;0,"X","")</f>
        <v/>
      </c>
      <c r="Z224" s="80" t="str">
        <f>IF(COUNTIFS(TKB_HK2_Moi_Giang!$S:$S,ThongKe_GV!$C224,TKB_HK2_Moi_Giang!$K:$K,ThongKe_GV!Z$1,TKB_HK2_Moi_Giang!$L:$L,ThongKe_GV!Z$2)&gt;0,"X","")</f>
        <v/>
      </c>
      <c r="AA224" s="80" t="str">
        <f>IF(COUNTIFS(TKB_HK2_Moi_Giang!$S:$S,ThongKe_GV!$C224,TKB_HK2_Moi_Giang!$K:$K,ThongKe_GV!AA$1,TKB_HK2_Moi_Giang!$L:$L,ThongKe_GV!AA$2)&gt;0,"X","")</f>
        <v/>
      </c>
      <c r="AB224" s="80" t="str">
        <f>IF(COUNTIFS(TKB_HK2_Moi_Giang!$S:$S,ThongKe_GV!$C224,TKB_HK2_Moi_Giang!$K:$K,ThongKe_GV!AB$1,TKB_HK2_Moi_Giang!$L:$L,ThongKe_GV!AB$2)&gt;0,"X","")</f>
        <v/>
      </c>
    </row>
    <row r="225">
      <c r="A225" s="68" t="str">
        <f t="shared" si="7"/>
        <v>Quản trị</v>
      </c>
      <c r="B225" s="77" t="s">
        <v>729</v>
      </c>
      <c r="C225" s="85" t="s">
        <v>730</v>
      </c>
      <c r="D225" s="85" t="s">
        <v>731</v>
      </c>
      <c r="E225" s="79" t="str">
        <f>IF(COUNTIFS(TKB_HK2_Moi_Giang!$S:$S,ThongKe_GV!$C225,TKB_HK2_Moi_Giang!$K:$K,ThongKe_GV!E$1,TKB_HK2_Moi_Giang!$L:$L,ThongKe_GV!E$2)&gt;0,"X","")</f>
        <v/>
      </c>
      <c r="F225" s="79" t="str">
        <f>IF(COUNTIFS(TKB_HK2_Moi_Giang!$S:$S,ThongKe_GV!$C225,TKB_HK2_Moi_Giang!$K:$K,ThongKe_GV!F$1,TKB_HK2_Moi_Giang!$L:$L,ThongKe_GV!F$2)&gt;0,"X","")</f>
        <v/>
      </c>
      <c r="G225" s="79" t="str">
        <f>IF(COUNTIFS(TKB_HK2_Moi_Giang!$S:$S,ThongKe_GV!$C225,TKB_HK2_Moi_Giang!$K:$K,ThongKe_GV!G$1,TKB_HK2_Moi_Giang!$L:$L,ThongKe_GV!G$2)&gt;0,"X","")</f>
        <v/>
      </c>
      <c r="H225" s="79" t="str">
        <f>IF(COUNTIFS(TKB_HK2_Moi_Giang!$S:$S,ThongKe_GV!$C225,TKB_HK2_Moi_Giang!$K:$K,ThongKe_GV!H$1,TKB_HK2_Moi_Giang!$L:$L,ThongKe_GV!H$2)&gt;0,"X","")</f>
        <v/>
      </c>
      <c r="I225" s="79" t="str">
        <f>IF(COUNTIFS(TKB_HK2_Moi_Giang!$S:$S,ThongKe_GV!$C225,TKB_HK2_Moi_Giang!$K:$K,ThongKe_GV!I$1,TKB_HK2_Moi_Giang!$L:$L,ThongKe_GV!I$2)&gt;0,"X","")</f>
        <v/>
      </c>
      <c r="J225" s="79" t="str">
        <f>IF(COUNTIFS(TKB_HK2_Moi_Giang!$S:$S,ThongKe_GV!$C225,TKB_HK2_Moi_Giang!$K:$K,ThongKe_GV!J$1,TKB_HK2_Moi_Giang!$L:$L,ThongKe_GV!J$2)&gt;0,"X","")</f>
        <v/>
      </c>
      <c r="K225" s="79" t="str">
        <f>IF(COUNTIFS(TKB_HK2_Moi_Giang!$S:$S,ThongKe_GV!$C225,TKB_HK2_Moi_Giang!$K:$K,ThongKe_GV!K$1,TKB_HK2_Moi_Giang!$L:$L,ThongKe_GV!K$2)&gt;0,"X","")</f>
        <v/>
      </c>
      <c r="L225" s="79" t="str">
        <f>IF(COUNTIFS(TKB_HK2_Moi_Giang!$S:$S,ThongKe_GV!$C225,TKB_HK2_Moi_Giang!$K:$K,ThongKe_GV!L$1,TKB_HK2_Moi_Giang!$L:$L,ThongKe_GV!L$2)&gt;0,"X","")</f>
        <v/>
      </c>
      <c r="M225" s="79" t="str">
        <f>IF(COUNTIFS(TKB_HK2_Moi_Giang!$S:$S,ThongKe_GV!$C225,TKB_HK2_Moi_Giang!$K:$K,ThongKe_GV!M$1,TKB_HK2_Moi_Giang!$L:$L,ThongKe_GV!M$2)&gt;0,"X","")</f>
        <v/>
      </c>
      <c r="N225" s="79" t="str">
        <f>IF(COUNTIFS(TKB_HK2_Moi_Giang!$S:$S,ThongKe_GV!$C225,TKB_HK2_Moi_Giang!$K:$K,ThongKe_GV!N$1,TKB_HK2_Moi_Giang!$L:$L,ThongKe_GV!N$2)&gt;0,"X","")</f>
        <v/>
      </c>
      <c r="O225" s="79" t="str">
        <f>IF(COUNTIFS(TKB_HK2_Moi_Giang!$S:$S,ThongKe_GV!$C225,TKB_HK2_Moi_Giang!$K:$K,ThongKe_GV!O$1,TKB_HK2_Moi_Giang!$L:$L,ThongKe_GV!O$2)&gt;0,"X","")</f>
        <v/>
      </c>
      <c r="P225" s="79" t="str">
        <f>IF(COUNTIFS(TKB_HK2_Moi_Giang!$S:$S,ThongKe_GV!$C225,TKB_HK2_Moi_Giang!$K:$K,ThongKe_GV!P$1,TKB_HK2_Moi_Giang!$L:$L,ThongKe_GV!P$2)&gt;0,"X","")</f>
        <v/>
      </c>
      <c r="Q225" s="80" t="str">
        <f>IF(COUNTIFS(TKB_HK2_Moi_Giang!$S:$S,ThongKe_GV!$C225,TKB_HK2_Moi_Giang!$K:$K,ThongKe_GV!Q$1,TKB_HK2_Moi_Giang!$L:$L,ThongKe_GV!Q$2)&gt;0,"X","")</f>
        <v/>
      </c>
      <c r="R225" s="80" t="str">
        <f>IF(COUNTIFS(TKB_HK2_Moi_Giang!$S:$S,ThongKe_GV!$C225,TKB_HK2_Moi_Giang!$K:$K,ThongKe_GV!R$1,TKB_HK2_Moi_Giang!$L:$L,ThongKe_GV!R$2)&gt;0,"X","")</f>
        <v/>
      </c>
      <c r="S225" s="80" t="str">
        <f>IF(COUNTIFS(TKB_HK2_Moi_Giang!$S:$S,ThongKe_GV!$C225,TKB_HK2_Moi_Giang!$K:$K,ThongKe_GV!S$1,TKB_HK2_Moi_Giang!$L:$L,ThongKe_GV!S$2)&gt;0,"X","")</f>
        <v/>
      </c>
      <c r="T225" s="80" t="str">
        <f>IF(COUNTIFS(TKB_HK2_Moi_Giang!$S:$S,ThongKe_GV!$C225,TKB_HK2_Moi_Giang!$K:$K,ThongKe_GV!T$1,TKB_HK2_Moi_Giang!$L:$L,ThongKe_GV!T$2)&gt;0,"X","")</f>
        <v/>
      </c>
      <c r="U225" s="80" t="str">
        <f>IF(COUNTIFS(TKB_HK2_Moi_Giang!$S:$S,ThongKe_GV!$C225,TKB_HK2_Moi_Giang!$K:$K,ThongKe_GV!U$1,TKB_HK2_Moi_Giang!$L:$L,ThongKe_GV!U$2)&gt;0,"X","")</f>
        <v/>
      </c>
      <c r="V225" s="80" t="str">
        <f>IF(COUNTIFS(TKB_HK2_Moi_Giang!$S:$S,ThongKe_GV!$C225,TKB_HK2_Moi_Giang!$K:$K,ThongKe_GV!V$1,TKB_HK2_Moi_Giang!$L:$L,ThongKe_GV!V$2)&gt;0,"X","")</f>
        <v/>
      </c>
      <c r="W225" s="80" t="str">
        <f>IF(COUNTIFS(TKB_HK2_Moi_Giang!$S:$S,ThongKe_GV!$C225,TKB_HK2_Moi_Giang!$K:$K,ThongKe_GV!W$1,TKB_HK2_Moi_Giang!$L:$L,ThongKe_GV!W$2)&gt;0,"X","")</f>
        <v/>
      </c>
      <c r="X225" s="80" t="str">
        <f>IF(COUNTIFS(TKB_HK2_Moi_Giang!$S:$S,ThongKe_GV!$C225,TKB_HK2_Moi_Giang!$K:$K,ThongKe_GV!X$1,TKB_HK2_Moi_Giang!$L:$L,ThongKe_GV!X$2)&gt;0,"X","")</f>
        <v/>
      </c>
      <c r="Y225" s="80" t="str">
        <f>IF(COUNTIFS(TKB_HK2_Moi_Giang!$S:$S,ThongKe_GV!$C225,TKB_HK2_Moi_Giang!$K:$K,ThongKe_GV!Y$1,TKB_HK2_Moi_Giang!$L:$L,ThongKe_GV!Y$2)&gt;0,"X","")</f>
        <v/>
      </c>
      <c r="Z225" s="80" t="str">
        <f>IF(COUNTIFS(TKB_HK2_Moi_Giang!$S:$S,ThongKe_GV!$C225,TKB_HK2_Moi_Giang!$K:$K,ThongKe_GV!Z$1,TKB_HK2_Moi_Giang!$L:$L,ThongKe_GV!Z$2)&gt;0,"X","")</f>
        <v/>
      </c>
      <c r="AA225" s="80" t="str">
        <f>IF(COUNTIFS(TKB_HK2_Moi_Giang!$S:$S,ThongKe_GV!$C225,TKB_HK2_Moi_Giang!$K:$K,ThongKe_GV!AA$1,TKB_HK2_Moi_Giang!$L:$L,ThongKe_GV!AA$2)&gt;0,"X","")</f>
        <v/>
      </c>
      <c r="AB225" s="80" t="str">
        <f>IF(COUNTIFS(TKB_HK2_Moi_Giang!$S:$S,ThongKe_GV!$C225,TKB_HK2_Moi_Giang!$K:$K,ThongKe_GV!AB$1,TKB_HK2_Moi_Giang!$L:$L,ThongKe_GV!AB$2)&gt;0,"X","")</f>
        <v/>
      </c>
    </row>
    <row r="226">
      <c r="A226" s="68" t="str">
        <f t="shared" si="7"/>
        <v>Y dược</v>
      </c>
      <c r="B226" s="77" t="s">
        <v>732</v>
      </c>
      <c r="C226" s="85" t="s">
        <v>733</v>
      </c>
      <c r="D226" s="85" t="s">
        <v>734</v>
      </c>
      <c r="E226" s="79" t="str">
        <f>IF(COUNTIFS(TKB_HK2_Moi_Giang!$S:$S,ThongKe_GV!$C226,TKB_HK2_Moi_Giang!$K:$K,ThongKe_GV!E$1,TKB_HK2_Moi_Giang!$L:$L,ThongKe_GV!E$2)&gt;0,"X","")</f>
        <v/>
      </c>
      <c r="F226" s="79" t="str">
        <f>IF(COUNTIFS(TKB_HK2_Moi_Giang!$S:$S,ThongKe_GV!$C226,TKB_HK2_Moi_Giang!$K:$K,ThongKe_GV!F$1,TKB_HK2_Moi_Giang!$L:$L,ThongKe_GV!F$2)&gt;0,"X","")</f>
        <v/>
      </c>
      <c r="G226" s="79" t="str">
        <f>IF(COUNTIFS(TKB_HK2_Moi_Giang!$S:$S,ThongKe_GV!$C226,TKB_HK2_Moi_Giang!$K:$K,ThongKe_GV!G$1,TKB_HK2_Moi_Giang!$L:$L,ThongKe_GV!G$2)&gt;0,"X","")</f>
        <v/>
      </c>
      <c r="H226" s="79" t="str">
        <f>IF(COUNTIFS(TKB_HK2_Moi_Giang!$S:$S,ThongKe_GV!$C226,TKB_HK2_Moi_Giang!$K:$K,ThongKe_GV!H$1,TKB_HK2_Moi_Giang!$L:$L,ThongKe_GV!H$2)&gt;0,"X","")</f>
        <v/>
      </c>
      <c r="I226" s="79" t="str">
        <f>IF(COUNTIFS(TKB_HK2_Moi_Giang!$S:$S,ThongKe_GV!$C226,TKB_HK2_Moi_Giang!$K:$K,ThongKe_GV!I$1,TKB_HK2_Moi_Giang!$L:$L,ThongKe_GV!I$2)&gt;0,"X","")</f>
        <v/>
      </c>
      <c r="J226" s="79" t="str">
        <f>IF(COUNTIFS(TKB_HK2_Moi_Giang!$S:$S,ThongKe_GV!$C226,TKB_HK2_Moi_Giang!$K:$K,ThongKe_GV!J$1,TKB_HK2_Moi_Giang!$L:$L,ThongKe_GV!J$2)&gt;0,"X","")</f>
        <v/>
      </c>
      <c r="K226" s="79" t="str">
        <f>IF(COUNTIFS(TKB_HK2_Moi_Giang!$S:$S,ThongKe_GV!$C226,TKB_HK2_Moi_Giang!$K:$K,ThongKe_GV!K$1,TKB_HK2_Moi_Giang!$L:$L,ThongKe_GV!K$2)&gt;0,"X","")</f>
        <v/>
      </c>
      <c r="L226" s="79" t="str">
        <f>IF(COUNTIFS(TKB_HK2_Moi_Giang!$S:$S,ThongKe_GV!$C226,TKB_HK2_Moi_Giang!$K:$K,ThongKe_GV!L$1,TKB_HK2_Moi_Giang!$L:$L,ThongKe_GV!L$2)&gt;0,"X","")</f>
        <v/>
      </c>
      <c r="M226" s="79" t="str">
        <f>IF(COUNTIFS(TKB_HK2_Moi_Giang!$S:$S,ThongKe_GV!$C226,TKB_HK2_Moi_Giang!$K:$K,ThongKe_GV!M$1,TKB_HK2_Moi_Giang!$L:$L,ThongKe_GV!M$2)&gt;0,"X","")</f>
        <v/>
      </c>
      <c r="N226" s="79" t="str">
        <f>IF(COUNTIFS(TKB_HK2_Moi_Giang!$S:$S,ThongKe_GV!$C226,TKB_HK2_Moi_Giang!$K:$K,ThongKe_GV!N$1,TKB_HK2_Moi_Giang!$L:$L,ThongKe_GV!N$2)&gt;0,"X","")</f>
        <v/>
      </c>
      <c r="O226" s="79" t="str">
        <f>IF(COUNTIFS(TKB_HK2_Moi_Giang!$S:$S,ThongKe_GV!$C226,TKB_HK2_Moi_Giang!$K:$K,ThongKe_GV!O$1,TKB_HK2_Moi_Giang!$L:$L,ThongKe_GV!O$2)&gt;0,"X","")</f>
        <v/>
      </c>
      <c r="P226" s="79" t="str">
        <f>IF(COUNTIFS(TKB_HK2_Moi_Giang!$S:$S,ThongKe_GV!$C226,TKB_HK2_Moi_Giang!$K:$K,ThongKe_GV!P$1,TKB_HK2_Moi_Giang!$L:$L,ThongKe_GV!P$2)&gt;0,"X","")</f>
        <v/>
      </c>
      <c r="Q226" s="80" t="str">
        <f>IF(COUNTIFS(TKB_HK2_Moi_Giang!$S:$S,ThongKe_GV!$C226,TKB_HK2_Moi_Giang!$K:$K,ThongKe_GV!Q$1,TKB_HK2_Moi_Giang!$L:$L,ThongKe_GV!Q$2)&gt;0,"X","")</f>
        <v/>
      </c>
      <c r="R226" s="80" t="str">
        <f>IF(COUNTIFS(TKB_HK2_Moi_Giang!$S:$S,ThongKe_GV!$C226,TKB_HK2_Moi_Giang!$K:$K,ThongKe_GV!R$1,TKB_HK2_Moi_Giang!$L:$L,ThongKe_GV!R$2)&gt;0,"X","")</f>
        <v/>
      </c>
      <c r="S226" s="80" t="str">
        <f>IF(COUNTIFS(TKB_HK2_Moi_Giang!$S:$S,ThongKe_GV!$C226,TKB_HK2_Moi_Giang!$K:$K,ThongKe_GV!S$1,TKB_HK2_Moi_Giang!$L:$L,ThongKe_GV!S$2)&gt;0,"X","")</f>
        <v/>
      </c>
      <c r="T226" s="80" t="str">
        <f>IF(COUNTIFS(TKB_HK2_Moi_Giang!$S:$S,ThongKe_GV!$C226,TKB_HK2_Moi_Giang!$K:$K,ThongKe_GV!T$1,TKB_HK2_Moi_Giang!$L:$L,ThongKe_GV!T$2)&gt;0,"X","")</f>
        <v/>
      </c>
      <c r="U226" s="80" t="str">
        <f>IF(COUNTIFS(TKB_HK2_Moi_Giang!$S:$S,ThongKe_GV!$C226,TKB_HK2_Moi_Giang!$K:$K,ThongKe_GV!U$1,TKB_HK2_Moi_Giang!$L:$L,ThongKe_GV!U$2)&gt;0,"X","")</f>
        <v/>
      </c>
      <c r="V226" s="80" t="str">
        <f>IF(COUNTIFS(TKB_HK2_Moi_Giang!$S:$S,ThongKe_GV!$C226,TKB_HK2_Moi_Giang!$K:$K,ThongKe_GV!V$1,TKB_HK2_Moi_Giang!$L:$L,ThongKe_GV!V$2)&gt;0,"X","")</f>
        <v/>
      </c>
      <c r="W226" s="80" t="str">
        <f>IF(COUNTIFS(TKB_HK2_Moi_Giang!$S:$S,ThongKe_GV!$C226,TKB_HK2_Moi_Giang!$K:$K,ThongKe_GV!W$1,TKB_HK2_Moi_Giang!$L:$L,ThongKe_GV!W$2)&gt;0,"X","")</f>
        <v/>
      </c>
      <c r="X226" s="80" t="str">
        <f>IF(COUNTIFS(TKB_HK2_Moi_Giang!$S:$S,ThongKe_GV!$C226,TKB_HK2_Moi_Giang!$K:$K,ThongKe_GV!X$1,TKB_HK2_Moi_Giang!$L:$L,ThongKe_GV!X$2)&gt;0,"X","")</f>
        <v/>
      </c>
      <c r="Y226" s="80" t="str">
        <f>IF(COUNTIFS(TKB_HK2_Moi_Giang!$S:$S,ThongKe_GV!$C226,TKB_HK2_Moi_Giang!$K:$K,ThongKe_GV!Y$1,TKB_HK2_Moi_Giang!$L:$L,ThongKe_GV!Y$2)&gt;0,"X","")</f>
        <v/>
      </c>
      <c r="Z226" s="80" t="str">
        <f>IF(COUNTIFS(TKB_HK2_Moi_Giang!$S:$S,ThongKe_GV!$C226,TKB_HK2_Moi_Giang!$K:$K,ThongKe_GV!Z$1,TKB_HK2_Moi_Giang!$L:$L,ThongKe_GV!Z$2)&gt;0,"X","")</f>
        <v/>
      </c>
      <c r="AA226" s="80" t="str">
        <f>IF(COUNTIFS(TKB_HK2_Moi_Giang!$S:$S,ThongKe_GV!$C226,TKB_HK2_Moi_Giang!$K:$K,ThongKe_GV!AA$1,TKB_HK2_Moi_Giang!$L:$L,ThongKe_GV!AA$2)&gt;0,"X","")</f>
        <v/>
      </c>
      <c r="AB226" s="80" t="str">
        <f>IF(COUNTIFS(TKB_HK2_Moi_Giang!$S:$S,ThongKe_GV!$C226,TKB_HK2_Moi_Giang!$K:$K,ThongKe_GV!AB$1,TKB_HK2_Moi_Giang!$L:$L,ThongKe_GV!AB$2)&gt;0,"X","")</f>
        <v/>
      </c>
    </row>
    <row r="227">
      <c r="A227" s="68" t="str">
        <f t="shared" si="7"/>
        <v>Văn hóa</v>
      </c>
      <c r="B227" s="77" t="s">
        <v>735</v>
      </c>
      <c r="C227" s="85" t="s">
        <v>736</v>
      </c>
      <c r="D227" s="85" t="s">
        <v>737</v>
      </c>
      <c r="E227" s="79" t="str">
        <f>IF(COUNTIFS(TKB_HK2_Moi_Giang!$S:$S,ThongKe_GV!$C227,TKB_HK2_Moi_Giang!$K:$K,ThongKe_GV!E$1,TKB_HK2_Moi_Giang!$L:$L,ThongKe_GV!E$2)&gt;0,"X","")</f>
        <v/>
      </c>
      <c r="F227" s="79" t="str">
        <f>IF(COUNTIFS(TKB_HK2_Moi_Giang!$S:$S,ThongKe_GV!$C227,TKB_HK2_Moi_Giang!$K:$K,ThongKe_GV!F$1,TKB_HK2_Moi_Giang!$L:$L,ThongKe_GV!F$2)&gt;0,"X","")</f>
        <v/>
      </c>
      <c r="G227" s="79" t="str">
        <f>IF(COUNTIFS(TKB_HK2_Moi_Giang!$S:$S,ThongKe_GV!$C227,TKB_HK2_Moi_Giang!$K:$K,ThongKe_GV!G$1,TKB_HK2_Moi_Giang!$L:$L,ThongKe_GV!G$2)&gt;0,"X","")</f>
        <v/>
      </c>
      <c r="H227" s="79" t="str">
        <f>IF(COUNTIFS(TKB_HK2_Moi_Giang!$S:$S,ThongKe_GV!$C227,TKB_HK2_Moi_Giang!$K:$K,ThongKe_GV!H$1,TKB_HK2_Moi_Giang!$L:$L,ThongKe_GV!H$2)&gt;0,"X","")</f>
        <v/>
      </c>
      <c r="I227" s="79" t="str">
        <f>IF(COUNTIFS(TKB_HK2_Moi_Giang!$S:$S,ThongKe_GV!$C227,TKB_HK2_Moi_Giang!$K:$K,ThongKe_GV!I$1,TKB_HK2_Moi_Giang!$L:$L,ThongKe_GV!I$2)&gt;0,"X","")</f>
        <v/>
      </c>
      <c r="J227" s="79" t="str">
        <f>IF(COUNTIFS(TKB_HK2_Moi_Giang!$S:$S,ThongKe_GV!$C227,TKB_HK2_Moi_Giang!$K:$K,ThongKe_GV!J$1,TKB_HK2_Moi_Giang!$L:$L,ThongKe_GV!J$2)&gt;0,"X","")</f>
        <v/>
      </c>
      <c r="K227" s="79" t="str">
        <f>IF(COUNTIFS(TKB_HK2_Moi_Giang!$S:$S,ThongKe_GV!$C227,TKB_HK2_Moi_Giang!$K:$K,ThongKe_GV!K$1,TKB_HK2_Moi_Giang!$L:$L,ThongKe_GV!K$2)&gt;0,"X","")</f>
        <v/>
      </c>
      <c r="L227" s="79" t="str">
        <f>IF(COUNTIFS(TKB_HK2_Moi_Giang!$S:$S,ThongKe_GV!$C227,TKB_HK2_Moi_Giang!$K:$K,ThongKe_GV!L$1,TKB_HK2_Moi_Giang!$L:$L,ThongKe_GV!L$2)&gt;0,"X","")</f>
        <v/>
      </c>
      <c r="M227" s="79" t="str">
        <f>IF(COUNTIFS(TKB_HK2_Moi_Giang!$S:$S,ThongKe_GV!$C227,TKB_HK2_Moi_Giang!$K:$K,ThongKe_GV!M$1,TKB_HK2_Moi_Giang!$L:$L,ThongKe_GV!M$2)&gt;0,"X","")</f>
        <v/>
      </c>
      <c r="N227" s="79" t="str">
        <f>IF(COUNTIFS(TKB_HK2_Moi_Giang!$S:$S,ThongKe_GV!$C227,TKB_HK2_Moi_Giang!$K:$K,ThongKe_GV!N$1,TKB_HK2_Moi_Giang!$L:$L,ThongKe_GV!N$2)&gt;0,"X","")</f>
        <v/>
      </c>
      <c r="O227" s="79" t="str">
        <f>IF(COUNTIFS(TKB_HK2_Moi_Giang!$S:$S,ThongKe_GV!$C227,TKB_HK2_Moi_Giang!$K:$K,ThongKe_GV!O$1,TKB_HK2_Moi_Giang!$L:$L,ThongKe_GV!O$2)&gt;0,"X","")</f>
        <v/>
      </c>
      <c r="P227" s="79" t="str">
        <f>IF(COUNTIFS(TKB_HK2_Moi_Giang!$S:$S,ThongKe_GV!$C227,TKB_HK2_Moi_Giang!$K:$K,ThongKe_GV!P$1,TKB_HK2_Moi_Giang!$L:$L,ThongKe_GV!P$2)&gt;0,"X","")</f>
        <v/>
      </c>
      <c r="Q227" s="80" t="str">
        <f>IF(COUNTIFS(TKB_HK2_Moi_Giang!$S:$S,ThongKe_GV!$C227,TKB_HK2_Moi_Giang!$K:$K,ThongKe_GV!Q$1,TKB_HK2_Moi_Giang!$L:$L,ThongKe_GV!Q$2)&gt;0,"X","")</f>
        <v/>
      </c>
      <c r="R227" s="80" t="str">
        <f>IF(COUNTIFS(TKB_HK2_Moi_Giang!$S:$S,ThongKe_GV!$C227,TKB_HK2_Moi_Giang!$K:$K,ThongKe_GV!R$1,TKB_HK2_Moi_Giang!$L:$L,ThongKe_GV!R$2)&gt;0,"X","")</f>
        <v/>
      </c>
      <c r="S227" s="80" t="str">
        <f>IF(COUNTIFS(TKB_HK2_Moi_Giang!$S:$S,ThongKe_GV!$C227,TKB_HK2_Moi_Giang!$K:$K,ThongKe_GV!S$1,TKB_HK2_Moi_Giang!$L:$L,ThongKe_GV!S$2)&gt;0,"X","")</f>
        <v/>
      </c>
      <c r="T227" s="80" t="str">
        <f>IF(COUNTIFS(TKB_HK2_Moi_Giang!$S:$S,ThongKe_GV!$C227,TKB_HK2_Moi_Giang!$K:$K,ThongKe_GV!T$1,TKB_HK2_Moi_Giang!$L:$L,ThongKe_GV!T$2)&gt;0,"X","")</f>
        <v/>
      </c>
      <c r="U227" s="80" t="str">
        <f>IF(COUNTIFS(TKB_HK2_Moi_Giang!$S:$S,ThongKe_GV!$C227,TKB_HK2_Moi_Giang!$K:$K,ThongKe_GV!U$1,TKB_HK2_Moi_Giang!$L:$L,ThongKe_GV!U$2)&gt;0,"X","")</f>
        <v/>
      </c>
      <c r="V227" s="80" t="str">
        <f>IF(COUNTIFS(TKB_HK2_Moi_Giang!$S:$S,ThongKe_GV!$C227,TKB_HK2_Moi_Giang!$K:$K,ThongKe_GV!V$1,TKB_HK2_Moi_Giang!$L:$L,ThongKe_GV!V$2)&gt;0,"X","")</f>
        <v/>
      </c>
      <c r="W227" s="80" t="str">
        <f>IF(COUNTIFS(TKB_HK2_Moi_Giang!$S:$S,ThongKe_GV!$C227,TKB_HK2_Moi_Giang!$K:$K,ThongKe_GV!W$1,TKB_HK2_Moi_Giang!$L:$L,ThongKe_GV!W$2)&gt;0,"X","")</f>
        <v/>
      </c>
      <c r="X227" s="80" t="str">
        <f>IF(COUNTIFS(TKB_HK2_Moi_Giang!$S:$S,ThongKe_GV!$C227,TKB_HK2_Moi_Giang!$K:$K,ThongKe_GV!X$1,TKB_HK2_Moi_Giang!$L:$L,ThongKe_GV!X$2)&gt;0,"X","")</f>
        <v/>
      </c>
      <c r="Y227" s="80" t="str">
        <f>IF(COUNTIFS(TKB_HK2_Moi_Giang!$S:$S,ThongKe_GV!$C227,TKB_HK2_Moi_Giang!$K:$K,ThongKe_GV!Y$1,TKB_HK2_Moi_Giang!$L:$L,ThongKe_GV!Y$2)&gt;0,"X","")</f>
        <v/>
      </c>
      <c r="Z227" s="80" t="str">
        <f>IF(COUNTIFS(TKB_HK2_Moi_Giang!$S:$S,ThongKe_GV!$C227,TKB_HK2_Moi_Giang!$K:$K,ThongKe_GV!Z$1,TKB_HK2_Moi_Giang!$L:$L,ThongKe_GV!Z$2)&gt;0,"X","")</f>
        <v/>
      </c>
      <c r="AA227" s="80" t="str">
        <f>IF(COUNTIFS(TKB_HK2_Moi_Giang!$S:$S,ThongKe_GV!$C227,TKB_HK2_Moi_Giang!$K:$K,ThongKe_GV!AA$1,TKB_HK2_Moi_Giang!$L:$L,ThongKe_GV!AA$2)&gt;0,"X","")</f>
        <v/>
      </c>
      <c r="AB227" s="80" t="str">
        <f>IF(COUNTIFS(TKB_HK2_Moi_Giang!$S:$S,ThongKe_GV!$C227,TKB_HK2_Moi_Giang!$K:$K,ThongKe_GV!AB$1,TKB_HK2_Moi_Giang!$L:$L,ThongKe_GV!AB$2)&gt;0,"X","")</f>
        <v/>
      </c>
    </row>
    <row r="228">
      <c r="A228" s="68" t="str">
        <f t="shared" si="7"/>
        <v>Quản trị</v>
      </c>
      <c r="B228" s="77" t="s">
        <v>738</v>
      </c>
      <c r="C228" s="85" t="s">
        <v>739</v>
      </c>
      <c r="D228" s="85" t="s">
        <v>740</v>
      </c>
      <c r="E228" s="79" t="str">
        <f>IF(COUNTIFS(TKB_HK2_Moi_Giang!$S:$S,ThongKe_GV!$C228,TKB_HK2_Moi_Giang!$K:$K,ThongKe_GV!E$1,TKB_HK2_Moi_Giang!$L:$L,ThongKe_GV!E$2)&gt;0,"X","")</f>
        <v/>
      </c>
      <c r="F228" s="79" t="str">
        <f>IF(COUNTIFS(TKB_HK2_Moi_Giang!$S:$S,ThongKe_GV!$C228,TKB_HK2_Moi_Giang!$K:$K,ThongKe_GV!F$1,TKB_HK2_Moi_Giang!$L:$L,ThongKe_GV!F$2)&gt;0,"X","")</f>
        <v/>
      </c>
      <c r="G228" s="79" t="str">
        <f>IF(COUNTIFS(TKB_HK2_Moi_Giang!$S:$S,ThongKe_GV!$C228,TKB_HK2_Moi_Giang!$K:$K,ThongKe_GV!G$1,TKB_HK2_Moi_Giang!$L:$L,ThongKe_GV!G$2)&gt;0,"X","")</f>
        <v/>
      </c>
      <c r="H228" s="79" t="str">
        <f>IF(COUNTIFS(TKB_HK2_Moi_Giang!$S:$S,ThongKe_GV!$C228,TKB_HK2_Moi_Giang!$K:$K,ThongKe_GV!H$1,TKB_HK2_Moi_Giang!$L:$L,ThongKe_GV!H$2)&gt;0,"X","")</f>
        <v/>
      </c>
      <c r="I228" s="79" t="str">
        <f>IF(COUNTIFS(TKB_HK2_Moi_Giang!$S:$S,ThongKe_GV!$C228,TKB_HK2_Moi_Giang!$K:$K,ThongKe_GV!I$1,TKB_HK2_Moi_Giang!$L:$L,ThongKe_GV!I$2)&gt;0,"X","")</f>
        <v/>
      </c>
      <c r="J228" s="79" t="str">
        <f>IF(COUNTIFS(TKB_HK2_Moi_Giang!$S:$S,ThongKe_GV!$C228,TKB_HK2_Moi_Giang!$K:$K,ThongKe_GV!J$1,TKB_HK2_Moi_Giang!$L:$L,ThongKe_GV!J$2)&gt;0,"X","")</f>
        <v/>
      </c>
      <c r="K228" s="79" t="str">
        <f>IF(COUNTIFS(TKB_HK2_Moi_Giang!$S:$S,ThongKe_GV!$C228,TKB_HK2_Moi_Giang!$K:$K,ThongKe_GV!K$1,TKB_HK2_Moi_Giang!$L:$L,ThongKe_GV!K$2)&gt;0,"X","")</f>
        <v/>
      </c>
      <c r="L228" s="79" t="str">
        <f>IF(COUNTIFS(TKB_HK2_Moi_Giang!$S:$S,ThongKe_GV!$C228,TKB_HK2_Moi_Giang!$K:$K,ThongKe_GV!L$1,TKB_HK2_Moi_Giang!$L:$L,ThongKe_GV!L$2)&gt;0,"X","")</f>
        <v/>
      </c>
      <c r="M228" s="79" t="str">
        <f>IF(COUNTIFS(TKB_HK2_Moi_Giang!$S:$S,ThongKe_GV!$C228,TKB_HK2_Moi_Giang!$K:$K,ThongKe_GV!M$1,TKB_HK2_Moi_Giang!$L:$L,ThongKe_GV!M$2)&gt;0,"X","")</f>
        <v/>
      </c>
      <c r="N228" s="79" t="str">
        <f>IF(COUNTIFS(TKB_HK2_Moi_Giang!$S:$S,ThongKe_GV!$C228,TKB_HK2_Moi_Giang!$K:$K,ThongKe_GV!N$1,TKB_HK2_Moi_Giang!$L:$L,ThongKe_GV!N$2)&gt;0,"X","")</f>
        <v/>
      </c>
      <c r="O228" s="79" t="str">
        <f>IF(COUNTIFS(TKB_HK2_Moi_Giang!$S:$S,ThongKe_GV!$C228,TKB_HK2_Moi_Giang!$K:$K,ThongKe_GV!O$1,TKB_HK2_Moi_Giang!$L:$L,ThongKe_GV!O$2)&gt;0,"X","")</f>
        <v/>
      </c>
      <c r="P228" s="79" t="str">
        <f>IF(COUNTIFS(TKB_HK2_Moi_Giang!$S:$S,ThongKe_GV!$C228,TKB_HK2_Moi_Giang!$K:$K,ThongKe_GV!P$1,TKB_HK2_Moi_Giang!$L:$L,ThongKe_GV!P$2)&gt;0,"X","")</f>
        <v/>
      </c>
      <c r="Q228" s="80" t="str">
        <f>IF(COUNTIFS(TKB_HK2_Moi_Giang!$S:$S,ThongKe_GV!$C228,TKB_HK2_Moi_Giang!$K:$K,ThongKe_GV!Q$1,TKB_HK2_Moi_Giang!$L:$L,ThongKe_GV!Q$2)&gt;0,"X","")</f>
        <v/>
      </c>
      <c r="R228" s="80" t="str">
        <f>IF(COUNTIFS(TKB_HK2_Moi_Giang!$S:$S,ThongKe_GV!$C228,TKB_HK2_Moi_Giang!$K:$K,ThongKe_GV!R$1,TKB_HK2_Moi_Giang!$L:$L,ThongKe_GV!R$2)&gt;0,"X","")</f>
        <v/>
      </c>
      <c r="S228" s="80" t="str">
        <f>IF(COUNTIFS(TKB_HK2_Moi_Giang!$S:$S,ThongKe_GV!$C228,TKB_HK2_Moi_Giang!$K:$K,ThongKe_GV!S$1,TKB_HK2_Moi_Giang!$L:$L,ThongKe_GV!S$2)&gt;0,"X","")</f>
        <v/>
      </c>
      <c r="T228" s="80" t="str">
        <f>IF(COUNTIFS(TKB_HK2_Moi_Giang!$S:$S,ThongKe_GV!$C228,TKB_HK2_Moi_Giang!$K:$K,ThongKe_GV!T$1,TKB_HK2_Moi_Giang!$L:$L,ThongKe_GV!T$2)&gt;0,"X","")</f>
        <v/>
      </c>
      <c r="U228" s="80" t="str">
        <f>IF(COUNTIFS(TKB_HK2_Moi_Giang!$S:$S,ThongKe_GV!$C228,TKB_HK2_Moi_Giang!$K:$K,ThongKe_GV!U$1,TKB_HK2_Moi_Giang!$L:$L,ThongKe_GV!U$2)&gt;0,"X","")</f>
        <v/>
      </c>
      <c r="V228" s="80" t="str">
        <f>IF(COUNTIFS(TKB_HK2_Moi_Giang!$S:$S,ThongKe_GV!$C228,TKB_HK2_Moi_Giang!$K:$K,ThongKe_GV!V$1,TKB_HK2_Moi_Giang!$L:$L,ThongKe_GV!V$2)&gt;0,"X","")</f>
        <v/>
      </c>
      <c r="W228" s="80" t="str">
        <f>IF(COUNTIFS(TKB_HK2_Moi_Giang!$S:$S,ThongKe_GV!$C228,TKB_HK2_Moi_Giang!$K:$K,ThongKe_GV!W$1,TKB_HK2_Moi_Giang!$L:$L,ThongKe_GV!W$2)&gt;0,"X","")</f>
        <v/>
      </c>
      <c r="X228" s="80" t="str">
        <f>IF(COUNTIFS(TKB_HK2_Moi_Giang!$S:$S,ThongKe_GV!$C228,TKB_HK2_Moi_Giang!$K:$K,ThongKe_GV!X$1,TKB_HK2_Moi_Giang!$L:$L,ThongKe_GV!X$2)&gt;0,"X","")</f>
        <v/>
      </c>
      <c r="Y228" s="80" t="str">
        <f>IF(COUNTIFS(TKB_HK2_Moi_Giang!$S:$S,ThongKe_GV!$C228,TKB_HK2_Moi_Giang!$K:$K,ThongKe_GV!Y$1,TKB_HK2_Moi_Giang!$L:$L,ThongKe_GV!Y$2)&gt;0,"X","")</f>
        <v/>
      </c>
      <c r="Z228" s="80" t="str">
        <f>IF(COUNTIFS(TKB_HK2_Moi_Giang!$S:$S,ThongKe_GV!$C228,TKB_HK2_Moi_Giang!$K:$K,ThongKe_GV!Z$1,TKB_HK2_Moi_Giang!$L:$L,ThongKe_GV!Z$2)&gt;0,"X","")</f>
        <v/>
      </c>
      <c r="AA228" s="80" t="str">
        <f>IF(COUNTIFS(TKB_HK2_Moi_Giang!$S:$S,ThongKe_GV!$C228,TKB_HK2_Moi_Giang!$K:$K,ThongKe_GV!AA$1,TKB_HK2_Moi_Giang!$L:$L,ThongKe_GV!AA$2)&gt;0,"X","")</f>
        <v/>
      </c>
      <c r="AB228" s="80" t="str">
        <f>IF(COUNTIFS(TKB_HK2_Moi_Giang!$S:$S,ThongKe_GV!$C228,TKB_HK2_Moi_Giang!$K:$K,ThongKe_GV!AB$1,TKB_HK2_Moi_Giang!$L:$L,ThongKe_GV!AB$2)&gt;0,"X","")</f>
        <v/>
      </c>
    </row>
    <row r="229">
      <c r="A229" s="68" t="str">
        <f t="shared" si="7"/>
        <v>Công nghệ</v>
      </c>
      <c r="B229" s="77" t="s">
        <v>741</v>
      </c>
      <c r="C229" s="85" t="s">
        <v>742</v>
      </c>
      <c r="D229" s="85" t="s">
        <v>743</v>
      </c>
      <c r="E229" s="79" t="str">
        <f>IF(COUNTIFS(TKB_HK2_Moi_Giang!$S:$S,ThongKe_GV!$C229,TKB_HK2_Moi_Giang!$K:$K,ThongKe_GV!E$1,TKB_HK2_Moi_Giang!$L:$L,ThongKe_GV!E$2)&gt;0,"X","")</f>
        <v/>
      </c>
      <c r="F229" s="79" t="str">
        <f>IF(COUNTIFS(TKB_HK2_Moi_Giang!$S:$S,ThongKe_GV!$C229,TKB_HK2_Moi_Giang!$K:$K,ThongKe_GV!F$1,TKB_HK2_Moi_Giang!$L:$L,ThongKe_GV!F$2)&gt;0,"X","")</f>
        <v/>
      </c>
      <c r="G229" s="79" t="str">
        <f>IF(COUNTIFS(TKB_HK2_Moi_Giang!$S:$S,ThongKe_GV!$C229,TKB_HK2_Moi_Giang!$K:$K,ThongKe_GV!G$1,TKB_HK2_Moi_Giang!$L:$L,ThongKe_GV!G$2)&gt;0,"X","")</f>
        <v/>
      </c>
      <c r="H229" s="79" t="str">
        <f>IF(COUNTIFS(TKB_HK2_Moi_Giang!$S:$S,ThongKe_GV!$C229,TKB_HK2_Moi_Giang!$K:$K,ThongKe_GV!H$1,TKB_HK2_Moi_Giang!$L:$L,ThongKe_GV!H$2)&gt;0,"X","")</f>
        <v/>
      </c>
      <c r="I229" s="79" t="str">
        <f>IF(COUNTIFS(TKB_HK2_Moi_Giang!$S:$S,ThongKe_GV!$C229,TKB_HK2_Moi_Giang!$K:$K,ThongKe_GV!I$1,TKB_HK2_Moi_Giang!$L:$L,ThongKe_GV!I$2)&gt;0,"X","")</f>
        <v/>
      </c>
      <c r="J229" s="79" t="str">
        <f>IF(COUNTIFS(TKB_HK2_Moi_Giang!$S:$S,ThongKe_GV!$C229,TKB_HK2_Moi_Giang!$K:$K,ThongKe_GV!J$1,TKB_HK2_Moi_Giang!$L:$L,ThongKe_GV!J$2)&gt;0,"X","")</f>
        <v/>
      </c>
      <c r="K229" s="79" t="str">
        <f>IF(COUNTIFS(TKB_HK2_Moi_Giang!$S:$S,ThongKe_GV!$C229,TKB_HK2_Moi_Giang!$K:$K,ThongKe_GV!K$1,TKB_HK2_Moi_Giang!$L:$L,ThongKe_GV!K$2)&gt;0,"X","")</f>
        <v/>
      </c>
      <c r="L229" s="79" t="str">
        <f>IF(COUNTIFS(TKB_HK2_Moi_Giang!$S:$S,ThongKe_GV!$C229,TKB_HK2_Moi_Giang!$K:$K,ThongKe_GV!L$1,TKB_HK2_Moi_Giang!$L:$L,ThongKe_GV!L$2)&gt;0,"X","")</f>
        <v/>
      </c>
      <c r="M229" s="79" t="str">
        <f>IF(COUNTIFS(TKB_HK2_Moi_Giang!$S:$S,ThongKe_GV!$C229,TKB_HK2_Moi_Giang!$K:$K,ThongKe_GV!M$1,TKB_HK2_Moi_Giang!$L:$L,ThongKe_GV!M$2)&gt;0,"X","")</f>
        <v/>
      </c>
      <c r="N229" s="79" t="str">
        <f>IF(COUNTIFS(TKB_HK2_Moi_Giang!$S:$S,ThongKe_GV!$C229,TKB_HK2_Moi_Giang!$K:$K,ThongKe_GV!N$1,TKB_HK2_Moi_Giang!$L:$L,ThongKe_GV!N$2)&gt;0,"X","")</f>
        <v/>
      </c>
      <c r="O229" s="79" t="str">
        <f>IF(COUNTIFS(TKB_HK2_Moi_Giang!$S:$S,ThongKe_GV!$C229,TKB_HK2_Moi_Giang!$K:$K,ThongKe_GV!O$1,TKB_HK2_Moi_Giang!$L:$L,ThongKe_GV!O$2)&gt;0,"X","")</f>
        <v/>
      </c>
      <c r="P229" s="79" t="str">
        <f>IF(COUNTIFS(TKB_HK2_Moi_Giang!$S:$S,ThongKe_GV!$C229,TKB_HK2_Moi_Giang!$K:$K,ThongKe_GV!P$1,TKB_HK2_Moi_Giang!$L:$L,ThongKe_GV!P$2)&gt;0,"X","")</f>
        <v/>
      </c>
      <c r="Q229" s="80" t="str">
        <f>IF(COUNTIFS(TKB_HK2_Moi_Giang!$S:$S,ThongKe_GV!$C229,TKB_HK2_Moi_Giang!$K:$K,ThongKe_GV!Q$1,TKB_HK2_Moi_Giang!$L:$L,ThongKe_GV!Q$2)&gt;0,"X","")</f>
        <v/>
      </c>
      <c r="R229" s="80" t="str">
        <f>IF(COUNTIFS(TKB_HK2_Moi_Giang!$S:$S,ThongKe_GV!$C229,TKB_HK2_Moi_Giang!$K:$K,ThongKe_GV!R$1,TKB_HK2_Moi_Giang!$L:$L,ThongKe_GV!R$2)&gt;0,"X","")</f>
        <v/>
      </c>
      <c r="S229" s="80" t="str">
        <f>IF(COUNTIFS(TKB_HK2_Moi_Giang!$S:$S,ThongKe_GV!$C229,TKB_HK2_Moi_Giang!$K:$K,ThongKe_GV!S$1,TKB_HK2_Moi_Giang!$L:$L,ThongKe_GV!S$2)&gt;0,"X","")</f>
        <v/>
      </c>
      <c r="T229" s="80" t="str">
        <f>IF(COUNTIFS(TKB_HK2_Moi_Giang!$S:$S,ThongKe_GV!$C229,TKB_HK2_Moi_Giang!$K:$K,ThongKe_GV!T$1,TKB_HK2_Moi_Giang!$L:$L,ThongKe_GV!T$2)&gt;0,"X","")</f>
        <v/>
      </c>
      <c r="U229" s="80" t="str">
        <f>IF(COUNTIFS(TKB_HK2_Moi_Giang!$S:$S,ThongKe_GV!$C229,TKB_HK2_Moi_Giang!$K:$K,ThongKe_GV!U$1,TKB_HK2_Moi_Giang!$L:$L,ThongKe_GV!U$2)&gt;0,"X","")</f>
        <v/>
      </c>
      <c r="V229" s="80" t="str">
        <f>IF(COUNTIFS(TKB_HK2_Moi_Giang!$S:$S,ThongKe_GV!$C229,TKB_HK2_Moi_Giang!$K:$K,ThongKe_GV!V$1,TKB_HK2_Moi_Giang!$L:$L,ThongKe_GV!V$2)&gt;0,"X","")</f>
        <v/>
      </c>
      <c r="W229" s="80" t="str">
        <f>IF(COUNTIFS(TKB_HK2_Moi_Giang!$S:$S,ThongKe_GV!$C229,TKB_HK2_Moi_Giang!$K:$K,ThongKe_GV!W$1,TKB_HK2_Moi_Giang!$L:$L,ThongKe_GV!W$2)&gt;0,"X","")</f>
        <v/>
      </c>
      <c r="X229" s="80" t="str">
        <f>IF(COUNTIFS(TKB_HK2_Moi_Giang!$S:$S,ThongKe_GV!$C229,TKB_HK2_Moi_Giang!$K:$K,ThongKe_GV!X$1,TKB_HK2_Moi_Giang!$L:$L,ThongKe_GV!X$2)&gt;0,"X","")</f>
        <v/>
      </c>
      <c r="Y229" s="80" t="str">
        <f>IF(COUNTIFS(TKB_HK2_Moi_Giang!$S:$S,ThongKe_GV!$C229,TKB_HK2_Moi_Giang!$K:$K,ThongKe_GV!Y$1,TKB_HK2_Moi_Giang!$L:$L,ThongKe_GV!Y$2)&gt;0,"X","")</f>
        <v/>
      </c>
      <c r="Z229" s="80" t="str">
        <f>IF(COUNTIFS(TKB_HK2_Moi_Giang!$S:$S,ThongKe_GV!$C229,TKB_HK2_Moi_Giang!$K:$K,ThongKe_GV!Z$1,TKB_HK2_Moi_Giang!$L:$L,ThongKe_GV!Z$2)&gt;0,"X","")</f>
        <v/>
      </c>
      <c r="AA229" s="80" t="str">
        <f>IF(COUNTIFS(TKB_HK2_Moi_Giang!$S:$S,ThongKe_GV!$C229,TKB_HK2_Moi_Giang!$K:$K,ThongKe_GV!AA$1,TKB_HK2_Moi_Giang!$L:$L,ThongKe_GV!AA$2)&gt;0,"X","")</f>
        <v/>
      </c>
      <c r="AB229" s="80" t="str">
        <f>IF(COUNTIFS(TKB_HK2_Moi_Giang!$S:$S,ThongKe_GV!$C229,TKB_HK2_Moi_Giang!$K:$K,ThongKe_GV!AB$1,TKB_HK2_Moi_Giang!$L:$L,ThongKe_GV!AB$2)&gt;0,"X","")</f>
        <v/>
      </c>
    </row>
    <row r="230">
      <c r="A230" s="68" t="str">
        <f t="shared" si="7"/>
        <v>Công nghệ</v>
      </c>
      <c r="B230" s="77" t="s">
        <v>744</v>
      </c>
      <c r="C230" s="85" t="s">
        <v>745</v>
      </c>
      <c r="D230" s="85" t="s">
        <v>746</v>
      </c>
      <c r="E230" s="79" t="str">
        <f>IF(COUNTIFS(TKB_HK2_Moi_Giang!$S:$S,ThongKe_GV!$C230,TKB_HK2_Moi_Giang!$K:$K,ThongKe_GV!E$1,TKB_HK2_Moi_Giang!$L:$L,ThongKe_GV!E$2)&gt;0,"X","")</f>
        <v/>
      </c>
      <c r="F230" s="79" t="str">
        <f>IF(COUNTIFS(TKB_HK2_Moi_Giang!$S:$S,ThongKe_GV!$C230,TKB_HK2_Moi_Giang!$K:$K,ThongKe_GV!F$1,TKB_HK2_Moi_Giang!$L:$L,ThongKe_GV!F$2)&gt;0,"X","")</f>
        <v/>
      </c>
      <c r="G230" s="79" t="str">
        <f>IF(COUNTIFS(TKB_HK2_Moi_Giang!$S:$S,ThongKe_GV!$C230,TKB_HK2_Moi_Giang!$K:$K,ThongKe_GV!G$1,TKB_HK2_Moi_Giang!$L:$L,ThongKe_GV!G$2)&gt;0,"X","")</f>
        <v/>
      </c>
      <c r="H230" s="79" t="str">
        <f>IF(COUNTIFS(TKB_HK2_Moi_Giang!$S:$S,ThongKe_GV!$C230,TKB_HK2_Moi_Giang!$K:$K,ThongKe_GV!H$1,TKB_HK2_Moi_Giang!$L:$L,ThongKe_GV!H$2)&gt;0,"X","")</f>
        <v/>
      </c>
      <c r="I230" s="79" t="str">
        <f>IF(COUNTIFS(TKB_HK2_Moi_Giang!$S:$S,ThongKe_GV!$C230,TKB_HK2_Moi_Giang!$K:$K,ThongKe_GV!I$1,TKB_HK2_Moi_Giang!$L:$L,ThongKe_GV!I$2)&gt;0,"X","")</f>
        <v/>
      </c>
      <c r="J230" s="79" t="str">
        <f>IF(COUNTIFS(TKB_HK2_Moi_Giang!$S:$S,ThongKe_GV!$C230,TKB_HK2_Moi_Giang!$K:$K,ThongKe_GV!J$1,TKB_HK2_Moi_Giang!$L:$L,ThongKe_GV!J$2)&gt;0,"X","")</f>
        <v/>
      </c>
      <c r="K230" s="79" t="str">
        <f>IF(COUNTIFS(TKB_HK2_Moi_Giang!$S:$S,ThongKe_GV!$C230,TKB_HK2_Moi_Giang!$K:$K,ThongKe_GV!K$1,TKB_HK2_Moi_Giang!$L:$L,ThongKe_GV!K$2)&gt;0,"X","")</f>
        <v/>
      </c>
      <c r="L230" s="79" t="str">
        <f>IF(COUNTIFS(TKB_HK2_Moi_Giang!$S:$S,ThongKe_GV!$C230,TKB_HK2_Moi_Giang!$K:$K,ThongKe_GV!L$1,TKB_HK2_Moi_Giang!$L:$L,ThongKe_GV!L$2)&gt;0,"X","")</f>
        <v/>
      </c>
      <c r="M230" s="79" t="str">
        <f>IF(COUNTIFS(TKB_HK2_Moi_Giang!$S:$S,ThongKe_GV!$C230,TKB_HK2_Moi_Giang!$K:$K,ThongKe_GV!M$1,TKB_HK2_Moi_Giang!$L:$L,ThongKe_GV!M$2)&gt;0,"X","")</f>
        <v/>
      </c>
      <c r="N230" s="79" t="str">
        <f>IF(COUNTIFS(TKB_HK2_Moi_Giang!$S:$S,ThongKe_GV!$C230,TKB_HK2_Moi_Giang!$K:$K,ThongKe_GV!N$1,TKB_HK2_Moi_Giang!$L:$L,ThongKe_GV!N$2)&gt;0,"X","")</f>
        <v/>
      </c>
      <c r="O230" s="79" t="str">
        <f>IF(COUNTIFS(TKB_HK2_Moi_Giang!$S:$S,ThongKe_GV!$C230,TKB_HK2_Moi_Giang!$K:$K,ThongKe_GV!O$1,TKB_HK2_Moi_Giang!$L:$L,ThongKe_GV!O$2)&gt;0,"X","")</f>
        <v/>
      </c>
      <c r="P230" s="79" t="str">
        <f>IF(COUNTIFS(TKB_HK2_Moi_Giang!$S:$S,ThongKe_GV!$C230,TKB_HK2_Moi_Giang!$K:$K,ThongKe_GV!P$1,TKB_HK2_Moi_Giang!$L:$L,ThongKe_GV!P$2)&gt;0,"X","")</f>
        <v/>
      </c>
      <c r="Q230" s="80" t="str">
        <f>IF(COUNTIFS(TKB_HK2_Moi_Giang!$S:$S,ThongKe_GV!$C230,TKB_HK2_Moi_Giang!$K:$K,ThongKe_GV!Q$1,TKB_HK2_Moi_Giang!$L:$L,ThongKe_GV!Q$2)&gt;0,"X","")</f>
        <v/>
      </c>
      <c r="R230" s="80" t="str">
        <f>IF(COUNTIFS(TKB_HK2_Moi_Giang!$S:$S,ThongKe_GV!$C230,TKB_HK2_Moi_Giang!$K:$K,ThongKe_GV!R$1,TKB_HK2_Moi_Giang!$L:$L,ThongKe_GV!R$2)&gt;0,"X","")</f>
        <v/>
      </c>
      <c r="S230" s="80" t="str">
        <f>IF(COUNTIFS(TKB_HK2_Moi_Giang!$S:$S,ThongKe_GV!$C230,TKB_HK2_Moi_Giang!$K:$K,ThongKe_GV!S$1,TKB_HK2_Moi_Giang!$L:$L,ThongKe_GV!S$2)&gt;0,"X","")</f>
        <v/>
      </c>
      <c r="T230" s="80" t="str">
        <f>IF(COUNTIFS(TKB_HK2_Moi_Giang!$S:$S,ThongKe_GV!$C230,TKB_HK2_Moi_Giang!$K:$K,ThongKe_GV!T$1,TKB_HK2_Moi_Giang!$L:$L,ThongKe_GV!T$2)&gt;0,"X","")</f>
        <v/>
      </c>
      <c r="U230" s="80" t="str">
        <f>IF(COUNTIFS(TKB_HK2_Moi_Giang!$S:$S,ThongKe_GV!$C230,TKB_HK2_Moi_Giang!$K:$K,ThongKe_GV!U$1,TKB_HK2_Moi_Giang!$L:$L,ThongKe_GV!U$2)&gt;0,"X","")</f>
        <v/>
      </c>
      <c r="V230" s="80" t="str">
        <f>IF(COUNTIFS(TKB_HK2_Moi_Giang!$S:$S,ThongKe_GV!$C230,TKB_HK2_Moi_Giang!$K:$K,ThongKe_GV!V$1,TKB_HK2_Moi_Giang!$L:$L,ThongKe_GV!V$2)&gt;0,"X","")</f>
        <v/>
      </c>
      <c r="W230" s="80" t="str">
        <f>IF(COUNTIFS(TKB_HK2_Moi_Giang!$S:$S,ThongKe_GV!$C230,TKB_HK2_Moi_Giang!$K:$K,ThongKe_GV!W$1,TKB_HK2_Moi_Giang!$L:$L,ThongKe_GV!W$2)&gt;0,"X","")</f>
        <v/>
      </c>
      <c r="X230" s="80" t="str">
        <f>IF(COUNTIFS(TKB_HK2_Moi_Giang!$S:$S,ThongKe_GV!$C230,TKB_HK2_Moi_Giang!$K:$K,ThongKe_GV!X$1,TKB_HK2_Moi_Giang!$L:$L,ThongKe_GV!X$2)&gt;0,"X","")</f>
        <v/>
      </c>
      <c r="Y230" s="80" t="str">
        <f>IF(COUNTIFS(TKB_HK2_Moi_Giang!$S:$S,ThongKe_GV!$C230,TKB_HK2_Moi_Giang!$K:$K,ThongKe_GV!Y$1,TKB_HK2_Moi_Giang!$L:$L,ThongKe_GV!Y$2)&gt;0,"X","")</f>
        <v/>
      </c>
      <c r="Z230" s="80" t="str">
        <f>IF(COUNTIFS(TKB_HK2_Moi_Giang!$S:$S,ThongKe_GV!$C230,TKB_HK2_Moi_Giang!$K:$K,ThongKe_GV!Z$1,TKB_HK2_Moi_Giang!$L:$L,ThongKe_GV!Z$2)&gt;0,"X","")</f>
        <v/>
      </c>
      <c r="AA230" s="80" t="str">
        <f>IF(COUNTIFS(TKB_HK2_Moi_Giang!$S:$S,ThongKe_GV!$C230,TKB_HK2_Moi_Giang!$K:$K,ThongKe_GV!AA$1,TKB_HK2_Moi_Giang!$L:$L,ThongKe_GV!AA$2)&gt;0,"X","")</f>
        <v/>
      </c>
      <c r="AB230" s="80" t="str">
        <f>IF(COUNTIFS(TKB_HK2_Moi_Giang!$S:$S,ThongKe_GV!$C230,TKB_HK2_Moi_Giang!$K:$K,ThongKe_GV!AB$1,TKB_HK2_Moi_Giang!$L:$L,ThongKe_GV!AB$2)&gt;0,"X","")</f>
        <v/>
      </c>
    </row>
    <row r="231">
      <c r="A231" s="68" t="str">
        <f t="shared" si="7"/>
        <v>Y dược</v>
      </c>
      <c r="B231" s="77" t="s">
        <v>747</v>
      </c>
      <c r="C231" s="85" t="s">
        <v>748</v>
      </c>
      <c r="D231" s="85" t="s">
        <v>749</v>
      </c>
      <c r="E231" s="79" t="str">
        <f>IF(COUNTIFS(TKB_HK2_Moi_Giang!$S:$S,ThongKe_GV!$C231,TKB_HK2_Moi_Giang!$K:$K,ThongKe_GV!E$1,TKB_HK2_Moi_Giang!$L:$L,ThongKe_GV!E$2)&gt;0,"X","")</f>
        <v/>
      </c>
      <c r="F231" s="79" t="str">
        <f>IF(COUNTIFS(TKB_HK2_Moi_Giang!$S:$S,ThongKe_GV!$C231,TKB_HK2_Moi_Giang!$K:$K,ThongKe_GV!F$1,TKB_HK2_Moi_Giang!$L:$L,ThongKe_GV!F$2)&gt;0,"X","")</f>
        <v/>
      </c>
      <c r="G231" s="79" t="str">
        <f>IF(COUNTIFS(TKB_HK2_Moi_Giang!$S:$S,ThongKe_GV!$C231,TKB_HK2_Moi_Giang!$K:$K,ThongKe_GV!G$1,TKB_HK2_Moi_Giang!$L:$L,ThongKe_GV!G$2)&gt;0,"X","")</f>
        <v/>
      </c>
      <c r="H231" s="79" t="str">
        <f>IF(COUNTIFS(TKB_HK2_Moi_Giang!$S:$S,ThongKe_GV!$C231,TKB_HK2_Moi_Giang!$K:$K,ThongKe_GV!H$1,TKB_HK2_Moi_Giang!$L:$L,ThongKe_GV!H$2)&gt;0,"X","")</f>
        <v/>
      </c>
      <c r="I231" s="79" t="str">
        <f>IF(COUNTIFS(TKB_HK2_Moi_Giang!$S:$S,ThongKe_GV!$C231,TKB_HK2_Moi_Giang!$K:$K,ThongKe_GV!I$1,TKB_HK2_Moi_Giang!$L:$L,ThongKe_GV!I$2)&gt;0,"X","")</f>
        <v/>
      </c>
      <c r="J231" s="79" t="str">
        <f>IF(COUNTIFS(TKB_HK2_Moi_Giang!$S:$S,ThongKe_GV!$C231,TKB_HK2_Moi_Giang!$K:$K,ThongKe_GV!J$1,TKB_HK2_Moi_Giang!$L:$L,ThongKe_GV!J$2)&gt;0,"X","")</f>
        <v/>
      </c>
      <c r="K231" s="79" t="str">
        <f>IF(COUNTIFS(TKB_HK2_Moi_Giang!$S:$S,ThongKe_GV!$C231,TKB_HK2_Moi_Giang!$K:$K,ThongKe_GV!K$1,TKB_HK2_Moi_Giang!$L:$L,ThongKe_GV!K$2)&gt;0,"X","")</f>
        <v/>
      </c>
      <c r="L231" s="79" t="str">
        <f>IF(COUNTIFS(TKB_HK2_Moi_Giang!$S:$S,ThongKe_GV!$C231,TKB_HK2_Moi_Giang!$K:$K,ThongKe_GV!L$1,TKB_HK2_Moi_Giang!$L:$L,ThongKe_GV!L$2)&gt;0,"X","")</f>
        <v/>
      </c>
      <c r="M231" s="79" t="str">
        <f>IF(COUNTIFS(TKB_HK2_Moi_Giang!$S:$S,ThongKe_GV!$C231,TKB_HK2_Moi_Giang!$K:$K,ThongKe_GV!M$1,TKB_HK2_Moi_Giang!$L:$L,ThongKe_GV!M$2)&gt;0,"X","")</f>
        <v/>
      </c>
      <c r="N231" s="79" t="str">
        <f>IF(COUNTIFS(TKB_HK2_Moi_Giang!$S:$S,ThongKe_GV!$C231,TKB_HK2_Moi_Giang!$K:$K,ThongKe_GV!N$1,TKB_HK2_Moi_Giang!$L:$L,ThongKe_GV!N$2)&gt;0,"X","")</f>
        <v/>
      </c>
      <c r="O231" s="79" t="str">
        <f>IF(COUNTIFS(TKB_HK2_Moi_Giang!$S:$S,ThongKe_GV!$C231,TKB_HK2_Moi_Giang!$K:$K,ThongKe_GV!O$1,TKB_HK2_Moi_Giang!$L:$L,ThongKe_GV!O$2)&gt;0,"X","")</f>
        <v/>
      </c>
      <c r="P231" s="79" t="str">
        <f>IF(COUNTIFS(TKB_HK2_Moi_Giang!$S:$S,ThongKe_GV!$C231,TKB_HK2_Moi_Giang!$K:$K,ThongKe_GV!P$1,TKB_HK2_Moi_Giang!$L:$L,ThongKe_GV!P$2)&gt;0,"X","")</f>
        <v/>
      </c>
      <c r="Q231" s="80" t="str">
        <f>IF(COUNTIFS(TKB_HK2_Moi_Giang!$S:$S,ThongKe_GV!$C231,TKB_HK2_Moi_Giang!$K:$K,ThongKe_GV!Q$1,TKB_HK2_Moi_Giang!$L:$L,ThongKe_GV!Q$2)&gt;0,"X","")</f>
        <v/>
      </c>
      <c r="R231" s="80" t="str">
        <f>IF(COUNTIFS(TKB_HK2_Moi_Giang!$S:$S,ThongKe_GV!$C231,TKB_HK2_Moi_Giang!$K:$K,ThongKe_GV!R$1,TKB_HK2_Moi_Giang!$L:$L,ThongKe_GV!R$2)&gt;0,"X","")</f>
        <v/>
      </c>
      <c r="S231" s="80" t="str">
        <f>IF(COUNTIFS(TKB_HK2_Moi_Giang!$S:$S,ThongKe_GV!$C231,TKB_HK2_Moi_Giang!$K:$K,ThongKe_GV!S$1,TKB_HK2_Moi_Giang!$L:$L,ThongKe_GV!S$2)&gt;0,"X","")</f>
        <v/>
      </c>
      <c r="T231" s="80" t="str">
        <f>IF(COUNTIFS(TKB_HK2_Moi_Giang!$S:$S,ThongKe_GV!$C231,TKB_HK2_Moi_Giang!$K:$K,ThongKe_GV!T$1,TKB_HK2_Moi_Giang!$L:$L,ThongKe_GV!T$2)&gt;0,"X","")</f>
        <v/>
      </c>
      <c r="U231" s="80" t="str">
        <f>IF(COUNTIFS(TKB_HK2_Moi_Giang!$S:$S,ThongKe_GV!$C231,TKB_HK2_Moi_Giang!$K:$K,ThongKe_GV!U$1,TKB_HK2_Moi_Giang!$L:$L,ThongKe_GV!U$2)&gt;0,"X","")</f>
        <v/>
      </c>
      <c r="V231" s="80" t="str">
        <f>IF(COUNTIFS(TKB_HK2_Moi_Giang!$S:$S,ThongKe_GV!$C231,TKB_HK2_Moi_Giang!$K:$K,ThongKe_GV!V$1,TKB_HK2_Moi_Giang!$L:$L,ThongKe_GV!V$2)&gt;0,"X","")</f>
        <v/>
      </c>
      <c r="W231" s="80" t="str">
        <f>IF(COUNTIFS(TKB_HK2_Moi_Giang!$S:$S,ThongKe_GV!$C231,TKB_HK2_Moi_Giang!$K:$K,ThongKe_GV!W$1,TKB_HK2_Moi_Giang!$L:$L,ThongKe_GV!W$2)&gt;0,"X","")</f>
        <v/>
      </c>
      <c r="X231" s="80" t="str">
        <f>IF(COUNTIFS(TKB_HK2_Moi_Giang!$S:$S,ThongKe_GV!$C231,TKB_HK2_Moi_Giang!$K:$K,ThongKe_GV!X$1,TKB_HK2_Moi_Giang!$L:$L,ThongKe_GV!X$2)&gt;0,"X","")</f>
        <v/>
      </c>
      <c r="Y231" s="80" t="str">
        <f>IF(COUNTIFS(TKB_HK2_Moi_Giang!$S:$S,ThongKe_GV!$C231,TKB_HK2_Moi_Giang!$K:$K,ThongKe_GV!Y$1,TKB_HK2_Moi_Giang!$L:$L,ThongKe_GV!Y$2)&gt;0,"X","")</f>
        <v/>
      </c>
      <c r="Z231" s="80" t="str">
        <f>IF(COUNTIFS(TKB_HK2_Moi_Giang!$S:$S,ThongKe_GV!$C231,TKB_HK2_Moi_Giang!$K:$K,ThongKe_GV!Z$1,TKB_HK2_Moi_Giang!$L:$L,ThongKe_GV!Z$2)&gt;0,"X","")</f>
        <v/>
      </c>
      <c r="AA231" s="80" t="str">
        <f>IF(COUNTIFS(TKB_HK2_Moi_Giang!$S:$S,ThongKe_GV!$C231,TKB_HK2_Moi_Giang!$K:$K,ThongKe_GV!AA$1,TKB_HK2_Moi_Giang!$L:$L,ThongKe_GV!AA$2)&gt;0,"X","")</f>
        <v/>
      </c>
      <c r="AB231" s="80" t="str">
        <f>IF(COUNTIFS(TKB_HK2_Moi_Giang!$S:$S,ThongKe_GV!$C231,TKB_HK2_Moi_Giang!$K:$K,ThongKe_GV!AB$1,TKB_HK2_Moi_Giang!$L:$L,ThongKe_GV!AB$2)&gt;0,"X","")</f>
        <v/>
      </c>
    </row>
    <row r="232">
      <c r="A232" s="68" t="str">
        <f t="shared" si="7"/>
        <v>Công nghệ</v>
      </c>
      <c r="B232" s="77" t="s">
        <v>750</v>
      </c>
      <c r="C232" s="85" t="s">
        <v>751</v>
      </c>
      <c r="D232" s="85" t="s">
        <v>752</v>
      </c>
      <c r="E232" s="79" t="str">
        <f>IF(COUNTIFS(TKB_HK2_Moi_Giang!$S:$S,ThongKe_GV!$C232,TKB_HK2_Moi_Giang!$K:$K,ThongKe_GV!E$1,TKB_HK2_Moi_Giang!$L:$L,ThongKe_GV!E$2)&gt;0,"X","")</f>
        <v/>
      </c>
      <c r="F232" s="79" t="str">
        <f>IF(COUNTIFS(TKB_HK2_Moi_Giang!$S:$S,ThongKe_GV!$C232,TKB_HK2_Moi_Giang!$K:$K,ThongKe_GV!F$1,TKB_HK2_Moi_Giang!$L:$L,ThongKe_GV!F$2)&gt;0,"X","")</f>
        <v/>
      </c>
      <c r="G232" s="79" t="str">
        <f>IF(COUNTIFS(TKB_HK2_Moi_Giang!$S:$S,ThongKe_GV!$C232,TKB_HK2_Moi_Giang!$K:$K,ThongKe_GV!G$1,TKB_HK2_Moi_Giang!$L:$L,ThongKe_GV!G$2)&gt;0,"X","")</f>
        <v/>
      </c>
      <c r="H232" s="79" t="str">
        <f>IF(COUNTIFS(TKB_HK2_Moi_Giang!$S:$S,ThongKe_GV!$C232,TKB_HK2_Moi_Giang!$K:$K,ThongKe_GV!H$1,TKB_HK2_Moi_Giang!$L:$L,ThongKe_GV!H$2)&gt;0,"X","")</f>
        <v/>
      </c>
      <c r="I232" s="79" t="str">
        <f>IF(COUNTIFS(TKB_HK2_Moi_Giang!$S:$S,ThongKe_GV!$C232,TKB_HK2_Moi_Giang!$K:$K,ThongKe_GV!I$1,TKB_HK2_Moi_Giang!$L:$L,ThongKe_GV!I$2)&gt;0,"X","")</f>
        <v/>
      </c>
      <c r="J232" s="79" t="str">
        <f>IF(COUNTIFS(TKB_HK2_Moi_Giang!$S:$S,ThongKe_GV!$C232,TKB_HK2_Moi_Giang!$K:$K,ThongKe_GV!J$1,TKB_HK2_Moi_Giang!$L:$L,ThongKe_GV!J$2)&gt;0,"X","")</f>
        <v/>
      </c>
      <c r="K232" s="79" t="str">
        <f>IF(COUNTIFS(TKB_HK2_Moi_Giang!$S:$S,ThongKe_GV!$C232,TKB_HK2_Moi_Giang!$K:$K,ThongKe_GV!K$1,TKB_HK2_Moi_Giang!$L:$L,ThongKe_GV!K$2)&gt;0,"X","")</f>
        <v/>
      </c>
      <c r="L232" s="79" t="str">
        <f>IF(COUNTIFS(TKB_HK2_Moi_Giang!$S:$S,ThongKe_GV!$C232,TKB_HK2_Moi_Giang!$K:$K,ThongKe_GV!L$1,TKB_HK2_Moi_Giang!$L:$L,ThongKe_GV!L$2)&gt;0,"X","")</f>
        <v/>
      </c>
      <c r="M232" s="79" t="str">
        <f>IF(COUNTIFS(TKB_HK2_Moi_Giang!$S:$S,ThongKe_GV!$C232,TKB_HK2_Moi_Giang!$K:$K,ThongKe_GV!M$1,TKB_HK2_Moi_Giang!$L:$L,ThongKe_GV!M$2)&gt;0,"X","")</f>
        <v/>
      </c>
      <c r="N232" s="79" t="str">
        <f>IF(COUNTIFS(TKB_HK2_Moi_Giang!$S:$S,ThongKe_GV!$C232,TKB_HK2_Moi_Giang!$K:$K,ThongKe_GV!N$1,TKB_HK2_Moi_Giang!$L:$L,ThongKe_GV!N$2)&gt;0,"X","")</f>
        <v/>
      </c>
      <c r="O232" s="79" t="str">
        <f>IF(COUNTIFS(TKB_HK2_Moi_Giang!$S:$S,ThongKe_GV!$C232,TKB_HK2_Moi_Giang!$K:$K,ThongKe_GV!O$1,TKB_HK2_Moi_Giang!$L:$L,ThongKe_GV!O$2)&gt;0,"X","")</f>
        <v/>
      </c>
      <c r="P232" s="79" t="str">
        <f>IF(COUNTIFS(TKB_HK2_Moi_Giang!$S:$S,ThongKe_GV!$C232,TKB_HK2_Moi_Giang!$K:$K,ThongKe_GV!P$1,TKB_HK2_Moi_Giang!$L:$L,ThongKe_GV!P$2)&gt;0,"X","")</f>
        <v/>
      </c>
      <c r="Q232" s="80" t="str">
        <f>IF(COUNTIFS(TKB_HK2_Moi_Giang!$S:$S,ThongKe_GV!$C232,TKB_HK2_Moi_Giang!$K:$K,ThongKe_GV!Q$1,TKB_HK2_Moi_Giang!$L:$L,ThongKe_GV!Q$2)&gt;0,"X","")</f>
        <v/>
      </c>
      <c r="R232" s="80" t="str">
        <f>IF(COUNTIFS(TKB_HK2_Moi_Giang!$S:$S,ThongKe_GV!$C232,TKB_HK2_Moi_Giang!$K:$K,ThongKe_GV!R$1,TKB_HK2_Moi_Giang!$L:$L,ThongKe_GV!R$2)&gt;0,"X","")</f>
        <v/>
      </c>
      <c r="S232" s="80" t="str">
        <f>IF(COUNTIFS(TKB_HK2_Moi_Giang!$S:$S,ThongKe_GV!$C232,TKB_HK2_Moi_Giang!$K:$K,ThongKe_GV!S$1,TKB_HK2_Moi_Giang!$L:$L,ThongKe_GV!S$2)&gt;0,"X","")</f>
        <v/>
      </c>
      <c r="T232" s="80" t="str">
        <f>IF(COUNTIFS(TKB_HK2_Moi_Giang!$S:$S,ThongKe_GV!$C232,TKB_HK2_Moi_Giang!$K:$K,ThongKe_GV!T$1,TKB_HK2_Moi_Giang!$L:$L,ThongKe_GV!T$2)&gt;0,"X","")</f>
        <v/>
      </c>
      <c r="U232" s="80" t="str">
        <f>IF(COUNTIFS(TKB_HK2_Moi_Giang!$S:$S,ThongKe_GV!$C232,TKB_HK2_Moi_Giang!$K:$K,ThongKe_GV!U$1,TKB_HK2_Moi_Giang!$L:$L,ThongKe_GV!U$2)&gt;0,"X","")</f>
        <v/>
      </c>
      <c r="V232" s="80" t="str">
        <f>IF(COUNTIFS(TKB_HK2_Moi_Giang!$S:$S,ThongKe_GV!$C232,TKB_HK2_Moi_Giang!$K:$K,ThongKe_GV!V$1,TKB_HK2_Moi_Giang!$L:$L,ThongKe_GV!V$2)&gt;0,"X","")</f>
        <v/>
      </c>
      <c r="W232" s="80" t="str">
        <f>IF(COUNTIFS(TKB_HK2_Moi_Giang!$S:$S,ThongKe_GV!$C232,TKB_HK2_Moi_Giang!$K:$K,ThongKe_GV!W$1,TKB_HK2_Moi_Giang!$L:$L,ThongKe_GV!W$2)&gt;0,"X","")</f>
        <v/>
      </c>
      <c r="X232" s="80" t="str">
        <f>IF(COUNTIFS(TKB_HK2_Moi_Giang!$S:$S,ThongKe_GV!$C232,TKB_HK2_Moi_Giang!$K:$K,ThongKe_GV!X$1,TKB_HK2_Moi_Giang!$L:$L,ThongKe_GV!X$2)&gt;0,"X","")</f>
        <v/>
      </c>
      <c r="Y232" s="80" t="str">
        <f>IF(COUNTIFS(TKB_HK2_Moi_Giang!$S:$S,ThongKe_GV!$C232,TKB_HK2_Moi_Giang!$K:$K,ThongKe_GV!Y$1,TKB_HK2_Moi_Giang!$L:$L,ThongKe_GV!Y$2)&gt;0,"X","")</f>
        <v/>
      </c>
      <c r="Z232" s="80" t="str">
        <f>IF(COUNTIFS(TKB_HK2_Moi_Giang!$S:$S,ThongKe_GV!$C232,TKB_HK2_Moi_Giang!$K:$K,ThongKe_GV!Z$1,TKB_HK2_Moi_Giang!$L:$L,ThongKe_GV!Z$2)&gt;0,"X","")</f>
        <v/>
      </c>
      <c r="AA232" s="80" t="str">
        <f>IF(COUNTIFS(TKB_HK2_Moi_Giang!$S:$S,ThongKe_GV!$C232,TKB_HK2_Moi_Giang!$K:$K,ThongKe_GV!AA$1,TKB_HK2_Moi_Giang!$L:$L,ThongKe_GV!AA$2)&gt;0,"X","")</f>
        <v/>
      </c>
      <c r="AB232" s="80" t="str">
        <f>IF(COUNTIFS(TKB_HK2_Moi_Giang!$S:$S,ThongKe_GV!$C232,TKB_HK2_Moi_Giang!$K:$K,ThongKe_GV!AB$1,TKB_HK2_Moi_Giang!$L:$L,ThongKe_GV!AB$2)&gt;0,"X","")</f>
        <v/>
      </c>
    </row>
    <row r="233">
      <c r="A233" s="68" t="str">
        <f t="shared" si="7"/>
        <v>Y dược</v>
      </c>
      <c r="B233" s="77" t="s">
        <v>753</v>
      </c>
      <c r="C233" s="85" t="s">
        <v>754</v>
      </c>
      <c r="D233" s="85" t="s">
        <v>755</v>
      </c>
      <c r="E233" s="79" t="str">
        <f>IF(COUNTIFS(TKB_HK2_Moi_Giang!$S:$S,ThongKe_GV!$C233,TKB_HK2_Moi_Giang!$K:$K,ThongKe_GV!E$1,TKB_HK2_Moi_Giang!$L:$L,ThongKe_GV!E$2)&gt;0,"X","")</f>
        <v/>
      </c>
      <c r="F233" s="79" t="str">
        <f>IF(COUNTIFS(TKB_HK2_Moi_Giang!$S:$S,ThongKe_GV!$C233,TKB_HK2_Moi_Giang!$K:$K,ThongKe_GV!F$1,TKB_HK2_Moi_Giang!$L:$L,ThongKe_GV!F$2)&gt;0,"X","")</f>
        <v/>
      </c>
      <c r="G233" s="79" t="str">
        <f>IF(COUNTIFS(TKB_HK2_Moi_Giang!$S:$S,ThongKe_GV!$C233,TKB_HK2_Moi_Giang!$K:$K,ThongKe_GV!G$1,TKB_HK2_Moi_Giang!$L:$L,ThongKe_GV!G$2)&gt;0,"X","")</f>
        <v/>
      </c>
      <c r="H233" s="79" t="str">
        <f>IF(COUNTIFS(TKB_HK2_Moi_Giang!$S:$S,ThongKe_GV!$C233,TKB_HK2_Moi_Giang!$K:$K,ThongKe_GV!H$1,TKB_HK2_Moi_Giang!$L:$L,ThongKe_GV!H$2)&gt;0,"X","")</f>
        <v/>
      </c>
      <c r="I233" s="79" t="str">
        <f>IF(COUNTIFS(TKB_HK2_Moi_Giang!$S:$S,ThongKe_GV!$C233,TKB_HK2_Moi_Giang!$K:$K,ThongKe_GV!I$1,TKB_HK2_Moi_Giang!$L:$L,ThongKe_GV!I$2)&gt;0,"X","")</f>
        <v/>
      </c>
      <c r="J233" s="79" t="str">
        <f>IF(COUNTIFS(TKB_HK2_Moi_Giang!$S:$S,ThongKe_GV!$C233,TKB_HK2_Moi_Giang!$K:$K,ThongKe_GV!J$1,TKB_HK2_Moi_Giang!$L:$L,ThongKe_GV!J$2)&gt;0,"X","")</f>
        <v/>
      </c>
      <c r="K233" s="79" t="str">
        <f>IF(COUNTIFS(TKB_HK2_Moi_Giang!$S:$S,ThongKe_GV!$C233,TKB_HK2_Moi_Giang!$K:$K,ThongKe_GV!K$1,TKB_HK2_Moi_Giang!$L:$L,ThongKe_GV!K$2)&gt;0,"X","")</f>
        <v/>
      </c>
      <c r="L233" s="79" t="str">
        <f>IF(COUNTIFS(TKB_HK2_Moi_Giang!$S:$S,ThongKe_GV!$C233,TKB_HK2_Moi_Giang!$K:$K,ThongKe_GV!L$1,TKB_HK2_Moi_Giang!$L:$L,ThongKe_GV!L$2)&gt;0,"X","")</f>
        <v/>
      </c>
      <c r="M233" s="79" t="str">
        <f>IF(COUNTIFS(TKB_HK2_Moi_Giang!$S:$S,ThongKe_GV!$C233,TKB_HK2_Moi_Giang!$K:$K,ThongKe_GV!M$1,TKB_HK2_Moi_Giang!$L:$L,ThongKe_GV!M$2)&gt;0,"X","")</f>
        <v/>
      </c>
      <c r="N233" s="79" t="str">
        <f>IF(COUNTIFS(TKB_HK2_Moi_Giang!$S:$S,ThongKe_GV!$C233,TKB_HK2_Moi_Giang!$K:$K,ThongKe_GV!N$1,TKB_HK2_Moi_Giang!$L:$L,ThongKe_GV!N$2)&gt;0,"X","")</f>
        <v/>
      </c>
      <c r="O233" s="79" t="str">
        <f>IF(COUNTIFS(TKB_HK2_Moi_Giang!$S:$S,ThongKe_GV!$C233,TKB_HK2_Moi_Giang!$K:$K,ThongKe_GV!O$1,TKB_HK2_Moi_Giang!$L:$L,ThongKe_GV!O$2)&gt;0,"X","")</f>
        <v/>
      </c>
      <c r="P233" s="79" t="str">
        <f>IF(COUNTIFS(TKB_HK2_Moi_Giang!$S:$S,ThongKe_GV!$C233,TKB_HK2_Moi_Giang!$K:$K,ThongKe_GV!P$1,TKB_HK2_Moi_Giang!$L:$L,ThongKe_GV!P$2)&gt;0,"X","")</f>
        <v/>
      </c>
      <c r="Q233" s="80" t="str">
        <f>IF(COUNTIFS(TKB_HK2_Moi_Giang!$S:$S,ThongKe_GV!$C233,TKB_HK2_Moi_Giang!$K:$K,ThongKe_GV!Q$1,TKB_HK2_Moi_Giang!$L:$L,ThongKe_GV!Q$2)&gt;0,"X","")</f>
        <v/>
      </c>
      <c r="R233" s="80" t="str">
        <f>IF(COUNTIFS(TKB_HK2_Moi_Giang!$S:$S,ThongKe_GV!$C233,TKB_HK2_Moi_Giang!$K:$K,ThongKe_GV!R$1,TKB_HK2_Moi_Giang!$L:$L,ThongKe_GV!R$2)&gt;0,"X","")</f>
        <v/>
      </c>
      <c r="S233" s="80" t="str">
        <f>IF(COUNTIFS(TKB_HK2_Moi_Giang!$S:$S,ThongKe_GV!$C233,TKB_HK2_Moi_Giang!$K:$K,ThongKe_GV!S$1,TKB_HK2_Moi_Giang!$L:$L,ThongKe_GV!S$2)&gt;0,"X","")</f>
        <v/>
      </c>
      <c r="T233" s="80" t="str">
        <f>IF(COUNTIFS(TKB_HK2_Moi_Giang!$S:$S,ThongKe_GV!$C233,TKB_HK2_Moi_Giang!$K:$K,ThongKe_GV!T$1,TKB_HK2_Moi_Giang!$L:$L,ThongKe_GV!T$2)&gt;0,"X","")</f>
        <v/>
      </c>
      <c r="U233" s="80" t="str">
        <f>IF(COUNTIFS(TKB_HK2_Moi_Giang!$S:$S,ThongKe_GV!$C233,TKB_HK2_Moi_Giang!$K:$K,ThongKe_GV!U$1,TKB_HK2_Moi_Giang!$L:$L,ThongKe_GV!U$2)&gt;0,"X","")</f>
        <v/>
      </c>
      <c r="V233" s="80" t="str">
        <f>IF(COUNTIFS(TKB_HK2_Moi_Giang!$S:$S,ThongKe_GV!$C233,TKB_HK2_Moi_Giang!$K:$K,ThongKe_GV!V$1,TKB_HK2_Moi_Giang!$L:$L,ThongKe_GV!V$2)&gt;0,"X","")</f>
        <v/>
      </c>
      <c r="W233" s="80" t="str">
        <f>IF(COUNTIFS(TKB_HK2_Moi_Giang!$S:$S,ThongKe_GV!$C233,TKB_HK2_Moi_Giang!$K:$K,ThongKe_GV!W$1,TKB_HK2_Moi_Giang!$L:$L,ThongKe_GV!W$2)&gt;0,"X","")</f>
        <v/>
      </c>
      <c r="X233" s="80" t="str">
        <f>IF(COUNTIFS(TKB_HK2_Moi_Giang!$S:$S,ThongKe_GV!$C233,TKB_HK2_Moi_Giang!$K:$K,ThongKe_GV!X$1,TKB_HK2_Moi_Giang!$L:$L,ThongKe_GV!X$2)&gt;0,"X","")</f>
        <v/>
      </c>
      <c r="Y233" s="80" t="str">
        <f>IF(COUNTIFS(TKB_HK2_Moi_Giang!$S:$S,ThongKe_GV!$C233,TKB_HK2_Moi_Giang!$K:$K,ThongKe_GV!Y$1,TKB_HK2_Moi_Giang!$L:$L,ThongKe_GV!Y$2)&gt;0,"X","")</f>
        <v/>
      </c>
      <c r="Z233" s="80" t="str">
        <f>IF(COUNTIFS(TKB_HK2_Moi_Giang!$S:$S,ThongKe_GV!$C233,TKB_HK2_Moi_Giang!$K:$K,ThongKe_GV!Z$1,TKB_HK2_Moi_Giang!$L:$L,ThongKe_GV!Z$2)&gt;0,"X","")</f>
        <v/>
      </c>
      <c r="AA233" s="80" t="str">
        <f>IF(COUNTIFS(TKB_HK2_Moi_Giang!$S:$S,ThongKe_GV!$C233,TKB_HK2_Moi_Giang!$K:$K,ThongKe_GV!AA$1,TKB_HK2_Moi_Giang!$L:$L,ThongKe_GV!AA$2)&gt;0,"X","")</f>
        <v/>
      </c>
      <c r="AB233" s="80" t="str">
        <f>IF(COUNTIFS(TKB_HK2_Moi_Giang!$S:$S,ThongKe_GV!$C233,TKB_HK2_Moi_Giang!$K:$K,ThongKe_GV!AB$1,TKB_HK2_Moi_Giang!$L:$L,ThongKe_GV!AB$2)&gt;0,"X","")</f>
        <v/>
      </c>
    </row>
    <row r="234">
      <c r="A234" s="68" t="str">
        <f t="shared" si="7"/>
        <v>Thiết kế</v>
      </c>
      <c r="B234" s="77" t="s">
        <v>756</v>
      </c>
      <c r="C234" s="85" t="s">
        <v>757</v>
      </c>
      <c r="D234" s="85" t="s">
        <v>758</v>
      </c>
      <c r="E234" s="79" t="str">
        <f>IF(COUNTIFS(TKB_HK2_Moi_Giang!$S:$S,ThongKe_GV!$C234,TKB_HK2_Moi_Giang!$K:$K,ThongKe_GV!E$1,TKB_HK2_Moi_Giang!$L:$L,ThongKe_GV!E$2)&gt;0,"X","")</f>
        <v/>
      </c>
      <c r="F234" s="79" t="str">
        <f>IF(COUNTIFS(TKB_HK2_Moi_Giang!$S:$S,ThongKe_GV!$C234,TKB_HK2_Moi_Giang!$K:$K,ThongKe_GV!F$1,TKB_HK2_Moi_Giang!$L:$L,ThongKe_GV!F$2)&gt;0,"X","")</f>
        <v/>
      </c>
      <c r="G234" s="79" t="str">
        <f>IF(COUNTIFS(TKB_HK2_Moi_Giang!$S:$S,ThongKe_GV!$C234,TKB_HK2_Moi_Giang!$K:$K,ThongKe_GV!G$1,TKB_HK2_Moi_Giang!$L:$L,ThongKe_GV!G$2)&gt;0,"X","")</f>
        <v/>
      </c>
      <c r="H234" s="79" t="str">
        <f>IF(COUNTIFS(TKB_HK2_Moi_Giang!$S:$S,ThongKe_GV!$C234,TKB_HK2_Moi_Giang!$K:$K,ThongKe_GV!H$1,TKB_HK2_Moi_Giang!$L:$L,ThongKe_GV!H$2)&gt;0,"X","")</f>
        <v/>
      </c>
      <c r="I234" s="79" t="str">
        <f>IF(COUNTIFS(TKB_HK2_Moi_Giang!$S:$S,ThongKe_GV!$C234,TKB_HK2_Moi_Giang!$K:$K,ThongKe_GV!I$1,TKB_HK2_Moi_Giang!$L:$L,ThongKe_GV!I$2)&gt;0,"X","")</f>
        <v/>
      </c>
      <c r="J234" s="79" t="str">
        <f>IF(COUNTIFS(TKB_HK2_Moi_Giang!$S:$S,ThongKe_GV!$C234,TKB_HK2_Moi_Giang!$K:$K,ThongKe_GV!J$1,TKB_HK2_Moi_Giang!$L:$L,ThongKe_GV!J$2)&gt;0,"X","")</f>
        <v/>
      </c>
      <c r="K234" s="79" t="str">
        <f>IF(COUNTIFS(TKB_HK2_Moi_Giang!$S:$S,ThongKe_GV!$C234,TKB_HK2_Moi_Giang!$K:$K,ThongKe_GV!K$1,TKB_HK2_Moi_Giang!$L:$L,ThongKe_GV!K$2)&gt;0,"X","")</f>
        <v/>
      </c>
      <c r="L234" s="79" t="str">
        <f>IF(COUNTIFS(TKB_HK2_Moi_Giang!$S:$S,ThongKe_GV!$C234,TKB_HK2_Moi_Giang!$K:$K,ThongKe_GV!L$1,TKB_HK2_Moi_Giang!$L:$L,ThongKe_GV!L$2)&gt;0,"X","")</f>
        <v/>
      </c>
      <c r="M234" s="79" t="str">
        <f>IF(COUNTIFS(TKB_HK2_Moi_Giang!$S:$S,ThongKe_GV!$C234,TKB_HK2_Moi_Giang!$K:$K,ThongKe_GV!M$1,TKB_HK2_Moi_Giang!$L:$L,ThongKe_GV!M$2)&gt;0,"X","")</f>
        <v/>
      </c>
      <c r="N234" s="79" t="str">
        <f>IF(COUNTIFS(TKB_HK2_Moi_Giang!$S:$S,ThongKe_GV!$C234,TKB_HK2_Moi_Giang!$K:$K,ThongKe_GV!N$1,TKB_HK2_Moi_Giang!$L:$L,ThongKe_GV!N$2)&gt;0,"X","")</f>
        <v/>
      </c>
      <c r="O234" s="79" t="str">
        <f>IF(COUNTIFS(TKB_HK2_Moi_Giang!$S:$S,ThongKe_GV!$C234,TKB_HK2_Moi_Giang!$K:$K,ThongKe_GV!O$1,TKB_HK2_Moi_Giang!$L:$L,ThongKe_GV!O$2)&gt;0,"X","")</f>
        <v/>
      </c>
      <c r="P234" s="79" t="str">
        <f>IF(COUNTIFS(TKB_HK2_Moi_Giang!$S:$S,ThongKe_GV!$C234,TKB_HK2_Moi_Giang!$K:$K,ThongKe_GV!P$1,TKB_HK2_Moi_Giang!$L:$L,ThongKe_GV!P$2)&gt;0,"X","")</f>
        <v/>
      </c>
      <c r="Q234" s="80" t="str">
        <f>IF(COUNTIFS(TKB_HK2_Moi_Giang!$S:$S,ThongKe_GV!$C234,TKB_HK2_Moi_Giang!$K:$K,ThongKe_GV!Q$1,TKB_HK2_Moi_Giang!$L:$L,ThongKe_GV!Q$2)&gt;0,"X","")</f>
        <v/>
      </c>
      <c r="R234" s="80" t="str">
        <f>IF(COUNTIFS(TKB_HK2_Moi_Giang!$S:$S,ThongKe_GV!$C234,TKB_HK2_Moi_Giang!$K:$K,ThongKe_GV!R$1,TKB_HK2_Moi_Giang!$L:$L,ThongKe_GV!R$2)&gt;0,"X","")</f>
        <v/>
      </c>
      <c r="S234" s="80" t="str">
        <f>IF(COUNTIFS(TKB_HK2_Moi_Giang!$S:$S,ThongKe_GV!$C234,TKB_HK2_Moi_Giang!$K:$K,ThongKe_GV!S$1,TKB_HK2_Moi_Giang!$L:$L,ThongKe_GV!S$2)&gt;0,"X","")</f>
        <v/>
      </c>
      <c r="T234" s="80" t="str">
        <f>IF(COUNTIFS(TKB_HK2_Moi_Giang!$S:$S,ThongKe_GV!$C234,TKB_HK2_Moi_Giang!$K:$K,ThongKe_GV!T$1,TKB_HK2_Moi_Giang!$L:$L,ThongKe_GV!T$2)&gt;0,"X","")</f>
        <v/>
      </c>
      <c r="U234" s="80" t="str">
        <f>IF(COUNTIFS(TKB_HK2_Moi_Giang!$S:$S,ThongKe_GV!$C234,TKB_HK2_Moi_Giang!$K:$K,ThongKe_GV!U$1,TKB_HK2_Moi_Giang!$L:$L,ThongKe_GV!U$2)&gt;0,"X","")</f>
        <v/>
      </c>
      <c r="V234" s="80" t="str">
        <f>IF(COUNTIFS(TKB_HK2_Moi_Giang!$S:$S,ThongKe_GV!$C234,TKB_HK2_Moi_Giang!$K:$K,ThongKe_GV!V$1,TKB_HK2_Moi_Giang!$L:$L,ThongKe_GV!V$2)&gt;0,"X","")</f>
        <v/>
      </c>
      <c r="W234" s="80" t="str">
        <f>IF(COUNTIFS(TKB_HK2_Moi_Giang!$S:$S,ThongKe_GV!$C234,TKB_HK2_Moi_Giang!$K:$K,ThongKe_GV!W$1,TKB_HK2_Moi_Giang!$L:$L,ThongKe_GV!W$2)&gt;0,"X","")</f>
        <v/>
      </c>
      <c r="X234" s="80" t="str">
        <f>IF(COUNTIFS(TKB_HK2_Moi_Giang!$S:$S,ThongKe_GV!$C234,TKB_HK2_Moi_Giang!$K:$K,ThongKe_GV!X$1,TKB_HK2_Moi_Giang!$L:$L,ThongKe_GV!X$2)&gt;0,"X","")</f>
        <v/>
      </c>
      <c r="Y234" s="80" t="str">
        <f>IF(COUNTIFS(TKB_HK2_Moi_Giang!$S:$S,ThongKe_GV!$C234,TKB_HK2_Moi_Giang!$K:$K,ThongKe_GV!Y$1,TKB_HK2_Moi_Giang!$L:$L,ThongKe_GV!Y$2)&gt;0,"X","")</f>
        <v/>
      </c>
      <c r="Z234" s="80" t="str">
        <f>IF(COUNTIFS(TKB_HK2_Moi_Giang!$S:$S,ThongKe_GV!$C234,TKB_HK2_Moi_Giang!$K:$K,ThongKe_GV!Z$1,TKB_HK2_Moi_Giang!$L:$L,ThongKe_GV!Z$2)&gt;0,"X","")</f>
        <v/>
      </c>
      <c r="AA234" s="80" t="str">
        <f>IF(COUNTIFS(TKB_HK2_Moi_Giang!$S:$S,ThongKe_GV!$C234,TKB_HK2_Moi_Giang!$K:$K,ThongKe_GV!AA$1,TKB_HK2_Moi_Giang!$L:$L,ThongKe_GV!AA$2)&gt;0,"X","")</f>
        <v/>
      </c>
      <c r="AB234" s="80" t="str">
        <f>IF(COUNTIFS(TKB_HK2_Moi_Giang!$S:$S,ThongKe_GV!$C234,TKB_HK2_Moi_Giang!$K:$K,ThongKe_GV!AB$1,TKB_HK2_Moi_Giang!$L:$L,ThongKe_GV!AB$2)&gt;0,"X","")</f>
        <v/>
      </c>
    </row>
    <row r="235">
      <c r="A235" s="68" t="str">
        <f t="shared" si="7"/>
        <v>Ngoại ngữ</v>
      </c>
      <c r="B235" s="77" t="s">
        <v>759</v>
      </c>
      <c r="C235" s="85" t="s">
        <v>760</v>
      </c>
      <c r="D235" s="85" t="s">
        <v>761</v>
      </c>
      <c r="E235" s="79" t="str">
        <f>IF(COUNTIFS(TKB_HK2_Moi_Giang!$S:$S,ThongKe_GV!$C235,TKB_HK2_Moi_Giang!$K:$K,ThongKe_GV!E$1,TKB_HK2_Moi_Giang!$L:$L,ThongKe_GV!E$2)&gt;0,"X","")</f>
        <v/>
      </c>
      <c r="F235" s="79" t="str">
        <f>IF(COUNTIFS(TKB_HK2_Moi_Giang!$S:$S,ThongKe_GV!$C235,TKB_HK2_Moi_Giang!$K:$K,ThongKe_GV!F$1,TKB_HK2_Moi_Giang!$L:$L,ThongKe_GV!F$2)&gt;0,"X","")</f>
        <v/>
      </c>
      <c r="G235" s="79" t="str">
        <f>IF(COUNTIFS(TKB_HK2_Moi_Giang!$S:$S,ThongKe_GV!$C235,TKB_HK2_Moi_Giang!$K:$K,ThongKe_GV!G$1,TKB_HK2_Moi_Giang!$L:$L,ThongKe_GV!G$2)&gt;0,"X","")</f>
        <v/>
      </c>
      <c r="H235" s="79" t="str">
        <f>IF(COUNTIFS(TKB_HK2_Moi_Giang!$S:$S,ThongKe_GV!$C235,TKB_HK2_Moi_Giang!$K:$K,ThongKe_GV!H$1,TKB_HK2_Moi_Giang!$L:$L,ThongKe_GV!H$2)&gt;0,"X","")</f>
        <v/>
      </c>
      <c r="I235" s="79" t="str">
        <f>IF(COUNTIFS(TKB_HK2_Moi_Giang!$S:$S,ThongKe_GV!$C235,TKB_HK2_Moi_Giang!$K:$K,ThongKe_GV!I$1,TKB_HK2_Moi_Giang!$L:$L,ThongKe_GV!I$2)&gt;0,"X","")</f>
        <v/>
      </c>
      <c r="J235" s="79" t="str">
        <f>IF(COUNTIFS(TKB_HK2_Moi_Giang!$S:$S,ThongKe_GV!$C235,TKB_HK2_Moi_Giang!$K:$K,ThongKe_GV!J$1,TKB_HK2_Moi_Giang!$L:$L,ThongKe_GV!J$2)&gt;0,"X","")</f>
        <v/>
      </c>
      <c r="K235" s="79" t="str">
        <f>IF(COUNTIFS(TKB_HK2_Moi_Giang!$S:$S,ThongKe_GV!$C235,TKB_HK2_Moi_Giang!$K:$K,ThongKe_GV!K$1,TKB_HK2_Moi_Giang!$L:$L,ThongKe_GV!K$2)&gt;0,"X","")</f>
        <v/>
      </c>
      <c r="L235" s="79" t="str">
        <f>IF(COUNTIFS(TKB_HK2_Moi_Giang!$S:$S,ThongKe_GV!$C235,TKB_HK2_Moi_Giang!$K:$K,ThongKe_GV!L$1,TKB_HK2_Moi_Giang!$L:$L,ThongKe_GV!L$2)&gt;0,"X","")</f>
        <v/>
      </c>
      <c r="M235" s="79" t="str">
        <f>IF(COUNTIFS(TKB_HK2_Moi_Giang!$S:$S,ThongKe_GV!$C235,TKB_HK2_Moi_Giang!$K:$K,ThongKe_GV!M$1,TKB_HK2_Moi_Giang!$L:$L,ThongKe_GV!M$2)&gt;0,"X","")</f>
        <v/>
      </c>
      <c r="N235" s="79" t="str">
        <f>IF(COUNTIFS(TKB_HK2_Moi_Giang!$S:$S,ThongKe_GV!$C235,TKB_HK2_Moi_Giang!$K:$K,ThongKe_GV!N$1,TKB_HK2_Moi_Giang!$L:$L,ThongKe_GV!N$2)&gt;0,"X","")</f>
        <v/>
      </c>
      <c r="O235" s="79" t="str">
        <f>IF(COUNTIFS(TKB_HK2_Moi_Giang!$S:$S,ThongKe_GV!$C235,TKB_HK2_Moi_Giang!$K:$K,ThongKe_GV!O$1,TKB_HK2_Moi_Giang!$L:$L,ThongKe_GV!O$2)&gt;0,"X","")</f>
        <v/>
      </c>
      <c r="P235" s="79" t="str">
        <f>IF(COUNTIFS(TKB_HK2_Moi_Giang!$S:$S,ThongKe_GV!$C235,TKB_HK2_Moi_Giang!$K:$K,ThongKe_GV!P$1,TKB_HK2_Moi_Giang!$L:$L,ThongKe_GV!P$2)&gt;0,"X","")</f>
        <v/>
      </c>
      <c r="Q235" s="80" t="str">
        <f>IF(COUNTIFS(TKB_HK2_Moi_Giang!$S:$S,ThongKe_GV!$C235,TKB_HK2_Moi_Giang!$K:$K,ThongKe_GV!Q$1,TKB_HK2_Moi_Giang!$L:$L,ThongKe_GV!Q$2)&gt;0,"X","")</f>
        <v/>
      </c>
      <c r="R235" s="80" t="str">
        <f>IF(COUNTIFS(TKB_HK2_Moi_Giang!$S:$S,ThongKe_GV!$C235,TKB_HK2_Moi_Giang!$K:$K,ThongKe_GV!R$1,TKB_HK2_Moi_Giang!$L:$L,ThongKe_GV!R$2)&gt;0,"X","")</f>
        <v/>
      </c>
      <c r="S235" s="80" t="str">
        <f>IF(COUNTIFS(TKB_HK2_Moi_Giang!$S:$S,ThongKe_GV!$C235,TKB_HK2_Moi_Giang!$K:$K,ThongKe_GV!S$1,TKB_HK2_Moi_Giang!$L:$L,ThongKe_GV!S$2)&gt;0,"X","")</f>
        <v/>
      </c>
      <c r="T235" s="80" t="str">
        <f>IF(COUNTIFS(TKB_HK2_Moi_Giang!$S:$S,ThongKe_GV!$C235,TKB_HK2_Moi_Giang!$K:$K,ThongKe_GV!T$1,TKB_HK2_Moi_Giang!$L:$L,ThongKe_GV!T$2)&gt;0,"X","")</f>
        <v/>
      </c>
      <c r="U235" s="80" t="str">
        <f>IF(COUNTIFS(TKB_HK2_Moi_Giang!$S:$S,ThongKe_GV!$C235,TKB_HK2_Moi_Giang!$K:$K,ThongKe_GV!U$1,TKB_HK2_Moi_Giang!$L:$L,ThongKe_GV!U$2)&gt;0,"X","")</f>
        <v/>
      </c>
      <c r="V235" s="80" t="str">
        <f>IF(COUNTIFS(TKB_HK2_Moi_Giang!$S:$S,ThongKe_GV!$C235,TKB_HK2_Moi_Giang!$K:$K,ThongKe_GV!V$1,TKB_HK2_Moi_Giang!$L:$L,ThongKe_GV!V$2)&gt;0,"X","")</f>
        <v/>
      </c>
      <c r="W235" s="80" t="str">
        <f>IF(COUNTIFS(TKB_HK2_Moi_Giang!$S:$S,ThongKe_GV!$C235,TKB_HK2_Moi_Giang!$K:$K,ThongKe_GV!W$1,TKB_HK2_Moi_Giang!$L:$L,ThongKe_GV!W$2)&gt;0,"X","")</f>
        <v/>
      </c>
      <c r="X235" s="80" t="str">
        <f>IF(COUNTIFS(TKB_HK2_Moi_Giang!$S:$S,ThongKe_GV!$C235,TKB_HK2_Moi_Giang!$K:$K,ThongKe_GV!X$1,TKB_HK2_Moi_Giang!$L:$L,ThongKe_GV!X$2)&gt;0,"X","")</f>
        <v/>
      </c>
      <c r="Y235" s="80" t="str">
        <f>IF(COUNTIFS(TKB_HK2_Moi_Giang!$S:$S,ThongKe_GV!$C235,TKB_HK2_Moi_Giang!$K:$K,ThongKe_GV!Y$1,TKB_HK2_Moi_Giang!$L:$L,ThongKe_GV!Y$2)&gt;0,"X","")</f>
        <v/>
      </c>
      <c r="Z235" s="80" t="str">
        <f>IF(COUNTIFS(TKB_HK2_Moi_Giang!$S:$S,ThongKe_GV!$C235,TKB_HK2_Moi_Giang!$K:$K,ThongKe_GV!Z$1,TKB_HK2_Moi_Giang!$L:$L,ThongKe_GV!Z$2)&gt;0,"X","")</f>
        <v/>
      </c>
      <c r="AA235" s="80" t="str">
        <f>IF(COUNTIFS(TKB_HK2_Moi_Giang!$S:$S,ThongKe_GV!$C235,TKB_HK2_Moi_Giang!$K:$K,ThongKe_GV!AA$1,TKB_HK2_Moi_Giang!$L:$L,ThongKe_GV!AA$2)&gt;0,"X","")</f>
        <v/>
      </c>
      <c r="AB235" s="80" t="str">
        <f>IF(COUNTIFS(TKB_HK2_Moi_Giang!$S:$S,ThongKe_GV!$C235,TKB_HK2_Moi_Giang!$K:$K,ThongKe_GV!AB$1,TKB_HK2_Moi_Giang!$L:$L,ThongKe_GV!AB$2)&gt;0,"X","")</f>
        <v/>
      </c>
    </row>
    <row r="236">
      <c r="A236" s="68" t="str">
        <f t="shared" si="7"/>
        <v>Công nghệ</v>
      </c>
      <c r="B236" s="77" t="s">
        <v>762</v>
      </c>
      <c r="C236" s="85" t="s">
        <v>763</v>
      </c>
      <c r="D236" s="85" t="s">
        <v>764</v>
      </c>
      <c r="E236" s="79" t="str">
        <f>IF(COUNTIFS(TKB_HK2_Moi_Giang!$S:$S,ThongKe_GV!$C236,TKB_HK2_Moi_Giang!$K:$K,ThongKe_GV!E$1,TKB_HK2_Moi_Giang!$L:$L,ThongKe_GV!E$2)&gt;0,"X","")</f>
        <v/>
      </c>
      <c r="F236" s="79" t="str">
        <f>IF(COUNTIFS(TKB_HK2_Moi_Giang!$S:$S,ThongKe_GV!$C236,TKB_HK2_Moi_Giang!$K:$K,ThongKe_GV!F$1,TKB_HK2_Moi_Giang!$L:$L,ThongKe_GV!F$2)&gt;0,"X","")</f>
        <v/>
      </c>
      <c r="G236" s="79" t="str">
        <f>IF(COUNTIFS(TKB_HK2_Moi_Giang!$S:$S,ThongKe_GV!$C236,TKB_HK2_Moi_Giang!$K:$K,ThongKe_GV!G$1,TKB_HK2_Moi_Giang!$L:$L,ThongKe_GV!G$2)&gt;0,"X","")</f>
        <v/>
      </c>
      <c r="H236" s="79" t="str">
        <f>IF(COUNTIFS(TKB_HK2_Moi_Giang!$S:$S,ThongKe_GV!$C236,TKB_HK2_Moi_Giang!$K:$K,ThongKe_GV!H$1,TKB_HK2_Moi_Giang!$L:$L,ThongKe_GV!H$2)&gt;0,"X","")</f>
        <v/>
      </c>
      <c r="I236" s="79" t="str">
        <f>IF(COUNTIFS(TKB_HK2_Moi_Giang!$S:$S,ThongKe_GV!$C236,TKB_HK2_Moi_Giang!$K:$K,ThongKe_GV!I$1,TKB_HK2_Moi_Giang!$L:$L,ThongKe_GV!I$2)&gt;0,"X","")</f>
        <v/>
      </c>
      <c r="J236" s="79" t="str">
        <f>IF(COUNTIFS(TKB_HK2_Moi_Giang!$S:$S,ThongKe_GV!$C236,TKB_HK2_Moi_Giang!$K:$K,ThongKe_GV!J$1,TKB_HK2_Moi_Giang!$L:$L,ThongKe_GV!J$2)&gt;0,"X","")</f>
        <v/>
      </c>
      <c r="K236" s="79" t="str">
        <f>IF(COUNTIFS(TKB_HK2_Moi_Giang!$S:$S,ThongKe_GV!$C236,TKB_HK2_Moi_Giang!$K:$K,ThongKe_GV!K$1,TKB_HK2_Moi_Giang!$L:$L,ThongKe_GV!K$2)&gt;0,"X","")</f>
        <v/>
      </c>
      <c r="L236" s="79" t="str">
        <f>IF(COUNTIFS(TKB_HK2_Moi_Giang!$S:$S,ThongKe_GV!$C236,TKB_HK2_Moi_Giang!$K:$K,ThongKe_GV!L$1,TKB_HK2_Moi_Giang!$L:$L,ThongKe_GV!L$2)&gt;0,"X","")</f>
        <v/>
      </c>
      <c r="M236" s="79" t="str">
        <f>IF(COUNTIFS(TKB_HK2_Moi_Giang!$S:$S,ThongKe_GV!$C236,TKB_HK2_Moi_Giang!$K:$K,ThongKe_GV!M$1,TKB_HK2_Moi_Giang!$L:$L,ThongKe_GV!M$2)&gt;0,"X","")</f>
        <v/>
      </c>
      <c r="N236" s="79" t="str">
        <f>IF(COUNTIFS(TKB_HK2_Moi_Giang!$S:$S,ThongKe_GV!$C236,TKB_HK2_Moi_Giang!$K:$K,ThongKe_GV!N$1,TKB_HK2_Moi_Giang!$L:$L,ThongKe_GV!N$2)&gt;0,"X","")</f>
        <v/>
      </c>
      <c r="O236" s="79" t="str">
        <f>IF(COUNTIFS(TKB_HK2_Moi_Giang!$S:$S,ThongKe_GV!$C236,TKB_HK2_Moi_Giang!$K:$K,ThongKe_GV!O$1,TKB_HK2_Moi_Giang!$L:$L,ThongKe_GV!O$2)&gt;0,"X","")</f>
        <v/>
      </c>
      <c r="P236" s="79" t="str">
        <f>IF(COUNTIFS(TKB_HK2_Moi_Giang!$S:$S,ThongKe_GV!$C236,TKB_HK2_Moi_Giang!$K:$K,ThongKe_GV!P$1,TKB_HK2_Moi_Giang!$L:$L,ThongKe_GV!P$2)&gt;0,"X","")</f>
        <v/>
      </c>
      <c r="Q236" s="80" t="str">
        <f>IF(COUNTIFS(TKB_HK2_Moi_Giang!$S:$S,ThongKe_GV!$C236,TKB_HK2_Moi_Giang!$K:$K,ThongKe_GV!Q$1,TKB_HK2_Moi_Giang!$L:$L,ThongKe_GV!Q$2)&gt;0,"X","")</f>
        <v/>
      </c>
      <c r="R236" s="80" t="str">
        <f>IF(COUNTIFS(TKB_HK2_Moi_Giang!$S:$S,ThongKe_GV!$C236,TKB_HK2_Moi_Giang!$K:$K,ThongKe_GV!R$1,TKB_HK2_Moi_Giang!$L:$L,ThongKe_GV!R$2)&gt;0,"X","")</f>
        <v/>
      </c>
      <c r="S236" s="80" t="str">
        <f>IF(COUNTIFS(TKB_HK2_Moi_Giang!$S:$S,ThongKe_GV!$C236,TKB_HK2_Moi_Giang!$K:$K,ThongKe_GV!S$1,TKB_HK2_Moi_Giang!$L:$L,ThongKe_GV!S$2)&gt;0,"X","")</f>
        <v/>
      </c>
      <c r="T236" s="80" t="str">
        <f>IF(COUNTIFS(TKB_HK2_Moi_Giang!$S:$S,ThongKe_GV!$C236,TKB_HK2_Moi_Giang!$K:$K,ThongKe_GV!T$1,TKB_HK2_Moi_Giang!$L:$L,ThongKe_GV!T$2)&gt;0,"X","")</f>
        <v/>
      </c>
      <c r="U236" s="80" t="str">
        <f>IF(COUNTIFS(TKB_HK2_Moi_Giang!$S:$S,ThongKe_GV!$C236,TKB_HK2_Moi_Giang!$K:$K,ThongKe_GV!U$1,TKB_HK2_Moi_Giang!$L:$L,ThongKe_GV!U$2)&gt;0,"X","")</f>
        <v/>
      </c>
      <c r="V236" s="80" t="str">
        <f>IF(COUNTIFS(TKB_HK2_Moi_Giang!$S:$S,ThongKe_GV!$C236,TKB_HK2_Moi_Giang!$K:$K,ThongKe_GV!V$1,TKB_HK2_Moi_Giang!$L:$L,ThongKe_GV!V$2)&gt;0,"X","")</f>
        <v/>
      </c>
      <c r="W236" s="80" t="str">
        <f>IF(COUNTIFS(TKB_HK2_Moi_Giang!$S:$S,ThongKe_GV!$C236,TKB_HK2_Moi_Giang!$K:$K,ThongKe_GV!W$1,TKB_HK2_Moi_Giang!$L:$L,ThongKe_GV!W$2)&gt;0,"X","")</f>
        <v/>
      </c>
      <c r="X236" s="80" t="str">
        <f>IF(COUNTIFS(TKB_HK2_Moi_Giang!$S:$S,ThongKe_GV!$C236,TKB_HK2_Moi_Giang!$K:$K,ThongKe_GV!X$1,TKB_HK2_Moi_Giang!$L:$L,ThongKe_GV!X$2)&gt;0,"X","")</f>
        <v/>
      </c>
      <c r="Y236" s="80" t="str">
        <f>IF(COUNTIFS(TKB_HK2_Moi_Giang!$S:$S,ThongKe_GV!$C236,TKB_HK2_Moi_Giang!$K:$K,ThongKe_GV!Y$1,TKB_HK2_Moi_Giang!$L:$L,ThongKe_GV!Y$2)&gt;0,"X","")</f>
        <v/>
      </c>
      <c r="Z236" s="80" t="str">
        <f>IF(COUNTIFS(TKB_HK2_Moi_Giang!$S:$S,ThongKe_GV!$C236,TKB_HK2_Moi_Giang!$K:$K,ThongKe_GV!Z$1,TKB_HK2_Moi_Giang!$L:$L,ThongKe_GV!Z$2)&gt;0,"X","")</f>
        <v/>
      </c>
      <c r="AA236" s="80" t="str">
        <f>IF(COUNTIFS(TKB_HK2_Moi_Giang!$S:$S,ThongKe_GV!$C236,TKB_HK2_Moi_Giang!$K:$K,ThongKe_GV!AA$1,TKB_HK2_Moi_Giang!$L:$L,ThongKe_GV!AA$2)&gt;0,"X","")</f>
        <v/>
      </c>
      <c r="AB236" s="80" t="str">
        <f>IF(COUNTIFS(TKB_HK2_Moi_Giang!$S:$S,ThongKe_GV!$C236,TKB_HK2_Moi_Giang!$K:$K,ThongKe_GV!AB$1,TKB_HK2_Moi_Giang!$L:$L,ThongKe_GV!AB$2)&gt;0,"X","")</f>
        <v/>
      </c>
    </row>
    <row r="237">
      <c r="A237" s="68" t="str">
        <f t="shared" si="7"/>
        <v>Văn hóa</v>
      </c>
      <c r="B237" s="77" t="s">
        <v>765</v>
      </c>
      <c r="C237" s="85" t="s">
        <v>766</v>
      </c>
      <c r="D237" s="85" t="s">
        <v>767</v>
      </c>
      <c r="E237" s="79" t="str">
        <f>IF(COUNTIFS(TKB_HK2_Moi_Giang!$S:$S,ThongKe_GV!$C237,TKB_HK2_Moi_Giang!$K:$K,ThongKe_GV!E$1,TKB_HK2_Moi_Giang!$L:$L,ThongKe_GV!E$2)&gt;0,"X","")</f>
        <v/>
      </c>
      <c r="F237" s="79" t="str">
        <f>IF(COUNTIFS(TKB_HK2_Moi_Giang!$S:$S,ThongKe_GV!$C237,TKB_HK2_Moi_Giang!$K:$K,ThongKe_GV!F$1,TKB_HK2_Moi_Giang!$L:$L,ThongKe_GV!F$2)&gt;0,"X","")</f>
        <v/>
      </c>
      <c r="G237" s="79" t="str">
        <f>IF(COUNTIFS(TKB_HK2_Moi_Giang!$S:$S,ThongKe_GV!$C237,TKB_HK2_Moi_Giang!$K:$K,ThongKe_GV!G$1,TKB_HK2_Moi_Giang!$L:$L,ThongKe_GV!G$2)&gt;0,"X","")</f>
        <v/>
      </c>
      <c r="H237" s="79" t="str">
        <f>IF(COUNTIFS(TKB_HK2_Moi_Giang!$S:$S,ThongKe_GV!$C237,TKB_HK2_Moi_Giang!$K:$K,ThongKe_GV!H$1,TKB_HK2_Moi_Giang!$L:$L,ThongKe_GV!H$2)&gt;0,"X","")</f>
        <v/>
      </c>
      <c r="I237" s="79" t="str">
        <f>IF(COUNTIFS(TKB_HK2_Moi_Giang!$S:$S,ThongKe_GV!$C237,TKB_HK2_Moi_Giang!$K:$K,ThongKe_GV!I$1,TKB_HK2_Moi_Giang!$L:$L,ThongKe_GV!I$2)&gt;0,"X","")</f>
        <v/>
      </c>
      <c r="J237" s="79" t="str">
        <f>IF(COUNTIFS(TKB_HK2_Moi_Giang!$S:$S,ThongKe_GV!$C237,TKB_HK2_Moi_Giang!$K:$K,ThongKe_GV!J$1,TKB_HK2_Moi_Giang!$L:$L,ThongKe_GV!J$2)&gt;0,"X","")</f>
        <v/>
      </c>
      <c r="K237" s="79" t="str">
        <f>IF(COUNTIFS(TKB_HK2_Moi_Giang!$S:$S,ThongKe_GV!$C237,TKB_HK2_Moi_Giang!$K:$K,ThongKe_GV!K$1,TKB_HK2_Moi_Giang!$L:$L,ThongKe_GV!K$2)&gt;0,"X","")</f>
        <v/>
      </c>
      <c r="L237" s="79" t="str">
        <f>IF(COUNTIFS(TKB_HK2_Moi_Giang!$S:$S,ThongKe_GV!$C237,TKB_HK2_Moi_Giang!$K:$K,ThongKe_GV!L$1,TKB_HK2_Moi_Giang!$L:$L,ThongKe_GV!L$2)&gt;0,"X","")</f>
        <v/>
      </c>
      <c r="M237" s="79" t="str">
        <f>IF(COUNTIFS(TKB_HK2_Moi_Giang!$S:$S,ThongKe_GV!$C237,TKB_HK2_Moi_Giang!$K:$K,ThongKe_GV!M$1,TKB_HK2_Moi_Giang!$L:$L,ThongKe_GV!M$2)&gt;0,"X","")</f>
        <v/>
      </c>
      <c r="N237" s="79" t="str">
        <f>IF(COUNTIFS(TKB_HK2_Moi_Giang!$S:$S,ThongKe_GV!$C237,TKB_HK2_Moi_Giang!$K:$K,ThongKe_GV!N$1,TKB_HK2_Moi_Giang!$L:$L,ThongKe_GV!N$2)&gt;0,"X","")</f>
        <v/>
      </c>
      <c r="O237" s="79" t="str">
        <f>IF(COUNTIFS(TKB_HK2_Moi_Giang!$S:$S,ThongKe_GV!$C237,TKB_HK2_Moi_Giang!$K:$K,ThongKe_GV!O$1,TKB_HK2_Moi_Giang!$L:$L,ThongKe_GV!O$2)&gt;0,"X","")</f>
        <v/>
      </c>
      <c r="P237" s="79" t="str">
        <f>IF(COUNTIFS(TKB_HK2_Moi_Giang!$S:$S,ThongKe_GV!$C237,TKB_HK2_Moi_Giang!$K:$K,ThongKe_GV!P$1,TKB_HK2_Moi_Giang!$L:$L,ThongKe_GV!P$2)&gt;0,"X","")</f>
        <v/>
      </c>
      <c r="Q237" s="80" t="str">
        <f>IF(COUNTIFS(TKB_HK2_Moi_Giang!$S:$S,ThongKe_GV!$C237,TKB_HK2_Moi_Giang!$K:$K,ThongKe_GV!Q$1,TKB_HK2_Moi_Giang!$L:$L,ThongKe_GV!Q$2)&gt;0,"X","")</f>
        <v/>
      </c>
      <c r="R237" s="80" t="str">
        <f>IF(COUNTIFS(TKB_HK2_Moi_Giang!$S:$S,ThongKe_GV!$C237,TKB_HK2_Moi_Giang!$K:$K,ThongKe_GV!R$1,TKB_HK2_Moi_Giang!$L:$L,ThongKe_GV!R$2)&gt;0,"X","")</f>
        <v/>
      </c>
      <c r="S237" s="80" t="str">
        <f>IF(COUNTIFS(TKB_HK2_Moi_Giang!$S:$S,ThongKe_GV!$C237,TKB_HK2_Moi_Giang!$K:$K,ThongKe_GV!S$1,TKB_HK2_Moi_Giang!$L:$L,ThongKe_GV!S$2)&gt;0,"X","")</f>
        <v/>
      </c>
      <c r="T237" s="80" t="str">
        <f>IF(COUNTIFS(TKB_HK2_Moi_Giang!$S:$S,ThongKe_GV!$C237,TKB_HK2_Moi_Giang!$K:$K,ThongKe_GV!T$1,TKB_HK2_Moi_Giang!$L:$L,ThongKe_GV!T$2)&gt;0,"X","")</f>
        <v/>
      </c>
      <c r="U237" s="80" t="str">
        <f>IF(COUNTIFS(TKB_HK2_Moi_Giang!$S:$S,ThongKe_GV!$C237,TKB_HK2_Moi_Giang!$K:$K,ThongKe_GV!U$1,TKB_HK2_Moi_Giang!$L:$L,ThongKe_GV!U$2)&gt;0,"X","")</f>
        <v/>
      </c>
      <c r="V237" s="80" t="str">
        <f>IF(COUNTIFS(TKB_HK2_Moi_Giang!$S:$S,ThongKe_GV!$C237,TKB_HK2_Moi_Giang!$K:$K,ThongKe_GV!V$1,TKB_HK2_Moi_Giang!$L:$L,ThongKe_GV!V$2)&gt;0,"X","")</f>
        <v/>
      </c>
      <c r="W237" s="80" t="str">
        <f>IF(COUNTIFS(TKB_HK2_Moi_Giang!$S:$S,ThongKe_GV!$C237,TKB_HK2_Moi_Giang!$K:$K,ThongKe_GV!W$1,TKB_HK2_Moi_Giang!$L:$L,ThongKe_GV!W$2)&gt;0,"X","")</f>
        <v/>
      </c>
      <c r="X237" s="80" t="str">
        <f>IF(COUNTIFS(TKB_HK2_Moi_Giang!$S:$S,ThongKe_GV!$C237,TKB_HK2_Moi_Giang!$K:$K,ThongKe_GV!X$1,TKB_HK2_Moi_Giang!$L:$L,ThongKe_GV!X$2)&gt;0,"X","")</f>
        <v/>
      </c>
      <c r="Y237" s="80" t="str">
        <f>IF(COUNTIFS(TKB_HK2_Moi_Giang!$S:$S,ThongKe_GV!$C237,TKB_HK2_Moi_Giang!$K:$K,ThongKe_GV!Y$1,TKB_HK2_Moi_Giang!$L:$L,ThongKe_GV!Y$2)&gt;0,"X","")</f>
        <v/>
      </c>
      <c r="Z237" s="80" t="str">
        <f>IF(COUNTIFS(TKB_HK2_Moi_Giang!$S:$S,ThongKe_GV!$C237,TKB_HK2_Moi_Giang!$K:$K,ThongKe_GV!Z$1,TKB_HK2_Moi_Giang!$L:$L,ThongKe_GV!Z$2)&gt;0,"X","")</f>
        <v/>
      </c>
      <c r="AA237" s="80" t="str">
        <f>IF(COUNTIFS(TKB_HK2_Moi_Giang!$S:$S,ThongKe_GV!$C237,TKB_HK2_Moi_Giang!$K:$K,ThongKe_GV!AA$1,TKB_HK2_Moi_Giang!$L:$L,ThongKe_GV!AA$2)&gt;0,"X","")</f>
        <v/>
      </c>
      <c r="AB237" s="80" t="str">
        <f>IF(COUNTIFS(TKB_HK2_Moi_Giang!$S:$S,ThongKe_GV!$C237,TKB_HK2_Moi_Giang!$K:$K,ThongKe_GV!AB$1,TKB_HK2_Moi_Giang!$L:$L,ThongKe_GV!AB$2)&gt;0,"X","")</f>
        <v/>
      </c>
    </row>
    <row r="238">
      <c r="A238" s="68" t="str">
        <f t="shared" si="7"/>
        <v>Thiết kế</v>
      </c>
      <c r="B238" s="77" t="s">
        <v>768</v>
      </c>
      <c r="C238" s="85" t="s">
        <v>769</v>
      </c>
      <c r="D238" s="85" t="s">
        <v>770</v>
      </c>
      <c r="E238" s="79" t="str">
        <f>IF(COUNTIFS(TKB_HK2_Moi_Giang!$S:$S,ThongKe_GV!$C238,TKB_HK2_Moi_Giang!$K:$K,ThongKe_GV!E$1,TKB_HK2_Moi_Giang!$L:$L,ThongKe_GV!E$2)&gt;0,"X","")</f>
        <v/>
      </c>
      <c r="F238" s="79" t="str">
        <f>IF(COUNTIFS(TKB_HK2_Moi_Giang!$S:$S,ThongKe_GV!$C238,TKB_HK2_Moi_Giang!$K:$K,ThongKe_GV!F$1,TKB_HK2_Moi_Giang!$L:$L,ThongKe_GV!F$2)&gt;0,"X","")</f>
        <v/>
      </c>
      <c r="G238" s="79" t="str">
        <f>IF(COUNTIFS(TKB_HK2_Moi_Giang!$S:$S,ThongKe_GV!$C238,TKB_HK2_Moi_Giang!$K:$K,ThongKe_GV!G$1,TKB_HK2_Moi_Giang!$L:$L,ThongKe_GV!G$2)&gt;0,"X","")</f>
        <v/>
      </c>
      <c r="H238" s="79" t="str">
        <f>IF(COUNTIFS(TKB_HK2_Moi_Giang!$S:$S,ThongKe_GV!$C238,TKB_HK2_Moi_Giang!$K:$K,ThongKe_GV!H$1,TKB_HK2_Moi_Giang!$L:$L,ThongKe_GV!H$2)&gt;0,"X","")</f>
        <v/>
      </c>
      <c r="I238" s="79" t="str">
        <f>IF(COUNTIFS(TKB_HK2_Moi_Giang!$S:$S,ThongKe_GV!$C238,TKB_HK2_Moi_Giang!$K:$K,ThongKe_GV!I$1,TKB_HK2_Moi_Giang!$L:$L,ThongKe_GV!I$2)&gt;0,"X","")</f>
        <v/>
      </c>
      <c r="J238" s="79" t="str">
        <f>IF(COUNTIFS(TKB_HK2_Moi_Giang!$S:$S,ThongKe_GV!$C238,TKB_HK2_Moi_Giang!$K:$K,ThongKe_GV!J$1,TKB_HK2_Moi_Giang!$L:$L,ThongKe_GV!J$2)&gt;0,"X","")</f>
        <v/>
      </c>
      <c r="K238" s="79" t="str">
        <f>IF(COUNTIFS(TKB_HK2_Moi_Giang!$S:$S,ThongKe_GV!$C238,TKB_HK2_Moi_Giang!$K:$K,ThongKe_GV!K$1,TKB_HK2_Moi_Giang!$L:$L,ThongKe_GV!K$2)&gt;0,"X","")</f>
        <v/>
      </c>
      <c r="L238" s="79" t="str">
        <f>IF(COUNTIFS(TKB_HK2_Moi_Giang!$S:$S,ThongKe_GV!$C238,TKB_HK2_Moi_Giang!$K:$K,ThongKe_GV!L$1,TKB_HK2_Moi_Giang!$L:$L,ThongKe_GV!L$2)&gt;0,"X","")</f>
        <v/>
      </c>
      <c r="M238" s="79" t="str">
        <f>IF(COUNTIFS(TKB_HK2_Moi_Giang!$S:$S,ThongKe_GV!$C238,TKB_HK2_Moi_Giang!$K:$K,ThongKe_GV!M$1,TKB_HK2_Moi_Giang!$L:$L,ThongKe_GV!M$2)&gt;0,"X","")</f>
        <v/>
      </c>
      <c r="N238" s="79" t="str">
        <f>IF(COUNTIFS(TKB_HK2_Moi_Giang!$S:$S,ThongKe_GV!$C238,TKB_HK2_Moi_Giang!$K:$K,ThongKe_GV!N$1,TKB_HK2_Moi_Giang!$L:$L,ThongKe_GV!N$2)&gt;0,"X","")</f>
        <v/>
      </c>
      <c r="O238" s="79" t="str">
        <f>IF(COUNTIFS(TKB_HK2_Moi_Giang!$S:$S,ThongKe_GV!$C238,TKB_HK2_Moi_Giang!$K:$K,ThongKe_GV!O$1,TKB_HK2_Moi_Giang!$L:$L,ThongKe_GV!O$2)&gt;0,"X","")</f>
        <v/>
      </c>
      <c r="P238" s="79" t="str">
        <f>IF(COUNTIFS(TKB_HK2_Moi_Giang!$S:$S,ThongKe_GV!$C238,TKB_HK2_Moi_Giang!$K:$K,ThongKe_GV!P$1,TKB_HK2_Moi_Giang!$L:$L,ThongKe_GV!P$2)&gt;0,"X","")</f>
        <v/>
      </c>
      <c r="Q238" s="80" t="str">
        <f>IF(COUNTIFS(TKB_HK2_Moi_Giang!$S:$S,ThongKe_GV!$C238,TKB_HK2_Moi_Giang!$K:$K,ThongKe_GV!Q$1,TKB_HK2_Moi_Giang!$L:$L,ThongKe_GV!Q$2)&gt;0,"X","")</f>
        <v/>
      </c>
      <c r="R238" s="80" t="str">
        <f>IF(COUNTIFS(TKB_HK2_Moi_Giang!$S:$S,ThongKe_GV!$C238,TKB_HK2_Moi_Giang!$K:$K,ThongKe_GV!R$1,TKB_HK2_Moi_Giang!$L:$L,ThongKe_GV!R$2)&gt;0,"X","")</f>
        <v/>
      </c>
      <c r="S238" s="80" t="str">
        <f>IF(COUNTIFS(TKB_HK2_Moi_Giang!$S:$S,ThongKe_GV!$C238,TKB_HK2_Moi_Giang!$K:$K,ThongKe_GV!S$1,TKB_HK2_Moi_Giang!$L:$L,ThongKe_GV!S$2)&gt;0,"X","")</f>
        <v/>
      </c>
      <c r="T238" s="80" t="str">
        <f>IF(COUNTIFS(TKB_HK2_Moi_Giang!$S:$S,ThongKe_GV!$C238,TKB_HK2_Moi_Giang!$K:$K,ThongKe_GV!T$1,TKB_HK2_Moi_Giang!$L:$L,ThongKe_GV!T$2)&gt;0,"X","")</f>
        <v/>
      </c>
      <c r="U238" s="80" t="str">
        <f>IF(COUNTIFS(TKB_HK2_Moi_Giang!$S:$S,ThongKe_GV!$C238,TKB_HK2_Moi_Giang!$K:$K,ThongKe_GV!U$1,TKB_HK2_Moi_Giang!$L:$L,ThongKe_GV!U$2)&gt;0,"X","")</f>
        <v/>
      </c>
      <c r="V238" s="80" t="str">
        <f>IF(COUNTIFS(TKB_HK2_Moi_Giang!$S:$S,ThongKe_GV!$C238,TKB_HK2_Moi_Giang!$K:$K,ThongKe_GV!V$1,TKB_HK2_Moi_Giang!$L:$L,ThongKe_GV!V$2)&gt;0,"X","")</f>
        <v/>
      </c>
      <c r="W238" s="80" t="str">
        <f>IF(COUNTIFS(TKB_HK2_Moi_Giang!$S:$S,ThongKe_GV!$C238,TKB_HK2_Moi_Giang!$K:$K,ThongKe_GV!W$1,TKB_HK2_Moi_Giang!$L:$L,ThongKe_GV!W$2)&gt;0,"X","")</f>
        <v/>
      </c>
      <c r="X238" s="80" t="str">
        <f>IF(COUNTIFS(TKB_HK2_Moi_Giang!$S:$S,ThongKe_GV!$C238,TKB_HK2_Moi_Giang!$K:$K,ThongKe_GV!X$1,TKB_HK2_Moi_Giang!$L:$L,ThongKe_GV!X$2)&gt;0,"X","")</f>
        <v/>
      </c>
      <c r="Y238" s="80" t="str">
        <f>IF(COUNTIFS(TKB_HK2_Moi_Giang!$S:$S,ThongKe_GV!$C238,TKB_HK2_Moi_Giang!$K:$K,ThongKe_GV!Y$1,TKB_HK2_Moi_Giang!$L:$L,ThongKe_GV!Y$2)&gt;0,"X","")</f>
        <v/>
      </c>
      <c r="Z238" s="80" t="str">
        <f>IF(COUNTIFS(TKB_HK2_Moi_Giang!$S:$S,ThongKe_GV!$C238,TKB_HK2_Moi_Giang!$K:$K,ThongKe_GV!Z$1,TKB_HK2_Moi_Giang!$L:$L,ThongKe_GV!Z$2)&gt;0,"X","")</f>
        <v/>
      </c>
      <c r="AA238" s="80" t="str">
        <f>IF(COUNTIFS(TKB_HK2_Moi_Giang!$S:$S,ThongKe_GV!$C238,TKB_HK2_Moi_Giang!$K:$K,ThongKe_GV!AA$1,TKB_HK2_Moi_Giang!$L:$L,ThongKe_GV!AA$2)&gt;0,"X","")</f>
        <v/>
      </c>
      <c r="AB238" s="80" t="str">
        <f>IF(COUNTIFS(TKB_HK2_Moi_Giang!$S:$S,ThongKe_GV!$C238,TKB_HK2_Moi_Giang!$K:$K,ThongKe_GV!AB$1,TKB_HK2_Moi_Giang!$L:$L,ThongKe_GV!AB$2)&gt;0,"X","")</f>
        <v/>
      </c>
    </row>
    <row r="239">
      <c r="A239" s="68" t="str">
        <f t="shared" si="7"/>
        <v>Ngoại ngữ</v>
      </c>
      <c r="B239" s="77" t="s">
        <v>771</v>
      </c>
      <c r="C239" s="85" t="s">
        <v>772</v>
      </c>
      <c r="D239" s="85" t="s">
        <v>773</v>
      </c>
      <c r="E239" s="79" t="str">
        <f>IF(COUNTIFS(TKB_HK2_Moi_Giang!$S:$S,ThongKe_GV!$C239,TKB_HK2_Moi_Giang!$K:$K,ThongKe_GV!E$1,TKB_HK2_Moi_Giang!$L:$L,ThongKe_GV!E$2)&gt;0,"X","")</f>
        <v/>
      </c>
      <c r="F239" s="79" t="str">
        <f>IF(COUNTIFS(TKB_HK2_Moi_Giang!$S:$S,ThongKe_GV!$C239,TKB_HK2_Moi_Giang!$K:$K,ThongKe_GV!F$1,TKB_HK2_Moi_Giang!$L:$L,ThongKe_GV!F$2)&gt;0,"X","")</f>
        <v/>
      </c>
      <c r="G239" s="79" t="str">
        <f>IF(COUNTIFS(TKB_HK2_Moi_Giang!$S:$S,ThongKe_GV!$C239,TKB_HK2_Moi_Giang!$K:$K,ThongKe_GV!G$1,TKB_HK2_Moi_Giang!$L:$L,ThongKe_GV!G$2)&gt;0,"X","")</f>
        <v/>
      </c>
      <c r="H239" s="79" t="str">
        <f>IF(COUNTIFS(TKB_HK2_Moi_Giang!$S:$S,ThongKe_GV!$C239,TKB_HK2_Moi_Giang!$K:$K,ThongKe_GV!H$1,TKB_HK2_Moi_Giang!$L:$L,ThongKe_GV!H$2)&gt;0,"X","")</f>
        <v/>
      </c>
      <c r="I239" s="79" t="str">
        <f>IF(COUNTIFS(TKB_HK2_Moi_Giang!$S:$S,ThongKe_GV!$C239,TKB_HK2_Moi_Giang!$K:$K,ThongKe_GV!I$1,TKB_HK2_Moi_Giang!$L:$L,ThongKe_GV!I$2)&gt;0,"X","")</f>
        <v/>
      </c>
      <c r="J239" s="79" t="str">
        <f>IF(COUNTIFS(TKB_HK2_Moi_Giang!$S:$S,ThongKe_GV!$C239,TKB_HK2_Moi_Giang!$K:$K,ThongKe_GV!J$1,TKB_HK2_Moi_Giang!$L:$L,ThongKe_GV!J$2)&gt;0,"X","")</f>
        <v/>
      </c>
      <c r="K239" s="79" t="str">
        <f>IF(COUNTIFS(TKB_HK2_Moi_Giang!$S:$S,ThongKe_GV!$C239,TKB_HK2_Moi_Giang!$K:$K,ThongKe_GV!K$1,TKB_HK2_Moi_Giang!$L:$L,ThongKe_GV!K$2)&gt;0,"X","")</f>
        <v/>
      </c>
      <c r="L239" s="79" t="str">
        <f>IF(COUNTIFS(TKB_HK2_Moi_Giang!$S:$S,ThongKe_GV!$C239,TKB_HK2_Moi_Giang!$K:$K,ThongKe_GV!L$1,TKB_HK2_Moi_Giang!$L:$L,ThongKe_GV!L$2)&gt;0,"X","")</f>
        <v/>
      </c>
      <c r="M239" s="79" t="str">
        <f>IF(COUNTIFS(TKB_HK2_Moi_Giang!$S:$S,ThongKe_GV!$C239,TKB_HK2_Moi_Giang!$K:$K,ThongKe_GV!M$1,TKB_HK2_Moi_Giang!$L:$L,ThongKe_GV!M$2)&gt;0,"X","")</f>
        <v/>
      </c>
      <c r="N239" s="79" t="str">
        <f>IF(COUNTIFS(TKB_HK2_Moi_Giang!$S:$S,ThongKe_GV!$C239,TKB_HK2_Moi_Giang!$K:$K,ThongKe_GV!N$1,TKB_HK2_Moi_Giang!$L:$L,ThongKe_GV!N$2)&gt;0,"X","")</f>
        <v/>
      </c>
      <c r="O239" s="79" t="str">
        <f>IF(COUNTIFS(TKB_HK2_Moi_Giang!$S:$S,ThongKe_GV!$C239,TKB_HK2_Moi_Giang!$K:$K,ThongKe_GV!O$1,TKB_HK2_Moi_Giang!$L:$L,ThongKe_GV!O$2)&gt;0,"X","")</f>
        <v/>
      </c>
      <c r="P239" s="79" t="str">
        <f>IF(COUNTIFS(TKB_HK2_Moi_Giang!$S:$S,ThongKe_GV!$C239,TKB_HK2_Moi_Giang!$K:$K,ThongKe_GV!P$1,TKB_HK2_Moi_Giang!$L:$L,ThongKe_GV!P$2)&gt;0,"X","")</f>
        <v/>
      </c>
      <c r="Q239" s="80" t="str">
        <f>IF(COUNTIFS(TKB_HK2_Moi_Giang!$S:$S,ThongKe_GV!$C239,TKB_HK2_Moi_Giang!$K:$K,ThongKe_GV!Q$1,TKB_HK2_Moi_Giang!$L:$L,ThongKe_GV!Q$2)&gt;0,"X","")</f>
        <v/>
      </c>
      <c r="R239" s="80" t="str">
        <f>IF(COUNTIFS(TKB_HK2_Moi_Giang!$S:$S,ThongKe_GV!$C239,TKB_HK2_Moi_Giang!$K:$K,ThongKe_GV!R$1,TKB_HK2_Moi_Giang!$L:$L,ThongKe_GV!R$2)&gt;0,"X","")</f>
        <v/>
      </c>
      <c r="S239" s="80" t="str">
        <f>IF(COUNTIFS(TKB_HK2_Moi_Giang!$S:$S,ThongKe_GV!$C239,TKB_HK2_Moi_Giang!$K:$K,ThongKe_GV!S$1,TKB_HK2_Moi_Giang!$L:$L,ThongKe_GV!S$2)&gt;0,"X","")</f>
        <v/>
      </c>
      <c r="T239" s="80" t="str">
        <f>IF(COUNTIFS(TKB_HK2_Moi_Giang!$S:$S,ThongKe_GV!$C239,TKB_HK2_Moi_Giang!$K:$K,ThongKe_GV!T$1,TKB_HK2_Moi_Giang!$L:$L,ThongKe_GV!T$2)&gt;0,"X","")</f>
        <v/>
      </c>
      <c r="U239" s="80" t="str">
        <f>IF(COUNTIFS(TKB_HK2_Moi_Giang!$S:$S,ThongKe_GV!$C239,TKB_HK2_Moi_Giang!$K:$K,ThongKe_GV!U$1,TKB_HK2_Moi_Giang!$L:$L,ThongKe_GV!U$2)&gt;0,"X","")</f>
        <v/>
      </c>
      <c r="V239" s="80" t="str">
        <f>IF(COUNTIFS(TKB_HK2_Moi_Giang!$S:$S,ThongKe_GV!$C239,TKB_HK2_Moi_Giang!$K:$K,ThongKe_GV!V$1,TKB_HK2_Moi_Giang!$L:$L,ThongKe_GV!V$2)&gt;0,"X","")</f>
        <v/>
      </c>
      <c r="W239" s="80" t="str">
        <f>IF(COUNTIFS(TKB_HK2_Moi_Giang!$S:$S,ThongKe_GV!$C239,TKB_HK2_Moi_Giang!$K:$K,ThongKe_GV!W$1,TKB_HK2_Moi_Giang!$L:$L,ThongKe_GV!W$2)&gt;0,"X","")</f>
        <v/>
      </c>
      <c r="X239" s="80" t="str">
        <f>IF(COUNTIFS(TKB_HK2_Moi_Giang!$S:$S,ThongKe_GV!$C239,TKB_HK2_Moi_Giang!$K:$K,ThongKe_GV!X$1,TKB_HK2_Moi_Giang!$L:$L,ThongKe_GV!X$2)&gt;0,"X","")</f>
        <v/>
      </c>
      <c r="Y239" s="80" t="str">
        <f>IF(COUNTIFS(TKB_HK2_Moi_Giang!$S:$S,ThongKe_GV!$C239,TKB_HK2_Moi_Giang!$K:$K,ThongKe_GV!Y$1,TKB_HK2_Moi_Giang!$L:$L,ThongKe_GV!Y$2)&gt;0,"X","")</f>
        <v/>
      </c>
      <c r="Z239" s="80" t="str">
        <f>IF(COUNTIFS(TKB_HK2_Moi_Giang!$S:$S,ThongKe_GV!$C239,TKB_HK2_Moi_Giang!$K:$K,ThongKe_GV!Z$1,TKB_HK2_Moi_Giang!$L:$L,ThongKe_GV!Z$2)&gt;0,"X","")</f>
        <v/>
      </c>
      <c r="AA239" s="80" t="str">
        <f>IF(COUNTIFS(TKB_HK2_Moi_Giang!$S:$S,ThongKe_GV!$C239,TKB_HK2_Moi_Giang!$K:$K,ThongKe_GV!AA$1,TKB_HK2_Moi_Giang!$L:$L,ThongKe_GV!AA$2)&gt;0,"X","")</f>
        <v/>
      </c>
      <c r="AB239" s="80" t="str">
        <f>IF(COUNTIFS(TKB_HK2_Moi_Giang!$S:$S,ThongKe_GV!$C239,TKB_HK2_Moi_Giang!$K:$K,ThongKe_GV!AB$1,TKB_HK2_Moi_Giang!$L:$L,ThongKe_GV!AB$2)&gt;0,"X","")</f>
        <v/>
      </c>
    </row>
    <row r="240">
      <c r="A240" s="68" t="str">
        <f t="shared" si="7"/>
        <v>Thiết kế</v>
      </c>
      <c r="B240" s="77" t="s">
        <v>774</v>
      </c>
      <c r="C240" s="85" t="s">
        <v>775</v>
      </c>
      <c r="D240" s="85" t="s">
        <v>776</v>
      </c>
      <c r="E240" s="79" t="str">
        <f>IF(COUNTIFS(TKB_HK2_Moi_Giang!$S:$S,ThongKe_GV!$C240,TKB_HK2_Moi_Giang!$K:$K,ThongKe_GV!E$1,TKB_HK2_Moi_Giang!$L:$L,ThongKe_GV!E$2)&gt;0,"X","")</f>
        <v/>
      </c>
      <c r="F240" s="79" t="str">
        <f>IF(COUNTIFS(TKB_HK2_Moi_Giang!$S:$S,ThongKe_GV!$C240,TKB_HK2_Moi_Giang!$K:$K,ThongKe_GV!F$1,TKB_HK2_Moi_Giang!$L:$L,ThongKe_GV!F$2)&gt;0,"X","")</f>
        <v/>
      </c>
      <c r="G240" s="79" t="str">
        <f>IF(COUNTIFS(TKB_HK2_Moi_Giang!$S:$S,ThongKe_GV!$C240,TKB_HK2_Moi_Giang!$K:$K,ThongKe_GV!G$1,TKB_HK2_Moi_Giang!$L:$L,ThongKe_GV!G$2)&gt;0,"X","")</f>
        <v/>
      </c>
      <c r="H240" s="79" t="str">
        <f>IF(COUNTIFS(TKB_HK2_Moi_Giang!$S:$S,ThongKe_GV!$C240,TKB_HK2_Moi_Giang!$K:$K,ThongKe_GV!H$1,TKB_HK2_Moi_Giang!$L:$L,ThongKe_GV!H$2)&gt;0,"X","")</f>
        <v/>
      </c>
      <c r="I240" s="79" t="str">
        <f>IF(COUNTIFS(TKB_HK2_Moi_Giang!$S:$S,ThongKe_GV!$C240,TKB_HK2_Moi_Giang!$K:$K,ThongKe_GV!I$1,TKB_HK2_Moi_Giang!$L:$L,ThongKe_GV!I$2)&gt;0,"X","")</f>
        <v/>
      </c>
      <c r="J240" s="79" t="str">
        <f>IF(COUNTIFS(TKB_HK2_Moi_Giang!$S:$S,ThongKe_GV!$C240,TKB_HK2_Moi_Giang!$K:$K,ThongKe_GV!J$1,TKB_HK2_Moi_Giang!$L:$L,ThongKe_GV!J$2)&gt;0,"X","")</f>
        <v/>
      </c>
      <c r="K240" s="79" t="str">
        <f>IF(COUNTIFS(TKB_HK2_Moi_Giang!$S:$S,ThongKe_GV!$C240,TKB_HK2_Moi_Giang!$K:$K,ThongKe_GV!K$1,TKB_HK2_Moi_Giang!$L:$L,ThongKe_GV!K$2)&gt;0,"X","")</f>
        <v/>
      </c>
      <c r="L240" s="79" t="str">
        <f>IF(COUNTIFS(TKB_HK2_Moi_Giang!$S:$S,ThongKe_GV!$C240,TKB_HK2_Moi_Giang!$K:$K,ThongKe_GV!L$1,TKB_HK2_Moi_Giang!$L:$L,ThongKe_GV!L$2)&gt;0,"X","")</f>
        <v/>
      </c>
      <c r="M240" s="79" t="str">
        <f>IF(COUNTIFS(TKB_HK2_Moi_Giang!$S:$S,ThongKe_GV!$C240,TKB_HK2_Moi_Giang!$K:$K,ThongKe_GV!M$1,TKB_HK2_Moi_Giang!$L:$L,ThongKe_GV!M$2)&gt;0,"X","")</f>
        <v/>
      </c>
      <c r="N240" s="79" t="str">
        <f>IF(COUNTIFS(TKB_HK2_Moi_Giang!$S:$S,ThongKe_GV!$C240,TKB_HK2_Moi_Giang!$K:$K,ThongKe_GV!N$1,TKB_HK2_Moi_Giang!$L:$L,ThongKe_GV!N$2)&gt;0,"X","")</f>
        <v/>
      </c>
      <c r="O240" s="79" t="str">
        <f>IF(COUNTIFS(TKB_HK2_Moi_Giang!$S:$S,ThongKe_GV!$C240,TKB_HK2_Moi_Giang!$K:$K,ThongKe_GV!O$1,TKB_HK2_Moi_Giang!$L:$L,ThongKe_GV!O$2)&gt;0,"X","")</f>
        <v/>
      </c>
      <c r="P240" s="79" t="str">
        <f>IF(COUNTIFS(TKB_HK2_Moi_Giang!$S:$S,ThongKe_GV!$C240,TKB_HK2_Moi_Giang!$K:$K,ThongKe_GV!P$1,TKB_HK2_Moi_Giang!$L:$L,ThongKe_GV!P$2)&gt;0,"X","")</f>
        <v/>
      </c>
      <c r="Q240" s="80" t="str">
        <f>IF(COUNTIFS(TKB_HK2_Moi_Giang!$S:$S,ThongKe_GV!$C240,TKB_HK2_Moi_Giang!$K:$K,ThongKe_GV!Q$1,TKB_HK2_Moi_Giang!$L:$L,ThongKe_GV!Q$2)&gt;0,"X","")</f>
        <v/>
      </c>
      <c r="R240" s="80" t="str">
        <f>IF(COUNTIFS(TKB_HK2_Moi_Giang!$S:$S,ThongKe_GV!$C240,TKB_HK2_Moi_Giang!$K:$K,ThongKe_GV!R$1,TKB_HK2_Moi_Giang!$L:$L,ThongKe_GV!R$2)&gt;0,"X","")</f>
        <v/>
      </c>
      <c r="S240" s="80" t="str">
        <f>IF(COUNTIFS(TKB_HK2_Moi_Giang!$S:$S,ThongKe_GV!$C240,TKB_HK2_Moi_Giang!$K:$K,ThongKe_GV!S$1,TKB_HK2_Moi_Giang!$L:$L,ThongKe_GV!S$2)&gt;0,"X","")</f>
        <v/>
      </c>
      <c r="T240" s="80" t="str">
        <f>IF(COUNTIFS(TKB_HK2_Moi_Giang!$S:$S,ThongKe_GV!$C240,TKB_HK2_Moi_Giang!$K:$K,ThongKe_GV!T$1,TKB_HK2_Moi_Giang!$L:$L,ThongKe_GV!T$2)&gt;0,"X","")</f>
        <v/>
      </c>
      <c r="U240" s="80" t="str">
        <f>IF(COUNTIFS(TKB_HK2_Moi_Giang!$S:$S,ThongKe_GV!$C240,TKB_HK2_Moi_Giang!$K:$K,ThongKe_GV!U$1,TKB_HK2_Moi_Giang!$L:$L,ThongKe_GV!U$2)&gt;0,"X","")</f>
        <v/>
      </c>
      <c r="V240" s="80" t="str">
        <f>IF(COUNTIFS(TKB_HK2_Moi_Giang!$S:$S,ThongKe_GV!$C240,TKB_HK2_Moi_Giang!$K:$K,ThongKe_GV!V$1,TKB_HK2_Moi_Giang!$L:$L,ThongKe_GV!V$2)&gt;0,"X","")</f>
        <v/>
      </c>
      <c r="W240" s="80" t="str">
        <f>IF(COUNTIFS(TKB_HK2_Moi_Giang!$S:$S,ThongKe_GV!$C240,TKB_HK2_Moi_Giang!$K:$K,ThongKe_GV!W$1,TKB_HK2_Moi_Giang!$L:$L,ThongKe_GV!W$2)&gt;0,"X","")</f>
        <v/>
      </c>
      <c r="X240" s="80" t="str">
        <f>IF(COUNTIFS(TKB_HK2_Moi_Giang!$S:$S,ThongKe_GV!$C240,TKB_HK2_Moi_Giang!$K:$K,ThongKe_GV!X$1,TKB_HK2_Moi_Giang!$L:$L,ThongKe_GV!X$2)&gt;0,"X","")</f>
        <v/>
      </c>
      <c r="Y240" s="80" t="str">
        <f>IF(COUNTIFS(TKB_HK2_Moi_Giang!$S:$S,ThongKe_GV!$C240,TKB_HK2_Moi_Giang!$K:$K,ThongKe_GV!Y$1,TKB_HK2_Moi_Giang!$L:$L,ThongKe_GV!Y$2)&gt;0,"X","")</f>
        <v/>
      </c>
      <c r="Z240" s="80" t="str">
        <f>IF(COUNTIFS(TKB_HK2_Moi_Giang!$S:$S,ThongKe_GV!$C240,TKB_HK2_Moi_Giang!$K:$K,ThongKe_GV!Z$1,TKB_HK2_Moi_Giang!$L:$L,ThongKe_GV!Z$2)&gt;0,"X","")</f>
        <v/>
      </c>
      <c r="AA240" s="80" t="str">
        <f>IF(COUNTIFS(TKB_HK2_Moi_Giang!$S:$S,ThongKe_GV!$C240,TKB_HK2_Moi_Giang!$K:$K,ThongKe_GV!AA$1,TKB_HK2_Moi_Giang!$L:$L,ThongKe_GV!AA$2)&gt;0,"X","")</f>
        <v/>
      </c>
      <c r="AB240" s="80" t="str">
        <f>IF(COUNTIFS(TKB_HK2_Moi_Giang!$S:$S,ThongKe_GV!$C240,TKB_HK2_Moi_Giang!$K:$K,ThongKe_GV!AB$1,TKB_HK2_Moi_Giang!$L:$L,ThongKe_GV!AB$2)&gt;0,"X","")</f>
        <v/>
      </c>
    </row>
    <row r="241">
      <c r="A241" s="68" t="str">
        <f t="shared" si="7"/>
        <v>Văn hóa</v>
      </c>
      <c r="B241" s="77" t="s">
        <v>777</v>
      </c>
      <c r="C241" s="85" t="s">
        <v>778</v>
      </c>
      <c r="D241" s="85" t="s">
        <v>779</v>
      </c>
      <c r="E241" s="79" t="str">
        <f>IF(COUNTIFS(TKB_HK2_Moi_Giang!$S:$S,ThongKe_GV!$C241,TKB_HK2_Moi_Giang!$K:$K,ThongKe_GV!E$1,TKB_HK2_Moi_Giang!$L:$L,ThongKe_GV!E$2)&gt;0,"X","")</f>
        <v/>
      </c>
      <c r="F241" s="79" t="str">
        <f>IF(COUNTIFS(TKB_HK2_Moi_Giang!$S:$S,ThongKe_GV!$C241,TKB_HK2_Moi_Giang!$K:$K,ThongKe_GV!F$1,TKB_HK2_Moi_Giang!$L:$L,ThongKe_GV!F$2)&gt;0,"X","")</f>
        <v/>
      </c>
      <c r="G241" s="79" t="str">
        <f>IF(COUNTIFS(TKB_HK2_Moi_Giang!$S:$S,ThongKe_GV!$C241,TKB_HK2_Moi_Giang!$K:$K,ThongKe_GV!G$1,TKB_HK2_Moi_Giang!$L:$L,ThongKe_GV!G$2)&gt;0,"X","")</f>
        <v/>
      </c>
      <c r="H241" s="79" t="str">
        <f>IF(COUNTIFS(TKB_HK2_Moi_Giang!$S:$S,ThongKe_GV!$C241,TKB_HK2_Moi_Giang!$K:$K,ThongKe_GV!H$1,TKB_HK2_Moi_Giang!$L:$L,ThongKe_GV!H$2)&gt;0,"X","")</f>
        <v/>
      </c>
      <c r="I241" s="79" t="str">
        <f>IF(COUNTIFS(TKB_HK2_Moi_Giang!$S:$S,ThongKe_GV!$C241,TKB_HK2_Moi_Giang!$K:$K,ThongKe_GV!I$1,TKB_HK2_Moi_Giang!$L:$L,ThongKe_GV!I$2)&gt;0,"X","")</f>
        <v/>
      </c>
      <c r="J241" s="79" t="str">
        <f>IF(COUNTIFS(TKB_HK2_Moi_Giang!$S:$S,ThongKe_GV!$C241,TKB_HK2_Moi_Giang!$K:$K,ThongKe_GV!J$1,TKB_HK2_Moi_Giang!$L:$L,ThongKe_GV!J$2)&gt;0,"X","")</f>
        <v/>
      </c>
      <c r="K241" s="79" t="str">
        <f>IF(COUNTIFS(TKB_HK2_Moi_Giang!$S:$S,ThongKe_GV!$C241,TKB_HK2_Moi_Giang!$K:$K,ThongKe_GV!K$1,TKB_HK2_Moi_Giang!$L:$L,ThongKe_GV!K$2)&gt;0,"X","")</f>
        <v/>
      </c>
      <c r="L241" s="79" t="str">
        <f>IF(COUNTIFS(TKB_HK2_Moi_Giang!$S:$S,ThongKe_GV!$C241,TKB_HK2_Moi_Giang!$K:$K,ThongKe_GV!L$1,TKB_HK2_Moi_Giang!$L:$L,ThongKe_GV!L$2)&gt;0,"X","")</f>
        <v/>
      </c>
      <c r="M241" s="79" t="str">
        <f>IF(COUNTIFS(TKB_HK2_Moi_Giang!$S:$S,ThongKe_GV!$C241,TKB_HK2_Moi_Giang!$K:$K,ThongKe_GV!M$1,TKB_HK2_Moi_Giang!$L:$L,ThongKe_GV!M$2)&gt;0,"X","")</f>
        <v/>
      </c>
      <c r="N241" s="79" t="str">
        <f>IF(COUNTIFS(TKB_HK2_Moi_Giang!$S:$S,ThongKe_GV!$C241,TKB_HK2_Moi_Giang!$K:$K,ThongKe_GV!N$1,TKB_HK2_Moi_Giang!$L:$L,ThongKe_GV!N$2)&gt;0,"X","")</f>
        <v/>
      </c>
      <c r="O241" s="79" t="str">
        <f>IF(COUNTIFS(TKB_HK2_Moi_Giang!$S:$S,ThongKe_GV!$C241,TKB_HK2_Moi_Giang!$K:$K,ThongKe_GV!O$1,TKB_HK2_Moi_Giang!$L:$L,ThongKe_GV!O$2)&gt;0,"X","")</f>
        <v/>
      </c>
      <c r="P241" s="79" t="str">
        <f>IF(COUNTIFS(TKB_HK2_Moi_Giang!$S:$S,ThongKe_GV!$C241,TKB_HK2_Moi_Giang!$K:$K,ThongKe_GV!P$1,TKB_HK2_Moi_Giang!$L:$L,ThongKe_GV!P$2)&gt;0,"X","")</f>
        <v/>
      </c>
      <c r="Q241" s="80" t="str">
        <f>IF(COUNTIFS(TKB_HK2_Moi_Giang!$S:$S,ThongKe_GV!$C241,TKB_HK2_Moi_Giang!$K:$K,ThongKe_GV!Q$1,TKB_HK2_Moi_Giang!$L:$L,ThongKe_GV!Q$2)&gt;0,"X","")</f>
        <v/>
      </c>
      <c r="R241" s="80" t="str">
        <f>IF(COUNTIFS(TKB_HK2_Moi_Giang!$S:$S,ThongKe_GV!$C241,TKB_HK2_Moi_Giang!$K:$K,ThongKe_GV!R$1,TKB_HK2_Moi_Giang!$L:$L,ThongKe_GV!R$2)&gt;0,"X","")</f>
        <v/>
      </c>
      <c r="S241" s="80" t="str">
        <f>IF(COUNTIFS(TKB_HK2_Moi_Giang!$S:$S,ThongKe_GV!$C241,TKB_HK2_Moi_Giang!$K:$K,ThongKe_GV!S$1,TKB_HK2_Moi_Giang!$L:$L,ThongKe_GV!S$2)&gt;0,"X","")</f>
        <v/>
      </c>
      <c r="T241" s="80" t="str">
        <f>IF(COUNTIFS(TKB_HK2_Moi_Giang!$S:$S,ThongKe_GV!$C241,TKB_HK2_Moi_Giang!$K:$K,ThongKe_GV!T$1,TKB_HK2_Moi_Giang!$L:$L,ThongKe_GV!T$2)&gt;0,"X","")</f>
        <v/>
      </c>
      <c r="U241" s="80" t="str">
        <f>IF(COUNTIFS(TKB_HK2_Moi_Giang!$S:$S,ThongKe_GV!$C241,TKB_HK2_Moi_Giang!$K:$K,ThongKe_GV!U$1,TKB_HK2_Moi_Giang!$L:$L,ThongKe_GV!U$2)&gt;0,"X","")</f>
        <v/>
      </c>
      <c r="V241" s="80" t="str">
        <f>IF(COUNTIFS(TKB_HK2_Moi_Giang!$S:$S,ThongKe_GV!$C241,TKB_HK2_Moi_Giang!$K:$K,ThongKe_GV!V$1,TKB_HK2_Moi_Giang!$L:$L,ThongKe_GV!V$2)&gt;0,"X","")</f>
        <v/>
      </c>
      <c r="W241" s="80" t="str">
        <f>IF(COUNTIFS(TKB_HK2_Moi_Giang!$S:$S,ThongKe_GV!$C241,TKB_HK2_Moi_Giang!$K:$K,ThongKe_GV!W$1,TKB_HK2_Moi_Giang!$L:$L,ThongKe_GV!W$2)&gt;0,"X","")</f>
        <v/>
      </c>
      <c r="X241" s="80" t="str">
        <f>IF(COUNTIFS(TKB_HK2_Moi_Giang!$S:$S,ThongKe_GV!$C241,TKB_HK2_Moi_Giang!$K:$K,ThongKe_GV!X$1,TKB_HK2_Moi_Giang!$L:$L,ThongKe_GV!X$2)&gt;0,"X","")</f>
        <v/>
      </c>
      <c r="Y241" s="80" t="str">
        <f>IF(COUNTIFS(TKB_HK2_Moi_Giang!$S:$S,ThongKe_GV!$C241,TKB_HK2_Moi_Giang!$K:$K,ThongKe_GV!Y$1,TKB_HK2_Moi_Giang!$L:$L,ThongKe_GV!Y$2)&gt;0,"X","")</f>
        <v/>
      </c>
      <c r="Z241" s="80" t="str">
        <f>IF(COUNTIFS(TKB_HK2_Moi_Giang!$S:$S,ThongKe_GV!$C241,TKB_HK2_Moi_Giang!$K:$K,ThongKe_GV!Z$1,TKB_HK2_Moi_Giang!$L:$L,ThongKe_GV!Z$2)&gt;0,"X","")</f>
        <v/>
      </c>
      <c r="AA241" s="80" t="str">
        <f>IF(COUNTIFS(TKB_HK2_Moi_Giang!$S:$S,ThongKe_GV!$C241,TKB_HK2_Moi_Giang!$K:$K,ThongKe_GV!AA$1,TKB_HK2_Moi_Giang!$L:$L,ThongKe_GV!AA$2)&gt;0,"X","")</f>
        <v/>
      </c>
      <c r="AB241" s="80" t="str">
        <f>IF(COUNTIFS(TKB_HK2_Moi_Giang!$S:$S,ThongKe_GV!$C241,TKB_HK2_Moi_Giang!$K:$K,ThongKe_GV!AB$1,TKB_HK2_Moi_Giang!$L:$L,ThongKe_GV!AB$2)&gt;0,"X","")</f>
        <v/>
      </c>
    </row>
    <row r="242">
      <c r="A242" s="68" t="str">
        <f t="shared" si="7"/>
        <v>Quản trị</v>
      </c>
      <c r="B242" s="77" t="s">
        <v>687</v>
      </c>
      <c r="C242" s="85" t="s">
        <v>780</v>
      </c>
      <c r="D242" s="85" t="s">
        <v>689</v>
      </c>
      <c r="E242" s="79" t="str">
        <f>IF(COUNTIFS(TKB_HK2_Moi_Giang!$S:$S,ThongKe_GV!$C242,TKB_HK2_Moi_Giang!$K:$K,ThongKe_GV!E$1,TKB_HK2_Moi_Giang!$L:$L,ThongKe_GV!E$2)&gt;0,"X","")</f>
        <v/>
      </c>
      <c r="F242" s="79" t="str">
        <f>IF(COUNTIFS(TKB_HK2_Moi_Giang!$S:$S,ThongKe_GV!$C242,TKB_HK2_Moi_Giang!$K:$K,ThongKe_GV!F$1,TKB_HK2_Moi_Giang!$L:$L,ThongKe_GV!F$2)&gt;0,"X","")</f>
        <v/>
      </c>
      <c r="G242" s="79" t="str">
        <f>IF(COUNTIFS(TKB_HK2_Moi_Giang!$S:$S,ThongKe_GV!$C242,TKB_HK2_Moi_Giang!$K:$K,ThongKe_GV!G$1,TKB_HK2_Moi_Giang!$L:$L,ThongKe_GV!G$2)&gt;0,"X","")</f>
        <v/>
      </c>
      <c r="H242" s="79" t="str">
        <f>IF(COUNTIFS(TKB_HK2_Moi_Giang!$S:$S,ThongKe_GV!$C242,TKB_HK2_Moi_Giang!$K:$K,ThongKe_GV!H$1,TKB_HK2_Moi_Giang!$L:$L,ThongKe_GV!H$2)&gt;0,"X","")</f>
        <v/>
      </c>
      <c r="I242" s="79" t="str">
        <f>IF(COUNTIFS(TKB_HK2_Moi_Giang!$S:$S,ThongKe_GV!$C242,TKB_HK2_Moi_Giang!$K:$K,ThongKe_GV!I$1,TKB_HK2_Moi_Giang!$L:$L,ThongKe_GV!I$2)&gt;0,"X","")</f>
        <v/>
      </c>
      <c r="J242" s="79" t="str">
        <f>IF(COUNTIFS(TKB_HK2_Moi_Giang!$S:$S,ThongKe_GV!$C242,TKB_HK2_Moi_Giang!$K:$K,ThongKe_GV!J$1,TKB_HK2_Moi_Giang!$L:$L,ThongKe_GV!J$2)&gt;0,"X","")</f>
        <v/>
      </c>
      <c r="K242" s="79" t="str">
        <f>IF(COUNTIFS(TKB_HK2_Moi_Giang!$S:$S,ThongKe_GV!$C242,TKB_HK2_Moi_Giang!$K:$K,ThongKe_GV!K$1,TKB_HK2_Moi_Giang!$L:$L,ThongKe_GV!K$2)&gt;0,"X","")</f>
        <v/>
      </c>
      <c r="L242" s="79" t="str">
        <f>IF(COUNTIFS(TKB_HK2_Moi_Giang!$S:$S,ThongKe_GV!$C242,TKB_HK2_Moi_Giang!$K:$K,ThongKe_GV!L$1,TKB_HK2_Moi_Giang!$L:$L,ThongKe_GV!L$2)&gt;0,"X","")</f>
        <v/>
      </c>
      <c r="M242" s="79" t="str">
        <f>IF(COUNTIFS(TKB_HK2_Moi_Giang!$S:$S,ThongKe_GV!$C242,TKB_HK2_Moi_Giang!$K:$K,ThongKe_GV!M$1,TKB_HK2_Moi_Giang!$L:$L,ThongKe_GV!M$2)&gt;0,"X","")</f>
        <v/>
      </c>
      <c r="N242" s="79" t="str">
        <f>IF(COUNTIFS(TKB_HK2_Moi_Giang!$S:$S,ThongKe_GV!$C242,TKB_HK2_Moi_Giang!$K:$K,ThongKe_GV!N$1,TKB_HK2_Moi_Giang!$L:$L,ThongKe_GV!N$2)&gt;0,"X","")</f>
        <v/>
      </c>
      <c r="O242" s="79" t="str">
        <f>IF(COUNTIFS(TKB_HK2_Moi_Giang!$S:$S,ThongKe_GV!$C242,TKB_HK2_Moi_Giang!$K:$K,ThongKe_GV!O$1,TKB_HK2_Moi_Giang!$L:$L,ThongKe_GV!O$2)&gt;0,"X","")</f>
        <v/>
      </c>
      <c r="P242" s="79" t="str">
        <f>IF(COUNTIFS(TKB_HK2_Moi_Giang!$S:$S,ThongKe_GV!$C242,TKB_HK2_Moi_Giang!$K:$K,ThongKe_GV!P$1,TKB_HK2_Moi_Giang!$L:$L,ThongKe_GV!P$2)&gt;0,"X","")</f>
        <v/>
      </c>
      <c r="Q242" s="80" t="str">
        <f>IF(COUNTIFS(TKB_HK2_Moi_Giang!$S:$S,ThongKe_GV!$C242,TKB_HK2_Moi_Giang!$K:$K,ThongKe_GV!Q$1,TKB_HK2_Moi_Giang!$L:$L,ThongKe_GV!Q$2)&gt;0,"X","")</f>
        <v/>
      </c>
      <c r="R242" s="80" t="str">
        <f>IF(COUNTIFS(TKB_HK2_Moi_Giang!$S:$S,ThongKe_GV!$C242,TKB_HK2_Moi_Giang!$K:$K,ThongKe_GV!R$1,TKB_HK2_Moi_Giang!$L:$L,ThongKe_GV!R$2)&gt;0,"X","")</f>
        <v/>
      </c>
      <c r="S242" s="80" t="str">
        <f>IF(COUNTIFS(TKB_HK2_Moi_Giang!$S:$S,ThongKe_GV!$C242,TKB_HK2_Moi_Giang!$K:$K,ThongKe_GV!S$1,TKB_HK2_Moi_Giang!$L:$L,ThongKe_GV!S$2)&gt;0,"X","")</f>
        <v/>
      </c>
      <c r="T242" s="80" t="str">
        <f>IF(COUNTIFS(TKB_HK2_Moi_Giang!$S:$S,ThongKe_GV!$C242,TKB_HK2_Moi_Giang!$K:$K,ThongKe_GV!T$1,TKB_HK2_Moi_Giang!$L:$L,ThongKe_GV!T$2)&gt;0,"X","")</f>
        <v/>
      </c>
      <c r="U242" s="80" t="str">
        <f>IF(COUNTIFS(TKB_HK2_Moi_Giang!$S:$S,ThongKe_GV!$C242,TKB_HK2_Moi_Giang!$K:$K,ThongKe_GV!U$1,TKB_HK2_Moi_Giang!$L:$L,ThongKe_GV!U$2)&gt;0,"X","")</f>
        <v/>
      </c>
      <c r="V242" s="80" t="str">
        <f>IF(COUNTIFS(TKB_HK2_Moi_Giang!$S:$S,ThongKe_GV!$C242,TKB_HK2_Moi_Giang!$K:$K,ThongKe_GV!V$1,TKB_HK2_Moi_Giang!$L:$L,ThongKe_GV!V$2)&gt;0,"X","")</f>
        <v/>
      </c>
      <c r="W242" s="80" t="str">
        <f>IF(COUNTIFS(TKB_HK2_Moi_Giang!$S:$S,ThongKe_GV!$C242,TKB_HK2_Moi_Giang!$K:$K,ThongKe_GV!W$1,TKB_HK2_Moi_Giang!$L:$L,ThongKe_GV!W$2)&gt;0,"X","")</f>
        <v/>
      </c>
      <c r="X242" s="80" t="str">
        <f>IF(COUNTIFS(TKB_HK2_Moi_Giang!$S:$S,ThongKe_GV!$C242,TKB_HK2_Moi_Giang!$K:$K,ThongKe_GV!X$1,TKB_HK2_Moi_Giang!$L:$L,ThongKe_GV!X$2)&gt;0,"X","")</f>
        <v/>
      </c>
      <c r="Y242" s="80" t="str">
        <f>IF(COUNTIFS(TKB_HK2_Moi_Giang!$S:$S,ThongKe_GV!$C242,TKB_HK2_Moi_Giang!$K:$K,ThongKe_GV!Y$1,TKB_HK2_Moi_Giang!$L:$L,ThongKe_GV!Y$2)&gt;0,"X","")</f>
        <v/>
      </c>
      <c r="Z242" s="80" t="str">
        <f>IF(COUNTIFS(TKB_HK2_Moi_Giang!$S:$S,ThongKe_GV!$C242,TKB_HK2_Moi_Giang!$K:$K,ThongKe_GV!Z$1,TKB_HK2_Moi_Giang!$L:$L,ThongKe_GV!Z$2)&gt;0,"X","")</f>
        <v/>
      </c>
      <c r="AA242" s="80" t="str">
        <f>IF(COUNTIFS(TKB_HK2_Moi_Giang!$S:$S,ThongKe_GV!$C242,TKB_HK2_Moi_Giang!$K:$K,ThongKe_GV!AA$1,TKB_HK2_Moi_Giang!$L:$L,ThongKe_GV!AA$2)&gt;0,"X","")</f>
        <v/>
      </c>
      <c r="AB242" s="80" t="str">
        <f>IF(COUNTIFS(TKB_HK2_Moi_Giang!$S:$S,ThongKe_GV!$C242,TKB_HK2_Moi_Giang!$K:$K,ThongKe_GV!AB$1,TKB_HK2_Moi_Giang!$L:$L,ThongKe_GV!AB$2)&gt;0,"X","")</f>
        <v/>
      </c>
    </row>
    <row r="243">
      <c r="A243" s="68" t="str">
        <f t="shared" si="7"/>
        <v>Công nghệ</v>
      </c>
      <c r="B243" s="77" t="s">
        <v>781</v>
      </c>
      <c r="C243" s="85" t="s">
        <v>782</v>
      </c>
      <c r="D243" s="85" t="s">
        <v>783</v>
      </c>
      <c r="E243" s="79" t="str">
        <f>IF(COUNTIFS(TKB_HK2_Moi_Giang!$S:$S,ThongKe_GV!$C243,TKB_HK2_Moi_Giang!$K:$K,ThongKe_GV!E$1,TKB_HK2_Moi_Giang!$L:$L,ThongKe_GV!E$2)&gt;0,"X","")</f>
        <v/>
      </c>
      <c r="F243" s="79" t="str">
        <f>IF(COUNTIFS(TKB_HK2_Moi_Giang!$S:$S,ThongKe_GV!$C243,TKB_HK2_Moi_Giang!$K:$K,ThongKe_GV!F$1,TKB_HK2_Moi_Giang!$L:$L,ThongKe_GV!F$2)&gt;0,"X","")</f>
        <v/>
      </c>
      <c r="G243" s="79" t="str">
        <f>IF(COUNTIFS(TKB_HK2_Moi_Giang!$S:$S,ThongKe_GV!$C243,TKB_HK2_Moi_Giang!$K:$K,ThongKe_GV!G$1,TKB_HK2_Moi_Giang!$L:$L,ThongKe_GV!G$2)&gt;0,"X","")</f>
        <v/>
      </c>
      <c r="H243" s="79" t="str">
        <f>IF(COUNTIFS(TKB_HK2_Moi_Giang!$S:$S,ThongKe_GV!$C243,TKB_HK2_Moi_Giang!$K:$K,ThongKe_GV!H$1,TKB_HK2_Moi_Giang!$L:$L,ThongKe_GV!H$2)&gt;0,"X","")</f>
        <v/>
      </c>
      <c r="I243" s="79" t="str">
        <f>IF(COUNTIFS(TKB_HK2_Moi_Giang!$S:$S,ThongKe_GV!$C243,TKB_HK2_Moi_Giang!$K:$K,ThongKe_GV!I$1,TKB_HK2_Moi_Giang!$L:$L,ThongKe_GV!I$2)&gt;0,"X","")</f>
        <v/>
      </c>
      <c r="J243" s="79" t="str">
        <f>IF(COUNTIFS(TKB_HK2_Moi_Giang!$S:$S,ThongKe_GV!$C243,TKB_HK2_Moi_Giang!$K:$K,ThongKe_GV!J$1,TKB_HK2_Moi_Giang!$L:$L,ThongKe_GV!J$2)&gt;0,"X","")</f>
        <v/>
      </c>
      <c r="K243" s="79" t="str">
        <f>IF(COUNTIFS(TKB_HK2_Moi_Giang!$S:$S,ThongKe_GV!$C243,TKB_HK2_Moi_Giang!$K:$K,ThongKe_GV!K$1,TKB_HK2_Moi_Giang!$L:$L,ThongKe_GV!K$2)&gt;0,"X","")</f>
        <v/>
      </c>
      <c r="L243" s="79" t="str">
        <f>IF(COUNTIFS(TKB_HK2_Moi_Giang!$S:$S,ThongKe_GV!$C243,TKB_HK2_Moi_Giang!$K:$K,ThongKe_GV!L$1,TKB_HK2_Moi_Giang!$L:$L,ThongKe_GV!L$2)&gt;0,"X","")</f>
        <v/>
      </c>
      <c r="M243" s="79" t="str">
        <f>IF(COUNTIFS(TKB_HK2_Moi_Giang!$S:$S,ThongKe_GV!$C243,TKB_HK2_Moi_Giang!$K:$K,ThongKe_GV!M$1,TKB_HK2_Moi_Giang!$L:$L,ThongKe_GV!M$2)&gt;0,"X","")</f>
        <v/>
      </c>
      <c r="N243" s="79" t="str">
        <f>IF(COUNTIFS(TKB_HK2_Moi_Giang!$S:$S,ThongKe_GV!$C243,TKB_HK2_Moi_Giang!$K:$K,ThongKe_GV!N$1,TKB_HK2_Moi_Giang!$L:$L,ThongKe_GV!N$2)&gt;0,"X","")</f>
        <v/>
      </c>
      <c r="O243" s="79" t="str">
        <f>IF(COUNTIFS(TKB_HK2_Moi_Giang!$S:$S,ThongKe_GV!$C243,TKB_HK2_Moi_Giang!$K:$K,ThongKe_GV!O$1,TKB_HK2_Moi_Giang!$L:$L,ThongKe_GV!O$2)&gt;0,"X","")</f>
        <v/>
      </c>
      <c r="P243" s="79" t="str">
        <f>IF(COUNTIFS(TKB_HK2_Moi_Giang!$S:$S,ThongKe_GV!$C243,TKB_HK2_Moi_Giang!$K:$K,ThongKe_GV!P$1,TKB_HK2_Moi_Giang!$L:$L,ThongKe_GV!P$2)&gt;0,"X","")</f>
        <v/>
      </c>
      <c r="Q243" s="80" t="str">
        <f>IF(COUNTIFS(TKB_HK2_Moi_Giang!$S:$S,ThongKe_GV!$C243,TKB_HK2_Moi_Giang!$K:$K,ThongKe_GV!Q$1,TKB_HK2_Moi_Giang!$L:$L,ThongKe_GV!Q$2)&gt;0,"X","")</f>
        <v/>
      </c>
      <c r="R243" s="80" t="str">
        <f>IF(COUNTIFS(TKB_HK2_Moi_Giang!$S:$S,ThongKe_GV!$C243,TKB_HK2_Moi_Giang!$K:$K,ThongKe_GV!R$1,TKB_HK2_Moi_Giang!$L:$L,ThongKe_GV!R$2)&gt;0,"X","")</f>
        <v/>
      </c>
      <c r="S243" s="80" t="str">
        <f>IF(COUNTIFS(TKB_HK2_Moi_Giang!$S:$S,ThongKe_GV!$C243,TKB_HK2_Moi_Giang!$K:$K,ThongKe_GV!S$1,TKB_HK2_Moi_Giang!$L:$L,ThongKe_GV!S$2)&gt;0,"X","")</f>
        <v/>
      </c>
      <c r="T243" s="80" t="str">
        <f>IF(COUNTIFS(TKB_HK2_Moi_Giang!$S:$S,ThongKe_GV!$C243,TKB_HK2_Moi_Giang!$K:$K,ThongKe_GV!T$1,TKB_HK2_Moi_Giang!$L:$L,ThongKe_GV!T$2)&gt;0,"X","")</f>
        <v/>
      </c>
      <c r="U243" s="80" t="str">
        <f>IF(COUNTIFS(TKB_HK2_Moi_Giang!$S:$S,ThongKe_GV!$C243,TKB_HK2_Moi_Giang!$K:$K,ThongKe_GV!U$1,TKB_HK2_Moi_Giang!$L:$L,ThongKe_GV!U$2)&gt;0,"X","")</f>
        <v/>
      </c>
      <c r="V243" s="80" t="str">
        <f>IF(COUNTIFS(TKB_HK2_Moi_Giang!$S:$S,ThongKe_GV!$C243,TKB_HK2_Moi_Giang!$K:$K,ThongKe_GV!V$1,TKB_HK2_Moi_Giang!$L:$L,ThongKe_GV!V$2)&gt;0,"X","")</f>
        <v/>
      </c>
      <c r="W243" s="80" t="str">
        <f>IF(COUNTIFS(TKB_HK2_Moi_Giang!$S:$S,ThongKe_GV!$C243,TKB_HK2_Moi_Giang!$K:$K,ThongKe_GV!W$1,TKB_HK2_Moi_Giang!$L:$L,ThongKe_GV!W$2)&gt;0,"X","")</f>
        <v/>
      </c>
      <c r="X243" s="80" t="str">
        <f>IF(COUNTIFS(TKB_HK2_Moi_Giang!$S:$S,ThongKe_GV!$C243,TKB_HK2_Moi_Giang!$K:$K,ThongKe_GV!X$1,TKB_HK2_Moi_Giang!$L:$L,ThongKe_GV!X$2)&gt;0,"X","")</f>
        <v/>
      </c>
      <c r="Y243" s="80" t="str">
        <f>IF(COUNTIFS(TKB_HK2_Moi_Giang!$S:$S,ThongKe_GV!$C243,TKB_HK2_Moi_Giang!$K:$K,ThongKe_GV!Y$1,TKB_HK2_Moi_Giang!$L:$L,ThongKe_GV!Y$2)&gt;0,"X","")</f>
        <v/>
      </c>
      <c r="Z243" s="80" t="str">
        <f>IF(COUNTIFS(TKB_HK2_Moi_Giang!$S:$S,ThongKe_GV!$C243,TKB_HK2_Moi_Giang!$K:$K,ThongKe_GV!Z$1,TKB_HK2_Moi_Giang!$L:$L,ThongKe_GV!Z$2)&gt;0,"X","")</f>
        <v/>
      </c>
      <c r="AA243" s="80" t="str">
        <f>IF(COUNTIFS(TKB_HK2_Moi_Giang!$S:$S,ThongKe_GV!$C243,TKB_HK2_Moi_Giang!$K:$K,ThongKe_GV!AA$1,TKB_HK2_Moi_Giang!$L:$L,ThongKe_GV!AA$2)&gt;0,"X","")</f>
        <v/>
      </c>
      <c r="AB243" s="80" t="str">
        <f>IF(COUNTIFS(TKB_HK2_Moi_Giang!$S:$S,ThongKe_GV!$C243,TKB_HK2_Moi_Giang!$K:$K,ThongKe_GV!AB$1,TKB_HK2_Moi_Giang!$L:$L,ThongKe_GV!AB$2)&gt;0,"X","")</f>
        <v/>
      </c>
    </row>
    <row r="244">
      <c r="A244" s="68" t="str">
        <f t="shared" si="7"/>
        <v>Quản trị</v>
      </c>
      <c r="B244" s="77" t="s">
        <v>784</v>
      </c>
      <c r="C244" s="85" t="s">
        <v>785</v>
      </c>
      <c r="D244" s="85" t="s">
        <v>786</v>
      </c>
      <c r="E244" s="79" t="str">
        <f>IF(COUNTIFS(TKB_HK2_Moi_Giang!$S:$S,ThongKe_GV!$C244,TKB_HK2_Moi_Giang!$K:$K,ThongKe_GV!E$1,TKB_HK2_Moi_Giang!$L:$L,ThongKe_GV!E$2)&gt;0,"X","")</f>
        <v/>
      </c>
      <c r="F244" s="79" t="str">
        <f>IF(COUNTIFS(TKB_HK2_Moi_Giang!$S:$S,ThongKe_GV!$C244,TKB_HK2_Moi_Giang!$K:$K,ThongKe_GV!F$1,TKB_HK2_Moi_Giang!$L:$L,ThongKe_GV!F$2)&gt;0,"X","")</f>
        <v/>
      </c>
      <c r="G244" s="79" t="str">
        <f>IF(COUNTIFS(TKB_HK2_Moi_Giang!$S:$S,ThongKe_GV!$C244,TKB_HK2_Moi_Giang!$K:$K,ThongKe_GV!G$1,TKB_HK2_Moi_Giang!$L:$L,ThongKe_GV!G$2)&gt;0,"X","")</f>
        <v/>
      </c>
      <c r="H244" s="79" t="str">
        <f>IF(COUNTIFS(TKB_HK2_Moi_Giang!$S:$S,ThongKe_GV!$C244,TKB_HK2_Moi_Giang!$K:$K,ThongKe_GV!H$1,TKB_HK2_Moi_Giang!$L:$L,ThongKe_GV!H$2)&gt;0,"X","")</f>
        <v/>
      </c>
      <c r="I244" s="79" t="str">
        <f>IF(COUNTIFS(TKB_HK2_Moi_Giang!$S:$S,ThongKe_GV!$C244,TKB_HK2_Moi_Giang!$K:$K,ThongKe_GV!I$1,TKB_HK2_Moi_Giang!$L:$L,ThongKe_GV!I$2)&gt;0,"X","")</f>
        <v/>
      </c>
      <c r="J244" s="79" t="str">
        <f>IF(COUNTIFS(TKB_HK2_Moi_Giang!$S:$S,ThongKe_GV!$C244,TKB_HK2_Moi_Giang!$K:$K,ThongKe_GV!J$1,TKB_HK2_Moi_Giang!$L:$L,ThongKe_GV!J$2)&gt;0,"X","")</f>
        <v/>
      </c>
      <c r="K244" s="79" t="str">
        <f>IF(COUNTIFS(TKB_HK2_Moi_Giang!$S:$S,ThongKe_GV!$C244,TKB_HK2_Moi_Giang!$K:$K,ThongKe_GV!K$1,TKB_HK2_Moi_Giang!$L:$L,ThongKe_GV!K$2)&gt;0,"X","")</f>
        <v/>
      </c>
      <c r="L244" s="79" t="str">
        <f>IF(COUNTIFS(TKB_HK2_Moi_Giang!$S:$S,ThongKe_GV!$C244,TKB_HK2_Moi_Giang!$K:$K,ThongKe_GV!L$1,TKB_HK2_Moi_Giang!$L:$L,ThongKe_GV!L$2)&gt;0,"X","")</f>
        <v/>
      </c>
      <c r="M244" s="79" t="str">
        <f>IF(COUNTIFS(TKB_HK2_Moi_Giang!$S:$S,ThongKe_GV!$C244,TKB_HK2_Moi_Giang!$K:$K,ThongKe_GV!M$1,TKB_HK2_Moi_Giang!$L:$L,ThongKe_GV!M$2)&gt;0,"X","")</f>
        <v/>
      </c>
      <c r="N244" s="79" t="str">
        <f>IF(COUNTIFS(TKB_HK2_Moi_Giang!$S:$S,ThongKe_GV!$C244,TKB_HK2_Moi_Giang!$K:$K,ThongKe_GV!N$1,TKB_HK2_Moi_Giang!$L:$L,ThongKe_GV!N$2)&gt;0,"X","")</f>
        <v/>
      </c>
      <c r="O244" s="79" t="str">
        <f>IF(COUNTIFS(TKB_HK2_Moi_Giang!$S:$S,ThongKe_GV!$C244,TKB_HK2_Moi_Giang!$K:$K,ThongKe_GV!O$1,TKB_HK2_Moi_Giang!$L:$L,ThongKe_GV!O$2)&gt;0,"X","")</f>
        <v/>
      </c>
      <c r="P244" s="79" t="str">
        <f>IF(COUNTIFS(TKB_HK2_Moi_Giang!$S:$S,ThongKe_GV!$C244,TKB_HK2_Moi_Giang!$K:$K,ThongKe_GV!P$1,TKB_HK2_Moi_Giang!$L:$L,ThongKe_GV!P$2)&gt;0,"X","")</f>
        <v/>
      </c>
      <c r="Q244" s="80" t="str">
        <f>IF(COUNTIFS(TKB_HK2_Moi_Giang!$S:$S,ThongKe_GV!$C244,TKB_HK2_Moi_Giang!$K:$K,ThongKe_GV!Q$1,TKB_HK2_Moi_Giang!$L:$L,ThongKe_GV!Q$2)&gt;0,"X","")</f>
        <v/>
      </c>
      <c r="R244" s="80" t="str">
        <f>IF(COUNTIFS(TKB_HK2_Moi_Giang!$S:$S,ThongKe_GV!$C244,TKB_HK2_Moi_Giang!$K:$K,ThongKe_GV!R$1,TKB_HK2_Moi_Giang!$L:$L,ThongKe_GV!R$2)&gt;0,"X","")</f>
        <v/>
      </c>
      <c r="S244" s="80" t="str">
        <f>IF(COUNTIFS(TKB_HK2_Moi_Giang!$S:$S,ThongKe_GV!$C244,TKB_HK2_Moi_Giang!$K:$K,ThongKe_GV!S$1,TKB_HK2_Moi_Giang!$L:$L,ThongKe_GV!S$2)&gt;0,"X","")</f>
        <v/>
      </c>
      <c r="T244" s="80" t="str">
        <f>IF(COUNTIFS(TKB_HK2_Moi_Giang!$S:$S,ThongKe_GV!$C244,TKB_HK2_Moi_Giang!$K:$K,ThongKe_GV!T$1,TKB_HK2_Moi_Giang!$L:$L,ThongKe_GV!T$2)&gt;0,"X","")</f>
        <v/>
      </c>
      <c r="U244" s="80" t="str">
        <f>IF(COUNTIFS(TKB_HK2_Moi_Giang!$S:$S,ThongKe_GV!$C244,TKB_HK2_Moi_Giang!$K:$K,ThongKe_GV!U$1,TKB_HK2_Moi_Giang!$L:$L,ThongKe_GV!U$2)&gt;0,"X","")</f>
        <v/>
      </c>
      <c r="V244" s="80" t="str">
        <f>IF(COUNTIFS(TKB_HK2_Moi_Giang!$S:$S,ThongKe_GV!$C244,TKB_HK2_Moi_Giang!$K:$K,ThongKe_GV!V$1,TKB_HK2_Moi_Giang!$L:$L,ThongKe_GV!V$2)&gt;0,"X","")</f>
        <v/>
      </c>
      <c r="W244" s="80" t="str">
        <f>IF(COUNTIFS(TKB_HK2_Moi_Giang!$S:$S,ThongKe_GV!$C244,TKB_HK2_Moi_Giang!$K:$K,ThongKe_GV!W$1,TKB_HK2_Moi_Giang!$L:$L,ThongKe_GV!W$2)&gt;0,"X","")</f>
        <v/>
      </c>
      <c r="X244" s="80" t="str">
        <f>IF(COUNTIFS(TKB_HK2_Moi_Giang!$S:$S,ThongKe_GV!$C244,TKB_HK2_Moi_Giang!$K:$K,ThongKe_GV!X$1,TKB_HK2_Moi_Giang!$L:$L,ThongKe_GV!X$2)&gt;0,"X","")</f>
        <v/>
      </c>
      <c r="Y244" s="80" t="str">
        <f>IF(COUNTIFS(TKB_HK2_Moi_Giang!$S:$S,ThongKe_GV!$C244,TKB_HK2_Moi_Giang!$K:$K,ThongKe_GV!Y$1,TKB_HK2_Moi_Giang!$L:$L,ThongKe_GV!Y$2)&gt;0,"X","")</f>
        <v/>
      </c>
      <c r="Z244" s="80" t="str">
        <f>IF(COUNTIFS(TKB_HK2_Moi_Giang!$S:$S,ThongKe_GV!$C244,TKB_HK2_Moi_Giang!$K:$K,ThongKe_GV!Z$1,TKB_HK2_Moi_Giang!$L:$L,ThongKe_GV!Z$2)&gt;0,"X","")</f>
        <v/>
      </c>
      <c r="AA244" s="80" t="str">
        <f>IF(COUNTIFS(TKB_HK2_Moi_Giang!$S:$S,ThongKe_GV!$C244,TKB_HK2_Moi_Giang!$K:$K,ThongKe_GV!AA$1,TKB_HK2_Moi_Giang!$L:$L,ThongKe_GV!AA$2)&gt;0,"X","")</f>
        <v/>
      </c>
      <c r="AB244" s="80" t="str">
        <f>IF(COUNTIFS(TKB_HK2_Moi_Giang!$S:$S,ThongKe_GV!$C244,TKB_HK2_Moi_Giang!$K:$K,ThongKe_GV!AB$1,TKB_HK2_Moi_Giang!$L:$L,ThongKe_GV!AB$2)&gt;0,"X","")</f>
        <v/>
      </c>
    </row>
    <row r="245">
      <c r="A245" s="68"/>
      <c r="B245" s="77" t="s">
        <v>787</v>
      </c>
      <c r="C245" s="85" t="s">
        <v>788</v>
      </c>
      <c r="D245" s="85" t="s">
        <v>789</v>
      </c>
      <c r="E245" s="79" t="str">
        <f>IF(COUNTIFS(TKB_HK2_Moi_Giang!$S:$S,ThongKe_GV!$C245,TKB_HK2_Moi_Giang!$K:$K,ThongKe_GV!E$1,TKB_HK2_Moi_Giang!$L:$L,ThongKe_GV!E$2)&gt;0,"X","")</f>
        <v/>
      </c>
      <c r="F245" s="79" t="str">
        <f>IF(COUNTIFS(TKB_HK2_Moi_Giang!$S:$S,ThongKe_GV!$C245,TKB_HK2_Moi_Giang!$K:$K,ThongKe_GV!F$1,TKB_HK2_Moi_Giang!$L:$L,ThongKe_GV!F$2)&gt;0,"X","")</f>
        <v/>
      </c>
      <c r="G245" s="79" t="str">
        <f>IF(COUNTIFS(TKB_HK2_Moi_Giang!$S:$S,ThongKe_GV!$C245,TKB_HK2_Moi_Giang!$K:$K,ThongKe_GV!G$1,TKB_HK2_Moi_Giang!$L:$L,ThongKe_GV!G$2)&gt;0,"X","")</f>
        <v/>
      </c>
      <c r="H245" s="79" t="str">
        <f>IF(COUNTIFS(TKB_HK2_Moi_Giang!$S:$S,ThongKe_GV!$C245,TKB_HK2_Moi_Giang!$K:$K,ThongKe_GV!H$1,TKB_HK2_Moi_Giang!$L:$L,ThongKe_GV!H$2)&gt;0,"X","")</f>
        <v/>
      </c>
      <c r="I245" s="79" t="str">
        <f>IF(COUNTIFS(TKB_HK2_Moi_Giang!$S:$S,ThongKe_GV!$C245,TKB_HK2_Moi_Giang!$K:$K,ThongKe_GV!I$1,TKB_HK2_Moi_Giang!$L:$L,ThongKe_GV!I$2)&gt;0,"X","")</f>
        <v/>
      </c>
      <c r="J245" s="79" t="str">
        <f>IF(COUNTIFS(TKB_HK2_Moi_Giang!$S:$S,ThongKe_GV!$C245,TKB_HK2_Moi_Giang!$K:$K,ThongKe_GV!J$1,TKB_HK2_Moi_Giang!$L:$L,ThongKe_GV!J$2)&gt;0,"X","")</f>
        <v/>
      </c>
      <c r="K245" s="79" t="str">
        <f>IF(COUNTIFS(TKB_HK2_Moi_Giang!$S:$S,ThongKe_GV!$C245,TKB_HK2_Moi_Giang!$K:$K,ThongKe_GV!K$1,TKB_HK2_Moi_Giang!$L:$L,ThongKe_GV!K$2)&gt;0,"X","")</f>
        <v/>
      </c>
      <c r="L245" s="79" t="str">
        <f>IF(COUNTIFS(TKB_HK2_Moi_Giang!$S:$S,ThongKe_GV!$C245,TKB_HK2_Moi_Giang!$K:$K,ThongKe_GV!L$1,TKB_HK2_Moi_Giang!$L:$L,ThongKe_GV!L$2)&gt;0,"X","")</f>
        <v/>
      </c>
      <c r="M245" s="79" t="str">
        <f>IF(COUNTIFS(TKB_HK2_Moi_Giang!$S:$S,ThongKe_GV!$C245,TKB_HK2_Moi_Giang!$K:$K,ThongKe_GV!M$1,TKB_HK2_Moi_Giang!$L:$L,ThongKe_GV!M$2)&gt;0,"X","")</f>
        <v/>
      </c>
      <c r="N245" s="79" t="str">
        <f>IF(COUNTIFS(TKB_HK2_Moi_Giang!$S:$S,ThongKe_GV!$C245,TKB_HK2_Moi_Giang!$K:$K,ThongKe_GV!N$1,TKB_HK2_Moi_Giang!$L:$L,ThongKe_GV!N$2)&gt;0,"X","")</f>
        <v/>
      </c>
      <c r="O245" s="79" t="str">
        <f>IF(COUNTIFS(TKB_HK2_Moi_Giang!$S:$S,ThongKe_GV!$C245,TKB_HK2_Moi_Giang!$K:$K,ThongKe_GV!O$1,TKB_HK2_Moi_Giang!$L:$L,ThongKe_GV!O$2)&gt;0,"X","")</f>
        <v/>
      </c>
      <c r="P245" s="79" t="str">
        <f>IF(COUNTIFS(TKB_HK2_Moi_Giang!$S:$S,ThongKe_GV!$C245,TKB_HK2_Moi_Giang!$K:$K,ThongKe_GV!P$1,TKB_HK2_Moi_Giang!$L:$L,ThongKe_GV!P$2)&gt;0,"X","")</f>
        <v/>
      </c>
      <c r="Q245" s="80" t="str">
        <f>IF(COUNTIFS(TKB_HK2_Moi_Giang!$S:$S,ThongKe_GV!$C245,TKB_HK2_Moi_Giang!$K:$K,ThongKe_GV!Q$1,TKB_HK2_Moi_Giang!$L:$L,ThongKe_GV!Q$2)&gt;0,"X","")</f>
        <v/>
      </c>
      <c r="R245" s="80" t="str">
        <f>IF(COUNTIFS(TKB_HK2_Moi_Giang!$S:$S,ThongKe_GV!$C245,TKB_HK2_Moi_Giang!$K:$K,ThongKe_GV!R$1,TKB_HK2_Moi_Giang!$L:$L,ThongKe_GV!R$2)&gt;0,"X","")</f>
        <v/>
      </c>
      <c r="S245" s="80" t="str">
        <f>IF(COUNTIFS(TKB_HK2_Moi_Giang!$S:$S,ThongKe_GV!$C245,TKB_HK2_Moi_Giang!$K:$K,ThongKe_GV!S$1,TKB_HK2_Moi_Giang!$L:$L,ThongKe_GV!S$2)&gt;0,"X","")</f>
        <v/>
      </c>
      <c r="T245" s="80" t="str">
        <f>IF(COUNTIFS(TKB_HK2_Moi_Giang!$S:$S,ThongKe_GV!$C245,TKB_HK2_Moi_Giang!$K:$K,ThongKe_GV!T$1,TKB_HK2_Moi_Giang!$L:$L,ThongKe_GV!T$2)&gt;0,"X","")</f>
        <v/>
      </c>
      <c r="U245" s="80" t="str">
        <f>IF(COUNTIFS(TKB_HK2_Moi_Giang!$S:$S,ThongKe_GV!$C245,TKB_HK2_Moi_Giang!$K:$K,ThongKe_GV!U$1,TKB_HK2_Moi_Giang!$L:$L,ThongKe_GV!U$2)&gt;0,"X","")</f>
        <v/>
      </c>
      <c r="V245" s="80" t="str">
        <f>IF(COUNTIFS(TKB_HK2_Moi_Giang!$S:$S,ThongKe_GV!$C245,TKB_HK2_Moi_Giang!$K:$K,ThongKe_GV!V$1,TKB_HK2_Moi_Giang!$L:$L,ThongKe_GV!V$2)&gt;0,"X","")</f>
        <v/>
      </c>
      <c r="W245" s="80" t="str">
        <f>IF(COUNTIFS(TKB_HK2_Moi_Giang!$S:$S,ThongKe_GV!$C245,TKB_HK2_Moi_Giang!$K:$K,ThongKe_GV!W$1,TKB_HK2_Moi_Giang!$L:$L,ThongKe_GV!W$2)&gt;0,"X","")</f>
        <v/>
      </c>
      <c r="X245" s="80" t="str">
        <f>IF(COUNTIFS(TKB_HK2_Moi_Giang!$S:$S,ThongKe_GV!$C245,TKB_HK2_Moi_Giang!$K:$K,ThongKe_GV!X$1,TKB_HK2_Moi_Giang!$L:$L,ThongKe_GV!X$2)&gt;0,"X","")</f>
        <v/>
      </c>
      <c r="Y245" s="80" t="str">
        <f>IF(COUNTIFS(TKB_HK2_Moi_Giang!$S:$S,ThongKe_GV!$C245,TKB_HK2_Moi_Giang!$K:$K,ThongKe_GV!Y$1,TKB_HK2_Moi_Giang!$L:$L,ThongKe_GV!Y$2)&gt;0,"X","")</f>
        <v/>
      </c>
      <c r="Z245" s="80" t="str">
        <f>IF(COUNTIFS(TKB_HK2_Moi_Giang!$S:$S,ThongKe_GV!$C245,TKB_HK2_Moi_Giang!$K:$K,ThongKe_GV!Z$1,TKB_HK2_Moi_Giang!$L:$L,ThongKe_GV!Z$2)&gt;0,"X","")</f>
        <v/>
      </c>
      <c r="AA245" s="80" t="str">
        <f>IF(COUNTIFS(TKB_HK2_Moi_Giang!$S:$S,ThongKe_GV!$C245,TKB_HK2_Moi_Giang!$K:$K,ThongKe_GV!AA$1,TKB_HK2_Moi_Giang!$L:$L,ThongKe_GV!AA$2)&gt;0,"X","")</f>
        <v/>
      </c>
      <c r="AB245" s="80" t="str">
        <f>IF(COUNTIFS(TKB_HK2_Moi_Giang!$S:$S,ThongKe_GV!$C245,TKB_HK2_Moi_Giang!$K:$K,ThongKe_GV!AB$1,TKB_HK2_Moi_Giang!$L:$L,ThongKe_GV!AB$2)&gt;0,"X","")</f>
        <v/>
      </c>
    </row>
    <row r="246">
      <c r="A246" s="68" t="str">
        <f t="shared" ref="A246:A258" si="8">IF(MID(B246,4,1)="Q","Quản trị",IF(MID(B246,4,1)="T","Thiết kế",IF(MID(B246,4,1)="N","Ngoại ngữ",IF(MID(B246,4,1)="C","Công nghệ",IF(MID(B246,4,1)="Y","Y dược",IF(MID(B246,4,1)="V","Văn hóa",""))))))</f>
        <v/>
      </c>
      <c r="B246" s="77"/>
      <c r="C246" s="85" t="s">
        <v>790</v>
      </c>
      <c r="D246" s="85" t="s">
        <v>231</v>
      </c>
      <c r="E246" s="90" t="str">
        <f>IF(COUNTIFS(TKB_HK2_Moi_Giang!$S:$S,ThongKe_GV!$C246,TKB_HK2_Moi_Giang!$K:$K,ThongKe_GV!E$1,TKB_HK2_Moi_Giang!$L:$L,ThongKe_GV!E$2)&gt;0,"X","")</f>
        <v/>
      </c>
      <c r="F246" s="79" t="str">
        <f>IF(COUNTIFS(TKB_HK2_Moi_Giang!$S:$S,ThongKe_GV!$C246,TKB_HK2_Moi_Giang!$K:$K,ThongKe_GV!F$1,TKB_HK2_Moi_Giang!$L:$L,ThongKe_GV!F$2)&gt;0,"X","")</f>
        <v/>
      </c>
      <c r="G246" s="79" t="str">
        <f>IF(COUNTIFS(TKB_HK2_Moi_Giang!$S:$S,ThongKe_GV!$C246,TKB_HK2_Moi_Giang!$K:$K,ThongKe_GV!G$1,TKB_HK2_Moi_Giang!$L:$L,ThongKe_GV!G$2)&gt;0,"X","")</f>
        <v/>
      </c>
      <c r="H246" s="79" t="str">
        <f>IF(COUNTIFS(TKB_HK2_Moi_Giang!$S:$S,ThongKe_GV!$C246,TKB_HK2_Moi_Giang!$K:$K,ThongKe_GV!H$1,TKB_HK2_Moi_Giang!$L:$L,ThongKe_GV!H$2)&gt;0,"X","")</f>
        <v/>
      </c>
      <c r="I246" s="79" t="str">
        <f>IF(COUNTIFS(TKB_HK2_Moi_Giang!$S:$S,ThongKe_GV!$C246,TKB_HK2_Moi_Giang!$K:$K,ThongKe_GV!I$1,TKB_HK2_Moi_Giang!$L:$L,ThongKe_GV!I$2)&gt;0,"X","")</f>
        <v/>
      </c>
      <c r="J246" s="79" t="str">
        <f>IF(COUNTIFS(TKB_HK2_Moi_Giang!$S:$S,ThongKe_GV!$C246,TKB_HK2_Moi_Giang!$K:$K,ThongKe_GV!J$1,TKB_HK2_Moi_Giang!$L:$L,ThongKe_GV!J$2)&gt;0,"X","")</f>
        <v/>
      </c>
      <c r="K246" s="79" t="str">
        <f>IF(COUNTIFS(TKB_HK2_Moi_Giang!$S:$S,ThongKe_GV!$C246,TKB_HK2_Moi_Giang!$K:$K,ThongKe_GV!K$1,TKB_HK2_Moi_Giang!$L:$L,ThongKe_GV!K$2)&gt;0,"X","")</f>
        <v/>
      </c>
      <c r="L246" s="79" t="str">
        <f>IF(COUNTIFS(TKB_HK2_Moi_Giang!$S:$S,ThongKe_GV!$C246,TKB_HK2_Moi_Giang!$K:$K,ThongKe_GV!L$1,TKB_HK2_Moi_Giang!$L:$L,ThongKe_GV!L$2)&gt;0,"X","")</f>
        <v/>
      </c>
      <c r="M246" s="79" t="str">
        <f>IF(COUNTIFS(TKB_HK2_Moi_Giang!$S:$S,ThongKe_GV!$C246,TKB_HK2_Moi_Giang!$K:$K,ThongKe_GV!M$1,TKB_HK2_Moi_Giang!$L:$L,ThongKe_GV!M$2)&gt;0,"X","")</f>
        <v/>
      </c>
      <c r="N246" s="79" t="str">
        <f>IF(COUNTIFS(TKB_HK2_Moi_Giang!$S:$S,ThongKe_GV!$C246,TKB_HK2_Moi_Giang!$K:$K,ThongKe_GV!N$1,TKB_HK2_Moi_Giang!$L:$L,ThongKe_GV!N$2)&gt;0,"X","")</f>
        <v/>
      </c>
      <c r="O246" s="79" t="str">
        <f>IF(COUNTIFS(TKB_HK2_Moi_Giang!$S:$S,ThongKe_GV!$C246,TKB_HK2_Moi_Giang!$K:$K,ThongKe_GV!O$1,TKB_HK2_Moi_Giang!$L:$L,ThongKe_GV!O$2)&gt;0,"X","")</f>
        <v/>
      </c>
      <c r="P246" s="79" t="str">
        <f>IF(COUNTIFS(TKB_HK2_Moi_Giang!$S:$S,ThongKe_GV!$C246,TKB_HK2_Moi_Giang!$K:$K,ThongKe_GV!P$1,TKB_HK2_Moi_Giang!$L:$L,ThongKe_GV!P$2)&gt;0,"X","")</f>
        <v/>
      </c>
      <c r="Q246" s="80" t="str">
        <f>IF(COUNTIFS(TKB_HK2_Moi_Giang!$S:$S,ThongKe_GV!$C246,TKB_HK2_Moi_Giang!$K:$K,ThongKe_GV!Q$1,TKB_HK2_Moi_Giang!$L:$L,ThongKe_GV!Q$2)&gt;0,"X","")</f>
        <v/>
      </c>
      <c r="R246" s="80" t="str">
        <f>IF(COUNTIFS(TKB_HK2_Moi_Giang!$S:$S,ThongKe_GV!$C246,TKB_HK2_Moi_Giang!$K:$K,ThongKe_GV!R$1,TKB_HK2_Moi_Giang!$L:$L,ThongKe_GV!R$2)&gt;0,"X","")</f>
        <v/>
      </c>
      <c r="S246" s="80" t="str">
        <f>IF(COUNTIFS(TKB_HK2_Moi_Giang!$S:$S,ThongKe_GV!$C246,TKB_HK2_Moi_Giang!$K:$K,ThongKe_GV!S$1,TKB_HK2_Moi_Giang!$L:$L,ThongKe_GV!S$2)&gt;0,"X","")</f>
        <v/>
      </c>
      <c r="T246" s="80" t="str">
        <f>IF(COUNTIFS(TKB_HK2_Moi_Giang!$S:$S,ThongKe_GV!$C246,TKB_HK2_Moi_Giang!$K:$K,ThongKe_GV!T$1,TKB_HK2_Moi_Giang!$L:$L,ThongKe_GV!T$2)&gt;0,"X","")</f>
        <v/>
      </c>
      <c r="U246" s="80" t="str">
        <f>IF(COUNTIFS(TKB_HK2_Moi_Giang!$S:$S,ThongKe_GV!$C246,TKB_HK2_Moi_Giang!$K:$K,ThongKe_GV!U$1,TKB_HK2_Moi_Giang!$L:$L,ThongKe_GV!U$2)&gt;0,"X","")</f>
        <v/>
      </c>
      <c r="V246" s="80" t="str">
        <f>IF(COUNTIFS(TKB_HK2_Moi_Giang!$S:$S,ThongKe_GV!$C246,TKB_HK2_Moi_Giang!$K:$K,ThongKe_GV!V$1,TKB_HK2_Moi_Giang!$L:$L,ThongKe_GV!V$2)&gt;0,"X","")</f>
        <v/>
      </c>
      <c r="W246" s="80" t="str">
        <f>IF(COUNTIFS(TKB_HK2_Moi_Giang!$S:$S,ThongKe_GV!$C246,TKB_HK2_Moi_Giang!$K:$K,ThongKe_GV!W$1,TKB_HK2_Moi_Giang!$L:$L,ThongKe_GV!W$2)&gt;0,"X","")</f>
        <v/>
      </c>
      <c r="X246" s="80" t="str">
        <f>IF(COUNTIFS(TKB_HK2_Moi_Giang!$S:$S,ThongKe_GV!$C246,TKB_HK2_Moi_Giang!$K:$K,ThongKe_GV!X$1,TKB_HK2_Moi_Giang!$L:$L,ThongKe_GV!X$2)&gt;0,"X","")</f>
        <v/>
      </c>
      <c r="Y246" s="80" t="str">
        <f>IF(COUNTIFS(TKB_HK2_Moi_Giang!$S:$S,ThongKe_GV!$C246,TKB_HK2_Moi_Giang!$K:$K,ThongKe_GV!Y$1,TKB_HK2_Moi_Giang!$L:$L,ThongKe_GV!Y$2)&gt;0,"X","")</f>
        <v/>
      </c>
      <c r="Z246" s="80" t="str">
        <f>IF(COUNTIFS(TKB_HK2_Moi_Giang!$S:$S,ThongKe_GV!$C246,TKB_HK2_Moi_Giang!$K:$K,ThongKe_GV!Z$1,TKB_HK2_Moi_Giang!$L:$L,ThongKe_GV!Z$2)&gt;0,"X","")</f>
        <v/>
      </c>
      <c r="AA246" s="80" t="str">
        <f>IF(COUNTIFS(TKB_HK2_Moi_Giang!$S:$S,ThongKe_GV!$C246,TKB_HK2_Moi_Giang!$K:$K,ThongKe_GV!AA$1,TKB_HK2_Moi_Giang!$L:$L,ThongKe_GV!AA$2)&gt;0,"X","")</f>
        <v/>
      </c>
      <c r="AB246" s="80" t="str">
        <f>IF(COUNTIFS(TKB_HK2_Moi_Giang!$S:$S,ThongKe_GV!$C246,TKB_HK2_Moi_Giang!$K:$K,ThongKe_GV!AB$1,TKB_HK2_Moi_Giang!$L:$L,ThongKe_GV!AB$2)&gt;0,"X","")</f>
        <v/>
      </c>
    </row>
    <row r="247">
      <c r="A247" s="68" t="str">
        <f t="shared" si="8"/>
        <v/>
      </c>
      <c r="B247" s="77"/>
      <c r="C247" s="85" t="s">
        <v>791</v>
      </c>
      <c r="D247" s="85" t="s">
        <v>792</v>
      </c>
      <c r="E247" s="90" t="str">
        <f>IF(COUNTIFS(TKB_HK2_Moi_Giang!$S:$S,ThongKe_GV!$C247,TKB_HK2_Moi_Giang!$K:$K,ThongKe_GV!E$1,TKB_HK2_Moi_Giang!$L:$L,ThongKe_GV!E$2)&gt;0,"X","")</f>
        <v/>
      </c>
      <c r="F247" s="79" t="str">
        <f>IF(COUNTIFS(TKB_HK2_Moi_Giang!$S:$S,ThongKe_GV!$C247,TKB_HK2_Moi_Giang!$K:$K,ThongKe_GV!F$1,TKB_HK2_Moi_Giang!$L:$L,ThongKe_GV!F$2)&gt;0,"X","")</f>
        <v/>
      </c>
      <c r="G247" s="79" t="str">
        <f>IF(COUNTIFS(TKB_HK2_Moi_Giang!$S:$S,ThongKe_GV!$C247,TKB_HK2_Moi_Giang!$K:$K,ThongKe_GV!G$1,TKB_HK2_Moi_Giang!$L:$L,ThongKe_GV!G$2)&gt;0,"X","")</f>
        <v/>
      </c>
      <c r="H247" s="79" t="str">
        <f>IF(COUNTIFS(TKB_HK2_Moi_Giang!$S:$S,ThongKe_GV!$C247,TKB_HK2_Moi_Giang!$K:$K,ThongKe_GV!H$1,TKB_HK2_Moi_Giang!$L:$L,ThongKe_GV!H$2)&gt;0,"X","")</f>
        <v/>
      </c>
      <c r="I247" s="79" t="str">
        <f>IF(COUNTIFS(TKB_HK2_Moi_Giang!$S:$S,ThongKe_GV!$C247,TKB_HK2_Moi_Giang!$K:$K,ThongKe_GV!I$1,TKB_HK2_Moi_Giang!$L:$L,ThongKe_GV!I$2)&gt;0,"X","")</f>
        <v/>
      </c>
      <c r="J247" s="79" t="str">
        <f>IF(COUNTIFS(TKB_HK2_Moi_Giang!$S:$S,ThongKe_GV!$C247,TKB_HK2_Moi_Giang!$K:$K,ThongKe_GV!J$1,TKB_HK2_Moi_Giang!$L:$L,ThongKe_GV!J$2)&gt;0,"X","")</f>
        <v/>
      </c>
      <c r="K247" s="79" t="str">
        <f>IF(COUNTIFS(TKB_HK2_Moi_Giang!$S:$S,ThongKe_GV!$C247,TKB_HK2_Moi_Giang!$K:$K,ThongKe_GV!K$1,TKB_HK2_Moi_Giang!$L:$L,ThongKe_GV!K$2)&gt;0,"X","")</f>
        <v/>
      </c>
      <c r="L247" s="79" t="str">
        <f>IF(COUNTIFS(TKB_HK2_Moi_Giang!$S:$S,ThongKe_GV!$C247,TKB_HK2_Moi_Giang!$K:$K,ThongKe_GV!L$1,TKB_HK2_Moi_Giang!$L:$L,ThongKe_GV!L$2)&gt;0,"X","")</f>
        <v/>
      </c>
      <c r="M247" s="79" t="str">
        <f>IF(COUNTIFS(TKB_HK2_Moi_Giang!$S:$S,ThongKe_GV!$C247,TKB_HK2_Moi_Giang!$K:$K,ThongKe_GV!M$1,TKB_HK2_Moi_Giang!$L:$L,ThongKe_GV!M$2)&gt;0,"X","")</f>
        <v/>
      </c>
      <c r="N247" s="79" t="str">
        <f>IF(COUNTIFS(TKB_HK2_Moi_Giang!$S:$S,ThongKe_GV!$C247,TKB_HK2_Moi_Giang!$K:$K,ThongKe_GV!N$1,TKB_HK2_Moi_Giang!$L:$L,ThongKe_GV!N$2)&gt;0,"X","")</f>
        <v/>
      </c>
      <c r="O247" s="79" t="str">
        <f>IF(COUNTIFS(TKB_HK2_Moi_Giang!$S:$S,ThongKe_GV!$C247,TKB_HK2_Moi_Giang!$K:$K,ThongKe_GV!O$1,TKB_HK2_Moi_Giang!$L:$L,ThongKe_GV!O$2)&gt;0,"X","")</f>
        <v/>
      </c>
      <c r="P247" s="79" t="str">
        <f>IF(COUNTIFS(TKB_HK2_Moi_Giang!$S:$S,ThongKe_GV!$C247,TKB_HK2_Moi_Giang!$K:$K,ThongKe_GV!P$1,TKB_HK2_Moi_Giang!$L:$L,ThongKe_GV!P$2)&gt;0,"X","")</f>
        <v/>
      </c>
      <c r="Q247" s="80" t="str">
        <f>IF(COUNTIFS(TKB_HK2_Moi_Giang!$S:$S,ThongKe_GV!$C247,TKB_HK2_Moi_Giang!$K:$K,ThongKe_GV!Q$1,TKB_HK2_Moi_Giang!$L:$L,ThongKe_GV!Q$2)&gt;0,"X","")</f>
        <v/>
      </c>
      <c r="R247" s="80" t="str">
        <f>IF(COUNTIFS(TKB_HK2_Moi_Giang!$S:$S,ThongKe_GV!$C247,TKB_HK2_Moi_Giang!$K:$K,ThongKe_GV!R$1,TKB_HK2_Moi_Giang!$L:$L,ThongKe_GV!R$2)&gt;0,"X","")</f>
        <v/>
      </c>
      <c r="S247" s="80" t="str">
        <f>IF(COUNTIFS(TKB_HK2_Moi_Giang!$S:$S,ThongKe_GV!$C247,TKB_HK2_Moi_Giang!$K:$K,ThongKe_GV!S$1,TKB_HK2_Moi_Giang!$L:$L,ThongKe_GV!S$2)&gt;0,"X","")</f>
        <v/>
      </c>
      <c r="T247" s="80" t="str">
        <f>IF(COUNTIFS(TKB_HK2_Moi_Giang!$S:$S,ThongKe_GV!$C247,TKB_HK2_Moi_Giang!$K:$K,ThongKe_GV!T$1,TKB_HK2_Moi_Giang!$L:$L,ThongKe_GV!T$2)&gt;0,"X","")</f>
        <v/>
      </c>
      <c r="U247" s="80" t="str">
        <f>IF(COUNTIFS(TKB_HK2_Moi_Giang!$S:$S,ThongKe_GV!$C247,TKB_HK2_Moi_Giang!$K:$K,ThongKe_GV!U$1,TKB_HK2_Moi_Giang!$L:$L,ThongKe_GV!U$2)&gt;0,"X","")</f>
        <v/>
      </c>
      <c r="V247" s="80" t="str">
        <f>IF(COUNTIFS(TKB_HK2_Moi_Giang!$S:$S,ThongKe_GV!$C247,TKB_HK2_Moi_Giang!$K:$K,ThongKe_GV!V$1,TKB_HK2_Moi_Giang!$L:$L,ThongKe_GV!V$2)&gt;0,"X","")</f>
        <v/>
      </c>
      <c r="W247" s="80" t="str">
        <f>IF(COUNTIFS(TKB_HK2_Moi_Giang!$S:$S,ThongKe_GV!$C247,TKB_HK2_Moi_Giang!$K:$K,ThongKe_GV!W$1,TKB_HK2_Moi_Giang!$L:$L,ThongKe_GV!W$2)&gt;0,"X","")</f>
        <v/>
      </c>
      <c r="X247" s="80" t="str">
        <f>IF(COUNTIFS(TKB_HK2_Moi_Giang!$S:$S,ThongKe_GV!$C247,TKB_HK2_Moi_Giang!$K:$K,ThongKe_GV!X$1,TKB_HK2_Moi_Giang!$L:$L,ThongKe_GV!X$2)&gt;0,"X","")</f>
        <v/>
      </c>
      <c r="Y247" s="80" t="str">
        <f>IF(COUNTIFS(TKB_HK2_Moi_Giang!$S:$S,ThongKe_GV!$C247,TKB_HK2_Moi_Giang!$K:$K,ThongKe_GV!Y$1,TKB_HK2_Moi_Giang!$L:$L,ThongKe_GV!Y$2)&gt;0,"X","")</f>
        <v/>
      </c>
      <c r="Z247" s="80" t="str">
        <f>IF(COUNTIFS(TKB_HK2_Moi_Giang!$S:$S,ThongKe_GV!$C247,TKB_HK2_Moi_Giang!$K:$K,ThongKe_GV!Z$1,TKB_HK2_Moi_Giang!$L:$L,ThongKe_GV!Z$2)&gt;0,"X","")</f>
        <v/>
      </c>
      <c r="AA247" s="80" t="str">
        <f>IF(COUNTIFS(TKB_HK2_Moi_Giang!$S:$S,ThongKe_GV!$C247,TKB_HK2_Moi_Giang!$K:$K,ThongKe_GV!AA$1,TKB_HK2_Moi_Giang!$L:$L,ThongKe_GV!AA$2)&gt;0,"X","")</f>
        <v/>
      </c>
      <c r="AB247" s="80" t="str">
        <f>IF(COUNTIFS(TKB_HK2_Moi_Giang!$S:$S,ThongKe_GV!$C247,TKB_HK2_Moi_Giang!$K:$K,ThongKe_GV!AB$1,TKB_HK2_Moi_Giang!$L:$L,ThongKe_GV!AB$2)&gt;0,"X","")</f>
        <v/>
      </c>
    </row>
    <row r="248">
      <c r="A248" s="68" t="str">
        <f t="shared" si="8"/>
        <v/>
      </c>
      <c r="B248" s="77"/>
      <c r="C248" s="85" t="s">
        <v>793</v>
      </c>
      <c r="D248" s="85" t="s">
        <v>794</v>
      </c>
      <c r="E248" s="90" t="str">
        <f>IF(COUNTIFS(TKB_HK2_Moi_Giang!$S:$S,ThongKe_GV!$C248,TKB_HK2_Moi_Giang!$K:$K,ThongKe_GV!E$1,TKB_HK2_Moi_Giang!$L:$L,ThongKe_GV!E$2)&gt;0,"X","")</f>
        <v/>
      </c>
      <c r="F248" s="79" t="str">
        <f>IF(COUNTIFS(TKB_HK2_Moi_Giang!$S:$S,ThongKe_GV!$C248,TKB_HK2_Moi_Giang!$K:$K,ThongKe_GV!F$1,TKB_HK2_Moi_Giang!$L:$L,ThongKe_GV!F$2)&gt;0,"X","")</f>
        <v/>
      </c>
      <c r="G248" s="79" t="str">
        <f>IF(COUNTIFS(TKB_HK2_Moi_Giang!$S:$S,ThongKe_GV!$C248,TKB_HK2_Moi_Giang!$K:$K,ThongKe_GV!G$1,TKB_HK2_Moi_Giang!$L:$L,ThongKe_GV!G$2)&gt;0,"X","")</f>
        <v/>
      </c>
      <c r="H248" s="79" t="str">
        <f>IF(COUNTIFS(TKB_HK2_Moi_Giang!$S:$S,ThongKe_GV!$C248,TKB_HK2_Moi_Giang!$K:$K,ThongKe_GV!H$1,TKB_HK2_Moi_Giang!$L:$L,ThongKe_GV!H$2)&gt;0,"X","")</f>
        <v/>
      </c>
      <c r="I248" s="79" t="str">
        <f>IF(COUNTIFS(TKB_HK2_Moi_Giang!$S:$S,ThongKe_GV!$C248,TKB_HK2_Moi_Giang!$K:$K,ThongKe_GV!I$1,TKB_HK2_Moi_Giang!$L:$L,ThongKe_GV!I$2)&gt;0,"X","")</f>
        <v/>
      </c>
      <c r="J248" s="79" t="str">
        <f>IF(COUNTIFS(TKB_HK2_Moi_Giang!$S:$S,ThongKe_GV!$C248,TKB_HK2_Moi_Giang!$K:$K,ThongKe_GV!J$1,TKB_HK2_Moi_Giang!$L:$L,ThongKe_GV!J$2)&gt;0,"X","")</f>
        <v/>
      </c>
      <c r="K248" s="79" t="str">
        <f>IF(COUNTIFS(TKB_HK2_Moi_Giang!$S:$S,ThongKe_GV!$C248,TKB_HK2_Moi_Giang!$K:$K,ThongKe_GV!K$1,TKB_HK2_Moi_Giang!$L:$L,ThongKe_GV!K$2)&gt;0,"X","")</f>
        <v/>
      </c>
      <c r="L248" s="79" t="str">
        <f>IF(COUNTIFS(TKB_HK2_Moi_Giang!$S:$S,ThongKe_GV!$C248,TKB_HK2_Moi_Giang!$K:$K,ThongKe_GV!L$1,TKB_HK2_Moi_Giang!$L:$L,ThongKe_GV!L$2)&gt;0,"X","")</f>
        <v/>
      </c>
      <c r="M248" s="79" t="str">
        <f>IF(COUNTIFS(TKB_HK2_Moi_Giang!$S:$S,ThongKe_GV!$C248,TKB_HK2_Moi_Giang!$K:$K,ThongKe_GV!M$1,TKB_HK2_Moi_Giang!$L:$L,ThongKe_GV!M$2)&gt;0,"X","")</f>
        <v/>
      </c>
      <c r="N248" s="79" t="str">
        <f>IF(COUNTIFS(TKB_HK2_Moi_Giang!$S:$S,ThongKe_GV!$C248,TKB_HK2_Moi_Giang!$K:$K,ThongKe_GV!N$1,TKB_HK2_Moi_Giang!$L:$L,ThongKe_GV!N$2)&gt;0,"X","")</f>
        <v/>
      </c>
      <c r="O248" s="79" t="str">
        <f>IF(COUNTIFS(TKB_HK2_Moi_Giang!$S:$S,ThongKe_GV!$C248,TKB_HK2_Moi_Giang!$K:$K,ThongKe_GV!O$1,TKB_HK2_Moi_Giang!$L:$L,ThongKe_GV!O$2)&gt;0,"X","")</f>
        <v/>
      </c>
      <c r="P248" s="79" t="str">
        <f>IF(COUNTIFS(TKB_HK2_Moi_Giang!$S:$S,ThongKe_GV!$C248,TKB_HK2_Moi_Giang!$K:$K,ThongKe_GV!P$1,TKB_HK2_Moi_Giang!$L:$L,ThongKe_GV!P$2)&gt;0,"X","")</f>
        <v/>
      </c>
      <c r="Q248" s="80" t="str">
        <f>IF(COUNTIFS(TKB_HK2_Moi_Giang!$S:$S,ThongKe_GV!$C248,TKB_HK2_Moi_Giang!$K:$K,ThongKe_GV!Q$1,TKB_HK2_Moi_Giang!$L:$L,ThongKe_GV!Q$2)&gt;0,"X","")</f>
        <v/>
      </c>
      <c r="R248" s="80" t="str">
        <f>IF(COUNTIFS(TKB_HK2_Moi_Giang!$S:$S,ThongKe_GV!$C248,TKB_HK2_Moi_Giang!$K:$K,ThongKe_GV!R$1,TKB_HK2_Moi_Giang!$L:$L,ThongKe_GV!R$2)&gt;0,"X","")</f>
        <v/>
      </c>
      <c r="S248" s="80" t="str">
        <f>IF(COUNTIFS(TKB_HK2_Moi_Giang!$S:$S,ThongKe_GV!$C248,TKB_HK2_Moi_Giang!$K:$K,ThongKe_GV!S$1,TKB_HK2_Moi_Giang!$L:$L,ThongKe_GV!S$2)&gt;0,"X","")</f>
        <v/>
      </c>
      <c r="T248" s="80" t="str">
        <f>IF(COUNTIFS(TKB_HK2_Moi_Giang!$S:$S,ThongKe_GV!$C248,TKB_HK2_Moi_Giang!$K:$K,ThongKe_GV!T$1,TKB_HK2_Moi_Giang!$L:$L,ThongKe_GV!T$2)&gt;0,"X","")</f>
        <v/>
      </c>
      <c r="U248" s="80" t="str">
        <f>IF(COUNTIFS(TKB_HK2_Moi_Giang!$S:$S,ThongKe_GV!$C248,TKB_HK2_Moi_Giang!$K:$K,ThongKe_GV!U$1,TKB_HK2_Moi_Giang!$L:$L,ThongKe_GV!U$2)&gt;0,"X","")</f>
        <v/>
      </c>
      <c r="V248" s="80" t="str">
        <f>IF(COUNTIFS(TKB_HK2_Moi_Giang!$S:$S,ThongKe_GV!$C248,TKB_HK2_Moi_Giang!$K:$K,ThongKe_GV!V$1,TKB_HK2_Moi_Giang!$L:$L,ThongKe_GV!V$2)&gt;0,"X","")</f>
        <v/>
      </c>
      <c r="W248" s="80" t="str">
        <f>IF(COUNTIFS(TKB_HK2_Moi_Giang!$S:$S,ThongKe_GV!$C248,TKB_HK2_Moi_Giang!$K:$K,ThongKe_GV!W$1,TKB_HK2_Moi_Giang!$L:$L,ThongKe_GV!W$2)&gt;0,"X","")</f>
        <v/>
      </c>
      <c r="X248" s="80" t="str">
        <f>IF(COUNTIFS(TKB_HK2_Moi_Giang!$S:$S,ThongKe_GV!$C248,TKB_HK2_Moi_Giang!$K:$K,ThongKe_GV!X$1,TKB_HK2_Moi_Giang!$L:$L,ThongKe_GV!X$2)&gt;0,"X","")</f>
        <v/>
      </c>
      <c r="Y248" s="80" t="str">
        <f>IF(COUNTIFS(TKB_HK2_Moi_Giang!$S:$S,ThongKe_GV!$C248,TKB_HK2_Moi_Giang!$K:$K,ThongKe_GV!Y$1,TKB_HK2_Moi_Giang!$L:$L,ThongKe_GV!Y$2)&gt;0,"X","")</f>
        <v/>
      </c>
      <c r="Z248" s="80" t="str">
        <f>IF(COUNTIFS(TKB_HK2_Moi_Giang!$S:$S,ThongKe_GV!$C248,TKB_HK2_Moi_Giang!$K:$K,ThongKe_GV!Z$1,TKB_HK2_Moi_Giang!$L:$L,ThongKe_GV!Z$2)&gt;0,"X","")</f>
        <v/>
      </c>
      <c r="AA248" s="80" t="str">
        <f>IF(COUNTIFS(TKB_HK2_Moi_Giang!$S:$S,ThongKe_GV!$C248,TKB_HK2_Moi_Giang!$K:$K,ThongKe_GV!AA$1,TKB_HK2_Moi_Giang!$L:$L,ThongKe_GV!AA$2)&gt;0,"X","")</f>
        <v/>
      </c>
      <c r="AB248" s="80" t="str">
        <f>IF(COUNTIFS(TKB_HK2_Moi_Giang!$S:$S,ThongKe_GV!$C248,TKB_HK2_Moi_Giang!$K:$K,ThongKe_GV!AB$1,TKB_HK2_Moi_Giang!$L:$L,ThongKe_GV!AB$2)&gt;0,"X","")</f>
        <v/>
      </c>
    </row>
    <row r="249">
      <c r="A249" s="68" t="str">
        <f t="shared" si="8"/>
        <v/>
      </c>
      <c r="B249" s="77"/>
      <c r="C249" s="85" t="s">
        <v>795</v>
      </c>
      <c r="D249" s="85" t="s">
        <v>796</v>
      </c>
      <c r="E249" s="90" t="str">
        <f>IF(COUNTIFS(TKB_HK2_Moi_Giang!$S:$S,ThongKe_GV!$C249,TKB_HK2_Moi_Giang!$K:$K,ThongKe_GV!E$1,TKB_HK2_Moi_Giang!$L:$L,ThongKe_GV!E$2)&gt;0,"X","")</f>
        <v/>
      </c>
      <c r="F249" s="79" t="str">
        <f>IF(COUNTIFS(TKB_HK2_Moi_Giang!$S:$S,ThongKe_GV!$C249,TKB_HK2_Moi_Giang!$K:$K,ThongKe_GV!F$1,TKB_HK2_Moi_Giang!$L:$L,ThongKe_GV!F$2)&gt;0,"X","")</f>
        <v/>
      </c>
      <c r="G249" s="79" t="str">
        <f>IF(COUNTIFS(TKB_HK2_Moi_Giang!$S:$S,ThongKe_GV!$C249,TKB_HK2_Moi_Giang!$K:$K,ThongKe_GV!G$1,TKB_HK2_Moi_Giang!$L:$L,ThongKe_GV!G$2)&gt;0,"X","")</f>
        <v/>
      </c>
      <c r="H249" s="79" t="str">
        <f>IF(COUNTIFS(TKB_HK2_Moi_Giang!$S:$S,ThongKe_GV!$C249,TKB_HK2_Moi_Giang!$K:$K,ThongKe_GV!H$1,TKB_HK2_Moi_Giang!$L:$L,ThongKe_GV!H$2)&gt;0,"X","")</f>
        <v/>
      </c>
      <c r="I249" s="79" t="str">
        <f>IF(COUNTIFS(TKB_HK2_Moi_Giang!$S:$S,ThongKe_GV!$C249,TKB_HK2_Moi_Giang!$K:$K,ThongKe_GV!I$1,TKB_HK2_Moi_Giang!$L:$L,ThongKe_GV!I$2)&gt;0,"X","")</f>
        <v/>
      </c>
      <c r="J249" s="79" t="str">
        <f>IF(COUNTIFS(TKB_HK2_Moi_Giang!$S:$S,ThongKe_GV!$C249,TKB_HK2_Moi_Giang!$K:$K,ThongKe_GV!J$1,TKB_HK2_Moi_Giang!$L:$L,ThongKe_GV!J$2)&gt;0,"X","")</f>
        <v/>
      </c>
      <c r="K249" s="79" t="str">
        <f>IF(COUNTIFS(TKB_HK2_Moi_Giang!$S:$S,ThongKe_GV!$C249,TKB_HK2_Moi_Giang!$K:$K,ThongKe_GV!K$1,TKB_HK2_Moi_Giang!$L:$L,ThongKe_GV!K$2)&gt;0,"X","")</f>
        <v/>
      </c>
      <c r="L249" s="79" t="str">
        <f>IF(COUNTIFS(TKB_HK2_Moi_Giang!$S:$S,ThongKe_GV!$C249,TKB_HK2_Moi_Giang!$K:$K,ThongKe_GV!L$1,TKB_HK2_Moi_Giang!$L:$L,ThongKe_GV!L$2)&gt;0,"X","")</f>
        <v/>
      </c>
      <c r="M249" s="79" t="str">
        <f>IF(COUNTIFS(TKB_HK2_Moi_Giang!$S:$S,ThongKe_GV!$C249,TKB_HK2_Moi_Giang!$K:$K,ThongKe_GV!M$1,TKB_HK2_Moi_Giang!$L:$L,ThongKe_GV!M$2)&gt;0,"X","")</f>
        <v/>
      </c>
      <c r="N249" s="79" t="str">
        <f>IF(COUNTIFS(TKB_HK2_Moi_Giang!$S:$S,ThongKe_GV!$C249,TKB_HK2_Moi_Giang!$K:$K,ThongKe_GV!N$1,TKB_HK2_Moi_Giang!$L:$L,ThongKe_GV!N$2)&gt;0,"X","")</f>
        <v/>
      </c>
      <c r="O249" s="79" t="str">
        <f>IF(COUNTIFS(TKB_HK2_Moi_Giang!$S:$S,ThongKe_GV!$C249,TKB_HK2_Moi_Giang!$K:$K,ThongKe_GV!O$1,TKB_HK2_Moi_Giang!$L:$L,ThongKe_GV!O$2)&gt;0,"X","")</f>
        <v/>
      </c>
      <c r="P249" s="79" t="str">
        <f>IF(COUNTIFS(TKB_HK2_Moi_Giang!$S:$S,ThongKe_GV!$C249,TKB_HK2_Moi_Giang!$K:$K,ThongKe_GV!P$1,TKB_HK2_Moi_Giang!$L:$L,ThongKe_GV!P$2)&gt;0,"X","")</f>
        <v/>
      </c>
      <c r="Q249" s="80" t="str">
        <f>IF(COUNTIFS(TKB_HK2_Moi_Giang!$S:$S,ThongKe_GV!$C249,TKB_HK2_Moi_Giang!$K:$K,ThongKe_GV!Q$1,TKB_HK2_Moi_Giang!$L:$L,ThongKe_GV!Q$2)&gt;0,"X","")</f>
        <v/>
      </c>
      <c r="R249" s="80" t="str">
        <f>IF(COUNTIFS(TKB_HK2_Moi_Giang!$S:$S,ThongKe_GV!$C249,TKB_HK2_Moi_Giang!$K:$K,ThongKe_GV!R$1,TKB_HK2_Moi_Giang!$L:$L,ThongKe_GV!R$2)&gt;0,"X","")</f>
        <v/>
      </c>
      <c r="S249" s="80" t="str">
        <f>IF(COUNTIFS(TKB_HK2_Moi_Giang!$S:$S,ThongKe_GV!$C249,TKB_HK2_Moi_Giang!$K:$K,ThongKe_GV!S$1,TKB_HK2_Moi_Giang!$L:$L,ThongKe_GV!S$2)&gt;0,"X","")</f>
        <v/>
      </c>
      <c r="T249" s="80" t="str">
        <f>IF(COUNTIFS(TKB_HK2_Moi_Giang!$S:$S,ThongKe_GV!$C249,TKB_HK2_Moi_Giang!$K:$K,ThongKe_GV!T$1,TKB_HK2_Moi_Giang!$L:$L,ThongKe_GV!T$2)&gt;0,"X","")</f>
        <v/>
      </c>
      <c r="U249" s="80" t="str">
        <f>IF(COUNTIFS(TKB_HK2_Moi_Giang!$S:$S,ThongKe_GV!$C249,TKB_HK2_Moi_Giang!$K:$K,ThongKe_GV!U$1,TKB_HK2_Moi_Giang!$L:$L,ThongKe_GV!U$2)&gt;0,"X","")</f>
        <v/>
      </c>
      <c r="V249" s="80" t="str">
        <f>IF(COUNTIFS(TKB_HK2_Moi_Giang!$S:$S,ThongKe_GV!$C249,TKB_HK2_Moi_Giang!$K:$K,ThongKe_GV!V$1,TKB_HK2_Moi_Giang!$L:$L,ThongKe_GV!V$2)&gt;0,"X","")</f>
        <v/>
      </c>
      <c r="W249" s="80" t="str">
        <f>IF(COUNTIFS(TKB_HK2_Moi_Giang!$S:$S,ThongKe_GV!$C249,TKB_HK2_Moi_Giang!$K:$K,ThongKe_GV!W$1,TKB_HK2_Moi_Giang!$L:$L,ThongKe_GV!W$2)&gt;0,"X","")</f>
        <v/>
      </c>
      <c r="X249" s="80" t="str">
        <f>IF(COUNTIFS(TKB_HK2_Moi_Giang!$S:$S,ThongKe_GV!$C249,TKB_HK2_Moi_Giang!$K:$K,ThongKe_GV!X$1,TKB_HK2_Moi_Giang!$L:$L,ThongKe_GV!X$2)&gt;0,"X","")</f>
        <v/>
      </c>
      <c r="Y249" s="80" t="str">
        <f>IF(COUNTIFS(TKB_HK2_Moi_Giang!$S:$S,ThongKe_GV!$C249,TKB_HK2_Moi_Giang!$K:$K,ThongKe_GV!Y$1,TKB_HK2_Moi_Giang!$L:$L,ThongKe_GV!Y$2)&gt;0,"X","")</f>
        <v/>
      </c>
      <c r="Z249" s="80" t="str">
        <f>IF(COUNTIFS(TKB_HK2_Moi_Giang!$S:$S,ThongKe_GV!$C249,TKB_HK2_Moi_Giang!$K:$K,ThongKe_GV!Z$1,TKB_HK2_Moi_Giang!$L:$L,ThongKe_GV!Z$2)&gt;0,"X","")</f>
        <v/>
      </c>
      <c r="AA249" s="80" t="str">
        <f>IF(COUNTIFS(TKB_HK2_Moi_Giang!$S:$S,ThongKe_GV!$C249,TKB_HK2_Moi_Giang!$K:$K,ThongKe_GV!AA$1,TKB_HK2_Moi_Giang!$L:$L,ThongKe_GV!AA$2)&gt;0,"X","")</f>
        <v/>
      </c>
      <c r="AB249" s="80" t="str">
        <f>IF(COUNTIFS(TKB_HK2_Moi_Giang!$S:$S,ThongKe_GV!$C249,TKB_HK2_Moi_Giang!$K:$K,ThongKe_GV!AB$1,TKB_HK2_Moi_Giang!$L:$L,ThongKe_GV!AB$2)&gt;0,"X","")</f>
        <v/>
      </c>
    </row>
    <row r="250">
      <c r="A250" s="68" t="str">
        <f t="shared" si="8"/>
        <v/>
      </c>
      <c r="B250" s="77"/>
      <c r="C250" s="85" t="s">
        <v>797</v>
      </c>
      <c r="D250" s="85" t="s">
        <v>798</v>
      </c>
      <c r="E250" s="90" t="str">
        <f>IF(COUNTIFS(TKB_HK2_Moi_Giang!$S:$S,ThongKe_GV!$C250,TKB_HK2_Moi_Giang!$K:$K,ThongKe_GV!E$1,TKB_HK2_Moi_Giang!$L:$L,ThongKe_GV!E$2)&gt;0,"X","")</f>
        <v/>
      </c>
      <c r="F250" s="79" t="str">
        <f>IF(COUNTIFS(TKB_HK2_Moi_Giang!$S:$S,ThongKe_GV!$C250,TKB_HK2_Moi_Giang!$K:$K,ThongKe_GV!F$1,TKB_HK2_Moi_Giang!$L:$L,ThongKe_GV!F$2)&gt;0,"X","")</f>
        <v/>
      </c>
      <c r="G250" s="79" t="str">
        <f>IF(COUNTIFS(TKB_HK2_Moi_Giang!$S:$S,ThongKe_GV!$C250,TKB_HK2_Moi_Giang!$K:$K,ThongKe_GV!G$1,TKB_HK2_Moi_Giang!$L:$L,ThongKe_GV!G$2)&gt;0,"X","")</f>
        <v/>
      </c>
      <c r="H250" s="79" t="str">
        <f>IF(COUNTIFS(TKB_HK2_Moi_Giang!$S:$S,ThongKe_GV!$C250,TKB_HK2_Moi_Giang!$K:$K,ThongKe_GV!H$1,TKB_HK2_Moi_Giang!$L:$L,ThongKe_GV!H$2)&gt;0,"X","")</f>
        <v/>
      </c>
      <c r="I250" s="79" t="str">
        <f>IF(COUNTIFS(TKB_HK2_Moi_Giang!$S:$S,ThongKe_GV!$C250,TKB_HK2_Moi_Giang!$K:$K,ThongKe_GV!I$1,TKB_HK2_Moi_Giang!$L:$L,ThongKe_GV!I$2)&gt;0,"X","")</f>
        <v/>
      </c>
      <c r="J250" s="79" t="str">
        <f>IF(COUNTIFS(TKB_HK2_Moi_Giang!$S:$S,ThongKe_GV!$C250,TKB_HK2_Moi_Giang!$K:$K,ThongKe_GV!J$1,TKB_HK2_Moi_Giang!$L:$L,ThongKe_GV!J$2)&gt;0,"X","")</f>
        <v/>
      </c>
      <c r="K250" s="79" t="str">
        <f>IF(COUNTIFS(TKB_HK2_Moi_Giang!$S:$S,ThongKe_GV!$C250,TKB_HK2_Moi_Giang!$K:$K,ThongKe_GV!K$1,TKB_HK2_Moi_Giang!$L:$L,ThongKe_GV!K$2)&gt;0,"X","")</f>
        <v/>
      </c>
      <c r="L250" s="79" t="str">
        <f>IF(COUNTIFS(TKB_HK2_Moi_Giang!$S:$S,ThongKe_GV!$C250,TKB_HK2_Moi_Giang!$K:$K,ThongKe_GV!L$1,TKB_HK2_Moi_Giang!$L:$L,ThongKe_GV!L$2)&gt;0,"X","")</f>
        <v/>
      </c>
      <c r="M250" s="79" t="str">
        <f>IF(COUNTIFS(TKB_HK2_Moi_Giang!$S:$S,ThongKe_GV!$C250,TKB_HK2_Moi_Giang!$K:$K,ThongKe_GV!M$1,TKB_HK2_Moi_Giang!$L:$L,ThongKe_GV!M$2)&gt;0,"X","")</f>
        <v/>
      </c>
      <c r="N250" s="79" t="str">
        <f>IF(COUNTIFS(TKB_HK2_Moi_Giang!$S:$S,ThongKe_GV!$C250,TKB_HK2_Moi_Giang!$K:$K,ThongKe_GV!N$1,TKB_HK2_Moi_Giang!$L:$L,ThongKe_GV!N$2)&gt;0,"X","")</f>
        <v/>
      </c>
      <c r="O250" s="79" t="str">
        <f>IF(COUNTIFS(TKB_HK2_Moi_Giang!$S:$S,ThongKe_GV!$C250,TKB_HK2_Moi_Giang!$K:$K,ThongKe_GV!O$1,TKB_HK2_Moi_Giang!$L:$L,ThongKe_GV!O$2)&gt;0,"X","")</f>
        <v/>
      </c>
      <c r="P250" s="79" t="str">
        <f>IF(COUNTIFS(TKB_HK2_Moi_Giang!$S:$S,ThongKe_GV!$C250,TKB_HK2_Moi_Giang!$K:$K,ThongKe_GV!P$1,TKB_HK2_Moi_Giang!$L:$L,ThongKe_GV!P$2)&gt;0,"X","")</f>
        <v/>
      </c>
      <c r="Q250" s="80" t="str">
        <f>IF(COUNTIFS(TKB_HK2_Moi_Giang!$S:$S,ThongKe_GV!$C250,TKB_HK2_Moi_Giang!$K:$K,ThongKe_GV!Q$1,TKB_HK2_Moi_Giang!$L:$L,ThongKe_GV!Q$2)&gt;0,"X","")</f>
        <v/>
      </c>
      <c r="R250" s="80" t="str">
        <f>IF(COUNTIFS(TKB_HK2_Moi_Giang!$S:$S,ThongKe_GV!$C250,TKB_HK2_Moi_Giang!$K:$K,ThongKe_GV!R$1,TKB_HK2_Moi_Giang!$L:$L,ThongKe_GV!R$2)&gt;0,"X","")</f>
        <v/>
      </c>
      <c r="S250" s="80" t="str">
        <f>IF(COUNTIFS(TKB_HK2_Moi_Giang!$S:$S,ThongKe_GV!$C250,TKB_HK2_Moi_Giang!$K:$K,ThongKe_GV!S$1,TKB_HK2_Moi_Giang!$L:$L,ThongKe_GV!S$2)&gt;0,"X","")</f>
        <v/>
      </c>
      <c r="T250" s="80" t="str">
        <f>IF(COUNTIFS(TKB_HK2_Moi_Giang!$S:$S,ThongKe_GV!$C250,TKB_HK2_Moi_Giang!$K:$K,ThongKe_GV!T$1,TKB_HK2_Moi_Giang!$L:$L,ThongKe_GV!T$2)&gt;0,"X","")</f>
        <v/>
      </c>
      <c r="U250" s="80" t="str">
        <f>IF(COUNTIFS(TKB_HK2_Moi_Giang!$S:$S,ThongKe_GV!$C250,TKB_HK2_Moi_Giang!$K:$K,ThongKe_GV!U$1,TKB_HK2_Moi_Giang!$L:$L,ThongKe_GV!U$2)&gt;0,"X","")</f>
        <v/>
      </c>
      <c r="V250" s="80" t="str">
        <f>IF(COUNTIFS(TKB_HK2_Moi_Giang!$S:$S,ThongKe_GV!$C250,TKB_HK2_Moi_Giang!$K:$K,ThongKe_GV!V$1,TKB_HK2_Moi_Giang!$L:$L,ThongKe_GV!V$2)&gt;0,"X","")</f>
        <v/>
      </c>
      <c r="W250" s="80" t="str">
        <f>IF(COUNTIFS(TKB_HK2_Moi_Giang!$S:$S,ThongKe_GV!$C250,TKB_HK2_Moi_Giang!$K:$K,ThongKe_GV!W$1,TKB_HK2_Moi_Giang!$L:$L,ThongKe_GV!W$2)&gt;0,"X","")</f>
        <v/>
      </c>
      <c r="X250" s="80" t="str">
        <f>IF(COUNTIFS(TKB_HK2_Moi_Giang!$S:$S,ThongKe_GV!$C250,TKB_HK2_Moi_Giang!$K:$K,ThongKe_GV!X$1,TKB_HK2_Moi_Giang!$L:$L,ThongKe_GV!X$2)&gt;0,"X","")</f>
        <v/>
      </c>
      <c r="Y250" s="80" t="str">
        <f>IF(COUNTIFS(TKB_HK2_Moi_Giang!$S:$S,ThongKe_GV!$C250,TKB_HK2_Moi_Giang!$K:$K,ThongKe_GV!Y$1,TKB_HK2_Moi_Giang!$L:$L,ThongKe_GV!Y$2)&gt;0,"X","")</f>
        <v/>
      </c>
      <c r="Z250" s="80" t="str">
        <f>IF(COUNTIFS(TKB_HK2_Moi_Giang!$S:$S,ThongKe_GV!$C250,TKB_HK2_Moi_Giang!$K:$K,ThongKe_GV!Z$1,TKB_HK2_Moi_Giang!$L:$L,ThongKe_GV!Z$2)&gt;0,"X","")</f>
        <v/>
      </c>
      <c r="AA250" s="80" t="str">
        <f>IF(COUNTIFS(TKB_HK2_Moi_Giang!$S:$S,ThongKe_GV!$C250,TKB_HK2_Moi_Giang!$K:$K,ThongKe_GV!AA$1,TKB_HK2_Moi_Giang!$L:$L,ThongKe_GV!AA$2)&gt;0,"X","")</f>
        <v/>
      </c>
      <c r="AB250" s="80" t="str">
        <f>IF(COUNTIFS(TKB_HK2_Moi_Giang!$S:$S,ThongKe_GV!$C250,TKB_HK2_Moi_Giang!$K:$K,ThongKe_GV!AB$1,TKB_HK2_Moi_Giang!$L:$L,ThongKe_GV!AB$2)&gt;0,"X","")</f>
        <v/>
      </c>
    </row>
    <row r="251">
      <c r="A251" s="68" t="str">
        <f t="shared" si="8"/>
        <v/>
      </c>
      <c r="B251" s="77"/>
      <c r="C251" s="85" t="s">
        <v>799</v>
      </c>
      <c r="D251" s="85" t="s">
        <v>800</v>
      </c>
      <c r="E251" s="90" t="str">
        <f>IF(COUNTIFS(TKB_HK2_Moi_Giang!$S:$S,ThongKe_GV!$C251,TKB_HK2_Moi_Giang!$K:$K,ThongKe_GV!E$1,TKB_HK2_Moi_Giang!$L:$L,ThongKe_GV!E$2)&gt;0,"X","")</f>
        <v/>
      </c>
      <c r="F251" s="79" t="str">
        <f>IF(COUNTIFS(TKB_HK2_Moi_Giang!$S:$S,ThongKe_GV!$C251,TKB_HK2_Moi_Giang!$K:$K,ThongKe_GV!F$1,TKB_HK2_Moi_Giang!$L:$L,ThongKe_GV!F$2)&gt;0,"X","")</f>
        <v/>
      </c>
      <c r="G251" s="79" t="str">
        <f>IF(COUNTIFS(TKB_HK2_Moi_Giang!$S:$S,ThongKe_GV!$C251,TKB_HK2_Moi_Giang!$K:$K,ThongKe_GV!G$1,TKB_HK2_Moi_Giang!$L:$L,ThongKe_GV!G$2)&gt;0,"X","")</f>
        <v/>
      </c>
      <c r="H251" s="79" t="str">
        <f>IF(COUNTIFS(TKB_HK2_Moi_Giang!$S:$S,ThongKe_GV!$C251,TKB_HK2_Moi_Giang!$K:$K,ThongKe_GV!H$1,TKB_HK2_Moi_Giang!$L:$L,ThongKe_GV!H$2)&gt;0,"X","")</f>
        <v/>
      </c>
      <c r="I251" s="79" t="str">
        <f>IF(COUNTIFS(TKB_HK2_Moi_Giang!$S:$S,ThongKe_GV!$C251,TKB_HK2_Moi_Giang!$K:$K,ThongKe_GV!I$1,TKB_HK2_Moi_Giang!$L:$L,ThongKe_GV!I$2)&gt;0,"X","")</f>
        <v/>
      </c>
      <c r="J251" s="79" t="str">
        <f>IF(COUNTIFS(TKB_HK2_Moi_Giang!$S:$S,ThongKe_GV!$C251,TKB_HK2_Moi_Giang!$K:$K,ThongKe_GV!J$1,TKB_HK2_Moi_Giang!$L:$L,ThongKe_GV!J$2)&gt;0,"X","")</f>
        <v/>
      </c>
      <c r="K251" s="79" t="str">
        <f>IF(COUNTIFS(TKB_HK2_Moi_Giang!$S:$S,ThongKe_GV!$C251,TKB_HK2_Moi_Giang!$K:$K,ThongKe_GV!K$1,TKB_HK2_Moi_Giang!$L:$L,ThongKe_GV!K$2)&gt;0,"X","")</f>
        <v/>
      </c>
      <c r="L251" s="79" t="str">
        <f>IF(COUNTIFS(TKB_HK2_Moi_Giang!$S:$S,ThongKe_GV!$C251,TKB_HK2_Moi_Giang!$K:$K,ThongKe_GV!L$1,TKB_HK2_Moi_Giang!$L:$L,ThongKe_GV!L$2)&gt;0,"X","")</f>
        <v/>
      </c>
      <c r="M251" s="79" t="str">
        <f>IF(COUNTIFS(TKB_HK2_Moi_Giang!$S:$S,ThongKe_GV!$C251,TKB_HK2_Moi_Giang!$K:$K,ThongKe_GV!M$1,TKB_HK2_Moi_Giang!$L:$L,ThongKe_GV!M$2)&gt;0,"X","")</f>
        <v/>
      </c>
      <c r="N251" s="79" t="str">
        <f>IF(COUNTIFS(TKB_HK2_Moi_Giang!$S:$S,ThongKe_GV!$C251,TKB_HK2_Moi_Giang!$K:$K,ThongKe_GV!N$1,TKB_HK2_Moi_Giang!$L:$L,ThongKe_GV!N$2)&gt;0,"X","")</f>
        <v/>
      </c>
      <c r="O251" s="79" t="str">
        <f>IF(COUNTIFS(TKB_HK2_Moi_Giang!$S:$S,ThongKe_GV!$C251,TKB_HK2_Moi_Giang!$K:$K,ThongKe_GV!O$1,TKB_HK2_Moi_Giang!$L:$L,ThongKe_GV!O$2)&gt;0,"X","")</f>
        <v/>
      </c>
      <c r="P251" s="79" t="str">
        <f>IF(COUNTIFS(TKB_HK2_Moi_Giang!$S:$S,ThongKe_GV!$C251,TKB_HK2_Moi_Giang!$K:$K,ThongKe_GV!P$1,TKB_HK2_Moi_Giang!$L:$L,ThongKe_GV!P$2)&gt;0,"X","")</f>
        <v/>
      </c>
      <c r="Q251" s="80" t="str">
        <f>IF(COUNTIFS(TKB_HK2_Moi_Giang!$S:$S,ThongKe_GV!$C251,TKB_HK2_Moi_Giang!$K:$K,ThongKe_GV!Q$1,TKB_HK2_Moi_Giang!$L:$L,ThongKe_GV!Q$2)&gt;0,"X","")</f>
        <v/>
      </c>
      <c r="R251" s="80" t="str">
        <f>IF(COUNTIFS(TKB_HK2_Moi_Giang!$S:$S,ThongKe_GV!$C251,TKB_HK2_Moi_Giang!$K:$K,ThongKe_GV!R$1,TKB_HK2_Moi_Giang!$L:$L,ThongKe_GV!R$2)&gt;0,"X","")</f>
        <v/>
      </c>
      <c r="S251" s="80" t="str">
        <f>IF(COUNTIFS(TKB_HK2_Moi_Giang!$S:$S,ThongKe_GV!$C251,TKB_HK2_Moi_Giang!$K:$K,ThongKe_GV!S$1,TKB_HK2_Moi_Giang!$L:$L,ThongKe_GV!S$2)&gt;0,"X","")</f>
        <v/>
      </c>
      <c r="T251" s="80" t="str">
        <f>IF(COUNTIFS(TKB_HK2_Moi_Giang!$S:$S,ThongKe_GV!$C251,TKB_HK2_Moi_Giang!$K:$K,ThongKe_GV!T$1,TKB_HK2_Moi_Giang!$L:$L,ThongKe_GV!T$2)&gt;0,"X","")</f>
        <v/>
      </c>
      <c r="U251" s="80" t="str">
        <f>IF(COUNTIFS(TKB_HK2_Moi_Giang!$S:$S,ThongKe_GV!$C251,TKB_HK2_Moi_Giang!$K:$K,ThongKe_GV!U$1,TKB_HK2_Moi_Giang!$L:$L,ThongKe_GV!U$2)&gt;0,"X","")</f>
        <v/>
      </c>
      <c r="V251" s="80" t="str">
        <f>IF(COUNTIFS(TKB_HK2_Moi_Giang!$S:$S,ThongKe_GV!$C251,TKB_HK2_Moi_Giang!$K:$K,ThongKe_GV!V$1,TKB_HK2_Moi_Giang!$L:$L,ThongKe_GV!V$2)&gt;0,"X","")</f>
        <v/>
      </c>
      <c r="W251" s="80" t="str">
        <f>IF(COUNTIFS(TKB_HK2_Moi_Giang!$S:$S,ThongKe_GV!$C251,TKB_HK2_Moi_Giang!$K:$K,ThongKe_GV!W$1,TKB_HK2_Moi_Giang!$L:$L,ThongKe_GV!W$2)&gt;0,"X","")</f>
        <v/>
      </c>
      <c r="X251" s="80" t="str">
        <f>IF(COUNTIFS(TKB_HK2_Moi_Giang!$S:$S,ThongKe_GV!$C251,TKB_HK2_Moi_Giang!$K:$K,ThongKe_GV!X$1,TKB_HK2_Moi_Giang!$L:$L,ThongKe_GV!X$2)&gt;0,"X","")</f>
        <v/>
      </c>
      <c r="Y251" s="80" t="str">
        <f>IF(COUNTIFS(TKB_HK2_Moi_Giang!$S:$S,ThongKe_GV!$C251,TKB_HK2_Moi_Giang!$K:$K,ThongKe_GV!Y$1,TKB_HK2_Moi_Giang!$L:$L,ThongKe_GV!Y$2)&gt;0,"X","")</f>
        <v/>
      </c>
      <c r="Z251" s="80" t="str">
        <f>IF(COUNTIFS(TKB_HK2_Moi_Giang!$S:$S,ThongKe_GV!$C251,TKB_HK2_Moi_Giang!$K:$K,ThongKe_GV!Z$1,TKB_HK2_Moi_Giang!$L:$L,ThongKe_GV!Z$2)&gt;0,"X","")</f>
        <v/>
      </c>
      <c r="AA251" s="80" t="str">
        <f>IF(COUNTIFS(TKB_HK2_Moi_Giang!$S:$S,ThongKe_GV!$C251,TKB_HK2_Moi_Giang!$K:$K,ThongKe_GV!AA$1,TKB_HK2_Moi_Giang!$L:$L,ThongKe_GV!AA$2)&gt;0,"X","")</f>
        <v/>
      </c>
      <c r="AB251" s="80" t="str">
        <f>IF(COUNTIFS(TKB_HK2_Moi_Giang!$S:$S,ThongKe_GV!$C251,TKB_HK2_Moi_Giang!$K:$K,ThongKe_GV!AB$1,TKB_HK2_Moi_Giang!$L:$L,ThongKe_GV!AB$2)&gt;0,"X","")</f>
        <v/>
      </c>
    </row>
    <row r="252">
      <c r="A252" s="68" t="str">
        <f t="shared" si="8"/>
        <v/>
      </c>
      <c r="B252" s="77"/>
      <c r="C252" s="85" t="s">
        <v>801</v>
      </c>
      <c r="D252" s="85" t="s">
        <v>500</v>
      </c>
      <c r="E252" s="90" t="str">
        <f>IF(COUNTIFS(TKB_HK2_Moi_Giang!$S:$S,ThongKe_GV!$C252,TKB_HK2_Moi_Giang!$K:$K,ThongKe_GV!E$1,TKB_HK2_Moi_Giang!$L:$L,ThongKe_GV!E$2)&gt;0,"X","")</f>
        <v/>
      </c>
      <c r="F252" s="79" t="str">
        <f>IF(COUNTIFS(TKB_HK2_Moi_Giang!$S:$S,ThongKe_GV!$C252,TKB_HK2_Moi_Giang!$K:$K,ThongKe_GV!F$1,TKB_HK2_Moi_Giang!$L:$L,ThongKe_GV!F$2)&gt;0,"X","")</f>
        <v/>
      </c>
      <c r="G252" s="79" t="str">
        <f>IF(COUNTIFS(TKB_HK2_Moi_Giang!$S:$S,ThongKe_GV!$C252,TKB_HK2_Moi_Giang!$K:$K,ThongKe_GV!G$1,TKB_HK2_Moi_Giang!$L:$L,ThongKe_GV!G$2)&gt;0,"X","")</f>
        <v/>
      </c>
      <c r="H252" s="79" t="str">
        <f>IF(COUNTIFS(TKB_HK2_Moi_Giang!$S:$S,ThongKe_GV!$C252,TKB_HK2_Moi_Giang!$K:$K,ThongKe_GV!H$1,TKB_HK2_Moi_Giang!$L:$L,ThongKe_GV!H$2)&gt;0,"X","")</f>
        <v/>
      </c>
      <c r="I252" s="79" t="str">
        <f>IF(COUNTIFS(TKB_HK2_Moi_Giang!$S:$S,ThongKe_GV!$C252,TKB_HK2_Moi_Giang!$K:$K,ThongKe_GV!I$1,TKB_HK2_Moi_Giang!$L:$L,ThongKe_GV!I$2)&gt;0,"X","")</f>
        <v/>
      </c>
      <c r="J252" s="79" t="str">
        <f>IF(COUNTIFS(TKB_HK2_Moi_Giang!$S:$S,ThongKe_GV!$C252,TKB_HK2_Moi_Giang!$K:$K,ThongKe_GV!J$1,TKB_HK2_Moi_Giang!$L:$L,ThongKe_GV!J$2)&gt;0,"X","")</f>
        <v/>
      </c>
      <c r="K252" s="79" t="str">
        <f>IF(COUNTIFS(TKB_HK2_Moi_Giang!$S:$S,ThongKe_GV!$C252,TKB_HK2_Moi_Giang!$K:$K,ThongKe_GV!K$1,TKB_HK2_Moi_Giang!$L:$L,ThongKe_GV!K$2)&gt;0,"X","")</f>
        <v/>
      </c>
      <c r="L252" s="79" t="str">
        <f>IF(COUNTIFS(TKB_HK2_Moi_Giang!$S:$S,ThongKe_GV!$C252,TKB_HK2_Moi_Giang!$K:$K,ThongKe_GV!L$1,TKB_HK2_Moi_Giang!$L:$L,ThongKe_GV!L$2)&gt;0,"X","")</f>
        <v/>
      </c>
      <c r="M252" s="79" t="str">
        <f>IF(COUNTIFS(TKB_HK2_Moi_Giang!$S:$S,ThongKe_GV!$C252,TKB_HK2_Moi_Giang!$K:$K,ThongKe_GV!M$1,TKB_HK2_Moi_Giang!$L:$L,ThongKe_GV!M$2)&gt;0,"X","")</f>
        <v/>
      </c>
      <c r="N252" s="79" t="str">
        <f>IF(COUNTIFS(TKB_HK2_Moi_Giang!$S:$S,ThongKe_GV!$C252,TKB_HK2_Moi_Giang!$K:$K,ThongKe_GV!N$1,TKB_HK2_Moi_Giang!$L:$L,ThongKe_GV!N$2)&gt;0,"X","")</f>
        <v/>
      </c>
      <c r="O252" s="79" t="str">
        <f>IF(COUNTIFS(TKB_HK2_Moi_Giang!$S:$S,ThongKe_GV!$C252,TKB_HK2_Moi_Giang!$K:$K,ThongKe_GV!O$1,TKB_HK2_Moi_Giang!$L:$L,ThongKe_GV!O$2)&gt;0,"X","")</f>
        <v/>
      </c>
      <c r="P252" s="79" t="str">
        <f>IF(COUNTIFS(TKB_HK2_Moi_Giang!$S:$S,ThongKe_GV!$C252,TKB_HK2_Moi_Giang!$K:$K,ThongKe_GV!P$1,TKB_HK2_Moi_Giang!$L:$L,ThongKe_GV!P$2)&gt;0,"X","")</f>
        <v/>
      </c>
      <c r="Q252" s="80" t="str">
        <f>IF(COUNTIFS(TKB_HK2_Moi_Giang!$S:$S,ThongKe_GV!$C252,TKB_HK2_Moi_Giang!$K:$K,ThongKe_GV!Q$1,TKB_HK2_Moi_Giang!$L:$L,ThongKe_GV!Q$2)&gt;0,"X","")</f>
        <v/>
      </c>
      <c r="R252" s="80" t="str">
        <f>IF(COUNTIFS(TKB_HK2_Moi_Giang!$S:$S,ThongKe_GV!$C252,TKB_HK2_Moi_Giang!$K:$K,ThongKe_GV!R$1,TKB_HK2_Moi_Giang!$L:$L,ThongKe_GV!R$2)&gt;0,"X","")</f>
        <v/>
      </c>
      <c r="S252" s="80" t="str">
        <f>IF(COUNTIFS(TKB_HK2_Moi_Giang!$S:$S,ThongKe_GV!$C252,TKB_HK2_Moi_Giang!$K:$K,ThongKe_GV!S$1,TKB_HK2_Moi_Giang!$L:$L,ThongKe_GV!S$2)&gt;0,"X","")</f>
        <v/>
      </c>
      <c r="T252" s="80" t="str">
        <f>IF(COUNTIFS(TKB_HK2_Moi_Giang!$S:$S,ThongKe_GV!$C252,TKB_HK2_Moi_Giang!$K:$K,ThongKe_GV!T$1,TKB_HK2_Moi_Giang!$L:$L,ThongKe_GV!T$2)&gt;0,"X","")</f>
        <v/>
      </c>
      <c r="U252" s="80" t="str">
        <f>IF(COUNTIFS(TKB_HK2_Moi_Giang!$S:$S,ThongKe_GV!$C252,TKB_HK2_Moi_Giang!$K:$K,ThongKe_GV!U$1,TKB_HK2_Moi_Giang!$L:$L,ThongKe_GV!U$2)&gt;0,"X","")</f>
        <v/>
      </c>
      <c r="V252" s="80" t="str">
        <f>IF(COUNTIFS(TKB_HK2_Moi_Giang!$S:$S,ThongKe_GV!$C252,TKB_HK2_Moi_Giang!$K:$K,ThongKe_GV!V$1,TKB_HK2_Moi_Giang!$L:$L,ThongKe_GV!V$2)&gt;0,"X","")</f>
        <v/>
      </c>
      <c r="W252" s="80" t="str">
        <f>IF(COUNTIFS(TKB_HK2_Moi_Giang!$S:$S,ThongKe_GV!$C252,TKB_HK2_Moi_Giang!$K:$K,ThongKe_GV!W$1,TKB_HK2_Moi_Giang!$L:$L,ThongKe_GV!W$2)&gt;0,"X","")</f>
        <v/>
      </c>
      <c r="X252" s="80" t="str">
        <f>IF(COUNTIFS(TKB_HK2_Moi_Giang!$S:$S,ThongKe_GV!$C252,TKB_HK2_Moi_Giang!$K:$K,ThongKe_GV!X$1,TKB_HK2_Moi_Giang!$L:$L,ThongKe_GV!X$2)&gt;0,"X","")</f>
        <v/>
      </c>
      <c r="Y252" s="80" t="str">
        <f>IF(COUNTIFS(TKB_HK2_Moi_Giang!$S:$S,ThongKe_GV!$C252,TKB_HK2_Moi_Giang!$K:$K,ThongKe_GV!Y$1,TKB_HK2_Moi_Giang!$L:$L,ThongKe_GV!Y$2)&gt;0,"X","")</f>
        <v/>
      </c>
      <c r="Z252" s="80" t="str">
        <f>IF(COUNTIFS(TKB_HK2_Moi_Giang!$S:$S,ThongKe_GV!$C252,TKB_HK2_Moi_Giang!$K:$K,ThongKe_GV!Z$1,TKB_HK2_Moi_Giang!$L:$L,ThongKe_GV!Z$2)&gt;0,"X","")</f>
        <v/>
      </c>
      <c r="AA252" s="80" t="str">
        <f>IF(COUNTIFS(TKB_HK2_Moi_Giang!$S:$S,ThongKe_GV!$C252,TKB_HK2_Moi_Giang!$K:$K,ThongKe_GV!AA$1,TKB_HK2_Moi_Giang!$L:$L,ThongKe_GV!AA$2)&gt;0,"X","")</f>
        <v/>
      </c>
      <c r="AB252" s="80" t="str">
        <f>IF(COUNTIFS(TKB_HK2_Moi_Giang!$S:$S,ThongKe_GV!$C252,TKB_HK2_Moi_Giang!$K:$K,ThongKe_GV!AB$1,TKB_HK2_Moi_Giang!$L:$L,ThongKe_GV!AB$2)&gt;0,"X","")</f>
        <v/>
      </c>
    </row>
    <row r="253">
      <c r="A253" s="68" t="str">
        <f t="shared" si="8"/>
        <v/>
      </c>
      <c r="B253" s="77"/>
      <c r="C253" s="85" t="s">
        <v>802</v>
      </c>
      <c r="D253" s="85" t="s">
        <v>273</v>
      </c>
      <c r="E253" s="90" t="str">
        <f>IF(COUNTIFS(TKB_HK2_Moi_Giang!$S:$S,ThongKe_GV!$C253,TKB_HK2_Moi_Giang!$K:$K,ThongKe_GV!E$1,TKB_HK2_Moi_Giang!$L:$L,ThongKe_GV!E$2)&gt;0,"X","")</f>
        <v/>
      </c>
      <c r="F253" s="79" t="str">
        <f>IF(COUNTIFS(TKB_HK2_Moi_Giang!$S:$S,ThongKe_GV!$C253,TKB_HK2_Moi_Giang!$K:$K,ThongKe_GV!F$1,TKB_HK2_Moi_Giang!$L:$L,ThongKe_GV!F$2)&gt;0,"X","")</f>
        <v/>
      </c>
      <c r="G253" s="79" t="str">
        <f>IF(COUNTIFS(TKB_HK2_Moi_Giang!$S:$S,ThongKe_GV!$C253,TKB_HK2_Moi_Giang!$K:$K,ThongKe_GV!G$1,TKB_HK2_Moi_Giang!$L:$L,ThongKe_GV!G$2)&gt;0,"X","")</f>
        <v/>
      </c>
      <c r="H253" s="79" t="str">
        <f>IF(COUNTIFS(TKB_HK2_Moi_Giang!$S:$S,ThongKe_GV!$C253,TKB_HK2_Moi_Giang!$K:$K,ThongKe_GV!H$1,TKB_HK2_Moi_Giang!$L:$L,ThongKe_GV!H$2)&gt;0,"X","")</f>
        <v/>
      </c>
      <c r="I253" s="79" t="str">
        <f>IF(COUNTIFS(TKB_HK2_Moi_Giang!$S:$S,ThongKe_GV!$C253,TKB_HK2_Moi_Giang!$K:$K,ThongKe_GV!I$1,TKB_HK2_Moi_Giang!$L:$L,ThongKe_GV!I$2)&gt;0,"X","")</f>
        <v/>
      </c>
      <c r="J253" s="79" t="str">
        <f>IF(COUNTIFS(TKB_HK2_Moi_Giang!$S:$S,ThongKe_GV!$C253,TKB_HK2_Moi_Giang!$K:$K,ThongKe_GV!J$1,TKB_HK2_Moi_Giang!$L:$L,ThongKe_GV!J$2)&gt;0,"X","")</f>
        <v/>
      </c>
      <c r="K253" s="79" t="str">
        <f>IF(COUNTIFS(TKB_HK2_Moi_Giang!$S:$S,ThongKe_GV!$C253,TKB_HK2_Moi_Giang!$K:$K,ThongKe_GV!K$1,TKB_HK2_Moi_Giang!$L:$L,ThongKe_GV!K$2)&gt;0,"X","")</f>
        <v/>
      </c>
      <c r="L253" s="79" t="str">
        <f>IF(COUNTIFS(TKB_HK2_Moi_Giang!$S:$S,ThongKe_GV!$C253,TKB_HK2_Moi_Giang!$K:$K,ThongKe_GV!L$1,TKB_HK2_Moi_Giang!$L:$L,ThongKe_GV!L$2)&gt;0,"X","")</f>
        <v/>
      </c>
      <c r="M253" s="79" t="str">
        <f>IF(COUNTIFS(TKB_HK2_Moi_Giang!$S:$S,ThongKe_GV!$C253,TKB_HK2_Moi_Giang!$K:$K,ThongKe_GV!M$1,TKB_HK2_Moi_Giang!$L:$L,ThongKe_GV!M$2)&gt;0,"X","")</f>
        <v/>
      </c>
      <c r="N253" s="79" t="str">
        <f>IF(COUNTIFS(TKB_HK2_Moi_Giang!$S:$S,ThongKe_GV!$C253,TKB_HK2_Moi_Giang!$K:$K,ThongKe_GV!N$1,TKB_HK2_Moi_Giang!$L:$L,ThongKe_GV!N$2)&gt;0,"X","")</f>
        <v/>
      </c>
      <c r="O253" s="79" t="str">
        <f>IF(COUNTIFS(TKB_HK2_Moi_Giang!$S:$S,ThongKe_GV!$C253,TKB_HK2_Moi_Giang!$K:$K,ThongKe_GV!O$1,TKB_HK2_Moi_Giang!$L:$L,ThongKe_GV!O$2)&gt;0,"X","")</f>
        <v/>
      </c>
      <c r="P253" s="79" t="str">
        <f>IF(COUNTIFS(TKB_HK2_Moi_Giang!$S:$S,ThongKe_GV!$C253,TKB_HK2_Moi_Giang!$K:$K,ThongKe_GV!P$1,TKB_HK2_Moi_Giang!$L:$L,ThongKe_GV!P$2)&gt;0,"X","")</f>
        <v/>
      </c>
      <c r="Q253" s="80" t="str">
        <f>IF(COUNTIFS(TKB_HK2_Moi_Giang!$S:$S,ThongKe_GV!$C253,TKB_HK2_Moi_Giang!$K:$K,ThongKe_GV!Q$1,TKB_HK2_Moi_Giang!$L:$L,ThongKe_GV!Q$2)&gt;0,"X","")</f>
        <v/>
      </c>
      <c r="R253" s="80" t="str">
        <f>IF(COUNTIFS(TKB_HK2_Moi_Giang!$S:$S,ThongKe_GV!$C253,TKB_HK2_Moi_Giang!$K:$K,ThongKe_GV!R$1,TKB_HK2_Moi_Giang!$L:$L,ThongKe_GV!R$2)&gt;0,"X","")</f>
        <v/>
      </c>
      <c r="S253" s="80" t="str">
        <f>IF(COUNTIFS(TKB_HK2_Moi_Giang!$S:$S,ThongKe_GV!$C253,TKB_HK2_Moi_Giang!$K:$K,ThongKe_GV!S$1,TKB_HK2_Moi_Giang!$L:$L,ThongKe_GV!S$2)&gt;0,"X","")</f>
        <v/>
      </c>
      <c r="T253" s="80" t="str">
        <f>IF(COUNTIFS(TKB_HK2_Moi_Giang!$S:$S,ThongKe_GV!$C253,TKB_HK2_Moi_Giang!$K:$K,ThongKe_GV!T$1,TKB_HK2_Moi_Giang!$L:$L,ThongKe_GV!T$2)&gt;0,"X","")</f>
        <v/>
      </c>
      <c r="U253" s="80" t="str">
        <f>IF(COUNTIFS(TKB_HK2_Moi_Giang!$S:$S,ThongKe_GV!$C253,TKB_HK2_Moi_Giang!$K:$K,ThongKe_GV!U$1,TKB_HK2_Moi_Giang!$L:$L,ThongKe_GV!U$2)&gt;0,"X","")</f>
        <v/>
      </c>
      <c r="V253" s="80" t="str">
        <f>IF(COUNTIFS(TKB_HK2_Moi_Giang!$S:$S,ThongKe_GV!$C253,TKB_HK2_Moi_Giang!$K:$K,ThongKe_GV!V$1,TKB_HK2_Moi_Giang!$L:$L,ThongKe_GV!V$2)&gt;0,"X","")</f>
        <v/>
      </c>
      <c r="W253" s="80" t="str">
        <f>IF(COUNTIFS(TKB_HK2_Moi_Giang!$S:$S,ThongKe_GV!$C253,TKB_HK2_Moi_Giang!$K:$K,ThongKe_GV!W$1,TKB_HK2_Moi_Giang!$L:$L,ThongKe_GV!W$2)&gt;0,"X","")</f>
        <v/>
      </c>
      <c r="X253" s="80" t="str">
        <f>IF(COUNTIFS(TKB_HK2_Moi_Giang!$S:$S,ThongKe_GV!$C253,TKB_HK2_Moi_Giang!$K:$K,ThongKe_GV!X$1,TKB_HK2_Moi_Giang!$L:$L,ThongKe_GV!X$2)&gt;0,"X","")</f>
        <v/>
      </c>
      <c r="Y253" s="80" t="str">
        <f>IF(COUNTIFS(TKB_HK2_Moi_Giang!$S:$S,ThongKe_GV!$C253,TKB_HK2_Moi_Giang!$K:$K,ThongKe_GV!Y$1,TKB_HK2_Moi_Giang!$L:$L,ThongKe_GV!Y$2)&gt;0,"X","")</f>
        <v/>
      </c>
      <c r="Z253" s="80" t="str">
        <f>IF(COUNTIFS(TKB_HK2_Moi_Giang!$S:$S,ThongKe_GV!$C253,TKB_HK2_Moi_Giang!$K:$K,ThongKe_GV!Z$1,TKB_HK2_Moi_Giang!$L:$L,ThongKe_GV!Z$2)&gt;0,"X","")</f>
        <v/>
      </c>
      <c r="AA253" s="80" t="str">
        <f>IF(COUNTIFS(TKB_HK2_Moi_Giang!$S:$S,ThongKe_GV!$C253,TKB_HK2_Moi_Giang!$K:$K,ThongKe_GV!AA$1,TKB_HK2_Moi_Giang!$L:$L,ThongKe_GV!AA$2)&gt;0,"X","")</f>
        <v/>
      </c>
      <c r="AB253" s="80" t="str">
        <f>IF(COUNTIFS(TKB_HK2_Moi_Giang!$S:$S,ThongKe_GV!$C253,TKB_HK2_Moi_Giang!$K:$K,ThongKe_GV!AB$1,TKB_HK2_Moi_Giang!$L:$L,ThongKe_GV!AB$2)&gt;0,"X","")</f>
        <v/>
      </c>
    </row>
    <row r="254">
      <c r="A254" s="68" t="str">
        <f t="shared" si="8"/>
        <v/>
      </c>
      <c r="B254" s="77"/>
      <c r="C254" s="85" t="s">
        <v>803</v>
      </c>
      <c r="D254" s="85" t="s">
        <v>88</v>
      </c>
      <c r="E254" s="90" t="str">
        <f>IF(COUNTIFS(TKB_HK2_Moi_Giang!$S:$S,ThongKe_GV!$C254,TKB_HK2_Moi_Giang!$K:$K,ThongKe_GV!E$1,TKB_HK2_Moi_Giang!$L:$L,ThongKe_GV!E$2)&gt;0,"X","")</f>
        <v/>
      </c>
      <c r="F254" s="79" t="str">
        <f>IF(COUNTIFS(TKB_HK2_Moi_Giang!$S:$S,ThongKe_GV!$C254,TKB_HK2_Moi_Giang!$K:$K,ThongKe_GV!F$1,TKB_HK2_Moi_Giang!$L:$L,ThongKe_GV!F$2)&gt;0,"X","")</f>
        <v/>
      </c>
      <c r="G254" s="79" t="str">
        <f>IF(COUNTIFS(TKB_HK2_Moi_Giang!$S:$S,ThongKe_GV!$C254,TKB_HK2_Moi_Giang!$K:$K,ThongKe_GV!G$1,TKB_HK2_Moi_Giang!$L:$L,ThongKe_GV!G$2)&gt;0,"X","")</f>
        <v/>
      </c>
      <c r="H254" s="79" t="str">
        <f>IF(COUNTIFS(TKB_HK2_Moi_Giang!$S:$S,ThongKe_GV!$C254,TKB_HK2_Moi_Giang!$K:$K,ThongKe_GV!H$1,TKB_HK2_Moi_Giang!$L:$L,ThongKe_GV!H$2)&gt;0,"X","")</f>
        <v/>
      </c>
      <c r="I254" s="79" t="str">
        <f>IF(COUNTIFS(TKB_HK2_Moi_Giang!$S:$S,ThongKe_GV!$C254,TKB_HK2_Moi_Giang!$K:$K,ThongKe_GV!I$1,TKB_HK2_Moi_Giang!$L:$L,ThongKe_GV!I$2)&gt;0,"X","")</f>
        <v/>
      </c>
      <c r="J254" s="79" t="str">
        <f>IF(COUNTIFS(TKB_HK2_Moi_Giang!$S:$S,ThongKe_GV!$C254,TKB_HK2_Moi_Giang!$K:$K,ThongKe_GV!J$1,TKB_HK2_Moi_Giang!$L:$L,ThongKe_GV!J$2)&gt;0,"X","")</f>
        <v/>
      </c>
      <c r="K254" s="79" t="str">
        <f>IF(COUNTIFS(TKB_HK2_Moi_Giang!$S:$S,ThongKe_GV!$C254,TKB_HK2_Moi_Giang!$K:$K,ThongKe_GV!K$1,TKB_HK2_Moi_Giang!$L:$L,ThongKe_GV!K$2)&gt;0,"X","")</f>
        <v/>
      </c>
      <c r="L254" s="79" t="str">
        <f>IF(COUNTIFS(TKB_HK2_Moi_Giang!$S:$S,ThongKe_GV!$C254,TKB_HK2_Moi_Giang!$K:$K,ThongKe_GV!L$1,TKB_HK2_Moi_Giang!$L:$L,ThongKe_GV!L$2)&gt;0,"X","")</f>
        <v/>
      </c>
      <c r="M254" s="79" t="str">
        <f>IF(COUNTIFS(TKB_HK2_Moi_Giang!$S:$S,ThongKe_GV!$C254,TKB_HK2_Moi_Giang!$K:$K,ThongKe_GV!M$1,TKB_HK2_Moi_Giang!$L:$L,ThongKe_GV!M$2)&gt;0,"X","")</f>
        <v/>
      </c>
      <c r="N254" s="79" t="str">
        <f>IF(COUNTIFS(TKB_HK2_Moi_Giang!$S:$S,ThongKe_GV!$C254,TKB_HK2_Moi_Giang!$K:$K,ThongKe_GV!N$1,TKB_HK2_Moi_Giang!$L:$L,ThongKe_GV!N$2)&gt;0,"X","")</f>
        <v/>
      </c>
      <c r="O254" s="79" t="str">
        <f>IF(COUNTIFS(TKB_HK2_Moi_Giang!$S:$S,ThongKe_GV!$C254,TKB_HK2_Moi_Giang!$K:$K,ThongKe_GV!O$1,TKB_HK2_Moi_Giang!$L:$L,ThongKe_GV!O$2)&gt;0,"X","")</f>
        <v/>
      </c>
      <c r="P254" s="79" t="str">
        <f>IF(COUNTIFS(TKB_HK2_Moi_Giang!$S:$S,ThongKe_GV!$C254,TKB_HK2_Moi_Giang!$K:$K,ThongKe_GV!P$1,TKB_HK2_Moi_Giang!$L:$L,ThongKe_GV!P$2)&gt;0,"X","")</f>
        <v/>
      </c>
      <c r="Q254" s="80" t="str">
        <f>IF(COUNTIFS(TKB_HK2_Moi_Giang!$S:$S,ThongKe_GV!$C254,TKB_HK2_Moi_Giang!$K:$K,ThongKe_GV!Q$1,TKB_HK2_Moi_Giang!$L:$L,ThongKe_GV!Q$2)&gt;0,"X","")</f>
        <v/>
      </c>
      <c r="R254" s="80" t="str">
        <f>IF(COUNTIFS(TKB_HK2_Moi_Giang!$S:$S,ThongKe_GV!$C254,TKB_HK2_Moi_Giang!$K:$K,ThongKe_GV!R$1,TKB_HK2_Moi_Giang!$L:$L,ThongKe_GV!R$2)&gt;0,"X","")</f>
        <v/>
      </c>
      <c r="S254" s="80" t="str">
        <f>IF(COUNTIFS(TKB_HK2_Moi_Giang!$S:$S,ThongKe_GV!$C254,TKB_HK2_Moi_Giang!$K:$K,ThongKe_GV!S$1,TKB_HK2_Moi_Giang!$L:$L,ThongKe_GV!S$2)&gt;0,"X","")</f>
        <v/>
      </c>
      <c r="T254" s="80" t="str">
        <f>IF(COUNTIFS(TKB_HK2_Moi_Giang!$S:$S,ThongKe_GV!$C254,TKB_HK2_Moi_Giang!$K:$K,ThongKe_GV!T$1,TKB_HK2_Moi_Giang!$L:$L,ThongKe_GV!T$2)&gt;0,"X","")</f>
        <v/>
      </c>
      <c r="U254" s="80" t="str">
        <f>IF(COUNTIFS(TKB_HK2_Moi_Giang!$S:$S,ThongKe_GV!$C254,TKB_HK2_Moi_Giang!$K:$K,ThongKe_GV!U$1,TKB_HK2_Moi_Giang!$L:$L,ThongKe_GV!U$2)&gt;0,"X","")</f>
        <v/>
      </c>
      <c r="V254" s="80" t="str">
        <f>IF(COUNTIFS(TKB_HK2_Moi_Giang!$S:$S,ThongKe_GV!$C254,TKB_HK2_Moi_Giang!$K:$K,ThongKe_GV!V$1,TKB_HK2_Moi_Giang!$L:$L,ThongKe_GV!V$2)&gt;0,"X","")</f>
        <v/>
      </c>
      <c r="W254" s="80" t="str">
        <f>IF(COUNTIFS(TKB_HK2_Moi_Giang!$S:$S,ThongKe_GV!$C254,TKB_HK2_Moi_Giang!$K:$K,ThongKe_GV!W$1,TKB_HK2_Moi_Giang!$L:$L,ThongKe_GV!W$2)&gt;0,"X","")</f>
        <v/>
      </c>
      <c r="X254" s="80" t="str">
        <f>IF(COUNTIFS(TKB_HK2_Moi_Giang!$S:$S,ThongKe_GV!$C254,TKB_HK2_Moi_Giang!$K:$K,ThongKe_GV!X$1,TKB_HK2_Moi_Giang!$L:$L,ThongKe_GV!X$2)&gt;0,"X","")</f>
        <v/>
      </c>
      <c r="Y254" s="80" t="str">
        <f>IF(COUNTIFS(TKB_HK2_Moi_Giang!$S:$S,ThongKe_GV!$C254,TKB_HK2_Moi_Giang!$K:$K,ThongKe_GV!Y$1,TKB_HK2_Moi_Giang!$L:$L,ThongKe_GV!Y$2)&gt;0,"X","")</f>
        <v/>
      </c>
      <c r="Z254" s="80" t="str">
        <f>IF(COUNTIFS(TKB_HK2_Moi_Giang!$S:$S,ThongKe_GV!$C254,TKB_HK2_Moi_Giang!$K:$K,ThongKe_GV!Z$1,TKB_HK2_Moi_Giang!$L:$L,ThongKe_GV!Z$2)&gt;0,"X","")</f>
        <v/>
      </c>
      <c r="AA254" s="80" t="str">
        <f>IF(COUNTIFS(TKB_HK2_Moi_Giang!$S:$S,ThongKe_GV!$C254,TKB_HK2_Moi_Giang!$K:$K,ThongKe_GV!AA$1,TKB_HK2_Moi_Giang!$L:$L,ThongKe_GV!AA$2)&gt;0,"X","")</f>
        <v/>
      </c>
      <c r="AB254" s="80" t="str">
        <f>IF(COUNTIFS(TKB_HK2_Moi_Giang!$S:$S,ThongKe_GV!$C254,TKB_HK2_Moi_Giang!$K:$K,ThongKe_GV!AB$1,TKB_HK2_Moi_Giang!$L:$L,ThongKe_GV!AB$2)&gt;0,"X","")</f>
        <v/>
      </c>
    </row>
    <row r="255">
      <c r="A255" s="68" t="str">
        <f t="shared" si="8"/>
        <v/>
      </c>
      <c r="B255" s="77"/>
      <c r="C255" s="85" t="s">
        <v>804</v>
      </c>
      <c r="D255" s="85" t="s">
        <v>805</v>
      </c>
      <c r="E255" s="90" t="str">
        <f>IF(COUNTIFS(TKB_HK2_Moi_Giang!$S:$S,ThongKe_GV!$C255,TKB_HK2_Moi_Giang!$K:$K,ThongKe_GV!E$1,TKB_HK2_Moi_Giang!$L:$L,ThongKe_GV!E$2)&gt;0,"X","")</f>
        <v/>
      </c>
      <c r="F255" s="79" t="str">
        <f>IF(COUNTIFS(TKB_HK2_Moi_Giang!$S:$S,ThongKe_GV!$C255,TKB_HK2_Moi_Giang!$K:$K,ThongKe_GV!F$1,TKB_HK2_Moi_Giang!$L:$L,ThongKe_GV!F$2)&gt;0,"X","")</f>
        <v/>
      </c>
      <c r="G255" s="79" t="str">
        <f>IF(COUNTIFS(TKB_HK2_Moi_Giang!$S:$S,ThongKe_GV!$C255,TKB_HK2_Moi_Giang!$K:$K,ThongKe_GV!G$1,TKB_HK2_Moi_Giang!$L:$L,ThongKe_GV!G$2)&gt;0,"X","")</f>
        <v/>
      </c>
      <c r="H255" s="79" t="str">
        <f>IF(COUNTIFS(TKB_HK2_Moi_Giang!$S:$S,ThongKe_GV!$C255,TKB_HK2_Moi_Giang!$K:$K,ThongKe_GV!H$1,TKB_HK2_Moi_Giang!$L:$L,ThongKe_GV!H$2)&gt;0,"X","")</f>
        <v/>
      </c>
      <c r="I255" s="79" t="str">
        <f>IF(COUNTIFS(TKB_HK2_Moi_Giang!$S:$S,ThongKe_GV!$C255,TKB_HK2_Moi_Giang!$K:$K,ThongKe_GV!I$1,TKB_HK2_Moi_Giang!$L:$L,ThongKe_GV!I$2)&gt;0,"X","")</f>
        <v/>
      </c>
      <c r="J255" s="79" t="str">
        <f>IF(COUNTIFS(TKB_HK2_Moi_Giang!$S:$S,ThongKe_GV!$C255,TKB_HK2_Moi_Giang!$K:$K,ThongKe_GV!J$1,TKB_HK2_Moi_Giang!$L:$L,ThongKe_GV!J$2)&gt;0,"X","")</f>
        <v/>
      </c>
      <c r="K255" s="79" t="str">
        <f>IF(COUNTIFS(TKB_HK2_Moi_Giang!$S:$S,ThongKe_GV!$C255,TKB_HK2_Moi_Giang!$K:$K,ThongKe_GV!K$1,TKB_HK2_Moi_Giang!$L:$L,ThongKe_GV!K$2)&gt;0,"X","")</f>
        <v/>
      </c>
      <c r="L255" s="79" t="str">
        <f>IF(COUNTIFS(TKB_HK2_Moi_Giang!$S:$S,ThongKe_GV!$C255,TKB_HK2_Moi_Giang!$K:$K,ThongKe_GV!L$1,TKB_HK2_Moi_Giang!$L:$L,ThongKe_GV!L$2)&gt;0,"X","")</f>
        <v/>
      </c>
      <c r="M255" s="79" t="str">
        <f>IF(COUNTIFS(TKB_HK2_Moi_Giang!$S:$S,ThongKe_GV!$C255,TKB_HK2_Moi_Giang!$K:$K,ThongKe_GV!M$1,TKB_HK2_Moi_Giang!$L:$L,ThongKe_GV!M$2)&gt;0,"X","")</f>
        <v/>
      </c>
      <c r="N255" s="79" t="str">
        <f>IF(COUNTIFS(TKB_HK2_Moi_Giang!$S:$S,ThongKe_GV!$C255,TKB_HK2_Moi_Giang!$K:$K,ThongKe_GV!N$1,TKB_HK2_Moi_Giang!$L:$L,ThongKe_GV!N$2)&gt;0,"X","")</f>
        <v/>
      </c>
      <c r="O255" s="79" t="str">
        <f>IF(COUNTIFS(TKB_HK2_Moi_Giang!$S:$S,ThongKe_GV!$C255,TKB_HK2_Moi_Giang!$K:$K,ThongKe_GV!O$1,TKB_HK2_Moi_Giang!$L:$L,ThongKe_GV!O$2)&gt;0,"X","")</f>
        <v/>
      </c>
      <c r="P255" s="79" t="str">
        <f>IF(COUNTIFS(TKB_HK2_Moi_Giang!$S:$S,ThongKe_GV!$C255,TKB_HK2_Moi_Giang!$K:$K,ThongKe_GV!P$1,TKB_HK2_Moi_Giang!$L:$L,ThongKe_GV!P$2)&gt;0,"X","")</f>
        <v/>
      </c>
      <c r="Q255" s="80" t="str">
        <f>IF(COUNTIFS(TKB_HK2_Moi_Giang!$S:$S,ThongKe_GV!$C255,TKB_HK2_Moi_Giang!$K:$K,ThongKe_GV!Q$1,TKB_HK2_Moi_Giang!$L:$L,ThongKe_GV!Q$2)&gt;0,"X","")</f>
        <v/>
      </c>
      <c r="R255" s="80" t="str">
        <f>IF(COUNTIFS(TKB_HK2_Moi_Giang!$S:$S,ThongKe_GV!$C255,TKB_HK2_Moi_Giang!$K:$K,ThongKe_GV!R$1,TKB_HK2_Moi_Giang!$L:$L,ThongKe_GV!R$2)&gt;0,"X","")</f>
        <v/>
      </c>
      <c r="S255" s="80" t="str">
        <f>IF(COUNTIFS(TKB_HK2_Moi_Giang!$S:$S,ThongKe_GV!$C255,TKB_HK2_Moi_Giang!$K:$K,ThongKe_GV!S$1,TKB_HK2_Moi_Giang!$L:$L,ThongKe_GV!S$2)&gt;0,"X","")</f>
        <v/>
      </c>
      <c r="T255" s="80" t="str">
        <f>IF(COUNTIFS(TKB_HK2_Moi_Giang!$S:$S,ThongKe_GV!$C255,TKB_HK2_Moi_Giang!$K:$K,ThongKe_GV!T$1,TKB_HK2_Moi_Giang!$L:$L,ThongKe_GV!T$2)&gt;0,"X","")</f>
        <v/>
      </c>
      <c r="U255" s="80" t="str">
        <f>IF(COUNTIFS(TKB_HK2_Moi_Giang!$S:$S,ThongKe_GV!$C255,TKB_HK2_Moi_Giang!$K:$K,ThongKe_GV!U$1,TKB_HK2_Moi_Giang!$L:$L,ThongKe_GV!U$2)&gt;0,"X","")</f>
        <v/>
      </c>
      <c r="V255" s="80" t="str">
        <f>IF(COUNTIFS(TKB_HK2_Moi_Giang!$S:$S,ThongKe_GV!$C255,TKB_HK2_Moi_Giang!$K:$K,ThongKe_GV!V$1,TKB_HK2_Moi_Giang!$L:$L,ThongKe_GV!V$2)&gt;0,"X","")</f>
        <v/>
      </c>
      <c r="W255" s="80" t="str">
        <f>IF(COUNTIFS(TKB_HK2_Moi_Giang!$S:$S,ThongKe_GV!$C255,TKB_HK2_Moi_Giang!$K:$K,ThongKe_GV!W$1,TKB_HK2_Moi_Giang!$L:$L,ThongKe_GV!W$2)&gt;0,"X","")</f>
        <v/>
      </c>
      <c r="X255" s="80" t="str">
        <f>IF(COUNTIFS(TKB_HK2_Moi_Giang!$S:$S,ThongKe_GV!$C255,TKB_HK2_Moi_Giang!$K:$K,ThongKe_GV!X$1,TKB_HK2_Moi_Giang!$L:$L,ThongKe_GV!X$2)&gt;0,"X","")</f>
        <v/>
      </c>
      <c r="Y255" s="80" t="str">
        <f>IF(COUNTIFS(TKB_HK2_Moi_Giang!$S:$S,ThongKe_GV!$C255,TKB_HK2_Moi_Giang!$K:$K,ThongKe_GV!Y$1,TKB_HK2_Moi_Giang!$L:$L,ThongKe_GV!Y$2)&gt;0,"X","")</f>
        <v/>
      </c>
      <c r="Z255" s="80" t="str">
        <f>IF(COUNTIFS(TKB_HK2_Moi_Giang!$S:$S,ThongKe_GV!$C255,TKB_HK2_Moi_Giang!$K:$K,ThongKe_GV!Z$1,TKB_HK2_Moi_Giang!$L:$L,ThongKe_GV!Z$2)&gt;0,"X","")</f>
        <v/>
      </c>
      <c r="AA255" s="80" t="str">
        <f>IF(COUNTIFS(TKB_HK2_Moi_Giang!$S:$S,ThongKe_GV!$C255,TKB_HK2_Moi_Giang!$K:$K,ThongKe_GV!AA$1,TKB_HK2_Moi_Giang!$L:$L,ThongKe_GV!AA$2)&gt;0,"X","")</f>
        <v/>
      </c>
      <c r="AB255" s="80" t="str">
        <f>IF(COUNTIFS(TKB_HK2_Moi_Giang!$S:$S,ThongKe_GV!$C255,TKB_HK2_Moi_Giang!$K:$K,ThongKe_GV!AB$1,TKB_HK2_Moi_Giang!$L:$L,ThongKe_GV!AB$2)&gt;0,"X","")</f>
        <v/>
      </c>
    </row>
    <row r="256">
      <c r="A256" s="68" t="str">
        <f t="shared" si="8"/>
        <v/>
      </c>
      <c r="B256" s="77"/>
      <c r="C256" s="85" t="s">
        <v>806</v>
      </c>
      <c r="D256" s="85" t="s">
        <v>581</v>
      </c>
      <c r="E256" s="90" t="str">
        <f>IF(COUNTIFS(TKB_HK2_Moi_Giang!$S:$S,ThongKe_GV!$C256,TKB_HK2_Moi_Giang!$K:$K,ThongKe_GV!E$1,TKB_HK2_Moi_Giang!$L:$L,ThongKe_GV!E$2)&gt;0,"X","")</f>
        <v/>
      </c>
      <c r="F256" s="79" t="str">
        <f>IF(COUNTIFS(TKB_HK2_Moi_Giang!$S:$S,ThongKe_GV!$C256,TKB_HK2_Moi_Giang!$K:$K,ThongKe_GV!F$1,TKB_HK2_Moi_Giang!$L:$L,ThongKe_GV!F$2)&gt;0,"X","")</f>
        <v/>
      </c>
      <c r="G256" s="79" t="str">
        <f>IF(COUNTIFS(TKB_HK2_Moi_Giang!$S:$S,ThongKe_GV!$C256,TKB_HK2_Moi_Giang!$K:$K,ThongKe_GV!G$1,TKB_HK2_Moi_Giang!$L:$L,ThongKe_GV!G$2)&gt;0,"X","")</f>
        <v/>
      </c>
      <c r="H256" s="79" t="str">
        <f>IF(COUNTIFS(TKB_HK2_Moi_Giang!$S:$S,ThongKe_GV!$C256,TKB_HK2_Moi_Giang!$K:$K,ThongKe_GV!H$1,TKB_HK2_Moi_Giang!$L:$L,ThongKe_GV!H$2)&gt;0,"X","")</f>
        <v/>
      </c>
      <c r="I256" s="79" t="str">
        <f>IF(COUNTIFS(TKB_HK2_Moi_Giang!$S:$S,ThongKe_GV!$C256,TKB_HK2_Moi_Giang!$K:$K,ThongKe_GV!I$1,TKB_HK2_Moi_Giang!$L:$L,ThongKe_GV!I$2)&gt;0,"X","")</f>
        <v/>
      </c>
      <c r="J256" s="79" t="str">
        <f>IF(COUNTIFS(TKB_HK2_Moi_Giang!$S:$S,ThongKe_GV!$C256,TKB_HK2_Moi_Giang!$K:$K,ThongKe_GV!J$1,TKB_HK2_Moi_Giang!$L:$L,ThongKe_GV!J$2)&gt;0,"X","")</f>
        <v/>
      </c>
      <c r="K256" s="79" t="str">
        <f>IF(COUNTIFS(TKB_HK2_Moi_Giang!$S:$S,ThongKe_GV!$C256,TKB_HK2_Moi_Giang!$K:$K,ThongKe_GV!K$1,TKB_HK2_Moi_Giang!$L:$L,ThongKe_GV!K$2)&gt;0,"X","")</f>
        <v/>
      </c>
      <c r="L256" s="79" t="str">
        <f>IF(COUNTIFS(TKB_HK2_Moi_Giang!$S:$S,ThongKe_GV!$C256,TKB_HK2_Moi_Giang!$K:$K,ThongKe_GV!L$1,TKB_HK2_Moi_Giang!$L:$L,ThongKe_GV!L$2)&gt;0,"X","")</f>
        <v/>
      </c>
      <c r="M256" s="79" t="str">
        <f>IF(COUNTIFS(TKB_HK2_Moi_Giang!$S:$S,ThongKe_GV!$C256,TKB_HK2_Moi_Giang!$K:$K,ThongKe_GV!M$1,TKB_HK2_Moi_Giang!$L:$L,ThongKe_GV!M$2)&gt;0,"X","")</f>
        <v/>
      </c>
      <c r="N256" s="79" t="str">
        <f>IF(COUNTIFS(TKB_HK2_Moi_Giang!$S:$S,ThongKe_GV!$C256,TKB_HK2_Moi_Giang!$K:$K,ThongKe_GV!N$1,TKB_HK2_Moi_Giang!$L:$L,ThongKe_GV!N$2)&gt;0,"X","")</f>
        <v/>
      </c>
      <c r="O256" s="79" t="str">
        <f>IF(COUNTIFS(TKB_HK2_Moi_Giang!$S:$S,ThongKe_GV!$C256,TKB_HK2_Moi_Giang!$K:$K,ThongKe_GV!O$1,TKB_HK2_Moi_Giang!$L:$L,ThongKe_GV!O$2)&gt;0,"X","")</f>
        <v/>
      </c>
      <c r="P256" s="79" t="str">
        <f>IF(COUNTIFS(TKB_HK2_Moi_Giang!$S:$S,ThongKe_GV!$C256,TKB_HK2_Moi_Giang!$K:$K,ThongKe_GV!P$1,TKB_HK2_Moi_Giang!$L:$L,ThongKe_GV!P$2)&gt;0,"X","")</f>
        <v/>
      </c>
      <c r="Q256" s="80" t="str">
        <f>IF(COUNTIFS(TKB_HK2_Moi_Giang!$S:$S,ThongKe_GV!$C256,TKB_HK2_Moi_Giang!$K:$K,ThongKe_GV!Q$1,TKB_HK2_Moi_Giang!$L:$L,ThongKe_GV!Q$2)&gt;0,"X","")</f>
        <v/>
      </c>
      <c r="R256" s="80" t="str">
        <f>IF(COUNTIFS(TKB_HK2_Moi_Giang!$S:$S,ThongKe_GV!$C256,TKB_HK2_Moi_Giang!$K:$K,ThongKe_GV!R$1,TKB_HK2_Moi_Giang!$L:$L,ThongKe_GV!R$2)&gt;0,"X","")</f>
        <v/>
      </c>
      <c r="S256" s="80" t="str">
        <f>IF(COUNTIFS(TKB_HK2_Moi_Giang!$S:$S,ThongKe_GV!$C256,TKB_HK2_Moi_Giang!$K:$K,ThongKe_GV!S$1,TKB_HK2_Moi_Giang!$L:$L,ThongKe_GV!S$2)&gt;0,"X","")</f>
        <v/>
      </c>
      <c r="T256" s="80" t="str">
        <f>IF(COUNTIFS(TKB_HK2_Moi_Giang!$S:$S,ThongKe_GV!$C256,TKB_HK2_Moi_Giang!$K:$K,ThongKe_GV!T$1,TKB_HK2_Moi_Giang!$L:$L,ThongKe_GV!T$2)&gt;0,"X","")</f>
        <v/>
      </c>
      <c r="U256" s="80" t="str">
        <f>IF(COUNTIFS(TKB_HK2_Moi_Giang!$S:$S,ThongKe_GV!$C256,TKB_HK2_Moi_Giang!$K:$K,ThongKe_GV!U$1,TKB_HK2_Moi_Giang!$L:$L,ThongKe_GV!U$2)&gt;0,"X","")</f>
        <v/>
      </c>
      <c r="V256" s="80" t="str">
        <f>IF(COUNTIFS(TKB_HK2_Moi_Giang!$S:$S,ThongKe_GV!$C256,TKB_HK2_Moi_Giang!$K:$K,ThongKe_GV!V$1,TKB_HK2_Moi_Giang!$L:$L,ThongKe_GV!V$2)&gt;0,"X","")</f>
        <v/>
      </c>
      <c r="W256" s="80" t="str">
        <f>IF(COUNTIFS(TKB_HK2_Moi_Giang!$S:$S,ThongKe_GV!$C256,TKB_HK2_Moi_Giang!$K:$K,ThongKe_GV!W$1,TKB_HK2_Moi_Giang!$L:$L,ThongKe_GV!W$2)&gt;0,"X","")</f>
        <v/>
      </c>
      <c r="X256" s="80" t="str">
        <f>IF(COUNTIFS(TKB_HK2_Moi_Giang!$S:$S,ThongKe_GV!$C256,TKB_HK2_Moi_Giang!$K:$K,ThongKe_GV!X$1,TKB_HK2_Moi_Giang!$L:$L,ThongKe_GV!X$2)&gt;0,"X","")</f>
        <v/>
      </c>
      <c r="Y256" s="80" t="str">
        <f>IF(COUNTIFS(TKB_HK2_Moi_Giang!$S:$S,ThongKe_GV!$C256,TKB_HK2_Moi_Giang!$K:$K,ThongKe_GV!Y$1,TKB_HK2_Moi_Giang!$L:$L,ThongKe_GV!Y$2)&gt;0,"X","")</f>
        <v/>
      </c>
      <c r="Z256" s="80" t="str">
        <f>IF(COUNTIFS(TKB_HK2_Moi_Giang!$S:$S,ThongKe_GV!$C256,TKB_HK2_Moi_Giang!$K:$K,ThongKe_GV!Z$1,TKB_HK2_Moi_Giang!$L:$L,ThongKe_GV!Z$2)&gt;0,"X","")</f>
        <v/>
      </c>
      <c r="AA256" s="80" t="str">
        <f>IF(COUNTIFS(TKB_HK2_Moi_Giang!$S:$S,ThongKe_GV!$C256,TKB_HK2_Moi_Giang!$K:$K,ThongKe_GV!AA$1,TKB_HK2_Moi_Giang!$L:$L,ThongKe_GV!AA$2)&gt;0,"X","")</f>
        <v/>
      </c>
      <c r="AB256" s="80" t="str">
        <f>IF(COUNTIFS(TKB_HK2_Moi_Giang!$S:$S,ThongKe_GV!$C256,TKB_HK2_Moi_Giang!$K:$K,ThongKe_GV!AB$1,TKB_HK2_Moi_Giang!$L:$L,ThongKe_GV!AB$2)&gt;0,"X","")</f>
        <v/>
      </c>
    </row>
    <row r="257">
      <c r="A257" s="68" t="str">
        <f t="shared" si="8"/>
        <v/>
      </c>
      <c r="B257" s="77"/>
      <c r="C257" s="85" t="s">
        <v>807</v>
      </c>
      <c r="D257" s="85" t="s">
        <v>109</v>
      </c>
      <c r="E257" s="90" t="str">
        <f>IF(COUNTIFS(TKB_HK2_Moi_Giang!$S:$S,ThongKe_GV!$C257,TKB_HK2_Moi_Giang!$K:$K,ThongKe_GV!E$1,TKB_HK2_Moi_Giang!$L:$L,ThongKe_GV!E$2)&gt;0,"X","")</f>
        <v/>
      </c>
      <c r="F257" s="79" t="str">
        <f>IF(COUNTIFS(TKB_HK2_Moi_Giang!$S:$S,ThongKe_GV!$C257,TKB_HK2_Moi_Giang!$K:$K,ThongKe_GV!F$1,TKB_HK2_Moi_Giang!$L:$L,ThongKe_GV!F$2)&gt;0,"X","")</f>
        <v/>
      </c>
      <c r="G257" s="79" t="str">
        <f>IF(COUNTIFS(TKB_HK2_Moi_Giang!$S:$S,ThongKe_GV!$C257,TKB_HK2_Moi_Giang!$K:$K,ThongKe_GV!G$1,TKB_HK2_Moi_Giang!$L:$L,ThongKe_GV!G$2)&gt;0,"X","")</f>
        <v/>
      </c>
      <c r="H257" s="79" t="str">
        <f>IF(COUNTIFS(TKB_HK2_Moi_Giang!$S:$S,ThongKe_GV!$C257,TKB_HK2_Moi_Giang!$K:$K,ThongKe_GV!H$1,TKB_HK2_Moi_Giang!$L:$L,ThongKe_GV!H$2)&gt;0,"X","")</f>
        <v/>
      </c>
      <c r="I257" s="79" t="str">
        <f>IF(COUNTIFS(TKB_HK2_Moi_Giang!$S:$S,ThongKe_GV!$C257,TKB_HK2_Moi_Giang!$K:$K,ThongKe_GV!I$1,TKB_HK2_Moi_Giang!$L:$L,ThongKe_GV!I$2)&gt;0,"X","")</f>
        <v/>
      </c>
      <c r="J257" s="79" t="str">
        <f>IF(COUNTIFS(TKB_HK2_Moi_Giang!$S:$S,ThongKe_GV!$C257,TKB_HK2_Moi_Giang!$K:$K,ThongKe_GV!J$1,TKB_HK2_Moi_Giang!$L:$L,ThongKe_GV!J$2)&gt;0,"X","")</f>
        <v/>
      </c>
      <c r="K257" s="79" t="str">
        <f>IF(COUNTIFS(TKB_HK2_Moi_Giang!$S:$S,ThongKe_GV!$C257,TKB_HK2_Moi_Giang!$K:$K,ThongKe_GV!K$1,TKB_HK2_Moi_Giang!$L:$L,ThongKe_GV!K$2)&gt;0,"X","")</f>
        <v/>
      </c>
      <c r="L257" s="79" t="str">
        <f>IF(COUNTIFS(TKB_HK2_Moi_Giang!$S:$S,ThongKe_GV!$C257,TKB_HK2_Moi_Giang!$K:$K,ThongKe_GV!L$1,TKB_HK2_Moi_Giang!$L:$L,ThongKe_GV!L$2)&gt;0,"X","")</f>
        <v/>
      </c>
      <c r="M257" s="79" t="str">
        <f>IF(COUNTIFS(TKB_HK2_Moi_Giang!$S:$S,ThongKe_GV!$C257,TKB_HK2_Moi_Giang!$K:$K,ThongKe_GV!M$1,TKB_HK2_Moi_Giang!$L:$L,ThongKe_GV!M$2)&gt;0,"X","")</f>
        <v/>
      </c>
      <c r="N257" s="79" t="str">
        <f>IF(COUNTIFS(TKB_HK2_Moi_Giang!$S:$S,ThongKe_GV!$C257,TKB_HK2_Moi_Giang!$K:$K,ThongKe_GV!N$1,TKB_HK2_Moi_Giang!$L:$L,ThongKe_GV!N$2)&gt;0,"X","")</f>
        <v/>
      </c>
      <c r="O257" s="79" t="str">
        <f>IF(COUNTIFS(TKB_HK2_Moi_Giang!$S:$S,ThongKe_GV!$C257,TKB_HK2_Moi_Giang!$K:$K,ThongKe_GV!O$1,TKB_HK2_Moi_Giang!$L:$L,ThongKe_GV!O$2)&gt;0,"X","")</f>
        <v/>
      </c>
      <c r="P257" s="79" t="str">
        <f>IF(COUNTIFS(TKB_HK2_Moi_Giang!$S:$S,ThongKe_GV!$C257,TKB_HK2_Moi_Giang!$K:$K,ThongKe_GV!P$1,TKB_HK2_Moi_Giang!$L:$L,ThongKe_GV!P$2)&gt;0,"X","")</f>
        <v/>
      </c>
      <c r="Q257" s="80" t="str">
        <f>IF(COUNTIFS(TKB_HK2_Moi_Giang!$S:$S,ThongKe_GV!$C257,TKB_HK2_Moi_Giang!$K:$K,ThongKe_GV!Q$1,TKB_HK2_Moi_Giang!$L:$L,ThongKe_GV!Q$2)&gt;0,"X","")</f>
        <v/>
      </c>
      <c r="R257" s="80" t="str">
        <f>IF(COUNTIFS(TKB_HK2_Moi_Giang!$S:$S,ThongKe_GV!$C257,TKB_HK2_Moi_Giang!$K:$K,ThongKe_GV!R$1,TKB_HK2_Moi_Giang!$L:$L,ThongKe_GV!R$2)&gt;0,"X","")</f>
        <v/>
      </c>
      <c r="S257" s="80" t="str">
        <f>IF(COUNTIFS(TKB_HK2_Moi_Giang!$S:$S,ThongKe_GV!$C257,TKB_HK2_Moi_Giang!$K:$K,ThongKe_GV!S$1,TKB_HK2_Moi_Giang!$L:$L,ThongKe_GV!S$2)&gt;0,"X","")</f>
        <v/>
      </c>
      <c r="T257" s="80" t="str">
        <f>IF(COUNTIFS(TKB_HK2_Moi_Giang!$S:$S,ThongKe_GV!$C257,TKB_HK2_Moi_Giang!$K:$K,ThongKe_GV!T$1,TKB_HK2_Moi_Giang!$L:$L,ThongKe_GV!T$2)&gt;0,"X","")</f>
        <v/>
      </c>
      <c r="U257" s="80" t="str">
        <f>IF(COUNTIFS(TKB_HK2_Moi_Giang!$S:$S,ThongKe_GV!$C257,TKB_HK2_Moi_Giang!$K:$K,ThongKe_GV!U$1,TKB_HK2_Moi_Giang!$L:$L,ThongKe_GV!U$2)&gt;0,"X","")</f>
        <v/>
      </c>
      <c r="V257" s="80" t="str">
        <f>IF(COUNTIFS(TKB_HK2_Moi_Giang!$S:$S,ThongKe_GV!$C257,TKB_HK2_Moi_Giang!$K:$K,ThongKe_GV!V$1,TKB_HK2_Moi_Giang!$L:$L,ThongKe_GV!V$2)&gt;0,"X","")</f>
        <v/>
      </c>
      <c r="W257" s="80" t="str">
        <f>IF(COUNTIFS(TKB_HK2_Moi_Giang!$S:$S,ThongKe_GV!$C257,TKB_HK2_Moi_Giang!$K:$K,ThongKe_GV!W$1,TKB_HK2_Moi_Giang!$L:$L,ThongKe_GV!W$2)&gt;0,"X","")</f>
        <v/>
      </c>
      <c r="X257" s="80" t="str">
        <f>IF(COUNTIFS(TKB_HK2_Moi_Giang!$S:$S,ThongKe_GV!$C257,TKB_HK2_Moi_Giang!$K:$K,ThongKe_GV!X$1,TKB_HK2_Moi_Giang!$L:$L,ThongKe_GV!X$2)&gt;0,"X","")</f>
        <v/>
      </c>
      <c r="Y257" s="80" t="str">
        <f>IF(COUNTIFS(TKB_HK2_Moi_Giang!$S:$S,ThongKe_GV!$C257,TKB_HK2_Moi_Giang!$K:$K,ThongKe_GV!Y$1,TKB_HK2_Moi_Giang!$L:$L,ThongKe_GV!Y$2)&gt;0,"X","")</f>
        <v/>
      </c>
      <c r="Z257" s="80" t="str">
        <f>IF(COUNTIFS(TKB_HK2_Moi_Giang!$S:$S,ThongKe_GV!$C257,TKB_HK2_Moi_Giang!$K:$K,ThongKe_GV!Z$1,TKB_HK2_Moi_Giang!$L:$L,ThongKe_GV!Z$2)&gt;0,"X","")</f>
        <v/>
      </c>
      <c r="AA257" s="80" t="str">
        <f>IF(COUNTIFS(TKB_HK2_Moi_Giang!$S:$S,ThongKe_GV!$C257,TKB_HK2_Moi_Giang!$K:$K,ThongKe_GV!AA$1,TKB_HK2_Moi_Giang!$L:$L,ThongKe_GV!AA$2)&gt;0,"X","")</f>
        <v/>
      </c>
      <c r="AB257" s="80" t="str">
        <f>IF(COUNTIFS(TKB_HK2_Moi_Giang!$S:$S,ThongKe_GV!$C257,TKB_HK2_Moi_Giang!$K:$K,ThongKe_GV!AB$1,TKB_HK2_Moi_Giang!$L:$L,ThongKe_GV!AB$2)&gt;0,"X","")</f>
        <v/>
      </c>
    </row>
    <row r="258">
      <c r="A258" s="68" t="str">
        <f t="shared" si="8"/>
        <v/>
      </c>
      <c r="B258" s="77"/>
      <c r="C258" s="85" t="s">
        <v>808</v>
      </c>
      <c r="D258" s="85" t="s">
        <v>444</v>
      </c>
      <c r="E258" s="90" t="str">
        <f>IF(COUNTIFS(TKB_HK2_Moi_Giang!$S:$S,ThongKe_GV!$C258,TKB_HK2_Moi_Giang!$K:$K,ThongKe_GV!E$1,TKB_HK2_Moi_Giang!$L:$L,ThongKe_GV!E$2)&gt;0,"X","")</f>
        <v/>
      </c>
      <c r="F258" s="79" t="str">
        <f>IF(COUNTIFS(TKB_HK2_Moi_Giang!$S:$S,ThongKe_GV!$C258,TKB_HK2_Moi_Giang!$K:$K,ThongKe_GV!F$1,TKB_HK2_Moi_Giang!$L:$L,ThongKe_GV!F$2)&gt;0,"X","")</f>
        <v/>
      </c>
      <c r="G258" s="79" t="str">
        <f>IF(COUNTIFS(TKB_HK2_Moi_Giang!$S:$S,ThongKe_GV!$C258,TKB_HK2_Moi_Giang!$K:$K,ThongKe_GV!G$1,TKB_HK2_Moi_Giang!$L:$L,ThongKe_GV!G$2)&gt;0,"X","")</f>
        <v/>
      </c>
      <c r="H258" s="79" t="str">
        <f>IF(COUNTIFS(TKB_HK2_Moi_Giang!$S:$S,ThongKe_GV!$C258,TKB_HK2_Moi_Giang!$K:$K,ThongKe_GV!H$1,TKB_HK2_Moi_Giang!$L:$L,ThongKe_GV!H$2)&gt;0,"X","")</f>
        <v/>
      </c>
      <c r="I258" s="79" t="str">
        <f>IF(COUNTIFS(TKB_HK2_Moi_Giang!$S:$S,ThongKe_GV!$C258,TKB_HK2_Moi_Giang!$K:$K,ThongKe_GV!I$1,TKB_HK2_Moi_Giang!$L:$L,ThongKe_GV!I$2)&gt;0,"X","")</f>
        <v/>
      </c>
      <c r="J258" s="79" t="str">
        <f>IF(COUNTIFS(TKB_HK2_Moi_Giang!$S:$S,ThongKe_GV!$C258,TKB_HK2_Moi_Giang!$K:$K,ThongKe_GV!J$1,TKB_HK2_Moi_Giang!$L:$L,ThongKe_GV!J$2)&gt;0,"X","")</f>
        <v/>
      </c>
      <c r="K258" s="79" t="str">
        <f>IF(COUNTIFS(TKB_HK2_Moi_Giang!$S:$S,ThongKe_GV!$C258,TKB_HK2_Moi_Giang!$K:$K,ThongKe_GV!K$1,TKB_HK2_Moi_Giang!$L:$L,ThongKe_GV!K$2)&gt;0,"X","")</f>
        <v/>
      </c>
      <c r="L258" s="79" t="str">
        <f>IF(COUNTIFS(TKB_HK2_Moi_Giang!$S:$S,ThongKe_GV!$C258,TKB_HK2_Moi_Giang!$K:$K,ThongKe_GV!L$1,TKB_HK2_Moi_Giang!$L:$L,ThongKe_GV!L$2)&gt;0,"X","")</f>
        <v/>
      </c>
      <c r="M258" s="79" t="str">
        <f>IF(COUNTIFS(TKB_HK2_Moi_Giang!$S:$S,ThongKe_GV!$C258,TKB_HK2_Moi_Giang!$K:$K,ThongKe_GV!M$1,TKB_HK2_Moi_Giang!$L:$L,ThongKe_GV!M$2)&gt;0,"X","")</f>
        <v/>
      </c>
      <c r="N258" s="79" t="str">
        <f>IF(COUNTIFS(TKB_HK2_Moi_Giang!$S:$S,ThongKe_GV!$C258,TKB_HK2_Moi_Giang!$K:$K,ThongKe_GV!N$1,TKB_HK2_Moi_Giang!$L:$L,ThongKe_GV!N$2)&gt;0,"X","")</f>
        <v/>
      </c>
      <c r="O258" s="79" t="str">
        <f>IF(COUNTIFS(TKB_HK2_Moi_Giang!$S:$S,ThongKe_GV!$C258,TKB_HK2_Moi_Giang!$K:$K,ThongKe_GV!O$1,TKB_HK2_Moi_Giang!$L:$L,ThongKe_GV!O$2)&gt;0,"X","")</f>
        <v/>
      </c>
      <c r="P258" s="79" t="str">
        <f>IF(COUNTIFS(TKB_HK2_Moi_Giang!$S:$S,ThongKe_GV!$C258,TKB_HK2_Moi_Giang!$K:$K,ThongKe_GV!P$1,TKB_HK2_Moi_Giang!$L:$L,ThongKe_GV!P$2)&gt;0,"X","")</f>
        <v/>
      </c>
      <c r="Q258" s="80" t="str">
        <f>IF(COUNTIFS(TKB_HK2_Moi_Giang!$S:$S,ThongKe_GV!$C258,TKB_HK2_Moi_Giang!$K:$K,ThongKe_GV!Q$1,TKB_HK2_Moi_Giang!$L:$L,ThongKe_GV!Q$2)&gt;0,"X","")</f>
        <v/>
      </c>
      <c r="R258" s="80" t="str">
        <f>IF(COUNTIFS(TKB_HK2_Moi_Giang!$S:$S,ThongKe_GV!$C258,TKB_HK2_Moi_Giang!$K:$K,ThongKe_GV!R$1,TKB_HK2_Moi_Giang!$L:$L,ThongKe_GV!R$2)&gt;0,"X","")</f>
        <v/>
      </c>
      <c r="S258" s="80" t="str">
        <f>IF(COUNTIFS(TKB_HK2_Moi_Giang!$S:$S,ThongKe_GV!$C258,TKB_HK2_Moi_Giang!$K:$K,ThongKe_GV!S$1,TKB_HK2_Moi_Giang!$L:$L,ThongKe_GV!S$2)&gt;0,"X","")</f>
        <v/>
      </c>
      <c r="T258" s="80" t="str">
        <f>IF(COUNTIFS(TKB_HK2_Moi_Giang!$S:$S,ThongKe_GV!$C258,TKB_HK2_Moi_Giang!$K:$K,ThongKe_GV!T$1,TKB_HK2_Moi_Giang!$L:$L,ThongKe_GV!T$2)&gt;0,"X","")</f>
        <v/>
      </c>
      <c r="U258" s="80" t="str">
        <f>IF(COUNTIFS(TKB_HK2_Moi_Giang!$S:$S,ThongKe_GV!$C258,TKB_HK2_Moi_Giang!$K:$K,ThongKe_GV!U$1,TKB_HK2_Moi_Giang!$L:$L,ThongKe_GV!U$2)&gt;0,"X","")</f>
        <v/>
      </c>
      <c r="V258" s="80" t="str">
        <f>IF(COUNTIFS(TKB_HK2_Moi_Giang!$S:$S,ThongKe_GV!$C258,TKB_HK2_Moi_Giang!$K:$K,ThongKe_GV!V$1,TKB_HK2_Moi_Giang!$L:$L,ThongKe_GV!V$2)&gt;0,"X","")</f>
        <v/>
      </c>
      <c r="W258" s="80" t="str">
        <f>IF(COUNTIFS(TKB_HK2_Moi_Giang!$S:$S,ThongKe_GV!$C258,TKB_HK2_Moi_Giang!$K:$K,ThongKe_GV!W$1,TKB_HK2_Moi_Giang!$L:$L,ThongKe_GV!W$2)&gt;0,"X","")</f>
        <v/>
      </c>
      <c r="X258" s="80" t="str">
        <f>IF(COUNTIFS(TKB_HK2_Moi_Giang!$S:$S,ThongKe_GV!$C258,TKB_HK2_Moi_Giang!$K:$K,ThongKe_GV!X$1,TKB_HK2_Moi_Giang!$L:$L,ThongKe_GV!X$2)&gt;0,"X","")</f>
        <v/>
      </c>
      <c r="Y258" s="80" t="str">
        <f>IF(COUNTIFS(TKB_HK2_Moi_Giang!$S:$S,ThongKe_GV!$C258,TKB_HK2_Moi_Giang!$K:$K,ThongKe_GV!Y$1,TKB_HK2_Moi_Giang!$L:$L,ThongKe_GV!Y$2)&gt;0,"X","")</f>
        <v/>
      </c>
      <c r="Z258" s="80" t="str">
        <f>IF(COUNTIFS(TKB_HK2_Moi_Giang!$S:$S,ThongKe_GV!$C258,TKB_HK2_Moi_Giang!$K:$K,ThongKe_GV!Z$1,TKB_HK2_Moi_Giang!$L:$L,ThongKe_GV!Z$2)&gt;0,"X","")</f>
        <v/>
      </c>
      <c r="AA258" s="80" t="str">
        <f>IF(COUNTIFS(TKB_HK2_Moi_Giang!$S:$S,ThongKe_GV!$C258,TKB_HK2_Moi_Giang!$K:$K,ThongKe_GV!AA$1,TKB_HK2_Moi_Giang!$L:$L,ThongKe_GV!AA$2)&gt;0,"X","")</f>
        <v/>
      </c>
      <c r="AB258" s="80" t="str">
        <f>IF(COUNTIFS(TKB_HK2_Moi_Giang!$S:$S,ThongKe_GV!$C258,TKB_HK2_Moi_Giang!$K:$K,ThongKe_GV!AB$1,TKB_HK2_Moi_Giang!$L:$L,ThongKe_GV!AB$2)&gt;0,"X","")</f>
        <v/>
      </c>
    </row>
    <row r="259">
      <c r="A259" s="46"/>
      <c r="B259" s="46"/>
      <c r="C259" s="91"/>
      <c r="D259" s="91"/>
      <c r="E259" s="90" t="str">
        <f>IF(COUNTIFS(TKB_HK2_Moi_Giang!$S:$S,ThongKe_GV!$C259,TKB_HK2_Moi_Giang!$K:$K,ThongKe_GV!E$1,TKB_HK2_Moi_Giang!$L:$L,ThongKe_GV!E$2)&gt;0,"X","")</f>
        <v/>
      </c>
      <c r="F259" s="79" t="str">
        <f>IF(COUNTIFS(TKB_HK2_Moi_Giang!$S:$S,ThongKe_GV!$C259,TKB_HK2_Moi_Giang!$K:$K,ThongKe_GV!F$1,TKB_HK2_Moi_Giang!$L:$L,ThongKe_GV!F$2)&gt;0,"X","")</f>
        <v/>
      </c>
      <c r="G259" s="79" t="str">
        <f>IF(COUNTIFS(TKB_HK2_Moi_Giang!$S:$S,ThongKe_GV!$C259,TKB_HK2_Moi_Giang!$K:$K,ThongKe_GV!G$1,TKB_HK2_Moi_Giang!$L:$L,ThongKe_GV!G$2)&gt;0,"X","")</f>
        <v/>
      </c>
      <c r="H259" s="79" t="str">
        <f>IF(COUNTIFS(TKB_HK2_Moi_Giang!$S:$S,ThongKe_GV!$C259,TKB_HK2_Moi_Giang!$K:$K,ThongKe_GV!H$1,TKB_HK2_Moi_Giang!$L:$L,ThongKe_GV!H$2)&gt;0,"X","")</f>
        <v/>
      </c>
      <c r="I259" s="79" t="str">
        <f>IF(COUNTIFS(TKB_HK2_Moi_Giang!$S:$S,ThongKe_GV!$C259,TKB_HK2_Moi_Giang!$K:$K,ThongKe_GV!I$1,TKB_HK2_Moi_Giang!$L:$L,ThongKe_GV!I$2)&gt;0,"X","")</f>
        <v/>
      </c>
      <c r="J259" s="79" t="str">
        <f>IF(COUNTIFS(TKB_HK2_Moi_Giang!$S:$S,ThongKe_GV!$C259,TKB_HK2_Moi_Giang!$K:$K,ThongKe_GV!J$1,TKB_HK2_Moi_Giang!$L:$L,ThongKe_GV!J$2)&gt;0,"X","")</f>
        <v/>
      </c>
      <c r="K259" s="79" t="str">
        <f>IF(COUNTIFS(TKB_HK2_Moi_Giang!$S:$S,ThongKe_GV!$C259,TKB_HK2_Moi_Giang!$K:$K,ThongKe_GV!K$1,TKB_HK2_Moi_Giang!$L:$L,ThongKe_GV!K$2)&gt;0,"X","")</f>
        <v/>
      </c>
      <c r="L259" s="79" t="str">
        <f>IF(COUNTIFS(TKB_HK2_Moi_Giang!$S:$S,ThongKe_GV!$C259,TKB_HK2_Moi_Giang!$K:$K,ThongKe_GV!L$1,TKB_HK2_Moi_Giang!$L:$L,ThongKe_GV!L$2)&gt;0,"X","")</f>
        <v/>
      </c>
      <c r="M259" s="79" t="str">
        <f>IF(COUNTIFS(TKB_HK2_Moi_Giang!$S:$S,ThongKe_GV!$C259,TKB_HK2_Moi_Giang!$K:$K,ThongKe_GV!M$1,TKB_HK2_Moi_Giang!$L:$L,ThongKe_GV!M$2)&gt;0,"X","")</f>
        <v/>
      </c>
      <c r="N259" s="79" t="str">
        <f>IF(COUNTIFS(TKB_HK2_Moi_Giang!$S:$S,ThongKe_GV!$C259,TKB_HK2_Moi_Giang!$K:$K,ThongKe_GV!N$1,TKB_HK2_Moi_Giang!$L:$L,ThongKe_GV!N$2)&gt;0,"X","")</f>
        <v/>
      </c>
      <c r="O259" s="79" t="str">
        <f>IF(COUNTIFS(TKB_HK2_Moi_Giang!$S:$S,ThongKe_GV!$C259,TKB_HK2_Moi_Giang!$K:$K,ThongKe_GV!O$1,TKB_HK2_Moi_Giang!$L:$L,ThongKe_GV!O$2)&gt;0,"X","")</f>
        <v/>
      </c>
      <c r="P259" s="79" t="str">
        <f>IF(COUNTIFS(TKB_HK2_Moi_Giang!$S:$S,ThongKe_GV!$C259,TKB_HK2_Moi_Giang!$K:$K,ThongKe_GV!P$1,TKB_HK2_Moi_Giang!$L:$L,ThongKe_GV!P$2)&gt;0,"X","")</f>
        <v/>
      </c>
      <c r="Q259" s="80" t="str">
        <f>IF(COUNTIFS(TKB_HK2_Moi_Giang!$S:$S,ThongKe_GV!$C259,TKB_HK2_Moi_Giang!$K:$K,ThongKe_GV!Q$1,TKB_HK2_Moi_Giang!$L:$L,ThongKe_GV!Q$2)&gt;0,"X","")</f>
        <v/>
      </c>
      <c r="R259" s="80" t="str">
        <f>IF(COUNTIFS(TKB_HK2_Moi_Giang!$S:$S,ThongKe_GV!$C259,TKB_HK2_Moi_Giang!$K:$K,ThongKe_GV!R$1,TKB_HK2_Moi_Giang!$L:$L,ThongKe_GV!R$2)&gt;0,"X","")</f>
        <v/>
      </c>
      <c r="S259" s="80" t="str">
        <f>IF(COUNTIFS(TKB_HK2_Moi_Giang!$S:$S,ThongKe_GV!$C259,TKB_HK2_Moi_Giang!$K:$K,ThongKe_GV!S$1,TKB_HK2_Moi_Giang!$L:$L,ThongKe_GV!S$2)&gt;0,"X","")</f>
        <v/>
      </c>
      <c r="T259" s="80" t="str">
        <f>IF(COUNTIFS(TKB_HK2_Moi_Giang!$S:$S,ThongKe_GV!$C259,TKB_HK2_Moi_Giang!$K:$K,ThongKe_GV!T$1,TKB_HK2_Moi_Giang!$L:$L,ThongKe_GV!T$2)&gt;0,"X","")</f>
        <v/>
      </c>
      <c r="U259" s="80" t="str">
        <f>IF(COUNTIFS(TKB_HK2_Moi_Giang!$S:$S,ThongKe_GV!$C259,TKB_HK2_Moi_Giang!$K:$K,ThongKe_GV!U$1,TKB_HK2_Moi_Giang!$L:$L,ThongKe_GV!U$2)&gt;0,"X","")</f>
        <v/>
      </c>
      <c r="V259" s="80" t="str">
        <f>IF(COUNTIFS(TKB_HK2_Moi_Giang!$S:$S,ThongKe_GV!$C259,TKB_HK2_Moi_Giang!$K:$K,ThongKe_GV!V$1,TKB_HK2_Moi_Giang!$L:$L,ThongKe_GV!V$2)&gt;0,"X","")</f>
        <v/>
      </c>
      <c r="W259" s="80" t="str">
        <f>IF(COUNTIFS(TKB_HK2_Moi_Giang!$S:$S,ThongKe_GV!$C259,TKB_HK2_Moi_Giang!$K:$K,ThongKe_GV!W$1,TKB_HK2_Moi_Giang!$L:$L,ThongKe_GV!W$2)&gt;0,"X","")</f>
        <v/>
      </c>
      <c r="X259" s="80" t="str">
        <f>IF(COUNTIFS(TKB_HK2_Moi_Giang!$S:$S,ThongKe_GV!$C259,TKB_HK2_Moi_Giang!$K:$K,ThongKe_GV!X$1,TKB_HK2_Moi_Giang!$L:$L,ThongKe_GV!X$2)&gt;0,"X","")</f>
        <v/>
      </c>
      <c r="Y259" s="80" t="str">
        <f>IF(COUNTIFS(TKB_HK2_Moi_Giang!$S:$S,ThongKe_GV!$C259,TKB_HK2_Moi_Giang!$K:$K,ThongKe_GV!Y$1,TKB_HK2_Moi_Giang!$L:$L,ThongKe_GV!Y$2)&gt;0,"X","")</f>
        <v/>
      </c>
      <c r="Z259" s="80" t="str">
        <f>IF(COUNTIFS(TKB_HK2_Moi_Giang!$S:$S,ThongKe_GV!$C259,TKB_HK2_Moi_Giang!$K:$K,ThongKe_GV!Z$1,TKB_HK2_Moi_Giang!$L:$L,ThongKe_GV!Z$2)&gt;0,"X","")</f>
        <v/>
      </c>
      <c r="AA259" s="80" t="str">
        <f>IF(COUNTIFS(TKB_HK2_Moi_Giang!$S:$S,ThongKe_GV!$C259,TKB_HK2_Moi_Giang!$K:$K,ThongKe_GV!AA$1,TKB_HK2_Moi_Giang!$L:$L,ThongKe_GV!AA$2)&gt;0,"X","")</f>
        <v/>
      </c>
      <c r="AB259" s="80" t="str">
        <f>IF(COUNTIFS(TKB_HK2_Moi_Giang!$S:$S,ThongKe_GV!$C259,TKB_HK2_Moi_Giang!$K:$K,ThongKe_GV!AB$1,TKB_HK2_Moi_Giang!$L:$L,ThongKe_GV!AB$2)&gt;0,"X","")</f>
        <v/>
      </c>
    </row>
    <row r="260">
      <c r="A260" s="46"/>
      <c r="B260" s="46"/>
      <c r="C260" s="85" t="s">
        <v>559</v>
      </c>
      <c r="D260" s="85" t="s">
        <v>560</v>
      </c>
      <c r="E260" s="90" t="str">
        <f>IF(COUNTIFS(TKB_HK2_Moi_Giang!$S:$S,ThongKe_GV!$C260,TKB_HK2_Moi_Giang!$K:$K,ThongKe_GV!E$1,TKB_HK2_Moi_Giang!$L:$L,ThongKe_GV!E$2)&gt;0,"X","")</f>
        <v/>
      </c>
      <c r="F260" s="79" t="str">
        <f>IF(COUNTIFS(TKB_HK2_Moi_Giang!$S:$S,ThongKe_GV!$C260,TKB_HK2_Moi_Giang!$K:$K,ThongKe_GV!F$1,TKB_HK2_Moi_Giang!$L:$L,ThongKe_GV!F$2)&gt;0,"X","")</f>
        <v/>
      </c>
      <c r="G260" s="79" t="str">
        <f>IF(COUNTIFS(TKB_HK2_Moi_Giang!$S:$S,ThongKe_GV!$C260,TKB_HK2_Moi_Giang!$K:$K,ThongKe_GV!G$1,TKB_HK2_Moi_Giang!$L:$L,ThongKe_GV!G$2)&gt;0,"X","")</f>
        <v/>
      </c>
      <c r="H260" s="79" t="str">
        <f>IF(COUNTIFS(TKB_HK2_Moi_Giang!$S:$S,ThongKe_GV!$C260,TKB_HK2_Moi_Giang!$K:$K,ThongKe_GV!H$1,TKB_HK2_Moi_Giang!$L:$L,ThongKe_GV!H$2)&gt;0,"X","")</f>
        <v/>
      </c>
      <c r="I260" s="79" t="str">
        <f>IF(COUNTIFS(TKB_HK2_Moi_Giang!$S:$S,ThongKe_GV!$C260,TKB_HK2_Moi_Giang!$K:$K,ThongKe_GV!I$1,TKB_HK2_Moi_Giang!$L:$L,ThongKe_GV!I$2)&gt;0,"X","")</f>
        <v/>
      </c>
      <c r="J260" s="79" t="str">
        <f>IF(COUNTIFS(TKB_HK2_Moi_Giang!$S:$S,ThongKe_GV!$C260,TKB_HK2_Moi_Giang!$K:$K,ThongKe_GV!J$1,TKB_HK2_Moi_Giang!$L:$L,ThongKe_GV!J$2)&gt;0,"X","")</f>
        <v/>
      </c>
      <c r="K260" s="79" t="str">
        <f>IF(COUNTIFS(TKB_HK2_Moi_Giang!$S:$S,ThongKe_GV!$C260,TKB_HK2_Moi_Giang!$K:$K,ThongKe_GV!K$1,TKB_HK2_Moi_Giang!$L:$L,ThongKe_GV!K$2)&gt;0,"X","")</f>
        <v/>
      </c>
      <c r="L260" s="79" t="str">
        <f>IF(COUNTIFS(TKB_HK2_Moi_Giang!$S:$S,ThongKe_GV!$C260,TKB_HK2_Moi_Giang!$K:$K,ThongKe_GV!L$1,TKB_HK2_Moi_Giang!$L:$L,ThongKe_GV!L$2)&gt;0,"X","")</f>
        <v/>
      </c>
      <c r="M260" s="79" t="str">
        <f>IF(COUNTIFS(TKB_HK2_Moi_Giang!$S:$S,ThongKe_GV!$C260,TKB_HK2_Moi_Giang!$K:$K,ThongKe_GV!M$1,TKB_HK2_Moi_Giang!$L:$L,ThongKe_GV!M$2)&gt;0,"X","")</f>
        <v/>
      </c>
      <c r="N260" s="79" t="str">
        <f>IF(COUNTIFS(TKB_HK2_Moi_Giang!$S:$S,ThongKe_GV!$C260,TKB_HK2_Moi_Giang!$K:$K,ThongKe_GV!N$1,TKB_HK2_Moi_Giang!$L:$L,ThongKe_GV!N$2)&gt;0,"X","")</f>
        <v/>
      </c>
      <c r="O260" s="79" t="str">
        <f>IF(COUNTIFS(TKB_HK2_Moi_Giang!$S:$S,ThongKe_GV!$C260,TKB_HK2_Moi_Giang!$K:$K,ThongKe_GV!O$1,TKB_HK2_Moi_Giang!$L:$L,ThongKe_GV!O$2)&gt;0,"X","")</f>
        <v/>
      </c>
      <c r="P260" s="79" t="str">
        <f>IF(COUNTIFS(TKB_HK2_Moi_Giang!$S:$S,ThongKe_GV!$C260,TKB_HK2_Moi_Giang!$K:$K,ThongKe_GV!P$1,TKB_HK2_Moi_Giang!$L:$L,ThongKe_GV!P$2)&gt;0,"X","")</f>
        <v/>
      </c>
      <c r="Q260" s="80" t="str">
        <f>IF(COUNTIFS(TKB_HK2_Moi_Giang!$S:$S,ThongKe_GV!$C260,TKB_HK2_Moi_Giang!$K:$K,ThongKe_GV!Q$1,TKB_HK2_Moi_Giang!$L:$L,ThongKe_GV!Q$2)&gt;0,"X","")</f>
        <v/>
      </c>
      <c r="R260" s="80" t="str">
        <f>IF(COUNTIFS(TKB_HK2_Moi_Giang!$S:$S,ThongKe_GV!$C260,TKB_HK2_Moi_Giang!$K:$K,ThongKe_GV!R$1,TKB_HK2_Moi_Giang!$L:$L,ThongKe_GV!R$2)&gt;0,"X","")</f>
        <v/>
      </c>
      <c r="S260" s="80" t="str">
        <f>IF(COUNTIFS(TKB_HK2_Moi_Giang!$S:$S,ThongKe_GV!$C260,TKB_HK2_Moi_Giang!$K:$K,ThongKe_GV!S$1,TKB_HK2_Moi_Giang!$L:$L,ThongKe_GV!S$2)&gt;0,"X","")</f>
        <v/>
      </c>
      <c r="T260" s="80" t="str">
        <f>IF(COUNTIFS(TKB_HK2_Moi_Giang!$S:$S,ThongKe_GV!$C260,TKB_HK2_Moi_Giang!$K:$K,ThongKe_GV!T$1,TKB_HK2_Moi_Giang!$L:$L,ThongKe_GV!T$2)&gt;0,"X","")</f>
        <v/>
      </c>
      <c r="U260" s="80" t="str">
        <f>IF(COUNTIFS(TKB_HK2_Moi_Giang!$S:$S,ThongKe_GV!$C260,TKB_HK2_Moi_Giang!$K:$K,ThongKe_GV!U$1,TKB_HK2_Moi_Giang!$L:$L,ThongKe_GV!U$2)&gt;0,"X","")</f>
        <v/>
      </c>
      <c r="V260" s="80" t="str">
        <f>IF(COUNTIFS(TKB_HK2_Moi_Giang!$S:$S,ThongKe_GV!$C260,TKB_HK2_Moi_Giang!$K:$K,ThongKe_GV!V$1,TKB_HK2_Moi_Giang!$L:$L,ThongKe_GV!V$2)&gt;0,"X","")</f>
        <v/>
      </c>
      <c r="W260" s="80" t="str">
        <f>IF(COUNTIFS(TKB_HK2_Moi_Giang!$S:$S,ThongKe_GV!$C260,TKB_HK2_Moi_Giang!$K:$K,ThongKe_GV!W$1,TKB_HK2_Moi_Giang!$L:$L,ThongKe_GV!W$2)&gt;0,"X","")</f>
        <v/>
      </c>
      <c r="X260" s="80" t="str">
        <f>IF(COUNTIFS(TKB_HK2_Moi_Giang!$S:$S,ThongKe_GV!$C260,TKB_HK2_Moi_Giang!$K:$K,ThongKe_GV!X$1,TKB_HK2_Moi_Giang!$L:$L,ThongKe_GV!X$2)&gt;0,"X","")</f>
        <v/>
      </c>
      <c r="Y260" s="80" t="str">
        <f>IF(COUNTIFS(TKB_HK2_Moi_Giang!$S:$S,ThongKe_GV!$C260,TKB_HK2_Moi_Giang!$K:$K,ThongKe_GV!Y$1,TKB_HK2_Moi_Giang!$L:$L,ThongKe_GV!Y$2)&gt;0,"X","")</f>
        <v/>
      </c>
      <c r="Z260" s="80" t="str">
        <f>IF(COUNTIFS(TKB_HK2_Moi_Giang!$S:$S,ThongKe_GV!$C260,TKB_HK2_Moi_Giang!$K:$K,ThongKe_GV!Z$1,TKB_HK2_Moi_Giang!$L:$L,ThongKe_GV!Z$2)&gt;0,"X","")</f>
        <v/>
      </c>
      <c r="AA260" s="80" t="str">
        <f>IF(COUNTIFS(TKB_HK2_Moi_Giang!$S:$S,ThongKe_GV!$C260,TKB_HK2_Moi_Giang!$K:$K,ThongKe_GV!AA$1,TKB_HK2_Moi_Giang!$L:$L,ThongKe_GV!AA$2)&gt;0,"X","")</f>
        <v/>
      </c>
      <c r="AB260" s="80" t="str">
        <f>IF(COUNTIFS(TKB_HK2_Moi_Giang!$S:$S,ThongKe_GV!$C260,TKB_HK2_Moi_Giang!$K:$K,ThongKe_GV!AB$1,TKB_HK2_Moi_Giang!$L:$L,ThongKe_GV!AB$2)&gt;0,"X","")</f>
        <v/>
      </c>
    </row>
    <row r="261">
      <c r="A261" s="46"/>
      <c r="B261" s="46"/>
      <c r="C261" s="85" t="s">
        <v>809</v>
      </c>
      <c r="D261" s="85" t="s">
        <v>810</v>
      </c>
      <c r="E261" s="90" t="str">
        <f>IF(COUNTIFS(TKB_HK2_Moi_Giang!$S:$S,ThongKe_GV!$C261,TKB_HK2_Moi_Giang!$K:$K,ThongKe_GV!E$1,TKB_HK2_Moi_Giang!$L:$L,ThongKe_GV!E$2)&gt;0,"X","")</f>
        <v/>
      </c>
      <c r="F261" s="79" t="str">
        <f>IF(COUNTIFS(TKB_HK2_Moi_Giang!$S:$S,ThongKe_GV!$C261,TKB_HK2_Moi_Giang!$K:$K,ThongKe_GV!F$1,TKB_HK2_Moi_Giang!$L:$L,ThongKe_GV!F$2)&gt;0,"X","")</f>
        <v/>
      </c>
      <c r="G261" s="79" t="str">
        <f>IF(COUNTIFS(TKB_HK2_Moi_Giang!$S:$S,ThongKe_GV!$C261,TKB_HK2_Moi_Giang!$K:$K,ThongKe_GV!G$1,TKB_HK2_Moi_Giang!$L:$L,ThongKe_GV!G$2)&gt;0,"X","")</f>
        <v/>
      </c>
      <c r="H261" s="79" t="str">
        <f>IF(COUNTIFS(TKB_HK2_Moi_Giang!$S:$S,ThongKe_GV!$C261,TKB_HK2_Moi_Giang!$K:$K,ThongKe_GV!H$1,TKB_HK2_Moi_Giang!$L:$L,ThongKe_GV!H$2)&gt;0,"X","")</f>
        <v/>
      </c>
      <c r="I261" s="79" t="str">
        <f>IF(COUNTIFS(TKB_HK2_Moi_Giang!$S:$S,ThongKe_GV!$C261,TKB_HK2_Moi_Giang!$K:$K,ThongKe_GV!I$1,TKB_HK2_Moi_Giang!$L:$L,ThongKe_GV!I$2)&gt;0,"X","")</f>
        <v/>
      </c>
      <c r="J261" s="79" t="str">
        <f>IF(COUNTIFS(TKB_HK2_Moi_Giang!$S:$S,ThongKe_GV!$C261,TKB_HK2_Moi_Giang!$K:$K,ThongKe_GV!J$1,TKB_HK2_Moi_Giang!$L:$L,ThongKe_GV!J$2)&gt;0,"X","")</f>
        <v/>
      </c>
      <c r="K261" s="79" t="str">
        <f>IF(COUNTIFS(TKB_HK2_Moi_Giang!$S:$S,ThongKe_GV!$C261,TKB_HK2_Moi_Giang!$K:$K,ThongKe_GV!K$1,TKB_HK2_Moi_Giang!$L:$L,ThongKe_GV!K$2)&gt;0,"X","")</f>
        <v/>
      </c>
      <c r="L261" s="79" t="str">
        <f>IF(COUNTIFS(TKB_HK2_Moi_Giang!$S:$S,ThongKe_GV!$C261,TKB_HK2_Moi_Giang!$K:$K,ThongKe_GV!L$1,TKB_HK2_Moi_Giang!$L:$L,ThongKe_GV!L$2)&gt;0,"X","")</f>
        <v/>
      </c>
      <c r="M261" s="79" t="str">
        <f>IF(COUNTIFS(TKB_HK2_Moi_Giang!$S:$S,ThongKe_GV!$C261,TKB_HK2_Moi_Giang!$K:$K,ThongKe_GV!M$1,TKB_HK2_Moi_Giang!$L:$L,ThongKe_GV!M$2)&gt;0,"X","")</f>
        <v/>
      </c>
      <c r="N261" s="79" t="str">
        <f>IF(COUNTIFS(TKB_HK2_Moi_Giang!$S:$S,ThongKe_GV!$C261,TKB_HK2_Moi_Giang!$K:$K,ThongKe_GV!N$1,TKB_HK2_Moi_Giang!$L:$L,ThongKe_GV!N$2)&gt;0,"X","")</f>
        <v/>
      </c>
      <c r="O261" s="79" t="str">
        <f>IF(COUNTIFS(TKB_HK2_Moi_Giang!$S:$S,ThongKe_GV!$C261,TKB_HK2_Moi_Giang!$K:$K,ThongKe_GV!O$1,TKB_HK2_Moi_Giang!$L:$L,ThongKe_GV!O$2)&gt;0,"X","")</f>
        <v/>
      </c>
      <c r="P261" s="79" t="str">
        <f>IF(COUNTIFS(TKB_HK2_Moi_Giang!$S:$S,ThongKe_GV!$C261,TKB_HK2_Moi_Giang!$K:$K,ThongKe_GV!P$1,TKB_HK2_Moi_Giang!$L:$L,ThongKe_GV!P$2)&gt;0,"X","")</f>
        <v/>
      </c>
      <c r="Q261" s="80" t="str">
        <f>IF(COUNTIFS(TKB_HK2_Moi_Giang!$S:$S,ThongKe_GV!$C261,TKB_HK2_Moi_Giang!$K:$K,ThongKe_GV!Q$1,TKB_HK2_Moi_Giang!$L:$L,ThongKe_GV!Q$2)&gt;0,"X","")</f>
        <v/>
      </c>
      <c r="R261" s="80" t="str">
        <f>IF(COUNTIFS(TKB_HK2_Moi_Giang!$S:$S,ThongKe_GV!$C261,TKB_HK2_Moi_Giang!$K:$K,ThongKe_GV!R$1,TKB_HK2_Moi_Giang!$L:$L,ThongKe_GV!R$2)&gt;0,"X","")</f>
        <v/>
      </c>
      <c r="S261" s="80" t="str">
        <f>IF(COUNTIFS(TKB_HK2_Moi_Giang!$S:$S,ThongKe_GV!$C261,TKB_HK2_Moi_Giang!$K:$K,ThongKe_GV!S$1,TKB_HK2_Moi_Giang!$L:$L,ThongKe_GV!S$2)&gt;0,"X","")</f>
        <v/>
      </c>
      <c r="T261" s="80" t="str">
        <f>IF(COUNTIFS(TKB_HK2_Moi_Giang!$S:$S,ThongKe_GV!$C261,TKB_HK2_Moi_Giang!$K:$K,ThongKe_GV!T$1,TKB_HK2_Moi_Giang!$L:$L,ThongKe_GV!T$2)&gt;0,"X","")</f>
        <v/>
      </c>
      <c r="U261" s="80" t="str">
        <f>IF(COUNTIFS(TKB_HK2_Moi_Giang!$S:$S,ThongKe_GV!$C261,TKB_HK2_Moi_Giang!$K:$K,ThongKe_GV!U$1,TKB_HK2_Moi_Giang!$L:$L,ThongKe_GV!U$2)&gt;0,"X","")</f>
        <v/>
      </c>
      <c r="V261" s="80" t="str">
        <f>IF(COUNTIFS(TKB_HK2_Moi_Giang!$S:$S,ThongKe_GV!$C261,TKB_HK2_Moi_Giang!$K:$K,ThongKe_GV!V$1,TKB_HK2_Moi_Giang!$L:$L,ThongKe_GV!V$2)&gt;0,"X","")</f>
        <v/>
      </c>
      <c r="W261" s="80" t="str">
        <f>IF(COUNTIFS(TKB_HK2_Moi_Giang!$S:$S,ThongKe_GV!$C261,TKB_HK2_Moi_Giang!$K:$K,ThongKe_GV!W$1,TKB_HK2_Moi_Giang!$L:$L,ThongKe_GV!W$2)&gt;0,"X","")</f>
        <v/>
      </c>
      <c r="X261" s="80" t="str">
        <f>IF(COUNTIFS(TKB_HK2_Moi_Giang!$S:$S,ThongKe_GV!$C261,TKB_HK2_Moi_Giang!$K:$K,ThongKe_GV!X$1,TKB_HK2_Moi_Giang!$L:$L,ThongKe_GV!X$2)&gt;0,"X","")</f>
        <v/>
      </c>
      <c r="Y261" s="80" t="str">
        <f>IF(COUNTIFS(TKB_HK2_Moi_Giang!$S:$S,ThongKe_GV!$C261,TKB_HK2_Moi_Giang!$K:$K,ThongKe_GV!Y$1,TKB_HK2_Moi_Giang!$L:$L,ThongKe_GV!Y$2)&gt;0,"X","")</f>
        <v/>
      </c>
      <c r="Z261" s="80" t="str">
        <f>IF(COUNTIFS(TKB_HK2_Moi_Giang!$S:$S,ThongKe_GV!$C261,TKB_HK2_Moi_Giang!$K:$K,ThongKe_GV!Z$1,TKB_HK2_Moi_Giang!$L:$L,ThongKe_GV!Z$2)&gt;0,"X","")</f>
        <v/>
      </c>
      <c r="AA261" s="80" t="str">
        <f>IF(COUNTIFS(TKB_HK2_Moi_Giang!$S:$S,ThongKe_GV!$C261,TKB_HK2_Moi_Giang!$K:$K,ThongKe_GV!AA$1,TKB_HK2_Moi_Giang!$L:$L,ThongKe_GV!AA$2)&gt;0,"X","")</f>
        <v/>
      </c>
      <c r="AB261" s="80" t="str">
        <f>IF(COUNTIFS(TKB_HK2_Moi_Giang!$S:$S,ThongKe_GV!$C261,TKB_HK2_Moi_Giang!$K:$K,ThongKe_GV!AB$1,TKB_HK2_Moi_Giang!$L:$L,ThongKe_GV!AB$2)&gt;0,"X","")</f>
        <v/>
      </c>
    </row>
    <row r="262">
      <c r="A262" s="46"/>
      <c r="B262" s="46"/>
      <c r="C262" s="85" t="s">
        <v>811</v>
      </c>
      <c r="D262" s="85" t="s">
        <v>812</v>
      </c>
      <c r="E262" s="90" t="str">
        <f>IF(COUNTIFS(TKB_HK2_Moi_Giang!$S:$S,ThongKe_GV!$C262,TKB_HK2_Moi_Giang!$K:$K,ThongKe_GV!E$1,TKB_HK2_Moi_Giang!$L:$L,ThongKe_GV!E$2)&gt;0,"X","")</f>
        <v/>
      </c>
      <c r="F262" s="79" t="str">
        <f>IF(COUNTIFS(TKB_HK2_Moi_Giang!$S:$S,ThongKe_GV!$C262,TKB_HK2_Moi_Giang!$K:$K,ThongKe_GV!F$1,TKB_HK2_Moi_Giang!$L:$L,ThongKe_GV!F$2)&gt;0,"X","")</f>
        <v/>
      </c>
      <c r="G262" s="79" t="str">
        <f>IF(COUNTIFS(TKB_HK2_Moi_Giang!$S:$S,ThongKe_GV!$C262,TKB_HK2_Moi_Giang!$K:$K,ThongKe_GV!G$1,TKB_HK2_Moi_Giang!$L:$L,ThongKe_GV!G$2)&gt;0,"X","")</f>
        <v/>
      </c>
      <c r="H262" s="79" t="str">
        <f>IF(COUNTIFS(TKB_HK2_Moi_Giang!$S:$S,ThongKe_GV!$C262,TKB_HK2_Moi_Giang!$K:$K,ThongKe_GV!H$1,TKB_HK2_Moi_Giang!$L:$L,ThongKe_GV!H$2)&gt;0,"X","")</f>
        <v/>
      </c>
      <c r="I262" s="79" t="str">
        <f>IF(COUNTIFS(TKB_HK2_Moi_Giang!$S:$S,ThongKe_GV!$C262,TKB_HK2_Moi_Giang!$K:$K,ThongKe_GV!I$1,TKB_HK2_Moi_Giang!$L:$L,ThongKe_GV!I$2)&gt;0,"X","")</f>
        <v/>
      </c>
      <c r="J262" s="79" t="str">
        <f>IF(COUNTIFS(TKB_HK2_Moi_Giang!$S:$S,ThongKe_GV!$C262,TKB_HK2_Moi_Giang!$K:$K,ThongKe_GV!J$1,TKB_HK2_Moi_Giang!$L:$L,ThongKe_GV!J$2)&gt;0,"X","")</f>
        <v/>
      </c>
      <c r="K262" s="79" t="str">
        <f>IF(COUNTIFS(TKB_HK2_Moi_Giang!$S:$S,ThongKe_GV!$C262,TKB_HK2_Moi_Giang!$K:$K,ThongKe_GV!K$1,TKB_HK2_Moi_Giang!$L:$L,ThongKe_GV!K$2)&gt;0,"X","")</f>
        <v/>
      </c>
      <c r="L262" s="79" t="str">
        <f>IF(COUNTIFS(TKB_HK2_Moi_Giang!$S:$S,ThongKe_GV!$C262,TKB_HK2_Moi_Giang!$K:$K,ThongKe_GV!L$1,TKB_HK2_Moi_Giang!$L:$L,ThongKe_GV!L$2)&gt;0,"X","")</f>
        <v/>
      </c>
      <c r="M262" s="79" t="str">
        <f>IF(COUNTIFS(TKB_HK2_Moi_Giang!$S:$S,ThongKe_GV!$C262,TKB_HK2_Moi_Giang!$K:$K,ThongKe_GV!M$1,TKB_HK2_Moi_Giang!$L:$L,ThongKe_GV!M$2)&gt;0,"X","")</f>
        <v/>
      </c>
      <c r="N262" s="79" t="str">
        <f>IF(COUNTIFS(TKB_HK2_Moi_Giang!$S:$S,ThongKe_GV!$C262,TKB_HK2_Moi_Giang!$K:$K,ThongKe_GV!N$1,TKB_HK2_Moi_Giang!$L:$L,ThongKe_GV!N$2)&gt;0,"X","")</f>
        <v/>
      </c>
      <c r="O262" s="79" t="str">
        <f>IF(COUNTIFS(TKB_HK2_Moi_Giang!$S:$S,ThongKe_GV!$C262,TKB_HK2_Moi_Giang!$K:$K,ThongKe_GV!O$1,TKB_HK2_Moi_Giang!$L:$L,ThongKe_GV!O$2)&gt;0,"X","")</f>
        <v/>
      </c>
      <c r="P262" s="79" t="str">
        <f>IF(COUNTIFS(TKB_HK2_Moi_Giang!$S:$S,ThongKe_GV!$C262,TKB_HK2_Moi_Giang!$K:$K,ThongKe_GV!P$1,TKB_HK2_Moi_Giang!$L:$L,ThongKe_GV!P$2)&gt;0,"X","")</f>
        <v/>
      </c>
      <c r="Q262" s="80" t="str">
        <f>IF(COUNTIFS(TKB_HK2_Moi_Giang!$S:$S,ThongKe_GV!$C262,TKB_HK2_Moi_Giang!$K:$K,ThongKe_GV!Q$1,TKB_HK2_Moi_Giang!$L:$L,ThongKe_GV!Q$2)&gt;0,"X","")</f>
        <v/>
      </c>
      <c r="R262" s="80" t="str">
        <f>IF(COUNTIFS(TKB_HK2_Moi_Giang!$S:$S,ThongKe_GV!$C262,TKB_HK2_Moi_Giang!$K:$K,ThongKe_GV!R$1,TKB_HK2_Moi_Giang!$L:$L,ThongKe_GV!R$2)&gt;0,"X","")</f>
        <v/>
      </c>
      <c r="S262" s="80" t="str">
        <f>IF(COUNTIFS(TKB_HK2_Moi_Giang!$S:$S,ThongKe_GV!$C262,TKB_HK2_Moi_Giang!$K:$K,ThongKe_GV!S$1,TKB_HK2_Moi_Giang!$L:$L,ThongKe_GV!S$2)&gt;0,"X","")</f>
        <v/>
      </c>
      <c r="T262" s="80" t="str">
        <f>IF(COUNTIFS(TKB_HK2_Moi_Giang!$S:$S,ThongKe_GV!$C262,TKB_HK2_Moi_Giang!$K:$K,ThongKe_GV!T$1,TKB_HK2_Moi_Giang!$L:$L,ThongKe_GV!T$2)&gt;0,"X","")</f>
        <v/>
      </c>
      <c r="U262" s="80" t="str">
        <f>IF(COUNTIFS(TKB_HK2_Moi_Giang!$S:$S,ThongKe_GV!$C262,TKB_HK2_Moi_Giang!$K:$K,ThongKe_GV!U$1,TKB_HK2_Moi_Giang!$L:$L,ThongKe_GV!U$2)&gt;0,"X","")</f>
        <v/>
      </c>
      <c r="V262" s="80" t="str">
        <f>IF(COUNTIFS(TKB_HK2_Moi_Giang!$S:$S,ThongKe_GV!$C262,TKB_HK2_Moi_Giang!$K:$K,ThongKe_GV!V$1,TKB_HK2_Moi_Giang!$L:$L,ThongKe_GV!V$2)&gt;0,"X","")</f>
        <v/>
      </c>
      <c r="W262" s="80" t="str">
        <f>IF(COUNTIFS(TKB_HK2_Moi_Giang!$S:$S,ThongKe_GV!$C262,TKB_HK2_Moi_Giang!$K:$K,ThongKe_GV!W$1,TKB_HK2_Moi_Giang!$L:$L,ThongKe_GV!W$2)&gt;0,"X","")</f>
        <v/>
      </c>
      <c r="X262" s="80" t="str">
        <f>IF(COUNTIFS(TKB_HK2_Moi_Giang!$S:$S,ThongKe_GV!$C262,TKB_HK2_Moi_Giang!$K:$K,ThongKe_GV!X$1,TKB_HK2_Moi_Giang!$L:$L,ThongKe_GV!X$2)&gt;0,"X","")</f>
        <v/>
      </c>
      <c r="Y262" s="80" t="str">
        <f>IF(COUNTIFS(TKB_HK2_Moi_Giang!$S:$S,ThongKe_GV!$C262,TKB_HK2_Moi_Giang!$K:$K,ThongKe_GV!Y$1,TKB_HK2_Moi_Giang!$L:$L,ThongKe_GV!Y$2)&gt;0,"X","")</f>
        <v/>
      </c>
      <c r="Z262" s="80" t="str">
        <f>IF(COUNTIFS(TKB_HK2_Moi_Giang!$S:$S,ThongKe_GV!$C262,TKB_HK2_Moi_Giang!$K:$K,ThongKe_GV!Z$1,TKB_HK2_Moi_Giang!$L:$L,ThongKe_GV!Z$2)&gt;0,"X","")</f>
        <v/>
      </c>
      <c r="AA262" s="80" t="str">
        <f>IF(COUNTIFS(TKB_HK2_Moi_Giang!$S:$S,ThongKe_GV!$C262,TKB_HK2_Moi_Giang!$K:$K,ThongKe_GV!AA$1,TKB_HK2_Moi_Giang!$L:$L,ThongKe_GV!AA$2)&gt;0,"X","")</f>
        <v/>
      </c>
      <c r="AB262" s="80" t="str">
        <f>IF(COUNTIFS(TKB_HK2_Moi_Giang!$S:$S,ThongKe_GV!$C262,TKB_HK2_Moi_Giang!$K:$K,ThongKe_GV!AB$1,TKB_HK2_Moi_Giang!$L:$L,ThongKe_GV!AB$2)&gt;0,"X","")</f>
        <v/>
      </c>
    </row>
    <row r="263">
      <c r="A263" s="46"/>
      <c r="B263" s="46"/>
      <c r="C263" s="85" t="s">
        <v>685</v>
      </c>
      <c r="D263" s="85" t="s">
        <v>686</v>
      </c>
      <c r="E263" s="90" t="str">
        <f>IF(COUNTIFS(TKB_HK2_Moi_Giang!$S:$S,ThongKe_GV!$C263,TKB_HK2_Moi_Giang!$K:$K,ThongKe_GV!E$1,TKB_HK2_Moi_Giang!$L:$L,ThongKe_GV!E$2)&gt;0,"X","")</f>
        <v/>
      </c>
      <c r="F263" s="79" t="str">
        <f>IF(COUNTIFS(TKB_HK2_Moi_Giang!$S:$S,ThongKe_GV!$C263,TKB_HK2_Moi_Giang!$K:$K,ThongKe_GV!F$1,TKB_HK2_Moi_Giang!$L:$L,ThongKe_GV!F$2)&gt;0,"X","")</f>
        <v/>
      </c>
      <c r="G263" s="79" t="str">
        <f>IF(COUNTIFS(TKB_HK2_Moi_Giang!$S:$S,ThongKe_GV!$C263,TKB_HK2_Moi_Giang!$K:$K,ThongKe_GV!G$1,TKB_HK2_Moi_Giang!$L:$L,ThongKe_GV!G$2)&gt;0,"X","")</f>
        <v/>
      </c>
      <c r="H263" s="79" t="str">
        <f>IF(COUNTIFS(TKB_HK2_Moi_Giang!$S:$S,ThongKe_GV!$C263,TKB_HK2_Moi_Giang!$K:$K,ThongKe_GV!H$1,TKB_HK2_Moi_Giang!$L:$L,ThongKe_GV!H$2)&gt;0,"X","")</f>
        <v/>
      </c>
      <c r="I263" s="79" t="str">
        <f>IF(COUNTIFS(TKB_HK2_Moi_Giang!$S:$S,ThongKe_GV!$C263,TKB_HK2_Moi_Giang!$K:$K,ThongKe_GV!I$1,TKB_HK2_Moi_Giang!$L:$L,ThongKe_GV!I$2)&gt;0,"X","")</f>
        <v/>
      </c>
      <c r="J263" s="79" t="str">
        <f>IF(COUNTIFS(TKB_HK2_Moi_Giang!$S:$S,ThongKe_GV!$C263,TKB_HK2_Moi_Giang!$K:$K,ThongKe_GV!J$1,TKB_HK2_Moi_Giang!$L:$L,ThongKe_GV!J$2)&gt;0,"X","")</f>
        <v/>
      </c>
      <c r="K263" s="79" t="str">
        <f>IF(COUNTIFS(TKB_HK2_Moi_Giang!$S:$S,ThongKe_GV!$C263,TKB_HK2_Moi_Giang!$K:$K,ThongKe_GV!K$1,TKB_HK2_Moi_Giang!$L:$L,ThongKe_GV!K$2)&gt;0,"X","")</f>
        <v/>
      </c>
      <c r="L263" s="79" t="str">
        <f>IF(COUNTIFS(TKB_HK2_Moi_Giang!$S:$S,ThongKe_GV!$C263,TKB_HK2_Moi_Giang!$K:$K,ThongKe_GV!L$1,TKB_HK2_Moi_Giang!$L:$L,ThongKe_GV!L$2)&gt;0,"X","")</f>
        <v/>
      </c>
      <c r="M263" s="79" t="str">
        <f>IF(COUNTIFS(TKB_HK2_Moi_Giang!$S:$S,ThongKe_GV!$C263,TKB_HK2_Moi_Giang!$K:$K,ThongKe_GV!M$1,TKB_HK2_Moi_Giang!$L:$L,ThongKe_GV!M$2)&gt;0,"X","")</f>
        <v/>
      </c>
      <c r="N263" s="79" t="str">
        <f>IF(COUNTIFS(TKB_HK2_Moi_Giang!$S:$S,ThongKe_GV!$C263,TKB_HK2_Moi_Giang!$K:$K,ThongKe_GV!N$1,TKB_HK2_Moi_Giang!$L:$L,ThongKe_GV!N$2)&gt;0,"X","")</f>
        <v/>
      </c>
      <c r="O263" s="79" t="str">
        <f>IF(COUNTIFS(TKB_HK2_Moi_Giang!$S:$S,ThongKe_GV!$C263,TKB_HK2_Moi_Giang!$K:$K,ThongKe_GV!O$1,TKB_HK2_Moi_Giang!$L:$L,ThongKe_GV!O$2)&gt;0,"X","")</f>
        <v/>
      </c>
      <c r="P263" s="79" t="str">
        <f>IF(COUNTIFS(TKB_HK2_Moi_Giang!$S:$S,ThongKe_GV!$C263,TKB_HK2_Moi_Giang!$K:$K,ThongKe_GV!P$1,TKB_HK2_Moi_Giang!$L:$L,ThongKe_GV!P$2)&gt;0,"X","")</f>
        <v/>
      </c>
      <c r="Q263" s="80" t="str">
        <f>IF(COUNTIFS(TKB_HK2_Moi_Giang!$S:$S,ThongKe_GV!$C263,TKB_HK2_Moi_Giang!$K:$K,ThongKe_GV!Q$1,TKB_HK2_Moi_Giang!$L:$L,ThongKe_GV!Q$2)&gt;0,"X","")</f>
        <v/>
      </c>
      <c r="R263" s="80" t="str">
        <f>IF(COUNTIFS(TKB_HK2_Moi_Giang!$S:$S,ThongKe_GV!$C263,TKB_HK2_Moi_Giang!$K:$K,ThongKe_GV!R$1,TKB_HK2_Moi_Giang!$L:$L,ThongKe_GV!R$2)&gt;0,"X","")</f>
        <v/>
      </c>
      <c r="S263" s="80" t="str">
        <f>IF(COUNTIFS(TKB_HK2_Moi_Giang!$S:$S,ThongKe_GV!$C263,TKB_HK2_Moi_Giang!$K:$K,ThongKe_GV!S$1,TKB_HK2_Moi_Giang!$L:$L,ThongKe_GV!S$2)&gt;0,"X","")</f>
        <v/>
      </c>
      <c r="T263" s="80" t="str">
        <f>IF(COUNTIFS(TKB_HK2_Moi_Giang!$S:$S,ThongKe_GV!$C263,TKB_HK2_Moi_Giang!$K:$K,ThongKe_GV!T$1,TKB_HK2_Moi_Giang!$L:$L,ThongKe_GV!T$2)&gt;0,"X","")</f>
        <v/>
      </c>
      <c r="U263" s="80" t="str">
        <f>IF(COUNTIFS(TKB_HK2_Moi_Giang!$S:$S,ThongKe_GV!$C263,TKB_HK2_Moi_Giang!$K:$K,ThongKe_GV!U$1,TKB_HK2_Moi_Giang!$L:$L,ThongKe_GV!U$2)&gt;0,"X","")</f>
        <v/>
      </c>
      <c r="V263" s="80" t="str">
        <f>IF(COUNTIFS(TKB_HK2_Moi_Giang!$S:$S,ThongKe_GV!$C263,TKB_HK2_Moi_Giang!$K:$K,ThongKe_GV!V$1,TKB_HK2_Moi_Giang!$L:$L,ThongKe_GV!V$2)&gt;0,"X","")</f>
        <v/>
      </c>
      <c r="W263" s="80" t="str">
        <f>IF(COUNTIFS(TKB_HK2_Moi_Giang!$S:$S,ThongKe_GV!$C263,TKB_HK2_Moi_Giang!$K:$K,ThongKe_GV!W$1,TKB_HK2_Moi_Giang!$L:$L,ThongKe_GV!W$2)&gt;0,"X","")</f>
        <v/>
      </c>
      <c r="X263" s="80" t="str">
        <f>IF(COUNTIFS(TKB_HK2_Moi_Giang!$S:$S,ThongKe_GV!$C263,TKB_HK2_Moi_Giang!$K:$K,ThongKe_GV!X$1,TKB_HK2_Moi_Giang!$L:$L,ThongKe_GV!X$2)&gt;0,"X","")</f>
        <v/>
      </c>
      <c r="Y263" s="80" t="str">
        <f>IF(COUNTIFS(TKB_HK2_Moi_Giang!$S:$S,ThongKe_GV!$C263,TKB_HK2_Moi_Giang!$K:$K,ThongKe_GV!Y$1,TKB_HK2_Moi_Giang!$L:$L,ThongKe_GV!Y$2)&gt;0,"X","")</f>
        <v/>
      </c>
      <c r="Z263" s="80" t="str">
        <f>IF(COUNTIFS(TKB_HK2_Moi_Giang!$S:$S,ThongKe_GV!$C263,TKB_HK2_Moi_Giang!$K:$K,ThongKe_GV!Z$1,TKB_HK2_Moi_Giang!$L:$L,ThongKe_GV!Z$2)&gt;0,"X","")</f>
        <v/>
      </c>
      <c r="AA263" s="80" t="str">
        <f>IF(COUNTIFS(TKB_HK2_Moi_Giang!$S:$S,ThongKe_GV!$C263,TKB_HK2_Moi_Giang!$K:$K,ThongKe_GV!AA$1,TKB_HK2_Moi_Giang!$L:$L,ThongKe_GV!AA$2)&gt;0,"X","")</f>
        <v/>
      </c>
      <c r="AB263" s="80" t="str">
        <f>IF(COUNTIFS(TKB_HK2_Moi_Giang!$S:$S,ThongKe_GV!$C263,TKB_HK2_Moi_Giang!$K:$K,ThongKe_GV!AB$1,TKB_HK2_Moi_Giang!$L:$L,ThongKe_GV!AB$2)&gt;0,"X","")</f>
        <v/>
      </c>
    </row>
    <row r="264">
      <c r="A264" s="46"/>
      <c r="B264" s="46"/>
      <c r="C264" s="85" t="s">
        <v>813</v>
      </c>
      <c r="D264" s="85" t="s">
        <v>814</v>
      </c>
      <c r="E264" s="90" t="str">
        <f>IF(COUNTIFS(TKB_HK2_Moi_Giang!$S:$S,ThongKe_GV!$C264,TKB_HK2_Moi_Giang!$K:$K,ThongKe_GV!E$1,TKB_HK2_Moi_Giang!$L:$L,ThongKe_GV!E$2)&gt;0,"X","")</f>
        <v/>
      </c>
      <c r="F264" s="79" t="str">
        <f>IF(COUNTIFS(TKB_HK2_Moi_Giang!$S:$S,ThongKe_GV!$C264,TKB_HK2_Moi_Giang!$K:$K,ThongKe_GV!F$1,TKB_HK2_Moi_Giang!$L:$L,ThongKe_GV!F$2)&gt;0,"X","")</f>
        <v/>
      </c>
      <c r="G264" s="79" t="str">
        <f>IF(COUNTIFS(TKB_HK2_Moi_Giang!$S:$S,ThongKe_GV!$C264,TKB_HK2_Moi_Giang!$K:$K,ThongKe_GV!G$1,TKB_HK2_Moi_Giang!$L:$L,ThongKe_GV!G$2)&gt;0,"X","")</f>
        <v/>
      </c>
      <c r="H264" s="79" t="str">
        <f>IF(COUNTIFS(TKB_HK2_Moi_Giang!$S:$S,ThongKe_GV!$C264,TKB_HK2_Moi_Giang!$K:$K,ThongKe_GV!H$1,TKB_HK2_Moi_Giang!$L:$L,ThongKe_GV!H$2)&gt;0,"X","")</f>
        <v/>
      </c>
      <c r="I264" s="79" t="str">
        <f>IF(COUNTIFS(TKB_HK2_Moi_Giang!$S:$S,ThongKe_GV!$C264,TKB_HK2_Moi_Giang!$K:$K,ThongKe_GV!I$1,TKB_HK2_Moi_Giang!$L:$L,ThongKe_GV!I$2)&gt;0,"X","")</f>
        <v/>
      </c>
      <c r="J264" s="79" t="str">
        <f>IF(COUNTIFS(TKB_HK2_Moi_Giang!$S:$S,ThongKe_GV!$C264,TKB_HK2_Moi_Giang!$K:$K,ThongKe_GV!J$1,TKB_HK2_Moi_Giang!$L:$L,ThongKe_GV!J$2)&gt;0,"X","")</f>
        <v/>
      </c>
      <c r="K264" s="79" t="str">
        <f>IF(COUNTIFS(TKB_HK2_Moi_Giang!$S:$S,ThongKe_GV!$C264,TKB_HK2_Moi_Giang!$K:$K,ThongKe_GV!K$1,TKB_HK2_Moi_Giang!$L:$L,ThongKe_GV!K$2)&gt;0,"X","")</f>
        <v/>
      </c>
      <c r="L264" s="79" t="str">
        <f>IF(COUNTIFS(TKB_HK2_Moi_Giang!$S:$S,ThongKe_GV!$C264,TKB_HK2_Moi_Giang!$K:$K,ThongKe_GV!L$1,TKB_HK2_Moi_Giang!$L:$L,ThongKe_GV!L$2)&gt;0,"X","")</f>
        <v/>
      </c>
      <c r="M264" s="79" t="str">
        <f>IF(COUNTIFS(TKB_HK2_Moi_Giang!$S:$S,ThongKe_GV!$C264,TKB_HK2_Moi_Giang!$K:$K,ThongKe_GV!M$1,TKB_HK2_Moi_Giang!$L:$L,ThongKe_GV!M$2)&gt;0,"X","")</f>
        <v/>
      </c>
      <c r="N264" s="79" t="str">
        <f>IF(COUNTIFS(TKB_HK2_Moi_Giang!$S:$S,ThongKe_GV!$C264,TKB_HK2_Moi_Giang!$K:$K,ThongKe_GV!N$1,TKB_HK2_Moi_Giang!$L:$L,ThongKe_GV!N$2)&gt;0,"X","")</f>
        <v/>
      </c>
      <c r="O264" s="79" t="str">
        <f>IF(COUNTIFS(TKB_HK2_Moi_Giang!$S:$S,ThongKe_GV!$C264,TKB_HK2_Moi_Giang!$K:$K,ThongKe_GV!O$1,TKB_HK2_Moi_Giang!$L:$L,ThongKe_GV!O$2)&gt;0,"X","")</f>
        <v/>
      </c>
      <c r="P264" s="79" t="str">
        <f>IF(COUNTIFS(TKB_HK2_Moi_Giang!$S:$S,ThongKe_GV!$C264,TKB_HK2_Moi_Giang!$K:$K,ThongKe_GV!P$1,TKB_HK2_Moi_Giang!$L:$L,ThongKe_GV!P$2)&gt;0,"X","")</f>
        <v/>
      </c>
      <c r="Q264" s="80" t="str">
        <f>IF(COUNTIFS(TKB_HK2_Moi_Giang!$S:$S,ThongKe_GV!$C264,TKB_HK2_Moi_Giang!$K:$K,ThongKe_GV!Q$1,TKB_HK2_Moi_Giang!$L:$L,ThongKe_GV!Q$2)&gt;0,"X","")</f>
        <v/>
      </c>
      <c r="R264" s="80" t="str">
        <f>IF(COUNTIFS(TKB_HK2_Moi_Giang!$S:$S,ThongKe_GV!$C264,TKB_HK2_Moi_Giang!$K:$K,ThongKe_GV!R$1,TKB_HK2_Moi_Giang!$L:$L,ThongKe_GV!R$2)&gt;0,"X","")</f>
        <v/>
      </c>
      <c r="S264" s="80" t="str">
        <f>IF(COUNTIFS(TKB_HK2_Moi_Giang!$S:$S,ThongKe_GV!$C264,TKB_HK2_Moi_Giang!$K:$K,ThongKe_GV!S$1,TKB_HK2_Moi_Giang!$L:$L,ThongKe_GV!S$2)&gt;0,"X","")</f>
        <v/>
      </c>
      <c r="T264" s="80" t="str">
        <f>IF(COUNTIFS(TKB_HK2_Moi_Giang!$S:$S,ThongKe_GV!$C264,TKB_HK2_Moi_Giang!$K:$K,ThongKe_GV!T$1,TKB_HK2_Moi_Giang!$L:$L,ThongKe_GV!T$2)&gt;0,"X","")</f>
        <v/>
      </c>
      <c r="U264" s="80" t="str">
        <f>IF(COUNTIFS(TKB_HK2_Moi_Giang!$S:$S,ThongKe_GV!$C264,TKB_HK2_Moi_Giang!$K:$K,ThongKe_GV!U$1,TKB_HK2_Moi_Giang!$L:$L,ThongKe_GV!U$2)&gt;0,"X","")</f>
        <v/>
      </c>
      <c r="V264" s="80" t="str">
        <f>IF(COUNTIFS(TKB_HK2_Moi_Giang!$S:$S,ThongKe_GV!$C264,TKB_HK2_Moi_Giang!$K:$K,ThongKe_GV!V$1,TKB_HK2_Moi_Giang!$L:$L,ThongKe_GV!V$2)&gt;0,"X","")</f>
        <v/>
      </c>
      <c r="W264" s="80" t="str">
        <f>IF(COUNTIFS(TKB_HK2_Moi_Giang!$S:$S,ThongKe_GV!$C264,TKB_HK2_Moi_Giang!$K:$K,ThongKe_GV!W$1,TKB_HK2_Moi_Giang!$L:$L,ThongKe_GV!W$2)&gt;0,"X","")</f>
        <v/>
      </c>
      <c r="X264" s="80" t="str">
        <f>IF(COUNTIFS(TKB_HK2_Moi_Giang!$S:$S,ThongKe_GV!$C264,TKB_HK2_Moi_Giang!$K:$K,ThongKe_GV!X$1,TKB_HK2_Moi_Giang!$L:$L,ThongKe_GV!X$2)&gt;0,"X","")</f>
        <v/>
      </c>
      <c r="Y264" s="80" t="str">
        <f>IF(COUNTIFS(TKB_HK2_Moi_Giang!$S:$S,ThongKe_GV!$C264,TKB_HK2_Moi_Giang!$K:$K,ThongKe_GV!Y$1,TKB_HK2_Moi_Giang!$L:$L,ThongKe_GV!Y$2)&gt;0,"X","")</f>
        <v/>
      </c>
      <c r="Z264" s="80" t="str">
        <f>IF(COUNTIFS(TKB_HK2_Moi_Giang!$S:$S,ThongKe_GV!$C264,TKB_HK2_Moi_Giang!$K:$K,ThongKe_GV!Z$1,TKB_HK2_Moi_Giang!$L:$L,ThongKe_GV!Z$2)&gt;0,"X","")</f>
        <v/>
      </c>
      <c r="AA264" s="80" t="str">
        <f>IF(COUNTIFS(TKB_HK2_Moi_Giang!$S:$S,ThongKe_GV!$C264,TKB_HK2_Moi_Giang!$K:$K,ThongKe_GV!AA$1,TKB_HK2_Moi_Giang!$L:$L,ThongKe_GV!AA$2)&gt;0,"X","")</f>
        <v/>
      </c>
      <c r="AB264" s="80" t="str">
        <f>IF(COUNTIFS(TKB_HK2_Moi_Giang!$S:$S,ThongKe_GV!$C264,TKB_HK2_Moi_Giang!$K:$K,ThongKe_GV!AB$1,TKB_HK2_Moi_Giang!$L:$L,ThongKe_GV!AB$2)&gt;0,"X","")</f>
        <v/>
      </c>
    </row>
    <row r="265">
      <c r="A265" s="46"/>
      <c r="B265" s="46"/>
      <c r="C265" s="85" t="s">
        <v>209</v>
      </c>
      <c r="D265" s="85" t="s">
        <v>210</v>
      </c>
      <c r="E265" s="90" t="str">
        <f>IF(COUNTIFS(TKB_HK2_Moi_Giang!$S:$S,ThongKe_GV!$C265,TKB_HK2_Moi_Giang!$K:$K,ThongKe_GV!E$1,TKB_HK2_Moi_Giang!$L:$L,ThongKe_GV!E$2)&gt;0,"X","")</f>
        <v/>
      </c>
      <c r="F265" s="79" t="str">
        <f>IF(COUNTIFS(TKB_HK2_Moi_Giang!$S:$S,ThongKe_GV!$C265,TKB_HK2_Moi_Giang!$K:$K,ThongKe_GV!F$1,TKB_HK2_Moi_Giang!$L:$L,ThongKe_GV!F$2)&gt;0,"X","")</f>
        <v/>
      </c>
      <c r="G265" s="79" t="str">
        <f>IF(COUNTIFS(TKB_HK2_Moi_Giang!$S:$S,ThongKe_GV!$C265,TKB_HK2_Moi_Giang!$K:$K,ThongKe_GV!G$1,TKB_HK2_Moi_Giang!$L:$L,ThongKe_GV!G$2)&gt;0,"X","")</f>
        <v/>
      </c>
      <c r="H265" s="79" t="str">
        <f>IF(COUNTIFS(TKB_HK2_Moi_Giang!$S:$S,ThongKe_GV!$C265,TKB_HK2_Moi_Giang!$K:$K,ThongKe_GV!H$1,TKB_HK2_Moi_Giang!$L:$L,ThongKe_GV!H$2)&gt;0,"X","")</f>
        <v/>
      </c>
      <c r="I265" s="79" t="str">
        <f>IF(COUNTIFS(TKB_HK2_Moi_Giang!$S:$S,ThongKe_GV!$C265,TKB_HK2_Moi_Giang!$K:$K,ThongKe_GV!I$1,TKB_HK2_Moi_Giang!$L:$L,ThongKe_GV!I$2)&gt;0,"X","")</f>
        <v/>
      </c>
      <c r="J265" s="79" t="str">
        <f>IF(COUNTIFS(TKB_HK2_Moi_Giang!$S:$S,ThongKe_GV!$C265,TKB_HK2_Moi_Giang!$K:$K,ThongKe_GV!J$1,TKB_HK2_Moi_Giang!$L:$L,ThongKe_GV!J$2)&gt;0,"X","")</f>
        <v/>
      </c>
      <c r="K265" s="79" t="str">
        <f>IF(COUNTIFS(TKB_HK2_Moi_Giang!$S:$S,ThongKe_GV!$C265,TKB_HK2_Moi_Giang!$K:$K,ThongKe_GV!K$1,TKB_HK2_Moi_Giang!$L:$L,ThongKe_GV!K$2)&gt;0,"X","")</f>
        <v/>
      </c>
      <c r="L265" s="79" t="str">
        <f>IF(COUNTIFS(TKB_HK2_Moi_Giang!$S:$S,ThongKe_GV!$C265,TKB_HK2_Moi_Giang!$K:$K,ThongKe_GV!L$1,TKB_HK2_Moi_Giang!$L:$L,ThongKe_GV!L$2)&gt;0,"X","")</f>
        <v/>
      </c>
      <c r="M265" s="79" t="str">
        <f>IF(COUNTIFS(TKB_HK2_Moi_Giang!$S:$S,ThongKe_GV!$C265,TKB_HK2_Moi_Giang!$K:$K,ThongKe_GV!M$1,TKB_HK2_Moi_Giang!$L:$L,ThongKe_GV!M$2)&gt;0,"X","")</f>
        <v/>
      </c>
      <c r="N265" s="79" t="str">
        <f>IF(COUNTIFS(TKB_HK2_Moi_Giang!$S:$S,ThongKe_GV!$C265,TKB_HK2_Moi_Giang!$K:$K,ThongKe_GV!N$1,TKB_HK2_Moi_Giang!$L:$L,ThongKe_GV!N$2)&gt;0,"X","")</f>
        <v/>
      </c>
      <c r="O265" s="79" t="str">
        <f>IF(COUNTIFS(TKB_HK2_Moi_Giang!$S:$S,ThongKe_GV!$C265,TKB_HK2_Moi_Giang!$K:$K,ThongKe_GV!O$1,TKB_HK2_Moi_Giang!$L:$L,ThongKe_GV!O$2)&gt;0,"X","")</f>
        <v/>
      </c>
      <c r="P265" s="79" t="str">
        <f>IF(COUNTIFS(TKB_HK2_Moi_Giang!$S:$S,ThongKe_GV!$C265,TKB_HK2_Moi_Giang!$K:$K,ThongKe_GV!P$1,TKB_HK2_Moi_Giang!$L:$L,ThongKe_GV!P$2)&gt;0,"X","")</f>
        <v/>
      </c>
      <c r="Q265" s="80" t="str">
        <f>IF(COUNTIFS(TKB_HK2_Moi_Giang!$S:$S,ThongKe_GV!$C265,TKB_HK2_Moi_Giang!$K:$K,ThongKe_GV!Q$1,TKB_HK2_Moi_Giang!$L:$L,ThongKe_GV!Q$2)&gt;0,"X","")</f>
        <v/>
      </c>
      <c r="R265" s="80" t="str">
        <f>IF(COUNTIFS(TKB_HK2_Moi_Giang!$S:$S,ThongKe_GV!$C265,TKB_HK2_Moi_Giang!$K:$K,ThongKe_GV!R$1,TKB_HK2_Moi_Giang!$L:$L,ThongKe_GV!R$2)&gt;0,"X","")</f>
        <v/>
      </c>
      <c r="S265" s="80" t="str">
        <f>IF(COUNTIFS(TKB_HK2_Moi_Giang!$S:$S,ThongKe_GV!$C265,TKB_HK2_Moi_Giang!$K:$K,ThongKe_GV!S$1,TKB_HK2_Moi_Giang!$L:$L,ThongKe_GV!S$2)&gt;0,"X","")</f>
        <v/>
      </c>
      <c r="T265" s="80" t="str">
        <f>IF(COUNTIFS(TKB_HK2_Moi_Giang!$S:$S,ThongKe_GV!$C265,TKB_HK2_Moi_Giang!$K:$K,ThongKe_GV!T$1,TKB_HK2_Moi_Giang!$L:$L,ThongKe_GV!T$2)&gt;0,"X","")</f>
        <v/>
      </c>
      <c r="U265" s="80" t="str">
        <f>IF(COUNTIFS(TKB_HK2_Moi_Giang!$S:$S,ThongKe_GV!$C265,TKB_HK2_Moi_Giang!$K:$K,ThongKe_GV!U$1,TKB_HK2_Moi_Giang!$L:$L,ThongKe_GV!U$2)&gt;0,"X","")</f>
        <v/>
      </c>
      <c r="V265" s="80" t="str">
        <f>IF(COUNTIFS(TKB_HK2_Moi_Giang!$S:$S,ThongKe_GV!$C265,TKB_HK2_Moi_Giang!$K:$K,ThongKe_GV!V$1,TKB_HK2_Moi_Giang!$L:$L,ThongKe_GV!V$2)&gt;0,"X","")</f>
        <v/>
      </c>
      <c r="W265" s="80" t="str">
        <f>IF(COUNTIFS(TKB_HK2_Moi_Giang!$S:$S,ThongKe_GV!$C265,TKB_HK2_Moi_Giang!$K:$K,ThongKe_GV!W$1,TKB_HK2_Moi_Giang!$L:$L,ThongKe_GV!W$2)&gt;0,"X","")</f>
        <v/>
      </c>
      <c r="X265" s="80" t="str">
        <f>IF(COUNTIFS(TKB_HK2_Moi_Giang!$S:$S,ThongKe_GV!$C265,TKB_HK2_Moi_Giang!$K:$K,ThongKe_GV!X$1,TKB_HK2_Moi_Giang!$L:$L,ThongKe_GV!X$2)&gt;0,"X","")</f>
        <v/>
      </c>
      <c r="Y265" s="80" t="str">
        <f>IF(COUNTIFS(TKB_HK2_Moi_Giang!$S:$S,ThongKe_GV!$C265,TKB_HK2_Moi_Giang!$K:$K,ThongKe_GV!Y$1,TKB_HK2_Moi_Giang!$L:$L,ThongKe_GV!Y$2)&gt;0,"X","")</f>
        <v/>
      </c>
      <c r="Z265" s="80" t="str">
        <f>IF(COUNTIFS(TKB_HK2_Moi_Giang!$S:$S,ThongKe_GV!$C265,TKB_HK2_Moi_Giang!$K:$K,ThongKe_GV!Z$1,TKB_HK2_Moi_Giang!$L:$L,ThongKe_GV!Z$2)&gt;0,"X","")</f>
        <v/>
      </c>
      <c r="AA265" s="80" t="str">
        <f>IF(COUNTIFS(TKB_HK2_Moi_Giang!$S:$S,ThongKe_GV!$C265,TKB_HK2_Moi_Giang!$K:$K,ThongKe_GV!AA$1,TKB_HK2_Moi_Giang!$L:$L,ThongKe_GV!AA$2)&gt;0,"X","")</f>
        <v/>
      </c>
      <c r="AB265" s="80" t="str">
        <f>IF(COUNTIFS(TKB_HK2_Moi_Giang!$S:$S,ThongKe_GV!$C265,TKB_HK2_Moi_Giang!$K:$K,ThongKe_GV!AB$1,TKB_HK2_Moi_Giang!$L:$L,ThongKe_GV!AB$2)&gt;0,"X","")</f>
        <v/>
      </c>
    </row>
    <row r="266">
      <c r="A266" s="46"/>
      <c r="B266" s="46"/>
      <c r="C266" s="85" t="s">
        <v>386</v>
      </c>
      <c r="D266" s="85" t="s">
        <v>387</v>
      </c>
      <c r="E266" s="90" t="str">
        <f>IF(COUNTIFS(TKB_HK2_Moi_Giang!$S:$S,ThongKe_GV!$C266,TKB_HK2_Moi_Giang!$K:$K,ThongKe_GV!E$1,TKB_HK2_Moi_Giang!$L:$L,ThongKe_GV!E$2)&gt;0,"X","")</f>
        <v/>
      </c>
      <c r="F266" s="79" t="str">
        <f>IF(COUNTIFS(TKB_HK2_Moi_Giang!$S:$S,ThongKe_GV!$C266,TKB_HK2_Moi_Giang!$K:$K,ThongKe_GV!F$1,TKB_HK2_Moi_Giang!$L:$L,ThongKe_GV!F$2)&gt;0,"X","")</f>
        <v/>
      </c>
      <c r="G266" s="79" t="str">
        <f>IF(COUNTIFS(TKB_HK2_Moi_Giang!$S:$S,ThongKe_GV!$C266,TKB_HK2_Moi_Giang!$K:$K,ThongKe_GV!G$1,TKB_HK2_Moi_Giang!$L:$L,ThongKe_GV!G$2)&gt;0,"X","")</f>
        <v/>
      </c>
      <c r="H266" s="79" t="str">
        <f>IF(COUNTIFS(TKB_HK2_Moi_Giang!$S:$S,ThongKe_GV!$C266,TKB_HK2_Moi_Giang!$K:$K,ThongKe_GV!H$1,TKB_HK2_Moi_Giang!$L:$L,ThongKe_GV!H$2)&gt;0,"X","")</f>
        <v/>
      </c>
      <c r="I266" s="79" t="str">
        <f>IF(COUNTIFS(TKB_HK2_Moi_Giang!$S:$S,ThongKe_GV!$C266,TKB_HK2_Moi_Giang!$K:$K,ThongKe_GV!I$1,TKB_HK2_Moi_Giang!$L:$L,ThongKe_GV!I$2)&gt;0,"X","")</f>
        <v/>
      </c>
      <c r="J266" s="79" t="str">
        <f>IF(COUNTIFS(TKB_HK2_Moi_Giang!$S:$S,ThongKe_GV!$C266,TKB_HK2_Moi_Giang!$K:$K,ThongKe_GV!J$1,TKB_HK2_Moi_Giang!$L:$L,ThongKe_GV!J$2)&gt;0,"X","")</f>
        <v/>
      </c>
      <c r="K266" s="79" t="str">
        <f>IF(COUNTIFS(TKB_HK2_Moi_Giang!$S:$S,ThongKe_GV!$C266,TKB_HK2_Moi_Giang!$K:$K,ThongKe_GV!K$1,TKB_HK2_Moi_Giang!$L:$L,ThongKe_GV!K$2)&gt;0,"X","")</f>
        <v/>
      </c>
      <c r="L266" s="79" t="str">
        <f>IF(COUNTIFS(TKB_HK2_Moi_Giang!$S:$S,ThongKe_GV!$C266,TKB_HK2_Moi_Giang!$K:$K,ThongKe_GV!L$1,TKB_HK2_Moi_Giang!$L:$L,ThongKe_GV!L$2)&gt;0,"X","")</f>
        <v/>
      </c>
      <c r="M266" s="79" t="str">
        <f>IF(COUNTIFS(TKB_HK2_Moi_Giang!$S:$S,ThongKe_GV!$C266,TKB_HK2_Moi_Giang!$K:$K,ThongKe_GV!M$1,TKB_HK2_Moi_Giang!$L:$L,ThongKe_GV!M$2)&gt;0,"X","")</f>
        <v/>
      </c>
      <c r="N266" s="79" t="str">
        <f>IF(COUNTIFS(TKB_HK2_Moi_Giang!$S:$S,ThongKe_GV!$C266,TKB_HK2_Moi_Giang!$K:$K,ThongKe_GV!N$1,TKB_HK2_Moi_Giang!$L:$L,ThongKe_GV!N$2)&gt;0,"X","")</f>
        <v/>
      </c>
      <c r="O266" s="79" t="str">
        <f>IF(COUNTIFS(TKB_HK2_Moi_Giang!$S:$S,ThongKe_GV!$C266,TKB_HK2_Moi_Giang!$K:$K,ThongKe_GV!O$1,TKB_HK2_Moi_Giang!$L:$L,ThongKe_GV!O$2)&gt;0,"X","")</f>
        <v/>
      </c>
      <c r="P266" s="79" t="str">
        <f>IF(COUNTIFS(TKB_HK2_Moi_Giang!$S:$S,ThongKe_GV!$C266,TKB_HK2_Moi_Giang!$K:$K,ThongKe_GV!P$1,TKB_HK2_Moi_Giang!$L:$L,ThongKe_GV!P$2)&gt;0,"X","")</f>
        <v/>
      </c>
      <c r="Q266" s="80" t="str">
        <f>IF(COUNTIFS(TKB_HK2_Moi_Giang!$S:$S,ThongKe_GV!$C266,TKB_HK2_Moi_Giang!$K:$K,ThongKe_GV!Q$1,TKB_HK2_Moi_Giang!$L:$L,ThongKe_GV!Q$2)&gt;0,"X","")</f>
        <v/>
      </c>
      <c r="R266" s="80" t="str">
        <f>IF(COUNTIFS(TKB_HK2_Moi_Giang!$S:$S,ThongKe_GV!$C266,TKB_HK2_Moi_Giang!$K:$K,ThongKe_GV!R$1,TKB_HK2_Moi_Giang!$L:$L,ThongKe_GV!R$2)&gt;0,"X","")</f>
        <v/>
      </c>
      <c r="S266" s="80" t="str">
        <f>IF(COUNTIFS(TKB_HK2_Moi_Giang!$S:$S,ThongKe_GV!$C266,TKB_HK2_Moi_Giang!$K:$K,ThongKe_GV!S$1,TKB_HK2_Moi_Giang!$L:$L,ThongKe_GV!S$2)&gt;0,"X","")</f>
        <v/>
      </c>
      <c r="T266" s="80" t="str">
        <f>IF(COUNTIFS(TKB_HK2_Moi_Giang!$S:$S,ThongKe_GV!$C266,TKB_HK2_Moi_Giang!$K:$K,ThongKe_GV!T$1,TKB_HK2_Moi_Giang!$L:$L,ThongKe_GV!T$2)&gt;0,"X","")</f>
        <v/>
      </c>
      <c r="U266" s="80" t="str">
        <f>IF(COUNTIFS(TKB_HK2_Moi_Giang!$S:$S,ThongKe_GV!$C266,TKB_HK2_Moi_Giang!$K:$K,ThongKe_GV!U$1,TKB_HK2_Moi_Giang!$L:$L,ThongKe_GV!U$2)&gt;0,"X","")</f>
        <v/>
      </c>
      <c r="V266" s="80" t="str">
        <f>IF(COUNTIFS(TKB_HK2_Moi_Giang!$S:$S,ThongKe_GV!$C266,TKB_HK2_Moi_Giang!$K:$K,ThongKe_GV!V$1,TKB_HK2_Moi_Giang!$L:$L,ThongKe_GV!V$2)&gt;0,"X","")</f>
        <v/>
      </c>
      <c r="W266" s="80" t="str">
        <f>IF(COUNTIFS(TKB_HK2_Moi_Giang!$S:$S,ThongKe_GV!$C266,TKB_HK2_Moi_Giang!$K:$K,ThongKe_GV!W$1,TKB_HK2_Moi_Giang!$L:$L,ThongKe_GV!W$2)&gt;0,"X","")</f>
        <v/>
      </c>
      <c r="X266" s="80" t="str">
        <f>IF(COUNTIFS(TKB_HK2_Moi_Giang!$S:$S,ThongKe_GV!$C266,TKB_HK2_Moi_Giang!$K:$K,ThongKe_GV!X$1,TKB_HK2_Moi_Giang!$L:$L,ThongKe_GV!X$2)&gt;0,"X","")</f>
        <v/>
      </c>
      <c r="Y266" s="80" t="str">
        <f>IF(COUNTIFS(TKB_HK2_Moi_Giang!$S:$S,ThongKe_GV!$C266,TKB_HK2_Moi_Giang!$K:$K,ThongKe_GV!Y$1,TKB_HK2_Moi_Giang!$L:$L,ThongKe_GV!Y$2)&gt;0,"X","")</f>
        <v/>
      </c>
      <c r="Z266" s="80" t="str">
        <f>IF(COUNTIFS(TKB_HK2_Moi_Giang!$S:$S,ThongKe_GV!$C266,TKB_HK2_Moi_Giang!$K:$K,ThongKe_GV!Z$1,TKB_HK2_Moi_Giang!$L:$L,ThongKe_GV!Z$2)&gt;0,"X","")</f>
        <v/>
      </c>
      <c r="AA266" s="80" t="str">
        <f>IF(COUNTIFS(TKB_HK2_Moi_Giang!$S:$S,ThongKe_GV!$C266,TKB_HK2_Moi_Giang!$K:$K,ThongKe_GV!AA$1,TKB_HK2_Moi_Giang!$L:$L,ThongKe_GV!AA$2)&gt;0,"X","")</f>
        <v/>
      </c>
      <c r="AB266" s="80" t="str">
        <f>IF(COUNTIFS(TKB_HK2_Moi_Giang!$S:$S,ThongKe_GV!$C266,TKB_HK2_Moi_Giang!$K:$K,ThongKe_GV!AB$1,TKB_HK2_Moi_Giang!$L:$L,ThongKe_GV!AB$2)&gt;0,"X","")</f>
        <v/>
      </c>
    </row>
    <row r="267">
      <c r="A267" s="46"/>
      <c r="B267" s="46"/>
      <c r="C267" s="85" t="s">
        <v>815</v>
      </c>
      <c r="D267" s="85" t="s">
        <v>816</v>
      </c>
      <c r="E267" s="90" t="str">
        <f>IF(COUNTIFS(TKB_HK2_Moi_Giang!$S:$S,ThongKe_GV!$C267,TKB_HK2_Moi_Giang!$K:$K,ThongKe_GV!E$1,TKB_HK2_Moi_Giang!$L:$L,ThongKe_GV!E$2)&gt;0,"X","")</f>
        <v/>
      </c>
      <c r="F267" s="79" t="str">
        <f>IF(COUNTIFS(TKB_HK2_Moi_Giang!$S:$S,ThongKe_GV!$C267,TKB_HK2_Moi_Giang!$K:$K,ThongKe_GV!F$1,TKB_HK2_Moi_Giang!$L:$L,ThongKe_GV!F$2)&gt;0,"X","")</f>
        <v/>
      </c>
      <c r="G267" s="79" t="str">
        <f>IF(COUNTIFS(TKB_HK2_Moi_Giang!$S:$S,ThongKe_GV!$C267,TKB_HK2_Moi_Giang!$K:$K,ThongKe_GV!G$1,TKB_HK2_Moi_Giang!$L:$L,ThongKe_GV!G$2)&gt;0,"X","")</f>
        <v/>
      </c>
      <c r="H267" s="79" t="str">
        <f>IF(COUNTIFS(TKB_HK2_Moi_Giang!$S:$S,ThongKe_GV!$C267,TKB_HK2_Moi_Giang!$K:$K,ThongKe_GV!H$1,TKB_HK2_Moi_Giang!$L:$L,ThongKe_GV!H$2)&gt;0,"X","")</f>
        <v/>
      </c>
      <c r="I267" s="79" t="str">
        <f>IF(COUNTIFS(TKB_HK2_Moi_Giang!$S:$S,ThongKe_GV!$C267,TKB_HK2_Moi_Giang!$K:$K,ThongKe_GV!I$1,TKB_HK2_Moi_Giang!$L:$L,ThongKe_GV!I$2)&gt;0,"X","")</f>
        <v/>
      </c>
      <c r="J267" s="79" t="str">
        <f>IF(COUNTIFS(TKB_HK2_Moi_Giang!$S:$S,ThongKe_GV!$C267,TKB_HK2_Moi_Giang!$K:$K,ThongKe_GV!J$1,TKB_HK2_Moi_Giang!$L:$L,ThongKe_GV!J$2)&gt;0,"X","")</f>
        <v/>
      </c>
      <c r="K267" s="79" t="str">
        <f>IF(COUNTIFS(TKB_HK2_Moi_Giang!$S:$S,ThongKe_GV!$C267,TKB_HK2_Moi_Giang!$K:$K,ThongKe_GV!K$1,TKB_HK2_Moi_Giang!$L:$L,ThongKe_GV!K$2)&gt;0,"X","")</f>
        <v/>
      </c>
      <c r="L267" s="79" t="str">
        <f>IF(COUNTIFS(TKB_HK2_Moi_Giang!$S:$S,ThongKe_GV!$C267,TKB_HK2_Moi_Giang!$K:$K,ThongKe_GV!L$1,TKB_HK2_Moi_Giang!$L:$L,ThongKe_GV!L$2)&gt;0,"X","")</f>
        <v/>
      </c>
      <c r="M267" s="79" t="str">
        <f>IF(COUNTIFS(TKB_HK2_Moi_Giang!$S:$S,ThongKe_GV!$C267,TKB_HK2_Moi_Giang!$K:$K,ThongKe_GV!M$1,TKB_HK2_Moi_Giang!$L:$L,ThongKe_GV!M$2)&gt;0,"X","")</f>
        <v/>
      </c>
      <c r="N267" s="79" t="str">
        <f>IF(COUNTIFS(TKB_HK2_Moi_Giang!$S:$S,ThongKe_GV!$C267,TKB_HK2_Moi_Giang!$K:$K,ThongKe_GV!N$1,TKB_HK2_Moi_Giang!$L:$L,ThongKe_GV!N$2)&gt;0,"X","")</f>
        <v/>
      </c>
      <c r="O267" s="79" t="str">
        <f>IF(COUNTIFS(TKB_HK2_Moi_Giang!$S:$S,ThongKe_GV!$C267,TKB_HK2_Moi_Giang!$K:$K,ThongKe_GV!O$1,TKB_HK2_Moi_Giang!$L:$L,ThongKe_GV!O$2)&gt;0,"X","")</f>
        <v/>
      </c>
      <c r="P267" s="79" t="str">
        <f>IF(COUNTIFS(TKB_HK2_Moi_Giang!$S:$S,ThongKe_GV!$C267,TKB_HK2_Moi_Giang!$K:$K,ThongKe_GV!P$1,TKB_HK2_Moi_Giang!$L:$L,ThongKe_GV!P$2)&gt;0,"X","")</f>
        <v/>
      </c>
      <c r="Q267" s="80" t="str">
        <f>IF(COUNTIFS(TKB_HK2_Moi_Giang!$S:$S,ThongKe_GV!$C267,TKB_HK2_Moi_Giang!$K:$K,ThongKe_GV!Q$1,TKB_HK2_Moi_Giang!$L:$L,ThongKe_GV!Q$2)&gt;0,"X","")</f>
        <v/>
      </c>
      <c r="R267" s="80" t="str">
        <f>IF(COUNTIFS(TKB_HK2_Moi_Giang!$S:$S,ThongKe_GV!$C267,TKB_HK2_Moi_Giang!$K:$K,ThongKe_GV!R$1,TKB_HK2_Moi_Giang!$L:$L,ThongKe_GV!R$2)&gt;0,"X","")</f>
        <v/>
      </c>
      <c r="S267" s="80" t="str">
        <f>IF(COUNTIFS(TKB_HK2_Moi_Giang!$S:$S,ThongKe_GV!$C267,TKB_HK2_Moi_Giang!$K:$K,ThongKe_GV!S$1,TKB_HK2_Moi_Giang!$L:$L,ThongKe_GV!S$2)&gt;0,"X","")</f>
        <v/>
      </c>
      <c r="T267" s="80" t="str">
        <f>IF(COUNTIFS(TKB_HK2_Moi_Giang!$S:$S,ThongKe_GV!$C267,TKB_HK2_Moi_Giang!$K:$K,ThongKe_GV!T$1,TKB_HK2_Moi_Giang!$L:$L,ThongKe_GV!T$2)&gt;0,"X","")</f>
        <v/>
      </c>
      <c r="U267" s="80" t="str">
        <f>IF(COUNTIFS(TKB_HK2_Moi_Giang!$S:$S,ThongKe_GV!$C267,TKB_HK2_Moi_Giang!$K:$K,ThongKe_GV!U$1,TKB_HK2_Moi_Giang!$L:$L,ThongKe_GV!U$2)&gt;0,"X","")</f>
        <v/>
      </c>
      <c r="V267" s="80" t="str">
        <f>IF(COUNTIFS(TKB_HK2_Moi_Giang!$S:$S,ThongKe_GV!$C267,TKB_HK2_Moi_Giang!$K:$K,ThongKe_GV!V$1,TKB_HK2_Moi_Giang!$L:$L,ThongKe_GV!V$2)&gt;0,"X","")</f>
        <v/>
      </c>
      <c r="W267" s="80" t="str">
        <f>IF(COUNTIFS(TKB_HK2_Moi_Giang!$S:$S,ThongKe_GV!$C267,TKB_HK2_Moi_Giang!$K:$K,ThongKe_GV!W$1,TKB_HK2_Moi_Giang!$L:$L,ThongKe_GV!W$2)&gt;0,"X","")</f>
        <v/>
      </c>
      <c r="X267" s="80" t="str">
        <f>IF(COUNTIFS(TKB_HK2_Moi_Giang!$S:$S,ThongKe_GV!$C267,TKB_HK2_Moi_Giang!$K:$K,ThongKe_GV!X$1,TKB_HK2_Moi_Giang!$L:$L,ThongKe_GV!X$2)&gt;0,"X","")</f>
        <v/>
      </c>
      <c r="Y267" s="80" t="str">
        <f>IF(COUNTIFS(TKB_HK2_Moi_Giang!$S:$S,ThongKe_GV!$C267,TKB_HK2_Moi_Giang!$K:$K,ThongKe_GV!Y$1,TKB_HK2_Moi_Giang!$L:$L,ThongKe_GV!Y$2)&gt;0,"X","")</f>
        <v/>
      </c>
      <c r="Z267" s="80" t="str">
        <f>IF(COUNTIFS(TKB_HK2_Moi_Giang!$S:$S,ThongKe_GV!$C267,TKB_HK2_Moi_Giang!$K:$K,ThongKe_GV!Z$1,TKB_HK2_Moi_Giang!$L:$L,ThongKe_GV!Z$2)&gt;0,"X","")</f>
        <v/>
      </c>
      <c r="AA267" s="80" t="str">
        <f>IF(COUNTIFS(TKB_HK2_Moi_Giang!$S:$S,ThongKe_GV!$C267,TKB_HK2_Moi_Giang!$K:$K,ThongKe_GV!AA$1,TKB_HK2_Moi_Giang!$L:$L,ThongKe_GV!AA$2)&gt;0,"X","")</f>
        <v/>
      </c>
      <c r="AB267" s="80" t="str">
        <f>IF(COUNTIFS(TKB_HK2_Moi_Giang!$S:$S,ThongKe_GV!$C267,TKB_HK2_Moi_Giang!$K:$K,ThongKe_GV!AB$1,TKB_HK2_Moi_Giang!$L:$L,ThongKe_GV!AB$2)&gt;0,"X","")</f>
        <v/>
      </c>
    </row>
    <row r="268">
      <c r="A268" s="46"/>
      <c r="B268" s="46"/>
      <c r="C268" s="85" t="s">
        <v>817</v>
      </c>
      <c r="D268" s="85" t="s">
        <v>818</v>
      </c>
      <c r="E268" s="90" t="str">
        <f>IF(COUNTIFS(TKB_HK2_Moi_Giang!$S:$S,ThongKe_GV!$C268,TKB_HK2_Moi_Giang!$K:$K,ThongKe_GV!E$1,TKB_HK2_Moi_Giang!$L:$L,ThongKe_GV!E$2)&gt;0,"X","")</f>
        <v/>
      </c>
      <c r="F268" s="79" t="str">
        <f>IF(COUNTIFS(TKB_HK2_Moi_Giang!$S:$S,ThongKe_GV!$C268,TKB_HK2_Moi_Giang!$K:$K,ThongKe_GV!F$1,TKB_HK2_Moi_Giang!$L:$L,ThongKe_GV!F$2)&gt;0,"X","")</f>
        <v/>
      </c>
      <c r="G268" s="79" t="str">
        <f>IF(COUNTIFS(TKB_HK2_Moi_Giang!$S:$S,ThongKe_GV!$C268,TKB_HK2_Moi_Giang!$K:$K,ThongKe_GV!G$1,TKB_HK2_Moi_Giang!$L:$L,ThongKe_GV!G$2)&gt;0,"X","")</f>
        <v/>
      </c>
      <c r="H268" s="79" t="str">
        <f>IF(COUNTIFS(TKB_HK2_Moi_Giang!$S:$S,ThongKe_GV!$C268,TKB_HK2_Moi_Giang!$K:$K,ThongKe_GV!H$1,TKB_HK2_Moi_Giang!$L:$L,ThongKe_GV!H$2)&gt;0,"X","")</f>
        <v/>
      </c>
      <c r="I268" s="79" t="str">
        <f>IF(COUNTIFS(TKB_HK2_Moi_Giang!$S:$S,ThongKe_GV!$C268,TKB_HK2_Moi_Giang!$K:$K,ThongKe_GV!I$1,TKB_HK2_Moi_Giang!$L:$L,ThongKe_GV!I$2)&gt;0,"X","")</f>
        <v/>
      </c>
      <c r="J268" s="79" t="str">
        <f>IF(COUNTIFS(TKB_HK2_Moi_Giang!$S:$S,ThongKe_GV!$C268,TKB_HK2_Moi_Giang!$K:$K,ThongKe_GV!J$1,TKB_HK2_Moi_Giang!$L:$L,ThongKe_GV!J$2)&gt;0,"X","")</f>
        <v/>
      </c>
      <c r="K268" s="79" t="str">
        <f>IF(COUNTIFS(TKB_HK2_Moi_Giang!$S:$S,ThongKe_GV!$C268,TKB_HK2_Moi_Giang!$K:$K,ThongKe_GV!K$1,TKB_HK2_Moi_Giang!$L:$L,ThongKe_GV!K$2)&gt;0,"X","")</f>
        <v/>
      </c>
      <c r="L268" s="79" t="str">
        <f>IF(COUNTIFS(TKB_HK2_Moi_Giang!$S:$S,ThongKe_GV!$C268,TKB_HK2_Moi_Giang!$K:$K,ThongKe_GV!L$1,TKB_HK2_Moi_Giang!$L:$L,ThongKe_GV!L$2)&gt;0,"X","")</f>
        <v/>
      </c>
      <c r="M268" s="79" t="str">
        <f>IF(COUNTIFS(TKB_HK2_Moi_Giang!$S:$S,ThongKe_GV!$C268,TKB_HK2_Moi_Giang!$K:$K,ThongKe_GV!M$1,TKB_HK2_Moi_Giang!$L:$L,ThongKe_GV!M$2)&gt;0,"X","")</f>
        <v/>
      </c>
      <c r="N268" s="79" t="str">
        <f>IF(COUNTIFS(TKB_HK2_Moi_Giang!$S:$S,ThongKe_GV!$C268,TKB_HK2_Moi_Giang!$K:$K,ThongKe_GV!N$1,TKB_HK2_Moi_Giang!$L:$L,ThongKe_GV!N$2)&gt;0,"X","")</f>
        <v/>
      </c>
      <c r="O268" s="79" t="str">
        <f>IF(COUNTIFS(TKB_HK2_Moi_Giang!$S:$S,ThongKe_GV!$C268,TKB_HK2_Moi_Giang!$K:$K,ThongKe_GV!O$1,TKB_HK2_Moi_Giang!$L:$L,ThongKe_GV!O$2)&gt;0,"X","")</f>
        <v/>
      </c>
      <c r="P268" s="79" t="str">
        <f>IF(COUNTIFS(TKB_HK2_Moi_Giang!$S:$S,ThongKe_GV!$C268,TKB_HK2_Moi_Giang!$K:$K,ThongKe_GV!P$1,TKB_HK2_Moi_Giang!$L:$L,ThongKe_GV!P$2)&gt;0,"X","")</f>
        <v/>
      </c>
      <c r="Q268" s="80" t="str">
        <f>IF(COUNTIFS(TKB_HK2_Moi_Giang!$S:$S,ThongKe_GV!$C268,TKB_HK2_Moi_Giang!$K:$K,ThongKe_GV!Q$1,TKB_HK2_Moi_Giang!$L:$L,ThongKe_GV!Q$2)&gt;0,"X","")</f>
        <v/>
      </c>
      <c r="R268" s="80" t="str">
        <f>IF(COUNTIFS(TKB_HK2_Moi_Giang!$S:$S,ThongKe_GV!$C268,TKB_HK2_Moi_Giang!$K:$K,ThongKe_GV!R$1,TKB_HK2_Moi_Giang!$L:$L,ThongKe_GV!R$2)&gt;0,"X","")</f>
        <v/>
      </c>
      <c r="S268" s="80" t="str">
        <f>IF(COUNTIFS(TKB_HK2_Moi_Giang!$S:$S,ThongKe_GV!$C268,TKB_HK2_Moi_Giang!$K:$K,ThongKe_GV!S$1,TKB_HK2_Moi_Giang!$L:$L,ThongKe_GV!S$2)&gt;0,"X","")</f>
        <v/>
      </c>
      <c r="T268" s="80" t="str">
        <f>IF(COUNTIFS(TKB_HK2_Moi_Giang!$S:$S,ThongKe_GV!$C268,TKB_HK2_Moi_Giang!$K:$K,ThongKe_GV!T$1,TKB_HK2_Moi_Giang!$L:$L,ThongKe_GV!T$2)&gt;0,"X","")</f>
        <v/>
      </c>
      <c r="U268" s="80" t="str">
        <f>IF(COUNTIFS(TKB_HK2_Moi_Giang!$S:$S,ThongKe_GV!$C268,TKB_HK2_Moi_Giang!$K:$K,ThongKe_GV!U$1,TKB_HK2_Moi_Giang!$L:$L,ThongKe_GV!U$2)&gt;0,"X","")</f>
        <v/>
      </c>
      <c r="V268" s="80" t="str">
        <f>IF(COUNTIFS(TKB_HK2_Moi_Giang!$S:$S,ThongKe_GV!$C268,TKB_HK2_Moi_Giang!$K:$K,ThongKe_GV!V$1,TKB_HK2_Moi_Giang!$L:$L,ThongKe_GV!V$2)&gt;0,"X","")</f>
        <v/>
      </c>
      <c r="W268" s="80" t="str">
        <f>IF(COUNTIFS(TKB_HK2_Moi_Giang!$S:$S,ThongKe_GV!$C268,TKB_HK2_Moi_Giang!$K:$K,ThongKe_GV!W$1,TKB_HK2_Moi_Giang!$L:$L,ThongKe_GV!W$2)&gt;0,"X","")</f>
        <v/>
      </c>
      <c r="X268" s="80" t="str">
        <f>IF(COUNTIFS(TKB_HK2_Moi_Giang!$S:$S,ThongKe_GV!$C268,TKB_HK2_Moi_Giang!$K:$K,ThongKe_GV!X$1,TKB_HK2_Moi_Giang!$L:$L,ThongKe_GV!X$2)&gt;0,"X","")</f>
        <v/>
      </c>
      <c r="Y268" s="80" t="str">
        <f>IF(COUNTIFS(TKB_HK2_Moi_Giang!$S:$S,ThongKe_GV!$C268,TKB_HK2_Moi_Giang!$K:$K,ThongKe_GV!Y$1,TKB_HK2_Moi_Giang!$L:$L,ThongKe_GV!Y$2)&gt;0,"X","")</f>
        <v/>
      </c>
      <c r="Z268" s="80" t="str">
        <f>IF(COUNTIFS(TKB_HK2_Moi_Giang!$S:$S,ThongKe_GV!$C268,TKB_HK2_Moi_Giang!$K:$K,ThongKe_GV!Z$1,TKB_HK2_Moi_Giang!$L:$L,ThongKe_GV!Z$2)&gt;0,"X","")</f>
        <v/>
      </c>
      <c r="AA268" s="80" t="str">
        <f>IF(COUNTIFS(TKB_HK2_Moi_Giang!$S:$S,ThongKe_GV!$C268,TKB_HK2_Moi_Giang!$K:$K,ThongKe_GV!AA$1,TKB_HK2_Moi_Giang!$L:$L,ThongKe_GV!AA$2)&gt;0,"X","")</f>
        <v/>
      </c>
      <c r="AB268" s="80" t="str">
        <f>IF(COUNTIFS(TKB_HK2_Moi_Giang!$S:$S,ThongKe_GV!$C268,TKB_HK2_Moi_Giang!$K:$K,ThongKe_GV!AB$1,TKB_HK2_Moi_Giang!$L:$L,ThongKe_GV!AB$2)&gt;0,"X","")</f>
        <v/>
      </c>
    </row>
    <row r="269">
      <c r="A269" s="46"/>
      <c r="B269" s="46"/>
      <c r="C269" s="85" t="s">
        <v>446</v>
      </c>
      <c r="D269" s="85" t="s">
        <v>447</v>
      </c>
      <c r="E269" s="90" t="str">
        <f>IF(COUNTIFS(TKB_HK2_Moi_Giang!$S:$S,ThongKe_GV!$C269,TKB_HK2_Moi_Giang!$K:$K,ThongKe_GV!E$1,TKB_HK2_Moi_Giang!$L:$L,ThongKe_GV!E$2)&gt;0,"X","")</f>
        <v/>
      </c>
      <c r="F269" s="79" t="str">
        <f>IF(COUNTIFS(TKB_HK2_Moi_Giang!$S:$S,ThongKe_GV!$C269,TKB_HK2_Moi_Giang!$K:$K,ThongKe_GV!F$1,TKB_HK2_Moi_Giang!$L:$L,ThongKe_GV!F$2)&gt;0,"X","")</f>
        <v/>
      </c>
      <c r="G269" s="79" t="str">
        <f>IF(COUNTIFS(TKB_HK2_Moi_Giang!$S:$S,ThongKe_GV!$C269,TKB_HK2_Moi_Giang!$K:$K,ThongKe_GV!G$1,TKB_HK2_Moi_Giang!$L:$L,ThongKe_GV!G$2)&gt;0,"X","")</f>
        <v/>
      </c>
      <c r="H269" s="79" t="str">
        <f>IF(COUNTIFS(TKB_HK2_Moi_Giang!$S:$S,ThongKe_GV!$C269,TKB_HK2_Moi_Giang!$K:$K,ThongKe_GV!H$1,TKB_HK2_Moi_Giang!$L:$L,ThongKe_GV!H$2)&gt;0,"X","")</f>
        <v/>
      </c>
      <c r="I269" s="79" t="str">
        <f>IF(COUNTIFS(TKB_HK2_Moi_Giang!$S:$S,ThongKe_GV!$C269,TKB_HK2_Moi_Giang!$K:$K,ThongKe_GV!I$1,TKB_HK2_Moi_Giang!$L:$L,ThongKe_GV!I$2)&gt;0,"X","")</f>
        <v/>
      </c>
      <c r="J269" s="79" t="str">
        <f>IF(COUNTIFS(TKB_HK2_Moi_Giang!$S:$S,ThongKe_GV!$C269,TKB_HK2_Moi_Giang!$K:$K,ThongKe_GV!J$1,TKB_HK2_Moi_Giang!$L:$L,ThongKe_GV!J$2)&gt;0,"X","")</f>
        <v/>
      </c>
      <c r="K269" s="79" t="str">
        <f>IF(COUNTIFS(TKB_HK2_Moi_Giang!$S:$S,ThongKe_GV!$C269,TKB_HK2_Moi_Giang!$K:$K,ThongKe_GV!K$1,TKB_HK2_Moi_Giang!$L:$L,ThongKe_GV!K$2)&gt;0,"X","")</f>
        <v/>
      </c>
      <c r="L269" s="79" t="str">
        <f>IF(COUNTIFS(TKB_HK2_Moi_Giang!$S:$S,ThongKe_GV!$C269,TKB_HK2_Moi_Giang!$K:$K,ThongKe_GV!L$1,TKB_HK2_Moi_Giang!$L:$L,ThongKe_GV!L$2)&gt;0,"X","")</f>
        <v/>
      </c>
      <c r="M269" s="79" t="str">
        <f>IF(COUNTIFS(TKB_HK2_Moi_Giang!$S:$S,ThongKe_GV!$C269,TKB_HK2_Moi_Giang!$K:$K,ThongKe_GV!M$1,TKB_HK2_Moi_Giang!$L:$L,ThongKe_GV!M$2)&gt;0,"X","")</f>
        <v/>
      </c>
      <c r="N269" s="79" t="str">
        <f>IF(COUNTIFS(TKB_HK2_Moi_Giang!$S:$S,ThongKe_GV!$C269,TKB_HK2_Moi_Giang!$K:$K,ThongKe_GV!N$1,TKB_HK2_Moi_Giang!$L:$L,ThongKe_GV!N$2)&gt;0,"X","")</f>
        <v/>
      </c>
      <c r="O269" s="79" t="str">
        <f>IF(COUNTIFS(TKB_HK2_Moi_Giang!$S:$S,ThongKe_GV!$C269,TKB_HK2_Moi_Giang!$K:$K,ThongKe_GV!O$1,TKB_HK2_Moi_Giang!$L:$L,ThongKe_GV!O$2)&gt;0,"X","")</f>
        <v/>
      </c>
      <c r="P269" s="79" t="str">
        <f>IF(COUNTIFS(TKB_HK2_Moi_Giang!$S:$S,ThongKe_GV!$C269,TKB_HK2_Moi_Giang!$K:$K,ThongKe_GV!P$1,TKB_HK2_Moi_Giang!$L:$L,ThongKe_GV!P$2)&gt;0,"X","")</f>
        <v/>
      </c>
      <c r="Q269" s="80" t="str">
        <f>IF(COUNTIFS(TKB_HK2_Moi_Giang!$S:$S,ThongKe_GV!$C269,TKB_HK2_Moi_Giang!$K:$K,ThongKe_GV!Q$1,TKB_HK2_Moi_Giang!$L:$L,ThongKe_GV!Q$2)&gt;0,"X","")</f>
        <v/>
      </c>
      <c r="R269" s="80" t="str">
        <f>IF(COUNTIFS(TKB_HK2_Moi_Giang!$S:$S,ThongKe_GV!$C269,TKB_HK2_Moi_Giang!$K:$K,ThongKe_GV!R$1,TKB_HK2_Moi_Giang!$L:$L,ThongKe_GV!R$2)&gt;0,"X","")</f>
        <v/>
      </c>
      <c r="S269" s="80" t="str">
        <f>IF(COUNTIFS(TKB_HK2_Moi_Giang!$S:$S,ThongKe_GV!$C269,TKB_HK2_Moi_Giang!$K:$K,ThongKe_GV!S$1,TKB_HK2_Moi_Giang!$L:$L,ThongKe_GV!S$2)&gt;0,"X","")</f>
        <v/>
      </c>
      <c r="T269" s="80" t="str">
        <f>IF(COUNTIFS(TKB_HK2_Moi_Giang!$S:$S,ThongKe_GV!$C269,TKB_HK2_Moi_Giang!$K:$K,ThongKe_GV!T$1,TKB_HK2_Moi_Giang!$L:$L,ThongKe_GV!T$2)&gt;0,"X","")</f>
        <v/>
      </c>
      <c r="U269" s="80" t="str">
        <f>IF(COUNTIFS(TKB_HK2_Moi_Giang!$S:$S,ThongKe_GV!$C269,TKB_HK2_Moi_Giang!$K:$K,ThongKe_GV!U$1,TKB_HK2_Moi_Giang!$L:$L,ThongKe_GV!U$2)&gt;0,"X","")</f>
        <v/>
      </c>
      <c r="V269" s="80" t="str">
        <f>IF(COUNTIFS(TKB_HK2_Moi_Giang!$S:$S,ThongKe_GV!$C269,TKB_HK2_Moi_Giang!$K:$K,ThongKe_GV!V$1,TKB_HK2_Moi_Giang!$L:$L,ThongKe_GV!V$2)&gt;0,"X","")</f>
        <v/>
      </c>
      <c r="W269" s="80" t="str">
        <f>IF(COUNTIFS(TKB_HK2_Moi_Giang!$S:$S,ThongKe_GV!$C269,TKB_HK2_Moi_Giang!$K:$K,ThongKe_GV!W$1,TKB_HK2_Moi_Giang!$L:$L,ThongKe_GV!W$2)&gt;0,"X","")</f>
        <v/>
      </c>
      <c r="X269" s="80" t="str">
        <f>IF(COUNTIFS(TKB_HK2_Moi_Giang!$S:$S,ThongKe_GV!$C269,TKB_HK2_Moi_Giang!$K:$K,ThongKe_GV!X$1,TKB_HK2_Moi_Giang!$L:$L,ThongKe_GV!X$2)&gt;0,"X","")</f>
        <v/>
      </c>
      <c r="Y269" s="80" t="str">
        <f>IF(COUNTIFS(TKB_HK2_Moi_Giang!$S:$S,ThongKe_GV!$C269,TKB_HK2_Moi_Giang!$K:$K,ThongKe_GV!Y$1,TKB_HK2_Moi_Giang!$L:$L,ThongKe_GV!Y$2)&gt;0,"X","")</f>
        <v/>
      </c>
      <c r="Z269" s="80" t="str">
        <f>IF(COUNTIFS(TKB_HK2_Moi_Giang!$S:$S,ThongKe_GV!$C269,TKB_HK2_Moi_Giang!$K:$K,ThongKe_GV!Z$1,TKB_HK2_Moi_Giang!$L:$L,ThongKe_GV!Z$2)&gt;0,"X","")</f>
        <v/>
      </c>
      <c r="AA269" s="80" t="str">
        <f>IF(COUNTIFS(TKB_HK2_Moi_Giang!$S:$S,ThongKe_GV!$C269,TKB_HK2_Moi_Giang!$K:$K,ThongKe_GV!AA$1,TKB_HK2_Moi_Giang!$L:$L,ThongKe_GV!AA$2)&gt;0,"X","")</f>
        <v/>
      </c>
      <c r="AB269" s="80" t="str">
        <f>IF(COUNTIFS(TKB_HK2_Moi_Giang!$S:$S,ThongKe_GV!$C269,TKB_HK2_Moi_Giang!$K:$K,ThongKe_GV!AB$1,TKB_HK2_Moi_Giang!$L:$L,ThongKe_GV!AB$2)&gt;0,"X","")</f>
        <v/>
      </c>
    </row>
    <row r="270">
      <c r="A270" s="46"/>
      <c r="B270" s="46"/>
      <c r="C270" s="85" t="s">
        <v>793</v>
      </c>
      <c r="D270" s="85" t="s">
        <v>794</v>
      </c>
      <c r="E270" s="90" t="str">
        <f>IF(COUNTIFS(TKB_HK2_Moi_Giang!$S:$S,ThongKe_GV!$C270,TKB_HK2_Moi_Giang!$K:$K,ThongKe_GV!E$1,TKB_HK2_Moi_Giang!$L:$L,ThongKe_GV!E$2)&gt;0,"X","")</f>
        <v/>
      </c>
      <c r="F270" s="79" t="str">
        <f>IF(COUNTIFS(TKB_HK2_Moi_Giang!$S:$S,ThongKe_GV!$C270,TKB_HK2_Moi_Giang!$K:$K,ThongKe_GV!F$1,TKB_HK2_Moi_Giang!$L:$L,ThongKe_GV!F$2)&gt;0,"X","")</f>
        <v/>
      </c>
      <c r="G270" s="79" t="str">
        <f>IF(COUNTIFS(TKB_HK2_Moi_Giang!$S:$S,ThongKe_GV!$C270,TKB_HK2_Moi_Giang!$K:$K,ThongKe_GV!G$1,TKB_HK2_Moi_Giang!$L:$L,ThongKe_GV!G$2)&gt;0,"X","")</f>
        <v/>
      </c>
      <c r="H270" s="79" t="str">
        <f>IF(COUNTIFS(TKB_HK2_Moi_Giang!$S:$S,ThongKe_GV!$C270,TKB_HK2_Moi_Giang!$K:$K,ThongKe_GV!H$1,TKB_HK2_Moi_Giang!$L:$L,ThongKe_GV!H$2)&gt;0,"X","")</f>
        <v/>
      </c>
      <c r="I270" s="79" t="str">
        <f>IF(COUNTIFS(TKB_HK2_Moi_Giang!$S:$S,ThongKe_GV!$C270,TKB_HK2_Moi_Giang!$K:$K,ThongKe_GV!I$1,TKB_HK2_Moi_Giang!$L:$L,ThongKe_GV!I$2)&gt;0,"X","")</f>
        <v/>
      </c>
      <c r="J270" s="79" t="str">
        <f>IF(COUNTIFS(TKB_HK2_Moi_Giang!$S:$S,ThongKe_GV!$C270,TKB_HK2_Moi_Giang!$K:$K,ThongKe_GV!J$1,TKB_HK2_Moi_Giang!$L:$L,ThongKe_GV!J$2)&gt;0,"X","")</f>
        <v/>
      </c>
      <c r="K270" s="79" t="str">
        <f>IF(COUNTIFS(TKB_HK2_Moi_Giang!$S:$S,ThongKe_GV!$C270,TKB_HK2_Moi_Giang!$K:$K,ThongKe_GV!K$1,TKB_HK2_Moi_Giang!$L:$L,ThongKe_GV!K$2)&gt;0,"X","")</f>
        <v/>
      </c>
      <c r="L270" s="79" t="str">
        <f>IF(COUNTIFS(TKB_HK2_Moi_Giang!$S:$S,ThongKe_GV!$C270,TKB_HK2_Moi_Giang!$K:$K,ThongKe_GV!L$1,TKB_HK2_Moi_Giang!$L:$L,ThongKe_GV!L$2)&gt;0,"X","")</f>
        <v/>
      </c>
      <c r="M270" s="79" t="str">
        <f>IF(COUNTIFS(TKB_HK2_Moi_Giang!$S:$S,ThongKe_GV!$C270,TKB_HK2_Moi_Giang!$K:$K,ThongKe_GV!M$1,TKB_HK2_Moi_Giang!$L:$L,ThongKe_GV!M$2)&gt;0,"X","")</f>
        <v/>
      </c>
      <c r="N270" s="79" t="str">
        <f>IF(COUNTIFS(TKB_HK2_Moi_Giang!$S:$S,ThongKe_GV!$C270,TKB_HK2_Moi_Giang!$K:$K,ThongKe_GV!N$1,TKB_HK2_Moi_Giang!$L:$L,ThongKe_GV!N$2)&gt;0,"X","")</f>
        <v/>
      </c>
      <c r="O270" s="79" t="str">
        <f>IF(COUNTIFS(TKB_HK2_Moi_Giang!$S:$S,ThongKe_GV!$C270,TKB_HK2_Moi_Giang!$K:$K,ThongKe_GV!O$1,TKB_HK2_Moi_Giang!$L:$L,ThongKe_GV!O$2)&gt;0,"X","")</f>
        <v/>
      </c>
      <c r="P270" s="79" t="str">
        <f>IF(COUNTIFS(TKB_HK2_Moi_Giang!$S:$S,ThongKe_GV!$C270,TKB_HK2_Moi_Giang!$K:$K,ThongKe_GV!P$1,TKB_HK2_Moi_Giang!$L:$L,ThongKe_GV!P$2)&gt;0,"X","")</f>
        <v/>
      </c>
      <c r="Q270" s="80" t="str">
        <f>IF(COUNTIFS(TKB_HK2_Moi_Giang!$S:$S,ThongKe_GV!$C270,TKB_HK2_Moi_Giang!$K:$K,ThongKe_GV!Q$1,TKB_HK2_Moi_Giang!$L:$L,ThongKe_GV!Q$2)&gt;0,"X","")</f>
        <v/>
      </c>
      <c r="R270" s="80" t="str">
        <f>IF(COUNTIFS(TKB_HK2_Moi_Giang!$S:$S,ThongKe_GV!$C270,TKB_HK2_Moi_Giang!$K:$K,ThongKe_GV!R$1,TKB_HK2_Moi_Giang!$L:$L,ThongKe_GV!R$2)&gt;0,"X","")</f>
        <v/>
      </c>
      <c r="S270" s="80" t="str">
        <f>IF(COUNTIFS(TKB_HK2_Moi_Giang!$S:$S,ThongKe_GV!$C270,TKB_HK2_Moi_Giang!$K:$K,ThongKe_GV!S$1,TKB_HK2_Moi_Giang!$L:$L,ThongKe_GV!S$2)&gt;0,"X","")</f>
        <v/>
      </c>
      <c r="T270" s="80" t="str">
        <f>IF(COUNTIFS(TKB_HK2_Moi_Giang!$S:$S,ThongKe_GV!$C270,TKB_HK2_Moi_Giang!$K:$K,ThongKe_GV!T$1,TKB_HK2_Moi_Giang!$L:$L,ThongKe_GV!T$2)&gt;0,"X","")</f>
        <v/>
      </c>
      <c r="U270" s="80" t="str">
        <f>IF(COUNTIFS(TKB_HK2_Moi_Giang!$S:$S,ThongKe_GV!$C270,TKB_HK2_Moi_Giang!$K:$K,ThongKe_GV!U$1,TKB_HK2_Moi_Giang!$L:$L,ThongKe_GV!U$2)&gt;0,"X","")</f>
        <v/>
      </c>
      <c r="V270" s="80" t="str">
        <f>IF(COUNTIFS(TKB_HK2_Moi_Giang!$S:$S,ThongKe_GV!$C270,TKB_HK2_Moi_Giang!$K:$K,ThongKe_GV!V$1,TKB_HK2_Moi_Giang!$L:$L,ThongKe_GV!V$2)&gt;0,"X","")</f>
        <v/>
      </c>
      <c r="W270" s="80" t="str">
        <f>IF(COUNTIFS(TKB_HK2_Moi_Giang!$S:$S,ThongKe_GV!$C270,TKB_HK2_Moi_Giang!$K:$K,ThongKe_GV!W$1,TKB_HK2_Moi_Giang!$L:$L,ThongKe_GV!W$2)&gt;0,"X","")</f>
        <v/>
      </c>
      <c r="X270" s="80" t="str">
        <f>IF(COUNTIFS(TKB_HK2_Moi_Giang!$S:$S,ThongKe_GV!$C270,TKB_HK2_Moi_Giang!$K:$K,ThongKe_GV!X$1,TKB_HK2_Moi_Giang!$L:$L,ThongKe_GV!X$2)&gt;0,"X","")</f>
        <v/>
      </c>
      <c r="Y270" s="80" t="str">
        <f>IF(COUNTIFS(TKB_HK2_Moi_Giang!$S:$S,ThongKe_GV!$C270,TKB_HK2_Moi_Giang!$K:$K,ThongKe_GV!Y$1,TKB_HK2_Moi_Giang!$L:$L,ThongKe_GV!Y$2)&gt;0,"X","")</f>
        <v/>
      </c>
      <c r="Z270" s="80" t="str">
        <f>IF(COUNTIFS(TKB_HK2_Moi_Giang!$S:$S,ThongKe_GV!$C270,TKB_HK2_Moi_Giang!$K:$K,ThongKe_GV!Z$1,TKB_HK2_Moi_Giang!$L:$L,ThongKe_GV!Z$2)&gt;0,"X","")</f>
        <v/>
      </c>
      <c r="AA270" s="80" t="str">
        <f>IF(COUNTIFS(TKB_HK2_Moi_Giang!$S:$S,ThongKe_GV!$C270,TKB_HK2_Moi_Giang!$K:$K,ThongKe_GV!AA$1,TKB_HK2_Moi_Giang!$L:$L,ThongKe_GV!AA$2)&gt;0,"X","")</f>
        <v/>
      </c>
      <c r="AB270" s="80" t="str">
        <f>IF(COUNTIFS(TKB_HK2_Moi_Giang!$S:$S,ThongKe_GV!$C270,TKB_HK2_Moi_Giang!$K:$K,ThongKe_GV!AB$1,TKB_HK2_Moi_Giang!$L:$L,ThongKe_GV!AB$2)&gt;0,"X","")</f>
        <v/>
      </c>
    </row>
    <row r="271">
      <c r="A271" s="46"/>
      <c r="B271" s="46"/>
      <c r="C271" s="85" t="s">
        <v>338</v>
      </c>
      <c r="D271" s="85" t="s">
        <v>819</v>
      </c>
      <c r="E271" s="90" t="str">
        <f>IF(COUNTIFS(TKB_HK2_Moi_Giang!$S:$S,ThongKe_GV!$C271,TKB_HK2_Moi_Giang!$K:$K,ThongKe_GV!E$1,TKB_HK2_Moi_Giang!$L:$L,ThongKe_GV!E$2)&gt;0,"X","")</f>
        <v/>
      </c>
      <c r="F271" s="79" t="str">
        <f>IF(COUNTIFS(TKB_HK2_Moi_Giang!$S:$S,ThongKe_GV!$C271,TKB_HK2_Moi_Giang!$K:$K,ThongKe_GV!F$1,TKB_HK2_Moi_Giang!$L:$L,ThongKe_GV!F$2)&gt;0,"X","")</f>
        <v/>
      </c>
      <c r="G271" s="79" t="str">
        <f>IF(COUNTIFS(TKB_HK2_Moi_Giang!$S:$S,ThongKe_GV!$C271,TKB_HK2_Moi_Giang!$K:$K,ThongKe_GV!G$1,TKB_HK2_Moi_Giang!$L:$L,ThongKe_GV!G$2)&gt;0,"X","")</f>
        <v/>
      </c>
      <c r="H271" s="79" t="str">
        <f>IF(COUNTIFS(TKB_HK2_Moi_Giang!$S:$S,ThongKe_GV!$C271,TKB_HK2_Moi_Giang!$K:$K,ThongKe_GV!H$1,TKB_HK2_Moi_Giang!$L:$L,ThongKe_GV!H$2)&gt;0,"X","")</f>
        <v>X</v>
      </c>
      <c r="I271" s="79" t="str">
        <f>IF(COUNTIFS(TKB_HK2_Moi_Giang!$S:$S,ThongKe_GV!$C271,TKB_HK2_Moi_Giang!$K:$K,ThongKe_GV!I$1,TKB_HK2_Moi_Giang!$L:$L,ThongKe_GV!I$2)&gt;0,"X","")</f>
        <v/>
      </c>
      <c r="J271" s="79" t="str">
        <f>IF(COUNTIFS(TKB_HK2_Moi_Giang!$S:$S,ThongKe_GV!$C271,TKB_HK2_Moi_Giang!$K:$K,ThongKe_GV!J$1,TKB_HK2_Moi_Giang!$L:$L,ThongKe_GV!J$2)&gt;0,"X","")</f>
        <v/>
      </c>
      <c r="K271" s="79" t="str">
        <f>IF(COUNTIFS(TKB_HK2_Moi_Giang!$S:$S,ThongKe_GV!$C271,TKB_HK2_Moi_Giang!$K:$K,ThongKe_GV!K$1,TKB_HK2_Moi_Giang!$L:$L,ThongKe_GV!K$2)&gt;0,"X","")</f>
        <v/>
      </c>
      <c r="L271" s="79" t="str">
        <f>IF(COUNTIFS(TKB_HK2_Moi_Giang!$S:$S,ThongKe_GV!$C271,TKB_HK2_Moi_Giang!$K:$K,ThongKe_GV!L$1,TKB_HK2_Moi_Giang!$L:$L,ThongKe_GV!L$2)&gt;0,"X","")</f>
        <v/>
      </c>
      <c r="M271" s="79" t="str">
        <f>IF(COUNTIFS(TKB_HK2_Moi_Giang!$S:$S,ThongKe_GV!$C271,TKB_HK2_Moi_Giang!$K:$K,ThongKe_GV!M$1,TKB_HK2_Moi_Giang!$L:$L,ThongKe_GV!M$2)&gt;0,"X","")</f>
        <v/>
      </c>
      <c r="N271" s="79" t="str">
        <f>IF(COUNTIFS(TKB_HK2_Moi_Giang!$S:$S,ThongKe_GV!$C271,TKB_HK2_Moi_Giang!$K:$K,ThongKe_GV!N$1,TKB_HK2_Moi_Giang!$L:$L,ThongKe_GV!N$2)&gt;0,"X","")</f>
        <v/>
      </c>
      <c r="O271" s="79" t="str">
        <f>IF(COUNTIFS(TKB_HK2_Moi_Giang!$S:$S,ThongKe_GV!$C271,TKB_HK2_Moi_Giang!$K:$K,ThongKe_GV!O$1,TKB_HK2_Moi_Giang!$L:$L,ThongKe_GV!O$2)&gt;0,"X","")</f>
        <v/>
      </c>
      <c r="P271" s="79" t="str">
        <f>IF(COUNTIFS(TKB_HK2_Moi_Giang!$S:$S,ThongKe_GV!$C271,TKB_HK2_Moi_Giang!$K:$K,ThongKe_GV!P$1,TKB_HK2_Moi_Giang!$L:$L,ThongKe_GV!P$2)&gt;0,"X","")</f>
        <v/>
      </c>
      <c r="Q271" s="80" t="str">
        <f>IF(COUNTIFS(TKB_HK2_Moi_Giang!$S:$S,ThongKe_GV!$C271,TKB_HK2_Moi_Giang!$K:$K,ThongKe_GV!Q$1,TKB_HK2_Moi_Giang!$L:$L,ThongKe_GV!Q$2)&gt;0,"X","")</f>
        <v/>
      </c>
      <c r="R271" s="80" t="str">
        <f>IF(COUNTIFS(TKB_HK2_Moi_Giang!$S:$S,ThongKe_GV!$C271,TKB_HK2_Moi_Giang!$K:$K,ThongKe_GV!R$1,TKB_HK2_Moi_Giang!$L:$L,ThongKe_GV!R$2)&gt;0,"X","")</f>
        <v/>
      </c>
      <c r="S271" s="80" t="str">
        <f>IF(COUNTIFS(TKB_HK2_Moi_Giang!$S:$S,ThongKe_GV!$C271,TKB_HK2_Moi_Giang!$K:$K,ThongKe_GV!S$1,TKB_HK2_Moi_Giang!$L:$L,ThongKe_GV!S$2)&gt;0,"X","")</f>
        <v/>
      </c>
      <c r="T271" s="80" t="str">
        <f>IF(COUNTIFS(TKB_HK2_Moi_Giang!$S:$S,ThongKe_GV!$C271,TKB_HK2_Moi_Giang!$K:$K,ThongKe_GV!T$1,TKB_HK2_Moi_Giang!$L:$L,ThongKe_GV!T$2)&gt;0,"X","")</f>
        <v/>
      </c>
      <c r="U271" s="80" t="str">
        <f>IF(COUNTIFS(TKB_HK2_Moi_Giang!$S:$S,ThongKe_GV!$C271,TKB_HK2_Moi_Giang!$K:$K,ThongKe_GV!U$1,TKB_HK2_Moi_Giang!$L:$L,ThongKe_GV!U$2)&gt;0,"X","")</f>
        <v/>
      </c>
      <c r="V271" s="80" t="str">
        <f>IF(COUNTIFS(TKB_HK2_Moi_Giang!$S:$S,ThongKe_GV!$C271,TKB_HK2_Moi_Giang!$K:$K,ThongKe_GV!V$1,TKB_HK2_Moi_Giang!$L:$L,ThongKe_GV!V$2)&gt;0,"X","")</f>
        <v/>
      </c>
      <c r="W271" s="80" t="str">
        <f>IF(COUNTIFS(TKB_HK2_Moi_Giang!$S:$S,ThongKe_GV!$C271,TKB_HK2_Moi_Giang!$K:$K,ThongKe_GV!W$1,TKB_HK2_Moi_Giang!$L:$L,ThongKe_GV!W$2)&gt;0,"X","")</f>
        <v/>
      </c>
      <c r="X271" s="80" t="str">
        <f>IF(COUNTIFS(TKB_HK2_Moi_Giang!$S:$S,ThongKe_GV!$C271,TKB_HK2_Moi_Giang!$K:$K,ThongKe_GV!X$1,TKB_HK2_Moi_Giang!$L:$L,ThongKe_GV!X$2)&gt;0,"X","")</f>
        <v/>
      </c>
      <c r="Y271" s="80" t="str">
        <f>IF(COUNTIFS(TKB_HK2_Moi_Giang!$S:$S,ThongKe_GV!$C271,TKB_HK2_Moi_Giang!$K:$K,ThongKe_GV!Y$1,TKB_HK2_Moi_Giang!$L:$L,ThongKe_GV!Y$2)&gt;0,"X","")</f>
        <v/>
      </c>
      <c r="Z271" s="80" t="str">
        <f>IF(COUNTIFS(TKB_HK2_Moi_Giang!$S:$S,ThongKe_GV!$C271,TKB_HK2_Moi_Giang!$K:$K,ThongKe_GV!Z$1,TKB_HK2_Moi_Giang!$L:$L,ThongKe_GV!Z$2)&gt;0,"X","")</f>
        <v/>
      </c>
      <c r="AA271" s="80" t="str">
        <f>IF(COUNTIFS(TKB_HK2_Moi_Giang!$S:$S,ThongKe_GV!$C271,TKB_HK2_Moi_Giang!$K:$K,ThongKe_GV!AA$1,TKB_HK2_Moi_Giang!$L:$L,ThongKe_GV!AA$2)&gt;0,"X","")</f>
        <v/>
      </c>
      <c r="AB271" s="80" t="str">
        <f>IF(COUNTIFS(TKB_HK2_Moi_Giang!$S:$S,ThongKe_GV!$C271,TKB_HK2_Moi_Giang!$K:$K,ThongKe_GV!AB$1,TKB_HK2_Moi_Giang!$L:$L,ThongKe_GV!AB$2)&gt;0,"X","")</f>
        <v/>
      </c>
    </row>
    <row r="272">
      <c r="A272" s="46"/>
      <c r="B272" s="46"/>
      <c r="C272" s="85" t="s">
        <v>514</v>
      </c>
      <c r="D272" s="85" t="s">
        <v>515</v>
      </c>
      <c r="E272" s="90" t="str">
        <f>IF(COUNTIFS(TKB_HK2_Moi_Giang!$S:$S,ThongKe_GV!$C272,TKB_HK2_Moi_Giang!$K:$K,ThongKe_GV!E$1,TKB_HK2_Moi_Giang!$L:$L,ThongKe_GV!E$2)&gt;0,"X","")</f>
        <v/>
      </c>
      <c r="F272" s="79" t="str">
        <f>IF(COUNTIFS(TKB_HK2_Moi_Giang!$S:$S,ThongKe_GV!$C272,TKB_HK2_Moi_Giang!$K:$K,ThongKe_GV!F$1,TKB_HK2_Moi_Giang!$L:$L,ThongKe_GV!F$2)&gt;0,"X","")</f>
        <v/>
      </c>
      <c r="G272" s="79" t="str">
        <f>IF(COUNTIFS(TKB_HK2_Moi_Giang!$S:$S,ThongKe_GV!$C272,TKB_HK2_Moi_Giang!$K:$K,ThongKe_GV!G$1,TKB_HK2_Moi_Giang!$L:$L,ThongKe_GV!G$2)&gt;0,"X","")</f>
        <v/>
      </c>
      <c r="H272" s="79" t="str">
        <f>IF(COUNTIFS(TKB_HK2_Moi_Giang!$S:$S,ThongKe_GV!$C272,TKB_HK2_Moi_Giang!$K:$K,ThongKe_GV!H$1,TKB_HK2_Moi_Giang!$L:$L,ThongKe_GV!H$2)&gt;0,"X","")</f>
        <v/>
      </c>
      <c r="I272" s="79" t="str">
        <f>IF(COUNTIFS(TKB_HK2_Moi_Giang!$S:$S,ThongKe_GV!$C272,TKB_HK2_Moi_Giang!$K:$K,ThongKe_GV!I$1,TKB_HK2_Moi_Giang!$L:$L,ThongKe_GV!I$2)&gt;0,"X","")</f>
        <v/>
      </c>
      <c r="J272" s="79" t="str">
        <f>IF(COUNTIFS(TKB_HK2_Moi_Giang!$S:$S,ThongKe_GV!$C272,TKB_HK2_Moi_Giang!$K:$K,ThongKe_GV!J$1,TKB_HK2_Moi_Giang!$L:$L,ThongKe_GV!J$2)&gt;0,"X","")</f>
        <v/>
      </c>
      <c r="K272" s="79" t="str">
        <f>IF(COUNTIFS(TKB_HK2_Moi_Giang!$S:$S,ThongKe_GV!$C272,TKB_HK2_Moi_Giang!$K:$K,ThongKe_GV!K$1,TKB_HK2_Moi_Giang!$L:$L,ThongKe_GV!K$2)&gt;0,"X","")</f>
        <v/>
      </c>
      <c r="L272" s="79" t="str">
        <f>IF(COUNTIFS(TKB_HK2_Moi_Giang!$S:$S,ThongKe_GV!$C272,TKB_HK2_Moi_Giang!$K:$K,ThongKe_GV!L$1,TKB_HK2_Moi_Giang!$L:$L,ThongKe_GV!L$2)&gt;0,"X","")</f>
        <v/>
      </c>
      <c r="M272" s="79" t="str">
        <f>IF(COUNTIFS(TKB_HK2_Moi_Giang!$S:$S,ThongKe_GV!$C272,TKB_HK2_Moi_Giang!$K:$K,ThongKe_GV!M$1,TKB_HK2_Moi_Giang!$L:$L,ThongKe_GV!M$2)&gt;0,"X","")</f>
        <v/>
      </c>
      <c r="N272" s="79" t="str">
        <f>IF(COUNTIFS(TKB_HK2_Moi_Giang!$S:$S,ThongKe_GV!$C272,TKB_HK2_Moi_Giang!$K:$K,ThongKe_GV!N$1,TKB_HK2_Moi_Giang!$L:$L,ThongKe_GV!N$2)&gt;0,"X","")</f>
        <v/>
      </c>
      <c r="O272" s="79" t="str">
        <f>IF(COUNTIFS(TKB_HK2_Moi_Giang!$S:$S,ThongKe_GV!$C272,TKB_HK2_Moi_Giang!$K:$K,ThongKe_GV!O$1,TKB_HK2_Moi_Giang!$L:$L,ThongKe_GV!O$2)&gt;0,"X","")</f>
        <v/>
      </c>
      <c r="P272" s="79" t="str">
        <f>IF(COUNTIFS(TKB_HK2_Moi_Giang!$S:$S,ThongKe_GV!$C272,TKB_HK2_Moi_Giang!$K:$K,ThongKe_GV!P$1,TKB_HK2_Moi_Giang!$L:$L,ThongKe_GV!P$2)&gt;0,"X","")</f>
        <v/>
      </c>
      <c r="Q272" s="80" t="str">
        <f>IF(COUNTIFS(TKB_HK2_Moi_Giang!$S:$S,ThongKe_GV!$C272,TKB_HK2_Moi_Giang!$K:$K,ThongKe_GV!Q$1,TKB_HK2_Moi_Giang!$L:$L,ThongKe_GV!Q$2)&gt;0,"X","")</f>
        <v/>
      </c>
      <c r="R272" s="80" t="str">
        <f>IF(COUNTIFS(TKB_HK2_Moi_Giang!$S:$S,ThongKe_GV!$C272,TKB_HK2_Moi_Giang!$K:$K,ThongKe_GV!R$1,TKB_HK2_Moi_Giang!$L:$L,ThongKe_GV!R$2)&gt;0,"X","")</f>
        <v/>
      </c>
      <c r="S272" s="80" t="str">
        <f>IF(COUNTIFS(TKB_HK2_Moi_Giang!$S:$S,ThongKe_GV!$C272,TKB_HK2_Moi_Giang!$K:$K,ThongKe_GV!S$1,TKB_HK2_Moi_Giang!$L:$L,ThongKe_GV!S$2)&gt;0,"X","")</f>
        <v/>
      </c>
      <c r="T272" s="80" t="str">
        <f>IF(COUNTIFS(TKB_HK2_Moi_Giang!$S:$S,ThongKe_GV!$C272,TKB_HK2_Moi_Giang!$K:$K,ThongKe_GV!T$1,TKB_HK2_Moi_Giang!$L:$L,ThongKe_GV!T$2)&gt;0,"X","")</f>
        <v/>
      </c>
      <c r="U272" s="80" t="str">
        <f>IF(COUNTIFS(TKB_HK2_Moi_Giang!$S:$S,ThongKe_GV!$C272,TKB_HK2_Moi_Giang!$K:$K,ThongKe_GV!U$1,TKB_HK2_Moi_Giang!$L:$L,ThongKe_GV!U$2)&gt;0,"X","")</f>
        <v/>
      </c>
      <c r="V272" s="80" t="str">
        <f>IF(COUNTIFS(TKB_HK2_Moi_Giang!$S:$S,ThongKe_GV!$C272,TKB_HK2_Moi_Giang!$K:$K,ThongKe_GV!V$1,TKB_HK2_Moi_Giang!$L:$L,ThongKe_GV!V$2)&gt;0,"X","")</f>
        <v/>
      </c>
      <c r="W272" s="80" t="str">
        <f>IF(COUNTIFS(TKB_HK2_Moi_Giang!$S:$S,ThongKe_GV!$C272,TKB_HK2_Moi_Giang!$K:$K,ThongKe_GV!W$1,TKB_HK2_Moi_Giang!$L:$L,ThongKe_GV!W$2)&gt;0,"X","")</f>
        <v/>
      </c>
      <c r="X272" s="80" t="str">
        <f>IF(COUNTIFS(TKB_HK2_Moi_Giang!$S:$S,ThongKe_GV!$C272,TKB_HK2_Moi_Giang!$K:$K,ThongKe_GV!X$1,TKB_HK2_Moi_Giang!$L:$L,ThongKe_GV!X$2)&gt;0,"X","")</f>
        <v/>
      </c>
      <c r="Y272" s="80" t="str">
        <f>IF(COUNTIFS(TKB_HK2_Moi_Giang!$S:$S,ThongKe_GV!$C272,TKB_HK2_Moi_Giang!$K:$K,ThongKe_GV!Y$1,TKB_HK2_Moi_Giang!$L:$L,ThongKe_GV!Y$2)&gt;0,"X","")</f>
        <v/>
      </c>
      <c r="Z272" s="80" t="str">
        <f>IF(COUNTIFS(TKB_HK2_Moi_Giang!$S:$S,ThongKe_GV!$C272,TKB_HK2_Moi_Giang!$K:$K,ThongKe_GV!Z$1,TKB_HK2_Moi_Giang!$L:$L,ThongKe_GV!Z$2)&gt;0,"X","")</f>
        <v/>
      </c>
      <c r="AA272" s="80" t="str">
        <f>IF(COUNTIFS(TKB_HK2_Moi_Giang!$S:$S,ThongKe_GV!$C272,TKB_HK2_Moi_Giang!$K:$K,ThongKe_GV!AA$1,TKB_HK2_Moi_Giang!$L:$L,ThongKe_GV!AA$2)&gt;0,"X","")</f>
        <v/>
      </c>
      <c r="AB272" s="80" t="str">
        <f>IF(COUNTIFS(TKB_HK2_Moi_Giang!$S:$S,ThongKe_GV!$C272,TKB_HK2_Moi_Giang!$K:$K,ThongKe_GV!AB$1,TKB_HK2_Moi_Giang!$L:$L,ThongKe_GV!AB$2)&gt;0,"X","")</f>
        <v/>
      </c>
    </row>
    <row r="273">
      <c r="A273" s="46"/>
      <c r="B273" s="46"/>
      <c r="C273" s="85" t="s">
        <v>820</v>
      </c>
      <c r="D273" s="85" t="s">
        <v>821</v>
      </c>
      <c r="E273" s="90" t="str">
        <f>IF(COUNTIFS(TKB_HK2_Moi_Giang!$S:$S,ThongKe_GV!$C273,TKB_HK2_Moi_Giang!$K:$K,ThongKe_GV!E$1,TKB_HK2_Moi_Giang!$L:$L,ThongKe_GV!E$2)&gt;0,"X","")</f>
        <v/>
      </c>
      <c r="F273" s="79" t="str">
        <f>IF(COUNTIFS(TKB_HK2_Moi_Giang!$S:$S,ThongKe_GV!$C273,TKB_HK2_Moi_Giang!$K:$K,ThongKe_GV!F$1,TKB_HK2_Moi_Giang!$L:$L,ThongKe_GV!F$2)&gt;0,"X","")</f>
        <v/>
      </c>
      <c r="G273" s="79" t="str">
        <f>IF(COUNTIFS(TKB_HK2_Moi_Giang!$S:$S,ThongKe_GV!$C273,TKB_HK2_Moi_Giang!$K:$K,ThongKe_GV!G$1,TKB_HK2_Moi_Giang!$L:$L,ThongKe_GV!G$2)&gt;0,"X","")</f>
        <v/>
      </c>
      <c r="H273" s="79" t="str">
        <f>IF(COUNTIFS(TKB_HK2_Moi_Giang!$S:$S,ThongKe_GV!$C273,TKB_HK2_Moi_Giang!$K:$K,ThongKe_GV!H$1,TKB_HK2_Moi_Giang!$L:$L,ThongKe_GV!H$2)&gt;0,"X","")</f>
        <v/>
      </c>
      <c r="I273" s="79" t="str">
        <f>IF(COUNTIFS(TKB_HK2_Moi_Giang!$S:$S,ThongKe_GV!$C273,TKB_HK2_Moi_Giang!$K:$K,ThongKe_GV!I$1,TKB_HK2_Moi_Giang!$L:$L,ThongKe_GV!I$2)&gt;0,"X","")</f>
        <v/>
      </c>
      <c r="J273" s="79" t="str">
        <f>IF(COUNTIFS(TKB_HK2_Moi_Giang!$S:$S,ThongKe_GV!$C273,TKB_HK2_Moi_Giang!$K:$K,ThongKe_GV!J$1,TKB_HK2_Moi_Giang!$L:$L,ThongKe_GV!J$2)&gt;0,"X","")</f>
        <v/>
      </c>
      <c r="K273" s="79" t="str">
        <f>IF(COUNTIFS(TKB_HK2_Moi_Giang!$S:$S,ThongKe_GV!$C273,TKB_HK2_Moi_Giang!$K:$K,ThongKe_GV!K$1,TKB_HK2_Moi_Giang!$L:$L,ThongKe_GV!K$2)&gt;0,"X","")</f>
        <v/>
      </c>
      <c r="L273" s="79" t="str">
        <f>IF(COUNTIFS(TKB_HK2_Moi_Giang!$S:$S,ThongKe_GV!$C273,TKB_HK2_Moi_Giang!$K:$K,ThongKe_GV!L$1,TKB_HK2_Moi_Giang!$L:$L,ThongKe_GV!L$2)&gt;0,"X","")</f>
        <v/>
      </c>
      <c r="M273" s="79" t="str">
        <f>IF(COUNTIFS(TKB_HK2_Moi_Giang!$S:$S,ThongKe_GV!$C273,TKB_HK2_Moi_Giang!$K:$K,ThongKe_GV!M$1,TKB_HK2_Moi_Giang!$L:$L,ThongKe_GV!M$2)&gt;0,"X","")</f>
        <v/>
      </c>
      <c r="N273" s="79" t="str">
        <f>IF(COUNTIFS(TKB_HK2_Moi_Giang!$S:$S,ThongKe_GV!$C273,TKB_HK2_Moi_Giang!$K:$K,ThongKe_GV!N$1,TKB_HK2_Moi_Giang!$L:$L,ThongKe_GV!N$2)&gt;0,"X","")</f>
        <v/>
      </c>
      <c r="O273" s="79" t="str">
        <f>IF(COUNTIFS(TKB_HK2_Moi_Giang!$S:$S,ThongKe_GV!$C273,TKB_HK2_Moi_Giang!$K:$K,ThongKe_GV!O$1,TKB_HK2_Moi_Giang!$L:$L,ThongKe_GV!O$2)&gt;0,"X","")</f>
        <v/>
      </c>
      <c r="P273" s="79" t="str">
        <f>IF(COUNTIFS(TKB_HK2_Moi_Giang!$S:$S,ThongKe_GV!$C273,TKB_HK2_Moi_Giang!$K:$K,ThongKe_GV!P$1,TKB_HK2_Moi_Giang!$L:$L,ThongKe_GV!P$2)&gt;0,"X","")</f>
        <v/>
      </c>
      <c r="Q273" s="80" t="str">
        <f>IF(COUNTIFS(TKB_HK2_Moi_Giang!$S:$S,ThongKe_GV!$C273,TKB_HK2_Moi_Giang!$K:$K,ThongKe_GV!Q$1,TKB_HK2_Moi_Giang!$L:$L,ThongKe_GV!Q$2)&gt;0,"X","")</f>
        <v/>
      </c>
      <c r="R273" s="80" t="str">
        <f>IF(COUNTIFS(TKB_HK2_Moi_Giang!$S:$S,ThongKe_GV!$C273,TKB_HK2_Moi_Giang!$K:$K,ThongKe_GV!R$1,TKB_HK2_Moi_Giang!$L:$L,ThongKe_GV!R$2)&gt;0,"X","")</f>
        <v/>
      </c>
      <c r="S273" s="80" t="str">
        <f>IF(COUNTIFS(TKB_HK2_Moi_Giang!$S:$S,ThongKe_GV!$C273,TKB_HK2_Moi_Giang!$K:$K,ThongKe_GV!S$1,TKB_HK2_Moi_Giang!$L:$L,ThongKe_GV!S$2)&gt;0,"X","")</f>
        <v/>
      </c>
      <c r="T273" s="80" t="str">
        <f>IF(COUNTIFS(TKB_HK2_Moi_Giang!$S:$S,ThongKe_GV!$C273,TKB_HK2_Moi_Giang!$K:$K,ThongKe_GV!T$1,TKB_HK2_Moi_Giang!$L:$L,ThongKe_GV!T$2)&gt;0,"X","")</f>
        <v/>
      </c>
      <c r="U273" s="80" t="str">
        <f>IF(COUNTIFS(TKB_HK2_Moi_Giang!$S:$S,ThongKe_GV!$C273,TKB_HK2_Moi_Giang!$K:$K,ThongKe_GV!U$1,TKB_HK2_Moi_Giang!$L:$L,ThongKe_GV!U$2)&gt;0,"X","")</f>
        <v/>
      </c>
      <c r="V273" s="80" t="str">
        <f>IF(COUNTIFS(TKB_HK2_Moi_Giang!$S:$S,ThongKe_GV!$C273,TKB_HK2_Moi_Giang!$K:$K,ThongKe_GV!V$1,TKB_HK2_Moi_Giang!$L:$L,ThongKe_GV!V$2)&gt;0,"X","")</f>
        <v/>
      </c>
      <c r="W273" s="80" t="str">
        <f>IF(COUNTIFS(TKB_HK2_Moi_Giang!$S:$S,ThongKe_GV!$C273,TKB_HK2_Moi_Giang!$K:$K,ThongKe_GV!W$1,TKB_HK2_Moi_Giang!$L:$L,ThongKe_GV!W$2)&gt;0,"X","")</f>
        <v/>
      </c>
      <c r="X273" s="80" t="str">
        <f>IF(COUNTIFS(TKB_HK2_Moi_Giang!$S:$S,ThongKe_GV!$C273,TKB_HK2_Moi_Giang!$K:$K,ThongKe_GV!X$1,TKB_HK2_Moi_Giang!$L:$L,ThongKe_GV!X$2)&gt;0,"X","")</f>
        <v/>
      </c>
      <c r="Y273" s="80" t="str">
        <f>IF(COUNTIFS(TKB_HK2_Moi_Giang!$S:$S,ThongKe_GV!$C273,TKB_HK2_Moi_Giang!$K:$K,ThongKe_GV!Y$1,TKB_HK2_Moi_Giang!$L:$L,ThongKe_GV!Y$2)&gt;0,"X","")</f>
        <v/>
      </c>
      <c r="Z273" s="80" t="str">
        <f>IF(COUNTIFS(TKB_HK2_Moi_Giang!$S:$S,ThongKe_GV!$C273,TKB_HK2_Moi_Giang!$K:$K,ThongKe_GV!Z$1,TKB_HK2_Moi_Giang!$L:$L,ThongKe_GV!Z$2)&gt;0,"X","")</f>
        <v/>
      </c>
      <c r="AA273" s="80" t="str">
        <f>IF(COUNTIFS(TKB_HK2_Moi_Giang!$S:$S,ThongKe_GV!$C273,TKB_HK2_Moi_Giang!$K:$K,ThongKe_GV!AA$1,TKB_HK2_Moi_Giang!$L:$L,ThongKe_GV!AA$2)&gt;0,"X","")</f>
        <v/>
      </c>
      <c r="AB273" s="80" t="str">
        <f>IF(COUNTIFS(TKB_HK2_Moi_Giang!$S:$S,ThongKe_GV!$C273,TKB_HK2_Moi_Giang!$K:$K,ThongKe_GV!AB$1,TKB_HK2_Moi_Giang!$L:$L,ThongKe_GV!AB$2)&gt;0,"X","")</f>
        <v/>
      </c>
    </row>
    <row r="274">
      <c r="A274" s="46"/>
      <c r="B274" s="46"/>
      <c r="C274" s="85" t="s">
        <v>81</v>
      </c>
      <c r="D274" s="85" t="s">
        <v>822</v>
      </c>
      <c r="E274" s="90" t="str">
        <f>IF(COUNTIFS(TKB_HK2_Moi_Giang!$S:$S,ThongKe_GV!$C274,TKB_HK2_Moi_Giang!$K:$K,ThongKe_GV!E$1,TKB_HK2_Moi_Giang!$L:$L,ThongKe_GV!E$2)&gt;0,"X","")</f>
        <v/>
      </c>
      <c r="F274" s="79" t="str">
        <f>IF(COUNTIFS(TKB_HK2_Moi_Giang!$S:$S,ThongKe_GV!$C274,TKB_HK2_Moi_Giang!$K:$K,ThongKe_GV!F$1,TKB_HK2_Moi_Giang!$L:$L,ThongKe_GV!F$2)&gt;0,"X","")</f>
        <v/>
      </c>
      <c r="G274" s="79" t="str">
        <f>IF(COUNTIFS(TKB_HK2_Moi_Giang!$S:$S,ThongKe_GV!$C274,TKB_HK2_Moi_Giang!$K:$K,ThongKe_GV!G$1,TKB_HK2_Moi_Giang!$L:$L,ThongKe_GV!G$2)&gt;0,"X","")</f>
        <v/>
      </c>
      <c r="H274" s="79" t="str">
        <f>IF(COUNTIFS(TKB_HK2_Moi_Giang!$S:$S,ThongKe_GV!$C274,TKB_HK2_Moi_Giang!$K:$K,ThongKe_GV!H$1,TKB_HK2_Moi_Giang!$L:$L,ThongKe_GV!H$2)&gt;0,"X","")</f>
        <v/>
      </c>
      <c r="I274" s="79" t="str">
        <f>IF(COUNTIFS(TKB_HK2_Moi_Giang!$S:$S,ThongKe_GV!$C274,TKB_HK2_Moi_Giang!$K:$K,ThongKe_GV!I$1,TKB_HK2_Moi_Giang!$L:$L,ThongKe_GV!I$2)&gt;0,"X","")</f>
        <v/>
      </c>
      <c r="J274" s="79" t="str">
        <f>IF(COUNTIFS(TKB_HK2_Moi_Giang!$S:$S,ThongKe_GV!$C274,TKB_HK2_Moi_Giang!$K:$K,ThongKe_GV!J$1,TKB_HK2_Moi_Giang!$L:$L,ThongKe_GV!J$2)&gt;0,"X","")</f>
        <v/>
      </c>
      <c r="K274" s="79" t="str">
        <f>IF(COUNTIFS(TKB_HK2_Moi_Giang!$S:$S,ThongKe_GV!$C274,TKB_HK2_Moi_Giang!$K:$K,ThongKe_GV!K$1,TKB_HK2_Moi_Giang!$L:$L,ThongKe_GV!K$2)&gt;0,"X","")</f>
        <v/>
      </c>
      <c r="L274" s="79" t="str">
        <f>IF(COUNTIFS(TKB_HK2_Moi_Giang!$S:$S,ThongKe_GV!$C274,TKB_HK2_Moi_Giang!$K:$K,ThongKe_GV!L$1,TKB_HK2_Moi_Giang!$L:$L,ThongKe_GV!L$2)&gt;0,"X","")</f>
        <v/>
      </c>
      <c r="M274" s="79" t="str">
        <f>IF(COUNTIFS(TKB_HK2_Moi_Giang!$S:$S,ThongKe_GV!$C274,TKB_HK2_Moi_Giang!$K:$K,ThongKe_GV!M$1,TKB_HK2_Moi_Giang!$L:$L,ThongKe_GV!M$2)&gt;0,"X","")</f>
        <v/>
      </c>
      <c r="N274" s="79" t="str">
        <f>IF(COUNTIFS(TKB_HK2_Moi_Giang!$S:$S,ThongKe_GV!$C274,TKB_HK2_Moi_Giang!$K:$K,ThongKe_GV!N$1,TKB_HK2_Moi_Giang!$L:$L,ThongKe_GV!N$2)&gt;0,"X","")</f>
        <v/>
      </c>
      <c r="O274" s="79" t="str">
        <f>IF(COUNTIFS(TKB_HK2_Moi_Giang!$S:$S,ThongKe_GV!$C274,TKB_HK2_Moi_Giang!$K:$K,ThongKe_GV!O$1,TKB_HK2_Moi_Giang!$L:$L,ThongKe_GV!O$2)&gt;0,"X","")</f>
        <v/>
      </c>
      <c r="P274" s="79" t="str">
        <f>IF(COUNTIFS(TKB_HK2_Moi_Giang!$S:$S,ThongKe_GV!$C274,TKB_HK2_Moi_Giang!$K:$K,ThongKe_GV!P$1,TKB_HK2_Moi_Giang!$L:$L,ThongKe_GV!P$2)&gt;0,"X","")</f>
        <v/>
      </c>
      <c r="Q274" s="80" t="str">
        <f>IF(COUNTIFS(TKB_HK2_Moi_Giang!$S:$S,ThongKe_GV!$C274,TKB_HK2_Moi_Giang!$K:$K,ThongKe_GV!Q$1,TKB_HK2_Moi_Giang!$L:$L,ThongKe_GV!Q$2)&gt;0,"X","")</f>
        <v/>
      </c>
      <c r="R274" s="80" t="str">
        <f>IF(COUNTIFS(TKB_HK2_Moi_Giang!$S:$S,ThongKe_GV!$C274,TKB_HK2_Moi_Giang!$K:$K,ThongKe_GV!R$1,TKB_HK2_Moi_Giang!$L:$L,ThongKe_GV!R$2)&gt;0,"X","")</f>
        <v/>
      </c>
      <c r="S274" s="80" t="str">
        <f>IF(COUNTIFS(TKB_HK2_Moi_Giang!$S:$S,ThongKe_GV!$C274,TKB_HK2_Moi_Giang!$K:$K,ThongKe_GV!S$1,TKB_HK2_Moi_Giang!$L:$L,ThongKe_GV!S$2)&gt;0,"X","")</f>
        <v/>
      </c>
      <c r="T274" s="80" t="str">
        <f>IF(COUNTIFS(TKB_HK2_Moi_Giang!$S:$S,ThongKe_GV!$C274,TKB_HK2_Moi_Giang!$K:$K,ThongKe_GV!T$1,TKB_HK2_Moi_Giang!$L:$L,ThongKe_GV!T$2)&gt;0,"X","")</f>
        <v/>
      </c>
      <c r="U274" s="80" t="str">
        <f>IF(COUNTIFS(TKB_HK2_Moi_Giang!$S:$S,ThongKe_GV!$C274,TKB_HK2_Moi_Giang!$K:$K,ThongKe_GV!U$1,TKB_HK2_Moi_Giang!$L:$L,ThongKe_GV!U$2)&gt;0,"X","")</f>
        <v/>
      </c>
      <c r="V274" s="80" t="str">
        <f>IF(COUNTIFS(TKB_HK2_Moi_Giang!$S:$S,ThongKe_GV!$C274,TKB_HK2_Moi_Giang!$K:$K,ThongKe_GV!V$1,TKB_HK2_Moi_Giang!$L:$L,ThongKe_GV!V$2)&gt;0,"X","")</f>
        <v/>
      </c>
      <c r="W274" s="80" t="str">
        <f>IF(COUNTIFS(TKB_HK2_Moi_Giang!$S:$S,ThongKe_GV!$C274,TKB_HK2_Moi_Giang!$K:$K,ThongKe_GV!W$1,TKB_HK2_Moi_Giang!$L:$L,ThongKe_GV!W$2)&gt;0,"X","")</f>
        <v/>
      </c>
      <c r="X274" s="80" t="str">
        <f>IF(COUNTIFS(TKB_HK2_Moi_Giang!$S:$S,ThongKe_GV!$C274,TKB_HK2_Moi_Giang!$K:$K,ThongKe_GV!X$1,TKB_HK2_Moi_Giang!$L:$L,ThongKe_GV!X$2)&gt;0,"X","")</f>
        <v/>
      </c>
      <c r="Y274" s="80" t="str">
        <f>IF(COUNTIFS(TKB_HK2_Moi_Giang!$S:$S,ThongKe_GV!$C274,TKB_HK2_Moi_Giang!$K:$K,ThongKe_GV!Y$1,TKB_HK2_Moi_Giang!$L:$L,ThongKe_GV!Y$2)&gt;0,"X","")</f>
        <v/>
      </c>
      <c r="Z274" s="80" t="str">
        <f>IF(COUNTIFS(TKB_HK2_Moi_Giang!$S:$S,ThongKe_GV!$C274,TKB_HK2_Moi_Giang!$K:$K,ThongKe_GV!Z$1,TKB_HK2_Moi_Giang!$L:$L,ThongKe_GV!Z$2)&gt;0,"X","")</f>
        <v/>
      </c>
      <c r="AA274" s="80" t="str">
        <f>IF(COUNTIFS(TKB_HK2_Moi_Giang!$S:$S,ThongKe_GV!$C274,TKB_HK2_Moi_Giang!$K:$K,ThongKe_GV!AA$1,TKB_HK2_Moi_Giang!$L:$L,ThongKe_GV!AA$2)&gt;0,"X","")</f>
        <v/>
      </c>
      <c r="AB274" s="80" t="str">
        <f>IF(COUNTIFS(TKB_HK2_Moi_Giang!$S:$S,ThongKe_GV!$C274,TKB_HK2_Moi_Giang!$K:$K,ThongKe_GV!AB$1,TKB_HK2_Moi_Giang!$L:$L,ThongKe_GV!AB$2)&gt;0,"X","")</f>
        <v/>
      </c>
    </row>
    <row r="275">
      <c r="A275" s="46"/>
      <c r="B275" s="46"/>
      <c r="C275" s="85" t="s">
        <v>278</v>
      </c>
      <c r="D275" s="85" t="s">
        <v>279</v>
      </c>
      <c r="E275" s="90" t="str">
        <f>IF(COUNTIFS(TKB_HK2_Moi_Giang!$S:$S,ThongKe_GV!$C275,TKB_HK2_Moi_Giang!$K:$K,ThongKe_GV!E$1,TKB_HK2_Moi_Giang!$L:$L,ThongKe_GV!E$2)&gt;0,"X","")</f>
        <v/>
      </c>
      <c r="F275" s="79" t="str">
        <f>IF(COUNTIFS(TKB_HK2_Moi_Giang!$S:$S,ThongKe_GV!$C275,TKB_HK2_Moi_Giang!$K:$K,ThongKe_GV!F$1,TKB_HK2_Moi_Giang!$L:$L,ThongKe_GV!F$2)&gt;0,"X","")</f>
        <v/>
      </c>
      <c r="G275" s="79" t="str">
        <f>IF(COUNTIFS(TKB_HK2_Moi_Giang!$S:$S,ThongKe_GV!$C275,TKB_HK2_Moi_Giang!$K:$K,ThongKe_GV!G$1,TKB_HK2_Moi_Giang!$L:$L,ThongKe_GV!G$2)&gt;0,"X","")</f>
        <v/>
      </c>
      <c r="H275" s="79" t="str">
        <f>IF(COUNTIFS(TKB_HK2_Moi_Giang!$S:$S,ThongKe_GV!$C275,TKB_HK2_Moi_Giang!$K:$K,ThongKe_GV!H$1,TKB_HK2_Moi_Giang!$L:$L,ThongKe_GV!H$2)&gt;0,"X","")</f>
        <v/>
      </c>
      <c r="I275" s="79" t="str">
        <f>IF(COUNTIFS(TKB_HK2_Moi_Giang!$S:$S,ThongKe_GV!$C275,TKB_HK2_Moi_Giang!$K:$K,ThongKe_GV!I$1,TKB_HK2_Moi_Giang!$L:$L,ThongKe_GV!I$2)&gt;0,"X","")</f>
        <v/>
      </c>
      <c r="J275" s="79" t="str">
        <f>IF(COUNTIFS(TKB_HK2_Moi_Giang!$S:$S,ThongKe_GV!$C275,TKB_HK2_Moi_Giang!$K:$K,ThongKe_GV!J$1,TKB_HK2_Moi_Giang!$L:$L,ThongKe_GV!J$2)&gt;0,"X","")</f>
        <v/>
      </c>
      <c r="K275" s="79" t="str">
        <f>IF(COUNTIFS(TKB_HK2_Moi_Giang!$S:$S,ThongKe_GV!$C275,TKB_HK2_Moi_Giang!$K:$K,ThongKe_GV!K$1,TKB_HK2_Moi_Giang!$L:$L,ThongKe_GV!K$2)&gt;0,"X","")</f>
        <v/>
      </c>
      <c r="L275" s="79" t="str">
        <f>IF(COUNTIFS(TKB_HK2_Moi_Giang!$S:$S,ThongKe_GV!$C275,TKB_HK2_Moi_Giang!$K:$K,ThongKe_GV!L$1,TKB_HK2_Moi_Giang!$L:$L,ThongKe_GV!L$2)&gt;0,"X","")</f>
        <v/>
      </c>
      <c r="M275" s="79" t="str">
        <f>IF(COUNTIFS(TKB_HK2_Moi_Giang!$S:$S,ThongKe_GV!$C275,TKB_HK2_Moi_Giang!$K:$K,ThongKe_GV!M$1,TKB_HK2_Moi_Giang!$L:$L,ThongKe_GV!M$2)&gt;0,"X","")</f>
        <v/>
      </c>
      <c r="N275" s="79" t="str">
        <f>IF(COUNTIFS(TKB_HK2_Moi_Giang!$S:$S,ThongKe_GV!$C275,TKB_HK2_Moi_Giang!$K:$K,ThongKe_GV!N$1,TKB_HK2_Moi_Giang!$L:$L,ThongKe_GV!N$2)&gt;0,"X","")</f>
        <v/>
      </c>
      <c r="O275" s="79" t="str">
        <f>IF(COUNTIFS(TKB_HK2_Moi_Giang!$S:$S,ThongKe_GV!$C275,TKB_HK2_Moi_Giang!$K:$K,ThongKe_GV!O$1,TKB_HK2_Moi_Giang!$L:$L,ThongKe_GV!O$2)&gt;0,"X","")</f>
        <v/>
      </c>
      <c r="P275" s="79" t="str">
        <f>IF(COUNTIFS(TKB_HK2_Moi_Giang!$S:$S,ThongKe_GV!$C275,TKB_HK2_Moi_Giang!$K:$K,ThongKe_GV!P$1,TKB_HK2_Moi_Giang!$L:$L,ThongKe_GV!P$2)&gt;0,"X","")</f>
        <v/>
      </c>
      <c r="Q275" s="80" t="str">
        <f>IF(COUNTIFS(TKB_HK2_Moi_Giang!$S:$S,ThongKe_GV!$C275,TKB_HK2_Moi_Giang!$K:$K,ThongKe_GV!Q$1,TKB_HK2_Moi_Giang!$L:$L,ThongKe_GV!Q$2)&gt;0,"X","")</f>
        <v/>
      </c>
      <c r="R275" s="80" t="str">
        <f>IF(COUNTIFS(TKB_HK2_Moi_Giang!$S:$S,ThongKe_GV!$C275,TKB_HK2_Moi_Giang!$K:$K,ThongKe_GV!R$1,TKB_HK2_Moi_Giang!$L:$L,ThongKe_GV!R$2)&gt;0,"X","")</f>
        <v/>
      </c>
      <c r="S275" s="80" t="str">
        <f>IF(COUNTIFS(TKB_HK2_Moi_Giang!$S:$S,ThongKe_GV!$C275,TKB_HK2_Moi_Giang!$K:$K,ThongKe_GV!S$1,TKB_HK2_Moi_Giang!$L:$L,ThongKe_GV!S$2)&gt;0,"X","")</f>
        <v/>
      </c>
      <c r="T275" s="80" t="str">
        <f>IF(COUNTIFS(TKB_HK2_Moi_Giang!$S:$S,ThongKe_GV!$C275,TKB_HK2_Moi_Giang!$K:$K,ThongKe_GV!T$1,TKB_HK2_Moi_Giang!$L:$L,ThongKe_GV!T$2)&gt;0,"X","")</f>
        <v/>
      </c>
      <c r="U275" s="80" t="str">
        <f>IF(COUNTIFS(TKB_HK2_Moi_Giang!$S:$S,ThongKe_GV!$C275,TKB_HK2_Moi_Giang!$K:$K,ThongKe_GV!U$1,TKB_HK2_Moi_Giang!$L:$L,ThongKe_GV!U$2)&gt;0,"X","")</f>
        <v/>
      </c>
      <c r="V275" s="80" t="str">
        <f>IF(COUNTIFS(TKB_HK2_Moi_Giang!$S:$S,ThongKe_GV!$C275,TKB_HK2_Moi_Giang!$K:$K,ThongKe_GV!V$1,TKB_HK2_Moi_Giang!$L:$L,ThongKe_GV!V$2)&gt;0,"X","")</f>
        <v/>
      </c>
      <c r="W275" s="80" t="str">
        <f>IF(COUNTIFS(TKB_HK2_Moi_Giang!$S:$S,ThongKe_GV!$C275,TKB_HK2_Moi_Giang!$K:$K,ThongKe_GV!W$1,TKB_HK2_Moi_Giang!$L:$L,ThongKe_GV!W$2)&gt;0,"X","")</f>
        <v/>
      </c>
      <c r="X275" s="80" t="str">
        <f>IF(COUNTIFS(TKB_HK2_Moi_Giang!$S:$S,ThongKe_GV!$C275,TKB_HK2_Moi_Giang!$K:$K,ThongKe_GV!X$1,TKB_HK2_Moi_Giang!$L:$L,ThongKe_GV!X$2)&gt;0,"X","")</f>
        <v/>
      </c>
      <c r="Y275" s="80" t="str">
        <f>IF(COUNTIFS(TKB_HK2_Moi_Giang!$S:$S,ThongKe_GV!$C275,TKB_HK2_Moi_Giang!$K:$K,ThongKe_GV!Y$1,TKB_HK2_Moi_Giang!$L:$L,ThongKe_GV!Y$2)&gt;0,"X","")</f>
        <v/>
      </c>
      <c r="Z275" s="80" t="str">
        <f>IF(COUNTIFS(TKB_HK2_Moi_Giang!$S:$S,ThongKe_GV!$C275,TKB_HK2_Moi_Giang!$K:$K,ThongKe_GV!Z$1,TKB_HK2_Moi_Giang!$L:$L,ThongKe_GV!Z$2)&gt;0,"X","")</f>
        <v/>
      </c>
      <c r="AA275" s="80" t="str">
        <f>IF(COUNTIFS(TKB_HK2_Moi_Giang!$S:$S,ThongKe_GV!$C275,TKB_HK2_Moi_Giang!$K:$K,ThongKe_GV!AA$1,TKB_HK2_Moi_Giang!$L:$L,ThongKe_GV!AA$2)&gt;0,"X","")</f>
        <v/>
      </c>
      <c r="AB275" s="80" t="str">
        <f>IF(COUNTIFS(TKB_HK2_Moi_Giang!$S:$S,ThongKe_GV!$C275,TKB_HK2_Moi_Giang!$K:$K,ThongKe_GV!AB$1,TKB_HK2_Moi_Giang!$L:$L,ThongKe_GV!AB$2)&gt;0,"X","")</f>
        <v/>
      </c>
    </row>
    <row r="276">
      <c r="A276" s="46"/>
      <c r="B276" s="46"/>
      <c r="C276" s="85" t="s">
        <v>791</v>
      </c>
      <c r="D276" s="85" t="s">
        <v>823</v>
      </c>
      <c r="E276" s="90" t="str">
        <f>IF(COUNTIFS(TKB_HK2_Moi_Giang!$S:$S,ThongKe_GV!$C276,TKB_HK2_Moi_Giang!$K:$K,ThongKe_GV!E$1,TKB_HK2_Moi_Giang!$L:$L,ThongKe_GV!E$2)&gt;0,"X","")</f>
        <v/>
      </c>
      <c r="F276" s="79" t="str">
        <f>IF(COUNTIFS(TKB_HK2_Moi_Giang!$S:$S,ThongKe_GV!$C276,TKB_HK2_Moi_Giang!$K:$K,ThongKe_GV!F$1,TKB_HK2_Moi_Giang!$L:$L,ThongKe_GV!F$2)&gt;0,"X","")</f>
        <v/>
      </c>
      <c r="G276" s="79" t="str">
        <f>IF(COUNTIFS(TKB_HK2_Moi_Giang!$S:$S,ThongKe_GV!$C276,TKB_HK2_Moi_Giang!$K:$K,ThongKe_GV!G$1,TKB_HK2_Moi_Giang!$L:$L,ThongKe_GV!G$2)&gt;0,"X","")</f>
        <v/>
      </c>
      <c r="H276" s="79" t="str">
        <f>IF(COUNTIFS(TKB_HK2_Moi_Giang!$S:$S,ThongKe_GV!$C276,TKB_HK2_Moi_Giang!$K:$K,ThongKe_GV!H$1,TKB_HK2_Moi_Giang!$L:$L,ThongKe_GV!H$2)&gt;0,"X","")</f>
        <v/>
      </c>
      <c r="I276" s="79" t="str">
        <f>IF(COUNTIFS(TKB_HK2_Moi_Giang!$S:$S,ThongKe_GV!$C276,TKB_HK2_Moi_Giang!$K:$K,ThongKe_GV!I$1,TKB_HK2_Moi_Giang!$L:$L,ThongKe_GV!I$2)&gt;0,"X","")</f>
        <v/>
      </c>
      <c r="J276" s="79" t="str">
        <f>IF(COUNTIFS(TKB_HK2_Moi_Giang!$S:$S,ThongKe_GV!$C276,TKB_HK2_Moi_Giang!$K:$K,ThongKe_GV!J$1,TKB_HK2_Moi_Giang!$L:$L,ThongKe_GV!J$2)&gt;0,"X","")</f>
        <v/>
      </c>
      <c r="K276" s="79" t="str">
        <f>IF(COUNTIFS(TKB_HK2_Moi_Giang!$S:$S,ThongKe_GV!$C276,TKB_HK2_Moi_Giang!$K:$K,ThongKe_GV!K$1,TKB_HK2_Moi_Giang!$L:$L,ThongKe_GV!K$2)&gt;0,"X","")</f>
        <v/>
      </c>
      <c r="L276" s="79" t="str">
        <f>IF(COUNTIFS(TKB_HK2_Moi_Giang!$S:$S,ThongKe_GV!$C276,TKB_HK2_Moi_Giang!$K:$K,ThongKe_GV!L$1,TKB_HK2_Moi_Giang!$L:$L,ThongKe_GV!L$2)&gt;0,"X","")</f>
        <v/>
      </c>
      <c r="M276" s="79" t="str">
        <f>IF(COUNTIFS(TKB_HK2_Moi_Giang!$S:$S,ThongKe_GV!$C276,TKB_HK2_Moi_Giang!$K:$K,ThongKe_GV!M$1,TKB_HK2_Moi_Giang!$L:$L,ThongKe_GV!M$2)&gt;0,"X","")</f>
        <v/>
      </c>
      <c r="N276" s="79" t="str">
        <f>IF(COUNTIFS(TKB_HK2_Moi_Giang!$S:$S,ThongKe_GV!$C276,TKB_HK2_Moi_Giang!$K:$K,ThongKe_GV!N$1,TKB_HK2_Moi_Giang!$L:$L,ThongKe_GV!N$2)&gt;0,"X","")</f>
        <v/>
      </c>
      <c r="O276" s="79" t="str">
        <f>IF(COUNTIFS(TKB_HK2_Moi_Giang!$S:$S,ThongKe_GV!$C276,TKB_HK2_Moi_Giang!$K:$K,ThongKe_GV!O$1,TKB_HK2_Moi_Giang!$L:$L,ThongKe_GV!O$2)&gt;0,"X","")</f>
        <v/>
      </c>
      <c r="P276" s="79" t="str">
        <f>IF(COUNTIFS(TKB_HK2_Moi_Giang!$S:$S,ThongKe_GV!$C276,TKB_HK2_Moi_Giang!$K:$K,ThongKe_GV!P$1,TKB_HK2_Moi_Giang!$L:$L,ThongKe_GV!P$2)&gt;0,"X","")</f>
        <v/>
      </c>
      <c r="Q276" s="80" t="str">
        <f>IF(COUNTIFS(TKB_HK2_Moi_Giang!$S:$S,ThongKe_GV!$C276,TKB_HK2_Moi_Giang!$K:$K,ThongKe_GV!Q$1,TKB_HK2_Moi_Giang!$L:$L,ThongKe_GV!Q$2)&gt;0,"X","")</f>
        <v/>
      </c>
      <c r="R276" s="80" t="str">
        <f>IF(COUNTIFS(TKB_HK2_Moi_Giang!$S:$S,ThongKe_GV!$C276,TKB_HK2_Moi_Giang!$K:$K,ThongKe_GV!R$1,TKB_HK2_Moi_Giang!$L:$L,ThongKe_GV!R$2)&gt;0,"X","")</f>
        <v/>
      </c>
      <c r="S276" s="80" t="str">
        <f>IF(COUNTIFS(TKB_HK2_Moi_Giang!$S:$S,ThongKe_GV!$C276,TKB_HK2_Moi_Giang!$K:$K,ThongKe_GV!S$1,TKB_HK2_Moi_Giang!$L:$L,ThongKe_GV!S$2)&gt;0,"X","")</f>
        <v/>
      </c>
      <c r="T276" s="80" t="str">
        <f>IF(COUNTIFS(TKB_HK2_Moi_Giang!$S:$S,ThongKe_GV!$C276,TKB_HK2_Moi_Giang!$K:$K,ThongKe_GV!T$1,TKB_HK2_Moi_Giang!$L:$L,ThongKe_GV!T$2)&gt;0,"X","")</f>
        <v/>
      </c>
      <c r="U276" s="80" t="str">
        <f>IF(COUNTIFS(TKB_HK2_Moi_Giang!$S:$S,ThongKe_GV!$C276,TKB_HK2_Moi_Giang!$K:$K,ThongKe_GV!U$1,TKB_HK2_Moi_Giang!$L:$L,ThongKe_GV!U$2)&gt;0,"X","")</f>
        <v/>
      </c>
      <c r="V276" s="80" t="str">
        <f>IF(COUNTIFS(TKB_HK2_Moi_Giang!$S:$S,ThongKe_GV!$C276,TKB_HK2_Moi_Giang!$K:$K,ThongKe_GV!V$1,TKB_HK2_Moi_Giang!$L:$L,ThongKe_GV!V$2)&gt;0,"X","")</f>
        <v/>
      </c>
      <c r="W276" s="80" t="str">
        <f>IF(COUNTIFS(TKB_HK2_Moi_Giang!$S:$S,ThongKe_GV!$C276,TKB_HK2_Moi_Giang!$K:$K,ThongKe_GV!W$1,TKB_HK2_Moi_Giang!$L:$L,ThongKe_GV!W$2)&gt;0,"X","")</f>
        <v/>
      </c>
      <c r="X276" s="80" t="str">
        <f>IF(COUNTIFS(TKB_HK2_Moi_Giang!$S:$S,ThongKe_GV!$C276,TKB_HK2_Moi_Giang!$K:$K,ThongKe_GV!X$1,TKB_HK2_Moi_Giang!$L:$L,ThongKe_GV!X$2)&gt;0,"X","")</f>
        <v/>
      </c>
      <c r="Y276" s="80" t="str">
        <f>IF(COUNTIFS(TKB_HK2_Moi_Giang!$S:$S,ThongKe_GV!$C276,TKB_HK2_Moi_Giang!$K:$K,ThongKe_GV!Y$1,TKB_HK2_Moi_Giang!$L:$L,ThongKe_GV!Y$2)&gt;0,"X","")</f>
        <v/>
      </c>
      <c r="Z276" s="80" t="str">
        <f>IF(COUNTIFS(TKB_HK2_Moi_Giang!$S:$S,ThongKe_GV!$C276,TKB_HK2_Moi_Giang!$K:$K,ThongKe_GV!Z$1,TKB_HK2_Moi_Giang!$L:$L,ThongKe_GV!Z$2)&gt;0,"X","")</f>
        <v/>
      </c>
      <c r="AA276" s="80" t="str">
        <f>IF(COUNTIFS(TKB_HK2_Moi_Giang!$S:$S,ThongKe_GV!$C276,TKB_HK2_Moi_Giang!$K:$K,ThongKe_GV!AA$1,TKB_HK2_Moi_Giang!$L:$L,ThongKe_GV!AA$2)&gt;0,"X","")</f>
        <v/>
      </c>
      <c r="AB276" s="80" t="str">
        <f>IF(COUNTIFS(TKB_HK2_Moi_Giang!$S:$S,ThongKe_GV!$C276,TKB_HK2_Moi_Giang!$K:$K,ThongKe_GV!AB$1,TKB_HK2_Moi_Giang!$L:$L,ThongKe_GV!AB$2)&gt;0,"X","")</f>
        <v/>
      </c>
    </row>
    <row r="277">
      <c r="A277" s="46"/>
      <c r="B277" s="46"/>
      <c r="C277" s="85" t="s">
        <v>230</v>
      </c>
      <c r="D277" s="85" t="s">
        <v>231</v>
      </c>
      <c r="E277" s="90" t="str">
        <f>IF(COUNTIFS(TKB_HK2_Moi_Giang!$S:$S,ThongKe_GV!$C277,TKB_HK2_Moi_Giang!$K:$K,ThongKe_GV!E$1,TKB_HK2_Moi_Giang!$L:$L,ThongKe_GV!E$2)&gt;0,"X","")</f>
        <v/>
      </c>
      <c r="F277" s="79" t="str">
        <f>IF(COUNTIFS(TKB_HK2_Moi_Giang!$S:$S,ThongKe_GV!$C277,TKB_HK2_Moi_Giang!$K:$K,ThongKe_GV!F$1,TKB_HK2_Moi_Giang!$L:$L,ThongKe_GV!F$2)&gt;0,"X","")</f>
        <v/>
      </c>
      <c r="G277" s="79" t="str">
        <f>IF(COUNTIFS(TKB_HK2_Moi_Giang!$S:$S,ThongKe_GV!$C277,TKB_HK2_Moi_Giang!$K:$K,ThongKe_GV!G$1,TKB_HK2_Moi_Giang!$L:$L,ThongKe_GV!G$2)&gt;0,"X","")</f>
        <v/>
      </c>
      <c r="H277" s="79" t="str">
        <f>IF(COUNTIFS(TKB_HK2_Moi_Giang!$S:$S,ThongKe_GV!$C277,TKB_HK2_Moi_Giang!$K:$K,ThongKe_GV!H$1,TKB_HK2_Moi_Giang!$L:$L,ThongKe_GV!H$2)&gt;0,"X","")</f>
        <v/>
      </c>
      <c r="I277" s="79" t="str">
        <f>IF(COUNTIFS(TKB_HK2_Moi_Giang!$S:$S,ThongKe_GV!$C277,TKB_HK2_Moi_Giang!$K:$K,ThongKe_GV!I$1,TKB_HK2_Moi_Giang!$L:$L,ThongKe_GV!I$2)&gt;0,"X","")</f>
        <v/>
      </c>
      <c r="J277" s="79" t="str">
        <f>IF(COUNTIFS(TKB_HK2_Moi_Giang!$S:$S,ThongKe_GV!$C277,TKB_HK2_Moi_Giang!$K:$K,ThongKe_GV!J$1,TKB_HK2_Moi_Giang!$L:$L,ThongKe_GV!J$2)&gt;0,"X","")</f>
        <v/>
      </c>
      <c r="K277" s="79" t="str">
        <f>IF(COUNTIFS(TKB_HK2_Moi_Giang!$S:$S,ThongKe_GV!$C277,TKB_HK2_Moi_Giang!$K:$K,ThongKe_GV!K$1,TKB_HK2_Moi_Giang!$L:$L,ThongKe_GV!K$2)&gt;0,"X","")</f>
        <v/>
      </c>
      <c r="L277" s="79" t="str">
        <f>IF(COUNTIFS(TKB_HK2_Moi_Giang!$S:$S,ThongKe_GV!$C277,TKB_HK2_Moi_Giang!$K:$K,ThongKe_GV!L$1,TKB_HK2_Moi_Giang!$L:$L,ThongKe_GV!L$2)&gt;0,"X","")</f>
        <v/>
      </c>
      <c r="M277" s="79" t="str">
        <f>IF(COUNTIFS(TKB_HK2_Moi_Giang!$S:$S,ThongKe_GV!$C277,TKB_HK2_Moi_Giang!$K:$K,ThongKe_GV!M$1,TKB_HK2_Moi_Giang!$L:$L,ThongKe_GV!M$2)&gt;0,"X","")</f>
        <v/>
      </c>
      <c r="N277" s="79" t="str">
        <f>IF(COUNTIFS(TKB_HK2_Moi_Giang!$S:$S,ThongKe_GV!$C277,TKB_HK2_Moi_Giang!$K:$K,ThongKe_GV!N$1,TKB_HK2_Moi_Giang!$L:$L,ThongKe_GV!N$2)&gt;0,"X","")</f>
        <v/>
      </c>
      <c r="O277" s="79" t="str">
        <f>IF(COUNTIFS(TKB_HK2_Moi_Giang!$S:$S,ThongKe_GV!$C277,TKB_HK2_Moi_Giang!$K:$K,ThongKe_GV!O$1,TKB_HK2_Moi_Giang!$L:$L,ThongKe_GV!O$2)&gt;0,"X","")</f>
        <v/>
      </c>
      <c r="P277" s="79" t="str">
        <f>IF(COUNTIFS(TKB_HK2_Moi_Giang!$S:$S,ThongKe_GV!$C277,TKB_HK2_Moi_Giang!$K:$K,ThongKe_GV!P$1,TKB_HK2_Moi_Giang!$L:$L,ThongKe_GV!P$2)&gt;0,"X","")</f>
        <v/>
      </c>
      <c r="Q277" s="80" t="str">
        <f>IF(COUNTIFS(TKB_HK2_Moi_Giang!$S:$S,ThongKe_GV!$C277,TKB_HK2_Moi_Giang!$K:$K,ThongKe_GV!Q$1,TKB_HK2_Moi_Giang!$L:$L,ThongKe_GV!Q$2)&gt;0,"X","")</f>
        <v/>
      </c>
      <c r="R277" s="80" t="str">
        <f>IF(COUNTIFS(TKB_HK2_Moi_Giang!$S:$S,ThongKe_GV!$C277,TKB_HK2_Moi_Giang!$K:$K,ThongKe_GV!R$1,TKB_HK2_Moi_Giang!$L:$L,ThongKe_GV!R$2)&gt;0,"X","")</f>
        <v/>
      </c>
      <c r="S277" s="80" t="str">
        <f>IF(COUNTIFS(TKB_HK2_Moi_Giang!$S:$S,ThongKe_GV!$C277,TKB_HK2_Moi_Giang!$K:$K,ThongKe_GV!S$1,TKB_HK2_Moi_Giang!$L:$L,ThongKe_GV!S$2)&gt;0,"X","")</f>
        <v/>
      </c>
      <c r="T277" s="80" t="str">
        <f>IF(COUNTIFS(TKB_HK2_Moi_Giang!$S:$S,ThongKe_GV!$C277,TKB_HK2_Moi_Giang!$K:$K,ThongKe_GV!T$1,TKB_HK2_Moi_Giang!$L:$L,ThongKe_GV!T$2)&gt;0,"X","")</f>
        <v/>
      </c>
      <c r="U277" s="80" t="str">
        <f>IF(COUNTIFS(TKB_HK2_Moi_Giang!$S:$S,ThongKe_GV!$C277,TKB_HK2_Moi_Giang!$K:$K,ThongKe_GV!U$1,TKB_HK2_Moi_Giang!$L:$L,ThongKe_GV!U$2)&gt;0,"X","")</f>
        <v/>
      </c>
      <c r="V277" s="80" t="str">
        <f>IF(COUNTIFS(TKB_HK2_Moi_Giang!$S:$S,ThongKe_GV!$C277,TKB_HK2_Moi_Giang!$K:$K,ThongKe_GV!V$1,TKB_HK2_Moi_Giang!$L:$L,ThongKe_GV!V$2)&gt;0,"X","")</f>
        <v/>
      </c>
      <c r="W277" s="80" t="str">
        <f>IF(COUNTIFS(TKB_HK2_Moi_Giang!$S:$S,ThongKe_GV!$C277,TKB_HK2_Moi_Giang!$K:$K,ThongKe_GV!W$1,TKB_HK2_Moi_Giang!$L:$L,ThongKe_GV!W$2)&gt;0,"X","")</f>
        <v/>
      </c>
      <c r="X277" s="80" t="str">
        <f>IF(COUNTIFS(TKB_HK2_Moi_Giang!$S:$S,ThongKe_GV!$C277,TKB_HK2_Moi_Giang!$K:$K,ThongKe_GV!X$1,TKB_HK2_Moi_Giang!$L:$L,ThongKe_GV!X$2)&gt;0,"X","")</f>
        <v/>
      </c>
      <c r="Y277" s="80" t="str">
        <f>IF(COUNTIFS(TKB_HK2_Moi_Giang!$S:$S,ThongKe_GV!$C277,TKB_HK2_Moi_Giang!$K:$K,ThongKe_GV!Y$1,TKB_HK2_Moi_Giang!$L:$L,ThongKe_GV!Y$2)&gt;0,"X","")</f>
        <v/>
      </c>
      <c r="Z277" s="80" t="str">
        <f>IF(COUNTIFS(TKB_HK2_Moi_Giang!$S:$S,ThongKe_GV!$C277,TKB_HK2_Moi_Giang!$K:$K,ThongKe_GV!Z$1,TKB_HK2_Moi_Giang!$L:$L,ThongKe_GV!Z$2)&gt;0,"X","")</f>
        <v/>
      </c>
      <c r="AA277" s="80" t="str">
        <f>IF(COUNTIFS(TKB_HK2_Moi_Giang!$S:$S,ThongKe_GV!$C277,TKB_HK2_Moi_Giang!$K:$K,ThongKe_GV!AA$1,TKB_HK2_Moi_Giang!$L:$L,ThongKe_GV!AA$2)&gt;0,"X","")</f>
        <v/>
      </c>
      <c r="AB277" s="80" t="str">
        <f>IF(COUNTIFS(TKB_HK2_Moi_Giang!$S:$S,ThongKe_GV!$C277,TKB_HK2_Moi_Giang!$K:$K,ThongKe_GV!AB$1,TKB_HK2_Moi_Giang!$L:$L,ThongKe_GV!AB$2)&gt;0,"X","")</f>
        <v/>
      </c>
    </row>
    <row r="278">
      <c r="A278" s="46"/>
      <c r="B278" s="46"/>
      <c r="C278" s="92" t="s">
        <v>824</v>
      </c>
      <c r="D278" s="92" t="s">
        <v>825</v>
      </c>
      <c r="E278" s="90" t="str">
        <f>IF(COUNTIFS(TKB_HK2_Moi_Giang!$S:$S,ThongKe_GV!$C278,TKB_HK2_Moi_Giang!$K:$K,ThongKe_GV!E$1,TKB_HK2_Moi_Giang!$L:$L,ThongKe_GV!E$2)&gt;0,"X","")</f>
        <v/>
      </c>
      <c r="F278" s="79" t="str">
        <f>IF(COUNTIFS(TKB_HK2_Moi_Giang!$S:$S,ThongKe_GV!$C278,TKB_HK2_Moi_Giang!$K:$K,ThongKe_GV!F$1,TKB_HK2_Moi_Giang!$L:$L,ThongKe_GV!F$2)&gt;0,"X","")</f>
        <v/>
      </c>
      <c r="G278" s="79" t="str">
        <f>IF(COUNTIFS(TKB_HK2_Moi_Giang!$S:$S,ThongKe_GV!$C278,TKB_HK2_Moi_Giang!$K:$K,ThongKe_GV!G$1,TKB_HK2_Moi_Giang!$L:$L,ThongKe_GV!G$2)&gt;0,"X","")</f>
        <v/>
      </c>
      <c r="H278" s="79" t="str">
        <f>IF(COUNTIFS(TKB_HK2_Moi_Giang!$S:$S,ThongKe_GV!$C278,TKB_HK2_Moi_Giang!$K:$K,ThongKe_GV!H$1,TKB_HK2_Moi_Giang!$L:$L,ThongKe_GV!H$2)&gt;0,"X","")</f>
        <v/>
      </c>
      <c r="I278" s="79" t="str">
        <f>IF(COUNTIFS(TKB_HK2_Moi_Giang!$S:$S,ThongKe_GV!$C278,TKB_HK2_Moi_Giang!$K:$K,ThongKe_GV!I$1,TKB_HK2_Moi_Giang!$L:$L,ThongKe_GV!I$2)&gt;0,"X","")</f>
        <v/>
      </c>
      <c r="J278" s="79" t="str">
        <f>IF(COUNTIFS(TKB_HK2_Moi_Giang!$S:$S,ThongKe_GV!$C278,TKB_HK2_Moi_Giang!$K:$K,ThongKe_GV!J$1,TKB_HK2_Moi_Giang!$L:$L,ThongKe_GV!J$2)&gt;0,"X","")</f>
        <v/>
      </c>
      <c r="K278" s="79" t="str">
        <f>IF(COUNTIFS(TKB_HK2_Moi_Giang!$S:$S,ThongKe_GV!$C278,TKB_HK2_Moi_Giang!$K:$K,ThongKe_GV!K$1,TKB_HK2_Moi_Giang!$L:$L,ThongKe_GV!K$2)&gt;0,"X","")</f>
        <v/>
      </c>
      <c r="L278" s="79" t="str">
        <f>IF(COUNTIFS(TKB_HK2_Moi_Giang!$S:$S,ThongKe_GV!$C278,TKB_HK2_Moi_Giang!$K:$K,ThongKe_GV!L$1,TKB_HK2_Moi_Giang!$L:$L,ThongKe_GV!L$2)&gt;0,"X","")</f>
        <v/>
      </c>
      <c r="M278" s="79" t="str">
        <f>IF(COUNTIFS(TKB_HK2_Moi_Giang!$S:$S,ThongKe_GV!$C278,TKB_HK2_Moi_Giang!$K:$K,ThongKe_GV!M$1,TKB_HK2_Moi_Giang!$L:$L,ThongKe_GV!M$2)&gt;0,"X","")</f>
        <v/>
      </c>
      <c r="N278" s="79" t="str">
        <f>IF(COUNTIFS(TKB_HK2_Moi_Giang!$S:$S,ThongKe_GV!$C278,TKB_HK2_Moi_Giang!$K:$K,ThongKe_GV!N$1,TKB_HK2_Moi_Giang!$L:$L,ThongKe_GV!N$2)&gt;0,"X","")</f>
        <v/>
      </c>
      <c r="O278" s="79" t="str">
        <f>IF(COUNTIFS(TKB_HK2_Moi_Giang!$S:$S,ThongKe_GV!$C278,TKB_HK2_Moi_Giang!$K:$K,ThongKe_GV!O$1,TKB_HK2_Moi_Giang!$L:$L,ThongKe_GV!O$2)&gt;0,"X","")</f>
        <v/>
      </c>
      <c r="P278" s="79" t="str">
        <f>IF(COUNTIFS(TKB_HK2_Moi_Giang!$S:$S,ThongKe_GV!$C278,TKB_HK2_Moi_Giang!$K:$K,ThongKe_GV!P$1,TKB_HK2_Moi_Giang!$L:$L,ThongKe_GV!P$2)&gt;0,"X","")</f>
        <v/>
      </c>
      <c r="Q278" s="80" t="str">
        <f>IF(COUNTIFS(TKB_HK2_Moi_Giang!$S:$S,ThongKe_GV!$C278,TKB_HK2_Moi_Giang!$K:$K,ThongKe_GV!Q$1,TKB_HK2_Moi_Giang!$L:$L,ThongKe_GV!Q$2)&gt;0,"X","")</f>
        <v/>
      </c>
      <c r="R278" s="80" t="str">
        <f>IF(COUNTIFS(TKB_HK2_Moi_Giang!$S:$S,ThongKe_GV!$C278,TKB_HK2_Moi_Giang!$K:$K,ThongKe_GV!R$1,TKB_HK2_Moi_Giang!$L:$L,ThongKe_GV!R$2)&gt;0,"X","")</f>
        <v/>
      </c>
      <c r="S278" s="80" t="str">
        <f>IF(COUNTIFS(TKB_HK2_Moi_Giang!$S:$S,ThongKe_GV!$C278,TKB_HK2_Moi_Giang!$K:$K,ThongKe_GV!S$1,TKB_HK2_Moi_Giang!$L:$L,ThongKe_GV!S$2)&gt;0,"X","")</f>
        <v/>
      </c>
      <c r="T278" s="80" t="str">
        <f>IF(COUNTIFS(TKB_HK2_Moi_Giang!$S:$S,ThongKe_GV!$C278,TKB_HK2_Moi_Giang!$K:$K,ThongKe_GV!T$1,TKB_HK2_Moi_Giang!$L:$L,ThongKe_GV!T$2)&gt;0,"X","")</f>
        <v/>
      </c>
      <c r="U278" s="80" t="str">
        <f>IF(COUNTIFS(TKB_HK2_Moi_Giang!$S:$S,ThongKe_GV!$C278,TKB_HK2_Moi_Giang!$K:$K,ThongKe_GV!U$1,TKB_HK2_Moi_Giang!$L:$L,ThongKe_GV!U$2)&gt;0,"X","")</f>
        <v/>
      </c>
      <c r="V278" s="80" t="str">
        <f>IF(COUNTIFS(TKB_HK2_Moi_Giang!$S:$S,ThongKe_GV!$C278,TKB_HK2_Moi_Giang!$K:$K,ThongKe_GV!V$1,TKB_HK2_Moi_Giang!$L:$L,ThongKe_GV!V$2)&gt;0,"X","")</f>
        <v/>
      </c>
      <c r="W278" s="80" t="str">
        <f>IF(COUNTIFS(TKB_HK2_Moi_Giang!$S:$S,ThongKe_GV!$C278,TKB_HK2_Moi_Giang!$K:$K,ThongKe_GV!W$1,TKB_HK2_Moi_Giang!$L:$L,ThongKe_GV!W$2)&gt;0,"X","")</f>
        <v/>
      </c>
      <c r="X278" s="80" t="str">
        <f>IF(COUNTIFS(TKB_HK2_Moi_Giang!$S:$S,ThongKe_GV!$C278,TKB_HK2_Moi_Giang!$K:$K,ThongKe_GV!X$1,TKB_HK2_Moi_Giang!$L:$L,ThongKe_GV!X$2)&gt;0,"X","")</f>
        <v/>
      </c>
      <c r="Y278" s="80" t="str">
        <f>IF(COUNTIFS(TKB_HK2_Moi_Giang!$S:$S,ThongKe_GV!$C278,TKB_HK2_Moi_Giang!$K:$K,ThongKe_GV!Y$1,TKB_HK2_Moi_Giang!$L:$L,ThongKe_GV!Y$2)&gt;0,"X","")</f>
        <v/>
      </c>
      <c r="Z278" s="80" t="str">
        <f>IF(COUNTIFS(TKB_HK2_Moi_Giang!$S:$S,ThongKe_GV!$C278,TKB_HK2_Moi_Giang!$K:$K,ThongKe_GV!Z$1,TKB_HK2_Moi_Giang!$L:$L,ThongKe_GV!Z$2)&gt;0,"X","")</f>
        <v/>
      </c>
      <c r="AA278" s="80" t="str">
        <f>IF(COUNTIFS(TKB_HK2_Moi_Giang!$S:$S,ThongKe_GV!$C278,TKB_HK2_Moi_Giang!$K:$K,ThongKe_GV!AA$1,TKB_HK2_Moi_Giang!$L:$L,ThongKe_GV!AA$2)&gt;0,"X","")</f>
        <v/>
      </c>
      <c r="AB278" s="80" t="str">
        <f>IF(COUNTIFS(TKB_HK2_Moi_Giang!$S:$S,ThongKe_GV!$C278,TKB_HK2_Moi_Giang!$K:$K,ThongKe_GV!AB$1,TKB_HK2_Moi_Giang!$L:$L,ThongKe_GV!AB$2)&gt;0,"X","")</f>
        <v/>
      </c>
    </row>
    <row r="279">
      <c r="A279" s="46"/>
      <c r="B279" s="46"/>
      <c r="C279" s="85" t="s">
        <v>471</v>
      </c>
      <c r="D279" s="85" t="s">
        <v>472</v>
      </c>
      <c r="E279" s="90" t="str">
        <f>IF(COUNTIFS(TKB_HK2_Moi_Giang!$S:$S,ThongKe_GV!$C279,TKB_HK2_Moi_Giang!$K:$K,ThongKe_GV!E$1,TKB_HK2_Moi_Giang!$L:$L,ThongKe_GV!E$2)&gt;0,"X","")</f>
        <v/>
      </c>
      <c r="F279" s="79" t="str">
        <f>IF(COUNTIFS(TKB_HK2_Moi_Giang!$S:$S,ThongKe_GV!$C279,TKB_HK2_Moi_Giang!$K:$K,ThongKe_GV!F$1,TKB_HK2_Moi_Giang!$L:$L,ThongKe_GV!F$2)&gt;0,"X","")</f>
        <v/>
      </c>
      <c r="G279" s="79" t="str">
        <f>IF(COUNTIFS(TKB_HK2_Moi_Giang!$S:$S,ThongKe_GV!$C279,TKB_HK2_Moi_Giang!$K:$K,ThongKe_GV!G$1,TKB_HK2_Moi_Giang!$L:$L,ThongKe_GV!G$2)&gt;0,"X","")</f>
        <v/>
      </c>
      <c r="H279" s="79" t="str">
        <f>IF(COUNTIFS(TKB_HK2_Moi_Giang!$S:$S,ThongKe_GV!$C279,TKB_HK2_Moi_Giang!$K:$K,ThongKe_GV!H$1,TKB_HK2_Moi_Giang!$L:$L,ThongKe_GV!H$2)&gt;0,"X","")</f>
        <v/>
      </c>
      <c r="I279" s="79" t="str">
        <f>IF(COUNTIFS(TKB_HK2_Moi_Giang!$S:$S,ThongKe_GV!$C279,TKB_HK2_Moi_Giang!$K:$K,ThongKe_GV!I$1,TKB_HK2_Moi_Giang!$L:$L,ThongKe_GV!I$2)&gt;0,"X","")</f>
        <v/>
      </c>
      <c r="J279" s="79" t="str">
        <f>IF(COUNTIFS(TKB_HK2_Moi_Giang!$S:$S,ThongKe_GV!$C279,TKB_HK2_Moi_Giang!$K:$K,ThongKe_GV!J$1,TKB_HK2_Moi_Giang!$L:$L,ThongKe_GV!J$2)&gt;0,"X","")</f>
        <v/>
      </c>
      <c r="K279" s="79" t="str">
        <f>IF(COUNTIFS(TKB_HK2_Moi_Giang!$S:$S,ThongKe_GV!$C279,TKB_HK2_Moi_Giang!$K:$K,ThongKe_GV!K$1,TKB_HK2_Moi_Giang!$L:$L,ThongKe_GV!K$2)&gt;0,"X","")</f>
        <v/>
      </c>
      <c r="L279" s="79" t="str">
        <f>IF(COUNTIFS(TKB_HK2_Moi_Giang!$S:$S,ThongKe_GV!$C279,TKB_HK2_Moi_Giang!$K:$K,ThongKe_GV!L$1,TKB_HK2_Moi_Giang!$L:$L,ThongKe_GV!L$2)&gt;0,"X","")</f>
        <v/>
      </c>
      <c r="M279" s="79" t="str">
        <f>IF(COUNTIFS(TKB_HK2_Moi_Giang!$S:$S,ThongKe_GV!$C279,TKB_HK2_Moi_Giang!$K:$K,ThongKe_GV!M$1,TKB_HK2_Moi_Giang!$L:$L,ThongKe_GV!M$2)&gt;0,"X","")</f>
        <v/>
      </c>
      <c r="N279" s="79" t="str">
        <f>IF(COUNTIFS(TKB_HK2_Moi_Giang!$S:$S,ThongKe_GV!$C279,TKB_HK2_Moi_Giang!$K:$K,ThongKe_GV!N$1,TKB_HK2_Moi_Giang!$L:$L,ThongKe_GV!N$2)&gt;0,"X","")</f>
        <v/>
      </c>
      <c r="O279" s="79" t="str">
        <f>IF(COUNTIFS(TKB_HK2_Moi_Giang!$S:$S,ThongKe_GV!$C279,TKB_HK2_Moi_Giang!$K:$K,ThongKe_GV!O$1,TKB_HK2_Moi_Giang!$L:$L,ThongKe_GV!O$2)&gt;0,"X","")</f>
        <v/>
      </c>
      <c r="P279" s="79" t="str">
        <f>IF(COUNTIFS(TKB_HK2_Moi_Giang!$S:$S,ThongKe_GV!$C279,TKB_HK2_Moi_Giang!$K:$K,ThongKe_GV!P$1,TKB_HK2_Moi_Giang!$L:$L,ThongKe_GV!P$2)&gt;0,"X","")</f>
        <v/>
      </c>
      <c r="Q279" s="80" t="str">
        <f>IF(COUNTIFS(TKB_HK2_Moi_Giang!$S:$S,ThongKe_GV!$C279,TKB_HK2_Moi_Giang!$K:$K,ThongKe_GV!Q$1,TKB_HK2_Moi_Giang!$L:$L,ThongKe_GV!Q$2)&gt;0,"X","")</f>
        <v/>
      </c>
      <c r="R279" s="80" t="str">
        <f>IF(COUNTIFS(TKB_HK2_Moi_Giang!$S:$S,ThongKe_GV!$C279,TKB_HK2_Moi_Giang!$K:$K,ThongKe_GV!R$1,TKB_HK2_Moi_Giang!$L:$L,ThongKe_GV!R$2)&gt;0,"X","")</f>
        <v/>
      </c>
      <c r="S279" s="80" t="str">
        <f>IF(COUNTIFS(TKB_HK2_Moi_Giang!$S:$S,ThongKe_GV!$C279,TKB_HK2_Moi_Giang!$K:$K,ThongKe_GV!S$1,TKB_HK2_Moi_Giang!$L:$L,ThongKe_GV!S$2)&gt;0,"X","")</f>
        <v/>
      </c>
      <c r="T279" s="80" t="str">
        <f>IF(COUNTIFS(TKB_HK2_Moi_Giang!$S:$S,ThongKe_GV!$C279,TKB_HK2_Moi_Giang!$K:$K,ThongKe_GV!T$1,TKB_HK2_Moi_Giang!$L:$L,ThongKe_GV!T$2)&gt;0,"X","")</f>
        <v/>
      </c>
      <c r="U279" s="80" t="str">
        <f>IF(COUNTIFS(TKB_HK2_Moi_Giang!$S:$S,ThongKe_GV!$C279,TKB_HK2_Moi_Giang!$K:$K,ThongKe_GV!U$1,TKB_HK2_Moi_Giang!$L:$L,ThongKe_GV!U$2)&gt;0,"X","")</f>
        <v/>
      </c>
      <c r="V279" s="80" t="str">
        <f>IF(COUNTIFS(TKB_HK2_Moi_Giang!$S:$S,ThongKe_GV!$C279,TKB_HK2_Moi_Giang!$K:$K,ThongKe_GV!V$1,TKB_HK2_Moi_Giang!$L:$L,ThongKe_GV!V$2)&gt;0,"X","")</f>
        <v/>
      </c>
      <c r="W279" s="80" t="str">
        <f>IF(COUNTIFS(TKB_HK2_Moi_Giang!$S:$S,ThongKe_GV!$C279,TKB_HK2_Moi_Giang!$K:$K,ThongKe_GV!W$1,TKB_HK2_Moi_Giang!$L:$L,ThongKe_GV!W$2)&gt;0,"X","")</f>
        <v/>
      </c>
      <c r="X279" s="80" t="str">
        <f>IF(COUNTIFS(TKB_HK2_Moi_Giang!$S:$S,ThongKe_GV!$C279,TKB_HK2_Moi_Giang!$K:$K,ThongKe_GV!X$1,TKB_HK2_Moi_Giang!$L:$L,ThongKe_GV!X$2)&gt;0,"X","")</f>
        <v/>
      </c>
      <c r="Y279" s="80" t="str">
        <f>IF(COUNTIFS(TKB_HK2_Moi_Giang!$S:$S,ThongKe_GV!$C279,TKB_HK2_Moi_Giang!$K:$K,ThongKe_GV!Y$1,TKB_HK2_Moi_Giang!$L:$L,ThongKe_GV!Y$2)&gt;0,"X","")</f>
        <v/>
      </c>
      <c r="Z279" s="80" t="str">
        <f>IF(COUNTIFS(TKB_HK2_Moi_Giang!$S:$S,ThongKe_GV!$C279,TKB_HK2_Moi_Giang!$K:$K,ThongKe_GV!Z$1,TKB_HK2_Moi_Giang!$L:$L,ThongKe_GV!Z$2)&gt;0,"X","")</f>
        <v/>
      </c>
      <c r="AA279" s="80" t="str">
        <f>IF(COUNTIFS(TKB_HK2_Moi_Giang!$S:$S,ThongKe_GV!$C279,TKB_HK2_Moi_Giang!$K:$K,ThongKe_GV!AA$1,TKB_HK2_Moi_Giang!$L:$L,ThongKe_GV!AA$2)&gt;0,"X","")</f>
        <v/>
      </c>
      <c r="AB279" s="80" t="str">
        <f>IF(COUNTIFS(TKB_HK2_Moi_Giang!$S:$S,ThongKe_GV!$C279,TKB_HK2_Moi_Giang!$K:$K,ThongKe_GV!AB$1,TKB_HK2_Moi_Giang!$L:$L,ThongKe_GV!AB$2)&gt;0,"X","")</f>
        <v/>
      </c>
    </row>
    <row r="280">
      <c r="A280" s="46"/>
      <c r="B280" s="46"/>
      <c r="C280" s="85" t="s">
        <v>826</v>
      </c>
      <c r="D280" s="85" t="s">
        <v>827</v>
      </c>
      <c r="E280" s="90" t="str">
        <f>IF(COUNTIFS(TKB_HK2_Moi_Giang!$S:$S,ThongKe_GV!$C280,TKB_HK2_Moi_Giang!$K:$K,ThongKe_GV!E$1,TKB_HK2_Moi_Giang!$L:$L,ThongKe_GV!E$2)&gt;0,"X","")</f>
        <v/>
      </c>
      <c r="F280" s="79" t="str">
        <f>IF(COUNTIFS(TKB_HK2_Moi_Giang!$S:$S,ThongKe_GV!$C280,TKB_HK2_Moi_Giang!$K:$K,ThongKe_GV!F$1,TKB_HK2_Moi_Giang!$L:$L,ThongKe_GV!F$2)&gt;0,"X","")</f>
        <v/>
      </c>
      <c r="G280" s="79" t="str">
        <f>IF(COUNTIFS(TKB_HK2_Moi_Giang!$S:$S,ThongKe_GV!$C280,TKB_HK2_Moi_Giang!$K:$K,ThongKe_GV!G$1,TKB_HK2_Moi_Giang!$L:$L,ThongKe_GV!G$2)&gt;0,"X","")</f>
        <v/>
      </c>
      <c r="H280" s="79" t="str">
        <f>IF(COUNTIFS(TKB_HK2_Moi_Giang!$S:$S,ThongKe_GV!$C280,TKB_HK2_Moi_Giang!$K:$K,ThongKe_GV!H$1,TKB_HK2_Moi_Giang!$L:$L,ThongKe_GV!H$2)&gt;0,"X","")</f>
        <v/>
      </c>
      <c r="I280" s="79" t="str">
        <f>IF(COUNTIFS(TKB_HK2_Moi_Giang!$S:$S,ThongKe_GV!$C280,TKB_HK2_Moi_Giang!$K:$K,ThongKe_GV!I$1,TKB_HK2_Moi_Giang!$L:$L,ThongKe_GV!I$2)&gt;0,"X","")</f>
        <v/>
      </c>
      <c r="J280" s="79" t="str">
        <f>IF(COUNTIFS(TKB_HK2_Moi_Giang!$S:$S,ThongKe_GV!$C280,TKB_HK2_Moi_Giang!$K:$K,ThongKe_GV!J$1,TKB_HK2_Moi_Giang!$L:$L,ThongKe_GV!J$2)&gt;0,"X","")</f>
        <v/>
      </c>
      <c r="K280" s="79" t="str">
        <f>IF(COUNTIFS(TKB_HK2_Moi_Giang!$S:$S,ThongKe_GV!$C280,TKB_HK2_Moi_Giang!$K:$K,ThongKe_GV!K$1,TKB_HK2_Moi_Giang!$L:$L,ThongKe_GV!K$2)&gt;0,"X","")</f>
        <v/>
      </c>
      <c r="L280" s="79" t="str">
        <f>IF(COUNTIFS(TKB_HK2_Moi_Giang!$S:$S,ThongKe_GV!$C280,TKB_HK2_Moi_Giang!$K:$K,ThongKe_GV!L$1,TKB_HK2_Moi_Giang!$L:$L,ThongKe_GV!L$2)&gt;0,"X","")</f>
        <v/>
      </c>
      <c r="M280" s="79" t="str">
        <f>IF(COUNTIFS(TKB_HK2_Moi_Giang!$S:$S,ThongKe_GV!$C280,TKB_HK2_Moi_Giang!$K:$K,ThongKe_GV!M$1,TKB_HK2_Moi_Giang!$L:$L,ThongKe_GV!M$2)&gt;0,"X","")</f>
        <v/>
      </c>
      <c r="N280" s="79" t="str">
        <f>IF(COUNTIFS(TKB_HK2_Moi_Giang!$S:$S,ThongKe_GV!$C280,TKB_HK2_Moi_Giang!$K:$K,ThongKe_GV!N$1,TKB_HK2_Moi_Giang!$L:$L,ThongKe_GV!N$2)&gt;0,"X","")</f>
        <v/>
      </c>
      <c r="O280" s="79" t="str">
        <f>IF(COUNTIFS(TKB_HK2_Moi_Giang!$S:$S,ThongKe_GV!$C280,TKB_HK2_Moi_Giang!$K:$K,ThongKe_GV!O$1,TKB_HK2_Moi_Giang!$L:$L,ThongKe_GV!O$2)&gt;0,"X","")</f>
        <v/>
      </c>
      <c r="P280" s="79" t="str">
        <f>IF(COUNTIFS(TKB_HK2_Moi_Giang!$S:$S,ThongKe_GV!$C280,TKB_HK2_Moi_Giang!$K:$K,ThongKe_GV!P$1,TKB_HK2_Moi_Giang!$L:$L,ThongKe_GV!P$2)&gt;0,"X","")</f>
        <v/>
      </c>
      <c r="Q280" s="80" t="str">
        <f>IF(COUNTIFS(TKB_HK2_Moi_Giang!$S:$S,ThongKe_GV!$C280,TKB_HK2_Moi_Giang!$K:$K,ThongKe_GV!Q$1,TKB_HK2_Moi_Giang!$L:$L,ThongKe_GV!Q$2)&gt;0,"X","")</f>
        <v/>
      </c>
      <c r="R280" s="80" t="str">
        <f>IF(COUNTIFS(TKB_HK2_Moi_Giang!$S:$S,ThongKe_GV!$C280,TKB_HK2_Moi_Giang!$K:$K,ThongKe_GV!R$1,TKB_HK2_Moi_Giang!$L:$L,ThongKe_GV!R$2)&gt;0,"X","")</f>
        <v/>
      </c>
      <c r="S280" s="80" t="str">
        <f>IF(COUNTIFS(TKB_HK2_Moi_Giang!$S:$S,ThongKe_GV!$C280,TKB_HK2_Moi_Giang!$K:$K,ThongKe_GV!S$1,TKB_HK2_Moi_Giang!$L:$L,ThongKe_GV!S$2)&gt;0,"X","")</f>
        <v/>
      </c>
      <c r="T280" s="80" t="str">
        <f>IF(COUNTIFS(TKB_HK2_Moi_Giang!$S:$S,ThongKe_GV!$C280,TKB_HK2_Moi_Giang!$K:$K,ThongKe_GV!T$1,TKB_HK2_Moi_Giang!$L:$L,ThongKe_GV!T$2)&gt;0,"X","")</f>
        <v/>
      </c>
      <c r="U280" s="80" t="str">
        <f>IF(COUNTIFS(TKB_HK2_Moi_Giang!$S:$S,ThongKe_GV!$C280,TKB_HK2_Moi_Giang!$K:$K,ThongKe_GV!U$1,TKB_HK2_Moi_Giang!$L:$L,ThongKe_GV!U$2)&gt;0,"X","")</f>
        <v/>
      </c>
      <c r="V280" s="80" t="str">
        <f>IF(COUNTIFS(TKB_HK2_Moi_Giang!$S:$S,ThongKe_GV!$C280,TKB_HK2_Moi_Giang!$K:$K,ThongKe_GV!V$1,TKB_HK2_Moi_Giang!$L:$L,ThongKe_GV!V$2)&gt;0,"X","")</f>
        <v/>
      </c>
      <c r="W280" s="80" t="str">
        <f>IF(COUNTIFS(TKB_HK2_Moi_Giang!$S:$S,ThongKe_GV!$C280,TKB_HK2_Moi_Giang!$K:$K,ThongKe_GV!W$1,TKB_HK2_Moi_Giang!$L:$L,ThongKe_GV!W$2)&gt;0,"X","")</f>
        <v/>
      </c>
      <c r="X280" s="80" t="str">
        <f>IF(COUNTIFS(TKB_HK2_Moi_Giang!$S:$S,ThongKe_GV!$C280,TKB_HK2_Moi_Giang!$K:$K,ThongKe_GV!X$1,TKB_HK2_Moi_Giang!$L:$L,ThongKe_GV!X$2)&gt;0,"X","")</f>
        <v/>
      </c>
      <c r="Y280" s="80" t="str">
        <f>IF(COUNTIFS(TKB_HK2_Moi_Giang!$S:$S,ThongKe_GV!$C280,TKB_HK2_Moi_Giang!$K:$K,ThongKe_GV!Y$1,TKB_HK2_Moi_Giang!$L:$L,ThongKe_GV!Y$2)&gt;0,"X","")</f>
        <v/>
      </c>
      <c r="Z280" s="80" t="str">
        <f>IF(COUNTIFS(TKB_HK2_Moi_Giang!$S:$S,ThongKe_GV!$C280,TKB_HK2_Moi_Giang!$K:$K,ThongKe_GV!Z$1,TKB_HK2_Moi_Giang!$L:$L,ThongKe_GV!Z$2)&gt;0,"X","")</f>
        <v/>
      </c>
      <c r="AA280" s="80" t="str">
        <f>IF(COUNTIFS(TKB_HK2_Moi_Giang!$S:$S,ThongKe_GV!$C280,TKB_HK2_Moi_Giang!$K:$K,ThongKe_GV!AA$1,TKB_HK2_Moi_Giang!$L:$L,ThongKe_GV!AA$2)&gt;0,"X","")</f>
        <v/>
      </c>
      <c r="AB280" s="80" t="str">
        <f>IF(COUNTIFS(TKB_HK2_Moi_Giang!$S:$S,ThongKe_GV!$C280,TKB_HK2_Moi_Giang!$K:$K,ThongKe_GV!AB$1,TKB_HK2_Moi_Giang!$L:$L,ThongKe_GV!AB$2)&gt;0,"X","")</f>
        <v/>
      </c>
    </row>
    <row r="281">
      <c r="A281" s="46"/>
      <c r="B281" s="46"/>
      <c r="C281" s="93" t="s">
        <v>828</v>
      </c>
      <c r="D281" s="85" t="s">
        <v>829</v>
      </c>
      <c r="E281" s="90" t="str">
        <f>IF(COUNTIFS(TKB_HK2_Moi_Giang!$S:$S,ThongKe_GV!$C281,TKB_HK2_Moi_Giang!$K:$K,ThongKe_GV!E$1,TKB_HK2_Moi_Giang!$L:$L,ThongKe_GV!E$2)&gt;0,"X","")</f>
        <v/>
      </c>
      <c r="F281" s="79" t="str">
        <f>IF(COUNTIFS(TKB_HK2_Moi_Giang!$S:$S,ThongKe_GV!$C281,TKB_HK2_Moi_Giang!$K:$K,ThongKe_GV!F$1,TKB_HK2_Moi_Giang!$L:$L,ThongKe_GV!F$2)&gt;0,"X","")</f>
        <v/>
      </c>
      <c r="G281" s="79" t="str">
        <f>IF(COUNTIFS(TKB_HK2_Moi_Giang!$S:$S,ThongKe_GV!$C281,TKB_HK2_Moi_Giang!$K:$K,ThongKe_GV!G$1,TKB_HK2_Moi_Giang!$L:$L,ThongKe_GV!G$2)&gt;0,"X","")</f>
        <v/>
      </c>
      <c r="H281" s="79" t="str">
        <f>IF(COUNTIFS(TKB_HK2_Moi_Giang!$S:$S,ThongKe_GV!$C281,TKB_HK2_Moi_Giang!$K:$K,ThongKe_GV!H$1,TKB_HK2_Moi_Giang!$L:$L,ThongKe_GV!H$2)&gt;0,"X","")</f>
        <v/>
      </c>
      <c r="I281" s="79" t="str">
        <f>IF(COUNTIFS(TKB_HK2_Moi_Giang!$S:$S,ThongKe_GV!$C281,TKB_HK2_Moi_Giang!$K:$K,ThongKe_GV!I$1,TKB_HK2_Moi_Giang!$L:$L,ThongKe_GV!I$2)&gt;0,"X","")</f>
        <v/>
      </c>
      <c r="J281" s="79" t="str">
        <f>IF(COUNTIFS(TKB_HK2_Moi_Giang!$S:$S,ThongKe_GV!$C281,TKB_HK2_Moi_Giang!$K:$K,ThongKe_GV!J$1,TKB_HK2_Moi_Giang!$L:$L,ThongKe_GV!J$2)&gt;0,"X","")</f>
        <v/>
      </c>
      <c r="K281" s="79" t="str">
        <f>IF(COUNTIFS(TKB_HK2_Moi_Giang!$S:$S,ThongKe_GV!$C281,TKB_HK2_Moi_Giang!$K:$K,ThongKe_GV!K$1,TKB_HK2_Moi_Giang!$L:$L,ThongKe_GV!K$2)&gt;0,"X","")</f>
        <v/>
      </c>
      <c r="L281" s="79" t="str">
        <f>IF(COUNTIFS(TKB_HK2_Moi_Giang!$S:$S,ThongKe_GV!$C281,TKB_HK2_Moi_Giang!$K:$K,ThongKe_GV!L$1,TKB_HK2_Moi_Giang!$L:$L,ThongKe_GV!L$2)&gt;0,"X","")</f>
        <v/>
      </c>
      <c r="M281" s="79" t="str">
        <f>IF(COUNTIFS(TKB_HK2_Moi_Giang!$S:$S,ThongKe_GV!$C281,TKB_HK2_Moi_Giang!$K:$K,ThongKe_GV!M$1,TKB_HK2_Moi_Giang!$L:$L,ThongKe_GV!M$2)&gt;0,"X","")</f>
        <v/>
      </c>
      <c r="N281" s="79" t="str">
        <f>IF(COUNTIFS(TKB_HK2_Moi_Giang!$S:$S,ThongKe_GV!$C281,TKB_HK2_Moi_Giang!$K:$K,ThongKe_GV!N$1,TKB_HK2_Moi_Giang!$L:$L,ThongKe_GV!N$2)&gt;0,"X","")</f>
        <v/>
      </c>
      <c r="O281" s="79" t="str">
        <f>IF(COUNTIFS(TKB_HK2_Moi_Giang!$S:$S,ThongKe_GV!$C281,TKB_HK2_Moi_Giang!$K:$K,ThongKe_GV!O$1,TKB_HK2_Moi_Giang!$L:$L,ThongKe_GV!O$2)&gt;0,"X","")</f>
        <v/>
      </c>
      <c r="P281" s="79" t="str">
        <f>IF(COUNTIFS(TKB_HK2_Moi_Giang!$S:$S,ThongKe_GV!$C281,TKB_HK2_Moi_Giang!$K:$K,ThongKe_GV!P$1,TKB_HK2_Moi_Giang!$L:$L,ThongKe_GV!P$2)&gt;0,"X","")</f>
        <v/>
      </c>
      <c r="Q281" s="80" t="str">
        <f>IF(COUNTIFS(TKB_HK2_Moi_Giang!$S:$S,ThongKe_GV!$C281,TKB_HK2_Moi_Giang!$K:$K,ThongKe_GV!Q$1,TKB_HK2_Moi_Giang!$L:$L,ThongKe_GV!Q$2)&gt;0,"X","")</f>
        <v/>
      </c>
      <c r="R281" s="80" t="str">
        <f>IF(COUNTIFS(TKB_HK2_Moi_Giang!$S:$S,ThongKe_GV!$C281,TKB_HK2_Moi_Giang!$K:$K,ThongKe_GV!R$1,TKB_HK2_Moi_Giang!$L:$L,ThongKe_GV!R$2)&gt;0,"X","")</f>
        <v/>
      </c>
      <c r="S281" s="80" t="str">
        <f>IF(COUNTIFS(TKB_HK2_Moi_Giang!$S:$S,ThongKe_GV!$C281,TKB_HK2_Moi_Giang!$K:$K,ThongKe_GV!S$1,TKB_HK2_Moi_Giang!$L:$L,ThongKe_GV!S$2)&gt;0,"X","")</f>
        <v/>
      </c>
      <c r="T281" s="80" t="str">
        <f>IF(COUNTIFS(TKB_HK2_Moi_Giang!$S:$S,ThongKe_GV!$C281,TKB_HK2_Moi_Giang!$K:$K,ThongKe_GV!T$1,TKB_HK2_Moi_Giang!$L:$L,ThongKe_GV!T$2)&gt;0,"X","")</f>
        <v/>
      </c>
      <c r="U281" s="80" t="str">
        <f>IF(COUNTIFS(TKB_HK2_Moi_Giang!$S:$S,ThongKe_GV!$C281,TKB_HK2_Moi_Giang!$K:$K,ThongKe_GV!U$1,TKB_HK2_Moi_Giang!$L:$L,ThongKe_GV!U$2)&gt;0,"X","")</f>
        <v/>
      </c>
      <c r="V281" s="80" t="str">
        <f>IF(COUNTIFS(TKB_HK2_Moi_Giang!$S:$S,ThongKe_GV!$C281,TKB_HK2_Moi_Giang!$K:$K,ThongKe_GV!V$1,TKB_HK2_Moi_Giang!$L:$L,ThongKe_GV!V$2)&gt;0,"X","")</f>
        <v/>
      </c>
      <c r="W281" s="80" t="str">
        <f>IF(COUNTIFS(TKB_HK2_Moi_Giang!$S:$S,ThongKe_GV!$C281,TKB_HK2_Moi_Giang!$K:$K,ThongKe_GV!W$1,TKB_HK2_Moi_Giang!$L:$L,ThongKe_GV!W$2)&gt;0,"X","")</f>
        <v/>
      </c>
      <c r="X281" s="80" t="str">
        <f>IF(COUNTIFS(TKB_HK2_Moi_Giang!$S:$S,ThongKe_GV!$C281,TKB_HK2_Moi_Giang!$K:$K,ThongKe_GV!X$1,TKB_HK2_Moi_Giang!$L:$L,ThongKe_GV!X$2)&gt;0,"X","")</f>
        <v/>
      </c>
      <c r="Y281" s="80" t="str">
        <f>IF(COUNTIFS(TKB_HK2_Moi_Giang!$S:$S,ThongKe_GV!$C281,TKB_HK2_Moi_Giang!$K:$K,ThongKe_GV!Y$1,TKB_HK2_Moi_Giang!$L:$L,ThongKe_GV!Y$2)&gt;0,"X","")</f>
        <v/>
      </c>
      <c r="Z281" s="80" t="str">
        <f>IF(COUNTIFS(TKB_HK2_Moi_Giang!$S:$S,ThongKe_GV!$C281,TKB_HK2_Moi_Giang!$K:$K,ThongKe_GV!Z$1,TKB_HK2_Moi_Giang!$L:$L,ThongKe_GV!Z$2)&gt;0,"X","")</f>
        <v/>
      </c>
      <c r="AA281" s="80" t="str">
        <f>IF(COUNTIFS(TKB_HK2_Moi_Giang!$S:$S,ThongKe_GV!$C281,TKB_HK2_Moi_Giang!$K:$K,ThongKe_GV!AA$1,TKB_HK2_Moi_Giang!$L:$L,ThongKe_GV!AA$2)&gt;0,"X","")</f>
        <v/>
      </c>
      <c r="AB281" s="80" t="str">
        <f>IF(COUNTIFS(TKB_HK2_Moi_Giang!$S:$S,ThongKe_GV!$C281,TKB_HK2_Moi_Giang!$K:$K,ThongKe_GV!AB$1,TKB_HK2_Moi_Giang!$L:$L,ThongKe_GV!AB$2)&gt;0,"X","")</f>
        <v/>
      </c>
    </row>
    <row r="282">
      <c r="A282" s="46"/>
      <c r="B282" s="46"/>
      <c r="C282" s="92" t="s">
        <v>824</v>
      </c>
      <c r="D282" s="92" t="s">
        <v>825</v>
      </c>
      <c r="E282" s="90" t="str">
        <f>IF(COUNTIFS(TKB_HK2_Moi_Giang!$S:$S,ThongKe_GV!$C282,TKB_HK2_Moi_Giang!$K:$K,ThongKe_GV!E$1,TKB_HK2_Moi_Giang!$L:$L,ThongKe_GV!E$2)&gt;0,"X","")</f>
        <v/>
      </c>
      <c r="F282" s="79" t="str">
        <f>IF(COUNTIFS(TKB_HK2_Moi_Giang!$S:$S,ThongKe_GV!$C282,TKB_HK2_Moi_Giang!$K:$K,ThongKe_GV!F$1,TKB_HK2_Moi_Giang!$L:$L,ThongKe_GV!F$2)&gt;0,"X","")</f>
        <v/>
      </c>
      <c r="G282" s="79" t="str">
        <f>IF(COUNTIFS(TKB_HK2_Moi_Giang!$S:$S,ThongKe_GV!$C282,TKB_HK2_Moi_Giang!$K:$K,ThongKe_GV!G$1,TKB_HK2_Moi_Giang!$L:$L,ThongKe_GV!G$2)&gt;0,"X","")</f>
        <v/>
      </c>
      <c r="H282" s="79" t="str">
        <f>IF(COUNTIFS(TKB_HK2_Moi_Giang!$S:$S,ThongKe_GV!$C282,TKB_HK2_Moi_Giang!$K:$K,ThongKe_GV!H$1,TKB_HK2_Moi_Giang!$L:$L,ThongKe_GV!H$2)&gt;0,"X","")</f>
        <v/>
      </c>
      <c r="I282" s="79" t="str">
        <f>IF(COUNTIFS(TKB_HK2_Moi_Giang!$S:$S,ThongKe_GV!$C282,TKB_HK2_Moi_Giang!$K:$K,ThongKe_GV!I$1,TKB_HK2_Moi_Giang!$L:$L,ThongKe_GV!I$2)&gt;0,"X","")</f>
        <v/>
      </c>
      <c r="J282" s="79" t="str">
        <f>IF(COUNTIFS(TKB_HK2_Moi_Giang!$S:$S,ThongKe_GV!$C282,TKB_HK2_Moi_Giang!$K:$K,ThongKe_GV!J$1,TKB_HK2_Moi_Giang!$L:$L,ThongKe_GV!J$2)&gt;0,"X","")</f>
        <v/>
      </c>
      <c r="K282" s="79" t="str">
        <f>IF(COUNTIFS(TKB_HK2_Moi_Giang!$S:$S,ThongKe_GV!$C282,TKB_HK2_Moi_Giang!$K:$K,ThongKe_GV!K$1,TKB_HK2_Moi_Giang!$L:$L,ThongKe_GV!K$2)&gt;0,"X","")</f>
        <v/>
      </c>
      <c r="L282" s="79" t="str">
        <f>IF(COUNTIFS(TKB_HK2_Moi_Giang!$S:$S,ThongKe_GV!$C282,TKB_HK2_Moi_Giang!$K:$K,ThongKe_GV!L$1,TKB_HK2_Moi_Giang!$L:$L,ThongKe_GV!L$2)&gt;0,"X","")</f>
        <v/>
      </c>
      <c r="M282" s="79" t="str">
        <f>IF(COUNTIFS(TKB_HK2_Moi_Giang!$S:$S,ThongKe_GV!$C282,TKB_HK2_Moi_Giang!$K:$K,ThongKe_GV!M$1,TKB_HK2_Moi_Giang!$L:$L,ThongKe_GV!M$2)&gt;0,"X","")</f>
        <v/>
      </c>
      <c r="N282" s="79" t="str">
        <f>IF(COUNTIFS(TKB_HK2_Moi_Giang!$S:$S,ThongKe_GV!$C282,TKB_HK2_Moi_Giang!$K:$K,ThongKe_GV!N$1,TKB_HK2_Moi_Giang!$L:$L,ThongKe_GV!N$2)&gt;0,"X","")</f>
        <v/>
      </c>
      <c r="O282" s="79" t="str">
        <f>IF(COUNTIFS(TKB_HK2_Moi_Giang!$S:$S,ThongKe_GV!$C282,TKB_HK2_Moi_Giang!$K:$K,ThongKe_GV!O$1,TKB_HK2_Moi_Giang!$L:$L,ThongKe_GV!O$2)&gt;0,"X","")</f>
        <v/>
      </c>
      <c r="P282" s="79" t="str">
        <f>IF(COUNTIFS(TKB_HK2_Moi_Giang!$S:$S,ThongKe_GV!$C282,TKB_HK2_Moi_Giang!$K:$K,ThongKe_GV!P$1,TKB_HK2_Moi_Giang!$L:$L,ThongKe_GV!P$2)&gt;0,"X","")</f>
        <v/>
      </c>
      <c r="Q282" s="80" t="str">
        <f>IF(COUNTIFS(TKB_HK2_Moi_Giang!$S:$S,ThongKe_GV!$C282,TKB_HK2_Moi_Giang!$K:$K,ThongKe_GV!Q$1,TKB_HK2_Moi_Giang!$L:$L,ThongKe_GV!Q$2)&gt;0,"X","")</f>
        <v/>
      </c>
      <c r="R282" s="80" t="str">
        <f>IF(COUNTIFS(TKB_HK2_Moi_Giang!$S:$S,ThongKe_GV!$C282,TKB_HK2_Moi_Giang!$K:$K,ThongKe_GV!R$1,TKB_HK2_Moi_Giang!$L:$L,ThongKe_GV!R$2)&gt;0,"X","")</f>
        <v/>
      </c>
      <c r="S282" s="80" t="str">
        <f>IF(COUNTIFS(TKB_HK2_Moi_Giang!$S:$S,ThongKe_GV!$C282,TKB_HK2_Moi_Giang!$K:$K,ThongKe_GV!S$1,TKB_HK2_Moi_Giang!$L:$L,ThongKe_GV!S$2)&gt;0,"X","")</f>
        <v/>
      </c>
      <c r="T282" s="80" t="str">
        <f>IF(COUNTIFS(TKB_HK2_Moi_Giang!$S:$S,ThongKe_GV!$C282,TKB_HK2_Moi_Giang!$K:$K,ThongKe_GV!T$1,TKB_HK2_Moi_Giang!$L:$L,ThongKe_GV!T$2)&gt;0,"X","")</f>
        <v/>
      </c>
      <c r="U282" s="80" t="str">
        <f>IF(COUNTIFS(TKB_HK2_Moi_Giang!$S:$S,ThongKe_GV!$C282,TKB_HK2_Moi_Giang!$K:$K,ThongKe_GV!U$1,TKB_HK2_Moi_Giang!$L:$L,ThongKe_GV!U$2)&gt;0,"X","")</f>
        <v/>
      </c>
      <c r="V282" s="80" t="str">
        <f>IF(COUNTIFS(TKB_HK2_Moi_Giang!$S:$S,ThongKe_GV!$C282,TKB_HK2_Moi_Giang!$K:$K,ThongKe_GV!V$1,TKB_HK2_Moi_Giang!$L:$L,ThongKe_GV!V$2)&gt;0,"X","")</f>
        <v/>
      </c>
      <c r="W282" s="80" t="str">
        <f>IF(COUNTIFS(TKB_HK2_Moi_Giang!$S:$S,ThongKe_GV!$C282,TKB_HK2_Moi_Giang!$K:$K,ThongKe_GV!W$1,TKB_HK2_Moi_Giang!$L:$L,ThongKe_GV!W$2)&gt;0,"X","")</f>
        <v/>
      </c>
      <c r="X282" s="80" t="str">
        <f>IF(COUNTIFS(TKB_HK2_Moi_Giang!$S:$S,ThongKe_GV!$C282,TKB_HK2_Moi_Giang!$K:$K,ThongKe_GV!X$1,TKB_HK2_Moi_Giang!$L:$L,ThongKe_GV!X$2)&gt;0,"X","")</f>
        <v/>
      </c>
      <c r="Y282" s="80" t="str">
        <f>IF(COUNTIFS(TKB_HK2_Moi_Giang!$S:$S,ThongKe_GV!$C282,TKB_HK2_Moi_Giang!$K:$K,ThongKe_GV!Y$1,TKB_HK2_Moi_Giang!$L:$L,ThongKe_GV!Y$2)&gt;0,"X","")</f>
        <v/>
      </c>
      <c r="Z282" s="80" t="str">
        <f>IF(COUNTIFS(TKB_HK2_Moi_Giang!$S:$S,ThongKe_GV!$C282,TKB_HK2_Moi_Giang!$K:$K,ThongKe_GV!Z$1,TKB_HK2_Moi_Giang!$L:$L,ThongKe_GV!Z$2)&gt;0,"X","")</f>
        <v/>
      </c>
      <c r="AA282" s="80" t="str">
        <f>IF(COUNTIFS(TKB_HK2_Moi_Giang!$S:$S,ThongKe_GV!$C282,TKB_HK2_Moi_Giang!$K:$K,ThongKe_GV!AA$1,TKB_HK2_Moi_Giang!$L:$L,ThongKe_GV!AA$2)&gt;0,"X","")</f>
        <v/>
      </c>
      <c r="AB282" s="80" t="str">
        <f>IF(COUNTIFS(TKB_HK2_Moi_Giang!$S:$S,ThongKe_GV!$C282,TKB_HK2_Moi_Giang!$K:$K,ThongKe_GV!AB$1,TKB_HK2_Moi_Giang!$L:$L,ThongKe_GV!AB$2)&gt;0,"X","")</f>
        <v/>
      </c>
    </row>
    <row r="283">
      <c r="A283" s="46"/>
      <c r="B283" s="46"/>
      <c r="C283" s="92" t="s">
        <v>830</v>
      </c>
      <c r="D283" s="92" t="s">
        <v>831</v>
      </c>
      <c r="E283" s="94"/>
      <c r="F283" s="79" t="str">
        <f>IF(COUNTIFS(TKB_HK2_Moi_Giang!$S:$S,ThongKe_GV!$C283,TKB_HK2_Moi_Giang!$K:$K,ThongKe_GV!F$1,TKB_HK2_Moi_Giang!$L:$L,ThongKe_GV!F$2)&gt;0,"X","")</f>
        <v/>
      </c>
      <c r="G283" s="79" t="str">
        <f>IF(COUNTIFS(TKB_HK2_Moi_Giang!$S:$S,ThongKe_GV!$C283,TKB_HK2_Moi_Giang!$K:$K,ThongKe_GV!G$1,TKB_HK2_Moi_Giang!$L:$L,ThongKe_GV!G$2)&gt;0,"X","")</f>
        <v/>
      </c>
      <c r="H283" s="79" t="str">
        <f>IF(COUNTIFS(TKB_HK2_Moi_Giang!$S:$S,ThongKe_GV!$C283,TKB_HK2_Moi_Giang!$K:$K,ThongKe_GV!H$1,TKB_HK2_Moi_Giang!$L:$L,ThongKe_GV!H$2)&gt;0,"X","")</f>
        <v/>
      </c>
      <c r="I283" s="79" t="str">
        <f>IF(COUNTIFS(TKB_HK2_Moi_Giang!$S:$S,ThongKe_GV!$C283,TKB_HK2_Moi_Giang!$K:$K,ThongKe_GV!I$1,TKB_HK2_Moi_Giang!$L:$L,ThongKe_GV!I$2)&gt;0,"X","")</f>
        <v/>
      </c>
      <c r="J283" s="79" t="str">
        <f>IF(COUNTIFS(TKB_HK2_Moi_Giang!$S:$S,ThongKe_GV!$C283,TKB_HK2_Moi_Giang!$K:$K,ThongKe_GV!J$1,TKB_HK2_Moi_Giang!$L:$L,ThongKe_GV!J$2)&gt;0,"X","")</f>
        <v/>
      </c>
      <c r="K283" s="79" t="str">
        <f>IF(COUNTIFS(TKB_HK2_Moi_Giang!$S:$S,ThongKe_GV!$C283,TKB_HK2_Moi_Giang!$K:$K,ThongKe_GV!K$1,TKB_HK2_Moi_Giang!$L:$L,ThongKe_GV!K$2)&gt;0,"X","")</f>
        <v/>
      </c>
      <c r="L283" s="79" t="str">
        <f>IF(COUNTIFS(TKB_HK2_Moi_Giang!$S:$S,ThongKe_GV!$C283,TKB_HK2_Moi_Giang!$K:$K,ThongKe_GV!L$1,TKB_HK2_Moi_Giang!$L:$L,ThongKe_GV!L$2)&gt;0,"X","")</f>
        <v/>
      </c>
      <c r="M283" s="79" t="str">
        <f>IF(COUNTIFS(TKB_HK2_Moi_Giang!$S:$S,ThongKe_GV!$C283,TKB_HK2_Moi_Giang!$K:$K,ThongKe_GV!M$1,TKB_HK2_Moi_Giang!$L:$L,ThongKe_GV!M$2)&gt;0,"X","")</f>
        <v/>
      </c>
      <c r="N283" s="79" t="str">
        <f>IF(COUNTIFS(TKB_HK2_Moi_Giang!$S:$S,ThongKe_GV!$C283,TKB_HK2_Moi_Giang!$K:$K,ThongKe_GV!N$1,TKB_HK2_Moi_Giang!$L:$L,ThongKe_GV!N$2)&gt;0,"X","")</f>
        <v/>
      </c>
      <c r="O283" s="79" t="str">
        <f>IF(COUNTIFS(TKB_HK2_Moi_Giang!$S:$S,ThongKe_GV!$C283,TKB_HK2_Moi_Giang!$K:$K,ThongKe_GV!O$1,TKB_HK2_Moi_Giang!$L:$L,ThongKe_GV!O$2)&gt;0,"X","")</f>
        <v/>
      </c>
      <c r="P283" s="79" t="str">
        <f>IF(COUNTIFS(TKB_HK2_Moi_Giang!$S:$S,ThongKe_GV!$C283,TKB_HK2_Moi_Giang!$K:$K,ThongKe_GV!P$1,TKB_HK2_Moi_Giang!$L:$L,ThongKe_GV!P$2)&gt;0,"X","")</f>
        <v/>
      </c>
      <c r="Q283" s="80" t="str">
        <f>IF(COUNTIFS(TKB_HK2_Moi_Giang!$S:$S,ThongKe_GV!$C283,TKB_HK2_Moi_Giang!$K:$K,ThongKe_GV!Q$1,TKB_HK2_Moi_Giang!$L:$L,ThongKe_GV!Q$2)&gt;0,"X","")</f>
        <v/>
      </c>
      <c r="R283" s="80" t="str">
        <f>IF(COUNTIFS(TKB_HK2_Moi_Giang!$S:$S,ThongKe_GV!$C283,TKB_HK2_Moi_Giang!$K:$K,ThongKe_GV!R$1,TKB_HK2_Moi_Giang!$L:$L,ThongKe_GV!R$2)&gt;0,"X","")</f>
        <v/>
      </c>
      <c r="S283" s="80" t="str">
        <f>IF(COUNTIFS(TKB_HK2_Moi_Giang!$S:$S,ThongKe_GV!$C283,TKB_HK2_Moi_Giang!$K:$K,ThongKe_GV!S$1,TKB_HK2_Moi_Giang!$L:$L,ThongKe_GV!S$2)&gt;0,"X","")</f>
        <v/>
      </c>
      <c r="T283" s="80" t="str">
        <f>IF(COUNTIFS(TKB_HK2_Moi_Giang!$S:$S,ThongKe_GV!$C283,TKB_HK2_Moi_Giang!$K:$K,ThongKe_GV!T$1,TKB_HK2_Moi_Giang!$L:$L,ThongKe_GV!T$2)&gt;0,"X","")</f>
        <v/>
      </c>
      <c r="U283" s="80" t="str">
        <f>IF(COUNTIFS(TKB_HK2_Moi_Giang!$S:$S,ThongKe_GV!$C283,TKB_HK2_Moi_Giang!$K:$K,ThongKe_GV!U$1,TKB_HK2_Moi_Giang!$L:$L,ThongKe_GV!U$2)&gt;0,"X","")</f>
        <v/>
      </c>
      <c r="V283" s="80" t="str">
        <f>IF(COUNTIFS(TKB_HK2_Moi_Giang!$S:$S,ThongKe_GV!$C283,TKB_HK2_Moi_Giang!$K:$K,ThongKe_GV!V$1,TKB_HK2_Moi_Giang!$L:$L,ThongKe_GV!V$2)&gt;0,"X","")</f>
        <v/>
      </c>
      <c r="W283" s="80" t="str">
        <f>IF(COUNTIFS(TKB_HK2_Moi_Giang!$S:$S,ThongKe_GV!$C283,TKB_HK2_Moi_Giang!$K:$K,ThongKe_GV!W$1,TKB_HK2_Moi_Giang!$L:$L,ThongKe_GV!W$2)&gt;0,"X","")</f>
        <v/>
      </c>
      <c r="X283" s="80" t="str">
        <f>IF(COUNTIFS(TKB_HK2_Moi_Giang!$S:$S,ThongKe_GV!$C283,TKB_HK2_Moi_Giang!$K:$K,ThongKe_GV!X$1,TKB_HK2_Moi_Giang!$L:$L,ThongKe_GV!X$2)&gt;0,"X","")</f>
        <v/>
      </c>
      <c r="Y283" s="80" t="str">
        <f>IF(COUNTIFS(TKB_HK2_Moi_Giang!$S:$S,ThongKe_GV!$C283,TKB_HK2_Moi_Giang!$K:$K,ThongKe_GV!Y$1,TKB_HK2_Moi_Giang!$L:$L,ThongKe_GV!Y$2)&gt;0,"X","")</f>
        <v/>
      </c>
      <c r="Z283" s="80" t="str">
        <f>IF(COUNTIFS(TKB_HK2_Moi_Giang!$S:$S,ThongKe_GV!$C283,TKB_HK2_Moi_Giang!$K:$K,ThongKe_GV!Z$1,TKB_HK2_Moi_Giang!$L:$L,ThongKe_GV!Z$2)&gt;0,"X","")</f>
        <v/>
      </c>
      <c r="AA283" s="80" t="str">
        <f>IF(COUNTIFS(TKB_HK2_Moi_Giang!$S:$S,ThongKe_GV!$C283,TKB_HK2_Moi_Giang!$K:$K,ThongKe_GV!AA$1,TKB_HK2_Moi_Giang!$L:$L,ThongKe_GV!AA$2)&gt;0,"X","")</f>
        <v/>
      </c>
      <c r="AB283" s="80" t="str">
        <f>IF(COUNTIFS(TKB_HK2_Moi_Giang!$S:$S,ThongKe_GV!$C283,TKB_HK2_Moi_Giang!$K:$K,ThongKe_GV!AB$1,TKB_HK2_Moi_Giang!$L:$L,ThongKe_GV!AB$2)&gt;0,"X","")</f>
        <v/>
      </c>
    </row>
    <row r="284">
      <c r="A284" s="46"/>
      <c r="B284" s="46"/>
      <c r="C284" s="92" t="s">
        <v>832</v>
      </c>
      <c r="D284" s="92" t="s">
        <v>833</v>
      </c>
      <c r="E284" s="94"/>
      <c r="F284" s="79" t="str">
        <f>IF(COUNTIFS(TKB_HK2_Moi_Giang!$S:$S,ThongKe_GV!$C284,TKB_HK2_Moi_Giang!$K:$K,ThongKe_GV!F$1,TKB_HK2_Moi_Giang!$L:$L,ThongKe_GV!F$2)&gt;0,"X","")</f>
        <v/>
      </c>
      <c r="G284" s="79" t="str">
        <f>IF(COUNTIFS(TKB_HK2_Moi_Giang!$S:$S,ThongKe_GV!$C284,TKB_HK2_Moi_Giang!$K:$K,ThongKe_GV!G$1,TKB_HK2_Moi_Giang!$L:$L,ThongKe_GV!G$2)&gt;0,"X","")</f>
        <v/>
      </c>
      <c r="H284" s="79" t="str">
        <f>IF(COUNTIFS(TKB_HK2_Moi_Giang!$S:$S,ThongKe_GV!$C284,TKB_HK2_Moi_Giang!$K:$K,ThongKe_GV!H$1,TKB_HK2_Moi_Giang!$L:$L,ThongKe_GV!H$2)&gt;0,"X","")</f>
        <v/>
      </c>
      <c r="I284" s="79" t="str">
        <f>IF(COUNTIFS(TKB_HK2_Moi_Giang!$S:$S,ThongKe_GV!$C284,TKB_HK2_Moi_Giang!$K:$K,ThongKe_GV!I$1,TKB_HK2_Moi_Giang!$L:$L,ThongKe_GV!I$2)&gt;0,"X","")</f>
        <v/>
      </c>
      <c r="J284" s="79" t="str">
        <f>IF(COUNTIFS(TKB_HK2_Moi_Giang!$S:$S,ThongKe_GV!$C284,TKB_HK2_Moi_Giang!$K:$K,ThongKe_GV!J$1,TKB_HK2_Moi_Giang!$L:$L,ThongKe_GV!J$2)&gt;0,"X","")</f>
        <v/>
      </c>
      <c r="K284" s="79" t="str">
        <f>IF(COUNTIFS(TKB_HK2_Moi_Giang!$S:$S,ThongKe_GV!$C284,TKB_HK2_Moi_Giang!$K:$K,ThongKe_GV!K$1,TKB_HK2_Moi_Giang!$L:$L,ThongKe_GV!K$2)&gt;0,"X","")</f>
        <v/>
      </c>
      <c r="L284" s="79" t="str">
        <f>IF(COUNTIFS(TKB_HK2_Moi_Giang!$S:$S,ThongKe_GV!$C284,TKB_HK2_Moi_Giang!$K:$K,ThongKe_GV!L$1,TKB_HK2_Moi_Giang!$L:$L,ThongKe_GV!L$2)&gt;0,"X","")</f>
        <v/>
      </c>
      <c r="M284" s="79" t="str">
        <f>IF(COUNTIFS(TKB_HK2_Moi_Giang!$S:$S,ThongKe_GV!$C284,TKB_HK2_Moi_Giang!$K:$K,ThongKe_GV!M$1,TKB_HK2_Moi_Giang!$L:$L,ThongKe_GV!M$2)&gt;0,"X","")</f>
        <v/>
      </c>
      <c r="N284" s="79" t="str">
        <f>IF(COUNTIFS(TKB_HK2_Moi_Giang!$S:$S,ThongKe_GV!$C284,TKB_HK2_Moi_Giang!$K:$K,ThongKe_GV!N$1,TKB_HK2_Moi_Giang!$L:$L,ThongKe_GV!N$2)&gt;0,"X","")</f>
        <v/>
      </c>
      <c r="O284" s="79" t="str">
        <f>IF(COUNTIFS(TKB_HK2_Moi_Giang!$S:$S,ThongKe_GV!$C284,TKB_HK2_Moi_Giang!$K:$K,ThongKe_GV!O$1,TKB_HK2_Moi_Giang!$L:$L,ThongKe_GV!O$2)&gt;0,"X","")</f>
        <v/>
      </c>
      <c r="P284" s="79" t="str">
        <f>IF(COUNTIFS(TKB_HK2_Moi_Giang!$S:$S,ThongKe_GV!$C284,TKB_HK2_Moi_Giang!$K:$K,ThongKe_GV!P$1,TKB_HK2_Moi_Giang!$L:$L,ThongKe_GV!P$2)&gt;0,"X","")</f>
        <v/>
      </c>
      <c r="Q284" s="80" t="str">
        <f>IF(COUNTIFS(TKB_HK2_Moi_Giang!$S:$S,ThongKe_GV!$C284,TKB_HK2_Moi_Giang!$K:$K,ThongKe_GV!Q$1,TKB_HK2_Moi_Giang!$L:$L,ThongKe_GV!Q$2)&gt;0,"X","")</f>
        <v/>
      </c>
      <c r="R284" s="80" t="str">
        <f>IF(COUNTIFS(TKB_HK2_Moi_Giang!$S:$S,ThongKe_GV!$C284,TKB_HK2_Moi_Giang!$K:$K,ThongKe_GV!R$1,TKB_HK2_Moi_Giang!$L:$L,ThongKe_GV!R$2)&gt;0,"X","")</f>
        <v/>
      </c>
      <c r="S284" s="80" t="str">
        <f>IF(COUNTIFS(TKB_HK2_Moi_Giang!$S:$S,ThongKe_GV!$C284,TKB_HK2_Moi_Giang!$K:$K,ThongKe_GV!S$1,TKB_HK2_Moi_Giang!$L:$L,ThongKe_GV!S$2)&gt;0,"X","")</f>
        <v/>
      </c>
      <c r="T284" s="80" t="str">
        <f>IF(COUNTIFS(TKB_HK2_Moi_Giang!$S:$S,ThongKe_GV!$C284,TKB_HK2_Moi_Giang!$K:$K,ThongKe_GV!T$1,TKB_HK2_Moi_Giang!$L:$L,ThongKe_GV!T$2)&gt;0,"X","")</f>
        <v/>
      </c>
      <c r="U284" s="80" t="str">
        <f>IF(COUNTIFS(TKB_HK2_Moi_Giang!$S:$S,ThongKe_GV!$C284,TKB_HK2_Moi_Giang!$K:$K,ThongKe_GV!U$1,TKB_HK2_Moi_Giang!$L:$L,ThongKe_GV!U$2)&gt;0,"X","")</f>
        <v/>
      </c>
      <c r="V284" s="80" t="str">
        <f>IF(COUNTIFS(TKB_HK2_Moi_Giang!$S:$S,ThongKe_GV!$C284,TKB_HK2_Moi_Giang!$K:$K,ThongKe_GV!V$1,TKB_HK2_Moi_Giang!$L:$L,ThongKe_GV!V$2)&gt;0,"X","")</f>
        <v/>
      </c>
      <c r="W284" s="80" t="str">
        <f>IF(COUNTIFS(TKB_HK2_Moi_Giang!$S:$S,ThongKe_GV!$C284,TKB_HK2_Moi_Giang!$K:$K,ThongKe_GV!W$1,TKB_HK2_Moi_Giang!$L:$L,ThongKe_GV!W$2)&gt;0,"X","")</f>
        <v/>
      </c>
      <c r="X284" s="80" t="str">
        <f>IF(COUNTIFS(TKB_HK2_Moi_Giang!$S:$S,ThongKe_GV!$C284,TKB_HK2_Moi_Giang!$K:$K,ThongKe_GV!X$1,TKB_HK2_Moi_Giang!$L:$L,ThongKe_GV!X$2)&gt;0,"X","")</f>
        <v/>
      </c>
      <c r="Y284" s="80" t="str">
        <f>IF(COUNTIFS(TKB_HK2_Moi_Giang!$S:$S,ThongKe_GV!$C284,TKB_HK2_Moi_Giang!$K:$K,ThongKe_GV!Y$1,TKB_HK2_Moi_Giang!$L:$L,ThongKe_GV!Y$2)&gt;0,"X","")</f>
        <v/>
      </c>
      <c r="Z284" s="80" t="str">
        <f>IF(COUNTIFS(TKB_HK2_Moi_Giang!$S:$S,ThongKe_GV!$C284,TKB_HK2_Moi_Giang!$K:$K,ThongKe_GV!Z$1,TKB_HK2_Moi_Giang!$L:$L,ThongKe_GV!Z$2)&gt;0,"X","")</f>
        <v/>
      </c>
      <c r="AA284" s="80" t="str">
        <f>IF(COUNTIFS(TKB_HK2_Moi_Giang!$S:$S,ThongKe_GV!$C284,TKB_HK2_Moi_Giang!$K:$K,ThongKe_GV!AA$1,TKB_HK2_Moi_Giang!$L:$L,ThongKe_GV!AA$2)&gt;0,"X","")</f>
        <v/>
      </c>
      <c r="AB284" s="80" t="str">
        <f>IF(COUNTIFS(TKB_HK2_Moi_Giang!$S:$S,ThongKe_GV!$C284,TKB_HK2_Moi_Giang!$K:$K,ThongKe_GV!AB$1,TKB_HK2_Moi_Giang!$L:$L,ThongKe_GV!AB$2)&gt;0,"X","")</f>
        <v/>
      </c>
    </row>
    <row r="285">
      <c r="A285" s="46"/>
      <c r="B285" s="46"/>
      <c r="C285" s="95" t="s">
        <v>688</v>
      </c>
      <c r="D285" s="96" t="s">
        <v>689</v>
      </c>
      <c r="E285" s="94"/>
      <c r="F285" s="79" t="str">
        <f>IF(COUNTIFS(TKB_HK2_Moi_Giang!$S:$S,ThongKe_GV!$C285,TKB_HK2_Moi_Giang!$K:$K,ThongKe_GV!F$1,TKB_HK2_Moi_Giang!$L:$L,ThongKe_GV!F$2)&gt;0,"X","")</f>
        <v/>
      </c>
      <c r="G285" s="79" t="str">
        <f>IF(COUNTIFS(TKB_HK2_Moi_Giang!$S:$S,ThongKe_GV!$C285,TKB_HK2_Moi_Giang!$K:$K,ThongKe_GV!G$1,TKB_HK2_Moi_Giang!$L:$L,ThongKe_GV!G$2)&gt;0,"X","")</f>
        <v/>
      </c>
      <c r="H285" s="79" t="str">
        <f>IF(COUNTIFS(TKB_HK2_Moi_Giang!$S:$S,ThongKe_GV!$C285,TKB_HK2_Moi_Giang!$K:$K,ThongKe_GV!H$1,TKB_HK2_Moi_Giang!$L:$L,ThongKe_GV!H$2)&gt;0,"X","")</f>
        <v/>
      </c>
      <c r="I285" s="79" t="str">
        <f>IF(COUNTIFS(TKB_HK2_Moi_Giang!$S:$S,ThongKe_GV!$C285,TKB_HK2_Moi_Giang!$K:$K,ThongKe_GV!I$1,TKB_HK2_Moi_Giang!$L:$L,ThongKe_GV!I$2)&gt;0,"X","")</f>
        <v/>
      </c>
      <c r="J285" s="79" t="str">
        <f>IF(COUNTIFS(TKB_HK2_Moi_Giang!$S:$S,ThongKe_GV!$C285,TKB_HK2_Moi_Giang!$K:$K,ThongKe_GV!J$1,TKB_HK2_Moi_Giang!$L:$L,ThongKe_GV!J$2)&gt;0,"X","")</f>
        <v/>
      </c>
      <c r="K285" s="79" t="str">
        <f>IF(COUNTIFS(TKB_HK2_Moi_Giang!$S:$S,ThongKe_GV!$C285,TKB_HK2_Moi_Giang!$K:$K,ThongKe_GV!K$1,TKB_HK2_Moi_Giang!$L:$L,ThongKe_GV!K$2)&gt;0,"X","")</f>
        <v/>
      </c>
      <c r="L285" s="79" t="str">
        <f>IF(COUNTIFS(TKB_HK2_Moi_Giang!$S:$S,ThongKe_GV!$C285,TKB_HK2_Moi_Giang!$K:$K,ThongKe_GV!L$1,TKB_HK2_Moi_Giang!$L:$L,ThongKe_GV!L$2)&gt;0,"X","")</f>
        <v/>
      </c>
      <c r="M285" s="79" t="str">
        <f>IF(COUNTIFS(TKB_HK2_Moi_Giang!$S:$S,ThongKe_GV!$C285,TKB_HK2_Moi_Giang!$K:$K,ThongKe_GV!M$1,TKB_HK2_Moi_Giang!$L:$L,ThongKe_GV!M$2)&gt;0,"X","")</f>
        <v/>
      </c>
      <c r="N285" s="79" t="str">
        <f>IF(COUNTIFS(TKB_HK2_Moi_Giang!$S:$S,ThongKe_GV!$C285,TKB_HK2_Moi_Giang!$K:$K,ThongKe_GV!N$1,TKB_HK2_Moi_Giang!$L:$L,ThongKe_GV!N$2)&gt;0,"X","")</f>
        <v/>
      </c>
      <c r="O285" s="79" t="str">
        <f>IF(COUNTIFS(TKB_HK2_Moi_Giang!$S:$S,ThongKe_GV!$C285,TKB_HK2_Moi_Giang!$K:$K,ThongKe_GV!O$1,TKB_HK2_Moi_Giang!$L:$L,ThongKe_GV!O$2)&gt;0,"X","")</f>
        <v/>
      </c>
      <c r="P285" s="79" t="str">
        <f>IF(COUNTIFS(TKB_HK2_Moi_Giang!$S:$S,ThongKe_GV!$C285,TKB_HK2_Moi_Giang!$K:$K,ThongKe_GV!P$1,TKB_HK2_Moi_Giang!$L:$L,ThongKe_GV!P$2)&gt;0,"X","")</f>
        <v/>
      </c>
      <c r="Q285" s="80" t="str">
        <f>IF(COUNTIFS(TKB_HK2_Moi_Giang!$S:$S,ThongKe_GV!$C285,TKB_HK2_Moi_Giang!$K:$K,ThongKe_GV!Q$1,TKB_HK2_Moi_Giang!$L:$L,ThongKe_GV!Q$2)&gt;0,"X","")</f>
        <v/>
      </c>
      <c r="R285" s="80" t="str">
        <f>IF(COUNTIFS(TKB_HK2_Moi_Giang!$S:$S,ThongKe_GV!$C285,TKB_HK2_Moi_Giang!$K:$K,ThongKe_GV!R$1,TKB_HK2_Moi_Giang!$L:$L,ThongKe_GV!R$2)&gt;0,"X","")</f>
        <v/>
      </c>
      <c r="S285" s="80" t="str">
        <f>IF(COUNTIFS(TKB_HK2_Moi_Giang!$S:$S,ThongKe_GV!$C285,TKB_HK2_Moi_Giang!$K:$K,ThongKe_GV!S$1,TKB_HK2_Moi_Giang!$L:$L,ThongKe_GV!S$2)&gt;0,"X","")</f>
        <v/>
      </c>
      <c r="T285" s="80" t="str">
        <f>IF(COUNTIFS(TKB_HK2_Moi_Giang!$S:$S,ThongKe_GV!$C285,TKB_HK2_Moi_Giang!$K:$K,ThongKe_GV!T$1,TKB_HK2_Moi_Giang!$L:$L,ThongKe_GV!T$2)&gt;0,"X","")</f>
        <v/>
      </c>
      <c r="U285" s="80" t="str">
        <f>IF(COUNTIFS(TKB_HK2_Moi_Giang!$S:$S,ThongKe_GV!$C285,TKB_HK2_Moi_Giang!$K:$K,ThongKe_GV!U$1,TKB_HK2_Moi_Giang!$L:$L,ThongKe_GV!U$2)&gt;0,"X","")</f>
        <v/>
      </c>
      <c r="V285" s="80" t="str">
        <f>IF(COUNTIFS(TKB_HK2_Moi_Giang!$S:$S,ThongKe_GV!$C285,TKB_HK2_Moi_Giang!$K:$K,ThongKe_GV!V$1,TKB_HK2_Moi_Giang!$L:$L,ThongKe_GV!V$2)&gt;0,"X","")</f>
        <v/>
      </c>
      <c r="W285" s="80" t="str">
        <f>IF(COUNTIFS(TKB_HK2_Moi_Giang!$S:$S,ThongKe_GV!$C285,TKB_HK2_Moi_Giang!$K:$K,ThongKe_GV!W$1,TKB_HK2_Moi_Giang!$L:$L,ThongKe_GV!W$2)&gt;0,"X","")</f>
        <v/>
      </c>
      <c r="X285" s="80" t="str">
        <f>IF(COUNTIFS(TKB_HK2_Moi_Giang!$S:$S,ThongKe_GV!$C285,TKB_HK2_Moi_Giang!$K:$K,ThongKe_GV!X$1,TKB_HK2_Moi_Giang!$L:$L,ThongKe_GV!X$2)&gt;0,"X","")</f>
        <v/>
      </c>
      <c r="Y285" s="80" t="str">
        <f>IF(COUNTIFS(TKB_HK2_Moi_Giang!$S:$S,ThongKe_GV!$C285,TKB_HK2_Moi_Giang!$K:$K,ThongKe_GV!Y$1,TKB_HK2_Moi_Giang!$L:$L,ThongKe_GV!Y$2)&gt;0,"X","")</f>
        <v/>
      </c>
      <c r="Z285" s="80" t="str">
        <f>IF(COUNTIFS(TKB_HK2_Moi_Giang!$S:$S,ThongKe_GV!$C285,TKB_HK2_Moi_Giang!$K:$K,ThongKe_GV!Z$1,TKB_HK2_Moi_Giang!$L:$L,ThongKe_GV!Z$2)&gt;0,"X","")</f>
        <v/>
      </c>
      <c r="AA285" s="80" t="str">
        <f>IF(COUNTIFS(TKB_HK2_Moi_Giang!$S:$S,ThongKe_GV!$C285,TKB_HK2_Moi_Giang!$K:$K,ThongKe_GV!AA$1,TKB_HK2_Moi_Giang!$L:$L,ThongKe_GV!AA$2)&gt;0,"X","")</f>
        <v/>
      </c>
      <c r="AB285" s="80" t="str">
        <f>IF(COUNTIFS(TKB_HK2_Moi_Giang!$S:$S,ThongKe_GV!$C285,TKB_HK2_Moi_Giang!$K:$K,ThongKe_GV!AB$1,TKB_HK2_Moi_Giang!$L:$L,ThongKe_GV!AB$2)&gt;0,"X","")</f>
        <v/>
      </c>
    </row>
    <row r="286">
      <c r="A286" s="46"/>
      <c r="B286" s="46"/>
      <c r="C286" s="97" t="s">
        <v>834</v>
      </c>
      <c r="D286" s="97" t="s">
        <v>835</v>
      </c>
      <c r="E286" s="94"/>
      <c r="F286" s="79" t="str">
        <f>IF(COUNTIFS(TKB_HK2_Moi_Giang!$S:$S,ThongKe_GV!$C286,TKB_HK2_Moi_Giang!$K:$K,ThongKe_GV!F$1,TKB_HK2_Moi_Giang!$L:$L,ThongKe_GV!F$2)&gt;0,"X","")</f>
        <v/>
      </c>
      <c r="G286" s="79" t="str">
        <f>IF(COUNTIFS(TKB_HK2_Moi_Giang!$S:$S,ThongKe_GV!$C286,TKB_HK2_Moi_Giang!$K:$K,ThongKe_GV!G$1,TKB_HK2_Moi_Giang!$L:$L,ThongKe_GV!G$2)&gt;0,"X","")</f>
        <v/>
      </c>
      <c r="H286" s="79" t="str">
        <f>IF(COUNTIFS(TKB_HK2_Moi_Giang!$S:$S,ThongKe_GV!$C286,TKB_HK2_Moi_Giang!$K:$K,ThongKe_GV!H$1,TKB_HK2_Moi_Giang!$L:$L,ThongKe_GV!H$2)&gt;0,"X","")</f>
        <v/>
      </c>
      <c r="I286" s="79" t="str">
        <f>IF(COUNTIFS(TKB_HK2_Moi_Giang!$S:$S,ThongKe_GV!$C286,TKB_HK2_Moi_Giang!$K:$K,ThongKe_GV!I$1,TKB_HK2_Moi_Giang!$L:$L,ThongKe_GV!I$2)&gt;0,"X","")</f>
        <v/>
      </c>
      <c r="J286" s="79" t="str">
        <f>IF(COUNTIFS(TKB_HK2_Moi_Giang!$S:$S,ThongKe_GV!$C286,TKB_HK2_Moi_Giang!$K:$K,ThongKe_GV!J$1,TKB_HK2_Moi_Giang!$L:$L,ThongKe_GV!J$2)&gt;0,"X","")</f>
        <v/>
      </c>
      <c r="K286" s="79" t="str">
        <f>IF(COUNTIFS(TKB_HK2_Moi_Giang!$S:$S,ThongKe_GV!$C286,TKB_HK2_Moi_Giang!$K:$K,ThongKe_GV!K$1,TKB_HK2_Moi_Giang!$L:$L,ThongKe_GV!K$2)&gt;0,"X","")</f>
        <v/>
      </c>
      <c r="L286" s="79" t="str">
        <f>IF(COUNTIFS(TKB_HK2_Moi_Giang!$S:$S,ThongKe_GV!$C286,TKB_HK2_Moi_Giang!$K:$K,ThongKe_GV!L$1,TKB_HK2_Moi_Giang!$L:$L,ThongKe_GV!L$2)&gt;0,"X","")</f>
        <v/>
      </c>
      <c r="M286" s="79" t="str">
        <f>IF(COUNTIFS(TKB_HK2_Moi_Giang!$S:$S,ThongKe_GV!$C286,TKB_HK2_Moi_Giang!$K:$K,ThongKe_GV!M$1,TKB_HK2_Moi_Giang!$L:$L,ThongKe_GV!M$2)&gt;0,"X","")</f>
        <v/>
      </c>
      <c r="N286" s="79" t="str">
        <f>IF(COUNTIFS(TKB_HK2_Moi_Giang!$S:$S,ThongKe_GV!$C286,TKB_HK2_Moi_Giang!$K:$K,ThongKe_GV!N$1,TKB_HK2_Moi_Giang!$L:$L,ThongKe_GV!N$2)&gt;0,"X","")</f>
        <v/>
      </c>
      <c r="O286" s="79" t="str">
        <f>IF(COUNTIFS(TKB_HK2_Moi_Giang!$S:$S,ThongKe_GV!$C286,TKB_HK2_Moi_Giang!$K:$K,ThongKe_GV!O$1,TKB_HK2_Moi_Giang!$L:$L,ThongKe_GV!O$2)&gt;0,"X","")</f>
        <v/>
      </c>
      <c r="P286" s="79" t="str">
        <f>IF(COUNTIFS(TKB_HK2_Moi_Giang!$S:$S,ThongKe_GV!$C286,TKB_HK2_Moi_Giang!$K:$K,ThongKe_GV!P$1,TKB_HK2_Moi_Giang!$L:$L,ThongKe_GV!P$2)&gt;0,"X","")</f>
        <v/>
      </c>
      <c r="Q286" s="80" t="str">
        <f>IF(COUNTIFS(TKB_HK2_Moi_Giang!$S:$S,ThongKe_GV!$C286,TKB_HK2_Moi_Giang!$K:$K,ThongKe_GV!Q$1,TKB_HK2_Moi_Giang!$L:$L,ThongKe_GV!Q$2)&gt;0,"X","")</f>
        <v/>
      </c>
      <c r="R286" s="80" t="str">
        <f>IF(COUNTIFS(TKB_HK2_Moi_Giang!$S:$S,ThongKe_GV!$C286,TKB_HK2_Moi_Giang!$K:$K,ThongKe_GV!R$1,TKB_HK2_Moi_Giang!$L:$L,ThongKe_GV!R$2)&gt;0,"X","")</f>
        <v/>
      </c>
      <c r="S286" s="80" t="str">
        <f>IF(COUNTIFS(TKB_HK2_Moi_Giang!$S:$S,ThongKe_GV!$C286,TKB_HK2_Moi_Giang!$K:$K,ThongKe_GV!S$1,TKB_HK2_Moi_Giang!$L:$L,ThongKe_GV!S$2)&gt;0,"X","")</f>
        <v/>
      </c>
      <c r="T286" s="80" t="str">
        <f>IF(COUNTIFS(TKB_HK2_Moi_Giang!$S:$S,ThongKe_GV!$C286,TKB_HK2_Moi_Giang!$K:$K,ThongKe_GV!T$1,TKB_HK2_Moi_Giang!$L:$L,ThongKe_GV!T$2)&gt;0,"X","")</f>
        <v/>
      </c>
      <c r="U286" s="80" t="str">
        <f>IF(COUNTIFS(TKB_HK2_Moi_Giang!$S:$S,ThongKe_GV!$C286,TKB_HK2_Moi_Giang!$K:$K,ThongKe_GV!U$1,TKB_HK2_Moi_Giang!$L:$L,ThongKe_GV!U$2)&gt;0,"X","")</f>
        <v/>
      </c>
      <c r="V286" s="80" t="str">
        <f>IF(COUNTIFS(TKB_HK2_Moi_Giang!$S:$S,ThongKe_GV!$C286,TKB_HK2_Moi_Giang!$K:$K,ThongKe_GV!V$1,TKB_HK2_Moi_Giang!$L:$L,ThongKe_GV!V$2)&gt;0,"X","")</f>
        <v/>
      </c>
      <c r="W286" s="80" t="str">
        <f>IF(COUNTIFS(TKB_HK2_Moi_Giang!$S:$S,ThongKe_GV!$C286,TKB_HK2_Moi_Giang!$K:$K,ThongKe_GV!W$1,TKB_HK2_Moi_Giang!$L:$L,ThongKe_GV!W$2)&gt;0,"X","")</f>
        <v/>
      </c>
      <c r="X286" s="80" t="str">
        <f>IF(COUNTIFS(TKB_HK2_Moi_Giang!$S:$S,ThongKe_GV!$C286,TKB_HK2_Moi_Giang!$K:$K,ThongKe_GV!X$1,TKB_HK2_Moi_Giang!$L:$L,ThongKe_GV!X$2)&gt;0,"X","")</f>
        <v/>
      </c>
      <c r="Y286" s="80" t="str">
        <f>IF(COUNTIFS(TKB_HK2_Moi_Giang!$S:$S,ThongKe_GV!$C286,TKB_HK2_Moi_Giang!$K:$K,ThongKe_GV!Y$1,TKB_HK2_Moi_Giang!$L:$L,ThongKe_GV!Y$2)&gt;0,"X","")</f>
        <v/>
      </c>
      <c r="Z286" s="80" t="str">
        <f>IF(COUNTIFS(TKB_HK2_Moi_Giang!$S:$S,ThongKe_GV!$C286,TKB_HK2_Moi_Giang!$K:$K,ThongKe_GV!Z$1,TKB_HK2_Moi_Giang!$L:$L,ThongKe_GV!Z$2)&gt;0,"X","")</f>
        <v/>
      </c>
      <c r="AA286" s="80" t="str">
        <f>IF(COUNTIFS(TKB_HK2_Moi_Giang!$S:$S,ThongKe_GV!$C286,TKB_HK2_Moi_Giang!$K:$K,ThongKe_GV!AA$1,TKB_HK2_Moi_Giang!$L:$L,ThongKe_GV!AA$2)&gt;0,"X","")</f>
        <v/>
      </c>
      <c r="AB286" s="80" t="str">
        <f>IF(COUNTIFS(TKB_HK2_Moi_Giang!$S:$S,ThongKe_GV!$C286,TKB_HK2_Moi_Giang!$K:$K,ThongKe_GV!AB$1,TKB_HK2_Moi_Giang!$L:$L,ThongKe_GV!AB$2)&gt;0,"X","")</f>
        <v/>
      </c>
    </row>
    <row r="287">
      <c r="A287" s="46"/>
      <c r="B287" s="46"/>
      <c r="C287" s="97" t="s">
        <v>836</v>
      </c>
      <c r="D287" s="98" t="s">
        <v>837</v>
      </c>
      <c r="E287" s="94"/>
      <c r="F287" s="79" t="str">
        <f>IF(COUNTIFS(TKB_HK2_Moi_Giang!$S:$S,ThongKe_GV!$C287,TKB_HK2_Moi_Giang!$K:$K,ThongKe_GV!F$1,TKB_HK2_Moi_Giang!$L:$L,ThongKe_GV!F$2)&gt;0,"X","")</f>
        <v/>
      </c>
      <c r="G287" s="79" t="str">
        <f>IF(COUNTIFS(TKB_HK2_Moi_Giang!$S:$S,ThongKe_GV!$C287,TKB_HK2_Moi_Giang!$K:$K,ThongKe_GV!G$1,TKB_HK2_Moi_Giang!$L:$L,ThongKe_GV!G$2)&gt;0,"X","")</f>
        <v/>
      </c>
      <c r="H287" s="79" t="str">
        <f>IF(COUNTIFS(TKB_HK2_Moi_Giang!$S:$S,ThongKe_GV!$C287,TKB_HK2_Moi_Giang!$K:$K,ThongKe_GV!H$1,TKB_HK2_Moi_Giang!$L:$L,ThongKe_GV!H$2)&gt;0,"X","")</f>
        <v/>
      </c>
      <c r="I287" s="79" t="str">
        <f>IF(COUNTIFS(TKB_HK2_Moi_Giang!$S:$S,ThongKe_GV!$C287,TKB_HK2_Moi_Giang!$K:$K,ThongKe_GV!I$1,TKB_HK2_Moi_Giang!$L:$L,ThongKe_GV!I$2)&gt;0,"X","")</f>
        <v/>
      </c>
      <c r="J287" s="79" t="str">
        <f>IF(COUNTIFS(TKB_HK2_Moi_Giang!$S:$S,ThongKe_GV!$C287,TKB_HK2_Moi_Giang!$K:$K,ThongKe_GV!J$1,TKB_HK2_Moi_Giang!$L:$L,ThongKe_GV!J$2)&gt;0,"X","")</f>
        <v/>
      </c>
      <c r="K287" s="79" t="str">
        <f>IF(COUNTIFS(TKB_HK2_Moi_Giang!$S:$S,ThongKe_GV!$C287,TKB_HK2_Moi_Giang!$K:$K,ThongKe_GV!K$1,TKB_HK2_Moi_Giang!$L:$L,ThongKe_GV!K$2)&gt;0,"X","")</f>
        <v/>
      </c>
      <c r="L287" s="79" t="str">
        <f>IF(COUNTIFS(TKB_HK2_Moi_Giang!$S:$S,ThongKe_GV!$C287,TKB_HK2_Moi_Giang!$K:$K,ThongKe_GV!L$1,TKB_HK2_Moi_Giang!$L:$L,ThongKe_GV!L$2)&gt;0,"X","")</f>
        <v/>
      </c>
      <c r="M287" s="79" t="str">
        <f>IF(COUNTIFS(TKB_HK2_Moi_Giang!$S:$S,ThongKe_GV!$C287,TKB_HK2_Moi_Giang!$K:$K,ThongKe_GV!M$1,TKB_HK2_Moi_Giang!$L:$L,ThongKe_GV!M$2)&gt;0,"X","")</f>
        <v/>
      </c>
      <c r="N287" s="79" t="str">
        <f>IF(COUNTIFS(TKB_HK2_Moi_Giang!$S:$S,ThongKe_GV!$C287,TKB_HK2_Moi_Giang!$K:$K,ThongKe_GV!N$1,TKB_HK2_Moi_Giang!$L:$L,ThongKe_GV!N$2)&gt;0,"X","")</f>
        <v/>
      </c>
      <c r="O287" s="79" t="str">
        <f>IF(COUNTIFS(TKB_HK2_Moi_Giang!$S:$S,ThongKe_GV!$C287,TKB_HK2_Moi_Giang!$K:$K,ThongKe_GV!O$1,TKB_HK2_Moi_Giang!$L:$L,ThongKe_GV!O$2)&gt;0,"X","")</f>
        <v/>
      </c>
      <c r="P287" s="79" t="str">
        <f>IF(COUNTIFS(TKB_HK2_Moi_Giang!$S:$S,ThongKe_GV!$C287,TKB_HK2_Moi_Giang!$K:$K,ThongKe_GV!P$1,TKB_HK2_Moi_Giang!$L:$L,ThongKe_GV!P$2)&gt;0,"X","")</f>
        <v/>
      </c>
      <c r="Q287" s="80" t="str">
        <f>IF(COUNTIFS(TKB_HK2_Moi_Giang!$S:$S,ThongKe_GV!$C287,TKB_HK2_Moi_Giang!$K:$K,ThongKe_GV!Q$1,TKB_HK2_Moi_Giang!$L:$L,ThongKe_GV!Q$2)&gt;0,"X","")</f>
        <v/>
      </c>
      <c r="R287" s="80" t="str">
        <f>IF(COUNTIFS(TKB_HK2_Moi_Giang!$S:$S,ThongKe_GV!$C287,TKB_HK2_Moi_Giang!$K:$K,ThongKe_GV!R$1,TKB_HK2_Moi_Giang!$L:$L,ThongKe_GV!R$2)&gt;0,"X","")</f>
        <v/>
      </c>
      <c r="S287" s="80" t="str">
        <f>IF(COUNTIFS(TKB_HK2_Moi_Giang!$S:$S,ThongKe_GV!$C287,TKB_HK2_Moi_Giang!$K:$K,ThongKe_GV!S$1,TKB_HK2_Moi_Giang!$L:$L,ThongKe_GV!S$2)&gt;0,"X","")</f>
        <v/>
      </c>
      <c r="T287" s="80" t="str">
        <f>IF(COUNTIFS(TKB_HK2_Moi_Giang!$S:$S,ThongKe_GV!$C287,TKB_HK2_Moi_Giang!$K:$K,ThongKe_GV!T$1,TKB_HK2_Moi_Giang!$L:$L,ThongKe_GV!T$2)&gt;0,"X","")</f>
        <v/>
      </c>
      <c r="U287" s="80" t="str">
        <f>IF(COUNTIFS(TKB_HK2_Moi_Giang!$S:$S,ThongKe_GV!$C287,TKB_HK2_Moi_Giang!$K:$K,ThongKe_GV!U$1,TKB_HK2_Moi_Giang!$L:$L,ThongKe_GV!U$2)&gt;0,"X","")</f>
        <v/>
      </c>
      <c r="V287" s="80" t="str">
        <f>IF(COUNTIFS(TKB_HK2_Moi_Giang!$S:$S,ThongKe_GV!$C287,TKB_HK2_Moi_Giang!$K:$K,ThongKe_GV!V$1,TKB_HK2_Moi_Giang!$L:$L,ThongKe_GV!V$2)&gt;0,"X","")</f>
        <v/>
      </c>
      <c r="W287" s="80" t="str">
        <f>IF(COUNTIFS(TKB_HK2_Moi_Giang!$S:$S,ThongKe_GV!$C287,TKB_HK2_Moi_Giang!$K:$K,ThongKe_GV!W$1,TKB_HK2_Moi_Giang!$L:$L,ThongKe_GV!W$2)&gt;0,"X","")</f>
        <v/>
      </c>
      <c r="X287" s="80" t="str">
        <f>IF(COUNTIFS(TKB_HK2_Moi_Giang!$S:$S,ThongKe_GV!$C287,TKB_HK2_Moi_Giang!$K:$K,ThongKe_GV!X$1,TKB_HK2_Moi_Giang!$L:$L,ThongKe_GV!X$2)&gt;0,"X","")</f>
        <v/>
      </c>
      <c r="Y287" s="80" t="str">
        <f>IF(COUNTIFS(TKB_HK2_Moi_Giang!$S:$S,ThongKe_GV!$C287,TKB_HK2_Moi_Giang!$K:$K,ThongKe_GV!Y$1,TKB_HK2_Moi_Giang!$L:$L,ThongKe_GV!Y$2)&gt;0,"X","")</f>
        <v/>
      </c>
      <c r="Z287" s="80" t="str">
        <f>IF(COUNTIFS(TKB_HK2_Moi_Giang!$S:$S,ThongKe_GV!$C287,TKB_HK2_Moi_Giang!$K:$K,ThongKe_GV!Z$1,TKB_HK2_Moi_Giang!$L:$L,ThongKe_GV!Z$2)&gt;0,"X","")</f>
        <v/>
      </c>
      <c r="AA287" s="80" t="str">
        <f>IF(COUNTIFS(TKB_HK2_Moi_Giang!$S:$S,ThongKe_GV!$C287,TKB_HK2_Moi_Giang!$K:$K,ThongKe_GV!AA$1,TKB_HK2_Moi_Giang!$L:$L,ThongKe_GV!AA$2)&gt;0,"X","")</f>
        <v/>
      </c>
      <c r="AB287" s="80" t="str">
        <f>IF(COUNTIFS(TKB_HK2_Moi_Giang!$S:$S,ThongKe_GV!$C287,TKB_HK2_Moi_Giang!$K:$K,ThongKe_GV!AB$1,TKB_HK2_Moi_Giang!$L:$L,ThongKe_GV!AB$2)&gt;0,"X","")</f>
        <v/>
      </c>
    </row>
    <row r="288">
      <c r="A288" s="46"/>
      <c r="B288" s="46"/>
      <c r="C288" s="93" t="s">
        <v>838</v>
      </c>
      <c r="D288" s="91"/>
      <c r="E288" s="94"/>
      <c r="F288" s="79" t="str">
        <f>IF(COUNTIFS(TKB_HK2_Moi_Giang!$S:$S,ThongKe_GV!$C288,TKB_HK2_Moi_Giang!$K:$K,ThongKe_GV!F$1,TKB_HK2_Moi_Giang!$L:$L,ThongKe_GV!F$2)&gt;0,"X","")</f>
        <v/>
      </c>
      <c r="G288" s="79" t="str">
        <f>IF(COUNTIFS(TKB_HK2_Moi_Giang!$S:$S,ThongKe_GV!$C288,TKB_HK2_Moi_Giang!$K:$K,ThongKe_GV!G$1,TKB_HK2_Moi_Giang!$L:$L,ThongKe_GV!G$2)&gt;0,"X","")</f>
        <v/>
      </c>
      <c r="H288" s="79" t="str">
        <f>IF(COUNTIFS(TKB_HK2_Moi_Giang!$S:$S,ThongKe_GV!$C288,TKB_HK2_Moi_Giang!$K:$K,ThongKe_GV!H$1,TKB_HK2_Moi_Giang!$L:$L,ThongKe_GV!H$2)&gt;0,"X","")</f>
        <v/>
      </c>
      <c r="I288" s="79" t="str">
        <f>IF(COUNTIFS(TKB_HK2_Moi_Giang!$S:$S,ThongKe_GV!$C288,TKB_HK2_Moi_Giang!$K:$K,ThongKe_GV!I$1,TKB_HK2_Moi_Giang!$L:$L,ThongKe_GV!I$2)&gt;0,"X","")</f>
        <v/>
      </c>
      <c r="J288" s="79" t="str">
        <f>IF(COUNTIFS(TKB_HK2_Moi_Giang!$S:$S,ThongKe_GV!$C288,TKB_HK2_Moi_Giang!$K:$K,ThongKe_GV!J$1,TKB_HK2_Moi_Giang!$L:$L,ThongKe_GV!J$2)&gt;0,"X","")</f>
        <v/>
      </c>
      <c r="K288" s="79" t="str">
        <f>IF(COUNTIFS(TKB_HK2_Moi_Giang!$S:$S,ThongKe_GV!$C288,TKB_HK2_Moi_Giang!$K:$K,ThongKe_GV!K$1,TKB_HK2_Moi_Giang!$L:$L,ThongKe_GV!K$2)&gt;0,"X","")</f>
        <v/>
      </c>
      <c r="L288" s="79" t="str">
        <f>IF(COUNTIFS(TKB_HK2_Moi_Giang!$S:$S,ThongKe_GV!$C288,TKB_HK2_Moi_Giang!$K:$K,ThongKe_GV!L$1,TKB_HK2_Moi_Giang!$L:$L,ThongKe_GV!L$2)&gt;0,"X","")</f>
        <v/>
      </c>
      <c r="M288" s="79" t="str">
        <f>IF(COUNTIFS(TKB_HK2_Moi_Giang!$S:$S,ThongKe_GV!$C288,TKB_HK2_Moi_Giang!$K:$K,ThongKe_GV!M$1,TKB_HK2_Moi_Giang!$L:$L,ThongKe_GV!M$2)&gt;0,"X","")</f>
        <v/>
      </c>
      <c r="N288" s="79" t="str">
        <f>IF(COUNTIFS(TKB_HK2_Moi_Giang!$S:$S,ThongKe_GV!$C288,TKB_HK2_Moi_Giang!$K:$K,ThongKe_GV!N$1,TKB_HK2_Moi_Giang!$L:$L,ThongKe_GV!N$2)&gt;0,"X","")</f>
        <v/>
      </c>
      <c r="O288" s="79" t="str">
        <f>IF(COUNTIFS(TKB_HK2_Moi_Giang!$S:$S,ThongKe_GV!$C288,TKB_HK2_Moi_Giang!$K:$K,ThongKe_GV!O$1,TKB_HK2_Moi_Giang!$L:$L,ThongKe_GV!O$2)&gt;0,"X","")</f>
        <v/>
      </c>
      <c r="P288" s="79" t="str">
        <f>IF(COUNTIFS(TKB_HK2_Moi_Giang!$S:$S,ThongKe_GV!$C288,TKB_HK2_Moi_Giang!$K:$K,ThongKe_GV!P$1,TKB_HK2_Moi_Giang!$L:$L,ThongKe_GV!P$2)&gt;0,"X","")</f>
        <v/>
      </c>
      <c r="Q288" s="80" t="str">
        <f>IF(COUNTIFS(TKB_HK2_Moi_Giang!$S:$S,ThongKe_GV!$C288,TKB_HK2_Moi_Giang!$K:$K,ThongKe_GV!Q$1,TKB_HK2_Moi_Giang!$L:$L,ThongKe_GV!Q$2)&gt;0,"X","")</f>
        <v/>
      </c>
      <c r="R288" s="80" t="str">
        <f>IF(COUNTIFS(TKB_HK2_Moi_Giang!$S:$S,ThongKe_GV!$C288,TKB_HK2_Moi_Giang!$K:$K,ThongKe_GV!R$1,TKB_HK2_Moi_Giang!$L:$L,ThongKe_GV!R$2)&gt;0,"X","")</f>
        <v/>
      </c>
      <c r="S288" s="80" t="str">
        <f>IF(COUNTIFS(TKB_HK2_Moi_Giang!$S:$S,ThongKe_GV!$C288,TKB_HK2_Moi_Giang!$K:$K,ThongKe_GV!S$1,TKB_HK2_Moi_Giang!$L:$L,ThongKe_GV!S$2)&gt;0,"X","")</f>
        <v/>
      </c>
      <c r="T288" s="80" t="str">
        <f>IF(COUNTIFS(TKB_HK2_Moi_Giang!$S:$S,ThongKe_GV!$C288,TKB_HK2_Moi_Giang!$K:$K,ThongKe_GV!T$1,TKB_HK2_Moi_Giang!$L:$L,ThongKe_GV!T$2)&gt;0,"X","")</f>
        <v/>
      </c>
      <c r="U288" s="80" t="str">
        <f>IF(COUNTIFS(TKB_HK2_Moi_Giang!$S:$S,ThongKe_GV!$C288,TKB_HK2_Moi_Giang!$K:$K,ThongKe_GV!U$1,TKB_HK2_Moi_Giang!$L:$L,ThongKe_GV!U$2)&gt;0,"X","")</f>
        <v/>
      </c>
      <c r="V288" s="80" t="str">
        <f>IF(COUNTIFS(TKB_HK2_Moi_Giang!$S:$S,ThongKe_GV!$C288,TKB_HK2_Moi_Giang!$K:$K,ThongKe_GV!V$1,TKB_HK2_Moi_Giang!$L:$L,ThongKe_GV!V$2)&gt;0,"X","")</f>
        <v/>
      </c>
      <c r="W288" s="80" t="str">
        <f>IF(COUNTIFS(TKB_HK2_Moi_Giang!$S:$S,ThongKe_GV!$C288,TKB_HK2_Moi_Giang!$K:$K,ThongKe_GV!W$1,TKB_HK2_Moi_Giang!$L:$L,ThongKe_GV!W$2)&gt;0,"X","")</f>
        <v/>
      </c>
      <c r="X288" s="80" t="str">
        <f>IF(COUNTIFS(TKB_HK2_Moi_Giang!$S:$S,ThongKe_GV!$C288,TKB_HK2_Moi_Giang!$K:$K,ThongKe_GV!X$1,TKB_HK2_Moi_Giang!$L:$L,ThongKe_GV!X$2)&gt;0,"X","")</f>
        <v/>
      </c>
      <c r="Y288" s="80" t="str">
        <f>IF(COUNTIFS(TKB_HK2_Moi_Giang!$S:$S,ThongKe_GV!$C288,TKB_HK2_Moi_Giang!$K:$K,ThongKe_GV!Y$1,TKB_HK2_Moi_Giang!$L:$L,ThongKe_GV!Y$2)&gt;0,"X","")</f>
        <v/>
      </c>
      <c r="Z288" s="80" t="str">
        <f>IF(COUNTIFS(TKB_HK2_Moi_Giang!$S:$S,ThongKe_GV!$C288,TKB_HK2_Moi_Giang!$K:$K,ThongKe_GV!Z$1,TKB_HK2_Moi_Giang!$L:$L,ThongKe_GV!Z$2)&gt;0,"X","")</f>
        <v/>
      </c>
      <c r="AA288" s="80" t="str">
        <f>IF(COUNTIFS(TKB_HK2_Moi_Giang!$S:$S,ThongKe_GV!$C288,TKB_HK2_Moi_Giang!$K:$K,ThongKe_GV!AA$1,TKB_HK2_Moi_Giang!$L:$L,ThongKe_GV!AA$2)&gt;0,"X","")</f>
        <v/>
      </c>
      <c r="AB288" s="80" t="str">
        <f>IF(COUNTIFS(TKB_HK2_Moi_Giang!$S:$S,ThongKe_GV!$C288,TKB_HK2_Moi_Giang!$K:$K,ThongKe_GV!AB$1,TKB_HK2_Moi_Giang!$L:$L,ThongKe_GV!AB$2)&gt;0,"X","")</f>
        <v/>
      </c>
    </row>
    <row r="289">
      <c r="A289" s="46"/>
      <c r="B289" s="46"/>
      <c r="C289" s="99" t="s">
        <v>839</v>
      </c>
      <c r="D289" s="92" t="s">
        <v>840</v>
      </c>
      <c r="E289" s="94"/>
      <c r="F289" s="79" t="str">
        <f>IF(COUNTIFS(TKB_HK2_Moi_Giang!$S:$S,ThongKe_GV!$C289,TKB_HK2_Moi_Giang!$K:$K,ThongKe_GV!F$1,TKB_HK2_Moi_Giang!$L:$L,ThongKe_GV!F$2)&gt;0,"X","")</f>
        <v/>
      </c>
      <c r="G289" s="79" t="str">
        <f>IF(COUNTIFS(TKB_HK2_Moi_Giang!$S:$S,ThongKe_GV!$C289,TKB_HK2_Moi_Giang!$K:$K,ThongKe_GV!G$1,TKB_HK2_Moi_Giang!$L:$L,ThongKe_GV!G$2)&gt;0,"X","")</f>
        <v/>
      </c>
      <c r="H289" s="79" t="str">
        <f>IF(COUNTIFS(TKB_HK2_Moi_Giang!$S:$S,ThongKe_GV!$C289,TKB_HK2_Moi_Giang!$K:$K,ThongKe_GV!H$1,TKB_HK2_Moi_Giang!$L:$L,ThongKe_GV!H$2)&gt;0,"X","")</f>
        <v/>
      </c>
      <c r="I289" s="79" t="str">
        <f>IF(COUNTIFS(TKB_HK2_Moi_Giang!$S:$S,ThongKe_GV!$C289,TKB_HK2_Moi_Giang!$K:$K,ThongKe_GV!I$1,TKB_HK2_Moi_Giang!$L:$L,ThongKe_GV!I$2)&gt;0,"X","")</f>
        <v/>
      </c>
      <c r="J289" s="79" t="str">
        <f>IF(COUNTIFS(TKB_HK2_Moi_Giang!$S:$S,ThongKe_GV!$C289,TKB_HK2_Moi_Giang!$K:$K,ThongKe_GV!J$1,TKB_HK2_Moi_Giang!$L:$L,ThongKe_GV!J$2)&gt;0,"X","")</f>
        <v/>
      </c>
      <c r="K289" s="79" t="str">
        <f>IF(COUNTIFS(TKB_HK2_Moi_Giang!$S:$S,ThongKe_GV!$C289,TKB_HK2_Moi_Giang!$K:$K,ThongKe_GV!K$1,TKB_HK2_Moi_Giang!$L:$L,ThongKe_GV!K$2)&gt;0,"X","")</f>
        <v/>
      </c>
      <c r="L289" s="79" t="str">
        <f>IF(COUNTIFS(TKB_HK2_Moi_Giang!$S:$S,ThongKe_GV!$C289,TKB_HK2_Moi_Giang!$K:$K,ThongKe_GV!L$1,TKB_HK2_Moi_Giang!$L:$L,ThongKe_GV!L$2)&gt;0,"X","")</f>
        <v/>
      </c>
      <c r="M289" s="79" t="str">
        <f>IF(COUNTIFS(TKB_HK2_Moi_Giang!$S:$S,ThongKe_GV!$C289,TKB_HK2_Moi_Giang!$K:$K,ThongKe_GV!M$1,TKB_HK2_Moi_Giang!$L:$L,ThongKe_GV!M$2)&gt;0,"X","")</f>
        <v/>
      </c>
      <c r="N289" s="79" t="str">
        <f>IF(COUNTIFS(TKB_HK2_Moi_Giang!$S:$S,ThongKe_GV!$C289,TKB_HK2_Moi_Giang!$K:$K,ThongKe_GV!N$1,TKB_HK2_Moi_Giang!$L:$L,ThongKe_GV!N$2)&gt;0,"X","")</f>
        <v/>
      </c>
      <c r="O289" s="79" t="str">
        <f>IF(COUNTIFS(TKB_HK2_Moi_Giang!$S:$S,ThongKe_GV!$C289,TKB_HK2_Moi_Giang!$K:$K,ThongKe_GV!O$1,TKB_HK2_Moi_Giang!$L:$L,ThongKe_GV!O$2)&gt;0,"X","")</f>
        <v/>
      </c>
      <c r="P289" s="79" t="str">
        <f>IF(COUNTIFS(TKB_HK2_Moi_Giang!$S:$S,ThongKe_GV!$C289,TKB_HK2_Moi_Giang!$K:$K,ThongKe_GV!P$1,TKB_HK2_Moi_Giang!$L:$L,ThongKe_GV!P$2)&gt;0,"X","")</f>
        <v/>
      </c>
      <c r="Q289" s="80" t="str">
        <f>IF(COUNTIFS(TKB_HK2_Moi_Giang!$S:$S,ThongKe_GV!$C289,TKB_HK2_Moi_Giang!$K:$K,ThongKe_GV!Q$1,TKB_HK2_Moi_Giang!$L:$L,ThongKe_GV!Q$2)&gt;0,"X","")</f>
        <v/>
      </c>
      <c r="R289" s="80" t="str">
        <f>IF(COUNTIFS(TKB_HK2_Moi_Giang!$S:$S,ThongKe_GV!$C289,TKB_HK2_Moi_Giang!$K:$K,ThongKe_GV!R$1,TKB_HK2_Moi_Giang!$L:$L,ThongKe_GV!R$2)&gt;0,"X","")</f>
        <v/>
      </c>
      <c r="S289" s="80" t="str">
        <f>IF(COUNTIFS(TKB_HK2_Moi_Giang!$S:$S,ThongKe_GV!$C289,TKB_HK2_Moi_Giang!$K:$K,ThongKe_GV!S$1,TKB_HK2_Moi_Giang!$L:$L,ThongKe_GV!S$2)&gt;0,"X","")</f>
        <v/>
      </c>
      <c r="T289" s="80" t="str">
        <f>IF(COUNTIFS(TKB_HK2_Moi_Giang!$S:$S,ThongKe_GV!$C289,TKB_HK2_Moi_Giang!$K:$K,ThongKe_GV!T$1,TKB_HK2_Moi_Giang!$L:$L,ThongKe_GV!T$2)&gt;0,"X","")</f>
        <v/>
      </c>
      <c r="U289" s="80" t="str">
        <f>IF(COUNTIFS(TKB_HK2_Moi_Giang!$S:$S,ThongKe_GV!$C289,TKB_HK2_Moi_Giang!$K:$K,ThongKe_GV!U$1,TKB_HK2_Moi_Giang!$L:$L,ThongKe_GV!U$2)&gt;0,"X","")</f>
        <v/>
      </c>
      <c r="V289" s="80" t="str">
        <f>IF(COUNTIFS(TKB_HK2_Moi_Giang!$S:$S,ThongKe_GV!$C289,TKB_HK2_Moi_Giang!$K:$K,ThongKe_GV!V$1,TKB_HK2_Moi_Giang!$L:$L,ThongKe_GV!V$2)&gt;0,"X","")</f>
        <v/>
      </c>
      <c r="W289" s="80" t="str">
        <f>IF(COUNTIFS(TKB_HK2_Moi_Giang!$S:$S,ThongKe_GV!$C289,TKB_HK2_Moi_Giang!$K:$K,ThongKe_GV!W$1,TKB_HK2_Moi_Giang!$L:$L,ThongKe_GV!W$2)&gt;0,"X","")</f>
        <v/>
      </c>
      <c r="X289" s="80" t="str">
        <f>IF(COUNTIFS(TKB_HK2_Moi_Giang!$S:$S,ThongKe_GV!$C289,TKB_HK2_Moi_Giang!$K:$K,ThongKe_GV!X$1,TKB_HK2_Moi_Giang!$L:$L,ThongKe_GV!X$2)&gt;0,"X","")</f>
        <v/>
      </c>
      <c r="Y289" s="80" t="str">
        <f>IF(COUNTIFS(TKB_HK2_Moi_Giang!$S:$S,ThongKe_GV!$C289,TKB_HK2_Moi_Giang!$K:$K,ThongKe_GV!Y$1,TKB_HK2_Moi_Giang!$L:$L,ThongKe_GV!Y$2)&gt;0,"X","")</f>
        <v/>
      </c>
      <c r="Z289" s="80" t="str">
        <f>IF(COUNTIFS(TKB_HK2_Moi_Giang!$S:$S,ThongKe_GV!$C289,TKB_HK2_Moi_Giang!$K:$K,ThongKe_GV!Z$1,TKB_HK2_Moi_Giang!$L:$L,ThongKe_GV!Z$2)&gt;0,"X","")</f>
        <v/>
      </c>
      <c r="AA289" s="80" t="str">
        <f>IF(COUNTIFS(TKB_HK2_Moi_Giang!$S:$S,ThongKe_GV!$C289,TKB_HK2_Moi_Giang!$K:$K,ThongKe_GV!AA$1,TKB_HK2_Moi_Giang!$L:$L,ThongKe_GV!AA$2)&gt;0,"X","")</f>
        <v/>
      </c>
      <c r="AB289" s="80" t="str">
        <f>IF(COUNTIFS(TKB_HK2_Moi_Giang!$S:$S,ThongKe_GV!$C289,TKB_HK2_Moi_Giang!$K:$K,ThongKe_GV!AB$1,TKB_HK2_Moi_Giang!$L:$L,ThongKe_GV!AB$2)&gt;0,"X","")</f>
        <v/>
      </c>
    </row>
    <row r="290">
      <c r="A290" s="46"/>
      <c r="B290" s="46"/>
      <c r="C290" s="92" t="s">
        <v>841</v>
      </c>
      <c r="D290" s="92" t="s">
        <v>842</v>
      </c>
      <c r="E290" s="94"/>
      <c r="F290" s="79" t="str">
        <f>IF(COUNTIFS(TKB_HK2_Moi_Giang!$S:$S,ThongKe_GV!$C290,TKB_HK2_Moi_Giang!$K:$K,ThongKe_GV!F$1,TKB_HK2_Moi_Giang!$L:$L,ThongKe_GV!F$2)&gt;0,"X","")</f>
        <v/>
      </c>
      <c r="G290" s="79" t="str">
        <f>IF(COUNTIFS(TKB_HK2_Moi_Giang!$S:$S,ThongKe_GV!$C290,TKB_HK2_Moi_Giang!$K:$K,ThongKe_GV!G$1,TKB_HK2_Moi_Giang!$L:$L,ThongKe_GV!G$2)&gt;0,"X","")</f>
        <v/>
      </c>
      <c r="H290" s="79" t="str">
        <f>IF(COUNTIFS(TKB_HK2_Moi_Giang!$S:$S,ThongKe_GV!$C290,TKB_HK2_Moi_Giang!$K:$K,ThongKe_GV!H$1,TKB_HK2_Moi_Giang!$L:$L,ThongKe_GV!H$2)&gt;0,"X","")</f>
        <v/>
      </c>
      <c r="I290" s="79" t="str">
        <f>IF(COUNTIFS(TKB_HK2_Moi_Giang!$S:$S,ThongKe_GV!$C290,TKB_HK2_Moi_Giang!$K:$K,ThongKe_GV!I$1,TKB_HK2_Moi_Giang!$L:$L,ThongKe_GV!I$2)&gt;0,"X","")</f>
        <v/>
      </c>
      <c r="J290" s="79" t="str">
        <f>IF(COUNTIFS(TKB_HK2_Moi_Giang!$S:$S,ThongKe_GV!$C290,TKB_HK2_Moi_Giang!$K:$K,ThongKe_GV!J$1,TKB_HK2_Moi_Giang!$L:$L,ThongKe_GV!J$2)&gt;0,"X","")</f>
        <v/>
      </c>
      <c r="K290" s="79" t="str">
        <f>IF(COUNTIFS(TKB_HK2_Moi_Giang!$S:$S,ThongKe_GV!$C290,TKB_HK2_Moi_Giang!$K:$K,ThongKe_GV!K$1,TKB_HK2_Moi_Giang!$L:$L,ThongKe_GV!K$2)&gt;0,"X","")</f>
        <v/>
      </c>
      <c r="L290" s="79" t="str">
        <f>IF(COUNTIFS(TKB_HK2_Moi_Giang!$S:$S,ThongKe_GV!$C290,TKB_HK2_Moi_Giang!$K:$K,ThongKe_GV!L$1,TKB_HK2_Moi_Giang!$L:$L,ThongKe_GV!L$2)&gt;0,"X","")</f>
        <v/>
      </c>
      <c r="M290" s="79" t="str">
        <f>IF(COUNTIFS(TKB_HK2_Moi_Giang!$S:$S,ThongKe_GV!$C290,TKB_HK2_Moi_Giang!$K:$K,ThongKe_GV!M$1,TKB_HK2_Moi_Giang!$L:$L,ThongKe_GV!M$2)&gt;0,"X","")</f>
        <v/>
      </c>
      <c r="N290" s="79" t="str">
        <f>IF(COUNTIFS(TKB_HK2_Moi_Giang!$S:$S,ThongKe_GV!$C290,TKB_HK2_Moi_Giang!$K:$K,ThongKe_GV!N$1,TKB_HK2_Moi_Giang!$L:$L,ThongKe_GV!N$2)&gt;0,"X","")</f>
        <v/>
      </c>
      <c r="O290" s="79" t="str">
        <f>IF(COUNTIFS(TKB_HK2_Moi_Giang!$S:$S,ThongKe_GV!$C290,TKB_HK2_Moi_Giang!$K:$K,ThongKe_GV!O$1,TKB_HK2_Moi_Giang!$L:$L,ThongKe_GV!O$2)&gt;0,"X","")</f>
        <v/>
      </c>
      <c r="P290" s="79" t="str">
        <f>IF(COUNTIFS(TKB_HK2_Moi_Giang!$S:$S,ThongKe_GV!$C290,TKB_HK2_Moi_Giang!$K:$K,ThongKe_GV!P$1,TKB_HK2_Moi_Giang!$L:$L,ThongKe_GV!P$2)&gt;0,"X","")</f>
        <v/>
      </c>
      <c r="Q290" s="80" t="str">
        <f>IF(COUNTIFS(TKB_HK2_Moi_Giang!$S:$S,ThongKe_GV!$C290,TKB_HK2_Moi_Giang!$K:$K,ThongKe_GV!Q$1,TKB_HK2_Moi_Giang!$L:$L,ThongKe_GV!Q$2)&gt;0,"X","")</f>
        <v/>
      </c>
      <c r="R290" s="80" t="str">
        <f>IF(COUNTIFS(TKB_HK2_Moi_Giang!$S:$S,ThongKe_GV!$C290,TKB_HK2_Moi_Giang!$K:$K,ThongKe_GV!R$1,TKB_HK2_Moi_Giang!$L:$L,ThongKe_GV!R$2)&gt;0,"X","")</f>
        <v/>
      </c>
      <c r="S290" s="80" t="str">
        <f>IF(COUNTIFS(TKB_HK2_Moi_Giang!$S:$S,ThongKe_GV!$C290,TKB_HK2_Moi_Giang!$K:$K,ThongKe_GV!S$1,TKB_HK2_Moi_Giang!$L:$L,ThongKe_GV!S$2)&gt;0,"X","")</f>
        <v/>
      </c>
      <c r="T290" s="80" t="str">
        <f>IF(COUNTIFS(TKB_HK2_Moi_Giang!$S:$S,ThongKe_GV!$C290,TKB_HK2_Moi_Giang!$K:$K,ThongKe_GV!T$1,TKB_HK2_Moi_Giang!$L:$L,ThongKe_GV!T$2)&gt;0,"X","")</f>
        <v/>
      </c>
      <c r="U290" s="80" t="str">
        <f>IF(COUNTIFS(TKB_HK2_Moi_Giang!$S:$S,ThongKe_GV!$C290,TKB_HK2_Moi_Giang!$K:$K,ThongKe_GV!U$1,TKB_HK2_Moi_Giang!$L:$L,ThongKe_GV!U$2)&gt;0,"X","")</f>
        <v/>
      </c>
      <c r="V290" s="80" t="str">
        <f>IF(COUNTIFS(TKB_HK2_Moi_Giang!$S:$S,ThongKe_GV!$C290,TKB_HK2_Moi_Giang!$K:$K,ThongKe_GV!V$1,TKB_HK2_Moi_Giang!$L:$L,ThongKe_GV!V$2)&gt;0,"X","")</f>
        <v>X</v>
      </c>
      <c r="W290" s="80" t="str">
        <f>IF(COUNTIFS(TKB_HK2_Moi_Giang!$S:$S,ThongKe_GV!$C290,TKB_HK2_Moi_Giang!$K:$K,ThongKe_GV!W$1,TKB_HK2_Moi_Giang!$L:$L,ThongKe_GV!W$2)&gt;0,"X","")</f>
        <v/>
      </c>
      <c r="X290" s="80" t="str">
        <f>IF(COUNTIFS(TKB_HK2_Moi_Giang!$S:$S,ThongKe_GV!$C290,TKB_HK2_Moi_Giang!$K:$K,ThongKe_GV!X$1,TKB_HK2_Moi_Giang!$L:$L,ThongKe_GV!X$2)&gt;0,"X","")</f>
        <v/>
      </c>
      <c r="Y290" s="80" t="str">
        <f>IF(COUNTIFS(TKB_HK2_Moi_Giang!$S:$S,ThongKe_GV!$C290,TKB_HK2_Moi_Giang!$K:$K,ThongKe_GV!Y$1,TKB_HK2_Moi_Giang!$L:$L,ThongKe_GV!Y$2)&gt;0,"X","")</f>
        <v/>
      </c>
      <c r="Z290" s="80" t="str">
        <f>IF(COUNTIFS(TKB_HK2_Moi_Giang!$S:$S,ThongKe_GV!$C290,TKB_HK2_Moi_Giang!$K:$K,ThongKe_GV!Z$1,TKB_HK2_Moi_Giang!$L:$L,ThongKe_GV!Z$2)&gt;0,"X","")</f>
        <v/>
      </c>
      <c r="AA290" s="80" t="str">
        <f>IF(COUNTIFS(TKB_HK2_Moi_Giang!$S:$S,ThongKe_GV!$C290,TKB_HK2_Moi_Giang!$K:$K,ThongKe_GV!AA$1,TKB_HK2_Moi_Giang!$L:$L,ThongKe_GV!AA$2)&gt;0,"X","")</f>
        <v/>
      </c>
      <c r="AB290" s="80" t="str">
        <f>IF(COUNTIFS(TKB_HK2_Moi_Giang!$S:$S,ThongKe_GV!$C290,TKB_HK2_Moi_Giang!$K:$K,ThongKe_GV!AB$1,TKB_HK2_Moi_Giang!$L:$L,ThongKe_GV!AB$2)&gt;0,"X","")</f>
        <v/>
      </c>
    </row>
    <row r="291">
      <c r="A291" s="46"/>
      <c r="B291" s="46"/>
      <c r="C291" s="92" t="s">
        <v>843</v>
      </c>
      <c r="D291" s="92" t="s">
        <v>844</v>
      </c>
      <c r="E291" s="94"/>
      <c r="F291" s="79" t="str">
        <f>IF(COUNTIFS(TKB_HK2_Moi_Giang!$S:$S,ThongKe_GV!$C291,TKB_HK2_Moi_Giang!$K:$K,ThongKe_GV!F$1,TKB_HK2_Moi_Giang!$L:$L,ThongKe_GV!F$2)&gt;0,"X","")</f>
        <v/>
      </c>
      <c r="G291" s="79" t="str">
        <f>IF(COUNTIFS(TKB_HK2_Moi_Giang!$S:$S,ThongKe_GV!$C291,TKB_HK2_Moi_Giang!$K:$K,ThongKe_GV!G$1,TKB_HK2_Moi_Giang!$L:$L,ThongKe_GV!G$2)&gt;0,"X","")</f>
        <v/>
      </c>
      <c r="H291" s="79" t="str">
        <f>IF(COUNTIFS(TKB_HK2_Moi_Giang!$S:$S,ThongKe_GV!$C291,TKB_HK2_Moi_Giang!$K:$K,ThongKe_GV!H$1,TKB_HK2_Moi_Giang!$L:$L,ThongKe_GV!H$2)&gt;0,"X","")</f>
        <v/>
      </c>
      <c r="I291" s="79" t="str">
        <f>IF(COUNTIFS(TKB_HK2_Moi_Giang!$S:$S,ThongKe_GV!$C291,TKB_HK2_Moi_Giang!$K:$K,ThongKe_GV!I$1,TKB_HK2_Moi_Giang!$L:$L,ThongKe_GV!I$2)&gt;0,"X","")</f>
        <v/>
      </c>
      <c r="J291" s="79" t="str">
        <f>IF(COUNTIFS(TKB_HK2_Moi_Giang!$S:$S,ThongKe_GV!$C291,TKB_HK2_Moi_Giang!$K:$K,ThongKe_GV!J$1,TKB_HK2_Moi_Giang!$L:$L,ThongKe_GV!J$2)&gt;0,"X","")</f>
        <v/>
      </c>
      <c r="K291" s="79" t="str">
        <f>IF(COUNTIFS(TKB_HK2_Moi_Giang!$S:$S,ThongKe_GV!$C291,TKB_HK2_Moi_Giang!$K:$K,ThongKe_GV!K$1,TKB_HK2_Moi_Giang!$L:$L,ThongKe_GV!K$2)&gt;0,"X","")</f>
        <v/>
      </c>
      <c r="L291" s="79" t="str">
        <f>IF(COUNTIFS(TKB_HK2_Moi_Giang!$S:$S,ThongKe_GV!$C291,TKB_HK2_Moi_Giang!$K:$K,ThongKe_GV!L$1,TKB_HK2_Moi_Giang!$L:$L,ThongKe_GV!L$2)&gt;0,"X","")</f>
        <v/>
      </c>
      <c r="M291" s="79" t="str">
        <f>IF(COUNTIFS(TKB_HK2_Moi_Giang!$S:$S,ThongKe_GV!$C291,TKB_HK2_Moi_Giang!$K:$K,ThongKe_GV!M$1,TKB_HK2_Moi_Giang!$L:$L,ThongKe_GV!M$2)&gt;0,"X","")</f>
        <v/>
      </c>
      <c r="N291" s="79" t="str">
        <f>IF(COUNTIFS(TKB_HK2_Moi_Giang!$S:$S,ThongKe_GV!$C291,TKB_HK2_Moi_Giang!$K:$K,ThongKe_GV!N$1,TKB_HK2_Moi_Giang!$L:$L,ThongKe_GV!N$2)&gt;0,"X","")</f>
        <v/>
      </c>
      <c r="O291" s="79" t="str">
        <f>IF(COUNTIFS(TKB_HK2_Moi_Giang!$S:$S,ThongKe_GV!$C291,TKB_HK2_Moi_Giang!$K:$K,ThongKe_GV!O$1,TKB_HK2_Moi_Giang!$L:$L,ThongKe_GV!O$2)&gt;0,"X","")</f>
        <v/>
      </c>
      <c r="P291" s="79" t="str">
        <f>IF(COUNTIFS(TKB_HK2_Moi_Giang!$S:$S,ThongKe_GV!$C291,TKB_HK2_Moi_Giang!$K:$K,ThongKe_GV!P$1,TKB_HK2_Moi_Giang!$L:$L,ThongKe_GV!P$2)&gt;0,"X","")</f>
        <v/>
      </c>
      <c r="Q291" s="80" t="str">
        <f>IF(COUNTIFS(TKB_HK2_Moi_Giang!$S:$S,ThongKe_GV!$C291,TKB_HK2_Moi_Giang!$K:$K,ThongKe_GV!Q$1,TKB_HK2_Moi_Giang!$L:$L,ThongKe_GV!Q$2)&gt;0,"X","")</f>
        <v/>
      </c>
      <c r="R291" s="80" t="str">
        <f>IF(COUNTIFS(TKB_HK2_Moi_Giang!$S:$S,ThongKe_GV!$C291,TKB_HK2_Moi_Giang!$K:$K,ThongKe_GV!R$1,TKB_HK2_Moi_Giang!$L:$L,ThongKe_GV!R$2)&gt;0,"X","")</f>
        <v/>
      </c>
      <c r="S291" s="80" t="str">
        <f>IF(COUNTIFS(TKB_HK2_Moi_Giang!$S:$S,ThongKe_GV!$C291,TKB_HK2_Moi_Giang!$K:$K,ThongKe_GV!S$1,TKB_HK2_Moi_Giang!$L:$L,ThongKe_GV!S$2)&gt;0,"X","")</f>
        <v/>
      </c>
      <c r="T291" s="80" t="str">
        <f>IF(COUNTIFS(TKB_HK2_Moi_Giang!$S:$S,ThongKe_GV!$C291,TKB_HK2_Moi_Giang!$K:$K,ThongKe_GV!T$1,TKB_HK2_Moi_Giang!$L:$L,ThongKe_GV!T$2)&gt;0,"X","")</f>
        <v/>
      </c>
      <c r="U291" s="80" t="str">
        <f>IF(COUNTIFS(TKB_HK2_Moi_Giang!$S:$S,ThongKe_GV!$C291,TKB_HK2_Moi_Giang!$K:$K,ThongKe_GV!U$1,TKB_HK2_Moi_Giang!$L:$L,ThongKe_GV!U$2)&gt;0,"X","")</f>
        <v/>
      </c>
      <c r="V291" s="80" t="str">
        <f>IF(COUNTIFS(TKB_HK2_Moi_Giang!$S:$S,ThongKe_GV!$C291,TKB_HK2_Moi_Giang!$K:$K,ThongKe_GV!V$1,TKB_HK2_Moi_Giang!$L:$L,ThongKe_GV!V$2)&gt;0,"X","")</f>
        <v/>
      </c>
      <c r="W291" s="80" t="str">
        <f>IF(COUNTIFS(TKB_HK2_Moi_Giang!$S:$S,ThongKe_GV!$C291,TKB_HK2_Moi_Giang!$K:$K,ThongKe_GV!W$1,TKB_HK2_Moi_Giang!$L:$L,ThongKe_GV!W$2)&gt;0,"X","")</f>
        <v/>
      </c>
      <c r="X291" s="80" t="str">
        <f>IF(COUNTIFS(TKB_HK2_Moi_Giang!$S:$S,ThongKe_GV!$C291,TKB_HK2_Moi_Giang!$K:$K,ThongKe_GV!X$1,TKB_HK2_Moi_Giang!$L:$L,ThongKe_GV!X$2)&gt;0,"X","")</f>
        <v/>
      </c>
      <c r="Y291" s="80" t="str">
        <f>IF(COUNTIFS(TKB_HK2_Moi_Giang!$S:$S,ThongKe_GV!$C291,TKB_HK2_Moi_Giang!$K:$K,ThongKe_GV!Y$1,TKB_HK2_Moi_Giang!$L:$L,ThongKe_GV!Y$2)&gt;0,"X","")</f>
        <v/>
      </c>
      <c r="Z291" s="80" t="str">
        <f>IF(COUNTIFS(TKB_HK2_Moi_Giang!$S:$S,ThongKe_GV!$C291,TKB_HK2_Moi_Giang!$K:$K,ThongKe_GV!Z$1,TKB_HK2_Moi_Giang!$L:$L,ThongKe_GV!Z$2)&gt;0,"X","")</f>
        <v/>
      </c>
      <c r="AA291" s="80" t="str">
        <f>IF(COUNTIFS(TKB_HK2_Moi_Giang!$S:$S,ThongKe_GV!$C291,TKB_HK2_Moi_Giang!$K:$K,ThongKe_GV!AA$1,TKB_HK2_Moi_Giang!$L:$L,ThongKe_GV!AA$2)&gt;0,"X","")</f>
        <v/>
      </c>
      <c r="AB291" s="80" t="str">
        <f>IF(COUNTIFS(TKB_HK2_Moi_Giang!$S:$S,ThongKe_GV!$C291,TKB_HK2_Moi_Giang!$K:$K,ThongKe_GV!AB$1,TKB_HK2_Moi_Giang!$L:$L,ThongKe_GV!AB$2)&gt;0,"X","")</f>
        <v/>
      </c>
    </row>
    <row r="292">
      <c r="A292" s="46"/>
      <c r="B292" s="46"/>
      <c r="C292" s="92" t="s">
        <v>845</v>
      </c>
      <c r="D292" s="92" t="s">
        <v>846</v>
      </c>
      <c r="E292" s="94"/>
      <c r="F292" s="79" t="str">
        <f>IF(COUNTIFS(TKB_HK2_Moi_Giang!$S:$S,ThongKe_GV!$C292,TKB_HK2_Moi_Giang!$K:$K,ThongKe_GV!F$1,TKB_HK2_Moi_Giang!$L:$L,ThongKe_GV!F$2)&gt;0,"X","")</f>
        <v/>
      </c>
      <c r="G292" s="79" t="str">
        <f>IF(COUNTIFS(TKB_HK2_Moi_Giang!$S:$S,ThongKe_GV!$C292,TKB_HK2_Moi_Giang!$K:$K,ThongKe_GV!G$1,TKB_HK2_Moi_Giang!$L:$L,ThongKe_GV!G$2)&gt;0,"X","")</f>
        <v/>
      </c>
      <c r="H292" s="79" t="str">
        <f>IF(COUNTIFS(TKB_HK2_Moi_Giang!$S:$S,ThongKe_GV!$C292,TKB_HK2_Moi_Giang!$K:$K,ThongKe_GV!H$1,TKB_HK2_Moi_Giang!$L:$L,ThongKe_GV!H$2)&gt;0,"X","")</f>
        <v/>
      </c>
      <c r="I292" s="79" t="str">
        <f>IF(COUNTIFS(TKB_HK2_Moi_Giang!$S:$S,ThongKe_GV!$C292,TKB_HK2_Moi_Giang!$K:$K,ThongKe_GV!I$1,TKB_HK2_Moi_Giang!$L:$L,ThongKe_GV!I$2)&gt;0,"X","")</f>
        <v/>
      </c>
      <c r="J292" s="79" t="str">
        <f>IF(COUNTIFS(TKB_HK2_Moi_Giang!$S:$S,ThongKe_GV!$C292,TKB_HK2_Moi_Giang!$K:$K,ThongKe_GV!J$1,TKB_HK2_Moi_Giang!$L:$L,ThongKe_GV!J$2)&gt;0,"X","")</f>
        <v/>
      </c>
      <c r="K292" s="79" t="str">
        <f>IF(COUNTIFS(TKB_HK2_Moi_Giang!$S:$S,ThongKe_GV!$C292,TKB_HK2_Moi_Giang!$K:$K,ThongKe_GV!K$1,TKB_HK2_Moi_Giang!$L:$L,ThongKe_GV!K$2)&gt;0,"X","")</f>
        <v/>
      </c>
      <c r="L292" s="79" t="str">
        <f>IF(COUNTIFS(TKB_HK2_Moi_Giang!$S:$S,ThongKe_GV!$C292,TKB_HK2_Moi_Giang!$K:$K,ThongKe_GV!L$1,TKB_HK2_Moi_Giang!$L:$L,ThongKe_GV!L$2)&gt;0,"X","")</f>
        <v/>
      </c>
      <c r="M292" s="79" t="str">
        <f>IF(COUNTIFS(TKB_HK2_Moi_Giang!$S:$S,ThongKe_GV!$C292,TKB_HK2_Moi_Giang!$K:$K,ThongKe_GV!M$1,TKB_HK2_Moi_Giang!$L:$L,ThongKe_GV!M$2)&gt;0,"X","")</f>
        <v/>
      </c>
      <c r="N292" s="79" t="str">
        <f>IF(COUNTIFS(TKB_HK2_Moi_Giang!$S:$S,ThongKe_GV!$C292,TKB_HK2_Moi_Giang!$K:$K,ThongKe_GV!N$1,TKB_HK2_Moi_Giang!$L:$L,ThongKe_GV!N$2)&gt;0,"X","")</f>
        <v/>
      </c>
      <c r="O292" s="79" t="str">
        <f>IF(COUNTIFS(TKB_HK2_Moi_Giang!$S:$S,ThongKe_GV!$C292,TKB_HK2_Moi_Giang!$K:$K,ThongKe_GV!O$1,TKB_HK2_Moi_Giang!$L:$L,ThongKe_GV!O$2)&gt;0,"X","")</f>
        <v/>
      </c>
      <c r="P292" s="79" t="str">
        <f>IF(COUNTIFS(TKB_HK2_Moi_Giang!$S:$S,ThongKe_GV!$C292,TKB_HK2_Moi_Giang!$K:$K,ThongKe_GV!P$1,TKB_HK2_Moi_Giang!$L:$L,ThongKe_GV!P$2)&gt;0,"X","")</f>
        <v/>
      </c>
      <c r="Q292" s="80" t="str">
        <f>IF(COUNTIFS(TKB_HK2_Moi_Giang!$S:$S,ThongKe_GV!$C292,TKB_HK2_Moi_Giang!$K:$K,ThongKe_GV!Q$1,TKB_HK2_Moi_Giang!$L:$L,ThongKe_GV!Q$2)&gt;0,"X","")</f>
        <v/>
      </c>
      <c r="R292" s="80" t="str">
        <f>IF(COUNTIFS(TKB_HK2_Moi_Giang!$S:$S,ThongKe_GV!$C292,TKB_HK2_Moi_Giang!$K:$K,ThongKe_GV!R$1,TKB_HK2_Moi_Giang!$L:$L,ThongKe_GV!R$2)&gt;0,"X","")</f>
        <v/>
      </c>
      <c r="S292" s="80" t="str">
        <f>IF(COUNTIFS(TKB_HK2_Moi_Giang!$S:$S,ThongKe_GV!$C292,TKB_HK2_Moi_Giang!$K:$K,ThongKe_GV!S$1,TKB_HK2_Moi_Giang!$L:$L,ThongKe_GV!S$2)&gt;0,"X","")</f>
        <v/>
      </c>
      <c r="T292" s="80" t="str">
        <f>IF(COUNTIFS(TKB_HK2_Moi_Giang!$S:$S,ThongKe_GV!$C292,TKB_HK2_Moi_Giang!$K:$K,ThongKe_GV!T$1,TKB_HK2_Moi_Giang!$L:$L,ThongKe_GV!T$2)&gt;0,"X","")</f>
        <v/>
      </c>
      <c r="U292" s="80" t="str">
        <f>IF(COUNTIFS(TKB_HK2_Moi_Giang!$S:$S,ThongKe_GV!$C292,TKB_HK2_Moi_Giang!$K:$K,ThongKe_GV!U$1,TKB_HK2_Moi_Giang!$L:$L,ThongKe_GV!U$2)&gt;0,"X","")</f>
        <v/>
      </c>
      <c r="V292" s="80" t="str">
        <f>IF(COUNTIFS(TKB_HK2_Moi_Giang!$S:$S,ThongKe_GV!$C292,TKB_HK2_Moi_Giang!$K:$K,ThongKe_GV!V$1,TKB_HK2_Moi_Giang!$L:$L,ThongKe_GV!V$2)&gt;0,"X","")</f>
        <v/>
      </c>
      <c r="W292" s="80" t="str">
        <f>IF(COUNTIFS(TKB_HK2_Moi_Giang!$S:$S,ThongKe_GV!$C292,TKB_HK2_Moi_Giang!$K:$K,ThongKe_GV!W$1,TKB_HK2_Moi_Giang!$L:$L,ThongKe_GV!W$2)&gt;0,"X","")</f>
        <v/>
      </c>
      <c r="X292" s="80" t="str">
        <f>IF(COUNTIFS(TKB_HK2_Moi_Giang!$S:$S,ThongKe_GV!$C292,TKB_HK2_Moi_Giang!$K:$K,ThongKe_GV!X$1,TKB_HK2_Moi_Giang!$L:$L,ThongKe_GV!X$2)&gt;0,"X","")</f>
        <v/>
      </c>
      <c r="Y292" s="80" t="str">
        <f>IF(COUNTIFS(TKB_HK2_Moi_Giang!$S:$S,ThongKe_GV!$C292,TKB_HK2_Moi_Giang!$K:$K,ThongKe_GV!Y$1,TKB_HK2_Moi_Giang!$L:$L,ThongKe_GV!Y$2)&gt;0,"X","")</f>
        <v/>
      </c>
      <c r="Z292" s="80" t="str">
        <f>IF(COUNTIFS(TKB_HK2_Moi_Giang!$S:$S,ThongKe_GV!$C292,TKB_HK2_Moi_Giang!$K:$K,ThongKe_GV!Z$1,TKB_HK2_Moi_Giang!$L:$L,ThongKe_GV!Z$2)&gt;0,"X","")</f>
        <v/>
      </c>
      <c r="AA292" s="80" t="str">
        <f>IF(COUNTIFS(TKB_HK2_Moi_Giang!$S:$S,ThongKe_GV!$C292,TKB_HK2_Moi_Giang!$K:$K,ThongKe_GV!AA$1,TKB_HK2_Moi_Giang!$L:$L,ThongKe_GV!AA$2)&gt;0,"X","")</f>
        <v/>
      </c>
      <c r="AB292" s="80" t="str">
        <f>IF(COUNTIFS(TKB_HK2_Moi_Giang!$S:$S,ThongKe_GV!$C292,TKB_HK2_Moi_Giang!$K:$K,ThongKe_GV!AB$1,TKB_HK2_Moi_Giang!$L:$L,ThongKe_GV!AB$2)&gt;0,"X","")</f>
        <v/>
      </c>
    </row>
    <row r="293">
      <c r="A293" s="46"/>
      <c r="B293" s="46"/>
      <c r="C293" s="92" t="s">
        <v>847</v>
      </c>
      <c r="D293" s="92" t="s">
        <v>848</v>
      </c>
      <c r="E293" s="94"/>
      <c r="F293" s="79" t="str">
        <f>IF(COUNTIFS(TKB_HK2_Moi_Giang!$S:$S,ThongKe_GV!$C293,TKB_HK2_Moi_Giang!$K:$K,ThongKe_GV!F$1,TKB_HK2_Moi_Giang!$L:$L,ThongKe_GV!F$2)&gt;0,"X","")</f>
        <v/>
      </c>
      <c r="G293" s="79" t="str">
        <f>IF(COUNTIFS(TKB_HK2_Moi_Giang!$S:$S,ThongKe_GV!$C293,TKB_HK2_Moi_Giang!$K:$K,ThongKe_GV!G$1,TKB_HK2_Moi_Giang!$L:$L,ThongKe_GV!G$2)&gt;0,"X","")</f>
        <v/>
      </c>
      <c r="H293" s="79" t="str">
        <f>IF(COUNTIFS(TKB_HK2_Moi_Giang!$S:$S,ThongKe_GV!$C293,TKB_HK2_Moi_Giang!$K:$K,ThongKe_GV!H$1,TKB_HK2_Moi_Giang!$L:$L,ThongKe_GV!H$2)&gt;0,"X","")</f>
        <v/>
      </c>
      <c r="I293" s="79" t="str">
        <f>IF(COUNTIFS(TKB_HK2_Moi_Giang!$S:$S,ThongKe_GV!$C293,TKB_HK2_Moi_Giang!$K:$K,ThongKe_GV!I$1,TKB_HK2_Moi_Giang!$L:$L,ThongKe_GV!I$2)&gt;0,"X","")</f>
        <v/>
      </c>
      <c r="J293" s="79" t="str">
        <f>IF(COUNTIFS(TKB_HK2_Moi_Giang!$S:$S,ThongKe_GV!$C293,TKB_HK2_Moi_Giang!$K:$K,ThongKe_GV!J$1,TKB_HK2_Moi_Giang!$L:$L,ThongKe_GV!J$2)&gt;0,"X","")</f>
        <v/>
      </c>
      <c r="K293" s="79" t="str">
        <f>IF(COUNTIFS(TKB_HK2_Moi_Giang!$S:$S,ThongKe_GV!$C293,TKB_HK2_Moi_Giang!$K:$K,ThongKe_GV!K$1,TKB_HK2_Moi_Giang!$L:$L,ThongKe_GV!K$2)&gt;0,"X","")</f>
        <v/>
      </c>
      <c r="L293" s="79" t="str">
        <f>IF(COUNTIFS(TKB_HK2_Moi_Giang!$S:$S,ThongKe_GV!$C293,TKB_HK2_Moi_Giang!$K:$K,ThongKe_GV!L$1,TKB_HK2_Moi_Giang!$L:$L,ThongKe_GV!L$2)&gt;0,"X","")</f>
        <v/>
      </c>
      <c r="M293" s="79" t="str">
        <f>IF(COUNTIFS(TKB_HK2_Moi_Giang!$S:$S,ThongKe_GV!$C293,TKB_HK2_Moi_Giang!$K:$K,ThongKe_GV!M$1,TKB_HK2_Moi_Giang!$L:$L,ThongKe_GV!M$2)&gt;0,"X","")</f>
        <v/>
      </c>
      <c r="N293" s="79" t="str">
        <f>IF(COUNTIFS(TKB_HK2_Moi_Giang!$S:$S,ThongKe_GV!$C293,TKB_HK2_Moi_Giang!$K:$K,ThongKe_GV!N$1,TKB_HK2_Moi_Giang!$L:$L,ThongKe_GV!N$2)&gt;0,"X","")</f>
        <v/>
      </c>
      <c r="O293" s="79" t="str">
        <f>IF(COUNTIFS(TKB_HK2_Moi_Giang!$S:$S,ThongKe_GV!$C293,TKB_HK2_Moi_Giang!$K:$K,ThongKe_GV!O$1,TKB_HK2_Moi_Giang!$L:$L,ThongKe_GV!O$2)&gt;0,"X","")</f>
        <v/>
      </c>
      <c r="P293" s="79" t="str">
        <f>IF(COUNTIFS(TKB_HK2_Moi_Giang!$S:$S,ThongKe_GV!$C293,TKB_HK2_Moi_Giang!$K:$K,ThongKe_GV!P$1,TKB_HK2_Moi_Giang!$L:$L,ThongKe_GV!P$2)&gt;0,"X","")</f>
        <v/>
      </c>
      <c r="Q293" s="80" t="str">
        <f>IF(COUNTIFS(TKB_HK2_Moi_Giang!$S:$S,ThongKe_GV!$C293,TKB_HK2_Moi_Giang!$K:$K,ThongKe_GV!Q$1,TKB_HK2_Moi_Giang!$L:$L,ThongKe_GV!Q$2)&gt;0,"X","")</f>
        <v/>
      </c>
      <c r="R293" s="80" t="str">
        <f>IF(COUNTIFS(TKB_HK2_Moi_Giang!$S:$S,ThongKe_GV!$C293,TKB_HK2_Moi_Giang!$K:$K,ThongKe_GV!R$1,TKB_HK2_Moi_Giang!$L:$L,ThongKe_GV!R$2)&gt;0,"X","")</f>
        <v/>
      </c>
      <c r="S293" s="80" t="str">
        <f>IF(COUNTIFS(TKB_HK2_Moi_Giang!$S:$S,ThongKe_GV!$C293,TKB_HK2_Moi_Giang!$K:$K,ThongKe_GV!S$1,TKB_HK2_Moi_Giang!$L:$L,ThongKe_GV!S$2)&gt;0,"X","")</f>
        <v/>
      </c>
      <c r="T293" s="80" t="str">
        <f>IF(COUNTIFS(TKB_HK2_Moi_Giang!$S:$S,ThongKe_GV!$C293,TKB_HK2_Moi_Giang!$K:$K,ThongKe_GV!T$1,TKB_HK2_Moi_Giang!$L:$L,ThongKe_GV!T$2)&gt;0,"X","")</f>
        <v/>
      </c>
      <c r="U293" s="80" t="str">
        <f>IF(COUNTIFS(TKB_HK2_Moi_Giang!$S:$S,ThongKe_GV!$C293,TKB_HK2_Moi_Giang!$K:$K,ThongKe_GV!U$1,TKB_HK2_Moi_Giang!$L:$L,ThongKe_GV!U$2)&gt;0,"X","")</f>
        <v/>
      </c>
      <c r="V293" s="80" t="str">
        <f>IF(COUNTIFS(TKB_HK2_Moi_Giang!$S:$S,ThongKe_GV!$C293,TKB_HK2_Moi_Giang!$K:$K,ThongKe_GV!V$1,TKB_HK2_Moi_Giang!$L:$L,ThongKe_GV!V$2)&gt;0,"X","")</f>
        <v>X</v>
      </c>
      <c r="W293" s="80" t="str">
        <f>IF(COUNTIFS(TKB_HK2_Moi_Giang!$S:$S,ThongKe_GV!$C293,TKB_HK2_Moi_Giang!$K:$K,ThongKe_GV!W$1,TKB_HK2_Moi_Giang!$L:$L,ThongKe_GV!W$2)&gt;0,"X","")</f>
        <v/>
      </c>
      <c r="X293" s="80" t="str">
        <f>IF(COUNTIFS(TKB_HK2_Moi_Giang!$S:$S,ThongKe_GV!$C293,TKB_HK2_Moi_Giang!$K:$K,ThongKe_GV!X$1,TKB_HK2_Moi_Giang!$L:$L,ThongKe_GV!X$2)&gt;0,"X","")</f>
        <v/>
      </c>
      <c r="Y293" s="80" t="str">
        <f>IF(COUNTIFS(TKB_HK2_Moi_Giang!$S:$S,ThongKe_GV!$C293,TKB_HK2_Moi_Giang!$K:$K,ThongKe_GV!Y$1,TKB_HK2_Moi_Giang!$L:$L,ThongKe_GV!Y$2)&gt;0,"X","")</f>
        <v/>
      </c>
      <c r="Z293" s="80" t="str">
        <f>IF(COUNTIFS(TKB_HK2_Moi_Giang!$S:$S,ThongKe_GV!$C293,TKB_HK2_Moi_Giang!$K:$K,ThongKe_GV!Z$1,TKB_HK2_Moi_Giang!$L:$L,ThongKe_GV!Z$2)&gt;0,"X","")</f>
        <v/>
      </c>
      <c r="AA293" s="80" t="str">
        <f>IF(COUNTIFS(TKB_HK2_Moi_Giang!$S:$S,ThongKe_GV!$C293,TKB_HK2_Moi_Giang!$K:$K,ThongKe_GV!AA$1,TKB_HK2_Moi_Giang!$L:$L,ThongKe_GV!AA$2)&gt;0,"X","")</f>
        <v/>
      </c>
      <c r="AB293" s="80" t="str">
        <f>IF(COUNTIFS(TKB_HK2_Moi_Giang!$S:$S,ThongKe_GV!$C293,TKB_HK2_Moi_Giang!$K:$K,ThongKe_GV!AB$1,TKB_HK2_Moi_Giang!$L:$L,ThongKe_GV!AB$2)&gt;0,"X","")</f>
        <v/>
      </c>
    </row>
    <row r="294">
      <c r="A294" s="46"/>
      <c r="B294" s="46"/>
      <c r="C294" s="92" t="s">
        <v>849</v>
      </c>
      <c r="D294" s="92" t="s">
        <v>850</v>
      </c>
      <c r="E294" s="94"/>
      <c r="F294" s="79" t="str">
        <f>IF(COUNTIFS(TKB_HK2_Moi_Giang!$S:$S,ThongKe_GV!$C294,TKB_HK2_Moi_Giang!$K:$K,ThongKe_GV!F$1,TKB_HK2_Moi_Giang!$L:$L,ThongKe_GV!F$2)&gt;0,"X","")</f>
        <v/>
      </c>
      <c r="G294" s="79" t="str">
        <f>IF(COUNTIFS(TKB_HK2_Moi_Giang!$S:$S,ThongKe_GV!$C294,TKB_HK2_Moi_Giang!$K:$K,ThongKe_GV!G$1,TKB_HK2_Moi_Giang!$L:$L,ThongKe_GV!G$2)&gt;0,"X","")</f>
        <v/>
      </c>
      <c r="H294" s="79" t="str">
        <f>IF(COUNTIFS(TKB_HK2_Moi_Giang!$S:$S,ThongKe_GV!$C294,TKB_HK2_Moi_Giang!$K:$K,ThongKe_GV!H$1,TKB_HK2_Moi_Giang!$L:$L,ThongKe_GV!H$2)&gt;0,"X","")</f>
        <v/>
      </c>
      <c r="I294" s="79" t="str">
        <f>IF(COUNTIFS(TKB_HK2_Moi_Giang!$S:$S,ThongKe_GV!$C294,TKB_HK2_Moi_Giang!$K:$K,ThongKe_GV!I$1,TKB_HK2_Moi_Giang!$L:$L,ThongKe_GV!I$2)&gt;0,"X","")</f>
        <v/>
      </c>
      <c r="J294" s="79" t="str">
        <f>IF(COUNTIFS(TKB_HK2_Moi_Giang!$S:$S,ThongKe_GV!$C294,TKB_HK2_Moi_Giang!$K:$K,ThongKe_GV!J$1,TKB_HK2_Moi_Giang!$L:$L,ThongKe_GV!J$2)&gt;0,"X","")</f>
        <v/>
      </c>
      <c r="K294" s="79" t="str">
        <f>IF(COUNTIFS(TKB_HK2_Moi_Giang!$S:$S,ThongKe_GV!$C294,TKB_HK2_Moi_Giang!$K:$K,ThongKe_GV!K$1,TKB_HK2_Moi_Giang!$L:$L,ThongKe_GV!K$2)&gt;0,"X","")</f>
        <v/>
      </c>
      <c r="L294" s="79" t="str">
        <f>IF(COUNTIFS(TKB_HK2_Moi_Giang!$S:$S,ThongKe_GV!$C294,TKB_HK2_Moi_Giang!$K:$K,ThongKe_GV!L$1,TKB_HK2_Moi_Giang!$L:$L,ThongKe_GV!L$2)&gt;0,"X","")</f>
        <v/>
      </c>
      <c r="M294" s="79" t="str">
        <f>IF(COUNTIFS(TKB_HK2_Moi_Giang!$S:$S,ThongKe_GV!$C294,TKB_HK2_Moi_Giang!$K:$K,ThongKe_GV!M$1,TKB_HK2_Moi_Giang!$L:$L,ThongKe_GV!M$2)&gt;0,"X","")</f>
        <v/>
      </c>
      <c r="N294" s="79" t="str">
        <f>IF(COUNTIFS(TKB_HK2_Moi_Giang!$S:$S,ThongKe_GV!$C294,TKB_HK2_Moi_Giang!$K:$K,ThongKe_GV!N$1,TKB_HK2_Moi_Giang!$L:$L,ThongKe_GV!N$2)&gt;0,"X","")</f>
        <v/>
      </c>
      <c r="O294" s="79" t="str">
        <f>IF(COUNTIFS(TKB_HK2_Moi_Giang!$S:$S,ThongKe_GV!$C294,TKB_HK2_Moi_Giang!$K:$K,ThongKe_GV!O$1,TKB_HK2_Moi_Giang!$L:$L,ThongKe_GV!O$2)&gt;0,"X","")</f>
        <v/>
      </c>
      <c r="P294" s="79" t="str">
        <f>IF(COUNTIFS(TKB_HK2_Moi_Giang!$S:$S,ThongKe_GV!$C294,TKB_HK2_Moi_Giang!$K:$K,ThongKe_GV!P$1,TKB_HK2_Moi_Giang!$L:$L,ThongKe_GV!P$2)&gt;0,"X","")</f>
        <v/>
      </c>
      <c r="Q294" s="80" t="str">
        <f>IF(COUNTIFS(TKB_HK2_Moi_Giang!$S:$S,ThongKe_GV!$C294,TKB_HK2_Moi_Giang!$K:$K,ThongKe_GV!Q$1,TKB_HK2_Moi_Giang!$L:$L,ThongKe_GV!Q$2)&gt;0,"X","")</f>
        <v/>
      </c>
      <c r="R294" s="80" t="str">
        <f>IF(COUNTIFS(TKB_HK2_Moi_Giang!$S:$S,ThongKe_GV!$C294,TKB_HK2_Moi_Giang!$K:$K,ThongKe_GV!R$1,TKB_HK2_Moi_Giang!$L:$L,ThongKe_GV!R$2)&gt;0,"X","")</f>
        <v/>
      </c>
      <c r="S294" s="80" t="str">
        <f>IF(COUNTIFS(TKB_HK2_Moi_Giang!$S:$S,ThongKe_GV!$C294,TKB_HK2_Moi_Giang!$K:$K,ThongKe_GV!S$1,TKB_HK2_Moi_Giang!$L:$L,ThongKe_GV!S$2)&gt;0,"X","")</f>
        <v>X</v>
      </c>
      <c r="T294" s="80" t="str">
        <f>IF(COUNTIFS(TKB_HK2_Moi_Giang!$S:$S,ThongKe_GV!$C294,TKB_HK2_Moi_Giang!$K:$K,ThongKe_GV!T$1,TKB_HK2_Moi_Giang!$L:$L,ThongKe_GV!T$2)&gt;0,"X","")</f>
        <v/>
      </c>
      <c r="U294" s="80" t="str">
        <f>IF(COUNTIFS(TKB_HK2_Moi_Giang!$S:$S,ThongKe_GV!$C294,TKB_HK2_Moi_Giang!$K:$K,ThongKe_GV!U$1,TKB_HK2_Moi_Giang!$L:$L,ThongKe_GV!U$2)&gt;0,"X","")</f>
        <v/>
      </c>
      <c r="V294" s="80" t="str">
        <f>IF(COUNTIFS(TKB_HK2_Moi_Giang!$S:$S,ThongKe_GV!$C294,TKB_HK2_Moi_Giang!$K:$K,ThongKe_GV!V$1,TKB_HK2_Moi_Giang!$L:$L,ThongKe_GV!V$2)&gt;0,"X","")</f>
        <v/>
      </c>
      <c r="W294" s="80" t="str">
        <f>IF(COUNTIFS(TKB_HK2_Moi_Giang!$S:$S,ThongKe_GV!$C294,TKB_HK2_Moi_Giang!$K:$K,ThongKe_GV!W$1,TKB_HK2_Moi_Giang!$L:$L,ThongKe_GV!W$2)&gt;0,"X","")</f>
        <v/>
      </c>
      <c r="X294" s="80" t="str">
        <f>IF(COUNTIFS(TKB_HK2_Moi_Giang!$S:$S,ThongKe_GV!$C294,TKB_HK2_Moi_Giang!$K:$K,ThongKe_GV!X$1,TKB_HK2_Moi_Giang!$L:$L,ThongKe_GV!X$2)&gt;0,"X","")</f>
        <v/>
      </c>
      <c r="Y294" s="80" t="str">
        <f>IF(COUNTIFS(TKB_HK2_Moi_Giang!$S:$S,ThongKe_GV!$C294,TKB_HK2_Moi_Giang!$K:$K,ThongKe_GV!Y$1,TKB_HK2_Moi_Giang!$L:$L,ThongKe_GV!Y$2)&gt;0,"X","")</f>
        <v/>
      </c>
      <c r="Z294" s="80" t="str">
        <f>IF(COUNTIFS(TKB_HK2_Moi_Giang!$S:$S,ThongKe_GV!$C294,TKB_HK2_Moi_Giang!$K:$K,ThongKe_GV!Z$1,TKB_HK2_Moi_Giang!$L:$L,ThongKe_GV!Z$2)&gt;0,"X","")</f>
        <v/>
      </c>
      <c r="AA294" s="80" t="str">
        <f>IF(COUNTIFS(TKB_HK2_Moi_Giang!$S:$S,ThongKe_GV!$C294,TKB_HK2_Moi_Giang!$K:$K,ThongKe_GV!AA$1,TKB_HK2_Moi_Giang!$L:$L,ThongKe_GV!AA$2)&gt;0,"X","")</f>
        <v/>
      </c>
      <c r="AB294" s="80" t="str">
        <f>IF(COUNTIFS(TKB_HK2_Moi_Giang!$S:$S,ThongKe_GV!$C294,TKB_HK2_Moi_Giang!$K:$K,ThongKe_GV!AB$1,TKB_HK2_Moi_Giang!$L:$L,ThongKe_GV!AB$2)&gt;0,"X","")</f>
        <v/>
      </c>
    </row>
    <row r="295">
      <c r="A295" s="46"/>
      <c r="B295" s="46"/>
      <c r="C295" s="92" t="s">
        <v>851</v>
      </c>
      <c r="D295" s="92" t="s">
        <v>852</v>
      </c>
      <c r="E295" s="94"/>
      <c r="F295" s="79" t="str">
        <f>IF(COUNTIFS(TKB_HK2_Moi_Giang!$S:$S,ThongKe_GV!$C295,TKB_HK2_Moi_Giang!$K:$K,ThongKe_GV!F$1,TKB_HK2_Moi_Giang!$L:$L,ThongKe_GV!F$2)&gt;0,"X","")</f>
        <v/>
      </c>
      <c r="G295" s="79" t="str">
        <f>IF(COUNTIFS(TKB_HK2_Moi_Giang!$S:$S,ThongKe_GV!$C295,TKB_HK2_Moi_Giang!$K:$K,ThongKe_GV!G$1,TKB_HK2_Moi_Giang!$L:$L,ThongKe_GV!G$2)&gt;0,"X","")</f>
        <v/>
      </c>
      <c r="H295" s="79" t="str">
        <f>IF(COUNTIFS(TKB_HK2_Moi_Giang!$S:$S,ThongKe_GV!$C295,TKB_HK2_Moi_Giang!$K:$K,ThongKe_GV!H$1,TKB_HK2_Moi_Giang!$L:$L,ThongKe_GV!H$2)&gt;0,"X","")</f>
        <v/>
      </c>
      <c r="I295" s="79" t="str">
        <f>IF(COUNTIFS(TKB_HK2_Moi_Giang!$S:$S,ThongKe_GV!$C295,TKB_HK2_Moi_Giang!$K:$K,ThongKe_GV!I$1,TKB_HK2_Moi_Giang!$L:$L,ThongKe_GV!I$2)&gt;0,"X","")</f>
        <v/>
      </c>
      <c r="J295" s="79" t="str">
        <f>IF(COUNTIFS(TKB_HK2_Moi_Giang!$S:$S,ThongKe_GV!$C295,TKB_HK2_Moi_Giang!$K:$K,ThongKe_GV!J$1,TKB_HK2_Moi_Giang!$L:$L,ThongKe_GV!J$2)&gt;0,"X","")</f>
        <v/>
      </c>
      <c r="K295" s="79" t="str">
        <f>IF(COUNTIFS(TKB_HK2_Moi_Giang!$S:$S,ThongKe_GV!$C295,TKB_HK2_Moi_Giang!$K:$K,ThongKe_GV!K$1,TKB_HK2_Moi_Giang!$L:$L,ThongKe_GV!K$2)&gt;0,"X","")</f>
        <v/>
      </c>
      <c r="L295" s="79" t="str">
        <f>IF(COUNTIFS(TKB_HK2_Moi_Giang!$S:$S,ThongKe_GV!$C295,TKB_HK2_Moi_Giang!$K:$K,ThongKe_GV!L$1,TKB_HK2_Moi_Giang!$L:$L,ThongKe_GV!L$2)&gt;0,"X","")</f>
        <v/>
      </c>
      <c r="M295" s="79" t="str">
        <f>IF(COUNTIFS(TKB_HK2_Moi_Giang!$S:$S,ThongKe_GV!$C295,TKB_HK2_Moi_Giang!$K:$K,ThongKe_GV!M$1,TKB_HK2_Moi_Giang!$L:$L,ThongKe_GV!M$2)&gt;0,"X","")</f>
        <v/>
      </c>
      <c r="N295" s="79" t="str">
        <f>IF(COUNTIFS(TKB_HK2_Moi_Giang!$S:$S,ThongKe_GV!$C295,TKB_HK2_Moi_Giang!$K:$K,ThongKe_GV!N$1,TKB_HK2_Moi_Giang!$L:$L,ThongKe_GV!N$2)&gt;0,"X","")</f>
        <v/>
      </c>
      <c r="O295" s="79" t="str">
        <f>IF(COUNTIFS(TKB_HK2_Moi_Giang!$S:$S,ThongKe_GV!$C295,TKB_HK2_Moi_Giang!$K:$K,ThongKe_GV!O$1,TKB_HK2_Moi_Giang!$L:$L,ThongKe_GV!O$2)&gt;0,"X","")</f>
        <v/>
      </c>
      <c r="P295" s="79" t="str">
        <f>IF(COUNTIFS(TKB_HK2_Moi_Giang!$S:$S,ThongKe_GV!$C295,TKB_HK2_Moi_Giang!$K:$K,ThongKe_GV!P$1,TKB_HK2_Moi_Giang!$L:$L,ThongKe_GV!P$2)&gt;0,"X","")</f>
        <v/>
      </c>
      <c r="Q295" s="80" t="str">
        <f>IF(COUNTIFS(TKB_HK2_Moi_Giang!$S:$S,ThongKe_GV!$C295,TKB_HK2_Moi_Giang!$K:$K,ThongKe_GV!Q$1,TKB_HK2_Moi_Giang!$L:$L,ThongKe_GV!Q$2)&gt;0,"X","")</f>
        <v/>
      </c>
      <c r="R295" s="80" t="str">
        <f>IF(COUNTIFS(TKB_HK2_Moi_Giang!$S:$S,ThongKe_GV!$C295,TKB_HK2_Moi_Giang!$K:$K,ThongKe_GV!R$1,TKB_HK2_Moi_Giang!$L:$L,ThongKe_GV!R$2)&gt;0,"X","")</f>
        <v/>
      </c>
      <c r="S295" s="80" t="str">
        <f>IF(COUNTIFS(TKB_HK2_Moi_Giang!$S:$S,ThongKe_GV!$C295,TKB_HK2_Moi_Giang!$K:$K,ThongKe_GV!S$1,TKB_HK2_Moi_Giang!$L:$L,ThongKe_GV!S$2)&gt;0,"X","")</f>
        <v/>
      </c>
      <c r="T295" s="80" t="str">
        <f>IF(COUNTIFS(TKB_HK2_Moi_Giang!$S:$S,ThongKe_GV!$C295,TKB_HK2_Moi_Giang!$K:$K,ThongKe_GV!T$1,TKB_HK2_Moi_Giang!$L:$L,ThongKe_GV!T$2)&gt;0,"X","")</f>
        <v/>
      </c>
      <c r="U295" s="80" t="str">
        <f>IF(COUNTIFS(TKB_HK2_Moi_Giang!$S:$S,ThongKe_GV!$C295,TKB_HK2_Moi_Giang!$K:$K,ThongKe_GV!U$1,TKB_HK2_Moi_Giang!$L:$L,ThongKe_GV!U$2)&gt;0,"X","")</f>
        <v/>
      </c>
      <c r="V295" s="80" t="str">
        <f>IF(COUNTIFS(TKB_HK2_Moi_Giang!$S:$S,ThongKe_GV!$C295,TKB_HK2_Moi_Giang!$K:$K,ThongKe_GV!V$1,TKB_HK2_Moi_Giang!$L:$L,ThongKe_GV!V$2)&gt;0,"X","")</f>
        <v/>
      </c>
      <c r="W295" s="80" t="str">
        <f>IF(COUNTIFS(TKB_HK2_Moi_Giang!$S:$S,ThongKe_GV!$C295,TKB_HK2_Moi_Giang!$K:$K,ThongKe_GV!W$1,TKB_HK2_Moi_Giang!$L:$L,ThongKe_GV!W$2)&gt;0,"X","")</f>
        <v/>
      </c>
      <c r="X295" s="80" t="str">
        <f>IF(COUNTIFS(TKB_HK2_Moi_Giang!$S:$S,ThongKe_GV!$C295,TKB_HK2_Moi_Giang!$K:$K,ThongKe_GV!X$1,TKB_HK2_Moi_Giang!$L:$L,ThongKe_GV!X$2)&gt;0,"X","")</f>
        <v/>
      </c>
      <c r="Y295" s="80" t="str">
        <f>IF(COUNTIFS(TKB_HK2_Moi_Giang!$S:$S,ThongKe_GV!$C295,TKB_HK2_Moi_Giang!$K:$K,ThongKe_GV!Y$1,TKB_HK2_Moi_Giang!$L:$L,ThongKe_GV!Y$2)&gt;0,"X","")</f>
        <v/>
      </c>
      <c r="Z295" s="80" t="str">
        <f>IF(COUNTIFS(TKB_HK2_Moi_Giang!$S:$S,ThongKe_GV!$C295,TKB_HK2_Moi_Giang!$K:$K,ThongKe_GV!Z$1,TKB_HK2_Moi_Giang!$L:$L,ThongKe_GV!Z$2)&gt;0,"X","")</f>
        <v/>
      </c>
      <c r="AA295" s="80" t="str">
        <f>IF(COUNTIFS(TKB_HK2_Moi_Giang!$S:$S,ThongKe_GV!$C295,TKB_HK2_Moi_Giang!$K:$K,ThongKe_GV!AA$1,TKB_HK2_Moi_Giang!$L:$L,ThongKe_GV!AA$2)&gt;0,"X","")</f>
        <v/>
      </c>
      <c r="AB295" s="80" t="str">
        <f>IF(COUNTIFS(TKB_HK2_Moi_Giang!$S:$S,ThongKe_GV!$C295,TKB_HK2_Moi_Giang!$K:$K,ThongKe_GV!AB$1,TKB_HK2_Moi_Giang!$L:$L,ThongKe_GV!AB$2)&gt;0,"X","")</f>
        <v/>
      </c>
    </row>
    <row r="296">
      <c r="A296" s="46"/>
      <c r="B296" s="46"/>
      <c r="C296" s="92" t="s">
        <v>853</v>
      </c>
      <c r="D296" s="92" t="s">
        <v>854</v>
      </c>
      <c r="E296" s="94"/>
      <c r="F296" s="79" t="str">
        <f>IF(COUNTIFS(TKB_HK2_Moi_Giang!$S:$S,ThongKe_GV!$C296,TKB_HK2_Moi_Giang!$K:$K,ThongKe_GV!F$1,TKB_HK2_Moi_Giang!$L:$L,ThongKe_GV!F$2)&gt;0,"X","")</f>
        <v/>
      </c>
      <c r="G296" s="79" t="str">
        <f>IF(COUNTIFS(TKB_HK2_Moi_Giang!$S:$S,ThongKe_GV!$C296,TKB_HK2_Moi_Giang!$K:$K,ThongKe_GV!G$1,TKB_HK2_Moi_Giang!$L:$L,ThongKe_GV!G$2)&gt;0,"X","")</f>
        <v/>
      </c>
      <c r="H296" s="79" t="str">
        <f>IF(COUNTIFS(TKB_HK2_Moi_Giang!$S:$S,ThongKe_GV!$C296,TKB_HK2_Moi_Giang!$K:$K,ThongKe_GV!H$1,TKB_HK2_Moi_Giang!$L:$L,ThongKe_GV!H$2)&gt;0,"X","")</f>
        <v/>
      </c>
      <c r="I296" s="79" t="str">
        <f>IF(COUNTIFS(TKB_HK2_Moi_Giang!$S:$S,ThongKe_GV!$C296,TKB_HK2_Moi_Giang!$K:$K,ThongKe_GV!I$1,TKB_HK2_Moi_Giang!$L:$L,ThongKe_GV!I$2)&gt;0,"X","")</f>
        <v/>
      </c>
      <c r="J296" s="79" t="str">
        <f>IF(COUNTIFS(TKB_HK2_Moi_Giang!$S:$S,ThongKe_GV!$C296,TKB_HK2_Moi_Giang!$K:$K,ThongKe_GV!J$1,TKB_HK2_Moi_Giang!$L:$L,ThongKe_GV!J$2)&gt;0,"X","")</f>
        <v/>
      </c>
      <c r="K296" s="79" t="str">
        <f>IF(COUNTIFS(TKB_HK2_Moi_Giang!$S:$S,ThongKe_GV!$C296,TKB_HK2_Moi_Giang!$K:$K,ThongKe_GV!K$1,TKB_HK2_Moi_Giang!$L:$L,ThongKe_GV!K$2)&gt;0,"X","")</f>
        <v/>
      </c>
      <c r="L296" s="79" t="str">
        <f>IF(COUNTIFS(TKB_HK2_Moi_Giang!$S:$S,ThongKe_GV!$C296,TKB_HK2_Moi_Giang!$K:$K,ThongKe_GV!L$1,TKB_HK2_Moi_Giang!$L:$L,ThongKe_GV!L$2)&gt;0,"X","")</f>
        <v/>
      </c>
      <c r="M296" s="79" t="str">
        <f>IF(COUNTIFS(TKB_HK2_Moi_Giang!$S:$S,ThongKe_GV!$C296,TKB_HK2_Moi_Giang!$K:$K,ThongKe_GV!M$1,TKB_HK2_Moi_Giang!$L:$L,ThongKe_GV!M$2)&gt;0,"X","")</f>
        <v/>
      </c>
      <c r="N296" s="79" t="str">
        <f>IF(COUNTIFS(TKB_HK2_Moi_Giang!$S:$S,ThongKe_GV!$C296,TKB_HK2_Moi_Giang!$K:$K,ThongKe_GV!N$1,TKB_HK2_Moi_Giang!$L:$L,ThongKe_GV!N$2)&gt;0,"X","")</f>
        <v/>
      </c>
      <c r="O296" s="79" t="str">
        <f>IF(COUNTIFS(TKB_HK2_Moi_Giang!$S:$S,ThongKe_GV!$C296,TKB_HK2_Moi_Giang!$K:$K,ThongKe_GV!O$1,TKB_HK2_Moi_Giang!$L:$L,ThongKe_GV!O$2)&gt;0,"X","")</f>
        <v/>
      </c>
      <c r="P296" s="79" t="str">
        <f>IF(COUNTIFS(TKB_HK2_Moi_Giang!$S:$S,ThongKe_GV!$C296,TKB_HK2_Moi_Giang!$K:$K,ThongKe_GV!P$1,TKB_HK2_Moi_Giang!$L:$L,ThongKe_GV!P$2)&gt;0,"X","")</f>
        <v/>
      </c>
      <c r="Q296" s="80" t="str">
        <f>IF(COUNTIFS(TKB_HK2_Moi_Giang!$S:$S,ThongKe_GV!$C296,TKB_HK2_Moi_Giang!$K:$K,ThongKe_GV!Q$1,TKB_HK2_Moi_Giang!$L:$L,ThongKe_GV!Q$2)&gt;0,"X","")</f>
        <v/>
      </c>
      <c r="R296" s="80" t="str">
        <f>IF(COUNTIFS(TKB_HK2_Moi_Giang!$S:$S,ThongKe_GV!$C296,TKB_HK2_Moi_Giang!$K:$K,ThongKe_GV!R$1,TKB_HK2_Moi_Giang!$L:$L,ThongKe_GV!R$2)&gt;0,"X","")</f>
        <v/>
      </c>
      <c r="S296" s="80" t="str">
        <f>IF(COUNTIFS(TKB_HK2_Moi_Giang!$S:$S,ThongKe_GV!$C296,TKB_HK2_Moi_Giang!$K:$K,ThongKe_GV!S$1,TKB_HK2_Moi_Giang!$L:$L,ThongKe_GV!S$2)&gt;0,"X","")</f>
        <v/>
      </c>
      <c r="T296" s="80" t="str">
        <f>IF(COUNTIFS(TKB_HK2_Moi_Giang!$S:$S,ThongKe_GV!$C296,TKB_HK2_Moi_Giang!$K:$K,ThongKe_GV!T$1,TKB_HK2_Moi_Giang!$L:$L,ThongKe_GV!T$2)&gt;0,"X","")</f>
        <v/>
      </c>
      <c r="U296" s="80" t="str">
        <f>IF(COUNTIFS(TKB_HK2_Moi_Giang!$S:$S,ThongKe_GV!$C296,TKB_HK2_Moi_Giang!$K:$K,ThongKe_GV!U$1,TKB_HK2_Moi_Giang!$L:$L,ThongKe_GV!U$2)&gt;0,"X","")</f>
        <v/>
      </c>
      <c r="V296" s="80" t="str">
        <f>IF(COUNTIFS(TKB_HK2_Moi_Giang!$S:$S,ThongKe_GV!$C296,TKB_HK2_Moi_Giang!$K:$K,ThongKe_GV!V$1,TKB_HK2_Moi_Giang!$L:$L,ThongKe_GV!V$2)&gt;0,"X","")</f>
        <v/>
      </c>
      <c r="W296" s="80" t="str">
        <f>IF(COUNTIFS(TKB_HK2_Moi_Giang!$S:$S,ThongKe_GV!$C296,TKB_HK2_Moi_Giang!$K:$K,ThongKe_GV!W$1,TKB_HK2_Moi_Giang!$L:$L,ThongKe_GV!W$2)&gt;0,"X","")</f>
        <v/>
      </c>
      <c r="X296" s="80" t="str">
        <f>IF(COUNTIFS(TKB_HK2_Moi_Giang!$S:$S,ThongKe_GV!$C296,TKB_HK2_Moi_Giang!$K:$K,ThongKe_GV!X$1,TKB_HK2_Moi_Giang!$L:$L,ThongKe_GV!X$2)&gt;0,"X","")</f>
        <v/>
      </c>
      <c r="Y296" s="80" t="str">
        <f>IF(COUNTIFS(TKB_HK2_Moi_Giang!$S:$S,ThongKe_GV!$C296,TKB_HK2_Moi_Giang!$K:$K,ThongKe_GV!Y$1,TKB_HK2_Moi_Giang!$L:$L,ThongKe_GV!Y$2)&gt;0,"X","")</f>
        <v/>
      </c>
      <c r="Z296" s="80" t="str">
        <f>IF(COUNTIFS(TKB_HK2_Moi_Giang!$S:$S,ThongKe_GV!$C296,TKB_HK2_Moi_Giang!$K:$K,ThongKe_GV!Z$1,TKB_HK2_Moi_Giang!$L:$L,ThongKe_GV!Z$2)&gt;0,"X","")</f>
        <v/>
      </c>
      <c r="AA296" s="80" t="str">
        <f>IF(COUNTIFS(TKB_HK2_Moi_Giang!$S:$S,ThongKe_GV!$C296,TKB_HK2_Moi_Giang!$K:$K,ThongKe_GV!AA$1,TKB_HK2_Moi_Giang!$L:$L,ThongKe_GV!AA$2)&gt;0,"X","")</f>
        <v/>
      </c>
      <c r="AB296" s="80" t="str">
        <f>IF(COUNTIFS(TKB_HK2_Moi_Giang!$S:$S,ThongKe_GV!$C296,TKB_HK2_Moi_Giang!$K:$K,ThongKe_GV!AB$1,TKB_HK2_Moi_Giang!$L:$L,ThongKe_GV!AB$2)&gt;0,"X","")</f>
        <v/>
      </c>
    </row>
    <row r="297">
      <c r="A297" s="46"/>
      <c r="B297" s="46"/>
      <c r="C297" s="92" t="s">
        <v>855</v>
      </c>
      <c r="D297" s="92" t="s">
        <v>856</v>
      </c>
      <c r="E297" s="94"/>
      <c r="F297" s="79" t="str">
        <f>IF(COUNTIFS(TKB_HK2_Moi_Giang!$S:$S,ThongKe_GV!$C297,TKB_HK2_Moi_Giang!$K:$K,ThongKe_GV!F$1,TKB_HK2_Moi_Giang!$L:$L,ThongKe_GV!F$2)&gt;0,"X","")</f>
        <v/>
      </c>
      <c r="G297" s="79" t="str">
        <f>IF(COUNTIFS(TKB_HK2_Moi_Giang!$S:$S,ThongKe_GV!$C297,TKB_HK2_Moi_Giang!$K:$K,ThongKe_GV!G$1,TKB_HK2_Moi_Giang!$L:$L,ThongKe_GV!G$2)&gt;0,"X","")</f>
        <v/>
      </c>
      <c r="H297" s="79" t="str">
        <f>IF(COUNTIFS(TKB_HK2_Moi_Giang!$S:$S,ThongKe_GV!$C297,TKB_HK2_Moi_Giang!$K:$K,ThongKe_GV!H$1,TKB_HK2_Moi_Giang!$L:$L,ThongKe_GV!H$2)&gt;0,"X","")</f>
        <v/>
      </c>
      <c r="I297" s="79" t="str">
        <f>IF(COUNTIFS(TKB_HK2_Moi_Giang!$S:$S,ThongKe_GV!$C297,TKB_HK2_Moi_Giang!$K:$K,ThongKe_GV!I$1,TKB_HK2_Moi_Giang!$L:$L,ThongKe_GV!I$2)&gt;0,"X","")</f>
        <v/>
      </c>
      <c r="J297" s="79" t="str">
        <f>IF(COUNTIFS(TKB_HK2_Moi_Giang!$S:$S,ThongKe_GV!$C297,TKB_HK2_Moi_Giang!$K:$K,ThongKe_GV!J$1,TKB_HK2_Moi_Giang!$L:$L,ThongKe_GV!J$2)&gt;0,"X","")</f>
        <v/>
      </c>
      <c r="K297" s="79" t="str">
        <f>IF(COUNTIFS(TKB_HK2_Moi_Giang!$S:$S,ThongKe_GV!$C297,TKB_HK2_Moi_Giang!$K:$K,ThongKe_GV!K$1,TKB_HK2_Moi_Giang!$L:$L,ThongKe_GV!K$2)&gt;0,"X","")</f>
        <v/>
      </c>
      <c r="L297" s="79" t="str">
        <f>IF(COUNTIFS(TKB_HK2_Moi_Giang!$S:$S,ThongKe_GV!$C297,TKB_HK2_Moi_Giang!$K:$K,ThongKe_GV!L$1,TKB_HK2_Moi_Giang!$L:$L,ThongKe_GV!L$2)&gt;0,"X","")</f>
        <v/>
      </c>
      <c r="M297" s="79" t="str">
        <f>IF(COUNTIFS(TKB_HK2_Moi_Giang!$S:$S,ThongKe_GV!$C297,TKB_HK2_Moi_Giang!$K:$K,ThongKe_GV!M$1,TKB_HK2_Moi_Giang!$L:$L,ThongKe_GV!M$2)&gt;0,"X","")</f>
        <v/>
      </c>
      <c r="N297" s="79" t="str">
        <f>IF(COUNTIFS(TKB_HK2_Moi_Giang!$S:$S,ThongKe_GV!$C297,TKB_HK2_Moi_Giang!$K:$K,ThongKe_GV!N$1,TKB_HK2_Moi_Giang!$L:$L,ThongKe_GV!N$2)&gt;0,"X","")</f>
        <v/>
      </c>
      <c r="O297" s="79" t="str">
        <f>IF(COUNTIFS(TKB_HK2_Moi_Giang!$S:$S,ThongKe_GV!$C297,TKB_HK2_Moi_Giang!$K:$K,ThongKe_GV!O$1,TKB_HK2_Moi_Giang!$L:$L,ThongKe_GV!O$2)&gt;0,"X","")</f>
        <v/>
      </c>
      <c r="P297" s="79" t="str">
        <f>IF(COUNTIFS(TKB_HK2_Moi_Giang!$S:$S,ThongKe_GV!$C297,TKB_HK2_Moi_Giang!$K:$K,ThongKe_GV!P$1,TKB_HK2_Moi_Giang!$L:$L,ThongKe_GV!P$2)&gt;0,"X","")</f>
        <v/>
      </c>
      <c r="Q297" s="80" t="str">
        <f>IF(COUNTIFS(TKB_HK2_Moi_Giang!$S:$S,ThongKe_GV!$C297,TKB_HK2_Moi_Giang!$K:$K,ThongKe_GV!Q$1,TKB_HK2_Moi_Giang!$L:$L,ThongKe_GV!Q$2)&gt;0,"X","")</f>
        <v/>
      </c>
      <c r="R297" s="80" t="str">
        <f>IF(COUNTIFS(TKB_HK2_Moi_Giang!$S:$S,ThongKe_GV!$C297,TKB_HK2_Moi_Giang!$K:$K,ThongKe_GV!R$1,TKB_HK2_Moi_Giang!$L:$L,ThongKe_GV!R$2)&gt;0,"X","")</f>
        <v/>
      </c>
      <c r="S297" s="80" t="str">
        <f>IF(COUNTIFS(TKB_HK2_Moi_Giang!$S:$S,ThongKe_GV!$C297,TKB_HK2_Moi_Giang!$K:$K,ThongKe_GV!S$1,TKB_HK2_Moi_Giang!$L:$L,ThongKe_GV!S$2)&gt;0,"X","")</f>
        <v/>
      </c>
      <c r="T297" s="80" t="str">
        <f>IF(COUNTIFS(TKB_HK2_Moi_Giang!$S:$S,ThongKe_GV!$C297,TKB_HK2_Moi_Giang!$K:$K,ThongKe_GV!T$1,TKB_HK2_Moi_Giang!$L:$L,ThongKe_GV!T$2)&gt;0,"X","")</f>
        <v/>
      </c>
      <c r="U297" s="80" t="str">
        <f>IF(COUNTIFS(TKB_HK2_Moi_Giang!$S:$S,ThongKe_GV!$C297,TKB_HK2_Moi_Giang!$K:$K,ThongKe_GV!U$1,TKB_HK2_Moi_Giang!$L:$L,ThongKe_GV!U$2)&gt;0,"X","")</f>
        <v/>
      </c>
      <c r="V297" s="80" t="str">
        <f>IF(COUNTIFS(TKB_HK2_Moi_Giang!$S:$S,ThongKe_GV!$C297,TKB_HK2_Moi_Giang!$K:$K,ThongKe_GV!V$1,TKB_HK2_Moi_Giang!$L:$L,ThongKe_GV!V$2)&gt;0,"X","")</f>
        <v/>
      </c>
      <c r="W297" s="80" t="str">
        <f>IF(COUNTIFS(TKB_HK2_Moi_Giang!$S:$S,ThongKe_GV!$C297,TKB_HK2_Moi_Giang!$K:$K,ThongKe_GV!W$1,TKB_HK2_Moi_Giang!$L:$L,ThongKe_GV!W$2)&gt;0,"X","")</f>
        <v/>
      </c>
      <c r="X297" s="80" t="str">
        <f>IF(COUNTIFS(TKB_HK2_Moi_Giang!$S:$S,ThongKe_GV!$C297,TKB_HK2_Moi_Giang!$K:$K,ThongKe_GV!X$1,TKB_HK2_Moi_Giang!$L:$L,ThongKe_GV!X$2)&gt;0,"X","")</f>
        <v/>
      </c>
      <c r="Y297" s="80" t="str">
        <f>IF(COUNTIFS(TKB_HK2_Moi_Giang!$S:$S,ThongKe_GV!$C297,TKB_HK2_Moi_Giang!$K:$K,ThongKe_GV!Y$1,TKB_HK2_Moi_Giang!$L:$L,ThongKe_GV!Y$2)&gt;0,"X","")</f>
        <v/>
      </c>
      <c r="Z297" s="80" t="str">
        <f>IF(COUNTIFS(TKB_HK2_Moi_Giang!$S:$S,ThongKe_GV!$C297,TKB_HK2_Moi_Giang!$K:$K,ThongKe_GV!Z$1,TKB_HK2_Moi_Giang!$L:$L,ThongKe_GV!Z$2)&gt;0,"X","")</f>
        <v/>
      </c>
      <c r="AA297" s="80" t="str">
        <f>IF(COUNTIFS(TKB_HK2_Moi_Giang!$S:$S,ThongKe_GV!$C297,TKB_HK2_Moi_Giang!$K:$K,ThongKe_GV!AA$1,TKB_HK2_Moi_Giang!$L:$L,ThongKe_GV!AA$2)&gt;0,"X","")</f>
        <v/>
      </c>
      <c r="AB297" s="80" t="str">
        <f>IF(COUNTIFS(TKB_HK2_Moi_Giang!$S:$S,ThongKe_GV!$C297,TKB_HK2_Moi_Giang!$K:$K,ThongKe_GV!AB$1,TKB_HK2_Moi_Giang!$L:$L,ThongKe_GV!AB$2)&gt;0,"X","")</f>
        <v/>
      </c>
    </row>
    <row r="298">
      <c r="A298" s="46"/>
      <c r="B298" s="46"/>
      <c r="C298" s="92" t="s">
        <v>857</v>
      </c>
      <c r="D298" s="92" t="s">
        <v>858</v>
      </c>
      <c r="E298" s="94"/>
      <c r="F298" s="79" t="str">
        <f>IF(COUNTIFS(TKB_HK2_Moi_Giang!$S:$S,ThongKe_GV!$C298,TKB_HK2_Moi_Giang!$K:$K,ThongKe_GV!F$1,TKB_HK2_Moi_Giang!$L:$L,ThongKe_GV!F$2)&gt;0,"X","")</f>
        <v/>
      </c>
      <c r="G298" s="79" t="str">
        <f>IF(COUNTIFS(TKB_HK2_Moi_Giang!$S:$S,ThongKe_GV!$C298,TKB_HK2_Moi_Giang!$K:$K,ThongKe_GV!G$1,TKB_HK2_Moi_Giang!$L:$L,ThongKe_GV!G$2)&gt;0,"X","")</f>
        <v/>
      </c>
      <c r="H298" s="79" t="str">
        <f>IF(COUNTIFS(TKB_HK2_Moi_Giang!$S:$S,ThongKe_GV!$C298,TKB_HK2_Moi_Giang!$K:$K,ThongKe_GV!H$1,TKB_HK2_Moi_Giang!$L:$L,ThongKe_GV!H$2)&gt;0,"X","")</f>
        <v/>
      </c>
      <c r="I298" s="79" t="str">
        <f>IF(COUNTIFS(TKB_HK2_Moi_Giang!$S:$S,ThongKe_GV!$C298,TKB_HK2_Moi_Giang!$K:$K,ThongKe_GV!I$1,TKB_HK2_Moi_Giang!$L:$L,ThongKe_GV!I$2)&gt;0,"X","")</f>
        <v/>
      </c>
      <c r="J298" s="79" t="str">
        <f>IF(COUNTIFS(TKB_HK2_Moi_Giang!$S:$S,ThongKe_GV!$C298,TKB_HK2_Moi_Giang!$K:$K,ThongKe_GV!J$1,TKB_HK2_Moi_Giang!$L:$L,ThongKe_GV!J$2)&gt;0,"X","")</f>
        <v/>
      </c>
      <c r="K298" s="79" t="str">
        <f>IF(COUNTIFS(TKB_HK2_Moi_Giang!$S:$S,ThongKe_GV!$C298,TKB_HK2_Moi_Giang!$K:$K,ThongKe_GV!K$1,TKB_HK2_Moi_Giang!$L:$L,ThongKe_GV!K$2)&gt;0,"X","")</f>
        <v/>
      </c>
      <c r="L298" s="79" t="str">
        <f>IF(COUNTIFS(TKB_HK2_Moi_Giang!$S:$S,ThongKe_GV!$C298,TKB_HK2_Moi_Giang!$K:$K,ThongKe_GV!L$1,TKB_HK2_Moi_Giang!$L:$L,ThongKe_GV!L$2)&gt;0,"X","")</f>
        <v/>
      </c>
      <c r="M298" s="79" t="str">
        <f>IF(COUNTIFS(TKB_HK2_Moi_Giang!$S:$S,ThongKe_GV!$C298,TKB_HK2_Moi_Giang!$K:$K,ThongKe_GV!M$1,TKB_HK2_Moi_Giang!$L:$L,ThongKe_GV!M$2)&gt;0,"X","")</f>
        <v/>
      </c>
      <c r="N298" s="79" t="str">
        <f>IF(COUNTIFS(TKB_HK2_Moi_Giang!$S:$S,ThongKe_GV!$C298,TKB_HK2_Moi_Giang!$K:$K,ThongKe_GV!N$1,TKB_HK2_Moi_Giang!$L:$L,ThongKe_GV!N$2)&gt;0,"X","")</f>
        <v/>
      </c>
      <c r="O298" s="79" t="str">
        <f>IF(COUNTIFS(TKB_HK2_Moi_Giang!$S:$S,ThongKe_GV!$C298,TKB_HK2_Moi_Giang!$K:$K,ThongKe_GV!O$1,TKB_HK2_Moi_Giang!$L:$L,ThongKe_GV!O$2)&gt;0,"X","")</f>
        <v/>
      </c>
      <c r="P298" s="79" t="str">
        <f>IF(COUNTIFS(TKB_HK2_Moi_Giang!$S:$S,ThongKe_GV!$C298,TKB_HK2_Moi_Giang!$K:$K,ThongKe_GV!P$1,TKB_HK2_Moi_Giang!$L:$L,ThongKe_GV!P$2)&gt;0,"X","")</f>
        <v/>
      </c>
      <c r="Q298" s="80" t="str">
        <f>IF(COUNTIFS(TKB_HK2_Moi_Giang!$S:$S,ThongKe_GV!$C298,TKB_HK2_Moi_Giang!$K:$K,ThongKe_GV!Q$1,TKB_HK2_Moi_Giang!$L:$L,ThongKe_GV!Q$2)&gt;0,"X","")</f>
        <v/>
      </c>
      <c r="R298" s="80" t="str">
        <f>IF(COUNTIFS(TKB_HK2_Moi_Giang!$S:$S,ThongKe_GV!$C298,TKB_HK2_Moi_Giang!$K:$K,ThongKe_GV!R$1,TKB_HK2_Moi_Giang!$L:$L,ThongKe_GV!R$2)&gt;0,"X","")</f>
        <v/>
      </c>
      <c r="S298" s="80" t="str">
        <f>IF(COUNTIFS(TKB_HK2_Moi_Giang!$S:$S,ThongKe_GV!$C298,TKB_HK2_Moi_Giang!$K:$K,ThongKe_GV!S$1,TKB_HK2_Moi_Giang!$L:$L,ThongKe_GV!S$2)&gt;0,"X","")</f>
        <v/>
      </c>
      <c r="T298" s="80" t="str">
        <f>IF(COUNTIFS(TKB_HK2_Moi_Giang!$S:$S,ThongKe_GV!$C298,TKB_HK2_Moi_Giang!$K:$K,ThongKe_GV!T$1,TKB_HK2_Moi_Giang!$L:$L,ThongKe_GV!T$2)&gt;0,"X","")</f>
        <v/>
      </c>
      <c r="U298" s="80" t="str">
        <f>IF(COUNTIFS(TKB_HK2_Moi_Giang!$S:$S,ThongKe_GV!$C298,TKB_HK2_Moi_Giang!$K:$K,ThongKe_GV!U$1,TKB_HK2_Moi_Giang!$L:$L,ThongKe_GV!U$2)&gt;0,"X","")</f>
        <v/>
      </c>
      <c r="V298" s="80" t="str">
        <f>IF(COUNTIFS(TKB_HK2_Moi_Giang!$S:$S,ThongKe_GV!$C298,TKB_HK2_Moi_Giang!$K:$K,ThongKe_GV!V$1,TKB_HK2_Moi_Giang!$L:$L,ThongKe_GV!V$2)&gt;0,"X","")</f>
        <v/>
      </c>
      <c r="W298" s="80" t="str">
        <f>IF(COUNTIFS(TKB_HK2_Moi_Giang!$S:$S,ThongKe_GV!$C298,TKB_HK2_Moi_Giang!$K:$K,ThongKe_GV!W$1,TKB_HK2_Moi_Giang!$L:$L,ThongKe_GV!W$2)&gt;0,"X","")</f>
        <v/>
      </c>
      <c r="X298" s="80" t="str">
        <f>IF(COUNTIFS(TKB_HK2_Moi_Giang!$S:$S,ThongKe_GV!$C298,TKB_HK2_Moi_Giang!$K:$K,ThongKe_GV!X$1,TKB_HK2_Moi_Giang!$L:$L,ThongKe_GV!X$2)&gt;0,"X","")</f>
        <v/>
      </c>
      <c r="Y298" s="80" t="str">
        <f>IF(COUNTIFS(TKB_HK2_Moi_Giang!$S:$S,ThongKe_GV!$C298,TKB_HK2_Moi_Giang!$K:$K,ThongKe_GV!Y$1,TKB_HK2_Moi_Giang!$L:$L,ThongKe_GV!Y$2)&gt;0,"X","")</f>
        <v/>
      </c>
      <c r="Z298" s="80" t="str">
        <f>IF(COUNTIFS(TKB_HK2_Moi_Giang!$S:$S,ThongKe_GV!$C298,TKB_HK2_Moi_Giang!$K:$K,ThongKe_GV!Z$1,TKB_HK2_Moi_Giang!$L:$L,ThongKe_GV!Z$2)&gt;0,"X","")</f>
        <v/>
      </c>
      <c r="AA298" s="80" t="str">
        <f>IF(COUNTIFS(TKB_HK2_Moi_Giang!$S:$S,ThongKe_GV!$C298,TKB_HK2_Moi_Giang!$K:$K,ThongKe_GV!AA$1,TKB_HK2_Moi_Giang!$L:$L,ThongKe_GV!AA$2)&gt;0,"X","")</f>
        <v/>
      </c>
      <c r="AB298" s="80" t="str">
        <f>IF(COUNTIFS(TKB_HK2_Moi_Giang!$S:$S,ThongKe_GV!$C298,TKB_HK2_Moi_Giang!$K:$K,ThongKe_GV!AB$1,TKB_HK2_Moi_Giang!$L:$L,ThongKe_GV!AB$2)&gt;0,"X","")</f>
        <v/>
      </c>
    </row>
    <row r="299">
      <c r="A299" s="46"/>
      <c r="B299" s="46"/>
      <c r="C299" s="92" t="s">
        <v>859</v>
      </c>
      <c r="D299" s="92" t="s">
        <v>860</v>
      </c>
      <c r="E299" s="94"/>
      <c r="F299" s="79" t="str">
        <f>IF(COUNTIFS(TKB_HK2_Moi_Giang!$S:$S,ThongKe_GV!$C299,TKB_HK2_Moi_Giang!$K:$K,ThongKe_GV!F$1,TKB_HK2_Moi_Giang!$L:$L,ThongKe_GV!F$2)&gt;0,"X","")</f>
        <v>X</v>
      </c>
      <c r="G299" s="79" t="str">
        <f>IF(COUNTIFS(TKB_HK2_Moi_Giang!$S:$S,ThongKe_GV!$C299,TKB_HK2_Moi_Giang!$K:$K,ThongKe_GV!G$1,TKB_HK2_Moi_Giang!$L:$L,ThongKe_GV!G$2)&gt;0,"X","")</f>
        <v/>
      </c>
      <c r="H299" s="79" t="str">
        <f>IF(COUNTIFS(TKB_HK2_Moi_Giang!$S:$S,ThongKe_GV!$C299,TKB_HK2_Moi_Giang!$K:$K,ThongKe_GV!H$1,TKB_HK2_Moi_Giang!$L:$L,ThongKe_GV!H$2)&gt;0,"X","")</f>
        <v>X</v>
      </c>
      <c r="I299" s="79" t="str">
        <f>IF(COUNTIFS(TKB_HK2_Moi_Giang!$S:$S,ThongKe_GV!$C299,TKB_HK2_Moi_Giang!$K:$K,ThongKe_GV!I$1,TKB_HK2_Moi_Giang!$L:$L,ThongKe_GV!I$2)&gt;0,"X","")</f>
        <v/>
      </c>
      <c r="J299" s="79" t="str">
        <f>IF(COUNTIFS(TKB_HK2_Moi_Giang!$S:$S,ThongKe_GV!$C299,TKB_HK2_Moi_Giang!$K:$K,ThongKe_GV!J$1,TKB_HK2_Moi_Giang!$L:$L,ThongKe_GV!J$2)&gt;0,"X","")</f>
        <v/>
      </c>
      <c r="K299" s="79" t="str">
        <f>IF(COUNTIFS(TKB_HK2_Moi_Giang!$S:$S,ThongKe_GV!$C299,TKB_HK2_Moi_Giang!$K:$K,ThongKe_GV!K$1,TKB_HK2_Moi_Giang!$L:$L,ThongKe_GV!K$2)&gt;0,"X","")</f>
        <v/>
      </c>
      <c r="L299" s="79" t="str">
        <f>IF(COUNTIFS(TKB_HK2_Moi_Giang!$S:$S,ThongKe_GV!$C299,TKB_HK2_Moi_Giang!$K:$K,ThongKe_GV!L$1,TKB_HK2_Moi_Giang!$L:$L,ThongKe_GV!L$2)&gt;0,"X","")</f>
        <v/>
      </c>
      <c r="M299" s="79" t="str">
        <f>IF(COUNTIFS(TKB_HK2_Moi_Giang!$S:$S,ThongKe_GV!$C299,TKB_HK2_Moi_Giang!$K:$K,ThongKe_GV!M$1,TKB_HK2_Moi_Giang!$L:$L,ThongKe_GV!M$2)&gt;0,"X","")</f>
        <v/>
      </c>
      <c r="N299" s="79" t="str">
        <f>IF(COUNTIFS(TKB_HK2_Moi_Giang!$S:$S,ThongKe_GV!$C299,TKB_HK2_Moi_Giang!$K:$K,ThongKe_GV!N$1,TKB_HK2_Moi_Giang!$L:$L,ThongKe_GV!N$2)&gt;0,"X","")</f>
        <v/>
      </c>
      <c r="O299" s="79" t="str">
        <f>IF(COUNTIFS(TKB_HK2_Moi_Giang!$S:$S,ThongKe_GV!$C299,TKB_HK2_Moi_Giang!$K:$K,ThongKe_GV!O$1,TKB_HK2_Moi_Giang!$L:$L,ThongKe_GV!O$2)&gt;0,"X","")</f>
        <v/>
      </c>
      <c r="P299" s="79" t="str">
        <f>IF(COUNTIFS(TKB_HK2_Moi_Giang!$S:$S,ThongKe_GV!$C299,TKB_HK2_Moi_Giang!$K:$K,ThongKe_GV!P$1,TKB_HK2_Moi_Giang!$L:$L,ThongKe_GV!P$2)&gt;0,"X","")</f>
        <v/>
      </c>
      <c r="Q299" s="80" t="str">
        <f>IF(COUNTIFS(TKB_HK2_Moi_Giang!$S:$S,ThongKe_GV!$C299,TKB_HK2_Moi_Giang!$K:$K,ThongKe_GV!Q$1,TKB_HK2_Moi_Giang!$L:$L,ThongKe_GV!Q$2)&gt;0,"X","")</f>
        <v/>
      </c>
      <c r="R299" s="80" t="str">
        <f>IF(COUNTIFS(TKB_HK2_Moi_Giang!$S:$S,ThongKe_GV!$C299,TKB_HK2_Moi_Giang!$K:$K,ThongKe_GV!R$1,TKB_HK2_Moi_Giang!$L:$L,ThongKe_GV!R$2)&gt;0,"X","")</f>
        <v/>
      </c>
      <c r="S299" s="80" t="str">
        <f>IF(COUNTIFS(TKB_HK2_Moi_Giang!$S:$S,ThongKe_GV!$C299,TKB_HK2_Moi_Giang!$K:$K,ThongKe_GV!S$1,TKB_HK2_Moi_Giang!$L:$L,ThongKe_GV!S$2)&gt;0,"X","")</f>
        <v/>
      </c>
      <c r="T299" s="80" t="str">
        <f>IF(COUNTIFS(TKB_HK2_Moi_Giang!$S:$S,ThongKe_GV!$C299,TKB_HK2_Moi_Giang!$K:$K,ThongKe_GV!T$1,TKB_HK2_Moi_Giang!$L:$L,ThongKe_GV!T$2)&gt;0,"X","")</f>
        <v/>
      </c>
      <c r="U299" s="80" t="str">
        <f>IF(COUNTIFS(TKB_HK2_Moi_Giang!$S:$S,ThongKe_GV!$C299,TKB_HK2_Moi_Giang!$K:$K,ThongKe_GV!U$1,TKB_HK2_Moi_Giang!$L:$L,ThongKe_GV!U$2)&gt;0,"X","")</f>
        <v>X</v>
      </c>
      <c r="V299" s="80" t="str">
        <f>IF(COUNTIFS(TKB_HK2_Moi_Giang!$S:$S,ThongKe_GV!$C299,TKB_HK2_Moi_Giang!$K:$K,ThongKe_GV!V$1,TKB_HK2_Moi_Giang!$L:$L,ThongKe_GV!V$2)&gt;0,"X","")</f>
        <v/>
      </c>
      <c r="W299" s="80" t="str">
        <f>IF(COUNTIFS(TKB_HK2_Moi_Giang!$S:$S,ThongKe_GV!$C299,TKB_HK2_Moi_Giang!$K:$K,ThongKe_GV!W$1,TKB_HK2_Moi_Giang!$L:$L,ThongKe_GV!W$2)&gt;0,"X","")</f>
        <v/>
      </c>
      <c r="X299" s="80" t="str">
        <f>IF(COUNTIFS(TKB_HK2_Moi_Giang!$S:$S,ThongKe_GV!$C299,TKB_HK2_Moi_Giang!$K:$K,ThongKe_GV!X$1,TKB_HK2_Moi_Giang!$L:$L,ThongKe_GV!X$2)&gt;0,"X","")</f>
        <v/>
      </c>
      <c r="Y299" s="80" t="str">
        <f>IF(COUNTIFS(TKB_HK2_Moi_Giang!$S:$S,ThongKe_GV!$C299,TKB_HK2_Moi_Giang!$K:$K,ThongKe_GV!Y$1,TKB_HK2_Moi_Giang!$L:$L,ThongKe_GV!Y$2)&gt;0,"X","")</f>
        <v/>
      </c>
      <c r="Z299" s="80" t="str">
        <f>IF(COUNTIFS(TKB_HK2_Moi_Giang!$S:$S,ThongKe_GV!$C299,TKB_HK2_Moi_Giang!$K:$K,ThongKe_GV!Z$1,TKB_HK2_Moi_Giang!$L:$L,ThongKe_GV!Z$2)&gt;0,"X","")</f>
        <v/>
      </c>
      <c r="AA299" s="80" t="str">
        <f>IF(COUNTIFS(TKB_HK2_Moi_Giang!$S:$S,ThongKe_GV!$C299,TKB_HK2_Moi_Giang!$K:$K,ThongKe_GV!AA$1,TKB_HK2_Moi_Giang!$L:$L,ThongKe_GV!AA$2)&gt;0,"X","")</f>
        <v/>
      </c>
      <c r="AB299" s="80" t="str">
        <f>IF(COUNTIFS(TKB_HK2_Moi_Giang!$S:$S,ThongKe_GV!$C299,TKB_HK2_Moi_Giang!$K:$K,ThongKe_GV!AB$1,TKB_HK2_Moi_Giang!$L:$L,ThongKe_GV!AB$2)&gt;0,"X","")</f>
        <v/>
      </c>
    </row>
    <row r="300">
      <c r="A300" s="46"/>
      <c r="B300" s="46"/>
      <c r="C300" s="92" t="s">
        <v>861</v>
      </c>
      <c r="D300" s="100" t="s">
        <v>862</v>
      </c>
      <c r="E300" s="101"/>
      <c r="F300" s="79" t="str">
        <f>IF(COUNTIFS(TKB_HK2_Moi_Giang!$S:$S,ThongKe_GV!$C300,TKB_HK2_Moi_Giang!$K:$K,ThongKe_GV!F$1,TKB_HK2_Moi_Giang!$L:$L,ThongKe_GV!F$2)&gt;0,"X","")</f>
        <v/>
      </c>
      <c r="G300" s="79" t="str">
        <f>IF(COUNTIFS(TKB_HK2_Moi_Giang!$S:$S,ThongKe_GV!$C300,TKB_HK2_Moi_Giang!$K:$K,ThongKe_GV!G$1,TKB_HK2_Moi_Giang!$L:$L,ThongKe_GV!G$2)&gt;0,"X","")</f>
        <v/>
      </c>
      <c r="H300" s="79" t="str">
        <f>IF(COUNTIFS(TKB_HK2_Moi_Giang!$S:$S,ThongKe_GV!$C300,TKB_HK2_Moi_Giang!$K:$K,ThongKe_GV!H$1,TKB_HK2_Moi_Giang!$L:$L,ThongKe_GV!H$2)&gt;0,"X","")</f>
        <v/>
      </c>
      <c r="I300" s="79" t="str">
        <f>IF(COUNTIFS(TKB_HK2_Moi_Giang!$S:$S,ThongKe_GV!$C300,TKB_HK2_Moi_Giang!$K:$K,ThongKe_GV!I$1,TKB_HK2_Moi_Giang!$L:$L,ThongKe_GV!I$2)&gt;0,"X","")</f>
        <v/>
      </c>
      <c r="J300" s="79" t="str">
        <f>IF(COUNTIFS(TKB_HK2_Moi_Giang!$S:$S,ThongKe_GV!$C300,TKB_HK2_Moi_Giang!$K:$K,ThongKe_GV!J$1,TKB_HK2_Moi_Giang!$L:$L,ThongKe_GV!J$2)&gt;0,"X","")</f>
        <v/>
      </c>
      <c r="K300" s="79" t="str">
        <f>IF(COUNTIFS(TKB_HK2_Moi_Giang!$S:$S,ThongKe_GV!$C300,TKB_HK2_Moi_Giang!$K:$K,ThongKe_GV!K$1,TKB_HK2_Moi_Giang!$L:$L,ThongKe_GV!K$2)&gt;0,"X","")</f>
        <v/>
      </c>
      <c r="L300" s="79" t="str">
        <f>IF(COUNTIFS(TKB_HK2_Moi_Giang!$S:$S,ThongKe_GV!$C300,TKB_HK2_Moi_Giang!$K:$K,ThongKe_GV!L$1,TKB_HK2_Moi_Giang!$L:$L,ThongKe_GV!L$2)&gt;0,"X","")</f>
        <v/>
      </c>
      <c r="M300" s="79" t="str">
        <f>IF(COUNTIFS(TKB_HK2_Moi_Giang!$S:$S,ThongKe_GV!$C300,TKB_HK2_Moi_Giang!$K:$K,ThongKe_GV!M$1,TKB_HK2_Moi_Giang!$L:$L,ThongKe_GV!M$2)&gt;0,"X","")</f>
        <v/>
      </c>
      <c r="N300" s="79" t="str">
        <f>IF(COUNTIFS(TKB_HK2_Moi_Giang!$S:$S,ThongKe_GV!$C300,TKB_HK2_Moi_Giang!$K:$K,ThongKe_GV!N$1,TKB_HK2_Moi_Giang!$L:$L,ThongKe_GV!N$2)&gt;0,"X","")</f>
        <v/>
      </c>
      <c r="O300" s="79" t="str">
        <f>IF(COUNTIFS(TKB_HK2_Moi_Giang!$S:$S,ThongKe_GV!$C300,TKB_HK2_Moi_Giang!$K:$K,ThongKe_GV!O$1,TKB_HK2_Moi_Giang!$L:$L,ThongKe_GV!O$2)&gt;0,"X","")</f>
        <v/>
      </c>
      <c r="P300" s="79" t="str">
        <f>IF(COUNTIFS(TKB_HK2_Moi_Giang!$S:$S,ThongKe_GV!$C300,TKB_HK2_Moi_Giang!$K:$K,ThongKe_GV!P$1,TKB_HK2_Moi_Giang!$L:$L,ThongKe_GV!P$2)&gt;0,"X","")</f>
        <v/>
      </c>
      <c r="Q300" s="80" t="str">
        <f>IF(COUNTIFS(TKB_HK2_Moi_Giang!$S:$S,ThongKe_GV!$C300,TKB_HK2_Moi_Giang!$K:$K,ThongKe_GV!Q$1,TKB_HK2_Moi_Giang!$L:$L,ThongKe_GV!Q$2)&gt;0,"X","")</f>
        <v/>
      </c>
      <c r="R300" s="80" t="str">
        <f>IF(COUNTIFS(TKB_HK2_Moi_Giang!$S:$S,ThongKe_GV!$C300,TKB_HK2_Moi_Giang!$K:$K,ThongKe_GV!R$1,TKB_HK2_Moi_Giang!$L:$L,ThongKe_GV!R$2)&gt;0,"X","")</f>
        <v/>
      </c>
      <c r="S300" s="80" t="str">
        <f>IF(COUNTIFS(TKB_HK2_Moi_Giang!$S:$S,ThongKe_GV!$C300,TKB_HK2_Moi_Giang!$K:$K,ThongKe_GV!S$1,TKB_HK2_Moi_Giang!$L:$L,ThongKe_GV!S$2)&gt;0,"X","")</f>
        <v/>
      </c>
      <c r="T300" s="80" t="str">
        <f>IF(COUNTIFS(TKB_HK2_Moi_Giang!$S:$S,ThongKe_GV!$C300,TKB_HK2_Moi_Giang!$K:$K,ThongKe_GV!T$1,TKB_HK2_Moi_Giang!$L:$L,ThongKe_GV!T$2)&gt;0,"X","")</f>
        <v/>
      </c>
      <c r="U300" s="80" t="str">
        <f>IF(COUNTIFS(TKB_HK2_Moi_Giang!$S:$S,ThongKe_GV!$C300,TKB_HK2_Moi_Giang!$K:$K,ThongKe_GV!U$1,TKB_HK2_Moi_Giang!$L:$L,ThongKe_GV!U$2)&gt;0,"X","")</f>
        <v/>
      </c>
      <c r="V300" s="80" t="str">
        <f>IF(COUNTIFS(TKB_HK2_Moi_Giang!$S:$S,ThongKe_GV!$C300,TKB_HK2_Moi_Giang!$K:$K,ThongKe_GV!V$1,TKB_HK2_Moi_Giang!$L:$L,ThongKe_GV!V$2)&gt;0,"X","")</f>
        <v/>
      </c>
      <c r="W300" s="80" t="str">
        <f>IF(COUNTIFS(TKB_HK2_Moi_Giang!$S:$S,ThongKe_GV!$C300,TKB_HK2_Moi_Giang!$K:$K,ThongKe_GV!W$1,TKB_HK2_Moi_Giang!$L:$L,ThongKe_GV!W$2)&gt;0,"X","")</f>
        <v/>
      </c>
      <c r="X300" s="80" t="str">
        <f>IF(COUNTIFS(TKB_HK2_Moi_Giang!$S:$S,ThongKe_GV!$C300,TKB_HK2_Moi_Giang!$K:$K,ThongKe_GV!X$1,TKB_HK2_Moi_Giang!$L:$L,ThongKe_GV!X$2)&gt;0,"X","")</f>
        <v/>
      </c>
      <c r="Y300" s="80" t="str">
        <f>IF(COUNTIFS(TKB_HK2_Moi_Giang!$S:$S,ThongKe_GV!$C300,TKB_HK2_Moi_Giang!$K:$K,ThongKe_GV!Y$1,TKB_HK2_Moi_Giang!$L:$L,ThongKe_GV!Y$2)&gt;0,"X","")</f>
        <v/>
      </c>
      <c r="Z300" s="80" t="str">
        <f>IF(COUNTIFS(TKB_HK2_Moi_Giang!$S:$S,ThongKe_GV!$C300,TKB_HK2_Moi_Giang!$K:$K,ThongKe_GV!Z$1,TKB_HK2_Moi_Giang!$L:$L,ThongKe_GV!Z$2)&gt;0,"X","")</f>
        <v/>
      </c>
      <c r="AA300" s="80" t="str">
        <f>IF(COUNTIFS(TKB_HK2_Moi_Giang!$S:$S,ThongKe_GV!$C300,TKB_HK2_Moi_Giang!$K:$K,ThongKe_GV!AA$1,TKB_HK2_Moi_Giang!$L:$L,ThongKe_GV!AA$2)&gt;0,"X","")</f>
        <v/>
      </c>
      <c r="AB300" s="80" t="str">
        <f>IF(COUNTIFS(TKB_HK2_Moi_Giang!$S:$S,ThongKe_GV!$C300,TKB_HK2_Moi_Giang!$K:$K,ThongKe_GV!AB$1,TKB_HK2_Moi_Giang!$L:$L,ThongKe_GV!AB$2)&gt;0,"X","")</f>
        <v/>
      </c>
    </row>
    <row r="301">
      <c r="A301" s="46"/>
      <c r="B301" s="46"/>
      <c r="C301" s="92" t="s">
        <v>863</v>
      </c>
      <c r="D301" s="100" t="s">
        <v>864</v>
      </c>
      <c r="E301" s="101"/>
      <c r="F301" s="79" t="str">
        <f>IF(COUNTIFS(TKB_HK2_Moi_Giang!$S:$S,ThongKe_GV!$C301,TKB_HK2_Moi_Giang!$K:$K,ThongKe_GV!F$1,TKB_HK2_Moi_Giang!$L:$L,ThongKe_GV!F$2)&gt;0,"X","")</f>
        <v/>
      </c>
      <c r="G301" s="79" t="str">
        <f>IF(COUNTIFS(TKB_HK2_Moi_Giang!$S:$S,ThongKe_GV!$C301,TKB_HK2_Moi_Giang!$K:$K,ThongKe_GV!G$1,TKB_HK2_Moi_Giang!$L:$L,ThongKe_GV!G$2)&gt;0,"X","")</f>
        <v/>
      </c>
      <c r="H301" s="79" t="str">
        <f>IF(COUNTIFS(TKB_HK2_Moi_Giang!$S:$S,ThongKe_GV!$C301,TKB_HK2_Moi_Giang!$K:$K,ThongKe_GV!H$1,TKB_HK2_Moi_Giang!$L:$L,ThongKe_GV!H$2)&gt;0,"X","")</f>
        <v/>
      </c>
      <c r="I301" s="79" t="str">
        <f>IF(COUNTIFS(TKB_HK2_Moi_Giang!$S:$S,ThongKe_GV!$C301,TKB_HK2_Moi_Giang!$K:$K,ThongKe_GV!I$1,TKB_HK2_Moi_Giang!$L:$L,ThongKe_GV!I$2)&gt;0,"X","")</f>
        <v/>
      </c>
      <c r="J301" s="79" t="str">
        <f>IF(COUNTIFS(TKB_HK2_Moi_Giang!$S:$S,ThongKe_GV!$C301,TKB_HK2_Moi_Giang!$K:$K,ThongKe_GV!J$1,TKB_HK2_Moi_Giang!$L:$L,ThongKe_GV!J$2)&gt;0,"X","")</f>
        <v/>
      </c>
      <c r="K301" s="79" t="str">
        <f>IF(COUNTIFS(TKB_HK2_Moi_Giang!$S:$S,ThongKe_GV!$C301,TKB_HK2_Moi_Giang!$K:$K,ThongKe_GV!K$1,TKB_HK2_Moi_Giang!$L:$L,ThongKe_GV!K$2)&gt;0,"X","")</f>
        <v/>
      </c>
      <c r="L301" s="79" t="str">
        <f>IF(COUNTIFS(TKB_HK2_Moi_Giang!$S:$S,ThongKe_GV!$C301,TKB_HK2_Moi_Giang!$K:$K,ThongKe_GV!L$1,TKB_HK2_Moi_Giang!$L:$L,ThongKe_GV!L$2)&gt;0,"X","")</f>
        <v/>
      </c>
      <c r="M301" s="79" t="str">
        <f>IF(COUNTIFS(TKB_HK2_Moi_Giang!$S:$S,ThongKe_GV!$C301,TKB_HK2_Moi_Giang!$K:$K,ThongKe_GV!M$1,TKB_HK2_Moi_Giang!$L:$L,ThongKe_GV!M$2)&gt;0,"X","")</f>
        <v/>
      </c>
      <c r="N301" s="79" t="str">
        <f>IF(COUNTIFS(TKB_HK2_Moi_Giang!$S:$S,ThongKe_GV!$C301,TKB_HK2_Moi_Giang!$K:$K,ThongKe_GV!N$1,TKB_HK2_Moi_Giang!$L:$L,ThongKe_GV!N$2)&gt;0,"X","")</f>
        <v/>
      </c>
      <c r="O301" s="79" t="str">
        <f>IF(COUNTIFS(TKB_HK2_Moi_Giang!$S:$S,ThongKe_GV!$C301,TKB_HK2_Moi_Giang!$K:$K,ThongKe_GV!O$1,TKB_HK2_Moi_Giang!$L:$L,ThongKe_GV!O$2)&gt;0,"X","")</f>
        <v/>
      </c>
      <c r="P301" s="79" t="str">
        <f>IF(COUNTIFS(TKB_HK2_Moi_Giang!$S:$S,ThongKe_GV!$C301,TKB_HK2_Moi_Giang!$K:$K,ThongKe_GV!P$1,TKB_HK2_Moi_Giang!$L:$L,ThongKe_GV!P$2)&gt;0,"X","")</f>
        <v/>
      </c>
      <c r="Q301" s="80" t="str">
        <f>IF(COUNTIFS(TKB_HK2_Moi_Giang!$S:$S,ThongKe_GV!$C301,TKB_HK2_Moi_Giang!$K:$K,ThongKe_GV!Q$1,TKB_HK2_Moi_Giang!$L:$L,ThongKe_GV!Q$2)&gt;0,"X","")</f>
        <v/>
      </c>
      <c r="R301" s="80" t="str">
        <f>IF(COUNTIFS(TKB_HK2_Moi_Giang!$S:$S,ThongKe_GV!$C301,TKB_HK2_Moi_Giang!$K:$K,ThongKe_GV!R$1,TKB_HK2_Moi_Giang!$L:$L,ThongKe_GV!R$2)&gt;0,"X","")</f>
        <v/>
      </c>
      <c r="S301" s="80" t="str">
        <f>IF(COUNTIFS(TKB_HK2_Moi_Giang!$S:$S,ThongKe_GV!$C301,TKB_HK2_Moi_Giang!$K:$K,ThongKe_GV!S$1,TKB_HK2_Moi_Giang!$L:$L,ThongKe_GV!S$2)&gt;0,"X","")</f>
        <v/>
      </c>
      <c r="T301" s="80" t="str">
        <f>IF(COUNTIFS(TKB_HK2_Moi_Giang!$S:$S,ThongKe_GV!$C301,TKB_HK2_Moi_Giang!$K:$K,ThongKe_GV!T$1,TKB_HK2_Moi_Giang!$L:$L,ThongKe_GV!T$2)&gt;0,"X","")</f>
        <v/>
      </c>
      <c r="U301" s="80" t="str">
        <f>IF(COUNTIFS(TKB_HK2_Moi_Giang!$S:$S,ThongKe_GV!$C301,TKB_HK2_Moi_Giang!$K:$K,ThongKe_GV!U$1,TKB_HK2_Moi_Giang!$L:$L,ThongKe_GV!U$2)&gt;0,"X","")</f>
        <v/>
      </c>
      <c r="V301" s="80" t="str">
        <f>IF(COUNTIFS(TKB_HK2_Moi_Giang!$S:$S,ThongKe_GV!$C301,TKB_HK2_Moi_Giang!$K:$K,ThongKe_GV!V$1,TKB_HK2_Moi_Giang!$L:$L,ThongKe_GV!V$2)&gt;0,"X","")</f>
        <v/>
      </c>
      <c r="W301" s="80" t="str">
        <f>IF(COUNTIFS(TKB_HK2_Moi_Giang!$S:$S,ThongKe_GV!$C301,TKB_HK2_Moi_Giang!$K:$K,ThongKe_GV!W$1,TKB_HK2_Moi_Giang!$L:$L,ThongKe_GV!W$2)&gt;0,"X","")</f>
        <v/>
      </c>
      <c r="X301" s="80" t="str">
        <f>IF(COUNTIFS(TKB_HK2_Moi_Giang!$S:$S,ThongKe_GV!$C301,TKB_HK2_Moi_Giang!$K:$K,ThongKe_GV!X$1,TKB_HK2_Moi_Giang!$L:$L,ThongKe_GV!X$2)&gt;0,"X","")</f>
        <v/>
      </c>
      <c r="Y301" s="80" t="str">
        <f>IF(COUNTIFS(TKB_HK2_Moi_Giang!$S:$S,ThongKe_GV!$C301,TKB_HK2_Moi_Giang!$K:$K,ThongKe_GV!Y$1,TKB_HK2_Moi_Giang!$L:$L,ThongKe_GV!Y$2)&gt;0,"X","")</f>
        <v/>
      </c>
      <c r="Z301" s="80" t="str">
        <f>IF(COUNTIFS(TKB_HK2_Moi_Giang!$S:$S,ThongKe_GV!$C301,TKB_HK2_Moi_Giang!$K:$K,ThongKe_GV!Z$1,TKB_HK2_Moi_Giang!$L:$L,ThongKe_GV!Z$2)&gt;0,"X","")</f>
        <v/>
      </c>
      <c r="AA301" s="80" t="str">
        <f>IF(COUNTIFS(TKB_HK2_Moi_Giang!$S:$S,ThongKe_GV!$C301,TKB_HK2_Moi_Giang!$K:$K,ThongKe_GV!AA$1,TKB_HK2_Moi_Giang!$L:$L,ThongKe_GV!AA$2)&gt;0,"X","")</f>
        <v/>
      </c>
      <c r="AB301" s="80" t="str">
        <f>IF(COUNTIFS(TKB_HK2_Moi_Giang!$S:$S,ThongKe_GV!$C301,TKB_HK2_Moi_Giang!$K:$K,ThongKe_GV!AB$1,TKB_HK2_Moi_Giang!$L:$L,ThongKe_GV!AB$2)&gt;0,"X","")</f>
        <v/>
      </c>
    </row>
    <row r="302">
      <c r="A302" s="46"/>
      <c r="B302" s="46"/>
      <c r="C302" s="92" t="s">
        <v>865</v>
      </c>
      <c r="D302" s="100" t="s">
        <v>866</v>
      </c>
      <c r="E302" s="101"/>
      <c r="F302" s="79" t="str">
        <f>IF(COUNTIFS(TKB_HK2_Moi_Giang!$S:$S,ThongKe_GV!$C302,TKB_HK2_Moi_Giang!$K:$K,ThongKe_GV!F$1,TKB_HK2_Moi_Giang!$L:$L,ThongKe_GV!F$2)&gt;0,"X","")</f>
        <v/>
      </c>
      <c r="G302" s="79" t="str">
        <f>IF(COUNTIFS(TKB_HK2_Moi_Giang!$S:$S,ThongKe_GV!$C302,TKB_HK2_Moi_Giang!$K:$K,ThongKe_GV!G$1,TKB_HK2_Moi_Giang!$L:$L,ThongKe_GV!G$2)&gt;0,"X","")</f>
        <v/>
      </c>
      <c r="H302" s="79" t="str">
        <f>IF(COUNTIFS(TKB_HK2_Moi_Giang!$S:$S,ThongKe_GV!$C302,TKB_HK2_Moi_Giang!$K:$K,ThongKe_GV!H$1,TKB_HK2_Moi_Giang!$L:$L,ThongKe_GV!H$2)&gt;0,"X","")</f>
        <v/>
      </c>
      <c r="I302" s="79" t="str">
        <f>IF(COUNTIFS(TKB_HK2_Moi_Giang!$S:$S,ThongKe_GV!$C302,TKB_HK2_Moi_Giang!$K:$K,ThongKe_GV!I$1,TKB_HK2_Moi_Giang!$L:$L,ThongKe_GV!I$2)&gt;0,"X","")</f>
        <v/>
      </c>
      <c r="J302" s="79" t="str">
        <f>IF(COUNTIFS(TKB_HK2_Moi_Giang!$S:$S,ThongKe_GV!$C302,TKB_HK2_Moi_Giang!$K:$K,ThongKe_GV!J$1,TKB_HK2_Moi_Giang!$L:$L,ThongKe_GV!J$2)&gt;0,"X","")</f>
        <v/>
      </c>
      <c r="K302" s="79" t="str">
        <f>IF(COUNTIFS(TKB_HK2_Moi_Giang!$S:$S,ThongKe_GV!$C302,TKB_HK2_Moi_Giang!$K:$K,ThongKe_GV!K$1,TKB_HK2_Moi_Giang!$L:$L,ThongKe_GV!K$2)&gt;0,"X","")</f>
        <v/>
      </c>
      <c r="L302" s="79" t="str">
        <f>IF(COUNTIFS(TKB_HK2_Moi_Giang!$S:$S,ThongKe_GV!$C302,TKB_HK2_Moi_Giang!$K:$K,ThongKe_GV!L$1,TKB_HK2_Moi_Giang!$L:$L,ThongKe_GV!L$2)&gt;0,"X","")</f>
        <v/>
      </c>
      <c r="M302" s="79" t="str">
        <f>IF(COUNTIFS(TKB_HK2_Moi_Giang!$S:$S,ThongKe_GV!$C302,TKB_HK2_Moi_Giang!$K:$K,ThongKe_GV!M$1,TKB_HK2_Moi_Giang!$L:$L,ThongKe_GV!M$2)&gt;0,"X","")</f>
        <v/>
      </c>
      <c r="N302" s="79" t="str">
        <f>IF(COUNTIFS(TKB_HK2_Moi_Giang!$S:$S,ThongKe_GV!$C302,TKB_HK2_Moi_Giang!$K:$K,ThongKe_GV!N$1,TKB_HK2_Moi_Giang!$L:$L,ThongKe_GV!N$2)&gt;0,"X","")</f>
        <v/>
      </c>
      <c r="O302" s="79" t="str">
        <f>IF(COUNTIFS(TKB_HK2_Moi_Giang!$S:$S,ThongKe_GV!$C302,TKB_HK2_Moi_Giang!$K:$K,ThongKe_GV!O$1,TKB_HK2_Moi_Giang!$L:$L,ThongKe_GV!O$2)&gt;0,"X","")</f>
        <v/>
      </c>
      <c r="P302" s="79" t="str">
        <f>IF(COUNTIFS(TKB_HK2_Moi_Giang!$S:$S,ThongKe_GV!$C302,TKB_HK2_Moi_Giang!$K:$K,ThongKe_GV!P$1,TKB_HK2_Moi_Giang!$L:$L,ThongKe_GV!P$2)&gt;0,"X","")</f>
        <v/>
      </c>
      <c r="Q302" s="80" t="str">
        <f>IF(COUNTIFS(TKB_HK2_Moi_Giang!$S:$S,ThongKe_GV!$C302,TKB_HK2_Moi_Giang!$K:$K,ThongKe_GV!Q$1,TKB_HK2_Moi_Giang!$L:$L,ThongKe_GV!Q$2)&gt;0,"X","")</f>
        <v/>
      </c>
      <c r="R302" s="80" t="str">
        <f>IF(COUNTIFS(TKB_HK2_Moi_Giang!$S:$S,ThongKe_GV!$C302,TKB_HK2_Moi_Giang!$K:$K,ThongKe_GV!R$1,TKB_HK2_Moi_Giang!$L:$L,ThongKe_GV!R$2)&gt;0,"X","")</f>
        <v/>
      </c>
      <c r="S302" s="80" t="str">
        <f>IF(COUNTIFS(TKB_HK2_Moi_Giang!$S:$S,ThongKe_GV!$C302,TKB_HK2_Moi_Giang!$K:$K,ThongKe_GV!S$1,TKB_HK2_Moi_Giang!$L:$L,ThongKe_GV!S$2)&gt;0,"X","")</f>
        <v/>
      </c>
      <c r="T302" s="80" t="str">
        <f>IF(COUNTIFS(TKB_HK2_Moi_Giang!$S:$S,ThongKe_GV!$C302,TKB_HK2_Moi_Giang!$K:$K,ThongKe_GV!T$1,TKB_HK2_Moi_Giang!$L:$L,ThongKe_GV!T$2)&gt;0,"X","")</f>
        <v/>
      </c>
      <c r="U302" s="80" t="str">
        <f>IF(COUNTIFS(TKB_HK2_Moi_Giang!$S:$S,ThongKe_GV!$C302,TKB_HK2_Moi_Giang!$K:$K,ThongKe_GV!U$1,TKB_HK2_Moi_Giang!$L:$L,ThongKe_GV!U$2)&gt;0,"X","")</f>
        <v/>
      </c>
      <c r="V302" s="80" t="str">
        <f>IF(COUNTIFS(TKB_HK2_Moi_Giang!$S:$S,ThongKe_GV!$C302,TKB_HK2_Moi_Giang!$K:$K,ThongKe_GV!V$1,TKB_HK2_Moi_Giang!$L:$L,ThongKe_GV!V$2)&gt;0,"X","")</f>
        <v/>
      </c>
      <c r="W302" s="80" t="str">
        <f>IF(COUNTIFS(TKB_HK2_Moi_Giang!$S:$S,ThongKe_GV!$C302,TKB_HK2_Moi_Giang!$K:$K,ThongKe_GV!W$1,TKB_HK2_Moi_Giang!$L:$L,ThongKe_GV!W$2)&gt;0,"X","")</f>
        <v/>
      </c>
      <c r="X302" s="80" t="str">
        <f>IF(COUNTIFS(TKB_HK2_Moi_Giang!$S:$S,ThongKe_GV!$C302,TKB_HK2_Moi_Giang!$K:$K,ThongKe_GV!X$1,TKB_HK2_Moi_Giang!$L:$L,ThongKe_GV!X$2)&gt;0,"X","")</f>
        <v/>
      </c>
      <c r="Y302" s="80" t="str">
        <f>IF(COUNTIFS(TKB_HK2_Moi_Giang!$S:$S,ThongKe_GV!$C302,TKB_HK2_Moi_Giang!$K:$K,ThongKe_GV!Y$1,TKB_HK2_Moi_Giang!$L:$L,ThongKe_GV!Y$2)&gt;0,"X","")</f>
        <v/>
      </c>
      <c r="Z302" s="80" t="str">
        <f>IF(COUNTIFS(TKB_HK2_Moi_Giang!$S:$S,ThongKe_GV!$C302,TKB_HK2_Moi_Giang!$K:$K,ThongKe_GV!Z$1,TKB_HK2_Moi_Giang!$L:$L,ThongKe_GV!Z$2)&gt;0,"X","")</f>
        <v/>
      </c>
      <c r="AA302" s="80" t="str">
        <f>IF(COUNTIFS(TKB_HK2_Moi_Giang!$S:$S,ThongKe_GV!$C302,TKB_HK2_Moi_Giang!$K:$K,ThongKe_GV!AA$1,TKB_HK2_Moi_Giang!$L:$L,ThongKe_GV!AA$2)&gt;0,"X","")</f>
        <v/>
      </c>
      <c r="AB302" s="80" t="str">
        <f>IF(COUNTIFS(TKB_HK2_Moi_Giang!$S:$S,ThongKe_GV!$C302,TKB_HK2_Moi_Giang!$K:$K,ThongKe_GV!AB$1,TKB_HK2_Moi_Giang!$L:$L,ThongKe_GV!AB$2)&gt;0,"X","")</f>
        <v/>
      </c>
    </row>
    <row r="303">
      <c r="A303" s="46"/>
      <c r="B303" s="46"/>
      <c r="C303" s="92" t="s">
        <v>867</v>
      </c>
      <c r="D303" s="102" t="s">
        <v>827</v>
      </c>
      <c r="E303" s="94"/>
      <c r="F303" s="79" t="str">
        <f>IF(COUNTIFS(TKB_HK2_Moi_Giang!$S:$S,ThongKe_GV!$C303,TKB_HK2_Moi_Giang!$K:$K,ThongKe_GV!F$1,TKB_HK2_Moi_Giang!$L:$L,ThongKe_GV!F$2)&gt;0,"X","")</f>
        <v/>
      </c>
      <c r="G303" s="79" t="str">
        <f>IF(COUNTIFS(TKB_HK2_Moi_Giang!$S:$S,ThongKe_GV!$C303,TKB_HK2_Moi_Giang!$K:$K,ThongKe_GV!G$1,TKB_HK2_Moi_Giang!$L:$L,ThongKe_GV!G$2)&gt;0,"X","")</f>
        <v/>
      </c>
      <c r="H303" s="79" t="str">
        <f>IF(COUNTIFS(TKB_HK2_Moi_Giang!$S:$S,ThongKe_GV!$C303,TKB_HK2_Moi_Giang!$K:$K,ThongKe_GV!H$1,TKB_HK2_Moi_Giang!$L:$L,ThongKe_GV!H$2)&gt;0,"X","")</f>
        <v/>
      </c>
      <c r="I303" s="79" t="str">
        <f>IF(COUNTIFS(TKB_HK2_Moi_Giang!$S:$S,ThongKe_GV!$C303,TKB_HK2_Moi_Giang!$K:$K,ThongKe_GV!I$1,TKB_HK2_Moi_Giang!$L:$L,ThongKe_GV!I$2)&gt;0,"X","")</f>
        <v/>
      </c>
      <c r="J303" s="79" t="str">
        <f>IF(COUNTIFS(TKB_HK2_Moi_Giang!$S:$S,ThongKe_GV!$C303,TKB_HK2_Moi_Giang!$K:$K,ThongKe_GV!J$1,TKB_HK2_Moi_Giang!$L:$L,ThongKe_GV!J$2)&gt;0,"X","")</f>
        <v/>
      </c>
      <c r="K303" s="79" t="str">
        <f>IF(COUNTIFS(TKB_HK2_Moi_Giang!$S:$S,ThongKe_GV!$C303,TKB_HK2_Moi_Giang!$K:$K,ThongKe_GV!K$1,TKB_HK2_Moi_Giang!$L:$L,ThongKe_GV!K$2)&gt;0,"X","")</f>
        <v/>
      </c>
      <c r="L303" s="79" t="str">
        <f>IF(COUNTIFS(TKB_HK2_Moi_Giang!$S:$S,ThongKe_GV!$C303,TKB_HK2_Moi_Giang!$K:$K,ThongKe_GV!L$1,TKB_HK2_Moi_Giang!$L:$L,ThongKe_GV!L$2)&gt;0,"X","")</f>
        <v/>
      </c>
      <c r="M303" s="79" t="str">
        <f>IF(COUNTIFS(TKB_HK2_Moi_Giang!$S:$S,ThongKe_GV!$C303,TKB_HK2_Moi_Giang!$K:$K,ThongKe_GV!M$1,TKB_HK2_Moi_Giang!$L:$L,ThongKe_GV!M$2)&gt;0,"X","")</f>
        <v/>
      </c>
      <c r="N303" s="79" t="str">
        <f>IF(COUNTIFS(TKB_HK2_Moi_Giang!$S:$S,ThongKe_GV!$C303,TKB_HK2_Moi_Giang!$K:$K,ThongKe_GV!N$1,TKB_HK2_Moi_Giang!$L:$L,ThongKe_GV!N$2)&gt;0,"X","")</f>
        <v/>
      </c>
      <c r="O303" s="79" t="str">
        <f>IF(COUNTIFS(TKB_HK2_Moi_Giang!$S:$S,ThongKe_GV!$C303,TKB_HK2_Moi_Giang!$K:$K,ThongKe_GV!O$1,TKB_HK2_Moi_Giang!$L:$L,ThongKe_GV!O$2)&gt;0,"X","")</f>
        <v/>
      </c>
      <c r="P303" s="79" t="str">
        <f>IF(COUNTIFS(TKB_HK2_Moi_Giang!$S:$S,ThongKe_GV!$C303,TKB_HK2_Moi_Giang!$K:$K,ThongKe_GV!P$1,TKB_HK2_Moi_Giang!$L:$L,ThongKe_GV!P$2)&gt;0,"X","")</f>
        <v/>
      </c>
      <c r="Q303" s="80" t="str">
        <f>IF(COUNTIFS(TKB_HK2_Moi_Giang!$S:$S,ThongKe_GV!$C303,TKB_HK2_Moi_Giang!$K:$K,ThongKe_GV!Q$1,TKB_HK2_Moi_Giang!$L:$L,ThongKe_GV!Q$2)&gt;0,"X","")</f>
        <v/>
      </c>
      <c r="R303" s="80" t="str">
        <f>IF(COUNTIFS(TKB_HK2_Moi_Giang!$S:$S,ThongKe_GV!$C303,TKB_HK2_Moi_Giang!$K:$K,ThongKe_GV!R$1,TKB_HK2_Moi_Giang!$L:$L,ThongKe_GV!R$2)&gt;0,"X","")</f>
        <v/>
      </c>
      <c r="S303" s="80" t="str">
        <f>IF(COUNTIFS(TKB_HK2_Moi_Giang!$S:$S,ThongKe_GV!$C303,TKB_HK2_Moi_Giang!$K:$K,ThongKe_GV!S$1,TKB_HK2_Moi_Giang!$L:$L,ThongKe_GV!S$2)&gt;0,"X","")</f>
        <v/>
      </c>
      <c r="T303" s="80" t="str">
        <f>IF(COUNTIFS(TKB_HK2_Moi_Giang!$S:$S,ThongKe_GV!$C303,TKB_HK2_Moi_Giang!$K:$K,ThongKe_GV!T$1,TKB_HK2_Moi_Giang!$L:$L,ThongKe_GV!T$2)&gt;0,"X","")</f>
        <v/>
      </c>
      <c r="U303" s="80" t="str">
        <f>IF(COUNTIFS(TKB_HK2_Moi_Giang!$S:$S,ThongKe_GV!$C303,TKB_HK2_Moi_Giang!$K:$K,ThongKe_GV!U$1,TKB_HK2_Moi_Giang!$L:$L,ThongKe_GV!U$2)&gt;0,"X","")</f>
        <v/>
      </c>
      <c r="V303" s="80" t="str">
        <f>IF(COUNTIFS(TKB_HK2_Moi_Giang!$S:$S,ThongKe_GV!$C303,TKB_HK2_Moi_Giang!$K:$K,ThongKe_GV!V$1,TKB_HK2_Moi_Giang!$L:$L,ThongKe_GV!V$2)&gt;0,"X","")</f>
        <v/>
      </c>
      <c r="W303" s="80" t="str">
        <f>IF(COUNTIFS(TKB_HK2_Moi_Giang!$S:$S,ThongKe_GV!$C303,TKB_HK2_Moi_Giang!$K:$K,ThongKe_GV!W$1,TKB_HK2_Moi_Giang!$L:$L,ThongKe_GV!W$2)&gt;0,"X","")</f>
        <v/>
      </c>
      <c r="X303" s="80" t="str">
        <f>IF(COUNTIFS(TKB_HK2_Moi_Giang!$S:$S,ThongKe_GV!$C303,TKB_HK2_Moi_Giang!$K:$K,ThongKe_GV!X$1,TKB_HK2_Moi_Giang!$L:$L,ThongKe_GV!X$2)&gt;0,"X","")</f>
        <v/>
      </c>
      <c r="Y303" s="80" t="str">
        <f>IF(COUNTIFS(TKB_HK2_Moi_Giang!$S:$S,ThongKe_GV!$C303,TKB_HK2_Moi_Giang!$K:$K,ThongKe_GV!Y$1,TKB_HK2_Moi_Giang!$L:$L,ThongKe_GV!Y$2)&gt;0,"X","")</f>
        <v/>
      </c>
      <c r="Z303" s="80" t="str">
        <f>IF(COUNTIFS(TKB_HK2_Moi_Giang!$S:$S,ThongKe_GV!$C303,TKB_HK2_Moi_Giang!$K:$K,ThongKe_GV!Z$1,TKB_HK2_Moi_Giang!$L:$L,ThongKe_GV!Z$2)&gt;0,"X","")</f>
        <v/>
      </c>
      <c r="AA303" s="80" t="str">
        <f>IF(COUNTIFS(TKB_HK2_Moi_Giang!$S:$S,ThongKe_GV!$C303,TKB_HK2_Moi_Giang!$K:$K,ThongKe_GV!AA$1,TKB_HK2_Moi_Giang!$L:$L,ThongKe_GV!AA$2)&gt;0,"X","")</f>
        <v/>
      </c>
      <c r="AB303" s="80" t="str">
        <f>IF(COUNTIFS(TKB_HK2_Moi_Giang!$S:$S,ThongKe_GV!$C303,TKB_HK2_Moi_Giang!$K:$K,ThongKe_GV!AB$1,TKB_HK2_Moi_Giang!$L:$L,ThongKe_GV!AB$2)&gt;0,"X","")</f>
        <v/>
      </c>
    </row>
    <row r="304">
      <c r="A304" s="46"/>
      <c r="B304" s="46"/>
      <c r="C304" s="92" t="s">
        <v>868</v>
      </c>
      <c r="D304" s="92" t="s">
        <v>869</v>
      </c>
      <c r="E304" s="94"/>
      <c r="F304" s="79" t="str">
        <f>IF(COUNTIFS(TKB_HK2_Moi_Giang!$S:$S,ThongKe_GV!$C304,TKB_HK2_Moi_Giang!$K:$K,ThongKe_GV!F$1,TKB_HK2_Moi_Giang!$L:$L,ThongKe_GV!F$2)&gt;0,"X","")</f>
        <v/>
      </c>
      <c r="G304" s="79" t="str">
        <f>IF(COUNTIFS(TKB_HK2_Moi_Giang!$S:$S,ThongKe_GV!$C304,TKB_HK2_Moi_Giang!$K:$K,ThongKe_GV!G$1,TKB_HK2_Moi_Giang!$L:$L,ThongKe_GV!G$2)&gt;0,"X","")</f>
        <v/>
      </c>
      <c r="H304" s="79" t="str">
        <f>IF(COUNTIFS(TKB_HK2_Moi_Giang!$S:$S,ThongKe_GV!$C304,TKB_HK2_Moi_Giang!$K:$K,ThongKe_GV!H$1,TKB_HK2_Moi_Giang!$L:$L,ThongKe_GV!H$2)&gt;0,"X","")</f>
        <v/>
      </c>
      <c r="I304" s="79" t="str">
        <f>IF(COUNTIFS(TKB_HK2_Moi_Giang!$S:$S,ThongKe_GV!$C304,TKB_HK2_Moi_Giang!$K:$K,ThongKe_GV!I$1,TKB_HK2_Moi_Giang!$L:$L,ThongKe_GV!I$2)&gt;0,"X","")</f>
        <v/>
      </c>
      <c r="J304" s="79" t="str">
        <f>IF(COUNTIFS(TKB_HK2_Moi_Giang!$S:$S,ThongKe_GV!$C304,TKB_HK2_Moi_Giang!$K:$K,ThongKe_GV!J$1,TKB_HK2_Moi_Giang!$L:$L,ThongKe_GV!J$2)&gt;0,"X","")</f>
        <v/>
      </c>
      <c r="K304" s="79" t="str">
        <f>IF(COUNTIFS(TKB_HK2_Moi_Giang!$S:$S,ThongKe_GV!$C304,TKB_HK2_Moi_Giang!$K:$K,ThongKe_GV!K$1,TKB_HK2_Moi_Giang!$L:$L,ThongKe_GV!K$2)&gt;0,"X","")</f>
        <v/>
      </c>
      <c r="L304" s="79" t="str">
        <f>IF(COUNTIFS(TKB_HK2_Moi_Giang!$S:$S,ThongKe_GV!$C304,TKB_HK2_Moi_Giang!$K:$K,ThongKe_GV!L$1,TKB_HK2_Moi_Giang!$L:$L,ThongKe_GV!L$2)&gt;0,"X","")</f>
        <v/>
      </c>
      <c r="M304" s="79" t="str">
        <f>IF(COUNTIFS(TKB_HK2_Moi_Giang!$S:$S,ThongKe_GV!$C304,TKB_HK2_Moi_Giang!$K:$K,ThongKe_GV!M$1,TKB_HK2_Moi_Giang!$L:$L,ThongKe_GV!M$2)&gt;0,"X","")</f>
        <v/>
      </c>
      <c r="N304" s="79" t="str">
        <f>IF(COUNTIFS(TKB_HK2_Moi_Giang!$S:$S,ThongKe_GV!$C304,TKB_HK2_Moi_Giang!$K:$K,ThongKe_GV!N$1,TKB_HK2_Moi_Giang!$L:$L,ThongKe_GV!N$2)&gt;0,"X","")</f>
        <v/>
      </c>
      <c r="O304" s="79" t="str">
        <f>IF(COUNTIFS(TKB_HK2_Moi_Giang!$S:$S,ThongKe_GV!$C304,TKB_HK2_Moi_Giang!$K:$K,ThongKe_GV!O$1,TKB_HK2_Moi_Giang!$L:$L,ThongKe_GV!O$2)&gt;0,"X","")</f>
        <v/>
      </c>
      <c r="P304" s="79" t="str">
        <f>IF(COUNTIFS(TKB_HK2_Moi_Giang!$S:$S,ThongKe_GV!$C304,TKB_HK2_Moi_Giang!$K:$K,ThongKe_GV!P$1,TKB_HK2_Moi_Giang!$L:$L,ThongKe_GV!P$2)&gt;0,"X","")</f>
        <v/>
      </c>
      <c r="Q304" s="80" t="str">
        <f>IF(COUNTIFS(TKB_HK2_Moi_Giang!$S:$S,ThongKe_GV!$C304,TKB_HK2_Moi_Giang!$K:$K,ThongKe_GV!Q$1,TKB_HK2_Moi_Giang!$L:$L,ThongKe_GV!Q$2)&gt;0,"X","")</f>
        <v/>
      </c>
      <c r="R304" s="80" t="str">
        <f>IF(COUNTIFS(TKB_HK2_Moi_Giang!$S:$S,ThongKe_GV!$C304,TKB_HK2_Moi_Giang!$K:$K,ThongKe_GV!R$1,TKB_HK2_Moi_Giang!$L:$L,ThongKe_GV!R$2)&gt;0,"X","")</f>
        <v/>
      </c>
      <c r="S304" s="80" t="str">
        <f>IF(COUNTIFS(TKB_HK2_Moi_Giang!$S:$S,ThongKe_GV!$C304,TKB_HK2_Moi_Giang!$K:$K,ThongKe_GV!S$1,TKB_HK2_Moi_Giang!$L:$L,ThongKe_GV!S$2)&gt;0,"X","")</f>
        <v/>
      </c>
      <c r="T304" s="80" t="str">
        <f>IF(COUNTIFS(TKB_HK2_Moi_Giang!$S:$S,ThongKe_GV!$C304,TKB_HK2_Moi_Giang!$K:$K,ThongKe_GV!T$1,TKB_HK2_Moi_Giang!$L:$L,ThongKe_GV!T$2)&gt;0,"X","")</f>
        <v/>
      </c>
      <c r="U304" s="80" t="str">
        <f>IF(COUNTIFS(TKB_HK2_Moi_Giang!$S:$S,ThongKe_GV!$C304,TKB_HK2_Moi_Giang!$K:$K,ThongKe_GV!U$1,TKB_HK2_Moi_Giang!$L:$L,ThongKe_GV!U$2)&gt;0,"X","")</f>
        <v/>
      </c>
      <c r="V304" s="80" t="str">
        <f>IF(COUNTIFS(TKB_HK2_Moi_Giang!$S:$S,ThongKe_GV!$C304,TKB_HK2_Moi_Giang!$K:$K,ThongKe_GV!V$1,TKB_HK2_Moi_Giang!$L:$L,ThongKe_GV!V$2)&gt;0,"X","")</f>
        <v/>
      </c>
      <c r="W304" s="80" t="str">
        <f>IF(COUNTIFS(TKB_HK2_Moi_Giang!$S:$S,ThongKe_GV!$C304,TKB_HK2_Moi_Giang!$K:$K,ThongKe_GV!W$1,TKB_HK2_Moi_Giang!$L:$L,ThongKe_GV!W$2)&gt;0,"X","")</f>
        <v/>
      </c>
      <c r="X304" s="80" t="str">
        <f>IF(COUNTIFS(TKB_HK2_Moi_Giang!$S:$S,ThongKe_GV!$C304,TKB_HK2_Moi_Giang!$K:$K,ThongKe_GV!X$1,TKB_HK2_Moi_Giang!$L:$L,ThongKe_GV!X$2)&gt;0,"X","")</f>
        <v/>
      </c>
      <c r="Y304" s="80" t="str">
        <f>IF(COUNTIFS(TKB_HK2_Moi_Giang!$S:$S,ThongKe_GV!$C304,TKB_HK2_Moi_Giang!$K:$K,ThongKe_GV!Y$1,TKB_HK2_Moi_Giang!$L:$L,ThongKe_GV!Y$2)&gt;0,"X","")</f>
        <v/>
      </c>
      <c r="Z304" s="80" t="str">
        <f>IF(COUNTIFS(TKB_HK2_Moi_Giang!$S:$S,ThongKe_GV!$C304,TKB_HK2_Moi_Giang!$K:$K,ThongKe_GV!Z$1,TKB_HK2_Moi_Giang!$L:$L,ThongKe_GV!Z$2)&gt;0,"X","")</f>
        <v/>
      </c>
      <c r="AA304" s="80" t="str">
        <f>IF(COUNTIFS(TKB_HK2_Moi_Giang!$S:$S,ThongKe_GV!$C304,TKB_HK2_Moi_Giang!$K:$K,ThongKe_GV!AA$1,TKB_HK2_Moi_Giang!$L:$L,ThongKe_GV!AA$2)&gt;0,"X","")</f>
        <v/>
      </c>
      <c r="AB304" s="80" t="str">
        <f>IF(COUNTIFS(TKB_HK2_Moi_Giang!$S:$S,ThongKe_GV!$C304,TKB_HK2_Moi_Giang!$K:$K,ThongKe_GV!AB$1,TKB_HK2_Moi_Giang!$L:$L,ThongKe_GV!AB$2)&gt;0,"X","")</f>
        <v/>
      </c>
    </row>
    <row r="305">
      <c r="A305" s="46"/>
      <c r="B305" s="46"/>
      <c r="C305" s="92" t="s">
        <v>870</v>
      </c>
      <c r="D305" s="92" t="s">
        <v>871</v>
      </c>
      <c r="E305" s="94"/>
      <c r="F305" s="79" t="str">
        <f>IF(COUNTIFS(TKB_HK2_Moi_Giang!$S:$S,ThongKe_GV!$C305,TKB_HK2_Moi_Giang!$K:$K,ThongKe_GV!F$1,TKB_HK2_Moi_Giang!$L:$L,ThongKe_GV!F$2)&gt;0,"X","")</f>
        <v>X</v>
      </c>
      <c r="G305" s="79" t="str">
        <f>IF(COUNTIFS(TKB_HK2_Moi_Giang!$S:$S,ThongKe_GV!$C305,TKB_HK2_Moi_Giang!$K:$K,ThongKe_GV!G$1,TKB_HK2_Moi_Giang!$L:$L,ThongKe_GV!G$2)&gt;0,"X","")</f>
        <v>X</v>
      </c>
      <c r="H305" s="79" t="str">
        <f>IF(COUNTIFS(TKB_HK2_Moi_Giang!$S:$S,ThongKe_GV!$C305,TKB_HK2_Moi_Giang!$K:$K,ThongKe_GV!H$1,TKB_HK2_Moi_Giang!$L:$L,ThongKe_GV!H$2)&gt;0,"X","")</f>
        <v/>
      </c>
      <c r="I305" s="79" t="str">
        <f>IF(COUNTIFS(TKB_HK2_Moi_Giang!$S:$S,ThongKe_GV!$C305,TKB_HK2_Moi_Giang!$K:$K,ThongKe_GV!I$1,TKB_HK2_Moi_Giang!$L:$L,ThongKe_GV!I$2)&gt;0,"X","")</f>
        <v/>
      </c>
      <c r="J305" s="79" t="str">
        <f>IF(COUNTIFS(TKB_HK2_Moi_Giang!$S:$S,ThongKe_GV!$C305,TKB_HK2_Moi_Giang!$K:$K,ThongKe_GV!J$1,TKB_HK2_Moi_Giang!$L:$L,ThongKe_GV!J$2)&gt;0,"X","")</f>
        <v/>
      </c>
      <c r="K305" s="79" t="str">
        <f>IF(COUNTIFS(TKB_HK2_Moi_Giang!$S:$S,ThongKe_GV!$C305,TKB_HK2_Moi_Giang!$K:$K,ThongKe_GV!K$1,TKB_HK2_Moi_Giang!$L:$L,ThongKe_GV!K$2)&gt;0,"X","")</f>
        <v/>
      </c>
      <c r="L305" s="79" t="str">
        <f>IF(COUNTIFS(TKB_HK2_Moi_Giang!$S:$S,ThongKe_GV!$C305,TKB_HK2_Moi_Giang!$K:$K,ThongKe_GV!L$1,TKB_HK2_Moi_Giang!$L:$L,ThongKe_GV!L$2)&gt;0,"X","")</f>
        <v/>
      </c>
      <c r="M305" s="79" t="str">
        <f>IF(COUNTIFS(TKB_HK2_Moi_Giang!$S:$S,ThongKe_GV!$C305,TKB_HK2_Moi_Giang!$K:$K,ThongKe_GV!M$1,TKB_HK2_Moi_Giang!$L:$L,ThongKe_GV!M$2)&gt;0,"X","")</f>
        <v/>
      </c>
      <c r="N305" s="79" t="str">
        <f>IF(COUNTIFS(TKB_HK2_Moi_Giang!$S:$S,ThongKe_GV!$C305,TKB_HK2_Moi_Giang!$K:$K,ThongKe_GV!N$1,TKB_HK2_Moi_Giang!$L:$L,ThongKe_GV!N$2)&gt;0,"X","")</f>
        <v/>
      </c>
      <c r="O305" s="79" t="str">
        <f>IF(COUNTIFS(TKB_HK2_Moi_Giang!$S:$S,ThongKe_GV!$C305,TKB_HK2_Moi_Giang!$K:$K,ThongKe_GV!O$1,TKB_HK2_Moi_Giang!$L:$L,ThongKe_GV!O$2)&gt;0,"X","")</f>
        <v/>
      </c>
      <c r="P305" s="79" t="str">
        <f>IF(COUNTIFS(TKB_HK2_Moi_Giang!$S:$S,ThongKe_GV!$C305,TKB_HK2_Moi_Giang!$K:$K,ThongKe_GV!P$1,TKB_HK2_Moi_Giang!$L:$L,ThongKe_GV!P$2)&gt;0,"X","")</f>
        <v/>
      </c>
      <c r="Q305" s="80" t="str">
        <f>IF(COUNTIFS(TKB_HK2_Moi_Giang!$S:$S,ThongKe_GV!$C305,TKB_HK2_Moi_Giang!$K:$K,ThongKe_GV!Q$1,TKB_HK2_Moi_Giang!$L:$L,ThongKe_GV!Q$2)&gt;0,"X","")</f>
        <v>X</v>
      </c>
      <c r="R305" s="80" t="str">
        <f>IF(COUNTIFS(TKB_HK2_Moi_Giang!$S:$S,ThongKe_GV!$C305,TKB_HK2_Moi_Giang!$K:$K,ThongKe_GV!R$1,TKB_HK2_Moi_Giang!$L:$L,ThongKe_GV!R$2)&gt;0,"X","")</f>
        <v/>
      </c>
      <c r="S305" s="80" t="str">
        <f>IF(COUNTIFS(TKB_HK2_Moi_Giang!$S:$S,ThongKe_GV!$C305,TKB_HK2_Moi_Giang!$K:$K,ThongKe_GV!S$1,TKB_HK2_Moi_Giang!$L:$L,ThongKe_GV!S$2)&gt;0,"X","")</f>
        <v/>
      </c>
      <c r="T305" s="80" t="str">
        <f>IF(COUNTIFS(TKB_HK2_Moi_Giang!$S:$S,ThongKe_GV!$C305,TKB_HK2_Moi_Giang!$K:$K,ThongKe_GV!T$1,TKB_HK2_Moi_Giang!$L:$L,ThongKe_GV!T$2)&gt;0,"X","")</f>
        <v/>
      </c>
      <c r="U305" s="80" t="str">
        <f>IF(COUNTIFS(TKB_HK2_Moi_Giang!$S:$S,ThongKe_GV!$C305,TKB_HK2_Moi_Giang!$K:$K,ThongKe_GV!U$1,TKB_HK2_Moi_Giang!$L:$L,ThongKe_GV!U$2)&gt;0,"X","")</f>
        <v/>
      </c>
      <c r="V305" s="80" t="str">
        <f>IF(COUNTIFS(TKB_HK2_Moi_Giang!$S:$S,ThongKe_GV!$C305,TKB_HK2_Moi_Giang!$K:$K,ThongKe_GV!V$1,TKB_HK2_Moi_Giang!$L:$L,ThongKe_GV!V$2)&gt;0,"X","")</f>
        <v/>
      </c>
      <c r="W305" s="80" t="str">
        <f>IF(COUNTIFS(TKB_HK2_Moi_Giang!$S:$S,ThongKe_GV!$C305,TKB_HK2_Moi_Giang!$K:$K,ThongKe_GV!W$1,TKB_HK2_Moi_Giang!$L:$L,ThongKe_GV!W$2)&gt;0,"X","")</f>
        <v/>
      </c>
      <c r="X305" s="80" t="str">
        <f>IF(COUNTIFS(TKB_HK2_Moi_Giang!$S:$S,ThongKe_GV!$C305,TKB_HK2_Moi_Giang!$K:$K,ThongKe_GV!X$1,TKB_HK2_Moi_Giang!$L:$L,ThongKe_GV!X$2)&gt;0,"X","")</f>
        <v/>
      </c>
      <c r="Y305" s="80" t="str">
        <f>IF(COUNTIFS(TKB_HK2_Moi_Giang!$S:$S,ThongKe_GV!$C305,TKB_HK2_Moi_Giang!$K:$K,ThongKe_GV!Y$1,TKB_HK2_Moi_Giang!$L:$L,ThongKe_GV!Y$2)&gt;0,"X","")</f>
        <v/>
      </c>
      <c r="Z305" s="80" t="str">
        <f>IF(COUNTIFS(TKB_HK2_Moi_Giang!$S:$S,ThongKe_GV!$C305,TKB_HK2_Moi_Giang!$K:$K,ThongKe_GV!Z$1,TKB_HK2_Moi_Giang!$L:$L,ThongKe_GV!Z$2)&gt;0,"X","")</f>
        <v/>
      </c>
      <c r="AA305" s="80" t="str">
        <f>IF(COUNTIFS(TKB_HK2_Moi_Giang!$S:$S,ThongKe_GV!$C305,TKB_HK2_Moi_Giang!$K:$K,ThongKe_GV!AA$1,TKB_HK2_Moi_Giang!$L:$L,ThongKe_GV!AA$2)&gt;0,"X","")</f>
        <v/>
      </c>
      <c r="AB305" s="80" t="str">
        <f>IF(COUNTIFS(TKB_HK2_Moi_Giang!$S:$S,ThongKe_GV!$C305,TKB_HK2_Moi_Giang!$K:$K,ThongKe_GV!AB$1,TKB_HK2_Moi_Giang!$L:$L,ThongKe_GV!AB$2)&gt;0,"X","")</f>
        <v/>
      </c>
    </row>
    <row r="306">
      <c r="A306" s="46"/>
      <c r="B306" s="46"/>
      <c r="C306" s="103" t="s">
        <v>872</v>
      </c>
      <c r="D306" s="92" t="s">
        <v>873</v>
      </c>
      <c r="E306" s="94"/>
      <c r="F306" s="79" t="str">
        <f>IF(COUNTIFS(TKB_HK2_Moi_Giang!$S:$S,ThongKe_GV!$C306,TKB_HK2_Moi_Giang!$K:$K,ThongKe_GV!F$1,TKB_HK2_Moi_Giang!$L:$L,ThongKe_GV!F$2)&gt;0,"X","")</f>
        <v/>
      </c>
      <c r="G306" s="79" t="str">
        <f>IF(COUNTIFS(TKB_HK2_Moi_Giang!$S:$S,ThongKe_GV!$C306,TKB_HK2_Moi_Giang!$K:$K,ThongKe_GV!G$1,TKB_HK2_Moi_Giang!$L:$L,ThongKe_GV!G$2)&gt;0,"X","")</f>
        <v/>
      </c>
      <c r="H306" s="79" t="str">
        <f>IF(COUNTIFS(TKB_HK2_Moi_Giang!$S:$S,ThongKe_GV!$C306,TKB_HK2_Moi_Giang!$K:$K,ThongKe_GV!H$1,TKB_HK2_Moi_Giang!$L:$L,ThongKe_GV!H$2)&gt;0,"X","")</f>
        <v/>
      </c>
      <c r="I306" s="79" t="str">
        <f>IF(COUNTIFS(TKB_HK2_Moi_Giang!$S:$S,ThongKe_GV!$C306,TKB_HK2_Moi_Giang!$K:$K,ThongKe_GV!I$1,TKB_HK2_Moi_Giang!$L:$L,ThongKe_GV!I$2)&gt;0,"X","")</f>
        <v/>
      </c>
      <c r="J306" s="79" t="str">
        <f>IF(COUNTIFS(TKB_HK2_Moi_Giang!$S:$S,ThongKe_GV!$C306,TKB_HK2_Moi_Giang!$K:$K,ThongKe_GV!J$1,TKB_HK2_Moi_Giang!$L:$L,ThongKe_GV!J$2)&gt;0,"X","")</f>
        <v/>
      </c>
      <c r="K306" s="79" t="str">
        <f>IF(COUNTIFS(TKB_HK2_Moi_Giang!$S:$S,ThongKe_GV!$C306,TKB_HK2_Moi_Giang!$K:$K,ThongKe_GV!K$1,TKB_HK2_Moi_Giang!$L:$L,ThongKe_GV!K$2)&gt;0,"X","")</f>
        <v/>
      </c>
      <c r="L306" s="79" t="str">
        <f>IF(COUNTIFS(TKB_HK2_Moi_Giang!$S:$S,ThongKe_GV!$C306,TKB_HK2_Moi_Giang!$K:$K,ThongKe_GV!L$1,TKB_HK2_Moi_Giang!$L:$L,ThongKe_GV!L$2)&gt;0,"X","")</f>
        <v/>
      </c>
      <c r="M306" s="79" t="str">
        <f>IF(COUNTIFS(TKB_HK2_Moi_Giang!$S:$S,ThongKe_GV!$C306,TKB_HK2_Moi_Giang!$K:$K,ThongKe_GV!M$1,TKB_HK2_Moi_Giang!$L:$L,ThongKe_GV!M$2)&gt;0,"X","")</f>
        <v/>
      </c>
      <c r="N306" s="79" t="str">
        <f>IF(COUNTIFS(TKB_HK2_Moi_Giang!$S:$S,ThongKe_GV!$C306,TKB_HK2_Moi_Giang!$K:$K,ThongKe_GV!N$1,TKB_HK2_Moi_Giang!$L:$L,ThongKe_GV!N$2)&gt;0,"X","")</f>
        <v/>
      </c>
      <c r="O306" s="79" t="str">
        <f>IF(COUNTIFS(TKB_HK2_Moi_Giang!$S:$S,ThongKe_GV!$C306,TKB_HK2_Moi_Giang!$K:$K,ThongKe_GV!O$1,TKB_HK2_Moi_Giang!$L:$L,ThongKe_GV!O$2)&gt;0,"X","")</f>
        <v/>
      </c>
      <c r="P306" s="79" t="str">
        <f>IF(COUNTIFS(TKB_HK2_Moi_Giang!$S:$S,ThongKe_GV!$C306,TKB_HK2_Moi_Giang!$K:$K,ThongKe_GV!P$1,TKB_HK2_Moi_Giang!$L:$L,ThongKe_GV!P$2)&gt;0,"X","")</f>
        <v/>
      </c>
      <c r="Q306" s="80" t="str">
        <f>IF(COUNTIFS(TKB_HK2_Moi_Giang!$S:$S,ThongKe_GV!$C306,TKB_HK2_Moi_Giang!$K:$K,ThongKe_GV!Q$1,TKB_HK2_Moi_Giang!$L:$L,ThongKe_GV!Q$2)&gt;0,"X","")</f>
        <v/>
      </c>
      <c r="R306" s="80" t="str">
        <f>IF(COUNTIFS(TKB_HK2_Moi_Giang!$S:$S,ThongKe_GV!$C306,TKB_HK2_Moi_Giang!$K:$K,ThongKe_GV!R$1,TKB_HK2_Moi_Giang!$L:$L,ThongKe_GV!R$2)&gt;0,"X","")</f>
        <v/>
      </c>
      <c r="S306" s="80" t="str">
        <f>IF(COUNTIFS(TKB_HK2_Moi_Giang!$S:$S,ThongKe_GV!$C306,TKB_HK2_Moi_Giang!$K:$K,ThongKe_GV!S$1,TKB_HK2_Moi_Giang!$L:$L,ThongKe_GV!S$2)&gt;0,"X","")</f>
        <v/>
      </c>
      <c r="T306" s="80" t="str">
        <f>IF(COUNTIFS(TKB_HK2_Moi_Giang!$S:$S,ThongKe_GV!$C306,TKB_HK2_Moi_Giang!$K:$K,ThongKe_GV!T$1,TKB_HK2_Moi_Giang!$L:$L,ThongKe_GV!T$2)&gt;0,"X","")</f>
        <v/>
      </c>
      <c r="U306" s="80" t="str">
        <f>IF(COUNTIFS(TKB_HK2_Moi_Giang!$S:$S,ThongKe_GV!$C306,TKB_HK2_Moi_Giang!$K:$K,ThongKe_GV!U$1,TKB_HK2_Moi_Giang!$L:$L,ThongKe_GV!U$2)&gt;0,"X","")</f>
        <v/>
      </c>
      <c r="V306" s="80" t="str">
        <f>IF(COUNTIFS(TKB_HK2_Moi_Giang!$S:$S,ThongKe_GV!$C306,TKB_HK2_Moi_Giang!$K:$K,ThongKe_GV!V$1,TKB_HK2_Moi_Giang!$L:$L,ThongKe_GV!V$2)&gt;0,"X","")</f>
        <v/>
      </c>
      <c r="W306" s="80" t="str">
        <f>IF(COUNTIFS(TKB_HK2_Moi_Giang!$S:$S,ThongKe_GV!$C306,TKB_HK2_Moi_Giang!$K:$K,ThongKe_GV!W$1,TKB_HK2_Moi_Giang!$L:$L,ThongKe_GV!W$2)&gt;0,"X","")</f>
        <v/>
      </c>
      <c r="X306" s="80" t="str">
        <f>IF(COUNTIFS(TKB_HK2_Moi_Giang!$S:$S,ThongKe_GV!$C306,TKB_HK2_Moi_Giang!$K:$K,ThongKe_GV!X$1,TKB_HK2_Moi_Giang!$L:$L,ThongKe_GV!X$2)&gt;0,"X","")</f>
        <v/>
      </c>
      <c r="Y306" s="80" t="str">
        <f>IF(COUNTIFS(TKB_HK2_Moi_Giang!$S:$S,ThongKe_GV!$C306,TKB_HK2_Moi_Giang!$K:$K,ThongKe_GV!Y$1,TKB_HK2_Moi_Giang!$L:$L,ThongKe_GV!Y$2)&gt;0,"X","")</f>
        <v/>
      </c>
      <c r="Z306" s="80" t="str">
        <f>IF(COUNTIFS(TKB_HK2_Moi_Giang!$S:$S,ThongKe_GV!$C306,TKB_HK2_Moi_Giang!$K:$K,ThongKe_GV!Z$1,TKB_HK2_Moi_Giang!$L:$L,ThongKe_GV!Z$2)&gt;0,"X","")</f>
        <v/>
      </c>
      <c r="AA306" s="80" t="str">
        <f>IF(COUNTIFS(TKB_HK2_Moi_Giang!$S:$S,ThongKe_GV!$C306,TKB_HK2_Moi_Giang!$K:$K,ThongKe_GV!AA$1,TKB_HK2_Moi_Giang!$L:$L,ThongKe_GV!AA$2)&gt;0,"X","")</f>
        <v/>
      </c>
      <c r="AB306" s="80" t="str">
        <f>IF(COUNTIFS(TKB_HK2_Moi_Giang!$S:$S,ThongKe_GV!$C306,TKB_HK2_Moi_Giang!$K:$K,ThongKe_GV!AB$1,TKB_HK2_Moi_Giang!$L:$L,ThongKe_GV!AB$2)&gt;0,"X","")</f>
        <v/>
      </c>
    </row>
    <row r="307">
      <c r="A307" s="46"/>
      <c r="B307" s="46"/>
      <c r="C307" s="92" t="s">
        <v>874</v>
      </c>
      <c r="D307" s="102" t="s">
        <v>875</v>
      </c>
      <c r="E307" s="94"/>
      <c r="F307" s="79" t="str">
        <f>IF(COUNTIFS(TKB_HK2_Moi_Giang!$S:$S,ThongKe_GV!$C307,TKB_HK2_Moi_Giang!$K:$K,ThongKe_GV!F$1,TKB_HK2_Moi_Giang!$L:$L,ThongKe_GV!F$2)&gt;0,"X","")</f>
        <v/>
      </c>
      <c r="G307" s="79" t="str">
        <f>IF(COUNTIFS(TKB_HK2_Moi_Giang!$S:$S,ThongKe_GV!$C307,TKB_HK2_Moi_Giang!$K:$K,ThongKe_GV!G$1,TKB_HK2_Moi_Giang!$L:$L,ThongKe_GV!G$2)&gt;0,"X","")</f>
        <v/>
      </c>
      <c r="H307" s="79" t="str">
        <f>IF(COUNTIFS(TKB_HK2_Moi_Giang!$S:$S,ThongKe_GV!$C307,TKB_HK2_Moi_Giang!$K:$K,ThongKe_GV!H$1,TKB_HK2_Moi_Giang!$L:$L,ThongKe_GV!H$2)&gt;0,"X","")</f>
        <v/>
      </c>
      <c r="I307" s="79" t="str">
        <f>IF(COUNTIFS(TKB_HK2_Moi_Giang!$S:$S,ThongKe_GV!$C307,TKB_HK2_Moi_Giang!$K:$K,ThongKe_GV!I$1,TKB_HK2_Moi_Giang!$L:$L,ThongKe_GV!I$2)&gt;0,"X","")</f>
        <v/>
      </c>
      <c r="J307" s="79" t="str">
        <f>IF(COUNTIFS(TKB_HK2_Moi_Giang!$S:$S,ThongKe_GV!$C307,TKB_HK2_Moi_Giang!$K:$K,ThongKe_GV!J$1,TKB_HK2_Moi_Giang!$L:$L,ThongKe_GV!J$2)&gt;0,"X","")</f>
        <v/>
      </c>
      <c r="K307" s="79" t="str">
        <f>IF(COUNTIFS(TKB_HK2_Moi_Giang!$S:$S,ThongKe_GV!$C307,TKB_HK2_Moi_Giang!$K:$K,ThongKe_GV!K$1,TKB_HK2_Moi_Giang!$L:$L,ThongKe_GV!K$2)&gt;0,"X","")</f>
        <v/>
      </c>
      <c r="L307" s="79" t="str">
        <f>IF(COUNTIFS(TKB_HK2_Moi_Giang!$S:$S,ThongKe_GV!$C307,TKB_HK2_Moi_Giang!$K:$K,ThongKe_GV!L$1,TKB_HK2_Moi_Giang!$L:$L,ThongKe_GV!L$2)&gt;0,"X","")</f>
        <v/>
      </c>
      <c r="M307" s="79" t="str">
        <f>IF(COUNTIFS(TKB_HK2_Moi_Giang!$S:$S,ThongKe_GV!$C307,TKB_HK2_Moi_Giang!$K:$K,ThongKe_GV!M$1,TKB_HK2_Moi_Giang!$L:$L,ThongKe_GV!M$2)&gt;0,"X","")</f>
        <v/>
      </c>
      <c r="N307" s="79" t="str">
        <f>IF(COUNTIFS(TKB_HK2_Moi_Giang!$S:$S,ThongKe_GV!$C307,TKB_HK2_Moi_Giang!$K:$K,ThongKe_GV!N$1,TKB_HK2_Moi_Giang!$L:$L,ThongKe_GV!N$2)&gt;0,"X","")</f>
        <v/>
      </c>
      <c r="O307" s="79" t="str">
        <f>IF(COUNTIFS(TKB_HK2_Moi_Giang!$S:$S,ThongKe_GV!$C307,TKB_HK2_Moi_Giang!$K:$K,ThongKe_GV!O$1,TKB_HK2_Moi_Giang!$L:$L,ThongKe_GV!O$2)&gt;0,"X","")</f>
        <v/>
      </c>
      <c r="P307" s="79" t="str">
        <f>IF(COUNTIFS(TKB_HK2_Moi_Giang!$S:$S,ThongKe_GV!$C307,TKB_HK2_Moi_Giang!$K:$K,ThongKe_GV!P$1,TKB_HK2_Moi_Giang!$L:$L,ThongKe_GV!P$2)&gt;0,"X","")</f>
        <v/>
      </c>
      <c r="Q307" s="80" t="str">
        <f>IF(COUNTIFS(TKB_HK2_Moi_Giang!$S:$S,ThongKe_GV!$C307,TKB_HK2_Moi_Giang!$K:$K,ThongKe_GV!Q$1,TKB_HK2_Moi_Giang!$L:$L,ThongKe_GV!Q$2)&gt;0,"X","")</f>
        <v/>
      </c>
      <c r="R307" s="80" t="str">
        <f>IF(COUNTIFS(TKB_HK2_Moi_Giang!$S:$S,ThongKe_GV!$C307,TKB_HK2_Moi_Giang!$K:$K,ThongKe_GV!R$1,TKB_HK2_Moi_Giang!$L:$L,ThongKe_GV!R$2)&gt;0,"X","")</f>
        <v/>
      </c>
      <c r="S307" s="80" t="str">
        <f>IF(COUNTIFS(TKB_HK2_Moi_Giang!$S:$S,ThongKe_GV!$C307,TKB_HK2_Moi_Giang!$K:$K,ThongKe_GV!S$1,TKB_HK2_Moi_Giang!$L:$L,ThongKe_GV!S$2)&gt;0,"X","")</f>
        <v/>
      </c>
      <c r="T307" s="80" t="str">
        <f>IF(COUNTIFS(TKB_HK2_Moi_Giang!$S:$S,ThongKe_GV!$C307,TKB_HK2_Moi_Giang!$K:$K,ThongKe_GV!T$1,TKB_HK2_Moi_Giang!$L:$L,ThongKe_GV!T$2)&gt;0,"X","")</f>
        <v/>
      </c>
      <c r="U307" s="80" t="str">
        <f>IF(COUNTIFS(TKB_HK2_Moi_Giang!$S:$S,ThongKe_GV!$C307,TKB_HK2_Moi_Giang!$K:$K,ThongKe_GV!U$1,TKB_HK2_Moi_Giang!$L:$L,ThongKe_GV!U$2)&gt;0,"X","")</f>
        <v/>
      </c>
      <c r="V307" s="80" t="str">
        <f>IF(COUNTIFS(TKB_HK2_Moi_Giang!$S:$S,ThongKe_GV!$C307,TKB_HK2_Moi_Giang!$K:$K,ThongKe_GV!V$1,TKB_HK2_Moi_Giang!$L:$L,ThongKe_GV!V$2)&gt;0,"X","")</f>
        <v/>
      </c>
      <c r="W307" s="80" t="str">
        <f>IF(COUNTIFS(TKB_HK2_Moi_Giang!$S:$S,ThongKe_GV!$C307,TKB_HK2_Moi_Giang!$K:$K,ThongKe_GV!W$1,TKB_HK2_Moi_Giang!$L:$L,ThongKe_GV!W$2)&gt;0,"X","")</f>
        <v/>
      </c>
      <c r="X307" s="80" t="str">
        <f>IF(COUNTIFS(TKB_HK2_Moi_Giang!$S:$S,ThongKe_GV!$C307,TKB_HK2_Moi_Giang!$K:$K,ThongKe_GV!X$1,TKB_HK2_Moi_Giang!$L:$L,ThongKe_GV!X$2)&gt;0,"X","")</f>
        <v/>
      </c>
      <c r="Y307" s="80" t="str">
        <f>IF(COUNTIFS(TKB_HK2_Moi_Giang!$S:$S,ThongKe_GV!$C307,TKB_HK2_Moi_Giang!$K:$K,ThongKe_GV!Y$1,TKB_HK2_Moi_Giang!$L:$L,ThongKe_GV!Y$2)&gt;0,"X","")</f>
        <v/>
      </c>
      <c r="Z307" s="80" t="str">
        <f>IF(COUNTIFS(TKB_HK2_Moi_Giang!$S:$S,ThongKe_GV!$C307,TKB_HK2_Moi_Giang!$K:$K,ThongKe_GV!Z$1,TKB_HK2_Moi_Giang!$L:$L,ThongKe_GV!Z$2)&gt;0,"X","")</f>
        <v/>
      </c>
      <c r="AA307" s="80" t="str">
        <f>IF(COUNTIFS(TKB_HK2_Moi_Giang!$S:$S,ThongKe_GV!$C307,TKB_HK2_Moi_Giang!$K:$K,ThongKe_GV!AA$1,TKB_HK2_Moi_Giang!$L:$L,ThongKe_GV!AA$2)&gt;0,"X","")</f>
        <v/>
      </c>
      <c r="AB307" s="80" t="str">
        <f>IF(COUNTIFS(TKB_HK2_Moi_Giang!$S:$S,ThongKe_GV!$C307,TKB_HK2_Moi_Giang!$K:$K,ThongKe_GV!AB$1,TKB_HK2_Moi_Giang!$L:$L,ThongKe_GV!AB$2)&gt;0,"X","")</f>
        <v/>
      </c>
    </row>
    <row r="308">
      <c r="A308" s="46"/>
      <c r="B308" s="46"/>
      <c r="C308" s="92" t="s">
        <v>157</v>
      </c>
      <c r="D308" s="102" t="s">
        <v>158</v>
      </c>
      <c r="E308" s="94"/>
      <c r="F308" s="79" t="str">
        <f>IF(COUNTIFS(TKB_HK2_Moi_Giang!$S:$S,ThongKe_GV!$C308,TKB_HK2_Moi_Giang!$K:$K,ThongKe_GV!F$1,TKB_HK2_Moi_Giang!$L:$L,ThongKe_GV!F$2)&gt;0,"X","")</f>
        <v/>
      </c>
      <c r="G308" s="79" t="str">
        <f>IF(COUNTIFS(TKB_HK2_Moi_Giang!$S:$S,ThongKe_GV!$C308,TKB_HK2_Moi_Giang!$K:$K,ThongKe_GV!G$1,TKB_HK2_Moi_Giang!$L:$L,ThongKe_GV!G$2)&gt;0,"X","")</f>
        <v/>
      </c>
      <c r="H308" s="79" t="str">
        <f>IF(COUNTIFS(TKB_HK2_Moi_Giang!$S:$S,ThongKe_GV!$C308,TKB_HK2_Moi_Giang!$K:$K,ThongKe_GV!H$1,TKB_HK2_Moi_Giang!$L:$L,ThongKe_GV!H$2)&gt;0,"X","")</f>
        <v/>
      </c>
      <c r="I308" s="79" t="str">
        <f>IF(COUNTIFS(TKB_HK2_Moi_Giang!$S:$S,ThongKe_GV!$C308,TKB_HK2_Moi_Giang!$K:$K,ThongKe_GV!I$1,TKB_HK2_Moi_Giang!$L:$L,ThongKe_GV!I$2)&gt;0,"X","")</f>
        <v/>
      </c>
      <c r="J308" s="79" t="str">
        <f>IF(COUNTIFS(TKB_HK2_Moi_Giang!$S:$S,ThongKe_GV!$C308,TKB_HK2_Moi_Giang!$K:$K,ThongKe_GV!J$1,TKB_HK2_Moi_Giang!$L:$L,ThongKe_GV!J$2)&gt;0,"X","")</f>
        <v/>
      </c>
      <c r="K308" s="79" t="str">
        <f>IF(COUNTIFS(TKB_HK2_Moi_Giang!$S:$S,ThongKe_GV!$C308,TKB_HK2_Moi_Giang!$K:$K,ThongKe_GV!K$1,TKB_HK2_Moi_Giang!$L:$L,ThongKe_GV!K$2)&gt;0,"X","")</f>
        <v/>
      </c>
      <c r="L308" s="79" t="str">
        <f>IF(COUNTIFS(TKB_HK2_Moi_Giang!$S:$S,ThongKe_GV!$C308,TKB_HK2_Moi_Giang!$K:$K,ThongKe_GV!L$1,TKB_HK2_Moi_Giang!$L:$L,ThongKe_GV!L$2)&gt;0,"X","")</f>
        <v/>
      </c>
      <c r="M308" s="79" t="str">
        <f>IF(COUNTIFS(TKB_HK2_Moi_Giang!$S:$S,ThongKe_GV!$C308,TKB_HK2_Moi_Giang!$K:$K,ThongKe_GV!M$1,TKB_HK2_Moi_Giang!$L:$L,ThongKe_GV!M$2)&gt;0,"X","")</f>
        <v/>
      </c>
      <c r="N308" s="79" t="str">
        <f>IF(COUNTIFS(TKB_HK2_Moi_Giang!$S:$S,ThongKe_GV!$C308,TKB_HK2_Moi_Giang!$K:$K,ThongKe_GV!N$1,TKB_HK2_Moi_Giang!$L:$L,ThongKe_GV!N$2)&gt;0,"X","")</f>
        <v/>
      </c>
      <c r="O308" s="79" t="str">
        <f>IF(COUNTIFS(TKB_HK2_Moi_Giang!$S:$S,ThongKe_GV!$C308,TKB_HK2_Moi_Giang!$K:$K,ThongKe_GV!O$1,TKB_HK2_Moi_Giang!$L:$L,ThongKe_GV!O$2)&gt;0,"X","")</f>
        <v/>
      </c>
      <c r="P308" s="79" t="str">
        <f>IF(COUNTIFS(TKB_HK2_Moi_Giang!$S:$S,ThongKe_GV!$C308,TKB_HK2_Moi_Giang!$K:$K,ThongKe_GV!P$1,TKB_HK2_Moi_Giang!$L:$L,ThongKe_GV!P$2)&gt;0,"X","")</f>
        <v/>
      </c>
      <c r="Q308" s="80" t="str">
        <f>IF(COUNTIFS(TKB_HK2_Moi_Giang!$S:$S,ThongKe_GV!$C308,TKB_HK2_Moi_Giang!$K:$K,ThongKe_GV!Q$1,TKB_HK2_Moi_Giang!$L:$L,ThongKe_GV!Q$2)&gt;0,"X","")</f>
        <v/>
      </c>
      <c r="R308" s="80" t="str">
        <f>IF(COUNTIFS(TKB_HK2_Moi_Giang!$S:$S,ThongKe_GV!$C308,TKB_HK2_Moi_Giang!$K:$K,ThongKe_GV!R$1,TKB_HK2_Moi_Giang!$L:$L,ThongKe_GV!R$2)&gt;0,"X","")</f>
        <v/>
      </c>
      <c r="S308" s="80" t="str">
        <f>IF(COUNTIFS(TKB_HK2_Moi_Giang!$S:$S,ThongKe_GV!$C308,TKB_HK2_Moi_Giang!$K:$K,ThongKe_GV!S$1,TKB_HK2_Moi_Giang!$L:$L,ThongKe_GV!S$2)&gt;0,"X","")</f>
        <v/>
      </c>
      <c r="T308" s="80" t="str">
        <f>IF(COUNTIFS(TKB_HK2_Moi_Giang!$S:$S,ThongKe_GV!$C308,TKB_HK2_Moi_Giang!$K:$K,ThongKe_GV!T$1,TKB_HK2_Moi_Giang!$L:$L,ThongKe_GV!T$2)&gt;0,"X","")</f>
        <v/>
      </c>
      <c r="U308" s="80" t="str">
        <f>IF(COUNTIFS(TKB_HK2_Moi_Giang!$S:$S,ThongKe_GV!$C308,TKB_HK2_Moi_Giang!$K:$K,ThongKe_GV!U$1,TKB_HK2_Moi_Giang!$L:$L,ThongKe_GV!U$2)&gt;0,"X","")</f>
        <v/>
      </c>
      <c r="V308" s="80" t="str">
        <f>IF(COUNTIFS(TKB_HK2_Moi_Giang!$S:$S,ThongKe_GV!$C308,TKB_HK2_Moi_Giang!$K:$K,ThongKe_GV!V$1,TKB_HK2_Moi_Giang!$L:$L,ThongKe_GV!V$2)&gt;0,"X","")</f>
        <v/>
      </c>
      <c r="W308" s="80" t="str">
        <f>IF(COUNTIFS(TKB_HK2_Moi_Giang!$S:$S,ThongKe_GV!$C308,TKB_HK2_Moi_Giang!$K:$K,ThongKe_GV!W$1,TKB_HK2_Moi_Giang!$L:$L,ThongKe_GV!W$2)&gt;0,"X","")</f>
        <v/>
      </c>
      <c r="X308" s="80" t="str">
        <f>IF(COUNTIFS(TKB_HK2_Moi_Giang!$S:$S,ThongKe_GV!$C308,TKB_HK2_Moi_Giang!$K:$K,ThongKe_GV!X$1,TKB_HK2_Moi_Giang!$L:$L,ThongKe_GV!X$2)&gt;0,"X","")</f>
        <v/>
      </c>
      <c r="Y308" s="80" t="str">
        <f>IF(COUNTIFS(TKB_HK2_Moi_Giang!$S:$S,ThongKe_GV!$C308,TKB_HK2_Moi_Giang!$K:$K,ThongKe_GV!Y$1,TKB_HK2_Moi_Giang!$L:$L,ThongKe_GV!Y$2)&gt;0,"X","")</f>
        <v/>
      </c>
      <c r="Z308" s="80" t="str">
        <f>IF(COUNTIFS(TKB_HK2_Moi_Giang!$S:$S,ThongKe_GV!$C308,TKB_HK2_Moi_Giang!$K:$K,ThongKe_GV!Z$1,TKB_HK2_Moi_Giang!$L:$L,ThongKe_GV!Z$2)&gt;0,"X","")</f>
        <v/>
      </c>
      <c r="AA308" s="80" t="str">
        <f>IF(COUNTIFS(TKB_HK2_Moi_Giang!$S:$S,ThongKe_GV!$C308,TKB_HK2_Moi_Giang!$K:$K,ThongKe_GV!AA$1,TKB_HK2_Moi_Giang!$L:$L,ThongKe_GV!AA$2)&gt;0,"X","")</f>
        <v/>
      </c>
      <c r="AB308" s="80" t="str">
        <f>IF(COUNTIFS(TKB_HK2_Moi_Giang!$S:$S,ThongKe_GV!$C308,TKB_HK2_Moi_Giang!$K:$K,ThongKe_GV!AB$1,TKB_HK2_Moi_Giang!$L:$L,ThongKe_GV!AB$2)&gt;0,"X","")</f>
        <v/>
      </c>
    </row>
    <row r="309">
      <c r="A309" s="46"/>
      <c r="B309" s="46"/>
      <c r="C309" s="92" t="s">
        <v>876</v>
      </c>
      <c r="D309" s="92" t="s">
        <v>877</v>
      </c>
      <c r="E309" s="104"/>
      <c r="F309" s="79" t="str">
        <f>IF(COUNTIFS(TKB_HK2_Moi_Giang!$S:$S,ThongKe_GV!$C309,TKB_HK2_Moi_Giang!$K:$K,ThongKe_GV!F$1,TKB_HK2_Moi_Giang!$L:$L,ThongKe_GV!F$2)&gt;0,"X","")</f>
        <v/>
      </c>
      <c r="G309" s="79" t="str">
        <f>IF(COUNTIFS(TKB_HK2_Moi_Giang!$S:$S,ThongKe_GV!$C309,TKB_HK2_Moi_Giang!$K:$K,ThongKe_GV!G$1,TKB_HK2_Moi_Giang!$L:$L,ThongKe_GV!G$2)&gt;0,"X","")</f>
        <v/>
      </c>
      <c r="H309" s="79" t="str">
        <f>IF(COUNTIFS(TKB_HK2_Moi_Giang!$S:$S,ThongKe_GV!$C309,TKB_HK2_Moi_Giang!$K:$K,ThongKe_GV!H$1,TKB_HK2_Moi_Giang!$L:$L,ThongKe_GV!H$2)&gt;0,"X","")</f>
        <v/>
      </c>
      <c r="I309" s="79" t="str">
        <f>IF(COUNTIFS(TKB_HK2_Moi_Giang!$S:$S,ThongKe_GV!$C309,TKB_HK2_Moi_Giang!$K:$K,ThongKe_GV!I$1,TKB_HK2_Moi_Giang!$L:$L,ThongKe_GV!I$2)&gt;0,"X","")</f>
        <v/>
      </c>
      <c r="J309" s="79" t="str">
        <f>IF(COUNTIFS(TKB_HK2_Moi_Giang!$S:$S,ThongKe_GV!$C309,TKB_HK2_Moi_Giang!$K:$K,ThongKe_GV!J$1,TKB_HK2_Moi_Giang!$L:$L,ThongKe_GV!J$2)&gt;0,"X","")</f>
        <v/>
      </c>
      <c r="K309" s="79" t="str">
        <f>IF(COUNTIFS(TKB_HK2_Moi_Giang!$S:$S,ThongKe_GV!$C309,TKB_HK2_Moi_Giang!$K:$K,ThongKe_GV!K$1,TKB_HK2_Moi_Giang!$L:$L,ThongKe_GV!K$2)&gt;0,"X","")</f>
        <v/>
      </c>
      <c r="L309" s="79" t="str">
        <f>IF(COUNTIFS(TKB_HK2_Moi_Giang!$S:$S,ThongKe_GV!$C309,TKB_HK2_Moi_Giang!$K:$K,ThongKe_GV!L$1,TKB_HK2_Moi_Giang!$L:$L,ThongKe_GV!L$2)&gt;0,"X","")</f>
        <v/>
      </c>
      <c r="M309" s="79" t="str">
        <f>IF(COUNTIFS(TKB_HK2_Moi_Giang!$S:$S,ThongKe_GV!$C309,TKB_HK2_Moi_Giang!$K:$K,ThongKe_GV!M$1,TKB_HK2_Moi_Giang!$L:$L,ThongKe_GV!M$2)&gt;0,"X","")</f>
        <v/>
      </c>
      <c r="N309" s="79" t="str">
        <f>IF(COUNTIFS(TKB_HK2_Moi_Giang!$S:$S,ThongKe_GV!$C309,TKB_HK2_Moi_Giang!$K:$K,ThongKe_GV!N$1,TKB_HK2_Moi_Giang!$L:$L,ThongKe_GV!N$2)&gt;0,"X","")</f>
        <v/>
      </c>
      <c r="O309" s="79" t="str">
        <f>IF(COUNTIFS(TKB_HK2_Moi_Giang!$S:$S,ThongKe_GV!$C309,TKB_HK2_Moi_Giang!$K:$K,ThongKe_GV!O$1,TKB_HK2_Moi_Giang!$L:$L,ThongKe_GV!O$2)&gt;0,"X","")</f>
        <v/>
      </c>
      <c r="P309" s="79" t="str">
        <f>IF(COUNTIFS(TKB_HK2_Moi_Giang!$S:$S,ThongKe_GV!$C309,TKB_HK2_Moi_Giang!$K:$K,ThongKe_GV!P$1,TKB_HK2_Moi_Giang!$L:$L,ThongKe_GV!P$2)&gt;0,"X","")</f>
        <v/>
      </c>
      <c r="Q309" s="80" t="str">
        <f>IF(COUNTIFS(TKB_HK2_Moi_Giang!$S:$S,ThongKe_GV!$C309,TKB_HK2_Moi_Giang!$K:$K,ThongKe_GV!Q$1,TKB_HK2_Moi_Giang!$L:$L,ThongKe_GV!Q$2)&gt;0,"X","")</f>
        <v/>
      </c>
      <c r="R309" s="80" t="str">
        <f>IF(COUNTIFS(TKB_HK2_Moi_Giang!$S:$S,ThongKe_GV!$C309,TKB_HK2_Moi_Giang!$K:$K,ThongKe_GV!R$1,TKB_HK2_Moi_Giang!$L:$L,ThongKe_GV!R$2)&gt;0,"X","")</f>
        <v/>
      </c>
      <c r="S309" s="80" t="str">
        <f>IF(COUNTIFS(TKB_HK2_Moi_Giang!$S:$S,ThongKe_GV!$C309,TKB_HK2_Moi_Giang!$K:$K,ThongKe_GV!S$1,TKB_HK2_Moi_Giang!$L:$L,ThongKe_GV!S$2)&gt;0,"X","")</f>
        <v/>
      </c>
      <c r="T309" s="80" t="str">
        <f>IF(COUNTIFS(TKB_HK2_Moi_Giang!$S:$S,ThongKe_GV!$C309,TKB_HK2_Moi_Giang!$K:$K,ThongKe_GV!T$1,TKB_HK2_Moi_Giang!$L:$L,ThongKe_GV!T$2)&gt;0,"X","")</f>
        <v/>
      </c>
      <c r="U309" s="80" t="str">
        <f>IF(COUNTIFS(TKB_HK2_Moi_Giang!$S:$S,ThongKe_GV!$C309,TKB_HK2_Moi_Giang!$K:$K,ThongKe_GV!U$1,TKB_HK2_Moi_Giang!$L:$L,ThongKe_GV!U$2)&gt;0,"X","")</f>
        <v/>
      </c>
      <c r="V309" s="80" t="str">
        <f>IF(COUNTIFS(TKB_HK2_Moi_Giang!$S:$S,ThongKe_GV!$C309,TKB_HK2_Moi_Giang!$K:$K,ThongKe_GV!V$1,TKB_HK2_Moi_Giang!$L:$L,ThongKe_GV!V$2)&gt;0,"X","")</f>
        <v/>
      </c>
      <c r="W309" s="80" t="str">
        <f>IF(COUNTIFS(TKB_HK2_Moi_Giang!$S:$S,ThongKe_GV!$C309,TKB_HK2_Moi_Giang!$K:$K,ThongKe_GV!W$1,TKB_HK2_Moi_Giang!$L:$L,ThongKe_GV!W$2)&gt;0,"X","")</f>
        <v/>
      </c>
      <c r="X309" s="80" t="str">
        <f>IF(COUNTIFS(TKB_HK2_Moi_Giang!$S:$S,ThongKe_GV!$C309,TKB_HK2_Moi_Giang!$K:$K,ThongKe_GV!X$1,TKB_HK2_Moi_Giang!$L:$L,ThongKe_GV!X$2)&gt;0,"X","")</f>
        <v/>
      </c>
      <c r="Y309" s="80" t="str">
        <f>IF(COUNTIFS(TKB_HK2_Moi_Giang!$S:$S,ThongKe_GV!$C309,TKB_HK2_Moi_Giang!$K:$K,ThongKe_GV!Y$1,TKB_HK2_Moi_Giang!$L:$L,ThongKe_GV!Y$2)&gt;0,"X","")</f>
        <v/>
      </c>
      <c r="Z309" s="80" t="str">
        <f>IF(COUNTIFS(TKB_HK2_Moi_Giang!$S:$S,ThongKe_GV!$C309,TKB_HK2_Moi_Giang!$K:$K,ThongKe_GV!Z$1,TKB_HK2_Moi_Giang!$L:$L,ThongKe_GV!Z$2)&gt;0,"X","")</f>
        <v/>
      </c>
      <c r="AA309" s="80" t="str">
        <f>IF(COUNTIFS(TKB_HK2_Moi_Giang!$S:$S,ThongKe_GV!$C309,TKB_HK2_Moi_Giang!$K:$K,ThongKe_GV!AA$1,TKB_HK2_Moi_Giang!$L:$L,ThongKe_GV!AA$2)&gt;0,"X","")</f>
        <v/>
      </c>
      <c r="AB309" s="80" t="str">
        <f>IF(COUNTIFS(TKB_HK2_Moi_Giang!$S:$S,ThongKe_GV!$C309,TKB_HK2_Moi_Giang!$K:$K,ThongKe_GV!AB$1,TKB_HK2_Moi_Giang!$L:$L,ThongKe_GV!AB$2)&gt;0,"X","")</f>
        <v/>
      </c>
    </row>
    <row r="310">
      <c r="A310" s="46"/>
      <c r="B310" s="46"/>
      <c r="C310" s="92" t="s">
        <v>878</v>
      </c>
      <c r="D310" s="92" t="s">
        <v>879</v>
      </c>
      <c r="E310" s="104"/>
      <c r="F310" s="79" t="str">
        <f>IF(COUNTIFS(TKB_HK2_Moi_Giang!$S:$S,ThongKe_GV!$C310,TKB_HK2_Moi_Giang!$K:$K,ThongKe_GV!F$1,TKB_HK2_Moi_Giang!$L:$L,ThongKe_GV!F$2)&gt;0,"X","")</f>
        <v/>
      </c>
      <c r="G310" s="79" t="str">
        <f>IF(COUNTIFS(TKB_HK2_Moi_Giang!$S:$S,ThongKe_GV!$C310,TKB_HK2_Moi_Giang!$K:$K,ThongKe_GV!G$1,TKB_HK2_Moi_Giang!$L:$L,ThongKe_GV!G$2)&gt;0,"X","")</f>
        <v/>
      </c>
      <c r="H310" s="79" t="str">
        <f>IF(COUNTIFS(TKB_HK2_Moi_Giang!$S:$S,ThongKe_GV!$C310,TKB_HK2_Moi_Giang!$K:$K,ThongKe_GV!H$1,TKB_HK2_Moi_Giang!$L:$L,ThongKe_GV!H$2)&gt;0,"X","")</f>
        <v/>
      </c>
      <c r="I310" s="79" t="str">
        <f>IF(COUNTIFS(TKB_HK2_Moi_Giang!$S:$S,ThongKe_GV!$C310,TKB_HK2_Moi_Giang!$K:$K,ThongKe_GV!I$1,TKB_HK2_Moi_Giang!$L:$L,ThongKe_GV!I$2)&gt;0,"X","")</f>
        <v/>
      </c>
      <c r="J310" s="79" t="str">
        <f>IF(COUNTIFS(TKB_HK2_Moi_Giang!$S:$S,ThongKe_GV!$C310,TKB_HK2_Moi_Giang!$K:$K,ThongKe_GV!J$1,TKB_HK2_Moi_Giang!$L:$L,ThongKe_GV!J$2)&gt;0,"X","")</f>
        <v/>
      </c>
      <c r="K310" s="79" t="str">
        <f>IF(COUNTIFS(TKB_HK2_Moi_Giang!$S:$S,ThongKe_GV!$C310,TKB_HK2_Moi_Giang!$K:$K,ThongKe_GV!K$1,TKB_HK2_Moi_Giang!$L:$L,ThongKe_GV!K$2)&gt;0,"X","")</f>
        <v/>
      </c>
      <c r="L310" s="79" t="str">
        <f>IF(COUNTIFS(TKB_HK2_Moi_Giang!$S:$S,ThongKe_GV!$C310,TKB_HK2_Moi_Giang!$K:$K,ThongKe_GV!L$1,TKB_HK2_Moi_Giang!$L:$L,ThongKe_GV!L$2)&gt;0,"X","")</f>
        <v/>
      </c>
      <c r="M310" s="79" t="str">
        <f>IF(COUNTIFS(TKB_HK2_Moi_Giang!$S:$S,ThongKe_GV!$C310,TKB_HK2_Moi_Giang!$K:$K,ThongKe_GV!M$1,TKB_HK2_Moi_Giang!$L:$L,ThongKe_GV!M$2)&gt;0,"X","")</f>
        <v/>
      </c>
      <c r="N310" s="79" t="str">
        <f>IF(COUNTIFS(TKB_HK2_Moi_Giang!$S:$S,ThongKe_GV!$C310,TKB_HK2_Moi_Giang!$K:$K,ThongKe_GV!N$1,TKB_HK2_Moi_Giang!$L:$L,ThongKe_GV!N$2)&gt;0,"X","")</f>
        <v/>
      </c>
      <c r="O310" s="79" t="str">
        <f>IF(COUNTIFS(TKB_HK2_Moi_Giang!$S:$S,ThongKe_GV!$C310,TKB_HK2_Moi_Giang!$K:$K,ThongKe_GV!O$1,TKB_HK2_Moi_Giang!$L:$L,ThongKe_GV!O$2)&gt;0,"X","")</f>
        <v/>
      </c>
      <c r="P310" s="79" t="str">
        <f>IF(COUNTIFS(TKB_HK2_Moi_Giang!$S:$S,ThongKe_GV!$C310,TKB_HK2_Moi_Giang!$K:$K,ThongKe_GV!P$1,TKB_HK2_Moi_Giang!$L:$L,ThongKe_GV!P$2)&gt;0,"X","")</f>
        <v/>
      </c>
      <c r="Q310" s="80" t="str">
        <f>IF(COUNTIFS(TKB_HK2_Moi_Giang!$S:$S,ThongKe_GV!$C310,TKB_HK2_Moi_Giang!$K:$K,ThongKe_GV!Q$1,TKB_HK2_Moi_Giang!$L:$L,ThongKe_GV!Q$2)&gt;0,"X","")</f>
        <v/>
      </c>
      <c r="R310" s="80" t="str">
        <f>IF(COUNTIFS(TKB_HK2_Moi_Giang!$S:$S,ThongKe_GV!$C310,TKB_HK2_Moi_Giang!$K:$K,ThongKe_GV!R$1,TKB_HK2_Moi_Giang!$L:$L,ThongKe_GV!R$2)&gt;0,"X","")</f>
        <v/>
      </c>
      <c r="S310" s="80" t="str">
        <f>IF(COUNTIFS(TKB_HK2_Moi_Giang!$S:$S,ThongKe_GV!$C310,TKB_HK2_Moi_Giang!$K:$K,ThongKe_GV!S$1,TKB_HK2_Moi_Giang!$L:$L,ThongKe_GV!S$2)&gt;0,"X","")</f>
        <v/>
      </c>
      <c r="T310" s="80" t="str">
        <f>IF(COUNTIFS(TKB_HK2_Moi_Giang!$S:$S,ThongKe_GV!$C310,TKB_HK2_Moi_Giang!$K:$K,ThongKe_GV!T$1,TKB_HK2_Moi_Giang!$L:$L,ThongKe_GV!T$2)&gt;0,"X","")</f>
        <v/>
      </c>
      <c r="U310" s="80" t="str">
        <f>IF(COUNTIFS(TKB_HK2_Moi_Giang!$S:$S,ThongKe_GV!$C310,TKB_HK2_Moi_Giang!$K:$K,ThongKe_GV!U$1,TKB_HK2_Moi_Giang!$L:$L,ThongKe_GV!U$2)&gt;0,"X","")</f>
        <v/>
      </c>
      <c r="V310" s="80" t="str">
        <f>IF(COUNTIFS(TKB_HK2_Moi_Giang!$S:$S,ThongKe_GV!$C310,TKB_HK2_Moi_Giang!$K:$K,ThongKe_GV!V$1,TKB_HK2_Moi_Giang!$L:$L,ThongKe_GV!V$2)&gt;0,"X","")</f>
        <v/>
      </c>
      <c r="W310" s="80" t="str">
        <f>IF(COUNTIFS(TKB_HK2_Moi_Giang!$S:$S,ThongKe_GV!$C310,TKB_HK2_Moi_Giang!$K:$K,ThongKe_GV!W$1,TKB_HK2_Moi_Giang!$L:$L,ThongKe_GV!W$2)&gt;0,"X","")</f>
        <v/>
      </c>
      <c r="X310" s="80" t="str">
        <f>IF(COUNTIFS(TKB_HK2_Moi_Giang!$S:$S,ThongKe_GV!$C310,TKB_HK2_Moi_Giang!$K:$K,ThongKe_GV!X$1,TKB_HK2_Moi_Giang!$L:$L,ThongKe_GV!X$2)&gt;0,"X","")</f>
        <v/>
      </c>
      <c r="Y310" s="80" t="str">
        <f>IF(COUNTIFS(TKB_HK2_Moi_Giang!$S:$S,ThongKe_GV!$C310,TKB_HK2_Moi_Giang!$K:$K,ThongKe_GV!Y$1,TKB_HK2_Moi_Giang!$L:$L,ThongKe_GV!Y$2)&gt;0,"X","")</f>
        <v/>
      </c>
      <c r="Z310" s="80" t="str">
        <f>IF(COUNTIFS(TKB_HK2_Moi_Giang!$S:$S,ThongKe_GV!$C310,TKB_HK2_Moi_Giang!$K:$K,ThongKe_GV!Z$1,TKB_HK2_Moi_Giang!$L:$L,ThongKe_GV!Z$2)&gt;0,"X","")</f>
        <v/>
      </c>
      <c r="AA310" s="80" t="str">
        <f>IF(COUNTIFS(TKB_HK2_Moi_Giang!$S:$S,ThongKe_GV!$C310,TKB_HK2_Moi_Giang!$K:$K,ThongKe_GV!AA$1,TKB_HK2_Moi_Giang!$L:$L,ThongKe_GV!AA$2)&gt;0,"X","")</f>
        <v/>
      </c>
      <c r="AB310" s="80" t="str">
        <f>IF(COUNTIFS(TKB_HK2_Moi_Giang!$S:$S,ThongKe_GV!$C310,TKB_HK2_Moi_Giang!$K:$K,ThongKe_GV!AB$1,TKB_HK2_Moi_Giang!$L:$L,ThongKe_GV!AB$2)&gt;0,"X","")</f>
        <v/>
      </c>
    </row>
    <row r="311">
      <c r="A311" s="46"/>
      <c r="B311" s="46"/>
      <c r="C311" s="105" t="s">
        <v>880</v>
      </c>
      <c r="D311" s="105" t="s">
        <v>881</v>
      </c>
      <c r="E311" s="104"/>
      <c r="F311" s="79" t="str">
        <f>IF(COUNTIFS(TKB_HK2_Moi_Giang!$S:$S,ThongKe_GV!$C311,TKB_HK2_Moi_Giang!$K:$K,ThongKe_GV!F$1,TKB_HK2_Moi_Giang!$L:$L,ThongKe_GV!F$2)&gt;0,"X","")</f>
        <v/>
      </c>
      <c r="G311" s="79" t="str">
        <f>IF(COUNTIFS(TKB_HK2_Moi_Giang!$S:$S,ThongKe_GV!$C311,TKB_HK2_Moi_Giang!$K:$K,ThongKe_GV!G$1,TKB_HK2_Moi_Giang!$L:$L,ThongKe_GV!G$2)&gt;0,"X","")</f>
        <v/>
      </c>
      <c r="H311" s="79" t="str">
        <f>IF(COUNTIFS(TKB_HK2_Moi_Giang!$S:$S,ThongKe_GV!$C311,TKB_HK2_Moi_Giang!$K:$K,ThongKe_GV!H$1,TKB_HK2_Moi_Giang!$L:$L,ThongKe_GV!H$2)&gt;0,"X","")</f>
        <v/>
      </c>
      <c r="I311" s="79" t="str">
        <f>IF(COUNTIFS(TKB_HK2_Moi_Giang!$S:$S,ThongKe_GV!$C311,TKB_HK2_Moi_Giang!$K:$K,ThongKe_GV!I$1,TKB_HK2_Moi_Giang!$L:$L,ThongKe_GV!I$2)&gt;0,"X","")</f>
        <v/>
      </c>
      <c r="J311" s="79" t="str">
        <f>IF(COUNTIFS(TKB_HK2_Moi_Giang!$S:$S,ThongKe_GV!$C311,TKB_HK2_Moi_Giang!$K:$K,ThongKe_GV!J$1,TKB_HK2_Moi_Giang!$L:$L,ThongKe_GV!J$2)&gt;0,"X","")</f>
        <v/>
      </c>
      <c r="K311" s="79" t="str">
        <f>IF(COUNTIFS(TKB_HK2_Moi_Giang!$S:$S,ThongKe_GV!$C311,TKB_HK2_Moi_Giang!$K:$K,ThongKe_GV!K$1,TKB_HK2_Moi_Giang!$L:$L,ThongKe_GV!K$2)&gt;0,"X","")</f>
        <v/>
      </c>
      <c r="L311" s="79" t="str">
        <f>IF(COUNTIFS(TKB_HK2_Moi_Giang!$S:$S,ThongKe_GV!$C311,TKB_HK2_Moi_Giang!$K:$K,ThongKe_GV!L$1,TKB_HK2_Moi_Giang!$L:$L,ThongKe_GV!L$2)&gt;0,"X","")</f>
        <v/>
      </c>
      <c r="M311" s="79" t="str">
        <f>IF(COUNTIFS(TKB_HK2_Moi_Giang!$S:$S,ThongKe_GV!$C311,TKB_HK2_Moi_Giang!$K:$K,ThongKe_GV!M$1,TKB_HK2_Moi_Giang!$L:$L,ThongKe_GV!M$2)&gt;0,"X","")</f>
        <v/>
      </c>
      <c r="N311" s="79" t="str">
        <f>IF(COUNTIFS(TKB_HK2_Moi_Giang!$S:$S,ThongKe_GV!$C311,TKB_HK2_Moi_Giang!$K:$K,ThongKe_GV!N$1,TKB_HK2_Moi_Giang!$L:$L,ThongKe_GV!N$2)&gt;0,"X","")</f>
        <v/>
      </c>
      <c r="O311" s="79" t="str">
        <f>IF(COUNTIFS(TKB_HK2_Moi_Giang!$S:$S,ThongKe_GV!$C311,TKB_HK2_Moi_Giang!$K:$K,ThongKe_GV!O$1,TKB_HK2_Moi_Giang!$L:$L,ThongKe_GV!O$2)&gt;0,"X","")</f>
        <v/>
      </c>
      <c r="P311" s="79" t="str">
        <f>IF(COUNTIFS(TKB_HK2_Moi_Giang!$S:$S,ThongKe_GV!$C311,TKB_HK2_Moi_Giang!$K:$K,ThongKe_GV!P$1,TKB_HK2_Moi_Giang!$L:$L,ThongKe_GV!P$2)&gt;0,"X","")</f>
        <v/>
      </c>
      <c r="Q311" s="80" t="str">
        <f>IF(COUNTIFS(TKB_HK2_Moi_Giang!$S:$S,ThongKe_GV!$C311,TKB_HK2_Moi_Giang!$K:$K,ThongKe_GV!Q$1,TKB_HK2_Moi_Giang!$L:$L,ThongKe_GV!Q$2)&gt;0,"X","")</f>
        <v/>
      </c>
      <c r="R311" s="80" t="str">
        <f>IF(COUNTIFS(TKB_HK2_Moi_Giang!$S:$S,ThongKe_GV!$C311,TKB_HK2_Moi_Giang!$K:$K,ThongKe_GV!R$1,TKB_HK2_Moi_Giang!$L:$L,ThongKe_GV!R$2)&gt;0,"X","")</f>
        <v/>
      </c>
      <c r="S311" s="80" t="str">
        <f>IF(COUNTIFS(TKB_HK2_Moi_Giang!$S:$S,ThongKe_GV!$C311,TKB_HK2_Moi_Giang!$K:$K,ThongKe_GV!S$1,TKB_HK2_Moi_Giang!$L:$L,ThongKe_GV!S$2)&gt;0,"X","")</f>
        <v/>
      </c>
      <c r="T311" s="80" t="str">
        <f>IF(COUNTIFS(TKB_HK2_Moi_Giang!$S:$S,ThongKe_GV!$C311,TKB_HK2_Moi_Giang!$K:$K,ThongKe_GV!T$1,TKB_HK2_Moi_Giang!$L:$L,ThongKe_GV!T$2)&gt;0,"X","")</f>
        <v/>
      </c>
      <c r="U311" s="80" t="str">
        <f>IF(COUNTIFS(TKB_HK2_Moi_Giang!$S:$S,ThongKe_GV!$C311,TKB_HK2_Moi_Giang!$K:$K,ThongKe_GV!U$1,TKB_HK2_Moi_Giang!$L:$L,ThongKe_GV!U$2)&gt;0,"X","")</f>
        <v/>
      </c>
      <c r="V311" s="80" t="str">
        <f>IF(COUNTIFS(TKB_HK2_Moi_Giang!$S:$S,ThongKe_GV!$C311,TKB_HK2_Moi_Giang!$K:$K,ThongKe_GV!V$1,TKB_HK2_Moi_Giang!$L:$L,ThongKe_GV!V$2)&gt;0,"X","")</f>
        <v/>
      </c>
      <c r="W311" s="80" t="str">
        <f>IF(COUNTIFS(TKB_HK2_Moi_Giang!$S:$S,ThongKe_GV!$C311,TKB_HK2_Moi_Giang!$K:$K,ThongKe_GV!W$1,TKB_HK2_Moi_Giang!$L:$L,ThongKe_GV!W$2)&gt;0,"X","")</f>
        <v/>
      </c>
      <c r="X311" s="80" t="str">
        <f>IF(COUNTIFS(TKB_HK2_Moi_Giang!$S:$S,ThongKe_GV!$C311,TKB_HK2_Moi_Giang!$K:$K,ThongKe_GV!X$1,TKB_HK2_Moi_Giang!$L:$L,ThongKe_GV!X$2)&gt;0,"X","")</f>
        <v/>
      </c>
      <c r="Y311" s="80" t="str">
        <f>IF(COUNTIFS(TKB_HK2_Moi_Giang!$S:$S,ThongKe_GV!$C311,TKB_HK2_Moi_Giang!$K:$K,ThongKe_GV!Y$1,TKB_HK2_Moi_Giang!$L:$L,ThongKe_GV!Y$2)&gt;0,"X","")</f>
        <v/>
      </c>
      <c r="Z311" s="80" t="str">
        <f>IF(COUNTIFS(TKB_HK2_Moi_Giang!$S:$S,ThongKe_GV!$C311,TKB_HK2_Moi_Giang!$K:$K,ThongKe_GV!Z$1,TKB_HK2_Moi_Giang!$L:$L,ThongKe_GV!Z$2)&gt;0,"X","")</f>
        <v/>
      </c>
      <c r="AA311" s="80" t="str">
        <f>IF(COUNTIFS(TKB_HK2_Moi_Giang!$S:$S,ThongKe_GV!$C311,TKB_HK2_Moi_Giang!$K:$K,ThongKe_GV!AA$1,TKB_HK2_Moi_Giang!$L:$L,ThongKe_GV!AA$2)&gt;0,"X","")</f>
        <v/>
      </c>
      <c r="AB311" s="80" t="str">
        <f>IF(COUNTIFS(TKB_HK2_Moi_Giang!$S:$S,ThongKe_GV!$C311,TKB_HK2_Moi_Giang!$K:$K,ThongKe_GV!AB$1,TKB_HK2_Moi_Giang!$L:$L,ThongKe_GV!AB$2)&gt;0,"X","")</f>
        <v/>
      </c>
    </row>
    <row r="312">
      <c r="A312" s="46"/>
      <c r="B312" s="46"/>
      <c r="C312" s="105" t="s">
        <v>882</v>
      </c>
      <c r="D312" s="46"/>
      <c r="E312" s="104"/>
      <c r="F312" s="104"/>
      <c r="G312" s="104"/>
      <c r="H312" s="104"/>
      <c r="I312" s="104"/>
      <c r="J312" s="104"/>
      <c r="K312" s="104"/>
      <c r="L312" s="104"/>
      <c r="M312" s="104"/>
      <c r="N312" s="104"/>
      <c r="O312" s="104"/>
      <c r="P312" s="104"/>
      <c r="Q312" s="106"/>
      <c r="R312" s="106"/>
      <c r="S312" s="106"/>
      <c r="T312" s="106"/>
      <c r="U312" s="106"/>
      <c r="V312" s="106"/>
      <c r="W312" s="106"/>
      <c r="X312" s="106"/>
      <c r="Y312" s="106"/>
      <c r="Z312" s="106"/>
      <c r="AA312" s="106"/>
      <c r="AB312" s="106"/>
    </row>
    <row r="313">
      <c r="A313" s="46"/>
      <c r="B313" s="46"/>
      <c r="C313" s="46"/>
      <c r="D313" s="46"/>
      <c r="E313" s="104"/>
      <c r="F313" s="104"/>
      <c r="G313" s="104"/>
      <c r="H313" s="104"/>
      <c r="I313" s="104"/>
      <c r="J313" s="104"/>
      <c r="K313" s="104"/>
      <c r="L313" s="104"/>
      <c r="M313" s="104"/>
      <c r="N313" s="104"/>
      <c r="O313" s="104"/>
      <c r="P313" s="104"/>
      <c r="Q313" s="106"/>
      <c r="R313" s="106"/>
      <c r="S313" s="106"/>
      <c r="T313" s="106"/>
      <c r="U313" s="106"/>
      <c r="V313" s="106"/>
      <c r="W313" s="106"/>
      <c r="X313" s="106"/>
      <c r="Y313" s="106"/>
      <c r="Z313" s="106"/>
      <c r="AA313" s="106"/>
      <c r="AB313" s="106"/>
    </row>
    <row r="314">
      <c r="A314" s="46"/>
      <c r="B314" s="46"/>
      <c r="C314" s="46"/>
      <c r="D314" s="46"/>
      <c r="E314" s="104"/>
      <c r="F314" s="104"/>
      <c r="G314" s="104"/>
      <c r="H314" s="104"/>
      <c r="I314" s="104"/>
      <c r="J314" s="104"/>
      <c r="K314" s="104"/>
      <c r="L314" s="104"/>
      <c r="M314" s="104"/>
      <c r="N314" s="104"/>
      <c r="O314" s="104"/>
      <c r="P314" s="104"/>
      <c r="Q314" s="106"/>
      <c r="R314" s="106"/>
      <c r="S314" s="106"/>
      <c r="T314" s="106"/>
      <c r="U314" s="106"/>
      <c r="V314" s="106"/>
      <c r="W314" s="106"/>
      <c r="X314" s="106"/>
      <c r="Y314" s="106"/>
      <c r="Z314" s="106"/>
      <c r="AA314" s="106"/>
      <c r="AB314" s="106"/>
    </row>
    <row r="315">
      <c r="A315" s="46"/>
      <c r="B315" s="46"/>
      <c r="C315" s="46"/>
      <c r="D315" s="46"/>
      <c r="E315" s="104"/>
      <c r="F315" s="104"/>
      <c r="G315" s="104"/>
      <c r="H315" s="104"/>
      <c r="I315" s="104"/>
      <c r="J315" s="104"/>
      <c r="K315" s="104"/>
      <c r="L315" s="104"/>
      <c r="M315" s="104"/>
      <c r="N315" s="104"/>
      <c r="O315" s="104"/>
      <c r="P315" s="104"/>
      <c r="Q315" s="106"/>
      <c r="R315" s="106"/>
      <c r="S315" s="106"/>
      <c r="T315" s="106"/>
      <c r="U315" s="106"/>
      <c r="V315" s="106"/>
      <c r="W315" s="106"/>
      <c r="X315" s="106"/>
      <c r="Y315" s="106"/>
      <c r="Z315" s="106"/>
      <c r="AA315" s="106"/>
      <c r="AB315" s="106"/>
    </row>
    <row r="316">
      <c r="A316" s="46"/>
      <c r="B316" s="46"/>
      <c r="C316" s="46"/>
      <c r="D316" s="46"/>
      <c r="E316" s="104"/>
      <c r="F316" s="104"/>
      <c r="G316" s="104"/>
      <c r="H316" s="104"/>
      <c r="I316" s="104"/>
      <c r="J316" s="104"/>
      <c r="K316" s="104"/>
      <c r="L316" s="104"/>
      <c r="M316" s="104"/>
      <c r="N316" s="104"/>
      <c r="O316" s="104"/>
      <c r="P316" s="104"/>
      <c r="Q316" s="106"/>
      <c r="R316" s="106"/>
      <c r="S316" s="106"/>
      <c r="T316" s="106"/>
      <c r="U316" s="106"/>
      <c r="V316" s="106"/>
      <c r="W316" s="106"/>
      <c r="X316" s="106"/>
      <c r="Y316" s="106"/>
      <c r="Z316" s="106"/>
      <c r="AA316" s="106"/>
      <c r="AB316" s="106"/>
    </row>
    <row r="317">
      <c r="A317" s="46"/>
      <c r="B317" s="46"/>
      <c r="C317" s="46"/>
      <c r="D317" s="46"/>
      <c r="E317" s="104"/>
      <c r="F317" s="104"/>
      <c r="G317" s="104"/>
      <c r="H317" s="104"/>
      <c r="I317" s="104"/>
      <c r="J317" s="104"/>
      <c r="K317" s="104"/>
      <c r="L317" s="104"/>
      <c r="M317" s="104"/>
      <c r="N317" s="104"/>
      <c r="O317" s="104"/>
      <c r="P317" s="104"/>
      <c r="Q317" s="106"/>
      <c r="R317" s="106"/>
      <c r="S317" s="106"/>
      <c r="T317" s="106"/>
      <c r="U317" s="106"/>
      <c r="V317" s="106"/>
      <c r="W317" s="106"/>
      <c r="X317" s="106"/>
      <c r="Y317" s="106"/>
      <c r="Z317" s="106"/>
      <c r="AA317" s="106"/>
      <c r="AB317" s="106"/>
    </row>
    <row r="318">
      <c r="A318" s="46"/>
      <c r="B318" s="46"/>
      <c r="C318" s="46"/>
      <c r="D318" s="46"/>
      <c r="E318" s="104"/>
      <c r="F318" s="104"/>
      <c r="G318" s="104"/>
      <c r="H318" s="104"/>
      <c r="I318" s="104"/>
      <c r="J318" s="104"/>
      <c r="K318" s="104"/>
      <c r="L318" s="104"/>
      <c r="M318" s="104"/>
      <c r="N318" s="104"/>
      <c r="O318" s="104"/>
      <c r="P318" s="104"/>
      <c r="Q318" s="106"/>
      <c r="R318" s="106"/>
      <c r="S318" s="106"/>
      <c r="T318" s="106"/>
      <c r="U318" s="106"/>
      <c r="V318" s="106"/>
      <c r="W318" s="106"/>
      <c r="X318" s="106"/>
      <c r="Y318" s="106"/>
      <c r="Z318" s="106"/>
      <c r="AA318" s="106"/>
      <c r="AB318" s="106"/>
    </row>
    <row r="319">
      <c r="A319" s="46"/>
      <c r="B319" s="46"/>
      <c r="C319" s="46"/>
      <c r="D319" s="46"/>
      <c r="E319" s="104"/>
      <c r="F319" s="104"/>
      <c r="G319" s="104"/>
      <c r="H319" s="104"/>
      <c r="I319" s="104"/>
      <c r="J319" s="104"/>
      <c r="K319" s="104"/>
      <c r="L319" s="104"/>
      <c r="M319" s="104"/>
      <c r="N319" s="104"/>
      <c r="O319" s="104"/>
      <c r="P319" s="104"/>
      <c r="Q319" s="106"/>
      <c r="R319" s="106"/>
      <c r="S319" s="106"/>
      <c r="T319" s="106"/>
      <c r="U319" s="106"/>
      <c r="V319" s="106"/>
      <c r="W319" s="106"/>
      <c r="X319" s="106"/>
      <c r="Y319" s="106"/>
      <c r="Z319" s="106"/>
      <c r="AA319" s="106"/>
      <c r="AB319" s="106"/>
    </row>
    <row r="320">
      <c r="A320" s="46"/>
      <c r="B320" s="46"/>
      <c r="C320" s="46"/>
      <c r="D320" s="46"/>
      <c r="E320" s="104"/>
      <c r="F320" s="104"/>
      <c r="G320" s="104"/>
      <c r="H320" s="104"/>
      <c r="I320" s="104"/>
      <c r="J320" s="104"/>
      <c r="K320" s="104"/>
      <c r="L320" s="104"/>
      <c r="M320" s="104"/>
      <c r="N320" s="104"/>
      <c r="O320" s="104"/>
      <c r="P320" s="104"/>
      <c r="Q320" s="106"/>
      <c r="R320" s="106"/>
      <c r="S320" s="106"/>
      <c r="T320" s="106"/>
      <c r="U320" s="106"/>
      <c r="V320" s="106"/>
      <c r="W320" s="106"/>
      <c r="X320" s="106"/>
      <c r="Y320" s="106"/>
      <c r="Z320" s="106"/>
      <c r="AA320" s="106"/>
      <c r="AB320" s="106"/>
    </row>
    <row r="321">
      <c r="A321" s="46"/>
      <c r="B321" s="46"/>
      <c r="C321" s="46"/>
      <c r="D321" s="46"/>
      <c r="E321" s="104"/>
      <c r="F321" s="104"/>
      <c r="G321" s="104"/>
      <c r="H321" s="104"/>
      <c r="I321" s="104"/>
      <c r="J321" s="104"/>
      <c r="K321" s="104"/>
      <c r="L321" s="104"/>
      <c r="M321" s="104"/>
      <c r="N321" s="104"/>
      <c r="O321" s="104"/>
      <c r="P321" s="104"/>
      <c r="Q321" s="106"/>
      <c r="R321" s="106"/>
      <c r="S321" s="106"/>
      <c r="T321" s="106"/>
      <c r="U321" s="106"/>
      <c r="V321" s="106"/>
      <c r="W321" s="106"/>
      <c r="X321" s="106"/>
      <c r="Y321" s="106"/>
      <c r="Z321" s="106"/>
      <c r="AA321" s="106"/>
      <c r="AB321" s="106"/>
    </row>
    <row r="322">
      <c r="A322" s="46"/>
      <c r="B322" s="46"/>
      <c r="C322" s="46"/>
      <c r="D322" s="46"/>
      <c r="E322" s="104"/>
      <c r="F322" s="104"/>
      <c r="G322" s="104"/>
      <c r="H322" s="104"/>
      <c r="I322" s="104"/>
      <c r="J322" s="104"/>
      <c r="K322" s="104"/>
      <c r="L322" s="104"/>
      <c r="M322" s="104"/>
      <c r="N322" s="104"/>
      <c r="O322" s="104"/>
      <c r="P322" s="104"/>
      <c r="Q322" s="106"/>
      <c r="R322" s="106"/>
      <c r="S322" s="106"/>
      <c r="T322" s="106"/>
      <c r="U322" s="106"/>
      <c r="V322" s="106"/>
      <c r="W322" s="106"/>
      <c r="X322" s="106"/>
      <c r="Y322" s="106"/>
      <c r="Z322" s="106"/>
      <c r="AA322" s="106"/>
      <c r="AB322" s="106"/>
    </row>
    <row r="323">
      <c r="A323" s="46"/>
      <c r="B323" s="46"/>
      <c r="C323" s="46"/>
      <c r="D323" s="46"/>
      <c r="E323" s="104"/>
      <c r="F323" s="104"/>
      <c r="G323" s="104"/>
      <c r="H323" s="104"/>
      <c r="I323" s="104"/>
      <c r="J323" s="104"/>
      <c r="K323" s="104"/>
      <c r="L323" s="104"/>
      <c r="M323" s="104"/>
      <c r="N323" s="104"/>
      <c r="O323" s="104"/>
      <c r="P323" s="104"/>
      <c r="Q323" s="106"/>
      <c r="R323" s="106"/>
      <c r="S323" s="106"/>
      <c r="T323" s="106"/>
      <c r="U323" s="106"/>
      <c r="V323" s="106"/>
      <c r="W323" s="106"/>
      <c r="X323" s="106"/>
      <c r="Y323" s="106"/>
      <c r="Z323" s="106"/>
      <c r="AA323" s="106"/>
      <c r="AB323" s="106"/>
    </row>
    <row r="324">
      <c r="A324" s="46"/>
      <c r="B324" s="46"/>
      <c r="C324" s="46"/>
      <c r="D324" s="46"/>
      <c r="E324" s="104"/>
      <c r="F324" s="104"/>
      <c r="G324" s="104"/>
      <c r="H324" s="104"/>
      <c r="I324" s="104"/>
      <c r="J324" s="104"/>
      <c r="K324" s="104"/>
      <c r="L324" s="104"/>
      <c r="M324" s="104"/>
      <c r="N324" s="104"/>
      <c r="O324" s="104"/>
      <c r="P324" s="104"/>
      <c r="Q324" s="106"/>
      <c r="R324" s="106"/>
      <c r="S324" s="106"/>
      <c r="T324" s="106"/>
      <c r="U324" s="106"/>
      <c r="V324" s="106"/>
      <c r="W324" s="106"/>
      <c r="X324" s="106"/>
      <c r="Y324" s="106"/>
      <c r="Z324" s="106"/>
      <c r="AA324" s="106"/>
      <c r="AB324" s="106"/>
    </row>
    <row r="325">
      <c r="A325" s="46"/>
      <c r="B325" s="46"/>
      <c r="C325" s="46"/>
      <c r="D325" s="46"/>
      <c r="E325" s="104"/>
      <c r="F325" s="104"/>
      <c r="G325" s="104"/>
      <c r="H325" s="104"/>
      <c r="I325" s="104"/>
      <c r="J325" s="104"/>
      <c r="K325" s="104"/>
      <c r="L325" s="104"/>
      <c r="M325" s="104"/>
      <c r="N325" s="104"/>
      <c r="O325" s="104"/>
      <c r="P325" s="104"/>
      <c r="Q325" s="106"/>
      <c r="R325" s="106"/>
      <c r="S325" s="106"/>
      <c r="T325" s="106"/>
      <c r="U325" s="106"/>
      <c r="V325" s="106"/>
      <c r="W325" s="106"/>
      <c r="X325" s="106"/>
      <c r="Y325" s="106"/>
      <c r="Z325" s="106"/>
      <c r="AA325" s="106"/>
      <c r="AB325" s="106"/>
    </row>
    <row r="326">
      <c r="A326" s="46"/>
      <c r="B326" s="46"/>
      <c r="C326" s="46"/>
      <c r="D326" s="46"/>
      <c r="E326" s="104"/>
      <c r="F326" s="104"/>
      <c r="G326" s="104"/>
      <c r="H326" s="104"/>
      <c r="I326" s="104"/>
      <c r="J326" s="104"/>
      <c r="K326" s="104"/>
      <c r="L326" s="104"/>
      <c r="M326" s="104"/>
      <c r="N326" s="104"/>
      <c r="O326" s="104"/>
      <c r="P326" s="104"/>
      <c r="Q326" s="106"/>
      <c r="R326" s="106"/>
      <c r="S326" s="106"/>
      <c r="T326" s="106"/>
      <c r="U326" s="106"/>
      <c r="V326" s="106"/>
      <c r="W326" s="106"/>
      <c r="X326" s="106"/>
      <c r="Y326" s="106"/>
      <c r="Z326" s="106"/>
      <c r="AA326" s="106"/>
      <c r="AB326" s="106"/>
    </row>
    <row r="327">
      <c r="A327" s="46"/>
      <c r="B327" s="46"/>
      <c r="C327" s="46"/>
      <c r="D327" s="46"/>
      <c r="E327" s="104"/>
      <c r="F327" s="104"/>
      <c r="G327" s="104"/>
      <c r="H327" s="104"/>
      <c r="I327" s="104"/>
      <c r="J327" s="104"/>
      <c r="K327" s="104"/>
      <c r="L327" s="104"/>
      <c r="M327" s="104"/>
      <c r="N327" s="104"/>
      <c r="O327" s="104"/>
      <c r="P327" s="104"/>
      <c r="Q327" s="106"/>
      <c r="R327" s="106"/>
      <c r="S327" s="106"/>
      <c r="T327" s="106"/>
      <c r="U327" s="106"/>
      <c r="V327" s="106"/>
      <c r="W327" s="106"/>
      <c r="X327" s="106"/>
      <c r="Y327" s="106"/>
      <c r="Z327" s="106"/>
      <c r="AA327" s="106"/>
      <c r="AB327" s="106"/>
    </row>
    <row r="328">
      <c r="A328" s="46"/>
      <c r="B328" s="46"/>
      <c r="C328" s="46"/>
      <c r="D328" s="46"/>
      <c r="E328" s="104"/>
      <c r="F328" s="104"/>
      <c r="G328" s="104"/>
      <c r="H328" s="104"/>
      <c r="I328" s="104"/>
      <c r="J328" s="104"/>
      <c r="K328" s="104"/>
      <c r="L328" s="104"/>
      <c r="M328" s="104"/>
      <c r="N328" s="104"/>
      <c r="O328" s="104"/>
      <c r="P328" s="104"/>
      <c r="Q328" s="106"/>
      <c r="R328" s="106"/>
      <c r="S328" s="106"/>
      <c r="T328" s="106"/>
      <c r="U328" s="106"/>
      <c r="V328" s="106"/>
      <c r="W328" s="106"/>
      <c r="X328" s="106"/>
      <c r="Y328" s="106"/>
      <c r="Z328" s="106"/>
      <c r="AA328" s="106"/>
      <c r="AB328" s="106"/>
    </row>
    <row r="329">
      <c r="A329" s="46"/>
      <c r="B329" s="46"/>
      <c r="C329" s="46"/>
      <c r="D329" s="46"/>
      <c r="E329" s="104"/>
      <c r="F329" s="104"/>
      <c r="G329" s="104"/>
      <c r="H329" s="104"/>
      <c r="I329" s="104"/>
      <c r="J329" s="104"/>
      <c r="K329" s="104"/>
      <c r="L329" s="104"/>
      <c r="M329" s="104"/>
      <c r="N329" s="104"/>
      <c r="O329" s="104"/>
      <c r="P329" s="104"/>
      <c r="Q329" s="106"/>
      <c r="R329" s="106"/>
      <c r="S329" s="106"/>
      <c r="T329" s="106"/>
      <c r="U329" s="106"/>
      <c r="V329" s="106"/>
      <c r="W329" s="106"/>
      <c r="X329" s="106"/>
      <c r="Y329" s="106"/>
      <c r="Z329" s="106"/>
      <c r="AA329" s="106"/>
      <c r="AB329" s="106"/>
    </row>
    <row r="330">
      <c r="A330" s="46"/>
      <c r="B330" s="46"/>
      <c r="C330" s="46"/>
      <c r="D330" s="46"/>
      <c r="E330" s="104"/>
      <c r="F330" s="104"/>
      <c r="G330" s="104"/>
      <c r="H330" s="104"/>
      <c r="I330" s="104"/>
      <c r="J330" s="104"/>
      <c r="K330" s="104"/>
      <c r="L330" s="104"/>
      <c r="M330" s="104"/>
      <c r="N330" s="104"/>
      <c r="O330" s="104"/>
      <c r="P330" s="104"/>
      <c r="Q330" s="106"/>
      <c r="R330" s="106"/>
      <c r="S330" s="106"/>
      <c r="T330" s="106"/>
      <c r="U330" s="106"/>
      <c r="V330" s="106"/>
      <c r="W330" s="106"/>
      <c r="X330" s="106"/>
      <c r="Y330" s="106"/>
      <c r="Z330" s="106"/>
      <c r="AA330" s="106"/>
      <c r="AB330" s="106"/>
    </row>
    <row r="331">
      <c r="A331" s="46"/>
      <c r="B331" s="46"/>
      <c r="C331" s="46"/>
      <c r="D331" s="46"/>
      <c r="E331" s="104"/>
      <c r="F331" s="104"/>
      <c r="G331" s="104"/>
      <c r="H331" s="104"/>
      <c r="I331" s="104"/>
      <c r="J331" s="104"/>
      <c r="K331" s="104"/>
      <c r="L331" s="104"/>
      <c r="M331" s="104"/>
      <c r="N331" s="104"/>
      <c r="O331" s="104"/>
      <c r="P331" s="104"/>
      <c r="Q331" s="106"/>
      <c r="R331" s="106"/>
      <c r="S331" s="106"/>
      <c r="T331" s="106"/>
      <c r="U331" s="106"/>
      <c r="V331" s="106"/>
      <c r="W331" s="106"/>
      <c r="X331" s="106"/>
      <c r="Y331" s="106"/>
      <c r="Z331" s="106"/>
      <c r="AA331" s="106"/>
      <c r="AB331" s="106"/>
    </row>
    <row r="332">
      <c r="A332" s="46"/>
      <c r="B332" s="46"/>
      <c r="C332" s="46"/>
      <c r="D332" s="46"/>
      <c r="E332" s="104"/>
      <c r="F332" s="104"/>
      <c r="G332" s="104"/>
      <c r="H332" s="104"/>
      <c r="I332" s="104"/>
      <c r="J332" s="104"/>
      <c r="K332" s="104"/>
      <c r="L332" s="104"/>
      <c r="M332" s="104"/>
      <c r="N332" s="104"/>
      <c r="O332" s="104"/>
      <c r="P332" s="104"/>
      <c r="Q332" s="106"/>
      <c r="R332" s="106"/>
      <c r="S332" s="106"/>
      <c r="T332" s="106"/>
      <c r="U332" s="106"/>
      <c r="V332" s="106"/>
      <c r="W332" s="106"/>
      <c r="X332" s="106"/>
      <c r="Y332" s="106"/>
      <c r="Z332" s="106"/>
      <c r="AA332" s="106"/>
      <c r="AB332" s="106"/>
    </row>
    <row r="333">
      <c r="A333" s="46"/>
      <c r="B333" s="46"/>
      <c r="C333" s="46"/>
      <c r="D333" s="46"/>
      <c r="E333" s="104"/>
      <c r="F333" s="104"/>
      <c r="G333" s="104"/>
      <c r="H333" s="104"/>
      <c r="I333" s="104"/>
      <c r="J333" s="104"/>
      <c r="K333" s="104"/>
      <c r="L333" s="104"/>
      <c r="M333" s="104"/>
      <c r="N333" s="104"/>
      <c r="O333" s="104"/>
      <c r="P333" s="104"/>
      <c r="Q333" s="106"/>
      <c r="R333" s="106"/>
      <c r="S333" s="106"/>
      <c r="T333" s="106"/>
      <c r="U333" s="106"/>
      <c r="V333" s="106"/>
      <c r="W333" s="106"/>
      <c r="X333" s="106"/>
      <c r="Y333" s="106"/>
      <c r="Z333" s="106"/>
      <c r="AA333" s="106"/>
      <c r="AB333" s="106"/>
    </row>
    <row r="334">
      <c r="A334" s="46"/>
      <c r="B334" s="46"/>
      <c r="C334" s="46"/>
      <c r="D334" s="46"/>
      <c r="E334" s="104"/>
      <c r="F334" s="104"/>
      <c r="G334" s="104"/>
      <c r="H334" s="104"/>
      <c r="I334" s="104"/>
      <c r="J334" s="104"/>
      <c r="K334" s="104"/>
      <c r="L334" s="104"/>
      <c r="M334" s="104"/>
      <c r="N334" s="104"/>
      <c r="O334" s="104"/>
      <c r="P334" s="104"/>
      <c r="Q334" s="106"/>
      <c r="R334" s="106"/>
      <c r="S334" s="106"/>
      <c r="T334" s="106"/>
      <c r="U334" s="106"/>
      <c r="V334" s="106"/>
      <c r="W334" s="106"/>
      <c r="X334" s="106"/>
      <c r="Y334" s="106"/>
      <c r="Z334" s="106"/>
      <c r="AA334" s="106"/>
      <c r="AB334" s="106"/>
    </row>
    <row r="335">
      <c r="A335" s="46"/>
      <c r="B335" s="46"/>
      <c r="C335" s="46"/>
      <c r="D335" s="46"/>
      <c r="E335" s="104"/>
      <c r="F335" s="104"/>
      <c r="G335" s="104"/>
      <c r="H335" s="104"/>
      <c r="I335" s="104"/>
      <c r="J335" s="104"/>
      <c r="K335" s="104"/>
      <c r="L335" s="104"/>
      <c r="M335" s="104"/>
      <c r="N335" s="104"/>
      <c r="O335" s="104"/>
      <c r="P335" s="104"/>
      <c r="Q335" s="106"/>
      <c r="R335" s="106"/>
      <c r="S335" s="106"/>
      <c r="T335" s="106"/>
      <c r="U335" s="106"/>
      <c r="V335" s="106"/>
      <c r="W335" s="106"/>
      <c r="X335" s="106"/>
      <c r="Y335" s="106"/>
      <c r="Z335" s="106"/>
      <c r="AA335" s="106"/>
      <c r="AB335" s="106"/>
    </row>
    <row r="336">
      <c r="A336" s="46"/>
      <c r="B336" s="46"/>
      <c r="C336" s="46"/>
      <c r="D336" s="46"/>
      <c r="E336" s="104"/>
      <c r="F336" s="104"/>
      <c r="G336" s="104"/>
      <c r="H336" s="104"/>
      <c r="I336" s="104"/>
      <c r="J336" s="104"/>
      <c r="K336" s="104"/>
      <c r="L336" s="104"/>
      <c r="M336" s="104"/>
      <c r="N336" s="104"/>
      <c r="O336" s="104"/>
      <c r="P336" s="104"/>
      <c r="Q336" s="106"/>
      <c r="R336" s="106"/>
      <c r="S336" s="106"/>
      <c r="T336" s="106"/>
      <c r="U336" s="106"/>
      <c r="V336" s="106"/>
      <c r="W336" s="106"/>
      <c r="X336" s="106"/>
      <c r="Y336" s="106"/>
      <c r="Z336" s="106"/>
      <c r="AA336" s="106"/>
      <c r="AB336" s="106"/>
    </row>
    <row r="337">
      <c r="A337" s="46"/>
      <c r="B337" s="46"/>
      <c r="C337" s="46"/>
      <c r="D337" s="46"/>
      <c r="E337" s="104"/>
      <c r="F337" s="104"/>
      <c r="G337" s="104"/>
      <c r="H337" s="104"/>
      <c r="I337" s="104"/>
      <c r="J337" s="104"/>
      <c r="K337" s="104"/>
      <c r="L337" s="104"/>
      <c r="M337" s="104"/>
      <c r="N337" s="104"/>
      <c r="O337" s="104"/>
      <c r="P337" s="104"/>
      <c r="Q337" s="106"/>
      <c r="R337" s="106"/>
      <c r="S337" s="106"/>
      <c r="T337" s="106"/>
      <c r="U337" s="106"/>
      <c r="V337" s="106"/>
      <c r="W337" s="106"/>
      <c r="X337" s="106"/>
      <c r="Y337" s="106"/>
      <c r="Z337" s="106"/>
      <c r="AA337" s="106"/>
      <c r="AB337" s="106"/>
    </row>
    <row r="338">
      <c r="A338" s="46"/>
      <c r="B338" s="46"/>
      <c r="C338" s="46"/>
      <c r="D338" s="46"/>
      <c r="E338" s="104"/>
      <c r="F338" s="104"/>
      <c r="G338" s="104"/>
      <c r="H338" s="104"/>
      <c r="I338" s="104"/>
      <c r="J338" s="104"/>
      <c r="K338" s="104"/>
      <c r="L338" s="104"/>
      <c r="M338" s="104"/>
      <c r="N338" s="104"/>
      <c r="O338" s="104"/>
      <c r="P338" s="104"/>
      <c r="Q338" s="106"/>
      <c r="R338" s="106"/>
      <c r="S338" s="106"/>
      <c r="T338" s="106"/>
      <c r="U338" s="106"/>
      <c r="V338" s="106"/>
      <c r="W338" s="106"/>
      <c r="X338" s="106"/>
      <c r="Y338" s="106"/>
      <c r="Z338" s="106"/>
      <c r="AA338" s="106"/>
      <c r="AB338" s="106"/>
    </row>
    <row r="339">
      <c r="A339" s="46"/>
      <c r="B339" s="46"/>
      <c r="C339" s="46"/>
      <c r="D339" s="46"/>
      <c r="E339" s="104"/>
      <c r="F339" s="104"/>
      <c r="G339" s="104"/>
      <c r="H339" s="104"/>
      <c r="I339" s="104"/>
      <c r="J339" s="104"/>
      <c r="K339" s="104"/>
      <c r="L339" s="104"/>
      <c r="M339" s="104"/>
      <c r="N339" s="104"/>
      <c r="O339" s="104"/>
      <c r="P339" s="104"/>
      <c r="Q339" s="106"/>
      <c r="R339" s="106"/>
      <c r="S339" s="106"/>
      <c r="T339" s="106"/>
      <c r="U339" s="106"/>
      <c r="V339" s="106"/>
      <c r="W339" s="106"/>
      <c r="X339" s="106"/>
      <c r="Y339" s="106"/>
      <c r="Z339" s="106"/>
      <c r="AA339" s="106"/>
      <c r="AB339" s="106"/>
    </row>
    <row r="340">
      <c r="A340" s="46"/>
      <c r="B340" s="46"/>
      <c r="C340" s="46"/>
      <c r="D340" s="46"/>
      <c r="E340" s="104"/>
      <c r="F340" s="104"/>
      <c r="G340" s="104"/>
      <c r="H340" s="104"/>
      <c r="I340" s="104"/>
      <c r="J340" s="104"/>
      <c r="K340" s="104"/>
      <c r="L340" s="104"/>
      <c r="M340" s="104"/>
      <c r="N340" s="104"/>
      <c r="O340" s="104"/>
      <c r="P340" s="104"/>
      <c r="Q340" s="106"/>
      <c r="R340" s="106"/>
      <c r="S340" s="106"/>
      <c r="T340" s="106"/>
      <c r="U340" s="106"/>
      <c r="V340" s="106"/>
      <c r="W340" s="106"/>
      <c r="X340" s="106"/>
      <c r="Y340" s="106"/>
      <c r="Z340" s="106"/>
      <c r="AA340" s="106"/>
      <c r="AB340" s="106"/>
    </row>
    <row r="341">
      <c r="A341" s="46"/>
      <c r="B341" s="46"/>
      <c r="C341" s="46"/>
      <c r="D341" s="46"/>
      <c r="E341" s="104"/>
      <c r="F341" s="104"/>
      <c r="G341" s="104"/>
      <c r="H341" s="104"/>
      <c r="I341" s="104"/>
      <c r="J341" s="104"/>
      <c r="K341" s="104"/>
      <c r="L341" s="104"/>
      <c r="M341" s="104"/>
      <c r="N341" s="104"/>
      <c r="O341" s="104"/>
      <c r="P341" s="104"/>
      <c r="Q341" s="106"/>
      <c r="R341" s="106"/>
      <c r="S341" s="106"/>
      <c r="T341" s="106"/>
      <c r="U341" s="106"/>
      <c r="V341" s="106"/>
      <c r="W341" s="106"/>
      <c r="X341" s="106"/>
      <c r="Y341" s="106"/>
      <c r="Z341" s="106"/>
      <c r="AA341" s="106"/>
      <c r="AB341" s="106"/>
    </row>
    <row r="342">
      <c r="A342" s="46"/>
      <c r="B342" s="46"/>
      <c r="C342" s="46"/>
      <c r="D342" s="46"/>
      <c r="E342" s="104"/>
      <c r="F342" s="104"/>
      <c r="G342" s="104"/>
      <c r="H342" s="104"/>
      <c r="I342" s="104"/>
      <c r="J342" s="104"/>
      <c r="K342" s="104"/>
      <c r="L342" s="104"/>
      <c r="M342" s="104"/>
      <c r="N342" s="104"/>
      <c r="O342" s="104"/>
      <c r="P342" s="104"/>
      <c r="Q342" s="106"/>
      <c r="R342" s="106"/>
      <c r="S342" s="106"/>
      <c r="T342" s="106"/>
      <c r="U342" s="106"/>
      <c r="V342" s="106"/>
      <c r="W342" s="106"/>
      <c r="X342" s="106"/>
      <c r="Y342" s="106"/>
      <c r="Z342" s="106"/>
      <c r="AA342" s="106"/>
      <c r="AB342" s="106"/>
    </row>
    <row r="343">
      <c r="A343" s="46"/>
      <c r="B343" s="46"/>
      <c r="C343" s="46"/>
      <c r="D343" s="46"/>
      <c r="E343" s="104"/>
      <c r="F343" s="104"/>
      <c r="G343" s="104"/>
      <c r="H343" s="104"/>
      <c r="I343" s="104"/>
      <c r="J343" s="104"/>
      <c r="K343" s="104"/>
      <c r="L343" s="104"/>
      <c r="M343" s="104"/>
      <c r="N343" s="104"/>
      <c r="O343" s="104"/>
      <c r="P343" s="104"/>
      <c r="Q343" s="106"/>
      <c r="R343" s="106"/>
      <c r="S343" s="106"/>
      <c r="T343" s="106"/>
      <c r="U343" s="106"/>
      <c r="V343" s="106"/>
      <c r="W343" s="106"/>
      <c r="X343" s="106"/>
      <c r="Y343" s="106"/>
      <c r="Z343" s="106"/>
      <c r="AA343" s="106"/>
      <c r="AB343" s="106"/>
    </row>
    <row r="344">
      <c r="A344" s="46"/>
      <c r="B344" s="46"/>
      <c r="C344" s="46"/>
      <c r="D344" s="46"/>
      <c r="E344" s="104"/>
      <c r="F344" s="104"/>
      <c r="G344" s="104"/>
      <c r="H344" s="104"/>
      <c r="I344" s="104"/>
      <c r="J344" s="104"/>
      <c r="K344" s="104"/>
      <c r="L344" s="104"/>
      <c r="M344" s="104"/>
      <c r="N344" s="104"/>
      <c r="O344" s="104"/>
      <c r="P344" s="104"/>
      <c r="Q344" s="106"/>
      <c r="R344" s="106"/>
      <c r="S344" s="106"/>
      <c r="T344" s="106"/>
      <c r="U344" s="106"/>
      <c r="V344" s="106"/>
      <c r="W344" s="106"/>
      <c r="X344" s="106"/>
      <c r="Y344" s="106"/>
      <c r="Z344" s="106"/>
      <c r="AA344" s="106"/>
      <c r="AB344" s="106"/>
    </row>
    <row r="345">
      <c r="A345" s="46"/>
      <c r="B345" s="46"/>
      <c r="C345" s="46"/>
      <c r="D345" s="46"/>
      <c r="E345" s="104"/>
      <c r="F345" s="104"/>
      <c r="G345" s="104"/>
      <c r="H345" s="104"/>
      <c r="I345" s="104"/>
      <c r="J345" s="104"/>
      <c r="K345" s="104"/>
      <c r="L345" s="104"/>
      <c r="M345" s="104"/>
      <c r="N345" s="104"/>
      <c r="O345" s="104"/>
      <c r="P345" s="104"/>
      <c r="Q345" s="106"/>
      <c r="R345" s="106"/>
      <c r="S345" s="106"/>
      <c r="T345" s="106"/>
      <c r="U345" s="106"/>
      <c r="V345" s="106"/>
      <c r="W345" s="106"/>
      <c r="X345" s="106"/>
      <c r="Y345" s="106"/>
      <c r="Z345" s="106"/>
      <c r="AA345" s="106"/>
      <c r="AB345" s="106"/>
    </row>
    <row r="346">
      <c r="A346" s="46"/>
      <c r="B346" s="46"/>
      <c r="C346" s="46"/>
      <c r="D346" s="46"/>
      <c r="E346" s="104"/>
      <c r="F346" s="104"/>
      <c r="G346" s="104"/>
      <c r="H346" s="104"/>
      <c r="I346" s="104"/>
      <c r="J346" s="104"/>
      <c r="K346" s="104"/>
      <c r="L346" s="104"/>
      <c r="M346" s="104"/>
      <c r="N346" s="104"/>
      <c r="O346" s="104"/>
      <c r="P346" s="104"/>
      <c r="Q346" s="106"/>
      <c r="R346" s="106"/>
      <c r="S346" s="106"/>
      <c r="T346" s="106"/>
      <c r="U346" s="106"/>
      <c r="V346" s="106"/>
      <c r="W346" s="106"/>
      <c r="X346" s="106"/>
      <c r="Y346" s="106"/>
      <c r="Z346" s="106"/>
      <c r="AA346" s="106"/>
      <c r="AB346" s="106"/>
    </row>
    <row r="347">
      <c r="A347" s="46"/>
      <c r="B347" s="46"/>
      <c r="C347" s="46"/>
      <c r="D347" s="46"/>
      <c r="E347" s="104"/>
      <c r="F347" s="104"/>
      <c r="G347" s="104"/>
      <c r="H347" s="104"/>
      <c r="I347" s="104"/>
      <c r="J347" s="104"/>
      <c r="K347" s="104"/>
      <c r="L347" s="104"/>
      <c r="M347" s="104"/>
      <c r="N347" s="104"/>
      <c r="O347" s="104"/>
      <c r="P347" s="104"/>
      <c r="Q347" s="106"/>
      <c r="R347" s="106"/>
      <c r="S347" s="106"/>
      <c r="T347" s="106"/>
      <c r="U347" s="106"/>
      <c r="V347" s="106"/>
      <c r="W347" s="106"/>
      <c r="X347" s="106"/>
      <c r="Y347" s="106"/>
      <c r="Z347" s="106"/>
      <c r="AA347" s="106"/>
      <c r="AB347" s="106"/>
    </row>
    <row r="348">
      <c r="A348" s="46"/>
      <c r="B348" s="46"/>
      <c r="C348" s="46"/>
      <c r="D348" s="46"/>
      <c r="E348" s="104"/>
      <c r="F348" s="104"/>
      <c r="G348" s="104"/>
      <c r="H348" s="104"/>
      <c r="I348" s="104"/>
      <c r="J348" s="104"/>
      <c r="K348" s="104"/>
      <c r="L348" s="104"/>
      <c r="M348" s="104"/>
      <c r="N348" s="104"/>
      <c r="O348" s="104"/>
      <c r="P348" s="104"/>
      <c r="Q348" s="106"/>
      <c r="R348" s="106"/>
      <c r="S348" s="106"/>
      <c r="T348" s="106"/>
      <c r="U348" s="106"/>
      <c r="V348" s="106"/>
      <c r="W348" s="106"/>
      <c r="X348" s="106"/>
      <c r="Y348" s="106"/>
      <c r="Z348" s="106"/>
      <c r="AA348" s="106"/>
      <c r="AB348" s="106"/>
    </row>
    <row r="349">
      <c r="A349" s="46"/>
      <c r="B349" s="46"/>
      <c r="C349" s="46"/>
      <c r="D349" s="46"/>
      <c r="E349" s="104"/>
      <c r="F349" s="104"/>
      <c r="G349" s="104"/>
      <c r="H349" s="104"/>
      <c r="I349" s="104"/>
      <c r="J349" s="104"/>
      <c r="K349" s="104"/>
      <c r="L349" s="104"/>
      <c r="M349" s="104"/>
      <c r="N349" s="104"/>
      <c r="O349" s="104"/>
      <c r="P349" s="104"/>
      <c r="Q349" s="106"/>
      <c r="R349" s="106"/>
      <c r="S349" s="106"/>
      <c r="T349" s="106"/>
      <c r="U349" s="106"/>
      <c r="V349" s="106"/>
      <c r="W349" s="106"/>
      <c r="X349" s="106"/>
      <c r="Y349" s="106"/>
      <c r="Z349" s="106"/>
      <c r="AA349" s="106"/>
      <c r="AB349" s="106"/>
    </row>
    <row r="350">
      <c r="A350" s="46"/>
      <c r="B350" s="46"/>
      <c r="C350" s="46"/>
      <c r="D350" s="46"/>
      <c r="E350" s="104"/>
      <c r="F350" s="104"/>
      <c r="G350" s="104"/>
      <c r="H350" s="104"/>
      <c r="I350" s="104"/>
      <c r="J350" s="104"/>
      <c r="K350" s="104"/>
      <c r="L350" s="104"/>
      <c r="M350" s="104"/>
      <c r="N350" s="104"/>
      <c r="O350" s="104"/>
      <c r="P350" s="104"/>
      <c r="Q350" s="106"/>
      <c r="R350" s="106"/>
      <c r="S350" s="106"/>
      <c r="T350" s="106"/>
      <c r="U350" s="106"/>
      <c r="V350" s="106"/>
      <c r="W350" s="106"/>
      <c r="X350" s="106"/>
      <c r="Y350" s="106"/>
      <c r="Z350" s="106"/>
      <c r="AA350" s="106"/>
      <c r="AB350" s="106"/>
    </row>
    <row r="351">
      <c r="A351" s="46"/>
      <c r="B351" s="46"/>
      <c r="C351" s="46"/>
      <c r="D351" s="46"/>
      <c r="E351" s="104"/>
      <c r="F351" s="104"/>
      <c r="G351" s="104"/>
      <c r="H351" s="104"/>
      <c r="I351" s="104"/>
      <c r="J351" s="104"/>
      <c r="K351" s="104"/>
      <c r="L351" s="104"/>
      <c r="M351" s="104"/>
      <c r="N351" s="104"/>
      <c r="O351" s="104"/>
      <c r="P351" s="104"/>
      <c r="Q351" s="106"/>
      <c r="R351" s="106"/>
      <c r="S351" s="106"/>
      <c r="T351" s="106"/>
      <c r="U351" s="106"/>
      <c r="V351" s="106"/>
      <c r="W351" s="106"/>
      <c r="X351" s="106"/>
      <c r="Y351" s="106"/>
      <c r="Z351" s="106"/>
      <c r="AA351" s="106"/>
      <c r="AB351" s="106"/>
    </row>
    <row r="352">
      <c r="A352" s="46"/>
      <c r="B352" s="46"/>
      <c r="C352" s="46"/>
      <c r="D352" s="46"/>
      <c r="E352" s="104"/>
      <c r="F352" s="104"/>
      <c r="G352" s="104"/>
      <c r="H352" s="104"/>
      <c r="I352" s="104"/>
      <c r="J352" s="104"/>
      <c r="K352" s="104"/>
      <c r="L352" s="104"/>
      <c r="M352" s="104"/>
      <c r="N352" s="104"/>
      <c r="O352" s="104"/>
      <c r="P352" s="104"/>
      <c r="Q352" s="106"/>
      <c r="R352" s="106"/>
      <c r="S352" s="106"/>
      <c r="T352" s="106"/>
      <c r="U352" s="106"/>
      <c r="V352" s="106"/>
      <c r="W352" s="106"/>
      <c r="X352" s="106"/>
      <c r="Y352" s="106"/>
      <c r="Z352" s="106"/>
      <c r="AA352" s="106"/>
      <c r="AB352" s="106"/>
    </row>
    <row r="353">
      <c r="A353" s="46"/>
      <c r="B353" s="46"/>
      <c r="C353" s="46"/>
      <c r="D353" s="46"/>
      <c r="E353" s="104"/>
      <c r="F353" s="104"/>
      <c r="G353" s="104"/>
      <c r="H353" s="104"/>
      <c r="I353" s="104"/>
      <c r="J353" s="104"/>
      <c r="K353" s="104"/>
      <c r="L353" s="104"/>
      <c r="M353" s="104"/>
      <c r="N353" s="104"/>
      <c r="O353" s="104"/>
      <c r="P353" s="104"/>
      <c r="Q353" s="106"/>
      <c r="R353" s="106"/>
      <c r="S353" s="106"/>
      <c r="T353" s="106"/>
      <c r="U353" s="106"/>
      <c r="V353" s="106"/>
      <c r="W353" s="106"/>
      <c r="X353" s="106"/>
      <c r="Y353" s="106"/>
      <c r="Z353" s="106"/>
      <c r="AA353" s="106"/>
      <c r="AB353" s="106"/>
    </row>
    <row r="354">
      <c r="A354" s="46"/>
      <c r="B354" s="46"/>
      <c r="C354" s="46"/>
      <c r="D354" s="46"/>
      <c r="E354" s="104"/>
      <c r="F354" s="104"/>
      <c r="G354" s="104"/>
      <c r="H354" s="104"/>
      <c r="I354" s="104"/>
      <c r="J354" s="104"/>
      <c r="K354" s="104"/>
      <c r="L354" s="104"/>
      <c r="M354" s="104"/>
      <c r="N354" s="104"/>
      <c r="O354" s="104"/>
      <c r="P354" s="104"/>
      <c r="Q354" s="106"/>
      <c r="R354" s="106"/>
      <c r="S354" s="106"/>
      <c r="T354" s="106"/>
      <c r="U354" s="106"/>
      <c r="V354" s="106"/>
      <c r="W354" s="106"/>
      <c r="X354" s="106"/>
      <c r="Y354" s="106"/>
      <c r="Z354" s="106"/>
      <c r="AA354" s="106"/>
      <c r="AB354" s="106"/>
    </row>
    <row r="355">
      <c r="A355" s="46"/>
      <c r="B355" s="46"/>
      <c r="C355" s="46"/>
      <c r="D355" s="46"/>
      <c r="E355" s="104"/>
      <c r="F355" s="104"/>
      <c r="G355" s="104"/>
      <c r="H355" s="104"/>
      <c r="I355" s="104"/>
      <c r="J355" s="104"/>
      <c r="K355" s="104"/>
      <c r="L355" s="104"/>
      <c r="M355" s="104"/>
      <c r="N355" s="104"/>
      <c r="O355" s="104"/>
      <c r="P355" s="104"/>
      <c r="Q355" s="106"/>
      <c r="R355" s="106"/>
      <c r="S355" s="106"/>
      <c r="T355" s="106"/>
      <c r="U355" s="106"/>
      <c r="V355" s="106"/>
      <c r="W355" s="106"/>
      <c r="X355" s="106"/>
      <c r="Y355" s="106"/>
      <c r="Z355" s="106"/>
      <c r="AA355" s="106"/>
      <c r="AB355" s="106"/>
    </row>
    <row r="356">
      <c r="A356" s="46"/>
      <c r="B356" s="46"/>
      <c r="C356" s="46"/>
      <c r="D356" s="46"/>
      <c r="E356" s="104"/>
      <c r="F356" s="104"/>
      <c r="G356" s="104"/>
      <c r="H356" s="104"/>
      <c r="I356" s="104"/>
      <c r="J356" s="104"/>
      <c r="K356" s="104"/>
      <c r="L356" s="104"/>
      <c r="M356" s="104"/>
      <c r="N356" s="104"/>
      <c r="O356" s="104"/>
      <c r="P356" s="104"/>
      <c r="Q356" s="106"/>
      <c r="R356" s="106"/>
      <c r="S356" s="106"/>
      <c r="T356" s="106"/>
      <c r="U356" s="106"/>
      <c r="V356" s="106"/>
      <c r="W356" s="106"/>
      <c r="X356" s="106"/>
      <c r="Y356" s="106"/>
      <c r="Z356" s="106"/>
      <c r="AA356" s="106"/>
      <c r="AB356" s="106"/>
    </row>
    <row r="357">
      <c r="A357" s="46"/>
      <c r="B357" s="46"/>
      <c r="C357" s="46"/>
      <c r="D357" s="46"/>
      <c r="E357" s="104"/>
      <c r="F357" s="104"/>
      <c r="G357" s="104"/>
      <c r="H357" s="104"/>
      <c r="I357" s="104"/>
      <c r="J357" s="104"/>
      <c r="K357" s="104"/>
      <c r="L357" s="104"/>
      <c r="M357" s="104"/>
      <c r="N357" s="104"/>
      <c r="O357" s="104"/>
      <c r="P357" s="104"/>
      <c r="Q357" s="106"/>
      <c r="R357" s="106"/>
      <c r="S357" s="106"/>
      <c r="T357" s="106"/>
      <c r="U357" s="106"/>
      <c r="V357" s="106"/>
      <c r="W357" s="106"/>
      <c r="X357" s="106"/>
      <c r="Y357" s="106"/>
      <c r="Z357" s="106"/>
      <c r="AA357" s="106"/>
      <c r="AB357" s="106"/>
    </row>
    <row r="358">
      <c r="A358" s="46"/>
      <c r="B358" s="46"/>
      <c r="C358" s="46"/>
      <c r="D358" s="46"/>
      <c r="E358" s="104"/>
      <c r="F358" s="104"/>
      <c r="G358" s="104"/>
      <c r="H358" s="104"/>
      <c r="I358" s="104"/>
      <c r="J358" s="104"/>
      <c r="K358" s="104"/>
      <c r="L358" s="104"/>
      <c r="M358" s="104"/>
      <c r="N358" s="104"/>
      <c r="O358" s="104"/>
      <c r="P358" s="104"/>
      <c r="Q358" s="106"/>
      <c r="R358" s="106"/>
      <c r="S358" s="106"/>
      <c r="T358" s="106"/>
      <c r="U358" s="106"/>
      <c r="V358" s="106"/>
      <c r="W358" s="106"/>
      <c r="X358" s="106"/>
      <c r="Y358" s="106"/>
      <c r="Z358" s="106"/>
      <c r="AA358" s="106"/>
      <c r="AB358" s="106"/>
    </row>
    <row r="359">
      <c r="A359" s="46"/>
      <c r="B359" s="46"/>
      <c r="C359" s="46"/>
      <c r="D359" s="46"/>
      <c r="E359" s="104"/>
      <c r="F359" s="104"/>
      <c r="G359" s="104"/>
      <c r="H359" s="104"/>
      <c r="I359" s="104"/>
      <c r="J359" s="104"/>
      <c r="K359" s="104"/>
      <c r="L359" s="104"/>
      <c r="M359" s="104"/>
      <c r="N359" s="104"/>
      <c r="O359" s="104"/>
      <c r="P359" s="104"/>
      <c r="Q359" s="106"/>
      <c r="R359" s="106"/>
      <c r="S359" s="106"/>
      <c r="T359" s="106"/>
      <c r="U359" s="106"/>
      <c r="V359" s="106"/>
      <c r="W359" s="106"/>
      <c r="X359" s="106"/>
      <c r="Y359" s="106"/>
      <c r="Z359" s="106"/>
      <c r="AA359" s="106"/>
      <c r="AB359" s="106"/>
    </row>
    <row r="360">
      <c r="A360" s="46"/>
      <c r="B360" s="46"/>
      <c r="C360" s="46"/>
      <c r="D360" s="46"/>
      <c r="E360" s="104"/>
      <c r="F360" s="104"/>
      <c r="G360" s="104"/>
      <c r="H360" s="104"/>
      <c r="I360" s="104"/>
      <c r="J360" s="104"/>
      <c r="K360" s="104"/>
      <c r="L360" s="104"/>
      <c r="M360" s="104"/>
      <c r="N360" s="104"/>
      <c r="O360" s="104"/>
      <c r="P360" s="104"/>
      <c r="Q360" s="106"/>
      <c r="R360" s="106"/>
      <c r="S360" s="106"/>
      <c r="T360" s="106"/>
      <c r="U360" s="106"/>
      <c r="V360" s="106"/>
      <c r="W360" s="106"/>
      <c r="X360" s="106"/>
      <c r="Y360" s="106"/>
      <c r="Z360" s="106"/>
      <c r="AA360" s="106"/>
      <c r="AB360" s="106"/>
    </row>
    <row r="361">
      <c r="A361" s="46"/>
      <c r="B361" s="46"/>
      <c r="C361" s="46"/>
      <c r="D361" s="46"/>
      <c r="E361" s="104"/>
      <c r="F361" s="104"/>
      <c r="G361" s="104"/>
      <c r="H361" s="104"/>
      <c r="I361" s="104"/>
      <c r="J361" s="104"/>
      <c r="K361" s="104"/>
      <c r="L361" s="104"/>
      <c r="M361" s="104"/>
      <c r="N361" s="104"/>
      <c r="O361" s="104"/>
      <c r="P361" s="104"/>
      <c r="Q361" s="106"/>
      <c r="R361" s="106"/>
      <c r="S361" s="106"/>
      <c r="T361" s="106"/>
      <c r="U361" s="106"/>
      <c r="V361" s="106"/>
      <c r="W361" s="106"/>
      <c r="X361" s="106"/>
      <c r="Y361" s="106"/>
      <c r="Z361" s="106"/>
      <c r="AA361" s="106"/>
      <c r="AB361" s="106"/>
    </row>
    <row r="362">
      <c r="A362" s="46"/>
      <c r="B362" s="46"/>
      <c r="C362" s="46"/>
      <c r="D362" s="46"/>
      <c r="E362" s="104"/>
      <c r="F362" s="104"/>
      <c r="G362" s="104"/>
      <c r="H362" s="104"/>
      <c r="I362" s="104"/>
      <c r="J362" s="104"/>
      <c r="K362" s="104"/>
      <c r="L362" s="104"/>
      <c r="M362" s="104"/>
      <c r="N362" s="104"/>
      <c r="O362" s="104"/>
      <c r="P362" s="104"/>
      <c r="Q362" s="106"/>
      <c r="R362" s="106"/>
      <c r="S362" s="106"/>
      <c r="T362" s="106"/>
      <c r="U362" s="106"/>
      <c r="V362" s="106"/>
      <c r="W362" s="106"/>
      <c r="X362" s="106"/>
      <c r="Y362" s="106"/>
      <c r="Z362" s="106"/>
      <c r="AA362" s="106"/>
      <c r="AB362" s="106"/>
    </row>
    <row r="363">
      <c r="A363" s="46"/>
      <c r="B363" s="46"/>
      <c r="C363" s="46"/>
      <c r="D363" s="46"/>
      <c r="E363" s="104"/>
      <c r="F363" s="104"/>
      <c r="G363" s="104"/>
      <c r="H363" s="104"/>
      <c r="I363" s="104"/>
      <c r="J363" s="104"/>
      <c r="K363" s="104"/>
      <c r="L363" s="104"/>
      <c r="M363" s="104"/>
      <c r="N363" s="104"/>
      <c r="O363" s="104"/>
      <c r="P363" s="104"/>
      <c r="Q363" s="106"/>
      <c r="R363" s="106"/>
      <c r="S363" s="106"/>
      <c r="T363" s="106"/>
      <c r="U363" s="106"/>
      <c r="V363" s="106"/>
      <c r="W363" s="106"/>
      <c r="X363" s="106"/>
      <c r="Y363" s="106"/>
      <c r="Z363" s="106"/>
      <c r="AA363" s="106"/>
      <c r="AB363" s="106"/>
    </row>
    <row r="364">
      <c r="A364" s="46"/>
      <c r="B364" s="46"/>
      <c r="C364" s="46"/>
      <c r="D364" s="46"/>
      <c r="E364" s="104"/>
      <c r="F364" s="104"/>
      <c r="G364" s="104"/>
      <c r="H364" s="104"/>
      <c r="I364" s="104"/>
      <c r="J364" s="104"/>
      <c r="K364" s="104"/>
      <c r="L364" s="104"/>
      <c r="M364" s="104"/>
      <c r="N364" s="104"/>
      <c r="O364" s="104"/>
      <c r="P364" s="104"/>
      <c r="Q364" s="106"/>
      <c r="R364" s="106"/>
      <c r="S364" s="106"/>
      <c r="T364" s="106"/>
      <c r="U364" s="106"/>
      <c r="V364" s="106"/>
      <c r="W364" s="106"/>
      <c r="X364" s="106"/>
      <c r="Y364" s="106"/>
      <c r="Z364" s="106"/>
      <c r="AA364" s="106"/>
      <c r="AB364" s="106"/>
    </row>
    <row r="365">
      <c r="A365" s="46"/>
      <c r="B365" s="46"/>
      <c r="C365" s="46"/>
      <c r="D365" s="46"/>
      <c r="E365" s="104"/>
      <c r="F365" s="104"/>
      <c r="G365" s="104"/>
      <c r="H365" s="104"/>
      <c r="I365" s="104"/>
      <c r="J365" s="104"/>
      <c r="K365" s="104"/>
      <c r="L365" s="104"/>
      <c r="M365" s="104"/>
      <c r="N365" s="104"/>
      <c r="O365" s="104"/>
      <c r="P365" s="104"/>
      <c r="Q365" s="106"/>
      <c r="R365" s="106"/>
      <c r="S365" s="106"/>
      <c r="T365" s="106"/>
      <c r="U365" s="106"/>
      <c r="V365" s="106"/>
      <c r="W365" s="106"/>
      <c r="X365" s="106"/>
      <c r="Y365" s="106"/>
      <c r="Z365" s="106"/>
      <c r="AA365" s="106"/>
      <c r="AB365" s="106"/>
    </row>
    <row r="366">
      <c r="A366" s="46"/>
      <c r="B366" s="46"/>
      <c r="C366" s="46"/>
      <c r="D366" s="46"/>
      <c r="E366" s="104"/>
      <c r="F366" s="104"/>
      <c r="G366" s="104"/>
      <c r="H366" s="104"/>
      <c r="I366" s="104"/>
      <c r="J366" s="104"/>
      <c r="K366" s="104"/>
      <c r="L366" s="104"/>
      <c r="M366" s="104"/>
      <c r="N366" s="104"/>
      <c r="O366" s="104"/>
      <c r="P366" s="104"/>
      <c r="Q366" s="106"/>
      <c r="R366" s="106"/>
      <c r="S366" s="106"/>
      <c r="T366" s="106"/>
      <c r="U366" s="106"/>
      <c r="V366" s="106"/>
      <c r="W366" s="106"/>
      <c r="X366" s="106"/>
      <c r="Y366" s="106"/>
      <c r="Z366" s="106"/>
      <c r="AA366" s="106"/>
      <c r="AB366" s="106"/>
    </row>
    <row r="367">
      <c r="A367" s="46"/>
      <c r="B367" s="46"/>
      <c r="C367" s="46"/>
      <c r="D367" s="46"/>
      <c r="E367" s="104"/>
      <c r="F367" s="104"/>
      <c r="G367" s="104"/>
      <c r="H367" s="104"/>
      <c r="I367" s="104"/>
      <c r="J367" s="104"/>
      <c r="K367" s="104"/>
      <c r="L367" s="104"/>
      <c r="M367" s="104"/>
      <c r="N367" s="104"/>
      <c r="O367" s="104"/>
      <c r="P367" s="104"/>
      <c r="Q367" s="106"/>
      <c r="R367" s="106"/>
      <c r="S367" s="106"/>
      <c r="T367" s="106"/>
      <c r="U367" s="106"/>
      <c r="V367" s="106"/>
      <c r="W367" s="106"/>
      <c r="X367" s="106"/>
      <c r="Y367" s="106"/>
      <c r="Z367" s="106"/>
      <c r="AA367" s="106"/>
      <c r="AB367" s="106"/>
    </row>
    <row r="368">
      <c r="A368" s="46"/>
      <c r="B368" s="46"/>
      <c r="C368" s="46"/>
      <c r="D368" s="46"/>
      <c r="E368" s="104"/>
      <c r="F368" s="104"/>
      <c r="G368" s="104"/>
      <c r="H368" s="104"/>
      <c r="I368" s="104"/>
      <c r="J368" s="104"/>
      <c r="K368" s="104"/>
      <c r="L368" s="104"/>
      <c r="M368" s="104"/>
      <c r="N368" s="104"/>
      <c r="O368" s="104"/>
      <c r="P368" s="104"/>
      <c r="Q368" s="106"/>
      <c r="R368" s="106"/>
      <c r="S368" s="106"/>
      <c r="T368" s="106"/>
      <c r="U368" s="106"/>
      <c r="V368" s="106"/>
      <c r="W368" s="106"/>
      <c r="X368" s="106"/>
      <c r="Y368" s="106"/>
      <c r="Z368" s="106"/>
      <c r="AA368" s="106"/>
      <c r="AB368" s="106"/>
    </row>
    <row r="369">
      <c r="A369" s="46"/>
      <c r="B369" s="46"/>
      <c r="C369" s="46"/>
      <c r="D369" s="46"/>
      <c r="E369" s="104"/>
      <c r="F369" s="104"/>
      <c r="G369" s="104"/>
      <c r="H369" s="104"/>
      <c r="I369" s="104"/>
      <c r="J369" s="104"/>
      <c r="K369" s="104"/>
      <c r="L369" s="104"/>
      <c r="M369" s="104"/>
      <c r="N369" s="104"/>
      <c r="O369" s="104"/>
      <c r="P369" s="104"/>
      <c r="Q369" s="106"/>
      <c r="R369" s="106"/>
      <c r="S369" s="106"/>
      <c r="T369" s="106"/>
      <c r="U369" s="106"/>
      <c r="V369" s="106"/>
      <c r="W369" s="106"/>
      <c r="X369" s="106"/>
      <c r="Y369" s="106"/>
      <c r="Z369" s="106"/>
      <c r="AA369" s="106"/>
      <c r="AB369" s="106"/>
    </row>
    <row r="370">
      <c r="A370" s="46"/>
      <c r="B370" s="46"/>
      <c r="C370" s="46"/>
      <c r="D370" s="46"/>
      <c r="E370" s="104"/>
      <c r="F370" s="104"/>
      <c r="G370" s="104"/>
      <c r="H370" s="104"/>
      <c r="I370" s="104"/>
      <c r="J370" s="104"/>
      <c r="K370" s="104"/>
      <c r="L370" s="104"/>
      <c r="M370" s="104"/>
      <c r="N370" s="104"/>
      <c r="O370" s="104"/>
      <c r="P370" s="104"/>
      <c r="Q370" s="106"/>
      <c r="R370" s="106"/>
      <c r="S370" s="106"/>
      <c r="T370" s="106"/>
      <c r="U370" s="106"/>
      <c r="V370" s="106"/>
      <c r="W370" s="106"/>
      <c r="X370" s="106"/>
      <c r="Y370" s="106"/>
      <c r="Z370" s="106"/>
      <c r="AA370" s="106"/>
      <c r="AB370" s="106"/>
    </row>
    <row r="371">
      <c r="A371" s="46"/>
      <c r="B371" s="46"/>
      <c r="C371" s="46"/>
      <c r="D371" s="46"/>
      <c r="E371" s="104"/>
      <c r="F371" s="104"/>
      <c r="G371" s="104"/>
      <c r="H371" s="104"/>
      <c r="I371" s="104"/>
      <c r="J371" s="104"/>
      <c r="K371" s="104"/>
      <c r="L371" s="104"/>
      <c r="M371" s="104"/>
      <c r="N371" s="104"/>
      <c r="O371" s="104"/>
      <c r="P371" s="104"/>
      <c r="Q371" s="106"/>
      <c r="R371" s="106"/>
      <c r="S371" s="106"/>
      <c r="T371" s="106"/>
      <c r="U371" s="106"/>
      <c r="V371" s="106"/>
      <c r="W371" s="106"/>
      <c r="X371" s="106"/>
      <c r="Y371" s="106"/>
      <c r="Z371" s="106"/>
      <c r="AA371" s="106"/>
      <c r="AB371" s="106"/>
    </row>
    <row r="372">
      <c r="A372" s="46"/>
      <c r="B372" s="46"/>
      <c r="C372" s="46"/>
      <c r="D372" s="46"/>
      <c r="E372" s="104"/>
      <c r="F372" s="104"/>
      <c r="G372" s="104"/>
      <c r="H372" s="104"/>
      <c r="I372" s="104"/>
      <c r="J372" s="104"/>
      <c r="K372" s="104"/>
      <c r="L372" s="104"/>
      <c r="M372" s="104"/>
      <c r="N372" s="104"/>
      <c r="O372" s="104"/>
      <c r="P372" s="104"/>
      <c r="Q372" s="106"/>
      <c r="R372" s="106"/>
      <c r="S372" s="106"/>
      <c r="T372" s="106"/>
      <c r="U372" s="106"/>
      <c r="V372" s="106"/>
      <c r="W372" s="106"/>
      <c r="X372" s="106"/>
      <c r="Y372" s="106"/>
      <c r="Z372" s="106"/>
      <c r="AA372" s="106"/>
      <c r="AB372" s="106"/>
    </row>
    <row r="373">
      <c r="A373" s="46"/>
      <c r="B373" s="46"/>
      <c r="C373" s="46"/>
      <c r="D373" s="46"/>
      <c r="E373" s="104"/>
      <c r="F373" s="104"/>
      <c r="G373" s="104"/>
      <c r="H373" s="104"/>
      <c r="I373" s="104"/>
      <c r="J373" s="104"/>
      <c r="K373" s="104"/>
      <c r="L373" s="104"/>
      <c r="M373" s="104"/>
      <c r="N373" s="104"/>
      <c r="O373" s="104"/>
      <c r="P373" s="104"/>
      <c r="Q373" s="106"/>
      <c r="R373" s="106"/>
      <c r="S373" s="106"/>
      <c r="T373" s="106"/>
      <c r="U373" s="106"/>
      <c r="V373" s="106"/>
      <c r="W373" s="106"/>
      <c r="X373" s="106"/>
      <c r="Y373" s="106"/>
      <c r="Z373" s="106"/>
      <c r="AA373" s="106"/>
      <c r="AB373" s="106"/>
    </row>
    <row r="374">
      <c r="A374" s="46"/>
      <c r="B374" s="46"/>
      <c r="C374" s="46"/>
      <c r="D374" s="46"/>
      <c r="E374" s="104"/>
      <c r="F374" s="104"/>
      <c r="G374" s="104"/>
      <c r="H374" s="104"/>
      <c r="I374" s="104"/>
      <c r="J374" s="104"/>
      <c r="K374" s="104"/>
      <c r="L374" s="104"/>
      <c r="M374" s="104"/>
      <c r="N374" s="104"/>
      <c r="O374" s="104"/>
      <c r="P374" s="104"/>
      <c r="Q374" s="106"/>
      <c r="R374" s="106"/>
      <c r="S374" s="106"/>
      <c r="T374" s="106"/>
      <c r="U374" s="106"/>
      <c r="V374" s="106"/>
      <c r="W374" s="106"/>
      <c r="X374" s="106"/>
      <c r="Y374" s="106"/>
      <c r="Z374" s="106"/>
      <c r="AA374" s="106"/>
      <c r="AB374" s="106"/>
    </row>
    <row r="375">
      <c r="A375" s="46"/>
      <c r="B375" s="46"/>
      <c r="C375" s="46"/>
      <c r="D375" s="46"/>
      <c r="E375" s="104"/>
      <c r="F375" s="104"/>
      <c r="G375" s="104"/>
      <c r="H375" s="104"/>
      <c r="I375" s="104"/>
      <c r="J375" s="104"/>
      <c r="K375" s="104"/>
      <c r="L375" s="104"/>
      <c r="M375" s="104"/>
      <c r="N375" s="104"/>
      <c r="O375" s="104"/>
      <c r="P375" s="104"/>
      <c r="Q375" s="106"/>
      <c r="R375" s="106"/>
      <c r="S375" s="106"/>
      <c r="T375" s="106"/>
      <c r="U375" s="106"/>
      <c r="V375" s="106"/>
      <c r="W375" s="106"/>
      <c r="X375" s="106"/>
      <c r="Y375" s="106"/>
      <c r="Z375" s="106"/>
      <c r="AA375" s="106"/>
      <c r="AB375" s="106"/>
    </row>
    <row r="376">
      <c r="A376" s="46"/>
      <c r="B376" s="46"/>
      <c r="C376" s="46"/>
      <c r="D376" s="46"/>
      <c r="E376" s="104"/>
      <c r="F376" s="104"/>
      <c r="G376" s="104"/>
      <c r="H376" s="104"/>
      <c r="I376" s="104"/>
      <c r="J376" s="104"/>
      <c r="K376" s="104"/>
      <c r="L376" s="104"/>
      <c r="M376" s="104"/>
      <c r="N376" s="104"/>
      <c r="O376" s="104"/>
      <c r="P376" s="104"/>
      <c r="Q376" s="106"/>
      <c r="R376" s="106"/>
      <c r="S376" s="106"/>
      <c r="T376" s="106"/>
      <c r="U376" s="106"/>
      <c r="V376" s="106"/>
      <c r="W376" s="106"/>
      <c r="X376" s="106"/>
      <c r="Y376" s="106"/>
      <c r="Z376" s="106"/>
      <c r="AA376" s="106"/>
      <c r="AB376" s="106"/>
    </row>
    <row r="377">
      <c r="A377" s="46"/>
      <c r="B377" s="46"/>
      <c r="C377" s="46"/>
      <c r="D377" s="46"/>
      <c r="E377" s="104"/>
      <c r="F377" s="104"/>
      <c r="G377" s="104"/>
      <c r="H377" s="104"/>
      <c r="I377" s="104"/>
      <c r="J377" s="104"/>
      <c r="K377" s="104"/>
      <c r="L377" s="104"/>
      <c r="M377" s="104"/>
      <c r="N377" s="104"/>
      <c r="O377" s="104"/>
      <c r="P377" s="104"/>
      <c r="Q377" s="106"/>
      <c r="R377" s="106"/>
      <c r="S377" s="106"/>
      <c r="T377" s="106"/>
      <c r="U377" s="106"/>
      <c r="V377" s="106"/>
      <c r="W377" s="106"/>
      <c r="X377" s="106"/>
      <c r="Y377" s="106"/>
      <c r="Z377" s="106"/>
      <c r="AA377" s="106"/>
      <c r="AB377" s="106"/>
    </row>
    <row r="378">
      <c r="A378" s="46"/>
      <c r="B378" s="46"/>
      <c r="C378" s="46"/>
      <c r="D378" s="46"/>
      <c r="E378" s="104"/>
      <c r="F378" s="104"/>
      <c r="G378" s="104"/>
      <c r="H378" s="104"/>
      <c r="I378" s="104"/>
      <c r="J378" s="104"/>
      <c r="K378" s="104"/>
      <c r="L378" s="104"/>
      <c r="M378" s="104"/>
      <c r="N378" s="104"/>
      <c r="O378" s="104"/>
      <c r="P378" s="104"/>
      <c r="Q378" s="106"/>
      <c r="R378" s="106"/>
      <c r="S378" s="106"/>
      <c r="T378" s="106"/>
      <c r="U378" s="106"/>
      <c r="V378" s="106"/>
      <c r="W378" s="106"/>
      <c r="X378" s="106"/>
      <c r="Y378" s="106"/>
      <c r="Z378" s="106"/>
      <c r="AA378" s="106"/>
      <c r="AB378" s="106"/>
    </row>
    <row r="379">
      <c r="A379" s="46"/>
      <c r="B379" s="46"/>
      <c r="C379" s="46"/>
      <c r="D379" s="46"/>
      <c r="E379" s="104"/>
      <c r="F379" s="104"/>
      <c r="G379" s="104"/>
      <c r="H379" s="104"/>
      <c r="I379" s="104"/>
      <c r="J379" s="104"/>
      <c r="K379" s="104"/>
      <c r="L379" s="104"/>
      <c r="M379" s="104"/>
      <c r="N379" s="104"/>
      <c r="O379" s="104"/>
      <c r="P379" s="104"/>
      <c r="Q379" s="106"/>
      <c r="R379" s="106"/>
      <c r="S379" s="106"/>
      <c r="T379" s="106"/>
      <c r="U379" s="106"/>
      <c r="V379" s="106"/>
      <c r="W379" s="106"/>
      <c r="X379" s="106"/>
      <c r="Y379" s="106"/>
      <c r="Z379" s="106"/>
      <c r="AA379" s="106"/>
      <c r="AB379" s="106"/>
    </row>
    <row r="380">
      <c r="A380" s="46"/>
      <c r="B380" s="46"/>
      <c r="C380" s="46"/>
      <c r="D380" s="46"/>
      <c r="E380" s="104"/>
      <c r="F380" s="104"/>
      <c r="G380" s="104"/>
      <c r="H380" s="104"/>
      <c r="I380" s="104"/>
      <c r="J380" s="104"/>
      <c r="K380" s="104"/>
      <c r="L380" s="104"/>
      <c r="M380" s="104"/>
      <c r="N380" s="104"/>
      <c r="O380" s="104"/>
      <c r="P380" s="104"/>
      <c r="Q380" s="106"/>
      <c r="R380" s="106"/>
      <c r="S380" s="106"/>
      <c r="T380" s="106"/>
      <c r="U380" s="106"/>
      <c r="V380" s="106"/>
      <c r="W380" s="106"/>
      <c r="X380" s="106"/>
      <c r="Y380" s="106"/>
      <c r="Z380" s="106"/>
      <c r="AA380" s="106"/>
      <c r="AB380" s="106"/>
    </row>
    <row r="381">
      <c r="A381" s="46"/>
      <c r="B381" s="46"/>
      <c r="C381" s="46"/>
      <c r="D381" s="46"/>
      <c r="E381" s="104"/>
      <c r="F381" s="104"/>
      <c r="G381" s="104"/>
      <c r="H381" s="104"/>
      <c r="I381" s="104"/>
      <c r="J381" s="104"/>
      <c r="K381" s="104"/>
      <c r="L381" s="104"/>
      <c r="M381" s="104"/>
      <c r="N381" s="104"/>
      <c r="O381" s="104"/>
      <c r="P381" s="104"/>
      <c r="Q381" s="106"/>
      <c r="R381" s="106"/>
      <c r="S381" s="106"/>
      <c r="T381" s="106"/>
      <c r="U381" s="106"/>
      <c r="V381" s="106"/>
      <c r="W381" s="106"/>
      <c r="X381" s="106"/>
      <c r="Y381" s="106"/>
      <c r="Z381" s="106"/>
      <c r="AA381" s="106"/>
      <c r="AB381" s="106"/>
    </row>
    <row r="382">
      <c r="A382" s="46"/>
      <c r="B382" s="46"/>
      <c r="C382" s="46"/>
      <c r="D382" s="46"/>
      <c r="E382" s="104"/>
      <c r="F382" s="104"/>
      <c r="G382" s="104"/>
      <c r="H382" s="104"/>
      <c r="I382" s="104"/>
      <c r="J382" s="104"/>
      <c r="K382" s="104"/>
      <c r="L382" s="104"/>
      <c r="M382" s="104"/>
      <c r="N382" s="104"/>
      <c r="O382" s="104"/>
      <c r="P382" s="104"/>
      <c r="Q382" s="106"/>
      <c r="R382" s="106"/>
      <c r="S382" s="106"/>
      <c r="T382" s="106"/>
      <c r="U382" s="106"/>
      <c r="V382" s="106"/>
      <c r="W382" s="106"/>
      <c r="X382" s="106"/>
      <c r="Y382" s="106"/>
      <c r="Z382" s="106"/>
      <c r="AA382" s="106"/>
      <c r="AB382" s="106"/>
    </row>
    <row r="383">
      <c r="A383" s="46"/>
      <c r="B383" s="46"/>
      <c r="C383" s="46"/>
      <c r="D383" s="46"/>
      <c r="E383" s="104"/>
      <c r="F383" s="104"/>
      <c r="G383" s="104"/>
      <c r="H383" s="104"/>
      <c r="I383" s="104"/>
      <c r="J383" s="104"/>
      <c r="K383" s="104"/>
      <c r="L383" s="104"/>
      <c r="M383" s="104"/>
      <c r="N383" s="104"/>
      <c r="O383" s="104"/>
      <c r="P383" s="104"/>
      <c r="Q383" s="106"/>
      <c r="R383" s="106"/>
      <c r="S383" s="106"/>
      <c r="T383" s="106"/>
      <c r="U383" s="106"/>
      <c r="V383" s="106"/>
      <c r="W383" s="106"/>
      <c r="X383" s="106"/>
      <c r="Y383" s="106"/>
      <c r="Z383" s="106"/>
      <c r="AA383" s="106"/>
      <c r="AB383" s="106"/>
    </row>
    <row r="384">
      <c r="A384" s="46"/>
      <c r="B384" s="46"/>
      <c r="C384" s="46"/>
      <c r="D384" s="46"/>
      <c r="E384" s="104"/>
      <c r="F384" s="104"/>
      <c r="G384" s="104"/>
      <c r="H384" s="104"/>
      <c r="I384" s="104"/>
      <c r="J384" s="104"/>
      <c r="K384" s="104"/>
      <c r="L384" s="104"/>
      <c r="M384" s="104"/>
      <c r="N384" s="104"/>
      <c r="O384" s="104"/>
      <c r="P384" s="104"/>
      <c r="Q384" s="106"/>
      <c r="R384" s="106"/>
      <c r="S384" s="106"/>
      <c r="T384" s="106"/>
      <c r="U384" s="106"/>
      <c r="V384" s="106"/>
      <c r="W384" s="106"/>
      <c r="X384" s="106"/>
      <c r="Y384" s="106"/>
      <c r="Z384" s="106"/>
      <c r="AA384" s="106"/>
      <c r="AB384" s="106"/>
    </row>
    <row r="385">
      <c r="A385" s="46"/>
      <c r="B385" s="46"/>
      <c r="C385" s="46"/>
      <c r="D385" s="46"/>
      <c r="E385" s="104"/>
      <c r="F385" s="104"/>
      <c r="G385" s="104"/>
      <c r="H385" s="104"/>
      <c r="I385" s="104"/>
      <c r="J385" s="104"/>
      <c r="K385" s="104"/>
      <c r="L385" s="104"/>
      <c r="M385" s="104"/>
      <c r="N385" s="104"/>
      <c r="O385" s="104"/>
      <c r="P385" s="104"/>
      <c r="Q385" s="106"/>
      <c r="R385" s="106"/>
      <c r="S385" s="106"/>
      <c r="T385" s="106"/>
      <c r="U385" s="106"/>
      <c r="V385" s="106"/>
      <c r="W385" s="106"/>
      <c r="X385" s="106"/>
      <c r="Y385" s="106"/>
      <c r="Z385" s="106"/>
      <c r="AA385" s="106"/>
      <c r="AB385" s="106"/>
    </row>
    <row r="386">
      <c r="A386" s="46"/>
      <c r="B386" s="46"/>
      <c r="C386" s="46"/>
      <c r="D386" s="46"/>
      <c r="E386" s="104"/>
      <c r="F386" s="104"/>
      <c r="G386" s="104"/>
      <c r="H386" s="104"/>
      <c r="I386" s="104"/>
      <c r="J386" s="104"/>
      <c r="K386" s="104"/>
      <c r="L386" s="104"/>
      <c r="M386" s="104"/>
      <c r="N386" s="104"/>
      <c r="O386" s="104"/>
      <c r="P386" s="104"/>
      <c r="Q386" s="106"/>
      <c r="R386" s="106"/>
      <c r="S386" s="106"/>
      <c r="T386" s="106"/>
      <c r="U386" s="106"/>
      <c r="V386" s="106"/>
      <c r="W386" s="106"/>
      <c r="X386" s="106"/>
      <c r="Y386" s="106"/>
      <c r="Z386" s="106"/>
      <c r="AA386" s="106"/>
      <c r="AB386" s="106"/>
    </row>
    <row r="387">
      <c r="A387" s="46"/>
      <c r="B387" s="46"/>
      <c r="C387" s="46"/>
      <c r="D387" s="46"/>
      <c r="E387" s="104"/>
      <c r="F387" s="104"/>
      <c r="G387" s="104"/>
      <c r="H387" s="104"/>
      <c r="I387" s="104"/>
      <c r="J387" s="104"/>
      <c r="K387" s="104"/>
      <c r="L387" s="104"/>
      <c r="M387" s="104"/>
      <c r="N387" s="104"/>
      <c r="O387" s="104"/>
      <c r="P387" s="104"/>
      <c r="Q387" s="106"/>
      <c r="R387" s="106"/>
      <c r="S387" s="106"/>
      <c r="T387" s="106"/>
      <c r="U387" s="106"/>
      <c r="V387" s="106"/>
      <c r="W387" s="106"/>
      <c r="X387" s="106"/>
      <c r="Y387" s="106"/>
      <c r="Z387" s="106"/>
      <c r="AA387" s="106"/>
      <c r="AB387" s="106"/>
    </row>
    <row r="388">
      <c r="A388" s="46"/>
      <c r="B388" s="46"/>
      <c r="C388" s="46"/>
      <c r="D388" s="46"/>
      <c r="E388" s="104"/>
      <c r="F388" s="104"/>
      <c r="G388" s="104"/>
      <c r="H388" s="104"/>
      <c r="I388" s="104"/>
      <c r="J388" s="104"/>
      <c r="K388" s="104"/>
      <c r="L388" s="104"/>
      <c r="M388" s="104"/>
      <c r="N388" s="104"/>
      <c r="O388" s="104"/>
      <c r="P388" s="104"/>
      <c r="Q388" s="106"/>
      <c r="R388" s="106"/>
      <c r="S388" s="106"/>
      <c r="T388" s="106"/>
      <c r="U388" s="106"/>
      <c r="V388" s="106"/>
      <c r="W388" s="106"/>
      <c r="X388" s="106"/>
      <c r="Y388" s="106"/>
      <c r="Z388" s="106"/>
      <c r="AA388" s="106"/>
      <c r="AB388" s="106"/>
    </row>
    <row r="389">
      <c r="A389" s="46"/>
      <c r="B389" s="46"/>
      <c r="C389" s="46"/>
      <c r="D389" s="46"/>
      <c r="E389" s="104"/>
      <c r="F389" s="104"/>
      <c r="G389" s="104"/>
      <c r="H389" s="104"/>
      <c r="I389" s="104"/>
      <c r="J389" s="104"/>
      <c r="K389" s="104"/>
      <c r="L389" s="104"/>
      <c r="M389" s="104"/>
      <c r="N389" s="104"/>
      <c r="O389" s="104"/>
      <c r="P389" s="104"/>
      <c r="Q389" s="106"/>
      <c r="R389" s="106"/>
      <c r="S389" s="106"/>
      <c r="T389" s="106"/>
      <c r="U389" s="106"/>
      <c r="V389" s="106"/>
      <c r="W389" s="106"/>
      <c r="X389" s="106"/>
      <c r="Y389" s="106"/>
      <c r="Z389" s="106"/>
      <c r="AA389" s="106"/>
      <c r="AB389" s="106"/>
    </row>
    <row r="390">
      <c r="A390" s="46"/>
      <c r="B390" s="46"/>
      <c r="C390" s="46"/>
      <c r="D390" s="46"/>
      <c r="E390" s="104"/>
      <c r="F390" s="104"/>
      <c r="G390" s="104"/>
      <c r="H390" s="104"/>
      <c r="I390" s="104"/>
      <c r="J390" s="104"/>
      <c r="K390" s="104"/>
      <c r="L390" s="104"/>
      <c r="M390" s="104"/>
      <c r="N390" s="104"/>
      <c r="O390" s="104"/>
      <c r="P390" s="104"/>
      <c r="Q390" s="106"/>
      <c r="R390" s="106"/>
      <c r="S390" s="106"/>
      <c r="T390" s="106"/>
      <c r="U390" s="106"/>
      <c r="V390" s="106"/>
      <c r="W390" s="106"/>
      <c r="X390" s="106"/>
      <c r="Y390" s="106"/>
      <c r="Z390" s="106"/>
      <c r="AA390" s="106"/>
      <c r="AB390" s="106"/>
    </row>
    <row r="391">
      <c r="A391" s="46"/>
      <c r="B391" s="46"/>
      <c r="C391" s="46"/>
      <c r="D391" s="46"/>
      <c r="E391" s="104"/>
      <c r="F391" s="104"/>
      <c r="G391" s="104"/>
      <c r="H391" s="104"/>
      <c r="I391" s="104"/>
      <c r="J391" s="104"/>
      <c r="K391" s="104"/>
      <c r="L391" s="104"/>
      <c r="M391" s="104"/>
      <c r="N391" s="104"/>
      <c r="O391" s="104"/>
      <c r="P391" s="104"/>
      <c r="Q391" s="106"/>
      <c r="R391" s="106"/>
      <c r="S391" s="106"/>
      <c r="T391" s="106"/>
      <c r="U391" s="106"/>
      <c r="V391" s="106"/>
      <c r="W391" s="106"/>
      <c r="X391" s="106"/>
      <c r="Y391" s="106"/>
      <c r="Z391" s="106"/>
      <c r="AA391" s="106"/>
      <c r="AB391" s="106"/>
    </row>
    <row r="392">
      <c r="A392" s="46"/>
      <c r="B392" s="46"/>
      <c r="C392" s="46"/>
      <c r="D392" s="46"/>
      <c r="E392" s="104"/>
      <c r="F392" s="104"/>
      <c r="G392" s="104"/>
      <c r="H392" s="104"/>
      <c r="I392" s="104"/>
      <c r="J392" s="104"/>
      <c r="K392" s="104"/>
      <c r="L392" s="104"/>
      <c r="M392" s="104"/>
      <c r="N392" s="104"/>
      <c r="O392" s="104"/>
      <c r="P392" s="104"/>
      <c r="Q392" s="106"/>
      <c r="R392" s="106"/>
      <c r="S392" s="106"/>
      <c r="T392" s="106"/>
      <c r="U392" s="106"/>
      <c r="V392" s="106"/>
      <c r="W392" s="106"/>
      <c r="X392" s="106"/>
      <c r="Y392" s="106"/>
      <c r="Z392" s="106"/>
      <c r="AA392" s="106"/>
      <c r="AB392" s="106"/>
    </row>
    <row r="393">
      <c r="A393" s="46"/>
      <c r="B393" s="46"/>
      <c r="C393" s="46"/>
      <c r="D393" s="46"/>
      <c r="E393" s="104"/>
      <c r="F393" s="104"/>
      <c r="G393" s="104"/>
      <c r="H393" s="104"/>
      <c r="I393" s="104"/>
      <c r="J393" s="104"/>
      <c r="K393" s="104"/>
      <c r="L393" s="104"/>
      <c r="M393" s="104"/>
      <c r="N393" s="104"/>
      <c r="O393" s="104"/>
      <c r="P393" s="104"/>
      <c r="Q393" s="106"/>
      <c r="R393" s="106"/>
      <c r="S393" s="106"/>
      <c r="T393" s="106"/>
      <c r="U393" s="106"/>
      <c r="V393" s="106"/>
      <c r="W393" s="106"/>
      <c r="X393" s="106"/>
      <c r="Y393" s="106"/>
      <c r="Z393" s="106"/>
      <c r="AA393" s="106"/>
      <c r="AB393" s="106"/>
    </row>
    <row r="394">
      <c r="A394" s="46"/>
      <c r="B394" s="46"/>
      <c r="C394" s="46"/>
      <c r="D394" s="46"/>
      <c r="E394" s="104"/>
      <c r="F394" s="104"/>
      <c r="G394" s="104"/>
      <c r="H394" s="104"/>
      <c r="I394" s="104"/>
      <c r="J394" s="104"/>
      <c r="K394" s="104"/>
      <c r="L394" s="104"/>
      <c r="M394" s="104"/>
      <c r="N394" s="104"/>
      <c r="O394" s="104"/>
      <c r="P394" s="104"/>
      <c r="Q394" s="106"/>
      <c r="R394" s="106"/>
      <c r="S394" s="106"/>
      <c r="T394" s="106"/>
      <c r="U394" s="106"/>
      <c r="V394" s="106"/>
      <c r="W394" s="106"/>
      <c r="X394" s="106"/>
      <c r="Y394" s="106"/>
      <c r="Z394" s="106"/>
      <c r="AA394" s="106"/>
      <c r="AB394" s="106"/>
    </row>
    <row r="395">
      <c r="A395" s="46"/>
      <c r="B395" s="46"/>
      <c r="C395" s="46"/>
      <c r="D395" s="46"/>
      <c r="E395" s="104"/>
      <c r="F395" s="104"/>
      <c r="G395" s="104"/>
      <c r="H395" s="104"/>
      <c r="I395" s="104"/>
      <c r="J395" s="104"/>
      <c r="K395" s="104"/>
      <c r="L395" s="104"/>
      <c r="M395" s="104"/>
      <c r="N395" s="104"/>
      <c r="O395" s="104"/>
      <c r="P395" s="104"/>
      <c r="Q395" s="106"/>
      <c r="R395" s="106"/>
      <c r="S395" s="106"/>
      <c r="T395" s="106"/>
      <c r="U395" s="106"/>
      <c r="V395" s="106"/>
      <c r="W395" s="106"/>
      <c r="X395" s="106"/>
      <c r="Y395" s="106"/>
      <c r="Z395" s="106"/>
      <c r="AA395" s="106"/>
      <c r="AB395" s="106"/>
    </row>
    <row r="396">
      <c r="A396" s="46"/>
      <c r="B396" s="46"/>
      <c r="C396" s="46"/>
      <c r="D396" s="46"/>
      <c r="E396" s="104"/>
      <c r="F396" s="104"/>
      <c r="G396" s="104"/>
      <c r="H396" s="104"/>
      <c r="I396" s="104"/>
      <c r="J396" s="104"/>
      <c r="K396" s="104"/>
      <c r="L396" s="104"/>
      <c r="M396" s="104"/>
      <c r="N396" s="104"/>
      <c r="O396" s="104"/>
      <c r="P396" s="104"/>
      <c r="Q396" s="106"/>
      <c r="R396" s="106"/>
      <c r="S396" s="106"/>
      <c r="T396" s="106"/>
      <c r="U396" s="106"/>
      <c r="V396" s="106"/>
      <c r="W396" s="106"/>
      <c r="X396" s="106"/>
      <c r="Y396" s="106"/>
      <c r="Z396" s="106"/>
      <c r="AA396" s="106"/>
      <c r="AB396" s="106"/>
    </row>
    <row r="397">
      <c r="A397" s="46"/>
      <c r="B397" s="46"/>
      <c r="C397" s="46"/>
      <c r="D397" s="46"/>
      <c r="E397" s="104"/>
      <c r="F397" s="104"/>
      <c r="G397" s="104"/>
      <c r="H397" s="104"/>
      <c r="I397" s="104"/>
      <c r="J397" s="104"/>
      <c r="K397" s="104"/>
      <c r="L397" s="104"/>
      <c r="M397" s="104"/>
      <c r="N397" s="104"/>
      <c r="O397" s="104"/>
      <c r="P397" s="104"/>
      <c r="Q397" s="106"/>
      <c r="R397" s="106"/>
      <c r="S397" s="106"/>
      <c r="T397" s="106"/>
      <c r="U397" s="106"/>
      <c r="V397" s="106"/>
      <c r="W397" s="106"/>
      <c r="X397" s="106"/>
      <c r="Y397" s="106"/>
      <c r="Z397" s="106"/>
      <c r="AA397" s="106"/>
      <c r="AB397" s="106"/>
    </row>
    <row r="398">
      <c r="A398" s="46"/>
      <c r="B398" s="46"/>
      <c r="C398" s="46"/>
      <c r="D398" s="46"/>
      <c r="E398" s="104"/>
      <c r="F398" s="104"/>
      <c r="G398" s="104"/>
      <c r="H398" s="104"/>
      <c r="I398" s="104"/>
      <c r="J398" s="104"/>
      <c r="K398" s="104"/>
      <c r="L398" s="104"/>
      <c r="M398" s="104"/>
      <c r="N398" s="104"/>
      <c r="O398" s="104"/>
      <c r="P398" s="104"/>
      <c r="Q398" s="106"/>
      <c r="R398" s="106"/>
      <c r="S398" s="106"/>
      <c r="T398" s="106"/>
      <c r="U398" s="106"/>
      <c r="V398" s="106"/>
      <c r="W398" s="106"/>
      <c r="X398" s="106"/>
      <c r="Y398" s="106"/>
      <c r="Z398" s="106"/>
      <c r="AA398" s="106"/>
      <c r="AB398" s="106"/>
    </row>
    <row r="399">
      <c r="A399" s="46"/>
      <c r="B399" s="46"/>
      <c r="C399" s="46"/>
      <c r="D399" s="46"/>
      <c r="E399" s="104"/>
      <c r="F399" s="104"/>
      <c r="G399" s="104"/>
      <c r="H399" s="104"/>
      <c r="I399" s="104"/>
      <c r="J399" s="104"/>
      <c r="K399" s="104"/>
      <c r="L399" s="104"/>
      <c r="M399" s="104"/>
      <c r="N399" s="104"/>
      <c r="O399" s="104"/>
      <c r="P399" s="104"/>
      <c r="Q399" s="106"/>
      <c r="R399" s="106"/>
      <c r="S399" s="106"/>
      <c r="T399" s="106"/>
      <c r="U399" s="106"/>
      <c r="V399" s="106"/>
      <c r="W399" s="106"/>
      <c r="X399" s="106"/>
      <c r="Y399" s="106"/>
      <c r="Z399" s="106"/>
      <c r="AA399" s="106"/>
      <c r="AB399" s="106"/>
    </row>
    <row r="400">
      <c r="A400" s="46"/>
      <c r="B400" s="46"/>
      <c r="C400" s="46"/>
      <c r="D400" s="46"/>
      <c r="E400" s="104"/>
      <c r="F400" s="104"/>
      <c r="G400" s="104"/>
      <c r="H400" s="104"/>
      <c r="I400" s="104"/>
      <c r="J400" s="104"/>
      <c r="K400" s="104"/>
      <c r="L400" s="104"/>
      <c r="M400" s="104"/>
      <c r="N400" s="104"/>
      <c r="O400" s="104"/>
      <c r="P400" s="104"/>
      <c r="Q400" s="106"/>
      <c r="R400" s="106"/>
      <c r="S400" s="106"/>
      <c r="T400" s="106"/>
      <c r="U400" s="106"/>
      <c r="V400" s="106"/>
      <c r="W400" s="106"/>
      <c r="X400" s="106"/>
      <c r="Y400" s="106"/>
      <c r="Z400" s="106"/>
      <c r="AA400" s="106"/>
      <c r="AB400" s="106"/>
    </row>
    <row r="401">
      <c r="A401" s="46"/>
      <c r="B401" s="46"/>
      <c r="C401" s="46"/>
      <c r="D401" s="46"/>
      <c r="E401" s="104"/>
      <c r="F401" s="104"/>
      <c r="G401" s="104"/>
      <c r="H401" s="104"/>
      <c r="I401" s="104"/>
      <c r="J401" s="104"/>
      <c r="K401" s="104"/>
      <c r="L401" s="104"/>
      <c r="M401" s="104"/>
      <c r="N401" s="104"/>
      <c r="O401" s="104"/>
      <c r="P401" s="104"/>
      <c r="Q401" s="106"/>
      <c r="R401" s="106"/>
      <c r="S401" s="106"/>
      <c r="T401" s="106"/>
      <c r="U401" s="106"/>
      <c r="V401" s="106"/>
      <c r="W401" s="106"/>
      <c r="X401" s="106"/>
      <c r="Y401" s="106"/>
      <c r="Z401" s="106"/>
      <c r="AA401" s="106"/>
      <c r="AB401" s="106"/>
    </row>
    <row r="402">
      <c r="A402" s="46"/>
      <c r="B402" s="46"/>
      <c r="C402" s="46"/>
      <c r="D402" s="46"/>
      <c r="E402" s="104"/>
      <c r="F402" s="104"/>
      <c r="G402" s="104"/>
      <c r="H402" s="104"/>
      <c r="I402" s="104"/>
      <c r="J402" s="104"/>
      <c r="K402" s="104"/>
      <c r="L402" s="104"/>
      <c r="M402" s="104"/>
      <c r="N402" s="104"/>
      <c r="O402" s="104"/>
      <c r="P402" s="104"/>
      <c r="Q402" s="106"/>
      <c r="R402" s="106"/>
      <c r="S402" s="106"/>
      <c r="T402" s="106"/>
      <c r="U402" s="106"/>
      <c r="V402" s="106"/>
      <c r="W402" s="106"/>
      <c r="X402" s="106"/>
      <c r="Y402" s="106"/>
      <c r="Z402" s="106"/>
      <c r="AA402" s="106"/>
      <c r="AB402" s="106"/>
    </row>
    <row r="403">
      <c r="A403" s="46"/>
      <c r="B403" s="46"/>
      <c r="C403" s="46"/>
      <c r="D403" s="46"/>
      <c r="E403" s="104"/>
      <c r="F403" s="104"/>
      <c r="G403" s="104"/>
      <c r="H403" s="104"/>
      <c r="I403" s="104"/>
      <c r="J403" s="104"/>
      <c r="K403" s="104"/>
      <c r="L403" s="104"/>
      <c r="M403" s="104"/>
      <c r="N403" s="104"/>
      <c r="O403" s="104"/>
      <c r="P403" s="104"/>
      <c r="Q403" s="106"/>
      <c r="R403" s="106"/>
      <c r="S403" s="106"/>
      <c r="T403" s="106"/>
      <c r="U403" s="106"/>
      <c r="V403" s="106"/>
      <c r="W403" s="106"/>
      <c r="X403" s="106"/>
      <c r="Y403" s="106"/>
      <c r="Z403" s="106"/>
      <c r="AA403" s="106"/>
      <c r="AB403" s="106"/>
    </row>
    <row r="404">
      <c r="A404" s="46"/>
      <c r="B404" s="46"/>
      <c r="C404" s="46"/>
      <c r="D404" s="46"/>
      <c r="E404" s="104"/>
      <c r="F404" s="104"/>
      <c r="G404" s="104"/>
      <c r="H404" s="104"/>
      <c r="I404" s="104"/>
      <c r="J404" s="104"/>
      <c r="K404" s="104"/>
      <c r="L404" s="104"/>
      <c r="M404" s="104"/>
      <c r="N404" s="104"/>
      <c r="O404" s="104"/>
      <c r="P404" s="104"/>
      <c r="Q404" s="106"/>
      <c r="R404" s="106"/>
      <c r="S404" s="106"/>
      <c r="T404" s="106"/>
      <c r="U404" s="106"/>
      <c r="V404" s="106"/>
      <c r="W404" s="106"/>
      <c r="X404" s="106"/>
      <c r="Y404" s="106"/>
      <c r="Z404" s="106"/>
      <c r="AA404" s="106"/>
      <c r="AB404" s="106"/>
    </row>
    <row r="405">
      <c r="A405" s="46"/>
      <c r="B405" s="46"/>
      <c r="C405" s="46"/>
      <c r="D405" s="46"/>
      <c r="E405" s="104"/>
      <c r="F405" s="104"/>
      <c r="G405" s="104"/>
      <c r="H405" s="104"/>
      <c r="I405" s="104"/>
      <c r="J405" s="104"/>
      <c r="K405" s="104"/>
      <c r="L405" s="104"/>
      <c r="M405" s="104"/>
      <c r="N405" s="104"/>
      <c r="O405" s="104"/>
      <c r="P405" s="104"/>
      <c r="Q405" s="106"/>
      <c r="R405" s="106"/>
      <c r="S405" s="106"/>
      <c r="T405" s="106"/>
      <c r="U405" s="106"/>
      <c r="V405" s="106"/>
      <c r="W405" s="106"/>
      <c r="X405" s="106"/>
      <c r="Y405" s="106"/>
      <c r="Z405" s="106"/>
      <c r="AA405" s="106"/>
      <c r="AB405" s="106"/>
    </row>
    <row r="406">
      <c r="A406" s="46"/>
      <c r="B406" s="46"/>
      <c r="C406" s="46"/>
      <c r="D406" s="46"/>
      <c r="E406" s="104"/>
      <c r="F406" s="104"/>
      <c r="G406" s="104"/>
      <c r="H406" s="104"/>
      <c r="I406" s="104"/>
      <c r="J406" s="104"/>
      <c r="K406" s="104"/>
      <c r="L406" s="104"/>
      <c r="M406" s="104"/>
      <c r="N406" s="104"/>
      <c r="O406" s="104"/>
      <c r="P406" s="104"/>
      <c r="Q406" s="106"/>
      <c r="R406" s="106"/>
      <c r="S406" s="106"/>
      <c r="T406" s="106"/>
      <c r="U406" s="106"/>
      <c r="V406" s="106"/>
      <c r="W406" s="106"/>
      <c r="X406" s="106"/>
      <c r="Y406" s="106"/>
      <c r="Z406" s="106"/>
      <c r="AA406" s="106"/>
      <c r="AB406" s="106"/>
    </row>
    <row r="407">
      <c r="A407" s="46"/>
      <c r="B407" s="46"/>
      <c r="C407" s="46"/>
      <c r="D407" s="46"/>
      <c r="E407" s="104"/>
      <c r="F407" s="104"/>
      <c r="G407" s="104"/>
      <c r="H407" s="104"/>
      <c r="I407" s="104"/>
      <c r="J407" s="104"/>
      <c r="K407" s="104"/>
      <c r="L407" s="104"/>
      <c r="M407" s="104"/>
      <c r="N407" s="104"/>
      <c r="O407" s="104"/>
      <c r="P407" s="104"/>
      <c r="Q407" s="106"/>
      <c r="R407" s="106"/>
      <c r="S407" s="106"/>
      <c r="T407" s="106"/>
      <c r="U407" s="106"/>
      <c r="V407" s="106"/>
      <c r="W407" s="106"/>
      <c r="X407" s="106"/>
      <c r="Y407" s="106"/>
      <c r="Z407" s="106"/>
      <c r="AA407" s="106"/>
      <c r="AB407" s="106"/>
    </row>
    <row r="408">
      <c r="A408" s="46"/>
      <c r="B408" s="46"/>
      <c r="C408" s="46"/>
      <c r="D408" s="46"/>
      <c r="E408" s="104"/>
      <c r="F408" s="104"/>
      <c r="G408" s="104"/>
      <c r="H408" s="104"/>
      <c r="I408" s="104"/>
      <c r="J408" s="104"/>
      <c r="K408" s="104"/>
      <c r="L408" s="104"/>
      <c r="M408" s="104"/>
      <c r="N408" s="104"/>
      <c r="O408" s="104"/>
      <c r="P408" s="104"/>
      <c r="Q408" s="106"/>
      <c r="R408" s="106"/>
      <c r="S408" s="106"/>
      <c r="T408" s="106"/>
      <c r="U408" s="106"/>
      <c r="V408" s="106"/>
      <c r="W408" s="106"/>
      <c r="X408" s="106"/>
      <c r="Y408" s="106"/>
      <c r="Z408" s="106"/>
      <c r="AA408" s="106"/>
      <c r="AB408" s="106"/>
    </row>
    <row r="409">
      <c r="A409" s="46"/>
      <c r="B409" s="46"/>
      <c r="C409" s="46"/>
      <c r="D409" s="46"/>
      <c r="E409" s="104"/>
      <c r="F409" s="104"/>
      <c r="G409" s="104"/>
      <c r="H409" s="104"/>
      <c r="I409" s="104"/>
      <c r="J409" s="104"/>
      <c r="K409" s="104"/>
      <c r="L409" s="104"/>
      <c r="M409" s="104"/>
      <c r="N409" s="104"/>
      <c r="O409" s="104"/>
      <c r="P409" s="104"/>
      <c r="Q409" s="106"/>
      <c r="R409" s="106"/>
      <c r="S409" s="106"/>
      <c r="T409" s="106"/>
      <c r="U409" s="106"/>
      <c r="V409" s="106"/>
      <c r="W409" s="106"/>
      <c r="X409" s="106"/>
      <c r="Y409" s="106"/>
      <c r="Z409" s="106"/>
      <c r="AA409" s="106"/>
      <c r="AB409" s="106"/>
    </row>
    <row r="410">
      <c r="A410" s="46"/>
      <c r="B410" s="46"/>
      <c r="C410" s="46"/>
      <c r="D410" s="46"/>
      <c r="E410" s="104"/>
      <c r="F410" s="104"/>
      <c r="G410" s="104"/>
      <c r="H410" s="104"/>
      <c r="I410" s="104"/>
      <c r="J410" s="104"/>
      <c r="K410" s="104"/>
      <c r="L410" s="104"/>
      <c r="M410" s="104"/>
      <c r="N410" s="104"/>
      <c r="O410" s="104"/>
      <c r="P410" s="104"/>
      <c r="Q410" s="106"/>
      <c r="R410" s="106"/>
      <c r="S410" s="106"/>
      <c r="T410" s="106"/>
      <c r="U410" s="106"/>
      <c r="V410" s="106"/>
      <c r="W410" s="106"/>
      <c r="X410" s="106"/>
      <c r="Y410" s="106"/>
      <c r="Z410" s="106"/>
      <c r="AA410" s="106"/>
      <c r="AB410" s="106"/>
    </row>
    <row r="411">
      <c r="A411" s="46"/>
      <c r="B411" s="46"/>
      <c r="C411" s="46"/>
      <c r="D411" s="46"/>
      <c r="E411" s="104"/>
      <c r="F411" s="104"/>
      <c r="G411" s="104"/>
      <c r="H411" s="104"/>
      <c r="I411" s="104"/>
      <c r="J411" s="104"/>
      <c r="K411" s="104"/>
      <c r="L411" s="104"/>
      <c r="M411" s="104"/>
      <c r="N411" s="104"/>
      <c r="O411" s="104"/>
      <c r="P411" s="104"/>
      <c r="Q411" s="106"/>
      <c r="R411" s="106"/>
      <c r="S411" s="106"/>
      <c r="T411" s="106"/>
      <c r="U411" s="106"/>
      <c r="V411" s="106"/>
      <c r="W411" s="106"/>
      <c r="X411" s="106"/>
      <c r="Y411" s="106"/>
      <c r="Z411" s="106"/>
      <c r="AA411" s="106"/>
      <c r="AB411" s="106"/>
    </row>
    <row r="412">
      <c r="A412" s="46"/>
      <c r="B412" s="46"/>
      <c r="C412" s="46"/>
      <c r="D412" s="46"/>
      <c r="E412" s="104"/>
      <c r="F412" s="104"/>
      <c r="G412" s="104"/>
      <c r="H412" s="104"/>
      <c r="I412" s="104"/>
      <c r="J412" s="104"/>
      <c r="K412" s="104"/>
      <c r="L412" s="104"/>
      <c r="M412" s="104"/>
      <c r="N412" s="104"/>
      <c r="O412" s="104"/>
      <c r="P412" s="104"/>
      <c r="Q412" s="106"/>
      <c r="R412" s="106"/>
      <c r="S412" s="106"/>
      <c r="T412" s="106"/>
      <c r="U412" s="106"/>
      <c r="V412" s="106"/>
      <c r="W412" s="106"/>
      <c r="X412" s="106"/>
      <c r="Y412" s="106"/>
      <c r="Z412" s="106"/>
      <c r="AA412" s="106"/>
      <c r="AB412" s="106"/>
    </row>
    <row r="413">
      <c r="A413" s="46"/>
      <c r="B413" s="46"/>
      <c r="C413" s="46"/>
      <c r="D413" s="46"/>
      <c r="E413" s="104"/>
      <c r="F413" s="104"/>
      <c r="G413" s="104"/>
      <c r="H413" s="104"/>
      <c r="I413" s="104"/>
      <c r="J413" s="104"/>
      <c r="K413" s="104"/>
      <c r="L413" s="104"/>
      <c r="M413" s="104"/>
      <c r="N413" s="104"/>
      <c r="O413" s="104"/>
      <c r="P413" s="104"/>
      <c r="Q413" s="106"/>
      <c r="R413" s="106"/>
      <c r="S413" s="106"/>
      <c r="T413" s="106"/>
      <c r="U413" s="106"/>
      <c r="V413" s="106"/>
      <c r="W413" s="106"/>
      <c r="X413" s="106"/>
      <c r="Y413" s="106"/>
      <c r="Z413" s="106"/>
      <c r="AA413" s="106"/>
      <c r="AB413" s="106"/>
    </row>
    <row r="414">
      <c r="A414" s="46"/>
      <c r="B414" s="46"/>
      <c r="C414" s="46"/>
      <c r="D414" s="46"/>
      <c r="E414" s="104"/>
      <c r="F414" s="104"/>
      <c r="G414" s="104"/>
      <c r="H414" s="104"/>
      <c r="I414" s="104"/>
      <c r="J414" s="104"/>
      <c r="K414" s="104"/>
      <c r="L414" s="104"/>
      <c r="M414" s="104"/>
      <c r="N414" s="104"/>
      <c r="O414" s="104"/>
      <c r="P414" s="104"/>
      <c r="Q414" s="106"/>
      <c r="R414" s="106"/>
      <c r="S414" s="106"/>
      <c r="T414" s="106"/>
      <c r="U414" s="106"/>
      <c r="V414" s="106"/>
      <c r="W414" s="106"/>
      <c r="X414" s="106"/>
      <c r="Y414" s="106"/>
      <c r="Z414" s="106"/>
      <c r="AA414" s="106"/>
      <c r="AB414" s="106"/>
    </row>
    <row r="415">
      <c r="A415" s="46"/>
      <c r="B415" s="46"/>
      <c r="C415" s="46"/>
      <c r="D415" s="46"/>
      <c r="E415" s="104"/>
      <c r="F415" s="104"/>
      <c r="G415" s="104"/>
      <c r="H415" s="104"/>
      <c r="I415" s="104"/>
      <c r="J415" s="104"/>
      <c r="K415" s="104"/>
      <c r="L415" s="104"/>
      <c r="M415" s="104"/>
      <c r="N415" s="104"/>
      <c r="O415" s="104"/>
      <c r="P415" s="104"/>
      <c r="Q415" s="106"/>
      <c r="R415" s="106"/>
      <c r="S415" s="106"/>
      <c r="T415" s="106"/>
      <c r="U415" s="106"/>
      <c r="V415" s="106"/>
      <c r="W415" s="106"/>
      <c r="X415" s="106"/>
      <c r="Y415" s="106"/>
      <c r="Z415" s="106"/>
      <c r="AA415" s="106"/>
      <c r="AB415" s="106"/>
    </row>
    <row r="416">
      <c r="A416" s="46"/>
      <c r="B416" s="46"/>
      <c r="C416" s="46"/>
      <c r="D416" s="46"/>
      <c r="E416" s="104"/>
      <c r="F416" s="104"/>
      <c r="G416" s="104"/>
      <c r="H416" s="104"/>
      <c r="I416" s="104"/>
      <c r="J416" s="104"/>
      <c r="K416" s="104"/>
      <c r="L416" s="104"/>
      <c r="M416" s="104"/>
      <c r="N416" s="104"/>
      <c r="O416" s="104"/>
      <c r="P416" s="104"/>
      <c r="Q416" s="106"/>
      <c r="R416" s="106"/>
      <c r="S416" s="106"/>
      <c r="T416" s="106"/>
      <c r="U416" s="106"/>
      <c r="V416" s="106"/>
      <c r="W416" s="106"/>
      <c r="X416" s="106"/>
      <c r="Y416" s="106"/>
      <c r="Z416" s="106"/>
      <c r="AA416" s="106"/>
      <c r="AB416" s="106"/>
    </row>
    <row r="417">
      <c r="A417" s="46"/>
      <c r="B417" s="46"/>
      <c r="C417" s="46"/>
      <c r="D417" s="46"/>
      <c r="E417" s="104"/>
      <c r="F417" s="104"/>
      <c r="G417" s="104"/>
      <c r="H417" s="104"/>
      <c r="I417" s="104"/>
      <c r="J417" s="104"/>
      <c r="K417" s="104"/>
      <c r="L417" s="104"/>
      <c r="M417" s="104"/>
      <c r="N417" s="104"/>
      <c r="O417" s="104"/>
      <c r="P417" s="104"/>
      <c r="Q417" s="106"/>
      <c r="R417" s="106"/>
      <c r="S417" s="106"/>
      <c r="T417" s="106"/>
      <c r="U417" s="106"/>
      <c r="V417" s="106"/>
      <c r="W417" s="106"/>
      <c r="X417" s="106"/>
      <c r="Y417" s="106"/>
      <c r="Z417" s="106"/>
      <c r="AA417" s="106"/>
      <c r="AB417" s="106"/>
    </row>
    <row r="418">
      <c r="A418" s="46"/>
      <c r="B418" s="46"/>
      <c r="C418" s="46"/>
      <c r="D418" s="46"/>
      <c r="E418" s="104"/>
      <c r="F418" s="104"/>
      <c r="G418" s="104"/>
      <c r="H418" s="104"/>
      <c r="I418" s="104"/>
      <c r="J418" s="104"/>
      <c r="K418" s="104"/>
      <c r="L418" s="104"/>
      <c r="M418" s="104"/>
      <c r="N418" s="104"/>
      <c r="O418" s="104"/>
      <c r="P418" s="104"/>
      <c r="Q418" s="106"/>
      <c r="R418" s="106"/>
      <c r="S418" s="106"/>
      <c r="T418" s="106"/>
      <c r="U418" s="106"/>
      <c r="V418" s="106"/>
      <c r="W418" s="106"/>
      <c r="X418" s="106"/>
      <c r="Y418" s="106"/>
      <c r="Z418" s="106"/>
      <c r="AA418" s="106"/>
      <c r="AB418" s="106"/>
    </row>
    <row r="419">
      <c r="A419" s="46"/>
      <c r="B419" s="46"/>
      <c r="C419" s="46"/>
      <c r="D419" s="46"/>
      <c r="E419" s="104"/>
      <c r="F419" s="104"/>
      <c r="G419" s="104"/>
      <c r="H419" s="104"/>
      <c r="I419" s="104"/>
      <c r="J419" s="104"/>
      <c r="K419" s="104"/>
      <c r="L419" s="104"/>
      <c r="M419" s="104"/>
      <c r="N419" s="104"/>
      <c r="O419" s="104"/>
      <c r="P419" s="104"/>
      <c r="Q419" s="106"/>
      <c r="R419" s="106"/>
      <c r="S419" s="106"/>
      <c r="T419" s="106"/>
      <c r="U419" s="106"/>
      <c r="V419" s="106"/>
      <c r="W419" s="106"/>
      <c r="X419" s="106"/>
      <c r="Y419" s="106"/>
      <c r="Z419" s="106"/>
      <c r="AA419" s="106"/>
      <c r="AB419" s="106"/>
    </row>
    <row r="420">
      <c r="A420" s="46"/>
      <c r="B420" s="46"/>
      <c r="C420" s="46"/>
      <c r="D420" s="46"/>
      <c r="E420" s="104"/>
      <c r="F420" s="104"/>
      <c r="G420" s="104"/>
      <c r="H420" s="104"/>
      <c r="I420" s="104"/>
      <c r="J420" s="104"/>
      <c r="K420" s="104"/>
      <c r="L420" s="104"/>
      <c r="M420" s="104"/>
      <c r="N420" s="104"/>
      <c r="O420" s="104"/>
      <c r="P420" s="104"/>
      <c r="Q420" s="106"/>
      <c r="R420" s="106"/>
      <c r="S420" s="106"/>
      <c r="T420" s="106"/>
      <c r="U420" s="106"/>
      <c r="V420" s="106"/>
      <c r="W420" s="106"/>
      <c r="X420" s="106"/>
      <c r="Y420" s="106"/>
      <c r="Z420" s="106"/>
      <c r="AA420" s="106"/>
      <c r="AB420" s="106"/>
    </row>
    <row r="421">
      <c r="A421" s="46"/>
      <c r="B421" s="46"/>
      <c r="C421" s="46"/>
      <c r="D421" s="46"/>
      <c r="E421" s="104"/>
      <c r="F421" s="104"/>
      <c r="G421" s="104"/>
      <c r="H421" s="104"/>
      <c r="I421" s="104"/>
      <c r="J421" s="104"/>
      <c r="K421" s="104"/>
      <c r="L421" s="104"/>
      <c r="M421" s="104"/>
      <c r="N421" s="104"/>
      <c r="O421" s="104"/>
      <c r="P421" s="104"/>
      <c r="Q421" s="106"/>
      <c r="R421" s="106"/>
      <c r="S421" s="106"/>
      <c r="T421" s="106"/>
      <c r="U421" s="106"/>
      <c r="V421" s="106"/>
      <c r="W421" s="106"/>
      <c r="X421" s="106"/>
      <c r="Y421" s="106"/>
      <c r="Z421" s="106"/>
      <c r="AA421" s="106"/>
      <c r="AB421" s="106"/>
    </row>
    <row r="422">
      <c r="A422" s="46"/>
      <c r="B422" s="46"/>
      <c r="C422" s="46"/>
      <c r="D422" s="46"/>
      <c r="E422" s="104"/>
      <c r="F422" s="104"/>
      <c r="G422" s="104"/>
      <c r="H422" s="104"/>
      <c r="I422" s="104"/>
      <c r="J422" s="104"/>
      <c r="K422" s="104"/>
      <c r="L422" s="104"/>
      <c r="M422" s="104"/>
      <c r="N422" s="104"/>
      <c r="O422" s="104"/>
      <c r="P422" s="104"/>
      <c r="Q422" s="106"/>
      <c r="R422" s="106"/>
      <c r="S422" s="106"/>
      <c r="T422" s="106"/>
      <c r="U422" s="106"/>
      <c r="V422" s="106"/>
      <c r="W422" s="106"/>
      <c r="X422" s="106"/>
      <c r="Y422" s="106"/>
      <c r="Z422" s="106"/>
      <c r="AA422" s="106"/>
      <c r="AB422" s="106"/>
    </row>
    <row r="423">
      <c r="A423" s="46"/>
      <c r="B423" s="46"/>
      <c r="C423" s="46"/>
      <c r="D423" s="46"/>
      <c r="E423" s="104"/>
      <c r="F423" s="104"/>
      <c r="G423" s="104"/>
      <c r="H423" s="104"/>
      <c r="I423" s="104"/>
      <c r="J423" s="104"/>
      <c r="K423" s="104"/>
      <c r="L423" s="104"/>
      <c r="M423" s="104"/>
      <c r="N423" s="104"/>
      <c r="O423" s="104"/>
      <c r="P423" s="104"/>
      <c r="Q423" s="106"/>
      <c r="R423" s="106"/>
      <c r="S423" s="106"/>
      <c r="T423" s="106"/>
      <c r="U423" s="106"/>
      <c r="V423" s="106"/>
      <c r="W423" s="106"/>
      <c r="X423" s="106"/>
      <c r="Y423" s="106"/>
      <c r="Z423" s="106"/>
      <c r="AA423" s="106"/>
      <c r="AB423" s="106"/>
    </row>
    <row r="424">
      <c r="A424" s="46"/>
      <c r="B424" s="46"/>
      <c r="C424" s="46"/>
      <c r="D424" s="46"/>
      <c r="E424" s="104"/>
      <c r="F424" s="104"/>
      <c r="G424" s="104"/>
      <c r="H424" s="104"/>
      <c r="I424" s="104"/>
      <c r="J424" s="104"/>
      <c r="K424" s="104"/>
      <c r="L424" s="104"/>
      <c r="M424" s="104"/>
      <c r="N424" s="104"/>
      <c r="O424" s="104"/>
      <c r="P424" s="104"/>
      <c r="Q424" s="106"/>
      <c r="R424" s="106"/>
      <c r="S424" s="106"/>
      <c r="T424" s="106"/>
      <c r="U424" s="106"/>
      <c r="V424" s="106"/>
      <c r="W424" s="106"/>
      <c r="X424" s="106"/>
      <c r="Y424" s="106"/>
      <c r="Z424" s="106"/>
      <c r="AA424" s="106"/>
      <c r="AB424" s="106"/>
    </row>
    <row r="425">
      <c r="A425" s="46"/>
      <c r="B425" s="46"/>
      <c r="C425" s="46"/>
      <c r="D425" s="46"/>
      <c r="E425" s="104"/>
      <c r="F425" s="104"/>
      <c r="G425" s="104"/>
      <c r="H425" s="104"/>
      <c r="I425" s="104"/>
      <c r="J425" s="104"/>
      <c r="K425" s="104"/>
      <c r="L425" s="104"/>
      <c r="M425" s="104"/>
      <c r="N425" s="104"/>
      <c r="O425" s="104"/>
      <c r="P425" s="104"/>
      <c r="Q425" s="106"/>
      <c r="R425" s="106"/>
      <c r="S425" s="106"/>
      <c r="T425" s="106"/>
      <c r="U425" s="106"/>
      <c r="V425" s="106"/>
      <c r="W425" s="106"/>
      <c r="X425" s="106"/>
      <c r="Y425" s="106"/>
      <c r="Z425" s="106"/>
      <c r="AA425" s="106"/>
      <c r="AB425" s="106"/>
    </row>
    <row r="426">
      <c r="A426" s="46"/>
      <c r="B426" s="46"/>
      <c r="C426" s="46"/>
      <c r="D426" s="46"/>
      <c r="E426" s="104"/>
      <c r="F426" s="104"/>
      <c r="G426" s="104"/>
      <c r="H426" s="104"/>
      <c r="I426" s="104"/>
      <c r="J426" s="104"/>
      <c r="K426" s="104"/>
      <c r="L426" s="104"/>
      <c r="M426" s="104"/>
      <c r="N426" s="104"/>
      <c r="O426" s="104"/>
      <c r="P426" s="104"/>
      <c r="Q426" s="106"/>
      <c r="R426" s="106"/>
      <c r="S426" s="106"/>
      <c r="T426" s="106"/>
      <c r="U426" s="106"/>
      <c r="V426" s="106"/>
      <c r="W426" s="106"/>
      <c r="X426" s="106"/>
      <c r="Y426" s="106"/>
      <c r="Z426" s="106"/>
      <c r="AA426" s="106"/>
      <c r="AB426" s="106"/>
    </row>
    <row r="427">
      <c r="A427" s="46"/>
      <c r="B427" s="46"/>
      <c r="C427" s="46"/>
      <c r="D427" s="46"/>
      <c r="E427" s="104"/>
      <c r="F427" s="104"/>
      <c r="G427" s="104"/>
      <c r="H427" s="104"/>
      <c r="I427" s="104"/>
      <c r="J427" s="104"/>
      <c r="K427" s="104"/>
      <c r="L427" s="104"/>
      <c r="M427" s="104"/>
      <c r="N427" s="104"/>
      <c r="O427" s="104"/>
      <c r="P427" s="104"/>
      <c r="Q427" s="106"/>
      <c r="R427" s="106"/>
      <c r="S427" s="106"/>
      <c r="T427" s="106"/>
      <c r="U427" s="106"/>
      <c r="V427" s="106"/>
      <c r="W427" s="106"/>
      <c r="X427" s="106"/>
      <c r="Y427" s="106"/>
      <c r="Z427" s="106"/>
      <c r="AA427" s="106"/>
      <c r="AB427" s="106"/>
    </row>
    <row r="428">
      <c r="A428" s="46"/>
      <c r="B428" s="46"/>
      <c r="C428" s="46"/>
      <c r="D428" s="46"/>
      <c r="E428" s="104"/>
      <c r="F428" s="104"/>
      <c r="G428" s="104"/>
      <c r="H428" s="104"/>
      <c r="I428" s="104"/>
      <c r="J428" s="104"/>
      <c r="K428" s="104"/>
      <c r="L428" s="104"/>
      <c r="M428" s="104"/>
      <c r="N428" s="104"/>
      <c r="O428" s="104"/>
      <c r="P428" s="104"/>
      <c r="Q428" s="106"/>
      <c r="R428" s="106"/>
      <c r="S428" s="106"/>
      <c r="T428" s="106"/>
      <c r="U428" s="106"/>
      <c r="V428" s="106"/>
      <c r="W428" s="106"/>
      <c r="X428" s="106"/>
      <c r="Y428" s="106"/>
      <c r="Z428" s="106"/>
      <c r="AA428" s="106"/>
      <c r="AB428" s="106"/>
    </row>
    <row r="429">
      <c r="A429" s="46"/>
      <c r="B429" s="46"/>
      <c r="C429" s="46"/>
      <c r="D429" s="46"/>
      <c r="E429" s="104"/>
      <c r="F429" s="104"/>
      <c r="G429" s="104"/>
      <c r="H429" s="104"/>
      <c r="I429" s="104"/>
      <c r="J429" s="104"/>
      <c r="K429" s="104"/>
      <c r="L429" s="104"/>
      <c r="M429" s="104"/>
      <c r="N429" s="104"/>
      <c r="O429" s="104"/>
      <c r="P429" s="104"/>
      <c r="Q429" s="106"/>
      <c r="R429" s="106"/>
      <c r="S429" s="106"/>
      <c r="T429" s="106"/>
      <c r="U429" s="106"/>
      <c r="V429" s="106"/>
      <c r="W429" s="106"/>
      <c r="X429" s="106"/>
      <c r="Y429" s="106"/>
      <c r="Z429" s="106"/>
      <c r="AA429" s="106"/>
      <c r="AB429" s="106"/>
    </row>
    <row r="430">
      <c r="A430" s="46"/>
      <c r="B430" s="46"/>
      <c r="C430" s="46"/>
      <c r="D430" s="46"/>
      <c r="E430" s="104"/>
      <c r="F430" s="104"/>
      <c r="G430" s="104"/>
      <c r="H430" s="104"/>
      <c r="I430" s="104"/>
      <c r="J430" s="104"/>
      <c r="K430" s="104"/>
      <c r="L430" s="104"/>
      <c r="M430" s="104"/>
      <c r="N430" s="104"/>
      <c r="O430" s="104"/>
      <c r="P430" s="104"/>
      <c r="Q430" s="106"/>
      <c r="R430" s="106"/>
      <c r="S430" s="106"/>
      <c r="T430" s="106"/>
      <c r="U430" s="106"/>
      <c r="V430" s="106"/>
      <c r="W430" s="106"/>
      <c r="X430" s="106"/>
      <c r="Y430" s="106"/>
      <c r="Z430" s="106"/>
      <c r="AA430" s="106"/>
      <c r="AB430" s="106"/>
    </row>
    <row r="431">
      <c r="A431" s="46"/>
      <c r="B431" s="46"/>
      <c r="C431" s="46"/>
      <c r="D431" s="46"/>
      <c r="E431" s="104"/>
      <c r="F431" s="104"/>
      <c r="G431" s="104"/>
      <c r="H431" s="104"/>
      <c r="I431" s="104"/>
      <c r="J431" s="104"/>
      <c r="K431" s="104"/>
      <c r="L431" s="104"/>
      <c r="M431" s="104"/>
      <c r="N431" s="104"/>
      <c r="O431" s="104"/>
      <c r="P431" s="104"/>
      <c r="Q431" s="106"/>
      <c r="R431" s="106"/>
      <c r="S431" s="106"/>
      <c r="T431" s="106"/>
      <c r="U431" s="106"/>
      <c r="V431" s="106"/>
      <c r="W431" s="106"/>
      <c r="X431" s="106"/>
      <c r="Y431" s="106"/>
      <c r="Z431" s="106"/>
      <c r="AA431" s="106"/>
      <c r="AB431" s="106"/>
    </row>
    <row r="432">
      <c r="A432" s="46"/>
      <c r="B432" s="46"/>
      <c r="C432" s="46"/>
      <c r="D432" s="46"/>
      <c r="E432" s="104"/>
      <c r="F432" s="104"/>
      <c r="G432" s="104"/>
      <c r="H432" s="104"/>
      <c r="I432" s="104"/>
      <c r="J432" s="104"/>
      <c r="K432" s="104"/>
      <c r="L432" s="104"/>
      <c r="M432" s="104"/>
      <c r="N432" s="104"/>
      <c r="O432" s="104"/>
      <c r="P432" s="104"/>
      <c r="Q432" s="106"/>
      <c r="R432" s="106"/>
      <c r="S432" s="106"/>
      <c r="T432" s="106"/>
      <c r="U432" s="106"/>
      <c r="V432" s="106"/>
      <c r="W432" s="106"/>
      <c r="X432" s="106"/>
      <c r="Y432" s="106"/>
      <c r="Z432" s="106"/>
      <c r="AA432" s="106"/>
      <c r="AB432" s="106"/>
    </row>
    <row r="433">
      <c r="A433" s="46"/>
      <c r="B433" s="46"/>
      <c r="C433" s="46"/>
      <c r="D433" s="46"/>
      <c r="E433" s="104"/>
      <c r="F433" s="104"/>
      <c r="G433" s="104"/>
      <c r="H433" s="104"/>
      <c r="I433" s="104"/>
      <c r="J433" s="104"/>
      <c r="K433" s="104"/>
      <c r="L433" s="104"/>
      <c r="M433" s="104"/>
      <c r="N433" s="104"/>
      <c r="O433" s="104"/>
      <c r="P433" s="104"/>
      <c r="Q433" s="106"/>
      <c r="R433" s="106"/>
      <c r="S433" s="106"/>
      <c r="T433" s="106"/>
      <c r="U433" s="106"/>
      <c r="V433" s="106"/>
      <c r="W433" s="106"/>
      <c r="X433" s="106"/>
      <c r="Y433" s="106"/>
      <c r="Z433" s="106"/>
      <c r="AA433" s="106"/>
      <c r="AB433" s="106"/>
    </row>
    <row r="434">
      <c r="A434" s="46"/>
      <c r="B434" s="46"/>
      <c r="C434" s="46"/>
      <c r="D434" s="46"/>
      <c r="E434" s="104"/>
      <c r="F434" s="104"/>
      <c r="G434" s="104"/>
      <c r="H434" s="104"/>
      <c r="I434" s="104"/>
      <c r="J434" s="104"/>
      <c r="K434" s="104"/>
      <c r="L434" s="104"/>
      <c r="M434" s="104"/>
      <c r="N434" s="104"/>
      <c r="O434" s="104"/>
      <c r="P434" s="104"/>
      <c r="Q434" s="106"/>
      <c r="R434" s="106"/>
      <c r="S434" s="106"/>
      <c r="T434" s="106"/>
      <c r="U434" s="106"/>
      <c r="V434" s="106"/>
      <c r="W434" s="106"/>
      <c r="X434" s="106"/>
      <c r="Y434" s="106"/>
      <c r="Z434" s="106"/>
      <c r="AA434" s="106"/>
      <c r="AB434" s="106"/>
    </row>
    <row r="435">
      <c r="A435" s="46"/>
      <c r="B435" s="46"/>
      <c r="C435" s="46"/>
      <c r="D435" s="46"/>
      <c r="E435" s="104"/>
      <c r="F435" s="104"/>
      <c r="G435" s="104"/>
      <c r="H435" s="104"/>
      <c r="I435" s="104"/>
      <c r="J435" s="104"/>
      <c r="K435" s="104"/>
      <c r="L435" s="104"/>
      <c r="M435" s="104"/>
      <c r="N435" s="104"/>
      <c r="O435" s="104"/>
      <c r="P435" s="104"/>
      <c r="Q435" s="106"/>
      <c r="R435" s="106"/>
      <c r="S435" s="106"/>
      <c r="T435" s="106"/>
      <c r="U435" s="106"/>
      <c r="V435" s="106"/>
      <c r="W435" s="106"/>
      <c r="X435" s="106"/>
      <c r="Y435" s="106"/>
      <c r="Z435" s="106"/>
      <c r="AA435" s="106"/>
      <c r="AB435" s="106"/>
    </row>
    <row r="436">
      <c r="A436" s="46"/>
      <c r="B436" s="46"/>
      <c r="C436" s="46"/>
      <c r="D436" s="46"/>
      <c r="E436" s="104"/>
      <c r="F436" s="104"/>
      <c r="G436" s="104"/>
      <c r="H436" s="104"/>
      <c r="I436" s="104"/>
      <c r="J436" s="104"/>
      <c r="K436" s="104"/>
      <c r="L436" s="104"/>
      <c r="M436" s="104"/>
      <c r="N436" s="104"/>
      <c r="O436" s="104"/>
      <c r="P436" s="104"/>
      <c r="Q436" s="106"/>
      <c r="R436" s="106"/>
      <c r="S436" s="106"/>
      <c r="T436" s="106"/>
      <c r="U436" s="106"/>
      <c r="V436" s="106"/>
      <c r="W436" s="106"/>
      <c r="X436" s="106"/>
      <c r="Y436" s="106"/>
      <c r="Z436" s="106"/>
      <c r="AA436" s="106"/>
      <c r="AB436" s="106"/>
    </row>
    <row r="437">
      <c r="A437" s="46"/>
      <c r="B437" s="46"/>
      <c r="C437" s="46"/>
      <c r="D437" s="46"/>
      <c r="E437" s="104"/>
      <c r="F437" s="104"/>
      <c r="G437" s="104"/>
      <c r="H437" s="104"/>
      <c r="I437" s="104"/>
      <c r="J437" s="104"/>
      <c r="K437" s="104"/>
      <c r="L437" s="104"/>
      <c r="M437" s="104"/>
      <c r="N437" s="104"/>
      <c r="O437" s="104"/>
      <c r="P437" s="104"/>
      <c r="Q437" s="106"/>
      <c r="R437" s="106"/>
      <c r="S437" s="106"/>
      <c r="T437" s="106"/>
      <c r="U437" s="106"/>
      <c r="V437" s="106"/>
      <c r="W437" s="106"/>
      <c r="X437" s="106"/>
      <c r="Y437" s="106"/>
      <c r="Z437" s="106"/>
      <c r="AA437" s="106"/>
      <c r="AB437" s="106"/>
    </row>
    <row r="438">
      <c r="A438" s="46"/>
      <c r="B438" s="46"/>
      <c r="C438" s="46"/>
      <c r="D438" s="46"/>
      <c r="E438" s="104"/>
      <c r="F438" s="104"/>
      <c r="G438" s="104"/>
      <c r="H438" s="104"/>
      <c r="I438" s="104"/>
      <c r="J438" s="104"/>
      <c r="K438" s="104"/>
      <c r="L438" s="104"/>
      <c r="M438" s="104"/>
      <c r="N438" s="104"/>
      <c r="O438" s="104"/>
      <c r="P438" s="104"/>
      <c r="Q438" s="106"/>
      <c r="R438" s="106"/>
      <c r="S438" s="106"/>
      <c r="T438" s="106"/>
      <c r="U438" s="106"/>
      <c r="V438" s="106"/>
      <c r="W438" s="106"/>
      <c r="X438" s="106"/>
      <c r="Y438" s="106"/>
      <c r="Z438" s="106"/>
      <c r="AA438" s="106"/>
      <c r="AB438" s="106"/>
    </row>
    <row r="439">
      <c r="A439" s="46"/>
      <c r="B439" s="46"/>
      <c r="C439" s="46"/>
      <c r="D439" s="46"/>
      <c r="E439" s="104"/>
      <c r="F439" s="104"/>
      <c r="G439" s="104"/>
      <c r="H439" s="104"/>
      <c r="I439" s="104"/>
      <c r="J439" s="104"/>
      <c r="K439" s="104"/>
      <c r="L439" s="104"/>
      <c r="M439" s="104"/>
      <c r="N439" s="104"/>
      <c r="O439" s="104"/>
      <c r="P439" s="104"/>
      <c r="Q439" s="106"/>
      <c r="R439" s="106"/>
      <c r="S439" s="106"/>
      <c r="T439" s="106"/>
      <c r="U439" s="106"/>
      <c r="V439" s="106"/>
      <c r="W439" s="106"/>
      <c r="X439" s="106"/>
      <c r="Y439" s="106"/>
      <c r="Z439" s="106"/>
      <c r="AA439" s="106"/>
      <c r="AB439" s="106"/>
    </row>
    <row r="440">
      <c r="A440" s="46"/>
      <c r="B440" s="46"/>
      <c r="C440" s="46"/>
      <c r="D440" s="46"/>
      <c r="E440" s="104"/>
      <c r="F440" s="104"/>
      <c r="G440" s="104"/>
      <c r="H440" s="104"/>
      <c r="I440" s="104"/>
      <c r="J440" s="104"/>
      <c r="K440" s="104"/>
      <c r="L440" s="104"/>
      <c r="M440" s="104"/>
      <c r="N440" s="104"/>
      <c r="O440" s="104"/>
      <c r="P440" s="104"/>
      <c r="Q440" s="106"/>
      <c r="R440" s="106"/>
      <c r="S440" s="106"/>
      <c r="T440" s="106"/>
      <c r="U440" s="106"/>
      <c r="V440" s="106"/>
      <c r="W440" s="106"/>
      <c r="X440" s="106"/>
      <c r="Y440" s="106"/>
      <c r="Z440" s="106"/>
      <c r="AA440" s="106"/>
      <c r="AB440" s="106"/>
    </row>
    <row r="441">
      <c r="A441" s="46"/>
      <c r="B441" s="46"/>
      <c r="C441" s="46"/>
      <c r="D441" s="46"/>
      <c r="E441" s="104"/>
      <c r="F441" s="104"/>
      <c r="G441" s="104"/>
      <c r="H441" s="104"/>
      <c r="I441" s="104"/>
      <c r="J441" s="104"/>
      <c r="K441" s="104"/>
      <c r="L441" s="104"/>
      <c r="M441" s="104"/>
      <c r="N441" s="104"/>
      <c r="O441" s="104"/>
      <c r="P441" s="104"/>
      <c r="Q441" s="106"/>
      <c r="R441" s="106"/>
      <c r="S441" s="106"/>
      <c r="T441" s="106"/>
      <c r="U441" s="106"/>
      <c r="V441" s="106"/>
      <c r="W441" s="106"/>
      <c r="X441" s="106"/>
      <c r="Y441" s="106"/>
      <c r="Z441" s="106"/>
      <c r="AA441" s="106"/>
      <c r="AB441" s="106"/>
    </row>
    <row r="442">
      <c r="A442" s="46"/>
      <c r="B442" s="46"/>
      <c r="C442" s="46"/>
      <c r="D442" s="46"/>
      <c r="E442" s="104"/>
      <c r="F442" s="104"/>
      <c r="G442" s="104"/>
      <c r="H442" s="104"/>
      <c r="I442" s="104"/>
      <c r="J442" s="104"/>
      <c r="K442" s="104"/>
      <c r="L442" s="104"/>
      <c r="M442" s="104"/>
      <c r="N442" s="104"/>
      <c r="O442" s="104"/>
      <c r="P442" s="104"/>
      <c r="Q442" s="106"/>
      <c r="R442" s="106"/>
      <c r="S442" s="106"/>
      <c r="T442" s="106"/>
      <c r="U442" s="106"/>
      <c r="V442" s="106"/>
      <c r="W442" s="106"/>
      <c r="X442" s="106"/>
      <c r="Y442" s="106"/>
      <c r="Z442" s="106"/>
      <c r="AA442" s="106"/>
      <c r="AB442" s="106"/>
    </row>
    <row r="443">
      <c r="A443" s="46"/>
      <c r="B443" s="46"/>
      <c r="C443" s="46"/>
      <c r="D443" s="46"/>
      <c r="E443" s="104"/>
      <c r="F443" s="104"/>
      <c r="G443" s="104"/>
      <c r="H443" s="104"/>
      <c r="I443" s="104"/>
      <c r="J443" s="104"/>
      <c r="K443" s="104"/>
      <c r="L443" s="104"/>
      <c r="M443" s="104"/>
      <c r="N443" s="104"/>
      <c r="O443" s="104"/>
      <c r="P443" s="104"/>
      <c r="Q443" s="106"/>
      <c r="R443" s="106"/>
      <c r="S443" s="106"/>
      <c r="T443" s="106"/>
      <c r="U443" s="106"/>
      <c r="V443" s="106"/>
      <c r="W443" s="106"/>
      <c r="X443" s="106"/>
      <c r="Y443" s="106"/>
      <c r="Z443" s="106"/>
      <c r="AA443" s="106"/>
      <c r="AB443" s="106"/>
    </row>
    <row r="444">
      <c r="A444" s="46"/>
      <c r="B444" s="46"/>
      <c r="C444" s="46"/>
      <c r="D444" s="46"/>
      <c r="E444" s="104"/>
      <c r="F444" s="104"/>
      <c r="G444" s="104"/>
      <c r="H444" s="104"/>
      <c r="I444" s="104"/>
      <c r="J444" s="104"/>
      <c r="K444" s="104"/>
      <c r="L444" s="104"/>
      <c r="M444" s="104"/>
      <c r="N444" s="104"/>
      <c r="O444" s="104"/>
      <c r="P444" s="104"/>
      <c r="Q444" s="106"/>
      <c r="R444" s="106"/>
      <c r="S444" s="106"/>
      <c r="T444" s="106"/>
      <c r="U444" s="106"/>
      <c r="V444" s="106"/>
      <c r="W444" s="106"/>
      <c r="X444" s="106"/>
      <c r="Y444" s="106"/>
      <c r="Z444" s="106"/>
      <c r="AA444" s="106"/>
      <c r="AB444" s="106"/>
    </row>
    <row r="445">
      <c r="A445" s="46"/>
      <c r="B445" s="46"/>
      <c r="C445" s="46"/>
      <c r="D445" s="46"/>
      <c r="E445" s="104"/>
      <c r="F445" s="104"/>
      <c r="G445" s="104"/>
      <c r="H445" s="104"/>
      <c r="I445" s="104"/>
      <c r="J445" s="104"/>
      <c r="K445" s="104"/>
      <c r="L445" s="104"/>
      <c r="M445" s="104"/>
      <c r="N445" s="104"/>
      <c r="O445" s="104"/>
      <c r="P445" s="104"/>
      <c r="Q445" s="106"/>
      <c r="R445" s="106"/>
      <c r="S445" s="106"/>
      <c r="T445" s="106"/>
      <c r="U445" s="106"/>
      <c r="V445" s="106"/>
      <c r="W445" s="106"/>
      <c r="X445" s="106"/>
      <c r="Y445" s="106"/>
      <c r="Z445" s="106"/>
      <c r="AA445" s="106"/>
      <c r="AB445" s="106"/>
    </row>
    <row r="446">
      <c r="A446" s="46"/>
      <c r="B446" s="46"/>
      <c r="C446" s="46"/>
      <c r="D446" s="46"/>
      <c r="E446" s="104"/>
      <c r="F446" s="104"/>
      <c r="G446" s="104"/>
      <c r="H446" s="104"/>
      <c r="I446" s="104"/>
      <c r="J446" s="104"/>
      <c r="K446" s="104"/>
      <c r="L446" s="104"/>
      <c r="M446" s="104"/>
      <c r="N446" s="104"/>
      <c r="O446" s="104"/>
      <c r="P446" s="104"/>
      <c r="Q446" s="106"/>
      <c r="R446" s="106"/>
      <c r="S446" s="106"/>
      <c r="T446" s="106"/>
      <c r="U446" s="106"/>
      <c r="V446" s="106"/>
      <c r="W446" s="106"/>
      <c r="X446" s="106"/>
      <c r="Y446" s="106"/>
      <c r="Z446" s="106"/>
      <c r="AA446" s="106"/>
      <c r="AB446" s="106"/>
    </row>
    <row r="447">
      <c r="A447" s="46"/>
      <c r="B447" s="46"/>
      <c r="C447" s="46"/>
      <c r="D447" s="46"/>
      <c r="E447" s="104"/>
      <c r="F447" s="104"/>
      <c r="G447" s="104"/>
      <c r="H447" s="104"/>
      <c r="I447" s="104"/>
      <c r="J447" s="104"/>
      <c r="K447" s="104"/>
      <c r="L447" s="104"/>
      <c r="M447" s="104"/>
      <c r="N447" s="104"/>
      <c r="O447" s="104"/>
      <c r="P447" s="104"/>
      <c r="Q447" s="106"/>
      <c r="R447" s="106"/>
      <c r="S447" s="106"/>
      <c r="T447" s="106"/>
      <c r="U447" s="106"/>
      <c r="V447" s="106"/>
      <c r="W447" s="106"/>
      <c r="X447" s="106"/>
      <c r="Y447" s="106"/>
      <c r="Z447" s="106"/>
      <c r="AA447" s="106"/>
      <c r="AB447" s="106"/>
    </row>
    <row r="448">
      <c r="A448" s="46"/>
      <c r="B448" s="46"/>
      <c r="C448" s="46"/>
      <c r="D448" s="46"/>
      <c r="E448" s="104"/>
      <c r="F448" s="104"/>
      <c r="G448" s="104"/>
      <c r="H448" s="104"/>
      <c r="I448" s="104"/>
      <c r="J448" s="104"/>
      <c r="K448" s="104"/>
      <c r="L448" s="104"/>
      <c r="M448" s="104"/>
      <c r="N448" s="104"/>
      <c r="O448" s="104"/>
      <c r="P448" s="104"/>
      <c r="Q448" s="106"/>
      <c r="R448" s="106"/>
      <c r="S448" s="106"/>
      <c r="T448" s="106"/>
      <c r="U448" s="106"/>
      <c r="V448" s="106"/>
      <c r="W448" s="106"/>
      <c r="X448" s="106"/>
      <c r="Y448" s="106"/>
      <c r="Z448" s="106"/>
      <c r="AA448" s="106"/>
      <c r="AB448" s="106"/>
    </row>
    <row r="449">
      <c r="A449" s="46"/>
      <c r="B449" s="46"/>
      <c r="C449" s="46"/>
      <c r="D449" s="46"/>
      <c r="E449" s="104"/>
      <c r="F449" s="104"/>
      <c r="G449" s="104"/>
      <c r="H449" s="104"/>
      <c r="I449" s="104"/>
      <c r="J449" s="104"/>
      <c r="K449" s="104"/>
      <c r="L449" s="104"/>
      <c r="M449" s="104"/>
      <c r="N449" s="104"/>
      <c r="O449" s="104"/>
      <c r="P449" s="104"/>
      <c r="Q449" s="106"/>
      <c r="R449" s="106"/>
      <c r="S449" s="106"/>
      <c r="T449" s="106"/>
      <c r="U449" s="106"/>
      <c r="V449" s="106"/>
      <c r="W449" s="106"/>
      <c r="X449" s="106"/>
      <c r="Y449" s="106"/>
      <c r="Z449" s="106"/>
      <c r="AA449" s="106"/>
      <c r="AB449" s="106"/>
    </row>
    <row r="450">
      <c r="A450" s="46"/>
      <c r="B450" s="46"/>
      <c r="C450" s="46"/>
      <c r="D450" s="46"/>
      <c r="E450" s="104"/>
      <c r="F450" s="104"/>
      <c r="G450" s="104"/>
      <c r="H450" s="104"/>
      <c r="I450" s="104"/>
      <c r="J450" s="104"/>
      <c r="K450" s="104"/>
      <c r="L450" s="104"/>
      <c r="M450" s="104"/>
      <c r="N450" s="104"/>
      <c r="O450" s="104"/>
      <c r="P450" s="104"/>
      <c r="Q450" s="106"/>
      <c r="R450" s="106"/>
      <c r="S450" s="106"/>
      <c r="T450" s="106"/>
      <c r="U450" s="106"/>
      <c r="V450" s="106"/>
      <c r="W450" s="106"/>
      <c r="X450" s="106"/>
      <c r="Y450" s="106"/>
      <c r="Z450" s="106"/>
      <c r="AA450" s="106"/>
      <c r="AB450" s="106"/>
    </row>
    <row r="451">
      <c r="A451" s="46"/>
      <c r="B451" s="46"/>
      <c r="C451" s="46"/>
      <c r="D451" s="46"/>
      <c r="E451" s="104"/>
      <c r="F451" s="104"/>
      <c r="G451" s="104"/>
      <c r="H451" s="104"/>
      <c r="I451" s="104"/>
      <c r="J451" s="104"/>
      <c r="K451" s="104"/>
      <c r="L451" s="104"/>
      <c r="M451" s="104"/>
      <c r="N451" s="104"/>
      <c r="O451" s="104"/>
      <c r="P451" s="104"/>
      <c r="Q451" s="106"/>
      <c r="R451" s="106"/>
      <c r="S451" s="106"/>
      <c r="T451" s="106"/>
      <c r="U451" s="106"/>
      <c r="V451" s="106"/>
      <c r="W451" s="106"/>
      <c r="X451" s="106"/>
      <c r="Y451" s="106"/>
      <c r="Z451" s="106"/>
      <c r="AA451" s="106"/>
      <c r="AB451" s="106"/>
    </row>
    <row r="452">
      <c r="A452" s="46"/>
      <c r="B452" s="46"/>
      <c r="C452" s="46"/>
      <c r="D452" s="46"/>
      <c r="E452" s="104"/>
      <c r="F452" s="104"/>
      <c r="G452" s="104"/>
      <c r="H452" s="104"/>
      <c r="I452" s="104"/>
      <c r="J452" s="104"/>
      <c r="K452" s="104"/>
      <c r="L452" s="104"/>
      <c r="M452" s="104"/>
      <c r="N452" s="104"/>
      <c r="O452" s="104"/>
      <c r="P452" s="104"/>
      <c r="Q452" s="106"/>
      <c r="R452" s="106"/>
      <c r="S452" s="106"/>
      <c r="T452" s="106"/>
      <c r="U452" s="106"/>
      <c r="V452" s="106"/>
      <c r="W452" s="106"/>
      <c r="X452" s="106"/>
      <c r="Y452" s="106"/>
      <c r="Z452" s="106"/>
      <c r="AA452" s="106"/>
      <c r="AB452" s="106"/>
    </row>
    <row r="453">
      <c r="A453" s="46"/>
      <c r="B453" s="46"/>
      <c r="C453" s="46"/>
      <c r="D453" s="46"/>
      <c r="E453" s="104"/>
      <c r="F453" s="104"/>
      <c r="G453" s="104"/>
      <c r="H453" s="104"/>
      <c r="I453" s="104"/>
      <c r="J453" s="104"/>
      <c r="K453" s="104"/>
      <c r="L453" s="104"/>
      <c r="M453" s="104"/>
      <c r="N453" s="104"/>
      <c r="O453" s="104"/>
      <c r="P453" s="104"/>
      <c r="Q453" s="106"/>
      <c r="R453" s="106"/>
      <c r="S453" s="106"/>
      <c r="T453" s="106"/>
      <c r="U453" s="106"/>
      <c r="V453" s="106"/>
      <c r="W453" s="106"/>
      <c r="X453" s="106"/>
      <c r="Y453" s="106"/>
      <c r="Z453" s="106"/>
      <c r="AA453" s="106"/>
      <c r="AB453" s="106"/>
    </row>
    <row r="454">
      <c r="A454" s="46"/>
      <c r="B454" s="46"/>
      <c r="C454" s="46"/>
      <c r="D454" s="46"/>
      <c r="E454" s="104"/>
      <c r="F454" s="104"/>
      <c r="G454" s="104"/>
      <c r="H454" s="104"/>
      <c r="I454" s="104"/>
      <c r="J454" s="104"/>
      <c r="K454" s="104"/>
      <c r="L454" s="104"/>
      <c r="M454" s="104"/>
      <c r="N454" s="104"/>
      <c r="O454" s="104"/>
      <c r="P454" s="104"/>
      <c r="Q454" s="106"/>
      <c r="R454" s="106"/>
      <c r="S454" s="106"/>
      <c r="T454" s="106"/>
      <c r="U454" s="106"/>
      <c r="V454" s="106"/>
      <c r="W454" s="106"/>
      <c r="X454" s="106"/>
      <c r="Y454" s="106"/>
      <c r="Z454" s="106"/>
      <c r="AA454" s="106"/>
      <c r="AB454" s="106"/>
    </row>
    <row r="455">
      <c r="A455" s="46"/>
      <c r="B455" s="46"/>
      <c r="C455" s="46"/>
      <c r="D455" s="46"/>
      <c r="E455" s="104"/>
      <c r="F455" s="104"/>
      <c r="G455" s="104"/>
      <c r="H455" s="104"/>
      <c r="I455" s="104"/>
      <c r="J455" s="104"/>
      <c r="K455" s="104"/>
      <c r="L455" s="104"/>
      <c r="M455" s="104"/>
      <c r="N455" s="104"/>
      <c r="O455" s="104"/>
      <c r="P455" s="104"/>
      <c r="Q455" s="106"/>
      <c r="R455" s="106"/>
      <c r="S455" s="106"/>
      <c r="T455" s="106"/>
      <c r="U455" s="106"/>
      <c r="V455" s="106"/>
      <c r="W455" s="106"/>
      <c r="X455" s="106"/>
      <c r="Y455" s="106"/>
      <c r="Z455" s="106"/>
      <c r="AA455" s="106"/>
      <c r="AB455" s="106"/>
    </row>
    <row r="456">
      <c r="A456" s="46"/>
      <c r="B456" s="46"/>
      <c r="C456" s="46"/>
      <c r="D456" s="46"/>
      <c r="E456" s="104"/>
      <c r="F456" s="104"/>
      <c r="G456" s="104"/>
      <c r="H456" s="104"/>
      <c r="I456" s="104"/>
      <c r="J456" s="104"/>
      <c r="K456" s="104"/>
      <c r="L456" s="104"/>
      <c r="M456" s="104"/>
      <c r="N456" s="104"/>
      <c r="O456" s="104"/>
      <c r="P456" s="104"/>
      <c r="Q456" s="106"/>
      <c r="R456" s="106"/>
      <c r="S456" s="106"/>
      <c r="T456" s="106"/>
      <c r="U456" s="106"/>
      <c r="V456" s="106"/>
      <c r="W456" s="106"/>
      <c r="X456" s="106"/>
      <c r="Y456" s="106"/>
      <c r="Z456" s="106"/>
      <c r="AA456" s="106"/>
      <c r="AB456" s="106"/>
    </row>
    <row r="457">
      <c r="A457" s="46"/>
      <c r="B457" s="46"/>
      <c r="C457" s="46"/>
      <c r="D457" s="46"/>
      <c r="E457" s="104"/>
      <c r="F457" s="104"/>
      <c r="G457" s="104"/>
      <c r="H457" s="104"/>
      <c r="I457" s="104"/>
      <c r="J457" s="104"/>
      <c r="K457" s="104"/>
      <c r="L457" s="104"/>
      <c r="M457" s="104"/>
      <c r="N457" s="104"/>
      <c r="O457" s="104"/>
      <c r="P457" s="104"/>
      <c r="Q457" s="106"/>
      <c r="R457" s="106"/>
      <c r="S457" s="106"/>
      <c r="T457" s="106"/>
      <c r="U457" s="106"/>
      <c r="V457" s="106"/>
      <c r="W457" s="106"/>
      <c r="X457" s="106"/>
      <c r="Y457" s="106"/>
      <c r="Z457" s="106"/>
      <c r="AA457" s="106"/>
      <c r="AB457" s="106"/>
    </row>
    <row r="458">
      <c r="A458" s="46"/>
      <c r="B458" s="46"/>
      <c r="C458" s="46"/>
      <c r="D458" s="46"/>
      <c r="E458" s="104"/>
      <c r="F458" s="104"/>
      <c r="G458" s="104"/>
      <c r="H458" s="104"/>
      <c r="I458" s="104"/>
      <c r="J458" s="104"/>
      <c r="K458" s="104"/>
      <c r="L458" s="104"/>
      <c r="M458" s="104"/>
      <c r="N458" s="104"/>
      <c r="O458" s="104"/>
      <c r="P458" s="104"/>
      <c r="Q458" s="106"/>
      <c r="R458" s="106"/>
      <c r="S458" s="106"/>
      <c r="T458" s="106"/>
      <c r="U458" s="106"/>
      <c r="V458" s="106"/>
      <c r="W458" s="106"/>
      <c r="X458" s="106"/>
      <c r="Y458" s="106"/>
      <c r="Z458" s="106"/>
      <c r="AA458" s="106"/>
      <c r="AB458" s="106"/>
    </row>
    <row r="459">
      <c r="A459" s="46"/>
      <c r="B459" s="46"/>
      <c r="C459" s="46"/>
      <c r="D459" s="46"/>
      <c r="E459" s="104"/>
      <c r="F459" s="104"/>
      <c r="G459" s="104"/>
      <c r="H459" s="104"/>
      <c r="I459" s="104"/>
      <c r="J459" s="104"/>
      <c r="K459" s="104"/>
      <c r="L459" s="104"/>
      <c r="M459" s="104"/>
      <c r="N459" s="104"/>
      <c r="O459" s="104"/>
      <c r="P459" s="104"/>
      <c r="Q459" s="106"/>
      <c r="R459" s="106"/>
      <c r="S459" s="106"/>
      <c r="T459" s="106"/>
      <c r="U459" s="106"/>
      <c r="V459" s="106"/>
      <c r="W459" s="106"/>
      <c r="X459" s="106"/>
      <c r="Y459" s="106"/>
      <c r="Z459" s="106"/>
      <c r="AA459" s="106"/>
      <c r="AB459" s="106"/>
    </row>
    <row r="460">
      <c r="A460" s="46"/>
      <c r="B460" s="46"/>
      <c r="C460" s="46"/>
      <c r="D460" s="46"/>
      <c r="E460" s="104"/>
      <c r="F460" s="104"/>
      <c r="G460" s="104"/>
      <c r="H460" s="104"/>
      <c r="I460" s="104"/>
      <c r="J460" s="104"/>
      <c r="K460" s="104"/>
      <c r="L460" s="104"/>
      <c r="M460" s="104"/>
      <c r="N460" s="104"/>
      <c r="O460" s="104"/>
      <c r="P460" s="104"/>
      <c r="Q460" s="106"/>
      <c r="R460" s="106"/>
      <c r="S460" s="106"/>
      <c r="T460" s="106"/>
      <c r="U460" s="106"/>
      <c r="V460" s="106"/>
      <c r="W460" s="106"/>
      <c r="X460" s="106"/>
      <c r="Y460" s="106"/>
      <c r="Z460" s="106"/>
      <c r="AA460" s="106"/>
      <c r="AB460" s="106"/>
    </row>
    <row r="461">
      <c r="A461" s="46"/>
      <c r="B461" s="46"/>
      <c r="C461" s="46"/>
      <c r="D461" s="46"/>
      <c r="E461" s="104"/>
      <c r="F461" s="104"/>
      <c r="G461" s="104"/>
      <c r="H461" s="104"/>
      <c r="I461" s="104"/>
      <c r="J461" s="104"/>
      <c r="K461" s="104"/>
      <c r="L461" s="104"/>
      <c r="M461" s="104"/>
      <c r="N461" s="104"/>
      <c r="O461" s="104"/>
      <c r="P461" s="104"/>
      <c r="Q461" s="106"/>
      <c r="R461" s="106"/>
      <c r="S461" s="106"/>
      <c r="T461" s="106"/>
      <c r="U461" s="106"/>
      <c r="V461" s="106"/>
      <c r="W461" s="106"/>
      <c r="X461" s="106"/>
      <c r="Y461" s="106"/>
      <c r="Z461" s="106"/>
      <c r="AA461" s="106"/>
      <c r="AB461" s="106"/>
    </row>
    <row r="462">
      <c r="A462" s="46"/>
      <c r="B462" s="46"/>
      <c r="C462" s="46"/>
      <c r="D462" s="46"/>
      <c r="E462" s="104"/>
      <c r="F462" s="104"/>
      <c r="G462" s="104"/>
      <c r="H462" s="104"/>
      <c r="I462" s="104"/>
      <c r="J462" s="104"/>
      <c r="K462" s="104"/>
      <c r="L462" s="104"/>
      <c r="M462" s="104"/>
      <c r="N462" s="104"/>
      <c r="O462" s="104"/>
      <c r="P462" s="104"/>
      <c r="Q462" s="106"/>
      <c r="R462" s="106"/>
      <c r="S462" s="106"/>
      <c r="T462" s="106"/>
      <c r="U462" s="106"/>
      <c r="V462" s="106"/>
      <c r="W462" s="106"/>
      <c r="X462" s="106"/>
      <c r="Y462" s="106"/>
      <c r="Z462" s="106"/>
      <c r="AA462" s="106"/>
      <c r="AB462" s="106"/>
    </row>
    <row r="463">
      <c r="A463" s="46"/>
      <c r="B463" s="46"/>
      <c r="C463" s="46"/>
      <c r="D463" s="46"/>
      <c r="E463" s="104"/>
      <c r="F463" s="104"/>
      <c r="G463" s="104"/>
      <c r="H463" s="104"/>
      <c r="I463" s="104"/>
      <c r="J463" s="104"/>
      <c r="K463" s="104"/>
      <c r="L463" s="104"/>
      <c r="M463" s="104"/>
      <c r="N463" s="104"/>
      <c r="O463" s="104"/>
      <c r="P463" s="104"/>
      <c r="Q463" s="106"/>
      <c r="R463" s="106"/>
      <c r="S463" s="106"/>
      <c r="T463" s="106"/>
      <c r="U463" s="106"/>
      <c r="V463" s="106"/>
      <c r="W463" s="106"/>
      <c r="X463" s="106"/>
      <c r="Y463" s="106"/>
      <c r="Z463" s="106"/>
      <c r="AA463" s="106"/>
      <c r="AB463" s="106"/>
    </row>
    <row r="464">
      <c r="A464" s="46"/>
      <c r="B464" s="46"/>
      <c r="C464" s="46"/>
      <c r="D464" s="46"/>
      <c r="E464" s="104"/>
      <c r="F464" s="104"/>
      <c r="G464" s="104"/>
      <c r="H464" s="104"/>
      <c r="I464" s="104"/>
      <c r="J464" s="104"/>
      <c r="K464" s="104"/>
      <c r="L464" s="104"/>
      <c r="M464" s="104"/>
      <c r="N464" s="104"/>
      <c r="O464" s="104"/>
      <c r="P464" s="104"/>
      <c r="Q464" s="106"/>
      <c r="R464" s="106"/>
      <c r="S464" s="106"/>
      <c r="T464" s="106"/>
      <c r="U464" s="106"/>
      <c r="V464" s="106"/>
      <c r="W464" s="106"/>
      <c r="X464" s="106"/>
      <c r="Y464" s="106"/>
      <c r="Z464" s="106"/>
      <c r="AA464" s="106"/>
      <c r="AB464" s="106"/>
    </row>
    <row r="465">
      <c r="A465" s="46"/>
      <c r="B465" s="46"/>
      <c r="C465" s="46"/>
      <c r="D465" s="46"/>
      <c r="E465" s="104"/>
      <c r="F465" s="104"/>
      <c r="G465" s="104"/>
      <c r="H465" s="104"/>
      <c r="I465" s="104"/>
      <c r="J465" s="104"/>
      <c r="K465" s="104"/>
      <c r="L465" s="104"/>
      <c r="M465" s="104"/>
      <c r="N465" s="104"/>
      <c r="O465" s="104"/>
      <c r="P465" s="104"/>
      <c r="Q465" s="106"/>
      <c r="R465" s="106"/>
      <c r="S465" s="106"/>
      <c r="T465" s="106"/>
      <c r="U465" s="106"/>
      <c r="V465" s="106"/>
      <c r="W465" s="106"/>
      <c r="X465" s="106"/>
      <c r="Y465" s="106"/>
      <c r="Z465" s="106"/>
      <c r="AA465" s="106"/>
      <c r="AB465" s="106"/>
    </row>
    <row r="466">
      <c r="A466" s="46"/>
      <c r="B466" s="46"/>
      <c r="C466" s="46"/>
      <c r="D466" s="46"/>
      <c r="E466" s="104"/>
      <c r="F466" s="104"/>
      <c r="G466" s="104"/>
      <c r="H466" s="104"/>
      <c r="I466" s="104"/>
      <c r="J466" s="104"/>
      <c r="K466" s="104"/>
      <c r="L466" s="104"/>
      <c r="M466" s="104"/>
      <c r="N466" s="104"/>
      <c r="O466" s="104"/>
      <c r="P466" s="104"/>
      <c r="Q466" s="106"/>
      <c r="R466" s="106"/>
      <c r="S466" s="106"/>
      <c r="T466" s="106"/>
      <c r="U466" s="106"/>
      <c r="V466" s="106"/>
      <c r="W466" s="106"/>
      <c r="X466" s="106"/>
      <c r="Y466" s="106"/>
      <c r="Z466" s="106"/>
      <c r="AA466" s="106"/>
      <c r="AB466" s="106"/>
    </row>
    <row r="467">
      <c r="A467" s="46"/>
      <c r="B467" s="46"/>
      <c r="C467" s="46"/>
      <c r="D467" s="46"/>
      <c r="E467" s="104"/>
      <c r="F467" s="104"/>
      <c r="G467" s="104"/>
      <c r="H467" s="104"/>
      <c r="I467" s="104"/>
      <c r="J467" s="104"/>
      <c r="K467" s="104"/>
      <c r="L467" s="104"/>
      <c r="M467" s="104"/>
      <c r="N467" s="104"/>
      <c r="O467" s="104"/>
      <c r="P467" s="104"/>
      <c r="Q467" s="106"/>
      <c r="R467" s="106"/>
      <c r="S467" s="106"/>
      <c r="T467" s="106"/>
      <c r="U467" s="106"/>
      <c r="V467" s="106"/>
      <c r="W467" s="106"/>
      <c r="X467" s="106"/>
      <c r="Y467" s="106"/>
      <c r="Z467" s="106"/>
      <c r="AA467" s="106"/>
      <c r="AB467" s="106"/>
    </row>
    <row r="468">
      <c r="A468" s="46"/>
      <c r="B468" s="46"/>
      <c r="C468" s="46"/>
      <c r="D468" s="46"/>
      <c r="E468" s="104"/>
      <c r="F468" s="104"/>
      <c r="G468" s="104"/>
      <c r="H468" s="104"/>
      <c r="I468" s="104"/>
      <c r="J468" s="104"/>
      <c r="K468" s="104"/>
      <c r="L468" s="104"/>
      <c r="M468" s="104"/>
      <c r="N468" s="104"/>
      <c r="O468" s="104"/>
      <c r="P468" s="104"/>
      <c r="Q468" s="106"/>
      <c r="R468" s="106"/>
      <c r="S468" s="106"/>
      <c r="T468" s="106"/>
      <c r="U468" s="106"/>
      <c r="V468" s="106"/>
      <c r="W468" s="106"/>
      <c r="X468" s="106"/>
      <c r="Y468" s="106"/>
      <c r="Z468" s="106"/>
      <c r="AA468" s="106"/>
      <c r="AB468" s="106"/>
    </row>
    <row r="469">
      <c r="A469" s="46"/>
      <c r="B469" s="46"/>
      <c r="C469" s="46"/>
      <c r="D469" s="46"/>
      <c r="E469" s="104"/>
      <c r="F469" s="104"/>
      <c r="G469" s="104"/>
      <c r="H469" s="104"/>
      <c r="I469" s="104"/>
      <c r="J469" s="104"/>
      <c r="K469" s="104"/>
      <c r="L469" s="104"/>
      <c r="M469" s="104"/>
      <c r="N469" s="104"/>
      <c r="O469" s="104"/>
      <c r="P469" s="104"/>
      <c r="Q469" s="106"/>
      <c r="R469" s="106"/>
      <c r="S469" s="106"/>
      <c r="T469" s="106"/>
      <c r="U469" s="106"/>
      <c r="V469" s="106"/>
      <c r="W469" s="106"/>
      <c r="X469" s="106"/>
      <c r="Y469" s="106"/>
      <c r="Z469" s="106"/>
      <c r="AA469" s="106"/>
      <c r="AB469" s="106"/>
    </row>
    <row r="470">
      <c r="A470" s="46"/>
      <c r="B470" s="46"/>
      <c r="C470" s="46"/>
      <c r="D470" s="46"/>
      <c r="E470" s="104"/>
      <c r="F470" s="104"/>
      <c r="G470" s="104"/>
      <c r="H470" s="104"/>
      <c r="I470" s="104"/>
      <c r="J470" s="104"/>
      <c r="K470" s="104"/>
      <c r="L470" s="104"/>
      <c r="M470" s="104"/>
      <c r="N470" s="104"/>
      <c r="O470" s="104"/>
      <c r="P470" s="104"/>
      <c r="Q470" s="106"/>
      <c r="R470" s="106"/>
      <c r="S470" s="106"/>
      <c r="T470" s="106"/>
      <c r="U470" s="106"/>
      <c r="V470" s="106"/>
      <c r="W470" s="106"/>
      <c r="X470" s="106"/>
      <c r="Y470" s="106"/>
      <c r="Z470" s="106"/>
      <c r="AA470" s="106"/>
      <c r="AB470" s="106"/>
    </row>
    <row r="471">
      <c r="A471" s="46"/>
      <c r="B471" s="46"/>
      <c r="C471" s="46"/>
      <c r="D471" s="46"/>
      <c r="E471" s="104"/>
      <c r="F471" s="104"/>
      <c r="G471" s="104"/>
      <c r="H471" s="104"/>
      <c r="I471" s="104"/>
      <c r="J471" s="104"/>
      <c r="K471" s="104"/>
      <c r="L471" s="104"/>
      <c r="M471" s="104"/>
      <c r="N471" s="104"/>
      <c r="O471" s="104"/>
      <c r="P471" s="104"/>
      <c r="Q471" s="106"/>
      <c r="R471" s="106"/>
      <c r="S471" s="106"/>
      <c r="T471" s="106"/>
      <c r="U471" s="106"/>
      <c r="V471" s="106"/>
      <c r="W471" s="106"/>
      <c r="X471" s="106"/>
      <c r="Y471" s="106"/>
      <c r="Z471" s="106"/>
      <c r="AA471" s="106"/>
      <c r="AB471" s="106"/>
    </row>
    <row r="472">
      <c r="A472" s="46"/>
      <c r="B472" s="46"/>
      <c r="C472" s="46"/>
      <c r="D472" s="46"/>
      <c r="E472" s="104"/>
      <c r="F472" s="104"/>
      <c r="G472" s="104"/>
      <c r="H472" s="104"/>
      <c r="I472" s="104"/>
      <c r="J472" s="104"/>
      <c r="K472" s="104"/>
      <c r="L472" s="104"/>
      <c r="M472" s="104"/>
      <c r="N472" s="104"/>
      <c r="O472" s="104"/>
      <c r="P472" s="104"/>
      <c r="Q472" s="106"/>
      <c r="R472" s="106"/>
      <c r="S472" s="106"/>
      <c r="T472" s="106"/>
      <c r="U472" s="106"/>
      <c r="V472" s="106"/>
      <c r="W472" s="106"/>
      <c r="X472" s="106"/>
      <c r="Y472" s="106"/>
      <c r="Z472" s="106"/>
      <c r="AA472" s="106"/>
      <c r="AB472" s="106"/>
    </row>
    <row r="473">
      <c r="A473" s="46"/>
      <c r="B473" s="46"/>
      <c r="C473" s="46"/>
      <c r="D473" s="46"/>
      <c r="E473" s="104"/>
      <c r="F473" s="104"/>
      <c r="G473" s="104"/>
      <c r="H473" s="104"/>
      <c r="I473" s="104"/>
      <c r="J473" s="104"/>
      <c r="K473" s="104"/>
      <c r="L473" s="104"/>
      <c r="M473" s="104"/>
      <c r="N473" s="104"/>
      <c r="O473" s="104"/>
      <c r="P473" s="104"/>
      <c r="Q473" s="106"/>
      <c r="R473" s="106"/>
      <c r="S473" s="106"/>
      <c r="T473" s="106"/>
      <c r="U473" s="106"/>
      <c r="V473" s="106"/>
      <c r="W473" s="106"/>
      <c r="X473" s="106"/>
      <c r="Y473" s="106"/>
      <c r="Z473" s="106"/>
      <c r="AA473" s="106"/>
      <c r="AB473" s="106"/>
    </row>
    <row r="474">
      <c r="A474" s="46"/>
      <c r="B474" s="46"/>
      <c r="C474" s="46"/>
      <c r="D474" s="46"/>
      <c r="E474" s="104"/>
      <c r="F474" s="104"/>
      <c r="G474" s="104"/>
      <c r="H474" s="104"/>
      <c r="I474" s="104"/>
      <c r="J474" s="104"/>
      <c r="K474" s="104"/>
      <c r="L474" s="104"/>
      <c r="M474" s="104"/>
      <c r="N474" s="104"/>
      <c r="O474" s="104"/>
      <c r="P474" s="104"/>
      <c r="Q474" s="106"/>
      <c r="R474" s="106"/>
      <c r="S474" s="106"/>
      <c r="T474" s="106"/>
      <c r="U474" s="106"/>
      <c r="V474" s="106"/>
      <c r="W474" s="106"/>
      <c r="X474" s="106"/>
      <c r="Y474" s="106"/>
      <c r="Z474" s="106"/>
      <c r="AA474" s="106"/>
      <c r="AB474" s="106"/>
    </row>
    <row r="475">
      <c r="A475" s="46"/>
      <c r="B475" s="46"/>
      <c r="C475" s="46"/>
      <c r="D475" s="46"/>
      <c r="E475" s="104"/>
      <c r="F475" s="104"/>
      <c r="G475" s="104"/>
      <c r="H475" s="104"/>
      <c r="I475" s="104"/>
      <c r="J475" s="104"/>
      <c r="K475" s="104"/>
      <c r="L475" s="104"/>
      <c r="M475" s="104"/>
      <c r="N475" s="104"/>
      <c r="O475" s="104"/>
      <c r="P475" s="104"/>
      <c r="Q475" s="106"/>
      <c r="R475" s="106"/>
      <c r="S475" s="106"/>
      <c r="T475" s="106"/>
      <c r="U475" s="106"/>
      <c r="V475" s="106"/>
      <c r="W475" s="106"/>
      <c r="X475" s="106"/>
      <c r="Y475" s="106"/>
      <c r="Z475" s="106"/>
      <c r="AA475" s="106"/>
      <c r="AB475" s="106"/>
    </row>
    <row r="476">
      <c r="A476" s="46"/>
      <c r="B476" s="46"/>
      <c r="C476" s="46"/>
      <c r="D476" s="46"/>
      <c r="E476" s="104"/>
      <c r="F476" s="104"/>
      <c r="G476" s="104"/>
      <c r="H476" s="104"/>
      <c r="I476" s="104"/>
      <c r="J476" s="104"/>
      <c r="K476" s="104"/>
      <c r="L476" s="104"/>
      <c r="M476" s="104"/>
      <c r="N476" s="104"/>
      <c r="O476" s="104"/>
      <c r="P476" s="104"/>
      <c r="Q476" s="106"/>
      <c r="R476" s="106"/>
      <c r="S476" s="106"/>
      <c r="T476" s="106"/>
      <c r="U476" s="106"/>
      <c r="V476" s="106"/>
      <c r="W476" s="106"/>
      <c r="X476" s="106"/>
      <c r="Y476" s="106"/>
      <c r="Z476" s="106"/>
      <c r="AA476" s="106"/>
      <c r="AB476" s="106"/>
    </row>
    <row r="477">
      <c r="A477" s="46"/>
      <c r="B477" s="46"/>
      <c r="C477" s="46"/>
      <c r="D477" s="46"/>
      <c r="E477" s="104"/>
      <c r="F477" s="104"/>
      <c r="G477" s="104"/>
      <c r="H477" s="104"/>
      <c r="I477" s="104"/>
      <c r="J477" s="104"/>
      <c r="K477" s="104"/>
      <c r="L477" s="104"/>
      <c r="M477" s="104"/>
      <c r="N477" s="104"/>
      <c r="O477" s="104"/>
      <c r="P477" s="104"/>
      <c r="Q477" s="106"/>
      <c r="R477" s="106"/>
      <c r="S477" s="106"/>
      <c r="T477" s="106"/>
      <c r="U477" s="106"/>
      <c r="V477" s="106"/>
      <c r="W477" s="106"/>
      <c r="X477" s="106"/>
      <c r="Y477" s="106"/>
      <c r="Z477" s="106"/>
      <c r="AA477" s="106"/>
      <c r="AB477" s="106"/>
    </row>
    <row r="478">
      <c r="A478" s="46"/>
      <c r="B478" s="46"/>
      <c r="C478" s="46"/>
      <c r="D478" s="46"/>
      <c r="E478" s="104"/>
      <c r="F478" s="104"/>
      <c r="G478" s="104"/>
      <c r="H478" s="104"/>
      <c r="I478" s="104"/>
      <c r="J478" s="104"/>
      <c r="K478" s="104"/>
      <c r="L478" s="104"/>
      <c r="M478" s="104"/>
      <c r="N478" s="104"/>
      <c r="O478" s="104"/>
      <c r="P478" s="104"/>
      <c r="Q478" s="106"/>
      <c r="R478" s="106"/>
      <c r="S478" s="106"/>
      <c r="T478" s="106"/>
      <c r="U478" s="106"/>
      <c r="V478" s="106"/>
      <c r="W478" s="106"/>
      <c r="X478" s="106"/>
      <c r="Y478" s="106"/>
      <c r="Z478" s="106"/>
      <c r="AA478" s="106"/>
      <c r="AB478" s="106"/>
    </row>
    <row r="479">
      <c r="A479" s="46"/>
      <c r="B479" s="46"/>
      <c r="C479" s="46"/>
      <c r="D479" s="46"/>
      <c r="E479" s="104"/>
      <c r="F479" s="104"/>
      <c r="G479" s="104"/>
      <c r="H479" s="104"/>
      <c r="I479" s="104"/>
      <c r="J479" s="104"/>
      <c r="K479" s="104"/>
      <c r="L479" s="104"/>
      <c r="M479" s="104"/>
      <c r="N479" s="104"/>
      <c r="O479" s="104"/>
      <c r="P479" s="104"/>
      <c r="Q479" s="106"/>
      <c r="R479" s="106"/>
      <c r="S479" s="106"/>
      <c r="T479" s="106"/>
      <c r="U479" s="106"/>
      <c r="V479" s="106"/>
      <c r="W479" s="106"/>
      <c r="X479" s="106"/>
      <c r="Y479" s="106"/>
      <c r="Z479" s="106"/>
      <c r="AA479" s="106"/>
      <c r="AB479" s="106"/>
    </row>
    <row r="480">
      <c r="A480" s="46"/>
      <c r="B480" s="46"/>
      <c r="C480" s="46"/>
      <c r="D480" s="46"/>
      <c r="E480" s="104"/>
      <c r="F480" s="104"/>
      <c r="G480" s="104"/>
      <c r="H480" s="104"/>
      <c r="I480" s="104"/>
      <c r="J480" s="104"/>
      <c r="K480" s="104"/>
      <c r="L480" s="104"/>
      <c r="M480" s="104"/>
      <c r="N480" s="104"/>
      <c r="O480" s="104"/>
      <c r="P480" s="104"/>
      <c r="Q480" s="106"/>
      <c r="R480" s="106"/>
      <c r="S480" s="106"/>
      <c r="T480" s="106"/>
      <c r="U480" s="106"/>
      <c r="V480" s="106"/>
      <c r="W480" s="106"/>
      <c r="X480" s="106"/>
      <c r="Y480" s="106"/>
      <c r="Z480" s="106"/>
      <c r="AA480" s="106"/>
      <c r="AB480" s="106"/>
    </row>
    <row r="481">
      <c r="A481" s="46"/>
      <c r="B481" s="46"/>
      <c r="C481" s="46"/>
      <c r="D481" s="46"/>
      <c r="E481" s="104"/>
      <c r="F481" s="104"/>
      <c r="G481" s="104"/>
      <c r="H481" s="104"/>
      <c r="I481" s="104"/>
      <c r="J481" s="104"/>
      <c r="K481" s="104"/>
      <c r="L481" s="104"/>
      <c r="M481" s="104"/>
      <c r="N481" s="104"/>
      <c r="O481" s="104"/>
      <c r="P481" s="104"/>
      <c r="Q481" s="106"/>
      <c r="R481" s="106"/>
      <c r="S481" s="106"/>
      <c r="T481" s="106"/>
      <c r="U481" s="106"/>
      <c r="V481" s="106"/>
      <c r="W481" s="106"/>
      <c r="X481" s="106"/>
      <c r="Y481" s="106"/>
      <c r="Z481" s="106"/>
      <c r="AA481" s="106"/>
      <c r="AB481" s="106"/>
    </row>
    <row r="482">
      <c r="A482" s="46"/>
      <c r="B482" s="46"/>
      <c r="C482" s="46"/>
      <c r="D482" s="46"/>
      <c r="E482" s="104"/>
      <c r="F482" s="104"/>
      <c r="G482" s="104"/>
      <c r="H482" s="104"/>
      <c r="I482" s="104"/>
      <c r="J482" s="104"/>
      <c r="K482" s="104"/>
      <c r="L482" s="104"/>
      <c r="M482" s="104"/>
      <c r="N482" s="104"/>
      <c r="O482" s="104"/>
      <c r="P482" s="104"/>
      <c r="Q482" s="106"/>
      <c r="R482" s="106"/>
      <c r="S482" s="106"/>
      <c r="T482" s="106"/>
      <c r="U482" s="106"/>
      <c r="V482" s="106"/>
      <c r="W482" s="106"/>
      <c r="X482" s="106"/>
      <c r="Y482" s="106"/>
      <c r="Z482" s="106"/>
      <c r="AA482" s="106"/>
      <c r="AB482" s="106"/>
    </row>
    <row r="483">
      <c r="A483" s="46"/>
      <c r="B483" s="46"/>
      <c r="C483" s="46"/>
      <c r="D483" s="46"/>
      <c r="E483" s="104"/>
      <c r="F483" s="104"/>
      <c r="G483" s="104"/>
      <c r="H483" s="104"/>
      <c r="I483" s="104"/>
      <c r="J483" s="104"/>
      <c r="K483" s="104"/>
      <c r="L483" s="104"/>
      <c r="M483" s="104"/>
      <c r="N483" s="104"/>
      <c r="O483" s="104"/>
      <c r="P483" s="104"/>
      <c r="Q483" s="106"/>
      <c r="R483" s="106"/>
      <c r="S483" s="106"/>
      <c r="T483" s="106"/>
      <c r="U483" s="106"/>
      <c r="V483" s="106"/>
      <c r="W483" s="106"/>
      <c r="X483" s="106"/>
      <c r="Y483" s="106"/>
      <c r="Z483" s="106"/>
      <c r="AA483" s="106"/>
      <c r="AB483" s="106"/>
    </row>
    <row r="484">
      <c r="A484" s="46"/>
      <c r="B484" s="46"/>
      <c r="C484" s="46"/>
      <c r="D484" s="46"/>
      <c r="E484" s="104"/>
      <c r="F484" s="104"/>
      <c r="G484" s="104"/>
      <c r="H484" s="104"/>
      <c r="I484" s="104"/>
      <c r="J484" s="104"/>
      <c r="K484" s="104"/>
      <c r="L484" s="104"/>
      <c r="M484" s="104"/>
      <c r="N484" s="104"/>
      <c r="O484" s="104"/>
      <c r="P484" s="104"/>
      <c r="Q484" s="106"/>
      <c r="R484" s="106"/>
      <c r="S484" s="106"/>
      <c r="T484" s="106"/>
      <c r="U484" s="106"/>
      <c r="V484" s="106"/>
      <c r="W484" s="106"/>
      <c r="X484" s="106"/>
      <c r="Y484" s="106"/>
      <c r="Z484" s="106"/>
      <c r="AA484" s="106"/>
      <c r="AB484" s="106"/>
    </row>
    <row r="485">
      <c r="A485" s="46"/>
      <c r="B485" s="46"/>
      <c r="C485" s="46"/>
      <c r="D485" s="46"/>
      <c r="E485" s="104"/>
      <c r="F485" s="104"/>
      <c r="G485" s="104"/>
      <c r="H485" s="104"/>
      <c r="I485" s="104"/>
      <c r="J485" s="104"/>
      <c r="K485" s="104"/>
      <c r="L485" s="104"/>
      <c r="M485" s="104"/>
      <c r="N485" s="104"/>
      <c r="O485" s="104"/>
      <c r="P485" s="104"/>
      <c r="Q485" s="106"/>
      <c r="R485" s="106"/>
      <c r="S485" s="106"/>
      <c r="T485" s="106"/>
      <c r="U485" s="106"/>
      <c r="V485" s="106"/>
      <c r="W485" s="106"/>
      <c r="X485" s="106"/>
      <c r="Y485" s="106"/>
      <c r="Z485" s="106"/>
      <c r="AA485" s="106"/>
      <c r="AB485" s="106"/>
    </row>
    <row r="486">
      <c r="A486" s="46"/>
      <c r="B486" s="46"/>
      <c r="C486" s="46"/>
      <c r="D486" s="46"/>
      <c r="E486" s="104"/>
      <c r="F486" s="104"/>
      <c r="G486" s="104"/>
      <c r="H486" s="104"/>
      <c r="I486" s="104"/>
      <c r="J486" s="104"/>
      <c r="K486" s="104"/>
      <c r="L486" s="104"/>
      <c r="M486" s="104"/>
      <c r="N486" s="104"/>
      <c r="O486" s="104"/>
      <c r="P486" s="104"/>
      <c r="Q486" s="106"/>
      <c r="R486" s="106"/>
      <c r="S486" s="106"/>
      <c r="T486" s="106"/>
      <c r="U486" s="106"/>
      <c r="V486" s="106"/>
      <c r="W486" s="106"/>
      <c r="X486" s="106"/>
      <c r="Y486" s="106"/>
      <c r="Z486" s="106"/>
      <c r="AA486" s="106"/>
      <c r="AB486" s="106"/>
    </row>
    <row r="487">
      <c r="A487" s="46"/>
      <c r="B487" s="46"/>
      <c r="C487" s="46"/>
      <c r="D487" s="46"/>
      <c r="E487" s="104"/>
      <c r="F487" s="104"/>
      <c r="G487" s="104"/>
      <c r="H487" s="104"/>
      <c r="I487" s="104"/>
      <c r="J487" s="104"/>
      <c r="K487" s="104"/>
      <c r="L487" s="104"/>
      <c r="M487" s="104"/>
      <c r="N487" s="104"/>
      <c r="O487" s="104"/>
      <c r="P487" s="104"/>
      <c r="Q487" s="106"/>
      <c r="R487" s="106"/>
      <c r="S487" s="106"/>
      <c r="T487" s="106"/>
      <c r="U487" s="106"/>
      <c r="V487" s="106"/>
      <c r="W487" s="106"/>
      <c r="X487" s="106"/>
      <c r="Y487" s="106"/>
      <c r="Z487" s="106"/>
      <c r="AA487" s="106"/>
      <c r="AB487" s="106"/>
    </row>
    <row r="488">
      <c r="A488" s="46"/>
      <c r="B488" s="46"/>
      <c r="C488" s="46"/>
      <c r="D488" s="46"/>
      <c r="E488" s="104"/>
      <c r="F488" s="104"/>
      <c r="G488" s="104"/>
      <c r="H488" s="104"/>
      <c r="I488" s="104"/>
      <c r="J488" s="104"/>
      <c r="K488" s="104"/>
      <c r="L488" s="104"/>
      <c r="M488" s="104"/>
      <c r="N488" s="104"/>
      <c r="O488" s="104"/>
      <c r="P488" s="104"/>
      <c r="Q488" s="106"/>
      <c r="R488" s="106"/>
      <c r="S488" s="106"/>
      <c r="T488" s="106"/>
      <c r="U488" s="106"/>
      <c r="V488" s="106"/>
      <c r="W488" s="106"/>
      <c r="X488" s="106"/>
      <c r="Y488" s="106"/>
      <c r="Z488" s="106"/>
      <c r="AA488" s="106"/>
      <c r="AB488" s="106"/>
    </row>
    <row r="489">
      <c r="A489" s="46"/>
      <c r="B489" s="46"/>
      <c r="C489" s="46"/>
      <c r="D489" s="46"/>
      <c r="E489" s="104"/>
      <c r="F489" s="104"/>
      <c r="G489" s="104"/>
      <c r="H489" s="104"/>
      <c r="I489" s="104"/>
      <c r="J489" s="104"/>
      <c r="K489" s="104"/>
      <c r="L489" s="104"/>
      <c r="M489" s="104"/>
      <c r="N489" s="104"/>
      <c r="O489" s="104"/>
      <c r="P489" s="104"/>
      <c r="Q489" s="106"/>
      <c r="R489" s="106"/>
      <c r="S489" s="106"/>
      <c r="T489" s="106"/>
      <c r="U489" s="106"/>
      <c r="V489" s="106"/>
      <c r="W489" s="106"/>
      <c r="X489" s="106"/>
      <c r="Y489" s="106"/>
      <c r="Z489" s="106"/>
      <c r="AA489" s="106"/>
      <c r="AB489" s="106"/>
    </row>
    <row r="490">
      <c r="A490" s="46"/>
      <c r="B490" s="46"/>
      <c r="C490" s="46"/>
      <c r="D490" s="46"/>
      <c r="E490" s="104"/>
      <c r="F490" s="104"/>
      <c r="G490" s="104"/>
      <c r="H490" s="104"/>
      <c r="I490" s="104"/>
      <c r="J490" s="104"/>
      <c r="K490" s="104"/>
      <c r="L490" s="104"/>
      <c r="M490" s="104"/>
      <c r="N490" s="104"/>
      <c r="O490" s="104"/>
      <c r="P490" s="104"/>
      <c r="Q490" s="106"/>
      <c r="R490" s="106"/>
      <c r="S490" s="106"/>
      <c r="T490" s="106"/>
      <c r="U490" s="106"/>
      <c r="V490" s="106"/>
      <c r="W490" s="106"/>
      <c r="X490" s="106"/>
      <c r="Y490" s="106"/>
      <c r="Z490" s="106"/>
      <c r="AA490" s="106"/>
      <c r="AB490" s="106"/>
    </row>
    <row r="491">
      <c r="A491" s="46"/>
      <c r="B491" s="46"/>
      <c r="C491" s="46"/>
      <c r="D491" s="46"/>
      <c r="E491" s="104"/>
      <c r="F491" s="104"/>
      <c r="G491" s="104"/>
      <c r="H491" s="104"/>
      <c r="I491" s="104"/>
      <c r="J491" s="104"/>
      <c r="K491" s="104"/>
      <c r="L491" s="104"/>
      <c r="M491" s="104"/>
      <c r="N491" s="104"/>
      <c r="O491" s="104"/>
      <c r="P491" s="104"/>
      <c r="Q491" s="106"/>
      <c r="R491" s="106"/>
      <c r="S491" s="106"/>
      <c r="T491" s="106"/>
      <c r="U491" s="106"/>
      <c r="V491" s="106"/>
      <c r="W491" s="106"/>
      <c r="X491" s="106"/>
      <c r="Y491" s="106"/>
      <c r="Z491" s="106"/>
      <c r="AA491" s="106"/>
      <c r="AB491" s="106"/>
    </row>
    <row r="492">
      <c r="A492" s="46"/>
      <c r="B492" s="46"/>
      <c r="C492" s="46"/>
      <c r="D492" s="46"/>
      <c r="E492" s="104"/>
      <c r="F492" s="104"/>
      <c r="G492" s="104"/>
      <c r="H492" s="104"/>
      <c r="I492" s="104"/>
      <c r="J492" s="104"/>
      <c r="K492" s="104"/>
      <c r="L492" s="104"/>
      <c r="M492" s="104"/>
      <c r="N492" s="104"/>
      <c r="O492" s="104"/>
      <c r="P492" s="104"/>
      <c r="Q492" s="106"/>
      <c r="R492" s="106"/>
      <c r="S492" s="106"/>
      <c r="T492" s="106"/>
      <c r="U492" s="106"/>
      <c r="V492" s="106"/>
      <c r="W492" s="106"/>
      <c r="X492" s="106"/>
      <c r="Y492" s="106"/>
      <c r="Z492" s="106"/>
      <c r="AA492" s="106"/>
      <c r="AB492" s="106"/>
    </row>
    <row r="493">
      <c r="A493" s="46"/>
      <c r="B493" s="46"/>
      <c r="C493" s="46"/>
      <c r="D493" s="46"/>
      <c r="E493" s="104"/>
      <c r="F493" s="104"/>
      <c r="G493" s="104"/>
      <c r="H493" s="104"/>
      <c r="I493" s="104"/>
      <c r="J493" s="104"/>
      <c r="K493" s="104"/>
      <c r="L493" s="104"/>
      <c r="M493" s="104"/>
      <c r="N493" s="104"/>
      <c r="O493" s="104"/>
      <c r="P493" s="104"/>
      <c r="Q493" s="106"/>
      <c r="R493" s="106"/>
      <c r="S493" s="106"/>
      <c r="T493" s="106"/>
      <c r="U493" s="106"/>
      <c r="V493" s="106"/>
      <c r="W493" s="106"/>
      <c r="X493" s="106"/>
      <c r="Y493" s="106"/>
      <c r="Z493" s="106"/>
      <c r="AA493" s="106"/>
      <c r="AB493" s="106"/>
    </row>
    <row r="494">
      <c r="A494" s="46"/>
      <c r="B494" s="46"/>
      <c r="C494" s="46"/>
      <c r="D494" s="46"/>
      <c r="E494" s="104"/>
      <c r="F494" s="104"/>
      <c r="G494" s="104"/>
      <c r="H494" s="104"/>
      <c r="I494" s="104"/>
      <c r="J494" s="104"/>
      <c r="K494" s="104"/>
      <c r="L494" s="104"/>
      <c r="M494" s="104"/>
      <c r="N494" s="104"/>
      <c r="O494" s="104"/>
      <c r="P494" s="104"/>
      <c r="Q494" s="106"/>
      <c r="R494" s="106"/>
      <c r="S494" s="106"/>
      <c r="T494" s="106"/>
      <c r="U494" s="106"/>
      <c r="V494" s="106"/>
      <c r="W494" s="106"/>
      <c r="X494" s="106"/>
      <c r="Y494" s="106"/>
      <c r="Z494" s="106"/>
      <c r="AA494" s="106"/>
      <c r="AB494" s="106"/>
    </row>
    <row r="495">
      <c r="A495" s="46"/>
      <c r="B495" s="46"/>
      <c r="C495" s="46"/>
      <c r="D495" s="46"/>
      <c r="E495" s="104"/>
      <c r="F495" s="104"/>
      <c r="G495" s="104"/>
      <c r="H495" s="104"/>
      <c r="I495" s="104"/>
      <c r="J495" s="104"/>
      <c r="K495" s="104"/>
      <c r="L495" s="104"/>
      <c r="M495" s="104"/>
      <c r="N495" s="104"/>
      <c r="O495" s="104"/>
      <c r="P495" s="104"/>
      <c r="Q495" s="106"/>
      <c r="R495" s="106"/>
      <c r="S495" s="106"/>
      <c r="T495" s="106"/>
      <c r="U495" s="106"/>
      <c r="V495" s="106"/>
      <c r="W495" s="106"/>
      <c r="X495" s="106"/>
      <c r="Y495" s="106"/>
      <c r="Z495" s="106"/>
      <c r="AA495" s="106"/>
      <c r="AB495" s="106"/>
    </row>
    <row r="496">
      <c r="A496" s="46"/>
      <c r="B496" s="46"/>
      <c r="C496" s="46"/>
      <c r="D496" s="46"/>
      <c r="E496" s="104"/>
      <c r="F496" s="104"/>
      <c r="G496" s="104"/>
      <c r="H496" s="104"/>
      <c r="I496" s="104"/>
      <c r="J496" s="104"/>
      <c r="K496" s="104"/>
      <c r="L496" s="104"/>
      <c r="M496" s="104"/>
      <c r="N496" s="104"/>
      <c r="O496" s="104"/>
      <c r="P496" s="104"/>
      <c r="Q496" s="106"/>
      <c r="R496" s="106"/>
      <c r="S496" s="106"/>
      <c r="T496" s="106"/>
      <c r="U496" s="106"/>
      <c r="V496" s="106"/>
      <c r="W496" s="106"/>
      <c r="X496" s="106"/>
      <c r="Y496" s="106"/>
      <c r="Z496" s="106"/>
      <c r="AA496" s="106"/>
      <c r="AB496" s="106"/>
    </row>
    <row r="497">
      <c r="A497" s="46"/>
      <c r="B497" s="46"/>
      <c r="C497" s="46"/>
      <c r="D497" s="46"/>
      <c r="E497" s="104"/>
      <c r="F497" s="104"/>
      <c r="G497" s="104"/>
      <c r="H497" s="104"/>
      <c r="I497" s="104"/>
      <c r="J497" s="104"/>
      <c r="K497" s="104"/>
      <c r="L497" s="104"/>
      <c r="M497" s="104"/>
      <c r="N497" s="104"/>
      <c r="O497" s="104"/>
      <c r="P497" s="104"/>
      <c r="Q497" s="106"/>
      <c r="R497" s="106"/>
      <c r="S497" s="106"/>
      <c r="T497" s="106"/>
      <c r="U497" s="106"/>
      <c r="V497" s="106"/>
      <c r="W497" s="106"/>
      <c r="X497" s="106"/>
      <c r="Y497" s="106"/>
      <c r="Z497" s="106"/>
      <c r="AA497" s="106"/>
      <c r="AB497" s="106"/>
    </row>
    <row r="498">
      <c r="A498" s="46"/>
      <c r="B498" s="46"/>
      <c r="C498" s="46"/>
      <c r="D498" s="46"/>
      <c r="E498" s="104"/>
      <c r="F498" s="104"/>
      <c r="G498" s="104"/>
      <c r="H498" s="104"/>
      <c r="I498" s="104"/>
      <c r="J498" s="104"/>
      <c r="K498" s="104"/>
      <c r="L498" s="104"/>
      <c r="M498" s="104"/>
      <c r="N498" s="104"/>
      <c r="O498" s="104"/>
      <c r="P498" s="104"/>
      <c r="Q498" s="106"/>
      <c r="R498" s="106"/>
      <c r="S498" s="106"/>
      <c r="T498" s="106"/>
      <c r="U498" s="106"/>
      <c r="V498" s="106"/>
      <c r="W498" s="106"/>
      <c r="X498" s="106"/>
      <c r="Y498" s="106"/>
      <c r="Z498" s="106"/>
      <c r="AA498" s="106"/>
      <c r="AB498" s="106"/>
    </row>
    <row r="499">
      <c r="A499" s="46"/>
      <c r="B499" s="46"/>
      <c r="C499" s="46"/>
      <c r="D499" s="46"/>
      <c r="E499" s="104"/>
      <c r="F499" s="104"/>
      <c r="G499" s="104"/>
      <c r="H499" s="104"/>
      <c r="I499" s="104"/>
      <c r="J499" s="104"/>
      <c r="K499" s="104"/>
      <c r="L499" s="104"/>
      <c r="M499" s="104"/>
      <c r="N499" s="104"/>
      <c r="O499" s="104"/>
      <c r="P499" s="104"/>
      <c r="Q499" s="106"/>
      <c r="R499" s="106"/>
      <c r="S499" s="106"/>
      <c r="T499" s="106"/>
      <c r="U499" s="106"/>
      <c r="V499" s="106"/>
      <c r="W499" s="106"/>
      <c r="X499" s="106"/>
      <c r="Y499" s="106"/>
      <c r="Z499" s="106"/>
      <c r="AA499" s="106"/>
      <c r="AB499" s="106"/>
    </row>
    <row r="500">
      <c r="A500" s="46"/>
      <c r="B500" s="46"/>
      <c r="C500" s="46"/>
      <c r="D500" s="46"/>
      <c r="E500" s="104"/>
      <c r="F500" s="104"/>
      <c r="G500" s="104"/>
      <c r="H500" s="104"/>
      <c r="I500" s="104"/>
      <c r="J500" s="104"/>
      <c r="K500" s="104"/>
      <c r="L500" s="104"/>
      <c r="M500" s="104"/>
      <c r="N500" s="104"/>
      <c r="O500" s="104"/>
      <c r="P500" s="104"/>
      <c r="Q500" s="106"/>
      <c r="R500" s="106"/>
      <c r="S500" s="106"/>
      <c r="T500" s="106"/>
      <c r="U500" s="106"/>
      <c r="V500" s="106"/>
      <c r="W500" s="106"/>
      <c r="X500" s="106"/>
      <c r="Y500" s="106"/>
      <c r="Z500" s="106"/>
      <c r="AA500" s="106"/>
      <c r="AB500" s="106"/>
    </row>
    <row r="501">
      <c r="A501" s="46"/>
      <c r="B501" s="46"/>
      <c r="C501" s="46"/>
      <c r="D501" s="46"/>
      <c r="E501" s="104"/>
      <c r="F501" s="104"/>
      <c r="G501" s="104"/>
      <c r="H501" s="104"/>
      <c r="I501" s="104"/>
      <c r="J501" s="104"/>
      <c r="K501" s="104"/>
      <c r="L501" s="104"/>
      <c r="M501" s="104"/>
      <c r="N501" s="104"/>
      <c r="O501" s="104"/>
      <c r="P501" s="104"/>
      <c r="Q501" s="106"/>
      <c r="R501" s="106"/>
      <c r="S501" s="106"/>
      <c r="T501" s="106"/>
      <c r="U501" s="106"/>
      <c r="V501" s="106"/>
      <c r="W501" s="106"/>
      <c r="X501" s="106"/>
      <c r="Y501" s="106"/>
      <c r="Z501" s="106"/>
      <c r="AA501" s="106"/>
      <c r="AB501" s="106"/>
    </row>
    <row r="502">
      <c r="A502" s="46"/>
      <c r="B502" s="46"/>
      <c r="C502" s="46"/>
      <c r="D502" s="46"/>
      <c r="E502" s="104"/>
      <c r="F502" s="104"/>
      <c r="G502" s="104"/>
      <c r="H502" s="104"/>
      <c r="I502" s="104"/>
      <c r="J502" s="104"/>
      <c r="K502" s="104"/>
      <c r="L502" s="104"/>
      <c r="M502" s="104"/>
      <c r="N502" s="104"/>
      <c r="O502" s="104"/>
      <c r="P502" s="104"/>
      <c r="Q502" s="106"/>
      <c r="R502" s="106"/>
      <c r="S502" s="106"/>
      <c r="T502" s="106"/>
      <c r="U502" s="106"/>
      <c r="V502" s="106"/>
      <c r="W502" s="106"/>
      <c r="X502" s="106"/>
      <c r="Y502" s="106"/>
      <c r="Z502" s="106"/>
      <c r="AA502" s="106"/>
      <c r="AB502" s="106"/>
    </row>
    <row r="503">
      <c r="A503" s="46"/>
      <c r="B503" s="46"/>
      <c r="C503" s="46"/>
      <c r="D503" s="46"/>
      <c r="E503" s="104"/>
      <c r="F503" s="104"/>
      <c r="G503" s="104"/>
      <c r="H503" s="104"/>
      <c r="I503" s="104"/>
      <c r="J503" s="104"/>
      <c r="K503" s="104"/>
      <c r="L503" s="104"/>
      <c r="M503" s="104"/>
      <c r="N503" s="104"/>
      <c r="O503" s="104"/>
      <c r="P503" s="104"/>
      <c r="Q503" s="106"/>
      <c r="R503" s="106"/>
      <c r="S503" s="106"/>
      <c r="T503" s="106"/>
      <c r="U503" s="106"/>
      <c r="V503" s="106"/>
      <c r="W503" s="106"/>
      <c r="X503" s="106"/>
      <c r="Y503" s="106"/>
      <c r="Z503" s="106"/>
      <c r="AA503" s="106"/>
      <c r="AB503" s="106"/>
    </row>
    <row r="504">
      <c r="A504" s="46"/>
      <c r="B504" s="46"/>
      <c r="C504" s="46"/>
      <c r="D504" s="46"/>
      <c r="E504" s="104"/>
      <c r="F504" s="104"/>
      <c r="G504" s="104"/>
      <c r="H504" s="104"/>
      <c r="I504" s="104"/>
      <c r="J504" s="104"/>
      <c r="K504" s="104"/>
      <c r="L504" s="104"/>
      <c r="M504" s="104"/>
      <c r="N504" s="104"/>
      <c r="O504" s="104"/>
      <c r="P504" s="104"/>
      <c r="Q504" s="106"/>
      <c r="R504" s="106"/>
      <c r="S504" s="106"/>
      <c r="T504" s="106"/>
      <c r="U504" s="106"/>
      <c r="V504" s="106"/>
      <c r="W504" s="106"/>
      <c r="X504" s="106"/>
      <c r="Y504" s="106"/>
      <c r="Z504" s="106"/>
      <c r="AA504" s="106"/>
      <c r="AB504" s="106"/>
    </row>
    <row r="505">
      <c r="A505" s="46"/>
      <c r="B505" s="46"/>
      <c r="C505" s="46"/>
      <c r="D505" s="46"/>
      <c r="E505" s="104"/>
      <c r="F505" s="104"/>
      <c r="G505" s="104"/>
      <c r="H505" s="104"/>
      <c r="I505" s="104"/>
      <c r="J505" s="104"/>
      <c r="K505" s="104"/>
      <c r="L505" s="104"/>
      <c r="M505" s="104"/>
      <c r="N505" s="104"/>
      <c r="O505" s="104"/>
      <c r="P505" s="104"/>
      <c r="Q505" s="106"/>
      <c r="R505" s="106"/>
      <c r="S505" s="106"/>
      <c r="T505" s="106"/>
      <c r="U505" s="106"/>
      <c r="V505" s="106"/>
      <c r="W505" s="106"/>
      <c r="X505" s="106"/>
      <c r="Y505" s="106"/>
      <c r="Z505" s="106"/>
      <c r="AA505" s="106"/>
      <c r="AB505" s="106"/>
    </row>
    <row r="506">
      <c r="A506" s="46"/>
      <c r="B506" s="46"/>
      <c r="C506" s="46"/>
      <c r="D506" s="46"/>
      <c r="E506" s="104"/>
      <c r="F506" s="104"/>
      <c r="G506" s="104"/>
      <c r="H506" s="104"/>
      <c r="I506" s="104"/>
      <c r="J506" s="104"/>
      <c r="K506" s="104"/>
      <c r="L506" s="104"/>
      <c r="M506" s="104"/>
      <c r="N506" s="104"/>
      <c r="O506" s="104"/>
      <c r="P506" s="104"/>
      <c r="Q506" s="106"/>
      <c r="R506" s="106"/>
      <c r="S506" s="106"/>
      <c r="T506" s="106"/>
      <c r="U506" s="106"/>
      <c r="V506" s="106"/>
      <c r="W506" s="106"/>
      <c r="X506" s="106"/>
      <c r="Y506" s="106"/>
      <c r="Z506" s="106"/>
      <c r="AA506" s="106"/>
      <c r="AB506" s="106"/>
    </row>
    <row r="507">
      <c r="A507" s="46"/>
      <c r="B507" s="46"/>
      <c r="C507" s="46"/>
      <c r="D507" s="46"/>
      <c r="E507" s="104"/>
      <c r="F507" s="104"/>
      <c r="G507" s="104"/>
      <c r="H507" s="104"/>
      <c r="I507" s="104"/>
      <c r="J507" s="104"/>
      <c r="K507" s="104"/>
      <c r="L507" s="104"/>
      <c r="M507" s="104"/>
      <c r="N507" s="104"/>
      <c r="O507" s="104"/>
      <c r="P507" s="104"/>
      <c r="Q507" s="106"/>
      <c r="R507" s="106"/>
      <c r="S507" s="106"/>
      <c r="T507" s="106"/>
      <c r="U507" s="106"/>
      <c r="V507" s="106"/>
      <c r="W507" s="106"/>
      <c r="X507" s="106"/>
      <c r="Y507" s="106"/>
      <c r="Z507" s="106"/>
      <c r="AA507" s="106"/>
      <c r="AB507" s="106"/>
    </row>
    <row r="508">
      <c r="A508" s="46"/>
      <c r="B508" s="46"/>
      <c r="C508" s="46"/>
      <c r="D508" s="46"/>
      <c r="E508" s="104"/>
      <c r="F508" s="104"/>
      <c r="G508" s="104"/>
      <c r="H508" s="104"/>
      <c r="I508" s="104"/>
      <c r="J508" s="104"/>
      <c r="K508" s="104"/>
      <c r="L508" s="104"/>
      <c r="M508" s="104"/>
      <c r="N508" s="104"/>
      <c r="O508" s="104"/>
      <c r="P508" s="104"/>
      <c r="Q508" s="106"/>
      <c r="R508" s="106"/>
      <c r="S508" s="106"/>
      <c r="T508" s="106"/>
      <c r="U508" s="106"/>
      <c r="V508" s="106"/>
      <c r="W508" s="106"/>
      <c r="X508" s="106"/>
      <c r="Y508" s="106"/>
      <c r="Z508" s="106"/>
      <c r="AA508" s="106"/>
      <c r="AB508" s="106"/>
    </row>
    <row r="509">
      <c r="A509" s="46"/>
      <c r="B509" s="46"/>
      <c r="C509" s="46"/>
      <c r="D509" s="46"/>
      <c r="E509" s="104"/>
      <c r="F509" s="104"/>
      <c r="G509" s="104"/>
      <c r="H509" s="104"/>
      <c r="I509" s="104"/>
      <c r="J509" s="104"/>
      <c r="K509" s="104"/>
      <c r="L509" s="104"/>
      <c r="M509" s="104"/>
      <c r="N509" s="104"/>
      <c r="O509" s="104"/>
      <c r="P509" s="104"/>
      <c r="Q509" s="106"/>
      <c r="R509" s="106"/>
      <c r="S509" s="106"/>
      <c r="T509" s="106"/>
      <c r="U509" s="106"/>
      <c r="V509" s="106"/>
      <c r="W509" s="106"/>
      <c r="X509" s="106"/>
      <c r="Y509" s="106"/>
      <c r="Z509" s="106"/>
      <c r="AA509" s="106"/>
      <c r="AB509" s="106"/>
    </row>
    <row r="510">
      <c r="A510" s="46"/>
      <c r="B510" s="46"/>
      <c r="C510" s="46"/>
      <c r="D510" s="46"/>
      <c r="E510" s="104"/>
      <c r="F510" s="104"/>
      <c r="G510" s="104"/>
      <c r="H510" s="104"/>
      <c r="I510" s="104"/>
      <c r="J510" s="104"/>
      <c r="K510" s="104"/>
      <c r="L510" s="104"/>
      <c r="M510" s="104"/>
      <c r="N510" s="104"/>
      <c r="O510" s="104"/>
      <c r="P510" s="104"/>
      <c r="Q510" s="106"/>
      <c r="R510" s="106"/>
      <c r="S510" s="106"/>
      <c r="T510" s="106"/>
      <c r="U510" s="106"/>
      <c r="V510" s="106"/>
      <c r="W510" s="106"/>
      <c r="X510" s="106"/>
      <c r="Y510" s="106"/>
      <c r="Z510" s="106"/>
      <c r="AA510" s="106"/>
      <c r="AB510" s="106"/>
    </row>
    <row r="511">
      <c r="A511" s="46"/>
      <c r="B511" s="46"/>
      <c r="C511" s="46"/>
      <c r="D511" s="46"/>
      <c r="E511" s="104"/>
      <c r="F511" s="104"/>
      <c r="G511" s="104"/>
      <c r="H511" s="104"/>
      <c r="I511" s="104"/>
      <c r="J511" s="104"/>
      <c r="K511" s="104"/>
      <c r="L511" s="104"/>
      <c r="M511" s="104"/>
      <c r="N511" s="104"/>
      <c r="O511" s="104"/>
      <c r="P511" s="104"/>
      <c r="Q511" s="106"/>
      <c r="R511" s="106"/>
      <c r="S511" s="106"/>
      <c r="T511" s="106"/>
      <c r="U511" s="106"/>
      <c r="V511" s="106"/>
      <c r="W511" s="106"/>
      <c r="X511" s="106"/>
      <c r="Y511" s="106"/>
      <c r="Z511" s="106"/>
      <c r="AA511" s="106"/>
      <c r="AB511" s="106"/>
    </row>
    <row r="512">
      <c r="A512" s="46"/>
      <c r="B512" s="46"/>
      <c r="C512" s="46"/>
      <c r="D512" s="46"/>
      <c r="E512" s="104"/>
      <c r="F512" s="104"/>
      <c r="G512" s="104"/>
      <c r="H512" s="104"/>
      <c r="I512" s="104"/>
      <c r="J512" s="104"/>
      <c r="K512" s="104"/>
      <c r="L512" s="104"/>
      <c r="M512" s="104"/>
      <c r="N512" s="104"/>
      <c r="O512" s="104"/>
      <c r="P512" s="104"/>
      <c r="Q512" s="106"/>
      <c r="R512" s="106"/>
      <c r="S512" s="106"/>
      <c r="T512" s="106"/>
      <c r="U512" s="106"/>
      <c r="V512" s="106"/>
      <c r="W512" s="106"/>
      <c r="X512" s="106"/>
      <c r="Y512" s="106"/>
      <c r="Z512" s="106"/>
      <c r="AA512" s="106"/>
      <c r="AB512" s="106"/>
    </row>
    <row r="513">
      <c r="A513" s="46"/>
      <c r="B513" s="46"/>
      <c r="C513" s="46"/>
      <c r="D513" s="46"/>
      <c r="E513" s="104"/>
      <c r="F513" s="104"/>
      <c r="G513" s="104"/>
      <c r="H513" s="104"/>
      <c r="I513" s="104"/>
      <c r="J513" s="104"/>
      <c r="K513" s="104"/>
      <c r="L513" s="104"/>
      <c r="M513" s="104"/>
      <c r="N513" s="104"/>
      <c r="O513" s="104"/>
      <c r="P513" s="104"/>
      <c r="Q513" s="106"/>
      <c r="R513" s="106"/>
      <c r="S513" s="106"/>
      <c r="T513" s="106"/>
      <c r="U513" s="106"/>
      <c r="V513" s="106"/>
      <c r="W513" s="106"/>
      <c r="X513" s="106"/>
      <c r="Y513" s="106"/>
      <c r="Z513" s="106"/>
      <c r="AA513" s="106"/>
      <c r="AB513" s="106"/>
    </row>
    <row r="514">
      <c r="A514" s="46"/>
      <c r="B514" s="46"/>
      <c r="C514" s="46"/>
      <c r="D514" s="46"/>
      <c r="E514" s="104"/>
      <c r="F514" s="104"/>
      <c r="G514" s="104"/>
      <c r="H514" s="104"/>
      <c r="I514" s="104"/>
      <c r="J514" s="104"/>
      <c r="K514" s="104"/>
      <c r="L514" s="104"/>
      <c r="M514" s="104"/>
      <c r="N514" s="104"/>
      <c r="O514" s="104"/>
      <c r="P514" s="104"/>
      <c r="Q514" s="106"/>
      <c r="R514" s="106"/>
      <c r="S514" s="106"/>
      <c r="T514" s="106"/>
      <c r="U514" s="106"/>
      <c r="V514" s="106"/>
      <c r="W514" s="106"/>
      <c r="X514" s="106"/>
      <c r="Y514" s="106"/>
      <c r="Z514" s="106"/>
      <c r="AA514" s="106"/>
      <c r="AB514" s="106"/>
    </row>
    <row r="515">
      <c r="A515" s="46"/>
      <c r="B515" s="46"/>
      <c r="C515" s="46"/>
      <c r="D515" s="46"/>
      <c r="E515" s="104"/>
      <c r="F515" s="104"/>
      <c r="G515" s="104"/>
      <c r="H515" s="104"/>
      <c r="I515" s="104"/>
      <c r="J515" s="104"/>
      <c r="K515" s="104"/>
      <c r="L515" s="104"/>
      <c r="M515" s="104"/>
      <c r="N515" s="104"/>
      <c r="O515" s="104"/>
      <c r="P515" s="104"/>
      <c r="Q515" s="106"/>
      <c r="R515" s="106"/>
      <c r="S515" s="106"/>
      <c r="T515" s="106"/>
      <c r="U515" s="106"/>
      <c r="V515" s="106"/>
      <c r="W515" s="106"/>
      <c r="X515" s="106"/>
      <c r="Y515" s="106"/>
      <c r="Z515" s="106"/>
      <c r="AA515" s="106"/>
      <c r="AB515" s="106"/>
    </row>
    <row r="516">
      <c r="A516" s="46"/>
      <c r="B516" s="46"/>
      <c r="C516" s="46"/>
      <c r="D516" s="46"/>
      <c r="E516" s="104"/>
      <c r="F516" s="104"/>
      <c r="G516" s="104"/>
      <c r="H516" s="104"/>
      <c r="I516" s="104"/>
      <c r="J516" s="104"/>
      <c r="K516" s="104"/>
      <c r="L516" s="104"/>
      <c r="M516" s="104"/>
      <c r="N516" s="104"/>
      <c r="O516" s="104"/>
      <c r="P516" s="104"/>
      <c r="Q516" s="106"/>
      <c r="R516" s="106"/>
      <c r="S516" s="106"/>
      <c r="T516" s="106"/>
      <c r="U516" s="106"/>
      <c r="V516" s="106"/>
      <c r="W516" s="106"/>
      <c r="X516" s="106"/>
      <c r="Y516" s="106"/>
      <c r="Z516" s="106"/>
      <c r="AA516" s="106"/>
      <c r="AB516" s="106"/>
    </row>
    <row r="517">
      <c r="A517" s="46"/>
      <c r="B517" s="46"/>
      <c r="C517" s="46"/>
      <c r="D517" s="46"/>
      <c r="E517" s="104"/>
      <c r="F517" s="104"/>
      <c r="G517" s="104"/>
      <c r="H517" s="104"/>
      <c r="I517" s="104"/>
      <c r="J517" s="104"/>
      <c r="K517" s="104"/>
      <c r="L517" s="104"/>
      <c r="M517" s="104"/>
      <c r="N517" s="104"/>
      <c r="O517" s="104"/>
      <c r="P517" s="104"/>
      <c r="Q517" s="106"/>
      <c r="R517" s="106"/>
      <c r="S517" s="106"/>
      <c r="T517" s="106"/>
      <c r="U517" s="106"/>
      <c r="V517" s="106"/>
      <c r="W517" s="106"/>
      <c r="X517" s="106"/>
      <c r="Y517" s="106"/>
      <c r="Z517" s="106"/>
      <c r="AA517" s="106"/>
      <c r="AB517" s="106"/>
    </row>
    <row r="518">
      <c r="A518" s="46"/>
      <c r="B518" s="46"/>
      <c r="C518" s="46"/>
      <c r="D518" s="46"/>
      <c r="E518" s="104"/>
      <c r="F518" s="104"/>
      <c r="G518" s="104"/>
      <c r="H518" s="104"/>
      <c r="I518" s="104"/>
      <c r="J518" s="104"/>
      <c r="K518" s="104"/>
      <c r="L518" s="104"/>
      <c r="M518" s="104"/>
      <c r="N518" s="104"/>
      <c r="O518" s="104"/>
      <c r="P518" s="104"/>
      <c r="Q518" s="106"/>
      <c r="R518" s="106"/>
      <c r="S518" s="106"/>
      <c r="T518" s="106"/>
      <c r="U518" s="106"/>
      <c r="V518" s="106"/>
      <c r="W518" s="106"/>
      <c r="X518" s="106"/>
      <c r="Y518" s="106"/>
      <c r="Z518" s="106"/>
      <c r="AA518" s="106"/>
      <c r="AB518" s="106"/>
    </row>
    <row r="519">
      <c r="A519" s="46"/>
      <c r="B519" s="46"/>
      <c r="C519" s="46"/>
      <c r="D519" s="46"/>
      <c r="E519" s="104"/>
      <c r="F519" s="104"/>
      <c r="G519" s="104"/>
      <c r="H519" s="104"/>
      <c r="I519" s="104"/>
      <c r="J519" s="104"/>
      <c r="K519" s="104"/>
      <c r="L519" s="104"/>
      <c r="M519" s="104"/>
      <c r="N519" s="104"/>
      <c r="O519" s="104"/>
      <c r="P519" s="104"/>
      <c r="Q519" s="106"/>
      <c r="R519" s="106"/>
      <c r="S519" s="106"/>
      <c r="T519" s="106"/>
      <c r="U519" s="106"/>
      <c r="V519" s="106"/>
      <c r="W519" s="106"/>
      <c r="X519" s="106"/>
      <c r="Y519" s="106"/>
      <c r="Z519" s="106"/>
      <c r="AA519" s="106"/>
      <c r="AB519" s="106"/>
    </row>
    <row r="520">
      <c r="A520" s="46"/>
      <c r="B520" s="46"/>
      <c r="C520" s="46"/>
      <c r="D520" s="46"/>
      <c r="E520" s="104"/>
      <c r="F520" s="104"/>
      <c r="G520" s="104"/>
      <c r="H520" s="104"/>
      <c r="I520" s="104"/>
      <c r="J520" s="104"/>
      <c r="K520" s="104"/>
      <c r="L520" s="104"/>
      <c r="M520" s="104"/>
      <c r="N520" s="104"/>
      <c r="O520" s="104"/>
      <c r="P520" s="104"/>
      <c r="Q520" s="106"/>
      <c r="R520" s="106"/>
      <c r="S520" s="106"/>
      <c r="T520" s="106"/>
      <c r="U520" s="106"/>
      <c r="V520" s="106"/>
      <c r="W520" s="106"/>
      <c r="X520" s="106"/>
      <c r="Y520" s="106"/>
      <c r="Z520" s="106"/>
      <c r="AA520" s="106"/>
      <c r="AB520" s="106"/>
    </row>
    <row r="521">
      <c r="A521" s="46"/>
      <c r="B521" s="46"/>
      <c r="C521" s="46"/>
      <c r="D521" s="46"/>
      <c r="E521" s="104"/>
      <c r="F521" s="104"/>
      <c r="G521" s="104"/>
      <c r="H521" s="104"/>
      <c r="I521" s="104"/>
      <c r="J521" s="104"/>
      <c r="K521" s="104"/>
      <c r="L521" s="104"/>
      <c r="M521" s="104"/>
      <c r="N521" s="104"/>
      <c r="O521" s="104"/>
      <c r="P521" s="104"/>
      <c r="Q521" s="106"/>
      <c r="R521" s="106"/>
      <c r="S521" s="106"/>
      <c r="T521" s="106"/>
      <c r="U521" s="106"/>
      <c r="V521" s="106"/>
      <c r="W521" s="106"/>
      <c r="X521" s="106"/>
      <c r="Y521" s="106"/>
      <c r="Z521" s="106"/>
      <c r="AA521" s="106"/>
      <c r="AB521" s="106"/>
    </row>
    <row r="522">
      <c r="A522" s="46"/>
      <c r="B522" s="46"/>
      <c r="C522" s="46"/>
      <c r="D522" s="46"/>
      <c r="E522" s="104"/>
      <c r="F522" s="104"/>
      <c r="G522" s="104"/>
      <c r="H522" s="104"/>
      <c r="I522" s="104"/>
      <c r="J522" s="104"/>
      <c r="K522" s="104"/>
      <c r="L522" s="104"/>
      <c r="M522" s="104"/>
      <c r="N522" s="104"/>
      <c r="O522" s="104"/>
      <c r="P522" s="104"/>
      <c r="Q522" s="106"/>
      <c r="R522" s="106"/>
      <c r="S522" s="106"/>
      <c r="T522" s="106"/>
      <c r="U522" s="106"/>
      <c r="V522" s="106"/>
      <c r="W522" s="106"/>
      <c r="X522" s="106"/>
      <c r="Y522" s="106"/>
      <c r="Z522" s="106"/>
      <c r="AA522" s="106"/>
      <c r="AB522" s="106"/>
    </row>
    <row r="523">
      <c r="A523" s="46"/>
      <c r="B523" s="46"/>
      <c r="C523" s="46"/>
      <c r="D523" s="46"/>
      <c r="E523" s="104"/>
      <c r="F523" s="104"/>
      <c r="G523" s="104"/>
      <c r="H523" s="104"/>
      <c r="I523" s="104"/>
      <c r="J523" s="104"/>
      <c r="K523" s="104"/>
      <c r="L523" s="104"/>
      <c r="M523" s="104"/>
      <c r="N523" s="104"/>
      <c r="O523" s="104"/>
      <c r="P523" s="104"/>
      <c r="Q523" s="106"/>
      <c r="R523" s="106"/>
      <c r="S523" s="106"/>
      <c r="T523" s="106"/>
      <c r="U523" s="106"/>
      <c r="V523" s="106"/>
      <c r="W523" s="106"/>
      <c r="X523" s="106"/>
      <c r="Y523" s="106"/>
      <c r="Z523" s="106"/>
      <c r="AA523" s="106"/>
      <c r="AB523" s="106"/>
    </row>
    <row r="524">
      <c r="A524" s="46"/>
      <c r="B524" s="46"/>
      <c r="C524" s="46"/>
      <c r="D524" s="46"/>
      <c r="E524" s="104"/>
      <c r="F524" s="104"/>
      <c r="G524" s="104"/>
      <c r="H524" s="104"/>
      <c r="I524" s="104"/>
      <c r="J524" s="104"/>
      <c r="K524" s="104"/>
      <c r="L524" s="104"/>
      <c r="M524" s="104"/>
      <c r="N524" s="104"/>
      <c r="O524" s="104"/>
      <c r="P524" s="104"/>
      <c r="Q524" s="106"/>
      <c r="R524" s="106"/>
      <c r="S524" s="106"/>
      <c r="T524" s="106"/>
      <c r="U524" s="106"/>
      <c r="V524" s="106"/>
      <c r="W524" s="106"/>
      <c r="X524" s="106"/>
      <c r="Y524" s="106"/>
      <c r="Z524" s="106"/>
      <c r="AA524" s="106"/>
      <c r="AB524" s="106"/>
    </row>
    <row r="525">
      <c r="A525" s="46"/>
      <c r="B525" s="46"/>
      <c r="C525" s="46"/>
      <c r="D525" s="46"/>
      <c r="E525" s="104"/>
      <c r="F525" s="104"/>
      <c r="G525" s="104"/>
      <c r="H525" s="104"/>
      <c r="I525" s="104"/>
      <c r="J525" s="104"/>
      <c r="K525" s="104"/>
      <c r="L525" s="104"/>
      <c r="M525" s="104"/>
      <c r="N525" s="104"/>
      <c r="O525" s="104"/>
      <c r="P525" s="104"/>
      <c r="Q525" s="106"/>
      <c r="R525" s="106"/>
      <c r="S525" s="106"/>
      <c r="T525" s="106"/>
      <c r="U525" s="106"/>
      <c r="V525" s="106"/>
      <c r="W525" s="106"/>
      <c r="X525" s="106"/>
      <c r="Y525" s="106"/>
      <c r="Z525" s="106"/>
      <c r="AA525" s="106"/>
      <c r="AB525" s="106"/>
    </row>
    <row r="526">
      <c r="A526" s="46"/>
      <c r="B526" s="46"/>
      <c r="C526" s="46"/>
      <c r="D526" s="46"/>
      <c r="E526" s="104"/>
      <c r="F526" s="104"/>
      <c r="G526" s="104"/>
      <c r="H526" s="104"/>
      <c r="I526" s="104"/>
      <c r="J526" s="104"/>
      <c r="K526" s="104"/>
      <c r="L526" s="104"/>
      <c r="M526" s="104"/>
      <c r="N526" s="104"/>
      <c r="O526" s="104"/>
      <c r="P526" s="104"/>
      <c r="Q526" s="106"/>
      <c r="R526" s="106"/>
      <c r="S526" s="106"/>
      <c r="T526" s="106"/>
      <c r="U526" s="106"/>
      <c r="V526" s="106"/>
      <c r="W526" s="106"/>
      <c r="X526" s="106"/>
      <c r="Y526" s="106"/>
      <c r="Z526" s="106"/>
      <c r="AA526" s="106"/>
      <c r="AB526" s="106"/>
    </row>
    <row r="527">
      <c r="A527" s="46"/>
      <c r="B527" s="46"/>
      <c r="C527" s="46"/>
      <c r="D527" s="46"/>
      <c r="E527" s="104"/>
      <c r="F527" s="104"/>
      <c r="G527" s="104"/>
      <c r="H527" s="104"/>
      <c r="I527" s="104"/>
      <c r="J527" s="104"/>
      <c r="K527" s="104"/>
      <c r="L527" s="104"/>
      <c r="M527" s="104"/>
      <c r="N527" s="104"/>
      <c r="O527" s="104"/>
      <c r="P527" s="104"/>
      <c r="Q527" s="106"/>
      <c r="R527" s="106"/>
      <c r="S527" s="106"/>
      <c r="T527" s="106"/>
      <c r="U527" s="106"/>
      <c r="V527" s="106"/>
      <c r="W527" s="106"/>
      <c r="X527" s="106"/>
      <c r="Y527" s="106"/>
      <c r="Z527" s="106"/>
      <c r="AA527" s="106"/>
      <c r="AB527" s="106"/>
    </row>
    <row r="528">
      <c r="A528" s="46"/>
      <c r="B528" s="46"/>
      <c r="C528" s="46"/>
      <c r="D528" s="46"/>
      <c r="E528" s="104"/>
      <c r="F528" s="104"/>
      <c r="G528" s="104"/>
      <c r="H528" s="104"/>
      <c r="I528" s="104"/>
      <c r="J528" s="104"/>
      <c r="K528" s="104"/>
      <c r="L528" s="104"/>
      <c r="M528" s="104"/>
      <c r="N528" s="104"/>
      <c r="O528" s="104"/>
      <c r="P528" s="104"/>
      <c r="Q528" s="106"/>
      <c r="R528" s="106"/>
      <c r="S528" s="106"/>
      <c r="T528" s="106"/>
      <c r="U528" s="106"/>
      <c r="V528" s="106"/>
      <c r="W528" s="106"/>
      <c r="X528" s="106"/>
      <c r="Y528" s="106"/>
      <c r="Z528" s="106"/>
      <c r="AA528" s="106"/>
      <c r="AB528" s="106"/>
    </row>
    <row r="529">
      <c r="A529" s="46"/>
      <c r="B529" s="46"/>
      <c r="C529" s="46"/>
      <c r="D529" s="46"/>
      <c r="E529" s="104"/>
      <c r="F529" s="104"/>
      <c r="G529" s="104"/>
      <c r="H529" s="104"/>
      <c r="I529" s="104"/>
      <c r="J529" s="104"/>
      <c r="K529" s="104"/>
      <c r="L529" s="104"/>
      <c r="M529" s="104"/>
      <c r="N529" s="104"/>
      <c r="O529" s="104"/>
      <c r="P529" s="104"/>
      <c r="Q529" s="106"/>
      <c r="R529" s="106"/>
      <c r="S529" s="106"/>
      <c r="T529" s="106"/>
      <c r="U529" s="106"/>
      <c r="V529" s="106"/>
      <c r="W529" s="106"/>
      <c r="X529" s="106"/>
      <c r="Y529" s="106"/>
      <c r="Z529" s="106"/>
      <c r="AA529" s="106"/>
      <c r="AB529" s="106"/>
    </row>
    <row r="530">
      <c r="A530" s="46"/>
      <c r="B530" s="46"/>
      <c r="C530" s="46"/>
      <c r="D530" s="46"/>
      <c r="E530" s="104"/>
      <c r="F530" s="104"/>
      <c r="G530" s="104"/>
      <c r="H530" s="104"/>
      <c r="I530" s="104"/>
      <c r="J530" s="104"/>
      <c r="K530" s="104"/>
      <c r="L530" s="104"/>
      <c r="M530" s="104"/>
      <c r="N530" s="104"/>
      <c r="O530" s="104"/>
      <c r="P530" s="104"/>
      <c r="Q530" s="106"/>
      <c r="R530" s="106"/>
      <c r="S530" s="106"/>
      <c r="T530" s="106"/>
      <c r="U530" s="106"/>
      <c r="V530" s="106"/>
      <c r="W530" s="106"/>
      <c r="X530" s="106"/>
      <c r="Y530" s="106"/>
      <c r="Z530" s="106"/>
      <c r="AA530" s="106"/>
      <c r="AB530" s="106"/>
    </row>
    <row r="531">
      <c r="A531" s="46"/>
      <c r="B531" s="46"/>
      <c r="C531" s="46"/>
      <c r="D531" s="46"/>
      <c r="E531" s="104"/>
      <c r="F531" s="104"/>
      <c r="G531" s="104"/>
      <c r="H531" s="104"/>
      <c r="I531" s="104"/>
      <c r="J531" s="104"/>
      <c r="K531" s="104"/>
      <c r="L531" s="104"/>
      <c r="M531" s="104"/>
      <c r="N531" s="104"/>
      <c r="O531" s="104"/>
      <c r="P531" s="104"/>
      <c r="Q531" s="106"/>
      <c r="R531" s="106"/>
      <c r="S531" s="106"/>
      <c r="T531" s="106"/>
      <c r="U531" s="106"/>
      <c r="V531" s="106"/>
      <c r="W531" s="106"/>
      <c r="X531" s="106"/>
      <c r="Y531" s="106"/>
      <c r="Z531" s="106"/>
      <c r="AA531" s="106"/>
      <c r="AB531" s="106"/>
    </row>
    <row r="532">
      <c r="A532" s="46"/>
      <c r="B532" s="46"/>
      <c r="C532" s="46"/>
      <c r="D532" s="46"/>
      <c r="E532" s="104"/>
      <c r="F532" s="104"/>
      <c r="G532" s="104"/>
      <c r="H532" s="104"/>
      <c r="I532" s="104"/>
      <c r="J532" s="104"/>
      <c r="K532" s="104"/>
      <c r="L532" s="104"/>
      <c r="M532" s="104"/>
      <c r="N532" s="104"/>
      <c r="O532" s="104"/>
      <c r="P532" s="104"/>
      <c r="Q532" s="106"/>
      <c r="R532" s="106"/>
      <c r="S532" s="106"/>
      <c r="T532" s="106"/>
      <c r="U532" s="106"/>
      <c r="V532" s="106"/>
      <c r="W532" s="106"/>
      <c r="X532" s="106"/>
      <c r="Y532" s="106"/>
      <c r="Z532" s="106"/>
      <c r="AA532" s="106"/>
      <c r="AB532" s="106"/>
    </row>
    <row r="533">
      <c r="A533" s="46"/>
      <c r="B533" s="46"/>
      <c r="C533" s="46"/>
      <c r="D533" s="46"/>
      <c r="E533" s="104"/>
      <c r="F533" s="104"/>
      <c r="G533" s="104"/>
      <c r="H533" s="104"/>
      <c r="I533" s="104"/>
      <c r="J533" s="104"/>
      <c r="K533" s="104"/>
      <c r="L533" s="104"/>
      <c r="M533" s="104"/>
      <c r="N533" s="104"/>
      <c r="O533" s="104"/>
      <c r="P533" s="104"/>
      <c r="Q533" s="106"/>
      <c r="R533" s="106"/>
      <c r="S533" s="106"/>
      <c r="T533" s="106"/>
      <c r="U533" s="106"/>
      <c r="V533" s="106"/>
      <c r="W533" s="106"/>
      <c r="X533" s="106"/>
      <c r="Y533" s="106"/>
      <c r="Z533" s="106"/>
      <c r="AA533" s="106"/>
      <c r="AB533" s="106"/>
    </row>
    <row r="534">
      <c r="A534" s="46"/>
      <c r="B534" s="46"/>
      <c r="C534" s="46"/>
      <c r="D534" s="46"/>
      <c r="E534" s="104"/>
      <c r="F534" s="104"/>
      <c r="G534" s="104"/>
      <c r="H534" s="104"/>
      <c r="I534" s="104"/>
      <c r="J534" s="104"/>
      <c r="K534" s="104"/>
      <c r="L534" s="104"/>
      <c r="M534" s="104"/>
      <c r="N534" s="104"/>
      <c r="O534" s="104"/>
      <c r="P534" s="104"/>
      <c r="Q534" s="106"/>
      <c r="R534" s="106"/>
      <c r="S534" s="106"/>
      <c r="T534" s="106"/>
      <c r="U534" s="106"/>
      <c r="V534" s="106"/>
      <c r="W534" s="106"/>
      <c r="X534" s="106"/>
      <c r="Y534" s="106"/>
      <c r="Z534" s="106"/>
      <c r="AA534" s="106"/>
      <c r="AB534" s="106"/>
    </row>
    <row r="535">
      <c r="A535" s="46"/>
      <c r="B535" s="46"/>
      <c r="C535" s="46"/>
      <c r="D535" s="46"/>
      <c r="E535" s="104"/>
      <c r="F535" s="104"/>
      <c r="G535" s="104"/>
      <c r="H535" s="104"/>
      <c r="I535" s="104"/>
      <c r="J535" s="104"/>
      <c r="K535" s="104"/>
      <c r="L535" s="104"/>
      <c r="M535" s="104"/>
      <c r="N535" s="104"/>
      <c r="O535" s="104"/>
      <c r="P535" s="104"/>
      <c r="Q535" s="106"/>
      <c r="R535" s="106"/>
      <c r="S535" s="106"/>
      <c r="T535" s="106"/>
      <c r="U535" s="106"/>
      <c r="V535" s="106"/>
      <c r="W535" s="106"/>
      <c r="X535" s="106"/>
      <c r="Y535" s="106"/>
      <c r="Z535" s="106"/>
      <c r="AA535" s="106"/>
      <c r="AB535" s="106"/>
    </row>
    <row r="536">
      <c r="A536" s="46"/>
      <c r="B536" s="46"/>
      <c r="C536" s="46"/>
      <c r="D536" s="46"/>
      <c r="E536" s="104"/>
      <c r="F536" s="104"/>
      <c r="G536" s="104"/>
      <c r="H536" s="104"/>
      <c r="I536" s="104"/>
      <c r="J536" s="104"/>
      <c r="K536" s="104"/>
      <c r="L536" s="104"/>
      <c r="M536" s="104"/>
      <c r="N536" s="104"/>
      <c r="O536" s="104"/>
      <c r="P536" s="104"/>
      <c r="Q536" s="106"/>
      <c r="R536" s="106"/>
      <c r="S536" s="106"/>
      <c r="T536" s="106"/>
      <c r="U536" s="106"/>
      <c r="V536" s="106"/>
      <c r="W536" s="106"/>
      <c r="X536" s="106"/>
      <c r="Y536" s="106"/>
      <c r="Z536" s="106"/>
      <c r="AA536" s="106"/>
      <c r="AB536" s="106"/>
    </row>
    <row r="537">
      <c r="A537" s="46"/>
      <c r="B537" s="46"/>
      <c r="C537" s="46"/>
      <c r="D537" s="46"/>
      <c r="E537" s="104"/>
      <c r="F537" s="104"/>
      <c r="G537" s="104"/>
      <c r="H537" s="104"/>
      <c r="I537" s="104"/>
      <c r="J537" s="104"/>
      <c r="K537" s="104"/>
      <c r="L537" s="104"/>
      <c r="M537" s="104"/>
      <c r="N537" s="104"/>
      <c r="O537" s="104"/>
      <c r="P537" s="104"/>
      <c r="Q537" s="106"/>
      <c r="R537" s="106"/>
      <c r="S537" s="106"/>
      <c r="T537" s="106"/>
      <c r="U537" s="106"/>
      <c r="V537" s="106"/>
      <c r="W537" s="106"/>
      <c r="X537" s="106"/>
      <c r="Y537" s="106"/>
      <c r="Z537" s="106"/>
      <c r="AA537" s="106"/>
      <c r="AB537" s="106"/>
    </row>
    <row r="538">
      <c r="A538" s="46"/>
      <c r="B538" s="46"/>
      <c r="C538" s="46"/>
      <c r="D538" s="46"/>
      <c r="E538" s="104"/>
      <c r="F538" s="104"/>
      <c r="G538" s="104"/>
      <c r="H538" s="104"/>
      <c r="I538" s="104"/>
      <c r="J538" s="104"/>
      <c r="K538" s="104"/>
      <c r="L538" s="104"/>
      <c r="M538" s="104"/>
      <c r="N538" s="104"/>
      <c r="O538" s="104"/>
      <c r="P538" s="104"/>
      <c r="Q538" s="106"/>
      <c r="R538" s="106"/>
      <c r="S538" s="106"/>
      <c r="T538" s="106"/>
      <c r="U538" s="106"/>
      <c r="V538" s="106"/>
      <c r="W538" s="106"/>
      <c r="X538" s="106"/>
      <c r="Y538" s="106"/>
      <c r="Z538" s="106"/>
      <c r="AA538" s="106"/>
      <c r="AB538" s="106"/>
    </row>
    <row r="539">
      <c r="A539" s="46"/>
      <c r="B539" s="46"/>
      <c r="C539" s="46"/>
      <c r="D539" s="46"/>
      <c r="E539" s="104"/>
      <c r="F539" s="104"/>
      <c r="G539" s="104"/>
      <c r="H539" s="104"/>
      <c r="I539" s="104"/>
      <c r="J539" s="104"/>
      <c r="K539" s="104"/>
      <c r="L539" s="104"/>
      <c r="M539" s="104"/>
      <c r="N539" s="104"/>
      <c r="O539" s="104"/>
      <c r="P539" s="104"/>
      <c r="Q539" s="106"/>
      <c r="R539" s="106"/>
      <c r="S539" s="106"/>
      <c r="T539" s="106"/>
      <c r="U539" s="106"/>
      <c r="V539" s="106"/>
      <c r="W539" s="106"/>
      <c r="X539" s="106"/>
      <c r="Y539" s="106"/>
      <c r="Z539" s="106"/>
      <c r="AA539" s="106"/>
      <c r="AB539" s="106"/>
    </row>
    <row r="540">
      <c r="A540" s="46"/>
      <c r="B540" s="46"/>
      <c r="C540" s="46"/>
      <c r="D540" s="46"/>
      <c r="E540" s="104"/>
      <c r="F540" s="104"/>
      <c r="G540" s="104"/>
      <c r="H540" s="104"/>
      <c r="I540" s="104"/>
      <c r="J540" s="104"/>
      <c r="K540" s="104"/>
      <c r="L540" s="104"/>
      <c r="M540" s="104"/>
      <c r="N540" s="104"/>
      <c r="O540" s="104"/>
      <c r="P540" s="104"/>
      <c r="Q540" s="106"/>
      <c r="R540" s="106"/>
      <c r="S540" s="106"/>
      <c r="T540" s="106"/>
      <c r="U540" s="106"/>
      <c r="V540" s="106"/>
      <c r="W540" s="106"/>
      <c r="X540" s="106"/>
      <c r="Y540" s="106"/>
      <c r="Z540" s="106"/>
      <c r="AA540" s="106"/>
      <c r="AB540" s="106"/>
    </row>
    <row r="541">
      <c r="A541" s="46"/>
      <c r="B541" s="46"/>
      <c r="C541" s="46"/>
      <c r="D541" s="46"/>
      <c r="E541" s="104"/>
      <c r="F541" s="104"/>
      <c r="G541" s="104"/>
      <c r="H541" s="104"/>
      <c r="I541" s="104"/>
      <c r="J541" s="104"/>
      <c r="K541" s="104"/>
      <c r="L541" s="104"/>
      <c r="M541" s="104"/>
      <c r="N541" s="104"/>
      <c r="O541" s="104"/>
      <c r="P541" s="104"/>
      <c r="Q541" s="106"/>
      <c r="R541" s="106"/>
      <c r="S541" s="106"/>
      <c r="T541" s="106"/>
      <c r="U541" s="106"/>
      <c r="V541" s="106"/>
      <c r="W541" s="106"/>
      <c r="X541" s="106"/>
      <c r="Y541" s="106"/>
      <c r="Z541" s="106"/>
      <c r="AA541" s="106"/>
      <c r="AB541" s="106"/>
    </row>
    <row r="542">
      <c r="A542" s="46"/>
      <c r="B542" s="46"/>
      <c r="C542" s="46"/>
      <c r="D542" s="46"/>
      <c r="E542" s="104"/>
      <c r="F542" s="104"/>
      <c r="G542" s="104"/>
      <c r="H542" s="104"/>
      <c r="I542" s="104"/>
      <c r="J542" s="104"/>
      <c r="K542" s="104"/>
      <c r="L542" s="104"/>
      <c r="M542" s="104"/>
      <c r="N542" s="104"/>
      <c r="O542" s="104"/>
      <c r="P542" s="104"/>
      <c r="Q542" s="106"/>
      <c r="R542" s="106"/>
      <c r="S542" s="106"/>
      <c r="T542" s="106"/>
      <c r="U542" s="106"/>
      <c r="V542" s="106"/>
      <c r="W542" s="106"/>
      <c r="X542" s="106"/>
      <c r="Y542" s="106"/>
      <c r="Z542" s="106"/>
      <c r="AA542" s="106"/>
      <c r="AB542" s="106"/>
    </row>
    <row r="543">
      <c r="A543" s="46"/>
      <c r="B543" s="46"/>
      <c r="C543" s="46"/>
      <c r="D543" s="46"/>
      <c r="E543" s="104"/>
      <c r="F543" s="104"/>
      <c r="G543" s="104"/>
      <c r="H543" s="104"/>
      <c r="I543" s="104"/>
      <c r="J543" s="104"/>
      <c r="K543" s="104"/>
      <c r="L543" s="104"/>
      <c r="M543" s="104"/>
      <c r="N543" s="104"/>
      <c r="O543" s="104"/>
      <c r="P543" s="104"/>
      <c r="Q543" s="106"/>
      <c r="R543" s="106"/>
      <c r="S543" s="106"/>
      <c r="T543" s="106"/>
      <c r="U543" s="106"/>
      <c r="V543" s="106"/>
      <c r="W543" s="106"/>
      <c r="X543" s="106"/>
      <c r="Y543" s="106"/>
      <c r="Z543" s="106"/>
      <c r="AA543" s="106"/>
      <c r="AB543" s="106"/>
    </row>
    <row r="544">
      <c r="A544" s="46"/>
      <c r="B544" s="46"/>
      <c r="C544" s="46"/>
      <c r="D544" s="46"/>
      <c r="E544" s="104"/>
      <c r="F544" s="104"/>
      <c r="G544" s="104"/>
      <c r="H544" s="104"/>
      <c r="I544" s="104"/>
      <c r="J544" s="104"/>
      <c r="K544" s="104"/>
      <c r="L544" s="104"/>
      <c r="M544" s="104"/>
      <c r="N544" s="104"/>
      <c r="O544" s="104"/>
      <c r="P544" s="104"/>
      <c r="Q544" s="106"/>
      <c r="R544" s="106"/>
      <c r="S544" s="106"/>
      <c r="T544" s="106"/>
      <c r="U544" s="106"/>
      <c r="V544" s="106"/>
      <c r="W544" s="106"/>
      <c r="X544" s="106"/>
      <c r="Y544" s="106"/>
      <c r="Z544" s="106"/>
      <c r="AA544" s="106"/>
      <c r="AB544" s="106"/>
    </row>
    <row r="545">
      <c r="A545" s="46"/>
      <c r="B545" s="46"/>
      <c r="C545" s="46"/>
      <c r="D545" s="46"/>
      <c r="E545" s="104"/>
      <c r="F545" s="104"/>
      <c r="G545" s="104"/>
      <c r="H545" s="104"/>
      <c r="I545" s="104"/>
      <c r="J545" s="104"/>
      <c r="K545" s="104"/>
      <c r="L545" s="104"/>
      <c r="M545" s="104"/>
      <c r="N545" s="104"/>
      <c r="O545" s="104"/>
      <c r="P545" s="104"/>
      <c r="Q545" s="106"/>
      <c r="R545" s="106"/>
      <c r="S545" s="106"/>
      <c r="T545" s="106"/>
      <c r="U545" s="106"/>
      <c r="V545" s="106"/>
      <c r="W545" s="106"/>
      <c r="X545" s="106"/>
      <c r="Y545" s="106"/>
      <c r="Z545" s="106"/>
      <c r="AA545" s="106"/>
      <c r="AB545" s="106"/>
    </row>
    <row r="546">
      <c r="A546" s="46"/>
      <c r="B546" s="46"/>
      <c r="C546" s="46"/>
      <c r="D546" s="46"/>
      <c r="E546" s="104"/>
      <c r="F546" s="104"/>
      <c r="G546" s="104"/>
      <c r="H546" s="104"/>
      <c r="I546" s="104"/>
      <c r="J546" s="104"/>
      <c r="K546" s="104"/>
      <c r="L546" s="104"/>
      <c r="M546" s="104"/>
      <c r="N546" s="104"/>
      <c r="O546" s="104"/>
      <c r="P546" s="104"/>
      <c r="Q546" s="106"/>
      <c r="R546" s="106"/>
      <c r="S546" s="106"/>
      <c r="T546" s="106"/>
      <c r="U546" s="106"/>
      <c r="V546" s="106"/>
      <c r="W546" s="106"/>
      <c r="X546" s="106"/>
      <c r="Y546" s="106"/>
      <c r="Z546" s="106"/>
      <c r="AA546" s="106"/>
      <c r="AB546" s="106"/>
    </row>
    <row r="547">
      <c r="A547" s="46"/>
      <c r="B547" s="46"/>
      <c r="C547" s="46"/>
      <c r="D547" s="46"/>
      <c r="E547" s="104"/>
      <c r="F547" s="104"/>
      <c r="G547" s="104"/>
      <c r="H547" s="104"/>
      <c r="I547" s="104"/>
      <c r="J547" s="104"/>
      <c r="K547" s="104"/>
      <c r="L547" s="104"/>
      <c r="M547" s="104"/>
      <c r="N547" s="104"/>
      <c r="O547" s="104"/>
      <c r="P547" s="104"/>
      <c r="Q547" s="106"/>
      <c r="R547" s="106"/>
      <c r="S547" s="106"/>
      <c r="T547" s="106"/>
      <c r="U547" s="106"/>
      <c r="V547" s="106"/>
      <c r="W547" s="106"/>
      <c r="X547" s="106"/>
      <c r="Y547" s="106"/>
      <c r="Z547" s="106"/>
      <c r="AA547" s="106"/>
      <c r="AB547" s="106"/>
    </row>
    <row r="548">
      <c r="A548" s="46"/>
      <c r="B548" s="46"/>
      <c r="C548" s="46"/>
      <c r="D548" s="46"/>
      <c r="E548" s="104"/>
      <c r="F548" s="104"/>
      <c r="G548" s="104"/>
      <c r="H548" s="104"/>
      <c r="I548" s="104"/>
      <c r="J548" s="104"/>
      <c r="K548" s="104"/>
      <c r="L548" s="104"/>
      <c r="M548" s="104"/>
      <c r="N548" s="104"/>
      <c r="O548" s="104"/>
      <c r="P548" s="104"/>
      <c r="Q548" s="106"/>
      <c r="R548" s="106"/>
      <c r="S548" s="106"/>
      <c r="T548" s="106"/>
      <c r="U548" s="106"/>
      <c r="V548" s="106"/>
      <c r="W548" s="106"/>
      <c r="X548" s="106"/>
      <c r="Y548" s="106"/>
      <c r="Z548" s="106"/>
      <c r="AA548" s="106"/>
      <c r="AB548" s="106"/>
    </row>
    <row r="549">
      <c r="A549" s="46"/>
      <c r="B549" s="46"/>
      <c r="C549" s="46"/>
      <c r="D549" s="46"/>
      <c r="E549" s="104"/>
      <c r="F549" s="104"/>
      <c r="G549" s="104"/>
      <c r="H549" s="104"/>
      <c r="I549" s="104"/>
      <c r="J549" s="104"/>
      <c r="K549" s="104"/>
      <c r="L549" s="104"/>
      <c r="M549" s="104"/>
      <c r="N549" s="104"/>
      <c r="O549" s="104"/>
      <c r="P549" s="104"/>
      <c r="Q549" s="106"/>
      <c r="R549" s="106"/>
      <c r="S549" s="106"/>
      <c r="T549" s="106"/>
      <c r="U549" s="106"/>
      <c r="V549" s="106"/>
      <c r="W549" s="106"/>
      <c r="X549" s="106"/>
      <c r="Y549" s="106"/>
      <c r="Z549" s="106"/>
      <c r="AA549" s="106"/>
      <c r="AB549" s="106"/>
    </row>
    <row r="550">
      <c r="A550" s="46"/>
      <c r="B550" s="46"/>
      <c r="C550" s="46"/>
      <c r="D550" s="46"/>
      <c r="E550" s="104"/>
      <c r="F550" s="104"/>
      <c r="G550" s="104"/>
      <c r="H550" s="104"/>
      <c r="I550" s="104"/>
      <c r="J550" s="104"/>
      <c r="K550" s="104"/>
      <c r="L550" s="104"/>
      <c r="M550" s="104"/>
      <c r="N550" s="104"/>
      <c r="O550" s="104"/>
      <c r="P550" s="104"/>
      <c r="Q550" s="106"/>
      <c r="R550" s="106"/>
      <c r="S550" s="106"/>
      <c r="T550" s="106"/>
      <c r="U550" s="106"/>
      <c r="V550" s="106"/>
      <c r="W550" s="106"/>
      <c r="X550" s="106"/>
      <c r="Y550" s="106"/>
      <c r="Z550" s="106"/>
      <c r="AA550" s="106"/>
      <c r="AB550" s="106"/>
    </row>
    <row r="551">
      <c r="A551" s="46"/>
      <c r="B551" s="46"/>
      <c r="C551" s="46"/>
      <c r="D551" s="46"/>
      <c r="E551" s="104"/>
      <c r="F551" s="104"/>
      <c r="G551" s="104"/>
      <c r="H551" s="104"/>
      <c r="I551" s="104"/>
      <c r="J551" s="104"/>
      <c r="K551" s="104"/>
      <c r="L551" s="104"/>
      <c r="M551" s="104"/>
      <c r="N551" s="104"/>
      <c r="O551" s="104"/>
      <c r="P551" s="104"/>
      <c r="Q551" s="106"/>
      <c r="R551" s="106"/>
      <c r="S551" s="106"/>
      <c r="T551" s="106"/>
      <c r="U551" s="106"/>
      <c r="V551" s="106"/>
      <c r="W551" s="106"/>
      <c r="X551" s="106"/>
      <c r="Y551" s="106"/>
      <c r="Z551" s="106"/>
      <c r="AA551" s="106"/>
      <c r="AB551" s="106"/>
    </row>
    <row r="552">
      <c r="A552" s="46"/>
      <c r="B552" s="46"/>
      <c r="C552" s="46"/>
      <c r="D552" s="46"/>
      <c r="E552" s="104"/>
      <c r="F552" s="104"/>
      <c r="G552" s="104"/>
      <c r="H552" s="104"/>
      <c r="I552" s="104"/>
      <c r="J552" s="104"/>
      <c r="K552" s="104"/>
      <c r="L552" s="104"/>
      <c r="M552" s="104"/>
      <c r="N552" s="104"/>
      <c r="O552" s="104"/>
      <c r="P552" s="104"/>
      <c r="Q552" s="106"/>
      <c r="R552" s="106"/>
      <c r="S552" s="106"/>
      <c r="T552" s="106"/>
      <c r="U552" s="106"/>
      <c r="V552" s="106"/>
      <c r="W552" s="106"/>
      <c r="X552" s="106"/>
      <c r="Y552" s="106"/>
      <c r="Z552" s="106"/>
      <c r="AA552" s="106"/>
      <c r="AB552" s="106"/>
    </row>
    <row r="553">
      <c r="A553" s="46"/>
      <c r="B553" s="46"/>
      <c r="C553" s="46"/>
      <c r="D553" s="46"/>
      <c r="E553" s="104"/>
      <c r="F553" s="104"/>
      <c r="G553" s="104"/>
      <c r="H553" s="104"/>
      <c r="I553" s="104"/>
      <c r="J553" s="104"/>
      <c r="K553" s="104"/>
      <c r="L553" s="104"/>
      <c r="M553" s="104"/>
      <c r="N553" s="104"/>
      <c r="O553" s="104"/>
      <c r="P553" s="104"/>
      <c r="Q553" s="106"/>
      <c r="R553" s="106"/>
      <c r="S553" s="106"/>
      <c r="T553" s="106"/>
      <c r="U553" s="106"/>
      <c r="V553" s="106"/>
      <c r="W553" s="106"/>
      <c r="X553" s="106"/>
      <c r="Y553" s="106"/>
      <c r="Z553" s="106"/>
      <c r="AA553" s="106"/>
      <c r="AB553" s="106"/>
    </row>
    <row r="554">
      <c r="A554" s="46"/>
      <c r="B554" s="46"/>
      <c r="C554" s="46"/>
      <c r="D554" s="46"/>
      <c r="E554" s="104"/>
      <c r="F554" s="104"/>
      <c r="G554" s="104"/>
      <c r="H554" s="104"/>
      <c r="I554" s="104"/>
      <c r="J554" s="104"/>
      <c r="K554" s="104"/>
      <c r="L554" s="104"/>
      <c r="M554" s="104"/>
      <c r="N554" s="104"/>
      <c r="O554" s="104"/>
      <c r="P554" s="104"/>
      <c r="Q554" s="106"/>
      <c r="R554" s="106"/>
      <c r="S554" s="106"/>
      <c r="T554" s="106"/>
      <c r="U554" s="106"/>
      <c r="V554" s="106"/>
      <c r="W554" s="106"/>
      <c r="X554" s="106"/>
      <c r="Y554" s="106"/>
      <c r="Z554" s="106"/>
      <c r="AA554" s="106"/>
      <c r="AB554" s="106"/>
    </row>
    <row r="555">
      <c r="A555" s="46"/>
      <c r="B555" s="46"/>
      <c r="C555" s="46"/>
      <c r="D555" s="46"/>
      <c r="E555" s="104"/>
      <c r="F555" s="104"/>
      <c r="G555" s="104"/>
      <c r="H555" s="104"/>
      <c r="I555" s="104"/>
      <c r="J555" s="104"/>
      <c r="K555" s="104"/>
      <c r="L555" s="104"/>
      <c r="M555" s="104"/>
      <c r="N555" s="104"/>
      <c r="O555" s="104"/>
      <c r="P555" s="104"/>
      <c r="Q555" s="106"/>
      <c r="R555" s="106"/>
      <c r="S555" s="106"/>
      <c r="T555" s="106"/>
      <c r="U555" s="106"/>
      <c r="V555" s="106"/>
      <c r="W555" s="106"/>
      <c r="X555" s="106"/>
      <c r="Y555" s="106"/>
      <c r="Z555" s="106"/>
      <c r="AA555" s="106"/>
      <c r="AB555" s="106"/>
    </row>
    <row r="556">
      <c r="A556" s="46"/>
      <c r="B556" s="46"/>
      <c r="C556" s="46"/>
      <c r="D556" s="46"/>
      <c r="E556" s="104"/>
      <c r="F556" s="104"/>
      <c r="G556" s="104"/>
      <c r="H556" s="104"/>
      <c r="I556" s="104"/>
      <c r="J556" s="104"/>
      <c r="K556" s="104"/>
      <c r="L556" s="104"/>
      <c r="M556" s="104"/>
      <c r="N556" s="104"/>
      <c r="O556" s="104"/>
      <c r="P556" s="104"/>
      <c r="Q556" s="106"/>
      <c r="R556" s="106"/>
      <c r="S556" s="106"/>
      <c r="T556" s="106"/>
      <c r="U556" s="106"/>
      <c r="V556" s="106"/>
      <c r="W556" s="106"/>
      <c r="X556" s="106"/>
      <c r="Y556" s="106"/>
      <c r="Z556" s="106"/>
      <c r="AA556" s="106"/>
      <c r="AB556" s="106"/>
    </row>
    <row r="557">
      <c r="A557" s="46"/>
      <c r="B557" s="46"/>
      <c r="C557" s="46"/>
      <c r="D557" s="46"/>
      <c r="E557" s="104"/>
      <c r="F557" s="104"/>
      <c r="G557" s="104"/>
      <c r="H557" s="104"/>
      <c r="I557" s="104"/>
      <c r="J557" s="104"/>
      <c r="K557" s="104"/>
      <c r="L557" s="104"/>
      <c r="M557" s="104"/>
      <c r="N557" s="104"/>
      <c r="O557" s="104"/>
      <c r="P557" s="104"/>
      <c r="Q557" s="106"/>
      <c r="R557" s="106"/>
      <c r="S557" s="106"/>
      <c r="T557" s="106"/>
      <c r="U557" s="106"/>
      <c r="V557" s="106"/>
      <c r="W557" s="106"/>
      <c r="X557" s="106"/>
      <c r="Y557" s="106"/>
      <c r="Z557" s="106"/>
      <c r="AA557" s="106"/>
      <c r="AB557" s="106"/>
    </row>
    <row r="558">
      <c r="A558" s="46"/>
      <c r="B558" s="46"/>
      <c r="C558" s="46"/>
      <c r="D558" s="46"/>
      <c r="E558" s="104"/>
      <c r="F558" s="104"/>
      <c r="G558" s="104"/>
      <c r="H558" s="104"/>
      <c r="I558" s="104"/>
      <c r="J558" s="104"/>
      <c r="K558" s="104"/>
      <c r="L558" s="104"/>
      <c r="M558" s="104"/>
      <c r="N558" s="104"/>
      <c r="O558" s="104"/>
      <c r="P558" s="104"/>
      <c r="Q558" s="106"/>
      <c r="R558" s="106"/>
      <c r="S558" s="106"/>
      <c r="T558" s="106"/>
      <c r="U558" s="106"/>
      <c r="V558" s="106"/>
      <c r="W558" s="106"/>
      <c r="X558" s="106"/>
      <c r="Y558" s="106"/>
      <c r="Z558" s="106"/>
      <c r="AA558" s="106"/>
      <c r="AB558" s="106"/>
    </row>
    <row r="559">
      <c r="A559" s="46"/>
      <c r="B559" s="46"/>
      <c r="C559" s="46"/>
      <c r="D559" s="46"/>
      <c r="E559" s="104"/>
      <c r="F559" s="104"/>
      <c r="G559" s="104"/>
      <c r="H559" s="104"/>
      <c r="I559" s="104"/>
      <c r="J559" s="104"/>
      <c r="K559" s="104"/>
      <c r="L559" s="104"/>
      <c r="M559" s="104"/>
      <c r="N559" s="104"/>
      <c r="O559" s="104"/>
      <c r="P559" s="104"/>
      <c r="Q559" s="106"/>
      <c r="R559" s="106"/>
      <c r="S559" s="106"/>
      <c r="T559" s="106"/>
      <c r="U559" s="106"/>
      <c r="V559" s="106"/>
      <c r="W559" s="106"/>
      <c r="X559" s="106"/>
      <c r="Y559" s="106"/>
      <c r="Z559" s="106"/>
      <c r="AA559" s="106"/>
      <c r="AB559" s="106"/>
    </row>
    <row r="560">
      <c r="A560" s="46"/>
      <c r="B560" s="46"/>
      <c r="C560" s="46"/>
      <c r="D560" s="46"/>
      <c r="E560" s="104"/>
      <c r="F560" s="104"/>
      <c r="G560" s="104"/>
      <c r="H560" s="104"/>
      <c r="I560" s="104"/>
      <c r="J560" s="104"/>
      <c r="K560" s="104"/>
      <c r="L560" s="104"/>
      <c r="M560" s="104"/>
      <c r="N560" s="104"/>
      <c r="O560" s="104"/>
      <c r="P560" s="104"/>
      <c r="Q560" s="106"/>
      <c r="R560" s="106"/>
      <c r="S560" s="106"/>
      <c r="T560" s="106"/>
      <c r="U560" s="106"/>
      <c r="V560" s="106"/>
      <c r="W560" s="106"/>
      <c r="X560" s="106"/>
      <c r="Y560" s="106"/>
      <c r="Z560" s="106"/>
      <c r="AA560" s="106"/>
      <c r="AB560" s="106"/>
    </row>
    <row r="561">
      <c r="A561" s="46"/>
      <c r="B561" s="46"/>
      <c r="C561" s="46"/>
      <c r="D561" s="46"/>
      <c r="E561" s="104"/>
      <c r="F561" s="104"/>
      <c r="G561" s="104"/>
      <c r="H561" s="104"/>
      <c r="I561" s="104"/>
      <c r="J561" s="104"/>
      <c r="K561" s="104"/>
      <c r="L561" s="104"/>
      <c r="M561" s="104"/>
      <c r="N561" s="104"/>
      <c r="O561" s="104"/>
      <c r="P561" s="104"/>
      <c r="Q561" s="106"/>
      <c r="R561" s="106"/>
      <c r="S561" s="106"/>
      <c r="T561" s="106"/>
      <c r="U561" s="106"/>
      <c r="V561" s="106"/>
      <c r="W561" s="106"/>
      <c r="X561" s="106"/>
      <c r="Y561" s="106"/>
      <c r="Z561" s="106"/>
      <c r="AA561" s="106"/>
      <c r="AB561" s="106"/>
    </row>
    <row r="562">
      <c r="A562" s="46"/>
      <c r="B562" s="46"/>
      <c r="C562" s="46"/>
      <c r="D562" s="46"/>
      <c r="E562" s="104"/>
      <c r="F562" s="104"/>
      <c r="G562" s="104"/>
      <c r="H562" s="104"/>
      <c r="I562" s="104"/>
      <c r="J562" s="104"/>
      <c r="K562" s="104"/>
      <c r="L562" s="104"/>
      <c r="M562" s="104"/>
      <c r="N562" s="104"/>
      <c r="O562" s="104"/>
      <c r="P562" s="104"/>
      <c r="Q562" s="106"/>
      <c r="R562" s="106"/>
      <c r="S562" s="106"/>
      <c r="T562" s="106"/>
      <c r="U562" s="106"/>
      <c r="V562" s="106"/>
      <c r="W562" s="106"/>
      <c r="X562" s="106"/>
      <c r="Y562" s="106"/>
      <c r="Z562" s="106"/>
      <c r="AA562" s="106"/>
      <c r="AB562" s="106"/>
    </row>
    <row r="563">
      <c r="A563" s="46"/>
      <c r="B563" s="46"/>
      <c r="C563" s="46"/>
      <c r="D563" s="46"/>
      <c r="E563" s="104"/>
      <c r="F563" s="104"/>
      <c r="G563" s="104"/>
      <c r="H563" s="104"/>
      <c r="I563" s="104"/>
      <c r="J563" s="104"/>
      <c r="K563" s="104"/>
      <c r="L563" s="104"/>
      <c r="M563" s="104"/>
      <c r="N563" s="104"/>
      <c r="O563" s="104"/>
      <c r="P563" s="104"/>
      <c r="Q563" s="106"/>
      <c r="R563" s="106"/>
      <c r="S563" s="106"/>
      <c r="T563" s="106"/>
      <c r="U563" s="106"/>
      <c r="V563" s="106"/>
      <c r="W563" s="106"/>
      <c r="X563" s="106"/>
      <c r="Y563" s="106"/>
      <c r="Z563" s="106"/>
      <c r="AA563" s="106"/>
      <c r="AB563" s="106"/>
    </row>
    <row r="564">
      <c r="A564" s="46"/>
      <c r="B564" s="46"/>
      <c r="C564" s="46"/>
      <c r="D564" s="46"/>
      <c r="E564" s="104"/>
      <c r="F564" s="104"/>
      <c r="G564" s="104"/>
      <c r="H564" s="104"/>
      <c r="I564" s="104"/>
      <c r="J564" s="104"/>
      <c r="K564" s="104"/>
      <c r="L564" s="104"/>
      <c r="M564" s="104"/>
      <c r="N564" s="104"/>
      <c r="O564" s="104"/>
      <c r="P564" s="104"/>
      <c r="Q564" s="106"/>
      <c r="R564" s="106"/>
      <c r="S564" s="106"/>
      <c r="T564" s="106"/>
      <c r="U564" s="106"/>
      <c r="V564" s="106"/>
      <c r="W564" s="106"/>
      <c r="X564" s="106"/>
      <c r="Y564" s="106"/>
      <c r="Z564" s="106"/>
      <c r="AA564" s="106"/>
      <c r="AB564" s="106"/>
    </row>
    <row r="565">
      <c r="A565" s="46"/>
      <c r="B565" s="46"/>
      <c r="C565" s="46"/>
      <c r="D565" s="46"/>
      <c r="E565" s="104"/>
      <c r="F565" s="104"/>
      <c r="G565" s="104"/>
      <c r="H565" s="104"/>
      <c r="I565" s="104"/>
      <c r="J565" s="104"/>
      <c r="K565" s="104"/>
      <c r="L565" s="104"/>
      <c r="M565" s="104"/>
      <c r="N565" s="104"/>
      <c r="O565" s="104"/>
      <c r="P565" s="104"/>
      <c r="Q565" s="106"/>
      <c r="R565" s="106"/>
      <c r="S565" s="106"/>
      <c r="T565" s="106"/>
      <c r="U565" s="106"/>
      <c r="V565" s="106"/>
      <c r="W565" s="106"/>
      <c r="X565" s="106"/>
      <c r="Y565" s="106"/>
      <c r="Z565" s="106"/>
      <c r="AA565" s="106"/>
      <c r="AB565" s="106"/>
    </row>
    <row r="566">
      <c r="A566" s="46"/>
      <c r="B566" s="46"/>
      <c r="C566" s="46"/>
      <c r="D566" s="46"/>
      <c r="E566" s="104"/>
      <c r="F566" s="104"/>
      <c r="G566" s="104"/>
      <c r="H566" s="104"/>
      <c r="I566" s="104"/>
      <c r="J566" s="104"/>
      <c r="K566" s="104"/>
      <c r="L566" s="104"/>
      <c r="M566" s="104"/>
      <c r="N566" s="104"/>
      <c r="O566" s="104"/>
      <c r="P566" s="104"/>
      <c r="Q566" s="106"/>
      <c r="R566" s="106"/>
      <c r="S566" s="106"/>
      <c r="T566" s="106"/>
      <c r="U566" s="106"/>
      <c r="V566" s="106"/>
      <c r="W566" s="106"/>
      <c r="X566" s="106"/>
      <c r="Y566" s="106"/>
      <c r="Z566" s="106"/>
      <c r="AA566" s="106"/>
      <c r="AB566" s="106"/>
    </row>
    <row r="567">
      <c r="A567" s="46"/>
      <c r="B567" s="46"/>
      <c r="C567" s="46"/>
      <c r="D567" s="46"/>
      <c r="E567" s="104"/>
      <c r="F567" s="104"/>
      <c r="G567" s="104"/>
      <c r="H567" s="104"/>
      <c r="I567" s="104"/>
      <c r="J567" s="104"/>
      <c r="K567" s="104"/>
      <c r="L567" s="104"/>
      <c r="M567" s="104"/>
      <c r="N567" s="104"/>
      <c r="O567" s="104"/>
      <c r="P567" s="104"/>
      <c r="Q567" s="106"/>
      <c r="R567" s="106"/>
      <c r="S567" s="106"/>
      <c r="T567" s="106"/>
      <c r="U567" s="106"/>
      <c r="V567" s="106"/>
      <c r="W567" s="106"/>
      <c r="X567" s="106"/>
      <c r="Y567" s="106"/>
      <c r="Z567" s="106"/>
      <c r="AA567" s="106"/>
      <c r="AB567" s="106"/>
    </row>
    <row r="568">
      <c r="A568" s="46"/>
      <c r="B568" s="46"/>
      <c r="C568" s="46"/>
      <c r="D568" s="46"/>
      <c r="E568" s="104"/>
      <c r="F568" s="104"/>
      <c r="G568" s="104"/>
      <c r="H568" s="104"/>
      <c r="I568" s="104"/>
      <c r="J568" s="104"/>
      <c r="K568" s="104"/>
      <c r="L568" s="104"/>
      <c r="M568" s="104"/>
      <c r="N568" s="104"/>
      <c r="O568" s="104"/>
      <c r="P568" s="104"/>
      <c r="Q568" s="106"/>
      <c r="R568" s="106"/>
      <c r="S568" s="106"/>
      <c r="T568" s="106"/>
      <c r="U568" s="106"/>
      <c r="V568" s="106"/>
      <c r="W568" s="106"/>
      <c r="X568" s="106"/>
      <c r="Y568" s="106"/>
      <c r="Z568" s="106"/>
      <c r="AA568" s="106"/>
      <c r="AB568" s="106"/>
    </row>
    <row r="569">
      <c r="A569" s="46"/>
      <c r="B569" s="46"/>
      <c r="C569" s="46"/>
      <c r="D569" s="46"/>
      <c r="E569" s="104"/>
      <c r="F569" s="104"/>
      <c r="G569" s="104"/>
      <c r="H569" s="104"/>
      <c r="I569" s="104"/>
      <c r="J569" s="104"/>
      <c r="K569" s="104"/>
      <c r="L569" s="104"/>
      <c r="M569" s="104"/>
      <c r="N569" s="104"/>
      <c r="O569" s="104"/>
      <c r="P569" s="104"/>
      <c r="Q569" s="106"/>
      <c r="R569" s="106"/>
      <c r="S569" s="106"/>
      <c r="T569" s="106"/>
      <c r="U569" s="106"/>
      <c r="V569" s="106"/>
      <c r="W569" s="106"/>
      <c r="X569" s="106"/>
      <c r="Y569" s="106"/>
      <c r="Z569" s="106"/>
      <c r="AA569" s="106"/>
      <c r="AB569" s="106"/>
    </row>
    <row r="570">
      <c r="A570" s="46"/>
      <c r="B570" s="46"/>
      <c r="C570" s="46"/>
      <c r="D570" s="46"/>
      <c r="E570" s="104"/>
      <c r="F570" s="104"/>
      <c r="G570" s="104"/>
      <c r="H570" s="104"/>
      <c r="I570" s="104"/>
      <c r="J570" s="104"/>
      <c r="K570" s="104"/>
      <c r="L570" s="104"/>
      <c r="M570" s="104"/>
      <c r="N570" s="104"/>
      <c r="O570" s="104"/>
      <c r="P570" s="104"/>
      <c r="Q570" s="106"/>
      <c r="R570" s="106"/>
      <c r="S570" s="106"/>
      <c r="T570" s="106"/>
      <c r="U570" s="106"/>
      <c r="V570" s="106"/>
      <c r="W570" s="106"/>
      <c r="X570" s="106"/>
      <c r="Y570" s="106"/>
      <c r="Z570" s="106"/>
      <c r="AA570" s="106"/>
      <c r="AB570" s="106"/>
    </row>
    <row r="571">
      <c r="A571" s="46"/>
      <c r="B571" s="46"/>
      <c r="C571" s="46"/>
      <c r="D571" s="46"/>
      <c r="E571" s="104"/>
      <c r="F571" s="104"/>
      <c r="G571" s="104"/>
      <c r="H571" s="104"/>
      <c r="I571" s="104"/>
      <c r="J571" s="104"/>
      <c r="K571" s="104"/>
      <c r="L571" s="104"/>
      <c r="M571" s="104"/>
      <c r="N571" s="104"/>
      <c r="O571" s="104"/>
      <c r="P571" s="104"/>
      <c r="Q571" s="106"/>
      <c r="R571" s="106"/>
      <c r="S571" s="106"/>
      <c r="T571" s="106"/>
      <c r="U571" s="106"/>
      <c r="V571" s="106"/>
      <c r="W571" s="106"/>
      <c r="X571" s="106"/>
      <c r="Y571" s="106"/>
      <c r="Z571" s="106"/>
      <c r="AA571" s="106"/>
      <c r="AB571" s="106"/>
    </row>
    <row r="572">
      <c r="A572" s="46"/>
      <c r="B572" s="46"/>
      <c r="C572" s="46"/>
      <c r="D572" s="46"/>
      <c r="E572" s="104"/>
      <c r="F572" s="104"/>
      <c r="G572" s="104"/>
      <c r="H572" s="104"/>
      <c r="I572" s="104"/>
      <c r="J572" s="104"/>
      <c r="K572" s="104"/>
      <c r="L572" s="104"/>
      <c r="M572" s="104"/>
      <c r="N572" s="104"/>
      <c r="O572" s="104"/>
      <c r="P572" s="104"/>
      <c r="Q572" s="106"/>
      <c r="R572" s="106"/>
      <c r="S572" s="106"/>
      <c r="T572" s="106"/>
      <c r="U572" s="106"/>
      <c r="V572" s="106"/>
      <c r="W572" s="106"/>
      <c r="X572" s="106"/>
      <c r="Y572" s="106"/>
      <c r="Z572" s="106"/>
      <c r="AA572" s="106"/>
      <c r="AB572" s="106"/>
    </row>
    <row r="573">
      <c r="A573" s="46"/>
      <c r="B573" s="46"/>
      <c r="C573" s="46"/>
      <c r="D573" s="46"/>
      <c r="E573" s="104"/>
      <c r="F573" s="104"/>
      <c r="G573" s="104"/>
      <c r="H573" s="104"/>
      <c r="I573" s="104"/>
      <c r="J573" s="104"/>
      <c r="K573" s="104"/>
      <c r="L573" s="104"/>
      <c r="M573" s="104"/>
      <c r="N573" s="104"/>
      <c r="O573" s="104"/>
      <c r="P573" s="104"/>
      <c r="Q573" s="106"/>
      <c r="R573" s="106"/>
      <c r="S573" s="106"/>
      <c r="T573" s="106"/>
      <c r="U573" s="106"/>
      <c r="V573" s="106"/>
      <c r="W573" s="106"/>
      <c r="X573" s="106"/>
      <c r="Y573" s="106"/>
      <c r="Z573" s="106"/>
      <c r="AA573" s="106"/>
      <c r="AB573" s="106"/>
    </row>
    <row r="574">
      <c r="A574" s="46"/>
      <c r="B574" s="46"/>
      <c r="C574" s="46"/>
      <c r="D574" s="46"/>
      <c r="E574" s="104"/>
      <c r="F574" s="104"/>
      <c r="G574" s="104"/>
      <c r="H574" s="104"/>
      <c r="I574" s="104"/>
      <c r="J574" s="104"/>
      <c r="K574" s="104"/>
      <c r="L574" s="104"/>
      <c r="M574" s="104"/>
      <c r="N574" s="104"/>
      <c r="O574" s="104"/>
      <c r="P574" s="104"/>
      <c r="Q574" s="106"/>
      <c r="R574" s="106"/>
      <c r="S574" s="106"/>
      <c r="T574" s="106"/>
      <c r="U574" s="106"/>
      <c r="V574" s="106"/>
      <c r="W574" s="106"/>
      <c r="X574" s="106"/>
      <c r="Y574" s="106"/>
      <c r="Z574" s="106"/>
      <c r="AA574" s="106"/>
      <c r="AB574" s="106"/>
    </row>
    <row r="575">
      <c r="A575" s="46"/>
      <c r="B575" s="46"/>
      <c r="C575" s="46"/>
      <c r="D575" s="46"/>
      <c r="E575" s="104"/>
      <c r="F575" s="104"/>
      <c r="G575" s="104"/>
      <c r="H575" s="104"/>
      <c r="I575" s="104"/>
      <c r="J575" s="104"/>
      <c r="K575" s="104"/>
      <c r="L575" s="104"/>
      <c r="M575" s="104"/>
      <c r="N575" s="104"/>
      <c r="O575" s="104"/>
      <c r="P575" s="104"/>
      <c r="Q575" s="106"/>
      <c r="R575" s="106"/>
      <c r="S575" s="106"/>
      <c r="T575" s="106"/>
      <c r="U575" s="106"/>
      <c r="V575" s="106"/>
      <c r="W575" s="106"/>
      <c r="X575" s="106"/>
      <c r="Y575" s="106"/>
      <c r="Z575" s="106"/>
      <c r="AA575" s="106"/>
      <c r="AB575" s="106"/>
    </row>
    <row r="576">
      <c r="A576" s="46"/>
      <c r="B576" s="46"/>
      <c r="C576" s="46"/>
      <c r="D576" s="46"/>
      <c r="E576" s="104"/>
      <c r="F576" s="104"/>
      <c r="G576" s="104"/>
      <c r="H576" s="104"/>
      <c r="I576" s="104"/>
      <c r="J576" s="104"/>
      <c r="K576" s="104"/>
      <c r="L576" s="104"/>
      <c r="M576" s="104"/>
      <c r="N576" s="104"/>
      <c r="O576" s="104"/>
      <c r="P576" s="104"/>
      <c r="Q576" s="106"/>
      <c r="R576" s="106"/>
      <c r="S576" s="106"/>
      <c r="T576" s="106"/>
      <c r="U576" s="106"/>
      <c r="V576" s="106"/>
      <c r="W576" s="106"/>
      <c r="X576" s="106"/>
      <c r="Y576" s="106"/>
      <c r="Z576" s="106"/>
      <c r="AA576" s="106"/>
      <c r="AB576" s="106"/>
    </row>
    <row r="577">
      <c r="A577" s="46"/>
      <c r="B577" s="46"/>
      <c r="C577" s="46"/>
      <c r="D577" s="46"/>
      <c r="E577" s="104"/>
      <c r="F577" s="104"/>
      <c r="G577" s="104"/>
      <c r="H577" s="104"/>
      <c r="I577" s="104"/>
      <c r="J577" s="104"/>
      <c r="K577" s="104"/>
      <c r="L577" s="104"/>
      <c r="M577" s="104"/>
      <c r="N577" s="104"/>
      <c r="O577" s="104"/>
      <c r="P577" s="104"/>
      <c r="Q577" s="106"/>
      <c r="R577" s="106"/>
      <c r="S577" s="106"/>
      <c r="T577" s="106"/>
      <c r="U577" s="106"/>
      <c r="V577" s="106"/>
      <c r="W577" s="106"/>
      <c r="X577" s="106"/>
      <c r="Y577" s="106"/>
      <c r="Z577" s="106"/>
      <c r="AA577" s="106"/>
      <c r="AB577" s="106"/>
    </row>
    <row r="578">
      <c r="A578" s="46"/>
      <c r="B578" s="46"/>
      <c r="C578" s="46"/>
      <c r="D578" s="46"/>
      <c r="E578" s="104"/>
      <c r="F578" s="104"/>
      <c r="G578" s="104"/>
      <c r="H578" s="104"/>
      <c r="I578" s="104"/>
      <c r="J578" s="104"/>
      <c r="K578" s="104"/>
      <c r="L578" s="104"/>
      <c r="M578" s="104"/>
      <c r="N578" s="104"/>
      <c r="O578" s="104"/>
      <c r="P578" s="104"/>
      <c r="Q578" s="106"/>
      <c r="R578" s="106"/>
      <c r="S578" s="106"/>
      <c r="T578" s="106"/>
      <c r="U578" s="106"/>
      <c r="V578" s="106"/>
      <c r="W578" s="106"/>
      <c r="X578" s="106"/>
      <c r="Y578" s="106"/>
      <c r="Z578" s="106"/>
      <c r="AA578" s="106"/>
      <c r="AB578" s="106"/>
    </row>
    <row r="579">
      <c r="A579" s="46"/>
      <c r="B579" s="46"/>
      <c r="C579" s="46"/>
      <c r="D579" s="46"/>
      <c r="E579" s="104"/>
      <c r="F579" s="104"/>
      <c r="G579" s="104"/>
      <c r="H579" s="104"/>
      <c r="I579" s="104"/>
      <c r="J579" s="104"/>
      <c r="K579" s="104"/>
      <c r="L579" s="104"/>
      <c r="M579" s="104"/>
      <c r="N579" s="104"/>
      <c r="O579" s="104"/>
      <c r="P579" s="104"/>
      <c r="Q579" s="106"/>
      <c r="R579" s="106"/>
      <c r="S579" s="106"/>
      <c r="T579" s="106"/>
      <c r="U579" s="106"/>
      <c r="V579" s="106"/>
      <c r="W579" s="106"/>
      <c r="X579" s="106"/>
      <c r="Y579" s="106"/>
      <c r="Z579" s="106"/>
      <c r="AA579" s="106"/>
      <c r="AB579" s="106"/>
    </row>
    <row r="580">
      <c r="A580" s="46"/>
      <c r="B580" s="46"/>
      <c r="C580" s="46"/>
      <c r="D580" s="46"/>
      <c r="E580" s="104"/>
      <c r="F580" s="104"/>
      <c r="G580" s="104"/>
      <c r="H580" s="104"/>
      <c r="I580" s="104"/>
      <c r="J580" s="104"/>
      <c r="K580" s="104"/>
      <c r="L580" s="104"/>
      <c r="M580" s="104"/>
      <c r="N580" s="104"/>
      <c r="O580" s="104"/>
      <c r="P580" s="104"/>
      <c r="Q580" s="106"/>
      <c r="R580" s="106"/>
      <c r="S580" s="106"/>
      <c r="T580" s="106"/>
      <c r="U580" s="106"/>
      <c r="V580" s="106"/>
      <c r="W580" s="106"/>
      <c r="X580" s="106"/>
      <c r="Y580" s="106"/>
      <c r="Z580" s="106"/>
      <c r="AA580" s="106"/>
      <c r="AB580" s="106"/>
    </row>
    <row r="581">
      <c r="A581" s="46"/>
      <c r="B581" s="46"/>
      <c r="C581" s="46"/>
      <c r="D581" s="46"/>
      <c r="E581" s="104"/>
      <c r="F581" s="104"/>
      <c r="G581" s="104"/>
      <c r="H581" s="104"/>
      <c r="I581" s="104"/>
      <c r="J581" s="104"/>
      <c r="K581" s="104"/>
      <c r="L581" s="104"/>
      <c r="M581" s="104"/>
      <c r="N581" s="104"/>
      <c r="O581" s="104"/>
      <c r="P581" s="104"/>
      <c r="Q581" s="106"/>
      <c r="R581" s="106"/>
      <c r="S581" s="106"/>
      <c r="T581" s="106"/>
      <c r="U581" s="106"/>
      <c r="V581" s="106"/>
      <c r="W581" s="106"/>
      <c r="X581" s="106"/>
      <c r="Y581" s="106"/>
      <c r="Z581" s="106"/>
      <c r="AA581" s="106"/>
      <c r="AB581" s="106"/>
    </row>
    <row r="582">
      <c r="A582" s="46"/>
      <c r="B582" s="46"/>
      <c r="C582" s="46"/>
      <c r="D582" s="46"/>
      <c r="E582" s="104"/>
      <c r="F582" s="104"/>
      <c r="G582" s="104"/>
      <c r="H582" s="104"/>
      <c r="I582" s="104"/>
      <c r="J582" s="104"/>
      <c r="K582" s="104"/>
      <c r="L582" s="104"/>
      <c r="M582" s="104"/>
      <c r="N582" s="104"/>
      <c r="O582" s="104"/>
      <c r="P582" s="104"/>
      <c r="Q582" s="106"/>
      <c r="R582" s="106"/>
      <c r="S582" s="106"/>
      <c r="T582" s="106"/>
      <c r="U582" s="106"/>
      <c r="V582" s="106"/>
      <c r="W582" s="106"/>
      <c r="X582" s="106"/>
      <c r="Y582" s="106"/>
      <c r="Z582" s="106"/>
      <c r="AA582" s="106"/>
      <c r="AB582" s="106"/>
    </row>
    <row r="583">
      <c r="A583" s="46"/>
      <c r="B583" s="46"/>
      <c r="C583" s="46"/>
      <c r="D583" s="46"/>
      <c r="E583" s="104"/>
      <c r="F583" s="104"/>
      <c r="G583" s="104"/>
      <c r="H583" s="104"/>
      <c r="I583" s="104"/>
      <c r="J583" s="104"/>
      <c r="K583" s="104"/>
      <c r="L583" s="104"/>
      <c r="M583" s="104"/>
      <c r="N583" s="104"/>
      <c r="O583" s="104"/>
      <c r="P583" s="104"/>
      <c r="Q583" s="106"/>
      <c r="R583" s="106"/>
      <c r="S583" s="106"/>
      <c r="T583" s="106"/>
      <c r="U583" s="106"/>
      <c r="V583" s="106"/>
      <c r="W583" s="106"/>
      <c r="X583" s="106"/>
      <c r="Y583" s="106"/>
      <c r="Z583" s="106"/>
      <c r="AA583" s="106"/>
      <c r="AB583" s="106"/>
    </row>
    <row r="584">
      <c r="A584" s="46"/>
      <c r="B584" s="46"/>
      <c r="C584" s="46"/>
      <c r="D584" s="46"/>
      <c r="E584" s="104"/>
      <c r="F584" s="104"/>
      <c r="G584" s="104"/>
      <c r="H584" s="104"/>
      <c r="I584" s="104"/>
      <c r="J584" s="104"/>
      <c r="K584" s="104"/>
      <c r="L584" s="104"/>
      <c r="M584" s="104"/>
      <c r="N584" s="104"/>
      <c r="O584" s="104"/>
      <c r="P584" s="104"/>
      <c r="Q584" s="106"/>
      <c r="R584" s="106"/>
      <c r="S584" s="106"/>
      <c r="T584" s="106"/>
      <c r="U584" s="106"/>
      <c r="V584" s="106"/>
      <c r="W584" s="106"/>
      <c r="X584" s="106"/>
      <c r="Y584" s="106"/>
      <c r="Z584" s="106"/>
      <c r="AA584" s="106"/>
      <c r="AB584" s="106"/>
    </row>
    <row r="585">
      <c r="A585" s="46"/>
      <c r="B585" s="46"/>
      <c r="C585" s="46"/>
      <c r="D585" s="46"/>
      <c r="E585" s="104"/>
      <c r="F585" s="104"/>
      <c r="G585" s="104"/>
      <c r="H585" s="104"/>
      <c r="I585" s="104"/>
      <c r="J585" s="104"/>
      <c r="K585" s="104"/>
      <c r="L585" s="104"/>
      <c r="M585" s="104"/>
      <c r="N585" s="104"/>
      <c r="O585" s="104"/>
      <c r="P585" s="104"/>
      <c r="Q585" s="106"/>
      <c r="R585" s="106"/>
      <c r="S585" s="106"/>
      <c r="T585" s="106"/>
      <c r="U585" s="106"/>
      <c r="V585" s="106"/>
      <c r="W585" s="106"/>
      <c r="X585" s="106"/>
      <c r="Y585" s="106"/>
      <c r="Z585" s="106"/>
      <c r="AA585" s="106"/>
      <c r="AB585" s="106"/>
    </row>
    <row r="586">
      <c r="A586" s="46"/>
      <c r="B586" s="46"/>
      <c r="C586" s="46"/>
      <c r="D586" s="46"/>
      <c r="E586" s="104"/>
      <c r="F586" s="104"/>
      <c r="G586" s="104"/>
      <c r="H586" s="104"/>
      <c r="I586" s="104"/>
      <c r="J586" s="104"/>
      <c r="K586" s="104"/>
      <c r="L586" s="104"/>
      <c r="M586" s="104"/>
      <c r="N586" s="104"/>
      <c r="O586" s="104"/>
      <c r="P586" s="104"/>
      <c r="Q586" s="106"/>
      <c r="R586" s="106"/>
      <c r="S586" s="106"/>
      <c r="T586" s="106"/>
      <c r="U586" s="106"/>
      <c r="V586" s="106"/>
      <c r="W586" s="106"/>
      <c r="X586" s="106"/>
      <c r="Y586" s="106"/>
      <c r="Z586" s="106"/>
      <c r="AA586" s="106"/>
      <c r="AB586" s="106"/>
    </row>
    <row r="587">
      <c r="A587" s="46"/>
      <c r="B587" s="46"/>
      <c r="C587" s="46"/>
      <c r="D587" s="46"/>
      <c r="E587" s="104"/>
      <c r="F587" s="104"/>
      <c r="G587" s="104"/>
      <c r="H587" s="104"/>
      <c r="I587" s="104"/>
      <c r="J587" s="104"/>
      <c r="K587" s="104"/>
      <c r="L587" s="104"/>
      <c r="M587" s="104"/>
      <c r="N587" s="104"/>
      <c r="O587" s="104"/>
      <c r="P587" s="104"/>
      <c r="Q587" s="106"/>
      <c r="R587" s="106"/>
      <c r="S587" s="106"/>
      <c r="T587" s="106"/>
      <c r="U587" s="106"/>
      <c r="V587" s="106"/>
      <c r="W587" s="106"/>
      <c r="X587" s="106"/>
      <c r="Y587" s="106"/>
      <c r="Z587" s="106"/>
      <c r="AA587" s="106"/>
      <c r="AB587" s="106"/>
    </row>
    <row r="588">
      <c r="A588" s="46"/>
      <c r="B588" s="46"/>
      <c r="C588" s="46"/>
      <c r="D588" s="46"/>
      <c r="E588" s="104"/>
      <c r="F588" s="104"/>
      <c r="G588" s="104"/>
      <c r="H588" s="104"/>
      <c r="I588" s="104"/>
      <c r="J588" s="104"/>
      <c r="K588" s="104"/>
      <c r="L588" s="104"/>
      <c r="M588" s="104"/>
      <c r="N588" s="104"/>
      <c r="O588" s="104"/>
      <c r="P588" s="104"/>
      <c r="Q588" s="106"/>
      <c r="R588" s="106"/>
      <c r="S588" s="106"/>
      <c r="T588" s="106"/>
      <c r="U588" s="106"/>
      <c r="V588" s="106"/>
      <c r="W588" s="106"/>
      <c r="X588" s="106"/>
      <c r="Y588" s="106"/>
      <c r="Z588" s="106"/>
      <c r="AA588" s="106"/>
      <c r="AB588" s="106"/>
    </row>
    <row r="589">
      <c r="A589" s="46"/>
      <c r="B589" s="46"/>
      <c r="C589" s="46"/>
      <c r="D589" s="46"/>
      <c r="E589" s="104"/>
      <c r="F589" s="104"/>
      <c r="G589" s="104"/>
      <c r="H589" s="104"/>
      <c r="I589" s="104"/>
      <c r="J589" s="104"/>
      <c r="K589" s="104"/>
      <c r="L589" s="104"/>
      <c r="M589" s="104"/>
      <c r="N589" s="104"/>
      <c r="O589" s="104"/>
      <c r="P589" s="104"/>
      <c r="Q589" s="106"/>
      <c r="R589" s="106"/>
      <c r="S589" s="106"/>
      <c r="T589" s="106"/>
      <c r="U589" s="106"/>
      <c r="V589" s="106"/>
      <c r="W589" s="106"/>
      <c r="X589" s="106"/>
      <c r="Y589" s="106"/>
      <c r="Z589" s="106"/>
      <c r="AA589" s="106"/>
      <c r="AB589" s="106"/>
    </row>
    <row r="590">
      <c r="A590" s="46"/>
      <c r="B590" s="46"/>
      <c r="C590" s="46"/>
      <c r="D590" s="46"/>
      <c r="E590" s="104"/>
      <c r="F590" s="104"/>
      <c r="G590" s="104"/>
      <c r="H590" s="104"/>
      <c r="I590" s="104"/>
      <c r="J590" s="104"/>
      <c r="K590" s="104"/>
      <c r="L590" s="104"/>
      <c r="M590" s="104"/>
      <c r="N590" s="104"/>
      <c r="O590" s="104"/>
      <c r="P590" s="104"/>
      <c r="Q590" s="106"/>
      <c r="R590" s="106"/>
      <c r="S590" s="106"/>
      <c r="T590" s="106"/>
      <c r="U590" s="106"/>
      <c r="V590" s="106"/>
      <c r="W590" s="106"/>
      <c r="X590" s="106"/>
      <c r="Y590" s="106"/>
      <c r="Z590" s="106"/>
      <c r="AA590" s="106"/>
      <c r="AB590" s="106"/>
    </row>
    <row r="591">
      <c r="A591" s="46"/>
      <c r="B591" s="46"/>
      <c r="C591" s="46"/>
      <c r="D591" s="46"/>
      <c r="E591" s="104"/>
      <c r="F591" s="104"/>
      <c r="G591" s="104"/>
      <c r="H591" s="104"/>
      <c r="I591" s="104"/>
      <c r="J591" s="104"/>
      <c r="K591" s="104"/>
      <c r="L591" s="104"/>
      <c r="M591" s="104"/>
      <c r="N591" s="104"/>
      <c r="O591" s="104"/>
      <c r="P591" s="104"/>
      <c r="Q591" s="106"/>
      <c r="R591" s="106"/>
      <c r="S591" s="106"/>
      <c r="T591" s="106"/>
      <c r="U591" s="106"/>
      <c r="V591" s="106"/>
      <c r="W591" s="106"/>
      <c r="X591" s="106"/>
      <c r="Y591" s="106"/>
      <c r="Z591" s="106"/>
      <c r="AA591" s="106"/>
      <c r="AB591" s="106"/>
    </row>
    <row r="592">
      <c r="A592" s="46"/>
      <c r="B592" s="46"/>
      <c r="C592" s="46"/>
      <c r="D592" s="46"/>
      <c r="E592" s="104"/>
      <c r="F592" s="104"/>
      <c r="G592" s="104"/>
      <c r="H592" s="104"/>
      <c r="I592" s="104"/>
      <c r="J592" s="104"/>
      <c r="K592" s="104"/>
      <c r="L592" s="104"/>
      <c r="M592" s="104"/>
      <c r="N592" s="104"/>
      <c r="O592" s="104"/>
      <c r="P592" s="104"/>
      <c r="Q592" s="106"/>
      <c r="R592" s="106"/>
      <c r="S592" s="106"/>
      <c r="T592" s="106"/>
      <c r="U592" s="106"/>
      <c r="V592" s="106"/>
      <c r="W592" s="106"/>
      <c r="X592" s="106"/>
      <c r="Y592" s="106"/>
      <c r="Z592" s="106"/>
      <c r="AA592" s="106"/>
      <c r="AB592" s="106"/>
    </row>
    <row r="593">
      <c r="A593" s="46"/>
      <c r="B593" s="46"/>
      <c r="C593" s="46"/>
      <c r="D593" s="46"/>
      <c r="E593" s="104"/>
      <c r="F593" s="104"/>
      <c r="G593" s="104"/>
      <c r="H593" s="104"/>
      <c r="I593" s="104"/>
      <c r="J593" s="104"/>
      <c r="K593" s="104"/>
      <c r="L593" s="104"/>
      <c r="M593" s="104"/>
      <c r="N593" s="104"/>
      <c r="O593" s="104"/>
      <c r="P593" s="104"/>
      <c r="Q593" s="106"/>
      <c r="R593" s="106"/>
      <c r="S593" s="106"/>
      <c r="T593" s="106"/>
      <c r="U593" s="106"/>
      <c r="V593" s="106"/>
      <c r="W593" s="106"/>
      <c r="X593" s="106"/>
      <c r="Y593" s="106"/>
      <c r="Z593" s="106"/>
      <c r="AA593" s="106"/>
      <c r="AB593" s="106"/>
    </row>
    <row r="594">
      <c r="A594" s="46"/>
      <c r="B594" s="46"/>
      <c r="C594" s="46"/>
      <c r="D594" s="46"/>
      <c r="E594" s="104"/>
      <c r="F594" s="104"/>
      <c r="G594" s="104"/>
      <c r="H594" s="104"/>
      <c r="I594" s="104"/>
      <c r="J594" s="104"/>
      <c r="K594" s="104"/>
      <c r="L594" s="104"/>
      <c r="M594" s="104"/>
      <c r="N594" s="104"/>
      <c r="O594" s="104"/>
      <c r="P594" s="104"/>
      <c r="Q594" s="106"/>
      <c r="R594" s="106"/>
      <c r="S594" s="106"/>
      <c r="T594" s="106"/>
      <c r="U594" s="106"/>
      <c r="V594" s="106"/>
      <c r="W594" s="106"/>
      <c r="X594" s="106"/>
      <c r="Y594" s="106"/>
      <c r="Z594" s="106"/>
      <c r="AA594" s="106"/>
      <c r="AB594" s="106"/>
    </row>
    <row r="595">
      <c r="A595" s="46"/>
      <c r="B595" s="46"/>
      <c r="C595" s="46"/>
      <c r="D595" s="46"/>
      <c r="E595" s="104"/>
      <c r="F595" s="104"/>
      <c r="G595" s="104"/>
      <c r="H595" s="104"/>
      <c r="I595" s="104"/>
      <c r="J595" s="104"/>
      <c r="K595" s="104"/>
      <c r="L595" s="104"/>
      <c r="M595" s="104"/>
      <c r="N595" s="104"/>
      <c r="O595" s="104"/>
      <c r="P595" s="104"/>
      <c r="Q595" s="106"/>
      <c r="R595" s="106"/>
      <c r="S595" s="106"/>
      <c r="T595" s="106"/>
      <c r="U595" s="106"/>
      <c r="V595" s="106"/>
      <c r="W595" s="106"/>
      <c r="X595" s="106"/>
      <c r="Y595" s="106"/>
      <c r="Z595" s="106"/>
      <c r="AA595" s="106"/>
      <c r="AB595" s="106"/>
    </row>
    <row r="596">
      <c r="A596" s="46"/>
      <c r="B596" s="46"/>
      <c r="C596" s="46"/>
      <c r="D596" s="46"/>
      <c r="E596" s="104"/>
      <c r="F596" s="104"/>
      <c r="G596" s="104"/>
      <c r="H596" s="104"/>
      <c r="I596" s="104"/>
      <c r="J596" s="104"/>
      <c r="K596" s="104"/>
      <c r="L596" s="104"/>
      <c r="M596" s="104"/>
      <c r="N596" s="104"/>
      <c r="O596" s="104"/>
      <c r="P596" s="104"/>
      <c r="Q596" s="106"/>
      <c r="R596" s="106"/>
      <c r="S596" s="106"/>
      <c r="T596" s="106"/>
      <c r="U596" s="106"/>
      <c r="V596" s="106"/>
      <c r="W596" s="106"/>
      <c r="X596" s="106"/>
      <c r="Y596" s="106"/>
      <c r="Z596" s="106"/>
      <c r="AA596" s="106"/>
      <c r="AB596" s="106"/>
    </row>
    <row r="597">
      <c r="A597" s="46"/>
      <c r="B597" s="46"/>
      <c r="C597" s="46"/>
      <c r="D597" s="46"/>
      <c r="E597" s="104"/>
      <c r="F597" s="104"/>
      <c r="G597" s="104"/>
      <c r="H597" s="104"/>
      <c r="I597" s="104"/>
      <c r="J597" s="104"/>
      <c r="K597" s="104"/>
      <c r="L597" s="104"/>
      <c r="M597" s="104"/>
      <c r="N597" s="104"/>
      <c r="O597" s="104"/>
      <c r="P597" s="104"/>
      <c r="Q597" s="106"/>
      <c r="R597" s="106"/>
      <c r="S597" s="106"/>
      <c r="T597" s="106"/>
      <c r="U597" s="106"/>
      <c r="V597" s="106"/>
      <c r="W597" s="106"/>
      <c r="X597" s="106"/>
      <c r="Y597" s="106"/>
      <c r="Z597" s="106"/>
      <c r="AA597" s="106"/>
      <c r="AB597" s="106"/>
    </row>
    <row r="598">
      <c r="A598" s="46"/>
      <c r="B598" s="46"/>
      <c r="C598" s="46"/>
      <c r="D598" s="46"/>
      <c r="E598" s="104"/>
      <c r="F598" s="104"/>
      <c r="G598" s="104"/>
      <c r="H598" s="104"/>
      <c r="I598" s="104"/>
      <c r="J598" s="104"/>
      <c r="K598" s="104"/>
      <c r="L598" s="104"/>
      <c r="M598" s="104"/>
      <c r="N598" s="104"/>
      <c r="O598" s="104"/>
      <c r="P598" s="104"/>
      <c r="Q598" s="106"/>
      <c r="R598" s="106"/>
      <c r="S598" s="106"/>
      <c r="T598" s="106"/>
      <c r="U598" s="106"/>
      <c r="V598" s="106"/>
      <c r="W598" s="106"/>
      <c r="X598" s="106"/>
      <c r="Y598" s="106"/>
      <c r="Z598" s="106"/>
      <c r="AA598" s="106"/>
      <c r="AB598" s="106"/>
    </row>
    <row r="599">
      <c r="A599" s="46"/>
      <c r="B599" s="46"/>
      <c r="C599" s="46"/>
      <c r="D599" s="46"/>
      <c r="E599" s="104"/>
      <c r="F599" s="104"/>
      <c r="G599" s="104"/>
      <c r="H599" s="104"/>
      <c r="I599" s="104"/>
      <c r="J599" s="104"/>
      <c r="K599" s="104"/>
      <c r="L599" s="104"/>
      <c r="M599" s="104"/>
      <c r="N599" s="104"/>
      <c r="O599" s="104"/>
      <c r="P599" s="104"/>
      <c r="Q599" s="106"/>
      <c r="R599" s="106"/>
      <c r="S599" s="106"/>
      <c r="T599" s="106"/>
      <c r="U599" s="106"/>
      <c r="V599" s="106"/>
      <c r="W599" s="106"/>
      <c r="X599" s="106"/>
      <c r="Y599" s="106"/>
      <c r="Z599" s="106"/>
      <c r="AA599" s="106"/>
      <c r="AB599" s="106"/>
    </row>
    <row r="600">
      <c r="A600" s="46"/>
      <c r="B600" s="46"/>
      <c r="C600" s="46"/>
      <c r="D600" s="46"/>
      <c r="E600" s="104"/>
      <c r="F600" s="104"/>
      <c r="G600" s="104"/>
      <c r="H600" s="104"/>
      <c r="I600" s="104"/>
      <c r="J600" s="104"/>
      <c r="K600" s="104"/>
      <c r="L600" s="104"/>
      <c r="M600" s="104"/>
      <c r="N600" s="104"/>
      <c r="O600" s="104"/>
      <c r="P600" s="104"/>
      <c r="Q600" s="106"/>
      <c r="R600" s="106"/>
      <c r="S600" s="106"/>
      <c r="T600" s="106"/>
      <c r="U600" s="106"/>
      <c r="V600" s="106"/>
      <c r="W600" s="106"/>
      <c r="X600" s="106"/>
      <c r="Y600" s="106"/>
      <c r="Z600" s="106"/>
      <c r="AA600" s="106"/>
      <c r="AB600" s="106"/>
    </row>
    <row r="601">
      <c r="A601" s="46"/>
      <c r="B601" s="46"/>
      <c r="C601" s="46"/>
      <c r="D601" s="46"/>
      <c r="E601" s="104"/>
      <c r="F601" s="104"/>
      <c r="G601" s="104"/>
      <c r="H601" s="104"/>
      <c r="I601" s="104"/>
      <c r="J601" s="104"/>
      <c r="K601" s="104"/>
      <c r="L601" s="104"/>
      <c r="M601" s="104"/>
      <c r="N601" s="104"/>
      <c r="O601" s="104"/>
      <c r="P601" s="104"/>
      <c r="Q601" s="106"/>
      <c r="R601" s="106"/>
      <c r="S601" s="106"/>
      <c r="T601" s="106"/>
      <c r="U601" s="106"/>
      <c r="V601" s="106"/>
      <c r="W601" s="106"/>
      <c r="X601" s="106"/>
      <c r="Y601" s="106"/>
      <c r="Z601" s="106"/>
      <c r="AA601" s="106"/>
      <c r="AB601" s="106"/>
    </row>
    <row r="602">
      <c r="A602" s="46"/>
      <c r="B602" s="46"/>
      <c r="C602" s="46"/>
      <c r="D602" s="46"/>
      <c r="E602" s="104"/>
      <c r="F602" s="104"/>
      <c r="G602" s="104"/>
      <c r="H602" s="104"/>
      <c r="I602" s="104"/>
      <c r="J602" s="104"/>
      <c r="K602" s="104"/>
      <c r="L602" s="104"/>
      <c r="M602" s="104"/>
      <c r="N602" s="104"/>
      <c r="O602" s="104"/>
      <c r="P602" s="104"/>
      <c r="Q602" s="106"/>
      <c r="R602" s="106"/>
      <c r="S602" s="106"/>
      <c r="T602" s="106"/>
      <c r="U602" s="106"/>
      <c r="V602" s="106"/>
      <c r="W602" s="106"/>
      <c r="X602" s="106"/>
      <c r="Y602" s="106"/>
      <c r="Z602" s="106"/>
      <c r="AA602" s="106"/>
      <c r="AB602" s="106"/>
    </row>
    <row r="603">
      <c r="A603" s="46"/>
      <c r="B603" s="46"/>
      <c r="C603" s="46"/>
      <c r="D603" s="46"/>
      <c r="E603" s="104"/>
      <c r="F603" s="104"/>
      <c r="G603" s="104"/>
      <c r="H603" s="104"/>
      <c r="I603" s="104"/>
      <c r="J603" s="104"/>
      <c r="K603" s="104"/>
      <c r="L603" s="104"/>
      <c r="M603" s="104"/>
      <c r="N603" s="104"/>
      <c r="O603" s="104"/>
      <c r="P603" s="104"/>
      <c r="Q603" s="106"/>
      <c r="R603" s="106"/>
      <c r="S603" s="106"/>
      <c r="T603" s="106"/>
      <c r="U603" s="106"/>
      <c r="V603" s="106"/>
      <c r="W603" s="106"/>
      <c r="X603" s="106"/>
      <c r="Y603" s="106"/>
      <c r="Z603" s="106"/>
      <c r="AA603" s="106"/>
      <c r="AB603" s="106"/>
    </row>
    <row r="604">
      <c r="A604" s="46"/>
      <c r="B604" s="46"/>
      <c r="C604" s="46"/>
      <c r="D604" s="46"/>
      <c r="E604" s="104"/>
      <c r="F604" s="104"/>
      <c r="G604" s="104"/>
      <c r="H604" s="104"/>
      <c r="I604" s="104"/>
      <c r="J604" s="104"/>
      <c r="K604" s="104"/>
      <c r="L604" s="104"/>
      <c r="M604" s="104"/>
      <c r="N604" s="104"/>
      <c r="O604" s="104"/>
      <c r="P604" s="104"/>
      <c r="Q604" s="106"/>
      <c r="R604" s="106"/>
      <c r="S604" s="106"/>
      <c r="T604" s="106"/>
      <c r="U604" s="106"/>
      <c r="V604" s="106"/>
      <c r="W604" s="106"/>
      <c r="X604" s="106"/>
      <c r="Y604" s="106"/>
      <c r="Z604" s="106"/>
      <c r="AA604" s="106"/>
      <c r="AB604" s="106"/>
    </row>
    <row r="605">
      <c r="A605" s="46"/>
      <c r="B605" s="46"/>
      <c r="C605" s="46"/>
      <c r="D605" s="46"/>
      <c r="E605" s="104"/>
      <c r="F605" s="104"/>
      <c r="G605" s="104"/>
      <c r="H605" s="104"/>
      <c r="I605" s="104"/>
      <c r="J605" s="104"/>
      <c r="K605" s="104"/>
      <c r="L605" s="104"/>
      <c r="M605" s="104"/>
      <c r="N605" s="104"/>
      <c r="O605" s="104"/>
      <c r="P605" s="104"/>
      <c r="Q605" s="106"/>
      <c r="R605" s="106"/>
      <c r="S605" s="106"/>
      <c r="T605" s="106"/>
      <c r="U605" s="106"/>
      <c r="V605" s="106"/>
      <c r="W605" s="106"/>
      <c r="X605" s="106"/>
      <c r="Y605" s="106"/>
      <c r="Z605" s="106"/>
      <c r="AA605" s="106"/>
      <c r="AB605" s="106"/>
    </row>
    <row r="606">
      <c r="A606" s="46"/>
      <c r="B606" s="46"/>
      <c r="C606" s="46"/>
      <c r="D606" s="46"/>
      <c r="E606" s="104"/>
      <c r="F606" s="104"/>
      <c r="G606" s="104"/>
      <c r="H606" s="104"/>
      <c r="I606" s="104"/>
      <c r="J606" s="104"/>
      <c r="K606" s="104"/>
      <c r="L606" s="104"/>
      <c r="M606" s="104"/>
      <c r="N606" s="104"/>
      <c r="O606" s="104"/>
      <c r="P606" s="104"/>
      <c r="Q606" s="106"/>
      <c r="R606" s="106"/>
      <c r="S606" s="106"/>
      <c r="T606" s="106"/>
      <c r="U606" s="106"/>
      <c r="V606" s="106"/>
      <c r="W606" s="106"/>
      <c r="X606" s="106"/>
      <c r="Y606" s="106"/>
      <c r="Z606" s="106"/>
      <c r="AA606" s="106"/>
      <c r="AB606" s="106"/>
    </row>
    <row r="607">
      <c r="A607" s="46"/>
      <c r="B607" s="46"/>
      <c r="C607" s="46"/>
      <c r="D607" s="46"/>
      <c r="E607" s="104"/>
      <c r="F607" s="104"/>
      <c r="G607" s="104"/>
      <c r="H607" s="104"/>
      <c r="I607" s="104"/>
      <c r="J607" s="104"/>
      <c r="K607" s="104"/>
      <c r="L607" s="104"/>
      <c r="M607" s="104"/>
      <c r="N607" s="104"/>
      <c r="O607" s="104"/>
      <c r="P607" s="104"/>
      <c r="Q607" s="106"/>
      <c r="R607" s="106"/>
      <c r="S607" s="106"/>
      <c r="T607" s="106"/>
      <c r="U607" s="106"/>
      <c r="V607" s="106"/>
      <c r="W607" s="106"/>
      <c r="X607" s="106"/>
      <c r="Y607" s="106"/>
      <c r="Z607" s="106"/>
      <c r="AA607" s="106"/>
      <c r="AB607" s="106"/>
    </row>
    <row r="608">
      <c r="A608" s="46"/>
      <c r="B608" s="46"/>
      <c r="C608" s="46"/>
      <c r="D608" s="46"/>
      <c r="E608" s="104"/>
      <c r="F608" s="104"/>
      <c r="G608" s="104"/>
      <c r="H608" s="104"/>
      <c r="I608" s="104"/>
      <c r="J608" s="104"/>
      <c r="K608" s="104"/>
      <c r="L608" s="104"/>
      <c r="M608" s="104"/>
      <c r="N608" s="104"/>
      <c r="O608" s="104"/>
      <c r="P608" s="104"/>
      <c r="Q608" s="106"/>
      <c r="R608" s="106"/>
      <c r="S608" s="106"/>
      <c r="T608" s="106"/>
      <c r="U608" s="106"/>
      <c r="V608" s="106"/>
      <c r="W608" s="106"/>
      <c r="X608" s="106"/>
      <c r="Y608" s="106"/>
      <c r="Z608" s="106"/>
      <c r="AA608" s="106"/>
      <c r="AB608" s="106"/>
    </row>
    <row r="609">
      <c r="A609" s="46"/>
      <c r="B609" s="46"/>
      <c r="C609" s="46"/>
      <c r="D609" s="46"/>
      <c r="E609" s="104"/>
      <c r="F609" s="104"/>
      <c r="G609" s="104"/>
      <c r="H609" s="104"/>
      <c r="I609" s="104"/>
      <c r="J609" s="104"/>
      <c r="K609" s="104"/>
      <c r="L609" s="104"/>
      <c r="M609" s="104"/>
      <c r="N609" s="104"/>
      <c r="O609" s="104"/>
      <c r="P609" s="104"/>
      <c r="Q609" s="106"/>
      <c r="R609" s="106"/>
      <c r="S609" s="106"/>
      <c r="T609" s="106"/>
      <c r="U609" s="106"/>
      <c r="V609" s="106"/>
      <c r="W609" s="106"/>
      <c r="X609" s="106"/>
      <c r="Y609" s="106"/>
      <c r="Z609" s="106"/>
      <c r="AA609" s="106"/>
      <c r="AB609" s="106"/>
    </row>
    <row r="610">
      <c r="A610" s="46"/>
      <c r="B610" s="46"/>
      <c r="C610" s="46"/>
      <c r="D610" s="46"/>
      <c r="E610" s="104"/>
      <c r="F610" s="104"/>
      <c r="G610" s="104"/>
      <c r="H610" s="104"/>
      <c r="I610" s="104"/>
      <c r="J610" s="104"/>
      <c r="K610" s="104"/>
      <c r="L610" s="104"/>
      <c r="M610" s="104"/>
      <c r="N610" s="104"/>
      <c r="O610" s="104"/>
      <c r="P610" s="104"/>
      <c r="Q610" s="106"/>
      <c r="R610" s="106"/>
      <c r="S610" s="106"/>
      <c r="T610" s="106"/>
      <c r="U610" s="106"/>
      <c r="V610" s="106"/>
      <c r="W610" s="106"/>
      <c r="X610" s="106"/>
      <c r="Y610" s="106"/>
      <c r="Z610" s="106"/>
      <c r="AA610" s="106"/>
      <c r="AB610" s="106"/>
    </row>
    <row r="611">
      <c r="A611" s="46"/>
      <c r="B611" s="46"/>
      <c r="C611" s="46"/>
      <c r="D611" s="46"/>
      <c r="E611" s="104"/>
      <c r="F611" s="104"/>
      <c r="G611" s="104"/>
      <c r="H611" s="104"/>
      <c r="I611" s="104"/>
      <c r="J611" s="104"/>
      <c r="K611" s="104"/>
      <c r="L611" s="104"/>
      <c r="M611" s="104"/>
      <c r="N611" s="104"/>
      <c r="O611" s="104"/>
      <c r="P611" s="104"/>
      <c r="Q611" s="106"/>
      <c r="R611" s="106"/>
      <c r="S611" s="106"/>
      <c r="T611" s="106"/>
      <c r="U611" s="106"/>
      <c r="V611" s="106"/>
      <c r="W611" s="106"/>
      <c r="X611" s="106"/>
      <c r="Y611" s="106"/>
      <c r="Z611" s="106"/>
      <c r="AA611" s="106"/>
      <c r="AB611" s="106"/>
    </row>
    <row r="612">
      <c r="A612" s="46"/>
      <c r="B612" s="46"/>
      <c r="C612" s="46"/>
      <c r="D612" s="46"/>
      <c r="E612" s="104"/>
      <c r="F612" s="104"/>
      <c r="G612" s="104"/>
      <c r="H612" s="104"/>
      <c r="I612" s="104"/>
      <c r="J612" s="104"/>
      <c r="K612" s="104"/>
      <c r="L612" s="104"/>
      <c r="M612" s="104"/>
      <c r="N612" s="104"/>
      <c r="O612" s="104"/>
      <c r="P612" s="104"/>
      <c r="Q612" s="106"/>
      <c r="R612" s="106"/>
      <c r="S612" s="106"/>
      <c r="T612" s="106"/>
      <c r="U612" s="106"/>
      <c r="V612" s="106"/>
      <c r="W612" s="106"/>
      <c r="X612" s="106"/>
      <c r="Y612" s="106"/>
      <c r="Z612" s="106"/>
      <c r="AA612" s="106"/>
      <c r="AB612" s="106"/>
    </row>
    <row r="613">
      <c r="A613" s="46"/>
      <c r="B613" s="46"/>
      <c r="C613" s="46"/>
      <c r="D613" s="46"/>
      <c r="E613" s="104"/>
      <c r="F613" s="104"/>
      <c r="G613" s="104"/>
      <c r="H613" s="104"/>
      <c r="I613" s="104"/>
      <c r="J613" s="104"/>
      <c r="K613" s="104"/>
      <c r="L613" s="104"/>
      <c r="M613" s="104"/>
      <c r="N613" s="104"/>
      <c r="O613" s="104"/>
      <c r="P613" s="104"/>
      <c r="Q613" s="106"/>
      <c r="R613" s="106"/>
      <c r="S613" s="106"/>
      <c r="T613" s="106"/>
      <c r="U613" s="106"/>
      <c r="V613" s="106"/>
      <c r="W613" s="106"/>
      <c r="X613" s="106"/>
      <c r="Y613" s="106"/>
      <c r="Z613" s="106"/>
      <c r="AA613" s="106"/>
      <c r="AB613" s="106"/>
    </row>
    <row r="614">
      <c r="A614" s="46"/>
      <c r="B614" s="46"/>
      <c r="C614" s="46"/>
      <c r="D614" s="46"/>
      <c r="E614" s="104"/>
      <c r="F614" s="104"/>
      <c r="G614" s="104"/>
      <c r="H614" s="104"/>
      <c r="I614" s="104"/>
      <c r="J614" s="104"/>
      <c r="K614" s="104"/>
      <c r="L614" s="104"/>
      <c r="M614" s="104"/>
      <c r="N614" s="104"/>
      <c r="O614" s="104"/>
      <c r="P614" s="104"/>
      <c r="Q614" s="106"/>
      <c r="R614" s="106"/>
      <c r="S614" s="106"/>
      <c r="T614" s="106"/>
      <c r="U614" s="106"/>
      <c r="V614" s="106"/>
      <c r="W614" s="106"/>
      <c r="X614" s="106"/>
      <c r="Y614" s="106"/>
      <c r="Z614" s="106"/>
      <c r="AA614" s="106"/>
      <c r="AB614" s="106"/>
    </row>
    <row r="615">
      <c r="A615" s="46"/>
      <c r="B615" s="46"/>
      <c r="C615" s="46"/>
      <c r="D615" s="46"/>
      <c r="E615" s="104"/>
      <c r="F615" s="104"/>
      <c r="G615" s="104"/>
      <c r="H615" s="104"/>
      <c r="I615" s="104"/>
      <c r="J615" s="104"/>
      <c r="K615" s="104"/>
      <c r="L615" s="104"/>
      <c r="M615" s="104"/>
      <c r="N615" s="104"/>
      <c r="O615" s="104"/>
      <c r="P615" s="104"/>
      <c r="Q615" s="106"/>
      <c r="R615" s="106"/>
      <c r="S615" s="106"/>
      <c r="T615" s="106"/>
      <c r="U615" s="106"/>
      <c r="V615" s="106"/>
      <c r="W615" s="106"/>
      <c r="X615" s="106"/>
      <c r="Y615" s="106"/>
      <c r="Z615" s="106"/>
      <c r="AA615" s="106"/>
      <c r="AB615" s="106"/>
    </row>
    <row r="616">
      <c r="A616" s="46"/>
      <c r="B616" s="46"/>
      <c r="C616" s="46"/>
      <c r="D616" s="46"/>
      <c r="E616" s="104"/>
      <c r="F616" s="104"/>
      <c r="G616" s="104"/>
      <c r="H616" s="104"/>
      <c r="I616" s="104"/>
      <c r="J616" s="104"/>
      <c r="K616" s="104"/>
      <c r="L616" s="104"/>
      <c r="M616" s="104"/>
      <c r="N616" s="104"/>
      <c r="O616" s="104"/>
      <c r="P616" s="104"/>
      <c r="Q616" s="106"/>
      <c r="R616" s="106"/>
      <c r="S616" s="106"/>
      <c r="T616" s="106"/>
      <c r="U616" s="106"/>
      <c r="V616" s="106"/>
      <c r="W616" s="106"/>
      <c r="X616" s="106"/>
      <c r="Y616" s="106"/>
      <c r="Z616" s="106"/>
      <c r="AA616" s="106"/>
      <c r="AB616" s="106"/>
    </row>
    <row r="617">
      <c r="A617" s="46"/>
      <c r="B617" s="46"/>
      <c r="C617" s="46"/>
      <c r="D617" s="46"/>
      <c r="E617" s="104"/>
      <c r="F617" s="104"/>
      <c r="G617" s="104"/>
      <c r="H617" s="104"/>
      <c r="I617" s="104"/>
      <c r="J617" s="104"/>
      <c r="K617" s="104"/>
      <c r="L617" s="104"/>
      <c r="M617" s="104"/>
      <c r="N617" s="104"/>
      <c r="O617" s="104"/>
      <c r="P617" s="104"/>
      <c r="Q617" s="106"/>
      <c r="R617" s="106"/>
      <c r="S617" s="106"/>
      <c r="T617" s="106"/>
      <c r="U617" s="106"/>
      <c r="V617" s="106"/>
      <c r="W617" s="106"/>
      <c r="X617" s="106"/>
      <c r="Y617" s="106"/>
      <c r="Z617" s="106"/>
      <c r="AA617" s="106"/>
      <c r="AB617" s="106"/>
    </row>
    <row r="618">
      <c r="A618" s="46"/>
      <c r="B618" s="46"/>
      <c r="C618" s="46"/>
      <c r="D618" s="46"/>
      <c r="E618" s="104"/>
      <c r="F618" s="104"/>
      <c r="G618" s="104"/>
      <c r="H618" s="104"/>
      <c r="I618" s="104"/>
      <c r="J618" s="104"/>
      <c r="K618" s="104"/>
      <c r="L618" s="104"/>
      <c r="M618" s="104"/>
      <c r="N618" s="104"/>
      <c r="O618" s="104"/>
      <c r="P618" s="104"/>
      <c r="Q618" s="106"/>
      <c r="R618" s="106"/>
      <c r="S618" s="106"/>
      <c r="T618" s="106"/>
      <c r="U618" s="106"/>
      <c r="V618" s="106"/>
      <c r="W618" s="106"/>
      <c r="X618" s="106"/>
      <c r="Y618" s="106"/>
      <c r="Z618" s="106"/>
      <c r="AA618" s="106"/>
      <c r="AB618" s="106"/>
    </row>
    <row r="619">
      <c r="A619" s="46"/>
      <c r="B619" s="46"/>
      <c r="C619" s="46"/>
      <c r="D619" s="46"/>
      <c r="E619" s="104"/>
      <c r="F619" s="104"/>
      <c r="G619" s="104"/>
      <c r="H619" s="104"/>
      <c r="I619" s="104"/>
      <c r="J619" s="104"/>
      <c r="K619" s="104"/>
      <c r="L619" s="104"/>
      <c r="M619" s="104"/>
      <c r="N619" s="104"/>
      <c r="O619" s="104"/>
      <c r="P619" s="104"/>
      <c r="Q619" s="106"/>
      <c r="R619" s="106"/>
      <c r="S619" s="106"/>
      <c r="T619" s="106"/>
      <c r="U619" s="106"/>
      <c r="V619" s="106"/>
      <c r="W619" s="106"/>
      <c r="X619" s="106"/>
      <c r="Y619" s="106"/>
      <c r="Z619" s="106"/>
      <c r="AA619" s="106"/>
      <c r="AB619" s="106"/>
    </row>
    <row r="620">
      <c r="A620" s="46"/>
      <c r="B620" s="46"/>
      <c r="C620" s="46"/>
      <c r="D620" s="46"/>
      <c r="E620" s="104"/>
      <c r="F620" s="104"/>
      <c r="G620" s="104"/>
      <c r="H620" s="104"/>
      <c r="I620" s="104"/>
      <c r="J620" s="104"/>
      <c r="K620" s="104"/>
      <c r="L620" s="104"/>
      <c r="M620" s="104"/>
      <c r="N620" s="104"/>
      <c r="O620" s="104"/>
      <c r="P620" s="104"/>
      <c r="Q620" s="106"/>
      <c r="R620" s="106"/>
      <c r="S620" s="106"/>
      <c r="T620" s="106"/>
      <c r="U620" s="106"/>
      <c r="V620" s="106"/>
      <c r="W620" s="106"/>
      <c r="X620" s="106"/>
      <c r="Y620" s="106"/>
      <c r="Z620" s="106"/>
      <c r="AA620" s="106"/>
      <c r="AB620" s="106"/>
    </row>
    <row r="621">
      <c r="A621" s="46"/>
      <c r="B621" s="46"/>
      <c r="C621" s="46"/>
      <c r="D621" s="46"/>
      <c r="E621" s="104"/>
      <c r="F621" s="104"/>
      <c r="G621" s="104"/>
      <c r="H621" s="104"/>
      <c r="I621" s="104"/>
      <c r="J621" s="104"/>
      <c r="K621" s="104"/>
      <c r="L621" s="104"/>
      <c r="M621" s="104"/>
      <c r="N621" s="104"/>
      <c r="O621" s="104"/>
      <c r="P621" s="104"/>
      <c r="Q621" s="106"/>
      <c r="R621" s="106"/>
      <c r="S621" s="106"/>
      <c r="T621" s="106"/>
      <c r="U621" s="106"/>
      <c r="V621" s="106"/>
      <c r="W621" s="106"/>
      <c r="X621" s="106"/>
      <c r="Y621" s="106"/>
      <c r="Z621" s="106"/>
      <c r="AA621" s="106"/>
      <c r="AB621" s="106"/>
    </row>
    <row r="622">
      <c r="A622" s="46"/>
      <c r="B622" s="46"/>
      <c r="C622" s="46"/>
      <c r="D622" s="46"/>
      <c r="E622" s="104"/>
      <c r="F622" s="104"/>
      <c r="G622" s="104"/>
      <c r="H622" s="104"/>
      <c r="I622" s="104"/>
      <c r="J622" s="104"/>
      <c r="K622" s="104"/>
      <c r="L622" s="104"/>
      <c r="M622" s="104"/>
      <c r="N622" s="104"/>
      <c r="O622" s="104"/>
      <c r="P622" s="104"/>
      <c r="Q622" s="106"/>
      <c r="R622" s="106"/>
      <c r="S622" s="106"/>
      <c r="T622" s="106"/>
      <c r="U622" s="106"/>
      <c r="V622" s="106"/>
      <c r="W622" s="106"/>
      <c r="X622" s="106"/>
      <c r="Y622" s="106"/>
      <c r="Z622" s="106"/>
      <c r="AA622" s="106"/>
      <c r="AB622" s="106"/>
    </row>
    <row r="623">
      <c r="A623" s="46"/>
      <c r="B623" s="46"/>
      <c r="C623" s="46"/>
      <c r="D623" s="46"/>
      <c r="E623" s="104"/>
      <c r="F623" s="104"/>
      <c r="G623" s="104"/>
      <c r="H623" s="104"/>
      <c r="I623" s="104"/>
      <c r="J623" s="104"/>
      <c r="K623" s="104"/>
      <c r="L623" s="104"/>
      <c r="M623" s="104"/>
      <c r="N623" s="104"/>
      <c r="O623" s="104"/>
      <c r="P623" s="104"/>
      <c r="Q623" s="106"/>
      <c r="R623" s="106"/>
      <c r="S623" s="106"/>
      <c r="T623" s="106"/>
      <c r="U623" s="106"/>
      <c r="V623" s="106"/>
      <c r="W623" s="106"/>
      <c r="X623" s="106"/>
      <c r="Y623" s="106"/>
      <c r="Z623" s="106"/>
      <c r="AA623" s="106"/>
      <c r="AB623" s="106"/>
    </row>
    <row r="624">
      <c r="A624" s="46"/>
      <c r="B624" s="46"/>
      <c r="C624" s="46"/>
      <c r="D624" s="46"/>
      <c r="E624" s="104"/>
      <c r="F624" s="104"/>
      <c r="G624" s="104"/>
      <c r="H624" s="104"/>
      <c r="I624" s="104"/>
      <c r="J624" s="104"/>
      <c r="K624" s="104"/>
      <c r="L624" s="104"/>
      <c r="M624" s="104"/>
      <c r="N624" s="104"/>
      <c r="O624" s="104"/>
      <c r="P624" s="104"/>
      <c r="Q624" s="106"/>
      <c r="R624" s="106"/>
      <c r="S624" s="106"/>
      <c r="T624" s="106"/>
      <c r="U624" s="106"/>
      <c r="V624" s="106"/>
      <c r="W624" s="106"/>
      <c r="X624" s="106"/>
      <c r="Y624" s="106"/>
      <c r="Z624" s="106"/>
      <c r="AA624" s="106"/>
      <c r="AB624" s="106"/>
    </row>
    <row r="625">
      <c r="A625" s="46"/>
      <c r="B625" s="46"/>
      <c r="C625" s="46"/>
      <c r="D625" s="46"/>
      <c r="E625" s="104"/>
      <c r="F625" s="104"/>
      <c r="G625" s="104"/>
      <c r="H625" s="104"/>
      <c r="I625" s="104"/>
      <c r="J625" s="104"/>
      <c r="K625" s="104"/>
      <c r="L625" s="104"/>
      <c r="M625" s="104"/>
      <c r="N625" s="104"/>
      <c r="O625" s="104"/>
      <c r="P625" s="104"/>
      <c r="Q625" s="106"/>
      <c r="R625" s="106"/>
      <c r="S625" s="106"/>
      <c r="T625" s="106"/>
      <c r="U625" s="106"/>
      <c r="V625" s="106"/>
      <c r="W625" s="106"/>
      <c r="X625" s="106"/>
      <c r="Y625" s="106"/>
      <c r="Z625" s="106"/>
      <c r="AA625" s="106"/>
      <c r="AB625" s="106"/>
    </row>
    <row r="626">
      <c r="A626" s="46"/>
      <c r="B626" s="46"/>
      <c r="C626" s="46"/>
      <c r="D626" s="46"/>
      <c r="E626" s="104"/>
      <c r="F626" s="104"/>
      <c r="G626" s="104"/>
      <c r="H626" s="104"/>
      <c r="I626" s="104"/>
      <c r="J626" s="104"/>
      <c r="K626" s="104"/>
      <c r="L626" s="104"/>
      <c r="M626" s="104"/>
      <c r="N626" s="104"/>
      <c r="O626" s="104"/>
      <c r="P626" s="104"/>
      <c r="Q626" s="106"/>
      <c r="R626" s="106"/>
      <c r="S626" s="106"/>
      <c r="T626" s="106"/>
      <c r="U626" s="106"/>
      <c r="V626" s="106"/>
      <c r="W626" s="106"/>
      <c r="X626" s="106"/>
      <c r="Y626" s="106"/>
      <c r="Z626" s="106"/>
      <c r="AA626" s="106"/>
      <c r="AB626" s="106"/>
    </row>
    <row r="627">
      <c r="A627" s="46"/>
      <c r="B627" s="46"/>
      <c r="C627" s="46"/>
      <c r="D627" s="46"/>
      <c r="E627" s="104"/>
      <c r="F627" s="104"/>
      <c r="G627" s="104"/>
      <c r="H627" s="104"/>
      <c r="I627" s="104"/>
      <c r="J627" s="104"/>
      <c r="K627" s="104"/>
      <c r="L627" s="104"/>
      <c r="M627" s="104"/>
      <c r="N627" s="104"/>
      <c r="O627" s="104"/>
      <c r="P627" s="104"/>
      <c r="Q627" s="106"/>
      <c r="R627" s="106"/>
      <c r="S627" s="106"/>
      <c r="T627" s="106"/>
      <c r="U627" s="106"/>
      <c r="V627" s="106"/>
      <c r="W627" s="106"/>
      <c r="X627" s="106"/>
      <c r="Y627" s="106"/>
      <c r="Z627" s="106"/>
      <c r="AA627" s="106"/>
      <c r="AB627" s="106"/>
    </row>
    <row r="628">
      <c r="A628" s="46"/>
      <c r="B628" s="46"/>
      <c r="C628" s="46"/>
      <c r="D628" s="46"/>
      <c r="E628" s="104"/>
      <c r="F628" s="104"/>
      <c r="G628" s="104"/>
      <c r="H628" s="104"/>
      <c r="I628" s="104"/>
      <c r="J628" s="104"/>
      <c r="K628" s="104"/>
      <c r="L628" s="104"/>
      <c r="M628" s="104"/>
      <c r="N628" s="104"/>
      <c r="O628" s="104"/>
      <c r="P628" s="104"/>
      <c r="Q628" s="106"/>
      <c r="R628" s="106"/>
      <c r="S628" s="106"/>
      <c r="T628" s="106"/>
      <c r="U628" s="106"/>
      <c r="V628" s="106"/>
      <c r="W628" s="106"/>
      <c r="X628" s="106"/>
      <c r="Y628" s="106"/>
      <c r="Z628" s="106"/>
      <c r="AA628" s="106"/>
      <c r="AB628" s="106"/>
    </row>
    <row r="629">
      <c r="A629" s="46"/>
      <c r="B629" s="46"/>
      <c r="C629" s="46"/>
      <c r="D629" s="46"/>
      <c r="E629" s="104"/>
      <c r="F629" s="104"/>
      <c r="G629" s="104"/>
      <c r="H629" s="104"/>
      <c r="I629" s="104"/>
      <c r="J629" s="104"/>
      <c r="K629" s="104"/>
      <c r="L629" s="104"/>
      <c r="M629" s="104"/>
      <c r="N629" s="104"/>
      <c r="O629" s="104"/>
      <c r="P629" s="104"/>
      <c r="Q629" s="106"/>
      <c r="R629" s="106"/>
      <c r="S629" s="106"/>
      <c r="T629" s="106"/>
      <c r="U629" s="106"/>
      <c r="V629" s="106"/>
      <c r="W629" s="106"/>
      <c r="X629" s="106"/>
      <c r="Y629" s="106"/>
      <c r="Z629" s="106"/>
      <c r="AA629" s="106"/>
      <c r="AB629" s="106"/>
    </row>
    <row r="630">
      <c r="A630" s="46"/>
      <c r="B630" s="46"/>
      <c r="C630" s="46"/>
      <c r="D630" s="46"/>
      <c r="E630" s="104"/>
      <c r="F630" s="104"/>
      <c r="G630" s="104"/>
      <c r="H630" s="104"/>
      <c r="I630" s="104"/>
      <c r="J630" s="104"/>
      <c r="K630" s="104"/>
      <c r="L630" s="104"/>
      <c r="M630" s="104"/>
      <c r="N630" s="104"/>
      <c r="O630" s="104"/>
      <c r="P630" s="104"/>
      <c r="Q630" s="106"/>
      <c r="R630" s="106"/>
      <c r="S630" s="106"/>
      <c r="T630" s="106"/>
      <c r="U630" s="106"/>
      <c r="V630" s="106"/>
      <c r="W630" s="106"/>
      <c r="X630" s="106"/>
      <c r="Y630" s="106"/>
      <c r="Z630" s="106"/>
      <c r="AA630" s="106"/>
      <c r="AB630" s="106"/>
    </row>
    <row r="631">
      <c r="A631" s="46"/>
      <c r="B631" s="46"/>
      <c r="C631" s="46"/>
      <c r="D631" s="46"/>
      <c r="E631" s="104"/>
      <c r="F631" s="104"/>
      <c r="G631" s="104"/>
      <c r="H631" s="104"/>
      <c r="I631" s="104"/>
      <c r="J631" s="104"/>
      <c r="K631" s="104"/>
      <c r="L631" s="104"/>
      <c r="M631" s="104"/>
      <c r="N631" s="104"/>
      <c r="O631" s="104"/>
      <c r="P631" s="104"/>
      <c r="Q631" s="106"/>
      <c r="R631" s="106"/>
      <c r="S631" s="106"/>
      <c r="T631" s="106"/>
      <c r="U631" s="106"/>
      <c r="V631" s="106"/>
      <c r="W631" s="106"/>
      <c r="X631" s="106"/>
      <c r="Y631" s="106"/>
      <c r="Z631" s="106"/>
      <c r="AA631" s="106"/>
      <c r="AB631" s="106"/>
    </row>
    <row r="632">
      <c r="A632" s="46"/>
      <c r="B632" s="46"/>
      <c r="C632" s="46"/>
      <c r="D632" s="46"/>
      <c r="E632" s="104"/>
      <c r="F632" s="104"/>
      <c r="G632" s="104"/>
      <c r="H632" s="104"/>
      <c r="I632" s="104"/>
      <c r="J632" s="104"/>
      <c r="K632" s="104"/>
      <c r="L632" s="104"/>
      <c r="M632" s="104"/>
      <c r="N632" s="104"/>
      <c r="O632" s="104"/>
      <c r="P632" s="104"/>
      <c r="Q632" s="106"/>
      <c r="R632" s="106"/>
      <c r="S632" s="106"/>
      <c r="T632" s="106"/>
      <c r="U632" s="106"/>
      <c r="V632" s="106"/>
      <c r="W632" s="106"/>
      <c r="X632" s="106"/>
      <c r="Y632" s="106"/>
      <c r="Z632" s="106"/>
      <c r="AA632" s="106"/>
      <c r="AB632" s="106"/>
    </row>
    <row r="633">
      <c r="A633" s="46"/>
      <c r="B633" s="46"/>
      <c r="C633" s="46"/>
      <c r="D633" s="46"/>
      <c r="E633" s="104"/>
      <c r="F633" s="104"/>
      <c r="G633" s="104"/>
      <c r="H633" s="104"/>
      <c r="I633" s="104"/>
      <c r="J633" s="104"/>
      <c r="K633" s="104"/>
      <c r="L633" s="104"/>
      <c r="M633" s="104"/>
      <c r="N633" s="104"/>
      <c r="O633" s="104"/>
      <c r="P633" s="104"/>
      <c r="Q633" s="106"/>
      <c r="R633" s="106"/>
      <c r="S633" s="106"/>
      <c r="T633" s="106"/>
      <c r="U633" s="106"/>
      <c r="V633" s="106"/>
      <c r="W633" s="106"/>
      <c r="X633" s="106"/>
      <c r="Y633" s="106"/>
      <c r="Z633" s="106"/>
      <c r="AA633" s="106"/>
      <c r="AB633" s="106"/>
    </row>
    <row r="634">
      <c r="A634" s="46"/>
      <c r="B634" s="46"/>
      <c r="C634" s="46"/>
      <c r="D634" s="46"/>
      <c r="E634" s="104"/>
      <c r="F634" s="104"/>
      <c r="G634" s="104"/>
      <c r="H634" s="104"/>
      <c r="I634" s="104"/>
      <c r="J634" s="104"/>
      <c r="K634" s="104"/>
      <c r="L634" s="104"/>
      <c r="M634" s="104"/>
      <c r="N634" s="104"/>
      <c r="O634" s="104"/>
      <c r="P634" s="104"/>
      <c r="Q634" s="106"/>
      <c r="R634" s="106"/>
      <c r="S634" s="106"/>
      <c r="T634" s="106"/>
      <c r="U634" s="106"/>
      <c r="V634" s="106"/>
      <c r="W634" s="106"/>
      <c r="X634" s="106"/>
      <c r="Y634" s="106"/>
      <c r="Z634" s="106"/>
      <c r="AA634" s="106"/>
      <c r="AB634" s="106"/>
    </row>
    <row r="635">
      <c r="A635" s="46"/>
      <c r="B635" s="46"/>
      <c r="C635" s="46"/>
      <c r="D635" s="46"/>
      <c r="E635" s="104"/>
      <c r="F635" s="104"/>
      <c r="G635" s="104"/>
      <c r="H635" s="104"/>
      <c r="I635" s="104"/>
      <c r="J635" s="104"/>
      <c r="K635" s="104"/>
      <c r="L635" s="104"/>
      <c r="M635" s="104"/>
      <c r="N635" s="104"/>
      <c r="O635" s="104"/>
      <c r="P635" s="104"/>
      <c r="Q635" s="106"/>
      <c r="R635" s="106"/>
      <c r="S635" s="106"/>
      <c r="T635" s="106"/>
      <c r="U635" s="106"/>
      <c r="V635" s="106"/>
      <c r="W635" s="106"/>
      <c r="X635" s="106"/>
      <c r="Y635" s="106"/>
      <c r="Z635" s="106"/>
      <c r="AA635" s="106"/>
      <c r="AB635" s="106"/>
    </row>
    <row r="636">
      <c r="A636" s="46"/>
      <c r="B636" s="46"/>
      <c r="C636" s="46"/>
      <c r="D636" s="46"/>
      <c r="E636" s="104"/>
      <c r="F636" s="104"/>
      <c r="G636" s="104"/>
      <c r="H636" s="104"/>
      <c r="I636" s="104"/>
      <c r="J636" s="104"/>
      <c r="K636" s="104"/>
      <c r="L636" s="104"/>
      <c r="M636" s="104"/>
      <c r="N636" s="104"/>
      <c r="O636" s="104"/>
      <c r="P636" s="104"/>
      <c r="Q636" s="106"/>
      <c r="R636" s="106"/>
      <c r="S636" s="106"/>
      <c r="T636" s="106"/>
      <c r="U636" s="106"/>
      <c r="V636" s="106"/>
      <c r="W636" s="106"/>
      <c r="X636" s="106"/>
      <c r="Y636" s="106"/>
      <c r="Z636" s="106"/>
      <c r="AA636" s="106"/>
      <c r="AB636" s="106"/>
    </row>
    <row r="637">
      <c r="A637" s="46"/>
      <c r="B637" s="46"/>
      <c r="C637" s="46"/>
      <c r="D637" s="46"/>
      <c r="E637" s="104"/>
      <c r="F637" s="104"/>
      <c r="G637" s="104"/>
      <c r="H637" s="104"/>
      <c r="I637" s="104"/>
      <c r="J637" s="104"/>
      <c r="K637" s="104"/>
      <c r="L637" s="104"/>
      <c r="M637" s="104"/>
      <c r="N637" s="104"/>
      <c r="O637" s="104"/>
      <c r="P637" s="104"/>
      <c r="Q637" s="106"/>
      <c r="R637" s="106"/>
      <c r="S637" s="106"/>
      <c r="T637" s="106"/>
      <c r="U637" s="106"/>
      <c r="V637" s="106"/>
      <c r="W637" s="106"/>
      <c r="X637" s="106"/>
      <c r="Y637" s="106"/>
      <c r="Z637" s="106"/>
      <c r="AA637" s="106"/>
      <c r="AB637" s="106"/>
    </row>
    <row r="638">
      <c r="A638" s="46"/>
      <c r="B638" s="46"/>
      <c r="C638" s="46"/>
      <c r="D638" s="46"/>
      <c r="E638" s="104"/>
      <c r="F638" s="104"/>
      <c r="G638" s="104"/>
      <c r="H638" s="104"/>
      <c r="I638" s="104"/>
      <c r="J638" s="104"/>
      <c r="K638" s="104"/>
      <c r="L638" s="104"/>
      <c r="M638" s="104"/>
      <c r="N638" s="104"/>
      <c r="O638" s="104"/>
      <c r="P638" s="104"/>
      <c r="Q638" s="106"/>
      <c r="R638" s="106"/>
      <c r="S638" s="106"/>
      <c r="T638" s="106"/>
      <c r="U638" s="106"/>
      <c r="V638" s="106"/>
      <c r="W638" s="106"/>
      <c r="X638" s="106"/>
      <c r="Y638" s="106"/>
      <c r="Z638" s="106"/>
      <c r="AA638" s="106"/>
      <c r="AB638" s="106"/>
    </row>
    <row r="639">
      <c r="A639" s="46"/>
      <c r="B639" s="46"/>
      <c r="C639" s="46"/>
      <c r="D639" s="46"/>
      <c r="E639" s="104"/>
      <c r="F639" s="104"/>
      <c r="G639" s="104"/>
      <c r="H639" s="104"/>
      <c r="I639" s="104"/>
      <c r="J639" s="104"/>
      <c r="K639" s="104"/>
      <c r="L639" s="104"/>
      <c r="M639" s="104"/>
      <c r="N639" s="104"/>
      <c r="O639" s="104"/>
      <c r="P639" s="104"/>
      <c r="Q639" s="106"/>
      <c r="R639" s="106"/>
      <c r="S639" s="106"/>
      <c r="T639" s="106"/>
      <c r="U639" s="106"/>
      <c r="V639" s="106"/>
      <c r="W639" s="106"/>
      <c r="X639" s="106"/>
      <c r="Y639" s="106"/>
      <c r="Z639" s="106"/>
      <c r="AA639" s="106"/>
      <c r="AB639" s="106"/>
    </row>
    <row r="640">
      <c r="A640" s="46"/>
      <c r="B640" s="46"/>
      <c r="C640" s="46"/>
      <c r="D640" s="46"/>
      <c r="E640" s="104"/>
      <c r="F640" s="104"/>
      <c r="G640" s="104"/>
      <c r="H640" s="104"/>
      <c r="I640" s="104"/>
      <c r="J640" s="104"/>
      <c r="K640" s="104"/>
      <c r="L640" s="104"/>
      <c r="M640" s="104"/>
      <c r="N640" s="104"/>
      <c r="O640" s="104"/>
      <c r="P640" s="104"/>
      <c r="Q640" s="106"/>
      <c r="R640" s="106"/>
      <c r="S640" s="106"/>
      <c r="T640" s="106"/>
      <c r="U640" s="106"/>
      <c r="V640" s="106"/>
      <c r="W640" s="106"/>
      <c r="X640" s="106"/>
      <c r="Y640" s="106"/>
      <c r="Z640" s="106"/>
      <c r="AA640" s="106"/>
      <c r="AB640" s="106"/>
    </row>
    <row r="641">
      <c r="A641" s="46"/>
      <c r="B641" s="46"/>
      <c r="C641" s="46"/>
      <c r="D641" s="46"/>
      <c r="E641" s="104"/>
      <c r="F641" s="104"/>
      <c r="G641" s="104"/>
      <c r="H641" s="104"/>
      <c r="I641" s="104"/>
      <c r="J641" s="104"/>
      <c r="K641" s="104"/>
      <c r="L641" s="104"/>
      <c r="M641" s="104"/>
      <c r="N641" s="104"/>
      <c r="O641" s="104"/>
      <c r="P641" s="104"/>
      <c r="Q641" s="106"/>
      <c r="R641" s="106"/>
      <c r="S641" s="106"/>
      <c r="T641" s="106"/>
      <c r="U641" s="106"/>
      <c r="V641" s="106"/>
      <c r="W641" s="106"/>
      <c r="X641" s="106"/>
      <c r="Y641" s="106"/>
      <c r="Z641" s="106"/>
      <c r="AA641" s="106"/>
      <c r="AB641" s="106"/>
    </row>
    <row r="642">
      <c r="A642" s="46"/>
      <c r="B642" s="46"/>
      <c r="C642" s="46"/>
      <c r="D642" s="46"/>
      <c r="E642" s="104"/>
      <c r="F642" s="104"/>
      <c r="G642" s="104"/>
      <c r="H642" s="104"/>
      <c r="I642" s="104"/>
      <c r="J642" s="104"/>
      <c r="K642" s="104"/>
      <c r="L642" s="104"/>
      <c r="M642" s="104"/>
      <c r="N642" s="104"/>
      <c r="O642" s="104"/>
      <c r="P642" s="104"/>
      <c r="Q642" s="106"/>
      <c r="R642" s="106"/>
      <c r="S642" s="106"/>
      <c r="T642" s="106"/>
      <c r="U642" s="106"/>
      <c r="V642" s="106"/>
      <c r="W642" s="106"/>
      <c r="X642" s="106"/>
      <c r="Y642" s="106"/>
      <c r="Z642" s="106"/>
      <c r="AA642" s="106"/>
      <c r="AB642" s="106"/>
    </row>
    <row r="643">
      <c r="A643" s="46"/>
      <c r="B643" s="46"/>
      <c r="C643" s="46"/>
      <c r="D643" s="46"/>
      <c r="E643" s="104"/>
      <c r="F643" s="104"/>
      <c r="G643" s="104"/>
      <c r="H643" s="104"/>
      <c r="I643" s="104"/>
      <c r="J643" s="104"/>
      <c r="K643" s="104"/>
      <c r="L643" s="104"/>
      <c r="M643" s="104"/>
      <c r="N643" s="104"/>
      <c r="O643" s="104"/>
      <c r="P643" s="104"/>
      <c r="Q643" s="106"/>
      <c r="R643" s="106"/>
      <c r="S643" s="106"/>
      <c r="T643" s="106"/>
      <c r="U643" s="106"/>
      <c r="V643" s="106"/>
      <c r="W643" s="106"/>
      <c r="X643" s="106"/>
      <c r="Y643" s="106"/>
      <c r="Z643" s="106"/>
      <c r="AA643" s="106"/>
      <c r="AB643" s="106"/>
    </row>
    <row r="644">
      <c r="A644" s="46"/>
      <c r="B644" s="46"/>
      <c r="C644" s="46"/>
      <c r="D644" s="46"/>
      <c r="E644" s="104"/>
      <c r="F644" s="104"/>
      <c r="G644" s="104"/>
      <c r="H644" s="104"/>
      <c r="I644" s="104"/>
      <c r="J644" s="104"/>
      <c r="K644" s="104"/>
      <c r="L644" s="104"/>
      <c r="M644" s="104"/>
      <c r="N644" s="104"/>
      <c r="O644" s="104"/>
      <c r="P644" s="104"/>
      <c r="Q644" s="106"/>
      <c r="R644" s="106"/>
      <c r="S644" s="106"/>
      <c r="T644" s="106"/>
      <c r="U644" s="106"/>
      <c r="V644" s="106"/>
      <c r="W644" s="106"/>
      <c r="X644" s="106"/>
      <c r="Y644" s="106"/>
      <c r="Z644" s="106"/>
      <c r="AA644" s="106"/>
      <c r="AB644" s="106"/>
    </row>
    <row r="645">
      <c r="A645" s="46"/>
      <c r="B645" s="46"/>
      <c r="C645" s="46"/>
      <c r="D645" s="46"/>
      <c r="E645" s="104"/>
      <c r="F645" s="104"/>
      <c r="G645" s="104"/>
      <c r="H645" s="104"/>
      <c r="I645" s="104"/>
      <c r="J645" s="104"/>
      <c r="K645" s="104"/>
      <c r="L645" s="104"/>
      <c r="M645" s="104"/>
      <c r="N645" s="104"/>
      <c r="O645" s="104"/>
      <c r="P645" s="104"/>
      <c r="Q645" s="106"/>
      <c r="R645" s="106"/>
      <c r="S645" s="106"/>
      <c r="T645" s="106"/>
      <c r="U645" s="106"/>
      <c r="V645" s="106"/>
      <c r="W645" s="106"/>
      <c r="X645" s="106"/>
      <c r="Y645" s="106"/>
      <c r="Z645" s="106"/>
      <c r="AA645" s="106"/>
      <c r="AB645" s="106"/>
    </row>
    <row r="646">
      <c r="A646" s="46"/>
      <c r="B646" s="46"/>
      <c r="C646" s="46"/>
      <c r="D646" s="46"/>
      <c r="E646" s="104"/>
      <c r="F646" s="104"/>
      <c r="G646" s="104"/>
      <c r="H646" s="104"/>
      <c r="I646" s="104"/>
      <c r="J646" s="104"/>
      <c r="K646" s="104"/>
      <c r="L646" s="104"/>
      <c r="M646" s="104"/>
      <c r="N646" s="104"/>
      <c r="O646" s="104"/>
      <c r="P646" s="104"/>
      <c r="Q646" s="106"/>
      <c r="R646" s="106"/>
      <c r="S646" s="106"/>
      <c r="T646" s="106"/>
      <c r="U646" s="106"/>
      <c r="V646" s="106"/>
      <c r="W646" s="106"/>
      <c r="X646" s="106"/>
      <c r="Y646" s="106"/>
      <c r="Z646" s="106"/>
      <c r="AA646" s="106"/>
      <c r="AB646" s="106"/>
    </row>
    <row r="647">
      <c r="A647" s="46"/>
      <c r="B647" s="46"/>
      <c r="C647" s="46"/>
      <c r="D647" s="46"/>
      <c r="E647" s="104"/>
      <c r="F647" s="104"/>
      <c r="G647" s="104"/>
      <c r="H647" s="104"/>
      <c r="I647" s="104"/>
      <c r="J647" s="104"/>
      <c r="K647" s="104"/>
      <c r="L647" s="104"/>
      <c r="M647" s="104"/>
      <c r="N647" s="104"/>
      <c r="O647" s="104"/>
      <c r="P647" s="104"/>
      <c r="Q647" s="106"/>
      <c r="R647" s="106"/>
      <c r="S647" s="106"/>
      <c r="T647" s="106"/>
      <c r="U647" s="106"/>
      <c r="V647" s="106"/>
      <c r="W647" s="106"/>
      <c r="X647" s="106"/>
      <c r="Y647" s="106"/>
      <c r="Z647" s="106"/>
      <c r="AA647" s="106"/>
      <c r="AB647" s="106"/>
    </row>
    <row r="648">
      <c r="A648" s="46"/>
      <c r="B648" s="46"/>
      <c r="C648" s="46"/>
      <c r="D648" s="46"/>
      <c r="E648" s="104"/>
      <c r="F648" s="104"/>
      <c r="G648" s="104"/>
      <c r="H648" s="104"/>
      <c r="I648" s="104"/>
      <c r="J648" s="104"/>
      <c r="K648" s="104"/>
      <c r="L648" s="104"/>
      <c r="M648" s="104"/>
      <c r="N648" s="104"/>
      <c r="O648" s="104"/>
      <c r="P648" s="104"/>
      <c r="Q648" s="106"/>
      <c r="R648" s="106"/>
      <c r="S648" s="106"/>
      <c r="T648" s="106"/>
      <c r="U648" s="106"/>
      <c r="V648" s="106"/>
      <c r="W648" s="106"/>
      <c r="X648" s="106"/>
      <c r="Y648" s="106"/>
      <c r="Z648" s="106"/>
      <c r="AA648" s="106"/>
      <c r="AB648" s="106"/>
    </row>
    <row r="649">
      <c r="A649" s="46"/>
      <c r="B649" s="46"/>
      <c r="C649" s="46"/>
      <c r="D649" s="46"/>
      <c r="E649" s="104"/>
      <c r="F649" s="104"/>
      <c r="G649" s="104"/>
      <c r="H649" s="104"/>
      <c r="I649" s="104"/>
      <c r="J649" s="104"/>
      <c r="K649" s="104"/>
      <c r="L649" s="104"/>
      <c r="M649" s="104"/>
      <c r="N649" s="104"/>
      <c r="O649" s="104"/>
      <c r="P649" s="104"/>
      <c r="Q649" s="106"/>
      <c r="R649" s="106"/>
      <c r="S649" s="106"/>
      <c r="T649" s="106"/>
      <c r="U649" s="106"/>
      <c r="V649" s="106"/>
      <c r="W649" s="106"/>
      <c r="X649" s="106"/>
      <c r="Y649" s="106"/>
      <c r="Z649" s="106"/>
      <c r="AA649" s="106"/>
      <c r="AB649" s="106"/>
    </row>
    <row r="650">
      <c r="A650" s="46"/>
      <c r="B650" s="46"/>
      <c r="C650" s="46"/>
      <c r="D650" s="46"/>
      <c r="E650" s="104"/>
      <c r="F650" s="104"/>
      <c r="G650" s="104"/>
      <c r="H650" s="104"/>
      <c r="I650" s="104"/>
      <c r="J650" s="104"/>
      <c r="K650" s="104"/>
      <c r="L650" s="104"/>
      <c r="M650" s="104"/>
      <c r="N650" s="104"/>
      <c r="O650" s="104"/>
      <c r="P650" s="104"/>
      <c r="Q650" s="106"/>
      <c r="R650" s="106"/>
      <c r="S650" s="106"/>
      <c r="T650" s="106"/>
      <c r="U650" s="106"/>
      <c r="V650" s="106"/>
      <c r="W650" s="106"/>
      <c r="X650" s="106"/>
      <c r="Y650" s="106"/>
      <c r="Z650" s="106"/>
      <c r="AA650" s="106"/>
      <c r="AB650" s="106"/>
    </row>
    <row r="651">
      <c r="A651" s="46"/>
      <c r="B651" s="46"/>
      <c r="C651" s="46"/>
      <c r="D651" s="46"/>
      <c r="E651" s="104"/>
      <c r="F651" s="104"/>
      <c r="G651" s="104"/>
      <c r="H651" s="104"/>
      <c r="I651" s="104"/>
      <c r="J651" s="104"/>
      <c r="K651" s="104"/>
      <c r="L651" s="104"/>
      <c r="M651" s="104"/>
      <c r="N651" s="104"/>
      <c r="O651" s="104"/>
      <c r="P651" s="104"/>
      <c r="Q651" s="106"/>
      <c r="R651" s="106"/>
      <c r="S651" s="106"/>
      <c r="T651" s="106"/>
      <c r="U651" s="106"/>
      <c r="V651" s="106"/>
      <c r="W651" s="106"/>
      <c r="X651" s="106"/>
      <c r="Y651" s="106"/>
      <c r="Z651" s="106"/>
      <c r="AA651" s="106"/>
      <c r="AB651" s="106"/>
    </row>
    <row r="652">
      <c r="A652" s="46"/>
      <c r="B652" s="46"/>
      <c r="C652" s="46"/>
      <c r="D652" s="46"/>
      <c r="E652" s="104"/>
      <c r="F652" s="104"/>
      <c r="G652" s="104"/>
      <c r="H652" s="104"/>
      <c r="I652" s="104"/>
      <c r="J652" s="104"/>
      <c r="K652" s="104"/>
      <c r="L652" s="104"/>
      <c r="M652" s="104"/>
      <c r="N652" s="104"/>
      <c r="O652" s="104"/>
      <c r="P652" s="104"/>
      <c r="Q652" s="106"/>
      <c r="R652" s="106"/>
      <c r="S652" s="106"/>
      <c r="T652" s="106"/>
      <c r="U652" s="106"/>
      <c r="V652" s="106"/>
      <c r="W652" s="106"/>
      <c r="X652" s="106"/>
      <c r="Y652" s="106"/>
      <c r="Z652" s="106"/>
      <c r="AA652" s="106"/>
      <c r="AB652" s="106"/>
    </row>
    <row r="653">
      <c r="A653" s="46"/>
      <c r="B653" s="46"/>
      <c r="C653" s="46"/>
      <c r="D653" s="46"/>
      <c r="E653" s="104"/>
      <c r="F653" s="104"/>
      <c r="G653" s="104"/>
      <c r="H653" s="104"/>
      <c r="I653" s="104"/>
      <c r="J653" s="104"/>
      <c r="K653" s="104"/>
      <c r="L653" s="104"/>
      <c r="M653" s="104"/>
      <c r="N653" s="104"/>
      <c r="O653" s="104"/>
      <c r="P653" s="104"/>
      <c r="Q653" s="106"/>
      <c r="R653" s="106"/>
      <c r="S653" s="106"/>
      <c r="T653" s="106"/>
      <c r="U653" s="106"/>
      <c r="V653" s="106"/>
      <c r="W653" s="106"/>
      <c r="X653" s="106"/>
      <c r="Y653" s="106"/>
      <c r="Z653" s="106"/>
      <c r="AA653" s="106"/>
      <c r="AB653" s="106"/>
    </row>
    <row r="654">
      <c r="A654" s="46"/>
      <c r="B654" s="46"/>
      <c r="C654" s="46"/>
      <c r="D654" s="46"/>
      <c r="E654" s="104"/>
      <c r="F654" s="104"/>
      <c r="G654" s="104"/>
      <c r="H654" s="104"/>
      <c r="I654" s="104"/>
      <c r="J654" s="104"/>
      <c r="K654" s="104"/>
      <c r="L654" s="104"/>
      <c r="M654" s="104"/>
      <c r="N654" s="104"/>
      <c r="O654" s="104"/>
      <c r="P654" s="104"/>
      <c r="Q654" s="106"/>
      <c r="R654" s="106"/>
      <c r="S654" s="106"/>
      <c r="T654" s="106"/>
      <c r="U654" s="106"/>
      <c r="V654" s="106"/>
      <c r="W654" s="106"/>
      <c r="X654" s="106"/>
      <c r="Y654" s="106"/>
      <c r="Z654" s="106"/>
      <c r="AA654" s="106"/>
      <c r="AB654" s="106"/>
    </row>
    <row r="655">
      <c r="A655" s="46"/>
      <c r="B655" s="46"/>
      <c r="C655" s="46"/>
      <c r="D655" s="46"/>
      <c r="E655" s="104"/>
      <c r="F655" s="104"/>
      <c r="G655" s="104"/>
      <c r="H655" s="104"/>
      <c r="I655" s="104"/>
      <c r="J655" s="104"/>
      <c r="K655" s="104"/>
      <c r="L655" s="104"/>
      <c r="M655" s="104"/>
      <c r="N655" s="104"/>
      <c r="O655" s="104"/>
      <c r="P655" s="104"/>
      <c r="Q655" s="106"/>
      <c r="R655" s="106"/>
      <c r="S655" s="106"/>
      <c r="T655" s="106"/>
      <c r="U655" s="106"/>
      <c r="V655" s="106"/>
      <c r="W655" s="106"/>
      <c r="X655" s="106"/>
      <c r="Y655" s="106"/>
      <c r="Z655" s="106"/>
      <c r="AA655" s="106"/>
      <c r="AB655" s="106"/>
    </row>
    <row r="656">
      <c r="A656" s="46"/>
      <c r="B656" s="46"/>
      <c r="C656" s="46"/>
      <c r="D656" s="46"/>
      <c r="E656" s="104"/>
      <c r="F656" s="104"/>
      <c r="G656" s="104"/>
      <c r="H656" s="104"/>
      <c r="I656" s="104"/>
      <c r="J656" s="104"/>
      <c r="K656" s="104"/>
      <c r="L656" s="104"/>
      <c r="M656" s="104"/>
      <c r="N656" s="104"/>
      <c r="O656" s="104"/>
      <c r="P656" s="104"/>
      <c r="Q656" s="106"/>
      <c r="R656" s="106"/>
      <c r="S656" s="106"/>
      <c r="T656" s="106"/>
      <c r="U656" s="106"/>
      <c r="V656" s="106"/>
      <c r="W656" s="106"/>
      <c r="X656" s="106"/>
      <c r="Y656" s="106"/>
      <c r="Z656" s="106"/>
      <c r="AA656" s="106"/>
      <c r="AB656" s="106"/>
    </row>
    <row r="657">
      <c r="A657" s="46"/>
      <c r="B657" s="46"/>
      <c r="C657" s="46"/>
      <c r="D657" s="46"/>
      <c r="E657" s="104"/>
      <c r="F657" s="104"/>
      <c r="G657" s="104"/>
      <c r="H657" s="104"/>
      <c r="I657" s="104"/>
      <c r="J657" s="104"/>
      <c r="K657" s="104"/>
      <c r="L657" s="104"/>
      <c r="M657" s="104"/>
      <c r="N657" s="104"/>
      <c r="O657" s="104"/>
      <c r="P657" s="104"/>
      <c r="Q657" s="106"/>
      <c r="R657" s="106"/>
      <c r="S657" s="106"/>
      <c r="T657" s="106"/>
      <c r="U657" s="106"/>
      <c r="V657" s="106"/>
      <c r="W657" s="106"/>
      <c r="X657" s="106"/>
      <c r="Y657" s="106"/>
      <c r="Z657" s="106"/>
      <c r="AA657" s="106"/>
      <c r="AB657" s="106"/>
    </row>
    <row r="658">
      <c r="A658" s="46"/>
      <c r="B658" s="46"/>
      <c r="C658" s="46"/>
      <c r="D658" s="46"/>
      <c r="E658" s="104"/>
      <c r="F658" s="104"/>
      <c r="G658" s="104"/>
      <c r="H658" s="104"/>
      <c r="I658" s="104"/>
      <c r="J658" s="104"/>
      <c r="K658" s="104"/>
      <c r="L658" s="104"/>
      <c r="M658" s="104"/>
      <c r="N658" s="104"/>
      <c r="O658" s="104"/>
      <c r="P658" s="104"/>
      <c r="Q658" s="106"/>
      <c r="R658" s="106"/>
      <c r="S658" s="106"/>
      <c r="T658" s="106"/>
      <c r="U658" s="106"/>
      <c r="V658" s="106"/>
      <c r="W658" s="106"/>
      <c r="X658" s="106"/>
      <c r="Y658" s="106"/>
      <c r="Z658" s="106"/>
      <c r="AA658" s="106"/>
      <c r="AB658" s="106"/>
    </row>
    <row r="659">
      <c r="A659" s="46"/>
      <c r="B659" s="46"/>
      <c r="C659" s="46"/>
      <c r="D659" s="46"/>
      <c r="E659" s="104"/>
      <c r="F659" s="104"/>
      <c r="G659" s="104"/>
      <c r="H659" s="104"/>
      <c r="I659" s="104"/>
      <c r="J659" s="104"/>
      <c r="K659" s="104"/>
      <c r="L659" s="104"/>
      <c r="M659" s="104"/>
      <c r="N659" s="104"/>
      <c r="O659" s="104"/>
      <c r="P659" s="104"/>
      <c r="Q659" s="106"/>
      <c r="R659" s="106"/>
      <c r="S659" s="106"/>
      <c r="T659" s="106"/>
      <c r="U659" s="106"/>
      <c r="V659" s="106"/>
      <c r="W659" s="106"/>
      <c r="X659" s="106"/>
      <c r="Y659" s="106"/>
      <c r="Z659" s="106"/>
      <c r="AA659" s="106"/>
      <c r="AB659" s="106"/>
    </row>
    <row r="660">
      <c r="A660" s="46"/>
      <c r="B660" s="46"/>
      <c r="C660" s="46"/>
      <c r="D660" s="46"/>
      <c r="E660" s="104"/>
      <c r="F660" s="104"/>
      <c r="G660" s="104"/>
      <c r="H660" s="104"/>
      <c r="I660" s="104"/>
      <c r="J660" s="104"/>
      <c r="K660" s="104"/>
      <c r="L660" s="104"/>
      <c r="M660" s="104"/>
      <c r="N660" s="104"/>
      <c r="O660" s="104"/>
      <c r="P660" s="104"/>
      <c r="Q660" s="106"/>
      <c r="R660" s="106"/>
      <c r="S660" s="106"/>
      <c r="T660" s="106"/>
      <c r="U660" s="106"/>
      <c r="V660" s="106"/>
      <c r="W660" s="106"/>
      <c r="X660" s="106"/>
      <c r="Y660" s="106"/>
      <c r="Z660" s="106"/>
      <c r="AA660" s="106"/>
      <c r="AB660" s="106"/>
    </row>
    <row r="661">
      <c r="A661" s="46"/>
      <c r="B661" s="46"/>
      <c r="C661" s="46"/>
      <c r="D661" s="46"/>
      <c r="E661" s="104"/>
      <c r="F661" s="104"/>
      <c r="G661" s="104"/>
      <c r="H661" s="104"/>
      <c r="I661" s="104"/>
      <c r="J661" s="104"/>
      <c r="K661" s="104"/>
      <c r="L661" s="104"/>
      <c r="M661" s="104"/>
      <c r="N661" s="104"/>
      <c r="O661" s="104"/>
      <c r="P661" s="104"/>
      <c r="Q661" s="106"/>
      <c r="R661" s="106"/>
      <c r="S661" s="106"/>
      <c r="T661" s="106"/>
      <c r="U661" s="106"/>
      <c r="V661" s="106"/>
      <c r="W661" s="106"/>
      <c r="X661" s="106"/>
      <c r="Y661" s="106"/>
      <c r="Z661" s="106"/>
      <c r="AA661" s="106"/>
      <c r="AB661" s="106"/>
    </row>
    <row r="662">
      <c r="A662" s="46"/>
      <c r="B662" s="46"/>
      <c r="C662" s="46"/>
      <c r="D662" s="46"/>
      <c r="E662" s="104"/>
      <c r="F662" s="104"/>
      <c r="G662" s="104"/>
      <c r="H662" s="104"/>
      <c r="I662" s="104"/>
      <c r="J662" s="104"/>
      <c r="K662" s="104"/>
      <c r="L662" s="104"/>
      <c r="M662" s="104"/>
      <c r="N662" s="104"/>
      <c r="O662" s="104"/>
      <c r="P662" s="104"/>
      <c r="Q662" s="106"/>
      <c r="R662" s="106"/>
      <c r="S662" s="106"/>
      <c r="T662" s="106"/>
      <c r="U662" s="106"/>
      <c r="V662" s="106"/>
      <c r="W662" s="106"/>
      <c r="X662" s="106"/>
      <c r="Y662" s="106"/>
      <c r="Z662" s="106"/>
      <c r="AA662" s="106"/>
      <c r="AB662" s="106"/>
    </row>
    <row r="663">
      <c r="A663" s="46"/>
      <c r="B663" s="46"/>
      <c r="C663" s="46"/>
      <c r="D663" s="46"/>
      <c r="E663" s="104"/>
      <c r="F663" s="104"/>
      <c r="G663" s="104"/>
      <c r="H663" s="104"/>
      <c r="I663" s="104"/>
      <c r="J663" s="104"/>
      <c r="K663" s="104"/>
      <c r="L663" s="104"/>
      <c r="M663" s="104"/>
      <c r="N663" s="104"/>
      <c r="O663" s="104"/>
      <c r="P663" s="104"/>
      <c r="Q663" s="106"/>
      <c r="R663" s="106"/>
      <c r="S663" s="106"/>
      <c r="T663" s="106"/>
      <c r="U663" s="106"/>
      <c r="V663" s="106"/>
      <c r="W663" s="106"/>
      <c r="X663" s="106"/>
      <c r="Y663" s="106"/>
      <c r="Z663" s="106"/>
      <c r="AA663" s="106"/>
      <c r="AB663" s="106"/>
    </row>
    <row r="664">
      <c r="A664" s="46"/>
      <c r="B664" s="46"/>
      <c r="C664" s="46"/>
      <c r="D664" s="46"/>
      <c r="E664" s="104"/>
      <c r="F664" s="104"/>
      <c r="G664" s="104"/>
      <c r="H664" s="104"/>
      <c r="I664" s="104"/>
      <c r="J664" s="104"/>
      <c r="K664" s="104"/>
      <c r="L664" s="104"/>
      <c r="M664" s="104"/>
      <c r="N664" s="104"/>
      <c r="O664" s="104"/>
      <c r="P664" s="104"/>
      <c r="Q664" s="106"/>
      <c r="R664" s="106"/>
      <c r="S664" s="106"/>
      <c r="T664" s="106"/>
      <c r="U664" s="106"/>
      <c r="V664" s="106"/>
      <c r="W664" s="106"/>
      <c r="X664" s="106"/>
      <c r="Y664" s="106"/>
      <c r="Z664" s="106"/>
      <c r="AA664" s="106"/>
      <c r="AB664" s="106"/>
    </row>
    <row r="665">
      <c r="A665" s="46"/>
      <c r="B665" s="46"/>
      <c r="C665" s="46"/>
      <c r="D665" s="46"/>
      <c r="E665" s="104"/>
      <c r="F665" s="104"/>
      <c r="G665" s="104"/>
      <c r="H665" s="104"/>
      <c r="I665" s="104"/>
      <c r="J665" s="104"/>
      <c r="K665" s="104"/>
      <c r="L665" s="104"/>
      <c r="M665" s="104"/>
      <c r="N665" s="104"/>
      <c r="O665" s="104"/>
      <c r="P665" s="104"/>
      <c r="Q665" s="106"/>
      <c r="R665" s="106"/>
      <c r="S665" s="106"/>
      <c r="T665" s="106"/>
      <c r="U665" s="106"/>
      <c r="V665" s="106"/>
      <c r="W665" s="106"/>
      <c r="X665" s="106"/>
      <c r="Y665" s="106"/>
      <c r="Z665" s="106"/>
      <c r="AA665" s="106"/>
      <c r="AB665" s="106"/>
    </row>
    <row r="666">
      <c r="A666" s="46"/>
      <c r="B666" s="46"/>
      <c r="C666" s="46"/>
      <c r="D666" s="46"/>
      <c r="E666" s="104"/>
      <c r="F666" s="104"/>
      <c r="G666" s="104"/>
      <c r="H666" s="104"/>
      <c r="I666" s="104"/>
      <c r="J666" s="104"/>
      <c r="K666" s="104"/>
      <c r="L666" s="104"/>
      <c r="M666" s="104"/>
      <c r="N666" s="104"/>
      <c r="O666" s="104"/>
      <c r="P666" s="104"/>
      <c r="Q666" s="106"/>
      <c r="R666" s="106"/>
      <c r="S666" s="106"/>
      <c r="T666" s="106"/>
      <c r="U666" s="106"/>
      <c r="V666" s="106"/>
      <c r="W666" s="106"/>
      <c r="X666" s="106"/>
      <c r="Y666" s="106"/>
      <c r="Z666" s="106"/>
      <c r="AA666" s="106"/>
      <c r="AB666" s="106"/>
    </row>
    <row r="667">
      <c r="A667" s="46"/>
      <c r="B667" s="46"/>
      <c r="C667" s="46"/>
      <c r="D667" s="46"/>
      <c r="E667" s="104"/>
      <c r="F667" s="104"/>
      <c r="G667" s="104"/>
      <c r="H667" s="104"/>
      <c r="I667" s="104"/>
      <c r="J667" s="104"/>
      <c r="K667" s="104"/>
      <c r="L667" s="104"/>
      <c r="M667" s="104"/>
      <c r="N667" s="104"/>
      <c r="O667" s="104"/>
      <c r="P667" s="104"/>
      <c r="Q667" s="106"/>
      <c r="R667" s="106"/>
      <c r="S667" s="106"/>
      <c r="T667" s="106"/>
      <c r="U667" s="106"/>
      <c r="V667" s="106"/>
      <c r="W667" s="106"/>
      <c r="X667" s="106"/>
      <c r="Y667" s="106"/>
      <c r="Z667" s="106"/>
      <c r="AA667" s="106"/>
      <c r="AB667" s="106"/>
    </row>
    <row r="668">
      <c r="A668" s="46"/>
      <c r="B668" s="46"/>
      <c r="C668" s="46"/>
      <c r="D668" s="46"/>
      <c r="E668" s="104"/>
      <c r="F668" s="104"/>
      <c r="G668" s="104"/>
      <c r="H668" s="104"/>
      <c r="I668" s="104"/>
      <c r="J668" s="104"/>
      <c r="K668" s="104"/>
      <c r="L668" s="104"/>
      <c r="M668" s="104"/>
      <c r="N668" s="104"/>
      <c r="O668" s="104"/>
      <c r="P668" s="104"/>
      <c r="Q668" s="106"/>
      <c r="R668" s="106"/>
      <c r="S668" s="106"/>
      <c r="T668" s="106"/>
      <c r="U668" s="106"/>
      <c r="V668" s="106"/>
      <c r="W668" s="106"/>
      <c r="X668" s="106"/>
      <c r="Y668" s="106"/>
      <c r="Z668" s="106"/>
      <c r="AA668" s="106"/>
      <c r="AB668" s="106"/>
    </row>
    <row r="669">
      <c r="A669" s="46"/>
      <c r="B669" s="46"/>
      <c r="C669" s="46"/>
      <c r="D669" s="46"/>
      <c r="E669" s="104"/>
      <c r="F669" s="104"/>
      <c r="G669" s="104"/>
      <c r="H669" s="104"/>
      <c r="I669" s="104"/>
      <c r="J669" s="104"/>
      <c r="K669" s="104"/>
      <c r="L669" s="104"/>
      <c r="M669" s="104"/>
      <c r="N669" s="104"/>
      <c r="O669" s="104"/>
      <c r="P669" s="104"/>
      <c r="Q669" s="106"/>
      <c r="R669" s="106"/>
      <c r="S669" s="106"/>
      <c r="T669" s="106"/>
      <c r="U669" s="106"/>
      <c r="V669" s="106"/>
      <c r="W669" s="106"/>
      <c r="X669" s="106"/>
      <c r="Y669" s="106"/>
      <c r="Z669" s="106"/>
      <c r="AA669" s="106"/>
      <c r="AB669" s="106"/>
    </row>
    <row r="670">
      <c r="A670" s="46"/>
      <c r="B670" s="46"/>
      <c r="C670" s="46"/>
      <c r="D670" s="46"/>
      <c r="E670" s="104"/>
      <c r="F670" s="104"/>
      <c r="G670" s="104"/>
      <c r="H670" s="104"/>
      <c r="I670" s="104"/>
      <c r="J670" s="104"/>
      <c r="K670" s="104"/>
      <c r="L670" s="104"/>
      <c r="M670" s="104"/>
      <c r="N670" s="104"/>
      <c r="O670" s="104"/>
      <c r="P670" s="104"/>
      <c r="Q670" s="106"/>
      <c r="R670" s="106"/>
      <c r="S670" s="106"/>
      <c r="T670" s="106"/>
      <c r="U670" s="106"/>
      <c r="V670" s="106"/>
      <c r="W670" s="106"/>
      <c r="X670" s="106"/>
      <c r="Y670" s="106"/>
      <c r="Z670" s="106"/>
      <c r="AA670" s="106"/>
      <c r="AB670" s="106"/>
    </row>
    <row r="671">
      <c r="A671" s="46"/>
      <c r="B671" s="46"/>
      <c r="C671" s="46"/>
      <c r="D671" s="46"/>
      <c r="E671" s="104"/>
      <c r="F671" s="104"/>
      <c r="G671" s="104"/>
      <c r="H671" s="104"/>
      <c r="I671" s="104"/>
      <c r="J671" s="104"/>
      <c r="K671" s="104"/>
      <c r="L671" s="104"/>
      <c r="M671" s="104"/>
      <c r="N671" s="104"/>
      <c r="O671" s="104"/>
      <c r="P671" s="104"/>
      <c r="Q671" s="106"/>
      <c r="R671" s="106"/>
      <c r="S671" s="106"/>
      <c r="T671" s="106"/>
      <c r="U671" s="106"/>
      <c r="V671" s="106"/>
      <c r="W671" s="106"/>
      <c r="X671" s="106"/>
      <c r="Y671" s="106"/>
      <c r="Z671" s="106"/>
      <c r="AA671" s="106"/>
      <c r="AB671" s="106"/>
    </row>
    <row r="672">
      <c r="A672" s="46"/>
      <c r="B672" s="46"/>
      <c r="C672" s="46"/>
      <c r="D672" s="46"/>
      <c r="E672" s="104"/>
      <c r="F672" s="104"/>
      <c r="G672" s="104"/>
      <c r="H672" s="104"/>
      <c r="I672" s="104"/>
      <c r="J672" s="104"/>
      <c r="K672" s="104"/>
      <c r="L672" s="104"/>
      <c r="M672" s="104"/>
      <c r="N672" s="104"/>
      <c r="O672" s="104"/>
      <c r="P672" s="104"/>
      <c r="Q672" s="106"/>
      <c r="R672" s="106"/>
      <c r="S672" s="106"/>
      <c r="T672" s="106"/>
      <c r="U672" s="106"/>
      <c r="V672" s="106"/>
      <c r="W672" s="106"/>
      <c r="X672" s="106"/>
      <c r="Y672" s="106"/>
      <c r="Z672" s="106"/>
      <c r="AA672" s="106"/>
      <c r="AB672" s="106"/>
    </row>
    <row r="673">
      <c r="A673" s="46"/>
      <c r="B673" s="46"/>
      <c r="C673" s="46"/>
      <c r="D673" s="46"/>
      <c r="E673" s="104"/>
      <c r="F673" s="104"/>
      <c r="G673" s="104"/>
      <c r="H673" s="104"/>
      <c r="I673" s="104"/>
      <c r="J673" s="104"/>
      <c r="K673" s="104"/>
      <c r="L673" s="104"/>
      <c r="M673" s="104"/>
      <c r="N673" s="104"/>
      <c r="O673" s="104"/>
      <c r="P673" s="104"/>
      <c r="Q673" s="106"/>
      <c r="R673" s="106"/>
      <c r="S673" s="106"/>
      <c r="T673" s="106"/>
      <c r="U673" s="106"/>
      <c r="V673" s="106"/>
      <c r="W673" s="106"/>
      <c r="X673" s="106"/>
      <c r="Y673" s="106"/>
      <c r="Z673" s="106"/>
      <c r="AA673" s="106"/>
      <c r="AB673" s="106"/>
    </row>
    <row r="674">
      <c r="A674" s="46"/>
      <c r="B674" s="46"/>
      <c r="C674" s="46"/>
      <c r="D674" s="46"/>
      <c r="E674" s="104"/>
      <c r="F674" s="104"/>
      <c r="G674" s="104"/>
      <c r="H674" s="104"/>
      <c r="I674" s="104"/>
      <c r="J674" s="104"/>
      <c r="K674" s="104"/>
      <c r="L674" s="104"/>
      <c r="M674" s="104"/>
      <c r="N674" s="104"/>
      <c r="O674" s="104"/>
      <c r="P674" s="104"/>
      <c r="Q674" s="106"/>
      <c r="R674" s="106"/>
      <c r="S674" s="106"/>
      <c r="T674" s="106"/>
      <c r="U674" s="106"/>
      <c r="V674" s="106"/>
      <c r="W674" s="106"/>
      <c r="X674" s="106"/>
      <c r="Y674" s="106"/>
      <c r="Z674" s="106"/>
      <c r="AA674" s="106"/>
      <c r="AB674" s="106"/>
    </row>
    <row r="675">
      <c r="A675" s="46"/>
      <c r="B675" s="46"/>
      <c r="C675" s="46"/>
      <c r="D675" s="46"/>
      <c r="E675" s="104"/>
      <c r="F675" s="104"/>
      <c r="G675" s="104"/>
      <c r="H675" s="104"/>
      <c r="I675" s="104"/>
      <c r="J675" s="104"/>
      <c r="K675" s="104"/>
      <c r="L675" s="104"/>
      <c r="M675" s="104"/>
      <c r="N675" s="104"/>
      <c r="O675" s="104"/>
      <c r="P675" s="104"/>
      <c r="Q675" s="106"/>
      <c r="R675" s="106"/>
      <c r="S675" s="106"/>
      <c r="T675" s="106"/>
      <c r="U675" s="106"/>
      <c r="V675" s="106"/>
      <c r="W675" s="106"/>
      <c r="X675" s="106"/>
      <c r="Y675" s="106"/>
      <c r="Z675" s="106"/>
      <c r="AA675" s="106"/>
      <c r="AB675" s="106"/>
    </row>
    <row r="676">
      <c r="A676" s="46"/>
      <c r="B676" s="46"/>
      <c r="C676" s="46"/>
      <c r="D676" s="46"/>
      <c r="E676" s="104"/>
      <c r="F676" s="104"/>
      <c r="G676" s="104"/>
      <c r="H676" s="104"/>
      <c r="I676" s="104"/>
      <c r="J676" s="104"/>
      <c r="K676" s="104"/>
      <c r="L676" s="104"/>
      <c r="M676" s="104"/>
      <c r="N676" s="104"/>
      <c r="O676" s="104"/>
      <c r="P676" s="104"/>
      <c r="Q676" s="106"/>
      <c r="R676" s="106"/>
      <c r="S676" s="106"/>
      <c r="T676" s="106"/>
      <c r="U676" s="106"/>
      <c r="V676" s="106"/>
      <c r="W676" s="106"/>
      <c r="X676" s="106"/>
      <c r="Y676" s="106"/>
      <c r="Z676" s="106"/>
      <c r="AA676" s="106"/>
      <c r="AB676" s="106"/>
    </row>
    <row r="677">
      <c r="A677" s="46"/>
      <c r="B677" s="46"/>
      <c r="C677" s="46"/>
      <c r="D677" s="46"/>
      <c r="E677" s="104"/>
      <c r="F677" s="104"/>
      <c r="G677" s="104"/>
      <c r="H677" s="104"/>
      <c r="I677" s="104"/>
      <c r="J677" s="104"/>
      <c r="K677" s="104"/>
      <c r="L677" s="104"/>
      <c r="M677" s="104"/>
      <c r="N677" s="104"/>
      <c r="O677" s="104"/>
      <c r="P677" s="104"/>
      <c r="Q677" s="106"/>
      <c r="R677" s="106"/>
      <c r="S677" s="106"/>
      <c r="T677" s="106"/>
      <c r="U677" s="106"/>
      <c r="V677" s="106"/>
      <c r="W677" s="106"/>
      <c r="X677" s="106"/>
      <c r="Y677" s="106"/>
      <c r="Z677" s="106"/>
      <c r="AA677" s="106"/>
      <c r="AB677" s="106"/>
    </row>
    <row r="678">
      <c r="A678" s="46"/>
      <c r="B678" s="46"/>
      <c r="C678" s="46"/>
      <c r="D678" s="46"/>
      <c r="E678" s="104"/>
      <c r="F678" s="104"/>
      <c r="G678" s="104"/>
      <c r="H678" s="104"/>
      <c r="I678" s="104"/>
      <c r="J678" s="104"/>
      <c r="K678" s="104"/>
      <c r="L678" s="104"/>
      <c r="M678" s="104"/>
      <c r="N678" s="104"/>
      <c r="O678" s="104"/>
      <c r="P678" s="104"/>
      <c r="Q678" s="106"/>
      <c r="R678" s="106"/>
      <c r="S678" s="106"/>
      <c r="T678" s="106"/>
      <c r="U678" s="106"/>
      <c r="V678" s="106"/>
      <c r="W678" s="106"/>
      <c r="X678" s="106"/>
      <c r="Y678" s="106"/>
      <c r="Z678" s="106"/>
      <c r="AA678" s="106"/>
      <c r="AB678" s="106"/>
    </row>
    <row r="679">
      <c r="A679" s="46"/>
      <c r="B679" s="46"/>
      <c r="C679" s="46"/>
      <c r="D679" s="46"/>
      <c r="E679" s="104"/>
      <c r="F679" s="104"/>
      <c r="G679" s="104"/>
      <c r="H679" s="104"/>
      <c r="I679" s="104"/>
      <c r="J679" s="104"/>
      <c r="K679" s="104"/>
      <c r="L679" s="104"/>
      <c r="M679" s="104"/>
      <c r="N679" s="104"/>
      <c r="O679" s="104"/>
      <c r="P679" s="104"/>
      <c r="Q679" s="106"/>
      <c r="R679" s="106"/>
      <c r="S679" s="106"/>
      <c r="T679" s="106"/>
      <c r="U679" s="106"/>
      <c r="V679" s="106"/>
      <c r="W679" s="106"/>
      <c r="X679" s="106"/>
      <c r="Y679" s="106"/>
      <c r="Z679" s="106"/>
      <c r="AA679" s="106"/>
      <c r="AB679" s="106"/>
    </row>
    <row r="680">
      <c r="A680" s="46"/>
      <c r="B680" s="46"/>
      <c r="C680" s="46"/>
      <c r="D680" s="46"/>
      <c r="E680" s="104"/>
      <c r="F680" s="104"/>
      <c r="G680" s="104"/>
      <c r="H680" s="104"/>
      <c r="I680" s="104"/>
      <c r="J680" s="104"/>
      <c r="K680" s="104"/>
      <c r="L680" s="104"/>
      <c r="M680" s="104"/>
      <c r="N680" s="104"/>
      <c r="O680" s="104"/>
      <c r="P680" s="104"/>
      <c r="Q680" s="106"/>
      <c r="R680" s="106"/>
      <c r="S680" s="106"/>
      <c r="T680" s="106"/>
      <c r="U680" s="106"/>
      <c r="V680" s="106"/>
      <c r="W680" s="106"/>
      <c r="X680" s="106"/>
      <c r="Y680" s="106"/>
      <c r="Z680" s="106"/>
      <c r="AA680" s="106"/>
      <c r="AB680" s="106"/>
    </row>
    <row r="681">
      <c r="A681" s="46"/>
      <c r="B681" s="46"/>
      <c r="C681" s="46"/>
      <c r="D681" s="46"/>
      <c r="E681" s="104"/>
      <c r="F681" s="104"/>
      <c r="G681" s="104"/>
      <c r="H681" s="104"/>
      <c r="I681" s="104"/>
      <c r="J681" s="104"/>
      <c r="K681" s="104"/>
      <c r="L681" s="104"/>
      <c r="M681" s="104"/>
      <c r="N681" s="104"/>
      <c r="O681" s="104"/>
      <c r="P681" s="104"/>
      <c r="Q681" s="106"/>
      <c r="R681" s="106"/>
      <c r="S681" s="106"/>
      <c r="T681" s="106"/>
      <c r="U681" s="106"/>
      <c r="V681" s="106"/>
      <c r="W681" s="106"/>
      <c r="X681" s="106"/>
      <c r="Y681" s="106"/>
      <c r="Z681" s="106"/>
      <c r="AA681" s="106"/>
      <c r="AB681" s="106"/>
    </row>
    <row r="682">
      <c r="A682" s="46"/>
      <c r="B682" s="46"/>
      <c r="C682" s="46"/>
      <c r="D682" s="46"/>
      <c r="E682" s="104"/>
      <c r="F682" s="104"/>
      <c r="G682" s="104"/>
      <c r="H682" s="104"/>
      <c r="I682" s="104"/>
      <c r="J682" s="104"/>
      <c r="K682" s="104"/>
      <c r="L682" s="104"/>
      <c r="M682" s="104"/>
      <c r="N682" s="104"/>
      <c r="O682" s="104"/>
      <c r="P682" s="104"/>
      <c r="Q682" s="106"/>
      <c r="R682" s="106"/>
      <c r="S682" s="106"/>
      <c r="T682" s="106"/>
      <c r="U682" s="106"/>
      <c r="V682" s="106"/>
      <c r="W682" s="106"/>
      <c r="X682" s="106"/>
      <c r="Y682" s="106"/>
      <c r="Z682" s="106"/>
      <c r="AA682" s="106"/>
      <c r="AB682" s="106"/>
    </row>
    <row r="683">
      <c r="A683" s="46"/>
      <c r="B683" s="46"/>
      <c r="C683" s="46"/>
      <c r="D683" s="46"/>
      <c r="E683" s="104"/>
      <c r="F683" s="104"/>
      <c r="G683" s="104"/>
      <c r="H683" s="104"/>
      <c r="I683" s="104"/>
      <c r="J683" s="104"/>
      <c r="K683" s="104"/>
      <c r="L683" s="104"/>
      <c r="M683" s="104"/>
      <c r="N683" s="104"/>
      <c r="O683" s="104"/>
      <c r="P683" s="104"/>
      <c r="Q683" s="106"/>
      <c r="R683" s="106"/>
      <c r="S683" s="106"/>
      <c r="T683" s="106"/>
      <c r="U683" s="106"/>
      <c r="V683" s="106"/>
      <c r="W683" s="106"/>
      <c r="X683" s="106"/>
      <c r="Y683" s="106"/>
      <c r="Z683" s="106"/>
      <c r="AA683" s="106"/>
      <c r="AB683" s="106"/>
    </row>
    <row r="684">
      <c r="A684" s="46"/>
      <c r="B684" s="46"/>
      <c r="C684" s="46"/>
      <c r="D684" s="46"/>
      <c r="E684" s="104"/>
      <c r="F684" s="104"/>
      <c r="G684" s="104"/>
      <c r="H684" s="104"/>
      <c r="I684" s="104"/>
      <c r="J684" s="104"/>
      <c r="K684" s="104"/>
      <c r="L684" s="104"/>
      <c r="M684" s="104"/>
      <c r="N684" s="104"/>
      <c r="O684" s="104"/>
      <c r="P684" s="104"/>
      <c r="Q684" s="106"/>
      <c r="R684" s="106"/>
      <c r="S684" s="106"/>
      <c r="T684" s="106"/>
      <c r="U684" s="106"/>
      <c r="V684" s="106"/>
      <c r="W684" s="106"/>
      <c r="X684" s="106"/>
      <c r="Y684" s="106"/>
      <c r="Z684" s="106"/>
      <c r="AA684" s="106"/>
      <c r="AB684" s="106"/>
    </row>
    <row r="685">
      <c r="A685" s="46"/>
      <c r="B685" s="46"/>
      <c r="C685" s="46"/>
      <c r="D685" s="46"/>
      <c r="E685" s="104"/>
      <c r="F685" s="104"/>
      <c r="G685" s="104"/>
      <c r="H685" s="104"/>
      <c r="I685" s="104"/>
      <c r="J685" s="104"/>
      <c r="K685" s="104"/>
      <c r="L685" s="104"/>
      <c r="M685" s="104"/>
      <c r="N685" s="104"/>
      <c r="O685" s="104"/>
      <c r="P685" s="104"/>
      <c r="Q685" s="106"/>
      <c r="R685" s="106"/>
      <c r="S685" s="106"/>
      <c r="T685" s="106"/>
      <c r="U685" s="106"/>
      <c r="V685" s="106"/>
      <c r="W685" s="106"/>
      <c r="X685" s="106"/>
      <c r="Y685" s="106"/>
      <c r="Z685" s="106"/>
      <c r="AA685" s="106"/>
      <c r="AB685" s="106"/>
    </row>
    <row r="686">
      <c r="A686" s="46"/>
      <c r="B686" s="46"/>
      <c r="C686" s="46"/>
      <c r="D686" s="46"/>
      <c r="E686" s="104"/>
      <c r="F686" s="104"/>
      <c r="G686" s="104"/>
      <c r="H686" s="104"/>
      <c r="I686" s="104"/>
      <c r="J686" s="104"/>
      <c r="K686" s="104"/>
      <c r="L686" s="104"/>
      <c r="M686" s="104"/>
      <c r="N686" s="104"/>
      <c r="O686" s="104"/>
      <c r="P686" s="104"/>
      <c r="Q686" s="106"/>
      <c r="R686" s="106"/>
      <c r="S686" s="106"/>
      <c r="T686" s="106"/>
      <c r="U686" s="106"/>
      <c r="V686" s="106"/>
      <c r="W686" s="106"/>
      <c r="X686" s="106"/>
      <c r="Y686" s="106"/>
      <c r="Z686" s="106"/>
      <c r="AA686" s="106"/>
      <c r="AB686" s="106"/>
    </row>
    <row r="687">
      <c r="A687" s="46"/>
      <c r="B687" s="46"/>
      <c r="C687" s="46"/>
      <c r="D687" s="46"/>
      <c r="E687" s="104"/>
      <c r="F687" s="104"/>
      <c r="G687" s="104"/>
      <c r="H687" s="104"/>
      <c r="I687" s="104"/>
      <c r="J687" s="104"/>
      <c r="K687" s="104"/>
      <c r="L687" s="104"/>
      <c r="M687" s="104"/>
      <c r="N687" s="104"/>
      <c r="O687" s="104"/>
      <c r="P687" s="104"/>
      <c r="Q687" s="106"/>
      <c r="R687" s="106"/>
      <c r="S687" s="106"/>
      <c r="T687" s="106"/>
      <c r="U687" s="106"/>
      <c r="V687" s="106"/>
      <c r="W687" s="106"/>
      <c r="X687" s="106"/>
      <c r="Y687" s="106"/>
      <c r="Z687" s="106"/>
      <c r="AA687" s="106"/>
      <c r="AB687" s="106"/>
    </row>
    <row r="688">
      <c r="A688" s="46"/>
      <c r="B688" s="46"/>
      <c r="C688" s="46"/>
      <c r="D688" s="46"/>
      <c r="E688" s="104"/>
      <c r="F688" s="104"/>
      <c r="G688" s="104"/>
      <c r="H688" s="104"/>
      <c r="I688" s="104"/>
      <c r="J688" s="104"/>
      <c r="K688" s="104"/>
      <c r="L688" s="104"/>
      <c r="M688" s="104"/>
      <c r="N688" s="104"/>
      <c r="O688" s="104"/>
      <c r="P688" s="104"/>
      <c r="Q688" s="106"/>
      <c r="R688" s="106"/>
      <c r="S688" s="106"/>
      <c r="T688" s="106"/>
      <c r="U688" s="106"/>
      <c r="V688" s="106"/>
      <c r="W688" s="106"/>
      <c r="X688" s="106"/>
      <c r="Y688" s="106"/>
      <c r="Z688" s="106"/>
      <c r="AA688" s="106"/>
      <c r="AB688" s="106"/>
    </row>
    <row r="689">
      <c r="A689" s="46"/>
      <c r="B689" s="46"/>
      <c r="C689" s="46"/>
      <c r="D689" s="46"/>
      <c r="E689" s="104"/>
      <c r="F689" s="104"/>
      <c r="G689" s="104"/>
      <c r="H689" s="104"/>
      <c r="I689" s="104"/>
      <c r="J689" s="104"/>
      <c r="K689" s="104"/>
      <c r="L689" s="104"/>
      <c r="M689" s="104"/>
      <c r="N689" s="104"/>
      <c r="O689" s="104"/>
      <c r="P689" s="104"/>
      <c r="Q689" s="106"/>
      <c r="R689" s="106"/>
      <c r="S689" s="106"/>
      <c r="T689" s="106"/>
      <c r="U689" s="106"/>
      <c r="V689" s="106"/>
      <c r="W689" s="106"/>
      <c r="X689" s="106"/>
      <c r="Y689" s="106"/>
      <c r="Z689" s="106"/>
      <c r="AA689" s="106"/>
      <c r="AB689" s="106"/>
    </row>
    <row r="690">
      <c r="A690" s="46"/>
      <c r="B690" s="46"/>
      <c r="C690" s="46"/>
      <c r="D690" s="46"/>
      <c r="E690" s="104"/>
      <c r="F690" s="104"/>
      <c r="G690" s="104"/>
      <c r="H690" s="104"/>
      <c r="I690" s="104"/>
      <c r="J690" s="104"/>
      <c r="K690" s="104"/>
      <c r="L690" s="104"/>
      <c r="M690" s="104"/>
      <c r="N690" s="104"/>
      <c r="O690" s="104"/>
      <c r="P690" s="104"/>
      <c r="Q690" s="106"/>
      <c r="R690" s="106"/>
      <c r="S690" s="106"/>
      <c r="T690" s="106"/>
      <c r="U690" s="106"/>
      <c r="V690" s="106"/>
      <c r="W690" s="106"/>
      <c r="X690" s="106"/>
      <c r="Y690" s="106"/>
      <c r="Z690" s="106"/>
      <c r="AA690" s="106"/>
      <c r="AB690" s="106"/>
    </row>
    <row r="691">
      <c r="A691" s="46"/>
      <c r="B691" s="46"/>
      <c r="C691" s="46"/>
      <c r="D691" s="46"/>
      <c r="E691" s="104"/>
      <c r="F691" s="104"/>
      <c r="G691" s="104"/>
      <c r="H691" s="104"/>
      <c r="I691" s="104"/>
      <c r="J691" s="104"/>
      <c r="K691" s="104"/>
      <c r="L691" s="104"/>
      <c r="M691" s="104"/>
      <c r="N691" s="104"/>
      <c r="O691" s="104"/>
      <c r="P691" s="104"/>
      <c r="Q691" s="106"/>
      <c r="R691" s="106"/>
      <c r="S691" s="106"/>
      <c r="T691" s="106"/>
      <c r="U691" s="106"/>
      <c r="V691" s="106"/>
      <c r="W691" s="106"/>
      <c r="X691" s="106"/>
      <c r="Y691" s="106"/>
      <c r="Z691" s="106"/>
      <c r="AA691" s="106"/>
      <c r="AB691" s="106"/>
    </row>
    <row r="692">
      <c r="A692" s="46"/>
      <c r="B692" s="46"/>
      <c r="C692" s="46"/>
      <c r="D692" s="46"/>
      <c r="E692" s="104"/>
      <c r="F692" s="104"/>
      <c r="G692" s="104"/>
      <c r="H692" s="104"/>
      <c r="I692" s="104"/>
      <c r="J692" s="104"/>
      <c r="K692" s="104"/>
      <c r="L692" s="104"/>
      <c r="M692" s="104"/>
      <c r="N692" s="104"/>
      <c r="O692" s="104"/>
      <c r="P692" s="104"/>
      <c r="Q692" s="106"/>
      <c r="R692" s="106"/>
      <c r="S692" s="106"/>
      <c r="T692" s="106"/>
      <c r="U692" s="106"/>
      <c r="V692" s="106"/>
      <c r="W692" s="106"/>
      <c r="X692" s="106"/>
      <c r="Y692" s="106"/>
      <c r="Z692" s="106"/>
      <c r="AA692" s="106"/>
      <c r="AB692" s="106"/>
    </row>
    <row r="693">
      <c r="A693" s="46"/>
      <c r="B693" s="46"/>
      <c r="C693" s="46"/>
      <c r="D693" s="46"/>
      <c r="E693" s="104"/>
      <c r="F693" s="104"/>
      <c r="G693" s="104"/>
      <c r="H693" s="104"/>
      <c r="I693" s="104"/>
      <c r="J693" s="104"/>
      <c r="K693" s="104"/>
      <c r="L693" s="104"/>
      <c r="M693" s="104"/>
      <c r="N693" s="104"/>
      <c r="O693" s="104"/>
      <c r="P693" s="104"/>
      <c r="Q693" s="106"/>
      <c r="R693" s="106"/>
      <c r="S693" s="106"/>
      <c r="T693" s="106"/>
      <c r="U693" s="106"/>
      <c r="V693" s="106"/>
      <c r="W693" s="106"/>
      <c r="X693" s="106"/>
      <c r="Y693" s="106"/>
      <c r="Z693" s="106"/>
      <c r="AA693" s="106"/>
      <c r="AB693" s="106"/>
    </row>
    <row r="694">
      <c r="A694" s="46"/>
      <c r="B694" s="46"/>
      <c r="C694" s="46"/>
      <c r="D694" s="46"/>
      <c r="E694" s="104"/>
      <c r="F694" s="104"/>
      <c r="G694" s="104"/>
      <c r="H694" s="104"/>
      <c r="I694" s="104"/>
      <c r="J694" s="104"/>
      <c r="K694" s="104"/>
      <c r="L694" s="104"/>
      <c r="M694" s="104"/>
      <c r="N694" s="104"/>
      <c r="O694" s="104"/>
      <c r="P694" s="104"/>
      <c r="Q694" s="106"/>
      <c r="R694" s="106"/>
      <c r="S694" s="106"/>
      <c r="T694" s="106"/>
      <c r="U694" s="106"/>
      <c r="V694" s="106"/>
      <c r="W694" s="106"/>
      <c r="X694" s="106"/>
      <c r="Y694" s="106"/>
      <c r="Z694" s="106"/>
      <c r="AA694" s="106"/>
      <c r="AB694" s="106"/>
    </row>
    <row r="695">
      <c r="A695" s="46"/>
      <c r="B695" s="46"/>
      <c r="C695" s="46"/>
      <c r="D695" s="46"/>
      <c r="E695" s="104"/>
      <c r="F695" s="104"/>
      <c r="G695" s="104"/>
      <c r="H695" s="104"/>
      <c r="I695" s="104"/>
      <c r="J695" s="104"/>
      <c r="K695" s="104"/>
      <c r="L695" s="104"/>
      <c r="M695" s="104"/>
      <c r="N695" s="104"/>
      <c r="O695" s="104"/>
      <c r="P695" s="104"/>
      <c r="Q695" s="106"/>
      <c r="R695" s="106"/>
      <c r="S695" s="106"/>
      <c r="T695" s="106"/>
      <c r="U695" s="106"/>
      <c r="V695" s="106"/>
      <c r="W695" s="106"/>
      <c r="X695" s="106"/>
      <c r="Y695" s="106"/>
      <c r="Z695" s="106"/>
      <c r="AA695" s="106"/>
      <c r="AB695" s="106"/>
    </row>
    <row r="696">
      <c r="A696" s="46"/>
      <c r="B696" s="46"/>
      <c r="C696" s="46"/>
      <c r="D696" s="46"/>
      <c r="E696" s="104"/>
      <c r="F696" s="104"/>
      <c r="G696" s="104"/>
      <c r="H696" s="104"/>
      <c r="I696" s="104"/>
      <c r="J696" s="104"/>
      <c r="K696" s="104"/>
      <c r="L696" s="104"/>
      <c r="M696" s="104"/>
      <c r="N696" s="104"/>
      <c r="O696" s="104"/>
      <c r="P696" s="104"/>
      <c r="Q696" s="106"/>
      <c r="R696" s="106"/>
      <c r="S696" s="106"/>
      <c r="T696" s="106"/>
      <c r="U696" s="106"/>
      <c r="V696" s="106"/>
      <c r="W696" s="106"/>
      <c r="X696" s="106"/>
      <c r="Y696" s="106"/>
      <c r="Z696" s="106"/>
      <c r="AA696" s="106"/>
      <c r="AB696" s="106"/>
    </row>
    <row r="697">
      <c r="A697" s="46"/>
      <c r="B697" s="46"/>
      <c r="C697" s="46"/>
      <c r="D697" s="46"/>
      <c r="E697" s="104"/>
      <c r="F697" s="104"/>
      <c r="G697" s="104"/>
      <c r="H697" s="104"/>
      <c r="I697" s="104"/>
      <c r="J697" s="104"/>
      <c r="K697" s="104"/>
      <c r="L697" s="104"/>
      <c r="M697" s="104"/>
      <c r="N697" s="104"/>
      <c r="O697" s="104"/>
      <c r="P697" s="104"/>
      <c r="Q697" s="106"/>
      <c r="R697" s="106"/>
      <c r="S697" s="106"/>
      <c r="T697" s="106"/>
      <c r="U697" s="106"/>
      <c r="V697" s="106"/>
      <c r="W697" s="106"/>
      <c r="X697" s="106"/>
      <c r="Y697" s="106"/>
      <c r="Z697" s="106"/>
      <c r="AA697" s="106"/>
      <c r="AB697" s="106"/>
    </row>
    <row r="698">
      <c r="A698" s="46"/>
      <c r="B698" s="46"/>
      <c r="C698" s="46"/>
      <c r="D698" s="46"/>
      <c r="E698" s="104"/>
      <c r="F698" s="104"/>
      <c r="G698" s="104"/>
      <c r="H698" s="104"/>
      <c r="I698" s="104"/>
      <c r="J698" s="104"/>
      <c r="K698" s="104"/>
      <c r="L698" s="104"/>
      <c r="M698" s="104"/>
      <c r="N698" s="104"/>
      <c r="O698" s="104"/>
      <c r="P698" s="104"/>
      <c r="Q698" s="106"/>
      <c r="R698" s="106"/>
      <c r="S698" s="106"/>
      <c r="T698" s="106"/>
      <c r="U698" s="106"/>
      <c r="V698" s="106"/>
      <c r="W698" s="106"/>
      <c r="X698" s="106"/>
      <c r="Y698" s="106"/>
      <c r="Z698" s="106"/>
      <c r="AA698" s="106"/>
      <c r="AB698" s="106"/>
    </row>
    <row r="699">
      <c r="A699" s="46"/>
      <c r="B699" s="46"/>
      <c r="C699" s="46"/>
      <c r="D699" s="46"/>
      <c r="E699" s="104"/>
      <c r="F699" s="104"/>
      <c r="G699" s="104"/>
      <c r="H699" s="104"/>
      <c r="I699" s="104"/>
      <c r="J699" s="104"/>
      <c r="K699" s="104"/>
      <c r="L699" s="104"/>
      <c r="M699" s="104"/>
      <c r="N699" s="104"/>
      <c r="O699" s="104"/>
      <c r="P699" s="104"/>
      <c r="Q699" s="106"/>
      <c r="R699" s="106"/>
      <c r="S699" s="106"/>
      <c r="T699" s="106"/>
      <c r="U699" s="106"/>
      <c r="V699" s="106"/>
      <c r="W699" s="106"/>
      <c r="X699" s="106"/>
      <c r="Y699" s="106"/>
      <c r="Z699" s="106"/>
      <c r="AA699" s="106"/>
      <c r="AB699" s="106"/>
    </row>
    <row r="700">
      <c r="A700" s="46"/>
      <c r="B700" s="46"/>
      <c r="C700" s="46"/>
      <c r="D700" s="46"/>
      <c r="E700" s="104"/>
      <c r="F700" s="104"/>
      <c r="G700" s="104"/>
      <c r="H700" s="104"/>
      <c r="I700" s="104"/>
      <c r="J700" s="104"/>
      <c r="K700" s="104"/>
      <c r="L700" s="104"/>
      <c r="M700" s="104"/>
      <c r="N700" s="104"/>
      <c r="O700" s="104"/>
      <c r="P700" s="104"/>
      <c r="Q700" s="106"/>
      <c r="R700" s="106"/>
      <c r="S700" s="106"/>
      <c r="T700" s="106"/>
      <c r="U700" s="106"/>
      <c r="V700" s="106"/>
      <c r="W700" s="106"/>
      <c r="X700" s="106"/>
      <c r="Y700" s="106"/>
      <c r="Z700" s="106"/>
      <c r="AA700" s="106"/>
      <c r="AB700" s="106"/>
    </row>
    <row r="701">
      <c r="A701" s="46"/>
      <c r="B701" s="46"/>
      <c r="C701" s="46"/>
      <c r="D701" s="46"/>
      <c r="E701" s="104"/>
      <c r="F701" s="104"/>
      <c r="G701" s="104"/>
      <c r="H701" s="104"/>
      <c r="I701" s="104"/>
      <c r="J701" s="104"/>
      <c r="K701" s="104"/>
      <c r="L701" s="104"/>
      <c r="M701" s="104"/>
      <c r="N701" s="104"/>
      <c r="O701" s="104"/>
      <c r="P701" s="104"/>
      <c r="Q701" s="106"/>
      <c r="R701" s="106"/>
      <c r="S701" s="106"/>
      <c r="T701" s="106"/>
      <c r="U701" s="106"/>
      <c r="V701" s="106"/>
      <c r="W701" s="106"/>
      <c r="X701" s="106"/>
      <c r="Y701" s="106"/>
      <c r="Z701" s="106"/>
      <c r="AA701" s="106"/>
      <c r="AB701" s="106"/>
    </row>
    <row r="702">
      <c r="A702" s="46"/>
      <c r="B702" s="46"/>
      <c r="C702" s="46"/>
      <c r="D702" s="46"/>
      <c r="E702" s="104"/>
      <c r="F702" s="104"/>
      <c r="G702" s="104"/>
      <c r="H702" s="104"/>
      <c r="I702" s="104"/>
      <c r="J702" s="104"/>
      <c r="K702" s="104"/>
      <c r="L702" s="104"/>
      <c r="M702" s="104"/>
      <c r="N702" s="104"/>
      <c r="O702" s="104"/>
      <c r="P702" s="104"/>
      <c r="Q702" s="106"/>
      <c r="R702" s="106"/>
      <c r="S702" s="106"/>
      <c r="T702" s="106"/>
      <c r="U702" s="106"/>
      <c r="V702" s="106"/>
      <c r="W702" s="106"/>
      <c r="X702" s="106"/>
      <c r="Y702" s="106"/>
      <c r="Z702" s="106"/>
      <c r="AA702" s="106"/>
      <c r="AB702" s="106"/>
    </row>
    <row r="703">
      <c r="A703" s="46"/>
      <c r="B703" s="46"/>
      <c r="C703" s="46"/>
      <c r="D703" s="46"/>
      <c r="E703" s="104"/>
      <c r="F703" s="104"/>
      <c r="G703" s="104"/>
      <c r="H703" s="104"/>
      <c r="I703" s="104"/>
      <c r="J703" s="104"/>
      <c r="K703" s="104"/>
      <c r="L703" s="104"/>
      <c r="M703" s="104"/>
      <c r="N703" s="104"/>
      <c r="O703" s="104"/>
      <c r="P703" s="104"/>
      <c r="Q703" s="106"/>
      <c r="R703" s="106"/>
      <c r="S703" s="106"/>
      <c r="T703" s="106"/>
      <c r="U703" s="106"/>
      <c r="V703" s="106"/>
      <c r="W703" s="106"/>
      <c r="X703" s="106"/>
      <c r="Y703" s="106"/>
      <c r="Z703" s="106"/>
      <c r="AA703" s="106"/>
      <c r="AB703" s="106"/>
    </row>
    <row r="704">
      <c r="A704" s="46"/>
      <c r="B704" s="46"/>
      <c r="C704" s="46"/>
      <c r="D704" s="46"/>
      <c r="E704" s="104"/>
      <c r="F704" s="104"/>
      <c r="G704" s="104"/>
      <c r="H704" s="104"/>
      <c r="I704" s="104"/>
      <c r="J704" s="104"/>
      <c r="K704" s="104"/>
      <c r="L704" s="104"/>
      <c r="M704" s="104"/>
      <c r="N704" s="104"/>
      <c r="O704" s="104"/>
      <c r="P704" s="104"/>
      <c r="Q704" s="106"/>
      <c r="R704" s="106"/>
      <c r="S704" s="106"/>
      <c r="T704" s="106"/>
      <c r="U704" s="106"/>
      <c r="V704" s="106"/>
      <c r="W704" s="106"/>
      <c r="X704" s="106"/>
      <c r="Y704" s="106"/>
      <c r="Z704" s="106"/>
      <c r="AA704" s="106"/>
      <c r="AB704" s="106"/>
    </row>
    <row r="705">
      <c r="A705" s="46"/>
      <c r="B705" s="46"/>
      <c r="C705" s="46"/>
      <c r="D705" s="46"/>
      <c r="E705" s="104"/>
      <c r="F705" s="104"/>
      <c r="G705" s="104"/>
      <c r="H705" s="104"/>
      <c r="I705" s="104"/>
      <c r="J705" s="104"/>
      <c r="K705" s="104"/>
      <c r="L705" s="104"/>
      <c r="M705" s="104"/>
      <c r="N705" s="104"/>
      <c r="O705" s="104"/>
      <c r="P705" s="104"/>
      <c r="Q705" s="106"/>
      <c r="R705" s="106"/>
      <c r="S705" s="106"/>
      <c r="T705" s="106"/>
      <c r="U705" s="106"/>
      <c r="V705" s="106"/>
      <c r="W705" s="106"/>
      <c r="X705" s="106"/>
      <c r="Y705" s="106"/>
      <c r="Z705" s="106"/>
      <c r="AA705" s="106"/>
      <c r="AB705" s="106"/>
    </row>
    <row r="706">
      <c r="A706" s="46"/>
      <c r="B706" s="46"/>
      <c r="C706" s="46"/>
      <c r="D706" s="46"/>
      <c r="E706" s="104"/>
      <c r="F706" s="104"/>
      <c r="G706" s="104"/>
      <c r="H706" s="104"/>
      <c r="I706" s="104"/>
      <c r="J706" s="104"/>
      <c r="K706" s="104"/>
      <c r="L706" s="104"/>
      <c r="M706" s="104"/>
      <c r="N706" s="104"/>
      <c r="O706" s="104"/>
      <c r="P706" s="104"/>
      <c r="Q706" s="106"/>
      <c r="R706" s="106"/>
      <c r="S706" s="106"/>
      <c r="T706" s="106"/>
      <c r="U706" s="106"/>
      <c r="V706" s="106"/>
      <c r="W706" s="106"/>
      <c r="X706" s="106"/>
      <c r="Y706" s="106"/>
      <c r="Z706" s="106"/>
      <c r="AA706" s="106"/>
      <c r="AB706" s="106"/>
    </row>
    <row r="707">
      <c r="A707" s="46"/>
      <c r="B707" s="46"/>
      <c r="C707" s="46"/>
      <c r="D707" s="46"/>
      <c r="E707" s="104"/>
      <c r="F707" s="104"/>
      <c r="G707" s="104"/>
      <c r="H707" s="104"/>
      <c r="I707" s="104"/>
      <c r="J707" s="104"/>
      <c r="K707" s="104"/>
      <c r="L707" s="104"/>
      <c r="M707" s="104"/>
      <c r="N707" s="104"/>
      <c r="O707" s="104"/>
      <c r="P707" s="104"/>
      <c r="Q707" s="106"/>
      <c r="R707" s="106"/>
      <c r="S707" s="106"/>
      <c r="T707" s="106"/>
      <c r="U707" s="106"/>
      <c r="V707" s="106"/>
      <c r="W707" s="106"/>
      <c r="X707" s="106"/>
      <c r="Y707" s="106"/>
      <c r="Z707" s="106"/>
      <c r="AA707" s="106"/>
      <c r="AB707" s="106"/>
    </row>
    <row r="708">
      <c r="A708" s="46"/>
      <c r="B708" s="46"/>
      <c r="C708" s="46"/>
      <c r="D708" s="46"/>
      <c r="E708" s="104"/>
      <c r="F708" s="104"/>
      <c r="G708" s="104"/>
      <c r="H708" s="104"/>
      <c r="I708" s="104"/>
      <c r="J708" s="104"/>
      <c r="K708" s="104"/>
      <c r="L708" s="104"/>
      <c r="M708" s="104"/>
      <c r="N708" s="104"/>
      <c r="O708" s="104"/>
      <c r="P708" s="104"/>
      <c r="Q708" s="106"/>
      <c r="R708" s="106"/>
      <c r="S708" s="106"/>
      <c r="T708" s="106"/>
      <c r="U708" s="106"/>
      <c r="V708" s="106"/>
      <c r="W708" s="106"/>
      <c r="X708" s="106"/>
      <c r="Y708" s="106"/>
      <c r="Z708" s="106"/>
      <c r="AA708" s="106"/>
      <c r="AB708" s="106"/>
    </row>
    <row r="709">
      <c r="A709" s="46"/>
      <c r="B709" s="46"/>
      <c r="C709" s="46"/>
      <c r="D709" s="46"/>
      <c r="E709" s="104"/>
      <c r="F709" s="104"/>
      <c r="G709" s="104"/>
      <c r="H709" s="104"/>
      <c r="I709" s="104"/>
      <c r="J709" s="104"/>
      <c r="K709" s="104"/>
      <c r="L709" s="104"/>
      <c r="M709" s="104"/>
      <c r="N709" s="104"/>
      <c r="O709" s="104"/>
      <c r="P709" s="104"/>
      <c r="Q709" s="106"/>
      <c r="R709" s="106"/>
      <c r="S709" s="106"/>
      <c r="T709" s="106"/>
      <c r="U709" s="106"/>
      <c r="V709" s="106"/>
      <c r="W709" s="106"/>
      <c r="X709" s="106"/>
      <c r="Y709" s="106"/>
      <c r="Z709" s="106"/>
      <c r="AA709" s="106"/>
      <c r="AB709" s="106"/>
    </row>
    <row r="710">
      <c r="A710" s="46"/>
      <c r="B710" s="46"/>
      <c r="C710" s="46"/>
      <c r="D710" s="46"/>
      <c r="E710" s="104"/>
      <c r="F710" s="104"/>
      <c r="G710" s="104"/>
      <c r="H710" s="104"/>
      <c r="I710" s="104"/>
      <c r="J710" s="104"/>
      <c r="K710" s="104"/>
      <c r="L710" s="104"/>
      <c r="M710" s="104"/>
      <c r="N710" s="104"/>
      <c r="O710" s="104"/>
      <c r="P710" s="104"/>
      <c r="Q710" s="106"/>
      <c r="R710" s="106"/>
      <c r="S710" s="106"/>
      <c r="T710" s="106"/>
      <c r="U710" s="106"/>
      <c r="V710" s="106"/>
      <c r="W710" s="106"/>
      <c r="X710" s="106"/>
      <c r="Y710" s="106"/>
      <c r="Z710" s="106"/>
      <c r="AA710" s="106"/>
      <c r="AB710" s="106"/>
    </row>
    <row r="711">
      <c r="A711" s="46"/>
      <c r="B711" s="46"/>
      <c r="C711" s="46"/>
      <c r="D711" s="46"/>
      <c r="E711" s="104"/>
      <c r="F711" s="104"/>
      <c r="G711" s="104"/>
      <c r="H711" s="104"/>
      <c r="I711" s="104"/>
      <c r="J711" s="104"/>
      <c r="K711" s="104"/>
      <c r="L711" s="104"/>
      <c r="M711" s="104"/>
      <c r="N711" s="104"/>
      <c r="O711" s="104"/>
      <c r="P711" s="104"/>
      <c r="Q711" s="106"/>
      <c r="R711" s="106"/>
      <c r="S711" s="106"/>
      <c r="T711" s="106"/>
      <c r="U711" s="106"/>
      <c r="V711" s="106"/>
      <c r="W711" s="106"/>
      <c r="X711" s="106"/>
      <c r="Y711" s="106"/>
      <c r="Z711" s="106"/>
      <c r="AA711" s="106"/>
      <c r="AB711" s="106"/>
    </row>
    <row r="712">
      <c r="A712" s="46"/>
      <c r="B712" s="46"/>
      <c r="C712" s="46"/>
      <c r="D712" s="46"/>
      <c r="E712" s="104"/>
      <c r="F712" s="104"/>
      <c r="G712" s="104"/>
      <c r="H712" s="104"/>
      <c r="I712" s="104"/>
      <c r="J712" s="104"/>
      <c r="K712" s="104"/>
      <c r="L712" s="104"/>
      <c r="M712" s="104"/>
      <c r="N712" s="104"/>
      <c r="O712" s="104"/>
      <c r="P712" s="104"/>
      <c r="Q712" s="106"/>
      <c r="R712" s="106"/>
      <c r="S712" s="106"/>
      <c r="T712" s="106"/>
      <c r="U712" s="106"/>
      <c r="V712" s="106"/>
      <c r="W712" s="106"/>
      <c r="X712" s="106"/>
      <c r="Y712" s="106"/>
      <c r="Z712" s="106"/>
      <c r="AA712" s="106"/>
      <c r="AB712" s="106"/>
    </row>
    <row r="713">
      <c r="A713" s="46"/>
      <c r="B713" s="46"/>
      <c r="C713" s="46"/>
      <c r="D713" s="46"/>
      <c r="E713" s="104"/>
      <c r="F713" s="104"/>
      <c r="G713" s="104"/>
      <c r="H713" s="104"/>
      <c r="I713" s="104"/>
      <c r="J713" s="104"/>
      <c r="K713" s="104"/>
      <c r="L713" s="104"/>
      <c r="M713" s="104"/>
      <c r="N713" s="104"/>
      <c r="O713" s="104"/>
      <c r="P713" s="104"/>
      <c r="Q713" s="106"/>
      <c r="R713" s="106"/>
      <c r="S713" s="106"/>
      <c r="T713" s="106"/>
      <c r="U713" s="106"/>
      <c r="V713" s="106"/>
      <c r="W713" s="106"/>
      <c r="X713" s="106"/>
      <c r="Y713" s="106"/>
      <c r="Z713" s="106"/>
      <c r="AA713" s="106"/>
      <c r="AB713" s="106"/>
    </row>
    <row r="714">
      <c r="A714" s="46"/>
      <c r="B714" s="46"/>
      <c r="C714" s="46"/>
      <c r="D714" s="46"/>
      <c r="E714" s="104"/>
      <c r="F714" s="104"/>
      <c r="G714" s="104"/>
      <c r="H714" s="104"/>
      <c r="I714" s="104"/>
      <c r="J714" s="104"/>
      <c r="K714" s="104"/>
      <c r="L714" s="104"/>
      <c r="M714" s="104"/>
      <c r="N714" s="104"/>
      <c r="O714" s="104"/>
      <c r="P714" s="104"/>
      <c r="Q714" s="106"/>
      <c r="R714" s="106"/>
      <c r="S714" s="106"/>
      <c r="T714" s="106"/>
      <c r="U714" s="106"/>
      <c r="V714" s="106"/>
      <c r="W714" s="106"/>
      <c r="X714" s="106"/>
      <c r="Y714" s="106"/>
      <c r="Z714" s="106"/>
      <c r="AA714" s="106"/>
      <c r="AB714" s="106"/>
    </row>
    <row r="715">
      <c r="A715" s="46"/>
      <c r="B715" s="46"/>
      <c r="C715" s="46"/>
      <c r="D715" s="46"/>
      <c r="E715" s="104"/>
      <c r="F715" s="104"/>
      <c r="G715" s="104"/>
      <c r="H715" s="104"/>
      <c r="I715" s="104"/>
      <c r="J715" s="104"/>
      <c r="K715" s="104"/>
      <c r="L715" s="104"/>
      <c r="M715" s="104"/>
      <c r="N715" s="104"/>
      <c r="O715" s="104"/>
      <c r="P715" s="104"/>
      <c r="Q715" s="106"/>
      <c r="R715" s="106"/>
      <c r="S715" s="106"/>
      <c r="T715" s="106"/>
      <c r="U715" s="106"/>
      <c r="V715" s="106"/>
      <c r="W715" s="106"/>
      <c r="X715" s="106"/>
      <c r="Y715" s="106"/>
      <c r="Z715" s="106"/>
      <c r="AA715" s="106"/>
      <c r="AB715" s="106"/>
    </row>
    <row r="716">
      <c r="A716" s="46"/>
      <c r="B716" s="46"/>
      <c r="C716" s="46"/>
      <c r="D716" s="46"/>
      <c r="E716" s="104"/>
      <c r="F716" s="104"/>
      <c r="G716" s="104"/>
      <c r="H716" s="104"/>
      <c r="I716" s="104"/>
      <c r="J716" s="104"/>
      <c r="K716" s="104"/>
      <c r="L716" s="104"/>
      <c r="M716" s="104"/>
      <c r="N716" s="104"/>
      <c r="O716" s="104"/>
      <c r="P716" s="104"/>
      <c r="Q716" s="106"/>
      <c r="R716" s="106"/>
      <c r="S716" s="106"/>
      <c r="T716" s="106"/>
      <c r="U716" s="106"/>
      <c r="V716" s="106"/>
      <c r="W716" s="106"/>
      <c r="X716" s="106"/>
      <c r="Y716" s="106"/>
      <c r="Z716" s="106"/>
      <c r="AA716" s="106"/>
      <c r="AB716" s="106"/>
    </row>
    <row r="717">
      <c r="A717" s="46"/>
      <c r="B717" s="46"/>
      <c r="C717" s="46"/>
      <c r="D717" s="46"/>
      <c r="E717" s="104"/>
      <c r="F717" s="104"/>
      <c r="G717" s="104"/>
      <c r="H717" s="104"/>
      <c r="I717" s="104"/>
      <c r="J717" s="104"/>
      <c r="K717" s="104"/>
      <c r="L717" s="104"/>
      <c r="M717" s="104"/>
      <c r="N717" s="104"/>
      <c r="O717" s="104"/>
      <c r="P717" s="104"/>
      <c r="Q717" s="106"/>
      <c r="R717" s="106"/>
      <c r="S717" s="106"/>
      <c r="T717" s="106"/>
      <c r="U717" s="106"/>
      <c r="V717" s="106"/>
      <c r="W717" s="106"/>
      <c r="X717" s="106"/>
      <c r="Y717" s="106"/>
      <c r="Z717" s="106"/>
      <c r="AA717" s="106"/>
      <c r="AB717" s="106"/>
    </row>
    <row r="718">
      <c r="A718" s="46"/>
      <c r="B718" s="46"/>
      <c r="C718" s="46"/>
      <c r="D718" s="46"/>
      <c r="E718" s="104"/>
      <c r="F718" s="104"/>
      <c r="G718" s="104"/>
      <c r="H718" s="104"/>
      <c r="I718" s="104"/>
      <c r="J718" s="104"/>
      <c r="K718" s="104"/>
      <c r="L718" s="104"/>
      <c r="M718" s="104"/>
      <c r="N718" s="104"/>
      <c r="O718" s="104"/>
      <c r="P718" s="104"/>
      <c r="Q718" s="106"/>
      <c r="R718" s="106"/>
      <c r="S718" s="106"/>
      <c r="T718" s="106"/>
      <c r="U718" s="106"/>
      <c r="V718" s="106"/>
      <c r="W718" s="106"/>
      <c r="X718" s="106"/>
      <c r="Y718" s="106"/>
      <c r="Z718" s="106"/>
      <c r="AA718" s="106"/>
      <c r="AB718" s="106"/>
    </row>
    <row r="719">
      <c r="A719" s="46"/>
      <c r="B719" s="46"/>
      <c r="C719" s="46"/>
      <c r="D719" s="46"/>
      <c r="E719" s="104"/>
      <c r="F719" s="104"/>
      <c r="G719" s="104"/>
      <c r="H719" s="104"/>
      <c r="I719" s="104"/>
      <c r="J719" s="104"/>
      <c r="K719" s="104"/>
      <c r="L719" s="104"/>
      <c r="M719" s="104"/>
      <c r="N719" s="104"/>
      <c r="O719" s="104"/>
      <c r="P719" s="104"/>
      <c r="Q719" s="106"/>
      <c r="R719" s="106"/>
      <c r="S719" s="106"/>
      <c r="T719" s="106"/>
      <c r="U719" s="106"/>
      <c r="V719" s="106"/>
      <c r="W719" s="106"/>
      <c r="X719" s="106"/>
      <c r="Y719" s="106"/>
      <c r="Z719" s="106"/>
      <c r="AA719" s="106"/>
      <c r="AB719" s="106"/>
    </row>
    <row r="720">
      <c r="A720" s="46"/>
      <c r="B720" s="46"/>
      <c r="C720" s="46"/>
      <c r="D720" s="46"/>
      <c r="E720" s="104"/>
      <c r="F720" s="104"/>
      <c r="G720" s="104"/>
      <c r="H720" s="104"/>
      <c r="I720" s="104"/>
      <c r="J720" s="104"/>
      <c r="K720" s="104"/>
      <c r="L720" s="104"/>
      <c r="M720" s="104"/>
      <c r="N720" s="104"/>
      <c r="O720" s="104"/>
      <c r="P720" s="104"/>
      <c r="Q720" s="106"/>
      <c r="R720" s="106"/>
      <c r="S720" s="106"/>
      <c r="T720" s="106"/>
      <c r="U720" s="106"/>
      <c r="V720" s="106"/>
      <c r="W720" s="106"/>
      <c r="X720" s="106"/>
      <c r="Y720" s="106"/>
      <c r="Z720" s="106"/>
      <c r="AA720" s="106"/>
      <c r="AB720" s="106"/>
    </row>
    <row r="721">
      <c r="A721" s="46"/>
      <c r="B721" s="46"/>
      <c r="C721" s="46"/>
      <c r="D721" s="46"/>
      <c r="E721" s="104"/>
      <c r="F721" s="104"/>
      <c r="G721" s="104"/>
      <c r="H721" s="104"/>
      <c r="I721" s="104"/>
      <c r="J721" s="104"/>
      <c r="K721" s="104"/>
      <c r="L721" s="104"/>
      <c r="M721" s="104"/>
      <c r="N721" s="104"/>
      <c r="O721" s="104"/>
      <c r="P721" s="104"/>
      <c r="Q721" s="106"/>
      <c r="R721" s="106"/>
      <c r="S721" s="106"/>
      <c r="T721" s="106"/>
      <c r="U721" s="106"/>
      <c r="V721" s="106"/>
      <c r="W721" s="106"/>
      <c r="X721" s="106"/>
      <c r="Y721" s="106"/>
      <c r="Z721" s="106"/>
      <c r="AA721" s="106"/>
      <c r="AB721" s="106"/>
    </row>
    <row r="722">
      <c r="A722" s="46"/>
      <c r="B722" s="46"/>
      <c r="C722" s="46"/>
      <c r="D722" s="46"/>
      <c r="E722" s="104"/>
      <c r="F722" s="104"/>
      <c r="G722" s="104"/>
      <c r="H722" s="104"/>
      <c r="I722" s="104"/>
      <c r="J722" s="104"/>
      <c r="K722" s="104"/>
      <c r="L722" s="104"/>
      <c r="M722" s="104"/>
      <c r="N722" s="104"/>
      <c r="O722" s="104"/>
      <c r="P722" s="104"/>
      <c r="Q722" s="106"/>
      <c r="R722" s="106"/>
      <c r="S722" s="106"/>
      <c r="T722" s="106"/>
      <c r="U722" s="106"/>
      <c r="V722" s="106"/>
      <c r="W722" s="106"/>
      <c r="X722" s="106"/>
      <c r="Y722" s="106"/>
      <c r="Z722" s="106"/>
      <c r="AA722" s="106"/>
      <c r="AB722" s="106"/>
    </row>
    <row r="723">
      <c r="A723" s="46"/>
      <c r="B723" s="46"/>
      <c r="C723" s="46"/>
      <c r="D723" s="46"/>
      <c r="E723" s="104"/>
      <c r="F723" s="104"/>
      <c r="G723" s="104"/>
      <c r="H723" s="104"/>
      <c r="I723" s="104"/>
      <c r="J723" s="104"/>
      <c r="K723" s="104"/>
      <c r="L723" s="104"/>
      <c r="M723" s="104"/>
      <c r="N723" s="104"/>
      <c r="O723" s="104"/>
      <c r="P723" s="104"/>
      <c r="Q723" s="106"/>
      <c r="R723" s="106"/>
      <c r="S723" s="106"/>
      <c r="T723" s="106"/>
      <c r="U723" s="106"/>
      <c r="V723" s="106"/>
      <c r="W723" s="106"/>
      <c r="X723" s="106"/>
      <c r="Y723" s="106"/>
      <c r="Z723" s="106"/>
      <c r="AA723" s="106"/>
      <c r="AB723" s="106"/>
    </row>
    <row r="724">
      <c r="A724" s="46"/>
      <c r="B724" s="46"/>
      <c r="C724" s="46"/>
      <c r="D724" s="46"/>
      <c r="E724" s="104"/>
      <c r="F724" s="104"/>
      <c r="G724" s="104"/>
      <c r="H724" s="104"/>
      <c r="I724" s="104"/>
      <c r="J724" s="104"/>
      <c r="K724" s="104"/>
      <c r="L724" s="104"/>
      <c r="M724" s="104"/>
      <c r="N724" s="104"/>
      <c r="O724" s="104"/>
      <c r="P724" s="104"/>
      <c r="Q724" s="106"/>
      <c r="R724" s="106"/>
      <c r="S724" s="106"/>
      <c r="T724" s="106"/>
      <c r="U724" s="106"/>
      <c r="V724" s="106"/>
      <c r="W724" s="106"/>
      <c r="X724" s="106"/>
      <c r="Y724" s="106"/>
      <c r="Z724" s="106"/>
      <c r="AA724" s="106"/>
      <c r="AB724" s="106"/>
    </row>
    <row r="725">
      <c r="A725" s="46"/>
      <c r="B725" s="46"/>
      <c r="C725" s="46"/>
      <c r="D725" s="46"/>
      <c r="E725" s="104"/>
      <c r="F725" s="104"/>
      <c r="G725" s="104"/>
      <c r="H725" s="104"/>
      <c r="I725" s="104"/>
      <c r="J725" s="104"/>
      <c r="K725" s="104"/>
      <c r="L725" s="104"/>
      <c r="M725" s="104"/>
      <c r="N725" s="104"/>
      <c r="O725" s="104"/>
      <c r="P725" s="104"/>
      <c r="Q725" s="106"/>
      <c r="R725" s="106"/>
      <c r="S725" s="106"/>
      <c r="T725" s="106"/>
      <c r="U725" s="106"/>
      <c r="V725" s="106"/>
      <c r="W725" s="106"/>
      <c r="X725" s="106"/>
      <c r="Y725" s="106"/>
      <c r="Z725" s="106"/>
      <c r="AA725" s="106"/>
      <c r="AB725" s="106"/>
    </row>
    <row r="726">
      <c r="A726" s="46"/>
      <c r="B726" s="46"/>
      <c r="C726" s="46"/>
      <c r="D726" s="46"/>
      <c r="E726" s="104"/>
      <c r="F726" s="104"/>
      <c r="G726" s="104"/>
      <c r="H726" s="104"/>
      <c r="I726" s="104"/>
      <c r="J726" s="104"/>
      <c r="K726" s="104"/>
      <c r="L726" s="104"/>
      <c r="M726" s="104"/>
      <c r="N726" s="104"/>
      <c r="O726" s="104"/>
      <c r="P726" s="104"/>
      <c r="Q726" s="106"/>
      <c r="R726" s="106"/>
      <c r="S726" s="106"/>
      <c r="T726" s="106"/>
      <c r="U726" s="106"/>
      <c r="V726" s="106"/>
      <c r="W726" s="106"/>
      <c r="X726" s="106"/>
      <c r="Y726" s="106"/>
      <c r="Z726" s="106"/>
      <c r="AA726" s="106"/>
      <c r="AB726" s="106"/>
    </row>
    <row r="727">
      <c r="A727" s="46"/>
      <c r="B727" s="46"/>
      <c r="C727" s="46"/>
      <c r="D727" s="46"/>
      <c r="E727" s="104"/>
      <c r="F727" s="104"/>
      <c r="G727" s="104"/>
      <c r="H727" s="104"/>
      <c r="I727" s="104"/>
      <c r="J727" s="104"/>
      <c r="K727" s="104"/>
      <c r="L727" s="104"/>
      <c r="M727" s="104"/>
      <c r="N727" s="104"/>
      <c r="O727" s="104"/>
      <c r="P727" s="104"/>
      <c r="Q727" s="106"/>
      <c r="R727" s="106"/>
      <c r="S727" s="106"/>
      <c r="T727" s="106"/>
      <c r="U727" s="106"/>
      <c r="V727" s="106"/>
      <c r="W727" s="106"/>
      <c r="X727" s="106"/>
      <c r="Y727" s="106"/>
      <c r="Z727" s="106"/>
      <c r="AA727" s="106"/>
      <c r="AB727" s="106"/>
    </row>
    <row r="728">
      <c r="A728" s="46"/>
      <c r="B728" s="46"/>
      <c r="C728" s="46"/>
      <c r="D728" s="46"/>
      <c r="E728" s="104"/>
      <c r="F728" s="104"/>
      <c r="G728" s="104"/>
      <c r="H728" s="104"/>
      <c r="I728" s="104"/>
      <c r="J728" s="104"/>
      <c r="K728" s="104"/>
      <c r="L728" s="104"/>
      <c r="M728" s="104"/>
      <c r="N728" s="104"/>
      <c r="O728" s="104"/>
      <c r="P728" s="104"/>
      <c r="Q728" s="106"/>
      <c r="R728" s="106"/>
      <c r="S728" s="106"/>
      <c r="T728" s="106"/>
      <c r="U728" s="106"/>
      <c r="V728" s="106"/>
      <c r="W728" s="106"/>
      <c r="X728" s="106"/>
      <c r="Y728" s="106"/>
      <c r="Z728" s="106"/>
      <c r="AA728" s="106"/>
      <c r="AB728" s="106"/>
    </row>
    <row r="729">
      <c r="A729" s="46"/>
      <c r="B729" s="46"/>
      <c r="C729" s="46"/>
      <c r="D729" s="46"/>
      <c r="E729" s="104"/>
      <c r="F729" s="104"/>
      <c r="G729" s="104"/>
      <c r="H729" s="104"/>
      <c r="I729" s="104"/>
      <c r="J729" s="104"/>
      <c r="K729" s="104"/>
      <c r="L729" s="104"/>
      <c r="M729" s="104"/>
      <c r="N729" s="104"/>
      <c r="O729" s="104"/>
      <c r="P729" s="104"/>
      <c r="Q729" s="106"/>
      <c r="R729" s="106"/>
      <c r="S729" s="106"/>
      <c r="T729" s="106"/>
      <c r="U729" s="106"/>
      <c r="V729" s="106"/>
      <c r="W729" s="106"/>
      <c r="X729" s="106"/>
      <c r="Y729" s="106"/>
      <c r="Z729" s="106"/>
      <c r="AA729" s="106"/>
      <c r="AB729" s="106"/>
    </row>
    <row r="730">
      <c r="A730" s="46"/>
      <c r="B730" s="46"/>
      <c r="C730" s="46"/>
      <c r="D730" s="46"/>
      <c r="E730" s="104"/>
      <c r="F730" s="104"/>
      <c r="G730" s="104"/>
      <c r="H730" s="104"/>
      <c r="I730" s="104"/>
      <c r="J730" s="104"/>
      <c r="K730" s="104"/>
      <c r="L730" s="104"/>
      <c r="M730" s="104"/>
      <c r="N730" s="104"/>
      <c r="O730" s="104"/>
      <c r="P730" s="104"/>
      <c r="Q730" s="106"/>
      <c r="R730" s="106"/>
      <c r="S730" s="106"/>
      <c r="T730" s="106"/>
      <c r="U730" s="106"/>
      <c r="V730" s="106"/>
      <c r="W730" s="106"/>
      <c r="X730" s="106"/>
      <c r="Y730" s="106"/>
      <c r="Z730" s="106"/>
      <c r="AA730" s="106"/>
      <c r="AB730" s="106"/>
    </row>
    <row r="731">
      <c r="A731" s="46"/>
      <c r="B731" s="46"/>
      <c r="C731" s="46"/>
      <c r="D731" s="46"/>
      <c r="E731" s="104"/>
      <c r="F731" s="104"/>
      <c r="G731" s="104"/>
      <c r="H731" s="104"/>
      <c r="I731" s="104"/>
      <c r="J731" s="104"/>
      <c r="K731" s="104"/>
      <c r="L731" s="104"/>
      <c r="M731" s="104"/>
      <c r="N731" s="104"/>
      <c r="O731" s="104"/>
      <c r="P731" s="104"/>
      <c r="Q731" s="106"/>
      <c r="R731" s="106"/>
      <c r="S731" s="106"/>
      <c r="T731" s="106"/>
      <c r="U731" s="106"/>
      <c r="V731" s="106"/>
      <c r="W731" s="106"/>
      <c r="X731" s="106"/>
      <c r="Y731" s="106"/>
      <c r="Z731" s="106"/>
      <c r="AA731" s="106"/>
      <c r="AB731" s="106"/>
    </row>
    <row r="732">
      <c r="A732" s="46"/>
      <c r="B732" s="46"/>
      <c r="C732" s="46"/>
      <c r="D732" s="46"/>
      <c r="E732" s="104"/>
      <c r="F732" s="104"/>
      <c r="G732" s="104"/>
      <c r="H732" s="104"/>
      <c r="I732" s="104"/>
      <c r="J732" s="104"/>
      <c r="K732" s="104"/>
      <c r="L732" s="104"/>
      <c r="M732" s="104"/>
      <c r="N732" s="104"/>
      <c r="O732" s="104"/>
      <c r="P732" s="104"/>
      <c r="Q732" s="106"/>
      <c r="R732" s="106"/>
      <c r="S732" s="106"/>
      <c r="T732" s="106"/>
      <c r="U732" s="106"/>
      <c r="V732" s="106"/>
      <c r="W732" s="106"/>
      <c r="X732" s="106"/>
      <c r="Y732" s="106"/>
      <c r="Z732" s="106"/>
      <c r="AA732" s="106"/>
      <c r="AB732" s="106"/>
    </row>
    <row r="733">
      <c r="A733" s="46"/>
      <c r="B733" s="46"/>
      <c r="C733" s="46"/>
      <c r="D733" s="46"/>
      <c r="E733" s="104"/>
      <c r="F733" s="104"/>
      <c r="G733" s="104"/>
      <c r="H733" s="104"/>
      <c r="I733" s="104"/>
      <c r="J733" s="104"/>
      <c r="K733" s="104"/>
      <c r="L733" s="104"/>
      <c r="M733" s="104"/>
      <c r="N733" s="104"/>
      <c r="O733" s="104"/>
      <c r="P733" s="104"/>
      <c r="Q733" s="106"/>
      <c r="R733" s="106"/>
      <c r="S733" s="106"/>
      <c r="T733" s="106"/>
      <c r="U733" s="106"/>
      <c r="V733" s="106"/>
      <c r="W733" s="106"/>
      <c r="X733" s="106"/>
      <c r="Y733" s="106"/>
      <c r="Z733" s="106"/>
      <c r="AA733" s="106"/>
      <c r="AB733" s="106"/>
    </row>
    <row r="734">
      <c r="A734" s="46"/>
      <c r="B734" s="46"/>
      <c r="C734" s="46"/>
      <c r="D734" s="46"/>
      <c r="E734" s="104"/>
      <c r="F734" s="104"/>
      <c r="G734" s="104"/>
      <c r="H734" s="104"/>
      <c r="I734" s="104"/>
      <c r="J734" s="104"/>
      <c r="K734" s="104"/>
      <c r="L734" s="104"/>
      <c r="M734" s="104"/>
      <c r="N734" s="104"/>
      <c r="O734" s="104"/>
      <c r="P734" s="104"/>
      <c r="Q734" s="106"/>
      <c r="R734" s="106"/>
      <c r="S734" s="106"/>
      <c r="T734" s="106"/>
      <c r="U734" s="106"/>
      <c r="V734" s="106"/>
      <c r="W734" s="106"/>
      <c r="X734" s="106"/>
      <c r="Y734" s="106"/>
      <c r="Z734" s="106"/>
      <c r="AA734" s="106"/>
      <c r="AB734" s="106"/>
    </row>
    <row r="735">
      <c r="A735" s="46"/>
      <c r="B735" s="46"/>
      <c r="C735" s="46"/>
      <c r="D735" s="46"/>
      <c r="E735" s="104"/>
      <c r="F735" s="104"/>
      <c r="G735" s="104"/>
      <c r="H735" s="104"/>
      <c r="I735" s="104"/>
      <c r="J735" s="104"/>
      <c r="K735" s="104"/>
      <c r="L735" s="104"/>
      <c r="M735" s="104"/>
      <c r="N735" s="104"/>
      <c r="O735" s="104"/>
      <c r="P735" s="104"/>
      <c r="Q735" s="106"/>
      <c r="R735" s="106"/>
      <c r="S735" s="106"/>
      <c r="T735" s="106"/>
      <c r="U735" s="106"/>
      <c r="V735" s="106"/>
      <c r="W735" s="106"/>
      <c r="X735" s="106"/>
      <c r="Y735" s="106"/>
      <c r="Z735" s="106"/>
      <c r="AA735" s="106"/>
      <c r="AB735" s="106"/>
    </row>
    <row r="736">
      <c r="A736" s="46"/>
      <c r="B736" s="46"/>
      <c r="C736" s="46"/>
      <c r="D736" s="46"/>
      <c r="E736" s="104"/>
      <c r="F736" s="104"/>
      <c r="G736" s="104"/>
      <c r="H736" s="104"/>
      <c r="I736" s="104"/>
      <c r="J736" s="104"/>
      <c r="K736" s="104"/>
      <c r="L736" s="104"/>
      <c r="M736" s="104"/>
      <c r="N736" s="104"/>
      <c r="O736" s="104"/>
      <c r="P736" s="104"/>
      <c r="Q736" s="106"/>
      <c r="R736" s="106"/>
      <c r="S736" s="106"/>
      <c r="T736" s="106"/>
      <c r="U736" s="106"/>
      <c r="V736" s="106"/>
      <c r="W736" s="106"/>
      <c r="X736" s="106"/>
      <c r="Y736" s="106"/>
      <c r="Z736" s="106"/>
      <c r="AA736" s="106"/>
      <c r="AB736" s="106"/>
    </row>
    <row r="737">
      <c r="A737" s="46"/>
      <c r="B737" s="46"/>
      <c r="C737" s="46"/>
      <c r="D737" s="46"/>
      <c r="E737" s="104"/>
      <c r="F737" s="104"/>
      <c r="G737" s="104"/>
      <c r="H737" s="104"/>
      <c r="I737" s="104"/>
      <c r="J737" s="104"/>
      <c r="K737" s="104"/>
      <c r="L737" s="104"/>
      <c r="M737" s="104"/>
      <c r="N737" s="104"/>
      <c r="O737" s="104"/>
      <c r="P737" s="104"/>
      <c r="Q737" s="106"/>
      <c r="R737" s="106"/>
      <c r="S737" s="106"/>
      <c r="T737" s="106"/>
      <c r="U737" s="106"/>
      <c r="V737" s="106"/>
      <c r="W737" s="106"/>
      <c r="X737" s="106"/>
      <c r="Y737" s="106"/>
      <c r="Z737" s="106"/>
      <c r="AA737" s="106"/>
      <c r="AB737" s="106"/>
    </row>
    <row r="738">
      <c r="A738" s="46"/>
      <c r="B738" s="46"/>
      <c r="C738" s="46"/>
      <c r="D738" s="46"/>
      <c r="E738" s="104"/>
      <c r="F738" s="104"/>
      <c r="G738" s="104"/>
      <c r="H738" s="104"/>
      <c r="I738" s="104"/>
      <c r="J738" s="104"/>
      <c r="K738" s="104"/>
      <c r="L738" s="104"/>
      <c r="M738" s="104"/>
      <c r="N738" s="104"/>
      <c r="O738" s="104"/>
      <c r="P738" s="104"/>
      <c r="Q738" s="106"/>
      <c r="R738" s="106"/>
      <c r="S738" s="106"/>
      <c r="T738" s="106"/>
      <c r="U738" s="106"/>
      <c r="V738" s="106"/>
      <c r="W738" s="106"/>
      <c r="X738" s="106"/>
      <c r="Y738" s="106"/>
      <c r="Z738" s="106"/>
      <c r="AA738" s="106"/>
      <c r="AB738" s="106"/>
    </row>
    <row r="739">
      <c r="A739" s="46"/>
      <c r="B739" s="46"/>
      <c r="C739" s="46"/>
      <c r="D739" s="46"/>
      <c r="E739" s="104"/>
      <c r="F739" s="104"/>
      <c r="G739" s="104"/>
      <c r="H739" s="104"/>
      <c r="I739" s="104"/>
      <c r="J739" s="104"/>
      <c r="K739" s="104"/>
      <c r="L739" s="104"/>
      <c r="M739" s="104"/>
      <c r="N739" s="104"/>
      <c r="O739" s="104"/>
      <c r="P739" s="104"/>
      <c r="Q739" s="106"/>
      <c r="R739" s="106"/>
      <c r="S739" s="106"/>
      <c r="T739" s="106"/>
      <c r="U739" s="106"/>
      <c r="V739" s="106"/>
      <c r="W739" s="106"/>
      <c r="X739" s="106"/>
      <c r="Y739" s="106"/>
      <c r="Z739" s="106"/>
      <c r="AA739" s="106"/>
      <c r="AB739" s="106"/>
    </row>
    <row r="740">
      <c r="A740" s="46"/>
      <c r="B740" s="46"/>
      <c r="C740" s="46"/>
      <c r="D740" s="46"/>
      <c r="E740" s="104"/>
      <c r="F740" s="104"/>
      <c r="G740" s="104"/>
      <c r="H740" s="104"/>
      <c r="I740" s="104"/>
      <c r="J740" s="104"/>
      <c r="K740" s="104"/>
      <c r="L740" s="104"/>
      <c r="M740" s="104"/>
      <c r="N740" s="104"/>
      <c r="O740" s="104"/>
      <c r="P740" s="104"/>
      <c r="Q740" s="106"/>
      <c r="R740" s="106"/>
      <c r="S740" s="106"/>
      <c r="T740" s="106"/>
      <c r="U740" s="106"/>
      <c r="V740" s="106"/>
      <c r="W740" s="106"/>
      <c r="X740" s="106"/>
      <c r="Y740" s="106"/>
      <c r="Z740" s="106"/>
      <c r="AA740" s="106"/>
      <c r="AB740" s="106"/>
    </row>
    <row r="741">
      <c r="A741" s="46"/>
      <c r="B741" s="46"/>
      <c r="C741" s="46"/>
      <c r="D741" s="46"/>
      <c r="E741" s="104"/>
      <c r="F741" s="104"/>
      <c r="G741" s="104"/>
      <c r="H741" s="104"/>
      <c r="I741" s="104"/>
      <c r="J741" s="104"/>
      <c r="K741" s="104"/>
      <c r="L741" s="104"/>
      <c r="M741" s="104"/>
      <c r="N741" s="104"/>
      <c r="O741" s="104"/>
      <c r="P741" s="104"/>
      <c r="Q741" s="106"/>
      <c r="R741" s="106"/>
      <c r="S741" s="106"/>
      <c r="T741" s="106"/>
      <c r="U741" s="106"/>
      <c r="V741" s="106"/>
      <c r="W741" s="106"/>
      <c r="X741" s="106"/>
      <c r="Y741" s="106"/>
      <c r="Z741" s="106"/>
      <c r="AA741" s="106"/>
      <c r="AB741" s="106"/>
    </row>
    <row r="742">
      <c r="A742" s="46"/>
      <c r="B742" s="46"/>
      <c r="C742" s="46"/>
      <c r="D742" s="46"/>
      <c r="E742" s="104"/>
      <c r="F742" s="104"/>
      <c r="G742" s="104"/>
      <c r="H742" s="104"/>
      <c r="I742" s="104"/>
      <c r="J742" s="104"/>
      <c r="K742" s="104"/>
      <c r="L742" s="104"/>
      <c r="M742" s="104"/>
      <c r="N742" s="104"/>
      <c r="O742" s="104"/>
      <c r="P742" s="104"/>
      <c r="Q742" s="106"/>
      <c r="R742" s="106"/>
      <c r="S742" s="106"/>
      <c r="T742" s="106"/>
      <c r="U742" s="106"/>
      <c r="V742" s="106"/>
      <c r="W742" s="106"/>
      <c r="X742" s="106"/>
      <c r="Y742" s="106"/>
      <c r="Z742" s="106"/>
      <c r="AA742" s="106"/>
      <c r="AB742" s="106"/>
    </row>
    <row r="743">
      <c r="A743" s="46"/>
      <c r="B743" s="46"/>
      <c r="C743" s="46"/>
      <c r="D743" s="46"/>
      <c r="E743" s="104"/>
      <c r="F743" s="104"/>
      <c r="G743" s="104"/>
      <c r="H743" s="104"/>
      <c r="I743" s="104"/>
      <c r="J743" s="104"/>
      <c r="K743" s="104"/>
      <c r="L743" s="104"/>
      <c r="M743" s="104"/>
      <c r="N743" s="104"/>
      <c r="O743" s="104"/>
      <c r="P743" s="104"/>
      <c r="Q743" s="106"/>
      <c r="R743" s="106"/>
      <c r="S743" s="106"/>
      <c r="T743" s="106"/>
      <c r="U743" s="106"/>
      <c r="V743" s="106"/>
      <c r="W743" s="106"/>
      <c r="X743" s="106"/>
      <c r="Y743" s="106"/>
      <c r="Z743" s="106"/>
      <c r="AA743" s="106"/>
      <c r="AB743" s="106"/>
    </row>
    <row r="744">
      <c r="A744" s="46"/>
      <c r="B744" s="46"/>
      <c r="C744" s="46"/>
      <c r="D744" s="46"/>
      <c r="E744" s="104"/>
      <c r="F744" s="104"/>
      <c r="G744" s="104"/>
      <c r="H744" s="104"/>
      <c r="I744" s="104"/>
      <c r="J744" s="104"/>
      <c r="K744" s="104"/>
      <c r="L744" s="104"/>
      <c r="M744" s="104"/>
      <c r="N744" s="104"/>
      <c r="O744" s="104"/>
      <c r="P744" s="104"/>
      <c r="Q744" s="106"/>
      <c r="R744" s="106"/>
      <c r="S744" s="106"/>
      <c r="T744" s="106"/>
      <c r="U744" s="106"/>
      <c r="V744" s="106"/>
      <c r="W744" s="106"/>
      <c r="X744" s="106"/>
      <c r="Y744" s="106"/>
      <c r="Z744" s="106"/>
      <c r="AA744" s="106"/>
      <c r="AB744" s="106"/>
    </row>
    <row r="745">
      <c r="A745" s="46"/>
      <c r="B745" s="46"/>
      <c r="C745" s="46"/>
      <c r="D745" s="46"/>
      <c r="E745" s="104"/>
      <c r="F745" s="104"/>
      <c r="G745" s="104"/>
      <c r="H745" s="104"/>
      <c r="I745" s="104"/>
      <c r="J745" s="104"/>
      <c r="K745" s="104"/>
      <c r="L745" s="104"/>
      <c r="M745" s="104"/>
      <c r="N745" s="104"/>
      <c r="O745" s="104"/>
      <c r="P745" s="104"/>
      <c r="Q745" s="106"/>
      <c r="R745" s="106"/>
      <c r="S745" s="106"/>
      <c r="T745" s="106"/>
      <c r="U745" s="106"/>
      <c r="V745" s="106"/>
      <c r="W745" s="106"/>
      <c r="X745" s="106"/>
      <c r="Y745" s="106"/>
      <c r="Z745" s="106"/>
      <c r="AA745" s="106"/>
      <c r="AB745" s="106"/>
    </row>
    <row r="746">
      <c r="A746" s="46"/>
      <c r="B746" s="46"/>
      <c r="C746" s="46"/>
      <c r="D746" s="46"/>
      <c r="E746" s="104"/>
      <c r="F746" s="104"/>
      <c r="G746" s="104"/>
      <c r="H746" s="104"/>
      <c r="I746" s="104"/>
      <c r="J746" s="104"/>
      <c r="K746" s="104"/>
      <c r="L746" s="104"/>
      <c r="M746" s="104"/>
      <c r="N746" s="104"/>
      <c r="O746" s="104"/>
      <c r="P746" s="104"/>
      <c r="Q746" s="106"/>
      <c r="R746" s="106"/>
      <c r="S746" s="106"/>
      <c r="T746" s="106"/>
      <c r="U746" s="106"/>
      <c r="V746" s="106"/>
      <c r="W746" s="106"/>
      <c r="X746" s="106"/>
      <c r="Y746" s="106"/>
      <c r="Z746" s="106"/>
      <c r="AA746" s="106"/>
      <c r="AB746" s="106"/>
    </row>
    <row r="747">
      <c r="A747" s="46"/>
      <c r="B747" s="46"/>
      <c r="C747" s="46"/>
      <c r="D747" s="46"/>
      <c r="E747" s="104"/>
      <c r="F747" s="104"/>
      <c r="G747" s="104"/>
      <c r="H747" s="104"/>
      <c r="I747" s="104"/>
      <c r="J747" s="104"/>
      <c r="K747" s="104"/>
      <c r="L747" s="104"/>
      <c r="M747" s="104"/>
      <c r="N747" s="104"/>
      <c r="O747" s="104"/>
      <c r="P747" s="104"/>
      <c r="Q747" s="106"/>
      <c r="R747" s="106"/>
      <c r="S747" s="106"/>
      <c r="T747" s="106"/>
      <c r="U747" s="106"/>
      <c r="V747" s="106"/>
      <c r="W747" s="106"/>
      <c r="X747" s="106"/>
      <c r="Y747" s="106"/>
      <c r="Z747" s="106"/>
      <c r="AA747" s="106"/>
      <c r="AB747" s="106"/>
    </row>
    <row r="748">
      <c r="A748" s="46"/>
      <c r="B748" s="46"/>
      <c r="C748" s="46"/>
      <c r="D748" s="46"/>
      <c r="E748" s="104"/>
      <c r="F748" s="104"/>
      <c r="G748" s="104"/>
      <c r="H748" s="104"/>
      <c r="I748" s="104"/>
      <c r="J748" s="104"/>
      <c r="K748" s="104"/>
      <c r="L748" s="104"/>
      <c r="M748" s="104"/>
      <c r="N748" s="104"/>
      <c r="O748" s="104"/>
      <c r="P748" s="104"/>
      <c r="Q748" s="106"/>
      <c r="R748" s="106"/>
      <c r="S748" s="106"/>
      <c r="T748" s="106"/>
      <c r="U748" s="106"/>
      <c r="V748" s="106"/>
      <c r="W748" s="106"/>
      <c r="X748" s="106"/>
      <c r="Y748" s="106"/>
      <c r="Z748" s="106"/>
      <c r="AA748" s="106"/>
      <c r="AB748" s="106"/>
    </row>
    <row r="749">
      <c r="A749" s="46"/>
      <c r="B749" s="46"/>
      <c r="C749" s="46"/>
      <c r="D749" s="46"/>
      <c r="E749" s="104"/>
      <c r="F749" s="104"/>
      <c r="G749" s="104"/>
      <c r="H749" s="104"/>
      <c r="I749" s="104"/>
      <c r="J749" s="104"/>
      <c r="K749" s="104"/>
      <c r="L749" s="104"/>
      <c r="M749" s="104"/>
      <c r="N749" s="104"/>
      <c r="O749" s="104"/>
      <c r="P749" s="104"/>
      <c r="Q749" s="106"/>
      <c r="R749" s="106"/>
      <c r="S749" s="106"/>
      <c r="T749" s="106"/>
      <c r="U749" s="106"/>
      <c r="V749" s="106"/>
      <c r="W749" s="106"/>
      <c r="X749" s="106"/>
      <c r="Y749" s="106"/>
      <c r="Z749" s="106"/>
      <c r="AA749" s="106"/>
      <c r="AB749" s="106"/>
    </row>
    <row r="750">
      <c r="A750" s="46"/>
      <c r="B750" s="46"/>
      <c r="C750" s="46"/>
      <c r="D750" s="46"/>
      <c r="E750" s="104"/>
      <c r="F750" s="104"/>
      <c r="G750" s="104"/>
      <c r="H750" s="104"/>
      <c r="I750" s="104"/>
      <c r="J750" s="104"/>
      <c r="K750" s="104"/>
      <c r="L750" s="104"/>
      <c r="M750" s="104"/>
      <c r="N750" s="104"/>
      <c r="O750" s="104"/>
      <c r="P750" s="104"/>
      <c r="Q750" s="106"/>
      <c r="R750" s="106"/>
      <c r="S750" s="106"/>
      <c r="T750" s="106"/>
      <c r="U750" s="106"/>
      <c r="V750" s="106"/>
      <c r="W750" s="106"/>
      <c r="X750" s="106"/>
      <c r="Y750" s="106"/>
      <c r="Z750" s="106"/>
      <c r="AA750" s="106"/>
      <c r="AB750" s="106"/>
    </row>
    <row r="751">
      <c r="A751" s="46"/>
      <c r="B751" s="46"/>
      <c r="C751" s="46"/>
      <c r="D751" s="46"/>
      <c r="E751" s="104"/>
      <c r="F751" s="104"/>
      <c r="G751" s="104"/>
      <c r="H751" s="104"/>
      <c r="I751" s="104"/>
      <c r="J751" s="104"/>
      <c r="K751" s="104"/>
      <c r="L751" s="104"/>
      <c r="M751" s="104"/>
      <c r="N751" s="104"/>
      <c r="O751" s="104"/>
      <c r="P751" s="104"/>
      <c r="Q751" s="106"/>
      <c r="R751" s="106"/>
      <c r="S751" s="106"/>
      <c r="T751" s="106"/>
      <c r="U751" s="106"/>
      <c r="V751" s="106"/>
      <c r="W751" s="106"/>
      <c r="X751" s="106"/>
      <c r="Y751" s="106"/>
      <c r="Z751" s="106"/>
      <c r="AA751" s="106"/>
      <c r="AB751" s="106"/>
    </row>
    <row r="752">
      <c r="A752" s="46"/>
      <c r="B752" s="46"/>
      <c r="C752" s="46"/>
      <c r="D752" s="46"/>
      <c r="E752" s="104"/>
      <c r="F752" s="104"/>
      <c r="G752" s="104"/>
      <c r="H752" s="104"/>
      <c r="I752" s="104"/>
      <c r="J752" s="104"/>
      <c r="K752" s="104"/>
      <c r="L752" s="104"/>
      <c r="M752" s="104"/>
      <c r="N752" s="104"/>
      <c r="O752" s="104"/>
      <c r="P752" s="104"/>
      <c r="Q752" s="106"/>
      <c r="R752" s="106"/>
      <c r="S752" s="106"/>
      <c r="T752" s="106"/>
      <c r="U752" s="106"/>
      <c r="V752" s="106"/>
      <c r="W752" s="106"/>
      <c r="X752" s="106"/>
      <c r="Y752" s="106"/>
      <c r="Z752" s="106"/>
      <c r="AA752" s="106"/>
      <c r="AB752" s="106"/>
    </row>
    <row r="753">
      <c r="A753" s="46"/>
      <c r="B753" s="46"/>
      <c r="C753" s="46"/>
      <c r="D753" s="46"/>
      <c r="E753" s="104"/>
      <c r="F753" s="104"/>
      <c r="G753" s="104"/>
      <c r="H753" s="104"/>
      <c r="I753" s="104"/>
      <c r="J753" s="104"/>
      <c r="K753" s="104"/>
      <c r="L753" s="104"/>
      <c r="M753" s="104"/>
      <c r="N753" s="104"/>
      <c r="O753" s="104"/>
      <c r="P753" s="104"/>
      <c r="Q753" s="106"/>
      <c r="R753" s="106"/>
      <c r="S753" s="106"/>
      <c r="T753" s="106"/>
      <c r="U753" s="106"/>
      <c r="V753" s="106"/>
      <c r="W753" s="106"/>
      <c r="X753" s="106"/>
      <c r="Y753" s="106"/>
      <c r="Z753" s="106"/>
      <c r="AA753" s="106"/>
      <c r="AB753" s="106"/>
    </row>
    <row r="754">
      <c r="A754" s="46"/>
      <c r="B754" s="46"/>
      <c r="C754" s="46"/>
      <c r="D754" s="46"/>
      <c r="E754" s="104"/>
      <c r="F754" s="104"/>
      <c r="G754" s="104"/>
      <c r="H754" s="104"/>
      <c r="I754" s="104"/>
      <c r="J754" s="104"/>
      <c r="K754" s="104"/>
      <c r="L754" s="104"/>
      <c r="M754" s="104"/>
      <c r="N754" s="104"/>
      <c r="O754" s="104"/>
      <c r="P754" s="104"/>
      <c r="Q754" s="106"/>
      <c r="R754" s="106"/>
      <c r="S754" s="106"/>
      <c r="T754" s="106"/>
      <c r="U754" s="106"/>
      <c r="V754" s="106"/>
      <c r="W754" s="106"/>
      <c r="X754" s="106"/>
      <c r="Y754" s="106"/>
      <c r="Z754" s="106"/>
      <c r="AA754" s="106"/>
      <c r="AB754" s="106"/>
    </row>
    <row r="755">
      <c r="A755" s="46"/>
      <c r="B755" s="46"/>
      <c r="C755" s="46"/>
      <c r="D755" s="46"/>
      <c r="E755" s="104"/>
      <c r="F755" s="104"/>
      <c r="G755" s="104"/>
      <c r="H755" s="104"/>
      <c r="I755" s="104"/>
      <c r="J755" s="104"/>
      <c r="K755" s="104"/>
      <c r="L755" s="104"/>
      <c r="M755" s="104"/>
      <c r="N755" s="104"/>
      <c r="O755" s="104"/>
      <c r="P755" s="104"/>
      <c r="Q755" s="106"/>
      <c r="R755" s="106"/>
      <c r="S755" s="106"/>
      <c r="T755" s="106"/>
      <c r="U755" s="106"/>
      <c r="V755" s="106"/>
      <c r="W755" s="106"/>
      <c r="X755" s="106"/>
      <c r="Y755" s="106"/>
      <c r="Z755" s="106"/>
      <c r="AA755" s="106"/>
      <c r="AB755" s="106"/>
    </row>
    <row r="756">
      <c r="A756" s="46"/>
      <c r="B756" s="46"/>
      <c r="C756" s="46"/>
      <c r="D756" s="46"/>
      <c r="E756" s="104"/>
      <c r="F756" s="104"/>
      <c r="G756" s="104"/>
      <c r="H756" s="104"/>
      <c r="I756" s="104"/>
      <c r="J756" s="104"/>
      <c r="K756" s="104"/>
      <c r="L756" s="104"/>
      <c r="M756" s="104"/>
      <c r="N756" s="104"/>
      <c r="O756" s="104"/>
      <c r="P756" s="104"/>
      <c r="Q756" s="106"/>
      <c r="R756" s="106"/>
      <c r="S756" s="106"/>
      <c r="T756" s="106"/>
      <c r="U756" s="106"/>
      <c r="V756" s="106"/>
      <c r="W756" s="106"/>
      <c r="X756" s="106"/>
      <c r="Y756" s="106"/>
      <c r="Z756" s="106"/>
      <c r="AA756" s="106"/>
      <c r="AB756" s="106"/>
    </row>
    <row r="757">
      <c r="A757" s="46"/>
      <c r="B757" s="46"/>
      <c r="C757" s="46"/>
      <c r="D757" s="46"/>
      <c r="E757" s="104"/>
      <c r="F757" s="104"/>
      <c r="G757" s="104"/>
      <c r="H757" s="104"/>
      <c r="I757" s="104"/>
      <c r="J757" s="104"/>
      <c r="K757" s="104"/>
      <c r="L757" s="104"/>
      <c r="M757" s="104"/>
      <c r="N757" s="104"/>
      <c r="O757" s="104"/>
      <c r="P757" s="104"/>
      <c r="Q757" s="106"/>
      <c r="R757" s="106"/>
      <c r="S757" s="106"/>
      <c r="T757" s="106"/>
      <c r="U757" s="106"/>
      <c r="V757" s="106"/>
      <c r="W757" s="106"/>
      <c r="X757" s="106"/>
      <c r="Y757" s="106"/>
      <c r="Z757" s="106"/>
      <c r="AA757" s="106"/>
      <c r="AB757" s="106"/>
    </row>
    <row r="758">
      <c r="A758" s="46"/>
      <c r="B758" s="46"/>
      <c r="C758" s="46"/>
      <c r="D758" s="46"/>
      <c r="E758" s="104"/>
      <c r="F758" s="104"/>
      <c r="G758" s="104"/>
      <c r="H758" s="104"/>
      <c r="I758" s="104"/>
      <c r="J758" s="104"/>
      <c r="K758" s="104"/>
      <c r="L758" s="104"/>
      <c r="M758" s="104"/>
      <c r="N758" s="104"/>
      <c r="O758" s="104"/>
      <c r="P758" s="104"/>
      <c r="Q758" s="106"/>
      <c r="R758" s="106"/>
      <c r="S758" s="106"/>
      <c r="T758" s="106"/>
      <c r="U758" s="106"/>
      <c r="V758" s="106"/>
      <c r="W758" s="106"/>
      <c r="X758" s="106"/>
      <c r="Y758" s="106"/>
      <c r="Z758" s="106"/>
      <c r="AA758" s="106"/>
      <c r="AB758" s="106"/>
    </row>
    <row r="759">
      <c r="A759" s="46"/>
      <c r="B759" s="46"/>
      <c r="C759" s="46"/>
      <c r="D759" s="46"/>
      <c r="E759" s="104"/>
      <c r="F759" s="104"/>
      <c r="G759" s="104"/>
      <c r="H759" s="104"/>
      <c r="I759" s="104"/>
      <c r="J759" s="104"/>
      <c r="K759" s="104"/>
      <c r="L759" s="104"/>
      <c r="M759" s="104"/>
      <c r="N759" s="104"/>
      <c r="O759" s="104"/>
      <c r="P759" s="104"/>
      <c r="Q759" s="106"/>
      <c r="R759" s="106"/>
      <c r="S759" s="106"/>
      <c r="T759" s="106"/>
      <c r="U759" s="106"/>
      <c r="V759" s="106"/>
      <c r="W759" s="106"/>
      <c r="X759" s="106"/>
      <c r="Y759" s="106"/>
      <c r="Z759" s="106"/>
      <c r="AA759" s="106"/>
      <c r="AB759" s="106"/>
    </row>
    <row r="760">
      <c r="A760" s="46"/>
      <c r="B760" s="46"/>
      <c r="C760" s="46"/>
      <c r="D760" s="46"/>
      <c r="E760" s="104"/>
      <c r="F760" s="104"/>
      <c r="G760" s="104"/>
      <c r="H760" s="104"/>
      <c r="I760" s="104"/>
      <c r="J760" s="104"/>
      <c r="K760" s="104"/>
      <c r="L760" s="104"/>
      <c r="M760" s="104"/>
      <c r="N760" s="104"/>
      <c r="O760" s="104"/>
      <c r="P760" s="104"/>
      <c r="Q760" s="106"/>
      <c r="R760" s="106"/>
      <c r="S760" s="106"/>
      <c r="T760" s="106"/>
      <c r="U760" s="106"/>
      <c r="V760" s="106"/>
      <c r="W760" s="106"/>
      <c r="X760" s="106"/>
      <c r="Y760" s="106"/>
      <c r="Z760" s="106"/>
      <c r="AA760" s="106"/>
      <c r="AB760" s="106"/>
    </row>
    <row r="761">
      <c r="A761" s="46"/>
      <c r="B761" s="46"/>
      <c r="C761" s="46"/>
      <c r="D761" s="46"/>
      <c r="E761" s="104"/>
      <c r="F761" s="104"/>
      <c r="G761" s="104"/>
      <c r="H761" s="104"/>
      <c r="I761" s="104"/>
      <c r="J761" s="104"/>
      <c r="K761" s="104"/>
      <c r="L761" s="104"/>
      <c r="M761" s="104"/>
      <c r="N761" s="104"/>
      <c r="O761" s="104"/>
      <c r="P761" s="104"/>
      <c r="Q761" s="106"/>
      <c r="R761" s="106"/>
      <c r="S761" s="106"/>
      <c r="T761" s="106"/>
      <c r="U761" s="106"/>
      <c r="V761" s="106"/>
      <c r="W761" s="106"/>
      <c r="X761" s="106"/>
      <c r="Y761" s="106"/>
      <c r="Z761" s="106"/>
      <c r="AA761" s="106"/>
      <c r="AB761" s="106"/>
    </row>
    <row r="762">
      <c r="A762" s="46"/>
      <c r="B762" s="46"/>
      <c r="C762" s="46"/>
      <c r="D762" s="46"/>
      <c r="E762" s="104"/>
      <c r="F762" s="104"/>
      <c r="G762" s="104"/>
      <c r="H762" s="104"/>
      <c r="I762" s="104"/>
      <c r="J762" s="104"/>
      <c r="K762" s="104"/>
      <c r="L762" s="104"/>
      <c r="M762" s="104"/>
      <c r="N762" s="104"/>
      <c r="O762" s="104"/>
      <c r="P762" s="104"/>
      <c r="Q762" s="106"/>
      <c r="R762" s="106"/>
      <c r="S762" s="106"/>
      <c r="T762" s="106"/>
      <c r="U762" s="106"/>
      <c r="V762" s="106"/>
      <c r="W762" s="106"/>
      <c r="X762" s="106"/>
      <c r="Y762" s="106"/>
      <c r="Z762" s="106"/>
      <c r="AA762" s="106"/>
      <c r="AB762" s="106"/>
    </row>
    <row r="763">
      <c r="A763" s="46"/>
      <c r="B763" s="46"/>
      <c r="C763" s="46"/>
      <c r="D763" s="46"/>
      <c r="E763" s="104"/>
      <c r="F763" s="104"/>
      <c r="G763" s="104"/>
      <c r="H763" s="104"/>
      <c r="I763" s="104"/>
      <c r="J763" s="104"/>
      <c r="K763" s="104"/>
      <c r="L763" s="104"/>
      <c r="M763" s="104"/>
      <c r="N763" s="104"/>
      <c r="O763" s="104"/>
      <c r="P763" s="104"/>
      <c r="Q763" s="106"/>
      <c r="R763" s="106"/>
      <c r="S763" s="106"/>
      <c r="T763" s="106"/>
      <c r="U763" s="106"/>
      <c r="V763" s="106"/>
      <c r="W763" s="106"/>
      <c r="X763" s="106"/>
      <c r="Y763" s="106"/>
      <c r="Z763" s="106"/>
      <c r="AA763" s="106"/>
      <c r="AB763" s="106"/>
    </row>
    <row r="764">
      <c r="A764" s="46"/>
      <c r="B764" s="46"/>
      <c r="C764" s="46"/>
      <c r="D764" s="46"/>
      <c r="E764" s="104"/>
      <c r="F764" s="104"/>
      <c r="G764" s="104"/>
      <c r="H764" s="104"/>
      <c r="I764" s="104"/>
      <c r="J764" s="104"/>
      <c r="K764" s="104"/>
      <c r="L764" s="104"/>
      <c r="M764" s="104"/>
      <c r="N764" s="104"/>
      <c r="O764" s="104"/>
      <c r="P764" s="104"/>
      <c r="Q764" s="106"/>
      <c r="R764" s="106"/>
      <c r="S764" s="106"/>
      <c r="T764" s="106"/>
      <c r="U764" s="106"/>
      <c r="V764" s="106"/>
      <c r="W764" s="106"/>
      <c r="X764" s="106"/>
      <c r="Y764" s="106"/>
      <c r="Z764" s="106"/>
      <c r="AA764" s="106"/>
      <c r="AB764" s="106"/>
    </row>
    <row r="765">
      <c r="A765" s="46"/>
      <c r="B765" s="46"/>
      <c r="C765" s="46"/>
      <c r="D765" s="46"/>
      <c r="E765" s="104"/>
      <c r="F765" s="104"/>
      <c r="G765" s="104"/>
      <c r="H765" s="104"/>
      <c r="I765" s="104"/>
      <c r="J765" s="104"/>
      <c r="K765" s="104"/>
      <c r="L765" s="104"/>
      <c r="M765" s="104"/>
      <c r="N765" s="104"/>
      <c r="O765" s="104"/>
      <c r="P765" s="104"/>
      <c r="Q765" s="106"/>
      <c r="R765" s="106"/>
      <c r="S765" s="106"/>
      <c r="T765" s="106"/>
      <c r="U765" s="106"/>
      <c r="V765" s="106"/>
      <c r="W765" s="106"/>
      <c r="X765" s="106"/>
      <c r="Y765" s="106"/>
      <c r="Z765" s="106"/>
      <c r="AA765" s="106"/>
      <c r="AB765" s="106"/>
    </row>
    <row r="766">
      <c r="A766" s="46"/>
      <c r="B766" s="46"/>
      <c r="C766" s="46"/>
      <c r="D766" s="46"/>
      <c r="E766" s="104"/>
      <c r="F766" s="104"/>
      <c r="G766" s="104"/>
      <c r="H766" s="104"/>
      <c r="I766" s="104"/>
      <c r="J766" s="104"/>
      <c r="K766" s="104"/>
      <c r="L766" s="104"/>
      <c r="M766" s="104"/>
      <c r="N766" s="104"/>
      <c r="O766" s="104"/>
      <c r="P766" s="104"/>
      <c r="Q766" s="106"/>
      <c r="R766" s="106"/>
      <c r="S766" s="106"/>
      <c r="T766" s="106"/>
      <c r="U766" s="106"/>
      <c r="V766" s="106"/>
      <c r="W766" s="106"/>
      <c r="X766" s="106"/>
      <c r="Y766" s="106"/>
      <c r="Z766" s="106"/>
      <c r="AA766" s="106"/>
      <c r="AB766" s="106"/>
    </row>
    <row r="767">
      <c r="A767" s="46"/>
      <c r="B767" s="46"/>
      <c r="C767" s="46"/>
      <c r="D767" s="46"/>
      <c r="E767" s="104"/>
      <c r="F767" s="104"/>
      <c r="G767" s="104"/>
      <c r="H767" s="104"/>
      <c r="I767" s="104"/>
      <c r="J767" s="104"/>
      <c r="K767" s="104"/>
      <c r="L767" s="104"/>
      <c r="M767" s="104"/>
      <c r="N767" s="104"/>
      <c r="O767" s="104"/>
      <c r="P767" s="104"/>
      <c r="Q767" s="106"/>
      <c r="R767" s="106"/>
      <c r="S767" s="106"/>
      <c r="T767" s="106"/>
      <c r="U767" s="106"/>
      <c r="V767" s="106"/>
      <c r="W767" s="106"/>
      <c r="X767" s="106"/>
      <c r="Y767" s="106"/>
      <c r="Z767" s="106"/>
      <c r="AA767" s="106"/>
      <c r="AB767" s="106"/>
    </row>
    <row r="768">
      <c r="A768" s="46"/>
      <c r="B768" s="46"/>
      <c r="C768" s="46"/>
      <c r="D768" s="46"/>
      <c r="E768" s="104"/>
      <c r="F768" s="104"/>
      <c r="G768" s="104"/>
      <c r="H768" s="104"/>
      <c r="I768" s="104"/>
      <c r="J768" s="104"/>
      <c r="K768" s="104"/>
      <c r="L768" s="104"/>
      <c r="M768" s="104"/>
      <c r="N768" s="104"/>
      <c r="O768" s="104"/>
      <c r="P768" s="104"/>
      <c r="Q768" s="106"/>
      <c r="R768" s="106"/>
      <c r="S768" s="106"/>
      <c r="T768" s="106"/>
      <c r="U768" s="106"/>
      <c r="V768" s="106"/>
      <c r="W768" s="106"/>
      <c r="X768" s="106"/>
      <c r="Y768" s="106"/>
      <c r="Z768" s="106"/>
      <c r="AA768" s="106"/>
      <c r="AB768" s="106"/>
    </row>
    <row r="769">
      <c r="A769" s="46"/>
      <c r="B769" s="46"/>
      <c r="C769" s="46"/>
      <c r="D769" s="46"/>
      <c r="E769" s="104"/>
      <c r="F769" s="104"/>
      <c r="G769" s="104"/>
      <c r="H769" s="104"/>
      <c r="I769" s="104"/>
      <c r="J769" s="104"/>
      <c r="K769" s="104"/>
      <c r="L769" s="104"/>
      <c r="M769" s="104"/>
      <c r="N769" s="104"/>
      <c r="O769" s="104"/>
      <c r="P769" s="104"/>
      <c r="Q769" s="106"/>
      <c r="R769" s="106"/>
      <c r="S769" s="106"/>
      <c r="T769" s="106"/>
      <c r="U769" s="106"/>
      <c r="V769" s="106"/>
      <c r="W769" s="106"/>
      <c r="X769" s="106"/>
      <c r="Y769" s="106"/>
      <c r="Z769" s="106"/>
      <c r="AA769" s="106"/>
      <c r="AB769" s="106"/>
    </row>
    <row r="770">
      <c r="A770" s="46"/>
      <c r="B770" s="46"/>
      <c r="C770" s="46"/>
      <c r="D770" s="46"/>
      <c r="E770" s="104"/>
      <c r="F770" s="104"/>
      <c r="G770" s="104"/>
      <c r="H770" s="104"/>
      <c r="I770" s="104"/>
      <c r="J770" s="104"/>
      <c r="K770" s="104"/>
      <c r="L770" s="104"/>
      <c r="M770" s="104"/>
      <c r="N770" s="104"/>
      <c r="O770" s="104"/>
      <c r="P770" s="104"/>
      <c r="Q770" s="106"/>
      <c r="R770" s="106"/>
      <c r="S770" s="106"/>
      <c r="T770" s="106"/>
      <c r="U770" s="106"/>
      <c r="V770" s="106"/>
      <c r="W770" s="106"/>
      <c r="X770" s="106"/>
      <c r="Y770" s="106"/>
      <c r="Z770" s="106"/>
      <c r="AA770" s="106"/>
      <c r="AB770" s="106"/>
    </row>
    <row r="771">
      <c r="A771" s="46"/>
      <c r="B771" s="46"/>
      <c r="C771" s="46"/>
      <c r="D771" s="46"/>
      <c r="E771" s="104"/>
      <c r="F771" s="104"/>
      <c r="G771" s="104"/>
      <c r="H771" s="104"/>
      <c r="I771" s="104"/>
      <c r="J771" s="104"/>
      <c r="K771" s="104"/>
      <c r="L771" s="104"/>
      <c r="M771" s="104"/>
      <c r="N771" s="104"/>
      <c r="O771" s="104"/>
      <c r="P771" s="104"/>
      <c r="Q771" s="106"/>
      <c r="R771" s="106"/>
      <c r="S771" s="106"/>
      <c r="T771" s="106"/>
      <c r="U771" s="106"/>
      <c r="V771" s="106"/>
      <c r="W771" s="106"/>
      <c r="X771" s="106"/>
      <c r="Y771" s="106"/>
      <c r="Z771" s="106"/>
      <c r="AA771" s="106"/>
      <c r="AB771" s="106"/>
    </row>
    <row r="772">
      <c r="A772" s="46"/>
      <c r="B772" s="46"/>
      <c r="C772" s="46"/>
      <c r="D772" s="46"/>
      <c r="E772" s="104"/>
      <c r="F772" s="104"/>
      <c r="G772" s="104"/>
      <c r="H772" s="104"/>
      <c r="I772" s="104"/>
      <c r="J772" s="104"/>
      <c r="K772" s="104"/>
      <c r="L772" s="104"/>
      <c r="M772" s="104"/>
      <c r="N772" s="104"/>
      <c r="O772" s="104"/>
      <c r="P772" s="104"/>
      <c r="Q772" s="106"/>
      <c r="R772" s="106"/>
      <c r="S772" s="106"/>
      <c r="T772" s="106"/>
      <c r="U772" s="106"/>
      <c r="V772" s="106"/>
      <c r="W772" s="106"/>
      <c r="X772" s="106"/>
      <c r="Y772" s="106"/>
      <c r="Z772" s="106"/>
      <c r="AA772" s="106"/>
      <c r="AB772" s="106"/>
    </row>
    <row r="773">
      <c r="A773" s="46"/>
      <c r="B773" s="46"/>
      <c r="C773" s="46"/>
      <c r="D773" s="46"/>
      <c r="E773" s="104"/>
      <c r="F773" s="104"/>
      <c r="G773" s="104"/>
      <c r="H773" s="104"/>
      <c r="I773" s="104"/>
      <c r="J773" s="104"/>
      <c r="K773" s="104"/>
      <c r="L773" s="104"/>
      <c r="M773" s="104"/>
      <c r="N773" s="104"/>
      <c r="O773" s="104"/>
      <c r="P773" s="104"/>
      <c r="Q773" s="106"/>
      <c r="R773" s="106"/>
      <c r="S773" s="106"/>
      <c r="T773" s="106"/>
      <c r="U773" s="106"/>
      <c r="V773" s="106"/>
      <c r="W773" s="106"/>
      <c r="X773" s="106"/>
      <c r="Y773" s="106"/>
      <c r="Z773" s="106"/>
      <c r="AA773" s="106"/>
      <c r="AB773" s="106"/>
    </row>
    <row r="774">
      <c r="A774" s="46"/>
      <c r="B774" s="46"/>
      <c r="C774" s="46"/>
      <c r="D774" s="46"/>
      <c r="E774" s="104"/>
      <c r="F774" s="104"/>
      <c r="G774" s="104"/>
      <c r="H774" s="104"/>
      <c r="I774" s="104"/>
      <c r="J774" s="104"/>
      <c r="K774" s="104"/>
      <c r="L774" s="104"/>
      <c r="M774" s="104"/>
      <c r="N774" s="104"/>
      <c r="O774" s="104"/>
      <c r="P774" s="104"/>
      <c r="Q774" s="106"/>
      <c r="R774" s="106"/>
      <c r="S774" s="106"/>
      <c r="T774" s="106"/>
      <c r="U774" s="106"/>
      <c r="V774" s="106"/>
      <c r="W774" s="106"/>
      <c r="X774" s="106"/>
      <c r="Y774" s="106"/>
      <c r="Z774" s="106"/>
      <c r="AA774" s="106"/>
      <c r="AB774" s="106"/>
    </row>
    <row r="775">
      <c r="A775" s="46"/>
      <c r="B775" s="46"/>
      <c r="C775" s="46"/>
      <c r="D775" s="46"/>
      <c r="E775" s="104"/>
      <c r="F775" s="104"/>
      <c r="G775" s="104"/>
      <c r="H775" s="104"/>
      <c r="I775" s="104"/>
      <c r="J775" s="104"/>
      <c r="K775" s="104"/>
      <c r="L775" s="104"/>
      <c r="M775" s="104"/>
      <c r="N775" s="104"/>
      <c r="O775" s="104"/>
      <c r="P775" s="104"/>
      <c r="Q775" s="106"/>
      <c r="R775" s="106"/>
      <c r="S775" s="106"/>
      <c r="T775" s="106"/>
      <c r="U775" s="106"/>
      <c r="V775" s="106"/>
      <c r="W775" s="106"/>
      <c r="X775" s="106"/>
      <c r="Y775" s="106"/>
      <c r="Z775" s="106"/>
      <c r="AA775" s="106"/>
      <c r="AB775" s="106"/>
    </row>
    <row r="776">
      <c r="A776" s="46"/>
      <c r="B776" s="46"/>
      <c r="C776" s="46"/>
      <c r="D776" s="46"/>
      <c r="E776" s="104"/>
      <c r="F776" s="104"/>
      <c r="G776" s="104"/>
      <c r="H776" s="104"/>
      <c r="I776" s="104"/>
      <c r="J776" s="104"/>
      <c r="K776" s="104"/>
      <c r="L776" s="104"/>
      <c r="M776" s="104"/>
      <c r="N776" s="104"/>
      <c r="O776" s="104"/>
      <c r="P776" s="104"/>
      <c r="Q776" s="106"/>
      <c r="R776" s="106"/>
      <c r="S776" s="106"/>
      <c r="T776" s="106"/>
      <c r="U776" s="106"/>
      <c r="V776" s="106"/>
      <c r="W776" s="106"/>
      <c r="X776" s="106"/>
      <c r="Y776" s="106"/>
      <c r="Z776" s="106"/>
      <c r="AA776" s="106"/>
      <c r="AB776" s="106"/>
    </row>
    <row r="777">
      <c r="A777" s="46"/>
      <c r="B777" s="46"/>
      <c r="C777" s="46"/>
      <c r="D777" s="46"/>
      <c r="E777" s="104"/>
      <c r="F777" s="104"/>
      <c r="G777" s="104"/>
      <c r="H777" s="104"/>
      <c r="I777" s="104"/>
      <c r="J777" s="104"/>
      <c r="K777" s="104"/>
      <c r="L777" s="104"/>
      <c r="M777" s="104"/>
      <c r="N777" s="104"/>
      <c r="O777" s="104"/>
      <c r="P777" s="104"/>
      <c r="Q777" s="106"/>
      <c r="R777" s="106"/>
      <c r="S777" s="106"/>
      <c r="T777" s="106"/>
      <c r="U777" s="106"/>
      <c r="V777" s="106"/>
      <c r="W777" s="106"/>
      <c r="X777" s="106"/>
      <c r="Y777" s="106"/>
      <c r="Z777" s="106"/>
      <c r="AA777" s="106"/>
      <c r="AB777" s="106"/>
    </row>
    <row r="778">
      <c r="A778" s="46"/>
      <c r="B778" s="46"/>
      <c r="C778" s="46"/>
      <c r="D778" s="46"/>
      <c r="E778" s="104"/>
      <c r="F778" s="104"/>
      <c r="G778" s="104"/>
      <c r="H778" s="104"/>
      <c r="I778" s="104"/>
      <c r="J778" s="104"/>
      <c r="K778" s="104"/>
      <c r="L778" s="104"/>
      <c r="M778" s="104"/>
      <c r="N778" s="104"/>
      <c r="O778" s="104"/>
      <c r="P778" s="104"/>
      <c r="Q778" s="106"/>
      <c r="R778" s="106"/>
      <c r="S778" s="106"/>
      <c r="T778" s="106"/>
      <c r="U778" s="106"/>
      <c r="V778" s="106"/>
      <c r="W778" s="106"/>
      <c r="X778" s="106"/>
      <c r="Y778" s="106"/>
      <c r="Z778" s="106"/>
      <c r="AA778" s="106"/>
      <c r="AB778" s="106"/>
    </row>
    <row r="779">
      <c r="A779" s="46"/>
      <c r="B779" s="46"/>
      <c r="C779" s="46"/>
      <c r="D779" s="46"/>
      <c r="E779" s="104"/>
      <c r="F779" s="104"/>
      <c r="G779" s="104"/>
      <c r="H779" s="104"/>
      <c r="I779" s="104"/>
      <c r="J779" s="104"/>
      <c r="K779" s="104"/>
      <c r="L779" s="104"/>
      <c r="M779" s="104"/>
      <c r="N779" s="104"/>
      <c r="O779" s="104"/>
      <c r="P779" s="104"/>
      <c r="Q779" s="106"/>
      <c r="R779" s="106"/>
      <c r="S779" s="106"/>
      <c r="T779" s="106"/>
      <c r="U779" s="106"/>
      <c r="V779" s="106"/>
      <c r="W779" s="106"/>
      <c r="X779" s="106"/>
      <c r="Y779" s="106"/>
      <c r="Z779" s="106"/>
      <c r="AA779" s="106"/>
      <c r="AB779" s="106"/>
    </row>
    <row r="780">
      <c r="A780" s="46"/>
      <c r="B780" s="46"/>
      <c r="C780" s="46"/>
      <c r="D780" s="46"/>
      <c r="E780" s="104"/>
      <c r="F780" s="104"/>
      <c r="G780" s="104"/>
      <c r="H780" s="104"/>
      <c r="I780" s="104"/>
      <c r="J780" s="104"/>
      <c r="K780" s="104"/>
      <c r="L780" s="104"/>
      <c r="M780" s="104"/>
      <c r="N780" s="104"/>
      <c r="O780" s="104"/>
      <c r="P780" s="104"/>
      <c r="Q780" s="106"/>
      <c r="R780" s="106"/>
      <c r="S780" s="106"/>
      <c r="T780" s="106"/>
      <c r="U780" s="106"/>
      <c r="V780" s="106"/>
      <c r="W780" s="106"/>
      <c r="X780" s="106"/>
      <c r="Y780" s="106"/>
      <c r="Z780" s="106"/>
      <c r="AA780" s="106"/>
      <c r="AB780" s="106"/>
    </row>
    <row r="781">
      <c r="A781" s="46"/>
      <c r="B781" s="46"/>
      <c r="C781" s="46"/>
      <c r="D781" s="46"/>
      <c r="E781" s="104"/>
      <c r="F781" s="104"/>
      <c r="G781" s="104"/>
      <c r="H781" s="104"/>
      <c r="I781" s="104"/>
      <c r="J781" s="104"/>
      <c r="K781" s="104"/>
      <c r="L781" s="104"/>
      <c r="M781" s="104"/>
      <c r="N781" s="104"/>
      <c r="O781" s="104"/>
      <c r="P781" s="104"/>
      <c r="Q781" s="106"/>
      <c r="R781" s="106"/>
      <c r="S781" s="106"/>
      <c r="T781" s="106"/>
      <c r="U781" s="106"/>
      <c r="V781" s="106"/>
      <c r="W781" s="106"/>
      <c r="X781" s="106"/>
      <c r="Y781" s="106"/>
      <c r="Z781" s="106"/>
      <c r="AA781" s="106"/>
      <c r="AB781" s="106"/>
    </row>
    <row r="782">
      <c r="A782" s="46"/>
      <c r="B782" s="46"/>
      <c r="C782" s="46"/>
      <c r="D782" s="46"/>
      <c r="E782" s="104"/>
      <c r="F782" s="104"/>
      <c r="G782" s="104"/>
      <c r="H782" s="104"/>
      <c r="I782" s="104"/>
      <c r="J782" s="104"/>
      <c r="K782" s="104"/>
      <c r="L782" s="104"/>
      <c r="M782" s="104"/>
      <c r="N782" s="104"/>
      <c r="O782" s="104"/>
      <c r="P782" s="104"/>
      <c r="Q782" s="106"/>
      <c r="R782" s="106"/>
      <c r="S782" s="106"/>
      <c r="T782" s="106"/>
      <c r="U782" s="106"/>
      <c r="V782" s="106"/>
      <c r="W782" s="106"/>
      <c r="X782" s="106"/>
      <c r="Y782" s="106"/>
      <c r="Z782" s="106"/>
      <c r="AA782" s="106"/>
      <c r="AB782" s="106"/>
    </row>
    <row r="783">
      <c r="A783" s="46"/>
      <c r="B783" s="46"/>
      <c r="C783" s="46"/>
      <c r="D783" s="46"/>
      <c r="E783" s="104"/>
      <c r="F783" s="104"/>
      <c r="G783" s="104"/>
      <c r="H783" s="104"/>
      <c r="I783" s="104"/>
      <c r="J783" s="104"/>
      <c r="K783" s="104"/>
      <c r="L783" s="104"/>
      <c r="M783" s="104"/>
      <c r="N783" s="104"/>
      <c r="O783" s="104"/>
      <c r="P783" s="104"/>
      <c r="Q783" s="106"/>
      <c r="R783" s="106"/>
      <c r="S783" s="106"/>
      <c r="T783" s="106"/>
      <c r="U783" s="106"/>
      <c r="V783" s="106"/>
      <c r="W783" s="106"/>
      <c r="X783" s="106"/>
      <c r="Y783" s="106"/>
      <c r="Z783" s="106"/>
      <c r="AA783" s="106"/>
      <c r="AB783" s="106"/>
    </row>
    <row r="784">
      <c r="A784" s="46"/>
      <c r="B784" s="46"/>
      <c r="C784" s="46"/>
      <c r="D784" s="46"/>
      <c r="E784" s="104"/>
      <c r="F784" s="104"/>
      <c r="G784" s="104"/>
      <c r="H784" s="104"/>
      <c r="I784" s="104"/>
      <c r="J784" s="104"/>
      <c r="K784" s="104"/>
      <c r="L784" s="104"/>
      <c r="M784" s="104"/>
      <c r="N784" s="104"/>
      <c r="O784" s="104"/>
      <c r="P784" s="104"/>
      <c r="Q784" s="106"/>
      <c r="R784" s="106"/>
      <c r="S784" s="106"/>
      <c r="T784" s="106"/>
      <c r="U784" s="106"/>
      <c r="V784" s="106"/>
      <c r="W784" s="106"/>
      <c r="X784" s="106"/>
      <c r="Y784" s="106"/>
      <c r="Z784" s="106"/>
      <c r="AA784" s="106"/>
      <c r="AB784" s="106"/>
    </row>
    <row r="785">
      <c r="A785" s="46"/>
      <c r="B785" s="46"/>
      <c r="C785" s="46"/>
      <c r="D785" s="46"/>
      <c r="E785" s="104"/>
      <c r="F785" s="104"/>
      <c r="G785" s="104"/>
      <c r="H785" s="104"/>
      <c r="I785" s="104"/>
      <c r="J785" s="104"/>
      <c r="K785" s="104"/>
      <c r="L785" s="104"/>
      <c r="M785" s="104"/>
      <c r="N785" s="104"/>
      <c r="O785" s="104"/>
      <c r="P785" s="104"/>
      <c r="Q785" s="106"/>
      <c r="R785" s="106"/>
      <c r="S785" s="106"/>
      <c r="T785" s="106"/>
      <c r="U785" s="106"/>
      <c r="V785" s="106"/>
      <c r="W785" s="106"/>
      <c r="X785" s="106"/>
      <c r="Y785" s="106"/>
      <c r="Z785" s="106"/>
      <c r="AA785" s="106"/>
      <c r="AB785" s="106"/>
    </row>
    <row r="786">
      <c r="A786" s="46"/>
      <c r="B786" s="46"/>
      <c r="C786" s="46"/>
      <c r="D786" s="46"/>
      <c r="E786" s="104"/>
      <c r="F786" s="104"/>
      <c r="G786" s="104"/>
      <c r="H786" s="104"/>
      <c r="I786" s="104"/>
      <c r="J786" s="104"/>
      <c r="K786" s="104"/>
      <c r="L786" s="104"/>
      <c r="M786" s="104"/>
      <c r="N786" s="104"/>
      <c r="O786" s="104"/>
      <c r="P786" s="104"/>
      <c r="Q786" s="106"/>
      <c r="R786" s="106"/>
      <c r="S786" s="106"/>
      <c r="T786" s="106"/>
      <c r="U786" s="106"/>
      <c r="V786" s="106"/>
      <c r="W786" s="106"/>
      <c r="X786" s="106"/>
      <c r="Y786" s="106"/>
      <c r="Z786" s="106"/>
      <c r="AA786" s="106"/>
      <c r="AB786" s="106"/>
    </row>
    <row r="787">
      <c r="A787" s="46"/>
      <c r="B787" s="46"/>
      <c r="C787" s="46"/>
      <c r="D787" s="46"/>
      <c r="E787" s="104"/>
      <c r="F787" s="104"/>
      <c r="G787" s="104"/>
      <c r="H787" s="104"/>
      <c r="I787" s="104"/>
      <c r="J787" s="104"/>
      <c r="K787" s="104"/>
      <c r="L787" s="104"/>
      <c r="M787" s="104"/>
      <c r="N787" s="104"/>
      <c r="O787" s="104"/>
      <c r="P787" s="104"/>
      <c r="Q787" s="106"/>
      <c r="R787" s="106"/>
      <c r="S787" s="106"/>
      <c r="T787" s="106"/>
      <c r="U787" s="106"/>
      <c r="V787" s="106"/>
      <c r="W787" s="106"/>
      <c r="X787" s="106"/>
      <c r="Y787" s="106"/>
      <c r="Z787" s="106"/>
      <c r="AA787" s="106"/>
      <c r="AB787" s="106"/>
    </row>
    <row r="788">
      <c r="A788" s="46"/>
      <c r="B788" s="46"/>
      <c r="C788" s="46"/>
      <c r="D788" s="46"/>
      <c r="E788" s="104"/>
      <c r="F788" s="104"/>
      <c r="G788" s="104"/>
      <c r="H788" s="104"/>
      <c r="I788" s="104"/>
      <c r="J788" s="104"/>
      <c r="K788" s="104"/>
      <c r="L788" s="104"/>
      <c r="M788" s="104"/>
      <c r="N788" s="104"/>
      <c r="O788" s="104"/>
      <c r="P788" s="104"/>
      <c r="Q788" s="106"/>
      <c r="R788" s="106"/>
      <c r="S788" s="106"/>
      <c r="T788" s="106"/>
      <c r="U788" s="106"/>
      <c r="V788" s="106"/>
      <c r="W788" s="106"/>
      <c r="X788" s="106"/>
      <c r="Y788" s="106"/>
      <c r="Z788" s="106"/>
      <c r="AA788" s="106"/>
      <c r="AB788" s="106"/>
    </row>
    <row r="789">
      <c r="A789" s="46"/>
      <c r="B789" s="46"/>
      <c r="C789" s="46"/>
      <c r="D789" s="46"/>
      <c r="E789" s="104"/>
      <c r="F789" s="104"/>
      <c r="G789" s="104"/>
      <c r="H789" s="104"/>
      <c r="I789" s="104"/>
      <c r="J789" s="104"/>
      <c r="K789" s="104"/>
      <c r="L789" s="104"/>
      <c r="M789" s="104"/>
      <c r="N789" s="104"/>
      <c r="O789" s="104"/>
      <c r="P789" s="104"/>
      <c r="Q789" s="106"/>
      <c r="R789" s="106"/>
      <c r="S789" s="106"/>
      <c r="T789" s="106"/>
      <c r="U789" s="106"/>
      <c r="V789" s="106"/>
      <c r="W789" s="106"/>
      <c r="X789" s="106"/>
      <c r="Y789" s="106"/>
      <c r="Z789" s="106"/>
      <c r="AA789" s="106"/>
      <c r="AB789" s="106"/>
    </row>
    <row r="790">
      <c r="A790" s="46"/>
      <c r="B790" s="46"/>
      <c r="C790" s="46"/>
      <c r="D790" s="46"/>
      <c r="E790" s="104"/>
      <c r="F790" s="104"/>
      <c r="G790" s="104"/>
      <c r="H790" s="104"/>
      <c r="I790" s="104"/>
      <c r="J790" s="104"/>
      <c r="K790" s="104"/>
      <c r="L790" s="104"/>
      <c r="M790" s="104"/>
      <c r="N790" s="104"/>
      <c r="O790" s="104"/>
      <c r="P790" s="104"/>
      <c r="Q790" s="106"/>
      <c r="R790" s="106"/>
      <c r="S790" s="106"/>
      <c r="T790" s="106"/>
      <c r="U790" s="106"/>
      <c r="V790" s="106"/>
      <c r="W790" s="106"/>
      <c r="X790" s="106"/>
      <c r="Y790" s="106"/>
      <c r="Z790" s="106"/>
      <c r="AA790" s="106"/>
      <c r="AB790" s="106"/>
    </row>
    <row r="791">
      <c r="A791" s="46"/>
      <c r="B791" s="46"/>
      <c r="C791" s="46"/>
      <c r="D791" s="46"/>
      <c r="E791" s="104"/>
      <c r="F791" s="104"/>
      <c r="G791" s="104"/>
      <c r="H791" s="104"/>
      <c r="I791" s="104"/>
      <c r="J791" s="104"/>
      <c r="K791" s="104"/>
      <c r="L791" s="104"/>
      <c r="M791" s="104"/>
      <c r="N791" s="104"/>
      <c r="O791" s="104"/>
      <c r="P791" s="104"/>
      <c r="Q791" s="106"/>
      <c r="R791" s="106"/>
      <c r="S791" s="106"/>
      <c r="T791" s="106"/>
      <c r="U791" s="106"/>
      <c r="V791" s="106"/>
      <c r="W791" s="106"/>
      <c r="X791" s="106"/>
      <c r="Y791" s="106"/>
      <c r="Z791" s="106"/>
      <c r="AA791" s="106"/>
      <c r="AB791" s="106"/>
    </row>
    <row r="792">
      <c r="A792" s="46"/>
      <c r="B792" s="46"/>
      <c r="C792" s="46"/>
      <c r="D792" s="46"/>
      <c r="E792" s="104"/>
      <c r="F792" s="104"/>
      <c r="G792" s="104"/>
      <c r="H792" s="104"/>
      <c r="I792" s="104"/>
      <c r="J792" s="104"/>
      <c r="K792" s="104"/>
      <c r="L792" s="104"/>
      <c r="M792" s="104"/>
      <c r="N792" s="104"/>
      <c r="O792" s="104"/>
      <c r="P792" s="104"/>
      <c r="Q792" s="106"/>
      <c r="R792" s="106"/>
      <c r="S792" s="106"/>
      <c r="T792" s="106"/>
      <c r="U792" s="106"/>
      <c r="V792" s="106"/>
      <c r="W792" s="106"/>
      <c r="X792" s="106"/>
      <c r="Y792" s="106"/>
      <c r="Z792" s="106"/>
      <c r="AA792" s="106"/>
      <c r="AB792" s="106"/>
    </row>
    <row r="793">
      <c r="A793" s="46"/>
      <c r="B793" s="46"/>
      <c r="C793" s="46"/>
      <c r="D793" s="46"/>
      <c r="E793" s="104"/>
      <c r="F793" s="104"/>
      <c r="G793" s="104"/>
      <c r="H793" s="104"/>
      <c r="I793" s="104"/>
      <c r="J793" s="104"/>
      <c r="K793" s="104"/>
      <c r="L793" s="104"/>
      <c r="M793" s="104"/>
      <c r="N793" s="104"/>
      <c r="O793" s="104"/>
      <c r="P793" s="104"/>
      <c r="Q793" s="106"/>
      <c r="R793" s="106"/>
      <c r="S793" s="106"/>
      <c r="T793" s="106"/>
      <c r="U793" s="106"/>
      <c r="V793" s="106"/>
      <c r="W793" s="106"/>
      <c r="X793" s="106"/>
      <c r="Y793" s="106"/>
      <c r="Z793" s="106"/>
      <c r="AA793" s="106"/>
      <c r="AB793" s="106"/>
    </row>
    <row r="794">
      <c r="A794" s="46"/>
      <c r="B794" s="46"/>
      <c r="C794" s="46"/>
      <c r="D794" s="46"/>
      <c r="E794" s="104"/>
      <c r="F794" s="104"/>
      <c r="G794" s="104"/>
      <c r="H794" s="104"/>
      <c r="I794" s="104"/>
      <c r="J794" s="104"/>
      <c r="K794" s="104"/>
      <c r="L794" s="104"/>
      <c r="M794" s="104"/>
      <c r="N794" s="104"/>
      <c r="O794" s="104"/>
      <c r="P794" s="104"/>
      <c r="Q794" s="106"/>
      <c r="R794" s="106"/>
      <c r="S794" s="106"/>
      <c r="T794" s="106"/>
      <c r="U794" s="106"/>
      <c r="V794" s="106"/>
      <c r="W794" s="106"/>
      <c r="X794" s="106"/>
      <c r="Y794" s="106"/>
      <c r="Z794" s="106"/>
      <c r="AA794" s="106"/>
      <c r="AB794" s="106"/>
    </row>
    <row r="795">
      <c r="A795" s="46"/>
      <c r="B795" s="46"/>
      <c r="C795" s="46"/>
      <c r="D795" s="46"/>
      <c r="E795" s="104"/>
      <c r="F795" s="104"/>
      <c r="G795" s="104"/>
      <c r="H795" s="104"/>
      <c r="I795" s="104"/>
      <c r="J795" s="104"/>
      <c r="K795" s="104"/>
      <c r="L795" s="104"/>
      <c r="M795" s="104"/>
      <c r="N795" s="104"/>
      <c r="O795" s="104"/>
      <c r="P795" s="104"/>
      <c r="Q795" s="106"/>
      <c r="R795" s="106"/>
      <c r="S795" s="106"/>
      <c r="T795" s="106"/>
      <c r="U795" s="106"/>
      <c r="V795" s="106"/>
      <c r="W795" s="106"/>
      <c r="X795" s="106"/>
      <c r="Y795" s="106"/>
      <c r="Z795" s="106"/>
      <c r="AA795" s="106"/>
      <c r="AB795" s="106"/>
    </row>
    <row r="796">
      <c r="A796" s="46"/>
      <c r="B796" s="46"/>
      <c r="C796" s="46"/>
      <c r="D796" s="46"/>
      <c r="E796" s="104"/>
      <c r="F796" s="104"/>
      <c r="G796" s="104"/>
      <c r="H796" s="104"/>
      <c r="I796" s="104"/>
      <c r="J796" s="104"/>
      <c r="K796" s="104"/>
      <c r="L796" s="104"/>
      <c r="M796" s="104"/>
      <c r="N796" s="104"/>
      <c r="O796" s="104"/>
      <c r="P796" s="104"/>
      <c r="Q796" s="106"/>
      <c r="R796" s="106"/>
      <c r="S796" s="106"/>
      <c r="T796" s="106"/>
      <c r="U796" s="106"/>
      <c r="V796" s="106"/>
      <c r="W796" s="106"/>
      <c r="X796" s="106"/>
      <c r="Y796" s="106"/>
      <c r="Z796" s="106"/>
      <c r="AA796" s="106"/>
      <c r="AB796" s="106"/>
    </row>
    <row r="797">
      <c r="A797" s="46"/>
      <c r="B797" s="46"/>
      <c r="C797" s="46"/>
      <c r="D797" s="46"/>
      <c r="E797" s="104"/>
      <c r="F797" s="104"/>
      <c r="G797" s="104"/>
      <c r="H797" s="104"/>
      <c r="I797" s="104"/>
      <c r="J797" s="104"/>
      <c r="K797" s="104"/>
      <c r="L797" s="104"/>
      <c r="M797" s="104"/>
      <c r="N797" s="104"/>
      <c r="O797" s="104"/>
      <c r="P797" s="104"/>
      <c r="Q797" s="106"/>
      <c r="R797" s="106"/>
      <c r="S797" s="106"/>
      <c r="T797" s="106"/>
      <c r="U797" s="106"/>
      <c r="V797" s="106"/>
      <c r="W797" s="106"/>
      <c r="X797" s="106"/>
      <c r="Y797" s="106"/>
      <c r="Z797" s="106"/>
      <c r="AA797" s="106"/>
      <c r="AB797" s="106"/>
    </row>
    <row r="798">
      <c r="A798" s="46"/>
      <c r="B798" s="46"/>
      <c r="C798" s="46"/>
      <c r="D798" s="46"/>
      <c r="E798" s="104"/>
      <c r="F798" s="104"/>
      <c r="G798" s="104"/>
      <c r="H798" s="104"/>
      <c r="I798" s="104"/>
      <c r="J798" s="104"/>
      <c r="K798" s="104"/>
      <c r="L798" s="104"/>
      <c r="M798" s="104"/>
      <c r="N798" s="104"/>
      <c r="O798" s="104"/>
      <c r="P798" s="104"/>
      <c r="Q798" s="106"/>
      <c r="R798" s="106"/>
      <c r="S798" s="106"/>
      <c r="T798" s="106"/>
      <c r="U798" s="106"/>
      <c r="V798" s="106"/>
      <c r="W798" s="106"/>
      <c r="X798" s="106"/>
      <c r="Y798" s="106"/>
      <c r="Z798" s="106"/>
      <c r="AA798" s="106"/>
      <c r="AB798" s="106"/>
    </row>
    <row r="799">
      <c r="A799" s="46"/>
      <c r="B799" s="46"/>
      <c r="C799" s="46"/>
      <c r="D799" s="46"/>
      <c r="E799" s="104"/>
      <c r="F799" s="104"/>
      <c r="G799" s="104"/>
      <c r="H799" s="104"/>
      <c r="I799" s="104"/>
      <c r="J799" s="104"/>
      <c r="K799" s="104"/>
      <c r="L799" s="104"/>
      <c r="M799" s="104"/>
      <c r="N799" s="104"/>
      <c r="O799" s="104"/>
      <c r="P799" s="104"/>
      <c r="Q799" s="106"/>
      <c r="R799" s="106"/>
      <c r="S799" s="106"/>
      <c r="T799" s="106"/>
      <c r="U799" s="106"/>
      <c r="V799" s="106"/>
      <c r="W799" s="106"/>
      <c r="X799" s="106"/>
      <c r="Y799" s="106"/>
      <c r="Z799" s="106"/>
      <c r="AA799" s="106"/>
      <c r="AB799" s="106"/>
    </row>
    <row r="800">
      <c r="A800" s="46"/>
      <c r="B800" s="46"/>
      <c r="C800" s="46"/>
      <c r="D800" s="46"/>
      <c r="E800" s="104"/>
      <c r="F800" s="104"/>
      <c r="G800" s="104"/>
      <c r="H800" s="104"/>
      <c r="I800" s="104"/>
      <c r="J800" s="104"/>
      <c r="K800" s="104"/>
      <c r="L800" s="104"/>
      <c r="M800" s="104"/>
      <c r="N800" s="104"/>
      <c r="O800" s="104"/>
      <c r="P800" s="104"/>
      <c r="Q800" s="106"/>
      <c r="R800" s="106"/>
      <c r="S800" s="106"/>
      <c r="T800" s="106"/>
      <c r="U800" s="106"/>
      <c r="V800" s="106"/>
      <c r="W800" s="106"/>
      <c r="X800" s="106"/>
      <c r="Y800" s="106"/>
      <c r="Z800" s="106"/>
      <c r="AA800" s="106"/>
      <c r="AB800" s="106"/>
    </row>
    <row r="801">
      <c r="A801" s="46"/>
      <c r="B801" s="46"/>
      <c r="C801" s="46"/>
      <c r="D801" s="46"/>
      <c r="E801" s="104"/>
      <c r="F801" s="104"/>
      <c r="G801" s="104"/>
      <c r="H801" s="104"/>
      <c r="I801" s="104"/>
      <c r="J801" s="104"/>
      <c r="K801" s="104"/>
      <c r="L801" s="104"/>
      <c r="M801" s="104"/>
      <c r="N801" s="104"/>
      <c r="O801" s="104"/>
      <c r="P801" s="104"/>
      <c r="Q801" s="106"/>
      <c r="R801" s="106"/>
      <c r="S801" s="106"/>
      <c r="T801" s="106"/>
      <c r="U801" s="106"/>
      <c r="V801" s="106"/>
      <c r="W801" s="106"/>
      <c r="X801" s="106"/>
      <c r="Y801" s="106"/>
      <c r="Z801" s="106"/>
      <c r="AA801" s="106"/>
      <c r="AB801" s="106"/>
    </row>
    <row r="802">
      <c r="A802" s="46"/>
      <c r="B802" s="46"/>
      <c r="C802" s="46"/>
      <c r="D802" s="46"/>
      <c r="E802" s="104"/>
      <c r="F802" s="104"/>
      <c r="G802" s="104"/>
      <c r="H802" s="104"/>
      <c r="I802" s="104"/>
      <c r="J802" s="104"/>
      <c r="K802" s="104"/>
      <c r="L802" s="104"/>
      <c r="M802" s="104"/>
      <c r="N802" s="104"/>
      <c r="O802" s="104"/>
      <c r="P802" s="104"/>
      <c r="Q802" s="106"/>
      <c r="R802" s="106"/>
      <c r="S802" s="106"/>
      <c r="T802" s="106"/>
      <c r="U802" s="106"/>
      <c r="V802" s="106"/>
      <c r="W802" s="106"/>
      <c r="X802" s="106"/>
      <c r="Y802" s="106"/>
      <c r="Z802" s="106"/>
      <c r="AA802" s="106"/>
      <c r="AB802" s="106"/>
    </row>
    <row r="803">
      <c r="A803" s="46"/>
      <c r="B803" s="46"/>
      <c r="C803" s="46"/>
      <c r="D803" s="46"/>
      <c r="E803" s="104"/>
      <c r="F803" s="104"/>
      <c r="G803" s="104"/>
      <c r="H803" s="104"/>
      <c r="I803" s="104"/>
      <c r="J803" s="104"/>
      <c r="K803" s="104"/>
      <c r="L803" s="104"/>
      <c r="M803" s="104"/>
      <c r="N803" s="104"/>
      <c r="O803" s="104"/>
      <c r="P803" s="104"/>
      <c r="Q803" s="106"/>
      <c r="R803" s="106"/>
      <c r="S803" s="106"/>
      <c r="T803" s="106"/>
      <c r="U803" s="106"/>
      <c r="V803" s="106"/>
      <c r="W803" s="106"/>
      <c r="X803" s="106"/>
      <c r="Y803" s="106"/>
      <c r="Z803" s="106"/>
      <c r="AA803" s="106"/>
      <c r="AB803" s="106"/>
    </row>
    <row r="804">
      <c r="A804" s="46"/>
      <c r="B804" s="46"/>
      <c r="C804" s="46"/>
      <c r="D804" s="46"/>
      <c r="E804" s="104"/>
      <c r="F804" s="104"/>
      <c r="G804" s="104"/>
      <c r="H804" s="104"/>
      <c r="I804" s="104"/>
      <c r="J804" s="104"/>
      <c r="K804" s="104"/>
      <c r="L804" s="104"/>
      <c r="M804" s="104"/>
      <c r="N804" s="104"/>
      <c r="O804" s="104"/>
      <c r="P804" s="104"/>
      <c r="Q804" s="106"/>
      <c r="R804" s="106"/>
      <c r="S804" s="106"/>
      <c r="T804" s="106"/>
      <c r="U804" s="106"/>
      <c r="V804" s="106"/>
      <c r="W804" s="106"/>
      <c r="X804" s="106"/>
      <c r="Y804" s="106"/>
      <c r="Z804" s="106"/>
      <c r="AA804" s="106"/>
      <c r="AB804" s="106"/>
    </row>
    <row r="805">
      <c r="A805" s="46"/>
      <c r="B805" s="46"/>
      <c r="C805" s="46"/>
      <c r="D805" s="46"/>
      <c r="E805" s="104"/>
      <c r="F805" s="104"/>
      <c r="G805" s="104"/>
      <c r="H805" s="104"/>
      <c r="I805" s="104"/>
      <c r="J805" s="104"/>
      <c r="K805" s="104"/>
      <c r="L805" s="104"/>
      <c r="M805" s="104"/>
      <c r="N805" s="104"/>
      <c r="O805" s="104"/>
      <c r="P805" s="104"/>
      <c r="Q805" s="106"/>
      <c r="R805" s="106"/>
      <c r="S805" s="106"/>
      <c r="T805" s="106"/>
      <c r="U805" s="106"/>
      <c r="V805" s="106"/>
      <c r="W805" s="106"/>
      <c r="X805" s="106"/>
      <c r="Y805" s="106"/>
      <c r="Z805" s="106"/>
      <c r="AA805" s="106"/>
      <c r="AB805" s="106"/>
    </row>
    <row r="806">
      <c r="A806" s="46"/>
      <c r="B806" s="46"/>
      <c r="C806" s="46"/>
      <c r="D806" s="46"/>
      <c r="E806" s="104"/>
      <c r="F806" s="104"/>
      <c r="G806" s="104"/>
      <c r="H806" s="104"/>
      <c r="I806" s="104"/>
      <c r="J806" s="104"/>
      <c r="K806" s="104"/>
      <c r="L806" s="104"/>
      <c r="M806" s="104"/>
      <c r="N806" s="104"/>
      <c r="O806" s="104"/>
      <c r="P806" s="104"/>
      <c r="Q806" s="106"/>
      <c r="R806" s="106"/>
      <c r="S806" s="106"/>
      <c r="T806" s="106"/>
      <c r="U806" s="106"/>
      <c r="V806" s="106"/>
      <c r="W806" s="106"/>
      <c r="X806" s="106"/>
      <c r="Y806" s="106"/>
      <c r="Z806" s="106"/>
      <c r="AA806" s="106"/>
      <c r="AB806" s="106"/>
    </row>
    <row r="807">
      <c r="A807" s="46"/>
      <c r="B807" s="46"/>
      <c r="C807" s="46"/>
      <c r="D807" s="46"/>
      <c r="E807" s="104"/>
      <c r="F807" s="104"/>
      <c r="G807" s="104"/>
      <c r="H807" s="104"/>
      <c r="I807" s="104"/>
      <c r="J807" s="104"/>
      <c r="K807" s="104"/>
      <c r="L807" s="104"/>
      <c r="M807" s="104"/>
      <c r="N807" s="104"/>
      <c r="O807" s="104"/>
      <c r="P807" s="104"/>
      <c r="Q807" s="106"/>
      <c r="R807" s="106"/>
      <c r="S807" s="106"/>
      <c r="T807" s="106"/>
      <c r="U807" s="106"/>
      <c r="V807" s="106"/>
      <c r="W807" s="106"/>
      <c r="X807" s="106"/>
      <c r="Y807" s="106"/>
      <c r="Z807" s="106"/>
      <c r="AA807" s="106"/>
      <c r="AB807" s="106"/>
    </row>
    <row r="808">
      <c r="A808" s="46"/>
      <c r="B808" s="46"/>
      <c r="C808" s="46"/>
      <c r="D808" s="46"/>
      <c r="E808" s="104"/>
      <c r="F808" s="104"/>
      <c r="G808" s="104"/>
      <c r="H808" s="104"/>
      <c r="I808" s="104"/>
      <c r="J808" s="104"/>
      <c r="K808" s="104"/>
      <c r="L808" s="104"/>
      <c r="M808" s="104"/>
      <c r="N808" s="104"/>
      <c r="O808" s="104"/>
      <c r="P808" s="104"/>
      <c r="Q808" s="106"/>
      <c r="R808" s="106"/>
      <c r="S808" s="106"/>
      <c r="T808" s="106"/>
      <c r="U808" s="106"/>
      <c r="V808" s="106"/>
      <c r="W808" s="106"/>
      <c r="X808" s="106"/>
      <c r="Y808" s="106"/>
      <c r="Z808" s="106"/>
      <c r="AA808" s="106"/>
      <c r="AB808" s="106"/>
    </row>
    <row r="809">
      <c r="A809" s="46"/>
      <c r="B809" s="46"/>
      <c r="C809" s="46"/>
      <c r="D809" s="46"/>
      <c r="E809" s="104"/>
      <c r="F809" s="104"/>
      <c r="G809" s="104"/>
      <c r="H809" s="104"/>
      <c r="I809" s="104"/>
      <c r="J809" s="104"/>
      <c r="K809" s="104"/>
      <c r="L809" s="104"/>
      <c r="M809" s="104"/>
      <c r="N809" s="104"/>
      <c r="O809" s="104"/>
      <c r="P809" s="104"/>
      <c r="Q809" s="106"/>
      <c r="R809" s="106"/>
      <c r="S809" s="106"/>
      <c r="T809" s="106"/>
      <c r="U809" s="106"/>
      <c r="V809" s="106"/>
      <c r="W809" s="106"/>
      <c r="X809" s="106"/>
      <c r="Y809" s="106"/>
      <c r="Z809" s="106"/>
      <c r="AA809" s="106"/>
      <c r="AB809" s="106"/>
    </row>
    <row r="810">
      <c r="A810" s="46"/>
      <c r="B810" s="46"/>
      <c r="C810" s="46"/>
      <c r="D810" s="46"/>
      <c r="E810" s="104"/>
      <c r="F810" s="104"/>
      <c r="G810" s="104"/>
      <c r="H810" s="104"/>
      <c r="I810" s="104"/>
      <c r="J810" s="104"/>
      <c r="K810" s="104"/>
      <c r="L810" s="104"/>
      <c r="M810" s="104"/>
      <c r="N810" s="104"/>
      <c r="O810" s="104"/>
      <c r="P810" s="104"/>
      <c r="Q810" s="106"/>
      <c r="R810" s="106"/>
      <c r="S810" s="106"/>
      <c r="T810" s="106"/>
      <c r="U810" s="106"/>
      <c r="V810" s="106"/>
      <c r="W810" s="106"/>
      <c r="X810" s="106"/>
      <c r="Y810" s="106"/>
      <c r="Z810" s="106"/>
      <c r="AA810" s="106"/>
      <c r="AB810" s="106"/>
    </row>
    <row r="811">
      <c r="A811" s="46"/>
      <c r="B811" s="46"/>
      <c r="C811" s="46"/>
      <c r="D811" s="46"/>
      <c r="E811" s="104"/>
      <c r="F811" s="104"/>
      <c r="G811" s="104"/>
      <c r="H811" s="104"/>
      <c r="I811" s="104"/>
      <c r="J811" s="104"/>
      <c r="K811" s="104"/>
      <c r="L811" s="104"/>
      <c r="M811" s="104"/>
      <c r="N811" s="104"/>
      <c r="O811" s="104"/>
      <c r="P811" s="104"/>
      <c r="Q811" s="106"/>
      <c r="R811" s="106"/>
      <c r="S811" s="106"/>
      <c r="T811" s="106"/>
      <c r="U811" s="106"/>
      <c r="V811" s="106"/>
      <c r="W811" s="106"/>
      <c r="X811" s="106"/>
      <c r="Y811" s="106"/>
      <c r="Z811" s="106"/>
      <c r="AA811" s="106"/>
      <c r="AB811" s="106"/>
    </row>
    <row r="812">
      <c r="A812" s="46"/>
      <c r="B812" s="46"/>
      <c r="C812" s="46"/>
      <c r="D812" s="46"/>
      <c r="E812" s="104"/>
      <c r="F812" s="104"/>
      <c r="G812" s="104"/>
      <c r="H812" s="104"/>
      <c r="I812" s="104"/>
      <c r="J812" s="104"/>
      <c r="K812" s="104"/>
      <c r="L812" s="104"/>
      <c r="M812" s="104"/>
      <c r="N812" s="104"/>
      <c r="O812" s="104"/>
      <c r="P812" s="104"/>
      <c r="Q812" s="106"/>
      <c r="R812" s="106"/>
      <c r="S812" s="106"/>
      <c r="T812" s="106"/>
      <c r="U812" s="106"/>
      <c r="V812" s="106"/>
      <c r="W812" s="106"/>
      <c r="X812" s="106"/>
      <c r="Y812" s="106"/>
      <c r="Z812" s="106"/>
      <c r="AA812" s="106"/>
      <c r="AB812" s="106"/>
    </row>
    <row r="813">
      <c r="A813" s="46"/>
      <c r="B813" s="46"/>
      <c r="C813" s="46"/>
      <c r="D813" s="46"/>
      <c r="E813" s="104"/>
      <c r="F813" s="104"/>
      <c r="G813" s="104"/>
      <c r="H813" s="104"/>
      <c r="I813" s="104"/>
      <c r="J813" s="104"/>
      <c r="K813" s="104"/>
      <c r="L813" s="104"/>
      <c r="M813" s="104"/>
      <c r="N813" s="104"/>
      <c r="O813" s="104"/>
      <c r="P813" s="104"/>
      <c r="Q813" s="106"/>
      <c r="R813" s="106"/>
      <c r="S813" s="106"/>
      <c r="T813" s="106"/>
      <c r="U813" s="106"/>
      <c r="V813" s="106"/>
      <c r="W813" s="106"/>
      <c r="X813" s="106"/>
      <c r="Y813" s="106"/>
      <c r="Z813" s="106"/>
      <c r="AA813" s="106"/>
      <c r="AB813" s="106"/>
    </row>
    <row r="814">
      <c r="A814" s="46"/>
      <c r="B814" s="46"/>
      <c r="C814" s="46"/>
      <c r="D814" s="46"/>
      <c r="E814" s="104"/>
      <c r="F814" s="104"/>
      <c r="G814" s="104"/>
      <c r="H814" s="104"/>
      <c r="I814" s="104"/>
      <c r="J814" s="104"/>
      <c r="K814" s="104"/>
      <c r="L814" s="104"/>
      <c r="M814" s="104"/>
      <c r="N814" s="104"/>
      <c r="O814" s="104"/>
      <c r="P814" s="104"/>
      <c r="Q814" s="106"/>
      <c r="R814" s="106"/>
      <c r="S814" s="106"/>
      <c r="T814" s="106"/>
      <c r="U814" s="106"/>
      <c r="V814" s="106"/>
      <c r="W814" s="106"/>
      <c r="X814" s="106"/>
      <c r="Y814" s="106"/>
      <c r="Z814" s="106"/>
      <c r="AA814" s="106"/>
      <c r="AB814" s="106"/>
    </row>
    <row r="815">
      <c r="A815" s="46"/>
      <c r="B815" s="46"/>
      <c r="C815" s="46"/>
      <c r="D815" s="46"/>
      <c r="E815" s="104"/>
      <c r="F815" s="104"/>
      <c r="G815" s="104"/>
      <c r="H815" s="104"/>
      <c r="I815" s="104"/>
      <c r="J815" s="104"/>
      <c r="K815" s="104"/>
      <c r="L815" s="104"/>
      <c r="M815" s="104"/>
      <c r="N815" s="104"/>
      <c r="O815" s="104"/>
      <c r="P815" s="104"/>
      <c r="Q815" s="106"/>
      <c r="R815" s="106"/>
      <c r="S815" s="106"/>
      <c r="T815" s="106"/>
      <c r="U815" s="106"/>
      <c r="V815" s="106"/>
      <c r="W815" s="106"/>
      <c r="X815" s="106"/>
      <c r="Y815" s="106"/>
      <c r="Z815" s="106"/>
      <c r="AA815" s="106"/>
      <c r="AB815" s="106"/>
    </row>
    <row r="816">
      <c r="A816" s="46"/>
      <c r="B816" s="46"/>
      <c r="C816" s="46"/>
      <c r="D816" s="46"/>
      <c r="E816" s="104"/>
      <c r="F816" s="104"/>
      <c r="G816" s="104"/>
      <c r="H816" s="104"/>
      <c r="I816" s="104"/>
      <c r="J816" s="104"/>
      <c r="K816" s="104"/>
      <c r="L816" s="104"/>
      <c r="M816" s="104"/>
      <c r="N816" s="104"/>
      <c r="O816" s="104"/>
      <c r="P816" s="104"/>
      <c r="Q816" s="106"/>
      <c r="R816" s="106"/>
      <c r="S816" s="106"/>
      <c r="T816" s="106"/>
      <c r="U816" s="106"/>
      <c r="V816" s="106"/>
      <c r="W816" s="106"/>
      <c r="X816" s="106"/>
      <c r="Y816" s="106"/>
      <c r="Z816" s="106"/>
      <c r="AA816" s="106"/>
      <c r="AB816" s="106"/>
    </row>
    <row r="817">
      <c r="A817" s="46"/>
      <c r="B817" s="46"/>
      <c r="C817" s="46"/>
      <c r="D817" s="46"/>
      <c r="E817" s="104"/>
      <c r="F817" s="104"/>
      <c r="G817" s="104"/>
      <c r="H817" s="104"/>
      <c r="I817" s="104"/>
      <c r="J817" s="104"/>
      <c r="K817" s="104"/>
      <c r="L817" s="104"/>
      <c r="M817" s="104"/>
      <c r="N817" s="104"/>
      <c r="O817" s="104"/>
      <c r="P817" s="104"/>
      <c r="Q817" s="106"/>
      <c r="R817" s="106"/>
      <c r="S817" s="106"/>
      <c r="T817" s="106"/>
      <c r="U817" s="106"/>
      <c r="V817" s="106"/>
      <c r="W817" s="106"/>
      <c r="X817" s="106"/>
      <c r="Y817" s="106"/>
      <c r="Z817" s="106"/>
      <c r="AA817" s="106"/>
      <c r="AB817" s="106"/>
    </row>
    <row r="818">
      <c r="A818" s="46"/>
      <c r="B818" s="46"/>
      <c r="C818" s="46"/>
      <c r="D818" s="46"/>
      <c r="E818" s="104"/>
      <c r="F818" s="104"/>
      <c r="G818" s="104"/>
      <c r="H818" s="104"/>
      <c r="I818" s="104"/>
      <c r="J818" s="104"/>
      <c r="K818" s="104"/>
      <c r="L818" s="104"/>
      <c r="M818" s="104"/>
      <c r="N818" s="104"/>
      <c r="O818" s="104"/>
      <c r="P818" s="104"/>
      <c r="Q818" s="106"/>
      <c r="R818" s="106"/>
      <c r="S818" s="106"/>
      <c r="T818" s="106"/>
      <c r="U818" s="106"/>
      <c r="V818" s="106"/>
      <c r="W818" s="106"/>
      <c r="X818" s="106"/>
      <c r="Y818" s="106"/>
      <c r="Z818" s="106"/>
      <c r="AA818" s="106"/>
      <c r="AB818" s="106"/>
    </row>
    <row r="819">
      <c r="A819" s="46"/>
      <c r="B819" s="46"/>
      <c r="C819" s="46"/>
      <c r="D819" s="46"/>
      <c r="E819" s="104"/>
      <c r="F819" s="104"/>
      <c r="G819" s="104"/>
      <c r="H819" s="104"/>
      <c r="I819" s="104"/>
      <c r="J819" s="104"/>
      <c r="K819" s="104"/>
      <c r="L819" s="104"/>
      <c r="M819" s="104"/>
      <c r="N819" s="104"/>
      <c r="O819" s="104"/>
      <c r="P819" s="104"/>
      <c r="Q819" s="106"/>
      <c r="R819" s="106"/>
      <c r="S819" s="106"/>
      <c r="T819" s="106"/>
      <c r="U819" s="106"/>
      <c r="V819" s="106"/>
      <c r="W819" s="106"/>
      <c r="X819" s="106"/>
      <c r="Y819" s="106"/>
      <c r="Z819" s="106"/>
      <c r="AA819" s="106"/>
      <c r="AB819" s="106"/>
    </row>
    <row r="820">
      <c r="A820" s="46"/>
      <c r="B820" s="46"/>
      <c r="C820" s="46"/>
      <c r="D820" s="46"/>
      <c r="E820" s="104"/>
      <c r="F820" s="104"/>
      <c r="G820" s="104"/>
      <c r="H820" s="104"/>
      <c r="I820" s="104"/>
      <c r="J820" s="104"/>
      <c r="K820" s="104"/>
      <c r="L820" s="104"/>
      <c r="M820" s="104"/>
      <c r="N820" s="104"/>
      <c r="O820" s="104"/>
      <c r="P820" s="104"/>
      <c r="Q820" s="106"/>
      <c r="R820" s="106"/>
      <c r="S820" s="106"/>
      <c r="T820" s="106"/>
      <c r="U820" s="106"/>
      <c r="V820" s="106"/>
      <c r="W820" s="106"/>
      <c r="X820" s="106"/>
      <c r="Y820" s="106"/>
      <c r="Z820" s="106"/>
      <c r="AA820" s="106"/>
      <c r="AB820" s="106"/>
    </row>
    <row r="821">
      <c r="A821" s="46"/>
      <c r="B821" s="46"/>
      <c r="C821" s="46"/>
      <c r="D821" s="46"/>
      <c r="E821" s="104"/>
      <c r="F821" s="104"/>
      <c r="G821" s="104"/>
      <c r="H821" s="104"/>
      <c r="I821" s="104"/>
      <c r="J821" s="104"/>
      <c r="K821" s="104"/>
      <c r="L821" s="104"/>
      <c r="M821" s="104"/>
      <c r="N821" s="104"/>
      <c r="O821" s="104"/>
      <c r="P821" s="104"/>
      <c r="Q821" s="106"/>
      <c r="R821" s="106"/>
      <c r="S821" s="106"/>
      <c r="T821" s="106"/>
      <c r="U821" s="106"/>
      <c r="V821" s="106"/>
      <c r="W821" s="106"/>
      <c r="X821" s="106"/>
      <c r="Y821" s="106"/>
      <c r="Z821" s="106"/>
      <c r="AA821" s="106"/>
      <c r="AB821" s="106"/>
    </row>
    <row r="822">
      <c r="A822" s="46"/>
      <c r="B822" s="46"/>
      <c r="C822" s="46"/>
      <c r="D822" s="46"/>
      <c r="E822" s="104"/>
      <c r="F822" s="104"/>
      <c r="G822" s="104"/>
      <c r="H822" s="104"/>
      <c r="I822" s="104"/>
      <c r="J822" s="104"/>
      <c r="K822" s="104"/>
      <c r="L822" s="104"/>
      <c r="M822" s="104"/>
      <c r="N822" s="104"/>
      <c r="O822" s="104"/>
      <c r="P822" s="104"/>
      <c r="Q822" s="106"/>
      <c r="R822" s="106"/>
      <c r="S822" s="106"/>
      <c r="T822" s="106"/>
      <c r="U822" s="106"/>
      <c r="V822" s="106"/>
      <c r="W822" s="106"/>
      <c r="X822" s="106"/>
      <c r="Y822" s="106"/>
      <c r="Z822" s="106"/>
      <c r="AA822" s="106"/>
      <c r="AB822" s="106"/>
    </row>
    <row r="823">
      <c r="A823" s="46"/>
      <c r="B823" s="46"/>
      <c r="C823" s="46"/>
      <c r="D823" s="46"/>
      <c r="E823" s="104"/>
      <c r="F823" s="104"/>
      <c r="G823" s="104"/>
      <c r="H823" s="104"/>
      <c r="I823" s="104"/>
      <c r="J823" s="104"/>
      <c r="K823" s="104"/>
      <c r="L823" s="104"/>
      <c r="M823" s="104"/>
      <c r="N823" s="104"/>
      <c r="O823" s="104"/>
      <c r="P823" s="104"/>
      <c r="Q823" s="106"/>
      <c r="R823" s="106"/>
      <c r="S823" s="106"/>
      <c r="T823" s="106"/>
      <c r="U823" s="106"/>
      <c r="V823" s="106"/>
      <c r="W823" s="106"/>
      <c r="X823" s="106"/>
      <c r="Y823" s="106"/>
      <c r="Z823" s="106"/>
      <c r="AA823" s="106"/>
      <c r="AB823" s="106"/>
    </row>
    <row r="824">
      <c r="A824" s="46"/>
      <c r="B824" s="46"/>
      <c r="C824" s="46"/>
      <c r="D824" s="46"/>
      <c r="E824" s="104"/>
      <c r="F824" s="104"/>
      <c r="G824" s="104"/>
      <c r="H824" s="104"/>
      <c r="I824" s="104"/>
      <c r="J824" s="104"/>
      <c r="K824" s="104"/>
      <c r="L824" s="104"/>
      <c r="M824" s="104"/>
      <c r="N824" s="104"/>
      <c r="O824" s="104"/>
      <c r="P824" s="104"/>
      <c r="Q824" s="106"/>
      <c r="R824" s="106"/>
      <c r="S824" s="106"/>
      <c r="T824" s="106"/>
      <c r="U824" s="106"/>
      <c r="V824" s="106"/>
      <c r="W824" s="106"/>
      <c r="X824" s="106"/>
      <c r="Y824" s="106"/>
      <c r="Z824" s="106"/>
      <c r="AA824" s="106"/>
      <c r="AB824" s="106"/>
    </row>
    <row r="825">
      <c r="A825" s="46"/>
      <c r="B825" s="46"/>
      <c r="C825" s="46"/>
      <c r="D825" s="46"/>
      <c r="E825" s="104"/>
      <c r="F825" s="104"/>
      <c r="G825" s="104"/>
      <c r="H825" s="104"/>
      <c r="I825" s="104"/>
      <c r="J825" s="104"/>
      <c r="K825" s="104"/>
      <c r="L825" s="104"/>
      <c r="M825" s="104"/>
      <c r="N825" s="104"/>
      <c r="O825" s="104"/>
      <c r="P825" s="104"/>
      <c r="Q825" s="106"/>
      <c r="R825" s="106"/>
      <c r="S825" s="106"/>
      <c r="T825" s="106"/>
      <c r="U825" s="106"/>
      <c r="V825" s="106"/>
      <c r="W825" s="106"/>
      <c r="X825" s="106"/>
      <c r="Y825" s="106"/>
      <c r="Z825" s="106"/>
      <c r="AA825" s="106"/>
      <c r="AB825" s="106"/>
    </row>
    <row r="826">
      <c r="A826" s="46"/>
      <c r="B826" s="46"/>
      <c r="C826" s="46"/>
      <c r="D826" s="46"/>
      <c r="E826" s="104"/>
      <c r="F826" s="104"/>
      <c r="G826" s="104"/>
      <c r="H826" s="104"/>
      <c r="I826" s="104"/>
      <c r="J826" s="104"/>
      <c r="K826" s="104"/>
      <c r="L826" s="104"/>
      <c r="M826" s="104"/>
      <c r="N826" s="104"/>
      <c r="O826" s="104"/>
      <c r="P826" s="104"/>
      <c r="Q826" s="106"/>
      <c r="R826" s="106"/>
      <c r="S826" s="106"/>
      <c r="T826" s="106"/>
      <c r="U826" s="106"/>
      <c r="V826" s="106"/>
      <c r="W826" s="106"/>
      <c r="X826" s="106"/>
      <c r="Y826" s="106"/>
      <c r="Z826" s="106"/>
      <c r="AA826" s="106"/>
      <c r="AB826" s="106"/>
    </row>
    <row r="827">
      <c r="A827" s="46"/>
      <c r="B827" s="46"/>
      <c r="C827" s="46"/>
      <c r="D827" s="46"/>
      <c r="E827" s="104"/>
      <c r="F827" s="104"/>
      <c r="G827" s="104"/>
      <c r="H827" s="104"/>
      <c r="I827" s="104"/>
      <c r="J827" s="104"/>
      <c r="K827" s="104"/>
      <c r="L827" s="104"/>
      <c r="M827" s="104"/>
      <c r="N827" s="104"/>
      <c r="O827" s="104"/>
      <c r="P827" s="104"/>
      <c r="Q827" s="106"/>
      <c r="R827" s="106"/>
      <c r="S827" s="106"/>
      <c r="T827" s="106"/>
      <c r="U827" s="106"/>
      <c r="V827" s="106"/>
      <c r="W827" s="106"/>
      <c r="X827" s="106"/>
      <c r="Y827" s="106"/>
      <c r="Z827" s="106"/>
      <c r="AA827" s="106"/>
      <c r="AB827" s="106"/>
    </row>
    <row r="828">
      <c r="A828" s="46"/>
      <c r="B828" s="46"/>
      <c r="C828" s="46"/>
      <c r="D828" s="46"/>
      <c r="E828" s="104"/>
      <c r="F828" s="104"/>
      <c r="G828" s="104"/>
      <c r="H828" s="104"/>
      <c r="I828" s="104"/>
      <c r="J828" s="104"/>
      <c r="K828" s="104"/>
      <c r="L828" s="104"/>
      <c r="M828" s="104"/>
      <c r="N828" s="104"/>
      <c r="O828" s="104"/>
      <c r="P828" s="104"/>
      <c r="Q828" s="106"/>
      <c r="R828" s="106"/>
      <c r="S828" s="106"/>
      <c r="T828" s="106"/>
      <c r="U828" s="106"/>
      <c r="V828" s="106"/>
      <c r="W828" s="106"/>
      <c r="X828" s="106"/>
      <c r="Y828" s="106"/>
      <c r="Z828" s="106"/>
      <c r="AA828" s="106"/>
      <c r="AB828" s="106"/>
    </row>
    <row r="829">
      <c r="A829" s="46"/>
      <c r="B829" s="46"/>
      <c r="C829" s="46"/>
      <c r="D829" s="46"/>
      <c r="E829" s="104"/>
      <c r="F829" s="104"/>
      <c r="G829" s="104"/>
      <c r="H829" s="104"/>
      <c r="I829" s="104"/>
      <c r="J829" s="104"/>
      <c r="K829" s="104"/>
      <c r="L829" s="104"/>
      <c r="M829" s="104"/>
      <c r="N829" s="104"/>
      <c r="O829" s="104"/>
      <c r="P829" s="104"/>
      <c r="Q829" s="106"/>
      <c r="R829" s="106"/>
      <c r="S829" s="106"/>
      <c r="T829" s="106"/>
      <c r="U829" s="106"/>
      <c r="V829" s="106"/>
      <c r="W829" s="106"/>
      <c r="X829" s="106"/>
      <c r="Y829" s="106"/>
      <c r="Z829" s="106"/>
      <c r="AA829" s="106"/>
      <c r="AB829" s="106"/>
    </row>
    <row r="830">
      <c r="A830" s="46"/>
      <c r="B830" s="46"/>
      <c r="C830" s="46"/>
      <c r="D830" s="46"/>
      <c r="E830" s="104"/>
      <c r="F830" s="104"/>
      <c r="G830" s="104"/>
      <c r="H830" s="104"/>
      <c r="I830" s="104"/>
      <c r="J830" s="104"/>
      <c r="K830" s="104"/>
      <c r="L830" s="104"/>
      <c r="M830" s="104"/>
      <c r="N830" s="104"/>
      <c r="O830" s="104"/>
      <c r="P830" s="104"/>
      <c r="Q830" s="106"/>
      <c r="R830" s="106"/>
      <c r="S830" s="106"/>
      <c r="T830" s="106"/>
      <c r="U830" s="106"/>
      <c r="V830" s="106"/>
      <c r="W830" s="106"/>
      <c r="X830" s="106"/>
      <c r="Y830" s="106"/>
      <c r="Z830" s="106"/>
      <c r="AA830" s="106"/>
      <c r="AB830" s="106"/>
    </row>
    <row r="831">
      <c r="A831" s="46"/>
      <c r="B831" s="46"/>
      <c r="C831" s="46"/>
      <c r="D831" s="46"/>
      <c r="E831" s="104"/>
      <c r="F831" s="104"/>
      <c r="G831" s="104"/>
      <c r="H831" s="104"/>
      <c r="I831" s="104"/>
      <c r="J831" s="104"/>
      <c r="K831" s="104"/>
      <c r="L831" s="104"/>
      <c r="M831" s="104"/>
      <c r="N831" s="104"/>
      <c r="O831" s="104"/>
      <c r="P831" s="104"/>
      <c r="Q831" s="106"/>
      <c r="R831" s="106"/>
      <c r="S831" s="106"/>
      <c r="T831" s="106"/>
      <c r="U831" s="106"/>
      <c r="V831" s="106"/>
      <c r="W831" s="106"/>
      <c r="X831" s="106"/>
      <c r="Y831" s="106"/>
      <c r="Z831" s="106"/>
      <c r="AA831" s="106"/>
      <c r="AB831" s="106"/>
    </row>
    <row r="832">
      <c r="A832" s="46"/>
      <c r="B832" s="46"/>
      <c r="C832" s="46"/>
      <c r="D832" s="46"/>
      <c r="E832" s="104"/>
      <c r="F832" s="104"/>
      <c r="G832" s="104"/>
      <c r="H832" s="104"/>
      <c r="I832" s="104"/>
      <c r="J832" s="104"/>
      <c r="K832" s="104"/>
      <c r="L832" s="104"/>
      <c r="M832" s="104"/>
      <c r="N832" s="104"/>
      <c r="O832" s="104"/>
      <c r="P832" s="104"/>
      <c r="Q832" s="106"/>
      <c r="R832" s="106"/>
      <c r="S832" s="106"/>
      <c r="T832" s="106"/>
      <c r="U832" s="106"/>
      <c r="V832" s="106"/>
      <c r="W832" s="106"/>
      <c r="X832" s="106"/>
      <c r="Y832" s="106"/>
      <c r="Z832" s="106"/>
      <c r="AA832" s="106"/>
      <c r="AB832" s="106"/>
    </row>
    <row r="833">
      <c r="A833" s="46"/>
      <c r="B833" s="46"/>
      <c r="C833" s="46"/>
      <c r="D833" s="46"/>
      <c r="E833" s="104"/>
      <c r="F833" s="104"/>
      <c r="G833" s="104"/>
      <c r="H833" s="104"/>
      <c r="I833" s="104"/>
      <c r="J833" s="104"/>
      <c r="K833" s="104"/>
      <c r="L833" s="104"/>
      <c r="M833" s="104"/>
      <c r="N833" s="104"/>
      <c r="O833" s="104"/>
      <c r="P833" s="104"/>
      <c r="Q833" s="106"/>
      <c r="R833" s="106"/>
      <c r="S833" s="106"/>
      <c r="T833" s="106"/>
      <c r="U833" s="106"/>
      <c r="V833" s="106"/>
      <c r="W833" s="106"/>
      <c r="X833" s="106"/>
      <c r="Y833" s="106"/>
      <c r="Z833" s="106"/>
      <c r="AA833" s="106"/>
      <c r="AB833" s="106"/>
    </row>
    <row r="834">
      <c r="A834" s="46"/>
      <c r="B834" s="46"/>
      <c r="C834" s="46"/>
      <c r="D834" s="46"/>
      <c r="E834" s="104"/>
      <c r="F834" s="104"/>
      <c r="G834" s="104"/>
      <c r="H834" s="104"/>
      <c r="I834" s="104"/>
      <c r="J834" s="104"/>
      <c r="K834" s="104"/>
      <c r="L834" s="104"/>
      <c r="M834" s="104"/>
      <c r="N834" s="104"/>
      <c r="O834" s="104"/>
      <c r="P834" s="104"/>
      <c r="Q834" s="106"/>
      <c r="R834" s="106"/>
      <c r="S834" s="106"/>
      <c r="T834" s="106"/>
      <c r="U834" s="106"/>
      <c r="V834" s="106"/>
      <c r="W834" s="106"/>
      <c r="X834" s="106"/>
      <c r="Y834" s="106"/>
      <c r="Z834" s="106"/>
      <c r="AA834" s="106"/>
      <c r="AB834" s="106"/>
    </row>
    <row r="835">
      <c r="A835" s="46"/>
      <c r="B835" s="46"/>
      <c r="C835" s="46"/>
      <c r="D835" s="46"/>
      <c r="E835" s="104"/>
      <c r="F835" s="104"/>
      <c r="G835" s="104"/>
      <c r="H835" s="104"/>
      <c r="I835" s="104"/>
      <c r="J835" s="104"/>
      <c r="K835" s="104"/>
      <c r="L835" s="104"/>
      <c r="M835" s="104"/>
      <c r="N835" s="104"/>
      <c r="O835" s="104"/>
      <c r="P835" s="104"/>
      <c r="Q835" s="106"/>
      <c r="R835" s="106"/>
      <c r="S835" s="106"/>
      <c r="T835" s="106"/>
      <c r="U835" s="106"/>
      <c r="V835" s="106"/>
      <c r="W835" s="106"/>
      <c r="X835" s="106"/>
      <c r="Y835" s="106"/>
      <c r="Z835" s="106"/>
      <c r="AA835" s="106"/>
      <c r="AB835" s="106"/>
    </row>
    <row r="836">
      <c r="A836" s="46"/>
      <c r="B836" s="46"/>
      <c r="C836" s="46"/>
      <c r="D836" s="46"/>
      <c r="E836" s="104"/>
      <c r="F836" s="104"/>
      <c r="G836" s="104"/>
      <c r="H836" s="104"/>
      <c r="I836" s="104"/>
      <c r="J836" s="104"/>
      <c r="K836" s="104"/>
      <c r="L836" s="104"/>
      <c r="M836" s="104"/>
      <c r="N836" s="104"/>
      <c r="O836" s="104"/>
      <c r="P836" s="104"/>
      <c r="Q836" s="106"/>
      <c r="R836" s="106"/>
      <c r="S836" s="106"/>
      <c r="T836" s="106"/>
      <c r="U836" s="106"/>
      <c r="V836" s="106"/>
      <c r="W836" s="106"/>
      <c r="X836" s="106"/>
      <c r="Y836" s="106"/>
      <c r="Z836" s="106"/>
      <c r="AA836" s="106"/>
      <c r="AB836" s="106"/>
    </row>
    <row r="837">
      <c r="A837" s="46"/>
      <c r="B837" s="46"/>
      <c r="C837" s="46"/>
      <c r="D837" s="46"/>
      <c r="E837" s="104"/>
      <c r="F837" s="104"/>
      <c r="G837" s="104"/>
      <c r="H837" s="104"/>
      <c r="I837" s="104"/>
      <c r="J837" s="104"/>
      <c r="K837" s="104"/>
      <c r="L837" s="104"/>
      <c r="M837" s="104"/>
      <c r="N837" s="104"/>
      <c r="O837" s="104"/>
      <c r="P837" s="104"/>
      <c r="Q837" s="106"/>
      <c r="R837" s="106"/>
      <c r="S837" s="106"/>
      <c r="T837" s="106"/>
      <c r="U837" s="106"/>
      <c r="V837" s="106"/>
      <c r="W837" s="106"/>
      <c r="X837" s="106"/>
      <c r="Y837" s="106"/>
      <c r="Z837" s="106"/>
      <c r="AA837" s="106"/>
      <c r="AB837" s="106"/>
    </row>
    <row r="838">
      <c r="A838" s="46"/>
      <c r="B838" s="46"/>
      <c r="C838" s="46"/>
      <c r="D838" s="46"/>
      <c r="E838" s="104"/>
      <c r="F838" s="104"/>
      <c r="G838" s="104"/>
      <c r="H838" s="104"/>
      <c r="I838" s="104"/>
      <c r="J838" s="104"/>
      <c r="K838" s="104"/>
      <c r="L838" s="104"/>
      <c r="M838" s="104"/>
      <c r="N838" s="104"/>
      <c r="O838" s="104"/>
      <c r="P838" s="104"/>
      <c r="Q838" s="106"/>
      <c r="R838" s="106"/>
      <c r="S838" s="106"/>
      <c r="T838" s="106"/>
      <c r="U838" s="106"/>
      <c r="V838" s="106"/>
      <c r="W838" s="106"/>
      <c r="X838" s="106"/>
      <c r="Y838" s="106"/>
      <c r="Z838" s="106"/>
      <c r="AA838" s="106"/>
      <c r="AB838" s="106"/>
    </row>
    <row r="839">
      <c r="A839" s="46"/>
      <c r="B839" s="46"/>
      <c r="C839" s="46"/>
      <c r="D839" s="46"/>
      <c r="E839" s="104"/>
      <c r="F839" s="104"/>
      <c r="G839" s="104"/>
      <c r="H839" s="104"/>
      <c r="I839" s="104"/>
      <c r="J839" s="104"/>
      <c r="K839" s="104"/>
      <c r="L839" s="104"/>
      <c r="M839" s="104"/>
      <c r="N839" s="104"/>
      <c r="O839" s="104"/>
      <c r="P839" s="104"/>
      <c r="Q839" s="106"/>
      <c r="R839" s="106"/>
      <c r="S839" s="106"/>
      <c r="T839" s="106"/>
      <c r="U839" s="106"/>
      <c r="V839" s="106"/>
      <c r="W839" s="106"/>
      <c r="X839" s="106"/>
      <c r="Y839" s="106"/>
      <c r="Z839" s="106"/>
      <c r="AA839" s="106"/>
      <c r="AB839" s="106"/>
    </row>
    <row r="840">
      <c r="A840" s="46"/>
      <c r="B840" s="46"/>
      <c r="C840" s="46"/>
      <c r="D840" s="46"/>
      <c r="E840" s="104"/>
      <c r="F840" s="104"/>
      <c r="G840" s="104"/>
      <c r="H840" s="104"/>
      <c r="I840" s="104"/>
      <c r="J840" s="104"/>
      <c r="K840" s="104"/>
      <c r="L840" s="104"/>
      <c r="M840" s="104"/>
      <c r="N840" s="104"/>
      <c r="O840" s="104"/>
      <c r="P840" s="104"/>
      <c r="Q840" s="106"/>
      <c r="R840" s="106"/>
      <c r="S840" s="106"/>
      <c r="T840" s="106"/>
      <c r="U840" s="106"/>
      <c r="V840" s="106"/>
      <c r="W840" s="106"/>
      <c r="X840" s="106"/>
      <c r="Y840" s="106"/>
      <c r="Z840" s="106"/>
      <c r="AA840" s="106"/>
      <c r="AB840" s="106"/>
    </row>
    <row r="841">
      <c r="A841" s="46"/>
      <c r="B841" s="46"/>
      <c r="C841" s="46"/>
      <c r="D841" s="46"/>
      <c r="E841" s="104"/>
      <c r="F841" s="104"/>
      <c r="G841" s="104"/>
      <c r="H841" s="104"/>
      <c r="I841" s="104"/>
      <c r="J841" s="104"/>
      <c r="K841" s="104"/>
      <c r="L841" s="104"/>
      <c r="M841" s="104"/>
      <c r="N841" s="104"/>
      <c r="O841" s="104"/>
      <c r="P841" s="104"/>
      <c r="Q841" s="106"/>
      <c r="R841" s="106"/>
      <c r="S841" s="106"/>
      <c r="T841" s="106"/>
      <c r="U841" s="106"/>
      <c r="V841" s="106"/>
      <c r="W841" s="106"/>
      <c r="X841" s="106"/>
      <c r="Y841" s="106"/>
      <c r="Z841" s="106"/>
      <c r="AA841" s="106"/>
      <c r="AB841" s="106"/>
    </row>
    <row r="842">
      <c r="A842" s="46"/>
      <c r="B842" s="46"/>
      <c r="C842" s="46"/>
      <c r="D842" s="46"/>
      <c r="E842" s="104"/>
      <c r="F842" s="104"/>
      <c r="G842" s="104"/>
      <c r="H842" s="104"/>
      <c r="I842" s="104"/>
      <c r="J842" s="104"/>
      <c r="K842" s="104"/>
      <c r="L842" s="104"/>
      <c r="M842" s="104"/>
      <c r="N842" s="104"/>
      <c r="O842" s="104"/>
      <c r="P842" s="104"/>
      <c r="Q842" s="106"/>
      <c r="R842" s="106"/>
      <c r="S842" s="106"/>
      <c r="T842" s="106"/>
      <c r="U842" s="106"/>
      <c r="V842" s="106"/>
      <c r="W842" s="106"/>
      <c r="X842" s="106"/>
      <c r="Y842" s="106"/>
      <c r="Z842" s="106"/>
      <c r="AA842" s="106"/>
      <c r="AB842" s="106"/>
    </row>
    <row r="843">
      <c r="A843" s="46"/>
      <c r="B843" s="46"/>
      <c r="C843" s="46"/>
      <c r="D843" s="46"/>
      <c r="E843" s="104"/>
      <c r="F843" s="104"/>
      <c r="G843" s="104"/>
      <c r="H843" s="104"/>
      <c r="I843" s="104"/>
      <c r="J843" s="104"/>
      <c r="K843" s="104"/>
      <c r="L843" s="104"/>
      <c r="M843" s="104"/>
      <c r="N843" s="104"/>
      <c r="O843" s="104"/>
      <c r="P843" s="104"/>
      <c r="Q843" s="106"/>
      <c r="R843" s="106"/>
      <c r="S843" s="106"/>
      <c r="T843" s="106"/>
      <c r="U843" s="106"/>
      <c r="V843" s="106"/>
      <c r="W843" s="106"/>
      <c r="X843" s="106"/>
      <c r="Y843" s="106"/>
      <c r="Z843" s="106"/>
      <c r="AA843" s="106"/>
      <c r="AB843" s="106"/>
    </row>
    <row r="844">
      <c r="A844" s="46"/>
      <c r="B844" s="46"/>
      <c r="C844" s="46"/>
      <c r="D844" s="46"/>
      <c r="E844" s="104"/>
      <c r="F844" s="104"/>
      <c r="G844" s="104"/>
      <c r="H844" s="104"/>
      <c r="I844" s="104"/>
      <c r="J844" s="104"/>
      <c r="K844" s="104"/>
      <c r="L844" s="104"/>
      <c r="M844" s="104"/>
      <c r="N844" s="104"/>
      <c r="O844" s="104"/>
      <c r="P844" s="104"/>
      <c r="Q844" s="106"/>
      <c r="R844" s="106"/>
      <c r="S844" s="106"/>
      <c r="T844" s="106"/>
      <c r="U844" s="106"/>
      <c r="V844" s="106"/>
      <c r="W844" s="106"/>
      <c r="X844" s="106"/>
      <c r="Y844" s="106"/>
      <c r="Z844" s="106"/>
      <c r="AA844" s="106"/>
      <c r="AB844" s="106"/>
    </row>
    <row r="845">
      <c r="A845" s="46"/>
      <c r="B845" s="46"/>
      <c r="C845" s="46"/>
      <c r="D845" s="46"/>
      <c r="E845" s="104"/>
      <c r="F845" s="104"/>
      <c r="G845" s="104"/>
      <c r="H845" s="104"/>
      <c r="I845" s="104"/>
      <c r="J845" s="104"/>
      <c r="K845" s="104"/>
      <c r="L845" s="104"/>
      <c r="M845" s="104"/>
      <c r="N845" s="104"/>
      <c r="O845" s="104"/>
      <c r="P845" s="104"/>
      <c r="Q845" s="106"/>
      <c r="R845" s="106"/>
      <c r="S845" s="106"/>
      <c r="T845" s="106"/>
      <c r="U845" s="106"/>
      <c r="V845" s="106"/>
      <c r="W845" s="106"/>
      <c r="X845" s="106"/>
      <c r="Y845" s="106"/>
      <c r="Z845" s="106"/>
      <c r="AA845" s="106"/>
      <c r="AB845" s="106"/>
    </row>
    <row r="846">
      <c r="A846" s="46"/>
      <c r="B846" s="46"/>
      <c r="C846" s="46"/>
      <c r="D846" s="46"/>
      <c r="E846" s="104"/>
      <c r="F846" s="104"/>
      <c r="G846" s="104"/>
      <c r="H846" s="104"/>
      <c r="I846" s="104"/>
      <c r="J846" s="104"/>
      <c r="K846" s="104"/>
      <c r="L846" s="104"/>
      <c r="M846" s="104"/>
      <c r="N846" s="104"/>
      <c r="O846" s="104"/>
      <c r="P846" s="104"/>
      <c r="Q846" s="106"/>
      <c r="R846" s="106"/>
      <c r="S846" s="106"/>
      <c r="T846" s="106"/>
      <c r="U846" s="106"/>
      <c r="V846" s="106"/>
      <c r="W846" s="106"/>
      <c r="X846" s="106"/>
      <c r="Y846" s="106"/>
      <c r="Z846" s="106"/>
      <c r="AA846" s="106"/>
      <c r="AB846" s="106"/>
    </row>
    <row r="847">
      <c r="A847" s="46"/>
      <c r="B847" s="46"/>
      <c r="C847" s="46"/>
      <c r="D847" s="46"/>
      <c r="E847" s="104"/>
      <c r="F847" s="104"/>
      <c r="G847" s="104"/>
      <c r="H847" s="104"/>
      <c r="I847" s="104"/>
      <c r="J847" s="104"/>
      <c r="K847" s="104"/>
      <c r="L847" s="104"/>
      <c r="M847" s="104"/>
      <c r="N847" s="104"/>
      <c r="O847" s="104"/>
      <c r="P847" s="104"/>
      <c r="Q847" s="106"/>
      <c r="R847" s="106"/>
      <c r="S847" s="106"/>
      <c r="T847" s="106"/>
      <c r="U847" s="106"/>
      <c r="V847" s="106"/>
      <c r="W847" s="106"/>
      <c r="X847" s="106"/>
      <c r="Y847" s="106"/>
      <c r="Z847" s="106"/>
      <c r="AA847" s="106"/>
      <c r="AB847" s="106"/>
    </row>
    <row r="848">
      <c r="A848" s="46"/>
      <c r="B848" s="46"/>
      <c r="C848" s="46"/>
      <c r="D848" s="46"/>
      <c r="E848" s="104"/>
      <c r="F848" s="104"/>
      <c r="G848" s="104"/>
      <c r="H848" s="104"/>
      <c r="I848" s="104"/>
      <c r="J848" s="104"/>
      <c r="K848" s="104"/>
      <c r="L848" s="104"/>
      <c r="M848" s="104"/>
      <c r="N848" s="104"/>
      <c r="O848" s="104"/>
      <c r="P848" s="104"/>
      <c r="Q848" s="106"/>
      <c r="R848" s="106"/>
      <c r="S848" s="106"/>
      <c r="T848" s="106"/>
      <c r="U848" s="106"/>
      <c r="V848" s="106"/>
      <c r="W848" s="106"/>
      <c r="X848" s="106"/>
      <c r="Y848" s="106"/>
      <c r="Z848" s="106"/>
      <c r="AA848" s="106"/>
      <c r="AB848" s="106"/>
    </row>
    <row r="849">
      <c r="A849" s="46"/>
      <c r="B849" s="46"/>
      <c r="C849" s="46"/>
      <c r="D849" s="46"/>
      <c r="E849" s="104"/>
      <c r="F849" s="104"/>
      <c r="G849" s="104"/>
      <c r="H849" s="104"/>
      <c r="I849" s="104"/>
      <c r="J849" s="104"/>
      <c r="K849" s="104"/>
      <c r="L849" s="104"/>
      <c r="M849" s="104"/>
      <c r="N849" s="104"/>
      <c r="O849" s="104"/>
      <c r="P849" s="104"/>
      <c r="Q849" s="106"/>
      <c r="R849" s="106"/>
      <c r="S849" s="106"/>
      <c r="T849" s="106"/>
      <c r="U849" s="106"/>
      <c r="V849" s="106"/>
      <c r="W849" s="106"/>
      <c r="X849" s="106"/>
      <c r="Y849" s="106"/>
      <c r="Z849" s="106"/>
      <c r="AA849" s="106"/>
      <c r="AB849" s="106"/>
    </row>
    <row r="850">
      <c r="A850" s="46"/>
      <c r="B850" s="46"/>
      <c r="C850" s="46"/>
      <c r="D850" s="46"/>
      <c r="E850" s="104"/>
      <c r="F850" s="104"/>
      <c r="G850" s="104"/>
      <c r="H850" s="104"/>
      <c r="I850" s="104"/>
      <c r="J850" s="104"/>
      <c r="K850" s="104"/>
      <c r="L850" s="104"/>
      <c r="M850" s="104"/>
      <c r="N850" s="104"/>
      <c r="O850" s="104"/>
      <c r="P850" s="104"/>
      <c r="Q850" s="106"/>
      <c r="R850" s="106"/>
      <c r="S850" s="106"/>
      <c r="T850" s="106"/>
      <c r="U850" s="106"/>
      <c r="V850" s="106"/>
      <c r="W850" s="106"/>
      <c r="X850" s="106"/>
      <c r="Y850" s="106"/>
      <c r="Z850" s="106"/>
      <c r="AA850" s="106"/>
      <c r="AB850" s="106"/>
    </row>
    <row r="851">
      <c r="A851" s="46"/>
      <c r="B851" s="46"/>
      <c r="C851" s="46"/>
      <c r="D851" s="46"/>
      <c r="E851" s="104"/>
      <c r="F851" s="104"/>
      <c r="G851" s="104"/>
      <c r="H851" s="104"/>
      <c r="I851" s="104"/>
      <c r="J851" s="104"/>
      <c r="K851" s="104"/>
      <c r="L851" s="104"/>
      <c r="M851" s="104"/>
      <c r="N851" s="104"/>
      <c r="O851" s="104"/>
      <c r="P851" s="104"/>
      <c r="Q851" s="106"/>
      <c r="R851" s="106"/>
      <c r="S851" s="106"/>
      <c r="T851" s="106"/>
      <c r="U851" s="106"/>
      <c r="V851" s="106"/>
      <c r="W851" s="106"/>
      <c r="X851" s="106"/>
      <c r="Y851" s="106"/>
      <c r="Z851" s="106"/>
      <c r="AA851" s="106"/>
      <c r="AB851" s="106"/>
    </row>
    <row r="852">
      <c r="A852" s="46"/>
      <c r="B852" s="46"/>
      <c r="C852" s="46"/>
      <c r="D852" s="46"/>
      <c r="E852" s="104"/>
      <c r="F852" s="104"/>
      <c r="G852" s="104"/>
      <c r="H852" s="104"/>
      <c r="I852" s="104"/>
      <c r="J852" s="104"/>
      <c r="K852" s="104"/>
      <c r="L852" s="104"/>
      <c r="M852" s="104"/>
      <c r="N852" s="104"/>
      <c r="O852" s="104"/>
      <c r="P852" s="104"/>
      <c r="Q852" s="106"/>
      <c r="R852" s="106"/>
      <c r="S852" s="106"/>
      <c r="T852" s="106"/>
      <c r="U852" s="106"/>
      <c r="V852" s="106"/>
      <c r="W852" s="106"/>
      <c r="X852" s="106"/>
      <c r="Y852" s="106"/>
      <c r="Z852" s="106"/>
      <c r="AA852" s="106"/>
      <c r="AB852" s="106"/>
    </row>
    <row r="853">
      <c r="A853" s="46"/>
      <c r="B853" s="46"/>
      <c r="C853" s="46"/>
      <c r="D853" s="46"/>
      <c r="E853" s="104"/>
      <c r="F853" s="104"/>
      <c r="G853" s="104"/>
      <c r="H853" s="104"/>
      <c r="I853" s="104"/>
      <c r="J853" s="104"/>
      <c r="K853" s="104"/>
      <c r="L853" s="104"/>
      <c r="M853" s="104"/>
      <c r="N853" s="104"/>
      <c r="O853" s="104"/>
      <c r="P853" s="104"/>
      <c r="Q853" s="106"/>
      <c r="R853" s="106"/>
      <c r="S853" s="106"/>
      <c r="T853" s="106"/>
      <c r="U853" s="106"/>
      <c r="V853" s="106"/>
      <c r="W853" s="106"/>
      <c r="X853" s="106"/>
      <c r="Y853" s="106"/>
      <c r="Z853" s="106"/>
      <c r="AA853" s="106"/>
      <c r="AB853" s="106"/>
    </row>
    <row r="854">
      <c r="A854" s="46"/>
      <c r="B854" s="46"/>
      <c r="C854" s="46"/>
      <c r="D854" s="46"/>
      <c r="E854" s="104"/>
      <c r="F854" s="104"/>
      <c r="G854" s="104"/>
      <c r="H854" s="104"/>
      <c r="I854" s="104"/>
      <c r="J854" s="104"/>
      <c r="K854" s="104"/>
      <c r="L854" s="104"/>
      <c r="M854" s="104"/>
      <c r="N854" s="104"/>
      <c r="O854" s="104"/>
      <c r="P854" s="104"/>
      <c r="Q854" s="106"/>
      <c r="R854" s="106"/>
      <c r="S854" s="106"/>
      <c r="T854" s="106"/>
      <c r="U854" s="106"/>
      <c r="V854" s="106"/>
      <c r="W854" s="106"/>
      <c r="X854" s="106"/>
      <c r="Y854" s="106"/>
      <c r="Z854" s="106"/>
      <c r="AA854" s="106"/>
      <c r="AB854" s="106"/>
    </row>
    <row r="855">
      <c r="A855" s="46"/>
      <c r="B855" s="46"/>
      <c r="C855" s="46"/>
      <c r="D855" s="46"/>
      <c r="E855" s="104"/>
      <c r="F855" s="104"/>
      <c r="G855" s="104"/>
      <c r="H855" s="104"/>
      <c r="I855" s="104"/>
      <c r="J855" s="104"/>
      <c r="K855" s="104"/>
      <c r="L855" s="104"/>
      <c r="M855" s="104"/>
      <c r="N855" s="104"/>
      <c r="O855" s="104"/>
      <c r="P855" s="104"/>
      <c r="Q855" s="106"/>
      <c r="R855" s="106"/>
      <c r="S855" s="106"/>
      <c r="T855" s="106"/>
      <c r="U855" s="106"/>
      <c r="V855" s="106"/>
      <c r="W855" s="106"/>
      <c r="X855" s="106"/>
      <c r="Y855" s="106"/>
      <c r="Z855" s="106"/>
      <c r="AA855" s="106"/>
      <c r="AB855" s="106"/>
    </row>
    <row r="856">
      <c r="A856" s="46"/>
      <c r="B856" s="46"/>
      <c r="C856" s="46"/>
      <c r="D856" s="46"/>
      <c r="E856" s="104"/>
      <c r="F856" s="104"/>
      <c r="G856" s="104"/>
      <c r="H856" s="104"/>
      <c r="I856" s="104"/>
      <c r="J856" s="104"/>
      <c r="K856" s="104"/>
      <c r="L856" s="104"/>
      <c r="M856" s="104"/>
      <c r="N856" s="104"/>
      <c r="O856" s="104"/>
      <c r="P856" s="104"/>
      <c r="Q856" s="106"/>
      <c r="R856" s="106"/>
      <c r="S856" s="106"/>
      <c r="T856" s="106"/>
      <c r="U856" s="106"/>
      <c r="V856" s="106"/>
      <c r="W856" s="106"/>
      <c r="X856" s="106"/>
      <c r="Y856" s="106"/>
      <c r="Z856" s="106"/>
      <c r="AA856" s="106"/>
      <c r="AB856" s="106"/>
    </row>
    <row r="857">
      <c r="A857" s="46"/>
      <c r="B857" s="46"/>
      <c r="C857" s="46"/>
      <c r="D857" s="46"/>
      <c r="E857" s="104"/>
      <c r="F857" s="104"/>
      <c r="G857" s="104"/>
      <c r="H857" s="104"/>
      <c r="I857" s="104"/>
      <c r="J857" s="104"/>
      <c r="K857" s="104"/>
      <c r="L857" s="104"/>
      <c r="M857" s="104"/>
      <c r="N857" s="104"/>
      <c r="O857" s="104"/>
      <c r="P857" s="104"/>
      <c r="Q857" s="106"/>
      <c r="R857" s="106"/>
      <c r="S857" s="106"/>
      <c r="T857" s="106"/>
      <c r="U857" s="106"/>
      <c r="V857" s="106"/>
      <c r="W857" s="106"/>
      <c r="X857" s="106"/>
      <c r="Y857" s="106"/>
      <c r="Z857" s="106"/>
      <c r="AA857" s="106"/>
      <c r="AB857" s="106"/>
    </row>
    <row r="858">
      <c r="A858" s="46"/>
      <c r="B858" s="46"/>
      <c r="C858" s="46"/>
      <c r="D858" s="46"/>
      <c r="E858" s="104"/>
      <c r="F858" s="104"/>
      <c r="G858" s="104"/>
      <c r="H858" s="104"/>
      <c r="I858" s="104"/>
      <c r="J858" s="104"/>
      <c r="K858" s="104"/>
      <c r="L858" s="104"/>
      <c r="M858" s="104"/>
      <c r="N858" s="104"/>
      <c r="O858" s="104"/>
      <c r="P858" s="104"/>
      <c r="Q858" s="106"/>
      <c r="R858" s="106"/>
      <c r="S858" s="106"/>
      <c r="T858" s="106"/>
      <c r="U858" s="106"/>
      <c r="V858" s="106"/>
      <c r="W858" s="106"/>
      <c r="X858" s="106"/>
      <c r="Y858" s="106"/>
      <c r="Z858" s="106"/>
      <c r="AA858" s="106"/>
      <c r="AB858" s="106"/>
    </row>
    <row r="859">
      <c r="A859" s="46"/>
      <c r="B859" s="46"/>
      <c r="C859" s="46"/>
      <c r="D859" s="46"/>
      <c r="E859" s="104"/>
      <c r="F859" s="104"/>
      <c r="G859" s="104"/>
      <c r="H859" s="104"/>
      <c r="I859" s="104"/>
      <c r="J859" s="104"/>
      <c r="K859" s="104"/>
      <c r="L859" s="104"/>
      <c r="M859" s="104"/>
      <c r="N859" s="104"/>
      <c r="O859" s="104"/>
      <c r="P859" s="104"/>
      <c r="Q859" s="106"/>
      <c r="R859" s="106"/>
      <c r="S859" s="106"/>
      <c r="T859" s="106"/>
      <c r="U859" s="106"/>
      <c r="V859" s="106"/>
      <c r="W859" s="106"/>
      <c r="X859" s="106"/>
      <c r="Y859" s="106"/>
      <c r="Z859" s="106"/>
      <c r="AA859" s="106"/>
      <c r="AB859" s="106"/>
    </row>
    <row r="860">
      <c r="A860" s="46"/>
      <c r="B860" s="46"/>
      <c r="C860" s="46"/>
      <c r="D860" s="46"/>
      <c r="E860" s="104"/>
      <c r="F860" s="104"/>
      <c r="G860" s="104"/>
      <c r="H860" s="104"/>
      <c r="I860" s="104"/>
      <c r="J860" s="104"/>
      <c r="K860" s="104"/>
      <c r="L860" s="104"/>
      <c r="M860" s="104"/>
      <c r="N860" s="104"/>
      <c r="O860" s="104"/>
      <c r="P860" s="104"/>
      <c r="Q860" s="106"/>
      <c r="R860" s="106"/>
      <c r="S860" s="106"/>
      <c r="T860" s="106"/>
      <c r="U860" s="106"/>
      <c r="V860" s="106"/>
      <c r="W860" s="106"/>
      <c r="X860" s="106"/>
      <c r="Y860" s="106"/>
      <c r="Z860" s="106"/>
      <c r="AA860" s="106"/>
      <c r="AB860" s="106"/>
    </row>
    <row r="861">
      <c r="A861" s="46"/>
      <c r="B861" s="46"/>
      <c r="C861" s="46"/>
      <c r="D861" s="46"/>
      <c r="E861" s="104"/>
      <c r="F861" s="104"/>
      <c r="G861" s="104"/>
      <c r="H861" s="104"/>
      <c r="I861" s="104"/>
      <c r="J861" s="104"/>
      <c r="K861" s="104"/>
      <c r="L861" s="104"/>
      <c r="M861" s="104"/>
      <c r="N861" s="104"/>
      <c r="O861" s="104"/>
      <c r="P861" s="104"/>
      <c r="Q861" s="106"/>
      <c r="R861" s="106"/>
      <c r="S861" s="106"/>
      <c r="T861" s="106"/>
      <c r="U861" s="106"/>
      <c r="V861" s="106"/>
      <c r="W861" s="106"/>
      <c r="X861" s="106"/>
      <c r="Y861" s="106"/>
      <c r="Z861" s="106"/>
      <c r="AA861" s="106"/>
      <c r="AB861" s="106"/>
    </row>
    <row r="862">
      <c r="A862" s="46"/>
      <c r="B862" s="46"/>
      <c r="C862" s="46"/>
      <c r="D862" s="46"/>
      <c r="E862" s="104"/>
      <c r="F862" s="104"/>
      <c r="G862" s="104"/>
      <c r="H862" s="104"/>
      <c r="I862" s="104"/>
      <c r="J862" s="104"/>
      <c r="K862" s="104"/>
      <c r="L862" s="104"/>
      <c r="M862" s="104"/>
      <c r="N862" s="104"/>
      <c r="O862" s="104"/>
      <c r="P862" s="104"/>
      <c r="Q862" s="106"/>
      <c r="R862" s="106"/>
      <c r="S862" s="106"/>
      <c r="T862" s="106"/>
      <c r="U862" s="106"/>
      <c r="V862" s="106"/>
      <c r="W862" s="106"/>
      <c r="X862" s="106"/>
      <c r="Y862" s="106"/>
      <c r="Z862" s="106"/>
      <c r="AA862" s="106"/>
      <c r="AB862" s="106"/>
    </row>
    <row r="863">
      <c r="A863" s="46"/>
      <c r="B863" s="46"/>
      <c r="C863" s="46"/>
      <c r="D863" s="46"/>
      <c r="E863" s="104"/>
      <c r="F863" s="104"/>
      <c r="G863" s="104"/>
      <c r="H863" s="104"/>
      <c r="I863" s="104"/>
      <c r="J863" s="104"/>
      <c r="K863" s="104"/>
      <c r="L863" s="104"/>
      <c r="M863" s="104"/>
      <c r="N863" s="104"/>
      <c r="O863" s="104"/>
      <c r="P863" s="104"/>
      <c r="Q863" s="106"/>
      <c r="R863" s="106"/>
      <c r="S863" s="106"/>
      <c r="T863" s="106"/>
      <c r="U863" s="106"/>
      <c r="V863" s="106"/>
      <c r="W863" s="106"/>
      <c r="X863" s="106"/>
      <c r="Y863" s="106"/>
      <c r="Z863" s="106"/>
      <c r="AA863" s="106"/>
      <c r="AB863" s="106"/>
    </row>
    <row r="864">
      <c r="A864" s="46"/>
      <c r="B864" s="46"/>
      <c r="C864" s="46"/>
      <c r="D864" s="46"/>
      <c r="E864" s="104"/>
      <c r="F864" s="104"/>
      <c r="G864" s="104"/>
      <c r="H864" s="104"/>
      <c r="I864" s="104"/>
      <c r="J864" s="104"/>
      <c r="K864" s="104"/>
      <c r="L864" s="104"/>
      <c r="M864" s="104"/>
      <c r="N864" s="104"/>
      <c r="O864" s="104"/>
      <c r="P864" s="104"/>
      <c r="Q864" s="106"/>
      <c r="R864" s="106"/>
      <c r="S864" s="106"/>
      <c r="T864" s="106"/>
      <c r="U864" s="106"/>
      <c r="V864" s="106"/>
      <c r="W864" s="106"/>
      <c r="X864" s="106"/>
      <c r="Y864" s="106"/>
      <c r="Z864" s="106"/>
      <c r="AA864" s="106"/>
      <c r="AB864" s="106"/>
    </row>
    <row r="865">
      <c r="A865" s="46"/>
      <c r="B865" s="46"/>
      <c r="C865" s="46"/>
      <c r="D865" s="46"/>
      <c r="E865" s="104"/>
      <c r="F865" s="104"/>
      <c r="G865" s="104"/>
      <c r="H865" s="104"/>
      <c r="I865" s="104"/>
      <c r="J865" s="104"/>
      <c r="K865" s="104"/>
      <c r="L865" s="104"/>
      <c r="M865" s="104"/>
      <c r="N865" s="104"/>
      <c r="O865" s="104"/>
      <c r="P865" s="104"/>
      <c r="Q865" s="106"/>
      <c r="R865" s="106"/>
      <c r="S865" s="106"/>
      <c r="T865" s="106"/>
      <c r="U865" s="106"/>
      <c r="V865" s="106"/>
      <c r="W865" s="106"/>
      <c r="X865" s="106"/>
      <c r="Y865" s="106"/>
      <c r="Z865" s="106"/>
      <c r="AA865" s="106"/>
      <c r="AB865" s="106"/>
    </row>
    <row r="866">
      <c r="A866" s="46"/>
      <c r="B866" s="46"/>
      <c r="C866" s="46"/>
      <c r="D866" s="46"/>
      <c r="E866" s="104"/>
      <c r="F866" s="104"/>
      <c r="G866" s="104"/>
      <c r="H866" s="104"/>
      <c r="I866" s="104"/>
      <c r="J866" s="104"/>
      <c r="K866" s="104"/>
      <c r="L866" s="104"/>
      <c r="M866" s="104"/>
      <c r="N866" s="104"/>
      <c r="O866" s="104"/>
      <c r="P866" s="104"/>
      <c r="Q866" s="106"/>
      <c r="R866" s="106"/>
      <c r="S866" s="106"/>
      <c r="T866" s="106"/>
      <c r="U866" s="106"/>
      <c r="V866" s="106"/>
      <c r="W866" s="106"/>
      <c r="X866" s="106"/>
      <c r="Y866" s="106"/>
      <c r="Z866" s="106"/>
      <c r="AA866" s="106"/>
      <c r="AB866" s="106"/>
    </row>
    <row r="867">
      <c r="A867" s="46"/>
      <c r="B867" s="46"/>
      <c r="C867" s="46"/>
      <c r="D867" s="46"/>
      <c r="E867" s="104"/>
      <c r="F867" s="104"/>
      <c r="G867" s="104"/>
      <c r="H867" s="104"/>
      <c r="I867" s="104"/>
      <c r="J867" s="104"/>
      <c r="K867" s="104"/>
      <c r="L867" s="104"/>
      <c r="M867" s="104"/>
      <c r="N867" s="104"/>
      <c r="O867" s="104"/>
      <c r="P867" s="104"/>
      <c r="Q867" s="106"/>
      <c r="R867" s="106"/>
      <c r="S867" s="106"/>
      <c r="T867" s="106"/>
      <c r="U867" s="106"/>
      <c r="V867" s="106"/>
      <c r="W867" s="106"/>
      <c r="X867" s="106"/>
      <c r="Y867" s="106"/>
      <c r="Z867" s="106"/>
      <c r="AA867" s="106"/>
      <c r="AB867" s="106"/>
    </row>
    <row r="868">
      <c r="A868" s="46"/>
      <c r="B868" s="46"/>
      <c r="C868" s="46"/>
      <c r="D868" s="46"/>
      <c r="E868" s="104"/>
      <c r="F868" s="104"/>
      <c r="G868" s="104"/>
      <c r="H868" s="104"/>
      <c r="I868" s="104"/>
      <c r="J868" s="104"/>
      <c r="K868" s="104"/>
      <c r="L868" s="104"/>
      <c r="M868" s="104"/>
      <c r="N868" s="104"/>
      <c r="O868" s="104"/>
      <c r="P868" s="104"/>
      <c r="Q868" s="106"/>
      <c r="R868" s="106"/>
      <c r="S868" s="106"/>
      <c r="T868" s="106"/>
      <c r="U868" s="106"/>
      <c r="V868" s="106"/>
      <c r="W868" s="106"/>
      <c r="X868" s="106"/>
      <c r="Y868" s="106"/>
      <c r="Z868" s="106"/>
      <c r="AA868" s="106"/>
      <c r="AB868" s="106"/>
    </row>
    <row r="869">
      <c r="A869" s="46"/>
      <c r="B869" s="46"/>
      <c r="C869" s="46"/>
      <c r="D869" s="46"/>
      <c r="E869" s="104"/>
      <c r="F869" s="104"/>
      <c r="G869" s="104"/>
      <c r="H869" s="104"/>
      <c r="I869" s="104"/>
      <c r="J869" s="104"/>
      <c r="K869" s="104"/>
      <c r="L869" s="104"/>
      <c r="M869" s="104"/>
      <c r="N869" s="104"/>
      <c r="O869" s="104"/>
      <c r="P869" s="104"/>
      <c r="Q869" s="106"/>
      <c r="R869" s="106"/>
      <c r="S869" s="106"/>
      <c r="T869" s="106"/>
      <c r="U869" s="106"/>
      <c r="V869" s="106"/>
      <c r="W869" s="106"/>
      <c r="X869" s="106"/>
      <c r="Y869" s="106"/>
      <c r="Z869" s="106"/>
      <c r="AA869" s="106"/>
      <c r="AB869" s="106"/>
    </row>
    <row r="870">
      <c r="A870" s="46"/>
      <c r="B870" s="46"/>
      <c r="C870" s="46"/>
      <c r="D870" s="46"/>
      <c r="E870" s="104"/>
      <c r="F870" s="104"/>
      <c r="G870" s="104"/>
      <c r="H870" s="104"/>
      <c r="I870" s="104"/>
      <c r="J870" s="104"/>
      <c r="K870" s="104"/>
      <c r="L870" s="104"/>
      <c r="M870" s="104"/>
      <c r="N870" s="104"/>
      <c r="O870" s="104"/>
      <c r="P870" s="104"/>
      <c r="Q870" s="106"/>
      <c r="R870" s="106"/>
      <c r="S870" s="106"/>
      <c r="T870" s="106"/>
      <c r="U870" s="106"/>
      <c r="V870" s="106"/>
      <c r="W870" s="106"/>
      <c r="X870" s="106"/>
      <c r="Y870" s="106"/>
      <c r="Z870" s="106"/>
      <c r="AA870" s="106"/>
      <c r="AB870" s="106"/>
    </row>
    <row r="871">
      <c r="A871" s="46"/>
      <c r="B871" s="46"/>
      <c r="C871" s="46"/>
      <c r="D871" s="46"/>
      <c r="E871" s="104"/>
      <c r="F871" s="104"/>
      <c r="G871" s="104"/>
      <c r="H871" s="104"/>
      <c r="I871" s="104"/>
      <c r="J871" s="104"/>
      <c r="K871" s="104"/>
      <c r="L871" s="104"/>
      <c r="M871" s="104"/>
      <c r="N871" s="104"/>
      <c r="O871" s="104"/>
      <c r="P871" s="104"/>
      <c r="Q871" s="106"/>
      <c r="R871" s="106"/>
      <c r="S871" s="106"/>
      <c r="T871" s="106"/>
      <c r="U871" s="106"/>
      <c r="V871" s="106"/>
      <c r="W871" s="106"/>
      <c r="X871" s="106"/>
      <c r="Y871" s="106"/>
      <c r="Z871" s="106"/>
      <c r="AA871" s="106"/>
      <c r="AB871" s="106"/>
    </row>
    <row r="872">
      <c r="A872" s="46"/>
      <c r="B872" s="46"/>
      <c r="C872" s="46"/>
      <c r="D872" s="46"/>
      <c r="E872" s="104"/>
      <c r="F872" s="104"/>
      <c r="G872" s="104"/>
      <c r="H872" s="104"/>
      <c r="I872" s="104"/>
      <c r="J872" s="104"/>
      <c r="K872" s="104"/>
      <c r="L872" s="104"/>
      <c r="M872" s="104"/>
      <c r="N872" s="104"/>
      <c r="O872" s="104"/>
      <c r="P872" s="104"/>
      <c r="Q872" s="106"/>
      <c r="R872" s="106"/>
      <c r="S872" s="106"/>
      <c r="T872" s="106"/>
      <c r="U872" s="106"/>
      <c r="V872" s="106"/>
      <c r="W872" s="106"/>
      <c r="X872" s="106"/>
      <c r="Y872" s="106"/>
      <c r="Z872" s="106"/>
      <c r="AA872" s="106"/>
      <c r="AB872" s="106"/>
    </row>
    <row r="873">
      <c r="A873" s="46"/>
      <c r="B873" s="46"/>
      <c r="C873" s="46"/>
      <c r="D873" s="46"/>
      <c r="E873" s="104"/>
      <c r="F873" s="104"/>
      <c r="G873" s="104"/>
      <c r="H873" s="104"/>
      <c r="I873" s="104"/>
      <c r="J873" s="104"/>
      <c r="K873" s="104"/>
      <c r="L873" s="104"/>
      <c r="M873" s="104"/>
      <c r="N873" s="104"/>
      <c r="O873" s="104"/>
      <c r="P873" s="104"/>
      <c r="Q873" s="106"/>
      <c r="R873" s="106"/>
      <c r="S873" s="106"/>
      <c r="T873" s="106"/>
      <c r="U873" s="106"/>
      <c r="V873" s="106"/>
      <c r="W873" s="106"/>
      <c r="X873" s="106"/>
      <c r="Y873" s="106"/>
      <c r="Z873" s="106"/>
      <c r="AA873" s="106"/>
      <c r="AB873" s="106"/>
    </row>
    <row r="874">
      <c r="A874" s="46"/>
      <c r="B874" s="46"/>
      <c r="C874" s="46"/>
      <c r="D874" s="46"/>
      <c r="E874" s="104"/>
      <c r="F874" s="104"/>
      <c r="G874" s="104"/>
      <c r="H874" s="104"/>
      <c r="I874" s="104"/>
      <c r="J874" s="104"/>
      <c r="K874" s="104"/>
      <c r="L874" s="104"/>
      <c r="M874" s="104"/>
      <c r="N874" s="104"/>
      <c r="O874" s="104"/>
      <c r="P874" s="104"/>
      <c r="Q874" s="106"/>
      <c r="R874" s="106"/>
      <c r="S874" s="106"/>
      <c r="T874" s="106"/>
      <c r="U874" s="106"/>
      <c r="V874" s="106"/>
      <c r="W874" s="106"/>
      <c r="X874" s="106"/>
      <c r="Y874" s="106"/>
      <c r="Z874" s="106"/>
      <c r="AA874" s="106"/>
      <c r="AB874" s="106"/>
    </row>
    <row r="875">
      <c r="A875" s="46"/>
      <c r="B875" s="46"/>
      <c r="C875" s="46"/>
      <c r="D875" s="46"/>
      <c r="E875" s="104"/>
      <c r="F875" s="104"/>
      <c r="G875" s="104"/>
      <c r="H875" s="104"/>
      <c r="I875" s="104"/>
      <c r="J875" s="104"/>
      <c r="K875" s="104"/>
      <c r="L875" s="104"/>
      <c r="M875" s="104"/>
      <c r="N875" s="104"/>
      <c r="O875" s="104"/>
      <c r="P875" s="104"/>
      <c r="Q875" s="106"/>
      <c r="R875" s="106"/>
      <c r="S875" s="106"/>
      <c r="T875" s="106"/>
      <c r="U875" s="106"/>
      <c r="V875" s="106"/>
      <c r="W875" s="106"/>
      <c r="X875" s="106"/>
      <c r="Y875" s="106"/>
      <c r="Z875" s="106"/>
      <c r="AA875" s="106"/>
      <c r="AB875" s="106"/>
    </row>
    <row r="876">
      <c r="A876" s="46"/>
      <c r="B876" s="46"/>
      <c r="C876" s="46"/>
      <c r="D876" s="46"/>
      <c r="E876" s="104"/>
      <c r="F876" s="104"/>
      <c r="G876" s="104"/>
      <c r="H876" s="104"/>
      <c r="I876" s="104"/>
      <c r="J876" s="104"/>
      <c r="K876" s="104"/>
      <c r="L876" s="104"/>
      <c r="M876" s="104"/>
      <c r="N876" s="104"/>
      <c r="O876" s="104"/>
      <c r="P876" s="104"/>
      <c r="Q876" s="106"/>
      <c r="R876" s="106"/>
      <c r="S876" s="106"/>
      <c r="T876" s="106"/>
      <c r="U876" s="106"/>
      <c r="V876" s="106"/>
      <c r="W876" s="106"/>
      <c r="X876" s="106"/>
      <c r="Y876" s="106"/>
      <c r="Z876" s="106"/>
      <c r="AA876" s="106"/>
      <c r="AB876" s="106"/>
    </row>
    <row r="877">
      <c r="A877" s="46"/>
      <c r="B877" s="46"/>
      <c r="C877" s="46"/>
      <c r="D877" s="46"/>
      <c r="E877" s="104"/>
      <c r="F877" s="104"/>
      <c r="G877" s="104"/>
      <c r="H877" s="104"/>
      <c r="I877" s="104"/>
      <c r="J877" s="104"/>
      <c r="K877" s="104"/>
      <c r="L877" s="104"/>
      <c r="M877" s="104"/>
      <c r="N877" s="104"/>
      <c r="O877" s="104"/>
      <c r="P877" s="104"/>
      <c r="Q877" s="106"/>
      <c r="R877" s="106"/>
      <c r="S877" s="106"/>
      <c r="T877" s="106"/>
      <c r="U877" s="106"/>
      <c r="V877" s="106"/>
      <c r="W877" s="106"/>
      <c r="X877" s="106"/>
      <c r="Y877" s="106"/>
      <c r="Z877" s="106"/>
      <c r="AA877" s="106"/>
      <c r="AB877" s="106"/>
    </row>
    <row r="878">
      <c r="A878" s="46"/>
      <c r="B878" s="46"/>
      <c r="C878" s="46"/>
      <c r="D878" s="46"/>
      <c r="E878" s="104"/>
      <c r="F878" s="104"/>
      <c r="G878" s="104"/>
      <c r="H878" s="104"/>
      <c r="I878" s="104"/>
      <c r="J878" s="104"/>
      <c r="K878" s="104"/>
      <c r="L878" s="104"/>
      <c r="M878" s="104"/>
      <c r="N878" s="104"/>
      <c r="O878" s="104"/>
      <c r="P878" s="104"/>
      <c r="Q878" s="106"/>
      <c r="R878" s="106"/>
      <c r="S878" s="106"/>
      <c r="T878" s="106"/>
      <c r="U878" s="106"/>
      <c r="V878" s="106"/>
      <c r="W878" s="106"/>
      <c r="X878" s="106"/>
      <c r="Y878" s="106"/>
      <c r="Z878" s="106"/>
      <c r="AA878" s="106"/>
      <c r="AB878" s="106"/>
    </row>
    <row r="879">
      <c r="A879" s="46"/>
      <c r="B879" s="46"/>
      <c r="C879" s="46"/>
      <c r="D879" s="46"/>
      <c r="E879" s="104"/>
      <c r="F879" s="104"/>
      <c r="G879" s="104"/>
      <c r="H879" s="104"/>
      <c r="I879" s="104"/>
      <c r="J879" s="104"/>
      <c r="K879" s="104"/>
      <c r="L879" s="104"/>
      <c r="M879" s="104"/>
      <c r="N879" s="104"/>
      <c r="O879" s="104"/>
      <c r="P879" s="104"/>
      <c r="Q879" s="106"/>
      <c r="R879" s="106"/>
      <c r="S879" s="106"/>
      <c r="T879" s="106"/>
      <c r="U879" s="106"/>
      <c r="V879" s="106"/>
      <c r="W879" s="106"/>
      <c r="X879" s="106"/>
      <c r="Y879" s="106"/>
      <c r="Z879" s="106"/>
      <c r="AA879" s="106"/>
      <c r="AB879" s="106"/>
    </row>
    <row r="880">
      <c r="A880" s="46"/>
      <c r="B880" s="46"/>
      <c r="C880" s="46"/>
      <c r="D880" s="46"/>
      <c r="E880" s="104"/>
      <c r="F880" s="104"/>
      <c r="G880" s="104"/>
      <c r="H880" s="104"/>
      <c r="I880" s="104"/>
      <c r="J880" s="104"/>
      <c r="K880" s="104"/>
      <c r="L880" s="104"/>
      <c r="M880" s="104"/>
      <c r="N880" s="104"/>
      <c r="O880" s="104"/>
      <c r="P880" s="104"/>
      <c r="Q880" s="106"/>
      <c r="R880" s="106"/>
      <c r="S880" s="106"/>
      <c r="T880" s="106"/>
      <c r="U880" s="106"/>
      <c r="V880" s="106"/>
      <c r="W880" s="106"/>
      <c r="X880" s="106"/>
      <c r="Y880" s="106"/>
      <c r="Z880" s="106"/>
      <c r="AA880" s="106"/>
      <c r="AB880" s="106"/>
    </row>
    <row r="881">
      <c r="A881" s="46"/>
      <c r="B881" s="46"/>
      <c r="C881" s="46"/>
      <c r="D881" s="46"/>
      <c r="E881" s="104"/>
      <c r="F881" s="104"/>
      <c r="G881" s="104"/>
      <c r="H881" s="104"/>
      <c r="I881" s="104"/>
      <c r="J881" s="104"/>
      <c r="K881" s="104"/>
      <c r="L881" s="104"/>
      <c r="M881" s="104"/>
      <c r="N881" s="104"/>
      <c r="O881" s="104"/>
      <c r="P881" s="104"/>
      <c r="Q881" s="106"/>
      <c r="R881" s="106"/>
      <c r="S881" s="106"/>
      <c r="T881" s="106"/>
      <c r="U881" s="106"/>
      <c r="V881" s="106"/>
      <c r="W881" s="106"/>
      <c r="X881" s="106"/>
      <c r="Y881" s="106"/>
      <c r="Z881" s="106"/>
      <c r="AA881" s="106"/>
      <c r="AB881" s="106"/>
    </row>
    <row r="882">
      <c r="A882" s="46"/>
      <c r="B882" s="46"/>
      <c r="C882" s="46"/>
      <c r="D882" s="46"/>
      <c r="E882" s="104"/>
      <c r="F882" s="104"/>
      <c r="G882" s="104"/>
      <c r="H882" s="104"/>
      <c r="I882" s="104"/>
      <c r="J882" s="104"/>
      <c r="K882" s="104"/>
      <c r="L882" s="104"/>
      <c r="M882" s="104"/>
      <c r="N882" s="104"/>
      <c r="O882" s="104"/>
      <c r="P882" s="104"/>
      <c r="Q882" s="106"/>
      <c r="R882" s="106"/>
      <c r="S882" s="106"/>
      <c r="T882" s="106"/>
      <c r="U882" s="106"/>
      <c r="V882" s="106"/>
      <c r="W882" s="106"/>
      <c r="X882" s="106"/>
      <c r="Y882" s="106"/>
      <c r="Z882" s="106"/>
      <c r="AA882" s="106"/>
      <c r="AB882" s="106"/>
    </row>
    <row r="883">
      <c r="A883" s="46"/>
      <c r="B883" s="46"/>
      <c r="C883" s="46"/>
      <c r="D883" s="46"/>
      <c r="E883" s="104"/>
      <c r="F883" s="104"/>
      <c r="G883" s="104"/>
      <c r="H883" s="104"/>
      <c r="I883" s="104"/>
      <c r="J883" s="104"/>
      <c r="K883" s="104"/>
      <c r="L883" s="104"/>
      <c r="M883" s="104"/>
      <c r="N883" s="104"/>
      <c r="O883" s="104"/>
      <c r="P883" s="104"/>
      <c r="Q883" s="106"/>
      <c r="R883" s="106"/>
      <c r="S883" s="106"/>
      <c r="T883" s="106"/>
      <c r="U883" s="106"/>
      <c r="V883" s="106"/>
      <c r="W883" s="106"/>
      <c r="X883" s="106"/>
      <c r="Y883" s="106"/>
      <c r="Z883" s="106"/>
      <c r="AA883" s="106"/>
      <c r="AB883" s="106"/>
    </row>
    <row r="884">
      <c r="A884" s="46"/>
      <c r="B884" s="46"/>
      <c r="C884" s="46"/>
      <c r="D884" s="46"/>
      <c r="E884" s="104"/>
      <c r="F884" s="104"/>
      <c r="G884" s="104"/>
      <c r="H884" s="104"/>
      <c r="I884" s="104"/>
      <c r="J884" s="104"/>
      <c r="K884" s="104"/>
      <c r="L884" s="104"/>
      <c r="M884" s="104"/>
      <c r="N884" s="104"/>
      <c r="O884" s="104"/>
      <c r="P884" s="104"/>
      <c r="Q884" s="106"/>
      <c r="R884" s="106"/>
      <c r="S884" s="106"/>
      <c r="T884" s="106"/>
      <c r="U884" s="106"/>
      <c r="V884" s="106"/>
      <c r="W884" s="106"/>
      <c r="X884" s="106"/>
      <c r="Y884" s="106"/>
      <c r="Z884" s="106"/>
      <c r="AA884" s="106"/>
      <c r="AB884" s="106"/>
    </row>
    <row r="885">
      <c r="A885" s="46"/>
      <c r="B885" s="46"/>
      <c r="C885" s="46"/>
      <c r="D885" s="46"/>
      <c r="E885" s="104"/>
      <c r="F885" s="104"/>
      <c r="G885" s="104"/>
      <c r="H885" s="104"/>
      <c r="I885" s="104"/>
      <c r="J885" s="104"/>
      <c r="K885" s="104"/>
      <c r="L885" s="104"/>
      <c r="M885" s="104"/>
      <c r="N885" s="104"/>
      <c r="O885" s="104"/>
      <c r="P885" s="104"/>
      <c r="Q885" s="106"/>
      <c r="R885" s="106"/>
      <c r="S885" s="106"/>
      <c r="T885" s="106"/>
      <c r="U885" s="106"/>
      <c r="V885" s="106"/>
      <c r="W885" s="106"/>
      <c r="X885" s="106"/>
      <c r="Y885" s="106"/>
      <c r="Z885" s="106"/>
      <c r="AA885" s="106"/>
      <c r="AB885" s="106"/>
    </row>
    <row r="886">
      <c r="A886" s="46"/>
      <c r="B886" s="46"/>
      <c r="C886" s="46"/>
      <c r="D886" s="46"/>
      <c r="E886" s="104"/>
      <c r="F886" s="104"/>
      <c r="G886" s="104"/>
      <c r="H886" s="104"/>
      <c r="I886" s="104"/>
      <c r="J886" s="104"/>
      <c r="K886" s="104"/>
      <c r="L886" s="104"/>
      <c r="M886" s="104"/>
      <c r="N886" s="104"/>
      <c r="O886" s="104"/>
      <c r="P886" s="104"/>
      <c r="Q886" s="106"/>
      <c r="R886" s="106"/>
      <c r="S886" s="106"/>
      <c r="T886" s="106"/>
      <c r="U886" s="106"/>
      <c r="V886" s="106"/>
      <c r="W886" s="106"/>
      <c r="X886" s="106"/>
      <c r="Y886" s="106"/>
      <c r="Z886" s="106"/>
      <c r="AA886" s="106"/>
      <c r="AB886" s="106"/>
    </row>
    <row r="887">
      <c r="A887" s="46"/>
      <c r="B887" s="46"/>
      <c r="C887" s="46"/>
      <c r="D887" s="46"/>
      <c r="E887" s="104"/>
      <c r="F887" s="104"/>
      <c r="G887" s="104"/>
      <c r="H887" s="104"/>
      <c r="I887" s="104"/>
      <c r="J887" s="104"/>
      <c r="K887" s="104"/>
      <c r="L887" s="104"/>
      <c r="M887" s="104"/>
      <c r="N887" s="104"/>
      <c r="O887" s="104"/>
      <c r="P887" s="104"/>
      <c r="Q887" s="106"/>
      <c r="R887" s="106"/>
      <c r="S887" s="106"/>
      <c r="T887" s="106"/>
      <c r="U887" s="106"/>
      <c r="V887" s="106"/>
      <c r="W887" s="106"/>
      <c r="X887" s="106"/>
      <c r="Y887" s="106"/>
      <c r="Z887" s="106"/>
      <c r="AA887" s="106"/>
      <c r="AB887" s="106"/>
    </row>
    <row r="888">
      <c r="A888" s="46"/>
      <c r="B888" s="46"/>
      <c r="C888" s="46"/>
      <c r="D888" s="46"/>
      <c r="E888" s="104"/>
      <c r="F888" s="104"/>
      <c r="G888" s="104"/>
      <c r="H888" s="104"/>
      <c r="I888" s="104"/>
      <c r="J888" s="104"/>
      <c r="K888" s="104"/>
      <c r="L888" s="104"/>
      <c r="M888" s="104"/>
      <c r="N888" s="104"/>
      <c r="O888" s="104"/>
      <c r="P888" s="104"/>
      <c r="Q888" s="106"/>
      <c r="R888" s="106"/>
      <c r="S888" s="106"/>
      <c r="T888" s="106"/>
      <c r="U888" s="106"/>
      <c r="V888" s="106"/>
      <c r="W888" s="106"/>
      <c r="X888" s="106"/>
      <c r="Y888" s="106"/>
      <c r="Z888" s="106"/>
      <c r="AA888" s="106"/>
      <c r="AB888" s="106"/>
    </row>
    <row r="889">
      <c r="A889" s="46"/>
      <c r="B889" s="46"/>
      <c r="C889" s="46"/>
      <c r="D889" s="46"/>
      <c r="E889" s="104"/>
      <c r="F889" s="104"/>
      <c r="G889" s="104"/>
      <c r="H889" s="104"/>
      <c r="I889" s="104"/>
      <c r="J889" s="104"/>
      <c r="K889" s="104"/>
      <c r="L889" s="104"/>
      <c r="M889" s="104"/>
      <c r="N889" s="104"/>
      <c r="O889" s="104"/>
      <c r="P889" s="104"/>
      <c r="Q889" s="106"/>
      <c r="R889" s="106"/>
      <c r="S889" s="106"/>
      <c r="T889" s="106"/>
      <c r="U889" s="106"/>
      <c r="V889" s="106"/>
      <c r="W889" s="106"/>
      <c r="X889" s="106"/>
      <c r="Y889" s="106"/>
      <c r="Z889" s="106"/>
      <c r="AA889" s="106"/>
      <c r="AB889" s="106"/>
    </row>
    <row r="890">
      <c r="A890" s="46"/>
      <c r="B890" s="46"/>
      <c r="C890" s="46"/>
      <c r="D890" s="46"/>
      <c r="E890" s="104"/>
      <c r="F890" s="104"/>
      <c r="G890" s="104"/>
      <c r="H890" s="104"/>
      <c r="I890" s="104"/>
      <c r="J890" s="104"/>
      <c r="K890" s="104"/>
      <c r="L890" s="104"/>
      <c r="M890" s="104"/>
      <c r="N890" s="104"/>
      <c r="O890" s="104"/>
      <c r="P890" s="104"/>
      <c r="Q890" s="106"/>
      <c r="R890" s="106"/>
      <c r="S890" s="106"/>
      <c r="T890" s="106"/>
      <c r="U890" s="106"/>
      <c r="V890" s="106"/>
      <c r="W890" s="106"/>
      <c r="X890" s="106"/>
      <c r="Y890" s="106"/>
      <c r="Z890" s="106"/>
      <c r="AA890" s="106"/>
      <c r="AB890" s="106"/>
    </row>
    <row r="891">
      <c r="A891" s="46"/>
      <c r="B891" s="46"/>
      <c r="C891" s="46"/>
      <c r="D891" s="46"/>
      <c r="E891" s="104"/>
      <c r="F891" s="104"/>
      <c r="G891" s="104"/>
      <c r="H891" s="104"/>
      <c r="I891" s="104"/>
      <c r="J891" s="104"/>
      <c r="K891" s="104"/>
      <c r="L891" s="104"/>
      <c r="M891" s="104"/>
      <c r="N891" s="104"/>
      <c r="O891" s="104"/>
      <c r="P891" s="104"/>
      <c r="Q891" s="106"/>
      <c r="R891" s="106"/>
      <c r="S891" s="106"/>
      <c r="T891" s="106"/>
      <c r="U891" s="106"/>
      <c r="V891" s="106"/>
      <c r="W891" s="106"/>
      <c r="X891" s="106"/>
      <c r="Y891" s="106"/>
      <c r="Z891" s="106"/>
      <c r="AA891" s="106"/>
      <c r="AB891" s="106"/>
    </row>
    <row r="892">
      <c r="A892" s="46"/>
      <c r="B892" s="46"/>
      <c r="C892" s="46"/>
      <c r="D892" s="46"/>
      <c r="E892" s="104"/>
      <c r="F892" s="104"/>
      <c r="G892" s="104"/>
      <c r="H892" s="104"/>
      <c r="I892" s="104"/>
      <c r="J892" s="104"/>
      <c r="K892" s="104"/>
      <c r="L892" s="104"/>
      <c r="M892" s="104"/>
      <c r="N892" s="104"/>
      <c r="O892" s="104"/>
      <c r="P892" s="104"/>
      <c r="Q892" s="106"/>
      <c r="R892" s="106"/>
      <c r="S892" s="106"/>
      <c r="T892" s="106"/>
      <c r="U892" s="106"/>
      <c r="V892" s="106"/>
      <c r="W892" s="106"/>
      <c r="X892" s="106"/>
      <c r="Y892" s="106"/>
      <c r="Z892" s="106"/>
      <c r="AA892" s="106"/>
      <c r="AB892" s="106"/>
    </row>
    <row r="893">
      <c r="A893" s="46"/>
      <c r="B893" s="46"/>
      <c r="C893" s="46"/>
      <c r="D893" s="46"/>
      <c r="E893" s="104"/>
      <c r="F893" s="104"/>
      <c r="G893" s="104"/>
      <c r="H893" s="104"/>
      <c r="I893" s="104"/>
      <c r="J893" s="104"/>
      <c r="K893" s="104"/>
      <c r="L893" s="104"/>
      <c r="M893" s="104"/>
      <c r="N893" s="104"/>
      <c r="O893" s="104"/>
      <c r="P893" s="104"/>
      <c r="Q893" s="106"/>
      <c r="R893" s="106"/>
      <c r="S893" s="106"/>
      <c r="T893" s="106"/>
      <c r="U893" s="106"/>
      <c r="V893" s="106"/>
      <c r="W893" s="106"/>
      <c r="X893" s="106"/>
      <c r="Y893" s="106"/>
      <c r="Z893" s="106"/>
      <c r="AA893" s="106"/>
      <c r="AB893" s="106"/>
    </row>
    <row r="894">
      <c r="A894" s="46"/>
      <c r="B894" s="46"/>
      <c r="C894" s="46"/>
      <c r="D894" s="46"/>
      <c r="E894" s="104"/>
      <c r="F894" s="104"/>
      <c r="G894" s="104"/>
      <c r="H894" s="104"/>
      <c r="I894" s="104"/>
      <c r="J894" s="104"/>
      <c r="K894" s="104"/>
      <c r="L894" s="104"/>
      <c r="M894" s="104"/>
      <c r="N894" s="104"/>
      <c r="O894" s="104"/>
      <c r="P894" s="104"/>
      <c r="Q894" s="106"/>
      <c r="R894" s="106"/>
      <c r="S894" s="106"/>
      <c r="T894" s="106"/>
      <c r="U894" s="106"/>
      <c r="V894" s="106"/>
      <c r="W894" s="106"/>
      <c r="X894" s="106"/>
      <c r="Y894" s="106"/>
      <c r="Z894" s="106"/>
      <c r="AA894" s="106"/>
      <c r="AB894" s="106"/>
    </row>
    <row r="895">
      <c r="A895" s="46"/>
      <c r="B895" s="46"/>
      <c r="C895" s="46"/>
      <c r="D895" s="46"/>
      <c r="E895" s="104"/>
      <c r="F895" s="104"/>
      <c r="G895" s="104"/>
      <c r="H895" s="104"/>
      <c r="I895" s="104"/>
      <c r="J895" s="104"/>
      <c r="K895" s="104"/>
      <c r="L895" s="104"/>
      <c r="M895" s="104"/>
      <c r="N895" s="104"/>
      <c r="O895" s="104"/>
      <c r="P895" s="104"/>
      <c r="Q895" s="106"/>
      <c r="R895" s="106"/>
      <c r="S895" s="106"/>
      <c r="T895" s="106"/>
      <c r="U895" s="106"/>
      <c r="V895" s="106"/>
      <c r="W895" s="106"/>
      <c r="X895" s="106"/>
      <c r="Y895" s="106"/>
      <c r="Z895" s="106"/>
      <c r="AA895" s="106"/>
      <c r="AB895" s="106"/>
    </row>
    <row r="896">
      <c r="A896" s="46"/>
      <c r="B896" s="46"/>
      <c r="C896" s="46"/>
      <c r="D896" s="46"/>
      <c r="E896" s="104"/>
      <c r="F896" s="104"/>
      <c r="G896" s="104"/>
      <c r="H896" s="104"/>
      <c r="I896" s="104"/>
      <c r="J896" s="104"/>
      <c r="K896" s="104"/>
      <c r="L896" s="104"/>
      <c r="M896" s="104"/>
      <c r="N896" s="104"/>
      <c r="O896" s="104"/>
      <c r="P896" s="104"/>
      <c r="Q896" s="106"/>
      <c r="R896" s="106"/>
      <c r="S896" s="106"/>
      <c r="T896" s="106"/>
      <c r="U896" s="106"/>
      <c r="V896" s="106"/>
      <c r="W896" s="106"/>
      <c r="X896" s="106"/>
      <c r="Y896" s="106"/>
      <c r="Z896" s="106"/>
      <c r="AA896" s="106"/>
      <c r="AB896" s="106"/>
    </row>
    <row r="897">
      <c r="A897" s="46"/>
      <c r="B897" s="46"/>
      <c r="C897" s="46"/>
      <c r="D897" s="46"/>
      <c r="E897" s="104"/>
      <c r="F897" s="104"/>
      <c r="G897" s="104"/>
      <c r="H897" s="104"/>
      <c r="I897" s="104"/>
      <c r="J897" s="104"/>
      <c r="K897" s="104"/>
      <c r="L897" s="104"/>
      <c r="M897" s="104"/>
      <c r="N897" s="104"/>
      <c r="O897" s="104"/>
      <c r="P897" s="104"/>
      <c r="Q897" s="106"/>
      <c r="R897" s="106"/>
      <c r="S897" s="106"/>
      <c r="T897" s="106"/>
      <c r="U897" s="106"/>
      <c r="V897" s="106"/>
      <c r="W897" s="106"/>
      <c r="X897" s="106"/>
      <c r="Y897" s="106"/>
      <c r="Z897" s="106"/>
      <c r="AA897" s="106"/>
      <c r="AB897" s="106"/>
    </row>
    <row r="898">
      <c r="A898" s="46"/>
      <c r="B898" s="46"/>
      <c r="C898" s="46"/>
      <c r="D898" s="46"/>
      <c r="E898" s="104"/>
      <c r="F898" s="104"/>
      <c r="G898" s="104"/>
      <c r="H898" s="104"/>
      <c r="I898" s="104"/>
      <c r="J898" s="104"/>
      <c r="K898" s="104"/>
      <c r="L898" s="104"/>
      <c r="M898" s="104"/>
      <c r="N898" s="104"/>
      <c r="O898" s="104"/>
      <c r="P898" s="104"/>
      <c r="Q898" s="106"/>
      <c r="R898" s="106"/>
      <c r="S898" s="106"/>
      <c r="T898" s="106"/>
      <c r="U898" s="106"/>
      <c r="V898" s="106"/>
      <c r="W898" s="106"/>
      <c r="X898" s="106"/>
      <c r="Y898" s="106"/>
      <c r="Z898" s="106"/>
      <c r="AA898" s="106"/>
      <c r="AB898" s="106"/>
    </row>
    <row r="899">
      <c r="A899" s="46"/>
      <c r="B899" s="46"/>
      <c r="C899" s="46"/>
      <c r="D899" s="46"/>
      <c r="E899" s="104"/>
      <c r="F899" s="104"/>
      <c r="G899" s="104"/>
      <c r="H899" s="104"/>
      <c r="I899" s="104"/>
      <c r="J899" s="104"/>
      <c r="K899" s="104"/>
      <c r="L899" s="104"/>
      <c r="M899" s="104"/>
      <c r="N899" s="104"/>
      <c r="O899" s="104"/>
      <c r="P899" s="104"/>
      <c r="Q899" s="106"/>
      <c r="R899" s="106"/>
      <c r="S899" s="106"/>
      <c r="T899" s="106"/>
      <c r="U899" s="106"/>
      <c r="V899" s="106"/>
      <c r="W899" s="106"/>
      <c r="X899" s="106"/>
      <c r="Y899" s="106"/>
      <c r="Z899" s="106"/>
      <c r="AA899" s="106"/>
      <c r="AB899" s="106"/>
    </row>
    <row r="900">
      <c r="A900" s="46"/>
      <c r="B900" s="46"/>
      <c r="C900" s="46"/>
      <c r="D900" s="46"/>
      <c r="E900" s="104"/>
      <c r="F900" s="104"/>
      <c r="G900" s="104"/>
      <c r="H900" s="104"/>
      <c r="I900" s="104"/>
      <c r="J900" s="104"/>
      <c r="K900" s="104"/>
      <c r="L900" s="104"/>
      <c r="M900" s="104"/>
      <c r="N900" s="104"/>
      <c r="O900" s="104"/>
      <c r="P900" s="104"/>
      <c r="Q900" s="106"/>
      <c r="R900" s="106"/>
      <c r="S900" s="106"/>
      <c r="T900" s="106"/>
      <c r="U900" s="106"/>
      <c r="V900" s="106"/>
      <c r="W900" s="106"/>
      <c r="X900" s="106"/>
      <c r="Y900" s="106"/>
      <c r="Z900" s="106"/>
      <c r="AA900" s="106"/>
      <c r="AB900" s="106"/>
    </row>
    <row r="901">
      <c r="A901" s="46"/>
      <c r="B901" s="46"/>
      <c r="C901" s="46"/>
      <c r="D901" s="46"/>
      <c r="E901" s="104"/>
      <c r="F901" s="104"/>
      <c r="G901" s="104"/>
      <c r="H901" s="104"/>
      <c r="I901" s="104"/>
      <c r="J901" s="104"/>
      <c r="K901" s="104"/>
      <c r="L901" s="104"/>
      <c r="M901" s="104"/>
      <c r="N901" s="104"/>
      <c r="O901" s="104"/>
      <c r="P901" s="104"/>
      <c r="Q901" s="106"/>
      <c r="R901" s="106"/>
      <c r="S901" s="106"/>
      <c r="T901" s="106"/>
      <c r="U901" s="106"/>
      <c r="V901" s="106"/>
      <c r="W901" s="106"/>
      <c r="X901" s="106"/>
      <c r="Y901" s="106"/>
      <c r="Z901" s="106"/>
      <c r="AA901" s="106"/>
      <c r="AB901" s="106"/>
    </row>
    <row r="902">
      <c r="A902" s="46"/>
      <c r="B902" s="46"/>
      <c r="C902" s="46"/>
      <c r="D902" s="46"/>
      <c r="E902" s="104"/>
      <c r="F902" s="104"/>
      <c r="G902" s="104"/>
      <c r="H902" s="104"/>
      <c r="I902" s="104"/>
      <c r="J902" s="104"/>
      <c r="K902" s="104"/>
      <c r="L902" s="104"/>
      <c r="M902" s="104"/>
      <c r="N902" s="104"/>
      <c r="O902" s="104"/>
      <c r="P902" s="104"/>
      <c r="Q902" s="106"/>
      <c r="R902" s="106"/>
      <c r="S902" s="106"/>
      <c r="T902" s="106"/>
      <c r="U902" s="106"/>
      <c r="V902" s="106"/>
      <c r="W902" s="106"/>
      <c r="X902" s="106"/>
      <c r="Y902" s="106"/>
      <c r="Z902" s="106"/>
      <c r="AA902" s="106"/>
      <c r="AB902" s="106"/>
    </row>
    <row r="903">
      <c r="A903" s="46"/>
      <c r="B903" s="46"/>
      <c r="C903" s="46"/>
      <c r="D903" s="46"/>
      <c r="E903" s="104"/>
      <c r="F903" s="104"/>
      <c r="G903" s="104"/>
      <c r="H903" s="104"/>
      <c r="I903" s="104"/>
      <c r="J903" s="104"/>
      <c r="K903" s="104"/>
      <c r="L903" s="104"/>
      <c r="M903" s="104"/>
      <c r="N903" s="104"/>
      <c r="O903" s="104"/>
      <c r="P903" s="104"/>
      <c r="Q903" s="106"/>
      <c r="R903" s="106"/>
      <c r="S903" s="106"/>
      <c r="T903" s="106"/>
      <c r="U903" s="106"/>
      <c r="V903" s="106"/>
      <c r="W903" s="106"/>
      <c r="X903" s="106"/>
      <c r="Y903" s="106"/>
      <c r="Z903" s="106"/>
      <c r="AA903" s="106"/>
      <c r="AB903" s="106"/>
    </row>
    <row r="904">
      <c r="A904" s="46"/>
      <c r="B904" s="46"/>
      <c r="C904" s="46"/>
      <c r="D904" s="46"/>
      <c r="E904" s="104"/>
      <c r="F904" s="104"/>
      <c r="G904" s="104"/>
      <c r="H904" s="104"/>
      <c r="I904" s="104"/>
      <c r="J904" s="104"/>
      <c r="K904" s="104"/>
      <c r="L904" s="104"/>
      <c r="M904" s="104"/>
      <c r="N904" s="104"/>
      <c r="O904" s="104"/>
      <c r="P904" s="104"/>
      <c r="Q904" s="106"/>
      <c r="R904" s="106"/>
      <c r="S904" s="106"/>
      <c r="T904" s="106"/>
      <c r="U904" s="106"/>
      <c r="V904" s="106"/>
      <c r="W904" s="106"/>
      <c r="X904" s="106"/>
      <c r="Y904" s="106"/>
      <c r="Z904" s="106"/>
      <c r="AA904" s="106"/>
      <c r="AB904" s="106"/>
    </row>
    <row r="905">
      <c r="A905" s="46"/>
      <c r="B905" s="46"/>
      <c r="C905" s="46"/>
      <c r="D905" s="46"/>
      <c r="E905" s="104"/>
      <c r="F905" s="104"/>
      <c r="G905" s="104"/>
      <c r="H905" s="104"/>
      <c r="I905" s="104"/>
      <c r="J905" s="104"/>
      <c r="K905" s="104"/>
      <c r="L905" s="104"/>
      <c r="M905" s="104"/>
      <c r="N905" s="104"/>
      <c r="O905" s="104"/>
      <c r="P905" s="104"/>
      <c r="Q905" s="106"/>
      <c r="R905" s="106"/>
      <c r="S905" s="106"/>
      <c r="T905" s="106"/>
      <c r="U905" s="106"/>
      <c r="V905" s="106"/>
      <c r="W905" s="106"/>
      <c r="X905" s="106"/>
      <c r="Y905" s="106"/>
      <c r="Z905" s="106"/>
      <c r="AA905" s="106"/>
      <c r="AB905" s="106"/>
    </row>
    <row r="906">
      <c r="A906" s="46"/>
      <c r="B906" s="46"/>
      <c r="C906" s="46"/>
      <c r="D906" s="46"/>
      <c r="E906" s="104"/>
      <c r="F906" s="104"/>
      <c r="G906" s="104"/>
      <c r="H906" s="104"/>
      <c r="I906" s="104"/>
      <c r="J906" s="104"/>
      <c r="K906" s="104"/>
      <c r="L906" s="104"/>
      <c r="M906" s="104"/>
      <c r="N906" s="104"/>
      <c r="O906" s="104"/>
      <c r="P906" s="104"/>
      <c r="Q906" s="106"/>
      <c r="R906" s="106"/>
      <c r="S906" s="106"/>
      <c r="T906" s="106"/>
      <c r="U906" s="106"/>
      <c r="V906" s="106"/>
      <c r="W906" s="106"/>
      <c r="X906" s="106"/>
      <c r="Y906" s="106"/>
      <c r="Z906" s="106"/>
      <c r="AA906" s="106"/>
      <c r="AB906" s="106"/>
    </row>
    <row r="907">
      <c r="A907" s="46"/>
      <c r="B907" s="46"/>
      <c r="C907" s="46"/>
      <c r="D907" s="46"/>
      <c r="E907" s="104"/>
      <c r="F907" s="104"/>
      <c r="G907" s="104"/>
      <c r="H907" s="104"/>
      <c r="I907" s="104"/>
      <c r="J907" s="104"/>
      <c r="K907" s="104"/>
      <c r="L907" s="104"/>
      <c r="M907" s="104"/>
      <c r="N907" s="104"/>
      <c r="O907" s="104"/>
      <c r="P907" s="104"/>
      <c r="Q907" s="106"/>
      <c r="R907" s="106"/>
      <c r="S907" s="106"/>
      <c r="T907" s="106"/>
      <c r="U907" s="106"/>
      <c r="V907" s="106"/>
      <c r="W907" s="106"/>
      <c r="X907" s="106"/>
      <c r="Y907" s="106"/>
      <c r="Z907" s="106"/>
      <c r="AA907" s="106"/>
      <c r="AB907" s="106"/>
    </row>
    <row r="908">
      <c r="A908" s="46"/>
      <c r="B908" s="46"/>
      <c r="C908" s="46"/>
      <c r="D908" s="46"/>
      <c r="E908" s="104"/>
      <c r="F908" s="104"/>
      <c r="G908" s="104"/>
      <c r="H908" s="104"/>
      <c r="I908" s="104"/>
      <c r="J908" s="104"/>
      <c r="K908" s="104"/>
      <c r="L908" s="104"/>
      <c r="M908" s="104"/>
      <c r="N908" s="104"/>
      <c r="O908" s="104"/>
      <c r="P908" s="104"/>
      <c r="Q908" s="106"/>
      <c r="R908" s="106"/>
      <c r="S908" s="106"/>
      <c r="T908" s="106"/>
      <c r="U908" s="106"/>
      <c r="V908" s="106"/>
      <c r="W908" s="106"/>
      <c r="X908" s="106"/>
      <c r="Y908" s="106"/>
      <c r="Z908" s="106"/>
      <c r="AA908" s="106"/>
      <c r="AB908" s="106"/>
    </row>
    <row r="909">
      <c r="A909" s="46"/>
      <c r="B909" s="46"/>
      <c r="C909" s="46"/>
      <c r="D909" s="46"/>
      <c r="E909" s="104"/>
      <c r="F909" s="104"/>
      <c r="G909" s="104"/>
      <c r="H909" s="104"/>
      <c r="I909" s="104"/>
      <c r="J909" s="104"/>
      <c r="K909" s="104"/>
      <c r="L909" s="104"/>
      <c r="M909" s="104"/>
      <c r="N909" s="104"/>
      <c r="O909" s="104"/>
      <c r="P909" s="104"/>
      <c r="Q909" s="106"/>
      <c r="R909" s="106"/>
      <c r="S909" s="106"/>
      <c r="T909" s="106"/>
      <c r="U909" s="106"/>
      <c r="V909" s="106"/>
      <c r="W909" s="106"/>
      <c r="X909" s="106"/>
      <c r="Y909" s="106"/>
      <c r="Z909" s="106"/>
      <c r="AA909" s="106"/>
      <c r="AB909" s="106"/>
    </row>
    <row r="910">
      <c r="A910" s="46"/>
      <c r="B910" s="46"/>
      <c r="C910" s="46"/>
      <c r="D910" s="46"/>
      <c r="E910" s="104"/>
      <c r="F910" s="104"/>
      <c r="G910" s="104"/>
      <c r="H910" s="104"/>
      <c r="I910" s="104"/>
      <c r="J910" s="104"/>
      <c r="K910" s="104"/>
      <c r="L910" s="104"/>
      <c r="M910" s="104"/>
      <c r="N910" s="104"/>
      <c r="O910" s="104"/>
      <c r="P910" s="104"/>
      <c r="Q910" s="106"/>
      <c r="R910" s="106"/>
      <c r="S910" s="106"/>
      <c r="T910" s="106"/>
      <c r="U910" s="106"/>
      <c r="V910" s="106"/>
      <c r="W910" s="106"/>
      <c r="X910" s="106"/>
      <c r="Y910" s="106"/>
      <c r="Z910" s="106"/>
      <c r="AA910" s="106"/>
      <c r="AB910" s="106"/>
    </row>
    <row r="911">
      <c r="A911" s="46"/>
      <c r="B911" s="46"/>
      <c r="C911" s="46"/>
      <c r="D911" s="46"/>
      <c r="E911" s="104"/>
      <c r="F911" s="104"/>
      <c r="G911" s="104"/>
      <c r="H911" s="104"/>
      <c r="I911" s="104"/>
      <c r="J911" s="104"/>
      <c r="K911" s="104"/>
      <c r="L911" s="104"/>
      <c r="M911" s="104"/>
      <c r="N911" s="104"/>
      <c r="O911" s="104"/>
      <c r="P911" s="104"/>
      <c r="Q911" s="106"/>
      <c r="R911" s="106"/>
      <c r="S911" s="106"/>
      <c r="T911" s="106"/>
      <c r="U911" s="106"/>
      <c r="V911" s="106"/>
      <c r="W911" s="106"/>
      <c r="X911" s="106"/>
      <c r="Y911" s="106"/>
      <c r="Z911" s="106"/>
      <c r="AA911" s="106"/>
      <c r="AB911" s="106"/>
    </row>
    <row r="912">
      <c r="A912" s="46"/>
      <c r="B912" s="46"/>
      <c r="C912" s="46"/>
      <c r="D912" s="46"/>
      <c r="E912" s="104"/>
      <c r="F912" s="104"/>
      <c r="G912" s="104"/>
      <c r="H912" s="104"/>
      <c r="I912" s="104"/>
      <c r="J912" s="104"/>
      <c r="K912" s="104"/>
      <c r="L912" s="104"/>
      <c r="M912" s="104"/>
      <c r="N912" s="104"/>
      <c r="O912" s="104"/>
      <c r="P912" s="104"/>
      <c r="Q912" s="106"/>
      <c r="R912" s="106"/>
      <c r="S912" s="106"/>
      <c r="T912" s="106"/>
      <c r="U912" s="106"/>
      <c r="V912" s="106"/>
      <c r="W912" s="106"/>
      <c r="X912" s="106"/>
      <c r="Y912" s="106"/>
      <c r="Z912" s="106"/>
      <c r="AA912" s="106"/>
      <c r="AB912" s="106"/>
    </row>
    <row r="913">
      <c r="A913" s="46"/>
      <c r="B913" s="46"/>
      <c r="C913" s="46"/>
      <c r="D913" s="46"/>
      <c r="E913" s="104"/>
      <c r="F913" s="104"/>
      <c r="G913" s="104"/>
      <c r="H913" s="104"/>
      <c r="I913" s="104"/>
      <c r="J913" s="104"/>
      <c r="K913" s="104"/>
      <c r="L913" s="104"/>
      <c r="M913" s="104"/>
      <c r="N913" s="104"/>
      <c r="O913" s="104"/>
      <c r="P913" s="104"/>
      <c r="Q913" s="106"/>
      <c r="R913" s="106"/>
      <c r="S913" s="106"/>
      <c r="T913" s="106"/>
      <c r="U913" s="106"/>
      <c r="V913" s="106"/>
      <c r="W913" s="106"/>
      <c r="X913" s="106"/>
      <c r="Y913" s="106"/>
      <c r="Z913" s="106"/>
      <c r="AA913" s="106"/>
      <c r="AB913" s="106"/>
    </row>
    <row r="914">
      <c r="A914" s="46"/>
      <c r="B914" s="46"/>
      <c r="C914" s="46"/>
      <c r="D914" s="46"/>
      <c r="E914" s="104"/>
      <c r="F914" s="104"/>
      <c r="G914" s="104"/>
      <c r="H914" s="104"/>
      <c r="I914" s="104"/>
      <c r="J914" s="104"/>
      <c r="K914" s="104"/>
      <c r="L914" s="104"/>
      <c r="M914" s="104"/>
      <c r="N914" s="104"/>
      <c r="O914" s="104"/>
      <c r="P914" s="104"/>
      <c r="Q914" s="106"/>
      <c r="R914" s="106"/>
      <c r="S914" s="106"/>
      <c r="T914" s="106"/>
      <c r="U914" s="106"/>
      <c r="V914" s="106"/>
      <c r="W914" s="106"/>
      <c r="X914" s="106"/>
      <c r="Y914" s="106"/>
      <c r="Z914" s="106"/>
      <c r="AA914" s="106"/>
      <c r="AB914" s="106"/>
    </row>
    <row r="915">
      <c r="A915" s="46"/>
      <c r="B915" s="46"/>
      <c r="C915" s="46"/>
      <c r="D915" s="46"/>
      <c r="E915" s="104"/>
      <c r="F915" s="104"/>
      <c r="G915" s="104"/>
      <c r="H915" s="104"/>
      <c r="I915" s="104"/>
      <c r="J915" s="104"/>
      <c r="K915" s="104"/>
      <c r="L915" s="104"/>
      <c r="M915" s="104"/>
      <c r="N915" s="104"/>
      <c r="O915" s="104"/>
      <c r="P915" s="104"/>
      <c r="Q915" s="106"/>
      <c r="R915" s="106"/>
      <c r="S915" s="106"/>
      <c r="T915" s="106"/>
      <c r="U915" s="106"/>
      <c r="V915" s="106"/>
      <c r="W915" s="106"/>
      <c r="X915" s="106"/>
      <c r="Y915" s="106"/>
      <c r="Z915" s="106"/>
      <c r="AA915" s="106"/>
      <c r="AB915" s="106"/>
    </row>
    <row r="916">
      <c r="A916" s="46"/>
      <c r="B916" s="46"/>
      <c r="C916" s="46"/>
      <c r="D916" s="46"/>
      <c r="E916" s="104"/>
      <c r="F916" s="104"/>
      <c r="G916" s="104"/>
      <c r="H916" s="104"/>
      <c r="I916" s="104"/>
      <c r="J916" s="104"/>
      <c r="K916" s="104"/>
      <c r="L916" s="104"/>
      <c r="M916" s="104"/>
      <c r="N916" s="104"/>
      <c r="O916" s="104"/>
      <c r="P916" s="104"/>
      <c r="Q916" s="106"/>
      <c r="R916" s="106"/>
      <c r="S916" s="106"/>
      <c r="T916" s="106"/>
      <c r="U916" s="106"/>
      <c r="V916" s="106"/>
      <c r="W916" s="106"/>
      <c r="X916" s="106"/>
      <c r="Y916" s="106"/>
      <c r="Z916" s="106"/>
      <c r="AA916" s="106"/>
      <c r="AB916" s="106"/>
    </row>
    <row r="917">
      <c r="A917" s="46"/>
      <c r="B917" s="46"/>
      <c r="C917" s="46"/>
      <c r="D917" s="46"/>
      <c r="E917" s="104"/>
      <c r="F917" s="104"/>
      <c r="G917" s="104"/>
      <c r="H917" s="104"/>
      <c r="I917" s="104"/>
      <c r="J917" s="104"/>
      <c r="K917" s="104"/>
      <c r="L917" s="104"/>
      <c r="M917" s="104"/>
      <c r="N917" s="104"/>
      <c r="O917" s="104"/>
      <c r="P917" s="104"/>
      <c r="Q917" s="106"/>
      <c r="R917" s="106"/>
      <c r="S917" s="106"/>
      <c r="T917" s="106"/>
      <c r="U917" s="106"/>
      <c r="V917" s="106"/>
      <c r="W917" s="106"/>
      <c r="X917" s="106"/>
      <c r="Y917" s="106"/>
      <c r="Z917" s="106"/>
      <c r="AA917" s="106"/>
      <c r="AB917" s="106"/>
    </row>
    <row r="918">
      <c r="A918" s="46"/>
      <c r="B918" s="46"/>
      <c r="C918" s="46"/>
      <c r="D918" s="46"/>
      <c r="E918" s="104"/>
      <c r="F918" s="104"/>
      <c r="G918" s="104"/>
      <c r="H918" s="104"/>
      <c r="I918" s="104"/>
      <c r="J918" s="104"/>
      <c r="K918" s="104"/>
      <c r="L918" s="104"/>
      <c r="M918" s="104"/>
      <c r="N918" s="104"/>
      <c r="O918" s="104"/>
      <c r="P918" s="104"/>
      <c r="Q918" s="106"/>
      <c r="R918" s="106"/>
      <c r="S918" s="106"/>
      <c r="T918" s="106"/>
      <c r="U918" s="106"/>
      <c r="V918" s="106"/>
      <c r="W918" s="106"/>
      <c r="X918" s="106"/>
      <c r="Y918" s="106"/>
      <c r="Z918" s="106"/>
      <c r="AA918" s="106"/>
      <c r="AB918" s="106"/>
    </row>
    <row r="919">
      <c r="A919" s="46"/>
      <c r="B919" s="46"/>
      <c r="C919" s="46"/>
      <c r="D919" s="46"/>
      <c r="E919" s="104"/>
      <c r="F919" s="104"/>
      <c r="G919" s="104"/>
      <c r="H919" s="104"/>
      <c r="I919" s="104"/>
      <c r="J919" s="104"/>
      <c r="K919" s="104"/>
      <c r="L919" s="104"/>
      <c r="M919" s="104"/>
      <c r="N919" s="104"/>
      <c r="O919" s="104"/>
      <c r="P919" s="104"/>
      <c r="Q919" s="106"/>
      <c r="R919" s="106"/>
      <c r="S919" s="106"/>
      <c r="T919" s="106"/>
      <c r="U919" s="106"/>
      <c r="V919" s="106"/>
      <c r="W919" s="106"/>
      <c r="X919" s="106"/>
      <c r="Y919" s="106"/>
      <c r="Z919" s="106"/>
      <c r="AA919" s="106"/>
      <c r="AB919" s="106"/>
    </row>
    <row r="920">
      <c r="A920" s="46"/>
      <c r="B920" s="46"/>
      <c r="C920" s="46"/>
      <c r="D920" s="46"/>
      <c r="E920" s="104"/>
      <c r="F920" s="104"/>
      <c r="G920" s="104"/>
      <c r="H920" s="104"/>
      <c r="I920" s="104"/>
      <c r="J920" s="104"/>
      <c r="K920" s="104"/>
      <c r="L920" s="104"/>
      <c r="M920" s="104"/>
      <c r="N920" s="104"/>
      <c r="O920" s="104"/>
      <c r="P920" s="104"/>
      <c r="Q920" s="106"/>
      <c r="R920" s="106"/>
      <c r="S920" s="106"/>
      <c r="T920" s="106"/>
      <c r="U920" s="106"/>
      <c r="V920" s="106"/>
      <c r="W920" s="106"/>
      <c r="X920" s="106"/>
      <c r="Y920" s="106"/>
      <c r="Z920" s="106"/>
      <c r="AA920" s="106"/>
      <c r="AB920" s="106"/>
    </row>
    <row r="921">
      <c r="A921" s="46"/>
      <c r="B921" s="46"/>
      <c r="C921" s="46"/>
      <c r="D921" s="46"/>
      <c r="E921" s="104"/>
      <c r="F921" s="104"/>
      <c r="G921" s="104"/>
      <c r="H921" s="104"/>
      <c r="I921" s="104"/>
      <c r="J921" s="104"/>
      <c r="K921" s="104"/>
      <c r="L921" s="104"/>
      <c r="M921" s="104"/>
      <c r="N921" s="104"/>
      <c r="O921" s="104"/>
      <c r="P921" s="104"/>
      <c r="Q921" s="106"/>
      <c r="R921" s="106"/>
      <c r="S921" s="106"/>
      <c r="T921" s="106"/>
      <c r="U921" s="106"/>
      <c r="V921" s="106"/>
      <c r="W921" s="106"/>
      <c r="X921" s="106"/>
      <c r="Y921" s="106"/>
      <c r="Z921" s="106"/>
      <c r="AA921" s="106"/>
      <c r="AB921" s="106"/>
    </row>
    <row r="922">
      <c r="A922" s="46"/>
      <c r="B922" s="46"/>
      <c r="C922" s="46"/>
      <c r="D922" s="46"/>
      <c r="E922" s="104"/>
      <c r="F922" s="104"/>
      <c r="G922" s="104"/>
      <c r="H922" s="104"/>
      <c r="I922" s="104"/>
      <c r="J922" s="104"/>
      <c r="K922" s="104"/>
      <c r="L922" s="104"/>
      <c r="M922" s="104"/>
      <c r="N922" s="104"/>
      <c r="O922" s="104"/>
      <c r="P922" s="104"/>
      <c r="Q922" s="106"/>
      <c r="R922" s="106"/>
      <c r="S922" s="106"/>
      <c r="T922" s="106"/>
      <c r="U922" s="106"/>
      <c r="V922" s="106"/>
      <c r="W922" s="106"/>
      <c r="X922" s="106"/>
      <c r="Y922" s="106"/>
      <c r="Z922" s="106"/>
      <c r="AA922" s="106"/>
      <c r="AB922" s="106"/>
    </row>
    <row r="923">
      <c r="A923" s="46"/>
      <c r="B923" s="46"/>
      <c r="C923" s="46"/>
      <c r="D923" s="46"/>
      <c r="E923" s="104"/>
      <c r="F923" s="104"/>
      <c r="G923" s="104"/>
      <c r="H923" s="104"/>
      <c r="I923" s="104"/>
      <c r="J923" s="104"/>
      <c r="K923" s="104"/>
      <c r="L923" s="104"/>
      <c r="M923" s="104"/>
      <c r="N923" s="104"/>
      <c r="O923" s="104"/>
      <c r="P923" s="104"/>
      <c r="Q923" s="106"/>
      <c r="R923" s="106"/>
      <c r="S923" s="106"/>
      <c r="T923" s="106"/>
      <c r="U923" s="106"/>
      <c r="V923" s="106"/>
      <c r="W923" s="106"/>
      <c r="X923" s="106"/>
      <c r="Y923" s="106"/>
      <c r="Z923" s="106"/>
      <c r="AA923" s="106"/>
      <c r="AB923" s="106"/>
    </row>
    <row r="924">
      <c r="A924" s="46"/>
      <c r="B924" s="46"/>
      <c r="C924" s="46"/>
      <c r="D924" s="46"/>
      <c r="E924" s="104"/>
      <c r="F924" s="104"/>
      <c r="G924" s="104"/>
      <c r="H924" s="104"/>
      <c r="I924" s="104"/>
      <c r="J924" s="104"/>
      <c r="K924" s="104"/>
      <c r="L924" s="104"/>
      <c r="M924" s="104"/>
      <c r="N924" s="104"/>
      <c r="O924" s="104"/>
      <c r="P924" s="104"/>
      <c r="Q924" s="106"/>
      <c r="R924" s="106"/>
      <c r="S924" s="106"/>
      <c r="T924" s="106"/>
      <c r="U924" s="106"/>
      <c r="V924" s="106"/>
      <c r="W924" s="106"/>
      <c r="X924" s="106"/>
      <c r="Y924" s="106"/>
      <c r="Z924" s="106"/>
      <c r="AA924" s="106"/>
      <c r="AB924" s="106"/>
    </row>
    <row r="925">
      <c r="A925" s="46"/>
      <c r="B925" s="46"/>
      <c r="C925" s="46"/>
      <c r="D925" s="46"/>
      <c r="E925" s="104"/>
      <c r="F925" s="104"/>
      <c r="G925" s="104"/>
      <c r="H925" s="104"/>
      <c r="I925" s="104"/>
      <c r="J925" s="104"/>
      <c r="K925" s="104"/>
      <c r="L925" s="104"/>
      <c r="M925" s="104"/>
      <c r="N925" s="104"/>
      <c r="O925" s="104"/>
      <c r="P925" s="104"/>
      <c r="Q925" s="106"/>
      <c r="R925" s="106"/>
      <c r="S925" s="106"/>
      <c r="T925" s="106"/>
      <c r="U925" s="106"/>
      <c r="V925" s="106"/>
      <c r="W925" s="106"/>
      <c r="X925" s="106"/>
      <c r="Y925" s="106"/>
      <c r="Z925" s="106"/>
      <c r="AA925" s="106"/>
      <c r="AB925" s="106"/>
    </row>
    <row r="926">
      <c r="A926" s="46"/>
      <c r="B926" s="46"/>
      <c r="C926" s="46"/>
      <c r="D926" s="46"/>
      <c r="E926" s="104"/>
      <c r="F926" s="104"/>
      <c r="G926" s="104"/>
      <c r="H926" s="104"/>
      <c r="I926" s="104"/>
      <c r="J926" s="104"/>
      <c r="K926" s="104"/>
      <c r="L926" s="104"/>
      <c r="M926" s="104"/>
      <c r="N926" s="104"/>
      <c r="O926" s="104"/>
      <c r="P926" s="104"/>
      <c r="Q926" s="106"/>
      <c r="R926" s="106"/>
      <c r="S926" s="106"/>
      <c r="T926" s="106"/>
      <c r="U926" s="106"/>
      <c r="V926" s="106"/>
      <c r="W926" s="106"/>
      <c r="X926" s="106"/>
      <c r="Y926" s="106"/>
      <c r="Z926" s="106"/>
      <c r="AA926" s="106"/>
      <c r="AB926" s="106"/>
    </row>
    <row r="927">
      <c r="A927" s="46"/>
      <c r="B927" s="46"/>
      <c r="C927" s="46"/>
      <c r="D927" s="46"/>
      <c r="E927" s="104"/>
      <c r="F927" s="104"/>
      <c r="G927" s="104"/>
      <c r="H927" s="104"/>
      <c r="I927" s="104"/>
      <c r="J927" s="104"/>
      <c r="K927" s="104"/>
      <c r="L927" s="104"/>
      <c r="M927" s="104"/>
      <c r="N927" s="104"/>
      <c r="O927" s="104"/>
      <c r="P927" s="104"/>
      <c r="Q927" s="106"/>
      <c r="R927" s="106"/>
      <c r="S927" s="106"/>
      <c r="T927" s="106"/>
      <c r="U927" s="106"/>
      <c r="V927" s="106"/>
      <c r="W927" s="106"/>
      <c r="X927" s="106"/>
      <c r="Y927" s="106"/>
      <c r="Z927" s="106"/>
      <c r="AA927" s="106"/>
      <c r="AB927" s="106"/>
    </row>
    <row r="928">
      <c r="A928" s="46"/>
      <c r="B928" s="46"/>
      <c r="C928" s="46"/>
      <c r="D928" s="46"/>
      <c r="E928" s="104"/>
      <c r="F928" s="104"/>
      <c r="G928" s="104"/>
      <c r="H928" s="104"/>
      <c r="I928" s="104"/>
      <c r="J928" s="104"/>
      <c r="K928" s="104"/>
      <c r="L928" s="104"/>
      <c r="M928" s="104"/>
      <c r="N928" s="104"/>
      <c r="O928" s="104"/>
      <c r="P928" s="104"/>
      <c r="Q928" s="106"/>
      <c r="R928" s="106"/>
      <c r="S928" s="106"/>
      <c r="T928" s="106"/>
      <c r="U928" s="106"/>
      <c r="V928" s="106"/>
      <c r="W928" s="106"/>
      <c r="X928" s="106"/>
      <c r="Y928" s="106"/>
      <c r="Z928" s="106"/>
      <c r="AA928" s="106"/>
      <c r="AB928" s="106"/>
    </row>
    <row r="929">
      <c r="A929" s="46"/>
      <c r="B929" s="46"/>
      <c r="C929" s="46"/>
      <c r="D929" s="46"/>
      <c r="E929" s="104"/>
      <c r="F929" s="104"/>
      <c r="G929" s="104"/>
      <c r="H929" s="104"/>
      <c r="I929" s="104"/>
      <c r="J929" s="104"/>
      <c r="K929" s="104"/>
      <c r="L929" s="104"/>
      <c r="M929" s="104"/>
      <c r="N929" s="104"/>
      <c r="O929" s="104"/>
      <c r="P929" s="104"/>
      <c r="Q929" s="106"/>
      <c r="R929" s="106"/>
      <c r="S929" s="106"/>
      <c r="T929" s="106"/>
      <c r="U929" s="106"/>
      <c r="V929" s="106"/>
      <c r="W929" s="106"/>
      <c r="X929" s="106"/>
      <c r="Y929" s="106"/>
      <c r="Z929" s="106"/>
      <c r="AA929" s="106"/>
      <c r="AB929" s="106"/>
    </row>
    <row r="930">
      <c r="A930" s="46"/>
      <c r="B930" s="46"/>
      <c r="C930" s="46"/>
      <c r="D930" s="46"/>
      <c r="E930" s="104"/>
      <c r="F930" s="104"/>
      <c r="G930" s="104"/>
      <c r="H930" s="104"/>
      <c r="I930" s="104"/>
      <c r="J930" s="104"/>
      <c r="K930" s="104"/>
      <c r="L930" s="104"/>
      <c r="M930" s="104"/>
      <c r="N930" s="104"/>
      <c r="O930" s="104"/>
      <c r="P930" s="104"/>
      <c r="Q930" s="106"/>
      <c r="R930" s="106"/>
      <c r="S930" s="106"/>
      <c r="T930" s="106"/>
      <c r="U930" s="106"/>
      <c r="V930" s="106"/>
      <c r="W930" s="106"/>
      <c r="X930" s="106"/>
      <c r="Y930" s="106"/>
      <c r="Z930" s="106"/>
      <c r="AA930" s="106"/>
      <c r="AB930" s="106"/>
    </row>
    <row r="931">
      <c r="A931" s="46"/>
      <c r="B931" s="46"/>
      <c r="C931" s="46"/>
      <c r="D931" s="46"/>
      <c r="E931" s="104"/>
      <c r="F931" s="104"/>
      <c r="G931" s="104"/>
      <c r="H931" s="104"/>
      <c r="I931" s="104"/>
      <c r="J931" s="104"/>
      <c r="K931" s="104"/>
      <c r="L931" s="104"/>
      <c r="M931" s="104"/>
      <c r="N931" s="104"/>
      <c r="O931" s="104"/>
      <c r="P931" s="104"/>
      <c r="Q931" s="106"/>
      <c r="R931" s="106"/>
      <c r="S931" s="106"/>
      <c r="T931" s="106"/>
      <c r="U931" s="106"/>
      <c r="V931" s="106"/>
      <c r="W931" s="106"/>
      <c r="X931" s="106"/>
      <c r="Y931" s="106"/>
      <c r="Z931" s="106"/>
      <c r="AA931" s="106"/>
      <c r="AB931" s="106"/>
    </row>
    <row r="932">
      <c r="A932" s="46"/>
      <c r="B932" s="46"/>
      <c r="C932" s="46"/>
      <c r="D932" s="46"/>
      <c r="E932" s="104"/>
      <c r="F932" s="104"/>
      <c r="G932" s="104"/>
      <c r="H932" s="104"/>
      <c r="I932" s="104"/>
      <c r="J932" s="104"/>
      <c r="K932" s="104"/>
      <c r="L932" s="104"/>
      <c r="M932" s="104"/>
      <c r="N932" s="104"/>
      <c r="O932" s="104"/>
      <c r="P932" s="104"/>
      <c r="Q932" s="106"/>
      <c r="R932" s="106"/>
      <c r="S932" s="106"/>
      <c r="T932" s="106"/>
      <c r="U932" s="106"/>
      <c r="V932" s="106"/>
      <c r="W932" s="106"/>
      <c r="X932" s="106"/>
      <c r="Y932" s="106"/>
      <c r="Z932" s="106"/>
      <c r="AA932" s="106"/>
      <c r="AB932" s="106"/>
    </row>
    <row r="933">
      <c r="A933" s="46"/>
      <c r="B933" s="46"/>
      <c r="C933" s="46"/>
      <c r="D933" s="46"/>
      <c r="E933" s="104"/>
      <c r="F933" s="104"/>
      <c r="G933" s="104"/>
      <c r="H933" s="104"/>
      <c r="I933" s="104"/>
      <c r="J933" s="104"/>
      <c r="K933" s="104"/>
      <c r="L933" s="104"/>
      <c r="M933" s="104"/>
      <c r="N933" s="104"/>
      <c r="O933" s="104"/>
      <c r="P933" s="104"/>
      <c r="Q933" s="106"/>
      <c r="R933" s="106"/>
      <c r="S933" s="106"/>
      <c r="T933" s="106"/>
      <c r="U933" s="106"/>
      <c r="V933" s="106"/>
      <c r="W933" s="106"/>
      <c r="X933" s="106"/>
      <c r="Y933" s="106"/>
      <c r="Z933" s="106"/>
      <c r="AA933" s="106"/>
      <c r="AB933" s="106"/>
    </row>
    <row r="934">
      <c r="A934" s="46"/>
      <c r="B934" s="46"/>
      <c r="C934" s="46"/>
      <c r="D934" s="46"/>
      <c r="E934" s="104"/>
      <c r="F934" s="104"/>
      <c r="G934" s="104"/>
      <c r="H934" s="104"/>
      <c r="I934" s="104"/>
      <c r="J934" s="104"/>
      <c r="K934" s="104"/>
      <c r="L934" s="104"/>
      <c r="M934" s="104"/>
      <c r="N934" s="104"/>
      <c r="O934" s="104"/>
      <c r="P934" s="104"/>
      <c r="Q934" s="106"/>
      <c r="R934" s="106"/>
      <c r="S934" s="106"/>
      <c r="T934" s="106"/>
      <c r="U934" s="106"/>
      <c r="V934" s="106"/>
      <c r="W934" s="106"/>
      <c r="X934" s="106"/>
      <c r="Y934" s="106"/>
      <c r="Z934" s="106"/>
      <c r="AA934" s="106"/>
      <c r="AB934" s="106"/>
    </row>
    <row r="935">
      <c r="A935" s="46"/>
      <c r="B935" s="46"/>
      <c r="C935" s="46"/>
      <c r="D935" s="46"/>
      <c r="E935" s="104"/>
      <c r="F935" s="104"/>
      <c r="G935" s="104"/>
      <c r="H935" s="104"/>
      <c r="I935" s="104"/>
      <c r="J935" s="104"/>
      <c r="K935" s="104"/>
      <c r="L935" s="104"/>
      <c r="M935" s="104"/>
      <c r="N935" s="104"/>
      <c r="O935" s="104"/>
      <c r="P935" s="104"/>
      <c r="Q935" s="106"/>
      <c r="R935" s="106"/>
      <c r="S935" s="106"/>
      <c r="T935" s="106"/>
      <c r="U935" s="106"/>
      <c r="V935" s="106"/>
      <c r="W935" s="106"/>
      <c r="X935" s="106"/>
      <c r="Y935" s="106"/>
      <c r="Z935" s="106"/>
      <c r="AA935" s="106"/>
      <c r="AB935" s="106"/>
    </row>
    <row r="936">
      <c r="A936" s="46"/>
      <c r="B936" s="46"/>
      <c r="C936" s="46"/>
      <c r="D936" s="46"/>
      <c r="E936" s="104"/>
      <c r="F936" s="104"/>
      <c r="G936" s="104"/>
      <c r="H936" s="104"/>
      <c r="I936" s="104"/>
      <c r="J936" s="104"/>
      <c r="K936" s="104"/>
      <c r="L936" s="104"/>
      <c r="M936" s="104"/>
      <c r="N936" s="104"/>
      <c r="O936" s="104"/>
      <c r="P936" s="104"/>
      <c r="Q936" s="106"/>
      <c r="R936" s="106"/>
      <c r="S936" s="106"/>
      <c r="T936" s="106"/>
      <c r="U936" s="106"/>
      <c r="V936" s="106"/>
      <c r="W936" s="106"/>
      <c r="X936" s="106"/>
      <c r="Y936" s="106"/>
      <c r="Z936" s="106"/>
      <c r="AA936" s="106"/>
      <c r="AB936" s="106"/>
    </row>
    <row r="937">
      <c r="A937" s="46"/>
      <c r="B937" s="46"/>
      <c r="C937" s="46"/>
      <c r="D937" s="46"/>
      <c r="E937" s="104"/>
      <c r="F937" s="104"/>
      <c r="G937" s="104"/>
      <c r="H937" s="104"/>
      <c r="I937" s="104"/>
      <c r="J937" s="104"/>
      <c r="K937" s="104"/>
      <c r="L937" s="104"/>
      <c r="M937" s="104"/>
      <c r="N937" s="104"/>
      <c r="O937" s="104"/>
      <c r="P937" s="104"/>
      <c r="Q937" s="106"/>
      <c r="R937" s="106"/>
      <c r="S937" s="106"/>
      <c r="T937" s="106"/>
      <c r="U937" s="106"/>
      <c r="V937" s="106"/>
      <c r="W937" s="106"/>
      <c r="X937" s="106"/>
      <c r="Y937" s="106"/>
      <c r="Z937" s="106"/>
      <c r="AA937" s="106"/>
      <c r="AB937" s="106"/>
    </row>
    <row r="938">
      <c r="A938" s="46"/>
      <c r="B938" s="46"/>
      <c r="C938" s="46"/>
      <c r="D938" s="46"/>
      <c r="E938" s="104"/>
      <c r="F938" s="104"/>
      <c r="G938" s="104"/>
      <c r="H938" s="104"/>
      <c r="I938" s="104"/>
      <c r="J938" s="104"/>
      <c r="K938" s="104"/>
      <c r="L938" s="104"/>
      <c r="M938" s="104"/>
      <c r="N938" s="104"/>
      <c r="O938" s="104"/>
      <c r="P938" s="104"/>
      <c r="Q938" s="106"/>
      <c r="R938" s="106"/>
      <c r="S938" s="106"/>
      <c r="T938" s="106"/>
      <c r="U938" s="106"/>
      <c r="V938" s="106"/>
      <c r="W938" s="106"/>
      <c r="X938" s="106"/>
      <c r="Y938" s="106"/>
      <c r="Z938" s="106"/>
      <c r="AA938" s="106"/>
      <c r="AB938" s="106"/>
    </row>
    <row r="939">
      <c r="A939" s="46"/>
      <c r="B939" s="46"/>
      <c r="C939" s="46"/>
      <c r="D939" s="46"/>
      <c r="E939" s="104"/>
      <c r="F939" s="104"/>
      <c r="G939" s="104"/>
      <c r="H939" s="104"/>
      <c r="I939" s="104"/>
      <c r="J939" s="104"/>
      <c r="K939" s="104"/>
      <c r="L939" s="104"/>
      <c r="M939" s="104"/>
      <c r="N939" s="104"/>
      <c r="O939" s="104"/>
      <c r="P939" s="104"/>
      <c r="Q939" s="106"/>
      <c r="R939" s="106"/>
      <c r="S939" s="106"/>
      <c r="T939" s="106"/>
      <c r="U939" s="106"/>
      <c r="V939" s="106"/>
      <c r="W939" s="106"/>
      <c r="X939" s="106"/>
      <c r="Y939" s="106"/>
      <c r="Z939" s="106"/>
      <c r="AA939" s="106"/>
      <c r="AB939" s="106"/>
    </row>
    <row r="940">
      <c r="A940" s="46"/>
      <c r="B940" s="46"/>
      <c r="C940" s="46"/>
      <c r="D940" s="46"/>
      <c r="E940" s="104"/>
      <c r="F940" s="104"/>
      <c r="G940" s="104"/>
      <c r="H940" s="104"/>
      <c r="I940" s="104"/>
      <c r="J940" s="104"/>
      <c r="K940" s="104"/>
      <c r="L940" s="104"/>
      <c r="M940" s="104"/>
      <c r="N940" s="104"/>
      <c r="O940" s="104"/>
      <c r="P940" s="104"/>
      <c r="Q940" s="106"/>
      <c r="R940" s="106"/>
      <c r="S940" s="106"/>
      <c r="T940" s="106"/>
      <c r="U940" s="106"/>
      <c r="V940" s="106"/>
      <c r="W940" s="106"/>
      <c r="X940" s="106"/>
      <c r="Y940" s="106"/>
      <c r="Z940" s="106"/>
      <c r="AA940" s="106"/>
      <c r="AB940" s="106"/>
    </row>
    <row r="941">
      <c r="A941" s="46"/>
      <c r="B941" s="46"/>
      <c r="C941" s="46"/>
      <c r="D941" s="46"/>
      <c r="E941" s="104"/>
      <c r="F941" s="104"/>
      <c r="G941" s="104"/>
      <c r="H941" s="104"/>
      <c r="I941" s="104"/>
      <c r="J941" s="104"/>
      <c r="K941" s="104"/>
      <c r="L941" s="104"/>
      <c r="M941" s="104"/>
      <c r="N941" s="104"/>
      <c r="O941" s="104"/>
      <c r="P941" s="104"/>
      <c r="Q941" s="106"/>
      <c r="R941" s="106"/>
      <c r="S941" s="106"/>
      <c r="T941" s="106"/>
      <c r="U941" s="106"/>
      <c r="V941" s="106"/>
      <c r="W941" s="106"/>
      <c r="X941" s="106"/>
      <c r="Y941" s="106"/>
      <c r="Z941" s="106"/>
      <c r="AA941" s="106"/>
      <c r="AB941" s="106"/>
    </row>
    <row r="942">
      <c r="A942" s="46"/>
      <c r="B942" s="46"/>
      <c r="C942" s="46"/>
      <c r="D942" s="46"/>
      <c r="E942" s="104"/>
      <c r="F942" s="104"/>
      <c r="G942" s="104"/>
      <c r="H942" s="104"/>
      <c r="I942" s="104"/>
      <c r="J942" s="104"/>
      <c r="K942" s="104"/>
      <c r="L942" s="104"/>
      <c r="M942" s="104"/>
      <c r="N942" s="104"/>
      <c r="O942" s="104"/>
      <c r="P942" s="104"/>
      <c r="Q942" s="106"/>
      <c r="R942" s="106"/>
      <c r="S942" s="106"/>
      <c r="T942" s="106"/>
      <c r="U942" s="106"/>
      <c r="V942" s="106"/>
      <c r="W942" s="106"/>
      <c r="X942" s="106"/>
      <c r="Y942" s="106"/>
      <c r="Z942" s="106"/>
      <c r="AA942" s="106"/>
      <c r="AB942" s="106"/>
    </row>
    <row r="943">
      <c r="A943" s="46"/>
      <c r="B943" s="46"/>
      <c r="C943" s="46"/>
      <c r="D943" s="46"/>
      <c r="E943" s="104"/>
      <c r="F943" s="104"/>
      <c r="G943" s="104"/>
      <c r="H943" s="104"/>
      <c r="I943" s="104"/>
      <c r="J943" s="104"/>
      <c r="K943" s="104"/>
      <c r="L943" s="104"/>
      <c r="M943" s="104"/>
      <c r="N943" s="104"/>
      <c r="O943" s="104"/>
      <c r="P943" s="104"/>
      <c r="Q943" s="106"/>
      <c r="R943" s="106"/>
      <c r="S943" s="106"/>
      <c r="T943" s="106"/>
      <c r="U943" s="106"/>
      <c r="V943" s="106"/>
      <c r="W943" s="106"/>
      <c r="X943" s="106"/>
      <c r="Y943" s="106"/>
      <c r="Z943" s="106"/>
      <c r="AA943" s="106"/>
      <c r="AB943" s="106"/>
    </row>
    <row r="944">
      <c r="A944" s="46"/>
      <c r="B944" s="46"/>
      <c r="C944" s="46"/>
      <c r="D944" s="46"/>
      <c r="E944" s="104"/>
      <c r="F944" s="104"/>
      <c r="G944" s="104"/>
      <c r="H944" s="104"/>
      <c r="I944" s="104"/>
      <c r="J944" s="104"/>
      <c r="K944" s="104"/>
      <c r="L944" s="104"/>
      <c r="M944" s="104"/>
      <c r="N944" s="104"/>
      <c r="O944" s="104"/>
      <c r="P944" s="104"/>
      <c r="Q944" s="106"/>
      <c r="R944" s="106"/>
      <c r="S944" s="106"/>
      <c r="T944" s="106"/>
      <c r="U944" s="106"/>
      <c r="V944" s="106"/>
      <c r="W944" s="106"/>
      <c r="X944" s="106"/>
      <c r="Y944" s="106"/>
      <c r="Z944" s="106"/>
      <c r="AA944" s="106"/>
      <c r="AB944" s="106"/>
    </row>
    <row r="945">
      <c r="A945" s="46"/>
      <c r="B945" s="46"/>
      <c r="C945" s="46"/>
      <c r="D945" s="46"/>
      <c r="E945" s="104"/>
      <c r="F945" s="104"/>
      <c r="G945" s="104"/>
      <c r="H945" s="104"/>
      <c r="I945" s="104"/>
      <c r="J945" s="104"/>
      <c r="K945" s="104"/>
      <c r="L945" s="104"/>
      <c r="M945" s="104"/>
      <c r="N945" s="104"/>
      <c r="O945" s="104"/>
      <c r="P945" s="104"/>
      <c r="Q945" s="106"/>
      <c r="R945" s="106"/>
      <c r="S945" s="106"/>
      <c r="T945" s="106"/>
      <c r="U945" s="106"/>
      <c r="V945" s="106"/>
      <c r="W945" s="106"/>
      <c r="X945" s="106"/>
      <c r="Y945" s="106"/>
      <c r="Z945" s="106"/>
      <c r="AA945" s="106"/>
      <c r="AB945" s="106"/>
    </row>
    <row r="946">
      <c r="A946" s="46"/>
      <c r="B946" s="46"/>
      <c r="C946" s="46"/>
      <c r="D946" s="46"/>
      <c r="E946" s="104"/>
      <c r="F946" s="104"/>
      <c r="G946" s="104"/>
      <c r="H946" s="104"/>
      <c r="I946" s="104"/>
      <c r="J946" s="104"/>
      <c r="K946" s="104"/>
      <c r="L946" s="104"/>
      <c r="M946" s="104"/>
      <c r="N946" s="104"/>
      <c r="O946" s="104"/>
      <c r="P946" s="104"/>
      <c r="Q946" s="106"/>
      <c r="R946" s="106"/>
      <c r="S946" s="106"/>
      <c r="T946" s="106"/>
      <c r="U946" s="106"/>
      <c r="V946" s="106"/>
      <c r="W946" s="106"/>
      <c r="X946" s="106"/>
      <c r="Y946" s="106"/>
      <c r="Z946" s="106"/>
      <c r="AA946" s="106"/>
      <c r="AB946" s="106"/>
    </row>
    <row r="947">
      <c r="A947" s="46"/>
      <c r="B947" s="46"/>
      <c r="C947" s="46"/>
      <c r="D947" s="46"/>
      <c r="E947" s="104"/>
      <c r="F947" s="104"/>
      <c r="G947" s="104"/>
      <c r="H947" s="104"/>
      <c r="I947" s="104"/>
      <c r="J947" s="104"/>
      <c r="K947" s="104"/>
      <c r="L947" s="104"/>
      <c r="M947" s="104"/>
      <c r="N947" s="104"/>
      <c r="O947" s="104"/>
      <c r="P947" s="104"/>
      <c r="Q947" s="106"/>
      <c r="R947" s="106"/>
      <c r="S947" s="106"/>
      <c r="T947" s="106"/>
      <c r="U947" s="106"/>
      <c r="V947" s="106"/>
      <c r="W947" s="106"/>
      <c r="X947" s="106"/>
      <c r="Y947" s="106"/>
      <c r="Z947" s="106"/>
      <c r="AA947" s="106"/>
      <c r="AB947" s="106"/>
    </row>
    <row r="948">
      <c r="A948" s="46"/>
      <c r="B948" s="46"/>
      <c r="C948" s="46"/>
      <c r="D948" s="46"/>
      <c r="E948" s="104"/>
      <c r="F948" s="104"/>
      <c r="G948" s="104"/>
      <c r="H948" s="104"/>
      <c r="I948" s="104"/>
      <c r="J948" s="104"/>
      <c r="K948" s="104"/>
      <c r="L948" s="104"/>
      <c r="M948" s="104"/>
      <c r="N948" s="104"/>
      <c r="O948" s="104"/>
      <c r="P948" s="104"/>
      <c r="Q948" s="106"/>
      <c r="R948" s="106"/>
      <c r="S948" s="106"/>
      <c r="T948" s="106"/>
      <c r="U948" s="106"/>
      <c r="V948" s="106"/>
      <c r="W948" s="106"/>
      <c r="X948" s="106"/>
      <c r="Y948" s="106"/>
      <c r="Z948" s="106"/>
      <c r="AA948" s="106"/>
      <c r="AB948" s="106"/>
    </row>
    <row r="949">
      <c r="A949" s="46"/>
      <c r="B949" s="46"/>
      <c r="C949" s="46"/>
      <c r="D949" s="46"/>
      <c r="E949" s="104"/>
      <c r="F949" s="104"/>
      <c r="G949" s="104"/>
      <c r="H949" s="104"/>
      <c r="I949" s="104"/>
      <c r="J949" s="104"/>
      <c r="K949" s="104"/>
      <c r="L949" s="104"/>
      <c r="M949" s="104"/>
      <c r="N949" s="104"/>
      <c r="O949" s="104"/>
      <c r="P949" s="104"/>
      <c r="Q949" s="106"/>
      <c r="R949" s="106"/>
      <c r="S949" s="106"/>
      <c r="T949" s="106"/>
      <c r="U949" s="106"/>
      <c r="V949" s="106"/>
      <c r="W949" s="106"/>
      <c r="X949" s="106"/>
      <c r="Y949" s="106"/>
      <c r="Z949" s="106"/>
      <c r="AA949" s="106"/>
      <c r="AB949" s="106"/>
    </row>
    <row r="950">
      <c r="A950" s="46"/>
      <c r="B950" s="46"/>
      <c r="C950" s="46"/>
      <c r="D950" s="46"/>
      <c r="E950" s="104"/>
      <c r="F950" s="104"/>
      <c r="G950" s="104"/>
      <c r="H950" s="104"/>
      <c r="I950" s="104"/>
      <c r="J950" s="104"/>
      <c r="K950" s="104"/>
      <c r="L950" s="104"/>
      <c r="M950" s="104"/>
      <c r="N950" s="104"/>
      <c r="O950" s="104"/>
      <c r="P950" s="104"/>
      <c r="Q950" s="106"/>
      <c r="R950" s="106"/>
      <c r="S950" s="106"/>
      <c r="T950" s="106"/>
      <c r="U950" s="106"/>
      <c r="V950" s="106"/>
      <c r="W950" s="106"/>
      <c r="X950" s="106"/>
      <c r="Y950" s="106"/>
      <c r="Z950" s="106"/>
      <c r="AA950" s="106"/>
      <c r="AB950" s="106"/>
    </row>
    <row r="951">
      <c r="A951" s="46"/>
      <c r="B951" s="46"/>
      <c r="C951" s="46"/>
      <c r="D951" s="46"/>
      <c r="E951" s="104"/>
      <c r="F951" s="104"/>
      <c r="G951" s="104"/>
      <c r="H951" s="104"/>
      <c r="I951" s="104"/>
      <c r="J951" s="104"/>
      <c r="K951" s="104"/>
      <c r="L951" s="104"/>
      <c r="M951" s="104"/>
      <c r="N951" s="104"/>
      <c r="O951" s="104"/>
      <c r="P951" s="104"/>
      <c r="Q951" s="106"/>
      <c r="R951" s="106"/>
      <c r="S951" s="106"/>
      <c r="T951" s="106"/>
      <c r="U951" s="106"/>
      <c r="V951" s="106"/>
      <c r="W951" s="106"/>
      <c r="X951" s="106"/>
      <c r="Y951" s="106"/>
      <c r="Z951" s="106"/>
      <c r="AA951" s="106"/>
      <c r="AB951" s="106"/>
    </row>
    <row r="952">
      <c r="A952" s="46"/>
      <c r="B952" s="46"/>
      <c r="C952" s="46"/>
      <c r="D952" s="46"/>
      <c r="E952" s="104"/>
      <c r="F952" s="104"/>
      <c r="G952" s="104"/>
      <c r="H952" s="104"/>
      <c r="I952" s="104"/>
      <c r="J952" s="104"/>
      <c r="K952" s="104"/>
      <c r="L952" s="104"/>
      <c r="M952" s="104"/>
      <c r="N952" s="104"/>
      <c r="O952" s="104"/>
      <c r="P952" s="104"/>
      <c r="Q952" s="106"/>
      <c r="R952" s="106"/>
      <c r="S952" s="106"/>
      <c r="T952" s="106"/>
      <c r="U952" s="106"/>
      <c r="V952" s="106"/>
      <c r="W952" s="106"/>
      <c r="X952" s="106"/>
      <c r="Y952" s="106"/>
      <c r="Z952" s="106"/>
      <c r="AA952" s="106"/>
      <c r="AB952" s="106"/>
    </row>
    <row r="953">
      <c r="A953" s="46"/>
      <c r="B953" s="46"/>
      <c r="C953" s="46"/>
      <c r="D953" s="46"/>
      <c r="E953" s="104"/>
      <c r="F953" s="104"/>
      <c r="G953" s="104"/>
      <c r="H953" s="104"/>
      <c r="I953" s="104"/>
      <c r="J953" s="104"/>
      <c r="K953" s="104"/>
      <c r="L953" s="104"/>
      <c r="M953" s="104"/>
      <c r="N953" s="104"/>
      <c r="O953" s="104"/>
      <c r="P953" s="104"/>
      <c r="Q953" s="106"/>
      <c r="R953" s="106"/>
      <c r="S953" s="106"/>
      <c r="T953" s="106"/>
      <c r="U953" s="106"/>
      <c r="V953" s="106"/>
      <c r="W953" s="106"/>
      <c r="X953" s="106"/>
      <c r="Y953" s="106"/>
      <c r="Z953" s="106"/>
      <c r="AA953" s="106"/>
      <c r="AB953" s="106"/>
    </row>
    <row r="954">
      <c r="A954" s="46"/>
      <c r="B954" s="46"/>
      <c r="C954" s="46"/>
      <c r="D954" s="46"/>
      <c r="E954" s="104"/>
      <c r="F954" s="104"/>
      <c r="G954" s="104"/>
      <c r="H954" s="104"/>
      <c r="I954" s="104"/>
      <c r="J954" s="104"/>
      <c r="K954" s="104"/>
      <c r="L954" s="104"/>
      <c r="M954" s="104"/>
      <c r="N954" s="104"/>
      <c r="O954" s="104"/>
      <c r="P954" s="104"/>
      <c r="Q954" s="106"/>
      <c r="R954" s="106"/>
      <c r="S954" s="106"/>
      <c r="T954" s="106"/>
      <c r="U954" s="106"/>
      <c r="V954" s="106"/>
      <c r="W954" s="106"/>
      <c r="X954" s="106"/>
      <c r="Y954" s="106"/>
      <c r="Z954" s="106"/>
      <c r="AA954" s="106"/>
      <c r="AB954" s="106"/>
    </row>
    <row r="955">
      <c r="A955" s="46"/>
      <c r="B955" s="46"/>
      <c r="C955" s="46"/>
      <c r="D955" s="46"/>
      <c r="E955" s="104"/>
      <c r="F955" s="104"/>
      <c r="G955" s="104"/>
      <c r="H955" s="104"/>
      <c r="I955" s="104"/>
      <c r="J955" s="104"/>
      <c r="K955" s="104"/>
      <c r="L955" s="104"/>
      <c r="M955" s="104"/>
      <c r="N955" s="104"/>
      <c r="O955" s="104"/>
      <c r="P955" s="104"/>
      <c r="Q955" s="106"/>
      <c r="R955" s="106"/>
      <c r="S955" s="106"/>
      <c r="T955" s="106"/>
      <c r="U955" s="106"/>
      <c r="V955" s="106"/>
      <c r="W955" s="106"/>
      <c r="X955" s="106"/>
      <c r="Y955" s="106"/>
      <c r="Z955" s="106"/>
      <c r="AA955" s="106"/>
      <c r="AB955" s="106"/>
    </row>
    <row r="956">
      <c r="A956" s="46"/>
      <c r="B956" s="46"/>
      <c r="C956" s="46"/>
      <c r="D956" s="46"/>
      <c r="E956" s="104"/>
      <c r="F956" s="104"/>
      <c r="G956" s="104"/>
      <c r="H956" s="104"/>
      <c r="I956" s="104"/>
      <c r="J956" s="104"/>
      <c r="K956" s="104"/>
      <c r="L956" s="104"/>
      <c r="M956" s="104"/>
      <c r="N956" s="104"/>
      <c r="O956" s="104"/>
      <c r="P956" s="104"/>
      <c r="Q956" s="106"/>
      <c r="R956" s="106"/>
      <c r="S956" s="106"/>
      <c r="T956" s="106"/>
      <c r="U956" s="106"/>
      <c r="V956" s="106"/>
      <c r="W956" s="106"/>
      <c r="X956" s="106"/>
      <c r="Y956" s="106"/>
      <c r="Z956" s="106"/>
      <c r="AA956" s="106"/>
      <c r="AB956" s="106"/>
    </row>
    <row r="957">
      <c r="A957" s="46"/>
      <c r="B957" s="46"/>
      <c r="C957" s="46"/>
      <c r="D957" s="46"/>
      <c r="E957" s="104"/>
      <c r="F957" s="104"/>
      <c r="G957" s="104"/>
      <c r="H957" s="104"/>
      <c r="I957" s="104"/>
      <c r="J957" s="104"/>
      <c r="K957" s="104"/>
      <c r="L957" s="104"/>
      <c r="M957" s="104"/>
      <c r="N957" s="104"/>
      <c r="O957" s="104"/>
      <c r="P957" s="104"/>
      <c r="Q957" s="106"/>
      <c r="R957" s="106"/>
      <c r="S957" s="106"/>
      <c r="T957" s="106"/>
      <c r="U957" s="106"/>
      <c r="V957" s="106"/>
      <c r="W957" s="106"/>
      <c r="X957" s="106"/>
      <c r="Y957" s="106"/>
      <c r="Z957" s="106"/>
      <c r="AA957" s="106"/>
      <c r="AB957" s="106"/>
    </row>
    <row r="958">
      <c r="A958" s="46"/>
      <c r="B958" s="46"/>
      <c r="C958" s="46"/>
      <c r="D958" s="46"/>
      <c r="E958" s="104"/>
      <c r="F958" s="104"/>
      <c r="G958" s="104"/>
      <c r="H958" s="104"/>
      <c r="I958" s="104"/>
      <c r="J958" s="104"/>
      <c r="K958" s="104"/>
      <c r="L958" s="104"/>
      <c r="M958" s="104"/>
      <c r="N958" s="104"/>
      <c r="O958" s="104"/>
      <c r="P958" s="104"/>
      <c r="Q958" s="106"/>
      <c r="R958" s="106"/>
      <c r="S958" s="106"/>
      <c r="T958" s="106"/>
      <c r="U958" s="106"/>
      <c r="V958" s="106"/>
      <c r="W958" s="106"/>
      <c r="X958" s="106"/>
      <c r="Y958" s="106"/>
      <c r="Z958" s="106"/>
      <c r="AA958" s="106"/>
      <c r="AB958" s="106"/>
    </row>
    <row r="959">
      <c r="A959" s="46"/>
      <c r="B959" s="46"/>
      <c r="C959" s="46"/>
      <c r="D959" s="46"/>
      <c r="E959" s="104"/>
      <c r="F959" s="104"/>
      <c r="G959" s="104"/>
      <c r="H959" s="104"/>
      <c r="I959" s="104"/>
      <c r="J959" s="104"/>
      <c r="K959" s="104"/>
      <c r="L959" s="104"/>
      <c r="M959" s="104"/>
      <c r="N959" s="104"/>
      <c r="O959" s="104"/>
      <c r="P959" s="104"/>
      <c r="Q959" s="106"/>
      <c r="R959" s="106"/>
      <c r="S959" s="106"/>
      <c r="T959" s="106"/>
      <c r="U959" s="106"/>
      <c r="V959" s="106"/>
      <c r="W959" s="106"/>
      <c r="X959" s="106"/>
      <c r="Y959" s="106"/>
      <c r="Z959" s="106"/>
      <c r="AA959" s="106"/>
      <c r="AB959" s="106"/>
    </row>
    <row r="960">
      <c r="A960" s="46"/>
      <c r="B960" s="46"/>
      <c r="C960" s="46"/>
      <c r="D960" s="46"/>
      <c r="E960" s="104"/>
      <c r="F960" s="104"/>
      <c r="G960" s="104"/>
      <c r="H960" s="104"/>
      <c r="I960" s="104"/>
      <c r="J960" s="104"/>
      <c r="K960" s="104"/>
      <c r="L960" s="104"/>
      <c r="M960" s="104"/>
      <c r="N960" s="104"/>
      <c r="O960" s="104"/>
      <c r="P960" s="104"/>
      <c r="Q960" s="106"/>
      <c r="R960" s="106"/>
      <c r="S960" s="106"/>
      <c r="T960" s="106"/>
      <c r="U960" s="106"/>
      <c r="V960" s="106"/>
      <c r="W960" s="106"/>
      <c r="X960" s="106"/>
      <c r="Y960" s="106"/>
      <c r="Z960" s="106"/>
      <c r="AA960" s="106"/>
      <c r="AB960" s="106"/>
    </row>
    <row r="961">
      <c r="A961" s="46"/>
      <c r="B961" s="46"/>
      <c r="C961" s="46"/>
      <c r="D961" s="46"/>
      <c r="E961" s="104"/>
      <c r="F961" s="104"/>
      <c r="G961" s="104"/>
      <c r="H961" s="104"/>
      <c r="I961" s="104"/>
      <c r="J961" s="104"/>
      <c r="K961" s="104"/>
      <c r="L961" s="104"/>
      <c r="M961" s="104"/>
      <c r="N961" s="104"/>
      <c r="O961" s="104"/>
      <c r="P961" s="104"/>
      <c r="Q961" s="106"/>
      <c r="R961" s="106"/>
      <c r="S961" s="106"/>
      <c r="T961" s="106"/>
      <c r="U961" s="106"/>
      <c r="V961" s="106"/>
      <c r="W961" s="106"/>
      <c r="X961" s="106"/>
      <c r="Y961" s="106"/>
      <c r="Z961" s="106"/>
      <c r="AA961" s="106"/>
      <c r="AB961" s="106"/>
    </row>
    <row r="962">
      <c r="A962" s="46"/>
      <c r="B962" s="46"/>
      <c r="C962" s="46"/>
      <c r="D962" s="46"/>
      <c r="E962" s="104"/>
      <c r="F962" s="104"/>
      <c r="G962" s="104"/>
      <c r="H962" s="104"/>
      <c r="I962" s="104"/>
      <c r="J962" s="104"/>
      <c r="K962" s="104"/>
      <c r="L962" s="104"/>
      <c r="M962" s="104"/>
      <c r="N962" s="104"/>
      <c r="O962" s="104"/>
      <c r="P962" s="104"/>
      <c r="Q962" s="106"/>
      <c r="R962" s="106"/>
      <c r="S962" s="106"/>
      <c r="T962" s="106"/>
      <c r="U962" s="106"/>
      <c r="V962" s="106"/>
      <c r="W962" s="106"/>
      <c r="X962" s="106"/>
      <c r="Y962" s="106"/>
      <c r="Z962" s="106"/>
      <c r="AA962" s="106"/>
      <c r="AB962" s="106"/>
    </row>
    <row r="963">
      <c r="A963" s="46"/>
      <c r="B963" s="46"/>
      <c r="C963" s="46"/>
      <c r="D963" s="46"/>
      <c r="E963" s="104"/>
      <c r="F963" s="104"/>
      <c r="G963" s="104"/>
      <c r="H963" s="104"/>
      <c r="I963" s="104"/>
      <c r="J963" s="104"/>
      <c r="K963" s="104"/>
      <c r="L963" s="104"/>
      <c r="M963" s="104"/>
      <c r="N963" s="104"/>
      <c r="O963" s="104"/>
      <c r="P963" s="104"/>
      <c r="Q963" s="106"/>
      <c r="R963" s="106"/>
      <c r="S963" s="106"/>
      <c r="T963" s="106"/>
      <c r="U963" s="106"/>
      <c r="V963" s="106"/>
      <c r="W963" s="106"/>
      <c r="X963" s="106"/>
      <c r="Y963" s="106"/>
      <c r="Z963" s="106"/>
      <c r="AA963" s="106"/>
      <c r="AB963" s="106"/>
    </row>
    <row r="964">
      <c r="A964" s="46"/>
      <c r="B964" s="46"/>
      <c r="C964" s="46"/>
      <c r="D964" s="46"/>
      <c r="E964" s="104"/>
      <c r="F964" s="104"/>
      <c r="G964" s="104"/>
      <c r="H964" s="104"/>
      <c r="I964" s="104"/>
      <c r="J964" s="104"/>
      <c r="K964" s="104"/>
      <c r="L964" s="104"/>
      <c r="M964" s="104"/>
      <c r="N964" s="104"/>
      <c r="O964" s="104"/>
      <c r="P964" s="104"/>
      <c r="Q964" s="106"/>
      <c r="R964" s="106"/>
      <c r="S964" s="106"/>
      <c r="T964" s="106"/>
      <c r="U964" s="106"/>
      <c r="V964" s="106"/>
      <c r="W964" s="106"/>
      <c r="X964" s="106"/>
      <c r="Y964" s="106"/>
      <c r="Z964" s="106"/>
      <c r="AA964" s="106"/>
      <c r="AB964" s="106"/>
    </row>
    <row r="965">
      <c r="A965" s="46"/>
      <c r="B965" s="46"/>
      <c r="C965" s="46"/>
      <c r="D965" s="46"/>
      <c r="E965" s="104"/>
      <c r="F965" s="104"/>
      <c r="G965" s="104"/>
      <c r="H965" s="104"/>
      <c r="I965" s="104"/>
      <c r="J965" s="104"/>
      <c r="K965" s="104"/>
      <c r="L965" s="104"/>
      <c r="M965" s="104"/>
      <c r="N965" s="104"/>
      <c r="O965" s="104"/>
      <c r="P965" s="104"/>
      <c r="Q965" s="106"/>
      <c r="R965" s="106"/>
      <c r="S965" s="106"/>
      <c r="T965" s="106"/>
      <c r="U965" s="106"/>
      <c r="V965" s="106"/>
      <c r="W965" s="106"/>
      <c r="X965" s="106"/>
      <c r="Y965" s="106"/>
      <c r="Z965" s="106"/>
      <c r="AA965" s="106"/>
      <c r="AB965" s="106"/>
    </row>
    <row r="966">
      <c r="A966" s="46"/>
      <c r="B966" s="46"/>
      <c r="C966" s="46"/>
      <c r="D966" s="46"/>
      <c r="E966" s="104"/>
      <c r="F966" s="104"/>
      <c r="G966" s="104"/>
      <c r="H966" s="104"/>
      <c r="I966" s="104"/>
      <c r="J966" s="104"/>
      <c r="K966" s="104"/>
      <c r="L966" s="104"/>
      <c r="M966" s="104"/>
      <c r="N966" s="104"/>
      <c r="O966" s="104"/>
      <c r="P966" s="104"/>
      <c r="Q966" s="106"/>
      <c r="R966" s="106"/>
      <c r="S966" s="106"/>
      <c r="T966" s="106"/>
      <c r="U966" s="106"/>
      <c r="V966" s="106"/>
      <c r="W966" s="106"/>
      <c r="X966" s="106"/>
      <c r="Y966" s="106"/>
      <c r="Z966" s="106"/>
      <c r="AA966" s="106"/>
      <c r="AB966" s="106"/>
    </row>
    <row r="967">
      <c r="A967" s="46"/>
      <c r="B967" s="46"/>
      <c r="C967" s="46"/>
      <c r="D967" s="46"/>
      <c r="E967" s="104"/>
      <c r="F967" s="104"/>
      <c r="G967" s="104"/>
      <c r="H967" s="104"/>
      <c r="I967" s="104"/>
      <c r="J967" s="104"/>
      <c r="K967" s="104"/>
      <c r="L967" s="104"/>
      <c r="M967" s="104"/>
      <c r="N967" s="104"/>
      <c r="O967" s="104"/>
      <c r="P967" s="104"/>
      <c r="Q967" s="106"/>
      <c r="R967" s="106"/>
      <c r="S967" s="106"/>
      <c r="T967" s="106"/>
      <c r="U967" s="106"/>
      <c r="V967" s="106"/>
      <c r="W967" s="106"/>
      <c r="X967" s="106"/>
      <c r="Y967" s="106"/>
      <c r="Z967" s="106"/>
      <c r="AA967" s="106"/>
      <c r="AB967" s="106"/>
    </row>
    <row r="968">
      <c r="A968" s="46"/>
      <c r="B968" s="46"/>
      <c r="C968" s="46"/>
      <c r="D968" s="46"/>
      <c r="E968" s="104"/>
      <c r="F968" s="104"/>
      <c r="G968" s="104"/>
      <c r="H968" s="104"/>
      <c r="I968" s="104"/>
      <c r="J968" s="104"/>
      <c r="K968" s="104"/>
      <c r="L968" s="104"/>
      <c r="M968" s="104"/>
      <c r="N968" s="104"/>
      <c r="O968" s="104"/>
      <c r="P968" s="104"/>
      <c r="Q968" s="106"/>
      <c r="R968" s="106"/>
      <c r="S968" s="106"/>
      <c r="T968" s="106"/>
      <c r="U968" s="106"/>
      <c r="V968" s="106"/>
      <c r="W968" s="106"/>
      <c r="X968" s="106"/>
      <c r="Y968" s="106"/>
      <c r="Z968" s="106"/>
      <c r="AA968" s="106"/>
      <c r="AB968" s="106"/>
    </row>
    <row r="969">
      <c r="A969" s="46"/>
      <c r="B969" s="46"/>
      <c r="C969" s="46"/>
      <c r="D969" s="46"/>
      <c r="E969" s="104"/>
      <c r="F969" s="104"/>
      <c r="G969" s="104"/>
      <c r="H969" s="104"/>
      <c r="I969" s="104"/>
      <c r="J969" s="104"/>
      <c r="K969" s="104"/>
      <c r="L969" s="104"/>
      <c r="M969" s="104"/>
      <c r="N969" s="104"/>
      <c r="O969" s="104"/>
      <c r="P969" s="104"/>
      <c r="Q969" s="106"/>
      <c r="R969" s="106"/>
      <c r="S969" s="106"/>
      <c r="T969" s="106"/>
      <c r="U969" s="106"/>
      <c r="V969" s="106"/>
      <c r="W969" s="106"/>
      <c r="X969" s="106"/>
      <c r="Y969" s="106"/>
      <c r="Z969" s="106"/>
      <c r="AA969" s="106"/>
      <c r="AB969" s="106"/>
    </row>
    <row r="970">
      <c r="A970" s="46"/>
      <c r="B970" s="46"/>
      <c r="C970" s="46"/>
      <c r="D970" s="46"/>
      <c r="E970" s="104"/>
      <c r="F970" s="104"/>
      <c r="G970" s="104"/>
      <c r="H970" s="104"/>
      <c r="I970" s="104"/>
      <c r="J970" s="104"/>
      <c r="K970" s="104"/>
      <c r="L970" s="104"/>
      <c r="M970" s="104"/>
      <c r="N970" s="104"/>
      <c r="O970" s="104"/>
      <c r="P970" s="104"/>
      <c r="Q970" s="106"/>
      <c r="R970" s="106"/>
      <c r="S970" s="106"/>
      <c r="T970" s="106"/>
      <c r="U970" s="106"/>
      <c r="V970" s="106"/>
      <c r="W970" s="106"/>
      <c r="X970" s="106"/>
      <c r="Y970" s="106"/>
      <c r="Z970" s="106"/>
      <c r="AA970" s="106"/>
      <c r="AB970" s="106"/>
    </row>
    <row r="971">
      <c r="A971" s="46"/>
      <c r="B971" s="46"/>
      <c r="C971" s="46"/>
      <c r="D971" s="46"/>
      <c r="E971" s="104"/>
      <c r="F971" s="104"/>
      <c r="G971" s="104"/>
      <c r="H971" s="104"/>
      <c r="I971" s="104"/>
      <c r="J971" s="104"/>
      <c r="K971" s="104"/>
      <c r="L971" s="104"/>
      <c r="M971" s="104"/>
      <c r="N971" s="104"/>
      <c r="O971" s="104"/>
      <c r="P971" s="104"/>
      <c r="Q971" s="106"/>
      <c r="R971" s="106"/>
      <c r="S971" s="106"/>
      <c r="T971" s="106"/>
      <c r="U971" s="106"/>
      <c r="V971" s="106"/>
      <c r="W971" s="106"/>
      <c r="X971" s="106"/>
      <c r="Y971" s="106"/>
      <c r="Z971" s="106"/>
      <c r="AA971" s="106"/>
      <c r="AB971" s="106"/>
    </row>
    <row r="972">
      <c r="A972" s="46"/>
      <c r="B972" s="46"/>
      <c r="C972" s="46"/>
      <c r="D972" s="46"/>
      <c r="E972" s="104"/>
      <c r="F972" s="104"/>
      <c r="G972" s="104"/>
      <c r="H972" s="104"/>
      <c r="I972" s="104"/>
      <c r="J972" s="104"/>
      <c r="K972" s="104"/>
      <c r="L972" s="104"/>
      <c r="M972" s="104"/>
      <c r="N972" s="104"/>
      <c r="O972" s="104"/>
      <c r="P972" s="104"/>
      <c r="Q972" s="106"/>
      <c r="R972" s="106"/>
      <c r="S972" s="106"/>
      <c r="T972" s="106"/>
      <c r="U972" s="106"/>
      <c r="V972" s="106"/>
      <c r="W972" s="106"/>
      <c r="X972" s="106"/>
      <c r="Y972" s="106"/>
      <c r="Z972" s="106"/>
      <c r="AA972" s="106"/>
      <c r="AB972" s="106"/>
    </row>
    <row r="973">
      <c r="A973" s="46"/>
      <c r="B973" s="46"/>
      <c r="C973" s="46"/>
      <c r="D973" s="46"/>
      <c r="E973" s="104"/>
      <c r="F973" s="104"/>
      <c r="G973" s="104"/>
      <c r="H973" s="104"/>
      <c r="I973" s="104"/>
      <c r="J973" s="104"/>
      <c r="K973" s="104"/>
      <c r="L973" s="104"/>
      <c r="M973" s="104"/>
      <c r="N973" s="104"/>
      <c r="O973" s="104"/>
      <c r="P973" s="104"/>
      <c r="Q973" s="106"/>
      <c r="R973" s="106"/>
      <c r="S973" s="106"/>
      <c r="T973" s="106"/>
      <c r="U973" s="106"/>
      <c r="V973" s="106"/>
      <c r="W973" s="106"/>
      <c r="X973" s="106"/>
      <c r="Y973" s="106"/>
      <c r="Z973" s="106"/>
      <c r="AA973" s="106"/>
      <c r="AB973" s="106"/>
    </row>
    <row r="974">
      <c r="A974" s="46"/>
      <c r="B974" s="46"/>
      <c r="C974" s="46"/>
      <c r="D974" s="46"/>
      <c r="E974" s="104"/>
      <c r="F974" s="104"/>
      <c r="G974" s="104"/>
      <c r="H974" s="104"/>
      <c r="I974" s="104"/>
      <c r="J974" s="104"/>
      <c r="K974" s="104"/>
      <c r="L974" s="104"/>
      <c r="M974" s="104"/>
      <c r="N974" s="104"/>
      <c r="O974" s="104"/>
      <c r="P974" s="104"/>
      <c r="Q974" s="106"/>
      <c r="R974" s="106"/>
      <c r="S974" s="106"/>
      <c r="T974" s="106"/>
      <c r="U974" s="106"/>
      <c r="V974" s="106"/>
      <c r="W974" s="106"/>
      <c r="X974" s="106"/>
      <c r="Y974" s="106"/>
      <c r="Z974" s="106"/>
      <c r="AA974" s="106"/>
      <c r="AB974" s="106"/>
    </row>
    <row r="975">
      <c r="A975" s="46"/>
      <c r="B975" s="46"/>
      <c r="C975" s="46"/>
      <c r="D975" s="46"/>
      <c r="E975" s="104"/>
      <c r="F975" s="104"/>
      <c r="G975" s="104"/>
      <c r="H975" s="104"/>
      <c r="I975" s="104"/>
      <c r="J975" s="104"/>
      <c r="K975" s="104"/>
      <c r="L975" s="104"/>
      <c r="M975" s="104"/>
      <c r="N975" s="104"/>
      <c r="O975" s="104"/>
      <c r="P975" s="104"/>
      <c r="Q975" s="106"/>
      <c r="R975" s="106"/>
      <c r="S975" s="106"/>
      <c r="T975" s="106"/>
      <c r="U975" s="106"/>
      <c r="V975" s="106"/>
      <c r="W975" s="106"/>
      <c r="X975" s="106"/>
      <c r="Y975" s="106"/>
      <c r="Z975" s="106"/>
      <c r="AA975" s="106"/>
      <c r="AB975" s="106"/>
    </row>
    <row r="976">
      <c r="A976" s="46"/>
      <c r="B976" s="46"/>
      <c r="C976" s="46"/>
      <c r="D976" s="46"/>
      <c r="E976" s="104"/>
      <c r="F976" s="104"/>
      <c r="G976" s="104"/>
      <c r="H976" s="104"/>
      <c r="I976" s="104"/>
      <c r="J976" s="104"/>
      <c r="K976" s="104"/>
      <c r="L976" s="104"/>
      <c r="M976" s="104"/>
      <c r="N976" s="104"/>
      <c r="O976" s="104"/>
      <c r="P976" s="104"/>
      <c r="Q976" s="106"/>
      <c r="R976" s="106"/>
      <c r="S976" s="106"/>
      <c r="T976" s="106"/>
      <c r="U976" s="106"/>
      <c r="V976" s="106"/>
      <c r="W976" s="106"/>
      <c r="X976" s="106"/>
      <c r="Y976" s="106"/>
      <c r="Z976" s="106"/>
      <c r="AA976" s="106"/>
      <c r="AB976" s="106"/>
    </row>
    <row r="977">
      <c r="A977" s="46"/>
      <c r="B977" s="46"/>
      <c r="C977" s="46"/>
      <c r="D977" s="46"/>
      <c r="E977" s="104"/>
      <c r="F977" s="104"/>
      <c r="G977" s="104"/>
      <c r="H977" s="104"/>
      <c r="I977" s="104"/>
      <c r="J977" s="104"/>
      <c r="K977" s="104"/>
      <c r="L977" s="104"/>
      <c r="M977" s="104"/>
      <c r="N977" s="104"/>
      <c r="O977" s="104"/>
      <c r="P977" s="104"/>
      <c r="Q977" s="106"/>
      <c r="R977" s="106"/>
      <c r="S977" s="106"/>
      <c r="T977" s="106"/>
      <c r="U977" s="106"/>
      <c r="V977" s="106"/>
      <c r="W977" s="106"/>
      <c r="X977" s="106"/>
      <c r="Y977" s="106"/>
      <c r="Z977" s="106"/>
      <c r="AA977" s="106"/>
      <c r="AB977" s="106"/>
    </row>
    <row r="978">
      <c r="A978" s="46"/>
      <c r="B978" s="46"/>
      <c r="C978" s="46"/>
      <c r="D978" s="46"/>
      <c r="E978" s="104"/>
      <c r="F978" s="104"/>
      <c r="G978" s="104"/>
      <c r="H978" s="104"/>
      <c r="I978" s="104"/>
      <c r="J978" s="104"/>
      <c r="K978" s="104"/>
      <c r="L978" s="104"/>
      <c r="M978" s="104"/>
      <c r="N978" s="104"/>
      <c r="O978" s="104"/>
      <c r="P978" s="104"/>
      <c r="Q978" s="106"/>
      <c r="R978" s="106"/>
      <c r="S978" s="106"/>
      <c r="T978" s="106"/>
      <c r="U978" s="106"/>
      <c r="V978" s="106"/>
      <c r="W978" s="106"/>
      <c r="X978" s="106"/>
      <c r="Y978" s="106"/>
      <c r="Z978" s="106"/>
      <c r="AA978" s="106"/>
      <c r="AB978" s="106"/>
    </row>
    <row r="979">
      <c r="A979" s="46"/>
      <c r="B979" s="46"/>
      <c r="C979" s="46"/>
      <c r="D979" s="46"/>
      <c r="E979" s="104"/>
      <c r="F979" s="104"/>
      <c r="G979" s="104"/>
      <c r="H979" s="104"/>
      <c r="I979" s="104"/>
      <c r="J979" s="104"/>
      <c r="K979" s="104"/>
      <c r="L979" s="104"/>
      <c r="M979" s="104"/>
      <c r="N979" s="104"/>
      <c r="O979" s="104"/>
      <c r="P979" s="104"/>
      <c r="Q979" s="106"/>
      <c r="R979" s="106"/>
      <c r="S979" s="106"/>
      <c r="T979" s="106"/>
      <c r="U979" s="106"/>
      <c r="V979" s="106"/>
      <c r="W979" s="106"/>
      <c r="X979" s="106"/>
      <c r="Y979" s="106"/>
      <c r="Z979" s="106"/>
      <c r="AA979" s="106"/>
      <c r="AB979" s="106"/>
    </row>
    <row r="980">
      <c r="A980" s="46"/>
      <c r="B980" s="46"/>
      <c r="C980" s="46"/>
      <c r="D980" s="46"/>
      <c r="E980" s="104"/>
      <c r="F980" s="104"/>
      <c r="G980" s="104"/>
      <c r="H980" s="104"/>
      <c r="I980" s="104"/>
      <c r="J980" s="104"/>
      <c r="K980" s="104"/>
      <c r="L980" s="104"/>
      <c r="M980" s="104"/>
      <c r="N980" s="104"/>
      <c r="O980" s="104"/>
      <c r="P980" s="104"/>
      <c r="Q980" s="106"/>
      <c r="R980" s="106"/>
      <c r="S980" s="106"/>
      <c r="T980" s="106"/>
      <c r="U980" s="106"/>
      <c r="V980" s="106"/>
      <c r="W980" s="106"/>
      <c r="X980" s="106"/>
      <c r="Y980" s="106"/>
      <c r="Z980" s="106"/>
      <c r="AA980" s="106"/>
      <c r="AB980" s="106"/>
    </row>
    <row r="981">
      <c r="A981" s="46"/>
      <c r="B981" s="46"/>
      <c r="C981" s="46"/>
      <c r="D981" s="46"/>
      <c r="E981" s="104"/>
      <c r="F981" s="104"/>
      <c r="G981" s="104"/>
      <c r="H981" s="104"/>
      <c r="I981" s="104"/>
      <c r="J981" s="104"/>
      <c r="K981" s="104"/>
      <c r="L981" s="104"/>
      <c r="M981" s="104"/>
      <c r="N981" s="104"/>
      <c r="O981" s="104"/>
      <c r="P981" s="104"/>
      <c r="Q981" s="106"/>
      <c r="R981" s="106"/>
      <c r="S981" s="106"/>
      <c r="T981" s="106"/>
      <c r="U981" s="106"/>
      <c r="V981" s="106"/>
      <c r="W981" s="106"/>
      <c r="X981" s="106"/>
      <c r="Y981" s="106"/>
      <c r="Z981" s="106"/>
      <c r="AA981" s="106"/>
      <c r="AB981" s="106"/>
    </row>
    <row r="982">
      <c r="A982" s="46"/>
      <c r="B982" s="46"/>
      <c r="C982" s="46"/>
      <c r="D982" s="46"/>
      <c r="E982" s="104"/>
      <c r="F982" s="104"/>
      <c r="G982" s="104"/>
      <c r="H982" s="104"/>
      <c r="I982" s="104"/>
      <c r="J982" s="104"/>
      <c r="K982" s="104"/>
      <c r="L982" s="104"/>
      <c r="M982" s="104"/>
      <c r="N982" s="104"/>
      <c r="O982" s="104"/>
      <c r="P982" s="104"/>
      <c r="Q982" s="106"/>
      <c r="R982" s="106"/>
      <c r="S982" s="106"/>
      <c r="T982" s="106"/>
      <c r="U982" s="106"/>
      <c r="V982" s="106"/>
      <c r="W982" s="106"/>
      <c r="X982" s="106"/>
      <c r="Y982" s="106"/>
      <c r="Z982" s="106"/>
      <c r="AA982" s="106"/>
      <c r="AB982" s="106"/>
    </row>
    <row r="983">
      <c r="A983" s="46"/>
      <c r="B983" s="46"/>
      <c r="C983" s="46"/>
      <c r="D983" s="46"/>
      <c r="E983" s="104"/>
      <c r="F983" s="104"/>
      <c r="G983" s="104"/>
      <c r="H983" s="104"/>
      <c r="I983" s="104"/>
      <c r="J983" s="104"/>
      <c r="K983" s="104"/>
      <c r="L983" s="104"/>
      <c r="M983" s="104"/>
      <c r="N983" s="104"/>
      <c r="O983" s="104"/>
      <c r="P983" s="104"/>
      <c r="Q983" s="106"/>
      <c r="R983" s="106"/>
      <c r="S983" s="106"/>
      <c r="T983" s="106"/>
      <c r="U983" s="106"/>
      <c r="V983" s="106"/>
      <c r="W983" s="106"/>
      <c r="X983" s="106"/>
      <c r="Y983" s="106"/>
      <c r="Z983" s="106"/>
      <c r="AA983" s="106"/>
      <c r="AB983" s="106"/>
    </row>
    <row r="984">
      <c r="A984" s="46"/>
      <c r="B984" s="46"/>
      <c r="C984" s="46"/>
      <c r="D984" s="46"/>
      <c r="E984" s="104"/>
      <c r="F984" s="104"/>
      <c r="G984" s="104"/>
      <c r="H984" s="104"/>
      <c r="I984" s="104"/>
      <c r="J984" s="104"/>
      <c r="K984" s="104"/>
      <c r="L984" s="104"/>
      <c r="M984" s="104"/>
      <c r="N984" s="104"/>
      <c r="O984" s="104"/>
      <c r="P984" s="104"/>
      <c r="Q984" s="106"/>
      <c r="R984" s="106"/>
      <c r="S984" s="106"/>
      <c r="T984" s="106"/>
      <c r="U984" s="106"/>
      <c r="V984" s="106"/>
      <c r="W984" s="106"/>
      <c r="X984" s="106"/>
      <c r="Y984" s="106"/>
      <c r="Z984" s="106"/>
      <c r="AA984" s="106"/>
      <c r="AB984" s="106"/>
    </row>
    <row r="985">
      <c r="A985" s="46"/>
      <c r="B985" s="46"/>
      <c r="C985" s="46"/>
      <c r="D985" s="46"/>
      <c r="E985" s="104"/>
      <c r="F985" s="104"/>
      <c r="G985" s="104"/>
      <c r="H985" s="104"/>
      <c r="I985" s="104"/>
      <c r="J985" s="104"/>
      <c r="K985" s="104"/>
      <c r="L985" s="104"/>
      <c r="M985" s="104"/>
      <c r="N985" s="104"/>
      <c r="O985" s="104"/>
      <c r="P985" s="104"/>
      <c r="Q985" s="106"/>
      <c r="R985" s="106"/>
      <c r="S985" s="106"/>
      <c r="T985" s="106"/>
      <c r="U985" s="106"/>
      <c r="V985" s="106"/>
      <c r="W985" s="106"/>
      <c r="X985" s="106"/>
      <c r="Y985" s="106"/>
      <c r="Z985" s="106"/>
      <c r="AA985" s="106"/>
      <c r="AB985" s="106"/>
    </row>
    <row r="986">
      <c r="A986" s="46"/>
      <c r="B986" s="46"/>
      <c r="C986" s="46"/>
      <c r="D986" s="46"/>
      <c r="E986" s="104"/>
      <c r="F986" s="104"/>
      <c r="G986" s="104"/>
      <c r="H986" s="104"/>
      <c r="I986" s="104"/>
      <c r="J986" s="104"/>
      <c r="K986" s="104"/>
      <c r="L986" s="104"/>
      <c r="M986" s="104"/>
      <c r="N986" s="104"/>
      <c r="O986" s="104"/>
      <c r="P986" s="104"/>
      <c r="Q986" s="106"/>
      <c r="R986" s="106"/>
      <c r="S986" s="106"/>
      <c r="T986" s="106"/>
      <c r="U986" s="106"/>
      <c r="V986" s="106"/>
      <c r="W986" s="106"/>
      <c r="X986" s="106"/>
      <c r="Y986" s="106"/>
      <c r="Z986" s="106"/>
      <c r="AA986" s="106"/>
      <c r="AB986" s="106"/>
    </row>
    <row r="987">
      <c r="A987" s="46"/>
      <c r="B987" s="46"/>
      <c r="C987" s="46"/>
      <c r="D987" s="46"/>
      <c r="E987" s="104"/>
      <c r="F987" s="104"/>
      <c r="G987" s="104"/>
      <c r="H987" s="104"/>
      <c r="I987" s="104"/>
      <c r="J987" s="104"/>
      <c r="K987" s="104"/>
      <c r="L987" s="104"/>
      <c r="M987" s="104"/>
      <c r="N987" s="104"/>
      <c r="O987" s="104"/>
      <c r="P987" s="104"/>
      <c r="Q987" s="106"/>
      <c r="R987" s="106"/>
      <c r="S987" s="106"/>
      <c r="T987" s="106"/>
      <c r="U987" s="106"/>
      <c r="V987" s="106"/>
      <c r="W987" s="106"/>
      <c r="X987" s="106"/>
      <c r="Y987" s="106"/>
      <c r="Z987" s="106"/>
      <c r="AA987" s="106"/>
      <c r="AB987" s="106"/>
    </row>
    <row r="988">
      <c r="A988" s="46"/>
      <c r="B988" s="46"/>
      <c r="C988" s="46"/>
      <c r="D988" s="46"/>
      <c r="E988" s="104"/>
      <c r="F988" s="104"/>
      <c r="G988" s="104"/>
      <c r="H988" s="104"/>
      <c r="I988" s="104"/>
      <c r="J988" s="104"/>
      <c r="K988" s="104"/>
      <c r="L988" s="104"/>
      <c r="M988" s="104"/>
      <c r="N988" s="104"/>
      <c r="O988" s="104"/>
      <c r="P988" s="104"/>
      <c r="Q988" s="106"/>
      <c r="R988" s="106"/>
      <c r="S988" s="106"/>
      <c r="T988" s="106"/>
      <c r="U988" s="106"/>
      <c r="V988" s="106"/>
      <c r="W988" s="106"/>
      <c r="X988" s="106"/>
      <c r="Y988" s="106"/>
      <c r="Z988" s="106"/>
      <c r="AA988" s="106"/>
      <c r="AB988" s="106"/>
    </row>
    <row r="989">
      <c r="A989" s="46"/>
      <c r="B989" s="46"/>
      <c r="C989" s="46"/>
      <c r="D989" s="46"/>
      <c r="E989" s="104"/>
      <c r="F989" s="104"/>
      <c r="G989" s="104"/>
      <c r="H989" s="104"/>
      <c r="I989" s="104"/>
      <c r="J989" s="104"/>
      <c r="K989" s="104"/>
      <c r="L989" s="104"/>
      <c r="M989" s="104"/>
      <c r="N989" s="104"/>
      <c r="O989" s="104"/>
      <c r="P989" s="104"/>
      <c r="Q989" s="106"/>
      <c r="R989" s="106"/>
      <c r="S989" s="106"/>
      <c r="T989" s="106"/>
      <c r="U989" s="106"/>
      <c r="V989" s="106"/>
      <c r="W989" s="106"/>
      <c r="X989" s="106"/>
      <c r="Y989" s="106"/>
      <c r="Z989" s="106"/>
      <c r="AA989" s="106"/>
      <c r="AB989" s="106"/>
    </row>
    <row r="990">
      <c r="A990" s="46"/>
      <c r="B990" s="46"/>
      <c r="C990" s="46"/>
      <c r="D990" s="46"/>
      <c r="E990" s="104"/>
      <c r="F990" s="104"/>
      <c r="G990" s="104"/>
      <c r="H990" s="104"/>
      <c r="I990" s="104"/>
      <c r="J990" s="104"/>
      <c r="K990" s="104"/>
      <c r="L990" s="104"/>
      <c r="M990" s="104"/>
      <c r="N990" s="104"/>
      <c r="O990" s="104"/>
      <c r="P990" s="104"/>
      <c r="Q990" s="106"/>
      <c r="R990" s="106"/>
      <c r="S990" s="106"/>
      <c r="T990" s="106"/>
      <c r="U990" s="106"/>
      <c r="V990" s="106"/>
      <c r="W990" s="106"/>
      <c r="X990" s="106"/>
      <c r="Y990" s="106"/>
      <c r="Z990" s="106"/>
      <c r="AA990" s="106"/>
      <c r="AB990" s="106"/>
    </row>
    <row r="991">
      <c r="A991" s="46"/>
      <c r="B991" s="46"/>
      <c r="C991" s="46"/>
      <c r="D991" s="46"/>
      <c r="E991" s="104"/>
      <c r="F991" s="104"/>
      <c r="G991" s="104"/>
      <c r="H991" s="104"/>
      <c r="I991" s="104"/>
      <c r="J991" s="104"/>
      <c r="K991" s="104"/>
      <c r="L991" s="104"/>
      <c r="M991" s="104"/>
      <c r="N991" s="104"/>
      <c r="O991" s="104"/>
      <c r="P991" s="104"/>
      <c r="Q991" s="106"/>
      <c r="R991" s="106"/>
      <c r="S991" s="106"/>
      <c r="T991" s="106"/>
      <c r="U991" s="106"/>
      <c r="V991" s="106"/>
      <c r="W991" s="106"/>
      <c r="X991" s="106"/>
      <c r="Y991" s="106"/>
      <c r="Z991" s="106"/>
      <c r="AA991" s="106"/>
      <c r="AB991" s="106"/>
    </row>
    <row r="992">
      <c r="A992" s="46"/>
      <c r="B992" s="46"/>
      <c r="C992" s="46"/>
      <c r="D992" s="46"/>
      <c r="E992" s="104"/>
      <c r="F992" s="104"/>
      <c r="G992" s="104"/>
      <c r="H992" s="104"/>
      <c r="I992" s="104"/>
      <c r="J992" s="104"/>
      <c r="K992" s="104"/>
      <c r="L992" s="104"/>
      <c r="M992" s="104"/>
      <c r="N992" s="104"/>
      <c r="O992" s="104"/>
      <c r="P992" s="104"/>
      <c r="Q992" s="106"/>
      <c r="R992" s="106"/>
      <c r="S992" s="106"/>
      <c r="T992" s="106"/>
      <c r="U992" s="106"/>
      <c r="V992" s="106"/>
      <c r="W992" s="106"/>
      <c r="X992" s="106"/>
      <c r="Y992" s="106"/>
      <c r="Z992" s="106"/>
      <c r="AA992" s="106"/>
      <c r="AB992" s="106"/>
    </row>
    <row r="993">
      <c r="A993" s="46"/>
      <c r="B993" s="46"/>
      <c r="C993" s="46"/>
      <c r="D993" s="46"/>
      <c r="E993" s="104"/>
      <c r="F993" s="104"/>
      <c r="G993" s="104"/>
      <c r="H993" s="104"/>
      <c r="I993" s="104"/>
      <c r="J993" s="104"/>
      <c r="K993" s="104"/>
      <c r="L993" s="104"/>
      <c r="M993" s="104"/>
      <c r="N993" s="104"/>
      <c r="O993" s="104"/>
      <c r="P993" s="104"/>
      <c r="Q993" s="106"/>
      <c r="R993" s="106"/>
      <c r="S993" s="106"/>
      <c r="T993" s="106"/>
      <c r="U993" s="106"/>
      <c r="V993" s="106"/>
      <c r="W993" s="106"/>
      <c r="X993" s="106"/>
      <c r="Y993" s="106"/>
      <c r="Z993" s="106"/>
      <c r="AA993" s="106"/>
      <c r="AB993" s="106"/>
    </row>
    <row r="994">
      <c r="A994" s="46"/>
      <c r="B994" s="46"/>
      <c r="C994" s="46"/>
      <c r="D994" s="46"/>
      <c r="E994" s="104"/>
      <c r="F994" s="104"/>
      <c r="G994" s="104"/>
      <c r="H994" s="104"/>
      <c r="I994" s="104"/>
      <c r="J994" s="104"/>
      <c r="K994" s="104"/>
      <c r="L994" s="104"/>
      <c r="M994" s="104"/>
      <c r="N994" s="104"/>
      <c r="O994" s="104"/>
      <c r="P994" s="104"/>
      <c r="Q994" s="106"/>
      <c r="R994" s="106"/>
      <c r="S994" s="106"/>
      <c r="T994" s="106"/>
      <c r="U994" s="106"/>
      <c r="V994" s="106"/>
      <c r="W994" s="106"/>
      <c r="X994" s="106"/>
      <c r="Y994" s="106"/>
      <c r="Z994" s="106"/>
      <c r="AA994" s="106"/>
      <c r="AB994" s="106"/>
    </row>
    <row r="995">
      <c r="A995" s="46"/>
      <c r="B995" s="46"/>
      <c r="C995" s="46"/>
      <c r="D995" s="46"/>
      <c r="E995" s="104"/>
      <c r="F995" s="104"/>
      <c r="G995" s="104"/>
      <c r="H995" s="104"/>
      <c r="I995" s="104"/>
      <c r="J995" s="104"/>
      <c r="K995" s="104"/>
      <c r="L995" s="104"/>
      <c r="M995" s="104"/>
      <c r="N995" s="104"/>
      <c r="O995" s="104"/>
      <c r="P995" s="104"/>
      <c r="Q995" s="106"/>
      <c r="R995" s="106"/>
      <c r="S995" s="106"/>
      <c r="T995" s="106"/>
      <c r="U995" s="106"/>
      <c r="V995" s="106"/>
      <c r="W995" s="106"/>
      <c r="X995" s="106"/>
      <c r="Y995" s="106"/>
      <c r="Z995" s="106"/>
      <c r="AA995" s="106"/>
      <c r="AB995" s="106"/>
    </row>
    <row r="996">
      <c r="A996" s="46"/>
      <c r="B996" s="46"/>
      <c r="C996" s="46"/>
      <c r="D996" s="46"/>
      <c r="E996" s="104"/>
      <c r="F996" s="104"/>
      <c r="G996" s="104"/>
      <c r="H996" s="104"/>
      <c r="I996" s="104"/>
      <c r="J996" s="104"/>
      <c r="K996" s="104"/>
      <c r="L996" s="104"/>
      <c r="M996" s="104"/>
      <c r="N996" s="104"/>
      <c r="O996" s="104"/>
      <c r="P996" s="104"/>
      <c r="Q996" s="106"/>
      <c r="R996" s="106"/>
      <c r="S996" s="106"/>
      <c r="T996" s="106"/>
      <c r="U996" s="106"/>
      <c r="V996" s="106"/>
      <c r="W996" s="106"/>
      <c r="X996" s="106"/>
      <c r="Y996" s="106"/>
      <c r="Z996" s="106"/>
      <c r="AA996" s="106"/>
      <c r="AB996" s="106"/>
    </row>
    <row r="997">
      <c r="A997" s="46"/>
      <c r="B997" s="46"/>
      <c r="C997" s="46"/>
      <c r="D997" s="46"/>
      <c r="E997" s="104"/>
      <c r="F997" s="104"/>
      <c r="G997" s="104"/>
      <c r="H997" s="104"/>
      <c r="I997" s="104"/>
      <c r="J997" s="104"/>
      <c r="K997" s="104"/>
      <c r="L997" s="104"/>
      <c r="M997" s="104"/>
      <c r="N997" s="104"/>
      <c r="O997" s="104"/>
      <c r="P997" s="104"/>
      <c r="Q997" s="106"/>
      <c r="R997" s="106"/>
      <c r="S997" s="106"/>
      <c r="T997" s="106"/>
      <c r="U997" s="106"/>
      <c r="V997" s="106"/>
      <c r="W997" s="106"/>
      <c r="X997" s="106"/>
      <c r="Y997" s="106"/>
      <c r="Z997" s="106"/>
      <c r="AA997" s="106"/>
      <c r="AB997" s="106"/>
    </row>
    <row r="998">
      <c r="A998" s="46"/>
      <c r="B998" s="46"/>
      <c r="C998" s="46"/>
      <c r="D998" s="46"/>
      <c r="E998" s="104"/>
      <c r="F998" s="104"/>
      <c r="G998" s="104"/>
      <c r="H998" s="104"/>
      <c r="I998" s="104"/>
      <c r="J998" s="104"/>
      <c r="K998" s="104"/>
      <c r="L998" s="104"/>
      <c r="M998" s="104"/>
      <c r="N998" s="104"/>
      <c r="O998" s="104"/>
      <c r="P998" s="104"/>
      <c r="Q998" s="106"/>
      <c r="R998" s="106"/>
      <c r="S998" s="106"/>
      <c r="T998" s="106"/>
      <c r="U998" s="106"/>
      <c r="V998" s="106"/>
      <c r="W998" s="106"/>
      <c r="X998" s="106"/>
      <c r="Y998" s="106"/>
      <c r="Z998" s="106"/>
      <c r="AA998" s="106"/>
      <c r="AB998" s="106"/>
    </row>
    <row r="999">
      <c r="A999" s="46"/>
      <c r="B999" s="46"/>
      <c r="C999" s="46"/>
      <c r="D999" s="46"/>
      <c r="E999" s="104"/>
      <c r="F999" s="104"/>
      <c r="G999" s="104"/>
      <c r="H999" s="104"/>
      <c r="I999" s="104"/>
      <c r="J999" s="104"/>
      <c r="K999" s="104"/>
      <c r="L999" s="104"/>
      <c r="M999" s="104"/>
      <c r="N999" s="104"/>
      <c r="O999" s="104"/>
      <c r="P999" s="104"/>
      <c r="Q999" s="106"/>
      <c r="R999" s="106"/>
      <c r="S999" s="106"/>
      <c r="T999" s="106"/>
      <c r="U999" s="106"/>
      <c r="V999" s="106"/>
      <c r="W999" s="106"/>
      <c r="X999" s="106"/>
      <c r="Y999" s="106"/>
      <c r="Z999" s="106"/>
      <c r="AA999" s="106"/>
      <c r="AB999" s="106"/>
    </row>
    <row r="1000">
      <c r="A1000" s="46"/>
      <c r="B1000" s="46"/>
      <c r="C1000" s="46"/>
      <c r="D1000" s="46"/>
      <c r="E1000" s="104"/>
      <c r="F1000" s="104"/>
      <c r="G1000" s="104"/>
      <c r="H1000" s="104"/>
      <c r="I1000" s="104"/>
      <c r="J1000" s="104"/>
      <c r="K1000" s="104"/>
      <c r="L1000" s="104"/>
      <c r="M1000" s="104"/>
      <c r="N1000" s="104"/>
      <c r="O1000" s="104"/>
      <c r="P1000" s="104"/>
      <c r="Q1000" s="106"/>
      <c r="R1000" s="106"/>
      <c r="S1000" s="106"/>
      <c r="T1000" s="106"/>
      <c r="U1000" s="106"/>
      <c r="V1000" s="106"/>
      <c r="W1000" s="106"/>
      <c r="X1000" s="106"/>
      <c r="Y1000" s="106"/>
      <c r="Z1000" s="106"/>
      <c r="AA1000" s="106"/>
      <c r="AB1000" s="106"/>
    </row>
    <row r="1001">
      <c r="A1001" s="46"/>
      <c r="B1001" s="46"/>
      <c r="C1001" s="46"/>
      <c r="D1001" s="46"/>
      <c r="E1001" s="104"/>
      <c r="F1001" s="104"/>
      <c r="G1001" s="104"/>
      <c r="H1001" s="104"/>
      <c r="I1001" s="104"/>
      <c r="J1001" s="104"/>
      <c r="K1001" s="104"/>
      <c r="L1001" s="104"/>
      <c r="M1001" s="104"/>
      <c r="N1001" s="104"/>
      <c r="O1001" s="104"/>
      <c r="P1001" s="104"/>
      <c r="Q1001" s="106"/>
      <c r="R1001" s="106"/>
      <c r="S1001" s="106"/>
      <c r="T1001" s="106"/>
      <c r="U1001" s="106"/>
      <c r="V1001" s="106"/>
      <c r="W1001" s="106"/>
      <c r="X1001" s="106"/>
      <c r="Y1001" s="106"/>
      <c r="Z1001" s="106"/>
      <c r="AA1001" s="106"/>
      <c r="AB1001" s="106"/>
    </row>
    <row r="1002">
      <c r="A1002" s="46"/>
      <c r="B1002" s="46"/>
      <c r="C1002" s="46"/>
      <c r="D1002" s="46"/>
      <c r="E1002" s="104"/>
      <c r="F1002" s="104"/>
      <c r="G1002" s="104"/>
      <c r="H1002" s="104"/>
      <c r="I1002" s="104"/>
      <c r="J1002" s="104"/>
      <c r="K1002" s="104"/>
      <c r="L1002" s="104"/>
      <c r="M1002" s="104"/>
      <c r="N1002" s="104"/>
      <c r="O1002" s="104"/>
      <c r="P1002" s="104"/>
      <c r="Q1002" s="106"/>
      <c r="R1002" s="106"/>
      <c r="S1002" s="106"/>
      <c r="T1002" s="106"/>
      <c r="U1002" s="106"/>
      <c r="V1002" s="106"/>
      <c r="W1002" s="106"/>
      <c r="X1002" s="106"/>
      <c r="Y1002" s="106"/>
      <c r="Z1002" s="106"/>
      <c r="AA1002" s="106"/>
      <c r="AB1002" s="106"/>
    </row>
    <row r="1003">
      <c r="A1003" s="46"/>
      <c r="B1003" s="46"/>
      <c r="C1003" s="46"/>
      <c r="D1003" s="46"/>
      <c r="E1003" s="104"/>
      <c r="F1003" s="104"/>
      <c r="G1003" s="104"/>
      <c r="H1003" s="104"/>
      <c r="I1003" s="104"/>
      <c r="J1003" s="104"/>
      <c r="K1003" s="104"/>
      <c r="L1003" s="104"/>
      <c r="M1003" s="104"/>
      <c r="N1003" s="104"/>
      <c r="O1003" s="104"/>
      <c r="P1003" s="104"/>
      <c r="Q1003" s="106"/>
      <c r="R1003" s="106"/>
      <c r="S1003" s="106"/>
      <c r="T1003" s="106"/>
      <c r="U1003" s="106"/>
      <c r="V1003" s="106"/>
      <c r="W1003" s="106"/>
      <c r="X1003" s="106"/>
      <c r="Y1003" s="106"/>
      <c r="Z1003" s="106"/>
      <c r="AA1003" s="106"/>
      <c r="AB1003" s="106"/>
    </row>
    <row r="1004">
      <c r="A1004" s="46"/>
      <c r="B1004" s="46"/>
      <c r="C1004" s="46"/>
      <c r="D1004" s="46"/>
      <c r="E1004" s="104"/>
      <c r="F1004" s="104"/>
      <c r="G1004" s="104"/>
      <c r="H1004" s="104"/>
      <c r="I1004" s="104"/>
      <c r="J1004" s="104"/>
      <c r="K1004" s="104"/>
      <c r="L1004" s="104"/>
      <c r="M1004" s="104"/>
      <c r="N1004" s="104"/>
      <c r="O1004" s="104"/>
      <c r="P1004" s="104"/>
      <c r="Q1004" s="106"/>
      <c r="R1004" s="106"/>
      <c r="S1004" s="106"/>
      <c r="T1004" s="106"/>
      <c r="U1004" s="106"/>
      <c r="V1004" s="106"/>
      <c r="W1004" s="106"/>
      <c r="X1004" s="106"/>
      <c r="Y1004" s="106"/>
      <c r="Z1004" s="106"/>
      <c r="AA1004" s="106"/>
      <c r="AB1004" s="106"/>
    </row>
    <row r="1005">
      <c r="A1005" s="46"/>
      <c r="B1005" s="46"/>
      <c r="C1005" s="46"/>
      <c r="D1005" s="46"/>
      <c r="E1005" s="104"/>
      <c r="F1005" s="104"/>
      <c r="G1005" s="104"/>
      <c r="H1005" s="104"/>
      <c r="I1005" s="104"/>
      <c r="J1005" s="104"/>
      <c r="K1005" s="104"/>
      <c r="L1005" s="104"/>
      <c r="M1005" s="104"/>
      <c r="N1005" s="104"/>
      <c r="O1005" s="104"/>
      <c r="P1005" s="104"/>
      <c r="Q1005" s="106"/>
      <c r="R1005" s="106"/>
      <c r="S1005" s="106"/>
      <c r="T1005" s="106"/>
      <c r="U1005" s="106"/>
      <c r="V1005" s="106"/>
      <c r="W1005" s="106"/>
      <c r="X1005" s="106"/>
      <c r="Y1005" s="106"/>
      <c r="Z1005" s="106"/>
      <c r="AA1005" s="106"/>
      <c r="AB1005" s="106"/>
    </row>
    <row r="1006">
      <c r="A1006" s="46"/>
      <c r="B1006" s="46"/>
      <c r="C1006" s="46"/>
      <c r="D1006" s="46"/>
      <c r="E1006" s="104"/>
      <c r="F1006" s="104"/>
      <c r="G1006" s="104"/>
      <c r="H1006" s="104"/>
      <c r="I1006" s="104"/>
      <c r="J1006" s="104"/>
      <c r="K1006" s="104"/>
      <c r="L1006" s="104"/>
      <c r="M1006" s="104"/>
      <c r="N1006" s="104"/>
      <c r="O1006" s="104"/>
      <c r="P1006" s="104"/>
      <c r="Q1006" s="106"/>
      <c r="R1006" s="106"/>
      <c r="S1006" s="106"/>
      <c r="T1006" s="106"/>
      <c r="U1006" s="106"/>
      <c r="V1006" s="106"/>
      <c r="W1006" s="106"/>
      <c r="X1006" s="106"/>
      <c r="Y1006" s="106"/>
      <c r="Z1006" s="106"/>
      <c r="AA1006" s="106"/>
      <c r="AB1006" s="106"/>
    </row>
    <row r="1007">
      <c r="A1007" s="46"/>
      <c r="B1007" s="46"/>
      <c r="C1007" s="46"/>
      <c r="D1007" s="46"/>
      <c r="E1007" s="104"/>
      <c r="F1007" s="104"/>
      <c r="G1007" s="104"/>
      <c r="H1007" s="104"/>
      <c r="I1007" s="104"/>
      <c r="J1007" s="104"/>
      <c r="K1007" s="104"/>
      <c r="L1007" s="104"/>
      <c r="M1007" s="104"/>
      <c r="N1007" s="104"/>
      <c r="O1007" s="104"/>
      <c r="P1007" s="104"/>
      <c r="Q1007" s="106"/>
      <c r="R1007" s="106"/>
      <c r="S1007" s="106"/>
      <c r="T1007" s="106"/>
      <c r="U1007" s="106"/>
      <c r="V1007" s="106"/>
      <c r="W1007" s="106"/>
      <c r="X1007" s="106"/>
      <c r="Y1007" s="106"/>
      <c r="Z1007" s="106"/>
      <c r="AA1007" s="106"/>
      <c r="AB1007" s="106"/>
    </row>
    <row r="1008">
      <c r="A1008" s="46"/>
      <c r="B1008" s="46"/>
      <c r="C1008" s="46"/>
      <c r="D1008" s="46"/>
      <c r="E1008" s="104"/>
      <c r="F1008" s="104"/>
      <c r="G1008" s="104"/>
      <c r="H1008" s="104"/>
      <c r="I1008" s="104"/>
      <c r="J1008" s="104"/>
      <c r="K1008" s="104"/>
      <c r="L1008" s="104"/>
      <c r="M1008" s="104"/>
      <c r="N1008" s="104"/>
      <c r="O1008" s="104"/>
      <c r="P1008" s="104"/>
      <c r="Q1008" s="106"/>
      <c r="R1008" s="106"/>
      <c r="S1008" s="106"/>
      <c r="T1008" s="106"/>
      <c r="U1008" s="106"/>
      <c r="V1008" s="106"/>
      <c r="W1008" s="106"/>
      <c r="X1008" s="106"/>
      <c r="Y1008" s="106"/>
      <c r="Z1008" s="106"/>
      <c r="AA1008" s="106"/>
      <c r="AB1008" s="106"/>
    </row>
    <row r="1009">
      <c r="A1009" s="46"/>
      <c r="B1009" s="46"/>
      <c r="C1009" s="46"/>
      <c r="D1009" s="46"/>
      <c r="E1009" s="104"/>
      <c r="F1009" s="104"/>
      <c r="G1009" s="104"/>
      <c r="H1009" s="104"/>
      <c r="I1009" s="104"/>
      <c r="J1009" s="104"/>
      <c r="K1009" s="104"/>
      <c r="L1009" s="104"/>
      <c r="M1009" s="104"/>
      <c r="N1009" s="104"/>
      <c r="O1009" s="104"/>
      <c r="P1009" s="104"/>
      <c r="Q1009" s="106"/>
      <c r="R1009" s="106"/>
      <c r="S1009" s="106"/>
      <c r="T1009" s="106"/>
      <c r="U1009" s="106"/>
      <c r="V1009" s="106"/>
      <c r="W1009" s="106"/>
      <c r="X1009" s="106"/>
      <c r="Y1009" s="106"/>
      <c r="Z1009" s="106"/>
      <c r="AA1009" s="106"/>
      <c r="AB1009" s="106"/>
    </row>
    <row r="1010">
      <c r="A1010" s="46"/>
      <c r="B1010" s="46"/>
      <c r="C1010" s="46"/>
      <c r="D1010" s="46"/>
      <c r="E1010" s="104"/>
      <c r="F1010" s="104"/>
      <c r="G1010" s="104"/>
      <c r="H1010" s="104"/>
      <c r="I1010" s="104"/>
      <c r="J1010" s="104"/>
      <c r="K1010" s="104"/>
      <c r="L1010" s="104"/>
      <c r="M1010" s="104"/>
      <c r="N1010" s="104"/>
      <c r="O1010" s="104"/>
      <c r="P1010" s="104"/>
      <c r="Q1010" s="106"/>
      <c r="R1010" s="106"/>
      <c r="S1010" s="106"/>
      <c r="T1010" s="106"/>
      <c r="U1010" s="106"/>
      <c r="V1010" s="106"/>
      <c r="W1010" s="106"/>
      <c r="X1010" s="106"/>
      <c r="Y1010" s="106"/>
      <c r="Z1010" s="106"/>
      <c r="AA1010" s="106"/>
      <c r="AB1010" s="106"/>
    </row>
    <row r="1011">
      <c r="A1011" s="46"/>
      <c r="B1011" s="46"/>
      <c r="C1011" s="46"/>
      <c r="D1011" s="46"/>
      <c r="E1011" s="104"/>
      <c r="F1011" s="104"/>
      <c r="G1011" s="104"/>
      <c r="H1011" s="104"/>
      <c r="I1011" s="104"/>
      <c r="J1011" s="104"/>
      <c r="K1011" s="104"/>
      <c r="L1011" s="104"/>
      <c r="M1011" s="104"/>
      <c r="N1011" s="104"/>
      <c r="O1011" s="104"/>
      <c r="P1011" s="104"/>
      <c r="Q1011" s="106"/>
      <c r="R1011" s="106"/>
      <c r="S1011" s="106"/>
      <c r="T1011" s="106"/>
      <c r="U1011" s="106"/>
      <c r="V1011" s="106"/>
      <c r="W1011" s="106"/>
      <c r="X1011" s="106"/>
      <c r="Y1011" s="106"/>
      <c r="Z1011" s="106"/>
      <c r="AA1011" s="106"/>
      <c r="AB1011" s="106"/>
    </row>
    <row r="1012">
      <c r="A1012" s="46"/>
      <c r="B1012" s="46"/>
      <c r="C1012" s="46"/>
      <c r="D1012" s="46"/>
      <c r="E1012" s="104"/>
      <c r="F1012" s="104"/>
      <c r="G1012" s="104"/>
      <c r="H1012" s="104"/>
      <c r="I1012" s="104"/>
      <c r="J1012" s="104"/>
      <c r="K1012" s="104"/>
      <c r="L1012" s="104"/>
      <c r="M1012" s="104"/>
      <c r="N1012" s="104"/>
      <c r="O1012" s="104"/>
      <c r="P1012" s="104"/>
      <c r="Q1012" s="106"/>
      <c r="R1012" s="106"/>
      <c r="S1012" s="106"/>
      <c r="T1012" s="106"/>
      <c r="U1012" s="106"/>
      <c r="V1012" s="106"/>
      <c r="W1012" s="106"/>
      <c r="X1012" s="106"/>
      <c r="Y1012" s="106"/>
      <c r="Z1012" s="106"/>
      <c r="AA1012" s="106"/>
      <c r="AB1012" s="106"/>
    </row>
    <row r="1013">
      <c r="A1013" s="46"/>
      <c r="B1013" s="46"/>
      <c r="C1013" s="46"/>
      <c r="D1013" s="46"/>
      <c r="E1013" s="104"/>
      <c r="F1013" s="104"/>
      <c r="G1013" s="104"/>
      <c r="H1013" s="104"/>
      <c r="I1013" s="104"/>
      <c r="J1013" s="104"/>
      <c r="K1013" s="104"/>
      <c r="L1013" s="104"/>
      <c r="M1013" s="104"/>
      <c r="N1013" s="104"/>
      <c r="O1013" s="104"/>
      <c r="P1013" s="104"/>
      <c r="Q1013" s="106"/>
      <c r="R1013" s="106"/>
      <c r="S1013" s="106"/>
      <c r="T1013" s="106"/>
      <c r="U1013" s="106"/>
      <c r="V1013" s="106"/>
      <c r="W1013" s="106"/>
      <c r="X1013" s="106"/>
      <c r="Y1013" s="106"/>
      <c r="Z1013" s="106"/>
      <c r="AA1013" s="106"/>
      <c r="AB1013" s="106"/>
    </row>
    <row r="1014">
      <c r="A1014" s="46"/>
      <c r="B1014" s="46"/>
      <c r="C1014" s="46"/>
      <c r="D1014" s="46"/>
      <c r="E1014" s="104"/>
      <c r="F1014" s="104"/>
      <c r="G1014" s="104"/>
      <c r="H1014" s="104"/>
      <c r="I1014" s="104"/>
      <c r="J1014" s="104"/>
      <c r="K1014" s="104"/>
      <c r="L1014" s="104"/>
      <c r="M1014" s="104"/>
      <c r="N1014" s="104"/>
      <c r="O1014" s="104"/>
      <c r="P1014" s="104"/>
      <c r="Q1014" s="106"/>
      <c r="R1014" s="106"/>
      <c r="S1014" s="106"/>
      <c r="T1014" s="106"/>
      <c r="U1014" s="106"/>
      <c r="V1014" s="106"/>
      <c r="W1014" s="106"/>
      <c r="X1014" s="106"/>
      <c r="Y1014" s="106"/>
      <c r="Z1014" s="106"/>
      <c r="AA1014" s="106"/>
      <c r="AB1014" s="106"/>
    </row>
    <row r="1015">
      <c r="A1015" s="46"/>
      <c r="B1015" s="46"/>
      <c r="C1015" s="46"/>
      <c r="D1015" s="46"/>
      <c r="E1015" s="104"/>
      <c r="F1015" s="104"/>
      <c r="G1015" s="104"/>
      <c r="H1015" s="104"/>
      <c r="I1015" s="104"/>
      <c r="J1015" s="104"/>
      <c r="K1015" s="104"/>
      <c r="L1015" s="104"/>
      <c r="M1015" s="104"/>
      <c r="N1015" s="104"/>
      <c r="O1015" s="104"/>
      <c r="P1015" s="104"/>
      <c r="Q1015" s="106"/>
      <c r="R1015" s="106"/>
      <c r="S1015" s="106"/>
      <c r="T1015" s="106"/>
      <c r="U1015" s="106"/>
      <c r="V1015" s="106"/>
      <c r="W1015" s="106"/>
      <c r="X1015" s="106"/>
      <c r="Y1015" s="106"/>
      <c r="Z1015" s="106"/>
      <c r="AA1015" s="106"/>
      <c r="AB1015" s="106"/>
    </row>
    <row r="1016">
      <c r="A1016" s="46"/>
      <c r="B1016" s="46"/>
      <c r="C1016" s="46"/>
      <c r="D1016" s="46"/>
      <c r="E1016" s="104"/>
      <c r="F1016" s="104"/>
      <c r="G1016" s="104"/>
      <c r="H1016" s="104"/>
      <c r="I1016" s="104"/>
      <c r="J1016" s="104"/>
      <c r="K1016" s="104"/>
      <c r="L1016" s="104"/>
      <c r="M1016" s="104"/>
      <c r="N1016" s="104"/>
      <c r="O1016" s="104"/>
      <c r="P1016" s="104"/>
      <c r="Q1016" s="106"/>
      <c r="R1016" s="106"/>
      <c r="S1016" s="106"/>
      <c r="T1016" s="106"/>
      <c r="U1016" s="106"/>
      <c r="V1016" s="106"/>
      <c r="W1016" s="106"/>
      <c r="X1016" s="106"/>
      <c r="Y1016" s="106"/>
      <c r="Z1016" s="106"/>
      <c r="AA1016" s="106"/>
      <c r="AB1016" s="106"/>
    </row>
    <row r="1017">
      <c r="A1017" s="46"/>
      <c r="B1017" s="46"/>
      <c r="C1017" s="46"/>
      <c r="D1017" s="46"/>
      <c r="E1017" s="104"/>
      <c r="F1017" s="104"/>
      <c r="G1017" s="104"/>
      <c r="H1017" s="104"/>
      <c r="I1017" s="104"/>
      <c r="J1017" s="104"/>
      <c r="K1017" s="104"/>
      <c r="L1017" s="104"/>
      <c r="M1017" s="104"/>
      <c r="N1017" s="104"/>
      <c r="O1017" s="104"/>
      <c r="P1017" s="104"/>
      <c r="Q1017" s="106"/>
      <c r="R1017" s="106"/>
      <c r="S1017" s="106"/>
      <c r="T1017" s="106"/>
      <c r="U1017" s="106"/>
      <c r="V1017" s="106"/>
      <c r="W1017" s="106"/>
      <c r="X1017" s="106"/>
      <c r="Y1017" s="106"/>
      <c r="Z1017" s="106"/>
      <c r="AA1017" s="106"/>
      <c r="AB1017" s="106"/>
    </row>
    <row r="1018">
      <c r="A1018" s="46"/>
      <c r="B1018" s="46"/>
      <c r="C1018" s="46"/>
      <c r="D1018" s="46"/>
      <c r="E1018" s="104"/>
      <c r="F1018" s="104"/>
      <c r="G1018" s="104"/>
      <c r="H1018" s="104"/>
      <c r="I1018" s="104"/>
      <c r="J1018" s="104"/>
      <c r="K1018" s="104"/>
      <c r="L1018" s="104"/>
      <c r="M1018" s="104"/>
      <c r="N1018" s="104"/>
      <c r="O1018" s="104"/>
      <c r="P1018" s="104"/>
      <c r="Q1018" s="106"/>
      <c r="R1018" s="106"/>
      <c r="S1018" s="106"/>
      <c r="T1018" s="106"/>
      <c r="U1018" s="106"/>
      <c r="V1018" s="106"/>
      <c r="W1018" s="106"/>
      <c r="X1018" s="106"/>
      <c r="Y1018" s="106"/>
      <c r="Z1018" s="106"/>
      <c r="AA1018" s="106"/>
      <c r="AB1018" s="106"/>
    </row>
    <row r="1019">
      <c r="A1019" s="46"/>
      <c r="B1019" s="46"/>
      <c r="C1019" s="46"/>
      <c r="D1019" s="46"/>
      <c r="E1019" s="104"/>
      <c r="F1019" s="104"/>
      <c r="G1019" s="104"/>
      <c r="H1019" s="104"/>
      <c r="I1019" s="104"/>
      <c r="J1019" s="104"/>
      <c r="K1019" s="104"/>
      <c r="L1019" s="104"/>
      <c r="M1019" s="104"/>
      <c r="N1019" s="104"/>
      <c r="O1019" s="104"/>
      <c r="P1019" s="104"/>
      <c r="Q1019" s="106"/>
      <c r="R1019" s="106"/>
      <c r="S1019" s="106"/>
      <c r="T1019" s="106"/>
      <c r="U1019" s="106"/>
      <c r="V1019" s="106"/>
      <c r="W1019" s="106"/>
      <c r="X1019" s="106"/>
      <c r="Y1019" s="106"/>
      <c r="Z1019" s="106"/>
      <c r="AA1019" s="106"/>
      <c r="AB1019" s="106"/>
    </row>
    <row r="1020">
      <c r="A1020" s="46"/>
      <c r="B1020" s="46"/>
      <c r="C1020" s="46"/>
      <c r="D1020" s="46"/>
      <c r="E1020" s="104"/>
      <c r="F1020" s="104"/>
      <c r="G1020" s="104"/>
      <c r="H1020" s="104"/>
      <c r="I1020" s="104"/>
      <c r="J1020" s="104"/>
      <c r="K1020" s="104"/>
      <c r="L1020" s="104"/>
      <c r="M1020" s="104"/>
      <c r="N1020" s="104"/>
      <c r="O1020" s="104"/>
      <c r="P1020" s="104"/>
      <c r="Q1020" s="106"/>
      <c r="R1020" s="106"/>
      <c r="S1020" s="106"/>
      <c r="T1020" s="106"/>
      <c r="U1020" s="106"/>
      <c r="V1020" s="106"/>
      <c r="W1020" s="106"/>
      <c r="X1020" s="106"/>
      <c r="Y1020" s="106"/>
      <c r="Z1020" s="106"/>
      <c r="AA1020" s="106"/>
      <c r="AB1020" s="106"/>
    </row>
    <row r="1021">
      <c r="A1021" s="46"/>
      <c r="B1021" s="46"/>
      <c r="C1021" s="46"/>
      <c r="D1021" s="46"/>
      <c r="E1021" s="104"/>
      <c r="F1021" s="104"/>
      <c r="G1021" s="104"/>
      <c r="H1021" s="104"/>
      <c r="I1021" s="104"/>
      <c r="J1021" s="104"/>
      <c r="K1021" s="104"/>
      <c r="L1021" s="104"/>
      <c r="M1021" s="104"/>
      <c r="N1021" s="104"/>
      <c r="O1021" s="104"/>
      <c r="P1021" s="104"/>
      <c r="Q1021" s="106"/>
      <c r="R1021" s="106"/>
      <c r="S1021" s="106"/>
      <c r="T1021" s="106"/>
      <c r="U1021" s="106"/>
      <c r="V1021" s="106"/>
      <c r="W1021" s="106"/>
      <c r="X1021" s="106"/>
      <c r="Y1021" s="106"/>
      <c r="Z1021" s="106"/>
      <c r="AA1021" s="106"/>
      <c r="AB1021" s="106"/>
    </row>
    <row r="1022">
      <c r="A1022" s="46"/>
      <c r="B1022" s="46"/>
      <c r="C1022" s="46"/>
      <c r="D1022" s="46"/>
      <c r="E1022" s="104"/>
      <c r="F1022" s="104"/>
      <c r="G1022" s="104"/>
      <c r="H1022" s="104"/>
      <c r="I1022" s="104"/>
      <c r="J1022" s="104"/>
      <c r="K1022" s="104"/>
      <c r="L1022" s="104"/>
      <c r="M1022" s="104"/>
      <c r="N1022" s="104"/>
      <c r="O1022" s="104"/>
      <c r="P1022" s="104"/>
      <c r="Q1022" s="106"/>
      <c r="R1022" s="106"/>
      <c r="S1022" s="106"/>
      <c r="T1022" s="106"/>
      <c r="U1022" s="106"/>
      <c r="V1022" s="106"/>
      <c r="W1022" s="106"/>
      <c r="X1022" s="106"/>
      <c r="Y1022" s="106"/>
      <c r="Z1022" s="106"/>
      <c r="AA1022" s="106"/>
      <c r="AB1022" s="106"/>
    </row>
    <row r="1023">
      <c r="A1023" s="46"/>
      <c r="B1023" s="46"/>
      <c r="C1023" s="46"/>
      <c r="D1023" s="46"/>
      <c r="E1023" s="104"/>
      <c r="F1023" s="104"/>
      <c r="G1023" s="104"/>
      <c r="H1023" s="104"/>
      <c r="I1023" s="104"/>
      <c r="J1023" s="104"/>
      <c r="K1023" s="104"/>
      <c r="L1023" s="104"/>
      <c r="M1023" s="104"/>
      <c r="N1023" s="104"/>
      <c r="O1023" s="104"/>
      <c r="P1023" s="104"/>
      <c r="Q1023" s="106"/>
      <c r="R1023" s="106"/>
      <c r="S1023" s="106"/>
      <c r="T1023" s="106"/>
      <c r="U1023" s="106"/>
      <c r="V1023" s="106"/>
      <c r="W1023" s="106"/>
      <c r="X1023" s="106"/>
      <c r="Y1023" s="106"/>
      <c r="Z1023" s="106"/>
      <c r="AA1023" s="106"/>
      <c r="AB1023" s="106"/>
    </row>
    <row r="1024">
      <c r="A1024" s="46"/>
      <c r="B1024" s="46"/>
      <c r="C1024" s="46"/>
      <c r="D1024" s="46"/>
      <c r="E1024" s="104"/>
      <c r="F1024" s="104"/>
      <c r="G1024" s="104"/>
      <c r="H1024" s="104"/>
      <c r="I1024" s="104"/>
      <c r="J1024" s="104"/>
      <c r="K1024" s="104"/>
      <c r="L1024" s="104"/>
      <c r="M1024" s="104"/>
      <c r="N1024" s="104"/>
      <c r="O1024" s="104"/>
      <c r="P1024" s="104"/>
      <c r="Q1024" s="106"/>
      <c r="R1024" s="106"/>
      <c r="S1024" s="106"/>
      <c r="T1024" s="106"/>
      <c r="U1024" s="106"/>
      <c r="V1024" s="106"/>
      <c r="W1024" s="106"/>
      <c r="X1024" s="106"/>
      <c r="Y1024" s="106"/>
      <c r="Z1024" s="106"/>
      <c r="AA1024" s="106"/>
      <c r="AB1024" s="106"/>
    </row>
    <row r="1025">
      <c r="A1025" s="46"/>
      <c r="B1025" s="46"/>
      <c r="C1025" s="46"/>
      <c r="D1025" s="46"/>
      <c r="E1025" s="104"/>
      <c r="F1025" s="104"/>
      <c r="G1025" s="104"/>
      <c r="H1025" s="104"/>
      <c r="I1025" s="104"/>
      <c r="J1025" s="104"/>
      <c r="K1025" s="104"/>
      <c r="L1025" s="104"/>
      <c r="M1025" s="104"/>
      <c r="N1025" s="104"/>
      <c r="O1025" s="104"/>
      <c r="P1025" s="104"/>
      <c r="Q1025" s="106"/>
      <c r="R1025" s="106"/>
      <c r="S1025" s="106"/>
      <c r="T1025" s="106"/>
      <c r="U1025" s="106"/>
      <c r="V1025" s="106"/>
      <c r="W1025" s="106"/>
      <c r="X1025" s="106"/>
      <c r="Y1025" s="106"/>
      <c r="Z1025" s="106"/>
      <c r="AA1025" s="106"/>
      <c r="AB1025" s="106"/>
    </row>
    <row r="1026">
      <c r="A1026" s="46"/>
      <c r="B1026" s="46"/>
      <c r="C1026" s="46"/>
      <c r="D1026" s="46"/>
      <c r="E1026" s="104"/>
      <c r="F1026" s="104"/>
      <c r="G1026" s="104"/>
      <c r="H1026" s="104"/>
      <c r="I1026" s="104"/>
      <c r="J1026" s="104"/>
      <c r="K1026" s="104"/>
      <c r="L1026" s="104"/>
      <c r="M1026" s="104"/>
      <c r="N1026" s="104"/>
      <c r="O1026" s="104"/>
      <c r="P1026" s="104"/>
      <c r="Q1026" s="106"/>
      <c r="R1026" s="106"/>
      <c r="S1026" s="106"/>
      <c r="T1026" s="106"/>
      <c r="U1026" s="106"/>
      <c r="V1026" s="106"/>
      <c r="W1026" s="106"/>
      <c r="X1026" s="106"/>
      <c r="Y1026" s="106"/>
      <c r="Z1026" s="106"/>
      <c r="AA1026" s="106"/>
      <c r="AB1026" s="106"/>
    </row>
    <row r="1027">
      <c r="A1027" s="46"/>
      <c r="B1027" s="46"/>
      <c r="C1027" s="46"/>
      <c r="D1027" s="46"/>
      <c r="E1027" s="104"/>
      <c r="F1027" s="104"/>
      <c r="G1027" s="104"/>
      <c r="H1027" s="104"/>
      <c r="I1027" s="104"/>
      <c r="J1027" s="104"/>
      <c r="K1027" s="104"/>
      <c r="L1027" s="104"/>
      <c r="M1027" s="104"/>
      <c r="N1027" s="104"/>
      <c r="O1027" s="104"/>
      <c r="P1027" s="104"/>
      <c r="Q1027" s="106"/>
      <c r="R1027" s="106"/>
      <c r="S1027" s="106"/>
      <c r="T1027" s="106"/>
      <c r="U1027" s="106"/>
      <c r="V1027" s="106"/>
      <c r="W1027" s="106"/>
      <c r="X1027" s="106"/>
      <c r="Y1027" s="106"/>
      <c r="Z1027" s="106"/>
      <c r="AA1027" s="106"/>
      <c r="AB1027" s="106"/>
    </row>
    <row r="1028">
      <c r="A1028" s="46"/>
      <c r="B1028" s="46"/>
      <c r="C1028" s="46"/>
      <c r="D1028" s="46"/>
      <c r="E1028" s="104"/>
      <c r="F1028" s="104"/>
      <c r="G1028" s="104"/>
      <c r="H1028" s="104"/>
      <c r="I1028" s="104"/>
      <c r="J1028" s="104"/>
      <c r="K1028" s="104"/>
      <c r="L1028" s="104"/>
      <c r="M1028" s="104"/>
      <c r="N1028" s="104"/>
      <c r="O1028" s="104"/>
      <c r="P1028" s="104"/>
      <c r="Q1028" s="106"/>
      <c r="R1028" s="106"/>
      <c r="S1028" s="106"/>
      <c r="T1028" s="106"/>
      <c r="U1028" s="106"/>
      <c r="V1028" s="106"/>
      <c r="W1028" s="106"/>
      <c r="X1028" s="106"/>
      <c r="Y1028" s="106"/>
      <c r="Z1028" s="106"/>
      <c r="AA1028" s="106"/>
      <c r="AB1028" s="106"/>
    </row>
    <row r="1029">
      <c r="A1029" s="46"/>
      <c r="B1029" s="46"/>
      <c r="C1029" s="46"/>
      <c r="D1029" s="46"/>
      <c r="E1029" s="104"/>
      <c r="F1029" s="104"/>
      <c r="G1029" s="104"/>
      <c r="H1029" s="104"/>
      <c r="I1029" s="104"/>
      <c r="J1029" s="104"/>
      <c r="K1029" s="104"/>
      <c r="L1029" s="104"/>
      <c r="M1029" s="104"/>
      <c r="N1029" s="104"/>
      <c r="O1029" s="104"/>
      <c r="P1029" s="104"/>
      <c r="Q1029" s="106"/>
      <c r="R1029" s="106"/>
      <c r="S1029" s="106"/>
      <c r="T1029" s="106"/>
      <c r="U1029" s="106"/>
      <c r="V1029" s="106"/>
      <c r="W1029" s="106"/>
      <c r="X1029" s="106"/>
      <c r="Y1029" s="106"/>
      <c r="Z1029" s="106"/>
      <c r="AA1029" s="106"/>
      <c r="AB1029" s="106"/>
    </row>
    <row r="1030">
      <c r="A1030" s="46"/>
      <c r="B1030" s="46"/>
      <c r="C1030" s="46"/>
      <c r="D1030" s="46"/>
      <c r="E1030" s="104"/>
      <c r="F1030" s="104"/>
      <c r="G1030" s="104"/>
      <c r="H1030" s="104"/>
      <c r="I1030" s="104"/>
      <c r="J1030" s="104"/>
      <c r="K1030" s="104"/>
      <c r="L1030" s="104"/>
      <c r="M1030" s="104"/>
      <c r="N1030" s="104"/>
      <c r="O1030" s="104"/>
      <c r="P1030" s="104"/>
      <c r="Q1030" s="106"/>
      <c r="R1030" s="106"/>
      <c r="S1030" s="106"/>
      <c r="T1030" s="106"/>
      <c r="U1030" s="106"/>
      <c r="V1030" s="106"/>
      <c r="W1030" s="106"/>
      <c r="X1030" s="106"/>
      <c r="Y1030" s="106"/>
      <c r="Z1030" s="106"/>
      <c r="AA1030" s="106"/>
      <c r="AB1030" s="106"/>
    </row>
    <row r="1031">
      <c r="A1031" s="46"/>
      <c r="B1031" s="46"/>
      <c r="C1031" s="46"/>
      <c r="D1031" s="46"/>
      <c r="E1031" s="104"/>
      <c r="F1031" s="104"/>
      <c r="G1031" s="104"/>
      <c r="H1031" s="104"/>
      <c r="I1031" s="104"/>
      <c r="J1031" s="104"/>
      <c r="K1031" s="104"/>
      <c r="L1031" s="104"/>
      <c r="M1031" s="104"/>
      <c r="N1031" s="104"/>
      <c r="O1031" s="104"/>
      <c r="P1031" s="104"/>
      <c r="Q1031" s="106"/>
      <c r="R1031" s="106"/>
      <c r="S1031" s="106"/>
      <c r="T1031" s="106"/>
      <c r="U1031" s="106"/>
      <c r="V1031" s="106"/>
      <c r="W1031" s="106"/>
      <c r="X1031" s="106"/>
      <c r="Y1031" s="106"/>
      <c r="Z1031" s="106"/>
      <c r="AA1031" s="106"/>
      <c r="AB1031" s="106"/>
    </row>
    <row r="1032">
      <c r="A1032" s="46"/>
      <c r="B1032" s="46"/>
      <c r="C1032" s="46"/>
      <c r="D1032" s="46"/>
      <c r="E1032" s="104"/>
      <c r="F1032" s="104"/>
      <c r="G1032" s="104"/>
      <c r="H1032" s="104"/>
      <c r="I1032" s="104"/>
      <c r="J1032" s="104"/>
      <c r="K1032" s="104"/>
      <c r="L1032" s="104"/>
      <c r="M1032" s="104"/>
      <c r="N1032" s="104"/>
      <c r="O1032" s="104"/>
      <c r="P1032" s="104"/>
      <c r="Q1032" s="106"/>
      <c r="R1032" s="106"/>
      <c r="S1032" s="106"/>
      <c r="T1032" s="106"/>
      <c r="U1032" s="106"/>
      <c r="V1032" s="106"/>
      <c r="W1032" s="106"/>
      <c r="X1032" s="106"/>
      <c r="Y1032" s="106"/>
      <c r="Z1032" s="106"/>
      <c r="AA1032" s="106"/>
      <c r="AB1032" s="106"/>
    </row>
    <row r="1033">
      <c r="A1033" s="46"/>
      <c r="B1033" s="46"/>
      <c r="C1033" s="46"/>
      <c r="D1033" s="46"/>
      <c r="E1033" s="104"/>
      <c r="F1033" s="104"/>
      <c r="G1033" s="104"/>
      <c r="H1033" s="104"/>
      <c r="I1033" s="104"/>
      <c r="J1033" s="104"/>
      <c r="K1033" s="104"/>
      <c r="L1033" s="104"/>
      <c r="M1033" s="104"/>
      <c r="N1033" s="104"/>
      <c r="O1033" s="104"/>
      <c r="P1033" s="104"/>
      <c r="Q1033" s="106"/>
      <c r="R1033" s="106"/>
      <c r="S1033" s="106"/>
      <c r="T1033" s="106"/>
      <c r="U1033" s="106"/>
      <c r="V1033" s="106"/>
      <c r="W1033" s="106"/>
      <c r="X1033" s="106"/>
      <c r="Y1033" s="106"/>
      <c r="Z1033" s="106"/>
      <c r="AA1033" s="106"/>
      <c r="AB1033" s="106"/>
    </row>
    <row r="1034">
      <c r="A1034" s="46"/>
      <c r="B1034" s="46"/>
      <c r="C1034" s="46"/>
      <c r="D1034" s="46"/>
      <c r="E1034" s="104"/>
      <c r="F1034" s="104"/>
      <c r="G1034" s="104"/>
      <c r="H1034" s="104"/>
      <c r="I1034" s="104"/>
      <c r="J1034" s="104"/>
      <c r="K1034" s="104"/>
      <c r="L1034" s="104"/>
      <c r="M1034" s="104"/>
      <c r="N1034" s="104"/>
      <c r="O1034" s="104"/>
      <c r="P1034" s="104"/>
      <c r="Q1034" s="106"/>
      <c r="R1034" s="106"/>
      <c r="S1034" s="106"/>
      <c r="T1034" s="106"/>
      <c r="U1034" s="106"/>
      <c r="V1034" s="106"/>
      <c r="W1034" s="106"/>
      <c r="X1034" s="106"/>
      <c r="Y1034" s="106"/>
      <c r="Z1034" s="106"/>
      <c r="AA1034" s="106"/>
      <c r="AB1034" s="106"/>
    </row>
    <row r="1035">
      <c r="A1035" s="46"/>
      <c r="B1035" s="46"/>
      <c r="C1035" s="46"/>
      <c r="D1035" s="46"/>
      <c r="E1035" s="104"/>
      <c r="F1035" s="104"/>
      <c r="G1035" s="104"/>
      <c r="H1035" s="104"/>
      <c r="I1035" s="104"/>
      <c r="J1035" s="104"/>
      <c r="K1035" s="104"/>
      <c r="L1035" s="104"/>
      <c r="M1035" s="104"/>
      <c r="N1035" s="104"/>
      <c r="O1035" s="104"/>
      <c r="P1035" s="104"/>
      <c r="Q1035" s="106"/>
      <c r="R1035" s="106"/>
      <c r="S1035" s="106"/>
      <c r="T1035" s="106"/>
      <c r="U1035" s="106"/>
      <c r="V1035" s="106"/>
      <c r="W1035" s="106"/>
      <c r="X1035" s="106"/>
      <c r="Y1035" s="106"/>
      <c r="Z1035" s="106"/>
      <c r="AA1035" s="106"/>
      <c r="AB1035" s="106"/>
    </row>
    <row r="1036">
      <c r="A1036" s="46"/>
      <c r="B1036" s="46"/>
      <c r="C1036" s="46"/>
      <c r="D1036" s="46"/>
      <c r="E1036" s="104"/>
      <c r="F1036" s="104"/>
      <c r="G1036" s="104"/>
      <c r="H1036" s="104"/>
      <c r="I1036" s="104"/>
      <c r="J1036" s="104"/>
      <c r="K1036" s="104"/>
      <c r="L1036" s="104"/>
      <c r="M1036" s="104"/>
      <c r="N1036" s="104"/>
      <c r="O1036" s="104"/>
      <c r="P1036" s="104"/>
      <c r="Q1036" s="106"/>
      <c r="R1036" s="106"/>
      <c r="S1036" s="106"/>
      <c r="T1036" s="106"/>
      <c r="U1036" s="106"/>
      <c r="V1036" s="106"/>
      <c r="W1036" s="106"/>
      <c r="X1036" s="106"/>
      <c r="Y1036" s="106"/>
      <c r="Z1036" s="106"/>
      <c r="AA1036" s="106"/>
      <c r="AB1036" s="106"/>
    </row>
    <row r="1037">
      <c r="A1037" s="46"/>
      <c r="B1037" s="46"/>
      <c r="C1037" s="46"/>
      <c r="D1037" s="46"/>
      <c r="E1037" s="104"/>
      <c r="F1037" s="104"/>
      <c r="G1037" s="104"/>
      <c r="H1037" s="104"/>
      <c r="I1037" s="104"/>
      <c r="J1037" s="104"/>
      <c r="K1037" s="104"/>
      <c r="L1037" s="104"/>
      <c r="M1037" s="104"/>
      <c r="N1037" s="104"/>
      <c r="O1037" s="104"/>
      <c r="P1037" s="104"/>
      <c r="Q1037" s="106"/>
      <c r="R1037" s="106"/>
      <c r="S1037" s="106"/>
      <c r="T1037" s="106"/>
      <c r="U1037" s="106"/>
      <c r="V1037" s="106"/>
      <c r="W1037" s="106"/>
      <c r="X1037" s="106"/>
      <c r="Y1037" s="106"/>
      <c r="Z1037" s="106"/>
      <c r="AA1037" s="106"/>
      <c r="AB1037" s="106"/>
    </row>
    <row r="1038">
      <c r="A1038" s="46"/>
      <c r="B1038" s="46"/>
      <c r="C1038" s="46"/>
      <c r="D1038" s="46"/>
      <c r="E1038" s="104"/>
      <c r="F1038" s="104"/>
      <c r="G1038" s="104"/>
      <c r="H1038" s="104"/>
      <c r="I1038" s="104"/>
      <c r="J1038" s="104"/>
      <c r="K1038" s="104"/>
      <c r="L1038" s="104"/>
      <c r="M1038" s="104"/>
      <c r="N1038" s="104"/>
      <c r="O1038" s="104"/>
      <c r="P1038" s="104"/>
      <c r="Q1038" s="106"/>
      <c r="R1038" s="106"/>
      <c r="S1038" s="106"/>
      <c r="T1038" s="106"/>
      <c r="U1038" s="106"/>
      <c r="V1038" s="106"/>
      <c r="W1038" s="106"/>
      <c r="X1038" s="106"/>
      <c r="Y1038" s="106"/>
      <c r="Z1038" s="106"/>
      <c r="AA1038" s="106"/>
      <c r="AB1038" s="106"/>
    </row>
    <row r="1039">
      <c r="A1039" s="46"/>
      <c r="B1039" s="46"/>
      <c r="C1039" s="46"/>
      <c r="D1039" s="46"/>
      <c r="E1039" s="104"/>
      <c r="F1039" s="104"/>
      <c r="G1039" s="104"/>
      <c r="H1039" s="104"/>
      <c r="I1039" s="104"/>
      <c r="J1039" s="104"/>
      <c r="K1039" s="104"/>
      <c r="L1039" s="104"/>
      <c r="M1039" s="104"/>
      <c r="N1039" s="104"/>
      <c r="O1039" s="104"/>
      <c r="P1039" s="104"/>
      <c r="Q1039" s="106"/>
      <c r="R1039" s="106"/>
      <c r="S1039" s="106"/>
      <c r="T1039" s="106"/>
      <c r="U1039" s="106"/>
      <c r="V1039" s="106"/>
      <c r="W1039" s="106"/>
      <c r="X1039" s="106"/>
      <c r="Y1039" s="106"/>
      <c r="Z1039" s="106"/>
      <c r="AA1039" s="106"/>
      <c r="AB1039" s="106"/>
    </row>
    <row r="1040">
      <c r="A1040" s="46"/>
      <c r="B1040" s="46"/>
      <c r="C1040" s="46"/>
      <c r="D1040" s="46"/>
      <c r="E1040" s="104"/>
      <c r="F1040" s="104"/>
      <c r="G1040" s="104"/>
      <c r="H1040" s="104"/>
      <c r="I1040" s="104"/>
      <c r="J1040" s="104"/>
      <c r="K1040" s="104"/>
      <c r="L1040" s="104"/>
      <c r="M1040" s="104"/>
      <c r="N1040" s="104"/>
      <c r="O1040" s="104"/>
      <c r="P1040" s="104"/>
      <c r="Q1040" s="106"/>
      <c r="R1040" s="106"/>
      <c r="S1040" s="106"/>
      <c r="T1040" s="106"/>
      <c r="U1040" s="106"/>
      <c r="V1040" s="106"/>
      <c r="W1040" s="106"/>
      <c r="X1040" s="106"/>
      <c r="Y1040" s="106"/>
      <c r="Z1040" s="106"/>
      <c r="AA1040" s="106"/>
      <c r="AB1040" s="106"/>
    </row>
    <row r="1041">
      <c r="A1041" s="46"/>
      <c r="B1041" s="46"/>
      <c r="C1041" s="46"/>
      <c r="D1041" s="46"/>
      <c r="E1041" s="104"/>
      <c r="F1041" s="104"/>
      <c r="G1041" s="104"/>
      <c r="H1041" s="104"/>
      <c r="I1041" s="104"/>
      <c r="J1041" s="104"/>
      <c r="K1041" s="104"/>
      <c r="L1041" s="104"/>
      <c r="M1041" s="104"/>
      <c r="N1041" s="104"/>
      <c r="O1041" s="104"/>
      <c r="P1041" s="104"/>
      <c r="Q1041" s="106"/>
      <c r="R1041" s="106"/>
      <c r="S1041" s="106"/>
      <c r="T1041" s="106"/>
      <c r="U1041" s="106"/>
      <c r="V1041" s="106"/>
      <c r="W1041" s="106"/>
      <c r="X1041" s="106"/>
      <c r="Y1041" s="106"/>
      <c r="Z1041" s="106"/>
      <c r="AA1041" s="106"/>
      <c r="AB1041" s="106"/>
    </row>
    <row r="1042">
      <c r="A1042" s="46"/>
      <c r="B1042" s="46"/>
      <c r="C1042" s="46"/>
      <c r="D1042" s="46"/>
      <c r="E1042" s="104"/>
      <c r="F1042" s="104"/>
      <c r="G1042" s="104"/>
      <c r="H1042" s="104"/>
      <c r="I1042" s="104"/>
      <c r="J1042" s="104"/>
      <c r="K1042" s="104"/>
      <c r="L1042" s="104"/>
      <c r="M1042" s="104"/>
      <c r="N1042" s="104"/>
      <c r="O1042" s="104"/>
      <c r="P1042" s="104"/>
      <c r="Q1042" s="106"/>
      <c r="R1042" s="106"/>
      <c r="S1042" s="106"/>
      <c r="T1042" s="106"/>
      <c r="U1042" s="106"/>
      <c r="V1042" s="106"/>
      <c r="W1042" s="106"/>
      <c r="X1042" s="106"/>
      <c r="Y1042" s="106"/>
      <c r="Z1042" s="106"/>
      <c r="AA1042" s="106"/>
      <c r="AB1042" s="106"/>
    </row>
    <row r="1043">
      <c r="A1043" s="46"/>
      <c r="B1043" s="46"/>
      <c r="C1043" s="46"/>
      <c r="D1043" s="46"/>
      <c r="E1043" s="104"/>
      <c r="F1043" s="104"/>
      <c r="G1043" s="104"/>
      <c r="H1043" s="104"/>
      <c r="I1043" s="104"/>
      <c r="J1043" s="104"/>
      <c r="K1043" s="104"/>
      <c r="L1043" s="104"/>
      <c r="M1043" s="104"/>
      <c r="N1043" s="104"/>
      <c r="O1043" s="104"/>
      <c r="P1043" s="104"/>
      <c r="Q1043" s="106"/>
      <c r="R1043" s="106"/>
      <c r="S1043" s="106"/>
      <c r="T1043" s="106"/>
      <c r="U1043" s="106"/>
      <c r="V1043" s="106"/>
      <c r="W1043" s="106"/>
      <c r="X1043" s="106"/>
      <c r="Y1043" s="106"/>
      <c r="Z1043" s="106"/>
      <c r="AA1043" s="106"/>
      <c r="AB1043" s="106"/>
    </row>
    <row r="1044">
      <c r="A1044" s="46"/>
      <c r="B1044" s="46"/>
      <c r="C1044" s="46"/>
      <c r="D1044" s="46"/>
      <c r="E1044" s="104"/>
      <c r="F1044" s="104"/>
      <c r="G1044" s="104"/>
      <c r="H1044" s="104"/>
      <c r="I1044" s="104"/>
      <c r="J1044" s="104"/>
      <c r="K1044" s="104"/>
      <c r="L1044" s="104"/>
      <c r="M1044" s="104"/>
      <c r="N1044" s="104"/>
      <c r="O1044" s="104"/>
      <c r="P1044" s="104"/>
      <c r="Q1044" s="106"/>
      <c r="R1044" s="106"/>
      <c r="S1044" s="106"/>
      <c r="T1044" s="106"/>
      <c r="U1044" s="106"/>
      <c r="V1044" s="106"/>
      <c r="W1044" s="106"/>
      <c r="X1044" s="106"/>
      <c r="Y1044" s="106"/>
      <c r="Z1044" s="106"/>
      <c r="AA1044" s="106"/>
      <c r="AB1044" s="106"/>
    </row>
    <row r="1045">
      <c r="A1045" s="46"/>
      <c r="B1045" s="46"/>
      <c r="C1045" s="46"/>
      <c r="D1045" s="46"/>
      <c r="E1045" s="104"/>
      <c r="F1045" s="104"/>
      <c r="G1045" s="104"/>
      <c r="H1045" s="104"/>
      <c r="I1045" s="104"/>
      <c r="J1045" s="104"/>
      <c r="K1045" s="104"/>
      <c r="L1045" s="104"/>
      <c r="M1045" s="104"/>
      <c r="N1045" s="104"/>
      <c r="O1045" s="104"/>
      <c r="P1045" s="104"/>
      <c r="Q1045" s="106"/>
      <c r="R1045" s="106"/>
      <c r="S1045" s="106"/>
      <c r="T1045" s="106"/>
      <c r="U1045" s="106"/>
      <c r="V1045" s="106"/>
      <c r="W1045" s="106"/>
      <c r="X1045" s="106"/>
      <c r="Y1045" s="106"/>
      <c r="Z1045" s="106"/>
      <c r="AA1045" s="106"/>
      <c r="AB1045" s="106"/>
    </row>
  </sheetData>
  <autoFilter ref="$A$2:$AB$258"/>
  <mergeCells count="6">
    <mergeCell ref="D6:E6"/>
    <mergeCell ref="D100:E100"/>
    <mergeCell ref="D183:E183"/>
    <mergeCell ref="D300:E300"/>
    <mergeCell ref="D301:E301"/>
    <mergeCell ref="D302:E302"/>
  </mergeCells>
  <hyperlinks>
    <hyperlink r:id="rId1" ref="D285"/>
    <hyperlink r:id="rId2" ref="D287"/>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5"/>
    <col customWidth="1" min="3" max="3" width="19.25"/>
    <col customWidth="1" min="4" max="4" width="39.75"/>
    <col customWidth="1" min="6" max="6" width="16.25"/>
    <col customWidth="1" min="7" max="7" width="12.0"/>
    <col customWidth="1" min="8" max="8" width="13.75"/>
    <col customWidth="1" min="9" max="9" width="69.38"/>
    <col customWidth="1" min="10" max="10" width="8.0"/>
    <col customWidth="1" min="11" max="11" width="7.63"/>
    <col customWidth="1" min="12" max="12" width="25.13"/>
  </cols>
  <sheetData>
    <row r="1">
      <c r="A1" s="107"/>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row>
    <row r="2">
      <c r="A2" s="108" t="s">
        <v>50</v>
      </c>
      <c r="B2" s="108" t="s">
        <v>883</v>
      </c>
      <c r="C2" s="109" t="s">
        <v>884</v>
      </c>
      <c r="D2" s="108" t="s">
        <v>885</v>
      </c>
      <c r="E2" s="108" t="s">
        <v>886</v>
      </c>
      <c r="F2" s="108" t="s">
        <v>887</v>
      </c>
      <c r="G2" s="110" t="s">
        <v>888</v>
      </c>
      <c r="H2" s="111" t="s">
        <v>37</v>
      </c>
      <c r="I2" s="111" t="s">
        <v>38</v>
      </c>
      <c r="J2" s="108" t="s">
        <v>889</v>
      </c>
      <c r="K2" s="108" t="s">
        <v>890</v>
      </c>
      <c r="L2" s="108" t="s">
        <v>891</v>
      </c>
      <c r="M2" s="112"/>
      <c r="N2" s="112"/>
      <c r="O2" s="112"/>
      <c r="P2" s="112"/>
      <c r="Q2" s="112"/>
      <c r="R2" s="112"/>
      <c r="S2" s="112"/>
      <c r="T2" s="112"/>
      <c r="U2" s="112"/>
      <c r="V2" s="112"/>
      <c r="W2" s="112"/>
      <c r="X2" s="112"/>
      <c r="Y2" s="112"/>
      <c r="Z2" s="112"/>
      <c r="AA2" s="112"/>
    </row>
    <row r="3">
      <c r="A3" s="113" t="s">
        <v>892</v>
      </c>
      <c r="B3" s="114"/>
      <c r="C3" s="114"/>
      <c r="D3" s="114"/>
      <c r="E3" s="114"/>
      <c r="F3" s="114"/>
      <c r="G3" s="114"/>
      <c r="H3" s="114"/>
      <c r="I3" s="114"/>
      <c r="J3" s="114"/>
      <c r="K3" s="114"/>
      <c r="L3" s="114"/>
      <c r="M3" s="115"/>
      <c r="N3" s="115"/>
      <c r="O3" s="115"/>
      <c r="P3" s="115"/>
      <c r="Q3" s="115"/>
      <c r="R3" s="115"/>
      <c r="S3" s="115"/>
      <c r="T3" s="115"/>
      <c r="U3" s="115"/>
      <c r="V3" s="115"/>
      <c r="W3" s="115"/>
      <c r="X3" s="115"/>
      <c r="Y3" s="115"/>
      <c r="Z3" s="115"/>
      <c r="AA3" s="115"/>
    </row>
    <row r="4">
      <c r="A4" s="116">
        <v>5.0</v>
      </c>
      <c r="B4" s="117">
        <v>2024.0</v>
      </c>
      <c r="C4" s="117" t="s">
        <v>893</v>
      </c>
      <c r="D4" s="117" t="s">
        <v>894</v>
      </c>
      <c r="E4" s="118" t="str">
        <f t="shared" ref="E4:E52" si="1">if(right(F4,1)="G","Gò Vấp","Trung Sơn")</f>
        <v>Trung Sơn</v>
      </c>
      <c r="F4" s="117" t="s">
        <v>895</v>
      </c>
      <c r="G4" s="117">
        <v>2.0</v>
      </c>
      <c r="H4" s="116" t="s">
        <v>896</v>
      </c>
      <c r="I4" s="116" t="s">
        <v>897</v>
      </c>
      <c r="J4" s="116">
        <v>3.0</v>
      </c>
      <c r="K4" s="116">
        <v>75.0</v>
      </c>
      <c r="L4" s="119"/>
      <c r="M4" s="115"/>
      <c r="N4" s="115"/>
      <c r="O4" s="115"/>
      <c r="P4" s="115"/>
      <c r="Q4" s="115"/>
      <c r="R4" s="115"/>
      <c r="S4" s="115"/>
      <c r="T4" s="115"/>
      <c r="U4" s="115"/>
      <c r="V4" s="115"/>
      <c r="W4" s="115"/>
      <c r="X4" s="115"/>
      <c r="Y4" s="115"/>
      <c r="Z4" s="115"/>
      <c r="AA4" s="115"/>
    </row>
    <row r="5">
      <c r="A5" s="116">
        <v>5.0</v>
      </c>
      <c r="B5" s="117">
        <v>2024.0</v>
      </c>
      <c r="C5" s="117" t="s">
        <v>893</v>
      </c>
      <c r="D5" s="117" t="s">
        <v>894</v>
      </c>
      <c r="E5" s="118" t="str">
        <f t="shared" si="1"/>
        <v>Trung Sơn</v>
      </c>
      <c r="F5" s="117" t="s">
        <v>895</v>
      </c>
      <c r="G5" s="117">
        <v>2.0</v>
      </c>
      <c r="H5" s="116" t="s">
        <v>898</v>
      </c>
      <c r="I5" s="116" t="s">
        <v>899</v>
      </c>
      <c r="J5" s="116">
        <v>3.0</v>
      </c>
      <c r="K5" s="116">
        <v>75.0</v>
      </c>
      <c r="L5" s="119"/>
      <c r="M5" s="115"/>
      <c r="N5" s="115"/>
      <c r="O5" s="115"/>
      <c r="P5" s="115"/>
      <c r="Q5" s="115"/>
      <c r="R5" s="115"/>
      <c r="S5" s="115"/>
      <c r="T5" s="115"/>
      <c r="U5" s="115"/>
      <c r="V5" s="115"/>
      <c r="W5" s="115"/>
      <c r="X5" s="115"/>
      <c r="Y5" s="115"/>
      <c r="Z5" s="115"/>
      <c r="AA5" s="115"/>
    </row>
    <row r="6">
      <c r="A6" s="116">
        <v>5.0</v>
      </c>
      <c r="B6" s="117">
        <v>2024.0</v>
      </c>
      <c r="C6" s="117" t="s">
        <v>893</v>
      </c>
      <c r="D6" s="117" t="s">
        <v>894</v>
      </c>
      <c r="E6" s="118" t="str">
        <f t="shared" si="1"/>
        <v>Trung Sơn</v>
      </c>
      <c r="F6" s="117" t="s">
        <v>895</v>
      </c>
      <c r="G6" s="117">
        <v>2.0</v>
      </c>
      <c r="H6" s="116" t="s">
        <v>900</v>
      </c>
      <c r="I6" s="116" t="s">
        <v>901</v>
      </c>
      <c r="J6" s="116">
        <v>3.0</v>
      </c>
      <c r="K6" s="116">
        <v>75.0</v>
      </c>
      <c r="L6" s="119"/>
      <c r="M6" s="115"/>
      <c r="N6" s="115"/>
      <c r="O6" s="115"/>
      <c r="P6" s="115"/>
      <c r="Q6" s="115"/>
      <c r="R6" s="115"/>
      <c r="S6" s="115"/>
      <c r="T6" s="115"/>
      <c r="U6" s="115"/>
      <c r="V6" s="115"/>
      <c r="W6" s="115"/>
      <c r="X6" s="115"/>
      <c r="Y6" s="115"/>
      <c r="Z6" s="115"/>
      <c r="AA6" s="115"/>
    </row>
    <row r="7">
      <c r="A7" s="116">
        <v>5.0</v>
      </c>
      <c r="B7" s="117">
        <v>2024.0</v>
      </c>
      <c r="C7" s="117" t="s">
        <v>893</v>
      </c>
      <c r="D7" s="117" t="s">
        <v>894</v>
      </c>
      <c r="E7" s="118" t="str">
        <f t="shared" si="1"/>
        <v>Gò Vấp</v>
      </c>
      <c r="F7" s="117" t="s">
        <v>902</v>
      </c>
      <c r="G7" s="116">
        <v>1.0</v>
      </c>
      <c r="H7" s="116" t="s">
        <v>896</v>
      </c>
      <c r="I7" s="116" t="s">
        <v>897</v>
      </c>
      <c r="J7" s="116">
        <v>3.0</v>
      </c>
      <c r="K7" s="116">
        <v>75.0</v>
      </c>
      <c r="L7" s="120"/>
      <c r="M7" s="115"/>
      <c r="N7" s="115"/>
      <c r="O7" s="115"/>
      <c r="P7" s="115"/>
      <c r="Q7" s="115"/>
      <c r="R7" s="115"/>
      <c r="S7" s="115"/>
      <c r="T7" s="115"/>
      <c r="U7" s="115"/>
      <c r="V7" s="115"/>
      <c r="W7" s="115"/>
      <c r="X7" s="115"/>
      <c r="Y7" s="115"/>
      <c r="Z7" s="115"/>
      <c r="AA7" s="115"/>
    </row>
    <row r="8">
      <c r="A8" s="116">
        <v>5.0</v>
      </c>
      <c r="B8" s="117">
        <v>2024.0</v>
      </c>
      <c r="C8" s="117" t="s">
        <v>893</v>
      </c>
      <c r="D8" s="117" t="s">
        <v>894</v>
      </c>
      <c r="E8" s="118" t="str">
        <f t="shared" si="1"/>
        <v>Gò Vấp</v>
      </c>
      <c r="F8" s="117" t="s">
        <v>902</v>
      </c>
      <c r="G8" s="116">
        <v>1.0</v>
      </c>
      <c r="H8" s="116" t="s">
        <v>898</v>
      </c>
      <c r="I8" s="116" t="s">
        <v>899</v>
      </c>
      <c r="J8" s="116">
        <v>3.0</v>
      </c>
      <c r="K8" s="116">
        <v>75.0</v>
      </c>
      <c r="L8" s="120"/>
      <c r="M8" s="115"/>
      <c r="N8" s="115"/>
      <c r="O8" s="115"/>
      <c r="P8" s="115"/>
      <c r="Q8" s="115"/>
      <c r="R8" s="115"/>
      <c r="S8" s="115"/>
      <c r="T8" s="115"/>
      <c r="U8" s="115"/>
      <c r="V8" s="115"/>
      <c r="W8" s="115"/>
      <c r="X8" s="115"/>
      <c r="Y8" s="115"/>
      <c r="Z8" s="115"/>
      <c r="AA8" s="115"/>
    </row>
    <row r="9">
      <c r="A9" s="116">
        <v>5.0</v>
      </c>
      <c r="B9" s="117">
        <v>2024.0</v>
      </c>
      <c r="C9" s="117" t="s">
        <v>893</v>
      </c>
      <c r="D9" s="117" t="s">
        <v>894</v>
      </c>
      <c r="E9" s="118" t="str">
        <f t="shared" si="1"/>
        <v>Gò Vấp</v>
      </c>
      <c r="F9" s="117" t="s">
        <v>902</v>
      </c>
      <c r="G9" s="116">
        <v>1.0</v>
      </c>
      <c r="H9" s="116" t="s">
        <v>900</v>
      </c>
      <c r="I9" s="116" t="s">
        <v>901</v>
      </c>
      <c r="J9" s="116">
        <v>3.0</v>
      </c>
      <c r="K9" s="116">
        <v>75.0</v>
      </c>
      <c r="L9" s="120"/>
      <c r="M9" s="115"/>
      <c r="N9" s="115"/>
      <c r="O9" s="115"/>
      <c r="P9" s="115"/>
      <c r="Q9" s="115"/>
      <c r="R9" s="115"/>
      <c r="S9" s="115"/>
      <c r="T9" s="115"/>
      <c r="U9" s="115"/>
      <c r="V9" s="115"/>
      <c r="W9" s="115"/>
      <c r="X9" s="115"/>
      <c r="Y9" s="115"/>
      <c r="Z9" s="115"/>
      <c r="AA9" s="115"/>
    </row>
    <row r="10">
      <c r="A10" s="116">
        <v>5.0</v>
      </c>
      <c r="B10" s="117">
        <v>2024.0</v>
      </c>
      <c r="C10" s="117" t="s">
        <v>893</v>
      </c>
      <c r="D10" s="117" t="s">
        <v>894</v>
      </c>
      <c r="E10" s="118" t="str">
        <f t="shared" si="1"/>
        <v>Trung Sơn</v>
      </c>
      <c r="F10" s="117" t="s">
        <v>903</v>
      </c>
      <c r="G10" s="116">
        <v>20.0</v>
      </c>
      <c r="H10" s="116" t="s">
        <v>896</v>
      </c>
      <c r="I10" s="116" t="s">
        <v>897</v>
      </c>
      <c r="J10" s="116">
        <v>3.0</v>
      </c>
      <c r="K10" s="116">
        <v>75.0</v>
      </c>
      <c r="L10" s="120"/>
      <c r="M10" s="115"/>
      <c r="N10" s="115"/>
      <c r="O10" s="115"/>
      <c r="P10" s="115"/>
      <c r="Q10" s="115"/>
      <c r="R10" s="115"/>
      <c r="S10" s="115"/>
      <c r="T10" s="115"/>
      <c r="U10" s="115"/>
      <c r="V10" s="115"/>
      <c r="W10" s="115"/>
      <c r="X10" s="115"/>
      <c r="Y10" s="115"/>
      <c r="Z10" s="115"/>
      <c r="AA10" s="115"/>
    </row>
    <row r="11">
      <c r="A11" s="116">
        <v>5.0</v>
      </c>
      <c r="B11" s="117">
        <v>2024.0</v>
      </c>
      <c r="C11" s="117" t="s">
        <v>893</v>
      </c>
      <c r="D11" s="117" t="s">
        <v>894</v>
      </c>
      <c r="E11" s="118" t="str">
        <f t="shared" si="1"/>
        <v>Trung Sơn</v>
      </c>
      <c r="F11" s="117" t="s">
        <v>903</v>
      </c>
      <c r="G11" s="116">
        <v>20.0</v>
      </c>
      <c r="H11" s="116" t="s">
        <v>898</v>
      </c>
      <c r="I11" s="116" t="s">
        <v>899</v>
      </c>
      <c r="J11" s="116">
        <v>3.0</v>
      </c>
      <c r="K11" s="116">
        <v>75.0</v>
      </c>
      <c r="L11" s="120"/>
      <c r="M11" s="115"/>
      <c r="N11" s="115"/>
      <c r="O11" s="115"/>
      <c r="P11" s="115"/>
      <c r="Q11" s="115"/>
      <c r="R11" s="115"/>
      <c r="S11" s="115"/>
      <c r="T11" s="115"/>
      <c r="U11" s="115"/>
      <c r="V11" s="115"/>
      <c r="W11" s="115"/>
      <c r="X11" s="115"/>
      <c r="Y11" s="115"/>
      <c r="Z11" s="115"/>
      <c r="AA11" s="115"/>
    </row>
    <row r="12">
      <c r="A12" s="116">
        <v>5.0</v>
      </c>
      <c r="B12" s="117">
        <v>2024.0</v>
      </c>
      <c r="C12" s="117" t="s">
        <v>893</v>
      </c>
      <c r="D12" s="117" t="s">
        <v>894</v>
      </c>
      <c r="E12" s="118" t="str">
        <f t="shared" si="1"/>
        <v>Trung Sơn</v>
      </c>
      <c r="F12" s="117" t="s">
        <v>903</v>
      </c>
      <c r="G12" s="116">
        <v>20.0</v>
      </c>
      <c r="H12" s="116" t="s">
        <v>900</v>
      </c>
      <c r="I12" s="116" t="s">
        <v>901</v>
      </c>
      <c r="J12" s="116">
        <v>3.0</v>
      </c>
      <c r="K12" s="116">
        <v>75.0</v>
      </c>
      <c r="L12" s="120"/>
      <c r="M12" s="115"/>
      <c r="N12" s="115"/>
      <c r="O12" s="115"/>
      <c r="P12" s="115"/>
      <c r="Q12" s="115"/>
      <c r="R12" s="115"/>
      <c r="S12" s="115"/>
      <c r="T12" s="115"/>
      <c r="U12" s="115"/>
      <c r="V12" s="115"/>
      <c r="W12" s="115"/>
      <c r="X12" s="115"/>
      <c r="Y12" s="115"/>
      <c r="Z12" s="115"/>
      <c r="AA12" s="115"/>
    </row>
    <row r="13">
      <c r="A13" s="116">
        <v>5.0</v>
      </c>
      <c r="B13" s="117">
        <v>2024.0</v>
      </c>
      <c r="C13" s="117" t="s">
        <v>893</v>
      </c>
      <c r="D13" s="117" t="s">
        <v>894</v>
      </c>
      <c r="E13" s="118" t="str">
        <f t="shared" si="1"/>
        <v>Gò Vấp</v>
      </c>
      <c r="F13" s="117" t="s">
        <v>904</v>
      </c>
      <c r="G13" s="116">
        <v>6.0</v>
      </c>
      <c r="H13" s="116" t="s">
        <v>896</v>
      </c>
      <c r="I13" s="116" t="s">
        <v>897</v>
      </c>
      <c r="J13" s="116">
        <v>3.0</v>
      </c>
      <c r="K13" s="116">
        <v>75.0</v>
      </c>
      <c r="L13" s="119"/>
      <c r="M13" s="115"/>
      <c r="N13" s="115"/>
      <c r="O13" s="115"/>
      <c r="P13" s="115"/>
      <c r="Q13" s="115"/>
      <c r="R13" s="115"/>
      <c r="S13" s="115"/>
      <c r="T13" s="115"/>
      <c r="U13" s="115"/>
      <c r="V13" s="115"/>
      <c r="W13" s="115"/>
      <c r="X13" s="115"/>
      <c r="Y13" s="115"/>
      <c r="Z13" s="115"/>
      <c r="AA13" s="115"/>
    </row>
    <row r="14">
      <c r="A14" s="116">
        <v>5.0</v>
      </c>
      <c r="B14" s="117">
        <v>2024.0</v>
      </c>
      <c r="C14" s="117" t="s">
        <v>893</v>
      </c>
      <c r="D14" s="117" t="s">
        <v>894</v>
      </c>
      <c r="E14" s="118" t="str">
        <f t="shared" si="1"/>
        <v>Gò Vấp</v>
      </c>
      <c r="F14" s="117" t="s">
        <v>904</v>
      </c>
      <c r="G14" s="116">
        <v>6.0</v>
      </c>
      <c r="H14" s="116" t="s">
        <v>898</v>
      </c>
      <c r="I14" s="116" t="s">
        <v>899</v>
      </c>
      <c r="J14" s="116">
        <v>3.0</v>
      </c>
      <c r="K14" s="116">
        <v>75.0</v>
      </c>
      <c r="L14" s="119"/>
      <c r="M14" s="115"/>
      <c r="N14" s="115"/>
      <c r="O14" s="115"/>
      <c r="P14" s="115"/>
      <c r="Q14" s="115"/>
      <c r="R14" s="115"/>
      <c r="S14" s="115"/>
      <c r="T14" s="115"/>
      <c r="U14" s="115"/>
      <c r="V14" s="115"/>
      <c r="W14" s="115"/>
      <c r="X14" s="115"/>
      <c r="Y14" s="115"/>
      <c r="Z14" s="115"/>
      <c r="AA14" s="115"/>
    </row>
    <row r="15">
      <c r="A15" s="116">
        <v>5.0</v>
      </c>
      <c r="B15" s="117">
        <v>2024.0</v>
      </c>
      <c r="C15" s="117" t="s">
        <v>893</v>
      </c>
      <c r="D15" s="117" t="s">
        <v>894</v>
      </c>
      <c r="E15" s="118" t="str">
        <f t="shared" si="1"/>
        <v>Gò Vấp</v>
      </c>
      <c r="F15" s="117" t="s">
        <v>904</v>
      </c>
      <c r="G15" s="116">
        <v>6.0</v>
      </c>
      <c r="H15" s="116" t="s">
        <v>900</v>
      </c>
      <c r="I15" s="116" t="s">
        <v>901</v>
      </c>
      <c r="J15" s="116">
        <v>3.0</v>
      </c>
      <c r="K15" s="116">
        <v>75.0</v>
      </c>
      <c r="L15" s="119"/>
      <c r="M15" s="115"/>
      <c r="N15" s="115"/>
      <c r="O15" s="115"/>
      <c r="P15" s="115"/>
      <c r="Q15" s="115"/>
      <c r="R15" s="115"/>
      <c r="S15" s="115"/>
      <c r="T15" s="115"/>
      <c r="U15" s="115"/>
      <c r="V15" s="115"/>
      <c r="W15" s="115"/>
      <c r="X15" s="115"/>
      <c r="Y15" s="115"/>
      <c r="Z15" s="115"/>
      <c r="AA15" s="115"/>
    </row>
    <row r="16">
      <c r="A16" s="116">
        <v>5.0</v>
      </c>
      <c r="B16" s="117">
        <v>2024.0</v>
      </c>
      <c r="C16" s="117" t="s">
        <v>893</v>
      </c>
      <c r="D16" s="117" t="s">
        <v>894</v>
      </c>
      <c r="E16" s="118" t="str">
        <f t="shared" si="1"/>
        <v>Trung Sơn</v>
      </c>
      <c r="F16" s="117" t="s">
        <v>905</v>
      </c>
      <c r="G16" s="116">
        <v>12.0</v>
      </c>
      <c r="H16" s="116" t="s">
        <v>896</v>
      </c>
      <c r="I16" s="116" t="s">
        <v>897</v>
      </c>
      <c r="J16" s="116">
        <v>3.0</v>
      </c>
      <c r="K16" s="116">
        <v>75.0</v>
      </c>
      <c r="L16" s="120"/>
      <c r="M16" s="115"/>
      <c r="N16" s="115"/>
      <c r="O16" s="115"/>
      <c r="P16" s="115"/>
      <c r="Q16" s="115"/>
      <c r="R16" s="115"/>
      <c r="S16" s="115"/>
      <c r="T16" s="115"/>
      <c r="U16" s="115"/>
      <c r="V16" s="115"/>
      <c r="W16" s="115"/>
      <c r="X16" s="115"/>
      <c r="Y16" s="115"/>
      <c r="Z16" s="115"/>
      <c r="AA16" s="115"/>
    </row>
    <row r="17">
      <c r="A17" s="116">
        <v>5.0</v>
      </c>
      <c r="B17" s="117">
        <v>2024.0</v>
      </c>
      <c r="C17" s="117" t="s">
        <v>893</v>
      </c>
      <c r="D17" s="117" t="s">
        <v>894</v>
      </c>
      <c r="E17" s="118" t="str">
        <f t="shared" si="1"/>
        <v>Trung Sơn</v>
      </c>
      <c r="F17" s="117" t="s">
        <v>905</v>
      </c>
      <c r="G17" s="116">
        <v>12.0</v>
      </c>
      <c r="H17" s="116" t="s">
        <v>898</v>
      </c>
      <c r="I17" s="116" t="s">
        <v>899</v>
      </c>
      <c r="J17" s="116">
        <v>3.0</v>
      </c>
      <c r="K17" s="116">
        <v>75.0</v>
      </c>
      <c r="L17" s="119"/>
      <c r="M17" s="115"/>
      <c r="N17" s="115"/>
      <c r="O17" s="115"/>
      <c r="P17" s="115"/>
      <c r="Q17" s="115"/>
      <c r="R17" s="115"/>
      <c r="S17" s="115"/>
      <c r="T17" s="115"/>
      <c r="U17" s="115"/>
      <c r="V17" s="115"/>
      <c r="W17" s="115"/>
      <c r="X17" s="115"/>
      <c r="Y17" s="115"/>
      <c r="Z17" s="115"/>
      <c r="AA17" s="115"/>
    </row>
    <row r="18">
      <c r="A18" s="116">
        <v>5.0</v>
      </c>
      <c r="B18" s="117">
        <v>2024.0</v>
      </c>
      <c r="C18" s="117" t="s">
        <v>893</v>
      </c>
      <c r="D18" s="117" t="s">
        <v>894</v>
      </c>
      <c r="E18" s="118" t="str">
        <f t="shared" si="1"/>
        <v>Trung Sơn</v>
      </c>
      <c r="F18" s="117" t="s">
        <v>905</v>
      </c>
      <c r="G18" s="116">
        <v>12.0</v>
      </c>
      <c r="H18" s="116" t="s">
        <v>900</v>
      </c>
      <c r="I18" s="116" t="s">
        <v>901</v>
      </c>
      <c r="J18" s="116">
        <v>3.0</v>
      </c>
      <c r="K18" s="116">
        <v>75.0</v>
      </c>
      <c r="L18" s="119"/>
      <c r="M18" s="115"/>
      <c r="N18" s="115"/>
      <c r="O18" s="115"/>
      <c r="P18" s="115"/>
      <c r="Q18" s="115"/>
      <c r="R18" s="115"/>
      <c r="S18" s="115"/>
      <c r="T18" s="115"/>
      <c r="U18" s="115"/>
      <c r="V18" s="115"/>
      <c r="W18" s="115"/>
      <c r="X18" s="115"/>
      <c r="Y18" s="115"/>
      <c r="Z18" s="115"/>
      <c r="AA18" s="115"/>
    </row>
    <row r="19">
      <c r="A19" s="116">
        <v>5.0</v>
      </c>
      <c r="B19" s="117">
        <v>2024.0</v>
      </c>
      <c r="C19" s="117" t="s">
        <v>906</v>
      </c>
      <c r="D19" s="117" t="s">
        <v>894</v>
      </c>
      <c r="E19" s="118" t="str">
        <f t="shared" si="1"/>
        <v>Trung Sơn</v>
      </c>
      <c r="F19" s="117" t="s">
        <v>907</v>
      </c>
      <c r="G19" s="116">
        <v>3.0</v>
      </c>
      <c r="H19" s="116" t="s">
        <v>908</v>
      </c>
      <c r="I19" s="116" t="s">
        <v>909</v>
      </c>
      <c r="J19" s="116">
        <v>3.0</v>
      </c>
      <c r="K19" s="116">
        <v>75.0</v>
      </c>
      <c r="L19" s="119"/>
      <c r="M19" s="115"/>
      <c r="N19" s="115"/>
      <c r="O19" s="115"/>
      <c r="P19" s="115"/>
      <c r="Q19" s="115"/>
      <c r="R19" s="115"/>
      <c r="S19" s="115"/>
      <c r="T19" s="115"/>
      <c r="U19" s="115"/>
      <c r="V19" s="115"/>
      <c r="W19" s="115"/>
      <c r="X19" s="115"/>
      <c r="Y19" s="115"/>
      <c r="Z19" s="115"/>
      <c r="AA19" s="115"/>
    </row>
    <row r="20">
      <c r="A20" s="116">
        <v>5.0</v>
      </c>
      <c r="B20" s="117">
        <v>2024.0</v>
      </c>
      <c r="C20" s="117" t="s">
        <v>906</v>
      </c>
      <c r="D20" s="117" t="s">
        <v>894</v>
      </c>
      <c r="E20" s="118" t="str">
        <f t="shared" si="1"/>
        <v>Trung Sơn</v>
      </c>
      <c r="F20" s="117" t="s">
        <v>907</v>
      </c>
      <c r="G20" s="116">
        <v>3.0</v>
      </c>
      <c r="H20" s="116" t="s">
        <v>910</v>
      </c>
      <c r="I20" s="116" t="s">
        <v>911</v>
      </c>
      <c r="J20" s="116">
        <v>2.0</v>
      </c>
      <c r="K20" s="116">
        <v>30.0</v>
      </c>
      <c r="L20" s="119"/>
      <c r="M20" s="115"/>
      <c r="N20" s="115"/>
      <c r="O20" s="115"/>
      <c r="P20" s="115"/>
      <c r="Q20" s="115"/>
      <c r="R20" s="115"/>
      <c r="S20" s="115"/>
      <c r="T20" s="115"/>
      <c r="U20" s="115"/>
      <c r="V20" s="115"/>
      <c r="W20" s="115"/>
      <c r="X20" s="115"/>
      <c r="Y20" s="115"/>
      <c r="Z20" s="115"/>
      <c r="AA20" s="115"/>
    </row>
    <row r="21">
      <c r="A21" s="116">
        <v>5.0</v>
      </c>
      <c r="B21" s="117">
        <v>2024.0</v>
      </c>
      <c r="C21" s="117" t="s">
        <v>906</v>
      </c>
      <c r="D21" s="117" t="s">
        <v>894</v>
      </c>
      <c r="E21" s="118" t="str">
        <f t="shared" si="1"/>
        <v>Trung Sơn</v>
      </c>
      <c r="F21" s="117" t="s">
        <v>907</v>
      </c>
      <c r="G21" s="116">
        <v>3.0</v>
      </c>
      <c r="H21" s="116" t="s">
        <v>912</v>
      </c>
      <c r="I21" s="116" t="s">
        <v>913</v>
      </c>
      <c r="J21" s="116">
        <v>3.0</v>
      </c>
      <c r="K21" s="116">
        <v>75.0</v>
      </c>
      <c r="L21" s="119"/>
      <c r="M21" s="115"/>
      <c r="N21" s="115"/>
      <c r="O21" s="115"/>
      <c r="P21" s="115"/>
      <c r="Q21" s="115"/>
      <c r="R21" s="115"/>
      <c r="S21" s="115"/>
      <c r="T21" s="115"/>
      <c r="U21" s="115"/>
      <c r="V21" s="115"/>
      <c r="W21" s="115"/>
      <c r="X21" s="115"/>
      <c r="Y21" s="115"/>
      <c r="Z21" s="115"/>
      <c r="AA21" s="115"/>
    </row>
    <row r="22">
      <c r="A22" s="116">
        <v>5.0</v>
      </c>
      <c r="B22" s="117">
        <v>2024.0</v>
      </c>
      <c r="C22" s="117" t="s">
        <v>906</v>
      </c>
      <c r="D22" s="117" t="s">
        <v>894</v>
      </c>
      <c r="E22" s="118" t="str">
        <f t="shared" si="1"/>
        <v>Trung Sơn</v>
      </c>
      <c r="F22" s="117" t="s">
        <v>907</v>
      </c>
      <c r="G22" s="116">
        <v>3.0</v>
      </c>
      <c r="H22" s="116" t="s">
        <v>914</v>
      </c>
      <c r="I22" s="116" t="s">
        <v>915</v>
      </c>
      <c r="J22" s="116">
        <v>3.0</v>
      </c>
      <c r="K22" s="116">
        <v>60.0</v>
      </c>
      <c r="L22" s="119"/>
      <c r="M22" s="115"/>
      <c r="N22" s="115"/>
      <c r="O22" s="115"/>
      <c r="P22" s="115"/>
      <c r="Q22" s="115"/>
      <c r="R22" s="115"/>
      <c r="S22" s="115"/>
      <c r="T22" s="115"/>
      <c r="U22" s="115"/>
      <c r="V22" s="115"/>
      <c r="W22" s="115"/>
      <c r="X22" s="115"/>
      <c r="Y22" s="115"/>
      <c r="Z22" s="115"/>
      <c r="AA22" s="115"/>
    </row>
    <row r="23">
      <c r="A23" s="116">
        <v>5.0</v>
      </c>
      <c r="B23" s="117">
        <v>2024.0</v>
      </c>
      <c r="C23" s="117" t="s">
        <v>906</v>
      </c>
      <c r="D23" s="117" t="s">
        <v>894</v>
      </c>
      <c r="E23" s="118" t="str">
        <f t="shared" si="1"/>
        <v>Gò Vấp</v>
      </c>
      <c r="F23" s="116" t="s">
        <v>916</v>
      </c>
      <c r="G23" s="116">
        <v>1.0</v>
      </c>
      <c r="H23" s="116" t="s">
        <v>908</v>
      </c>
      <c r="I23" s="116" t="s">
        <v>909</v>
      </c>
      <c r="J23" s="116">
        <v>3.0</v>
      </c>
      <c r="K23" s="116">
        <v>75.0</v>
      </c>
      <c r="L23" s="119"/>
      <c r="M23" s="115"/>
      <c r="N23" s="115"/>
      <c r="O23" s="115"/>
      <c r="P23" s="115"/>
      <c r="Q23" s="115"/>
      <c r="R23" s="115"/>
      <c r="S23" s="115"/>
      <c r="T23" s="115"/>
      <c r="U23" s="115"/>
      <c r="V23" s="115"/>
      <c r="W23" s="115"/>
      <c r="X23" s="115"/>
      <c r="Y23" s="115"/>
      <c r="Z23" s="115"/>
      <c r="AA23" s="115"/>
    </row>
    <row r="24">
      <c r="A24" s="116">
        <v>5.0</v>
      </c>
      <c r="B24" s="117">
        <v>2024.0</v>
      </c>
      <c r="C24" s="117" t="s">
        <v>906</v>
      </c>
      <c r="D24" s="117" t="s">
        <v>894</v>
      </c>
      <c r="E24" s="118" t="str">
        <f t="shared" si="1"/>
        <v>Gò Vấp</v>
      </c>
      <c r="F24" s="116" t="s">
        <v>916</v>
      </c>
      <c r="G24" s="116">
        <v>1.0</v>
      </c>
      <c r="H24" s="116" t="s">
        <v>910</v>
      </c>
      <c r="I24" s="116" t="s">
        <v>911</v>
      </c>
      <c r="J24" s="116">
        <v>2.0</v>
      </c>
      <c r="K24" s="116">
        <v>30.0</v>
      </c>
      <c r="L24" s="119"/>
      <c r="M24" s="115"/>
      <c r="N24" s="115"/>
      <c r="O24" s="115"/>
      <c r="P24" s="115"/>
      <c r="Q24" s="115"/>
      <c r="R24" s="115"/>
      <c r="S24" s="115"/>
      <c r="T24" s="115"/>
      <c r="U24" s="115"/>
      <c r="V24" s="115"/>
      <c r="W24" s="115"/>
      <c r="X24" s="115"/>
      <c r="Y24" s="115"/>
      <c r="Z24" s="115"/>
      <c r="AA24" s="115"/>
    </row>
    <row r="25">
      <c r="A25" s="116">
        <v>5.0</v>
      </c>
      <c r="B25" s="117">
        <v>2024.0</v>
      </c>
      <c r="C25" s="117" t="s">
        <v>906</v>
      </c>
      <c r="D25" s="117" t="s">
        <v>894</v>
      </c>
      <c r="E25" s="118" t="str">
        <f t="shared" si="1"/>
        <v>Gò Vấp</v>
      </c>
      <c r="F25" s="116" t="s">
        <v>916</v>
      </c>
      <c r="G25" s="116">
        <v>1.0</v>
      </c>
      <c r="H25" s="116" t="s">
        <v>912</v>
      </c>
      <c r="I25" s="116" t="s">
        <v>913</v>
      </c>
      <c r="J25" s="116">
        <v>3.0</v>
      </c>
      <c r="K25" s="116">
        <v>75.0</v>
      </c>
      <c r="L25" s="119"/>
      <c r="M25" s="115"/>
      <c r="N25" s="115"/>
      <c r="O25" s="115"/>
      <c r="P25" s="115"/>
      <c r="Q25" s="115"/>
      <c r="R25" s="115"/>
      <c r="S25" s="115"/>
      <c r="T25" s="115"/>
      <c r="U25" s="115"/>
      <c r="V25" s="115"/>
      <c r="W25" s="115"/>
      <c r="X25" s="115"/>
      <c r="Y25" s="115"/>
      <c r="Z25" s="115"/>
      <c r="AA25" s="115"/>
    </row>
    <row r="26">
      <c r="A26" s="116">
        <v>5.0</v>
      </c>
      <c r="B26" s="117">
        <v>2024.0</v>
      </c>
      <c r="C26" s="117" t="s">
        <v>906</v>
      </c>
      <c r="D26" s="117" t="s">
        <v>894</v>
      </c>
      <c r="E26" s="118" t="str">
        <f t="shared" si="1"/>
        <v>Gò Vấp</v>
      </c>
      <c r="F26" s="116" t="s">
        <v>916</v>
      </c>
      <c r="G26" s="116">
        <v>1.0</v>
      </c>
      <c r="H26" s="116" t="s">
        <v>914</v>
      </c>
      <c r="I26" s="116" t="s">
        <v>915</v>
      </c>
      <c r="J26" s="116">
        <v>3.0</v>
      </c>
      <c r="K26" s="116">
        <v>60.0</v>
      </c>
      <c r="L26" s="119"/>
      <c r="M26" s="115"/>
      <c r="N26" s="115"/>
      <c r="O26" s="115"/>
      <c r="P26" s="115"/>
      <c r="Q26" s="115"/>
      <c r="R26" s="115"/>
      <c r="S26" s="115"/>
      <c r="T26" s="115"/>
      <c r="U26" s="115"/>
      <c r="V26" s="115"/>
      <c r="W26" s="115"/>
      <c r="X26" s="115"/>
      <c r="Y26" s="115"/>
      <c r="Z26" s="115"/>
      <c r="AA26" s="115"/>
    </row>
    <row r="27">
      <c r="A27" s="116">
        <v>5.0</v>
      </c>
      <c r="B27" s="117">
        <v>2024.0</v>
      </c>
      <c r="C27" s="117" t="s">
        <v>906</v>
      </c>
      <c r="D27" s="117" t="s">
        <v>894</v>
      </c>
      <c r="E27" s="118" t="str">
        <f t="shared" si="1"/>
        <v>Trung Sơn</v>
      </c>
      <c r="F27" s="116" t="s">
        <v>917</v>
      </c>
      <c r="G27" s="116">
        <v>6.0</v>
      </c>
      <c r="H27" s="116" t="s">
        <v>908</v>
      </c>
      <c r="I27" s="116" t="s">
        <v>909</v>
      </c>
      <c r="J27" s="116">
        <v>3.0</v>
      </c>
      <c r="K27" s="116">
        <v>75.0</v>
      </c>
      <c r="L27" s="119"/>
      <c r="M27" s="115"/>
      <c r="N27" s="115"/>
      <c r="O27" s="115"/>
      <c r="P27" s="115"/>
      <c r="Q27" s="115"/>
      <c r="R27" s="115"/>
      <c r="S27" s="115"/>
      <c r="T27" s="115"/>
      <c r="U27" s="115"/>
      <c r="V27" s="115"/>
      <c r="W27" s="115"/>
      <c r="X27" s="115"/>
      <c r="Y27" s="115"/>
      <c r="Z27" s="115"/>
      <c r="AA27" s="115"/>
    </row>
    <row r="28">
      <c r="A28" s="116">
        <v>5.0</v>
      </c>
      <c r="B28" s="117">
        <v>2024.0</v>
      </c>
      <c r="C28" s="117" t="s">
        <v>906</v>
      </c>
      <c r="D28" s="117" t="s">
        <v>894</v>
      </c>
      <c r="E28" s="118" t="str">
        <f t="shared" si="1"/>
        <v>Trung Sơn</v>
      </c>
      <c r="F28" s="116" t="s">
        <v>917</v>
      </c>
      <c r="G28" s="116">
        <v>6.0</v>
      </c>
      <c r="H28" s="116" t="s">
        <v>910</v>
      </c>
      <c r="I28" s="116" t="s">
        <v>911</v>
      </c>
      <c r="J28" s="116">
        <v>2.0</v>
      </c>
      <c r="K28" s="116">
        <v>30.0</v>
      </c>
      <c r="L28" s="119"/>
      <c r="M28" s="115"/>
      <c r="N28" s="115"/>
      <c r="O28" s="115"/>
      <c r="P28" s="115"/>
      <c r="Q28" s="115"/>
      <c r="R28" s="115"/>
      <c r="S28" s="115"/>
      <c r="T28" s="115"/>
      <c r="U28" s="115"/>
      <c r="V28" s="115"/>
      <c r="W28" s="115"/>
      <c r="X28" s="115"/>
      <c r="Y28" s="115"/>
      <c r="Z28" s="115"/>
      <c r="AA28" s="115"/>
    </row>
    <row r="29">
      <c r="A29" s="116">
        <v>5.0</v>
      </c>
      <c r="B29" s="117">
        <v>2024.0</v>
      </c>
      <c r="C29" s="117" t="s">
        <v>906</v>
      </c>
      <c r="D29" s="117" t="s">
        <v>894</v>
      </c>
      <c r="E29" s="118" t="str">
        <f t="shared" si="1"/>
        <v>Trung Sơn</v>
      </c>
      <c r="F29" s="116" t="s">
        <v>917</v>
      </c>
      <c r="G29" s="116">
        <v>6.0</v>
      </c>
      <c r="H29" s="116" t="s">
        <v>912</v>
      </c>
      <c r="I29" s="116" t="s">
        <v>913</v>
      </c>
      <c r="J29" s="116">
        <v>3.0</v>
      </c>
      <c r="K29" s="116">
        <v>75.0</v>
      </c>
      <c r="L29" s="119"/>
      <c r="M29" s="115"/>
      <c r="N29" s="115"/>
      <c r="O29" s="115"/>
      <c r="P29" s="115"/>
      <c r="Q29" s="115"/>
      <c r="R29" s="115"/>
      <c r="S29" s="115"/>
      <c r="T29" s="115"/>
      <c r="U29" s="115"/>
      <c r="V29" s="115"/>
      <c r="W29" s="115"/>
      <c r="X29" s="115"/>
      <c r="Y29" s="115"/>
      <c r="Z29" s="115"/>
      <c r="AA29" s="115"/>
    </row>
    <row r="30">
      <c r="A30" s="116">
        <v>5.0</v>
      </c>
      <c r="B30" s="117">
        <v>2024.0</v>
      </c>
      <c r="C30" s="117" t="s">
        <v>906</v>
      </c>
      <c r="D30" s="117" t="s">
        <v>894</v>
      </c>
      <c r="E30" s="118" t="str">
        <f t="shared" si="1"/>
        <v>Trung Sơn</v>
      </c>
      <c r="F30" s="116" t="s">
        <v>917</v>
      </c>
      <c r="G30" s="116">
        <v>6.0</v>
      </c>
      <c r="H30" s="116" t="s">
        <v>914</v>
      </c>
      <c r="I30" s="116" t="s">
        <v>915</v>
      </c>
      <c r="J30" s="116">
        <v>3.0</v>
      </c>
      <c r="K30" s="116">
        <v>60.0</v>
      </c>
      <c r="L30" s="119"/>
      <c r="M30" s="115"/>
      <c r="N30" s="115"/>
      <c r="O30" s="115"/>
      <c r="P30" s="115"/>
      <c r="Q30" s="115"/>
      <c r="R30" s="115"/>
      <c r="S30" s="115"/>
      <c r="T30" s="115"/>
      <c r="U30" s="115"/>
      <c r="V30" s="115"/>
      <c r="W30" s="115"/>
      <c r="X30" s="115"/>
      <c r="Y30" s="115"/>
      <c r="Z30" s="115"/>
      <c r="AA30" s="115"/>
    </row>
    <row r="31">
      <c r="A31" s="116">
        <v>5.0</v>
      </c>
      <c r="B31" s="117">
        <v>2024.0</v>
      </c>
      <c r="C31" s="117" t="s">
        <v>906</v>
      </c>
      <c r="D31" s="117" t="s">
        <v>894</v>
      </c>
      <c r="E31" s="118" t="str">
        <f t="shared" si="1"/>
        <v>Gò Vấp</v>
      </c>
      <c r="F31" s="117" t="s">
        <v>918</v>
      </c>
      <c r="G31" s="116">
        <v>8.0</v>
      </c>
      <c r="H31" s="116" t="s">
        <v>908</v>
      </c>
      <c r="I31" s="116" t="s">
        <v>909</v>
      </c>
      <c r="J31" s="116">
        <v>3.0</v>
      </c>
      <c r="K31" s="116">
        <v>75.0</v>
      </c>
      <c r="L31" s="119"/>
      <c r="M31" s="115"/>
      <c r="N31" s="115"/>
      <c r="O31" s="115"/>
      <c r="P31" s="115"/>
      <c r="Q31" s="115"/>
      <c r="R31" s="115"/>
      <c r="S31" s="115"/>
      <c r="T31" s="115"/>
      <c r="U31" s="115"/>
      <c r="V31" s="115"/>
      <c r="W31" s="115"/>
      <c r="X31" s="115"/>
      <c r="Y31" s="115"/>
      <c r="Z31" s="115"/>
      <c r="AA31" s="115"/>
    </row>
    <row r="32">
      <c r="A32" s="116">
        <v>5.0</v>
      </c>
      <c r="B32" s="117">
        <v>2024.0</v>
      </c>
      <c r="C32" s="117" t="s">
        <v>906</v>
      </c>
      <c r="D32" s="117" t="s">
        <v>894</v>
      </c>
      <c r="E32" s="118" t="str">
        <f t="shared" si="1"/>
        <v>Gò Vấp</v>
      </c>
      <c r="F32" s="117" t="s">
        <v>918</v>
      </c>
      <c r="G32" s="116">
        <v>8.0</v>
      </c>
      <c r="H32" s="116" t="s">
        <v>910</v>
      </c>
      <c r="I32" s="116" t="s">
        <v>911</v>
      </c>
      <c r="J32" s="116">
        <v>2.0</v>
      </c>
      <c r="K32" s="116">
        <v>30.0</v>
      </c>
      <c r="L32" s="119"/>
      <c r="M32" s="115"/>
      <c r="N32" s="115"/>
      <c r="O32" s="115"/>
      <c r="P32" s="115"/>
      <c r="Q32" s="115"/>
      <c r="R32" s="115"/>
      <c r="S32" s="115"/>
      <c r="T32" s="115"/>
      <c r="U32" s="115"/>
      <c r="V32" s="115"/>
      <c r="W32" s="115"/>
      <c r="X32" s="115"/>
      <c r="Y32" s="115"/>
      <c r="Z32" s="115"/>
      <c r="AA32" s="115"/>
    </row>
    <row r="33">
      <c r="A33" s="116">
        <v>5.0</v>
      </c>
      <c r="B33" s="117">
        <v>2024.0</v>
      </c>
      <c r="C33" s="117" t="s">
        <v>906</v>
      </c>
      <c r="D33" s="117" t="s">
        <v>894</v>
      </c>
      <c r="E33" s="118" t="str">
        <f t="shared" si="1"/>
        <v>Gò Vấp</v>
      </c>
      <c r="F33" s="117" t="s">
        <v>918</v>
      </c>
      <c r="G33" s="116">
        <v>8.0</v>
      </c>
      <c r="H33" s="116" t="s">
        <v>912</v>
      </c>
      <c r="I33" s="116" t="s">
        <v>913</v>
      </c>
      <c r="J33" s="116">
        <v>3.0</v>
      </c>
      <c r="K33" s="116">
        <v>75.0</v>
      </c>
      <c r="L33" s="119"/>
      <c r="M33" s="115"/>
      <c r="N33" s="115"/>
      <c r="O33" s="115"/>
      <c r="P33" s="115"/>
      <c r="Q33" s="115"/>
      <c r="R33" s="115"/>
      <c r="S33" s="115"/>
      <c r="T33" s="115"/>
      <c r="U33" s="115"/>
      <c r="V33" s="115"/>
      <c r="W33" s="115"/>
      <c r="X33" s="115"/>
      <c r="Y33" s="115"/>
      <c r="Z33" s="115"/>
      <c r="AA33" s="115"/>
    </row>
    <row r="34">
      <c r="A34" s="116">
        <v>5.0</v>
      </c>
      <c r="B34" s="117">
        <v>2024.0</v>
      </c>
      <c r="C34" s="117" t="s">
        <v>906</v>
      </c>
      <c r="D34" s="117" t="s">
        <v>894</v>
      </c>
      <c r="E34" s="118" t="str">
        <f t="shared" si="1"/>
        <v>Gò Vấp</v>
      </c>
      <c r="F34" s="117" t="s">
        <v>918</v>
      </c>
      <c r="G34" s="116">
        <v>8.0</v>
      </c>
      <c r="H34" s="116" t="s">
        <v>914</v>
      </c>
      <c r="I34" s="116" t="s">
        <v>915</v>
      </c>
      <c r="J34" s="116">
        <v>3.0</v>
      </c>
      <c r="K34" s="116">
        <v>60.0</v>
      </c>
      <c r="L34" s="119"/>
      <c r="M34" s="115"/>
      <c r="N34" s="115"/>
      <c r="O34" s="115"/>
      <c r="P34" s="115"/>
      <c r="Q34" s="115"/>
      <c r="R34" s="115"/>
      <c r="S34" s="115"/>
      <c r="T34" s="115"/>
      <c r="U34" s="115"/>
      <c r="V34" s="115"/>
      <c r="W34" s="115"/>
      <c r="X34" s="115"/>
      <c r="Y34" s="115"/>
      <c r="Z34" s="115"/>
      <c r="AA34" s="115"/>
    </row>
    <row r="35">
      <c r="A35" s="117">
        <v>4.0</v>
      </c>
      <c r="B35" s="117">
        <v>2024.0</v>
      </c>
      <c r="C35" s="117" t="s">
        <v>919</v>
      </c>
      <c r="D35" s="117" t="s">
        <v>894</v>
      </c>
      <c r="E35" s="118" t="str">
        <f t="shared" si="1"/>
        <v>Trung Sơn</v>
      </c>
      <c r="F35" s="121" t="s">
        <v>920</v>
      </c>
      <c r="G35" s="116">
        <v>10.0</v>
      </c>
      <c r="H35" s="117" t="s">
        <v>921</v>
      </c>
      <c r="I35" s="117" t="s">
        <v>922</v>
      </c>
      <c r="J35" s="117">
        <v>6.0</v>
      </c>
      <c r="K35" s="117">
        <v>270.0</v>
      </c>
      <c r="L35" s="122"/>
      <c r="M35" s="115"/>
      <c r="N35" s="115"/>
      <c r="O35" s="115"/>
      <c r="P35" s="115"/>
      <c r="Q35" s="115"/>
      <c r="R35" s="115"/>
      <c r="S35" s="115"/>
      <c r="T35" s="115"/>
      <c r="U35" s="115"/>
      <c r="V35" s="115"/>
      <c r="W35" s="115"/>
      <c r="X35" s="115"/>
      <c r="Y35" s="115"/>
      <c r="Z35" s="115"/>
      <c r="AA35" s="115"/>
    </row>
    <row r="36">
      <c r="A36" s="117">
        <v>4.0</v>
      </c>
      <c r="B36" s="117">
        <v>2024.0</v>
      </c>
      <c r="C36" s="117" t="s">
        <v>919</v>
      </c>
      <c r="D36" s="117" t="s">
        <v>894</v>
      </c>
      <c r="E36" s="118" t="str">
        <f t="shared" si="1"/>
        <v>Trung Sơn</v>
      </c>
      <c r="F36" s="121" t="s">
        <v>920</v>
      </c>
      <c r="G36" s="116">
        <v>10.0</v>
      </c>
      <c r="H36" s="117" t="s">
        <v>923</v>
      </c>
      <c r="I36" s="117" t="s">
        <v>924</v>
      </c>
      <c r="J36" s="117">
        <v>5.0</v>
      </c>
      <c r="K36" s="117">
        <v>150.0</v>
      </c>
      <c r="L36" s="122"/>
      <c r="M36" s="115"/>
      <c r="N36" s="115"/>
      <c r="O36" s="115"/>
      <c r="P36" s="115"/>
      <c r="Q36" s="115"/>
      <c r="R36" s="115"/>
      <c r="S36" s="115"/>
      <c r="T36" s="115"/>
      <c r="U36" s="115"/>
      <c r="V36" s="115"/>
      <c r="W36" s="115"/>
      <c r="X36" s="115"/>
      <c r="Y36" s="115"/>
      <c r="Z36" s="115"/>
      <c r="AA36" s="115"/>
    </row>
    <row r="37">
      <c r="A37" s="116">
        <v>2.0</v>
      </c>
      <c r="B37" s="116">
        <v>2025.0</v>
      </c>
      <c r="C37" s="117" t="s">
        <v>919</v>
      </c>
      <c r="D37" s="117" t="s">
        <v>894</v>
      </c>
      <c r="E37" s="118" t="str">
        <f t="shared" si="1"/>
        <v>Trung Sơn</v>
      </c>
      <c r="F37" s="123" t="s">
        <v>925</v>
      </c>
      <c r="G37" s="116">
        <v>8.0</v>
      </c>
      <c r="H37" s="116" t="s">
        <v>926</v>
      </c>
      <c r="I37" s="116" t="s">
        <v>927</v>
      </c>
      <c r="J37" s="116">
        <v>3.0</v>
      </c>
      <c r="K37" s="116">
        <v>60.0</v>
      </c>
      <c r="L37" s="119"/>
      <c r="M37" s="115"/>
      <c r="N37" s="115"/>
      <c r="O37" s="115"/>
      <c r="P37" s="115"/>
      <c r="Q37" s="115"/>
      <c r="R37" s="115"/>
      <c r="S37" s="115"/>
      <c r="T37" s="115"/>
      <c r="U37" s="115"/>
      <c r="V37" s="115"/>
      <c r="W37" s="115"/>
      <c r="X37" s="115"/>
      <c r="Y37" s="115"/>
      <c r="Z37" s="115"/>
      <c r="AA37" s="115"/>
    </row>
    <row r="38">
      <c r="A38" s="116">
        <v>2.0</v>
      </c>
      <c r="B38" s="116">
        <v>2025.0</v>
      </c>
      <c r="C38" s="117" t="s">
        <v>919</v>
      </c>
      <c r="D38" s="117" t="s">
        <v>894</v>
      </c>
      <c r="E38" s="118" t="str">
        <f t="shared" si="1"/>
        <v>Trung Sơn</v>
      </c>
      <c r="F38" s="123" t="s">
        <v>925</v>
      </c>
      <c r="G38" s="116">
        <v>8.0</v>
      </c>
      <c r="H38" s="116" t="s">
        <v>928</v>
      </c>
      <c r="I38" s="116" t="s">
        <v>929</v>
      </c>
      <c r="J38" s="116">
        <v>2.0</v>
      </c>
      <c r="K38" s="116">
        <v>45.0</v>
      </c>
      <c r="L38" s="119"/>
      <c r="M38" s="115"/>
      <c r="N38" s="115"/>
      <c r="O38" s="115"/>
      <c r="P38" s="115"/>
      <c r="Q38" s="115"/>
      <c r="R38" s="115"/>
      <c r="S38" s="115"/>
      <c r="T38" s="115"/>
      <c r="U38" s="115"/>
      <c r="V38" s="115"/>
      <c r="W38" s="115"/>
      <c r="X38" s="115"/>
      <c r="Y38" s="115"/>
      <c r="Z38" s="115"/>
      <c r="AA38" s="115"/>
    </row>
    <row r="39">
      <c r="A39" s="116">
        <v>2.0</v>
      </c>
      <c r="B39" s="116">
        <v>2025.0</v>
      </c>
      <c r="C39" s="117" t="s">
        <v>919</v>
      </c>
      <c r="D39" s="117" t="s">
        <v>894</v>
      </c>
      <c r="E39" s="118" t="str">
        <f t="shared" si="1"/>
        <v>Gò Vấp</v>
      </c>
      <c r="F39" s="123" t="s">
        <v>930</v>
      </c>
      <c r="G39" s="116">
        <v>1.0</v>
      </c>
      <c r="H39" s="116" t="s">
        <v>926</v>
      </c>
      <c r="I39" s="116" t="s">
        <v>927</v>
      </c>
      <c r="J39" s="116">
        <v>3.0</v>
      </c>
      <c r="K39" s="116">
        <v>60.0</v>
      </c>
      <c r="L39" s="119"/>
      <c r="M39" s="115"/>
      <c r="N39" s="115"/>
      <c r="O39" s="115"/>
      <c r="P39" s="115"/>
      <c r="Q39" s="115"/>
      <c r="R39" s="115"/>
      <c r="S39" s="115"/>
      <c r="T39" s="115"/>
      <c r="U39" s="115"/>
      <c r="V39" s="115"/>
      <c r="W39" s="115"/>
      <c r="X39" s="115"/>
      <c r="Y39" s="115"/>
      <c r="Z39" s="115"/>
      <c r="AA39" s="115"/>
    </row>
    <row r="40">
      <c r="A40" s="116">
        <v>2.0</v>
      </c>
      <c r="B40" s="116">
        <v>2025.0</v>
      </c>
      <c r="C40" s="117" t="s">
        <v>919</v>
      </c>
      <c r="D40" s="117" t="s">
        <v>894</v>
      </c>
      <c r="E40" s="118" t="str">
        <f t="shared" si="1"/>
        <v>Gò Vấp</v>
      </c>
      <c r="F40" s="123" t="s">
        <v>930</v>
      </c>
      <c r="G40" s="116">
        <v>1.0</v>
      </c>
      <c r="H40" s="116" t="s">
        <v>928</v>
      </c>
      <c r="I40" s="116" t="s">
        <v>929</v>
      </c>
      <c r="J40" s="116">
        <v>2.0</v>
      </c>
      <c r="K40" s="116">
        <v>45.0</v>
      </c>
      <c r="L40" s="119"/>
      <c r="M40" s="115"/>
      <c r="N40" s="115"/>
      <c r="O40" s="115"/>
      <c r="P40" s="115"/>
      <c r="Q40" s="115"/>
      <c r="R40" s="115"/>
      <c r="S40" s="115"/>
      <c r="T40" s="115"/>
      <c r="U40" s="115"/>
      <c r="V40" s="115"/>
      <c r="W40" s="115"/>
      <c r="X40" s="115"/>
      <c r="Y40" s="115"/>
      <c r="Z40" s="115"/>
      <c r="AA40" s="115"/>
    </row>
    <row r="41">
      <c r="A41" s="116">
        <v>2.0</v>
      </c>
      <c r="B41" s="117">
        <v>2025.0</v>
      </c>
      <c r="C41" s="117" t="s">
        <v>893</v>
      </c>
      <c r="D41" s="117" t="s">
        <v>894</v>
      </c>
      <c r="E41" s="118" t="str">
        <f t="shared" si="1"/>
        <v>Trung Sơn</v>
      </c>
      <c r="F41" s="123" t="s">
        <v>931</v>
      </c>
      <c r="G41" s="116">
        <v>22.0</v>
      </c>
      <c r="H41" s="116" t="s">
        <v>932</v>
      </c>
      <c r="I41" s="116" t="s">
        <v>933</v>
      </c>
      <c r="J41" s="116">
        <v>3.0</v>
      </c>
      <c r="K41" s="116">
        <v>60.0</v>
      </c>
      <c r="L41" s="122" t="s">
        <v>934</v>
      </c>
      <c r="M41" s="115"/>
      <c r="N41" s="115"/>
      <c r="O41" s="115"/>
      <c r="P41" s="115"/>
      <c r="Q41" s="115"/>
      <c r="R41" s="115"/>
      <c r="S41" s="115"/>
      <c r="T41" s="115"/>
      <c r="U41" s="115"/>
      <c r="V41" s="115"/>
      <c r="W41" s="115"/>
      <c r="X41" s="115"/>
      <c r="Y41" s="115"/>
      <c r="Z41" s="115"/>
      <c r="AA41" s="115"/>
    </row>
    <row r="42">
      <c r="A42" s="116">
        <v>2.0</v>
      </c>
      <c r="B42" s="117">
        <v>2025.0</v>
      </c>
      <c r="C42" s="117" t="s">
        <v>893</v>
      </c>
      <c r="D42" s="117" t="s">
        <v>894</v>
      </c>
      <c r="E42" s="118" t="str">
        <f t="shared" si="1"/>
        <v>Trung Sơn</v>
      </c>
      <c r="F42" s="123" t="s">
        <v>931</v>
      </c>
      <c r="G42" s="116">
        <v>22.0</v>
      </c>
      <c r="H42" s="116" t="s">
        <v>935</v>
      </c>
      <c r="I42" s="116" t="s">
        <v>936</v>
      </c>
      <c r="J42" s="116">
        <v>3.0</v>
      </c>
      <c r="K42" s="116">
        <v>75.0</v>
      </c>
      <c r="L42" s="119"/>
      <c r="M42" s="115"/>
      <c r="N42" s="115"/>
      <c r="O42" s="115"/>
      <c r="P42" s="115"/>
      <c r="Q42" s="115"/>
      <c r="R42" s="115"/>
      <c r="S42" s="115"/>
      <c r="T42" s="115"/>
      <c r="U42" s="115"/>
      <c r="V42" s="115"/>
      <c r="W42" s="115"/>
      <c r="X42" s="115"/>
      <c r="Y42" s="115"/>
      <c r="Z42" s="115"/>
      <c r="AA42" s="115"/>
    </row>
    <row r="43">
      <c r="A43" s="116">
        <v>2.0</v>
      </c>
      <c r="B43" s="117">
        <v>2025.0</v>
      </c>
      <c r="C43" s="117" t="s">
        <v>893</v>
      </c>
      <c r="D43" s="117" t="s">
        <v>894</v>
      </c>
      <c r="E43" s="118" t="str">
        <f t="shared" si="1"/>
        <v>Trung Sơn</v>
      </c>
      <c r="F43" s="123" t="s">
        <v>931</v>
      </c>
      <c r="G43" s="116">
        <v>22.0</v>
      </c>
      <c r="H43" s="116" t="s">
        <v>937</v>
      </c>
      <c r="I43" s="116" t="s">
        <v>938</v>
      </c>
      <c r="J43" s="116">
        <v>3.0</v>
      </c>
      <c r="K43" s="116">
        <v>75.0</v>
      </c>
      <c r="L43" s="119"/>
      <c r="M43" s="115"/>
      <c r="N43" s="115"/>
      <c r="O43" s="115"/>
      <c r="P43" s="115"/>
      <c r="Q43" s="115"/>
      <c r="R43" s="115"/>
      <c r="S43" s="115"/>
      <c r="T43" s="115"/>
      <c r="U43" s="115"/>
      <c r="V43" s="115"/>
      <c r="W43" s="115"/>
      <c r="X43" s="115"/>
      <c r="Y43" s="115"/>
      <c r="Z43" s="115"/>
      <c r="AA43" s="115"/>
    </row>
    <row r="44">
      <c r="A44" s="116">
        <v>2.0</v>
      </c>
      <c r="B44" s="117">
        <v>2025.0</v>
      </c>
      <c r="C44" s="117" t="s">
        <v>893</v>
      </c>
      <c r="D44" s="117" t="s">
        <v>894</v>
      </c>
      <c r="E44" s="118" t="str">
        <f t="shared" si="1"/>
        <v>Gò Vấp</v>
      </c>
      <c r="F44" s="123" t="s">
        <v>939</v>
      </c>
      <c r="G44" s="116">
        <v>13.0</v>
      </c>
      <c r="H44" s="116" t="s">
        <v>932</v>
      </c>
      <c r="I44" s="116" t="s">
        <v>933</v>
      </c>
      <c r="J44" s="116">
        <v>3.0</v>
      </c>
      <c r="K44" s="116">
        <v>60.0</v>
      </c>
      <c r="L44" s="122" t="s">
        <v>934</v>
      </c>
      <c r="M44" s="115"/>
      <c r="N44" s="115"/>
      <c r="O44" s="115"/>
      <c r="P44" s="115"/>
      <c r="Q44" s="115"/>
      <c r="R44" s="115"/>
      <c r="S44" s="115"/>
      <c r="T44" s="115"/>
      <c r="U44" s="115"/>
      <c r="V44" s="115"/>
      <c r="W44" s="115"/>
      <c r="X44" s="115"/>
      <c r="Y44" s="115"/>
      <c r="Z44" s="115"/>
      <c r="AA44" s="115"/>
    </row>
    <row r="45">
      <c r="A45" s="116">
        <v>2.0</v>
      </c>
      <c r="B45" s="117">
        <v>2025.0</v>
      </c>
      <c r="C45" s="117" t="s">
        <v>893</v>
      </c>
      <c r="D45" s="117" t="s">
        <v>894</v>
      </c>
      <c r="E45" s="118" t="str">
        <f t="shared" si="1"/>
        <v>Gò Vấp</v>
      </c>
      <c r="F45" s="123" t="s">
        <v>939</v>
      </c>
      <c r="G45" s="116">
        <v>13.0</v>
      </c>
      <c r="H45" s="116" t="s">
        <v>935</v>
      </c>
      <c r="I45" s="116" t="s">
        <v>936</v>
      </c>
      <c r="J45" s="116">
        <v>3.0</v>
      </c>
      <c r="K45" s="116">
        <v>75.0</v>
      </c>
      <c r="L45" s="119"/>
      <c r="M45" s="115"/>
      <c r="N45" s="115"/>
      <c r="O45" s="115"/>
      <c r="P45" s="115"/>
      <c r="Q45" s="115"/>
      <c r="R45" s="115"/>
      <c r="S45" s="115"/>
      <c r="T45" s="115"/>
      <c r="U45" s="115"/>
      <c r="V45" s="115"/>
      <c r="W45" s="115"/>
      <c r="X45" s="115"/>
      <c r="Y45" s="115"/>
      <c r="Z45" s="115"/>
      <c r="AA45" s="115"/>
    </row>
    <row r="46">
      <c r="A46" s="116">
        <v>2.0</v>
      </c>
      <c r="B46" s="117">
        <v>2025.0</v>
      </c>
      <c r="C46" s="117" t="s">
        <v>893</v>
      </c>
      <c r="D46" s="117" t="s">
        <v>894</v>
      </c>
      <c r="E46" s="118" t="str">
        <f t="shared" si="1"/>
        <v>Gò Vấp</v>
      </c>
      <c r="F46" s="123" t="s">
        <v>939</v>
      </c>
      <c r="G46" s="116">
        <v>13.0</v>
      </c>
      <c r="H46" s="116" t="s">
        <v>937</v>
      </c>
      <c r="I46" s="116" t="s">
        <v>938</v>
      </c>
      <c r="J46" s="116">
        <v>3.0</v>
      </c>
      <c r="K46" s="116">
        <v>75.0</v>
      </c>
      <c r="L46" s="119"/>
      <c r="M46" s="115"/>
      <c r="N46" s="115"/>
      <c r="O46" s="115"/>
      <c r="P46" s="115"/>
      <c r="Q46" s="115"/>
      <c r="R46" s="115"/>
      <c r="S46" s="115"/>
      <c r="T46" s="115"/>
      <c r="U46" s="115"/>
      <c r="V46" s="115"/>
      <c r="W46" s="115"/>
      <c r="X46" s="115"/>
      <c r="Y46" s="115"/>
      <c r="Z46" s="115"/>
      <c r="AA46" s="115"/>
    </row>
    <row r="47">
      <c r="A47" s="116">
        <v>2.0</v>
      </c>
      <c r="B47" s="117">
        <v>2025.0</v>
      </c>
      <c r="C47" s="116" t="s">
        <v>906</v>
      </c>
      <c r="D47" s="117" t="s">
        <v>894</v>
      </c>
      <c r="E47" s="118" t="str">
        <f t="shared" si="1"/>
        <v>Trung Sơn</v>
      </c>
      <c r="F47" s="123" t="s">
        <v>940</v>
      </c>
      <c r="G47" s="116">
        <v>4.0</v>
      </c>
      <c r="H47" s="116" t="s">
        <v>926</v>
      </c>
      <c r="I47" s="116" t="s">
        <v>927</v>
      </c>
      <c r="J47" s="116">
        <v>3.0</v>
      </c>
      <c r="K47" s="116">
        <v>60.0</v>
      </c>
      <c r="L47" s="119"/>
      <c r="M47" s="115"/>
      <c r="N47" s="115"/>
      <c r="O47" s="115"/>
      <c r="P47" s="115"/>
      <c r="Q47" s="115"/>
      <c r="R47" s="115"/>
      <c r="S47" s="115"/>
      <c r="T47" s="115"/>
      <c r="U47" s="115"/>
      <c r="V47" s="115"/>
      <c r="W47" s="115"/>
      <c r="X47" s="115"/>
      <c r="Y47" s="115"/>
      <c r="Z47" s="115"/>
      <c r="AA47" s="115"/>
    </row>
    <row r="48">
      <c r="A48" s="116">
        <v>2.0</v>
      </c>
      <c r="B48" s="117">
        <v>2025.0</v>
      </c>
      <c r="C48" s="116" t="s">
        <v>906</v>
      </c>
      <c r="D48" s="117" t="s">
        <v>894</v>
      </c>
      <c r="E48" s="118" t="str">
        <f t="shared" si="1"/>
        <v>Trung Sơn</v>
      </c>
      <c r="F48" s="123" t="s">
        <v>940</v>
      </c>
      <c r="G48" s="116">
        <v>4.0</v>
      </c>
      <c r="H48" s="116" t="s">
        <v>941</v>
      </c>
      <c r="I48" s="116" t="s">
        <v>938</v>
      </c>
      <c r="J48" s="116">
        <v>3.0</v>
      </c>
      <c r="K48" s="116">
        <v>75.0</v>
      </c>
      <c r="L48" s="119"/>
      <c r="M48" s="115"/>
      <c r="N48" s="115"/>
      <c r="O48" s="115"/>
      <c r="P48" s="115"/>
      <c r="Q48" s="115"/>
      <c r="R48" s="115"/>
      <c r="S48" s="115"/>
      <c r="T48" s="115"/>
      <c r="U48" s="115"/>
      <c r="V48" s="115"/>
      <c r="W48" s="115"/>
      <c r="X48" s="115"/>
      <c r="Y48" s="115"/>
      <c r="Z48" s="115"/>
      <c r="AA48" s="115"/>
    </row>
    <row r="49">
      <c r="A49" s="116">
        <v>2.0</v>
      </c>
      <c r="B49" s="117">
        <v>2025.0</v>
      </c>
      <c r="C49" s="116" t="s">
        <v>906</v>
      </c>
      <c r="D49" s="117" t="s">
        <v>894</v>
      </c>
      <c r="E49" s="118" t="str">
        <f t="shared" si="1"/>
        <v>Trung Sơn</v>
      </c>
      <c r="F49" s="123" t="s">
        <v>940</v>
      </c>
      <c r="G49" s="116">
        <v>4.0</v>
      </c>
      <c r="H49" s="116" t="s">
        <v>942</v>
      </c>
      <c r="I49" s="116" t="s">
        <v>936</v>
      </c>
      <c r="J49" s="116">
        <v>3.0</v>
      </c>
      <c r="K49" s="116">
        <v>75.0</v>
      </c>
      <c r="L49" s="119"/>
      <c r="M49" s="115"/>
      <c r="N49" s="115"/>
      <c r="O49" s="115"/>
      <c r="P49" s="115"/>
      <c r="Q49" s="115"/>
      <c r="R49" s="115"/>
      <c r="S49" s="115"/>
      <c r="T49" s="115"/>
      <c r="U49" s="115"/>
      <c r="V49" s="115"/>
      <c r="W49" s="115"/>
      <c r="X49" s="115"/>
      <c r="Y49" s="115"/>
      <c r="Z49" s="115"/>
      <c r="AA49" s="115"/>
    </row>
    <row r="50">
      <c r="A50" s="116">
        <v>2.0</v>
      </c>
      <c r="B50" s="117">
        <v>2025.0</v>
      </c>
      <c r="C50" s="116" t="s">
        <v>906</v>
      </c>
      <c r="D50" s="117" t="s">
        <v>894</v>
      </c>
      <c r="E50" s="118" t="str">
        <f t="shared" si="1"/>
        <v>Gò Vấp</v>
      </c>
      <c r="F50" s="123" t="s">
        <v>943</v>
      </c>
      <c r="G50" s="116">
        <v>6.0</v>
      </c>
      <c r="H50" s="116" t="s">
        <v>926</v>
      </c>
      <c r="I50" s="116" t="s">
        <v>927</v>
      </c>
      <c r="J50" s="116">
        <v>3.0</v>
      </c>
      <c r="K50" s="116">
        <v>60.0</v>
      </c>
      <c r="L50" s="119"/>
      <c r="M50" s="115"/>
      <c r="N50" s="115"/>
      <c r="O50" s="115"/>
      <c r="P50" s="115"/>
      <c r="Q50" s="115"/>
      <c r="R50" s="115"/>
      <c r="S50" s="115"/>
      <c r="T50" s="115"/>
      <c r="U50" s="115"/>
      <c r="V50" s="115"/>
      <c r="W50" s="115"/>
      <c r="X50" s="115"/>
      <c r="Y50" s="115"/>
      <c r="Z50" s="115"/>
      <c r="AA50" s="115"/>
    </row>
    <row r="51">
      <c r="A51" s="116">
        <v>2.0</v>
      </c>
      <c r="B51" s="117">
        <v>2025.0</v>
      </c>
      <c r="C51" s="116" t="s">
        <v>906</v>
      </c>
      <c r="D51" s="117" t="s">
        <v>894</v>
      </c>
      <c r="E51" s="118" t="str">
        <f t="shared" si="1"/>
        <v>Gò Vấp</v>
      </c>
      <c r="F51" s="123" t="s">
        <v>943</v>
      </c>
      <c r="G51" s="116">
        <v>6.0</v>
      </c>
      <c r="H51" s="116" t="s">
        <v>941</v>
      </c>
      <c r="I51" s="116" t="s">
        <v>938</v>
      </c>
      <c r="J51" s="116">
        <v>3.0</v>
      </c>
      <c r="K51" s="116">
        <v>75.0</v>
      </c>
      <c r="L51" s="119"/>
      <c r="M51" s="115"/>
      <c r="N51" s="115"/>
      <c r="O51" s="115"/>
      <c r="P51" s="115"/>
      <c r="Q51" s="115"/>
      <c r="R51" s="115"/>
      <c r="S51" s="115"/>
      <c r="T51" s="115"/>
      <c r="U51" s="115"/>
      <c r="V51" s="115"/>
      <c r="W51" s="115"/>
      <c r="X51" s="115"/>
      <c r="Y51" s="115"/>
      <c r="Z51" s="115"/>
      <c r="AA51" s="115"/>
    </row>
    <row r="52">
      <c r="A52" s="116">
        <v>2.0</v>
      </c>
      <c r="B52" s="117">
        <v>2025.0</v>
      </c>
      <c r="C52" s="116" t="s">
        <v>906</v>
      </c>
      <c r="D52" s="117" t="s">
        <v>894</v>
      </c>
      <c r="E52" s="118" t="str">
        <f t="shared" si="1"/>
        <v>Gò Vấp</v>
      </c>
      <c r="F52" s="123" t="s">
        <v>943</v>
      </c>
      <c r="G52" s="116">
        <v>6.0</v>
      </c>
      <c r="H52" s="116" t="s">
        <v>942</v>
      </c>
      <c r="I52" s="116" t="s">
        <v>936</v>
      </c>
      <c r="J52" s="116">
        <v>3.0</v>
      </c>
      <c r="K52" s="116">
        <v>75.0</v>
      </c>
      <c r="L52" s="119"/>
      <c r="M52" s="115"/>
      <c r="N52" s="115"/>
      <c r="O52" s="115"/>
      <c r="P52" s="115"/>
      <c r="Q52" s="115"/>
      <c r="R52" s="115"/>
      <c r="S52" s="115"/>
      <c r="T52" s="115"/>
      <c r="U52" s="115"/>
      <c r="V52" s="115"/>
      <c r="W52" s="115"/>
      <c r="X52" s="115"/>
      <c r="Y52" s="115"/>
      <c r="Z52" s="115"/>
      <c r="AA52" s="115"/>
    </row>
    <row r="53">
      <c r="A53" s="113" t="s">
        <v>944</v>
      </c>
      <c r="B53" s="114"/>
      <c r="C53" s="114"/>
      <c r="D53" s="114"/>
      <c r="E53" s="114"/>
      <c r="F53" s="114"/>
      <c r="G53" s="114"/>
      <c r="H53" s="114"/>
      <c r="I53" s="114"/>
      <c r="J53" s="114"/>
      <c r="K53" s="114"/>
      <c r="L53" s="114"/>
      <c r="M53" s="115"/>
      <c r="N53" s="115"/>
      <c r="O53" s="115"/>
      <c r="P53" s="115"/>
      <c r="Q53" s="115"/>
      <c r="R53" s="115"/>
      <c r="S53" s="115"/>
      <c r="T53" s="115"/>
      <c r="U53" s="115"/>
      <c r="V53" s="115"/>
      <c r="W53" s="115"/>
      <c r="X53" s="115"/>
      <c r="Y53" s="115"/>
      <c r="Z53" s="115"/>
      <c r="AA53" s="115"/>
    </row>
    <row r="54">
      <c r="A54" s="116">
        <v>5.0</v>
      </c>
      <c r="B54" s="118">
        <v>2024.0</v>
      </c>
      <c r="C54" s="118" t="s">
        <v>893</v>
      </c>
      <c r="D54" s="118" t="s">
        <v>944</v>
      </c>
      <c r="E54" s="118" t="str">
        <f t="shared" ref="E54:E82" si="2">if(right(F54,1)="G","Gò Vấp","Trung Sơn")</f>
        <v>Trung Sơn</v>
      </c>
      <c r="F54" s="118" t="s">
        <v>945</v>
      </c>
      <c r="G54" s="116">
        <v>16.0</v>
      </c>
      <c r="H54" s="116" t="s">
        <v>946</v>
      </c>
      <c r="I54" s="116" t="s">
        <v>947</v>
      </c>
      <c r="J54" s="116">
        <v>3.0</v>
      </c>
      <c r="K54" s="116">
        <v>90.0</v>
      </c>
      <c r="L54" s="119"/>
      <c r="M54" s="115"/>
      <c r="N54" s="115"/>
      <c r="O54" s="115"/>
      <c r="P54" s="115"/>
      <c r="Q54" s="115"/>
      <c r="R54" s="115"/>
      <c r="S54" s="115"/>
      <c r="T54" s="115"/>
      <c r="U54" s="115"/>
      <c r="V54" s="115"/>
      <c r="W54" s="115"/>
      <c r="X54" s="115"/>
      <c r="Y54" s="115"/>
      <c r="Z54" s="115"/>
      <c r="AA54" s="115"/>
    </row>
    <row r="55">
      <c r="A55" s="116">
        <v>5.0</v>
      </c>
      <c r="B55" s="117">
        <v>2024.0</v>
      </c>
      <c r="C55" s="117" t="s">
        <v>893</v>
      </c>
      <c r="D55" s="117" t="s">
        <v>944</v>
      </c>
      <c r="E55" s="118" t="str">
        <f t="shared" si="2"/>
        <v>Trung Sơn</v>
      </c>
      <c r="F55" s="117" t="s">
        <v>945</v>
      </c>
      <c r="G55" s="116">
        <v>16.0</v>
      </c>
      <c r="H55" s="116" t="s">
        <v>948</v>
      </c>
      <c r="I55" s="116" t="s">
        <v>949</v>
      </c>
      <c r="J55" s="116">
        <v>3.0</v>
      </c>
      <c r="K55" s="116">
        <v>90.0</v>
      </c>
      <c r="L55" s="119"/>
      <c r="M55" s="115"/>
      <c r="N55" s="115"/>
      <c r="O55" s="115"/>
      <c r="P55" s="115"/>
      <c r="Q55" s="115"/>
      <c r="R55" s="115"/>
      <c r="S55" s="115"/>
      <c r="T55" s="115"/>
      <c r="U55" s="115"/>
      <c r="V55" s="115"/>
      <c r="W55" s="115"/>
      <c r="X55" s="115"/>
      <c r="Y55" s="115"/>
      <c r="Z55" s="115"/>
      <c r="AA55" s="115"/>
    </row>
    <row r="56">
      <c r="A56" s="116">
        <v>5.0</v>
      </c>
      <c r="B56" s="117">
        <v>2024.0</v>
      </c>
      <c r="C56" s="117" t="s">
        <v>893</v>
      </c>
      <c r="D56" s="117" t="s">
        <v>944</v>
      </c>
      <c r="E56" s="118" t="str">
        <f t="shared" si="2"/>
        <v>Trung Sơn</v>
      </c>
      <c r="F56" s="117" t="s">
        <v>945</v>
      </c>
      <c r="G56" s="116">
        <v>16.0</v>
      </c>
      <c r="H56" s="116" t="s">
        <v>950</v>
      </c>
      <c r="I56" s="116" t="s">
        <v>929</v>
      </c>
      <c r="J56" s="116">
        <v>2.0</v>
      </c>
      <c r="K56" s="116">
        <v>45.0</v>
      </c>
      <c r="L56" s="119"/>
      <c r="M56" s="115"/>
      <c r="N56" s="115"/>
      <c r="O56" s="115"/>
      <c r="P56" s="115"/>
      <c r="Q56" s="115"/>
      <c r="R56" s="115"/>
      <c r="S56" s="115"/>
      <c r="T56" s="115"/>
      <c r="U56" s="115"/>
      <c r="V56" s="115"/>
      <c r="W56" s="115"/>
      <c r="X56" s="115"/>
      <c r="Y56" s="115"/>
      <c r="Z56" s="115"/>
      <c r="AA56" s="115"/>
    </row>
    <row r="57">
      <c r="A57" s="116">
        <v>5.0</v>
      </c>
      <c r="B57" s="117">
        <v>2024.0</v>
      </c>
      <c r="C57" s="117" t="s">
        <v>906</v>
      </c>
      <c r="D57" s="117" t="s">
        <v>944</v>
      </c>
      <c r="E57" s="118" t="str">
        <f t="shared" si="2"/>
        <v>Trung Sơn</v>
      </c>
      <c r="F57" s="117" t="s">
        <v>951</v>
      </c>
      <c r="G57" s="116">
        <v>16.0</v>
      </c>
      <c r="H57" s="116" t="s">
        <v>914</v>
      </c>
      <c r="I57" s="116" t="s">
        <v>915</v>
      </c>
      <c r="J57" s="116">
        <v>3.0</v>
      </c>
      <c r="K57" s="116">
        <v>60.0</v>
      </c>
      <c r="L57" s="119"/>
      <c r="M57" s="115"/>
      <c r="N57" s="115"/>
      <c r="O57" s="115"/>
      <c r="P57" s="115"/>
      <c r="Q57" s="115"/>
      <c r="R57" s="115"/>
      <c r="S57" s="115"/>
      <c r="T57" s="115"/>
      <c r="U57" s="115"/>
      <c r="V57" s="115"/>
      <c r="W57" s="115"/>
      <c r="X57" s="115"/>
      <c r="Y57" s="115"/>
      <c r="Z57" s="115"/>
      <c r="AA57" s="115"/>
    </row>
    <row r="58">
      <c r="A58" s="116">
        <v>5.0</v>
      </c>
      <c r="B58" s="117">
        <v>2024.0</v>
      </c>
      <c r="C58" s="117" t="s">
        <v>906</v>
      </c>
      <c r="D58" s="117" t="s">
        <v>944</v>
      </c>
      <c r="E58" s="118" t="str">
        <f t="shared" si="2"/>
        <v>Trung Sơn</v>
      </c>
      <c r="F58" s="117" t="s">
        <v>951</v>
      </c>
      <c r="G58" s="116">
        <v>16.0</v>
      </c>
      <c r="H58" s="116" t="s">
        <v>928</v>
      </c>
      <c r="I58" s="116" t="s">
        <v>929</v>
      </c>
      <c r="J58" s="116">
        <v>2.0</v>
      </c>
      <c r="K58" s="116">
        <v>45.0</v>
      </c>
      <c r="L58" s="119"/>
      <c r="M58" s="115"/>
      <c r="N58" s="115"/>
      <c r="O58" s="115"/>
      <c r="P58" s="115"/>
      <c r="Q58" s="115"/>
      <c r="R58" s="115"/>
      <c r="S58" s="115"/>
      <c r="T58" s="115"/>
      <c r="U58" s="115"/>
      <c r="V58" s="115"/>
      <c r="W58" s="115"/>
      <c r="X58" s="115"/>
      <c r="Y58" s="115"/>
      <c r="Z58" s="115"/>
      <c r="AA58" s="115"/>
    </row>
    <row r="59">
      <c r="A59" s="116">
        <v>5.0</v>
      </c>
      <c r="B59" s="117">
        <v>2024.0</v>
      </c>
      <c r="C59" s="117" t="s">
        <v>906</v>
      </c>
      <c r="D59" s="117" t="s">
        <v>944</v>
      </c>
      <c r="E59" s="118" t="str">
        <f t="shared" si="2"/>
        <v>Trung Sơn</v>
      </c>
      <c r="F59" s="117" t="s">
        <v>951</v>
      </c>
      <c r="G59" s="116">
        <v>16.0</v>
      </c>
      <c r="H59" s="116" t="s">
        <v>952</v>
      </c>
      <c r="I59" s="116" t="s">
        <v>953</v>
      </c>
      <c r="J59" s="116">
        <v>2.0</v>
      </c>
      <c r="K59" s="116">
        <v>60.0</v>
      </c>
      <c r="L59" s="119"/>
      <c r="M59" s="115"/>
      <c r="N59" s="115"/>
      <c r="O59" s="115"/>
      <c r="P59" s="115"/>
      <c r="Q59" s="115"/>
      <c r="R59" s="115"/>
      <c r="S59" s="115"/>
      <c r="T59" s="115"/>
      <c r="U59" s="115"/>
      <c r="V59" s="115"/>
      <c r="W59" s="115"/>
      <c r="X59" s="115"/>
      <c r="Y59" s="115"/>
      <c r="Z59" s="115"/>
      <c r="AA59" s="115"/>
    </row>
    <row r="60">
      <c r="A60" s="116">
        <v>5.0</v>
      </c>
      <c r="B60" s="117">
        <v>2024.0</v>
      </c>
      <c r="C60" s="117" t="s">
        <v>906</v>
      </c>
      <c r="D60" s="117" t="s">
        <v>944</v>
      </c>
      <c r="E60" s="118" t="str">
        <f t="shared" si="2"/>
        <v>Trung Sơn</v>
      </c>
      <c r="F60" s="117" t="s">
        <v>951</v>
      </c>
      <c r="G60" s="116">
        <v>16.0</v>
      </c>
      <c r="H60" s="116" t="s">
        <v>954</v>
      </c>
      <c r="I60" s="116" t="s">
        <v>947</v>
      </c>
      <c r="J60" s="116">
        <v>3.0</v>
      </c>
      <c r="K60" s="116">
        <v>90.0</v>
      </c>
      <c r="L60" s="119"/>
      <c r="M60" s="115"/>
      <c r="N60" s="115"/>
      <c r="O60" s="115"/>
      <c r="P60" s="115"/>
      <c r="Q60" s="115"/>
      <c r="R60" s="115"/>
      <c r="S60" s="115"/>
      <c r="T60" s="115"/>
      <c r="U60" s="115"/>
      <c r="V60" s="115"/>
      <c r="W60" s="115"/>
      <c r="X60" s="115"/>
      <c r="Y60" s="115"/>
      <c r="Z60" s="115"/>
      <c r="AA60" s="115"/>
    </row>
    <row r="61">
      <c r="A61" s="116">
        <v>5.0</v>
      </c>
      <c r="B61" s="117">
        <v>2024.0</v>
      </c>
      <c r="C61" s="117" t="s">
        <v>906</v>
      </c>
      <c r="D61" s="117" t="s">
        <v>944</v>
      </c>
      <c r="E61" s="118" t="str">
        <f t="shared" si="2"/>
        <v>Trung Sơn</v>
      </c>
      <c r="F61" s="117" t="s">
        <v>951</v>
      </c>
      <c r="G61" s="116">
        <v>16.0</v>
      </c>
      <c r="H61" s="116" t="s">
        <v>955</v>
      </c>
      <c r="I61" s="116" t="s">
        <v>956</v>
      </c>
      <c r="J61" s="116">
        <v>2.0</v>
      </c>
      <c r="K61" s="116">
        <v>60.0</v>
      </c>
      <c r="L61" s="119"/>
      <c r="M61" s="115"/>
      <c r="N61" s="115"/>
      <c r="O61" s="115"/>
      <c r="P61" s="115"/>
      <c r="Q61" s="115"/>
      <c r="R61" s="115"/>
      <c r="S61" s="115"/>
      <c r="T61" s="115"/>
      <c r="U61" s="115"/>
      <c r="V61" s="115"/>
      <c r="W61" s="115"/>
      <c r="X61" s="115"/>
      <c r="Y61" s="115"/>
      <c r="Z61" s="115"/>
      <c r="AA61" s="115"/>
    </row>
    <row r="62">
      <c r="A62" s="116">
        <v>5.0</v>
      </c>
      <c r="B62" s="117">
        <v>2024.0</v>
      </c>
      <c r="C62" s="117" t="s">
        <v>906</v>
      </c>
      <c r="D62" s="117" t="s">
        <v>944</v>
      </c>
      <c r="E62" s="118" t="str">
        <f t="shared" si="2"/>
        <v>Gò Vấp</v>
      </c>
      <c r="F62" s="117" t="s">
        <v>957</v>
      </c>
      <c r="G62" s="116">
        <v>6.0</v>
      </c>
      <c r="H62" s="116" t="s">
        <v>914</v>
      </c>
      <c r="I62" s="116" t="s">
        <v>915</v>
      </c>
      <c r="J62" s="116">
        <v>3.0</v>
      </c>
      <c r="K62" s="116">
        <v>60.0</v>
      </c>
      <c r="L62" s="119"/>
      <c r="M62" s="115"/>
      <c r="N62" s="115"/>
      <c r="O62" s="115"/>
      <c r="P62" s="115"/>
      <c r="Q62" s="115"/>
      <c r="R62" s="115"/>
      <c r="S62" s="115"/>
      <c r="T62" s="115"/>
      <c r="U62" s="115"/>
      <c r="V62" s="115"/>
      <c r="W62" s="115"/>
      <c r="X62" s="115"/>
      <c r="Y62" s="115"/>
      <c r="Z62" s="115"/>
      <c r="AA62" s="115"/>
    </row>
    <row r="63">
      <c r="A63" s="116">
        <v>5.0</v>
      </c>
      <c r="B63" s="117">
        <v>2024.0</v>
      </c>
      <c r="C63" s="117" t="s">
        <v>906</v>
      </c>
      <c r="D63" s="117" t="s">
        <v>944</v>
      </c>
      <c r="E63" s="118" t="str">
        <f t="shared" si="2"/>
        <v>Gò Vấp</v>
      </c>
      <c r="F63" s="117" t="s">
        <v>957</v>
      </c>
      <c r="G63" s="116">
        <v>6.0</v>
      </c>
      <c r="H63" s="116" t="s">
        <v>928</v>
      </c>
      <c r="I63" s="116" t="s">
        <v>929</v>
      </c>
      <c r="J63" s="116">
        <v>2.0</v>
      </c>
      <c r="K63" s="116">
        <v>45.0</v>
      </c>
      <c r="L63" s="119"/>
      <c r="M63" s="115"/>
      <c r="N63" s="115"/>
      <c r="O63" s="115"/>
      <c r="P63" s="115"/>
      <c r="Q63" s="115"/>
      <c r="R63" s="115"/>
      <c r="S63" s="115"/>
      <c r="T63" s="115"/>
      <c r="U63" s="115"/>
      <c r="V63" s="115"/>
      <c r="W63" s="115"/>
      <c r="X63" s="115"/>
      <c r="Y63" s="115"/>
      <c r="Z63" s="115"/>
      <c r="AA63" s="115"/>
    </row>
    <row r="64">
      <c r="A64" s="116">
        <v>5.0</v>
      </c>
      <c r="B64" s="117">
        <v>2024.0</v>
      </c>
      <c r="C64" s="117" t="s">
        <v>906</v>
      </c>
      <c r="D64" s="117" t="s">
        <v>944</v>
      </c>
      <c r="E64" s="118" t="str">
        <f t="shared" si="2"/>
        <v>Gò Vấp</v>
      </c>
      <c r="F64" s="117" t="s">
        <v>957</v>
      </c>
      <c r="G64" s="116">
        <v>6.0</v>
      </c>
      <c r="H64" s="116" t="s">
        <v>952</v>
      </c>
      <c r="I64" s="116" t="s">
        <v>953</v>
      </c>
      <c r="J64" s="116">
        <v>2.0</v>
      </c>
      <c r="K64" s="116">
        <v>60.0</v>
      </c>
      <c r="L64" s="119"/>
      <c r="M64" s="115"/>
      <c r="N64" s="115"/>
      <c r="O64" s="115"/>
      <c r="P64" s="115"/>
      <c r="Q64" s="115"/>
      <c r="R64" s="115"/>
      <c r="S64" s="115"/>
      <c r="T64" s="115"/>
      <c r="U64" s="115"/>
      <c r="V64" s="115"/>
      <c r="W64" s="115"/>
      <c r="X64" s="115"/>
      <c r="Y64" s="115"/>
      <c r="Z64" s="115"/>
      <c r="AA64" s="115"/>
    </row>
    <row r="65">
      <c r="A65" s="116">
        <v>5.0</v>
      </c>
      <c r="B65" s="117">
        <v>2024.0</v>
      </c>
      <c r="C65" s="117" t="s">
        <v>906</v>
      </c>
      <c r="D65" s="117" t="s">
        <v>944</v>
      </c>
      <c r="E65" s="118" t="str">
        <f t="shared" si="2"/>
        <v>Gò Vấp</v>
      </c>
      <c r="F65" s="117" t="s">
        <v>957</v>
      </c>
      <c r="G65" s="116">
        <v>6.0</v>
      </c>
      <c r="H65" s="116" t="s">
        <v>954</v>
      </c>
      <c r="I65" s="116" t="s">
        <v>947</v>
      </c>
      <c r="J65" s="116">
        <v>3.0</v>
      </c>
      <c r="K65" s="116">
        <v>90.0</v>
      </c>
      <c r="L65" s="119"/>
      <c r="M65" s="115"/>
      <c r="N65" s="115"/>
      <c r="O65" s="115"/>
      <c r="P65" s="115"/>
      <c r="Q65" s="115"/>
      <c r="R65" s="115"/>
      <c r="S65" s="115"/>
      <c r="T65" s="115"/>
      <c r="U65" s="115"/>
      <c r="V65" s="115"/>
      <c r="W65" s="115"/>
      <c r="X65" s="115"/>
      <c r="Y65" s="115"/>
      <c r="Z65" s="115"/>
      <c r="AA65" s="115"/>
    </row>
    <row r="66">
      <c r="A66" s="116">
        <v>5.0</v>
      </c>
      <c r="B66" s="117">
        <v>2024.0</v>
      </c>
      <c r="C66" s="117" t="s">
        <v>906</v>
      </c>
      <c r="D66" s="117" t="s">
        <v>944</v>
      </c>
      <c r="E66" s="118" t="str">
        <f t="shared" si="2"/>
        <v>Gò Vấp</v>
      </c>
      <c r="F66" s="117" t="s">
        <v>957</v>
      </c>
      <c r="G66" s="116">
        <v>6.0</v>
      </c>
      <c r="H66" s="116" t="s">
        <v>955</v>
      </c>
      <c r="I66" s="116" t="s">
        <v>956</v>
      </c>
      <c r="J66" s="116">
        <v>2.0</v>
      </c>
      <c r="K66" s="116">
        <v>60.0</v>
      </c>
      <c r="L66" s="119"/>
      <c r="M66" s="115"/>
      <c r="N66" s="115"/>
      <c r="O66" s="115"/>
      <c r="P66" s="115"/>
      <c r="Q66" s="115"/>
      <c r="R66" s="115"/>
      <c r="S66" s="115"/>
      <c r="T66" s="115"/>
      <c r="U66" s="115"/>
      <c r="V66" s="115"/>
      <c r="W66" s="115"/>
      <c r="X66" s="115"/>
      <c r="Y66" s="115"/>
      <c r="Z66" s="115"/>
      <c r="AA66" s="115"/>
    </row>
    <row r="67">
      <c r="A67" s="116">
        <v>2.0</v>
      </c>
      <c r="B67" s="116">
        <v>2025.0</v>
      </c>
      <c r="C67" s="116" t="s">
        <v>893</v>
      </c>
      <c r="D67" s="117" t="s">
        <v>944</v>
      </c>
      <c r="E67" s="118" t="str">
        <f t="shared" si="2"/>
        <v>Trung Sơn</v>
      </c>
      <c r="F67" s="116" t="s">
        <v>958</v>
      </c>
      <c r="G67" s="116">
        <v>23.0</v>
      </c>
      <c r="H67" s="116" t="s">
        <v>959</v>
      </c>
      <c r="I67" s="116" t="s">
        <v>960</v>
      </c>
      <c r="J67" s="116">
        <v>2.0</v>
      </c>
      <c r="K67" s="116">
        <v>45.0</v>
      </c>
      <c r="L67" s="119"/>
      <c r="M67" s="115"/>
      <c r="N67" s="115"/>
      <c r="O67" s="115"/>
      <c r="P67" s="115"/>
      <c r="Q67" s="115"/>
      <c r="R67" s="115"/>
      <c r="S67" s="115"/>
      <c r="T67" s="115"/>
      <c r="U67" s="115"/>
      <c r="V67" s="115"/>
      <c r="W67" s="115"/>
      <c r="X67" s="115"/>
      <c r="Y67" s="115"/>
      <c r="Z67" s="115"/>
      <c r="AA67" s="115"/>
    </row>
    <row r="68">
      <c r="A68" s="116">
        <v>2.0</v>
      </c>
      <c r="B68" s="116">
        <v>2025.0</v>
      </c>
      <c r="C68" s="116" t="s">
        <v>893</v>
      </c>
      <c r="D68" s="117" t="s">
        <v>944</v>
      </c>
      <c r="E68" s="118" t="str">
        <f t="shared" si="2"/>
        <v>Trung Sơn</v>
      </c>
      <c r="F68" s="116" t="s">
        <v>958</v>
      </c>
      <c r="G68" s="116">
        <v>23.0</v>
      </c>
      <c r="H68" s="116" t="s">
        <v>961</v>
      </c>
      <c r="I68" s="116" t="s">
        <v>962</v>
      </c>
      <c r="J68" s="116">
        <v>2.0</v>
      </c>
      <c r="K68" s="116">
        <v>60.0</v>
      </c>
      <c r="L68" s="119"/>
      <c r="M68" s="115"/>
      <c r="N68" s="115"/>
      <c r="O68" s="115"/>
      <c r="P68" s="115"/>
      <c r="Q68" s="115"/>
      <c r="R68" s="115"/>
      <c r="S68" s="115"/>
      <c r="T68" s="115"/>
      <c r="U68" s="115"/>
      <c r="V68" s="115"/>
      <c r="W68" s="115"/>
      <c r="X68" s="115"/>
      <c r="Y68" s="115"/>
      <c r="Z68" s="115"/>
      <c r="AA68" s="115"/>
    </row>
    <row r="69">
      <c r="A69" s="116">
        <v>2.0</v>
      </c>
      <c r="B69" s="116">
        <v>2025.0</v>
      </c>
      <c r="C69" s="116" t="s">
        <v>893</v>
      </c>
      <c r="D69" s="117" t="s">
        <v>944</v>
      </c>
      <c r="E69" s="118" t="str">
        <f t="shared" si="2"/>
        <v>Trung Sơn</v>
      </c>
      <c r="F69" s="116" t="s">
        <v>958</v>
      </c>
      <c r="G69" s="116">
        <v>23.0</v>
      </c>
      <c r="H69" s="116" t="s">
        <v>963</v>
      </c>
      <c r="I69" s="116" t="s">
        <v>964</v>
      </c>
      <c r="J69" s="116">
        <v>3.0</v>
      </c>
      <c r="K69" s="116">
        <v>60.0</v>
      </c>
      <c r="L69" s="119"/>
      <c r="M69" s="115"/>
      <c r="N69" s="115"/>
      <c r="O69" s="115"/>
      <c r="P69" s="115"/>
      <c r="Q69" s="115"/>
      <c r="R69" s="115"/>
      <c r="S69" s="115"/>
      <c r="T69" s="115"/>
      <c r="U69" s="115"/>
      <c r="V69" s="115"/>
      <c r="W69" s="115"/>
      <c r="X69" s="115"/>
      <c r="Y69" s="115"/>
      <c r="Z69" s="115"/>
      <c r="AA69" s="115"/>
    </row>
    <row r="70">
      <c r="A70" s="116">
        <v>2.0</v>
      </c>
      <c r="B70" s="116">
        <v>2025.0</v>
      </c>
      <c r="C70" s="116" t="s">
        <v>893</v>
      </c>
      <c r="D70" s="117" t="s">
        <v>944</v>
      </c>
      <c r="E70" s="118" t="str">
        <f t="shared" si="2"/>
        <v>Gò Vấp</v>
      </c>
      <c r="F70" s="116" t="s">
        <v>965</v>
      </c>
      <c r="G70" s="116">
        <v>19.0</v>
      </c>
      <c r="H70" s="116" t="s">
        <v>959</v>
      </c>
      <c r="I70" s="116" t="s">
        <v>960</v>
      </c>
      <c r="J70" s="116">
        <v>2.0</v>
      </c>
      <c r="K70" s="116">
        <v>45.0</v>
      </c>
      <c r="L70" s="119"/>
      <c r="M70" s="115"/>
      <c r="N70" s="115"/>
      <c r="O70" s="115"/>
      <c r="P70" s="115"/>
      <c r="Q70" s="115"/>
      <c r="R70" s="115"/>
      <c r="S70" s="115"/>
      <c r="T70" s="115"/>
      <c r="U70" s="115"/>
      <c r="V70" s="115"/>
      <c r="W70" s="115"/>
      <c r="X70" s="115"/>
      <c r="Y70" s="115"/>
      <c r="Z70" s="115"/>
      <c r="AA70" s="115"/>
    </row>
    <row r="71">
      <c r="A71" s="116">
        <v>2.0</v>
      </c>
      <c r="B71" s="116">
        <v>2025.0</v>
      </c>
      <c r="C71" s="116" t="s">
        <v>893</v>
      </c>
      <c r="D71" s="117" t="s">
        <v>944</v>
      </c>
      <c r="E71" s="118" t="str">
        <f t="shared" si="2"/>
        <v>Gò Vấp</v>
      </c>
      <c r="F71" s="116" t="s">
        <v>965</v>
      </c>
      <c r="G71" s="116">
        <v>19.0</v>
      </c>
      <c r="H71" s="116" t="s">
        <v>961</v>
      </c>
      <c r="I71" s="116" t="s">
        <v>962</v>
      </c>
      <c r="J71" s="116">
        <v>2.0</v>
      </c>
      <c r="K71" s="116">
        <v>60.0</v>
      </c>
      <c r="L71" s="119"/>
      <c r="M71" s="115"/>
      <c r="N71" s="115"/>
      <c r="O71" s="115"/>
      <c r="P71" s="115"/>
      <c r="Q71" s="115"/>
      <c r="R71" s="115"/>
      <c r="S71" s="115"/>
      <c r="T71" s="115"/>
      <c r="U71" s="115"/>
      <c r="V71" s="115"/>
      <c r="W71" s="115"/>
      <c r="X71" s="115"/>
      <c r="Y71" s="115"/>
      <c r="Z71" s="115"/>
      <c r="AA71" s="115"/>
    </row>
    <row r="72">
      <c r="A72" s="116">
        <v>2.0</v>
      </c>
      <c r="B72" s="116">
        <v>2025.0</v>
      </c>
      <c r="C72" s="116" t="s">
        <v>893</v>
      </c>
      <c r="D72" s="117" t="s">
        <v>944</v>
      </c>
      <c r="E72" s="118" t="str">
        <f t="shared" si="2"/>
        <v>Gò Vấp</v>
      </c>
      <c r="F72" s="116" t="s">
        <v>965</v>
      </c>
      <c r="G72" s="116">
        <v>19.0</v>
      </c>
      <c r="H72" s="116" t="s">
        <v>963</v>
      </c>
      <c r="I72" s="116" t="s">
        <v>964</v>
      </c>
      <c r="J72" s="116">
        <v>3.0</v>
      </c>
      <c r="K72" s="116">
        <v>60.0</v>
      </c>
      <c r="L72" s="119"/>
      <c r="M72" s="115"/>
      <c r="N72" s="115"/>
      <c r="O72" s="115"/>
      <c r="P72" s="115"/>
      <c r="Q72" s="115"/>
      <c r="R72" s="115"/>
      <c r="S72" s="115"/>
      <c r="T72" s="115"/>
      <c r="U72" s="115"/>
      <c r="V72" s="115"/>
      <c r="W72" s="115"/>
      <c r="X72" s="115"/>
      <c r="Y72" s="115"/>
      <c r="Z72" s="115"/>
      <c r="AA72" s="115"/>
    </row>
    <row r="73">
      <c r="A73" s="116">
        <v>2.0</v>
      </c>
      <c r="B73" s="116">
        <v>2025.0</v>
      </c>
      <c r="C73" s="116" t="s">
        <v>906</v>
      </c>
      <c r="D73" s="117" t="s">
        <v>944</v>
      </c>
      <c r="E73" s="118" t="str">
        <f t="shared" si="2"/>
        <v>Trung Sơn</v>
      </c>
      <c r="F73" s="116" t="s">
        <v>966</v>
      </c>
      <c r="G73" s="116">
        <v>16.0</v>
      </c>
      <c r="H73" s="116" t="s">
        <v>967</v>
      </c>
      <c r="I73" s="116" t="s">
        <v>968</v>
      </c>
      <c r="J73" s="116">
        <v>2.0</v>
      </c>
      <c r="K73" s="116">
        <v>60.0</v>
      </c>
      <c r="L73" s="119"/>
      <c r="M73" s="115"/>
      <c r="N73" s="115"/>
      <c r="O73" s="115"/>
      <c r="P73" s="115"/>
      <c r="Q73" s="115"/>
      <c r="R73" s="115"/>
      <c r="S73" s="115"/>
      <c r="T73" s="115"/>
      <c r="U73" s="115"/>
      <c r="V73" s="115"/>
      <c r="W73" s="115"/>
      <c r="X73" s="115"/>
      <c r="Y73" s="115"/>
      <c r="Z73" s="115"/>
      <c r="AA73" s="115"/>
    </row>
    <row r="74">
      <c r="A74" s="116">
        <v>2.0</v>
      </c>
      <c r="B74" s="116">
        <v>2025.0</v>
      </c>
      <c r="C74" s="116" t="s">
        <v>906</v>
      </c>
      <c r="D74" s="117" t="s">
        <v>944</v>
      </c>
      <c r="E74" s="118" t="str">
        <f t="shared" si="2"/>
        <v>Trung Sơn</v>
      </c>
      <c r="F74" s="116" t="s">
        <v>966</v>
      </c>
      <c r="G74" s="116">
        <v>16.0</v>
      </c>
      <c r="H74" s="116" t="s">
        <v>969</v>
      </c>
      <c r="I74" s="116" t="s">
        <v>962</v>
      </c>
      <c r="J74" s="116">
        <v>2.0</v>
      </c>
      <c r="K74" s="116">
        <v>60.0</v>
      </c>
      <c r="L74" s="119"/>
      <c r="M74" s="115"/>
      <c r="N74" s="115"/>
      <c r="O74" s="115"/>
      <c r="P74" s="115"/>
      <c r="Q74" s="115"/>
      <c r="R74" s="115"/>
      <c r="S74" s="115"/>
      <c r="T74" s="115"/>
      <c r="U74" s="115"/>
      <c r="V74" s="115"/>
      <c r="W74" s="115"/>
      <c r="X74" s="115"/>
      <c r="Y74" s="115"/>
      <c r="Z74" s="115"/>
      <c r="AA74" s="115"/>
    </row>
    <row r="75">
      <c r="A75" s="116">
        <v>2.0</v>
      </c>
      <c r="B75" s="116">
        <v>2025.0</v>
      </c>
      <c r="C75" s="116" t="s">
        <v>906</v>
      </c>
      <c r="D75" s="117" t="s">
        <v>944</v>
      </c>
      <c r="E75" s="118" t="str">
        <f t="shared" si="2"/>
        <v>Trung Sơn</v>
      </c>
      <c r="F75" s="116" t="s">
        <v>966</v>
      </c>
      <c r="G75" s="116">
        <v>16.0</v>
      </c>
      <c r="H75" s="116" t="s">
        <v>970</v>
      </c>
      <c r="I75" s="116" t="s">
        <v>964</v>
      </c>
      <c r="J75" s="116">
        <v>3.0</v>
      </c>
      <c r="K75" s="116">
        <v>60.0</v>
      </c>
      <c r="L75" s="119"/>
      <c r="M75" s="115"/>
      <c r="N75" s="115"/>
      <c r="O75" s="115"/>
      <c r="P75" s="115"/>
      <c r="Q75" s="115"/>
      <c r="R75" s="115"/>
      <c r="S75" s="115"/>
      <c r="T75" s="115"/>
      <c r="U75" s="115"/>
      <c r="V75" s="115"/>
      <c r="W75" s="115"/>
      <c r="X75" s="115"/>
      <c r="Y75" s="115"/>
      <c r="Z75" s="115"/>
      <c r="AA75" s="115"/>
    </row>
    <row r="76">
      <c r="A76" s="116">
        <v>2.0</v>
      </c>
      <c r="B76" s="116">
        <v>2025.0</v>
      </c>
      <c r="C76" s="116" t="s">
        <v>906</v>
      </c>
      <c r="D76" s="117" t="s">
        <v>944</v>
      </c>
      <c r="E76" s="118" t="str">
        <f t="shared" si="2"/>
        <v>Trung Sơn</v>
      </c>
      <c r="F76" s="116" t="s">
        <v>966</v>
      </c>
      <c r="G76" s="116">
        <v>16.0</v>
      </c>
      <c r="H76" s="116" t="s">
        <v>971</v>
      </c>
      <c r="I76" s="116" t="s">
        <v>972</v>
      </c>
      <c r="J76" s="116">
        <v>3.0</v>
      </c>
      <c r="K76" s="116">
        <v>60.0</v>
      </c>
      <c r="L76" s="119"/>
      <c r="M76" s="115"/>
      <c r="N76" s="115"/>
      <c r="O76" s="115"/>
      <c r="P76" s="115"/>
      <c r="Q76" s="115"/>
      <c r="R76" s="115"/>
      <c r="S76" s="115"/>
      <c r="T76" s="115"/>
      <c r="U76" s="115"/>
      <c r="V76" s="115"/>
      <c r="W76" s="115"/>
      <c r="X76" s="115"/>
      <c r="Y76" s="115"/>
      <c r="Z76" s="115"/>
      <c r="AA76" s="115"/>
    </row>
    <row r="77">
      <c r="A77" s="116">
        <v>2.0</v>
      </c>
      <c r="B77" s="116">
        <v>2025.0</v>
      </c>
      <c r="C77" s="116" t="s">
        <v>906</v>
      </c>
      <c r="D77" s="117" t="s">
        <v>944</v>
      </c>
      <c r="E77" s="118" t="str">
        <f t="shared" si="2"/>
        <v>Trung Sơn</v>
      </c>
      <c r="F77" s="116" t="s">
        <v>966</v>
      </c>
      <c r="G77" s="116">
        <v>16.0</v>
      </c>
      <c r="H77" s="116" t="s">
        <v>973</v>
      </c>
      <c r="I77" s="116" t="s">
        <v>974</v>
      </c>
      <c r="J77" s="116">
        <v>2.0</v>
      </c>
      <c r="K77" s="116">
        <v>30.0</v>
      </c>
      <c r="L77" s="119"/>
      <c r="M77" s="115"/>
      <c r="N77" s="115"/>
      <c r="O77" s="115"/>
      <c r="P77" s="115"/>
      <c r="Q77" s="115"/>
      <c r="R77" s="115"/>
      <c r="S77" s="115"/>
      <c r="T77" s="115"/>
      <c r="U77" s="115"/>
      <c r="V77" s="115"/>
      <c r="W77" s="115"/>
      <c r="X77" s="115"/>
      <c r="Y77" s="115"/>
      <c r="Z77" s="115"/>
      <c r="AA77" s="115"/>
    </row>
    <row r="78">
      <c r="A78" s="116">
        <v>2.0</v>
      </c>
      <c r="B78" s="116">
        <v>2025.0</v>
      </c>
      <c r="C78" s="116" t="s">
        <v>906</v>
      </c>
      <c r="D78" s="117" t="s">
        <v>944</v>
      </c>
      <c r="E78" s="118" t="str">
        <f t="shared" si="2"/>
        <v>Gò Vấp</v>
      </c>
      <c r="F78" s="116" t="s">
        <v>975</v>
      </c>
      <c r="G78" s="116">
        <v>17.0</v>
      </c>
      <c r="H78" s="116" t="s">
        <v>967</v>
      </c>
      <c r="I78" s="116" t="s">
        <v>968</v>
      </c>
      <c r="J78" s="116">
        <v>2.0</v>
      </c>
      <c r="K78" s="116">
        <v>60.0</v>
      </c>
      <c r="L78" s="119"/>
      <c r="M78" s="115"/>
      <c r="N78" s="115"/>
      <c r="O78" s="115"/>
      <c r="P78" s="115"/>
      <c r="Q78" s="115"/>
      <c r="R78" s="115"/>
      <c r="S78" s="115"/>
      <c r="T78" s="115"/>
      <c r="U78" s="115"/>
      <c r="V78" s="115"/>
      <c r="W78" s="115"/>
      <c r="X78" s="115"/>
      <c r="Y78" s="115"/>
      <c r="Z78" s="115"/>
      <c r="AA78" s="115"/>
    </row>
    <row r="79">
      <c r="A79" s="116">
        <v>2.0</v>
      </c>
      <c r="B79" s="116">
        <v>2025.0</v>
      </c>
      <c r="C79" s="116" t="s">
        <v>906</v>
      </c>
      <c r="D79" s="117" t="s">
        <v>944</v>
      </c>
      <c r="E79" s="118" t="str">
        <f t="shared" si="2"/>
        <v>Gò Vấp</v>
      </c>
      <c r="F79" s="116" t="s">
        <v>975</v>
      </c>
      <c r="G79" s="116">
        <v>17.0</v>
      </c>
      <c r="H79" s="116" t="s">
        <v>969</v>
      </c>
      <c r="I79" s="116" t="s">
        <v>962</v>
      </c>
      <c r="J79" s="116">
        <v>2.0</v>
      </c>
      <c r="K79" s="116">
        <v>60.0</v>
      </c>
      <c r="L79" s="119"/>
      <c r="M79" s="115"/>
      <c r="N79" s="115"/>
      <c r="O79" s="115"/>
      <c r="P79" s="115"/>
      <c r="Q79" s="115"/>
      <c r="R79" s="115"/>
      <c r="S79" s="115"/>
      <c r="T79" s="115"/>
      <c r="U79" s="115"/>
      <c r="V79" s="115"/>
      <c r="W79" s="115"/>
      <c r="X79" s="115"/>
      <c r="Y79" s="115"/>
      <c r="Z79" s="115"/>
      <c r="AA79" s="115"/>
    </row>
    <row r="80">
      <c r="A80" s="116">
        <v>2.0</v>
      </c>
      <c r="B80" s="116">
        <v>2025.0</v>
      </c>
      <c r="C80" s="116" t="s">
        <v>906</v>
      </c>
      <c r="D80" s="117" t="s">
        <v>944</v>
      </c>
      <c r="E80" s="118" t="str">
        <f t="shared" si="2"/>
        <v>Gò Vấp</v>
      </c>
      <c r="F80" s="116" t="s">
        <v>975</v>
      </c>
      <c r="G80" s="116">
        <v>17.0</v>
      </c>
      <c r="H80" s="116" t="s">
        <v>970</v>
      </c>
      <c r="I80" s="116" t="s">
        <v>964</v>
      </c>
      <c r="J80" s="116">
        <v>3.0</v>
      </c>
      <c r="K80" s="116">
        <v>60.0</v>
      </c>
      <c r="L80" s="119"/>
      <c r="M80" s="115"/>
      <c r="N80" s="115"/>
      <c r="O80" s="115"/>
      <c r="P80" s="115"/>
      <c r="Q80" s="115"/>
      <c r="R80" s="115"/>
      <c r="S80" s="115"/>
      <c r="T80" s="115"/>
      <c r="U80" s="115"/>
      <c r="V80" s="115"/>
      <c r="W80" s="115"/>
      <c r="X80" s="115"/>
      <c r="Y80" s="115"/>
      <c r="Z80" s="115"/>
      <c r="AA80" s="115"/>
    </row>
    <row r="81">
      <c r="A81" s="116">
        <v>2.0</v>
      </c>
      <c r="B81" s="116">
        <v>2025.0</v>
      </c>
      <c r="C81" s="116" t="s">
        <v>906</v>
      </c>
      <c r="D81" s="117" t="s">
        <v>944</v>
      </c>
      <c r="E81" s="118" t="str">
        <f t="shared" si="2"/>
        <v>Gò Vấp</v>
      </c>
      <c r="F81" s="116" t="s">
        <v>975</v>
      </c>
      <c r="G81" s="116">
        <v>17.0</v>
      </c>
      <c r="H81" s="116" t="s">
        <v>971</v>
      </c>
      <c r="I81" s="116" t="s">
        <v>972</v>
      </c>
      <c r="J81" s="116">
        <v>3.0</v>
      </c>
      <c r="K81" s="116">
        <v>60.0</v>
      </c>
      <c r="L81" s="119"/>
      <c r="M81" s="115"/>
      <c r="N81" s="115"/>
      <c r="O81" s="115"/>
      <c r="P81" s="115"/>
      <c r="Q81" s="115"/>
      <c r="R81" s="115"/>
      <c r="S81" s="115"/>
      <c r="T81" s="115"/>
      <c r="U81" s="115"/>
      <c r="V81" s="115"/>
      <c r="W81" s="115"/>
      <c r="X81" s="115"/>
      <c r="Y81" s="115"/>
      <c r="Z81" s="115"/>
      <c r="AA81" s="115"/>
    </row>
    <row r="82">
      <c r="A82" s="116">
        <v>2.0</v>
      </c>
      <c r="B82" s="116">
        <v>2025.0</v>
      </c>
      <c r="C82" s="116" t="s">
        <v>906</v>
      </c>
      <c r="D82" s="117" t="s">
        <v>944</v>
      </c>
      <c r="E82" s="118" t="str">
        <f t="shared" si="2"/>
        <v>Gò Vấp</v>
      </c>
      <c r="F82" s="116" t="s">
        <v>975</v>
      </c>
      <c r="G82" s="116">
        <v>17.0</v>
      </c>
      <c r="H82" s="116" t="s">
        <v>973</v>
      </c>
      <c r="I82" s="116" t="s">
        <v>974</v>
      </c>
      <c r="J82" s="116">
        <v>2.0</v>
      </c>
      <c r="K82" s="116">
        <v>30.0</v>
      </c>
      <c r="L82" s="119"/>
      <c r="M82" s="115"/>
      <c r="N82" s="115"/>
      <c r="O82" s="115"/>
      <c r="P82" s="115"/>
      <c r="Q82" s="115"/>
      <c r="R82" s="115"/>
      <c r="S82" s="115"/>
      <c r="T82" s="115"/>
      <c r="U82" s="115"/>
      <c r="V82" s="115"/>
      <c r="W82" s="115"/>
      <c r="X82" s="115"/>
      <c r="Y82" s="115"/>
      <c r="Z82" s="115"/>
      <c r="AA82" s="115"/>
    </row>
    <row r="83">
      <c r="A83" s="124" t="s">
        <v>976</v>
      </c>
      <c r="B83" s="125"/>
      <c r="C83" s="125"/>
      <c r="D83" s="125"/>
      <c r="E83" s="114"/>
      <c r="F83" s="125"/>
      <c r="G83" s="125"/>
      <c r="H83" s="125"/>
      <c r="I83" s="125"/>
      <c r="J83" s="125"/>
      <c r="K83" s="125"/>
      <c r="L83" s="114"/>
      <c r="M83" s="115"/>
      <c r="N83" s="115"/>
      <c r="O83" s="115"/>
      <c r="P83" s="115"/>
      <c r="Q83" s="115"/>
      <c r="R83" s="115"/>
      <c r="S83" s="115"/>
      <c r="T83" s="115"/>
      <c r="U83" s="115"/>
      <c r="V83" s="115"/>
      <c r="W83" s="115"/>
      <c r="X83" s="115"/>
      <c r="Y83" s="115"/>
      <c r="Z83" s="115"/>
      <c r="AA83" s="115"/>
    </row>
    <row r="84">
      <c r="A84" s="116">
        <v>5.0</v>
      </c>
      <c r="B84" s="117">
        <v>2024.0</v>
      </c>
      <c r="C84" s="117" t="s">
        <v>906</v>
      </c>
      <c r="D84" s="116" t="s">
        <v>977</v>
      </c>
      <c r="E84" s="118" t="str">
        <f t="shared" ref="E84:E88" si="3">if(right(F84,1)="G","Gò Vấp","Trung Sơn")</f>
        <v>Trung Sơn</v>
      </c>
      <c r="F84" s="117" t="s">
        <v>978</v>
      </c>
      <c r="G84" s="116">
        <v>9.0</v>
      </c>
      <c r="H84" s="116" t="s">
        <v>979</v>
      </c>
      <c r="I84" s="116" t="s">
        <v>980</v>
      </c>
      <c r="J84" s="116">
        <v>3.0</v>
      </c>
      <c r="K84" s="116">
        <v>60.0</v>
      </c>
      <c r="L84" s="119"/>
      <c r="M84" s="115"/>
      <c r="N84" s="115"/>
      <c r="O84" s="115"/>
      <c r="P84" s="115"/>
      <c r="Q84" s="115"/>
      <c r="R84" s="115"/>
      <c r="S84" s="115"/>
      <c r="T84" s="115"/>
      <c r="U84" s="115"/>
      <c r="V84" s="115"/>
      <c r="W84" s="115"/>
      <c r="X84" s="115"/>
      <c r="Y84" s="115"/>
      <c r="Z84" s="115"/>
      <c r="AA84" s="115"/>
    </row>
    <row r="85">
      <c r="A85" s="116">
        <v>5.0</v>
      </c>
      <c r="B85" s="117">
        <v>2024.0</v>
      </c>
      <c r="C85" s="117" t="s">
        <v>906</v>
      </c>
      <c r="D85" s="116" t="s">
        <v>977</v>
      </c>
      <c r="E85" s="118" t="str">
        <f t="shared" si="3"/>
        <v>Trung Sơn</v>
      </c>
      <c r="F85" s="117" t="s">
        <v>978</v>
      </c>
      <c r="G85" s="116">
        <v>9.0</v>
      </c>
      <c r="H85" s="116" t="s">
        <v>981</v>
      </c>
      <c r="I85" s="116" t="s">
        <v>982</v>
      </c>
      <c r="J85" s="116">
        <v>2.0</v>
      </c>
      <c r="K85" s="116">
        <v>60.0</v>
      </c>
      <c r="L85" s="119"/>
      <c r="M85" s="115"/>
      <c r="N85" s="115"/>
      <c r="O85" s="115"/>
      <c r="P85" s="115"/>
      <c r="Q85" s="115"/>
      <c r="R85" s="115"/>
      <c r="S85" s="115"/>
      <c r="T85" s="115"/>
      <c r="U85" s="115"/>
      <c r="V85" s="115"/>
      <c r="W85" s="115"/>
      <c r="X85" s="115"/>
      <c r="Y85" s="115"/>
      <c r="Z85" s="115"/>
      <c r="AA85" s="115"/>
    </row>
    <row r="86">
      <c r="A86" s="116">
        <v>5.0</v>
      </c>
      <c r="B86" s="117">
        <v>2024.0</v>
      </c>
      <c r="C86" s="117" t="s">
        <v>906</v>
      </c>
      <c r="D86" s="116" t="s">
        <v>977</v>
      </c>
      <c r="E86" s="118" t="str">
        <f t="shared" si="3"/>
        <v>Trung Sơn</v>
      </c>
      <c r="F86" s="117" t="s">
        <v>978</v>
      </c>
      <c r="G86" s="116">
        <v>9.0</v>
      </c>
      <c r="H86" s="116" t="s">
        <v>983</v>
      </c>
      <c r="I86" s="116" t="s">
        <v>984</v>
      </c>
      <c r="J86" s="116">
        <v>2.0</v>
      </c>
      <c r="K86" s="116">
        <v>45.0</v>
      </c>
      <c r="L86" s="119"/>
      <c r="M86" s="115"/>
      <c r="N86" s="115"/>
      <c r="O86" s="115"/>
      <c r="P86" s="115"/>
      <c r="Q86" s="115"/>
      <c r="R86" s="115"/>
      <c r="S86" s="115"/>
      <c r="T86" s="115"/>
      <c r="U86" s="115"/>
      <c r="V86" s="115"/>
      <c r="W86" s="115"/>
      <c r="X86" s="115"/>
      <c r="Y86" s="115"/>
      <c r="Z86" s="115"/>
      <c r="AA86" s="115"/>
    </row>
    <row r="87">
      <c r="A87" s="116">
        <v>5.0</v>
      </c>
      <c r="B87" s="117">
        <v>2024.0</v>
      </c>
      <c r="C87" s="117" t="s">
        <v>906</v>
      </c>
      <c r="D87" s="116" t="s">
        <v>977</v>
      </c>
      <c r="E87" s="118" t="str">
        <f t="shared" si="3"/>
        <v>Trung Sơn</v>
      </c>
      <c r="F87" s="117" t="s">
        <v>978</v>
      </c>
      <c r="G87" s="116">
        <v>9.0</v>
      </c>
      <c r="H87" s="116" t="s">
        <v>985</v>
      </c>
      <c r="I87" s="116" t="s">
        <v>986</v>
      </c>
      <c r="J87" s="116">
        <v>4.0</v>
      </c>
      <c r="K87" s="116">
        <v>75.0</v>
      </c>
      <c r="L87" s="119"/>
      <c r="M87" s="115"/>
      <c r="N87" s="115"/>
      <c r="O87" s="115"/>
      <c r="P87" s="115"/>
      <c r="Q87" s="115"/>
      <c r="R87" s="115"/>
      <c r="S87" s="115"/>
      <c r="T87" s="115"/>
      <c r="U87" s="115"/>
      <c r="V87" s="115"/>
      <c r="W87" s="115"/>
      <c r="X87" s="115"/>
      <c r="Y87" s="115"/>
      <c r="Z87" s="115"/>
      <c r="AA87" s="115"/>
    </row>
    <row r="88">
      <c r="A88" s="116">
        <v>5.0</v>
      </c>
      <c r="B88" s="117">
        <v>2024.0</v>
      </c>
      <c r="C88" s="117" t="s">
        <v>906</v>
      </c>
      <c r="D88" s="116" t="s">
        <v>977</v>
      </c>
      <c r="E88" s="118" t="str">
        <f t="shared" si="3"/>
        <v>Trung Sơn</v>
      </c>
      <c r="F88" s="117" t="s">
        <v>978</v>
      </c>
      <c r="G88" s="116">
        <v>9.0</v>
      </c>
      <c r="H88" s="116" t="s">
        <v>910</v>
      </c>
      <c r="I88" s="116" t="s">
        <v>911</v>
      </c>
      <c r="J88" s="116">
        <v>2.0</v>
      </c>
      <c r="K88" s="116">
        <v>30.0</v>
      </c>
      <c r="L88" s="119"/>
      <c r="M88" s="115"/>
      <c r="N88" s="115"/>
      <c r="O88" s="115"/>
      <c r="P88" s="115"/>
      <c r="Q88" s="115"/>
      <c r="R88" s="115"/>
      <c r="S88" s="115"/>
      <c r="T88" s="115"/>
      <c r="U88" s="115"/>
      <c r="V88" s="115"/>
      <c r="W88" s="115"/>
      <c r="X88" s="115"/>
      <c r="Y88" s="115"/>
      <c r="Z88" s="115"/>
      <c r="AA88" s="115"/>
    </row>
    <row r="89">
      <c r="A89" s="124" t="s">
        <v>987</v>
      </c>
      <c r="B89" s="125"/>
      <c r="C89" s="125"/>
      <c r="D89" s="125"/>
      <c r="E89" s="114"/>
      <c r="F89" s="125"/>
      <c r="G89" s="125"/>
      <c r="H89" s="125"/>
      <c r="I89" s="125"/>
      <c r="J89" s="125"/>
      <c r="K89" s="125"/>
      <c r="L89" s="114"/>
      <c r="M89" s="115"/>
      <c r="N89" s="115"/>
      <c r="O89" s="115"/>
      <c r="P89" s="115"/>
      <c r="Q89" s="115"/>
      <c r="R89" s="115"/>
      <c r="S89" s="115"/>
      <c r="T89" s="115"/>
      <c r="U89" s="115"/>
      <c r="V89" s="115"/>
      <c r="W89" s="115"/>
      <c r="X89" s="115"/>
      <c r="Y89" s="115"/>
      <c r="Z89" s="115"/>
      <c r="AA89" s="115"/>
    </row>
    <row r="90">
      <c r="A90" s="116">
        <v>5.0</v>
      </c>
      <c r="B90" s="117">
        <v>2024.0</v>
      </c>
      <c r="C90" s="116" t="s">
        <v>893</v>
      </c>
      <c r="D90" s="116" t="s">
        <v>988</v>
      </c>
      <c r="E90" s="118" t="str">
        <f t="shared" ref="E90:E99" si="4">if(right(F90,1)="G","Gò Vấp","Trung Sơn")</f>
        <v>Trung Sơn</v>
      </c>
      <c r="F90" s="117" t="s">
        <v>989</v>
      </c>
      <c r="G90" s="116">
        <v>3.0</v>
      </c>
      <c r="H90" s="116" t="s">
        <v>990</v>
      </c>
      <c r="I90" s="116" t="s">
        <v>980</v>
      </c>
      <c r="J90" s="116">
        <v>3.0</v>
      </c>
      <c r="K90" s="116">
        <v>60.0</v>
      </c>
      <c r="L90" s="119"/>
      <c r="M90" s="115"/>
      <c r="N90" s="115"/>
      <c r="O90" s="115"/>
      <c r="P90" s="115"/>
      <c r="Q90" s="115"/>
      <c r="R90" s="115"/>
      <c r="S90" s="115"/>
      <c r="T90" s="115"/>
      <c r="U90" s="115"/>
      <c r="V90" s="115"/>
      <c r="W90" s="115"/>
      <c r="X90" s="115"/>
      <c r="Y90" s="115"/>
      <c r="Z90" s="115"/>
      <c r="AA90" s="115"/>
    </row>
    <row r="91">
      <c r="A91" s="116">
        <v>5.0</v>
      </c>
      <c r="B91" s="117">
        <v>2024.0</v>
      </c>
      <c r="C91" s="116" t="s">
        <v>893</v>
      </c>
      <c r="D91" s="116" t="s">
        <v>988</v>
      </c>
      <c r="E91" s="118" t="str">
        <f t="shared" si="4"/>
        <v>Trung Sơn</v>
      </c>
      <c r="F91" s="117" t="s">
        <v>989</v>
      </c>
      <c r="G91" s="116">
        <v>3.0</v>
      </c>
      <c r="H91" s="116" t="s">
        <v>991</v>
      </c>
      <c r="I91" s="116" t="s">
        <v>986</v>
      </c>
      <c r="J91" s="116">
        <v>2.0</v>
      </c>
      <c r="K91" s="116">
        <v>30.0</v>
      </c>
      <c r="L91" s="119"/>
      <c r="M91" s="115"/>
      <c r="N91" s="115"/>
      <c r="O91" s="115"/>
      <c r="P91" s="115"/>
      <c r="Q91" s="115"/>
      <c r="R91" s="115"/>
      <c r="S91" s="115"/>
      <c r="T91" s="115"/>
      <c r="U91" s="115"/>
      <c r="V91" s="115"/>
      <c r="W91" s="115"/>
      <c r="X91" s="115"/>
      <c r="Y91" s="115"/>
      <c r="Z91" s="115"/>
      <c r="AA91" s="115"/>
    </row>
    <row r="92">
      <c r="A92" s="116">
        <v>5.0</v>
      </c>
      <c r="B92" s="117">
        <v>2024.0</v>
      </c>
      <c r="C92" s="116" t="s">
        <v>893</v>
      </c>
      <c r="D92" s="116" t="s">
        <v>988</v>
      </c>
      <c r="E92" s="118" t="str">
        <f t="shared" si="4"/>
        <v>Trung Sơn</v>
      </c>
      <c r="F92" s="117" t="s">
        <v>989</v>
      </c>
      <c r="G92" s="116">
        <v>3.0</v>
      </c>
      <c r="H92" s="116" t="s">
        <v>992</v>
      </c>
      <c r="I92" s="116" t="s">
        <v>911</v>
      </c>
      <c r="J92" s="116">
        <v>1.0</v>
      </c>
      <c r="K92" s="116">
        <v>15.0</v>
      </c>
      <c r="L92" s="119"/>
      <c r="M92" s="115"/>
      <c r="N92" s="115"/>
      <c r="O92" s="115"/>
      <c r="P92" s="115"/>
      <c r="Q92" s="115"/>
      <c r="R92" s="115"/>
      <c r="S92" s="115"/>
      <c r="T92" s="115"/>
      <c r="U92" s="115"/>
      <c r="V92" s="115"/>
      <c r="W92" s="115"/>
      <c r="X92" s="115"/>
      <c r="Y92" s="115"/>
      <c r="Z92" s="115"/>
      <c r="AA92" s="115"/>
    </row>
    <row r="93">
      <c r="A93" s="116">
        <v>5.0</v>
      </c>
      <c r="B93" s="117">
        <v>2024.0</v>
      </c>
      <c r="C93" s="116" t="s">
        <v>893</v>
      </c>
      <c r="D93" s="116" t="s">
        <v>988</v>
      </c>
      <c r="E93" s="118" t="str">
        <f t="shared" si="4"/>
        <v>Trung Sơn</v>
      </c>
      <c r="F93" s="117" t="s">
        <v>989</v>
      </c>
      <c r="G93" s="116">
        <v>3.0</v>
      </c>
      <c r="H93" s="116" t="s">
        <v>993</v>
      </c>
      <c r="I93" s="116" t="s">
        <v>994</v>
      </c>
      <c r="J93" s="116">
        <v>2.0</v>
      </c>
      <c r="K93" s="116">
        <v>45.0</v>
      </c>
      <c r="L93" s="119"/>
      <c r="M93" s="115"/>
      <c r="N93" s="115"/>
      <c r="O93" s="115"/>
      <c r="P93" s="115"/>
      <c r="Q93" s="115"/>
      <c r="R93" s="115"/>
      <c r="S93" s="115"/>
      <c r="T93" s="115"/>
      <c r="U93" s="115"/>
      <c r="V93" s="115"/>
      <c r="W93" s="115"/>
      <c r="X93" s="115"/>
      <c r="Y93" s="115"/>
      <c r="Z93" s="115"/>
      <c r="AA93" s="115"/>
    </row>
    <row r="94">
      <c r="A94" s="116">
        <v>5.0</v>
      </c>
      <c r="B94" s="117">
        <v>2024.0</v>
      </c>
      <c r="C94" s="117" t="s">
        <v>906</v>
      </c>
      <c r="D94" s="116" t="s">
        <v>988</v>
      </c>
      <c r="E94" s="118" t="str">
        <f t="shared" si="4"/>
        <v>Trung Sơn</v>
      </c>
      <c r="F94" s="117" t="s">
        <v>995</v>
      </c>
      <c r="G94" s="116">
        <v>9.0</v>
      </c>
      <c r="H94" s="116" t="s">
        <v>985</v>
      </c>
      <c r="I94" s="116" t="s">
        <v>986</v>
      </c>
      <c r="J94" s="116">
        <v>4.0</v>
      </c>
      <c r="K94" s="116">
        <v>75.0</v>
      </c>
      <c r="L94" s="119"/>
      <c r="M94" s="115"/>
      <c r="N94" s="115"/>
      <c r="O94" s="115"/>
      <c r="P94" s="115"/>
      <c r="Q94" s="115"/>
      <c r="R94" s="115"/>
      <c r="S94" s="115"/>
      <c r="T94" s="115"/>
      <c r="U94" s="115"/>
      <c r="V94" s="115"/>
      <c r="W94" s="115"/>
      <c r="X94" s="115"/>
      <c r="Y94" s="115"/>
      <c r="Z94" s="115"/>
      <c r="AA94" s="115"/>
    </row>
    <row r="95">
      <c r="A95" s="116">
        <v>5.0</v>
      </c>
      <c r="B95" s="117">
        <v>2024.0</v>
      </c>
      <c r="C95" s="117" t="s">
        <v>906</v>
      </c>
      <c r="D95" s="116" t="s">
        <v>988</v>
      </c>
      <c r="E95" s="118" t="str">
        <f t="shared" si="4"/>
        <v>Trung Sơn</v>
      </c>
      <c r="F95" s="117" t="s">
        <v>995</v>
      </c>
      <c r="G95" s="116">
        <v>9.0</v>
      </c>
      <c r="H95" s="116" t="s">
        <v>910</v>
      </c>
      <c r="I95" s="116" t="s">
        <v>911</v>
      </c>
      <c r="J95" s="116">
        <v>2.0</v>
      </c>
      <c r="K95" s="116">
        <v>30.0</v>
      </c>
      <c r="L95" s="119"/>
      <c r="M95" s="115"/>
      <c r="N95" s="115"/>
      <c r="O95" s="115"/>
      <c r="P95" s="115"/>
      <c r="Q95" s="115"/>
      <c r="R95" s="115"/>
      <c r="S95" s="115"/>
      <c r="T95" s="115"/>
      <c r="U95" s="115"/>
      <c r="V95" s="115"/>
      <c r="W95" s="115"/>
      <c r="X95" s="115"/>
      <c r="Y95" s="115"/>
      <c r="Z95" s="115"/>
      <c r="AA95" s="115"/>
    </row>
    <row r="96">
      <c r="A96" s="116">
        <v>5.0</v>
      </c>
      <c r="B96" s="117">
        <v>2024.0</v>
      </c>
      <c r="C96" s="117" t="s">
        <v>906</v>
      </c>
      <c r="D96" s="116" t="s">
        <v>988</v>
      </c>
      <c r="E96" s="118" t="str">
        <f t="shared" si="4"/>
        <v>Trung Sơn</v>
      </c>
      <c r="F96" s="117" t="s">
        <v>995</v>
      </c>
      <c r="G96" s="116">
        <v>9.0</v>
      </c>
      <c r="H96" s="116" t="s">
        <v>979</v>
      </c>
      <c r="I96" s="116" t="s">
        <v>980</v>
      </c>
      <c r="J96" s="116">
        <v>3.0</v>
      </c>
      <c r="K96" s="116">
        <v>60.0</v>
      </c>
      <c r="L96" s="119"/>
      <c r="M96" s="115"/>
      <c r="N96" s="115"/>
      <c r="O96" s="115"/>
      <c r="P96" s="115"/>
      <c r="Q96" s="115"/>
      <c r="R96" s="115"/>
      <c r="S96" s="115"/>
      <c r="T96" s="115"/>
      <c r="U96" s="115"/>
      <c r="V96" s="115"/>
      <c r="W96" s="115"/>
      <c r="X96" s="115"/>
      <c r="Y96" s="115"/>
      <c r="Z96" s="115"/>
      <c r="AA96" s="115"/>
    </row>
    <row r="97">
      <c r="A97" s="116">
        <v>5.0</v>
      </c>
      <c r="B97" s="117">
        <v>2024.0</v>
      </c>
      <c r="C97" s="117" t="s">
        <v>906</v>
      </c>
      <c r="D97" s="116" t="s">
        <v>988</v>
      </c>
      <c r="E97" s="118" t="str">
        <f t="shared" si="4"/>
        <v>Trung Sơn</v>
      </c>
      <c r="F97" s="117" t="s">
        <v>995</v>
      </c>
      <c r="G97" s="116">
        <v>9.0</v>
      </c>
      <c r="H97" s="116" t="s">
        <v>996</v>
      </c>
      <c r="I97" s="116" t="s">
        <v>997</v>
      </c>
      <c r="J97" s="116">
        <v>3.0</v>
      </c>
      <c r="K97" s="116">
        <v>75.0</v>
      </c>
      <c r="L97" s="119"/>
      <c r="M97" s="115"/>
      <c r="N97" s="115"/>
      <c r="O97" s="115"/>
      <c r="P97" s="115"/>
      <c r="Q97" s="115"/>
      <c r="R97" s="115"/>
      <c r="S97" s="115"/>
      <c r="T97" s="115"/>
      <c r="U97" s="115"/>
      <c r="V97" s="115"/>
      <c r="W97" s="115"/>
      <c r="X97" s="115"/>
      <c r="Y97" s="115"/>
      <c r="Z97" s="115"/>
      <c r="AA97" s="115"/>
    </row>
    <row r="98">
      <c r="A98" s="116">
        <v>5.0</v>
      </c>
      <c r="B98" s="117">
        <v>2024.0</v>
      </c>
      <c r="C98" s="117" t="s">
        <v>906</v>
      </c>
      <c r="D98" s="116" t="s">
        <v>988</v>
      </c>
      <c r="E98" s="118" t="str">
        <f t="shared" si="4"/>
        <v>Trung Sơn</v>
      </c>
      <c r="F98" s="117" t="s">
        <v>995</v>
      </c>
      <c r="G98" s="116">
        <v>9.0</v>
      </c>
      <c r="H98" s="116" t="s">
        <v>998</v>
      </c>
      <c r="I98" s="116" t="s">
        <v>999</v>
      </c>
      <c r="J98" s="116">
        <v>3.0</v>
      </c>
      <c r="K98" s="116">
        <v>75.0</v>
      </c>
      <c r="L98" s="119"/>
      <c r="M98" s="115"/>
      <c r="N98" s="115"/>
      <c r="O98" s="115"/>
      <c r="P98" s="115"/>
      <c r="Q98" s="115"/>
      <c r="R98" s="115"/>
      <c r="S98" s="115"/>
      <c r="T98" s="115"/>
      <c r="U98" s="115"/>
      <c r="V98" s="115"/>
      <c r="W98" s="115"/>
      <c r="X98" s="115"/>
      <c r="Y98" s="115"/>
      <c r="Z98" s="115"/>
      <c r="AA98" s="115"/>
    </row>
    <row r="99">
      <c r="A99" s="116">
        <v>5.0</v>
      </c>
      <c r="B99" s="117">
        <v>2024.0</v>
      </c>
      <c r="C99" s="117" t="s">
        <v>906</v>
      </c>
      <c r="D99" s="116" t="s">
        <v>988</v>
      </c>
      <c r="E99" s="118" t="str">
        <f t="shared" si="4"/>
        <v>Trung Sơn</v>
      </c>
      <c r="F99" s="117" t="s">
        <v>995</v>
      </c>
      <c r="G99" s="116">
        <v>9.0</v>
      </c>
      <c r="H99" s="116" t="s">
        <v>1000</v>
      </c>
      <c r="I99" s="116" t="s">
        <v>994</v>
      </c>
      <c r="J99" s="116">
        <v>2.0</v>
      </c>
      <c r="K99" s="116">
        <v>45.0</v>
      </c>
      <c r="L99" s="119"/>
      <c r="M99" s="115"/>
      <c r="N99" s="115"/>
      <c r="O99" s="115"/>
      <c r="P99" s="115"/>
      <c r="Q99" s="115"/>
      <c r="R99" s="115"/>
      <c r="S99" s="115"/>
      <c r="T99" s="115"/>
      <c r="U99" s="115"/>
      <c r="V99" s="115"/>
      <c r="W99" s="115"/>
      <c r="X99" s="115"/>
      <c r="Y99" s="115"/>
      <c r="Z99" s="115"/>
      <c r="AA99" s="115"/>
    </row>
    <row r="100">
      <c r="A100" s="124" t="s">
        <v>1001</v>
      </c>
      <c r="B100" s="125"/>
      <c r="C100" s="125"/>
      <c r="D100" s="125"/>
      <c r="E100" s="114"/>
      <c r="F100" s="125"/>
      <c r="G100" s="125"/>
      <c r="H100" s="125"/>
      <c r="I100" s="125"/>
      <c r="J100" s="125"/>
      <c r="K100" s="125"/>
      <c r="L100" s="114"/>
      <c r="M100" s="115"/>
      <c r="N100" s="115"/>
      <c r="O100" s="115"/>
      <c r="P100" s="115"/>
      <c r="Q100" s="115"/>
      <c r="R100" s="115"/>
      <c r="S100" s="115"/>
      <c r="T100" s="115"/>
      <c r="U100" s="115"/>
      <c r="V100" s="115"/>
      <c r="W100" s="115"/>
      <c r="X100" s="115"/>
      <c r="Y100" s="115"/>
      <c r="Z100" s="115"/>
      <c r="AA100" s="115"/>
    </row>
    <row r="101">
      <c r="A101" s="116">
        <v>6.0</v>
      </c>
      <c r="B101" s="117">
        <v>2024.0</v>
      </c>
      <c r="C101" s="116" t="s">
        <v>893</v>
      </c>
      <c r="D101" s="116" t="s">
        <v>1002</v>
      </c>
      <c r="E101" s="118" t="str">
        <f t="shared" ref="E101:E146" si="5">if(right(F101,1)="G","Gò Vấp","Trung Sơn")</f>
        <v>Trung Sơn</v>
      </c>
      <c r="F101" s="117" t="s">
        <v>1003</v>
      </c>
      <c r="G101" s="116">
        <v>9.0</v>
      </c>
      <c r="H101" s="116" t="s">
        <v>950</v>
      </c>
      <c r="I101" s="116" t="s">
        <v>929</v>
      </c>
      <c r="J101" s="116">
        <v>2.0</v>
      </c>
      <c r="K101" s="116">
        <v>45.0</v>
      </c>
      <c r="L101" s="119"/>
      <c r="M101" s="115"/>
      <c r="N101" s="115"/>
      <c r="O101" s="115"/>
      <c r="P101" s="115"/>
      <c r="Q101" s="115"/>
      <c r="R101" s="115"/>
      <c r="S101" s="115"/>
      <c r="T101" s="115"/>
      <c r="U101" s="115"/>
      <c r="V101" s="115"/>
      <c r="W101" s="115"/>
      <c r="X101" s="115"/>
      <c r="Y101" s="115"/>
      <c r="Z101" s="115"/>
      <c r="AA101" s="115"/>
    </row>
    <row r="102">
      <c r="A102" s="116">
        <v>6.0</v>
      </c>
      <c r="B102" s="117">
        <v>2024.0</v>
      </c>
      <c r="C102" s="116" t="s">
        <v>893</v>
      </c>
      <c r="D102" s="116" t="s">
        <v>1002</v>
      </c>
      <c r="E102" s="118" t="str">
        <f t="shared" si="5"/>
        <v>Trung Sơn</v>
      </c>
      <c r="F102" s="117" t="s">
        <v>1003</v>
      </c>
      <c r="G102" s="116">
        <v>9.0</v>
      </c>
      <c r="H102" s="116" t="s">
        <v>1004</v>
      </c>
      <c r="I102" s="116" t="s">
        <v>1005</v>
      </c>
      <c r="J102" s="116">
        <v>2.0</v>
      </c>
      <c r="K102" s="116">
        <v>75.0</v>
      </c>
      <c r="L102" s="119"/>
      <c r="M102" s="115"/>
      <c r="N102" s="115"/>
      <c r="O102" s="115"/>
      <c r="P102" s="115"/>
      <c r="Q102" s="115"/>
      <c r="R102" s="115"/>
      <c r="S102" s="115"/>
      <c r="T102" s="115"/>
      <c r="U102" s="115"/>
      <c r="V102" s="115"/>
      <c r="W102" s="115"/>
      <c r="X102" s="115"/>
      <c r="Y102" s="115"/>
      <c r="Z102" s="115"/>
      <c r="AA102" s="115"/>
    </row>
    <row r="103">
      <c r="A103" s="116">
        <v>6.0</v>
      </c>
      <c r="B103" s="117">
        <v>2024.0</v>
      </c>
      <c r="C103" s="116" t="s">
        <v>893</v>
      </c>
      <c r="D103" s="116" t="s">
        <v>1002</v>
      </c>
      <c r="E103" s="118" t="str">
        <f t="shared" si="5"/>
        <v>Gò Vấp</v>
      </c>
      <c r="F103" s="117" t="s">
        <v>1006</v>
      </c>
      <c r="G103" s="116">
        <v>6.0</v>
      </c>
      <c r="H103" s="116" t="s">
        <v>950</v>
      </c>
      <c r="I103" s="116" t="s">
        <v>929</v>
      </c>
      <c r="J103" s="116">
        <v>2.0</v>
      </c>
      <c r="K103" s="116">
        <v>45.0</v>
      </c>
      <c r="L103" s="119"/>
      <c r="M103" s="115"/>
      <c r="N103" s="115"/>
      <c r="O103" s="115"/>
      <c r="P103" s="115"/>
      <c r="Q103" s="115"/>
      <c r="R103" s="115"/>
      <c r="S103" s="115"/>
      <c r="T103" s="115"/>
      <c r="U103" s="115"/>
      <c r="V103" s="115"/>
      <c r="W103" s="115"/>
      <c r="X103" s="115"/>
      <c r="Y103" s="115"/>
      <c r="Z103" s="115"/>
      <c r="AA103" s="115"/>
    </row>
    <row r="104">
      <c r="A104" s="116">
        <v>6.0</v>
      </c>
      <c r="B104" s="117">
        <v>2024.0</v>
      </c>
      <c r="C104" s="116" t="s">
        <v>893</v>
      </c>
      <c r="D104" s="116" t="s">
        <v>1002</v>
      </c>
      <c r="E104" s="118" t="str">
        <f t="shared" si="5"/>
        <v>Gò Vấp</v>
      </c>
      <c r="F104" s="117" t="s">
        <v>1006</v>
      </c>
      <c r="G104" s="116">
        <v>6.0</v>
      </c>
      <c r="H104" s="116" t="s">
        <v>1004</v>
      </c>
      <c r="I104" s="116" t="s">
        <v>1005</v>
      </c>
      <c r="J104" s="116">
        <v>2.0</v>
      </c>
      <c r="K104" s="116">
        <v>75.0</v>
      </c>
      <c r="L104" s="119"/>
      <c r="M104" s="115"/>
      <c r="N104" s="115"/>
      <c r="O104" s="115"/>
      <c r="P104" s="115"/>
      <c r="Q104" s="115"/>
      <c r="R104" s="115"/>
      <c r="S104" s="115"/>
      <c r="T104" s="115"/>
      <c r="U104" s="115"/>
      <c r="V104" s="115"/>
      <c r="W104" s="115"/>
      <c r="X104" s="115"/>
      <c r="Y104" s="115"/>
      <c r="Z104" s="115"/>
      <c r="AA104" s="115"/>
    </row>
    <row r="105">
      <c r="A105" s="116">
        <v>6.0</v>
      </c>
      <c r="B105" s="117">
        <v>2024.0</v>
      </c>
      <c r="C105" s="117" t="s">
        <v>906</v>
      </c>
      <c r="D105" s="116" t="s">
        <v>1002</v>
      </c>
      <c r="E105" s="118" t="str">
        <f t="shared" si="5"/>
        <v>Trung Sơn</v>
      </c>
      <c r="F105" s="117" t="s">
        <v>1007</v>
      </c>
      <c r="G105" s="116">
        <v>4.0</v>
      </c>
      <c r="H105" s="116" t="s">
        <v>928</v>
      </c>
      <c r="I105" s="116" t="s">
        <v>929</v>
      </c>
      <c r="J105" s="116">
        <v>2.0</v>
      </c>
      <c r="K105" s="116">
        <v>45.0</v>
      </c>
      <c r="L105" s="119"/>
      <c r="M105" s="115"/>
      <c r="N105" s="115"/>
      <c r="O105" s="115"/>
      <c r="P105" s="115"/>
      <c r="Q105" s="115"/>
      <c r="R105" s="115"/>
      <c r="S105" s="115"/>
      <c r="T105" s="115"/>
      <c r="U105" s="115"/>
      <c r="V105" s="115"/>
      <c r="W105" s="115"/>
      <c r="X105" s="115"/>
      <c r="Y105" s="115"/>
      <c r="Z105" s="115"/>
      <c r="AA105" s="115"/>
    </row>
    <row r="106">
      <c r="A106" s="116">
        <v>6.0</v>
      </c>
      <c r="B106" s="117">
        <v>2024.0</v>
      </c>
      <c r="C106" s="117" t="s">
        <v>906</v>
      </c>
      <c r="D106" s="116" t="s">
        <v>1002</v>
      </c>
      <c r="E106" s="118" t="str">
        <f t="shared" si="5"/>
        <v>Trung Sơn</v>
      </c>
      <c r="F106" s="117" t="s">
        <v>1007</v>
      </c>
      <c r="G106" s="116">
        <v>4.0</v>
      </c>
      <c r="H106" s="116" t="s">
        <v>914</v>
      </c>
      <c r="I106" s="116" t="s">
        <v>915</v>
      </c>
      <c r="J106" s="116">
        <v>3.0</v>
      </c>
      <c r="K106" s="116">
        <v>60.0</v>
      </c>
      <c r="L106" s="119"/>
      <c r="M106" s="115"/>
      <c r="N106" s="115"/>
      <c r="O106" s="115"/>
      <c r="P106" s="115"/>
      <c r="Q106" s="115"/>
      <c r="R106" s="115"/>
      <c r="S106" s="115"/>
      <c r="T106" s="115"/>
      <c r="U106" s="115"/>
      <c r="V106" s="115"/>
      <c r="W106" s="115"/>
      <c r="X106" s="115"/>
      <c r="Y106" s="115"/>
      <c r="Z106" s="115"/>
      <c r="AA106" s="115"/>
    </row>
    <row r="107">
      <c r="A107" s="116">
        <v>6.0</v>
      </c>
      <c r="B107" s="117">
        <v>2024.0</v>
      </c>
      <c r="C107" s="117" t="s">
        <v>906</v>
      </c>
      <c r="D107" s="116" t="s">
        <v>1002</v>
      </c>
      <c r="E107" s="118" t="str">
        <f t="shared" si="5"/>
        <v>Trung Sơn</v>
      </c>
      <c r="F107" s="117" t="s">
        <v>1007</v>
      </c>
      <c r="G107" s="116">
        <v>4.0</v>
      </c>
      <c r="H107" s="116" t="s">
        <v>1008</v>
      </c>
      <c r="I107" s="116" t="s">
        <v>1005</v>
      </c>
      <c r="J107" s="116">
        <v>2.0</v>
      </c>
      <c r="K107" s="116">
        <v>75.0</v>
      </c>
      <c r="L107" s="119"/>
      <c r="M107" s="115"/>
      <c r="N107" s="115"/>
      <c r="O107" s="115"/>
      <c r="P107" s="115"/>
      <c r="Q107" s="115"/>
      <c r="R107" s="115"/>
      <c r="S107" s="115"/>
      <c r="T107" s="115"/>
      <c r="U107" s="115"/>
      <c r="V107" s="115"/>
      <c r="W107" s="115"/>
      <c r="X107" s="115"/>
      <c r="Y107" s="115"/>
      <c r="Z107" s="115"/>
      <c r="AA107" s="115"/>
    </row>
    <row r="108">
      <c r="A108" s="116">
        <v>6.0</v>
      </c>
      <c r="B108" s="117">
        <v>2024.0</v>
      </c>
      <c r="C108" s="117" t="s">
        <v>906</v>
      </c>
      <c r="D108" s="116" t="s">
        <v>1002</v>
      </c>
      <c r="E108" s="118" t="str">
        <f t="shared" si="5"/>
        <v>Gò Vấp</v>
      </c>
      <c r="F108" s="117" t="s">
        <v>1009</v>
      </c>
      <c r="G108" s="116">
        <v>10.0</v>
      </c>
      <c r="H108" s="116" t="s">
        <v>928</v>
      </c>
      <c r="I108" s="116" t="s">
        <v>929</v>
      </c>
      <c r="J108" s="116">
        <v>2.0</v>
      </c>
      <c r="K108" s="116">
        <v>45.0</v>
      </c>
      <c r="L108" s="119"/>
      <c r="M108" s="115"/>
      <c r="N108" s="115"/>
      <c r="O108" s="115"/>
      <c r="P108" s="115"/>
      <c r="Q108" s="115"/>
      <c r="R108" s="115"/>
      <c r="S108" s="115"/>
      <c r="T108" s="115"/>
      <c r="U108" s="115"/>
      <c r="V108" s="115"/>
      <c r="W108" s="115"/>
      <c r="X108" s="115"/>
      <c r="Y108" s="115"/>
      <c r="Z108" s="115"/>
      <c r="AA108" s="115"/>
    </row>
    <row r="109">
      <c r="A109" s="116">
        <v>6.0</v>
      </c>
      <c r="B109" s="117">
        <v>2024.0</v>
      </c>
      <c r="C109" s="117" t="s">
        <v>906</v>
      </c>
      <c r="D109" s="116" t="s">
        <v>1002</v>
      </c>
      <c r="E109" s="118" t="str">
        <f t="shared" si="5"/>
        <v>Gò Vấp</v>
      </c>
      <c r="F109" s="117" t="s">
        <v>1009</v>
      </c>
      <c r="G109" s="116">
        <v>10.0</v>
      </c>
      <c r="H109" s="116" t="s">
        <v>914</v>
      </c>
      <c r="I109" s="116" t="s">
        <v>915</v>
      </c>
      <c r="J109" s="116">
        <v>3.0</v>
      </c>
      <c r="K109" s="116">
        <v>60.0</v>
      </c>
      <c r="L109" s="119"/>
      <c r="M109" s="115"/>
      <c r="N109" s="115"/>
      <c r="O109" s="115"/>
      <c r="P109" s="115"/>
      <c r="Q109" s="115"/>
      <c r="R109" s="115"/>
      <c r="S109" s="115"/>
      <c r="T109" s="115"/>
      <c r="U109" s="115"/>
      <c r="V109" s="115"/>
      <c r="W109" s="115"/>
      <c r="X109" s="115"/>
      <c r="Y109" s="115"/>
      <c r="Z109" s="115"/>
      <c r="AA109" s="115"/>
    </row>
    <row r="110">
      <c r="A110" s="116">
        <v>6.0</v>
      </c>
      <c r="B110" s="117">
        <v>2024.0</v>
      </c>
      <c r="C110" s="117" t="s">
        <v>906</v>
      </c>
      <c r="D110" s="116" t="s">
        <v>1002</v>
      </c>
      <c r="E110" s="118" t="str">
        <f t="shared" si="5"/>
        <v>Gò Vấp</v>
      </c>
      <c r="F110" s="117" t="s">
        <v>1009</v>
      </c>
      <c r="G110" s="116">
        <v>10.0</v>
      </c>
      <c r="H110" s="116" t="s">
        <v>1008</v>
      </c>
      <c r="I110" s="116" t="s">
        <v>1005</v>
      </c>
      <c r="J110" s="116">
        <v>2.0</v>
      </c>
      <c r="K110" s="116">
        <v>75.0</v>
      </c>
      <c r="L110" s="119"/>
      <c r="M110" s="115"/>
      <c r="N110" s="115"/>
      <c r="O110" s="115"/>
      <c r="P110" s="115"/>
      <c r="Q110" s="115"/>
      <c r="R110" s="115"/>
      <c r="S110" s="115"/>
      <c r="T110" s="115"/>
      <c r="U110" s="115"/>
      <c r="V110" s="115"/>
      <c r="W110" s="115"/>
      <c r="X110" s="115"/>
      <c r="Y110" s="115"/>
      <c r="Z110" s="115"/>
      <c r="AA110" s="115"/>
    </row>
    <row r="111">
      <c r="A111" s="116">
        <v>5.0</v>
      </c>
      <c r="B111" s="117">
        <v>2024.0</v>
      </c>
      <c r="C111" s="116" t="s">
        <v>893</v>
      </c>
      <c r="D111" s="116" t="s">
        <v>1002</v>
      </c>
      <c r="E111" s="118" t="str">
        <f t="shared" si="5"/>
        <v>Trung Sơn</v>
      </c>
      <c r="F111" s="117" t="s">
        <v>1010</v>
      </c>
      <c r="G111" s="116">
        <v>23.0</v>
      </c>
      <c r="H111" s="116" t="s">
        <v>991</v>
      </c>
      <c r="I111" s="116" t="s">
        <v>986</v>
      </c>
      <c r="J111" s="116">
        <v>2.0</v>
      </c>
      <c r="K111" s="116">
        <v>30.0</v>
      </c>
      <c r="L111" s="119"/>
      <c r="M111" s="115"/>
      <c r="N111" s="115"/>
      <c r="O111" s="115"/>
      <c r="P111" s="115"/>
      <c r="Q111" s="115"/>
      <c r="R111" s="115"/>
      <c r="S111" s="115"/>
      <c r="T111" s="115"/>
      <c r="U111" s="115"/>
      <c r="V111" s="115"/>
      <c r="W111" s="115"/>
      <c r="X111" s="115"/>
      <c r="Y111" s="115"/>
      <c r="Z111" s="115"/>
      <c r="AA111" s="115"/>
    </row>
    <row r="112">
      <c r="A112" s="116">
        <v>5.0</v>
      </c>
      <c r="B112" s="117">
        <v>2024.0</v>
      </c>
      <c r="C112" s="116" t="s">
        <v>893</v>
      </c>
      <c r="D112" s="116" t="s">
        <v>1002</v>
      </c>
      <c r="E112" s="118" t="str">
        <f t="shared" si="5"/>
        <v>Trung Sơn</v>
      </c>
      <c r="F112" s="117" t="s">
        <v>1010</v>
      </c>
      <c r="G112" s="116">
        <v>23.0</v>
      </c>
      <c r="H112" s="116" t="s">
        <v>992</v>
      </c>
      <c r="I112" s="116" t="s">
        <v>911</v>
      </c>
      <c r="J112" s="116">
        <v>1.0</v>
      </c>
      <c r="K112" s="116">
        <v>15.0</v>
      </c>
      <c r="L112" s="119"/>
      <c r="M112" s="115"/>
      <c r="N112" s="115"/>
      <c r="O112" s="115"/>
      <c r="P112" s="115"/>
      <c r="Q112" s="115"/>
      <c r="R112" s="115"/>
      <c r="S112" s="115"/>
      <c r="T112" s="115"/>
      <c r="U112" s="115"/>
      <c r="V112" s="115"/>
      <c r="W112" s="115"/>
      <c r="X112" s="115"/>
      <c r="Y112" s="115"/>
      <c r="Z112" s="115"/>
      <c r="AA112" s="115"/>
    </row>
    <row r="113">
      <c r="A113" s="116">
        <v>5.0</v>
      </c>
      <c r="B113" s="117">
        <v>2024.0</v>
      </c>
      <c r="C113" s="116" t="s">
        <v>893</v>
      </c>
      <c r="D113" s="116" t="s">
        <v>1002</v>
      </c>
      <c r="E113" s="118" t="str">
        <f t="shared" si="5"/>
        <v>Trung Sơn</v>
      </c>
      <c r="F113" s="117" t="s">
        <v>1010</v>
      </c>
      <c r="G113" s="116">
        <v>23.0</v>
      </c>
      <c r="H113" s="116" t="s">
        <v>990</v>
      </c>
      <c r="I113" s="116" t="s">
        <v>1011</v>
      </c>
      <c r="J113" s="116">
        <v>3.0</v>
      </c>
      <c r="K113" s="116">
        <v>60.0</v>
      </c>
      <c r="L113" s="119"/>
      <c r="M113" s="115"/>
      <c r="N113" s="115"/>
      <c r="O113" s="115"/>
      <c r="P113" s="115"/>
      <c r="Q113" s="115"/>
      <c r="R113" s="115"/>
      <c r="S113" s="115"/>
      <c r="T113" s="115"/>
      <c r="U113" s="115"/>
      <c r="V113" s="115"/>
      <c r="W113" s="115"/>
      <c r="X113" s="115"/>
      <c r="Y113" s="115"/>
      <c r="Z113" s="115"/>
      <c r="AA113" s="115"/>
    </row>
    <row r="114">
      <c r="A114" s="116">
        <v>5.0</v>
      </c>
      <c r="B114" s="117">
        <v>2024.0</v>
      </c>
      <c r="C114" s="116" t="s">
        <v>893</v>
      </c>
      <c r="D114" s="116" t="s">
        <v>1002</v>
      </c>
      <c r="E114" s="118" t="str">
        <f t="shared" si="5"/>
        <v>Trung Sơn</v>
      </c>
      <c r="F114" s="117" t="s">
        <v>1010</v>
      </c>
      <c r="G114" s="116">
        <v>23.0</v>
      </c>
      <c r="H114" s="116" t="s">
        <v>1012</v>
      </c>
      <c r="I114" s="116" t="s">
        <v>1013</v>
      </c>
      <c r="J114" s="116">
        <v>3.0</v>
      </c>
      <c r="K114" s="116">
        <v>60.0</v>
      </c>
      <c r="L114" s="119"/>
      <c r="M114" s="115"/>
      <c r="N114" s="115"/>
      <c r="O114" s="115"/>
      <c r="P114" s="115"/>
      <c r="Q114" s="115"/>
      <c r="R114" s="115"/>
      <c r="S114" s="115"/>
      <c r="T114" s="115"/>
      <c r="U114" s="115"/>
      <c r="V114" s="115"/>
      <c r="W114" s="115"/>
      <c r="X114" s="115"/>
      <c r="Y114" s="115"/>
      <c r="Z114" s="115"/>
      <c r="AA114" s="115"/>
    </row>
    <row r="115">
      <c r="A115" s="116">
        <v>5.0</v>
      </c>
      <c r="B115" s="117">
        <v>2024.0</v>
      </c>
      <c r="C115" s="116" t="s">
        <v>893</v>
      </c>
      <c r="D115" s="116" t="s">
        <v>1002</v>
      </c>
      <c r="E115" s="118" t="str">
        <f t="shared" si="5"/>
        <v>Gò Vấp</v>
      </c>
      <c r="F115" s="117" t="s">
        <v>1014</v>
      </c>
      <c r="G115" s="116">
        <v>9.0</v>
      </c>
      <c r="H115" s="116" t="s">
        <v>991</v>
      </c>
      <c r="I115" s="116" t="s">
        <v>986</v>
      </c>
      <c r="J115" s="116">
        <v>2.0</v>
      </c>
      <c r="K115" s="116">
        <v>30.0</v>
      </c>
      <c r="L115" s="119"/>
      <c r="M115" s="115"/>
      <c r="N115" s="115"/>
      <c r="O115" s="115"/>
      <c r="P115" s="115"/>
      <c r="Q115" s="115"/>
      <c r="R115" s="115"/>
      <c r="S115" s="115"/>
      <c r="T115" s="115"/>
      <c r="U115" s="115"/>
      <c r="V115" s="115"/>
      <c r="W115" s="115"/>
      <c r="X115" s="115"/>
      <c r="Y115" s="115"/>
      <c r="Z115" s="115"/>
      <c r="AA115" s="115"/>
    </row>
    <row r="116">
      <c r="A116" s="116">
        <v>5.0</v>
      </c>
      <c r="B116" s="117">
        <v>2024.0</v>
      </c>
      <c r="C116" s="116" t="s">
        <v>893</v>
      </c>
      <c r="D116" s="116" t="s">
        <v>1002</v>
      </c>
      <c r="E116" s="118" t="str">
        <f t="shared" si="5"/>
        <v>Gò Vấp</v>
      </c>
      <c r="F116" s="117" t="s">
        <v>1014</v>
      </c>
      <c r="G116" s="116">
        <v>9.0</v>
      </c>
      <c r="H116" s="116" t="s">
        <v>992</v>
      </c>
      <c r="I116" s="116" t="s">
        <v>911</v>
      </c>
      <c r="J116" s="116">
        <v>1.0</v>
      </c>
      <c r="K116" s="116">
        <v>15.0</v>
      </c>
      <c r="L116" s="119"/>
      <c r="M116" s="115"/>
      <c r="N116" s="115"/>
      <c r="O116" s="115"/>
      <c r="P116" s="115"/>
      <c r="Q116" s="115"/>
      <c r="R116" s="115"/>
      <c r="S116" s="115"/>
      <c r="T116" s="115"/>
      <c r="U116" s="115"/>
      <c r="V116" s="115"/>
      <c r="W116" s="115"/>
      <c r="X116" s="115"/>
      <c r="Y116" s="115"/>
      <c r="Z116" s="115"/>
      <c r="AA116" s="115"/>
    </row>
    <row r="117">
      <c r="A117" s="116">
        <v>5.0</v>
      </c>
      <c r="B117" s="117">
        <v>2024.0</v>
      </c>
      <c r="C117" s="116" t="s">
        <v>893</v>
      </c>
      <c r="D117" s="116" t="s">
        <v>1002</v>
      </c>
      <c r="E117" s="118" t="str">
        <f t="shared" si="5"/>
        <v>Gò Vấp</v>
      </c>
      <c r="F117" s="117" t="s">
        <v>1014</v>
      </c>
      <c r="G117" s="116">
        <v>9.0</v>
      </c>
      <c r="H117" s="116" t="s">
        <v>990</v>
      </c>
      <c r="I117" s="116" t="s">
        <v>1011</v>
      </c>
      <c r="J117" s="116">
        <v>3.0</v>
      </c>
      <c r="K117" s="116">
        <v>60.0</v>
      </c>
      <c r="L117" s="119"/>
      <c r="M117" s="115"/>
      <c r="N117" s="115"/>
      <c r="O117" s="115"/>
      <c r="P117" s="115"/>
      <c r="Q117" s="115"/>
      <c r="R117" s="115"/>
      <c r="S117" s="115"/>
      <c r="T117" s="115"/>
      <c r="U117" s="115"/>
      <c r="V117" s="115"/>
      <c r="W117" s="115"/>
      <c r="X117" s="115"/>
      <c r="Y117" s="115"/>
      <c r="Z117" s="115"/>
      <c r="AA117" s="115"/>
    </row>
    <row r="118">
      <c r="A118" s="116">
        <v>5.0</v>
      </c>
      <c r="B118" s="117">
        <v>2024.0</v>
      </c>
      <c r="C118" s="116" t="s">
        <v>893</v>
      </c>
      <c r="D118" s="116" t="s">
        <v>1002</v>
      </c>
      <c r="E118" s="118" t="str">
        <f t="shared" si="5"/>
        <v>Gò Vấp</v>
      </c>
      <c r="F118" s="117" t="s">
        <v>1014</v>
      </c>
      <c r="G118" s="116">
        <v>9.0</v>
      </c>
      <c r="H118" s="116" t="s">
        <v>1012</v>
      </c>
      <c r="I118" s="116" t="s">
        <v>1013</v>
      </c>
      <c r="J118" s="116">
        <v>3.0</v>
      </c>
      <c r="K118" s="116">
        <v>60.0</v>
      </c>
      <c r="L118" s="119"/>
      <c r="M118" s="115"/>
      <c r="N118" s="115"/>
      <c r="O118" s="115"/>
      <c r="P118" s="115"/>
      <c r="Q118" s="115"/>
      <c r="R118" s="115"/>
      <c r="S118" s="115"/>
      <c r="T118" s="115"/>
      <c r="U118" s="115"/>
      <c r="V118" s="115"/>
      <c r="W118" s="115"/>
      <c r="X118" s="115"/>
      <c r="Y118" s="115"/>
      <c r="Z118" s="115"/>
      <c r="AA118" s="115"/>
    </row>
    <row r="119">
      <c r="A119" s="116">
        <v>5.0</v>
      </c>
      <c r="B119" s="117">
        <v>2024.0</v>
      </c>
      <c r="C119" s="117" t="s">
        <v>906</v>
      </c>
      <c r="D119" s="116" t="s">
        <v>1002</v>
      </c>
      <c r="E119" s="118" t="str">
        <f t="shared" si="5"/>
        <v>Trung Sơn</v>
      </c>
      <c r="F119" s="117" t="s">
        <v>1015</v>
      </c>
      <c r="G119" s="116">
        <v>15.0</v>
      </c>
      <c r="H119" s="116" t="s">
        <v>985</v>
      </c>
      <c r="I119" s="116" t="s">
        <v>986</v>
      </c>
      <c r="J119" s="116">
        <v>4.0</v>
      </c>
      <c r="K119" s="116">
        <v>75.0</v>
      </c>
      <c r="L119" s="119"/>
      <c r="M119" s="115"/>
      <c r="N119" s="115"/>
      <c r="O119" s="115"/>
      <c r="P119" s="115"/>
      <c r="Q119" s="115"/>
      <c r="R119" s="115"/>
      <c r="S119" s="115"/>
      <c r="T119" s="115"/>
      <c r="U119" s="115"/>
      <c r="V119" s="115"/>
      <c r="W119" s="115"/>
      <c r="X119" s="115"/>
      <c r="Y119" s="115"/>
      <c r="Z119" s="115"/>
      <c r="AA119" s="115"/>
    </row>
    <row r="120">
      <c r="A120" s="116">
        <v>5.0</v>
      </c>
      <c r="B120" s="117">
        <v>2024.0</v>
      </c>
      <c r="C120" s="117" t="s">
        <v>906</v>
      </c>
      <c r="D120" s="116" t="s">
        <v>1002</v>
      </c>
      <c r="E120" s="118" t="str">
        <f t="shared" si="5"/>
        <v>Trung Sơn</v>
      </c>
      <c r="F120" s="117" t="s">
        <v>1015</v>
      </c>
      <c r="G120" s="116">
        <v>15.0</v>
      </c>
      <c r="H120" s="116" t="s">
        <v>910</v>
      </c>
      <c r="I120" s="116" t="s">
        <v>911</v>
      </c>
      <c r="J120" s="116">
        <v>2.0</v>
      </c>
      <c r="K120" s="116">
        <v>30.0</v>
      </c>
      <c r="L120" s="119"/>
      <c r="M120" s="115"/>
      <c r="N120" s="115"/>
      <c r="O120" s="115"/>
      <c r="P120" s="115"/>
      <c r="Q120" s="115"/>
      <c r="R120" s="115"/>
      <c r="S120" s="115"/>
      <c r="T120" s="115"/>
      <c r="U120" s="115"/>
      <c r="V120" s="115"/>
      <c r="W120" s="115"/>
      <c r="X120" s="115"/>
      <c r="Y120" s="115"/>
      <c r="Z120" s="115"/>
      <c r="AA120" s="115"/>
    </row>
    <row r="121">
      <c r="A121" s="116">
        <v>5.0</v>
      </c>
      <c r="B121" s="117">
        <v>2024.0</v>
      </c>
      <c r="C121" s="117" t="s">
        <v>906</v>
      </c>
      <c r="D121" s="116" t="s">
        <v>1002</v>
      </c>
      <c r="E121" s="118" t="str">
        <f t="shared" si="5"/>
        <v>Trung Sơn</v>
      </c>
      <c r="F121" s="117" t="s">
        <v>1015</v>
      </c>
      <c r="G121" s="116">
        <v>15.0</v>
      </c>
      <c r="H121" s="116" t="s">
        <v>979</v>
      </c>
      <c r="I121" s="116" t="s">
        <v>1011</v>
      </c>
      <c r="J121" s="116">
        <v>3.0</v>
      </c>
      <c r="K121" s="116">
        <v>60.0</v>
      </c>
      <c r="L121" s="119"/>
      <c r="M121" s="115"/>
      <c r="N121" s="115"/>
      <c r="O121" s="115"/>
      <c r="P121" s="115"/>
      <c r="Q121" s="115"/>
      <c r="R121" s="115"/>
      <c r="S121" s="115"/>
      <c r="T121" s="115"/>
      <c r="U121" s="115"/>
      <c r="V121" s="115"/>
      <c r="W121" s="115"/>
      <c r="X121" s="115"/>
      <c r="Y121" s="115"/>
      <c r="Z121" s="115"/>
      <c r="AA121" s="115"/>
    </row>
    <row r="122">
      <c r="A122" s="116">
        <v>5.0</v>
      </c>
      <c r="B122" s="117">
        <v>2024.0</v>
      </c>
      <c r="C122" s="117" t="s">
        <v>906</v>
      </c>
      <c r="D122" s="116" t="s">
        <v>1002</v>
      </c>
      <c r="E122" s="118" t="str">
        <f t="shared" si="5"/>
        <v>Trung Sơn</v>
      </c>
      <c r="F122" s="117" t="s">
        <v>1015</v>
      </c>
      <c r="G122" s="116">
        <v>15.0</v>
      </c>
      <c r="H122" s="116" t="s">
        <v>1016</v>
      </c>
      <c r="I122" s="116" t="s">
        <v>1017</v>
      </c>
      <c r="J122" s="116">
        <v>2.0</v>
      </c>
      <c r="K122" s="116">
        <v>60.0</v>
      </c>
      <c r="L122" s="119"/>
      <c r="M122" s="115"/>
      <c r="N122" s="115"/>
      <c r="O122" s="115"/>
      <c r="P122" s="115"/>
      <c r="Q122" s="115"/>
      <c r="R122" s="115"/>
      <c r="S122" s="115"/>
      <c r="T122" s="115"/>
      <c r="U122" s="115"/>
      <c r="V122" s="115"/>
      <c r="W122" s="115"/>
      <c r="X122" s="115"/>
      <c r="Y122" s="115"/>
      <c r="Z122" s="115"/>
      <c r="AA122" s="115"/>
    </row>
    <row r="123">
      <c r="A123" s="116">
        <v>5.0</v>
      </c>
      <c r="B123" s="117">
        <v>2024.0</v>
      </c>
      <c r="C123" s="117" t="s">
        <v>906</v>
      </c>
      <c r="D123" s="116" t="s">
        <v>1002</v>
      </c>
      <c r="E123" s="118" t="str">
        <f t="shared" si="5"/>
        <v>Trung Sơn</v>
      </c>
      <c r="F123" s="117" t="s">
        <v>1015</v>
      </c>
      <c r="G123" s="116">
        <v>15.0</v>
      </c>
      <c r="H123" s="116" t="s">
        <v>1018</v>
      </c>
      <c r="I123" s="116" t="s">
        <v>1019</v>
      </c>
      <c r="J123" s="116">
        <v>2.0</v>
      </c>
      <c r="K123" s="116">
        <v>60.0</v>
      </c>
      <c r="L123" s="119"/>
      <c r="M123" s="115"/>
      <c r="N123" s="115"/>
      <c r="O123" s="115"/>
      <c r="P123" s="115"/>
      <c r="Q123" s="115"/>
      <c r="R123" s="115"/>
      <c r="S123" s="115"/>
      <c r="T123" s="115"/>
      <c r="U123" s="115"/>
      <c r="V123" s="115"/>
      <c r="W123" s="115"/>
      <c r="X123" s="115"/>
      <c r="Y123" s="115"/>
      <c r="Z123" s="115"/>
      <c r="AA123" s="115"/>
    </row>
    <row r="124">
      <c r="A124" s="116">
        <v>5.0</v>
      </c>
      <c r="B124" s="117">
        <v>2024.0</v>
      </c>
      <c r="C124" s="117" t="s">
        <v>906</v>
      </c>
      <c r="D124" s="116" t="s">
        <v>1002</v>
      </c>
      <c r="E124" s="118" t="str">
        <f t="shared" si="5"/>
        <v>Gò Vấp</v>
      </c>
      <c r="F124" s="117" t="s">
        <v>1020</v>
      </c>
      <c r="G124" s="116">
        <v>16.0</v>
      </c>
      <c r="H124" s="116" t="s">
        <v>985</v>
      </c>
      <c r="I124" s="116" t="s">
        <v>986</v>
      </c>
      <c r="J124" s="116">
        <v>4.0</v>
      </c>
      <c r="K124" s="116">
        <v>75.0</v>
      </c>
      <c r="L124" s="119"/>
      <c r="M124" s="115"/>
      <c r="N124" s="115"/>
      <c r="O124" s="115"/>
      <c r="P124" s="115"/>
      <c r="Q124" s="115"/>
      <c r="R124" s="115"/>
      <c r="S124" s="115"/>
      <c r="T124" s="115"/>
      <c r="U124" s="115"/>
      <c r="V124" s="115"/>
      <c r="W124" s="115"/>
      <c r="X124" s="115"/>
      <c r="Y124" s="115"/>
      <c r="Z124" s="115"/>
      <c r="AA124" s="115"/>
    </row>
    <row r="125">
      <c r="A125" s="116">
        <v>5.0</v>
      </c>
      <c r="B125" s="117">
        <v>2024.0</v>
      </c>
      <c r="C125" s="117" t="s">
        <v>906</v>
      </c>
      <c r="D125" s="116" t="s">
        <v>1002</v>
      </c>
      <c r="E125" s="118" t="str">
        <f t="shared" si="5"/>
        <v>Gò Vấp</v>
      </c>
      <c r="F125" s="117" t="s">
        <v>1020</v>
      </c>
      <c r="G125" s="116">
        <v>16.0</v>
      </c>
      <c r="H125" s="116" t="s">
        <v>910</v>
      </c>
      <c r="I125" s="116" t="s">
        <v>911</v>
      </c>
      <c r="J125" s="116">
        <v>2.0</v>
      </c>
      <c r="K125" s="116">
        <v>30.0</v>
      </c>
      <c r="L125" s="119"/>
      <c r="M125" s="115"/>
      <c r="N125" s="115"/>
      <c r="O125" s="115"/>
      <c r="P125" s="115"/>
      <c r="Q125" s="115"/>
      <c r="R125" s="115"/>
      <c r="S125" s="115"/>
      <c r="T125" s="115"/>
      <c r="U125" s="115"/>
      <c r="V125" s="115"/>
      <c r="W125" s="115"/>
      <c r="X125" s="115"/>
      <c r="Y125" s="115"/>
      <c r="Z125" s="115"/>
      <c r="AA125" s="115"/>
    </row>
    <row r="126">
      <c r="A126" s="116">
        <v>5.0</v>
      </c>
      <c r="B126" s="117">
        <v>2024.0</v>
      </c>
      <c r="C126" s="117" t="s">
        <v>906</v>
      </c>
      <c r="D126" s="116" t="s">
        <v>1002</v>
      </c>
      <c r="E126" s="118" t="str">
        <f t="shared" si="5"/>
        <v>Gò Vấp</v>
      </c>
      <c r="F126" s="117" t="s">
        <v>1020</v>
      </c>
      <c r="G126" s="116">
        <v>16.0</v>
      </c>
      <c r="H126" s="116" t="s">
        <v>979</v>
      </c>
      <c r="I126" s="116" t="s">
        <v>1011</v>
      </c>
      <c r="J126" s="116">
        <v>3.0</v>
      </c>
      <c r="K126" s="116">
        <v>60.0</v>
      </c>
      <c r="L126" s="119"/>
      <c r="M126" s="115"/>
      <c r="N126" s="115"/>
      <c r="O126" s="115"/>
      <c r="P126" s="115"/>
      <c r="Q126" s="115"/>
      <c r="R126" s="115"/>
      <c r="S126" s="115"/>
      <c r="T126" s="115"/>
      <c r="U126" s="115"/>
      <c r="V126" s="115"/>
      <c r="W126" s="115"/>
      <c r="X126" s="115"/>
      <c r="Y126" s="115"/>
      <c r="Z126" s="115"/>
      <c r="AA126" s="115"/>
    </row>
    <row r="127">
      <c r="A127" s="116">
        <v>5.0</v>
      </c>
      <c r="B127" s="117">
        <v>2024.0</v>
      </c>
      <c r="C127" s="117" t="s">
        <v>906</v>
      </c>
      <c r="D127" s="116" t="s">
        <v>1002</v>
      </c>
      <c r="E127" s="118" t="str">
        <f t="shared" si="5"/>
        <v>Gò Vấp</v>
      </c>
      <c r="F127" s="117" t="s">
        <v>1020</v>
      </c>
      <c r="G127" s="116">
        <v>16.0</v>
      </c>
      <c r="H127" s="116" t="s">
        <v>1016</v>
      </c>
      <c r="I127" s="116" t="s">
        <v>1017</v>
      </c>
      <c r="J127" s="116">
        <v>2.0</v>
      </c>
      <c r="K127" s="116">
        <v>60.0</v>
      </c>
      <c r="L127" s="119"/>
      <c r="M127" s="115"/>
      <c r="N127" s="115"/>
      <c r="O127" s="115"/>
      <c r="P127" s="115"/>
      <c r="Q127" s="115"/>
      <c r="R127" s="115"/>
      <c r="S127" s="115"/>
      <c r="T127" s="115"/>
      <c r="U127" s="115"/>
      <c r="V127" s="115"/>
      <c r="W127" s="115"/>
      <c r="X127" s="115"/>
      <c r="Y127" s="115"/>
      <c r="Z127" s="115"/>
      <c r="AA127" s="115"/>
    </row>
    <row r="128">
      <c r="A128" s="116">
        <v>5.0</v>
      </c>
      <c r="B128" s="117">
        <v>2024.0</v>
      </c>
      <c r="C128" s="117" t="s">
        <v>906</v>
      </c>
      <c r="D128" s="116" t="s">
        <v>1002</v>
      </c>
      <c r="E128" s="118" t="str">
        <f t="shared" si="5"/>
        <v>Gò Vấp</v>
      </c>
      <c r="F128" s="117" t="s">
        <v>1020</v>
      </c>
      <c r="G128" s="116">
        <v>16.0</v>
      </c>
      <c r="H128" s="116" t="s">
        <v>1018</v>
      </c>
      <c r="I128" s="116" t="s">
        <v>1019</v>
      </c>
      <c r="J128" s="116">
        <v>2.0</v>
      </c>
      <c r="K128" s="116">
        <v>60.0</v>
      </c>
      <c r="L128" s="119"/>
      <c r="M128" s="115"/>
      <c r="N128" s="115"/>
      <c r="O128" s="115"/>
      <c r="P128" s="115"/>
      <c r="Q128" s="115"/>
      <c r="R128" s="115"/>
      <c r="S128" s="115"/>
      <c r="T128" s="115"/>
      <c r="U128" s="115"/>
      <c r="V128" s="115"/>
      <c r="W128" s="115"/>
      <c r="X128" s="115"/>
      <c r="Y128" s="115"/>
      <c r="Z128" s="115"/>
      <c r="AA128" s="115"/>
    </row>
    <row r="129">
      <c r="A129" s="116">
        <v>2.0</v>
      </c>
      <c r="B129" s="116">
        <v>2025.0</v>
      </c>
      <c r="C129" s="116" t="s">
        <v>1021</v>
      </c>
      <c r="D129" s="116" t="s">
        <v>1002</v>
      </c>
      <c r="E129" s="118" t="str">
        <f t="shared" si="5"/>
        <v>Trung Sơn</v>
      </c>
      <c r="F129" s="116" t="s">
        <v>1022</v>
      </c>
      <c r="G129" s="116">
        <v>7.0</v>
      </c>
      <c r="H129" s="116" t="s">
        <v>914</v>
      </c>
      <c r="I129" s="116" t="s">
        <v>915</v>
      </c>
      <c r="J129" s="116">
        <v>3.0</v>
      </c>
      <c r="K129" s="116">
        <v>60.0</v>
      </c>
      <c r="L129" s="119"/>
      <c r="M129" s="115"/>
      <c r="N129" s="115"/>
      <c r="O129" s="115"/>
      <c r="P129" s="115"/>
      <c r="Q129" s="115"/>
      <c r="R129" s="115"/>
      <c r="S129" s="115"/>
      <c r="T129" s="115"/>
      <c r="U129" s="115"/>
      <c r="V129" s="115"/>
      <c r="W129" s="115"/>
      <c r="X129" s="115"/>
      <c r="Y129" s="115"/>
      <c r="Z129" s="115"/>
      <c r="AA129" s="115"/>
    </row>
    <row r="130">
      <c r="A130" s="116">
        <v>2.0</v>
      </c>
      <c r="B130" s="116">
        <v>2025.0</v>
      </c>
      <c r="C130" s="116" t="s">
        <v>1021</v>
      </c>
      <c r="D130" s="116" t="s">
        <v>1002</v>
      </c>
      <c r="E130" s="118" t="str">
        <f t="shared" si="5"/>
        <v>Trung Sơn</v>
      </c>
      <c r="F130" s="116" t="s">
        <v>1022</v>
      </c>
      <c r="G130" s="116">
        <v>7.0</v>
      </c>
      <c r="H130" s="116" t="s">
        <v>1023</v>
      </c>
      <c r="I130" s="116" t="s">
        <v>1024</v>
      </c>
      <c r="J130" s="116">
        <v>2.0</v>
      </c>
      <c r="K130" s="116">
        <v>45.0</v>
      </c>
      <c r="L130" s="119"/>
      <c r="M130" s="115"/>
      <c r="N130" s="115"/>
      <c r="O130" s="115"/>
      <c r="P130" s="115"/>
      <c r="Q130" s="115"/>
      <c r="R130" s="115"/>
      <c r="S130" s="115"/>
      <c r="T130" s="115"/>
      <c r="U130" s="115"/>
      <c r="V130" s="115"/>
      <c r="W130" s="115"/>
      <c r="X130" s="115"/>
      <c r="Y130" s="115"/>
      <c r="Z130" s="115"/>
      <c r="AA130" s="115"/>
    </row>
    <row r="131">
      <c r="A131" s="116">
        <v>2.0</v>
      </c>
      <c r="B131" s="116">
        <v>2025.0</v>
      </c>
      <c r="C131" s="116" t="s">
        <v>1021</v>
      </c>
      <c r="D131" s="116" t="s">
        <v>1002</v>
      </c>
      <c r="E131" s="118" t="str">
        <f t="shared" si="5"/>
        <v>Trung Sơn</v>
      </c>
      <c r="F131" s="116" t="s">
        <v>1025</v>
      </c>
      <c r="G131" s="116">
        <v>1.0</v>
      </c>
      <c r="H131" s="116" t="s">
        <v>914</v>
      </c>
      <c r="I131" s="116" t="s">
        <v>915</v>
      </c>
      <c r="J131" s="116">
        <v>3.0</v>
      </c>
      <c r="K131" s="116">
        <v>60.0</v>
      </c>
      <c r="L131" s="119"/>
      <c r="M131" s="115"/>
      <c r="N131" s="115"/>
      <c r="O131" s="115"/>
      <c r="P131" s="115"/>
      <c r="Q131" s="115"/>
      <c r="R131" s="115"/>
      <c r="S131" s="115"/>
      <c r="T131" s="115"/>
      <c r="U131" s="115"/>
      <c r="V131" s="115"/>
      <c r="W131" s="115"/>
      <c r="X131" s="115"/>
      <c r="Y131" s="115"/>
      <c r="Z131" s="115"/>
      <c r="AA131" s="115"/>
    </row>
    <row r="132">
      <c r="A132" s="116">
        <v>2.0</v>
      </c>
      <c r="B132" s="116">
        <v>2025.0</v>
      </c>
      <c r="C132" s="116" t="s">
        <v>1021</v>
      </c>
      <c r="D132" s="116" t="s">
        <v>1002</v>
      </c>
      <c r="E132" s="118" t="str">
        <f t="shared" si="5"/>
        <v>Trung Sơn</v>
      </c>
      <c r="F132" s="116" t="s">
        <v>1025</v>
      </c>
      <c r="G132" s="116">
        <v>1.0</v>
      </c>
      <c r="H132" s="116" t="s">
        <v>1023</v>
      </c>
      <c r="I132" s="116" t="s">
        <v>1024</v>
      </c>
      <c r="J132" s="116">
        <v>2.0</v>
      </c>
      <c r="K132" s="116">
        <v>45.0</v>
      </c>
      <c r="L132" s="119"/>
      <c r="M132" s="115"/>
      <c r="N132" s="115"/>
      <c r="O132" s="115"/>
      <c r="P132" s="115"/>
      <c r="Q132" s="115"/>
      <c r="R132" s="115"/>
      <c r="S132" s="115"/>
      <c r="T132" s="115"/>
      <c r="U132" s="115"/>
      <c r="V132" s="115"/>
      <c r="W132" s="115"/>
      <c r="X132" s="115"/>
      <c r="Y132" s="115"/>
      <c r="Z132" s="115"/>
      <c r="AA132" s="115"/>
    </row>
    <row r="133">
      <c r="A133" s="116">
        <v>2.0</v>
      </c>
      <c r="B133" s="116">
        <v>2025.0</v>
      </c>
      <c r="C133" s="116" t="s">
        <v>1021</v>
      </c>
      <c r="D133" s="116" t="s">
        <v>1002</v>
      </c>
      <c r="E133" s="118" t="str">
        <f t="shared" si="5"/>
        <v>Gò Vấp</v>
      </c>
      <c r="F133" s="116" t="s">
        <v>1026</v>
      </c>
      <c r="G133" s="116">
        <v>4.0</v>
      </c>
      <c r="H133" s="116" t="s">
        <v>914</v>
      </c>
      <c r="I133" s="116" t="s">
        <v>915</v>
      </c>
      <c r="J133" s="116">
        <v>3.0</v>
      </c>
      <c r="K133" s="116">
        <v>60.0</v>
      </c>
      <c r="L133" s="119"/>
      <c r="M133" s="115"/>
      <c r="N133" s="115"/>
      <c r="O133" s="115"/>
      <c r="P133" s="115"/>
      <c r="Q133" s="115"/>
      <c r="R133" s="115"/>
      <c r="S133" s="115"/>
      <c r="T133" s="115"/>
      <c r="U133" s="115"/>
      <c r="V133" s="115"/>
      <c r="W133" s="115"/>
      <c r="X133" s="115"/>
      <c r="Y133" s="115"/>
      <c r="Z133" s="115"/>
      <c r="AA133" s="115"/>
    </row>
    <row r="134">
      <c r="A134" s="116">
        <v>2.0</v>
      </c>
      <c r="B134" s="116">
        <v>2025.0</v>
      </c>
      <c r="C134" s="116" t="s">
        <v>1021</v>
      </c>
      <c r="D134" s="116" t="s">
        <v>1002</v>
      </c>
      <c r="E134" s="118" t="str">
        <f t="shared" si="5"/>
        <v>Gò Vấp</v>
      </c>
      <c r="F134" s="116" t="s">
        <v>1026</v>
      </c>
      <c r="G134" s="116">
        <v>4.0</v>
      </c>
      <c r="H134" s="116" t="s">
        <v>1023</v>
      </c>
      <c r="I134" s="116" t="s">
        <v>1024</v>
      </c>
      <c r="J134" s="116">
        <v>2.0</v>
      </c>
      <c r="K134" s="116">
        <v>45.0</v>
      </c>
      <c r="L134" s="119"/>
      <c r="M134" s="115"/>
      <c r="N134" s="115"/>
      <c r="O134" s="115"/>
      <c r="P134" s="115"/>
      <c r="Q134" s="115"/>
      <c r="R134" s="115"/>
      <c r="S134" s="115"/>
      <c r="T134" s="115"/>
      <c r="U134" s="115"/>
      <c r="V134" s="115"/>
      <c r="W134" s="115"/>
      <c r="X134" s="115"/>
      <c r="Y134" s="115"/>
      <c r="Z134" s="115"/>
      <c r="AA134" s="115"/>
    </row>
    <row r="135">
      <c r="A135" s="116">
        <v>2.0</v>
      </c>
      <c r="B135" s="116">
        <v>2025.0</v>
      </c>
      <c r="C135" s="116" t="s">
        <v>893</v>
      </c>
      <c r="D135" s="116" t="s">
        <v>1002</v>
      </c>
      <c r="E135" s="118" t="str">
        <f t="shared" si="5"/>
        <v>Trung Sơn</v>
      </c>
      <c r="F135" s="116" t="s">
        <v>1027</v>
      </c>
      <c r="G135" s="116">
        <v>18.0</v>
      </c>
      <c r="H135" s="116" t="s">
        <v>1028</v>
      </c>
      <c r="I135" s="116" t="s">
        <v>1029</v>
      </c>
      <c r="J135" s="116">
        <v>3.0</v>
      </c>
      <c r="K135" s="116">
        <v>75.0</v>
      </c>
      <c r="L135" s="119"/>
      <c r="M135" s="115"/>
      <c r="N135" s="115"/>
      <c r="O135" s="115"/>
      <c r="P135" s="115"/>
      <c r="Q135" s="115"/>
      <c r="R135" s="115"/>
      <c r="S135" s="115"/>
      <c r="T135" s="115"/>
      <c r="U135" s="115"/>
      <c r="V135" s="115"/>
      <c r="W135" s="115"/>
      <c r="X135" s="115"/>
      <c r="Y135" s="115"/>
      <c r="Z135" s="115"/>
      <c r="AA135" s="115"/>
    </row>
    <row r="136">
      <c r="A136" s="116">
        <v>2.0</v>
      </c>
      <c r="B136" s="116">
        <v>2025.0</v>
      </c>
      <c r="C136" s="116" t="s">
        <v>893</v>
      </c>
      <c r="D136" s="116" t="s">
        <v>1002</v>
      </c>
      <c r="E136" s="118" t="str">
        <f t="shared" si="5"/>
        <v>Trung Sơn</v>
      </c>
      <c r="F136" s="116" t="s">
        <v>1027</v>
      </c>
      <c r="G136" s="116">
        <v>18.0</v>
      </c>
      <c r="H136" s="116" t="s">
        <v>1030</v>
      </c>
      <c r="I136" s="116" t="s">
        <v>1031</v>
      </c>
      <c r="J136" s="116">
        <v>3.0</v>
      </c>
      <c r="K136" s="116">
        <v>75.0</v>
      </c>
      <c r="L136" s="119"/>
      <c r="M136" s="115"/>
      <c r="N136" s="115"/>
      <c r="O136" s="115"/>
      <c r="P136" s="115"/>
      <c r="Q136" s="115"/>
      <c r="R136" s="115"/>
      <c r="S136" s="115"/>
      <c r="T136" s="115"/>
      <c r="U136" s="115"/>
      <c r="V136" s="115"/>
      <c r="W136" s="115"/>
      <c r="X136" s="115"/>
      <c r="Y136" s="115"/>
      <c r="Z136" s="115"/>
      <c r="AA136" s="115"/>
    </row>
    <row r="137">
      <c r="A137" s="116">
        <v>2.0</v>
      </c>
      <c r="B137" s="116">
        <v>2025.0</v>
      </c>
      <c r="C137" s="116" t="s">
        <v>893</v>
      </c>
      <c r="D137" s="116" t="s">
        <v>1002</v>
      </c>
      <c r="E137" s="118" t="str">
        <f t="shared" si="5"/>
        <v>Gò Vấp</v>
      </c>
      <c r="F137" s="116" t="s">
        <v>1032</v>
      </c>
      <c r="G137" s="116">
        <v>13.0</v>
      </c>
      <c r="H137" s="116" t="s">
        <v>1028</v>
      </c>
      <c r="I137" s="116" t="s">
        <v>1029</v>
      </c>
      <c r="J137" s="116">
        <v>3.0</v>
      </c>
      <c r="K137" s="116">
        <v>75.0</v>
      </c>
      <c r="L137" s="119"/>
      <c r="M137" s="115"/>
      <c r="N137" s="115"/>
      <c r="O137" s="115"/>
      <c r="P137" s="115"/>
      <c r="Q137" s="115"/>
      <c r="R137" s="115"/>
      <c r="S137" s="115"/>
      <c r="T137" s="115"/>
      <c r="U137" s="115"/>
      <c r="V137" s="115"/>
      <c r="W137" s="115"/>
      <c r="X137" s="115"/>
      <c r="Y137" s="115"/>
      <c r="Z137" s="115"/>
      <c r="AA137" s="115"/>
    </row>
    <row r="138">
      <c r="A138" s="116">
        <v>2.0</v>
      </c>
      <c r="B138" s="116">
        <v>2025.0</v>
      </c>
      <c r="C138" s="116" t="s">
        <v>893</v>
      </c>
      <c r="D138" s="116" t="s">
        <v>1002</v>
      </c>
      <c r="E138" s="118" t="str">
        <f t="shared" si="5"/>
        <v>Gò Vấp</v>
      </c>
      <c r="F138" s="116" t="s">
        <v>1032</v>
      </c>
      <c r="G138" s="116">
        <v>13.0</v>
      </c>
      <c r="H138" s="116" t="s">
        <v>1030</v>
      </c>
      <c r="I138" s="116" t="s">
        <v>1031</v>
      </c>
      <c r="J138" s="116">
        <v>3.0</v>
      </c>
      <c r="K138" s="116">
        <v>75.0</v>
      </c>
      <c r="L138" s="119"/>
      <c r="M138" s="115"/>
      <c r="N138" s="115"/>
      <c r="O138" s="115"/>
      <c r="P138" s="115"/>
      <c r="Q138" s="115"/>
      <c r="R138" s="115"/>
      <c r="S138" s="115"/>
      <c r="T138" s="115"/>
      <c r="U138" s="115"/>
      <c r="V138" s="115"/>
      <c r="W138" s="115"/>
      <c r="X138" s="115"/>
      <c r="Y138" s="115"/>
      <c r="Z138" s="115"/>
      <c r="AA138" s="115"/>
    </row>
    <row r="139">
      <c r="A139" s="116">
        <v>2.0</v>
      </c>
      <c r="B139" s="116">
        <v>2025.0</v>
      </c>
      <c r="C139" s="116" t="s">
        <v>906</v>
      </c>
      <c r="D139" s="116" t="s">
        <v>1002</v>
      </c>
      <c r="E139" s="118" t="str">
        <f t="shared" si="5"/>
        <v>Gò Vấp</v>
      </c>
      <c r="F139" s="116" t="s">
        <v>1033</v>
      </c>
      <c r="G139" s="116">
        <v>13.0</v>
      </c>
      <c r="H139" s="116" t="s">
        <v>1034</v>
      </c>
      <c r="I139" s="116" t="s">
        <v>1029</v>
      </c>
      <c r="J139" s="116">
        <v>3.0</v>
      </c>
      <c r="K139" s="116">
        <v>75.0</v>
      </c>
      <c r="L139" s="119"/>
      <c r="M139" s="115"/>
      <c r="N139" s="115"/>
      <c r="O139" s="115"/>
      <c r="P139" s="115"/>
      <c r="Q139" s="115"/>
      <c r="R139" s="115"/>
      <c r="S139" s="115"/>
      <c r="T139" s="115"/>
      <c r="U139" s="115"/>
      <c r="V139" s="115"/>
      <c r="W139" s="115"/>
      <c r="X139" s="115"/>
      <c r="Y139" s="115"/>
      <c r="Z139" s="115"/>
      <c r="AA139" s="115"/>
    </row>
    <row r="140">
      <c r="A140" s="116">
        <v>2.0</v>
      </c>
      <c r="B140" s="116">
        <v>2025.0</v>
      </c>
      <c r="C140" s="116" t="s">
        <v>906</v>
      </c>
      <c r="D140" s="116" t="s">
        <v>1002</v>
      </c>
      <c r="E140" s="118" t="str">
        <f t="shared" si="5"/>
        <v>Gò Vấp</v>
      </c>
      <c r="F140" s="116" t="s">
        <v>1033</v>
      </c>
      <c r="G140" s="116">
        <v>13.0</v>
      </c>
      <c r="H140" s="116" t="s">
        <v>1035</v>
      </c>
      <c r="I140" s="116" t="s">
        <v>1031</v>
      </c>
      <c r="J140" s="116">
        <v>3.0</v>
      </c>
      <c r="K140" s="116">
        <v>75.0</v>
      </c>
      <c r="L140" s="119"/>
      <c r="M140" s="115"/>
      <c r="N140" s="115"/>
      <c r="O140" s="115"/>
      <c r="P140" s="115"/>
      <c r="Q140" s="115"/>
      <c r="R140" s="115"/>
      <c r="S140" s="115"/>
      <c r="T140" s="115"/>
      <c r="U140" s="115"/>
      <c r="V140" s="115"/>
      <c r="W140" s="115"/>
      <c r="X140" s="115"/>
      <c r="Y140" s="115"/>
      <c r="Z140" s="115"/>
      <c r="AA140" s="115"/>
    </row>
    <row r="141">
      <c r="A141" s="116">
        <v>2.0</v>
      </c>
      <c r="B141" s="116">
        <v>2025.0</v>
      </c>
      <c r="C141" s="116" t="s">
        <v>906</v>
      </c>
      <c r="D141" s="116" t="s">
        <v>1002</v>
      </c>
      <c r="E141" s="118" t="str">
        <f t="shared" si="5"/>
        <v>Gò Vấp</v>
      </c>
      <c r="F141" s="116" t="s">
        <v>1033</v>
      </c>
      <c r="G141" s="116">
        <v>13.0</v>
      </c>
      <c r="H141" s="116" t="s">
        <v>1023</v>
      </c>
      <c r="I141" s="116" t="s">
        <v>1024</v>
      </c>
      <c r="J141" s="116">
        <v>2.0</v>
      </c>
      <c r="K141" s="116">
        <v>45.0</v>
      </c>
      <c r="L141" s="119"/>
      <c r="M141" s="115"/>
      <c r="N141" s="115"/>
      <c r="O141" s="115"/>
      <c r="P141" s="115"/>
      <c r="Q141" s="115"/>
      <c r="R141" s="115"/>
      <c r="S141" s="115"/>
      <c r="T141" s="115"/>
      <c r="U141" s="115"/>
      <c r="V141" s="115"/>
      <c r="W141" s="115"/>
      <c r="X141" s="115"/>
      <c r="Y141" s="115"/>
      <c r="Z141" s="115"/>
      <c r="AA141" s="115"/>
    </row>
    <row r="142">
      <c r="A142" s="116">
        <v>2.0</v>
      </c>
      <c r="B142" s="116">
        <v>2025.0</v>
      </c>
      <c r="C142" s="116" t="s">
        <v>906</v>
      </c>
      <c r="D142" s="116" t="s">
        <v>1002</v>
      </c>
      <c r="E142" s="118" t="str">
        <f t="shared" si="5"/>
        <v>Gò Vấp</v>
      </c>
      <c r="F142" s="116" t="s">
        <v>1033</v>
      </c>
      <c r="G142" s="116">
        <v>13.0</v>
      </c>
      <c r="H142" s="116" t="s">
        <v>1036</v>
      </c>
      <c r="I142" s="116" t="s">
        <v>1037</v>
      </c>
      <c r="J142" s="116">
        <v>3.0</v>
      </c>
      <c r="K142" s="116">
        <v>75.0</v>
      </c>
      <c r="L142" s="119"/>
      <c r="M142" s="115"/>
      <c r="N142" s="115"/>
      <c r="O142" s="115"/>
      <c r="P142" s="115"/>
      <c r="Q142" s="115"/>
      <c r="R142" s="115"/>
      <c r="S142" s="115"/>
      <c r="T142" s="115"/>
      <c r="U142" s="115"/>
      <c r="V142" s="115"/>
      <c r="W142" s="115"/>
      <c r="X142" s="115"/>
      <c r="Y142" s="115"/>
      <c r="Z142" s="115"/>
      <c r="AA142" s="115"/>
    </row>
    <row r="143">
      <c r="A143" s="116">
        <v>2.0</v>
      </c>
      <c r="B143" s="116">
        <v>2025.0</v>
      </c>
      <c r="C143" s="116" t="s">
        <v>906</v>
      </c>
      <c r="D143" s="116" t="s">
        <v>1002</v>
      </c>
      <c r="E143" s="118" t="str">
        <f t="shared" si="5"/>
        <v>Trung Sơn</v>
      </c>
      <c r="F143" s="116" t="s">
        <v>1038</v>
      </c>
      <c r="G143" s="116">
        <v>22.0</v>
      </c>
      <c r="H143" s="116" t="s">
        <v>1034</v>
      </c>
      <c r="I143" s="116" t="s">
        <v>1029</v>
      </c>
      <c r="J143" s="116">
        <v>3.0</v>
      </c>
      <c r="K143" s="116">
        <v>75.0</v>
      </c>
      <c r="L143" s="119"/>
      <c r="M143" s="115"/>
      <c r="N143" s="115"/>
      <c r="O143" s="115"/>
      <c r="P143" s="115"/>
      <c r="Q143" s="115"/>
      <c r="R143" s="115"/>
      <c r="S143" s="115"/>
      <c r="T143" s="115"/>
      <c r="U143" s="115"/>
      <c r="V143" s="115"/>
      <c r="W143" s="115"/>
      <c r="X143" s="115"/>
      <c r="Y143" s="115"/>
      <c r="Z143" s="115"/>
      <c r="AA143" s="115"/>
    </row>
    <row r="144">
      <c r="A144" s="116">
        <v>2.0</v>
      </c>
      <c r="B144" s="116">
        <v>2025.0</v>
      </c>
      <c r="C144" s="116" t="s">
        <v>906</v>
      </c>
      <c r="D144" s="116" t="s">
        <v>1002</v>
      </c>
      <c r="E144" s="118" t="str">
        <f t="shared" si="5"/>
        <v>Trung Sơn</v>
      </c>
      <c r="F144" s="116" t="s">
        <v>1038</v>
      </c>
      <c r="G144" s="116">
        <v>22.0</v>
      </c>
      <c r="H144" s="116" t="s">
        <v>1035</v>
      </c>
      <c r="I144" s="116" t="s">
        <v>1031</v>
      </c>
      <c r="J144" s="116">
        <v>3.0</v>
      </c>
      <c r="K144" s="116">
        <v>75.0</v>
      </c>
      <c r="L144" s="119"/>
      <c r="M144" s="115"/>
      <c r="N144" s="115"/>
      <c r="O144" s="115"/>
      <c r="P144" s="115"/>
      <c r="Q144" s="115"/>
      <c r="R144" s="115"/>
      <c r="S144" s="115"/>
      <c r="T144" s="115"/>
      <c r="U144" s="115"/>
      <c r="V144" s="115"/>
      <c r="W144" s="115"/>
      <c r="X144" s="115"/>
      <c r="Y144" s="115"/>
      <c r="Z144" s="115"/>
      <c r="AA144" s="115"/>
    </row>
    <row r="145">
      <c r="A145" s="116">
        <v>2.0</v>
      </c>
      <c r="B145" s="116">
        <v>2025.0</v>
      </c>
      <c r="C145" s="116" t="s">
        <v>906</v>
      </c>
      <c r="D145" s="116" t="s">
        <v>1002</v>
      </c>
      <c r="E145" s="118" t="str">
        <f t="shared" si="5"/>
        <v>Trung Sơn</v>
      </c>
      <c r="F145" s="116" t="s">
        <v>1038</v>
      </c>
      <c r="G145" s="116">
        <v>22.0</v>
      </c>
      <c r="H145" s="116" t="s">
        <v>1023</v>
      </c>
      <c r="I145" s="116" t="s">
        <v>1024</v>
      </c>
      <c r="J145" s="116">
        <v>2.0</v>
      </c>
      <c r="K145" s="116">
        <v>45.0</v>
      </c>
      <c r="L145" s="119"/>
      <c r="M145" s="115"/>
      <c r="N145" s="115"/>
      <c r="O145" s="115"/>
      <c r="P145" s="115"/>
      <c r="Q145" s="115"/>
      <c r="R145" s="115"/>
      <c r="S145" s="115"/>
      <c r="T145" s="115"/>
      <c r="U145" s="115"/>
      <c r="V145" s="115"/>
      <c r="W145" s="115"/>
      <c r="X145" s="115"/>
      <c r="Y145" s="115"/>
      <c r="Z145" s="115"/>
      <c r="AA145" s="115"/>
    </row>
    <row r="146">
      <c r="A146" s="116">
        <v>2.0</v>
      </c>
      <c r="B146" s="116">
        <v>2025.0</v>
      </c>
      <c r="C146" s="116" t="s">
        <v>906</v>
      </c>
      <c r="D146" s="116" t="s">
        <v>1002</v>
      </c>
      <c r="E146" s="118" t="str">
        <f t="shared" si="5"/>
        <v>Trung Sơn</v>
      </c>
      <c r="F146" s="116" t="s">
        <v>1038</v>
      </c>
      <c r="G146" s="116">
        <v>22.0</v>
      </c>
      <c r="H146" s="116" t="s">
        <v>1036</v>
      </c>
      <c r="I146" s="116" t="s">
        <v>1037</v>
      </c>
      <c r="J146" s="116">
        <v>3.0</v>
      </c>
      <c r="K146" s="116">
        <v>75.0</v>
      </c>
      <c r="L146" s="119"/>
      <c r="M146" s="115"/>
      <c r="N146" s="115"/>
      <c r="O146" s="115"/>
      <c r="P146" s="115"/>
      <c r="Q146" s="115"/>
      <c r="R146" s="115"/>
      <c r="S146" s="115"/>
      <c r="T146" s="115"/>
      <c r="U146" s="115"/>
      <c r="V146" s="115"/>
      <c r="W146" s="115"/>
      <c r="X146" s="115"/>
      <c r="Y146" s="115"/>
      <c r="Z146" s="115"/>
      <c r="AA146" s="115"/>
    </row>
    <row r="147">
      <c r="A147" s="124" t="s">
        <v>1039</v>
      </c>
      <c r="B147" s="125"/>
      <c r="C147" s="125"/>
      <c r="D147" s="125"/>
      <c r="E147" s="114"/>
      <c r="F147" s="125"/>
      <c r="G147" s="125"/>
      <c r="H147" s="125"/>
      <c r="I147" s="125"/>
      <c r="J147" s="125"/>
      <c r="K147" s="125"/>
      <c r="L147" s="114"/>
      <c r="M147" s="115"/>
      <c r="N147" s="115"/>
      <c r="O147" s="115"/>
      <c r="P147" s="115"/>
      <c r="Q147" s="115"/>
      <c r="R147" s="115"/>
      <c r="S147" s="115"/>
      <c r="T147" s="115"/>
      <c r="U147" s="115"/>
      <c r="V147" s="115"/>
      <c r="W147" s="115"/>
      <c r="X147" s="115"/>
      <c r="Y147" s="115"/>
      <c r="Z147" s="115"/>
      <c r="AA147" s="115"/>
    </row>
    <row r="148">
      <c r="A148" s="116">
        <v>5.0</v>
      </c>
      <c r="B148" s="117">
        <v>2024.0</v>
      </c>
      <c r="C148" s="117" t="s">
        <v>906</v>
      </c>
      <c r="D148" s="117" t="s">
        <v>1040</v>
      </c>
      <c r="E148" s="118" t="str">
        <f t="shared" ref="E148:E159" si="6">if(right(F148,1)="G","Gò Vấp","Trung Sơn")</f>
        <v>Trung Sơn</v>
      </c>
      <c r="F148" s="117" t="s">
        <v>1041</v>
      </c>
      <c r="G148" s="116">
        <v>8.0</v>
      </c>
      <c r="H148" s="116" t="s">
        <v>985</v>
      </c>
      <c r="I148" s="116" t="s">
        <v>1042</v>
      </c>
      <c r="J148" s="116">
        <v>4.0</v>
      </c>
      <c r="K148" s="116">
        <v>75.0</v>
      </c>
      <c r="L148" s="119"/>
      <c r="M148" s="115"/>
      <c r="N148" s="115"/>
      <c r="O148" s="115"/>
      <c r="P148" s="115"/>
      <c r="Q148" s="115"/>
      <c r="R148" s="115"/>
      <c r="S148" s="115"/>
      <c r="T148" s="115"/>
      <c r="U148" s="115"/>
      <c r="V148" s="115"/>
      <c r="W148" s="115"/>
      <c r="X148" s="115"/>
      <c r="Y148" s="115"/>
      <c r="Z148" s="115"/>
      <c r="AA148" s="115"/>
    </row>
    <row r="149">
      <c r="A149" s="116">
        <v>5.0</v>
      </c>
      <c r="B149" s="117">
        <v>2024.0</v>
      </c>
      <c r="C149" s="117" t="s">
        <v>906</v>
      </c>
      <c r="D149" s="117" t="s">
        <v>1040</v>
      </c>
      <c r="E149" s="118" t="str">
        <f t="shared" si="6"/>
        <v>Trung Sơn</v>
      </c>
      <c r="F149" s="117" t="s">
        <v>1041</v>
      </c>
      <c r="G149" s="116">
        <v>8.0</v>
      </c>
      <c r="H149" s="116" t="s">
        <v>1043</v>
      </c>
      <c r="I149" s="116" t="s">
        <v>1044</v>
      </c>
      <c r="J149" s="116">
        <v>2.0</v>
      </c>
      <c r="K149" s="116">
        <v>60.0</v>
      </c>
      <c r="L149" s="119"/>
      <c r="M149" s="115"/>
      <c r="N149" s="115"/>
      <c r="O149" s="115"/>
      <c r="P149" s="115"/>
      <c r="Q149" s="115"/>
      <c r="R149" s="115"/>
      <c r="S149" s="115"/>
      <c r="T149" s="115"/>
      <c r="U149" s="115"/>
      <c r="V149" s="115"/>
      <c r="W149" s="115"/>
      <c r="X149" s="115"/>
      <c r="Y149" s="115"/>
      <c r="Z149" s="115"/>
      <c r="AA149" s="115"/>
    </row>
    <row r="150">
      <c r="A150" s="116">
        <v>5.0</v>
      </c>
      <c r="B150" s="117">
        <v>2024.0</v>
      </c>
      <c r="C150" s="117" t="s">
        <v>906</v>
      </c>
      <c r="D150" s="117" t="s">
        <v>1040</v>
      </c>
      <c r="E150" s="118" t="str">
        <f t="shared" si="6"/>
        <v>Trung Sơn</v>
      </c>
      <c r="F150" s="117" t="s">
        <v>1041</v>
      </c>
      <c r="G150" s="116">
        <v>8.0</v>
      </c>
      <c r="H150" s="116" t="s">
        <v>1045</v>
      </c>
      <c r="I150" s="116" t="s">
        <v>1046</v>
      </c>
      <c r="J150" s="116">
        <v>2.0</v>
      </c>
      <c r="K150" s="116">
        <v>60.0</v>
      </c>
      <c r="L150" s="119"/>
      <c r="M150" s="115"/>
      <c r="N150" s="115"/>
      <c r="O150" s="115"/>
      <c r="P150" s="115"/>
      <c r="Q150" s="115"/>
      <c r="R150" s="115"/>
      <c r="S150" s="115"/>
      <c r="T150" s="115"/>
      <c r="U150" s="115"/>
      <c r="V150" s="115"/>
      <c r="W150" s="115"/>
      <c r="X150" s="115"/>
      <c r="Y150" s="115"/>
      <c r="Z150" s="115"/>
      <c r="AA150" s="115"/>
    </row>
    <row r="151">
      <c r="A151" s="116">
        <v>5.0</v>
      </c>
      <c r="B151" s="117">
        <v>2024.0</v>
      </c>
      <c r="C151" s="117" t="s">
        <v>906</v>
      </c>
      <c r="D151" s="117" t="s">
        <v>1040</v>
      </c>
      <c r="E151" s="118" t="str">
        <f t="shared" si="6"/>
        <v>Trung Sơn</v>
      </c>
      <c r="F151" s="117" t="s">
        <v>1041</v>
      </c>
      <c r="G151" s="116">
        <v>8.0</v>
      </c>
      <c r="H151" s="116" t="s">
        <v>1047</v>
      </c>
      <c r="I151" s="116" t="s">
        <v>1048</v>
      </c>
      <c r="J151" s="116">
        <v>3.0</v>
      </c>
      <c r="K151" s="116">
        <v>60.0</v>
      </c>
      <c r="L151" s="119"/>
      <c r="M151" s="115"/>
      <c r="N151" s="115"/>
      <c r="O151" s="115"/>
      <c r="P151" s="115"/>
      <c r="Q151" s="115"/>
      <c r="R151" s="115"/>
      <c r="S151" s="115"/>
      <c r="T151" s="115"/>
      <c r="U151" s="115"/>
      <c r="V151" s="115"/>
      <c r="W151" s="115"/>
      <c r="X151" s="115"/>
      <c r="Y151" s="115"/>
      <c r="Z151" s="115"/>
      <c r="AA151" s="115"/>
    </row>
    <row r="152">
      <c r="A152" s="116">
        <v>5.0</v>
      </c>
      <c r="B152" s="117">
        <v>2024.0</v>
      </c>
      <c r="C152" s="117" t="s">
        <v>906</v>
      </c>
      <c r="D152" s="117" t="s">
        <v>1040</v>
      </c>
      <c r="E152" s="118" t="str">
        <f t="shared" si="6"/>
        <v>Trung Sơn</v>
      </c>
      <c r="F152" s="117" t="s">
        <v>1041</v>
      </c>
      <c r="G152" s="116">
        <v>8.0</v>
      </c>
      <c r="H152" s="116" t="s">
        <v>1049</v>
      </c>
      <c r="I152" s="116" t="s">
        <v>1050</v>
      </c>
      <c r="J152" s="116">
        <v>2.0</v>
      </c>
      <c r="K152" s="116">
        <v>60.0</v>
      </c>
      <c r="L152" s="119"/>
      <c r="M152" s="115"/>
      <c r="N152" s="115"/>
      <c r="O152" s="115"/>
      <c r="P152" s="115"/>
      <c r="Q152" s="115"/>
      <c r="R152" s="115"/>
      <c r="S152" s="115"/>
      <c r="T152" s="115"/>
      <c r="U152" s="115"/>
      <c r="V152" s="115"/>
      <c r="W152" s="115"/>
      <c r="X152" s="115"/>
      <c r="Y152" s="115"/>
      <c r="Z152" s="115"/>
      <c r="AA152" s="115"/>
    </row>
    <row r="153">
      <c r="A153" s="116">
        <v>5.0</v>
      </c>
      <c r="B153" s="117">
        <v>2024.0</v>
      </c>
      <c r="C153" s="117" t="s">
        <v>906</v>
      </c>
      <c r="D153" s="117" t="s">
        <v>1040</v>
      </c>
      <c r="E153" s="118" t="str">
        <f t="shared" si="6"/>
        <v>Trung Sơn</v>
      </c>
      <c r="F153" s="117" t="s">
        <v>1041</v>
      </c>
      <c r="G153" s="116">
        <v>8.0</v>
      </c>
      <c r="H153" s="116" t="s">
        <v>1051</v>
      </c>
      <c r="I153" s="116" t="s">
        <v>1052</v>
      </c>
      <c r="J153" s="116">
        <v>2.0</v>
      </c>
      <c r="K153" s="116">
        <v>60.0</v>
      </c>
      <c r="L153" s="119"/>
      <c r="M153" s="115"/>
      <c r="N153" s="115"/>
      <c r="O153" s="115"/>
      <c r="P153" s="115"/>
      <c r="Q153" s="115"/>
      <c r="R153" s="115"/>
      <c r="S153" s="115"/>
      <c r="T153" s="115"/>
      <c r="U153" s="115"/>
      <c r="V153" s="115"/>
      <c r="W153" s="115"/>
      <c r="X153" s="115"/>
      <c r="Y153" s="115"/>
      <c r="Z153" s="115"/>
      <c r="AA153" s="115"/>
    </row>
    <row r="154">
      <c r="A154" s="116">
        <v>5.0</v>
      </c>
      <c r="B154" s="118">
        <v>2024.0</v>
      </c>
      <c r="C154" s="118" t="s">
        <v>906</v>
      </c>
      <c r="D154" s="118" t="s">
        <v>1040</v>
      </c>
      <c r="E154" s="118" t="str">
        <f t="shared" si="6"/>
        <v>Gò Vấp</v>
      </c>
      <c r="F154" s="118" t="s">
        <v>1053</v>
      </c>
      <c r="G154" s="116">
        <v>6.0</v>
      </c>
      <c r="H154" s="116" t="s">
        <v>985</v>
      </c>
      <c r="I154" s="116" t="s">
        <v>1042</v>
      </c>
      <c r="J154" s="116">
        <v>4.0</v>
      </c>
      <c r="K154" s="116">
        <v>75.0</v>
      </c>
      <c r="L154" s="119"/>
      <c r="M154" s="115"/>
      <c r="N154" s="115"/>
      <c r="O154" s="115"/>
      <c r="P154" s="115"/>
      <c r="Q154" s="115"/>
      <c r="R154" s="115"/>
      <c r="S154" s="115"/>
      <c r="T154" s="115"/>
      <c r="U154" s="115"/>
      <c r="V154" s="115"/>
      <c r="W154" s="115"/>
      <c r="X154" s="115"/>
      <c r="Y154" s="115"/>
      <c r="Z154" s="115"/>
      <c r="AA154" s="115"/>
    </row>
    <row r="155">
      <c r="A155" s="116">
        <v>5.0</v>
      </c>
      <c r="B155" s="117">
        <v>2024.0</v>
      </c>
      <c r="C155" s="117" t="s">
        <v>906</v>
      </c>
      <c r="D155" s="117" t="s">
        <v>1040</v>
      </c>
      <c r="E155" s="118" t="str">
        <f t="shared" si="6"/>
        <v>Gò Vấp</v>
      </c>
      <c r="F155" s="117" t="s">
        <v>1053</v>
      </c>
      <c r="G155" s="116">
        <v>6.0</v>
      </c>
      <c r="H155" s="116" t="s">
        <v>1043</v>
      </c>
      <c r="I155" s="116" t="s">
        <v>1044</v>
      </c>
      <c r="J155" s="116">
        <v>2.0</v>
      </c>
      <c r="K155" s="116">
        <v>60.0</v>
      </c>
      <c r="L155" s="119"/>
      <c r="M155" s="115"/>
      <c r="N155" s="115"/>
      <c r="O155" s="115"/>
      <c r="P155" s="115"/>
      <c r="Q155" s="115"/>
      <c r="R155" s="115"/>
      <c r="S155" s="115"/>
      <c r="T155" s="115"/>
      <c r="U155" s="115"/>
      <c r="V155" s="115"/>
      <c r="W155" s="115"/>
      <c r="X155" s="115"/>
      <c r="Y155" s="115"/>
      <c r="Z155" s="115"/>
      <c r="AA155" s="115"/>
    </row>
    <row r="156">
      <c r="A156" s="116">
        <v>5.0</v>
      </c>
      <c r="B156" s="117">
        <v>2024.0</v>
      </c>
      <c r="C156" s="117" t="s">
        <v>906</v>
      </c>
      <c r="D156" s="117" t="s">
        <v>1040</v>
      </c>
      <c r="E156" s="118" t="str">
        <f t="shared" si="6"/>
        <v>Gò Vấp</v>
      </c>
      <c r="F156" s="117" t="s">
        <v>1053</v>
      </c>
      <c r="G156" s="116">
        <v>6.0</v>
      </c>
      <c r="H156" s="116" t="s">
        <v>1045</v>
      </c>
      <c r="I156" s="116" t="s">
        <v>1046</v>
      </c>
      <c r="J156" s="116">
        <v>2.0</v>
      </c>
      <c r="K156" s="116">
        <v>60.0</v>
      </c>
      <c r="L156" s="119"/>
      <c r="M156" s="115"/>
      <c r="N156" s="115"/>
      <c r="O156" s="115"/>
      <c r="P156" s="115"/>
      <c r="Q156" s="115"/>
      <c r="R156" s="115"/>
      <c r="S156" s="115"/>
      <c r="T156" s="115"/>
      <c r="U156" s="115"/>
      <c r="V156" s="115"/>
      <c r="W156" s="115"/>
      <c r="X156" s="115"/>
      <c r="Y156" s="115"/>
      <c r="Z156" s="115"/>
      <c r="AA156" s="115"/>
    </row>
    <row r="157">
      <c r="A157" s="116">
        <v>5.0</v>
      </c>
      <c r="B157" s="117">
        <v>2024.0</v>
      </c>
      <c r="C157" s="117" t="s">
        <v>906</v>
      </c>
      <c r="D157" s="117" t="s">
        <v>1040</v>
      </c>
      <c r="E157" s="118" t="str">
        <f t="shared" si="6"/>
        <v>Gò Vấp</v>
      </c>
      <c r="F157" s="117" t="s">
        <v>1053</v>
      </c>
      <c r="G157" s="116">
        <v>6.0</v>
      </c>
      <c r="H157" s="116" t="s">
        <v>1047</v>
      </c>
      <c r="I157" s="116" t="s">
        <v>1048</v>
      </c>
      <c r="J157" s="116">
        <v>3.0</v>
      </c>
      <c r="K157" s="116">
        <v>60.0</v>
      </c>
      <c r="L157" s="119"/>
      <c r="M157" s="115"/>
      <c r="N157" s="115"/>
      <c r="O157" s="115"/>
      <c r="P157" s="115"/>
      <c r="Q157" s="115"/>
      <c r="R157" s="115"/>
      <c r="S157" s="115"/>
      <c r="T157" s="115"/>
      <c r="U157" s="115"/>
      <c r="V157" s="115"/>
      <c r="W157" s="115"/>
      <c r="X157" s="115"/>
      <c r="Y157" s="115"/>
      <c r="Z157" s="115"/>
      <c r="AA157" s="115"/>
    </row>
    <row r="158">
      <c r="A158" s="116">
        <v>5.0</v>
      </c>
      <c r="B158" s="117">
        <v>2024.0</v>
      </c>
      <c r="C158" s="117" t="s">
        <v>906</v>
      </c>
      <c r="D158" s="117" t="s">
        <v>1040</v>
      </c>
      <c r="E158" s="118" t="str">
        <f t="shared" si="6"/>
        <v>Gò Vấp</v>
      </c>
      <c r="F158" s="117" t="s">
        <v>1053</v>
      </c>
      <c r="G158" s="116">
        <v>6.0</v>
      </c>
      <c r="H158" s="116" t="s">
        <v>1049</v>
      </c>
      <c r="I158" s="116" t="s">
        <v>1050</v>
      </c>
      <c r="J158" s="116">
        <v>2.0</v>
      </c>
      <c r="K158" s="116">
        <v>60.0</v>
      </c>
      <c r="L158" s="119"/>
      <c r="M158" s="115"/>
      <c r="N158" s="115"/>
      <c r="O158" s="115"/>
      <c r="P158" s="115"/>
      <c r="Q158" s="115"/>
      <c r="R158" s="115"/>
      <c r="S158" s="115"/>
      <c r="T158" s="115"/>
      <c r="U158" s="115"/>
      <c r="V158" s="115"/>
      <c r="W158" s="115"/>
      <c r="X158" s="115"/>
      <c r="Y158" s="115"/>
      <c r="Z158" s="115"/>
      <c r="AA158" s="115"/>
    </row>
    <row r="159">
      <c r="A159" s="116">
        <v>5.0</v>
      </c>
      <c r="B159" s="117">
        <v>2024.0</v>
      </c>
      <c r="C159" s="117" t="s">
        <v>906</v>
      </c>
      <c r="D159" s="117" t="s">
        <v>1040</v>
      </c>
      <c r="E159" s="118" t="str">
        <f t="shared" si="6"/>
        <v>Gò Vấp</v>
      </c>
      <c r="F159" s="117" t="s">
        <v>1053</v>
      </c>
      <c r="G159" s="116">
        <v>6.0</v>
      </c>
      <c r="H159" s="116" t="s">
        <v>1051</v>
      </c>
      <c r="I159" s="116" t="s">
        <v>1052</v>
      </c>
      <c r="J159" s="116">
        <v>2.0</v>
      </c>
      <c r="K159" s="116">
        <v>60.0</v>
      </c>
      <c r="L159" s="119"/>
      <c r="M159" s="115"/>
      <c r="N159" s="115"/>
      <c r="O159" s="115"/>
      <c r="P159" s="115"/>
      <c r="Q159" s="115"/>
      <c r="R159" s="115"/>
      <c r="S159" s="115"/>
      <c r="T159" s="115"/>
      <c r="U159" s="115"/>
      <c r="V159" s="115"/>
      <c r="W159" s="115"/>
      <c r="X159" s="115"/>
      <c r="Y159" s="115"/>
      <c r="Z159" s="115"/>
      <c r="AA159" s="115"/>
    </row>
    <row r="160">
      <c r="A160" s="124" t="s">
        <v>1054</v>
      </c>
      <c r="B160" s="125"/>
      <c r="C160" s="125"/>
      <c r="D160" s="125"/>
      <c r="E160" s="114"/>
      <c r="F160" s="125"/>
      <c r="G160" s="125"/>
      <c r="H160" s="125"/>
      <c r="I160" s="125"/>
      <c r="J160" s="125"/>
      <c r="K160" s="125"/>
      <c r="L160" s="114"/>
      <c r="M160" s="115"/>
      <c r="N160" s="115"/>
      <c r="O160" s="115"/>
      <c r="P160" s="115"/>
      <c r="Q160" s="115"/>
      <c r="R160" s="115"/>
      <c r="S160" s="115"/>
      <c r="T160" s="115"/>
      <c r="U160" s="115"/>
      <c r="V160" s="115"/>
      <c r="W160" s="115"/>
      <c r="X160" s="115"/>
      <c r="Y160" s="115"/>
      <c r="Z160" s="115"/>
      <c r="AA160" s="115"/>
    </row>
    <row r="161">
      <c r="A161" s="116">
        <v>5.0</v>
      </c>
      <c r="B161" s="117">
        <v>2024.0</v>
      </c>
      <c r="C161" s="117" t="s">
        <v>906</v>
      </c>
      <c r="D161" s="117" t="s">
        <v>1055</v>
      </c>
      <c r="E161" s="118" t="str">
        <f t="shared" ref="E161:E182" si="7">if(right(F161,1)="G","Gò Vấp","Trung Sơn")</f>
        <v>Trung Sơn</v>
      </c>
      <c r="F161" s="117" t="s">
        <v>1056</v>
      </c>
      <c r="G161" s="116">
        <v>11.0</v>
      </c>
      <c r="H161" s="116" t="s">
        <v>1057</v>
      </c>
      <c r="I161" s="116" t="s">
        <v>1058</v>
      </c>
      <c r="J161" s="116">
        <v>2.0</v>
      </c>
      <c r="K161" s="116">
        <v>60.0</v>
      </c>
      <c r="L161" s="119"/>
      <c r="M161" s="115"/>
      <c r="N161" s="115"/>
      <c r="O161" s="115"/>
      <c r="P161" s="115"/>
      <c r="Q161" s="115"/>
      <c r="R161" s="115"/>
      <c r="S161" s="115"/>
      <c r="T161" s="115"/>
      <c r="U161" s="115"/>
      <c r="V161" s="115"/>
      <c r="W161" s="115"/>
      <c r="X161" s="115"/>
      <c r="Y161" s="115"/>
      <c r="Z161" s="115"/>
      <c r="AA161" s="115"/>
    </row>
    <row r="162">
      <c r="A162" s="116">
        <v>5.0</v>
      </c>
      <c r="B162" s="117">
        <v>2024.0</v>
      </c>
      <c r="C162" s="117" t="s">
        <v>906</v>
      </c>
      <c r="D162" s="117" t="s">
        <v>1055</v>
      </c>
      <c r="E162" s="118" t="str">
        <f t="shared" si="7"/>
        <v>Trung Sơn</v>
      </c>
      <c r="F162" s="117" t="s">
        <v>1056</v>
      </c>
      <c r="G162" s="116">
        <v>11.0</v>
      </c>
      <c r="H162" s="116" t="s">
        <v>1059</v>
      </c>
      <c r="I162" s="116" t="s">
        <v>1060</v>
      </c>
      <c r="J162" s="116">
        <v>2.0</v>
      </c>
      <c r="K162" s="116">
        <v>60.0</v>
      </c>
      <c r="L162" s="119"/>
      <c r="M162" s="115"/>
      <c r="N162" s="115"/>
      <c r="O162" s="115"/>
      <c r="P162" s="115"/>
      <c r="Q162" s="115"/>
      <c r="R162" s="115"/>
      <c r="S162" s="115"/>
      <c r="T162" s="115"/>
      <c r="U162" s="115"/>
      <c r="V162" s="115"/>
      <c r="W162" s="115"/>
      <c r="X162" s="115"/>
      <c r="Y162" s="115"/>
      <c r="Z162" s="115"/>
      <c r="AA162" s="115"/>
    </row>
    <row r="163">
      <c r="A163" s="116">
        <v>5.0</v>
      </c>
      <c r="B163" s="117">
        <v>2024.0</v>
      </c>
      <c r="C163" s="117" t="s">
        <v>906</v>
      </c>
      <c r="D163" s="117" t="s">
        <v>1055</v>
      </c>
      <c r="E163" s="118" t="str">
        <f t="shared" si="7"/>
        <v>Trung Sơn</v>
      </c>
      <c r="F163" s="117" t="s">
        <v>1056</v>
      </c>
      <c r="G163" s="116">
        <v>11.0</v>
      </c>
      <c r="H163" s="116" t="s">
        <v>1061</v>
      </c>
      <c r="I163" s="116" t="s">
        <v>1062</v>
      </c>
      <c r="J163" s="116">
        <v>3.0</v>
      </c>
      <c r="K163" s="116">
        <v>60.0</v>
      </c>
      <c r="L163" s="119"/>
      <c r="M163" s="115"/>
      <c r="N163" s="115"/>
      <c r="O163" s="115"/>
      <c r="P163" s="115"/>
      <c r="Q163" s="115"/>
      <c r="R163" s="115"/>
      <c r="S163" s="115"/>
      <c r="T163" s="115"/>
      <c r="U163" s="115"/>
      <c r="V163" s="115"/>
      <c r="W163" s="115"/>
      <c r="X163" s="115"/>
      <c r="Y163" s="115"/>
      <c r="Z163" s="115"/>
      <c r="AA163" s="115"/>
    </row>
    <row r="164">
      <c r="A164" s="116">
        <v>5.0</v>
      </c>
      <c r="B164" s="117">
        <v>2024.0</v>
      </c>
      <c r="C164" s="117" t="s">
        <v>906</v>
      </c>
      <c r="D164" s="117" t="s">
        <v>1055</v>
      </c>
      <c r="E164" s="118" t="str">
        <f t="shared" si="7"/>
        <v>Trung Sơn</v>
      </c>
      <c r="F164" s="117" t="s">
        <v>1056</v>
      </c>
      <c r="G164" s="116">
        <v>11.0</v>
      </c>
      <c r="H164" s="116" t="s">
        <v>1063</v>
      </c>
      <c r="I164" s="116" t="s">
        <v>1064</v>
      </c>
      <c r="J164" s="116">
        <v>2.0</v>
      </c>
      <c r="K164" s="116">
        <v>60.0</v>
      </c>
      <c r="L164" s="119"/>
      <c r="M164" s="115"/>
      <c r="N164" s="115"/>
      <c r="O164" s="115"/>
      <c r="P164" s="115"/>
      <c r="Q164" s="115"/>
      <c r="R164" s="115"/>
      <c r="S164" s="115"/>
      <c r="T164" s="115"/>
      <c r="U164" s="115"/>
      <c r="V164" s="115"/>
      <c r="W164" s="115"/>
      <c r="X164" s="115"/>
      <c r="Y164" s="115"/>
      <c r="Z164" s="115"/>
      <c r="AA164" s="115"/>
    </row>
    <row r="165">
      <c r="A165" s="116">
        <v>5.0</v>
      </c>
      <c r="B165" s="117">
        <v>2024.0</v>
      </c>
      <c r="C165" s="117" t="s">
        <v>906</v>
      </c>
      <c r="D165" s="117" t="s">
        <v>1055</v>
      </c>
      <c r="E165" s="118" t="str">
        <f t="shared" si="7"/>
        <v>Trung Sơn</v>
      </c>
      <c r="F165" s="117" t="s">
        <v>1056</v>
      </c>
      <c r="G165" s="116">
        <v>11.0</v>
      </c>
      <c r="H165" s="116" t="s">
        <v>1065</v>
      </c>
      <c r="I165" s="116" t="s">
        <v>1066</v>
      </c>
      <c r="J165" s="116">
        <v>2.0</v>
      </c>
      <c r="K165" s="116">
        <v>60.0</v>
      </c>
      <c r="L165" s="119"/>
      <c r="M165" s="115"/>
      <c r="N165" s="115"/>
      <c r="O165" s="115"/>
      <c r="P165" s="115"/>
      <c r="Q165" s="115"/>
      <c r="R165" s="115"/>
      <c r="S165" s="115"/>
      <c r="T165" s="115"/>
      <c r="U165" s="115"/>
      <c r="V165" s="115"/>
      <c r="W165" s="115"/>
      <c r="X165" s="115"/>
      <c r="Y165" s="115"/>
      <c r="Z165" s="115"/>
      <c r="AA165" s="115"/>
    </row>
    <row r="166">
      <c r="A166" s="116">
        <v>5.0</v>
      </c>
      <c r="B166" s="117">
        <v>2024.0</v>
      </c>
      <c r="C166" s="117" t="s">
        <v>906</v>
      </c>
      <c r="D166" s="117" t="s">
        <v>1055</v>
      </c>
      <c r="E166" s="118" t="str">
        <f t="shared" si="7"/>
        <v>Trung Sơn</v>
      </c>
      <c r="F166" s="117" t="s">
        <v>1056</v>
      </c>
      <c r="G166" s="116">
        <v>11.0</v>
      </c>
      <c r="H166" s="116" t="s">
        <v>1067</v>
      </c>
      <c r="I166" s="116" t="s">
        <v>1068</v>
      </c>
      <c r="J166" s="116">
        <v>2.0</v>
      </c>
      <c r="K166" s="116">
        <v>60.0</v>
      </c>
      <c r="L166" s="119"/>
      <c r="M166" s="115"/>
      <c r="N166" s="115"/>
      <c r="O166" s="115"/>
      <c r="P166" s="115"/>
      <c r="Q166" s="115"/>
      <c r="R166" s="115"/>
      <c r="S166" s="115"/>
      <c r="T166" s="115"/>
      <c r="U166" s="115"/>
      <c r="V166" s="115"/>
      <c r="W166" s="115"/>
      <c r="X166" s="115"/>
      <c r="Y166" s="115"/>
      <c r="Z166" s="115"/>
      <c r="AA166" s="115"/>
    </row>
    <row r="167">
      <c r="A167" s="116">
        <v>5.0</v>
      </c>
      <c r="B167" s="117">
        <v>2024.0</v>
      </c>
      <c r="C167" s="117" t="s">
        <v>906</v>
      </c>
      <c r="D167" s="117" t="s">
        <v>1055</v>
      </c>
      <c r="E167" s="118" t="str">
        <f t="shared" si="7"/>
        <v>Gò Vấp</v>
      </c>
      <c r="F167" s="117" t="s">
        <v>1069</v>
      </c>
      <c r="G167" s="116">
        <v>4.0</v>
      </c>
      <c r="H167" s="116" t="s">
        <v>1057</v>
      </c>
      <c r="I167" s="116" t="s">
        <v>1058</v>
      </c>
      <c r="J167" s="116">
        <v>2.0</v>
      </c>
      <c r="K167" s="116">
        <v>60.0</v>
      </c>
      <c r="L167" s="119"/>
      <c r="M167" s="115"/>
      <c r="N167" s="115"/>
      <c r="O167" s="115"/>
      <c r="P167" s="115"/>
      <c r="Q167" s="115"/>
      <c r="R167" s="115"/>
      <c r="S167" s="115"/>
      <c r="T167" s="115"/>
      <c r="U167" s="115"/>
      <c r="V167" s="115"/>
      <c r="W167" s="115"/>
      <c r="X167" s="115"/>
      <c r="Y167" s="115"/>
      <c r="Z167" s="115"/>
      <c r="AA167" s="115"/>
    </row>
    <row r="168">
      <c r="A168" s="116">
        <v>5.0</v>
      </c>
      <c r="B168" s="117">
        <v>2024.0</v>
      </c>
      <c r="C168" s="117" t="s">
        <v>906</v>
      </c>
      <c r="D168" s="117" t="s">
        <v>1055</v>
      </c>
      <c r="E168" s="118" t="str">
        <f t="shared" si="7"/>
        <v>Gò Vấp</v>
      </c>
      <c r="F168" s="117" t="s">
        <v>1069</v>
      </c>
      <c r="G168" s="116">
        <v>4.0</v>
      </c>
      <c r="H168" s="116" t="s">
        <v>1059</v>
      </c>
      <c r="I168" s="116" t="s">
        <v>1060</v>
      </c>
      <c r="J168" s="116">
        <v>2.0</v>
      </c>
      <c r="K168" s="116">
        <v>60.0</v>
      </c>
      <c r="L168" s="119"/>
      <c r="M168" s="115"/>
      <c r="N168" s="115"/>
      <c r="O168" s="115"/>
      <c r="P168" s="115"/>
      <c r="Q168" s="115"/>
      <c r="R168" s="115"/>
      <c r="S168" s="115"/>
      <c r="T168" s="115"/>
      <c r="U168" s="115"/>
      <c r="V168" s="115"/>
      <c r="W168" s="115"/>
      <c r="X168" s="115"/>
      <c r="Y168" s="115"/>
      <c r="Z168" s="115"/>
      <c r="AA168" s="115"/>
    </row>
    <row r="169">
      <c r="A169" s="116">
        <v>5.0</v>
      </c>
      <c r="B169" s="117">
        <v>2024.0</v>
      </c>
      <c r="C169" s="117" t="s">
        <v>906</v>
      </c>
      <c r="D169" s="117" t="s">
        <v>1055</v>
      </c>
      <c r="E169" s="118" t="str">
        <f t="shared" si="7"/>
        <v>Gò Vấp</v>
      </c>
      <c r="F169" s="117" t="s">
        <v>1069</v>
      </c>
      <c r="G169" s="116">
        <v>4.0</v>
      </c>
      <c r="H169" s="116" t="s">
        <v>1061</v>
      </c>
      <c r="I169" s="116" t="s">
        <v>1062</v>
      </c>
      <c r="J169" s="116">
        <v>3.0</v>
      </c>
      <c r="K169" s="116">
        <v>60.0</v>
      </c>
      <c r="L169" s="119"/>
      <c r="M169" s="115"/>
      <c r="N169" s="115"/>
      <c r="O169" s="115"/>
      <c r="P169" s="115"/>
      <c r="Q169" s="115"/>
      <c r="R169" s="115"/>
      <c r="S169" s="115"/>
      <c r="T169" s="115"/>
      <c r="U169" s="115"/>
      <c r="V169" s="115"/>
      <c r="W169" s="115"/>
      <c r="X169" s="115"/>
      <c r="Y169" s="115"/>
      <c r="Z169" s="115"/>
      <c r="AA169" s="115"/>
    </row>
    <row r="170">
      <c r="A170" s="116">
        <v>5.0</v>
      </c>
      <c r="B170" s="117">
        <v>2024.0</v>
      </c>
      <c r="C170" s="117" t="s">
        <v>906</v>
      </c>
      <c r="D170" s="117" t="s">
        <v>1055</v>
      </c>
      <c r="E170" s="118" t="str">
        <f t="shared" si="7"/>
        <v>Gò Vấp</v>
      </c>
      <c r="F170" s="117" t="s">
        <v>1069</v>
      </c>
      <c r="G170" s="116">
        <v>4.0</v>
      </c>
      <c r="H170" s="116" t="s">
        <v>1063</v>
      </c>
      <c r="I170" s="116" t="s">
        <v>1064</v>
      </c>
      <c r="J170" s="116">
        <v>2.0</v>
      </c>
      <c r="K170" s="116">
        <v>60.0</v>
      </c>
      <c r="L170" s="119"/>
      <c r="M170" s="115"/>
      <c r="N170" s="115"/>
      <c r="O170" s="115"/>
      <c r="P170" s="115"/>
      <c r="Q170" s="115"/>
      <c r="R170" s="115"/>
      <c r="S170" s="115"/>
      <c r="T170" s="115"/>
      <c r="U170" s="115"/>
      <c r="V170" s="115"/>
      <c r="W170" s="115"/>
      <c r="X170" s="115"/>
      <c r="Y170" s="115"/>
      <c r="Z170" s="115"/>
      <c r="AA170" s="115"/>
    </row>
    <row r="171">
      <c r="A171" s="116">
        <v>5.0</v>
      </c>
      <c r="B171" s="117">
        <v>2024.0</v>
      </c>
      <c r="C171" s="117" t="s">
        <v>906</v>
      </c>
      <c r="D171" s="117" t="s">
        <v>1055</v>
      </c>
      <c r="E171" s="118" t="str">
        <f t="shared" si="7"/>
        <v>Gò Vấp</v>
      </c>
      <c r="F171" s="117" t="s">
        <v>1069</v>
      </c>
      <c r="G171" s="116">
        <v>4.0</v>
      </c>
      <c r="H171" s="116" t="s">
        <v>1065</v>
      </c>
      <c r="I171" s="116" t="s">
        <v>1066</v>
      </c>
      <c r="J171" s="116">
        <v>2.0</v>
      </c>
      <c r="K171" s="116">
        <v>60.0</v>
      </c>
      <c r="L171" s="119"/>
      <c r="M171" s="115"/>
      <c r="N171" s="115"/>
      <c r="O171" s="115"/>
      <c r="P171" s="115"/>
      <c r="Q171" s="115"/>
      <c r="R171" s="115"/>
      <c r="S171" s="115"/>
      <c r="T171" s="115"/>
      <c r="U171" s="115"/>
      <c r="V171" s="115"/>
      <c r="W171" s="115"/>
      <c r="X171" s="115"/>
      <c r="Y171" s="115"/>
      <c r="Z171" s="115"/>
      <c r="AA171" s="115"/>
    </row>
    <row r="172">
      <c r="A172" s="116">
        <v>5.0</v>
      </c>
      <c r="B172" s="117">
        <v>2024.0</v>
      </c>
      <c r="C172" s="117" t="s">
        <v>906</v>
      </c>
      <c r="D172" s="117" t="s">
        <v>1055</v>
      </c>
      <c r="E172" s="118" t="str">
        <f t="shared" si="7"/>
        <v>Gò Vấp</v>
      </c>
      <c r="F172" s="117" t="s">
        <v>1069</v>
      </c>
      <c r="G172" s="116">
        <v>4.0</v>
      </c>
      <c r="H172" s="116" t="s">
        <v>1067</v>
      </c>
      <c r="I172" s="116" t="s">
        <v>1068</v>
      </c>
      <c r="J172" s="116">
        <v>2.0</v>
      </c>
      <c r="K172" s="116">
        <v>60.0</v>
      </c>
      <c r="L172" s="119"/>
      <c r="M172" s="115"/>
      <c r="N172" s="115"/>
      <c r="O172" s="115"/>
      <c r="P172" s="115"/>
      <c r="Q172" s="115"/>
      <c r="R172" s="115"/>
      <c r="S172" s="115"/>
      <c r="T172" s="115"/>
      <c r="U172" s="115"/>
      <c r="V172" s="115"/>
      <c r="W172" s="115"/>
      <c r="X172" s="115"/>
      <c r="Y172" s="115"/>
      <c r="Z172" s="115"/>
      <c r="AA172" s="115"/>
    </row>
    <row r="173">
      <c r="A173" s="116">
        <v>2.0</v>
      </c>
      <c r="B173" s="116">
        <v>2025.0</v>
      </c>
      <c r="C173" s="117" t="s">
        <v>906</v>
      </c>
      <c r="D173" s="117" t="s">
        <v>1055</v>
      </c>
      <c r="E173" s="118" t="str">
        <f t="shared" si="7"/>
        <v>Trung Sơn</v>
      </c>
      <c r="F173" s="116" t="s">
        <v>1070</v>
      </c>
      <c r="G173" s="116">
        <v>6.0</v>
      </c>
      <c r="H173" s="116" t="s">
        <v>1071</v>
      </c>
      <c r="I173" s="116" t="s">
        <v>1072</v>
      </c>
      <c r="J173" s="116">
        <v>3.0</v>
      </c>
      <c r="K173" s="116">
        <v>75.0</v>
      </c>
      <c r="L173" s="119"/>
      <c r="M173" s="115"/>
      <c r="N173" s="115"/>
      <c r="O173" s="115"/>
      <c r="P173" s="115"/>
      <c r="Q173" s="115"/>
      <c r="R173" s="115"/>
      <c r="S173" s="115"/>
      <c r="T173" s="115"/>
      <c r="U173" s="115"/>
      <c r="V173" s="115"/>
      <c r="W173" s="115"/>
      <c r="X173" s="115"/>
      <c r="Y173" s="115"/>
      <c r="Z173" s="115"/>
      <c r="AA173" s="115"/>
    </row>
    <row r="174">
      <c r="A174" s="116">
        <v>2.0</v>
      </c>
      <c r="B174" s="116">
        <v>2025.0</v>
      </c>
      <c r="C174" s="117" t="s">
        <v>906</v>
      </c>
      <c r="D174" s="117" t="s">
        <v>1055</v>
      </c>
      <c r="E174" s="118" t="str">
        <f t="shared" si="7"/>
        <v>Trung Sơn</v>
      </c>
      <c r="F174" s="116" t="s">
        <v>1070</v>
      </c>
      <c r="G174" s="116">
        <v>6.0</v>
      </c>
      <c r="H174" s="116" t="s">
        <v>910</v>
      </c>
      <c r="I174" s="116" t="s">
        <v>911</v>
      </c>
      <c r="J174" s="116">
        <v>2.0</v>
      </c>
      <c r="K174" s="116">
        <v>30.0</v>
      </c>
      <c r="L174" s="119"/>
      <c r="M174" s="115"/>
      <c r="N174" s="115"/>
      <c r="O174" s="115"/>
      <c r="P174" s="115"/>
      <c r="Q174" s="115"/>
      <c r="R174" s="115"/>
      <c r="S174" s="115"/>
      <c r="T174" s="115"/>
      <c r="U174" s="115"/>
      <c r="V174" s="115"/>
      <c r="W174" s="115"/>
      <c r="X174" s="115"/>
      <c r="Y174" s="115"/>
      <c r="Z174" s="115"/>
      <c r="AA174" s="115"/>
    </row>
    <row r="175">
      <c r="A175" s="116">
        <v>2.0</v>
      </c>
      <c r="B175" s="116">
        <v>2025.0</v>
      </c>
      <c r="C175" s="117" t="s">
        <v>906</v>
      </c>
      <c r="D175" s="117" t="s">
        <v>1055</v>
      </c>
      <c r="E175" s="118" t="str">
        <f t="shared" si="7"/>
        <v>Trung Sơn</v>
      </c>
      <c r="F175" s="116" t="s">
        <v>1070</v>
      </c>
      <c r="G175" s="116">
        <v>6.0</v>
      </c>
      <c r="H175" s="116" t="s">
        <v>1073</v>
      </c>
      <c r="I175" s="116" t="s">
        <v>1074</v>
      </c>
      <c r="J175" s="116">
        <v>2.0</v>
      </c>
      <c r="K175" s="116">
        <v>60.0</v>
      </c>
      <c r="L175" s="119"/>
      <c r="M175" s="115"/>
      <c r="N175" s="115"/>
      <c r="O175" s="115"/>
      <c r="P175" s="115"/>
      <c r="Q175" s="115"/>
      <c r="R175" s="115"/>
      <c r="S175" s="115"/>
      <c r="T175" s="115"/>
      <c r="U175" s="115"/>
      <c r="V175" s="115"/>
      <c r="W175" s="115"/>
      <c r="X175" s="115"/>
      <c r="Y175" s="115"/>
      <c r="Z175" s="115"/>
      <c r="AA175" s="115"/>
    </row>
    <row r="176">
      <c r="A176" s="116">
        <v>2.0</v>
      </c>
      <c r="B176" s="116">
        <v>2025.0</v>
      </c>
      <c r="C176" s="117" t="s">
        <v>906</v>
      </c>
      <c r="D176" s="117" t="s">
        <v>1055</v>
      </c>
      <c r="E176" s="118" t="str">
        <f t="shared" si="7"/>
        <v>Trung Sơn</v>
      </c>
      <c r="F176" s="116" t="s">
        <v>1070</v>
      </c>
      <c r="G176" s="116">
        <v>6.0</v>
      </c>
      <c r="H176" s="116" t="s">
        <v>1075</v>
      </c>
      <c r="I176" s="116" t="s">
        <v>1076</v>
      </c>
      <c r="J176" s="116">
        <v>2.0</v>
      </c>
      <c r="K176" s="116">
        <v>60.0</v>
      </c>
      <c r="L176" s="119"/>
      <c r="M176" s="115"/>
      <c r="N176" s="115"/>
      <c r="O176" s="115"/>
      <c r="P176" s="115"/>
      <c r="Q176" s="115"/>
      <c r="R176" s="115"/>
      <c r="S176" s="115"/>
      <c r="T176" s="115"/>
      <c r="U176" s="115"/>
      <c r="V176" s="115"/>
      <c r="W176" s="115"/>
      <c r="X176" s="115"/>
      <c r="Y176" s="115"/>
      <c r="Z176" s="115"/>
      <c r="AA176" s="115"/>
    </row>
    <row r="177">
      <c r="A177" s="116">
        <v>2.0</v>
      </c>
      <c r="B177" s="116">
        <v>2025.0</v>
      </c>
      <c r="C177" s="117" t="s">
        <v>906</v>
      </c>
      <c r="D177" s="117" t="s">
        <v>1055</v>
      </c>
      <c r="E177" s="118" t="str">
        <f t="shared" si="7"/>
        <v>Trung Sơn</v>
      </c>
      <c r="F177" s="116" t="s">
        <v>1070</v>
      </c>
      <c r="G177" s="116">
        <v>6.0</v>
      </c>
      <c r="H177" s="116" t="s">
        <v>1077</v>
      </c>
      <c r="I177" s="116" t="s">
        <v>1078</v>
      </c>
      <c r="J177" s="116">
        <v>2.0</v>
      </c>
      <c r="K177" s="116">
        <v>45.0</v>
      </c>
      <c r="L177" s="119"/>
      <c r="M177" s="115"/>
      <c r="N177" s="115"/>
      <c r="O177" s="115"/>
      <c r="P177" s="115"/>
      <c r="Q177" s="115"/>
      <c r="R177" s="115"/>
      <c r="S177" s="115"/>
      <c r="T177" s="115"/>
      <c r="U177" s="115"/>
      <c r="V177" s="115"/>
      <c r="W177" s="115"/>
      <c r="X177" s="115"/>
      <c r="Y177" s="115"/>
      <c r="Z177" s="115"/>
      <c r="AA177" s="115"/>
    </row>
    <row r="178">
      <c r="A178" s="116">
        <v>2.0</v>
      </c>
      <c r="B178" s="116">
        <v>2025.0</v>
      </c>
      <c r="C178" s="117" t="s">
        <v>906</v>
      </c>
      <c r="D178" s="117" t="s">
        <v>1055</v>
      </c>
      <c r="E178" s="118" t="str">
        <f t="shared" si="7"/>
        <v>Gò Vấp</v>
      </c>
      <c r="F178" s="116" t="s">
        <v>1079</v>
      </c>
      <c r="G178" s="116">
        <v>2.0</v>
      </c>
      <c r="H178" s="116" t="s">
        <v>1071</v>
      </c>
      <c r="I178" s="116" t="s">
        <v>1072</v>
      </c>
      <c r="J178" s="116">
        <v>3.0</v>
      </c>
      <c r="K178" s="116">
        <v>75.0</v>
      </c>
      <c r="L178" s="119"/>
      <c r="M178" s="115"/>
      <c r="N178" s="115"/>
      <c r="O178" s="115"/>
      <c r="P178" s="115"/>
      <c r="Q178" s="115"/>
      <c r="R178" s="115"/>
      <c r="S178" s="115"/>
      <c r="T178" s="115"/>
      <c r="U178" s="115"/>
      <c r="V178" s="115"/>
      <c r="W178" s="115"/>
      <c r="X178" s="115"/>
      <c r="Y178" s="115"/>
      <c r="Z178" s="115"/>
      <c r="AA178" s="115"/>
    </row>
    <row r="179">
      <c r="A179" s="116">
        <v>2.0</v>
      </c>
      <c r="B179" s="116">
        <v>2025.0</v>
      </c>
      <c r="C179" s="117" t="s">
        <v>906</v>
      </c>
      <c r="D179" s="117" t="s">
        <v>1055</v>
      </c>
      <c r="E179" s="118" t="str">
        <f t="shared" si="7"/>
        <v>Gò Vấp</v>
      </c>
      <c r="F179" s="116" t="s">
        <v>1079</v>
      </c>
      <c r="G179" s="116">
        <v>2.0</v>
      </c>
      <c r="H179" s="116" t="s">
        <v>910</v>
      </c>
      <c r="I179" s="116" t="s">
        <v>911</v>
      </c>
      <c r="J179" s="116">
        <v>2.0</v>
      </c>
      <c r="K179" s="116">
        <v>30.0</v>
      </c>
      <c r="L179" s="119"/>
      <c r="M179" s="115"/>
      <c r="N179" s="115"/>
      <c r="O179" s="115"/>
      <c r="P179" s="115"/>
      <c r="Q179" s="115"/>
      <c r="R179" s="115"/>
      <c r="S179" s="115"/>
      <c r="T179" s="115"/>
      <c r="U179" s="115"/>
      <c r="V179" s="115"/>
      <c r="W179" s="115"/>
      <c r="X179" s="115"/>
      <c r="Y179" s="115"/>
      <c r="Z179" s="115"/>
      <c r="AA179" s="115"/>
    </row>
    <row r="180">
      <c r="A180" s="116">
        <v>2.0</v>
      </c>
      <c r="B180" s="116">
        <v>2025.0</v>
      </c>
      <c r="C180" s="117" t="s">
        <v>906</v>
      </c>
      <c r="D180" s="117" t="s">
        <v>1055</v>
      </c>
      <c r="E180" s="118" t="str">
        <f t="shared" si="7"/>
        <v>Gò Vấp</v>
      </c>
      <c r="F180" s="116" t="s">
        <v>1079</v>
      </c>
      <c r="G180" s="116">
        <v>2.0</v>
      </c>
      <c r="H180" s="116" t="s">
        <v>1073</v>
      </c>
      <c r="I180" s="116" t="s">
        <v>1074</v>
      </c>
      <c r="J180" s="116">
        <v>2.0</v>
      </c>
      <c r="K180" s="116">
        <v>60.0</v>
      </c>
      <c r="L180" s="119"/>
      <c r="M180" s="115"/>
      <c r="N180" s="115"/>
      <c r="O180" s="115"/>
      <c r="P180" s="115"/>
      <c r="Q180" s="115"/>
      <c r="R180" s="115"/>
      <c r="S180" s="115"/>
      <c r="T180" s="115"/>
      <c r="U180" s="115"/>
      <c r="V180" s="115"/>
      <c r="W180" s="115"/>
      <c r="X180" s="115"/>
      <c r="Y180" s="115"/>
      <c r="Z180" s="115"/>
      <c r="AA180" s="115"/>
    </row>
    <row r="181">
      <c r="A181" s="116">
        <v>2.0</v>
      </c>
      <c r="B181" s="116">
        <v>2025.0</v>
      </c>
      <c r="C181" s="117" t="s">
        <v>906</v>
      </c>
      <c r="D181" s="117" t="s">
        <v>1055</v>
      </c>
      <c r="E181" s="118" t="str">
        <f t="shared" si="7"/>
        <v>Gò Vấp</v>
      </c>
      <c r="F181" s="116" t="s">
        <v>1079</v>
      </c>
      <c r="G181" s="116">
        <v>2.0</v>
      </c>
      <c r="H181" s="116" t="s">
        <v>1075</v>
      </c>
      <c r="I181" s="116" t="s">
        <v>1076</v>
      </c>
      <c r="J181" s="116">
        <v>2.0</v>
      </c>
      <c r="K181" s="116">
        <v>60.0</v>
      </c>
      <c r="L181" s="119"/>
      <c r="M181" s="115"/>
      <c r="N181" s="115"/>
      <c r="O181" s="115"/>
      <c r="P181" s="115"/>
      <c r="Q181" s="115"/>
      <c r="R181" s="115"/>
      <c r="S181" s="115"/>
      <c r="T181" s="115"/>
      <c r="U181" s="115"/>
      <c r="V181" s="115"/>
      <c r="W181" s="115"/>
      <c r="X181" s="115"/>
      <c r="Y181" s="115"/>
      <c r="Z181" s="115"/>
      <c r="AA181" s="115"/>
    </row>
    <row r="182">
      <c r="A182" s="116">
        <v>2.0</v>
      </c>
      <c r="B182" s="116">
        <v>2025.0</v>
      </c>
      <c r="C182" s="117" t="s">
        <v>906</v>
      </c>
      <c r="D182" s="117" t="s">
        <v>1055</v>
      </c>
      <c r="E182" s="118" t="str">
        <f t="shared" si="7"/>
        <v>Gò Vấp</v>
      </c>
      <c r="F182" s="116" t="s">
        <v>1079</v>
      </c>
      <c r="G182" s="116">
        <v>2.0</v>
      </c>
      <c r="H182" s="116" t="s">
        <v>1077</v>
      </c>
      <c r="I182" s="116" t="s">
        <v>1078</v>
      </c>
      <c r="J182" s="116">
        <v>2.0</v>
      </c>
      <c r="K182" s="116">
        <v>45.0</v>
      </c>
      <c r="L182" s="119"/>
      <c r="M182" s="115"/>
      <c r="N182" s="115"/>
      <c r="O182" s="115"/>
      <c r="P182" s="115"/>
      <c r="Q182" s="115"/>
      <c r="R182" s="115"/>
      <c r="S182" s="115"/>
      <c r="T182" s="115"/>
      <c r="U182" s="115"/>
      <c r="V182" s="115"/>
      <c r="W182" s="115"/>
      <c r="X182" s="115"/>
      <c r="Y182" s="115"/>
      <c r="Z182" s="115"/>
      <c r="AA182" s="115"/>
    </row>
    <row r="183">
      <c r="A183" s="124" t="s">
        <v>1080</v>
      </c>
      <c r="B183" s="125"/>
      <c r="C183" s="125"/>
      <c r="D183" s="125"/>
      <c r="E183" s="114"/>
      <c r="F183" s="125"/>
      <c r="G183" s="125"/>
      <c r="H183" s="125"/>
      <c r="I183" s="125"/>
      <c r="J183" s="125"/>
      <c r="K183" s="125"/>
      <c r="L183" s="114"/>
      <c r="M183" s="115"/>
      <c r="N183" s="115"/>
      <c r="O183" s="115"/>
      <c r="P183" s="115"/>
      <c r="Q183" s="115"/>
      <c r="R183" s="115"/>
      <c r="S183" s="115"/>
      <c r="T183" s="115"/>
      <c r="U183" s="115"/>
      <c r="V183" s="115"/>
      <c r="W183" s="115"/>
      <c r="X183" s="115"/>
      <c r="Y183" s="115"/>
      <c r="Z183" s="115"/>
      <c r="AA183" s="115"/>
    </row>
    <row r="184">
      <c r="A184" s="116">
        <v>5.0</v>
      </c>
      <c r="B184" s="117">
        <v>2024.0</v>
      </c>
      <c r="C184" s="117" t="s">
        <v>906</v>
      </c>
      <c r="D184" s="117" t="s">
        <v>1081</v>
      </c>
      <c r="E184" s="118" t="str">
        <f t="shared" ref="E184:E199" si="8">if(right(F184,1)="G","Gò Vấp","Trung Sơn")</f>
        <v>Trung Sơn</v>
      </c>
      <c r="F184" s="117" t="s">
        <v>1082</v>
      </c>
      <c r="G184" s="116">
        <v>10.0</v>
      </c>
      <c r="H184" s="116" t="s">
        <v>1083</v>
      </c>
      <c r="I184" s="116" t="s">
        <v>1084</v>
      </c>
      <c r="J184" s="116">
        <v>2.0</v>
      </c>
      <c r="K184" s="116">
        <v>150.0</v>
      </c>
      <c r="L184" s="119"/>
      <c r="M184" s="115"/>
      <c r="N184" s="115"/>
      <c r="O184" s="115"/>
      <c r="P184" s="115"/>
      <c r="Q184" s="115"/>
      <c r="R184" s="115"/>
      <c r="S184" s="115"/>
      <c r="T184" s="115"/>
      <c r="U184" s="115"/>
      <c r="V184" s="115"/>
      <c r="W184" s="115"/>
      <c r="X184" s="115"/>
      <c r="Y184" s="115"/>
      <c r="Z184" s="115"/>
      <c r="AA184" s="115"/>
    </row>
    <row r="185">
      <c r="A185" s="116">
        <v>5.0</v>
      </c>
      <c r="B185" s="117">
        <v>2024.0</v>
      </c>
      <c r="C185" s="117" t="s">
        <v>906</v>
      </c>
      <c r="D185" s="117" t="s">
        <v>1081</v>
      </c>
      <c r="E185" s="118" t="str">
        <f t="shared" si="8"/>
        <v>Trung Sơn</v>
      </c>
      <c r="F185" s="117" t="s">
        <v>1082</v>
      </c>
      <c r="G185" s="116">
        <v>10.0</v>
      </c>
      <c r="H185" s="116" t="s">
        <v>1085</v>
      </c>
      <c r="I185" s="116" t="s">
        <v>1086</v>
      </c>
      <c r="J185" s="116">
        <v>4.0</v>
      </c>
      <c r="K185" s="116">
        <v>150.0</v>
      </c>
      <c r="L185" s="119"/>
      <c r="M185" s="115"/>
      <c r="N185" s="115"/>
      <c r="O185" s="115"/>
      <c r="P185" s="115"/>
      <c r="Q185" s="115"/>
      <c r="R185" s="115"/>
      <c r="S185" s="115"/>
      <c r="T185" s="115"/>
      <c r="U185" s="115"/>
      <c r="V185" s="115"/>
      <c r="W185" s="115"/>
      <c r="X185" s="115"/>
      <c r="Y185" s="115"/>
      <c r="Z185" s="115"/>
      <c r="AA185" s="115"/>
    </row>
    <row r="186">
      <c r="A186" s="116">
        <v>5.0</v>
      </c>
      <c r="B186" s="117">
        <v>2024.0</v>
      </c>
      <c r="C186" s="117" t="s">
        <v>906</v>
      </c>
      <c r="D186" s="117" t="s">
        <v>1081</v>
      </c>
      <c r="E186" s="118" t="str">
        <f t="shared" si="8"/>
        <v>Trung Sơn</v>
      </c>
      <c r="F186" s="117" t="s">
        <v>1082</v>
      </c>
      <c r="G186" s="116">
        <v>10.0</v>
      </c>
      <c r="H186" s="116" t="s">
        <v>928</v>
      </c>
      <c r="I186" s="116" t="s">
        <v>929</v>
      </c>
      <c r="J186" s="116">
        <v>2.0</v>
      </c>
      <c r="K186" s="116">
        <v>60.0</v>
      </c>
      <c r="L186" s="119"/>
      <c r="M186" s="115"/>
      <c r="N186" s="115"/>
      <c r="O186" s="115"/>
      <c r="P186" s="115"/>
      <c r="Q186" s="115"/>
      <c r="R186" s="115"/>
      <c r="S186" s="115"/>
      <c r="T186" s="115"/>
      <c r="U186" s="115"/>
      <c r="V186" s="115"/>
      <c r="W186" s="115"/>
      <c r="X186" s="115"/>
      <c r="Y186" s="115"/>
      <c r="Z186" s="115"/>
      <c r="AA186" s="115"/>
    </row>
    <row r="187">
      <c r="A187" s="116">
        <v>5.0</v>
      </c>
      <c r="B187" s="117">
        <v>2024.0</v>
      </c>
      <c r="C187" s="117" t="s">
        <v>906</v>
      </c>
      <c r="D187" s="117" t="s">
        <v>1081</v>
      </c>
      <c r="E187" s="118" t="str">
        <f t="shared" si="8"/>
        <v>Trung Sơn</v>
      </c>
      <c r="F187" s="117" t="s">
        <v>1082</v>
      </c>
      <c r="G187" s="116">
        <v>10.0</v>
      </c>
      <c r="H187" s="116" t="s">
        <v>914</v>
      </c>
      <c r="I187" s="116" t="s">
        <v>915</v>
      </c>
      <c r="J187" s="116">
        <v>3.0</v>
      </c>
      <c r="K187" s="116">
        <v>60.0</v>
      </c>
      <c r="L187" s="119"/>
      <c r="M187" s="115"/>
      <c r="N187" s="115"/>
      <c r="O187" s="115"/>
      <c r="P187" s="115"/>
      <c r="Q187" s="115"/>
      <c r="R187" s="115"/>
      <c r="S187" s="115"/>
      <c r="T187" s="115"/>
      <c r="U187" s="115"/>
      <c r="V187" s="115"/>
      <c r="W187" s="115"/>
      <c r="X187" s="115"/>
      <c r="Y187" s="115"/>
      <c r="Z187" s="115"/>
      <c r="AA187" s="115"/>
    </row>
    <row r="188">
      <c r="A188" s="116">
        <v>5.0</v>
      </c>
      <c r="B188" s="117">
        <v>2024.0</v>
      </c>
      <c r="C188" s="117" t="s">
        <v>906</v>
      </c>
      <c r="D188" s="117" t="s">
        <v>1081</v>
      </c>
      <c r="E188" s="118" t="str">
        <f t="shared" si="8"/>
        <v>Gò Vấp</v>
      </c>
      <c r="F188" s="117" t="s">
        <v>1087</v>
      </c>
      <c r="G188" s="116">
        <v>1.0</v>
      </c>
      <c r="H188" s="116" t="s">
        <v>1083</v>
      </c>
      <c r="I188" s="116" t="s">
        <v>1084</v>
      </c>
      <c r="J188" s="116">
        <v>2.0</v>
      </c>
      <c r="K188" s="116">
        <v>150.0</v>
      </c>
      <c r="L188" s="119"/>
      <c r="M188" s="115"/>
      <c r="N188" s="115"/>
      <c r="O188" s="115"/>
      <c r="P188" s="115"/>
      <c r="Q188" s="115"/>
      <c r="R188" s="115"/>
      <c r="S188" s="115"/>
      <c r="T188" s="115"/>
      <c r="U188" s="115"/>
      <c r="V188" s="115"/>
      <c r="W188" s="115"/>
      <c r="X188" s="115"/>
      <c r="Y188" s="115"/>
      <c r="Z188" s="115"/>
      <c r="AA188" s="115"/>
    </row>
    <row r="189">
      <c r="A189" s="116">
        <v>5.0</v>
      </c>
      <c r="B189" s="117">
        <v>2024.0</v>
      </c>
      <c r="C189" s="117" t="s">
        <v>906</v>
      </c>
      <c r="D189" s="117" t="s">
        <v>1081</v>
      </c>
      <c r="E189" s="118" t="str">
        <f t="shared" si="8"/>
        <v>Gò Vấp</v>
      </c>
      <c r="F189" s="117" t="s">
        <v>1087</v>
      </c>
      <c r="G189" s="116">
        <v>1.0</v>
      </c>
      <c r="H189" s="116" t="s">
        <v>1085</v>
      </c>
      <c r="I189" s="116" t="s">
        <v>1086</v>
      </c>
      <c r="J189" s="116">
        <v>4.0</v>
      </c>
      <c r="K189" s="116">
        <v>150.0</v>
      </c>
      <c r="L189" s="119"/>
      <c r="M189" s="115"/>
      <c r="N189" s="115"/>
      <c r="O189" s="115"/>
      <c r="P189" s="115"/>
      <c r="Q189" s="115"/>
      <c r="R189" s="115"/>
      <c r="S189" s="115"/>
      <c r="T189" s="115"/>
      <c r="U189" s="115"/>
      <c r="V189" s="115"/>
      <c r="W189" s="115"/>
      <c r="X189" s="115"/>
      <c r="Y189" s="115"/>
      <c r="Z189" s="115"/>
      <c r="AA189" s="115"/>
    </row>
    <row r="190">
      <c r="A190" s="116">
        <v>5.0</v>
      </c>
      <c r="B190" s="117">
        <v>2024.0</v>
      </c>
      <c r="C190" s="117" t="s">
        <v>906</v>
      </c>
      <c r="D190" s="117" t="s">
        <v>1081</v>
      </c>
      <c r="E190" s="118" t="str">
        <f t="shared" si="8"/>
        <v>Gò Vấp</v>
      </c>
      <c r="F190" s="117" t="s">
        <v>1087</v>
      </c>
      <c r="G190" s="116">
        <v>1.0</v>
      </c>
      <c r="H190" s="116" t="s">
        <v>928</v>
      </c>
      <c r="I190" s="116" t="s">
        <v>929</v>
      </c>
      <c r="J190" s="116">
        <v>2.0</v>
      </c>
      <c r="K190" s="116">
        <v>60.0</v>
      </c>
      <c r="L190" s="119"/>
      <c r="M190" s="115"/>
      <c r="N190" s="115"/>
      <c r="O190" s="115"/>
      <c r="P190" s="115"/>
      <c r="Q190" s="115"/>
      <c r="R190" s="115"/>
      <c r="S190" s="115"/>
      <c r="T190" s="115"/>
      <c r="U190" s="115"/>
      <c r="V190" s="115"/>
      <c r="W190" s="115"/>
      <c r="X190" s="115"/>
      <c r="Y190" s="115"/>
      <c r="Z190" s="115"/>
      <c r="AA190" s="115"/>
    </row>
    <row r="191">
      <c r="A191" s="116">
        <v>5.0</v>
      </c>
      <c r="B191" s="117">
        <v>2024.0</v>
      </c>
      <c r="C191" s="117" t="s">
        <v>906</v>
      </c>
      <c r="D191" s="117" t="s">
        <v>1081</v>
      </c>
      <c r="E191" s="118" t="str">
        <f t="shared" si="8"/>
        <v>Gò Vấp</v>
      </c>
      <c r="F191" s="117" t="s">
        <v>1087</v>
      </c>
      <c r="G191" s="116">
        <v>1.0</v>
      </c>
      <c r="H191" s="116" t="s">
        <v>914</v>
      </c>
      <c r="I191" s="116" t="s">
        <v>915</v>
      </c>
      <c r="J191" s="116">
        <v>3.0</v>
      </c>
      <c r="K191" s="116">
        <v>60.0</v>
      </c>
      <c r="L191" s="119"/>
      <c r="M191" s="115"/>
      <c r="N191" s="115"/>
      <c r="O191" s="115"/>
      <c r="P191" s="115"/>
      <c r="Q191" s="115"/>
      <c r="R191" s="115"/>
      <c r="S191" s="115"/>
      <c r="T191" s="115"/>
      <c r="U191" s="115"/>
      <c r="V191" s="115"/>
      <c r="W191" s="115"/>
      <c r="X191" s="115"/>
      <c r="Y191" s="115"/>
      <c r="Z191" s="115"/>
      <c r="AA191" s="115"/>
    </row>
    <row r="192">
      <c r="A192" s="116">
        <v>2.0</v>
      </c>
      <c r="B192" s="116">
        <v>2025.0</v>
      </c>
      <c r="C192" s="117" t="s">
        <v>906</v>
      </c>
      <c r="D192" s="117" t="s">
        <v>1081</v>
      </c>
      <c r="E192" s="118" t="str">
        <f t="shared" si="8"/>
        <v>Trung Sơn</v>
      </c>
      <c r="F192" s="116" t="s">
        <v>1088</v>
      </c>
      <c r="G192" s="116">
        <v>8.0</v>
      </c>
      <c r="H192" s="116" t="s">
        <v>1089</v>
      </c>
      <c r="I192" s="116" t="s">
        <v>1090</v>
      </c>
      <c r="J192" s="116">
        <v>3.0</v>
      </c>
      <c r="K192" s="116">
        <v>60.0</v>
      </c>
      <c r="L192" s="119"/>
      <c r="M192" s="115"/>
      <c r="N192" s="115"/>
      <c r="O192" s="115"/>
      <c r="P192" s="115"/>
      <c r="Q192" s="115"/>
      <c r="R192" s="115"/>
      <c r="S192" s="115"/>
      <c r="T192" s="115"/>
      <c r="U192" s="115"/>
      <c r="V192" s="115"/>
      <c r="W192" s="115"/>
      <c r="X192" s="115"/>
      <c r="Y192" s="115"/>
      <c r="Z192" s="115"/>
      <c r="AA192" s="115"/>
    </row>
    <row r="193">
      <c r="A193" s="116">
        <v>2.0</v>
      </c>
      <c r="B193" s="116">
        <v>2025.0</v>
      </c>
      <c r="C193" s="117" t="s">
        <v>906</v>
      </c>
      <c r="D193" s="117" t="s">
        <v>1081</v>
      </c>
      <c r="E193" s="118" t="str">
        <f t="shared" si="8"/>
        <v>Trung Sơn</v>
      </c>
      <c r="F193" s="116" t="s">
        <v>1088</v>
      </c>
      <c r="G193" s="116">
        <v>8.0</v>
      </c>
      <c r="H193" s="116" t="s">
        <v>1091</v>
      </c>
      <c r="I193" s="116" t="s">
        <v>1092</v>
      </c>
      <c r="J193" s="116">
        <v>3.0</v>
      </c>
      <c r="K193" s="116">
        <v>75.0</v>
      </c>
      <c r="L193" s="119"/>
      <c r="M193" s="115"/>
      <c r="N193" s="115"/>
      <c r="O193" s="115"/>
      <c r="P193" s="115"/>
      <c r="Q193" s="115"/>
      <c r="R193" s="115"/>
      <c r="S193" s="115"/>
      <c r="T193" s="115"/>
      <c r="U193" s="115"/>
      <c r="V193" s="115"/>
      <c r="W193" s="115"/>
      <c r="X193" s="115"/>
      <c r="Y193" s="115"/>
      <c r="Z193" s="115"/>
      <c r="AA193" s="115"/>
    </row>
    <row r="194">
      <c r="A194" s="116">
        <v>2.0</v>
      </c>
      <c r="B194" s="116">
        <v>2025.0</v>
      </c>
      <c r="C194" s="117" t="s">
        <v>906</v>
      </c>
      <c r="D194" s="117" t="s">
        <v>1081</v>
      </c>
      <c r="E194" s="118" t="str">
        <f t="shared" si="8"/>
        <v>Trung Sơn</v>
      </c>
      <c r="F194" s="116" t="s">
        <v>1088</v>
      </c>
      <c r="G194" s="116">
        <v>8.0</v>
      </c>
      <c r="H194" s="116" t="s">
        <v>1093</v>
      </c>
      <c r="I194" s="116" t="s">
        <v>1094</v>
      </c>
      <c r="J194" s="116">
        <v>3.0</v>
      </c>
      <c r="K194" s="116">
        <v>75.0</v>
      </c>
      <c r="L194" s="119"/>
      <c r="M194" s="115"/>
      <c r="N194" s="115"/>
      <c r="O194" s="115"/>
      <c r="P194" s="115"/>
      <c r="Q194" s="115"/>
      <c r="R194" s="115"/>
      <c r="S194" s="115"/>
      <c r="T194" s="115"/>
      <c r="U194" s="115"/>
      <c r="V194" s="115"/>
      <c r="W194" s="115"/>
      <c r="X194" s="115"/>
      <c r="Y194" s="115"/>
      <c r="Z194" s="115"/>
      <c r="AA194" s="115"/>
    </row>
    <row r="195">
      <c r="A195" s="116">
        <v>2.0</v>
      </c>
      <c r="B195" s="116">
        <v>2025.0</v>
      </c>
      <c r="C195" s="117" t="s">
        <v>906</v>
      </c>
      <c r="D195" s="117" t="s">
        <v>1081</v>
      </c>
      <c r="E195" s="118" t="str">
        <f t="shared" si="8"/>
        <v>Trung Sơn</v>
      </c>
      <c r="F195" s="116" t="s">
        <v>1088</v>
      </c>
      <c r="G195" s="116">
        <v>8.0</v>
      </c>
      <c r="H195" s="116" t="s">
        <v>1095</v>
      </c>
      <c r="I195" s="116" t="s">
        <v>1096</v>
      </c>
      <c r="J195" s="116">
        <v>3.0</v>
      </c>
      <c r="K195" s="116">
        <v>75.0</v>
      </c>
      <c r="L195" s="119"/>
      <c r="M195" s="115"/>
      <c r="N195" s="115"/>
      <c r="O195" s="115"/>
      <c r="P195" s="115"/>
      <c r="Q195" s="115"/>
      <c r="R195" s="115"/>
      <c r="S195" s="115"/>
      <c r="T195" s="115"/>
      <c r="U195" s="115"/>
      <c r="V195" s="115"/>
      <c r="W195" s="115"/>
      <c r="X195" s="115"/>
      <c r="Y195" s="115"/>
      <c r="Z195" s="115"/>
      <c r="AA195" s="115"/>
    </row>
    <row r="196">
      <c r="A196" s="121">
        <v>2.0</v>
      </c>
      <c r="B196" s="121">
        <v>2025.0</v>
      </c>
      <c r="C196" s="121" t="s">
        <v>906</v>
      </c>
      <c r="D196" s="121" t="s">
        <v>1081</v>
      </c>
      <c r="E196" s="126" t="str">
        <f t="shared" si="8"/>
        <v>Gò Vấp</v>
      </c>
      <c r="F196" s="123" t="s">
        <v>1097</v>
      </c>
      <c r="G196" s="116">
        <v>4.0</v>
      </c>
      <c r="H196" s="123" t="s">
        <v>1089</v>
      </c>
      <c r="I196" s="123" t="s">
        <v>1090</v>
      </c>
      <c r="J196" s="123">
        <v>3.0</v>
      </c>
      <c r="K196" s="123">
        <v>60.0</v>
      </c>
      <c r="L196" s="127"/>
      <c r="M196" s="107"/>
      <c r="N196" s="107"/>
      <c r="O196" s="107"/>
      <c r="P196" s="107"/>
      <c r="Q196" s="107"/>
      <c r="R196" s="107"/>
      <c r="S196" s="107"/>
      <c r="T196" s="107"/>
      <c r="U196" s="107"/>
      <c r="V196" s="107"/>
      <c r="W196" s="107"/>
      <c r="X196" s="107"/>
      <c r="Y196" s="107"/>
      <c r="Z196" s="107"/>
      <c r="AA196" s="107"/>
    </row>
    <row r="197">
      <c r="A197" s="121">
        <v>2.0</v>
      </c>
      <c r="B197" s="121">
        <v>2025.0</v>
      </c>
      <c r="C197" s="121" t="s">
        <v>906</v>
      </c>
      <c r="D197" s="121" t="s">
        <v>1081</v>
      </c>
      <c r="E197" s="126" t="str">
        <f t="shared" si="8"/>
        <v>Gò Vấp</v>
      </c>
      <c r="F197" s="123" t="s">
        <v>1097</v>
      </c>
      <c r="G197" s="116">
        <v>4.0</v>
      </c>
      <c r="H197" s="123" t="s">
        <v>1091</v>
      </c>
      <c r="I197" s="123" t="s">
        <v>1092</v>
      </c>
      <c r="J197" s="123">
        <v>3.0</v>
      </c>
      <c r="K197" s="123">
        <v>75.0</v>
      </c>
      <c r="L197" s="127"/>
      <c r="M197" s="107"/>
      <c r="N197" s="107"/>
      <c r="O197" s="107"/>
      <c r="P197" s="107"/>
      <c r="Q197" s="107"/>
      <c r="R197" s="107"/>
      <c r="S197" s="107"/>
      <c r="T197" s="107"/>
      <c r="U197" s="107"/>
      <c r="V197" s="107"/>
      <c r="W197" s="107"/>
      <c r="X197" s="107"/>
      <c r="Y197" s="107"/>
      <c r="Z197" s="107"/>
      <c r="AA197" s="107"/>
    </row>
    <row r="198">
      <c r="A198" s="121">
        <v>2.0</v>
      </c>
      <c r="B198" s="121">
        <v>2025.0</v>
      </c>
      <c r="C198" s="121" t="s">
        <v>906</v>
      </c>
      <c r="D198" s="121" t="s">
        <v>1081</v>
      </c>
      <c r="E198" s="126" t="str">
        <f t="shared" si="8"/>
        <v>Gò Vấp</v>
      </c>
      <c r="F198" s="123" t="s">
        <v>1097</v>
      </c>
      <c r="G198" s="116">
        <v>4.0</v>
      </c>
      <c r="H198" s="123" t="s">
        <v>1093</v>
      </c>
      <c r="I198" s="123" t="s">
        <v>1094</v>
      </c>
      <c r="J198" s="123">
        <v>3.0</v>
      </c>
      <c r="K198" s="123">
        <v>75.0</v>
      </c>
      <c r="L198" s="127"/>
      <c r="M198" s="107"/>
      <c r="N198" s="107"/>
      <c r="O198" s="107"/>
      <c r="P198" s="107"/>
      <c r="Q198" s="107"/>
      <c r="R198" s="107"/>
      <c r="S198" s="107"/>
      <c r="T198" s="107"/>
      <c r="U198" s="107"/>
      <c r="V198" s="107"/>
      <c r="W198" s="107"/>
      <c r="X198" s="107"/>
      <c r="Y198" s="107"/>
      <c r="Z198" s="107"/>
      <c r="AA198" s="107"/>
    </row>
    <row r="199">
      <c r="A199" s="121">
        <v>2.0</v>
      </c>
      <c r="B199" s="121">
        <v>2025.0</v>
      </c>
      <c r="C199" s="121" t="s">
        <v>906</v>
      </c>
      <c r="D199" s="121" t="s">
        <v>1081</v>
      </c>
      <c r="E199" s="126" t="str">
        <f t="shared" si="8"/>
        <v>Gò Vấp</v>
      </c>
      <c r="F199" s="123" t="s">
        <v>1097</v>
      </c>
      <c r="G199" s="116">
        <v>4.0</v>
      </c>
      <c r="H199" s="123" t="s">
        <v>1095</v>
      </c>
      <c r="I199" s="123" t="s">
        <v>1096</v>
      </c>
      <c r="J199" s="123">
        <v>3.0</v>
      </c>
      <c r="K199" s="123">
        <v>75.0</v>
      </c>
      <c r="L199" s="127"/>
      <c r="M199" s="107"/>
      <c r="N199" s="107"/>
      <c r="O199" s="107"/>
      <c r="P199" s="107"/>
      <c r="Q199" s="107"/>
      <c r="R199" s="107"/>
      <c r="S199" s="107"/>
      <c r="T199" s="107"/>
      <c r="U199" s="107"/>
      <c r="V199" s="107"/>
      <c r="W199" s="107"/>
      <c r="X199" s="107"/>
      <c r="Y199" s="107"/>
      <c r="Z199" s="107"/>
      <c r="AA199" s="107"/>
    </row>
    <row r="200">
      <c r="A200" s="124" t="s">
        <v>1098</v>
      </c>
      <c r="B200" s="125"/>
      <c r="C200" s="125"/>
      <c r="D200" s="125"/>
      <c r="E200" s="114"/>
      <c r="F200" s="125"/>
      <c r="G200" s="125"/>
      <c r="H200" s="125"/>
      <c r="I200" s="125"/>
      <c r="J200" s="125"/>
      <c r="K200" s="125"/>
      <c r="L200" s="114"/>
      <c r="M200" s="115"/>
      <c r="N200" s="115"/>
      <c r="O200" s="115"/>
      <c r="P200" s="115"/>
      <c r="Q200" s="115"/>
      <c r="R200" s="115"/>
      <c r="S200" s="115"/>
      <c r="T200" s="115"/>
      <c r="U200" s="115"/>
      <c r="V200" s="115"/>
      <c r="W200" s="115"/>
      <c r="X200" s="115"/>
      <c r="Y200" s="115"/>
      <c r="Z200" s="115"/>
      <c r="AA200" s="115"/>
    </row>
    <row r="201">
      <c r="A201" s="116">
        <v>5.0</v>
      </c>
      <c r="B201" s="117">
        <v>2024.0</v>
      </c>
      <c r="C201" s="117" t="s">
        <v>906</v>
      </c>
      <c r="D201" s="117" t="s">
        <v>1099</v>
      </c>
      <c r="E201" s="118" t="str">
        <f t="shared" ref="E201:E218" si="9">if(right(F201,1)="G","Gò Vấp","Trung Sơn")</f>
        <v>Trung Sơn</v>
      </c>
      <c r="F201" s="117" t="s">
        <v>1100</v>
      </c>
      <c r="G201" s="116">
        <v>23.0</v>
      </c>
      <c r="H201" s="116" t="s">
        <v>1101</v>
      </c>
      <c r="I201" s="116" t="s">
        <v>1102</v>
      </c>
      <c r="J201" s="116">
        <v>2.0</v>
      </c>
      <c r="K201" s="116">
        <v>60.0</v>
      </c>
      <c r="L201" s="119"/>
      <c r="M201" s="115"/>
      <c r="N201" s="115"/>
      <c r="O201" s="115"/>
      <c r="P201" s="115"/>
      <c r="Q201" s="115"/>
      <c r="R201" s="115"/>
      <c r="S201" s="115"/>
      <c r="T201" s="115"/>
      <c r="U201" s="115"/>
      <c r="V201" s="115"/>
      <c r="W201" s="115"/>
      <c r="X201" s="115"/>
      <c r="Y201" s="115"/>
      <c r="Z201" s="115"/>
      <c r="AA201" s="115"/>
    </row>
    <row r="202">
      <c r="A202" s="116">
        <v>5.0</v>
      </c>
      <c r="B202" s="117">
        <v>2024.0</v>
      </c>
      <c r="C202" s="117" t="s">
        <v>906</v>
      </c>
      <c r="D202" s="117" t="s">
        <v>1099</v>
      </c>
      <c r="E202" s="118" t="str">
        <f t="shared" si="9"/>
        <v>Trung Sơn</v>
      </c>
      <c r="F202" s="117" t="s">
        <v>1100</v>
      </c>
      <c r="G202" s="116">
        <v>23.0</v>
      </c>
      <c r="H202" s="116" t="s">
        <v>1103</v>
      </c>
      <c r="I202" s="116" t="s">
        <v>1104</v>
      </c>
      <c r="J202" s="116">
        <v>2.0</v>
      </c>
      <c r="K202" s="116">
        <v>60.0</v>
      </c>
      <c r="L202" s="119"/>
      <c r="M202" s="115"/>
      <c r="N202" s="115"/>
      <c r="O202" s="115"/>
      <c r="P202" s="115"/>
      <c r="Q202" s="115"/>
      <c r="R202" s="115"/>
      <c r="S202" s="115"/>
      <c r="T202" s="115"/>
      <c r="U202" s="115"/>
      <c r="V202" s="115"/>
      <c r="W202" s="115"/>
      <c r="X202" s="115"/>
      <c r="Y202" s="115"/>
      <c r="Z202" s="115"/>
      <c r="AA202" s="115"/>
    </row>
    <row r="203">
      <c r="A203" s="116">
        <v>5.0</v>
      </c>
      <c r="B203" s="117">
        <v>2024.0</v>
      </c>
      <c r="C203" s="117" t="s">
        <v>906</v>
      </c>
      <c r="D203" s="117" t="s">
        <v>1099</v>
      </c>
      <c r="E203" s="118" t="str">
        <f t="shared" si="9"/>
        <v>Trung Sơn</v>
      </c>
      <c r="F203" s="117" t="s">
        <v>1100</v>
      </c>
      <c r="G203" s="116">
        <v>23.0</v>
      </c>
      <c r="H203" s="116" t="s">
        <v>1105</v>
      </c>
      <c r="I203" s="116" t="s">
        <v>1106</v>
      </c>
      <c r="J203" s="116">
        <v>2.0</v>
      </c>
      <c r="K203" s="116">
        <v>60.0</v>
      </c>
      <c r="L203" s="119"/>
      <c r="M203" s="115"/>
      <c r="N203" s="115"/>
      <c r="O203" s="115"/>
      <c r="P203" s="115"/>
      <c r="Q203" s="115"/>
      <c r="R203" s="115"/>
      <c r="S203" s="115"/>
      <c r="T203" s="115"/>
      <c r="U203" s="115"/>
      <c r="V203" s="115"/>
      <c r="W203" s="115"/>
      <c r="X203" s="115"/>
      <c r="Y203" s="115"/>
      <c r="Z203" s="115"/>
      <c r="AA203" s="115"/>
    </row>
    <row r="204">
      <c r="A204" s="116">
        <v>5.0</v>
      </c>
      <c r="B204" s="117">
        <v>2024.0</v>
      </c>
      <c r="C204" s="117" t="s">
        <v>906</v>
      </c>
      <c r="D204" s="117" t="s">
        <v>1099</v>
      </c>
      <c r="E204" s="118" t="str">
        <f t="shared" si="9"/>
        <v>Trung Sơn</v>
      </c>
      <c r="F204" s="117" t="s">
        <v>1100</v>
      </c>
      <c r="G204" s="116">
        <v>23.0</v>
      </c>
      <c r="H204" s="116" t="s">
        <v>1107</v>
      </c>
      <c r="I204" s="116" t="s">
        <v>1108</v>
      </c>
      <c r="J204" s="116">
        <v>2.0</v>
      </c>
      <c r="K204" s="116">
        <v>60.0</v>
      </c>
      <c r="L204" s="119"/>
      <c r="M204" s="115"/>
      <c r="N204" s="115"/>
      <c r="O204" s="115"/>
      <c r="P204" s="115"/>
      <c r="Q204" s="115"/>
      <c r="R204" s="115"/>
      <c r="S204" s="115"/>
      <c r="T204" s="115"/>
      <c r="U204" s="115"/>
      <c r="V204" s="115"/>
      <c r="W204" s="115"/>
      <c r="X204" s="115"/>
      <c r="Y204" s="115"/>
      <c r="Z204" s="115"/>
      <c r="AA204" s="115"/>
    </row>
    <row r="205">
      <c r="A205" s="116">
        <v>5.0</v>
      </c>
      <c r="B205" s="117">
        <v>2024.0</v>
      </c>
      <c r="C205" s="117" t="s">
        <v>906</v>
      </c>
      <c r="D205" s="117" t="s">
        <v>1099</v>
      </c>
      <c r="E205" s="118" t="str">
        <f t="shared" si="9"/>
        <v>Trung Sơn</v>
      </c>
      <c r="F205" s="117" t="s">
        <v>1100</v>
      </c>
      <c r="G205" s="116">
        <v>23.0</v>
      </c>
      <c r="H205" s="116" t="s">
        <v>1109</v>
      </c>
      <c r="I205" s="116" t="s">
        <v>1110</v>
      </c>
      <c r="J205" s="116">
        <v>2.0</v>
      </c>
      <c r="K205" s="116">
        <v>60.0</v>
      </c>
      <c r="L205" s="119"/>
      <c r="M205" s="115"/>
      <c r="N205" s="115"/>
      <c r="O205" s="115"/>
      <c r="P205" s="115"/>
      <c r="Q205" s="115"/>
      <c r="R205" s="115"/>
      <c r="S205" s="115"/>
      <c r="T205" s="115"/>
      <c r="U205" s="115"/>
      <c r="V205" s="115"/>
      <c r="W205" s="115"/>
      <c r="X205" s="115"/>
      <c r="Y205" s="115"/>
      <c r="Z205" s="115"/>
      <c r="AA205" s="115"/>
    </row>
    <row r="206">
      <c r="A206" s="116">
        <v>5.0</v>
      </c>
      <c r="B206" s="117">
        <v>2024.0</v>
      </c>
      <c r="C206" s="117" t="s">
        <v>906</v>
      </c>
      <c r="D206" s="117" t="s">
        <v>1099</v>
      </c>
      <c r="E206" s="118" t="str">
        <f t="shared" si="9"/>
        <v>Trung Sơn</v>
      </c>
      <c r="F206" s="117" t="s">
        <v>1100</v>
      </c>
      <c r="G206" s="116">
        <v>23.0</v>
      </c>
      <c r="H206" s="116" t="s">
        <v>1111</v>
      </c>
      <c r="I206" s="116" t="s">
        <v>1112</v>
      </c>
      <c r="J206" s="116">
        <v>1.0</v>
      </c>
      <c r="K206" s="116">
        <v>45.0</v>
      </c>
      <c r="L206" s="119"/>
      <c r="M206" s="115"/>
      <c r="N206" s="115"/>
      <c r="O206" s="115"/>
      <c r="P206" s="115"/>
      <c r="Q206" s="115"/>
      <c r="R206" s="115"/>
      <c r="S206" s="115"/>
      <c r="T206" s="115"/>
      <c r="U206" s="115"/>
      <c r="V206" s="115"/>
      <c r="W206" s="115"/>
      <c r="X206" s="115"/>
      <c r="Y206" s="115"/>
      <c r="Z206" s="115"/>
      <c r="AA206" s="115"/>
    </row>
    <row r="207">
      <c r="A207" s="116">
        <v>5.0</v>
      </c>
      <c r="B207" s="117">
        <v>2024.0</v>
      </c>
      <c r="C207" s="117" t="s">
        <v>906</v>
      </c>
      <c r="D207" s="117" t="s">
        <v>1099</v>
      </c>
      <c r="E207" s="118" t="str">
        <f t="shared" si="9"/>
        <v>Trung Sơn</v>
      </c>
      <c r="F207" s="117" t="s">
        <v>1100</v>
      </c>
      <c r="G207" s="116">
        <v>23.0</v>
      </c>
      <c r="H207" s="116" t="s">
        <v>985</v>
      </c>
      <c r="I207" s="116" t="s">
        <v>986</v>
      </c>
      <c r="J207" s="116">
        <v>4.0</v>
      </c>
      <c r="K207" s="116">
        <v>75.0</v>
      </c>
      <c r="L207" s="119"/>
      <c r="M207" s="115"/>
      <c r="N207" s="115"/>
      <c r="O207" s="115"/>
      <c r="P207" s="115"/>
      <c r="Q207" s="115"/>
      <c r="R207" s="115"/>
      <c r="S207" s="115"/>
      <c r="T207" s="115"/>
      <c r="U207" s="115"/>
      <c r="V207" s="115"/>
      <c r="W207" s="115"/>
      <c r="X207" s="115"/>
      <c r="Y207" s="115"/>
      <c r="Z207" s="115"/>
      <c r="AA207" s="115"/>
    </row>
    <row r="208">
      <c r="A208" s="116">
        <v>5.0</v>
      </c>
      <c r="B208" s="117">
        <v>2024.0</v>
      </c>
      <c r="C208" s="117" t="s">
        <v>906</v>
      </c>
      <c r="D208" s="117" t="s">
        <v>1099</v>
      </c>
      <c r="E208" s="118" t="str">
        <f t="shared" si="9"/>
        <v>Trung Sơn</v>
      </c>
      <c r="F208" s="117" t="s">
        <v>1100</v>
      </c>
      <c r="G208" s="116">
        <v>23.0</v>
      </c>
      <c r="H208" s="116" t="s">
        <v>910</v>
      </c>
      <c r="I208" s="116" t="s">
        <v>911</v>
      </c>
      <c r="J208" s="116">
        <v>2.0</v>
      </c>
      <c r="K208" s="116">
        <v>30.0</v>
      </c>
      <c r="L208" s="119"/>
      <c r="M208" s="115"/>
      <c r="N208" s="115"/>
      <c r="O208" s="115"/>
      <c r="P208" s="115"/>
      <c r="Q208" s="115"/>
      <c r="R208" s="115"/>
      <c r="S208" s="115"/>
      <c r="T208" s="115"/>
      <c r="U208" s="115"/>
      <c r="V208" s="115"/>
      <c r="W208" s="115"/>
      <c r="X208" s="115"/>
      <c r="Y208" s="115"/>
      <c r="Z208" s="115"/>
      <c r="AA208" s="115"/>
    </row>
    <row r="209">
      <c r="A209" s="116">
        <v>5.0</v>
      </c>
      <c r="B209" s="117">
        <v>2024.0</v>
      </c>
      <c r="C209" s="117" t="s">
        <v>906</v>
      </c>
      <c r="D209" s="117" t="s">
        <v>1099</v>
      </c>
      <c r="E209" s="118" t="str">
        <f t="shared" si="9"/>
        <v>Trung Sơn</v>
      </c>
      <c r="F209" s="117" t="s">
        <v>1100</v>
      </c>
      <c r="G209" s="116">
        <v>23.0</v>
      </c>
      <c r="H209" s="116" t="s">
        <v>1071</v>
      </c>
      <c r="I209" s="116" t="s">
        <v>1072</v>
      </c>
      <c r="J209" s="116">
        <v>3.0</v>
      </c>
      <c r="K209" s="116">
        <v>75.0</v>
      </c>
      <c r="L209" s="119"/>
      <c r="M209" s="115"/>
      <c r="N209" s="115"/>
      <c r="O209" s="115"/>
      <c r="P209" s="115"/>
      <c r="Q209" s="115"/>
      <c r="R209" s="115"/>
      <c r="S209" s="115"/>
      <c r="T209" s="115"/>
      <c r="U209" s="115"/>
      <c r="V209" s="115"/>
      <c r="W209" s="115"/>
      <c r="X209" s="115"/>
      <c r="Y209" s="115"/>
      <c r="Z209" s="115"/>
      <c r="AA209" s="115"/>
    </row>
    <row r="210">
      <c r="A210" s="116">
        <v>5.0</v>
      </c>
      <c r="B210" s="117">
        <v>2024.0</v>
      </c>
      <c r="C210" s="117" t="s">
        <v>906</v>
      </c>
      <c r="D210" s="117" t="s">
        <v>1099</v>
      </c>
      <c r="E210" s="118" t="str">
        <f t="shared" si="9"/>
        <v>Gò Vấp</v>
      </c>
      <c r="F210" s="116" t="s">
        <v>1113</v>
      </c>
      <c r="G210" s="116">
        <v>11.0</v>
      </c>
      <c r="H210" s="116" t="s">
        <v>1101</v>
      </c>
      <c r="I210" s="116" t="s">
        <v>1102</v>
      </c>
      <c r="J210" s="116">
        <v>2.0</v>
      </c>
      <c r="K210" s="116">
        <v>60.0</v>
      </c>
      <c r="L210" s="119"/>
      <c r="M210" s="115"/>
      <c r="N210" s="115"/>
      <c r="O210" s="115"/>
      <c r="P210" s="115"/>
      <c r="Q210" s="115"/>
      <c r="R210" s="115"/>
      <c r="S210" s="115"/>
      <c r="T210" s="115"/>
      <c r="U210" s="115"/>
      <c r="V210" s="115"/>
      <c r="W210" s="115"/>
      <c r="X210" s="115"/>
      <c r="Y210" s="115"/>
      <c r="Z210" s="115"/>
      <c r="AA210" s="115"/>
    </row>
    <row r="211">
      <c r="A211" s="116">
        <v>5.0</v>
      </c>
      <c r="B211" s="117">
        <v>2024.0</v>
      </c>
      <c r="C211" s="117" t="s">
        <v>906</v>
      </c>
      <c r="D211" s="117" t="s">
        <v>1099</v>
      </c>
      <c r="E211" s="118" t="str">
        <f t="shared" si="9"/>
        <v>Gò Vấp</v>
      </c>
      <c r="F211" s="116" t="s">
        <v>1113</v>
      </c>
      <c r="G211" s="116">
        <v>11.0</v>
      </c>
      <c r="H211" s="116" t="s">
        <v>1103</v>
      </c>
      <c r="I211" s="116" t="s">
        <v>1104</v>
      </c>
      <c r="J211" s="116">
        <v>2.0</v>
      </c>
      <c r="K211" s="116">
        <v>60.0</v>
      </c>
      <c r="L211" s="119"/>
      <c r="M211" s="115"/>
      <c r="N211" s="115"/>
      <c r="O211" s="115"/>
      <c r="P211" s="115"/>
      <c r="Q211" s="115"/>
      <c r="R211" s="115"/>
      <c r="S211" s="115"/>
      <c r="T211" s="115"/>
      <c r="U211" s="115"/>
      <c r="V211" s="115"/>
      <c r="W211" s="115"/>
      <c r="X211" s="115"/>
      <c r="Y211" s="115"/>
      <c r="Z211" s="115"/>
      <c r="AA211" s="115"/>
    </row>
    <row r="212">
      <c r="A212" s="116">
        <v>5.0</v>
      </c>
      <c r="B212" s="117">
        <v>2024.0</v>
      </c>
      <c r="C212" s="117" t="s">
        <v>906</v>
      </c>
      <c r="D212" s="117" t="s">
        <v>1099</v>
      </c>
      <c r="E212" s="118" t="str">
        <f t="shared" si="9"/>
        <v>Gò Vấp</v>
      </c>
      <c r="F212" s="116" t="s">
        <v>1113</v>
      </c>
      <c r="G212" s="116">
        <v>11.0</v>
      </c>
      <c r="H212" s="116" t="s">
        <v>1105</v>
      </c>
      <c r="I212" s="116" t="s">
        <v>1106</v>
      </c>
      <c r="J212" s="116">
        <v>2.0</v>
      </c>
      <c r="K212" s="116">
        <v>60.0</v>
      </c>
      <c r="L212" s="119"/>
      <c r="M212" s="115"/>
      <c r="N212" s="115"/>
      <c r="O212" s="115"/>
      <c r="P212" s="115"/>
      <c r="Q212" s="115"/>
      <c r="R212" s="115"/>
      <c r="S212" s="115"/>
      <c r="T212" s="115"/>
      <c r="U212" s="115"/>
      <c r="V212" s="115"/>
      <c r="W212" s="115"/>
      <c r="X212" s="115"/>
      <c r="Y212" s="115"/>
      <c r="Z212" s="115"/>
      <c r="AA212" s="115"/>
    </row>
    <row r="213">
      <c r="A213" s="116">
        <v>5.0</v>
      </c>
      <c r="B213" s="117">
        <v>2024.0</v>
      </c>
      <c r="C213" s="117" t="s">
        <v>906</v>
      </c>
      <c r="D213" s="117" t="s">
        <v>1099</v>
      </c>
      <c r="E213" s="118" t="str">
        <f t="shared" si="9"/>
        <v>Gò Vấp</v>
      </c>
      <c r="F213" s="116" t="s">
        <v>1113</v>
      </c>
      <c r="G213" s="116">
        <v>11.0</v>
      </c>
      <c r="H213" s="116" t="s">
        <v>1107</v>
      </c>
      <c r="I213" s="116" t="s">
        <v>1108</v>
      </c>
      <c r="J213" s="116">
        <v>2.0</v>
      </c>
      <c r="K213" s="116">
        <v>60.0</v>
      </c>
      <c r="L213" s="119"/>
      <c r="M213" s="115"/>
      <c r="N213" s="115"/>
      <c r="O213" s="115"/>
      <c r="P213" s="115"/>
      <c r="Q213" s="115"/>
      <c r="R213" s="115"/>
      <c r="S213" s="115"/>
      <c r="T213" s="115"/>
      <c r="U213" s="115"/>
      <c r="V213" s="115"/>
      <c r="W213" s="115"/>
      <c r="X213" s="115"/>
      <c r="Y213" s="115"/>
      <c r="Z213" s="115"/>
      <c r="AA213" s="115"/>
    </row>
    <row r="214">
      <c r="A214" s="116">
        <v>5.0</v>
      </c>
      <c r="B214" s="117">
        <v>2024.0</v>
      </c>
      <c r="C214" s="117" t="s">
        <v>906</v>
      </c>
      <c r="D214" s="117" t="s">
        <v>1099</v>
      </c>
      <c r="E214" s="118" t="str">
        <f t="shared" si="9"/>
        <v>Gò Vấp</v>
      </c>
      <c r="F214" s="116" t="s">
        <v>1113</v>
      </c>
      <c r="G214" s="116">
        <v>11.0</v>
      </c>
      <c r="H214" s="116" t="s">
        <v>1109</v>
      </c>
      <c r="I214" s="116" t="s">
        <v>1110</v>
      </c>
      <c r="J214" s="116">
        <v>2.0</v>
      </c>
      <c r="K214" s="116">
        <v>60.0</v>
      </c>
      <c r="L214" s="119"/>
      <c r="M214" s="115"/>
      <c r="N214" s="115"/>
      <c r="O214" s="115"/>
      <c r="P214" s="115"/>
      <c r="Q214" s="115"/>
      <c r="R214" s="115"/>
      <c r="S214" s="115"/>
      <c r="T214" s="115"/>
      <c r="U214" s="115"/>
      <c r="V214" s="115"/>
      <c r="W214" s="115"/>
      <c r="X214" s="115"/>
      <c r="Y214" s="115"/>
      <c r="Z214" s="115"/>
      <c r="AA214" s="115"/>
    </row>
    <row r="215">
      <c r="A215" s="116">
        <v>5.0</v>
      </c>
      <c r="B215" s="117">
        <v>2024.0</v>
      </c>
      <c r="C215" s="117" t="s">
        <v>906</v>
      </c>
      <c r="D215" s="117" t="s">
        <v>1099</v>
      </c>
      <c r="E215" s="118" t="str">
        <f t="shared" si="9"/>
        <v>Gò Vấp</v>
      </c>
      <c r="F215" s="116" t="s">
        <v>1113</v>
      </c>
      <c r="G215" s="116">
        <v>11.0</v>
      </c>
      <c r="H215" s="116" t="s">
        <v>1111</v>
      </c>
      <c r="I215" s="116" t="s">
        <v>1112</v>
      </c>
      <c r="J215" s="116">
        <v>1.0</v>
      </c>
      <c r="K215" s="116">
        <v>45.0</v>
      </c>
      <c r="L215" s="119"/>
      <c r="M215" s="115"/>
      <c r="N215" s="115"/>
      <c r="O215" s="115"/>
      <c r="P215" s="115"/>
      <c r="Q215" s="115"/>
      <c r="R215" s="115"/>
      <c r="S215" s="115"/>
      <c r="T215" s="115"/>
      <c r="U215" s="115"/>
      <c r="V215" s="115"/>
      <c r="W215" s="115"/>
      <c r="X215" s="115"/>
      <c r="Y215" s="115"/>
      <c r="Z215" s="115"/>
      <c r="AA215" s="115"/>
    </row>
    <row r="216">
      <c r="A216" s="116">
        <v>5.0</v>
      </c>
      <c r="B216" s="117">
        <v>2024.0</v>
      </c>
      <c r="C216" s="117" t="s">
        <v>906</v>
      </c>
      <c r="D216" s="117" t="s">
        <v>1099</v>
      </c>
      <c r="E216" s="118" t="str">
        <f t="shared" si="9"/>
        <v>Gò Vấp</v>
      </c>
      <c r="F216" s="116" t="s">
        <v>1113</v>
      </c>
      <c r="G216" s="116">
        <v>11.0</v>
      </c>
      <c r="H216" s="116" t="s">
        <v>985</v>
      </c>
      <c r="I216" s="116" t="s">
        <v>986</v>
      </c>
      <c r="J216" s="116">
        <v>4.0</v>
      </c>
      <c r="K216" s="116">
        <v>75.0</v>
      </c>
      <c r="L216" s="119"/>
      <c r="M216" s="115"/>
      <c r="N216" s="115"/>
      <c r="O216" s="115"/>
      <c r="P216" s="115"/>
      <c r="Q216" s="115"/>
      <c r="R216" s="115"/>
      <c r="S216" s="115"/>
      <c r="T216" s="115"/>
      <c r="U216" s="115"/>
      <c r="V216" s="115"/>
      <c r="W216" s="115"/>
      <c r="X216" s="115"/>
      <c r="Y216" s="115"/>
      <c r="Z216" s="115"/>
      <c r="AA216" s="115"/>
    </row>
    <row r="217">
      <c r="A217" s="116">
        <v>5.0</v>
      </c>
      <c r="B217" s="117">
        <v>2024.0</v>
      </c>
      <c r="C217" s="117" t="s">
        <v>906</v>
      </c>
      <c r="D217" s="117" t="s">
        <v>1099</v>
      </c>
      <c r="E217" s="118" t="str">
        <f t="shared" si="9"/>
        <v>Gò Vấp</v>
      </c>
      <c r="F217" s="116" t="s">
        <v>1113</v>
      </c>
      <c r="G217" s="116">
        <v>11.0</v>
      </c>
      <c r="H217" s="116" t="s">
        <v>910</v>
      </c>
      <c r="I217" s="116" t="s">
        <v>911</v>
      </c>
      <c r="J217" s="116">
        <v>2.0</v>
      </c>
      <c r="K217" s="116">
        <v>30.0</v>
      </c>
      <c r="L217" s="119"/>
      <c r="M217" s="115"/>
      <c r="N217" s="115"/>
      <c r="O217" s="115"/>
      <c r="P217" s="115"/>
      <c r="Q217" s="115"/>
      <c r="R217" s="115"/>
      <c r="S217" s="115"/>
      <c r="T217" s="115"/>
      <c r="U217" s="115"/>
      <c r="V217" s="115"/>
      <c r="W217" s="115"/>
      <c r="X217" s="115"/>
      <c r="Y217" s="115"/>
      <c r="Z217" s="115"/>
      <c r="AA217" s="115"/>
    </row>
    <row r="218">
      <c r="A218" s="116">
        <v>5.0</v>
      </c>
      <c r="B218" s="117">
        <v>2024.0</v>
      </c>
      <c r="C218" s="117" t="s">
        <v>906</v>
      </c>
      <c r="D218" s="117" t="s">
        <v>1099</v>
      </c>
      <c r="E218" s="118" t="str">
        <f t="shared" si="9"/>
        <v>Gò Vấp</v>
      </c>
      <c r="F218" s="116" t="s">
        <v>1113</v>
      </c>
      <c r="G218" s="116">
        <v>11.0</v>
      </c>
      <c r="H218" s="116" t="s">
        <v>1071</v>
      </c>
      <c r="I218" s="116" t="s">
        <v>1072</v>
      </c>
      <c r="J218" s="116">
        <v>3.0</v>
      </c>
      <c r="K218" s="116">
        <v>75.0</v>
      </c>
      <c r="L218" s="119"/>
      <c r="M218" s="115"/>
      <c r="N218" s="115"/>
      <c r="O218" s="115"/>
      <c r="P218" s="115"/>
      <c r="Q218" s="115"/>
      <c r="R218" s="115"/>
      <c r="S218" s="115"/>
      <c r="T218" s="115"/>
      <c r="U218" s="115"/>
      <c r="V218" s="115"/>
      <c r="W218" s="115"/>
      <c r="X218" s="115"/>
      <c r="Y218" s="115"/>
      <c r="Z218" s="115"/>
      <c r="AA218" s="115"/>
    </row>
    <row r="219">
      <c r="A219" s="116">
        <v>4.0</v>
      </c>
      <c r="B219" s="117">
        <v>2024.0</v>
      </c>
      <c r="C219" s="117" t="s">
        <v>919</v>
      </c>
      <c r="D219" s="117" t="s">
        <v>1099</v>
      </c>
      <c r="E219" s="118" t="s">
        <v>1114</v>
      </c>
      <c r="F219" s="117" t="s">
        <v>1115</v>
      </c>
      <c r="G219" s="116">
        <v>11.0</v>
      </c>
      <c r="H219" s="116" t="s">
        <v>1116</v>
      </c>
      <c r="I219" s="116" t="s">
        <v>1117</v>
      </c>
      <c r="J219" s="116">
        <v>1.0</v>
      </c>
      <c r="K219" s="116">
        <v>30.0</v>
      </c>
      <c r="L219" s="119"/>
      <c r="M219" s="115"/>
      <c r="N219" s="115"/>
      <c r="O219" s="115"/>
      <c r="P219" s="115"/>
      <c r="Q219" s="115"/>
      <c r="R219" s="115"/>
      <c r="S219" s="115"/>
      <c r="T219" s="115"/>
      <c r="U219" s="115"/>
      <c r="V219" s="115"/>
      <c r="W219" s="115"/>
      <c r="X219" s="115"/>
      <c r="Y219" s="115"/>
      <c r="Z219" s="115"/>
      <c r="AA219" s="115"/>
    </row>
    <row r="220">
      <c r="A220" s="116">
        <v>4.0</v>
      </c>
      <c r="B220" s="117">
        <v>2024.0</v>
      </c>
      <c r="C220" s="117" t="s">
        <v>919</v>
      </c>
      <c r="D220" s="117" t="s">
        <v>1099</v>
      </c>
      <c r="E220" s="118" t="s">
        <v>1114</v>
      </c>
      <c r="F220" s="117" t="s">
        <v>1115</v>
      </c>
      <c r="G220" s="116">
        <v>11.0</v>
      </c>
      <c r="H220" s="116" t="s">
        <v>1118</v>
      </c>
      <c r="I220" s="116" t="s">
        <v>1119</v>
      </c>
      <c r="J220" s="116">
        <v>1.0</v>
      </c>
      <c r="K220" s="116">
        <v>30.0</v>
      </c>
      <c r="L220" s="119"/>
      <c r="M220" s="115"/>
      <c r="N220" s="115"/>
      <c r="O220" s="115"/>
      <c r="P220" s="115"/>
      <c r="Q220" s="115"/>
      <c r="R220" s="115"/>
      <c r="S220" s="115"/>
      <c r="T220" s="115"/>
      <c r="U220" s="115"/>
      <c r="V220" s="115"/>
      <c r="W220" s="115"/>
      <c r="X220" s="115"/>
      <c r="Y220" s="115"/>
      <c r="Z220" s="115"/>
      <c r="AA220" s="115"/>
    </row>
    <row r="221">
      <c r="A221" s="116">
        <v>4.0</v>
      </c>
      <c r="B221" s="117">
        <v>2024.0</v>
      </c>
      <c r="C221" s="117" t="s">
        <v>919</v>
      </c>
      <c r="D221" s="117" t="s">
        <v>1099</v>
      </c>
      <c r="E221" s="118" t="s">
        <v>1114</v>
      </c>
      <c r="F221" s="117" t="s">
        <v>1115</v>
      </c>
      <c r="G221" s="116">
        <v>11.0</v>
      </c>
      <c r="H221" s="116" t="s">
        <v>1120</v>
      </c>
      <c r="I221" s="116" t="s">
        <v>1072</v>
      </c>
      <c r="J221" s="116">
        <v>1.0</v>
      </c>
      <c r="K221" s="116">
        <v>30.0</v>
      </c>
      <c r="L221" s="119"/>
      <c r="M221" s="115"/>
      <c r="N221" s="115"/>
      <c r="O221" s="115"/>
      <c r="P221" s="115"/>
      <c r="Q221" s="115"/>
      <c r="R221" s="115"/>
      <c r="S221" s="115"/>
      <c r="T221" s="115"/>
      <c r="U221" s="115"/>
      <c r="V221" s="115"/>
      <c r="W221" s="115"/>
      <c r="X221" s="115"/>
      <c r="Y221" s="115"/>
      <c r="Z221" s="115"/>
      <c r="AA221" s="115"/>
    </row>
    <row r="222">
      <c r="A222" s="116">
        <v>4.0</v>
      </c>
      <c r="B222" s="117">
        <v>2024.0</v>
      </c>
      <c r="C222" s="117" t="s">
        <v>919</v>
      </c>
      <c r="D222" s="117" t="s">
        <v>1099</v>
      </c>
      <c r="E222" s="118" t="s">
        <v>1114</v>
      </c>
      <c r="F222" s="117" t="s">
        <v>1115</v>
      </c>
      <c r="G222" s="116">
        <v>11.0</v>
      </c>
      <c r="H222" s="116" t="s">
        <v>1121</v>
      </c>
      <c r="I222" s="116" t="s">
        <v>1122</v>
      </c>
      <c r="J222" s="116">
        <v>2.0</v>
      </c>
      <c r="K222" s="116">
        <v>30.0</v>
      </c>
      <c r="L222" s="119"/>
      <c r="M222" s="115"/>
      <c r="N222" s="115"/>
      <c r="O222" s="115"/>
      <c r="P222" s="115"/>
      <c r="Q222" s="115"/>
      <c r="R222" s="115"/>
      <c r="S222" s="115"/>
      <c r="T222" s="115"/>
      <c r="U222" s="115"/>
      <c r="V222" s="115"/>
      <c r="W222" s="115"/>
      <c r="X222" s="115"/>
      <c r="Y222" s="115"/>
      <c r="Z222" s="115"/>
      <c r="AA222" s="115"/>
    </row>
    <row r="223">
      <c r="A223" s="116">
        <v>2.0</v>
      </c>
      <c r="B223" s="116">
        <v>2025.0</v>
      </c>
      <c r="C223" s="117" t="s">
        <v>906</v>
      </c>
      <c r="D223" s="117" t="s">
        <v>1099</v>
      </c>
      <c r="E223" s="118" t="str">
        <f t="shared" ref="E223:E230" si="10">if(right(F223,1)="G","Gò Vấp","Trung Sơn")</f>
        <v>Trung Sơn</v>
      </c>
      <c r="F223" s="116" t="s">
        <v>1123</v>
      </c>
      <c r="G223" s="116">
        <v>10.0</v>
      </c>
      <c r="H223" s="116" t="s">
        <v>1089</v>
      </c>
      <c r="I223" s="116" t="s">
        <v>1090</v>
      </c>
      <c r="J223" s="116">
        <v>3.0</v>
      </c>
      <c r="K223" s="116">
        <v>60.0</v>
      </c>
      <c r="L223" s="119"/>
      <c r="M223" s="115"/>
      <c r="N223" s="115"/>
      <c r="O223" s="115"/>
      <c r="P223" s="115"/>
      <c r="Q223" s="115"/>
      <c r="R223" s="115"/>
      <c r="S223" s="115"/>
      <c r="T223" s="115"/>
      <c r="U223" s="115"/>
      <c r="V223" s="115"/>
      <c r="W223" s="115"/>
      <c r="X223" s="115"/>
      <c r="Y223" s="115"/>
      <c r="Z223" s="115"/>
      <c r="AA223" s="115"/>
    </row>
    <row r="224">
      <c r="A224" s="116">
        <v>2.0</v>
      </c>
      <c r="B224" s="116">
        <v>2025.0</v>
      </c>
      <c r="C224" s="117" t="s">
        <v>906</v>
      </c>
      <c r="D224" s="117" t="s">
        <v>1099</v>
      </c>
      <c r="E224" s="118" t="str">
        <f t="shared" si="10"/>
        <v>Trung Sơn</v>
      </c>
      <c r="F224" s="116" t="s">
        <v>1123</v>
      </c>
      <c r="G224" s="116">
        <v>10.0</v>
      </c>
      <c r="H224" s="116" t="s">
        <v>1124</v>
      </c>
      <c r="I224" s="116" t="s">
        <v>1125</v>
      </c>
      <c r="J224" s="116">
        <v>2.0</v>
      </c>
      <c r="K224" s="116">
        <v>45.0</v>
      </c>
      <c r="L224" s="119"/>
      <c r="M224" s="115"/>
      <c r="N224" s="115"/>
      <c r="O224" s="115"/>
      <c r="P224" s="115"/>
      <c r="Q224" s="115"/>
      <c r="R224" s="115"/>
      <c r="S224" s="115"/>
      <c r="T224" s="115"/>
      <c r="U224" s="115"/>
      <c r="V224" s="115"/>
      <c r="W224" s="115"/>
      <c r="X224" s="115"/>
      <c r="Y224" s="115"/>
      <c r="Z224" s="115"/>
      <c r="AA224" s="115"/>
    </row>
    <row r="225">
      <c r="A225" s="116">
        <v>2.0</v>
      </c>
      <c r="B225" s="116">
        <v>2025.0</v>
      </c>
      <c r="C225" s="117" t="s">
        <v>906</v>
      </c>
      <c r="D225" s="117" t="s">
        <v>1099</v>
      </c>
      <c r="E225" s="118" t="str">
        <f t="shared" si="10"/>
        <v>Trung Sơn</v>
      </c>
      <c r="F225" s="116" t="s">
        <v>1123</v>
      </c>
      <c r="G225" s="116">
        <v>10.0</v>
      </c>
      <c r="H225" s="116" t="s">
        <v>1126</v>
      </c>
      <c r="I225" s="116" t="s">
        <v>1127</v>
      </c>
      <c r="J225" s="116">
        <v>2.0</v>
      </c>
      <c r="K225" s="116">
        <v>45.0</v>
      </c>
      <c r="L225" s="119"/>
      <c r="M225" s="115"/>
      <c r="N225" s="115"/>
      <c r="O225" s="115"/>
      <c r="P225" s="115"/>
      <c r="Q225" s="115"/>
      <c r="R225" s="115"/>
      <c r="S225" s="115"/>
      <c r="T225" s="115"/>
      <c r="U225" s="115"/>
      <c r="V225" s="115"/>
      <c r="W225" s="115"/>
      <c r="X225" s="115"/>
      <c r="Y225" s="115"/>
      <c r="Z225" s="115"/>
      <c r="AA225" s="115"/>
    </row>
    <row r="226">
      <c r="A226" s="116">
        <v>2.0</v>
      </c>
      <c r="B226" s="116">
        <v>2025.0</v>
      </c>
      <c r="C226" s="117" t="s">
        <v>906</v>
      </c>
      <c r="D226" s="117" t="s">
        <v>1099</v>
      </c>
      <c r="E226" s="118" t="str">
        <f t="shared" si="10"/>
        <v>Trung Sơn</v>
      </c>
      <c r="F226" s="116" t="s">
        <v>1123</v>
      </c>
      <c r="G226" s="116">
        <v>10.0</v>
      </c>
      <c r="H226" s="116" t="s">
        <v>1128</v>
      </c>
      <c r="I226" s="116" t="s">
        <v>1129</v>
      </c>
      <c r="J226" s="116">
        <v>3.0</v>
      </c>
      <c r="K226" s="116">
        <v>105.0</v>
      </c>
      <c r="L226" s="119"/>
      <c r="M226" s="115"/>
      <c r="N226" s="115"/>
      <c r="O226" s="115"/>
      <c r="P226" s="115"/>
      <c r="Q226" s="115"/>
      <c r="R226" s="115"/>
      <c r="S226" s="115"/>
      <c r="T226" s="115"/>
      <c r="U226" s="115"/>
      <c r="V226" s="115"/>
      <c r="W226" s="115"/>
      <c r="X226" s="115"/>
      <c r="Y226" s="115"/>
      <c r="Z226" s="115"/>
      <c r="AA226" s="115"/>
    </row>
    <row r="227">
      <c r="A227" s="116">
        <v>2.0</v>
      </c>
      <c r="B227" s="116">
        <v>2025.0</v>
      </c>
      <c r="C227" s="117" t="s">
        <v>906</v>
      </c>
      <c r="D227" s="117" t="s">
        <v>1099</v>
      </c>
      <c r="E227" s="118" t="str">
        <f t="shared" si="10"/>
        <v>Gò Vấp</v>
      </c>
      <c r="F227" s="116" t="s">
        <v>1130</v>
      </c>
      <c r="G227" s="116">
        <v>4.0</v>
      </c>
      <c r="H227" s="116" t="s">
        <v>1089</v>
      </c>
      <c r="I227" s="116" t="s">
        <v>1090</v>
      </c>
      <c r="J227" s="116">
        <v>3.0</v>
      </c>
      <c r="K227" s="116">
        <v>60.0</v>
      </c>
      <c r="L227" s="119"/>
      <c r="M227" s="115"/>
      <c r="N227" s="115"/>
      <c r="O227" s="115"/>
      <c r="P227" s="115"/>
      <c r="Q227" s="115"/>
      <c r="R227" s="115"/>
      <c r="S227" s="115"/>
      <c r="T227" s="115"/>
      <c r="U227" s="115"/>
      <c r="V227" s="115"/>
      <c r="W227" s="115"/>
      <c r="X227" s="115"/>
      <c r="Y227" s="115"/>
      <c r="Z227" s="115"/>
      <c r="AA227" s="115"/>
    </row>
    <row r="228">
      <c r="A228" s="116">
        <v>2.0</v>
      </c>
      <c r="B228" s="116">
        <v>2025.0</v>
      </c>
      <c r="C228" s="117" t="s">
        <v>906</v>
      </c>
      <c r="D228" s="117" t="s">
        <v>1099</v>
      </c>
      <c r="E228" s="118" t="str">
        <f t="shared" si="10"/>
        <v>Gò Vấp</v>
      </c>
      <c r="F228" s="116" t="s">
        <v>1130</v>
      </c>
      <c r="G228" s="116">
        <v>4.0</v>
      </c>
      <c r="H228" s="116" t="s">
        <v>1124</v>
      </c>
      <c r="I228" s="116" t="s">
        <v>1125</v>
      </c>
      <c r="J228" s="116">
        <v>2.0</v>
      </c>
      <c r="K228" s="116">
        <v>45.0</v>
      </c>
      <c r="L228" s="119"/>
      <c r="M228" s="115"/>
      <c r="N228" s="115"/>
      <c r="O228" s="115"/>
      <c r="P228" s="115"/>
      <c r="Q228" s="115"/>
      <c r="R228" s="115"/>
      <c r="S228" s="115"/>
      <c r="T228" s="115"/>
      <c r="U228" s="115"/>
      <c r="V228" s="115"/>
      <c r="W228" s="115"/>
      <c r="X228" s="115"/>
      <c r="Y228" s="115"/>
      <c r="Z228" s="115"/>
      <c r="AA228" s="115"/>
    </row>
    <row r="229">
      <c r="A229" s="116">
        <v>2.0</v>
      </c>
      <c r="B229" s="116">
        <v>2025.0</v>
      </c>
      <c r="C229" s="117" t="s">
        <v>906</v>
      </c>
      <c r="D229" s="117" t="s">
        <v>1099</v>
      </c>
      <c r="E229" s="118" t="str">
        <f t="shared" si="10"/>
        <v>Gò Vấp</v>
      </c>
      <c r="F229" s="116" t="s">
        <v>1130</v>
      </c>
      <c r="G229" s="116">
        <v>4.0</v>
      </c>
      <c r="H229" s="116" t="s">
        <v>1126</v>
      </c>
      <c r="I229" s="116" t="s">
        <v>1127</v>
      </c>
      <c r="J229" s="116">
        <v>2.0</v>
      </c>
      <c r="K229" s="116">
        <v>45.0</v>
      </c>
      <c r="L229" s="119"/>
      <c r="M229" s="115"/>
      <c r="N229" s="115"/>
      <c r="O229" s="115"/>
      <c r="P229" s="115"/>
      <c r="Q229" s="115"/>
      <c r="R229" s="115"/>
      <c r="S229" s="115"/>
      <c r="T229" s="115"/>
      <c r="U229" s="115"/>
      <c r="V229" s="115"/>
      <c r="W229" s="115"/>
      <c r="X229" s="115"/>
      <c r="Y229" s="115"/>
      <c r="Z229" s="115"/>
      <c r="AA229" s="115"/>
    </row>
    <row r="230">
      <c r="A230" s="116">
        <v>2.0</v>
      </c>
      <c r="B230" s="116">
        <v>2025.0</v>
      </c>
      <c r="C230" s="117" t="s">
        <v>906</v>
      </c>
      <c r="D230" s="117" t="s">
        <v>1099</v>
      </c>
      <c r="E230" s="118" t="str">
        <f t="shared" si="10"/>
        <v>Gò Vấp</v>
      </c>
      <c r="F230" s="116" t="s">
        <v>1130</v>
      </c>
      <c r="G230" s="116">
        <v>4.0</v>
      </c>
      <c r="H230" s="116" t="s">
        <v>1128</v>
      </c>
      <c r="I230" s="116" t="s">
        <v>1129</v>
      </c>
      <c r="J230" s="116">
        <v>3.0</v>
      </c>
      <c r="K230" s="116">
        <v>105.0</v>
      </c>
      <c r="L230" s="119"/>
      <c r="M230" s="115"/>
      <c r="N230" s="115"/>
      <c r="O230" s="115"/>
      <c r="P230" s="115"/>
      <c r="Q230" s="115"/>
      <c r="R230" s="115"/>
      <c r="S230" s="115"/>
      <c r="T230" s="115"/>
      <c r="U230" s="115"/>
      <c r="V230" s="115"/>
      <c r="W230" s="115"/>
      <c r="X230" s="115"/>
      <c r="Y230" s="115"/>
      <c r="Z230" s="115"/>
      <c r="AA230" s="115"/>
    </row>
    <row r="231">
      <c r="A231" s="128" t="s">
        <v>1131</v>
      </c>
      <c r="B231" s="125"/>
      <c r="C231" s="125"/>
      <c r="D231" s="125"/>
      <c r="E231" s="114"/>
      <c r="F231" s="125"/>
      <c r="G231" s="125"/>
      <c r="H231" s="125"/>
      <c r="I231" s="125"/>
      <c r="J231" s="125"/>
      <c r="K231" s="125"/>
      <c r="L231" s="114"/>
      <c r="M231" s="115"/>
      <c r="N231" s="115"/>
      <c r="O231" s="115"/>
      <c r="P231" s="115"/>
      <c r="Q231" s="115"/>
      <c r="R231" s="115"/>
      <c r="S231" s="115"/>
      <c r="T231" s="115"/>
      <c r="U231" s="115"/>
      <c r="V231" s="115"/>
      <c r="W231" s="115"/>
      <c r="X231" s="115"/>
      <c r="Y231" s="115"/>
      <c r="Z231" s="115"/>
      <c r="AA231" s="115"/>
    </row>
    <row r="232">
      <c r="A232" s="116">
        <v>5.0</v>
      </c>
      <c r="B232" s="117">
        <v>2024.0</v>
      </c>
      <c r="C232" s="117" t="s">
        <v>893</v>
      </c>
      <c r="D232" s="117" t="s">
        <v>1132</v>
      </c>
      <c r="E232" s="118" t="str">
        <f t="shared" ref="E232:E259" si="11">if(right(F232,1)="G","Gò Vấp","Trung Sơn")</f>
        <v>Trung Sơn</v>
      </c>
      <c r="F232" s="117" t="s">
        <v>1133</v>
      </c>
      <c r="G232" s="116">
        <v>14.0</v>
      </c>
      <c r="H232" s="116" t="s">
        <v>1134</v>
      </c>
      <c r="I232" s="116" t="s">
        <v>1135</v>
      </c>
      <c r="J232" s="116">
        <v>2.0</v>
      </c>
      <c r="K232" s="116">
        <v>60.0</v>
      </c>
      <c r="L232" s="119"/>
      <c r="M232" s="115"/>
      <c r="N232" s="115"/>
      <c r="O232" s="115"/>
      <c r="P232" s="115"/>
      <c r="Q232" s="115"/>
      <c r="R232" s="115"/>
      <c r="S232" s="115"/>
      <c r="T232" s="115"/>
      <c r="U232" s="115"/>
      <c r="V232" s="115"/>
      <c r="W232" s="115"/>
      <c r="X232" s="115"/>
      <c r="Y232" s="115"/>
      <c r="Z232" s="115"/>
      <c r="AA232" s="115"/>
    </row>
    <row r="233">
      <c r="A233" s="116">
        <v>5.0</v>
      </c>
      <c r="B233" s="117">
        <v>2024.0</v>
      </c>
      <c r="C233" s="117" t="s">
        <v>893</v>
      </c>
      <c r="D233" s="117" t="s">
        <v>1132</v>
      </c>
      <c r="E233" s="118" t="str">
        <f t="shared" si="11"/>
        <v>Trung Sơn</v>
      </c>
      <c r="F233" s="117" t="s">
        <v>1133</v>
      </c>
      <c r="G233" s="116">
        <v>14.0</v>
      </c>
      <c r="H233" s="116" t="s">
        <v>1136</v>
      </c>
      <c r="I233" s="116" t="s">
        <v>1137</v>
      </c>
      <c r="J233" s="116">
        <v>2.0</v>
      </c>
      <c r="K233" s="116">
        <v>45.0</v>
      </c>
      <c r="L233" s="119"/>
      <c r="M233" s="115"/>
      <c r="N233" s="115"/>
      <c r="O233" s="115"/>
      <c r="P233" s="115"/>
      <c r="Q233" s="115"/>
      <c r="R233" s="115"/>
      <c r="S233" s="115"/>
      <c r="T233" s="115"/>
      <c r="U233" s="115"/>
      <c r="V233" s="115"/>
      <c r="W233" s="115"/>
      <c r="X233" s="115"/>
      <c r="Y233" s="115"/>
      <c r="Z233" s="115"/>
      <c r="AA233" s="115"/>
    </row>
    <row r="234">
      <c r="A234" s="116">
        <v>5.0</v>
      </c>
      <c r="B234" s="117">
        <v>2024.0</v>
      </c>
      <c r="C234" s="117" t="s">
        <v>893</v>
      </c>
      <c r="D234" s="117" t="s">
        <v>1132</v>
      </c>
      <c r="E234" s="118" t="str">
        <f t="shared" si="11"/>
        <v>Trung Sơn</v>
      </c>
      <c r="F234" s="117" t="s">
        <v>1133</v>
      </c>
      <c r="G234" s="116">
        <v>14.0</v>
      </c>
      <c r="H234" s="116" t="s">
        <v>1138</v>
      </c>
      <c r="I234" s="116" t="s">
        <v>1139</v>
      </c>
      <c r="J234" s="116">
        <v>2.0</v>
      </c>
      <c r="K234" s="116">
        <v>45.0</v>
      </c>
      <c r="L234" s="119"/>
      <c r="M234" s="115"/>
      <c r="N234" s="115"/>
      <c r="O234" s="115"/>
      <c r="P234" s="115"/>
      <c r="Q234" s="115"/>
      <c r="R234" s="115"/>
      <c r="S234" s="115"/>
      <c r="T234" s="115"/>
      <c r="U234" s="115"/>
      <c r="V234" s="115"/>
      <c r="W234" s="115"/>
      <c r="X234" s="115"/>
      <c r="Y234" s="115"/>
      <c r="Z234" s="115"/>
      <c r="AA234" s="115"/>
    </row>
    <row r="235">
      <c r="A235" s="116">
        <v>5.0</v>
      </c>
      <c r="B235" s="117">
        <v>2024.0</v>
      </c>
      <c r="C235" s="117" t="s">
        <v>893</v>
      </c>
      <c r="D235" s="117" t="s">
        <v>1132</v>
      </c>
      <c r="E235" s="118" t="str">
        <f t="shared" si="11"/>
        <v>Trung Sơn</v>
      </c>
      <c r="F235" s="117" t="s">
        <v>1133</v>
      </c>
      <c r="G235" s="116">
        <v>14.0</v>
      </c>
      <c r="H235" s="116" t="s">
        <v>950</v>
      </c>
      <c r="I235" s="116" t="s">
        <v>929</v>
      </c>
      <c r="J235" s="116">
        <v>2.0</v>
      </c>
      <c r="K235" s="116">
        <v>45.0</v>
      </c>
      <c r="L235" s="119"/>
      <c r="M235" s="115"/>
      <c r="N235" s="115"/>
      <c r="O235" s="115"/>
      <c r="P235" s="115"/>
      <c r="Q235" s="115"/>
      <c r="R235" s="115"/>
      <c r="S235" s="115"/>
      <c r="T235" s="115"/>
      <c r="U235" s="115"/>
      <c r="V235" s="115"/>
      <c r="W235" s="115"/>
      <c r="X235" s="115"/>
      <c r="Y235" s="115"/>
      <c r="Z235" s="115"/>
      <c r="AA235" s="115"/>
    </row>
    <row r="236">
      <c r="A236" s="116">
        <v>5.0</v>
      </c>
      <c r="B236" s="117">
        <v>2024.0</v>
      </c>
      <c r="C236" s="117" t="s">
        <v>906</v>
      </c>
      <c r="D236" s="117" t="s">
        <v>1132</v>
      </c>
      <c r="E236" s="118" t="str">
        <f t="shared" si="11"/>
        <v>Trung Sơn</v>
      </c>
      <c r="F236" s="117" t="s">
        <v>1140</v>
      </c>
      <c r="G236" s="116">
        <v>6.0</v>
      </c>
      <c r="H236" s="116" t="s">
        <v>1141</v>
      </c>
      <c r="I236" s="116" t="s">
        <v>1142</v>
      </c>
      <c r="J236" s="116">
        <v>3.0</v>
      </c>
      <c r="K236" s="116">
        <v>60.0</v>
      </c>
      <c r="L236" s="119"/>
      <c r="M236" s="115"/>
      <c r="N236" s="115"/>
      <c r="O236" s="115"/>
      <c r="P236" s="115"/>
      <c r="Q236" s="115"/>
      <c r="R236" s="115"/>
      <c r="S236" s="115"/>
      <c r="T236" s="115"/>
      <c r="U236" s="115"/>
      <c r="V236" s="115"/>
      <c r="W236" s="115"/>
      <c r="X236" s="115"/>
      <c r="Y236" s="115"/>
      <c r="Z236" s="115"/>
      <c r="AA236" s="115"/>
    </row>
    <row r="237">
      <c r="A237" s="116">
        <v>5.0</v>
      </c>
      <c r="B237" s="117">
        <v>2024.0</v>
      </c>
      <c r="C237" s="117" t="s">
        <v>906</v>
      </c>
      <c r="D237" s="117" t="s">
        <v>1132</v>
      </c>
      <c r="E237" s="118" t="str">
        <f t="shared" si="11"/>
        <v>Trung Sơn</v>
      </c>
      <c r="F237" s="117" t="s">
        <v>1140</v>
      </c>
      <c r="G237" s="116">
        <v>6.0</v>
      </c>
      <c r="H237" s="116" t="s">
        <v>1143</v>
      </c>
      <c r="I237" s="116" t="s">
        <v>1144</v>
      </c>
      <c r="J237" s="116">
        <v>2.0</v>
      </c>
      <c r="K237" s="116">
        <v>60.0</v>
      </c>
      <c r="L237" s="119"/>
      <c r="M237" s="115"/>
      <c r="N237" s="115"/>
      <c r="O237" s="115"/>
      <c r="P237" s="115"/>
      <c r="Q237" s="115"/>
      <c r="R237" s="115"/>
      <c r="S237" s="115"/>
      <c r="T237" s="115"/>
      <c r="U237" s="115"/>
      <c r="V237" s="115"/>
      <c r="W237" s="115"/>
      <c r="X237" s="115"/>
      <c r="Y237" s="115"/>
      <c r="Z237" s="115"/>
      <c r="AA237" s="115"/>
    </row>
    <row r="238">
      <c r="A238" s="116">
        <v>5.0</v>
      </c>
      <c r="B238" s="117">
        <v>2024.0</v>
      </c>
      <c r="C238" s="117" t="s">
        <v>906</v>
      </c>
      <c r="D238" s="117" t="s">
        <v>1132</v>
      </c>
      <c r="E238" s="118" t="str">
        <f t="shared" si="11"/>
        <v>Trung Sơn</v>
      </c>
      <c r="F238" s="117" t="s">
        <v>1140</v>
      </c>
      <c r="G238" s="116">
        <v>6.0</v>
      </c>
      <c r="H238" s="116" t="s">
        <v>1145</v>
      </c>
      <c r="I238" s="116" t="s">
        <v>1146</v>
      </c>
      <c r="J238" s="116">
        <v>3.0</v>
      </c>
      <c r="K238" s="116">
        <v>75.0</v>
      </c>
      <c r="L238" s="119"/>
      <c r="M238" s="115"/>
      <c r="N238" s="115"/>
      <c r="O238" s="115"/>
      <c r="P238" s="115"/>
      <c r="Q238" s="115"/>
      <c r="R238" s="115"/>
      <c r="S238" s="115"/>
      <c r="T238" s="115"/>
      <c r="U238" s="115"/>
      <c r="V238" s="115"/>
      <c r="W238" s="115"/>
      <c r="X238" s="115"/>
      <c r="Y238" s="115"/>
      <c r="Z238" s="115"/>
      <c r="AA238" s="115"/>
    </row>
    <row r="239">
      <c r="A239" s="116">
        <v>5.0</v>
      </c>
      <c r="B239" s="117">
        <v>2024.0</v>
      </c>
      <c r="C239" s="117" t="s">
        <v>906</v>
      </c>
      <c r="D239" s="117" t="s">
        <v>1132</v>
      </c>
      <c r="E239" s="118" t="str">
        <f t="shared" si="11"/>
        <v>Trung Sơn</v>
      </c>
      <c r="F239" s="117" t="s">
        <v>1140</v>
      </c>
      <c r="G239" s="116">
        <v>6.0</v>
      </c>
      <c r="H239" s="116" t="s">
        <v>1147</v>
      </c>
      <c r="I239" s="116" t="s">
        <v>1135</v>
      </c>
      <c r="J239" s="116">
        <v>2.0</v>
      </c>
      <c r="K239" s="116">
        <v>60.0</v>
      </c>
      <c r="L239" s="119"/>
      <c r="M239" s="115"/>
      <c r="N239" s="115"/>
      <c r="O239" s="115"/>
      <c r="P239" s="115"/>
      <c r="Q239" s="115"/>
      <c r="R239" s="115"/>
      <c r="S239" s="115"/>
      <c r="T239" s="115"/>
      <c r="U239" s="115"/>
      <c r="V239" s="115"/>
      <c r="W239" s="115"/>
      <c r="X239" s="115"/>
      <c r="Y239" s="115"/>
      <c r="Z239" s="115"/>
      <c r="AA239" s="115"/>
    </row>
    <row r="240">
      <c r="A240" s="116">
        <v>5.0</v>
      </c>
      <c r="B240" s="117">
        <v>2024.0</v>
      </c>
      <c r="C240" s="117" t="s">
        <v>906</v>
      </c>
      <c r="D240" s="117" t="s">
        <v>1132</v>
      </c>
      <c r="E240" s="118" t="str">
        <f t="shared" si="11"/>
        <v>Trung Sơn</v>
      </c>
      <c r="F240" s="117" t="s">
        <v>1140</v>
      </c>
      <c r="G240" s="116">
        <v>6.0</v>
      </c>
      <c r="H240" s="116" t="s">
        <v>1148</v>
      </c>
      <c r="I240" s="116" t="s">
        <v>1137</v>
      </c>
      <c r="J240" s="116">
        <v>2.0</v>
      </c>
      <c r="K240" s="116">
        <v>45.0</v>
      </c>
      <c r="L240" s="119"/>
      <c r="M240" s="115"/>
      <c r="N240" s="115"/>
      <c r="O240" s="115"/>
      <c r="P240" s="115"/>
      <c r="Q240" s="115"/>
      <c r="R240" s="115"/>
      <c r="S240" s="115"/>
      <c r="T240" s="115"/>
      <c r="U240" s="115"/>
      <c r="V240" s="115"/>
      <c r="W240" s="115"/>
      <c r="X240" s="115"/>
      <c r="Y240" s="115"/>
      <c r="Z240" s="115"/>
      <c r="AA240" s="115"/>
    </row>
    <row r="241">
      <c r="A241" s="116">
        <v>5.0</v>
      </c>
      <c r="B241" s="117">
        <v>2024.0</v>
      </c>
      <c r="C241" s="117" t="s">
        <v>906</v>
      </c>
      <c r="D241" s="117" t="s">
        <v>1132</v>
      </c>
      <c r="E241" s="118" t="str">
        <f t="shared" si="11"/>
        <v>Trung Sơn</v>
      </c>
      <c r="F241" s="117" t="s">
        <v>1140</v>
      </c>
      <c r="G241" s="116">
        <v>6.0</v>
      </c>
      <c r="H241" s="116" t="s">
        <v>928</v>
      </c>
      <c r="I241" s="116" t="s">
        <v>929</v>
      </c>
      <c r="J241" s="116">
        <v>2.0</v>
      </c>
      <c r="K241" s="116">
        <v>45.0</v>
      </c>
      <c r="L241" s="119"/>
      <c r="M241" s="115"/>
      <c r="N241" s="115"/>
      <c r="O241" s="115"/>
      <c r="P241" s="115"/>
      <c r="Q241" s="115"/>
      <c r="R241" s="115"/>
      <c r="S241" s="115"/>
      <c r="T241" s="115"/>
      <c r="U241" s="115"/>
      <c r="V241" s="115"/>
      <c r="W241" s="115"/>
      <c r="X241" s="115"/>
      <c r="Y241" s="115"/>
      <c r="Z241" s="115"/>
      <c r="AA241" s="115"/>
    </row>
    <row r="242">
      <c r="A242" s="116">
        <v>5.0</v>
      </c>
      <c r="B242" s="117">
        <v>2024.0</v>
      </c>
      <c r="C242" s="117" t="s">
        <v>906</v>
      </c>
      <c r="D242" s="117" t="s">
        <v>1132</v>
      </c>
      <c r="E242" s="118" t="str">
        <f t="shared" si="11"/>
        <v>Trung Sơn</v>
      </c>
      <c r="F242" s="117" t="s">
        <v>1149</v>
      </c>
      <c r="G242" s="116">
        <v>10.0</v>
      </c>
      <c r="H242" s="116" t="s">
        <v>1141</v>
      </c>
      <c r="I242" s="116" t="s">
        <v>1142</v>
      </c>
      <c r="J242" s="116">
        <v>3.0</v>
      </c>
      <c r="K242" s="116">
        <v>60.0</v>
      </c>
      <c r="L242" s="119"/>
      <c r="M242" s="115"/>
      <c r="N242" s="115"/>
      <c r="O242" s="115"/>
      <c r="P242" s="115"/>
      <c r="Q242" s="115"/>
      <c r="R242" s="115"/>
      <c r="S242" s="115"/>
      <c r="T242" s="115"/>
      <c r="U242" s="115"/>
      <c r="V242" s="115"/>
      <c r="W242" s="115"/>
      <c r="X242" s="115"/>
      <c r="Y242" s="115"/>
      <c r="Z242" s="115"/>
      <c r="AA242" s="115"/>
    </row>
    <row r="243">
      <c r="A243" s="116">
        <v>5.0</v>
      </c>
      <c r="B243" s="117">
        <v>2024.0</v>
      </c>
      <c r="C243" s="117" t="s">
        <v>906</v>
      </c>
      <c r="D243" s="117" t="s">
        <v>1132</v>
      </c>
      <c r="E243" s="118" t="str">
        <f t="shared" si="11"/>
        <v>Trung Sơn</v>
      </c>
      <c r="F243" s="117" t="s">
        <v>1149</v>
      </c>
      <c r="G243" s="116">
        <v>10.0</v>
      </c>
      <c r="H243" s="116" t="s">
        <v>1143</v>
      </c>
      <c r="I243" s="116" t="s">
        <v>1144</v>
      </c>
      <c r="J243" s="116">
        <v>2.0</v>
      </c>
      <c r="K243" s="116">
        <v>60.0</v>
      </c>
      <c r="L243" s="119"/>
      <c r="M243" s="115"/>
      <c r="N243" s="115"/>
      <c r="O243" s="115"/>
      <c r="P243" s="115"/>
      <c r="Q243" s="115"/>
      <c r="R243" s="115"/>
      <c r="S243" s="115"/>
      <c r="T243" s="115"/>
      <c r="U243" s="115"/>
      <c r="V243" s="115"/>
      <c r="W243" s="115"/>
      <c r="X243" s="115"/>
      <c r="Y243" s="115"/>
      <c r="Z243" s="115"/>
      <c r="AA243" s="115"/>
    </row>
    <row r="244">
      <c r="A244" s="116">
        <v>5.0</v>
      </c>
      <c r="B244" s="117">
        <v>2024.0</v>
      </c>
      <c r="C244" s="117" t="s">
        <v>906</v>
      </c>
      <c r="D244" s="117" t="s">
        <v>1132</v>
      </c>
      <c r="E244" s="118" t="str">
        <f t="shared" si="11"/>
        <v>Trung Sơn</v>
      </c>
      <c r="F244" s="117" t="s">
        <v>1149</v>
      </c>
      <c r="G244" s="116">
        <v>10.0</v>
      </c>
      <c r="H244" s="116" t="s">
        <v>1145</v>
      </c>
      <c r="I244" s="116" t="s">
        <v>1146</v>
      </c>
      <c r="J244" s="116">
        <v>3.0</v>
      </c>
      <c r="K244" s="116">
        <v>75.0</v>
      </c>
      <c r="L244" s="119"/>
      <c r="M244" s="115"/>
      <c r="N244" s="115"/>
      <c r="O244" s="115"/>
      <c r="P244" s="115"/>
      <c r="Q244" s="115"/>
      <c r="R244" s="115"/>
      <c r="S244" s="115"/>
      <c r="T244" s="115"/>
      <c r="U244" s="115"/>
      <c r="V244" s="115"/>
      <c r="W244" s="115"/>
      <c r="X244" s="115"/>
      <c r="Y244" s="115"/>
      <c r="Z244" s="115"/>
      <c r="AA244" s="115"/>
    </row>
    <row r="245">
      <c r="A245" s="116">
        <v>5.0</v>
      </c>
      <c r="B245" s="117">
        <v>2024.0</v>
      </c>
      <c r="C245" s="117" t="s">
        <v>906</v>
      </c>
      <c r="D245" s="117" t="s">
        <v>1132</v>
      </c>
      <c r="E245" s="118" t="str">
        <f t="shared" si="11"/>
        <v>Trung Sơn</v>
      </c>
      <c r="F245" s="117" t="s">
        <v>1149</v>
      </c>
      <c r="G245" s="116">
        <v>10.0</v>
      </c>
      <c r="H245" s="116" t="s">
        <v>1147</v>
      </c>
      <c r="I245" s="116" t="s">
        <v>1135</v>
      </c>
      <c r="J245" s="116">
        <v>2.0</v>
      </c>
      <c r="K245" s="116">
        <v>60.0</v>
      </c>
      <c r="L245" s="119"/>
      <c r="M245" s="115"/>
      <c r="N245" s="115"/>
      <c r="O245" s="115"/>
      <c r="P245" s="115"/>
      <c r="Q245" s="115"/>
      <c r="R245" s="115"/>
      <c r="S245" s="115"/>
      <c r="T245" s="115"/>
      <c r="U245" s="115"/>
      <c r="V245" s="115"/>
      <c r="W245" s="115"/>
      <c r="X245" s="115"/>
      <c r="Y245" s="115"/>
      <c r="Z245" s="115"/>
      <c r="AA245" s="115"/>
    </row>
    <row r="246">
      <c r="A246" s="116">
        <v>5.0</v>
      </c>
      <c r="B246" s="117">
        <v>2024.0</v>
      </c>
      <c r="C246" s="117" t="s">
        <v>906</v>
      </c>
      <c r="D246" s="117" t="s">
        <v>1132</v>
      </c>
      <c r="E246" s="118" t="str">
        <f t="shared" si="11"/>
        <v>Trung Sơn</v>
      </c>
      <c r="F246" s="117" t="s">
        <v>1149</v>
      </c>
      <c r="G246" s="116">
        <v>10.0</v>
      </c>
      <c r="H246" s="116" t="s">
        <v>1148</v>
      </c>
      <c r="I246" s="116" t="s">
        <v>1137</v>
      </c>
      <c r="J246" s="116">
        <v>2.0</v>
      </c>
      <c r="K246" s="116">
        <v>45.0</v>
      </c>
      <c r="L246" s="119"/>
      <c r="M246" s="115"/>
      <c r="N246" s="115"/>
      <c r="O246" s="115"/>
      <c r="P246" s="115"/>
      <c r="Q246" s="115"/>
      <c r="R246" s="115"/>
      <c r="S246" s="115"/>
      <c r="T246" s="115"/>
      <c r="U246" s="115"/>
      <c r="V246" s="115"/>
      <c r="W246" s="115"/>
      <c r="X246" s="115"/>
      <c r="Y246" s="115"/>
      <c r="Z246" s="115"/>
      <c r="AA246" s="115"/>
    </row>
    <row r="247">
      <c r="A247" s="116">
        <v>5.0</v>
      </c>
      <c r="B247" s="117">
        <v>2024.0</v>
      </c>
      <c r="C247" s="117" t="s">
        <v>906</v>
      </c>
      <c r="D247" s="117" t="s">
        <v>1132</v>
      </c>
      <c r="E247" s="118" t="str">
        <f t="shared" si="11"/>
        <v>Trung Sơn</v>
      </c>
      <c r="F247" s="117" t="s">
        <v>1149</v>
      </c>
      <c r="G247" s="116">
        <v>10.0</v>
      </c>
      <c r="H247" s="116" t="s">
        <v>928</v>
      </c>
      <c r="I247" s="116" t="s">
        <v>929</v>
      </c>
      <c r="J247" s="116">
        <v>2.0</v>
      </c>
      <c r="K247" s="116">
        <v>45.0</v>
      </c>
      <c r="L247" s="119"/>
      <c r="M247" s="115"/>
      <c r="N247" s="115"/>
      <c r="O247" s="115"/>
      <c r="P247" s="115"/>
      <c r="Q247" s="115"/>
      <c r="R247" s="115"/>
      <c r="S247" s="115"/>
      <c r="T247" s="115"/>
      <c r="U247" s="115"/>
      <c r="V247" s="115"/>
      <c r="W247" s="115"/>
      <c r="X247" s="115"/>
      <c r="Y247" s="115"/>
      <c r="Z247" s="115"/>
      <c r="AA247" s="115"/>
    </row>
    <row r="248">
      <c r="A248" s="116">
        <v>4.0</v>
      </c>
      <c r="B248" s="117">
        <v>2024.0</v>
      </c>
      <c r="C248" s="117" t="s">
        <v>919</v>
      </c>
      <c r="D248" s="117" t="s">
        <v>1132</v>
      </c>
      <c r="E248" s="118" t="str">
        <f t="shared" si="11"/>
        <v>Trung Sơn</v>
      </c>
      <c r="F248" s="117" t="s">
        <v>1150</v>
      </c>
      <c r="G248" s="116">
        <v>1.0</v>
      </c>
      <c r="H248" s="129" t="s">
        <v>1151</v>
      </c>
      <c r="I248" s="130" t="s">
        <v>1152</v>
      </c>
      <c r="J248" s="116">
        <v>3.0</v>
      </c>
      <c r="K248" s="116">
        <v>60.0</v>
      </c>
      <c r="L248" s="119"/>
      <c r="M248" s="115"/>
      <c r="N248" s="115"/>
      <c r="O248" s="115"/>
      <c r="P248" s="115"/>
      <c r="Q248" s="115"/>
      <c r="R248" s="115"/>
      <c r="S248" s="115"/>
      <c r="T248" s="115"/>
      <c r="U248" s="115"/>
      <c r="V248" s="115"/>
      <c r="W248" s="115"/>
      <c r="X248" s="115"/>
      <c r="Y248" s="115"/>
      <c r="Z248" s="115"/>
      <c r="AA248" s="115"/>
    </row>
    <row r="249">
      <c r="A249" s="116">
        <v>4.0</v>
      </c>
      <c r="B249" s="117">
        <v>2024.0</v>
      </c>
      <c r="C249" s="117" t="s">
        <v>919</v>
      </c>
      <c r="D249" s="117" t="s">
        <v>1132</v>
      </c>
      <c r="E249" s="118" t="str">
        <f t="shared" si="11"/>
        <v>Trung Sơn</v>
      </c>
      <c r="F249" s="117" t="s">
        <v>1150</v>
      </c>
      <c r="G249" s="116">
        <v>1.0</v>
      </c>
      <c r="H249" s="129" t="s">
        <v>1148</v>
      </c>
      <c r="I249" s="130" t="s">
        <v>1153</v>
      </c>
      <c r="J249" s="116">
        <v>2.0</v>
      </c>
      <c r="K249" s="116">
        <v>45.0</v>
      </c>
      <c r="L249" s="119"/>
      <c r="M249" s="115"/>
      <c r="N249" s="115"/>
      <c r="O249" s="115"/>
      <c r="P249" s="115"/>
      <c r="Q249" s="115"/>
      <c r="R249" s="115"/>
      <c r="S249" s="115"/>
      <c r="T249" s="115"/>
      <c r="U249" s="115"/>
      <c r="V249" s="115"/>
      <c r="W249" s="115"/>
      <c r="X249" s="115"/>
      <c r="Y249" s="115"/>
      <c r="Z249" s="115"/>
      <c r="AA249" s="115"/>
    </row>
    <row r="250">
      <c r="A250" s="116">
        <v>4.0</v>
      </c>
      <c r="B250" s="117">
        <v>2024.0</v>
      </c>
      <c r="C250" s="117" t="s">
        <v>919</v>
      </c>
      <c r="D250" s="117" t="s">
        <v>1132</v>
      </c>
      <c r="E250" s="118" t="str">
        <f t="shared" si="11"/>
        <v>Trung Sơn</v>
      </c>
      <c r="F250" s="117" t="s">
        <v>1150</v>
      </c>
      <c r="G250" s="116">
        <v>1.0</v>
      </c>
      <c r="H250" s="129" t="s">
        <v>1145</v>
      </c>
      <c r="I250" s="130" t="s">
        <v>1146</v>
      </c>
      <c r="J250" s="116">
        <v>3.0</v>
      </c>
      <c r="K250" s="116">
        <v>75.0</v>
      </c>
      <c r="L250" s="119"/>
      <c r="M250" s="115"/>
      <c r="N250" s="115"/>
      <c r="O250" s="115"/>
      <c r="P250" s="115"/>
      <c r="Q250" s="115"/>
      <c r="R250" s="115"/>
      <c r="S250" s="115"/>
      <c r="T250" s="115"/>
      <c r="U250" s="115"/>
      <c r="V250" s="115"/>
      <c r="W250" s="115"/>
      <c r="X250" s="115"/>
      <c r="Y250" s="115"/>
      <c r="Z250" s="115"/>
      <c r="AA250" s="115"/>
    </row>
    <row r="251">
      <c r="A251" s="116">
        <v>2.0</v>
      </c>
      <c r="B251" s="116">
        <v>2025.0</v>
      </c>
      <c r="C251" s="117" t="s">
        <v>919</v>
      </c>
      <c r="D251" s="117" t="s">
        <v>1132</v>
      </c>
      <c r="E251" s="118" t="str">
        <f t="shared" si="11"/>
        <v>Trung Sơn</v>
      </c>
      <c r="F251" s="116" t="s">
        <v>1154</v>
      </c>
      <c r="G251" s="116">
        <v>3.0</v>
      </c>
      <c r="H251" s="129" t="s">
        <v>1151</v>
      </c>
      <c r="I251" s="130" t="s">
        <v>1152</v>
      </c>
      <c r="J251" s="116">
        <v>3.0</v>
      </c>
      <c r="K251" s="116">
        <v>60.0</v>
      </c>
      <c r="L251" s="119"/>
      <c r="M251" s="115"/>
      <c r="N251" s="115"/>
      <c r="O251" s="115"/>
      <c r="P251" s="115"/>
      <c r="Q251" s="115"/>
      <c r="R251" s="115"/>
      <c r="S251" s="115"/>
      <c r="T251" s="115"/>
      <c r="U251" s="115"/>
      <c r="V251" s="115"/>
      <c r="W251" s="115"/>
      <c r="X251" s="115"/>
      <c r="Y251" s="115"/>
      <c r="Z251" s="115"/>
      <c r="AA251" s="115"/>
    </row>
    <row r="252">
      <c r="A252" s="116">
        <v>2.0</v>
      </c>
      <c r="B252" s="116">
        <v>2025.0</v>
      </c>
      <c r="C252" s="117" t="s">
        <v>919</v>
      </c>
      <c r="D252" s="117" t="s">
        <v>1132</v>
      </c>
      <c r="E252" s="118" t="str">
        <f t="shared" si="11"/>
        <v>Trung Sơn</v>
      </c>
      <c r="F252" s="116" t="s">
        <v>1154</v>
      </c>
      <c r="G252" s="116">
        <v>3.0</v>
      </c>
      <c r="H252" s="129" t="s">
        <v>1148</v>
      </c>
      <c r="I252" s="130" t="s">
        <v>1153</v>
      </c>
      <c r="J252" s="116">
        <v>2.0</v>
      </c>
      <c r="K252" s="116">
        <v>45.0</v>
      </c>
      <c r="L252" s="119"/>
      <c r="M252" s="115"/>
      <c r="N252" s="115"/>
      <c r="O252" s="115"/>
      <c r="P252" s="115"/>
      <c r="Q252" s="115"/>
      <c r="R252" s="115"/>
      <c r="S252" s="115"/>
      <c r="T252" s="115"/>
      <c r="U252" s="115"/>
      <c r="V252" s="115"/>
      <c r="W252" s="115"/>
      <c r="X252" s="115"/>
      <c r="Y252" s="115"/>
      <c r="Z252" s="115"/>
      <c r="AA252" s="115"/>
    </row>
    <row r="253">
      <c r="A253" s="116">
        <v>2.0</v>
      </c>
      <c r="B253" s="116">
        <v>2025.0</v>
      </c>
      <c r="C253" s="117" t="s">
        <v>919</v>
      </c>
      <c r="D253" s="117" t="s">
        <v>1132</v>
      </c>
      <c r="E253" s="118" t="str">
        <f t="shared" si="11"/>
        <v>Trung Sơn</v>
      </c>
      <c r="F253" s="116" t="s">
        <v>1154</v>
      </c>
      <c r="G253" s="116">
        <v>3.0</v>
      </c>
      <c r="H253" s="129" t="s">
        <v>1145</v>
      </c>
      <c r="I253" s="130" t="s">
        <v>1146</v>
      </c>
      <c r="J253" s="116">
        <v>3.0</v>
      </c>
      <c r="K253" s="116">
        <v>75.0</v>
      </c>
      <c r="L253" s="119"/>
      <c r="M253" s="115"/>
      <c r="N253" s="115"/>
      <c r="O253" s="115"/>
      <c r="P253" s="115"/>
      <c r="Q253" s="115"/>
      <c r="R253" s="115"/>
      <c r="S253" s="115"/>
      <c r="T253" s="115"/>
      <c r="U253" s="115"/>
      <c r="V253" s="115"/>
      <c r="W253" s="115"/>
      <c r="X253" s="115"/>
      <c r="Y253" s="115"/>
      <c r="Z253" s="115"/>
      <c r="AA253" s="115"/>
    </row>
    <row r="254">
      <c r="A254" s="116">
        <v>2.0</v>
      </c>
      <c r="B254" s="116">
        <v>2025.0</v>
      </c>
      <c r="C254" s="117" t="s">
        <v>919</v>
      </c>
      <c r="D254" s="117" t="s">
        <v>1132</v>
      </c>
      <c r="E254" s="118" t="str">
        <f t="shared" si="11"/>
        <v>Trung Sơn</v>
      </c>
      <c r="F254" s="116" t="s">
        <v>1154</v>
      </c>
      <c r="G254" s="116">
        <v>3.0</v>
      </c>
      <c r="H254" s="129" t="s">
        <v>914</v>
      </c>
      <c r="I254" s="130" t="s">
        <v>915</v>
      </c>
      <c r="J254" s="116">
        <v>3.0</v>
      </c>
      <c r="K254" s="116">
        <v>60.0</v>
      </c>
      <c r="L254" s="119"/>
      <c r="M254" s="115"/>
      <c r="N254" s="115"/>
      <c r="O254" s="115"/>
      <c r="P254" s="115"/>
      <c r="Q254" s="115"/>
      <c r="R254" s="115"/>
      <c r="S254" s="115"/>
      <c r="T254" s="115"/>
      <c r="U254" s="115"/>
      <c r="V254" s="115"/>
      <c r="W254" s="115"/>
      <c r="X254" s="115"/>
      <c r="Y254" s="115"/>
      <c r="Z254" s="115"/>
      <c r="AA254" s="115"/>
    </row>
    <row r="255">
      <c r="A255" s="116">
        <v>2.0</v>
      </c>
      <c r="B255" s="116">
        <v>2025.0</v>
      </c>
      <c r="C255" s="116" t="s">
        <v>893</v>
      </c>
      <c r="D255" s="117" t="s">
        <v>1132</v>
      </c>
      <c r="E255" s="118" t="str">
        <f t="shared" si="11"/>
        <v>Trung Sơn</v>
      </c>
      <c r="F255" s="116" t="s">
        <v>1155</v>
      </c>
      <c r="G255" s="116">
        <v>15.0</v>
      </c>
      <c r="H255" s="129" t="s">
        <v>1156</v>
      </c>
      <c r="I255" s="130" t="s">
        <v>1157</v>
      </c>
      <c r="J255" s="116">
        <v>3.0</v>
      </c>
      <c r="K255" s="116">
        <v>75.0</v>
      </c>
      <c r="L255" s="119"/>
      <c r="M255" s="115"/>
      <c r="N255" s="115"/>
      <c r="O255" s="115"/>
      <c r="P255" s="115"/>
      <c r="Q255" s="115"/>
      <c r="R255" s="115"/>
      <c r="S255" s="115"/>
      <c r="T255" s="115"/>
      <c r="U255" s="115"/>
      <c r="V255" s="115"/>
      <c r="W255" s="115"/>
      <c r="X255" s="115"/>
      <c r="Y255" s="115"/>
      <c r="Z255" s="115"/>
      <c r="AA255" s="115"/>
    </row>
    <row r="256">
      <c r="A256" s="116">
        <v>2.0</v>
      </c>
      <c r="B256" s="116">
        <v>2025.0</v>
      </c>
      <c r="C256" s="116" t="s">
        <v>893</v>
      </c>
      <c r="D256" s="117" t="s">
        <v>1132</v>
      </c>
      <c r="E256" s="118" t="str">
        <f t="shared" si="11"/>
        <v>Trung Sơn</v>
      </c>
      <c r="F256" s="116" t="s">
        <v>1155</v>
      </c>
      <c r="G256" s="116">
        <v>15.0</v>
      </c>
      <c r="H256" s="129" t="s">
        <v>1158</v>
      </c>
      <c r="I256" s="130" t="s">
        <v>1159</v>
      </c>
      <c r="J256" s="116">
        <v>2.0</v>
      </c>
      <c r="K256" s="116">
        <v>60.0</v>
      </c>
      <c r="L256" s="119"/>
      <c r="M256" s="115"/>
      <c r="N256" s="115"/>
      <c r="O256" s="115"/>
      <c r="P256" s="115"/>
      <c r="Q256" s="115"/>
      <c r="R256" s="115"/>
      <c r="S256" s="115"/>
      <c r="T256" s="115"/>
      <c r="U256" s="115"/>
      <c r="V256" s="115"/>
      <c r="W256" s="115"/>
      <c r="X256" s="115"/>
      <c r="Y256" s="115"/>
      <c r="Z256" s="115"/>
      <c r="AA256" s="115"/>
    </row>
    <row r="257">
      <c r="A257" s="116">
        <v>2.0</v>
      </c>
      <c r="B257" s="116">
        <v>2025.0</v>
      </c>
      <c r="C257" s="117" t="s">
        <v>906</v>
      </c>
      <c r="D257" s="117" t="s">
        <v>1132</v>
      </c>
      <c r="E257" s="118" t="str">
        <f t="shared" si="11"/>
        <v>Trung Sơn</v>
      </c>
      <c r="F257" s="116" t="s">
        <v>1160</v>
      </c>
      <c r="G257" s="116">
        <v>9.0</v>
      </c>
      <c r="H257" s="129" t="s">
        <v>1161</v>
      </c>
      <c r="I257" s="130" t="s">
        <v>1157</v>
      </c>
      <c r="J257" s="116">
        <v>3.0</v>
      </c>
      <c r="K257" s="116">
        <v>75.0</v>
      </c>
      <c r="L257" s="119"/>
      <c r="M257" s="115"/>
      <c r="N257" s="115"/>
      <c r="O257" s="115"/>
      <c r="P257" s="115"/>
      <c r="Q257" s="115"/>
      <c r="R257" s="115"/>
      <c r="S257" s="115"/>
      <c r="T257" s="115"/>
      <c r="U257" s="115"/>
      <c r="V257" s="115"/>
      <c r="W257" s="115"/>
      <c r="X257" s="115"/>
      <c r="Y257" s="115"/>
      <c r="Z257" s="115"/>
      <c r="AA257" s="115"/>
    </row>
    <row r="258">
      <c r="A258" s="116">
        <v>2.0</v>
      </c>
      <c r="B258" s="116">
        <v>2025.0</v>
      </c>
      <c r="C258" s="117" t="s">
        <v>906</v>
      </c>
      <c r="D258" s="117" t="s">
        <v>1132</v>
      </c>
      <c r="E258" s="118" t="str">
        <f t="shared" si="11"/>
        <v>Trung Sơn</v>
      </c>
      <c r="F258" s="116" t="s">
        <v>1160</v>
      </c>
      <c r="G258" s="116">
        <v>9.0</v>
      </c>
      <c r="H258" s="129" t="s">
        <v>1162</v>
      </c>
      <c r="I258" s="130" t="s">
        <v>1159</v>
      </c>
      <c r="J258" s="116">
        <v>2.0</v>
      </c>
      <c r="K258" s="116">
        <v>60.0</v>
      </c>
      <c r="L258" s="119"/>
      <c r="M258" s="115"/>
      <c r="N258" s="115"/>
      <c r="O258" s="115"/>
      <c r="P258" s="115"/>
      <c r="Q258" s="115"/>
      <c r="R258" s="115"/>
      <c r="S258" s="115"/>
      <c r="T258" s="115"/>
      <c r="U258" s="115"/>
      <c r="V258" s="115"/>
      <c r="W258" s="115"/>
      <c r="X258" s="115"/>
      <c r="Y258" s="115"/>
      <c r="Z258" s="115"/>
      <c r="AA258" s="115"/>
    </row>
    <row r="259">
      <c r="A259" s="116">
        <v>2.0</v>
      </c>
      <c r="B259" s="116">
        <v>2025.0</v>
      </c>
      <c r="C259" s="117" t="s">
        <v>906</v>
      </c>
      <c r="D259" s="117" t="s">
        <v>1132</v>
      </c>
      <c r="E259" s="118" t="str">
        <f t="shared" si="11"/>
        <v>Trung Sơn</v>
      </c>
      <c r="F259" s="116" t="s">
        <v>1160</v>
      </c>
      <c r="G259" s="116">
        <v>9.0</v>
      </c>
      <c r="H259" s="131" t="s">
        <v>1163</v>
      </c>
      <c r="I259" s="130" t="s">
        <v>1139</v>
      </c>
      <c r="J259" s="116">
        <v>2.0</v>
      </c>
      <c r="K259" s="116">
        <v>45.0</v>
      </c>
      <c r="L259" s="119"/>
      <c r="M259" s="115"/>
      <c r="N259" s="115"/>
      <c r="O259" s="115"/>
      <c r="P259" s="115"/>
      <c r="Q259" s="115"/>
      <c r="R259" s="115"/>
      <c r="S259" s="115"/>
      <c r="T259" s="115"/>
      <c r="U259" s="115"/>
      <c r="V259" s="115"/>
      <c r="W259" s="115"/>
      <c r="X259" s="115"/>
      <c r="Y259" s="115"/>
      <c r="Z259" s="115"/>
      <c r="AA259" s="115"/>
    </row>
    <row r="260">
      <c r="A260" s="132" t="s">
        <v>1164</v>
      </c>
      <c r="B260" s="133"/>
      <c r="C260" s="133"/>
      <c r="D260" s="133"/>
      <c r="E260" s="134"/>
      <c r="F260" s="133"/>
      <c r="G260" s="133"/>
      <c r="H260" s="135"/>
      <c r="I260" s="133"/>
      <c r="J260" s="133"/>
      <c r="K260" s="133"/>
      <c r="L260" s="134"/>
      <c r="M260" s="107"/>
      <c r="N260" s="107"/>
      <c r="O260" s="107"/>
      <c r="P260" s="107"/>
      <c r="Q260" s="107"/>
      <c r="R260" s="107"/>
      <c r="S260" s="107"/>
      <c r="T260" s="107"/>
      <c r="U260" s="107"/>
      <c r="V260" s="107"/>
      <c r="W260" s="107"/>
      <c r="X260" s="107"/>
      <c r="Y260" s="107"/>
      <c r="Z260" s="107"/>
      <c r="AA260" s="107"/>
    </row>
    <row r="261">
      <c r="A261" s="123">
        <v>5.0</v>
      </c>
      <c r="B261" s="121">
        <v>2024.0</v>
      </c>
      <c r="C261" s="121" t="s">
        <v>893</v>
      </c>
      <c r="D261" s="121" t="s">
        <v>1165</v>
      </c>
      <c r="E261" s="126" t="str">
        <f t="shared" ref="E261:E293" si="12">if(right(F261,1)="G","Gò Vấp","Trung Sơn")</f>
        <v>Trung Sơn</v>
      </c>
      <c r="F261" s="121" t="s">
        <v>1166</v>
      </c>
      <c r="G261" s="116">
        <v>2.0</v>
      </c>
      <c r="H261" s="123" t="s">
        <v>1167</v>
      </c>
      <c r="I261" s="123" t="s">
        <v>1168</v>
      </c>
      <c r="J261" s="123">
        <v>3.0</v>
      </c>
      <c r="K261" s="123">
        <v>75.0</v>
      </c>
      <c r="L261" s="127"/>
      <c r="M261" s="107"/>
      <c r="N261" s="107"/>
      <c r="O261" s="107"/>
      <c r="P261" s="107"/>
      <c r="Q261" s="107"/>
      <c r="R261" s="107"/>
      <c r="S261" s="107"/>
      <c r="T261" s="107"/>
      <c r="U261" s="107"/>
      <c r="V261" s="107"/>
      <c r="W261" s="107"/>
      <c r="X261" s="107"/>
      <c r="Y261" s="107"/>
      <c r="Z261" s="107"/>
      <c r="AA261" s="107"/>
    </row>
    <row r="262">
      <c r="A262" s="123">
        <v>5.0</v>
      </c>
      <c r="B262" s="121">
        <v>2024.0</v>
      </c>
      <c r="C262" s="121" t="s">
        <v>893</v>
      </c>
      <c r="D262" s="121" t="s">
        <v>1165</v>
      </c>
      <c r="E262" s="126" t="str">
        <f t="shared" si="12"/>
        <v>Trung Sơn</v>
      </c>
      <c r="F262" s="121" t="s">
        <v>1166</v>
      </c>
      <c r="G262" s="116">
        <v>2.0</v>
      </c>
      <c r="H262" s="123" t="s">
        <v>1136</v>
      </c>
      <c r="I262" s="123" t="s">
        <v>1137</v>
      </c>
      <c r="J262" s="123">
        <v>2.0</v>
      </c>
      <c r="K262" s="123">
        <v>45.0</v>
      </c>
      <c r="L262" s="127"/>
      <c r="M262" s="107"/>
      <c r="N262" s="107"/>
      <c r="O262" s="107"/>
      <c r="P262" s="107"/>
      <c r="Q262" s="107"/>
      <c r="R262" s="107"/>
      <c r="S262" s="107"/>
      <c r="T262" s="107"/>
      <c r="U262" s="107"/>
      <c r="V262" s="107"/>
      <c r="W262" s="107"/>
      <c r="X262" s="107"/>
      <c r="Y262" s="107"/>
      <c r="Z262" s="107"/>
      <c r="AA262" s="107"/>
    </row>
    <row r="263">
      <c r="A263" s="123">
        <v>5.0</v>
      </c>
      <c r="B263" s="121">
        <v>2024.0</v>
      </c>
      <c r="C263" s="121" t="s">
        <v>893</v>
      </c>
      <c r="D263" s="121" t="s">
        <v>1165</v>
      </c>
      <c r="E263" s="126" t="str">
        <f t="shared" si="12"/>
        <v>Trung Sơn</v>
      </c>
      <c r="F263" s="126" t="s">
        <v>1166</v>
      </c>
      <c r="G263" s="116">
        <v>2.0</v>
      </c>
      <c r="H263" s="123" t="s">
        <v>950</v>
      </c>
      <c r="I263" s="123" t="s">
        <v>929</v>
      </c>
      <c r="J263" s="123">
        <v>2.0</v>
      </c>
      <c r="K263" s="123">
        <v>45.0</v>
      </c>
      <c r="L263" s="127"/>
      <c r="M263" s="107"/>
      <c r="N263" s="107"/>
      <c r="O263" s="107"/>
      <c r="P263" s="107"/>
      <c r="Q263" s="107"/>
      <c r="R263" s="107"/>
      <c r="S263" s="107"/>
      <c r="T263" s="107"/>
      <c r="U263" s="107"/>
      <c r="V263" s="107"/>
      <c r="W263" s="107"/>
      <c r="X263" s="107"/>
      <c r="Y263" s="107"/>
      <c r="Z263" s="107"/>
      <c r="AA263" s="107"/>
    </row>
    <row r="264">
      <c r="A264" s="123">
        <v>5.0</v>
      </c>
      <c r="B264" s="121">
        <v>2024.0</v>
      </c>
      <c r="C264" s="121" t="s">
        <v>893</v>
      </c>
      <c r="D264" s="121" t="s">
        <v>1165</v>
      </c>
      <c r="E264" s="126" t="str">
        <f t="shared" si="12"/>
        <v>Trung Sơn</v>
      </c>
      <c r="F264" s="123" t="s">
        <v>1169</v>
      </c>
      <c r="G264" s="116">
        <v>20.0</v>
      </c>
      <c r="H264" s="123" t="s">
        <v>1167</v>
      </c>
      <c r="I264" s="123" t="s">
        <v>1168</v>
      </c>
      <c r="J264" s="123">
        <v>3.0</v>
      </c>
      <c r="K264" s="123">
        <v>75.0</v>
      </c>
      <c r="L264" s="127"/>
      <c r="M264" s="107"/>
      <c r="N264" s="107"/>
      <c r="O264" s="107"/>
      <c r="P264" s="107"/>
      <c r="Q264" s="107"/>
      <c r="R264" s="107"/>
      <c r="S264" s="107"/>
      <c r="T264" s="107"/>
      <c r="U264" s="107"/>
      <c r="V264" s="107"/>
      <c r="W264" s="107"/>
      <c r="X264" s="107"/>
      <c r="Y264" s="107"/>
      <c r="Z264" s="107"/>
      <c r="AA264" s="107"/>
    </row>
    <row r="265">
      <c r="A265" s="123">
        <v>5.0</v>
      </c>
      <c r="B265" s="121">
        <v>2024.0</v>
      </c>
      <c r="C265" s="121" t="s">
        <v>893</v>
      </c>
      <c r="D265" s="121" t="s">
        <v>1165</v>
      </c>
      <c r="E265" s="126" t="str">
        <f t="shared" si="12"/>
        <v>Trung Sơn</v>
      </c>
      <c r="F265" s="123" t="s">
        <v>1169</v>
      </c>
      <c r="G265" s="116">
        <v>20.0</v>
      </c>
      <c r="H265" s="123" t="s">
        <v>1136</v>
      </c>
      <c r="I265" s="123" t="s">
        <v>1137</v>
      </c>
      <c r="J265" s="123">
        <v>2.0</v>
      </c>
      <c r="K265" s="123">
        <v>45.0</v>
      </c>
      <c r="L265" s="127"/>
      <c r="M265" s="107"/>
      <c r="N265" s="107"/>
      <c r="O265" s="107"/>
      <c r="P265" s="107"/>
      <c r="Q265" s="107"/>
      <c r="R265" s="107"/>
      <c r="S265" s="107"/>
      <c r="T265" s="107"/>
      <c r="U265" s="107"/>
      <c r="V265" s="107"/>
      <c r="W265" s="107"/>
      <c r="X265" s="107"/>
      <c r="Y265" s="107"/>
      <c r="Z265" s="107"/>
      <c r="AA265" s="107"/>
    </row>
    <row r="266">
      <c r="A266" s="123">
        <v>5.0</v>
      </c>
      <c r="B266" s="121">
        <v>2024.0</v>
      </c>
      <c r="C266" s="121" t="s">
        <v>893</v>
      </c>
      <c r="D266" s="121" t="s">
        <v>1165</v>
      </c>
      <c r="E266" s="126" t="str">
        <f t="shared" si="12"/>
        <v>Trung Sơn</v>
      </c>
      <c r="F266" s="123" t="s">
        <v>1169</v>
      </c>
      <c r="G266" s="116">
        <v>20.0</v>
      </c>
      <c r="H266" s="123" t="s">
        <v>950</v>
      </c>
      <c r="I266" s="123" t="s">
        <v>929</v>
      </c>
      <c r="J266" s="123">
        <v>2.0</v>
      </c>
      <c r="K266" s="123">
        <v>45.0</v>
      </c>
      <c r="L266" s="127"/>
      <c r="M266" s="107"/>
      <c r="N266" s="107"/>
      <c r="O266" s="107"/>
      <c r="P266" s="107"/>
      <c r="Q266" s="107"/>
      <c r="R266" s="107"/>
      <c r="S266" s="107"/>
      <c r="T266" s="107"/>
      <c r="U266" s="107"/>
      <c r="V266" s="107"/>
      <c r="W266" s="107"/>
      <c r="X266" s="107"/>
      <c r="Y266" s="107"/>
      <c r="Z266" s="107"/>
      <c r="AA266" s="107"/>
    </row>
    <row r="267">
      <c r="A267" s="123">
        <v>5.0</v>
      </c>
      <c r="B267" s="121">
        <v>2024.0</v>
      </c>
      <c r="C267" s="121" t="s">
        <v>906</v>
      </c>
      <c r="D267" s="121" t="s">
        <v>1165</v>
      </c>
      <c r="E267" s="126" t="str">
        <f t="shared" si="12"/>
        <v>Trung Sơn</v>
      </c>
      <c r="F267" s="121" t="s">
        <v>1170</v>
      </c>
      <c r="G267" s="116">
        <v>6.0</v>
      </c>
      <c r="H267" s="123" t="s">
        <v>1171</v>
      </c>
      <c r="I267" s="123" t="s">
        <v>1172</v>
      </c>
      <c r="J267" s="123">
        <v>3.0</v>
      </c>
      <c r="K267" s="123">
        <v>60.0</v>
      </c>
      <c r="L267" s="127"/>
      <c r="M267" s="107"/>
      <c r="N267" s="107"/>
      <c r="O267" s="107"/>
      <c r="P267" s="107"/>
      <c r="Q267" s="107"/>
      <c r="R267" s="107"/>
      <c r="S267" s="107"/>
      <c r="T267" s="107"/>
      <c r="U267" s="107"/>
      <c r="V267" s="107"/>
      <c r="W267" s="107"/>
      <c r="X267" s="107"/>
      <c r="Y267" s="107"/>
      <c r="Z267" s="107"/>
      <c r="AA267" s="107"/>
    </row>
    <row r="268">
      <c r="A268" s="123">
        <v>5.0</v>
      </c>
      <c r="B268" s="121">
        <v>2024.0</v>
      </c>
      <c r="C268" s="121" t="s">
        <v>906</v>
      </c>
      <c r="D268" s="121" t="s">
        <v>1165</v>
      </c>
      <c r="E268" s="126" t="str">
        <f t="shared" si="12"/>
        <v>Trung Sơn</v>
      </c>
      <c r="F268" s="121" t="s">
        <v>1170</v>
      </c>
      <c r="G268" s="116">
        <v>6.0</v>
      </c>
      <c r="H268" s="123" t="s">
        <v>1173</v>
      </c>
      <c r="I268" s="123" t="s">
        <v>1168</v>
      </c>
      <c r="J268" s="123">
        <v>3.0</v>
      </c>
      <c r="K268" s="123">
        <v>75.0</v>
      </c>
      <c r="L268" s="127"/>
      <c r="M268" s="107"/>
      <c r="N268" s="107"/>
      <c r="O268" s="107"/>
      <c r="P268" s="107"/>
      <c r="Q268" s="107"/>
      <c r="R268" s="107"/>
      <c r="S268" s="107"/>
      <c r="T268" s="107"/>
      <c r="U268" s="107"/>
      <c r="V268" s="107"/>
      <c r="W268" s="107"/>
      <c r="X268" s="107"/>
      <c r="Y268" s="107"/>
      <c r="Z268" s="107"/>
      <c r="AA268" s="107"/>
    </row>
    <row r="269">
      <c r="A269" s="123">
        <v>5.0</v>
      </c>
      <c r="B269" s="121">
        <v>2024.0</v>
      </c>
      <c r="C269" s="121" t="s">
        <v>906</v>
      </c>
      <c r="D269" s="121" t="s">
        <v>1165</v>
      </c>
      <c r="E269" s="126" t="str">
        <f t="shared" si="12"/>
        <v>Trung Sơn</v>
      </c>
      <c r="F269" s="121" t="s">
        <v>1170</v>
      </c>
      <c r="G269" s="116">
        <v>6.0</v>
      </c>
      <c r="H269" s="123" t="s">
        <v>1148</v>
      </c>
      <c r="I269" s="123" t="s">
        <v>1137</v>
      </c>
      <c r="J269" s="123">
        <v>2.0</v>
      </c>
      <c r="K269" s="123">
        <v>45.0</v>
      </c>
      <c r="L269" s="127"/>
      <c r="M269" s="107"/>
      <c r="N269" s="107"/>
      <c r="O269" s="107"/>
      <c r="P269" s="107"/>
      <c r="Q269" s="107"/>
      <c r="R269" s="107"/>
      <c r="S269" s="107"/>
      <c r="T269" s="107"/>
      <c r="U269" s="107"/>
      <c r="V269" s="107"/>
      <c r="W269" s="107"/>
      <c r="X269" s="107"/>
      <c r="Y269" s="107"/>
      <c r="Z269" s="107"/>
      <c r="AA269" s="107"/>
    </row>
    <row r="270">
      <c r="A270" s="123">
        <v>5.0</v>
      </c>
      <c r="B270" s="121">
        <v>2024.0</v>
      </c>
      <c r="C270" s="121" t="s">
        <v>906</v>
      </c>
      <c r="D270" s="121" t="s">
        <v>1165</v>
      </c>
      <c r="E270" s="126" t="str">
        <f t="shared" si="12"/>
        <v>Trung Sơn</v>
      </c>
      <c r="F270" s="121" t="s">
        <v>1170</v>
      </c>
      <c r="G270" s="116">
        <v>6.0</v>
      </c>
      <c r="H270" s="123" t="s">
        <v>1151</v>
      </c>
      <c r="I270" s="123" t="s">
        <v>1152</v>
      </c>
      <c r="J270" s="123">
        <v>3.0</v>
      </c>
      <c r="K270" s="123">
        <v>60.0</v>
      </c>
      <c r="L270" s="127"/>
      <c r="M270" s="107"/>
      <c r="N270" s="107"/>
      <c r="O270" s="107"/>
      <c r="P270" s="107"/>
      <c r="Q270" s="107"/>
      <c r="R270" s="107"/>
      <c r="S270" s="107"/>
      <c r="T270" s="107"/>
      <c r="U270" s="107"/>
      <c r="V270" s="107"/>
      <c r="W270" s="107"/>
      <c r="X270" s="107"/>
      <c r="Y270" s="107"/>
      <c r="Z270" s="107"/>
      <c r="AA270" s="107"/>
    </row>
    <row r="271">
      <c r="A271" s="123">
        <v>5.0</v>
      </c>
      <c r="B271" s="121">
        <v>2024.0</v>
      </c>
      <c r="C271" s="121" t="s">
        <v>906</v>
      </c>
      <c r="D271" s="121" t="s">
        <v>1165</v>
      </c>
      <c r="E271" s="126" t="str">
        <f t="shared" si="12"/>
        <v>Trung Sơn</v>
      </c>
      <c r="F271" s="121" t="s">
        <v>1170</v>
      </c>
      <c r="G271" s="116">
        <v>6.0</v>
      </c>
      <c r="H271" s="123" t="s">
        <v>914</v>
      </c>
      <c r="I271" s="123" t="s">
        <v>915</v>
      </c>
      <c r="J271" s="123">
        <v>3.0</v>
      </c>
      <c r="K271" s="123">
        <v>60.0</v>
      </c>
      <c r="L271" s="127"/>
      <c r="M271" s="107"/>
      <c r="N271" s="107"/>
      <c r="O271" s="107"/>
      <c r="P271" s="107"/>
      <c r="Q271" s="107"/>
      <c r="R271" s="107"/>
      <c r="S271" s="107"/>
      <c r="T271" s="107"/>
      <c r="U271" s="107"/>
      <c r="V271" s="107"/>
      <c r="W271" s="107"/>
      <c r="X271" s="107"/>
      <c r="Y271" s="107"/>
      <c r="Z271" s="107"/>
      <c r="AA271" s="107"/>
    </row>
    <row r="272">
      <c r="A272" s="123">
        <v>5.0</v>
      </c>
      <c r="B272" s="121">
        <v>2024.0</v>
      </c>
      <c r="C272" s="121" t="s">
        <v>906</v>
      </c>
      <c r="D272" s="121" t="s">
        <v>1165</v>
      </c>
      <c r="E272" s="126" t="str">
        <f t="shared" si="12"/>
        <v>Gò Vấp</v>
      </c>
      <c r="F272" s="121" t="s">
        <v>1174</v>
      </c>
      <c r="G272" s="116">
        <v>2.0</v>
      </c>
      <c r="H272" s="123" t="s">
        <v>1171</v>
      </c>
      <c r="I272" s="123" t="s">
        <v>1172</v>
      </c>
      <c r="J272" s="123">
        <v>3.0</v>
      </c>
      <c r="K272" s="123">
        <v>60.0</v>
      </c>
      <c r="L272" s="127"/>
      <c r="M272" s="107"/>
      <c r="N272" s="107"/>
      <c r="O272" s="107"/>
      <c r="P272" s="107"/>
      <c r="Q272" s="107"/>
      <c r="R272" s="107"/>
      <c r="S272" s="107"/>
      <c r="T272" s="107"/>
      <c r="U272" s="107"/>
      <c r="V272" s="107"/>
      <c r="W272" s="107"/>
      <c r="X272" s="107"/>
      <c r="Y272" s="107"/>
      <c r="Z272" s="107"/>
      <c r="AA272" s="107"/>
    </row>
    <row r="273">
      <c r="A273" s="123">
        <v>5.0</v>
      </c>
      <c r="B273" s="121">
        <v>2024.0</v>
      </c>
      <c r="C273" s="121" t="s">
        <v>906</v>
      </c>
      <c r="D273" s="121" t="s">
        <v>1165</v>
      </c>
      <c r="E273" s="126" t="str">
        <f t="shared" si="12"/>
        <v>Gò Vấp</v>
      </c>
      <c r="F273" s="121" t="s">
        <v>1174</v>
      </c>
      <c r="G273" s="116">
        <v>2.0</v>
      </c>
      <c r="H273" s="123" t="s">
        <v>1173</v>
      </c>
      <c r="I273" s="123" t="s">
        <v>1168</v>
      </c>
      <c r="J273" s="123">
        <v>3.0</v>
      </c>
      <c r="K273" s="123">
        <v>75.0</v>
      </c>
      <c r="L273" s="127"/>
      <c r="M273" s="107"/>
      <c r="N273" s="107"/>
      <c r="O273" s="107"/>
      <c r="P273" s="107"/>
      <c r="Q273" s="107"/>
      <c r="R273" s="107"/>
      <c r="S273" s="107"/>
      <c r="T273" s="107"/>
      <c r="U273" s="107"/>
      <c r="V273" s="107"/>
      <c r="W273" s="107"/>
      <c r="X273" s="107"/>
      <c r="Y273" s="107"/>
      <c r="Z273" s="107"/>
      <c r="AA273" s="107"/>
    </row>
    <row r="274">
      <c r="A274" s="123">
        <v>5.0</v>
      </c>
      <c r="B274" s="121">
        <v>2024.0</v>
      </c>
      <c r="C274" s="121" t="s">
        <v>906</v>
      </c>
      <c r="D274" s="121" t="s">
        <v>1165</v>
      </c>
      <c r="E274" s="126" t="str">
        <f t="shared" si="12"/>
        <v>Gò Vấp</v>
      </c>
      <c r="F274" s="121" t="s">
        <v>1174</v>
      </c>
      <c r="G274" s="116">
        <v>2.0</v>
      </c>
      <c r="H274" s="123" t="s">
        <v>1148</v>
      </c>
      <c r="I274" s="123" t="s">
        <v>1137</v>
      </c>
      <c r="J274" s="123">
        <v>2.0</v>
      </c>
      <c r="K274" s="123">
        <v>45.0</v>
      </c>
      <c r="L274" s="127"/>
      <c r="M274" s="107"/>
      <c r="N274" s="107"/>
      <c r="O274" s="107"/>
      <c r="P274" s="107"/>
      <c r="Q274" s="107"/>
      <c r="R274" s="107"/>
      <c r="S274" s="107"/>
      <c r="T274" s="107"/>
      <c r="U274" s="107"/>
      <c r="V274" s="107"/>
      <c r="W274" s="107"/>
      <c r="X274" s="107"/>
      <c r="Y274" s="107"/>
      <c r="Z274" s="107"/>
      <c r="AA274" s="107"/>
    </row>
    <row r="275">
      <c r="A275" s="123">
        <v>5.0</v>
      </c>
      <c r="B275" s="121">
        <v>2024.0</v>
      </c>
      <c r="C275" s="121" t="s">
        <v>906</v>
      </c>
      <c r="D275" s="121" t="s">
        <v>1165</v>
      </c>
      <c r="E275" s="126" t="str">
        <f t="shared" si="12"/>
        <v>Gò Vấp</v>
      </c>
      <c r="F275" s="121" t="s">
        <v>1174</v>
      </c>
      <c r="G275" s="116">
        <v>2.0</v>
      </c>
      <c r="H275" s="123" t="s">
        <v>1151</v>
      </c>
      <c r="I275" s="123" t="s">
        <v>1152</v>
      </c>
      <c r="J275" s="123">
        <v>3.0</v>
      </c>
      <c r="K275" s="123">
        <v>60.0</v>
      </c>
      <c r="L275" s="127"/>
      <c r="M275" s="107"/>
      <c r="N275" s="107"/>
      <c r="O275" s="107"/>
      <c r="P275" s="107"/>
      <c r="Q275" s="107"/>
      <c r="R275" s="107"/>
      <c r="S275" s="107"/>
      <c r="T275" s="107"/>
      <c r="U275" s="107"/>
      <c r="V275" s="107"/>
      <c r="W275" s="107"/>
      <c r="X275" s="107"/>
      <c r="Y275" s="107"/>
      <c r="Z275" s="107"/>
      <c r="AA275" s="107"/>
    </row>
    <row r="276">
      <c r="A276" s="123">
        <v>5.0</v>
      </c>
      <c r="B276" s="121">
        <v>2024.0</v>
      </c>
      <c r="C276" s="121" t="s">
        <v>906</v>
      </c>
      <c r="D276" s="121" t="s">
        <v>1165</v>
      </c>
      <c r="E276" s="126" t="str">
        <f t="shared" si="12"/>
        <v>Gò Vấp</v>
      </c>
      <c r="F276" s="121" t="s">
        <v>1174</v>
      </c>
      <c r="G276" s="116">
        <v>2.0</v>
      </c>
      <c r="H276" s="123" t="s">
        <v>914</v>
      </c>
      <c r="I276" s="123" t="s">
        <v>915</v>
      </c>
      <c r="J276" s="123">
        <v>3.0</v>
      </c>
      <c r="K276" s="123">
        <v>60.0</v>
      </c>
      <c r="L276" s="127"/>
      <c r="M276" s="107"/>
      <c r="N276" s="107"/>
      <c r="O276" s="107"/>
      <c r="P276" s="107"/>
      <c r="Q276" s="107"/>
      <c r="R276" s="107"/>
      <c r="S276" s="107"/>
      <c r="T276" s="107"/>
      <c r="U276" s="107"/>
      <c r="V276" s="107"/>
      <c r="W276" s="107"/>
      <c r="X276" s="107"/>
      <c r="Y276" s="107"/>
      <c r="Z276" s="107"/>
      <c r="AA276" s="107"/>
    </row>
    <row r="277">
      <c r="A277" s="123">
        <v>2.0</v>
      </c>
      <c r="B277" s="121">
        <v>2024.0</v>
      </c>
      <c r="C277" s="121" t="s">
        <v>919</v>
      </c>
      <c r="D277" s="121" t="s">
        <v>1165</v>
      </c>
      <c r="E277" s="126" t="str">
        <f t="shared" si="12"/>
        <v>Trung Sơn</v>
      </c>
      <c r="F277" s="123" t="s">
        <v>1175</v>
      </c>
      <c r="G277" s="116">
        <v>1.0</v>
      </c>
      <c r="H277" s="123" t="s">
        <v>1171</v>
      </c>
      <c r="I277" s="123" t="s">
        <v>1176</v>
      </c>
      <c r="J277" s="123">
        <v>3.0</v>
      </c>
      <c r="K277" s="123">
        <v>60.0</v>
      </c>
      <c r="L277" s="127"/>
      <c r="M277" s="107"/>
      <c r="N277" s="107"/>
      <c r="O277" s="107"/>
      <c r="P277" s="107"/>
      <c r="Q277" s="107"/>
      <c r="R277" s="107"/>
      <c r="S277" s="107"/>
      <c r="T277" s="107"/>
      <c r="U277" s="107"/>
      <c r="V277" s="107"/>
      <c r="W277" s="107"/>
      <c r="X277" s="107"/>
      <c r="Y277" s="107"/>
      <c r="Z277" s="107"/>
      <c r="AA277" s="107"/>
    </row>
    <row r="278">
      <c r="A278" s="123">
        <v>2.0</v>
      </c>
      <c r="B278" s="121">
        <v>2024.0</v>
      </c>
      <c r="C278" s="121" t="s">
        <v>919</v>
      </c>
      <c r="D278" s="121" t="s">
        <v>1165</v>
      </c>
      <c r="E278" s="126" t="str">
        <f t="shared" si="12"/>
        <v>Trung Sơn</v>
      </c>
      <c r="F278" s="123" t="s">
        <v>1175</v>
      </c>
      <c r="G278" s="116">
        <v>1.0</v>
      </c>
      <c r="H278" s="123" t="s">
        <v>1151</v>
      </c>
      <c r="I278" s="123" t="s">
        <v>1152</v>
      </c>
      <c r="J278" s="123">
        <v>3.0</v>
      </c>
      <c r="K278" s="123">
        <v>60.0</v>
      </c>
      <c r="L278" s="127"/>
      <c r="M278" s="107"/>
      <c r="N278" s="107"/>
      <c r="O278" s="107"/>
      <c r="P278" s="107"/>
      <c r="Q278" s="107"/>
      <c r="R278" s="107"/>
      <c r="S278" s="107"/>
      <c r="T278" s="107"/>
      <c r="U278" s="107"/>
      <c r="V278" s="107"/>
      <c r="W278" s="107"/>
      <c r="X278" s="107"/>
      <c r="Y278" s="107"/>
      <c r="Z278" s="107"/>
      <c r="AA278" s="107"/>
    </row>
    <row r="279">
      <c r="A279" s="123">
        <v>2.0</v>
      </c>
      <c r="B279" s="121">
        <v>2024.0</v>
      </c>
      <c r="C279" s="121" t="s">
        <v>919</v>
      </c>
      <c r="D279" s="121" t="s">
        <v>1165</v>
      </c>
      <c r="E279" s="126" t="str">
        <f t="shared" si="12"/>
        <v>Trung Sơn</v>
      </c>
      <c r="F279" s="123" t="s">
        <v>1177</v>
      </c>
      <c r="G279" s="116">
        <v>2.0</v>
      </c>
      <c r="H279" s="123" t="s">
        <v>1148</v>
      </c>
      <c r="I279" s="123" t="s">
        <v>1137</v>
      </c>
      <c r="J279" s="123">
        <v>2.0</v>
      </c>
      <c r="K279" s="123">
        <v>45.0</v>
      </c>
      <c r="L279" s="127"/>
      <c r="M279" s="107"/>
      <c r="N279" s="107"/>
      <c r="O279" s="107"/>
      <c r="P279" s="107"/>
      <c r="Q279" s="107"/>
      <c r="R279" s="107"/>
      <c r="S279" s="107"/>
      <c r="T279" s="107"/>
      <c r="U279" s="107"/>
      <c r="V279" s="107"/>
      <c r="W279" s="107"/>
      <c r="X279" s="107"/>
      <c r="Y279" s="107"/>
      <c r="Z279" s="107"/>
      <c r="AA279" s="107"/>
    </row>
    <row r="280">
      <c r="A280" s="123">
        <v>2.0</v>
      </c>
      <c r="B280" s="121">
        <v>2024.0</v>
      </c>
      <c r="C280" s="121" t="s">
        <v>919</v>
      </c>
      <c r="D280" s="121" t="s">
        <v>1165</v>
      </c>
      <c r="E280" s="126" t="str">
        <f t="shared" si="12"/>
        <v>Trung Sơn</v>
      </c>
      <c r="F280" s="123" t="s">
        <v>1177</v>
      </c>
      <c r="G280" s="116">
        <v>2.0</v>
      </c>
      <c r="H280" s="123" t="s">
        <v>914</v>
      </c>
      <c r="I280" s="123" t="s">
        <v>915</v>
      </c>
      <c r="J280" s="123">
        <v>3.0</v>
      </c>
      <c r="K280" s="123">
        <v>60.0</v>
      </c>
      <c r="L280" s="127"/>
      <c r="M280" s="107"/>
      <c r="N280" s="107"/>
      <c r="O280" s="107"/>
      <c r="P280" s="107"/>
      <c r="Q280" s="107"/>
      <c r="R280" s="107"/>
      <c r="S280" s="107"/>
      <c r="T280" s="107"/>
      <c r="U280" s="107"/>
      <c r="V280" s="107"/>
      <c r="W280" s="107"/>
      <c r="X280" s="107"/>
      <c r="Y280" s="107"/>
      <c r="Z280" s="107"/>
      <c r="AA280" s="107"/>
    </row>
    <row r="281">
      <c r="A281" s="123">
        <v>2.0</v>
      </c>
      <c r="B281" s="121">
        <v>2024.0</v>
      </c>
      <c r="C281" s="121" t="s">
        <v>919</v>
      </c>
      <c r="D281" s="121" t="s">
        <v>1165</v>
      </c>
      <c r="E281" s="126" t="str">
        <f t="shared" si="12"/>
        <v>Trung Sơn</v>
      </c>
      <c r="F281" s="123" t="s">
        <v>1177</v>
      </c>
      <c r="G281" s="116">
        <v>2.0</v>
      </c>
      <c r="H281" s="123" t="s">
        <v>1151</v>
      </c>
      <c r="I281" s="123" t="s">
        <v>1152</v>
      </c>
      <c r="J281" s="123">
        <v>3.0</v>
      </c>
      <c r="K281" s="123">
        <v>60.0</v>
      </c>
      <c r="L281" s="127"/>
      <c r="M281" s="107"/>
      <c r="N281" s="107"/>
      <c r="O281" s="107"/>
      <c r="P281" s="107"/>
      <c r="Q281" s="107"/>
      <c r="R281" s="107"/>
      <c r="S281" s="107"/>
      <c r="T281" s="107"/>
      <c r="U281" s="107"/>
      <c r="V281" s="107"/>
      <c r="W281" s="107"/>
      <c r="X281" s="107"/>
      <c r="Y281" s="107"/>
      <c r="Z281" s="107"/>
      <c r="AA281" s="107"/>
    </row>
    <row r="282">
      <c r="A282" s="123">
        <v>2.0</v>
      </c>
      <c r="B282" s="123">
        <v>2025.0</v>
      </c>
      <c r="C282" s="121" t="s">
        <v>893</v>
      </c>
      <c r="D282" s="121" t="s">
        <v>1165</v>
      </c>
      <c r="E282" s="126" t="str">
        <f t="shared" si="12"/>
        <v>Trung Sơn</v>
      </c>
      <c r="F282" s="123" t="s">
        <v>1178</v>
      </c>
      <c r="G282" s="116">
        <v>12.0</v>
      </c>
      <c r="H282" s="123" t="s">
        <v>1179</v>
      </c>
      <c r="I282" s="123" t="s">
        <v>1180</v>
      </c>
      <c r="J282" s="123">
        <v>3.0</v>
      </c>
      <c r="K282" s="123">
        <v>60.0</v>
      </c>
      <c r="L282" s="127"/>
      <c r="M282" s="107"/>
      <c r="N282" s="107"/>
      <c r="O282" s="107"/>
      <c r="P282" s="107"/>
      <c r="Q282" s="107"/>
      <c r="R282" s="107"/>
      <c r="S282" s="107"/>
      <c r="T282" s="107"/>
      <c r="U282" s="107"/>
      <c r="V282" s="107"/>
      <c r="W282" s="107"/>
      <c r="X282" s="107"/>
      <c r="Y282" s="107"/>
      <c r="Z282" s="107"/>
      <c r="AA282" s="107"/>
    </row>
    <row r="283">
      <c r="A283" s="123">
        <v>2.0</v>
      </c>
      <c r="B283" s="123">
        <v>2025.0</v>
      </c>
      <c r="C283" s="121" t="s">
        <v>893</v>
      </c>
      <c r="D283" s="121" t="s">
        <v>1165</v>
      </c>
      <c r="E283" s="126" t="str">
        <f t="shared" si="12"/>
        <v>Trung Sơn</v>
      </c>
      <c r="F283" s="123" t="s">
        <v>1178</v>
      </c>
      <c r="G283" s="116">
        <v>12.0</v>
      </c>
      <c r="H283" s="123" t="s">
        <v>1181</v>
      </c>
      <c r="I283" s="123" t="s">
        <v>1182</v>
      </c>
      <c r="J283" s="123">
        <v>3.0</v>
      </c>
      <c r="K283" s="123">
        <v>45.0</v>
      </c>
      <c r="L283" s="127"/>
      <c r="M283" s="107"/>
      <c r="N283" s="107"/>
      <c r="O283" s="107"/>
      <c r="P283" s="107"/>
      <c r="Q283" s="107"/>
      <c r="R283" s="107"/>
      <c r="S283" s="107"/>
      <c r="T283" s="107"/>
      <c r="U283" s="107"/>
      <c r="V283" s="107"/>
      <c r="W283" s="107"/>
      <c r="X283" s="107"/>
      <c r="Y283" s="107"/>
      <c r="Z283" s="107"/>
      <c r="AA283" s="107"/>
    </row>
    <row r="284">
      <c r="A284" s="123">
        <v>2.0</v>
      </c>
      <c r="B284" s="123">
        <v>2025.0</v>
      </c>
      <c r="C284" s="121" t="s">
        <v>893</v>
      </c>
      <c r="D284" s="121" t="s">
        <v>1165</v>
      </c>
      <c r="E284" s="126" t="str">
        <f t="shared" si="12"/>
        <v>Trung Sơn</v>
      </c>
      <c r="F284" s="123" t="s">
        <v>1178</v>
      </c>
      <c r="G284" s="116">
        <v>12.0</v>
      </c>
      <c r="H284" s="123" t="s">
        <v>1183</v>
      </c>
      <c r="I284" s="123" t="s">
        <v>1184</v>
      </c>
      <c r="J284" s="123">
        <v>3.0</v>
      </c>
      <c r="K284" s="123">
        <v>75.0</v>
      </c>
      <c r="L284" s="127"/>
      <c r="M284" s="107"/>
      <c r="N284" s="107"/>
      <c r="O284" s="107"/>
      <c r="P284" s="107"/>
      <c r="Q284" s="107"/>
      <c r="R284" s="107"/>
      <c r="S284" s="107"/>
      <c r="T284" s="107"/>
      <c r="U284" s="107"/>
      <c r="V284" s="107"/>
      <c r="W284" s="107"/>
      <c r="X284" s="107"/>
      <c r="Y284" s="107"/>
      <c r="Z284" s="107"/>
      <c r="AA284" s="107"/>
    </row>
    <row r="285">
      <c r="A285" s="123">
        <v>2.0</v>
      </c>
      <c r="B285" s="123">
        <v>2025.0</v>
      </c>
      <c r="C285" s="121" t="s">
        <v>893</v>
      </c>
      <c r="D285" s="121" t="s">
        <v>1165</v>
      </c>
      <c r="E285" s="126" t="str">
        <f t="shared" si="12"/>
        <v>Gò Vấp</v>
      </c>
      <c r="F285" s="123" t="s">
        <v>1185</v>
      </c>
      <c r="G285" s="116">
        <v>4.0</v>
      </c>
      <c r="H285" s="123" t="s">
        <v>1179</v>
      </c>
      <c r="I285" s="123" t="s">
        <v>1180</v>
      </c>
      <c r="J285" s="123">
        <v>3.0</v>
      </c>
      <c r="K285" s="123">
        <v>60.0</v>
      </c>
      <c r="L285" s="127"/>
      <c r="M285" s="107"/>
      <c r="N285" s="107"/>
      <c r="O285" s="107"/>
      <c r="P285" s="107"/>
      <c r="Q285" s="107"/>
      <c r="R285" s="107"/>
      <c r="S285" s="107"/>
      <c r="T285" s="107"/>
      <c r="U285" s="107"/>
      <c r="V285" s="107"/>
      <c r="W285" s="107"/>
      <c r="X285" s="107"/>
      <c r="Y285" s="107"/>
      <c r="Z285" s="107"/>
      <c r="AA285" s="107"/>
    </row>
    <row r="286">
      <c r="A286" s="123">
        <v>2.0</v>
      </c>
      <c r="B286" s="123">
        <v>2025.0</v>
      </c>
      <c r="C286" s="121" t="s">
        <v>893</v>
      </c>
      <c r="D286" s="121" t="s">
        <v>1165</v>
      </c>
      <c r="E286" s="126" t="str">
        <f t="shared" si="12"/>
        <v>Gò Vấp</v>
      </c>
      <c r="F286" s="123" t="s">
        <v>1185</v>
      </c>
      <c r="G286" s="116">
        <v>4.0</v>
      </c>
      <c r="H286" s="123" t="s">
        <v>1181</v>
      </c>
      <c r="I286" s="123" t="s">
        <v>1182</v>
      </c>
      <c r="J286" s="123">
        <v>3.0</v>
      </c>
      <c r="K286" s="123">
        <v>45.0</v>
      </c>
      <c r="L286" s="127"/>
      <c r="M286" s="107"/>
      <c r="N286" s="107"/>
      <c r="O286" s="107"/>
      <c r="P286" s="107"/>
      <c r="Q286" s="107"/>
      <c r="R286" s="107"/>
      <c r="S286" s="107"/>
      <c r="T286" s="107"/>
      <c r="U286" s="107"/>
      <c r="V286" s="107"/>
      <c r="W286" s="107"/>
      <c r="X286" s="107"/>
      <c r="Y286" s="107"/>
      <c r="Z286" s="107"/>
      <c r="AA286" s="107"/>
    </row>
    <row r="287">
      <c r="A287" s="123">
        <v>2.0</v>
      </c>
      <c r="B287" s="123">
        <v>2025.0</v>
      </c>
      <c r="C287" s="121" t="s">
        <v>893</v>
      </c>
      <c r="D287" s="121" t="s">
        <v>1165</v>
      </c>
      <c r="E287" s="126" t="str">
        <f t="shared" si="12"/>
        <v>Gò Vấp</v>
      </c>
      <c r="F287" s="123" t="s">
        <v>1185</v>
      </c>
      <c r="G287" s="116">
        <v>4.0</v>
      </c>
      <c r="H287" s="123" t="s">
        <v>1183</v>
      </c>
      <c r="I287" s="123" t="s">
        <v>1184</v>
      </c>
      <c r="J287" s="123">
        <v>3.0</v>
      </c>
      <c r="K287" s="123">
        <v>75.0</v>
      </c>
      <c r="L287" s="127"/>
      <c r="M287" s="107"/>
      <c r="N287" s="107"/>
      <c r="O287" s="107"/>
      <c r="P287" s="107"/>
      <c r="Q287" s="107"/>
      <c r="R287" s="107"/>
      <c r="S287" s="107"/>
      <c r="T287" s="107"/>
      <c r="U287" s="107"/>
      <c r="V287" s="107"/>
      <c r="W287" s="107"/>
      <c r="X287" s="107"/>
      <c r="Y287" s="107"/>
      <c r="Z287" s="107"/>
      <c r="AA287" s="107"/>
    </row>
    <row r="288">
      <c r="A288" s="123">
        <v>2.0</v>
      </c>
      <c r="B288" s="123">
        <v>2025.0</v>
      </c>
      <c r="C288" s="123" t="s">
        <v>906</v>
      </c>
      <c r="D288" s="121" t="s">
        <v>1165</v>
      </c>
      <c r="E288" s="126" t="str">
        <f t="shared" si="12"/>
        <v>Trung Sơn</v>
      </c>
      <c r="F288" s="123" t="s">
        <v>1186</v>
      </c>
      <c r="G288" s="116">
        <v>8.0</v>
      </c>
      <c r="H288" s="123" t="s">
        <v>1187</v>
      </c>
      <c r="I288" s="123" t="s">
        <v>1184</v>
      </c>
      <c r="J288" s="123">
        <v>3.0</v>
      </c>
      <c r="K288" s="123">
        <v>75.0</v>
      </c>
      <c r="L288" s="127"/>
      <c r="M288" s="136" t="s">
        <v>1188</v>
      </c>
      <c r="N288" s="107"/>
      <c r="O288" s="107"/>
      <c r="P288" s="107"/>
      <c r="Q288" s="107"/>
      <c r="R288" s="107"/>
      <c r="S288" s="107"/>
      <c r="T288" s="107"/>
      <c r="U288" s="107"/>
      <c r="V288" s="107"/>
      <c r="W288" s="107"/>
      <c r="X288" s="107"/>
      <c r="Y288" s="107"/>
      <c r="Z288" s="107"/>
      <c r="AA288" s="107"/>
    </row>
    <row r="289">
      <c r="A289" s="123">
        <v>2.0</v>
      </c>
      <c r="B289" s="123">
        <v>2025.0</v>
      </c>
      <c r="C289" s="123" t="s">
        <v>906</v>
      </c>
      <c r="D289" s="121" t="s">
        <v>1165</v>
      </c>
      <c r="E289" s="126" t="str">
        <f t="shared" si="12"/>
        <v>Trung Sơn</v>
      </c>
      <c r="F289" s="123" t="s">
        <v>1186</v>
      </c>
      <c r="G289" s="116">
        <v>8.0</v>
      </c>
      <c r="H289" s="123" t="s">
        <v>1189</v>
      </c>
      <c r="I289" s="123" t="s">
        <v>1180</v>
      </c>
      <c r="J289" s="123">
        <v>3.0</v>
      </c>
      <c r="K289" s="123">
        <v>60.0</v>
      </c>
      <c r="L289" s="127"/>
      <c r="M289" s="136" t="s">
        <v>1188</v>
      </c>
      <c r="N289" s="107"/>
      <c r="O289" s="107"/>
      <c r="P289" s="107"/>
      <c r="Q289" s="107"/>
      <c r="R289" s="107"/>
      <c r="S289" s="107"/>
      <c r="T289" s="107"/>
      <c r="U289" s="107"/>
      <c r="V289" s="107"/>
      <c r="W289" s="107"/>
      <c r="X289" s="107"/>
      <c r="Y289" s="107"/>
      <c r="Z289" s="107"/>
      <c r="AA289" s="107"/>
    </row>
    <row r="290">
      <c r="A290" s="123">
        <v>2.0</v>
      </c>
      <c r="B290" s="123">
        <v>2025.0</v>
      </c>
      <c r="C290" s="123" t="s">
        <v>906</v>
      </c>
      <c r="D290" s="121" t="s">
        <v>1165</v>
      </c>
      <c r="E290" s="126" t="str">
        <f t="shared" si="12"/>
        <v>Trung Sơn</v>
      </c>
      <c r="F290" s="123" t="s">
        <v>1186</v>
      </c>
      <c r="G290" s="116">
        <v>8.0</v>
      </c>
      <c r="H290" s="123" t="s">
        <v>1190</v>
      </c>
      <c r="I290" s="123" t="s">
        <v>1182</v>
      </c>
      <c r="J290" s="123">
        <v>3.0</v>
      </c>
      <c r="K290" s="123">
        <v>45.0</v>
      </c>
      <c r="L290" s="127"/>
      <c r="M290" s="136" t="s">
        <v>1188</v>
      </c>
      <c r="N290" s="107"/>
      <c r="O290" s="107"/>
      <c r="P290" s="107"/>
      <c r="Q290" s="107"/>
      <c r="R290" s="107"/>
      <c r="S290" s="107"/>
      <c r="T290" s="107"/>
      <c r="U290" s="107"/>
      <c r="V290" s="107"/>
      <c r="W290" s="107"/>
      <c r="X290" s="107"/>
      <c r="Y290" s="107"/>
      <c r="Z290" s="107"/>
      <c r="AA290" s="107"/>
    </row>
    <row r="291">
      <c r="A291" s="123">
        <v>2.0</v>
      </c>
      <c r="B291" s="123">
        <v>2025.0</v>
      </c>
      <c r="C291" s="123" t="s">
        <v>906</v>
      </c>
      <c r="D291" s="121" t="s">
        <v>1165</v>
      </c>
      <c r="E291" s="126" t="str">
        <f t="shared" si="12"/>
        <v>Gò Vấp</v>
      </c>
      <c r="F291" s="123" t="s">
        <v>1191</v>
      </c>
      <c r="G291" s="137">
        <v>0.0</v>
      </c>
      <c r="H291" s="123" t="s">
        <v>1187</v>
      </c>
      <c r="I291" s="123" t="s">
        <v>1184</v>
      </c>
      <c r="J291" s="123">
        <v>3.0</v>
      </c>
      <c r="K291" s="123">
        <v>75.0</v>
      </c>
      <c r="L291" s="127"/>
      <c r="M291" s="136" t="s">
        <v>1188</v>
      </c>
      <c r="N291" s="107"/>
      <c r="O291" s="107"/>
      <c r="P291" s="107"/>
      <c r="Q291" s="107"/>
      <c r="R291" s="107"/>
      <c r="S291" s="107"/>
      <c r="T291" s="107"/>
      <c r="U291" s="107"/>
      <c r="V291" s="107"/>
      <c r="W291" s="107"/>
      <c r="X291" s="107"/>
      <c r="Y291" s="107"/>
      <c r="Z291" s="107"/>
      <c r="AA291" s="107"/>
    </row>
    <row r="292">
      <c r="A292" s="123">
        <v>2.0</v>
      </c>
      <c r="B292" s="123">
        <v>2025.0</v>
      </c>
      <c r="C292" s="123" t="s">
        <v>906</v>
      </c>
      <c r="D292" s="121" t="s">
        <v>1165</v>
      </c>
      <c r="E292" s="126" t="str">
        <f t="shared" si="12"/>
        <v>Gò Vấp</v>
      </c>
      <c r="F292" s="123" t="s">
        <v>1191</v>
      </c>
      <c r="G292" s="137">
        <v>0.0</v>
      </c>
      <c r="H292" s="123" t="s">
        <v>1189</v>
      </c>
      <c r="I292" s="123" t="s">
        <v>1180</v>
      </c>
      <c r="J292" s="123">
        <v>3.0</v>
      </c>
      <c r="K292" s="123">
        <v>60.0</v>
      </c>
      <c r="L292" s="127"/>
      <c r="M292" s="136" t="s">
        <v>1188</v>
      </c>
      <c r="N292" s="107"/>
      <c r="O292" s="107"/>
      <c r="P292" s="107"/>
      <c r="Q292" s="107"/>
      <c r="R292" s="107"/>
      <c r="S292" s="107"/>
      <c r="T292" s="107"/>
      <c r="U292" s="107"/>
      <c r="V292" s="107"/>
      <c r="W292" s="107"/>
      <c r="X292" s="107"/>
      <c r="Y292" s="107"/>
      <c r="Z292" s="107"/>
      <c r="AA292" s="107"/>
    </row>
    <row r="293">
      <c r="A293" s="123">
        <v>2.0</v>
      </c>
      <c r="B293" s="123">
        <v>2025.0</v>
      </c>
      <c r="C293" s="123" t="s">
        <v>906</v>
      </c>
      <c r="D293" s="121" t="s">
        <v>1165</v>
      </c>
      <c r="E293" s="126" t="str">
        <f t="shared" si="12"/>
        <v>Gò Vấp</v>
      </c>
      <c r="F293" s="123" t="s">
        <v>1191</v>
      </c>
      <c r="G293" s="137">
        <v>0.0</v>
      </c>
      <c r="H293" s="123" t="s">
        <v>1190</v>
      </c>
      <c r="I293" s="123" t="s">
        <v>1182</v>
      </c>
      <c r="J293" s="123">
        <v>3.0</v>
      </c>
      <c r="K293" s="123">
        <v>45.0</v>
      </c>
      <c r="L293" s="127"/>
      <c r="M293" s="136" t="s">
        <v>1188</v>
      </c>
      <c r="N293" s="107"/>
      <c r="O293" s="107"/>
      <c r="P293" s="107"/>
      <c r="Q293" s="107"/>
      <c r="R293" s="107"/>
      <c r="S293" s="107"/>
      <c r="T293" s="107"/>
      <c r="U293" s="107"/>
      <c r="V293" s="107"/>
      <c r="W293" s="107"/>
      <c r="X293" s="107"/>
      <c r="Y293" s="107"/>
      <c r="Z293" s="107"/>
      <c r="AA293" s="107"/>
    </row>
    <row r="294">
      <c r="A294" s="138" t="s">
        <v>1192</v>
      </c>
      <c r="B294" s="133"/>
      <c r="C294" s="133"/>
      <c r="D294" s="133"/>
      <c r="E294" s="134"/>
      <c r="F294" s="133"/>
      <c r="G294" s="133"/>
      <c r="H294" s="133"/>
      <c r="I294" s="133"/>
      <c r="J294" s="133"/>
      <c r="K294" s="133"/>
      <c r="L294" s="134"/>
      <c r="M294" s="107"/>
      <c r="N294" s="107"/>
      <c r="O294" s="107"/>
      <c r="P294" s="107"/>
      <c r="Q294" s="107"/>
      <c r="R294" s="107"/>
      <c r="S294" s="107"/>
      <c r="T294" s="107"/>
      <c r="U294" s="107"/>
      <c r="V294" s="107"/>
      <c r="W294" s="107"/>
      <c r="X294" s="107"/>
      <c r="Y294" s="107"/>
      <c r="Z294" s="107"/>
      <c r="AA294" s="107"/>
    </row>
    <row r="295">
      <c r="A295" s="123">
        <v>5.0</v>
      </c>
      <c r="B295" s="121">
        <v>2024.0</v>
      </c>
      <c r="C295" s="121" t="s">
        <v>893</v>
      </c>
      <c r="D295" s="121" t="s">
        <v>1193</v>
      </c>
      <c r="E295" s="126" t="str">
        <f t="shared" ref="E295:E355" si="13">if(right(F295,1)="G","Gò Vấp","Trung Sơn")</f>
        <v>Gò Vấp</v>
      </c>
      <c r="F295" s="121" t="s">
        <v>1194</v>
      </c>
      <c r="G295" s="116">
        <v>5.0</v>
      </c>
      <c r="H295" s="123" t="s">
        <v>1136</v>
      </c>
      <c r="I295" s="123" t="s">
        <v>1137</v>
      </c>
      <c r="J295" s="123">
        <v>2.0</v>
      </c>
      <c r="K295" s="123">
        <v>45.0</v>
      </c>
      <c r="L295" s="127"/>
      <c r="M295" s="107"/>
      <c r="N295" s="107"/>
      <c r="O295" s="107"/>
      <c r="P295" s="107"/>
      <c r="Q295" s="107"/>
      <c r="R295" s="107"/>
      <c r="S295" s="107"/>
      <c r="T295" s="107"/>
      <c r="U295" s="107"/>
      <c r="V295" s="107"/>
      <c r="W295" s="107"/>
      <c r="X295" s="107"/>
      <c r="Y295" s="107"/>
      <c r="Z295" s="107"/>
      <c r="AA295" s="107"/>
    </row>
    <row r="296">
      <c r="A296" s="123">
        <v>5.0</v>
      </c>
      <c r="B296" s="121">
        <v>2024.0</v>
      </c>
      <c r="C296" s="121" t="s">
        <v>893</v>
      </c>
      <c r="D296" s="121" t="s">
        <v>1193</v>
      </c>
      <c r="E296" s="126" t="str">
        <f t="shared" si="13"/>
        <v>Gò Vấp</v>
      </c>
      <c r="F296" s="121" t="s">
        <v>1194</v>
      </c>
      <c r="G296" s="116">
        <v>5.0</v>
      </c>
      <c r="H296" s="123" t="s">
        <v>1195</v>
      </c>
      <c r="I296" s="123" t="s">
        <v>1196</v>
      </c>
      <c r="J296" s="123">
        <v>3.0</v>
      </c>
      <c r="K296" s="123">
        <v>60.0</v>
      </c>
      <c r="L296" s="127"/>
      <c r="M296" s="107"/>
      <c r="N296" s="107"/>
      <c r="O296" s="107"/>
      <c r="P296" s="107"/>
      <c r="Q296" s="107"/>
      <c r="R296" s="107"/>
      <c r="S296" s="107"/>
      <c r="T296" s="107"/>
      <c r="U296" s="107"/>
      <c r="V296" s="107"/>
      <c r="W296" s="107"/>
      <c r="X296" s="107"/>
      <c r="Y296" s="107"/>
      <c r="Z296" s="107"/>
      <c r="AA296" s="107"/>
    </row>
    <row r="297">
      <c r="A297" s="123">
        <v>5.0</v>
      </c>
      <c r="B297" s="121">
        <v>2024.0</v>
      </c>
      <c r="C297" s="121" t="s">
        <v>893</v>
      </c>
      <c r="D297" s="121" t="s">
        <v>1193</v>
      </c>
      <c r="E297" s="126" t="str">
        <f t="shared" si="13"/>
        <v>Gò Vấp</v>
      </c>
      <c r="F297" s="121" t="s">
        <v>1194</v>
      </c>
      <c r="G297" s="116">
        <v>5.0</v>
      </c>
      <c r="H297" s="123" t="s">
        <v>950</v>
      </c>
      <c r="I297" s="123" t="s">
        <v>929</v>
      </c>
      <c r="J297" s="123">
        <v>2.0</v>
      </c>
      <c r="K297" s="123">
        <v>45.0</v>
      </c>
      <c r="L297" s="127"/>
      <c r="M297" s="107"/>
      <c r="N297" s="107"/>
      <c r="O297" s="107"/>
      <c r="P297" s="107"/>
      <c r="Q297" s="107"/>
      <c r="R297" s="107"/>
      <c r="S297" s="107"/>
      <c r="T297" s="107"/>
      <c r="U297" s="107"/>
      <c r="V297" s="107"/>
      <c r="W297" s="107"/>
      <c r="X297" s="107"/>
      <c r="Y297" s="107"/>
      <c r="Z297" s="107"/>
      <c r="AA297" s="107"/>
    </row>
    <row r="298">
      <c r="A298" s="123">
        <v>5.0</v>
      </c>
      <c r="B298" s="121">
        <v>2024.0</v>
      </c>
      <c r="C298" s="121" t="s">
        <v>893</v>
      </c>
      <c r="D298" s="121" t="s">
        <v>1193</v>
      </c>
      <c r="E298" s="126" t="str">
        <f t="shared" si="13"/>
        <v>Trung Sơn</v>
      </c>
      <c r="F298" s="121" t="s">
        <v>1197</v>
      </c>
      <c r="G298" s="116">
        <v>10.0</v>
      </c>
      <c r="H298" s="123" t="s">
        <v>1136</v>
      </c>
      <c r="I298" s="123" t="s">
        <v>1137</v>
      </c>
      <c r="J298" s="123">
        <v>2.0</v>
      </c>
      <c r="K298" s="123">
        <v>45.0</v>
      </c>
      <c r="L298" s="127"/>
      <c r="M298" s="107"/>
      <c r="N298" s="107"/>
      <c r="O298" s="107"/>
      <c r="P298" s="107"/>
      <c r="Q298" s="107"/>
      <c r="R298" s="107"/>
      <c r="S298" s="107"/>
      <c r="T298" s="107"/>
      <c r="U298" s="107"/>
      <c r="V298" s="107"/>
      <c r="W298" s="107"/>
      <c r="X298" s="107"/>
      <c r="Y298" s="107"/>
      <c r="Z298" s="107"/>
      <c r="AA298" s="107"/>
    </row>
    <row r="299">
      <c r="A299" s="123">
        <v>5.0</v>
      </c>
      <c r="B299" s="121">
        <v>2024.0</v>
      </c>
      <c r="C299" s="121" t="s">
        <v>893</v>
      </c>
      <c r="D299" s="121" t="s">
        <v>1193</v>
      </c>
      <c r="E299" s="126" t="str">
        <f t="shared" si="13"/>
        <v>Trung Sơn</v>
      </c>
      <c r="F299" s="121" t="s">
        <v>1197</v>
      </c>
      <c r="G299" s="116">
        <v>10.0</v>
      </c>
      <c r="H299" s="123" t="s">
        <v>1195</v>
      </c>
      <c r="I299" s="123" t="s">
        <v>1196</v>
      </c>
      <c r="J299" s="123">
        <v>3.0</v>
      </c>
      <c r="K299" s="123">
        <v>60.0</v>
      </c>
      <c r="L299" s="127"/>
      <c r="M299" s="107"/>
      <c r="N299" s="107"/>
      <c r="O299" s="107"/>
      <c r="P299" s="107"/>
      <c r="Q299" s="107"/>
      <c r="R299" s="107"/>
      <c r="S299" s="107"/>
      <c r="T299" s="107"/>
      <c r="U299" s="107"/>
      <c r="V299" s="107"/>
      <c r="W299" s="107"/>
      <c r="X299" s="107"/>
      <c r="Y299" s="107"/>
      <c r="Z299" s="107"/>
      <c r="AA299" s="107"/>
    </row>
    <row r="300">
      <c r="A300" s="123">
        <v>5.0</v>
      </c>
      <c r="B300" s="121">
        <v>2024.0</v>
      </c>
      <c r="C300" s="121" t="s">
        <v>893</v>
      </c>
      <c r="D300" s="121" t="s">
        <v>1193</v>
      </c>
      <c r="E300" s="126" t="str">
        <f t="shared" si="13"/>
        <v>Trung Sơn</v>
      </c>
      <c r="F300" s="121" t="s">
        <v>1197</v>
      </c>
      <c r="G300" s="116">
        <v>10.0</v>
      </c>
      <c r="H300" s="123" t="s">
        <v>950</v>
      </c>
      <c r="I300" s="123" t="s">
        <v>929</v>
      </c>
      <c r="J300" s="123">
        <v>2.0</v>
      </c>
      <c r="K300" s="123">
        <v>45.0</v>
      </c>
      <c r="L300" s="127"/>
      <c r="M300" s="107"/>
      <c r="N300" s="107"/>
      <c r="O300" s="107"/>
      <c r="P300" s="107"/>
      <c r="Q300" s="107"/>
      <c r="R300" s="107"/>
      <c r="S300" s="107"/>
      <c r="T300" s="107"/>
      <c r="U300" s="107"/>
      <c r="V300" s="107"/>
      <c r="W300" s="107"/>
      <c r="X300" s="107"/>
      <c r="Y300" s="107"/>
      <c r="Z300" s="107"/>
      <c r="AA300" s="107"/>
    </row>
    <row r="301">
      <c r="A301" s="123">
        <v>5.0</v>
      </c>
      <c r="B301" s="121">
        <v>2024.0</v>
      </c>
      <c r="C301" s="121" t="s">
        <v>893</v>
      </c>
      <c r="D301" s="121" t="s">
        <v>1193</v>
      </c>
      <c r="E301" s="126" t="str">
        <f t="shared" si="13"/>
        <v>Trung Sơn</v>
      </c>
      <c r="F301" s="121" t="s">
        <v>1197</v>
      </c>
      <c r="G301" s="116">
        <v>10.0</v>
      </c>
      <c r="H301" s="123" t="s">
        <v>1138</v>
      </c>
      <c r="I301" s="123" t="s">
        <v>1139</v>
      </c>
      <c r="J301" s="123">
        <v>2.0</v>
      </c>
      <c r="K301" s="123">
        <v>45.0</v>
      </c>
      <c r="L301" s="127"/>
      <c r="M301" s="107"/>
      <c r="N301" s="107"/>
      <c r="O301" s="107"/>
      <c r="P301" s="107"/>
      <c r="Q301" s="107"/>
      <c r="R301" s="107"/>
      <c r="S301" s="107"/>
      <c r="T301" s="107"/>
      <c r="U301" s="107"/>
      <c r="V301" s="107"/>
      <c r="W301" s="107"/>
      <c r="X301" s="107"/>
      <c r="Y301" s="107"/>
      <c r="Z301" s="107"/>
      <c r="AA301" s="107"/>
    </row>
    <row r="302">
      <c r="A302" s="123">
        <v>5.0</v>
      </c>
      <c r="B302" s="121">
        <v>2024.0</v>
      </c>
      <c r="C302" s="121" t="s">
        <v>893</v>
      </c>
      <c r="D302" s="121" t="s">
        <v>1193</v>
      </c>
      <c r="E302" s="126" t="str">
        <f t="shared" si="13"/>
        <v>Gò Vấp</v>
      </c>
      <c r="F302" s="121" t="s">
        <v>1198</v>
      </c>
      <c r="G302" s="116">
        <v>18.0</v>
      </c>
      <c r="H302" s="123" t="s">
        <v>1136</v>
      </c>
      <c r="I302" s="123" t="s">
        <v>1137</v>
      </c>
      <c r="J302" s="123">
        <v>2.0</v>
      </c>
      <c r="K302" s="123">
        <v>45.0</v>
      </c>
      <c r="L302" s="127"/>
      <c r="M302" s="107"/>
      <c r="N302" s="107"/>
      <c r="O302" s="107"/>
      <c r="P302" s="107"/>
      <c r="Q302" s="107"/>
      <c r="R302" s="107"/>
      <c r="S302" s="107"/>
      <c r="T302" s="107"/>
      <c r="U302" s="107"/>
      <c r="V302" s="107"/>
      <c r="W302" s="107"/>
      <c r="X302" s="107"/>
      <c r="Y302" s="107"/>
      <c r="Z302" s="107"/>
      <c r="AA302" s="107"/>
    </row>
    <row r="303">
      <c r="A303" s="123">
        <v>5.0</v>
      </c>
      <c r="B303" s="121">
        <v>2024.0</v>
      </c>
      <c r="C303" s="121" t="s">
        <v>893</v>
      </c>
      <c r="D303" s="121" t="s">
        <v>1193</v>
      </c>
      <c r="E303" s="126" t="str">
        <f t="shared" si="13"/>
        <v>Gò Vấp</v>
      </c>
      <c r="F303" s="121" t="s">
        <v>1198</v>
      </c>
      <c r="G303" s="116">
        <v>18.0</v>
      </c>
      <c r="H303" s="123" t="s">
        <v>1195</v>
      </c>
      <c r="I303" s="123" t="s">
        <v>1196</v>
      </c>
      <c r="J303" s="123">
        <v>3.0</v>
      </c>
      <c r="K303" s="123">
        <v>60.0</v>
      </c>
      <c r="L303" s="127"/>
      <c r="M303" s="107"/>
      <c r="N303" s="107"/>
      <c r="O303" s="107"/>
      <c r="P303" s="107"/>
      <c r="Q303" s="107"/>
      <c r="R303" s="107"/>
      <c r="S303" s="107"/>
      <c r="T303" s="107"/>
      <c r="U303" s="107"/>
      <c r="V303" s="107"/>
      <c r="W303" s="107"/>
      <c r="X303" s="107"/>
      <c r="Y303" s="107"/>
      <c r="Z303" s="107"/>
      <c r="AA303" s="107"/>
    </row>
    <row r="304">
      <c r="A304" s="123">
        <v>5.0</v>
      </c>
      <c r="B304" s="121">
        <v>2024.0</v>
      </c>
      <c r="C304" s="121" t="s">
        <v>893</v>
      </c>
      <c r="D304" s="121" t="s">
        <v>1193</v>
      </c>
      <c r="E304" s="126" t="str">
        <f t="shared" si="13"/>
        <v>Gò Vấp</v>
      </c>
      <c r="F304" s="121" t="s">
        <v>1198</v>
      </c>
      <c r="G304" s="116">
        <v>18.0</v>
      </c>
      <c r="H304" s="123" t="s">
        <v>950</v>
      </c>
      <c r="I304" s="123" t="s">
        <v>929</v>
      </c>
      <c r="J304" s="123">
        <v>2.0</v>
      </c>
      <c r="K304" s="123">
        <v>45.0</v>
      </c>
      <c r="L304" s="127"/>
      <c r="M304" s="107"/>
      <c r="N304" s="107"/>
      <c r="O304" s="107"/>
      <c r="P304" s="107"/>
      <c r="Q304" s="107"/>
      <c r="R304" s="107"/>
      <c r="S304" s="107"/>
      <c r="T304" s="107"/>
      <c r="U304" s="107"/>
      <c r="V304" s="107"/>
      <c r="W304" s="107"/>
      <c r="X304" s="107"/>
      <c r="Y304" s="107"/>
      <c r="Z304" s="107"/>
      <c r="AA304" s="107"/>
    </row>
    <row r="305">
      <c r="A305" s="123">
        <v>5.0</v>
      </c>
      <c r="B305" s="121">
        <v>2024.0</v>
      </c>
      <c r="C305" s="121" t="s">
        <v>893</v>
      </c>
      <c r="D305" s="121" t="s">
        <v>1193</v>
      </c>
      <c r="E305" s="126" t="str">
        <f t="shared" si="13"/>
        <v>Gò Vấp</v>
      </c>
      <c r="F305" s="121" t="s">
        <v>1198</v>
      </c>
      <c r="G305" s="116">
        <v>18.0</v>
      </c>
      <c r="H305" s="123" t="s">
        <v>1138</v>
      </c>
      <c r="I305" s="123" t="s">
        <v>1139</v>
      </c>
      <c r="J305" s="123">
        <v>2.0</v>
      </c>
      <c r="K305" s="123">
        <v>45.0</v>
      </c>
      <c r="L305" s="127"/>
      <c r="M305" s="107"/>
      <c r="N305" s="107"/>
      <c r="O305" s="107"/>
      <c r="P305" s="107"/>
      <c r="Q305" s="107"/>
      <c r="R305" s="107"/>
      <c r="S305" s="107"/>
      <c r="T305" s="107"/>
      <c r="U305" s="107"/>
      <c r="V305" s="107"/>
      <c r="W305" s="107"/>
      <c r="X305" s="107"/>
      <c r="Y305" s="107"/>
      <c r="Z305" s="107"/>
      <c r="AA305" s="107"/>
    </row>
    <row r="306">
      <c r="A306" s="123">
        <v>5.0</v>
      </c>
      <c r="B306" s="121">
        <v>2024.0</v>
      </c>
      <c r="C306" s="121" t="s">
        <v>893</v>
      </c>
      <c r="D306" s="121" t="s">
        <v>1193</v>
      </c>
      <c r="E306" s="126" t="str">
        <f t="shared" si="13"/>
        <v>Trung Sơn</v>
      </c>
      <c r="F306" s="121" t="s">
        <v>1199</v>
      </c>
      <c r="G306" s="116">
        <v>13.0</v>
      </c>
      <c r="H306" s="123" t="s">
        <v>1136</v>
      </c>
      <c r="I306" s="123" t="s">
        <v>1137</v>
      </c>
      <c r="J306" s="123">
        <v>2.0</v>
      </c>
      <c r="K306" s="123">
        <v>45.0</v>
      </c>
      <c r="L306" s="139"/>
      <c r="M306" s="107"/>
      <c r="N306" s="107"/>
      <c r="O306" s="107"/>
      <c r="P306" s="107"/>
      <c r="Q306" s="107"/>
      <c r="R306" s="107"/>
      <c r="S306" s="107"/>
      <c r="T306" s="107"/>
      <c r="U306" s="107"/>
      <c r="V306" s="107"/>
      <c r="W306" s="107"/>
      <c r="X306" s="107"/>
      <c r="Y306" s="107"/>
      <c r="Z306" s="107"/>
      <c r="AA306" s="107"/>
    </row>
    <row r="307">
      <c r="A307" s="123">
        <v>5.0</v>
      </c>
      <c r="B307" s="121">
        <v>2024.0</v>
      </c>
      <c r="C307" s="121" t="s">
        <v>893</v>
      </c>
      <c r="D307" s="121" t="s">
        <v>1193</v>
      </c>
      <c r="E307" s="126" t="str">
        <f t="shared" si="13"/>
        <v>Trung Sơn</v>
      </c>
      <c r="F307" s="121" t="s">
        <v>1199</v>
      </c>
      <c r="G307" s="116">
        <v>13.0</v>
      </c>
      <c r="H307" s="123" t="s">
        <v>1195</v>
      </c>
      <c r="I307" s="123" t="s">
        <v>1196</v>
      </c>
      <c r="J307" s="123">
        <v>3.0</v>
      </c>
      <c r="K307" s="123">
        <v>60.0</v>
      </c>
      <c r="L307" s="139"/>
      <c r="M307" s="107"/>
      <c r="N307" s="107"/>
      <c r="O307" s="107"/>
      <c r="P307" s="107"/>
      <c r="Q307" s="107"/>
      <c r="R307" s="107"/>
      <c r="S307" s="107"/>
      <c r="T307" s="107"/>
      <c r="U307" s="107"/>
      <c r="V307" s="107"/>
      <c r="W307" s="107"/>
      <c r="X307" s="107"/>
      <c r="Y307" s="107"/>
      <c r="Z307" s="107"/>
      <c r="AA307" s="107"/>
    </row>
    <row r="308">
      <c r="A308" s="123">
        <v>5.0</v>
      </c>
      <c r="B308" s="121">
        <v>2024.0</v>
      </c>
      <c r="C308" s="121" t="s">
        <v>893</v>
      </c>
      <c r="D308" s="121" t="s">
        <v>1193</v>
      </c>
      <c r="E308" s="126" t="str">
        <f t="shared" si="13"/>
        <v>Trung Sơn</v>
      </c>
      <c r="F308" s="121" t="s">
        <v>1199</v>
      </c>
      <c r="G308" s="116">
        <v>13.0</v>
      </c>
      <c r="H308" s="123" t="s">
        <v>950</v>
      </c>
      <c r="I308" s="123" t="s">
        <v>929</v>
      </c>
      <c r="J308" s="123">
        <v>2.0</v>
      </c>
      <c r="K308" s="123">
        <v>45.0</v>
      </c>
      <c r="L308" s="139"/>
      <c r="M308" s="107"/>
      <c r="N308" s="107"/>
      <c r="O308" s="107"/>
      <c r="P308" s="107"/>
      <c r="Q308" s="107"/>
      <c r="R308" s="107"/>
      <c r="S308" s="107"/>
      <c r="T308" s="107"/>
      <c r="U308" s="107"/>
      <c r="V308" s="107"/>
      <c r="W308" s="107"/>
      <c r="X308" s="107"/>
      <c r="Y308" s="107"/>
      <c r="Z308" s="107"/>
      <c r="AA308" s="107"/>
    </row>
    <row r="309">
      <c r="A309" s="123">
        <v>5.0</v>
      </c>
      <c r="B309" s="121">
        <v>2024.0</v>
      </c>
      <c r="C309" s="121" t="s">
        <v>893</v>
      </c>
      <c r="D309" s="121" t="s">
        <v>1193</v>
      </c>
      <c r="E309" s="126" t="str">
        <f t="shared" si="13"/>
        <v>Trung Sơn</v>
      </c>
      <c r="F309" s="121" t="s">
        <v>1199</v>
      </c>
      <c r="G309" s="116">
        <v>13.0</v>
      </c>
      <c r="H309" s="123" t="s">
        <v>1138</v>
      </c>
      <c r="I309" s="123" t="s">
        <v>1139</v>
      </c>
      <c r="J309" s="123">
        <v>2.0</v>
      </c>
      <c r="K309" s="123">
        <v>45.0</v>
      </c>
      <c r="L309" s="139"/>
      <c r="M309" s="107"/>
      <c r="N309" s="107"/>
      <c r="O309" s="107"/>
      <c r="P309" s="107"/>
      <c r="Q309" s="107"/>
      <c r="R309" s="107"/>
      <c r="S309" s="107"/>
      <c r="T309" s="107"/>
      <c r="U309" s="107"/>
      <c r="V309" s="107"/>
      <c r="W309" s="107"/>
      <c r="X309" s="107"/>
      <c r="Y309" s="107"/>
      <c r="Z309" s="107"/>
      <c r="AA309" s="107"/>
    </row>
    <row r="310">
      <c r="A310" s="123">
        <v>5.0</v>
      </c>
      <c r="B310" s="121">
        <v>2024.0</v>
      </c>
      <c r="C310" s="121" t="s">
        <v>906</v>
      </c>
      <c r="D310" s="121" t="s">
        <v>1193</v>
      </c>
      <c r="E310" s="126" t="str">
        <f t="shared" si="13"/>
        <v>Trung Sơn</v>
      </c>
      <c r="F310" s="121" t="s">
        <v>1200</v>
      </c>
      <c r="G310" s="116">
        <v>6.0</v>
      </c>
      <c r="H310" s="123" t="s">
        <v>1201</v>
      </c>
      <c r="I310" s="123" t="s">
        <v>1202</v>
      </c>
      <c r="J310" s="123">
        <v>3.0</v>
      </c>
      <c r="K310" s="123">
        <v>60.0</v>
      </c>
      <c r="L310" s="127"/>
      <c r="M310" s="107"/>
      <c r="N310" s="107"/>
      <c r="O310" s="107"/>
      <c r="P310" s="107"/>
      <c r="Q310" s="107"/>
      <c r="R310" s="107"/>
      <c r="S310" s="107"/>
      <c r="T310" s="107"/>
      <c r="U310" s="107"/>
      <c r="V310" s="107"/>
      <c r="W310" s="107"/>
      <c r="X310" s="107"/>
      <c r="Y310" s="107"/>
      <c r="Z310" s="107"/>
      <c r="AA310" s="107"/>
    </row>
    <row r="311">
      <c r="A311" s="123">
        <v>5.0</v>
      </c>
      <c r="B311" s="121">
        <v>2024.0</v>
      </c>
      <c r="C311" s="121" t="s">
        <v>906</v>
      </c>
      <c r="D311" s="121" t="s">
        <v>1193</v>
      </c>
      <c r="E311" s="126" t="str">
        <f t="shared" si="13"/>
        <v>Trung Sơn</v>
      </c>
      <c r="F311" s="121" t="s">
        <v>1200</v>
      </c>
      <c r="G311" s="116">
        <v>6.0</v>
      </c>
      <c r="H311" s="123" t="s">
        <v>1148</v>
      </c>
      <c r="I311" s="123" t="s">
        <v>1137</v>
      </c>
      <c r="J311" s="123">
        <v>2.0</v>
      </c>
      <c r="K311" s="123">
        <v>45.0</v>
      </c>
      <c r="L311" s="127"/>
      <c r="M311" s="107"/>
      <c r="N311" s="107"/>
      <c r="O311" s="107"/>
      <c r="P311" s="107"/>
      <c r="Q311" s="107"/>
      <c r="R311" s="107"/>
      <c r="S311" s="107"/>
      <c r="T311" s="107"/>
      <c r="U311" s="107"/>
      <c r="V311" s="107"/>
      <c r="W311" s="107"/>
      <c r="X311" s="107"/>
      <c r="Y311" s="107"/>
      <c r="Z311" s="107"/>
      <c r="AA311" s="107"/>
    </row>
    <row r="312">
      <c r="A312" s="123">
        <v>5.0</v>
      </c>
      <c r="B312" s="121">
        <v>2024.0</v>
      </c>
      <c r="C312" s="121" t="s">
        <v>906</v>
      </c>
      <c r="D312" s="121" t="s">
        <v>1193</v>
      </c>
      <c r="E312" s="126" t="str">
        <f t="shared" si="13"/>
        <v>Trung Sơn</v>
      </c>
      <c r="F312" s="121" t="s">
        <v>1200</v>
      </c>
      <c r="G312" s="116">
        <v>6.0</v>
      </c>
      <c r="H312" s="123" t="s">
        <v>1203</v>
      </c>
      <c r="I312" s="123" t="s">
        <v>1196</v>
      </c>
      <c r="J312" s="123">
        <v>3.0</v>
      </c>
      <c r="K312" s="123">
        <v>60.0</v>
      </c>
      <c r="L312" s="127"/>
      <c r="M312" s="107"/>
      <c r="N312" s="107"/>
      <c r="O312" s="107"/>
      <c r="P312" s="107"/>
      <c r="Q312" s="107"/>
      <c r="R312" s="107"/>
      <c r="S312" s="107"/>
      <c r="T312" s="107"/>
      <c r="U312" s="107"/>
      <c r="V312" s="107"/>
      <c r="W312" s="107"/>
      <c r="X312" s="107"/>
      <c r="Y312" s="107"/>
      <c r="Z312" s="107"/>
      <c r="AA312" s="107"/>
    </row>
    <row r="313">
      <c r="A313" s="123">
        <v>5.0</v>
      </c>
      <c r="B313" s="121">
        <v>2024.0</v>
      </c>
      <c r="C313" s="121" t="s">
        <v>906</v>
      </c>
      <c r="D313" s="121" t="s">
        <v>1193</v>
      </c>
      <c r="E313" s="126" t="str">
        <f t="shared" si="13"/>
        <v>Trung Sơn</v>
      </c>
      <c r="F313" s="121" t="s">
        <v>1200</v>
      </c>
      <c r="G313" s="116">
        <v>6.0</v>
      </c>
      <c r="H313" s="123" t="s">
        <v>914</v>
      </c>
      <c r="I313" s="123" t="s">
        <v>915</v>
      </c>
      <c r="J313" s="123">
        <v>3.0</v>
      </c>
      <c r="K313" s="123">
        <v>60.0</v>
      </c>
      <c r="L313" s="127"/>
      <c r="M313" s="107"/>
      <c r="N313" s="107"/>
      <c r="O313" s="107"/>
      <c r="P313" s="107"/>
      <c r="Q313" s="107"/>
      <c r="R313" s="107"/>
      <c r="S313" s="107"/>
      <c r="T313" s="107"/>
      <c r="U313" s="107"/>
      <c r="V313" s="107"/>
      <c r="W313" s="107"/>
      <c r="X313" s="107"/>
      <c r="Y313" s="107"/>
      <c r="Z313" s="107"/>
      <c r="AA313" s="107"/>
    </row>
    <row r="314">
      <c r="A314" s="123">
        <v>5.0</v>
      </c>
      <c r="B314" s="121">
        <v>2024.0</v>
      </c>
      <c r="C314" s="121" t="s">
        <v>906</v>
      </c>
      <c r="D314" s="121" t="s">
        <v>1193</v>
      </c>
      <c r="E314" s="126" t="str">
        <f t="shared" si="13"/>
        <v>Trung Sơn</v>
      </c>
      <c r="F314" s="121" t="s">
        <v>1200</v>
      </c>
      <c r="G314" s="116">
        <v>6.0</v>
      </c>
      <c r="H314" s="123" t="s">
        <v>928</v>
      </c>
      <c r="I314" s="123" t="s">
        <v>929</v>
      </c>
      <c r="J314" s="123">
        <v>2.0</v>
      </c>
      <c r="K314" s="123">
        <v>45.0</v>
      </c>
      <c r="L314" s="127"/>
      <c r="M314" s="107"/>
      <c r="N314" s="107"/>
      <c r="O314" s="107"/>
      <c r="P314" s="107"/>
      <c r="Q314" s="107"/>
      <c r="R314" s="107"/>
      <c r="S314" s="107"/>
      <c r="T314" s="107"/>
      <c r="U314" s="107"/>
      <c r="V314" s="107"/>
      <c r="W314" s="107"/>
      <c r="X314" s="107"/>
      <c r="Y314" s="107"/>
      <c r="Z314" s="107"/>
      <c r="AA314" s="107"/>
    </row>
    <row r="315">
      <c r="A315" s="123">
        <v>5.0</v>
      </c>
      <c r="B315" s="121">
        <v>2024.0</v>
      </c>
      <c r="C315" s="121" t="s">
        <v>906</v>
      </c>
      <c r="D315" s="121" t="s">
        <v>1193</v>
      </c>
      <c r="E315" s="126" t="str">
        <f t="shared" si="13"/>
        <v>Trung Sơn</v>
      </c>
      <c r="F315" s="121" t="s">
        <v>1200</v>
      </c>
      <c r="G315" s="116">
        <v>6.0</v>
      </c>
      <c r="H315" s="123" t="s">
        <v>1163</v>
      </c>
      <c r="I315" s="123" t="s">
        <v>1139</v>
      </c>
      <c r="J315" s="123">
        <v>2.0</v>
      </c>
      <c r="K315" s="123">
        <v>45.0</v>
      </c>
      <c r="L315" s="127"/>
      <c r="M315" s="107"/>
      <c r="N315" s="107"/>
      <c r="O315" s="107"/>
      <c r="P315" s="107"/>
      <c r="Q315" s="107"/>
      <c r="R315" s="107"/>
      <c r="S315" s="107"/>
      <c r="T315" s="107"/>
      <c r="U315" s="107"/>
      <c r="V315" s="107"/>
      <c r="W315" s="107"/>
      <c r="X315" s="107"/>
      <c r="Y315" s="107"/>
      <c r="Z315" s="107"/>
      <c r="AA315" s="107"/>
    </row>
    <row r="316">
      <c r="A316" s="123">
        <v>5.0</v>
      </c>
      <c r="B316" s="121">
        <v>2024.0</v>
      </c>
      <c r="C316" s="121" t="s">
        <v>906</v>
      </c>
      <c r="D316" s="121" t="s">
        <v>1193</v>
      </c>
      <c r="E316" s="126" t="str">
        <f t="shared" si="13"/>
        <v>Gò Vấp</v>
      </c>
      <c r="F316" s="121" t="s">
        <v>1204</v>
      </c>
      <c r="G316" s="116">
        <v>4.0</v>
      </c>
      <c r="H316" s="123" t="s">
        <v>1201</v>
      </c>
      <c r="I316" s="123" t="s">
        <v>1202</v>
      </c>
      <c r="J316" s="123">
        <v>3.0</v>
      </c>
      <c r="K316" s="123">
        <v>60.0</v>
      </c>
      <c r="L316" s="127"/>
      <c r="M316" s="107"/>
      <c r="N316" s="107"/>
      <c r="O316" s="107"/>
      <c r="P316" s="107"/>
      <c r="Q316" s="107"/>
      <c r="R316" s="107"/>
      <c r="S316" s="107"/>
      <c r="T316" s="107"/>
      <c r="U316" s="107"/>
      <c r="V316" s="107"/>
      <c r="W316" s="107"/>
      <c r="X316" s="107"/>
      <c r="Y316" s="107"/>
      <c r="Z316" s="107"/>
      <c r="AA316" s="107"/>
    </row>
    <row r="317">
      <c r="A317" s="123">
        <v>5.0</v>
      </c>
      <c r="B317" s="121">
        <v>2024.0</v>
      </c>
      <c r="C317" s="121" t="s">
        <v>906</v>
      </c>
      <c r="D317" s="121" t="s">
        <v>1193</v>
      </c>
      <c r="E317" s="126" t="str">
        <f t="shared" si="13"/>
        <v>Gò Vấp</v>
      </c>
      <c r="F317" s="121" t="s">
        <v>1204</v>
      </c>
      <c r="G317" s="116">
        <v>4.0</v>
      </c>
      <c r="H317" s="123" t="s">
        <v>1148</v>
      </c>
      <c r="I317" s="123" t="s">
        <v>1137</v>
      </c>
      <c r="J317" s="123">
        <v>2.0</v>
      </c>
      <c r="K317" s="123">
        <v>45.0</v>
      </c>
      <c r="L317" s="127"/>
      <c r="M317" s="107"/>
      <c r="N317" s="107"/>
      <c r="O317" s="107"/>
      <c r="P317" s="107"/>
      <c r="Q317" s="107"/>
      <c r="R317" s="107"/>
      <c r="S317" s="107"/>
      <c r="T317" s="107"/>
      <c r="U317" s="107"/>
      <c r="V317" s="107"/>
      <c r="W317" s="107"/>
      <c r="X317" s="107"/>
      <c r="Y317" s="107"/>
      <c r="Z317" s="107"/>
      <c r="AA317" s="107"/>
    </row>
    <row r="318">
      <c r="A318" s="123">
        <v>5.0</v>
      </c>
      <c r="B318" s="121">
        <v>2024.0</v>
      </c>
      <c r="C318" s="121" t="s">
        <v>906</v>
      </c>
      <c r="D318" s="121" t="s">
        <v>1193</v>
      </c>
      <c r="E318" s="126" t="str">
        <f t="shared" si="13"/>
        <v>Gò Vấp</v>
      </c>
      <c r="F318" s="121" t="s">
        <v>1204</v>
      </c>
      <c r="G318" s="116">
        <v>4.0</v>
      </c>
      <c r="H318" s="123" t="s">
        <v>1203</v>
      </c>
      <c r="I318" s="123" t="s">
        <v>1196</v>
      </c>
      <c r="J318" s="123">
        <v>3.0</v>
      </c>
      <c r="K318" s="123">
        <v>60.0</v>
      </c>
      <c r="L318" s="127"/>
      <c r="M318" s="107"/>
      <c r="N318" s="107"/>
      <c r="O318" s="107"/>
      <c r="P318" s="107"/>
      <c r="Q318" s="107"/>
      <c r="R318" s="107"/>
      <c r="S318" s="107"/>
      <c r="T318" s="107"/>
      <c r="U318" s="107"/>
      <c r="V318" s="107"/>
      <c r="W318" s="107"/>
      <c r="X318" s="107"/>
      <c r="Y318" s="107"/>
      <c r="Z318" s="107"/>
      <c r="AA318" s="107"/>
    </row>
    <row r="319">
      <c r="A319" s="123">
        <v>5.0</v>
      </c>
      <c r="B319" s="121">
        <v>2024.0</v>
      </c>
      <c r="C319" s="121" t="s">
        <v>906</v>
      </c>
      <c r="D319" s="121" t="s">
        <v>1193</v>
      </c>
      <c r="E319" s="126" t="str">
        <f t="shared" si="13"/>
        <v>Gò Vấp</v>
      </c>
      <c r="F319" s="121" t="s">
        <v>1204</v>
      </c>
      <c r="G319" s="116">
        <v>4.0</v>
      </c>
      <c r="H319" s="123" t="s">
        <v>914</v>
      </c>
      <c r="I319" s="123" t="s">
        <v>915</v>
      </c>
      <c r="J319" s="123">
        <v>3.0</v>
      </c>
      <c r="K319" s="123">
        <v>60.0</v>
      </c>
      <c r="L319" s="127"/>
      <c r="M319" s="107"/>
      <c r="N319" s="107"/>
      <c r="O319" s="107"/>
      <c r="P319" s="107"/>
      <c r="Q319" s="107"/>
      <c r="R319" s="107"/>
      <c r="S319" s="107"/>
      <c r="T319" s="107"/>
      <c r="U319" s="107"/>
      <c r="V319" s="107"/>
      <c r="W319" s="107"/>
      <c r="X319" s="107"/>
      <c r="Y319" s="107"/>
      <c r="Z319" s="107"/>
      <c r="AA319" s="107"/>
    </row>
    <row r="320">
      <c r="A320" s="123">
        <v>5.0</v>
      </c>
      <c r="B320" s="121">
        <v>2024.0</v>
      </c>
      <c r="C320" s="121" t="s">
        <v>906</v>
      </c>
      <c r="D320" s="121" t="s">
        <v>1193</v>
      </c>
      <c r="E320" s="126" t="str">
        <f t="shared" si="13"/>
        <v>Gò Vấp</v>
      </c>
      <c r="F320" s="121" t="s">
        <v>1204</v>
      </c>
      <c r="G320" s="116">
        <v>4.0</v>
      </c>
      <c r="H320" s="123" t="s">
        <v>928</v>
      </c>
      <c r="I320" s="123" t="s">
        <v>929</v>
      </c>
      <c r="J320" s="123">
        <v>2.0</v>
      </c>
      <c r="K320" s="123">
        <v>45.0</v>
      </c>
      <c r="L320" s="127"/>
      <c r="M320" s="107"/>
      <c r="N320" s="107"/>
      <c r="O320" s="107"/>
      <c r="P320" s="107"/>
      <c r="Q320" s="107"/>
      <c r="R320" s="107"/>
      <c r="S320" s="107"/>
      <c r="T320" s="107"/>
      <c r="U320" s="107"/>
      <c r="V320" s="107"/>
      <c r="W320" s="107"/>
      <c r="X320" s="107"/>
      <c r="Y320" s="107"/>
      <c r="Z320" s="107"/>
      <c r="AA320" s="107"/>
    </row>
    <row r="321">
      <c r="A321" s="123">
        <v>5.0</v>
      </c>
      <c r="B321" s="121">
        <v>2024.0</v>
      </c>
      <c r="C321" s="121" t="s">
        <v>906</v>
      </c>
      <c r="D321" s="121" t="s">
        <v>1193</v>
      </c>
      <c r="E321" s="126" t="str">
        <f t="shared" si="13"/>
        <v>Gò Vấp</v>
      </c>
      <c r="F321" s="121" t="s">
        <v>1204</v>
      </c>
      <c r="G321" s="116">
        <v>4.0</v>
      </c>
      <c r="H321" s="123" t="s">
        <v>1163</v>
      </c>
      <c r="I321" s="123" t="s">
        <v>1139</v>
      </c>
      <c r="J321" s="123">
        <v>2.0</v>
      </c>
      <c r="K321" s="123">
        <v>45.0</v>
      </c>
      <c r="L321" s="127"/>
      <c r="M321" s="107"/>
      <c r="N321" s="107"/>
      <c r="O321" s="107"/>
      <c r="P321" s="107"/>
      <c r="Q321" s="107"/>
      <c r="R321" s="107"/>
      <c r="S321" s="107"/>
      <c r="T321" s="107"/>
      <c r="U321" s="107"/>
      <c r="V321" s="107"/>
      <c r="W321" s="107"/>
      <c r="X321" s="107"/>
      <c r="Y321" s="107"/>
      <c r="Z321" s="107"/>
      <c r="AA321" s="107"/>
    </row>
    <row r="322">
      <c r="A322" s="123">
        <v>5.0</v>
      </c>
      <c r="B322" s="121">
        <v>2024.0</v>
      </c>
      <c r="C322" s="121" t="s">
        <v>906</v>
      </c>
      <c r="D322" s="121" t="s">
        <v>1193</v>
      </c>
      <c r="E322" s="126" t="str">
        <f t="shared" si="13"/>
        <v>Trung Sơn</v>
      </c>
      <c r="F322" s="121" t="s">
        <v>1205</v>
      </c>
      <c r="G322" s="116">
        <v>10.0</v>
      </c>
      <c r="H322" s="123" t="s">
        <v>1201</v>
      </c>
      <c r="I322" s="123" t="s">
        <v>1202</v>
      </c>
      <c r="J322" s="123">
        <v>3.0</v>
      </c>
      <c r="K322" s="123">
        <v>60.0</v>
      </c>
      <c r="L322" s="127"/>
      <c r="M322" s="107"/>
      <c r="N322" s="107"/>
      <c r="O322" s="107"/>
      <c r="P322" s="107"/>
      <c r="Q322" s="107"/>
      <c r="R322" s="107"/>
      <c r="S322" s="107"/>
      <c r="T322" s="107"/>
      <c r="U322" s="107"/>
      <c r="V322" s="107"/>
      <c r="W322" s="107"/>
      <c r="X322" s="107"/>
      <c r="Y322" s="107"/>
      <c r="Z322" s="107"/>
      <c r="AA322" s="107"/>
    </row>
    <row r="323">
      <c r="A323" s="123">
        <v>5.0</v>
      </c>
      <c r="B323" s="121">
        <v>2024.0</v>
      </c>
      <c r="C323" s="121" t="s">
        <v>906</v>
      </c>
      <c r="D323" s="121" t="s">
        <v>1193</v>
      </c>
      <c r="E323" s="126" t="str">
        <f t="shared" si="13"/>
        <v>Trung Sơn</v>
      </c>
      <c r="F323" s="121" t="s">
        <v>1205</v>
      </c>
      <c r="G323" s="116">
        <v>10.0</v>
      </c>
      <c r="H323" s="123" t="s">
        <v>1148</v>
      </c>
      <c r="I323" s="123" t="s">
        <v>1137</v>
      </c>
      <c r="J323" s="123">
        <v>2.0</v>
      </c>
      <c r="K323" s="123">
        <v>45.0</v>
      </c>
      <c r="L323" s="127"/>
      <c r="M323" s="107"/>
      <c r="N323" s="107"/>
      <c r="O323" s="107"/>
      <c r="P323" s="107"/>
      <c r="Q323" s="107"/>
      <c r="R323" s="107"/>
      <c r="S323" s="107"/>
      <c r="T323" s="107"/>
      <c r="U323" s="107"/>
      <c r="V323" s="107"/>
      <c r="W323" s="107"/>
      <c r="X323" s="107"/>
      <c r="Y323" s="107"/>
      <c r="Z323" s="107"/>
      <c r="AA323" s="107"/>
    </row>
    <row r="324">
      <c r="A324" s="123">
        <v>5.0</v>
      </c>
      <c r="B324" s="121">
        <v>2024.0</v>
      </c>
      <c r="C324" s="121" t="s">
        <v>906</v>
      </c>
      <c r="D324" s="121" t="s">
        <v>1193</v>
      </c>
      <c r="E324" s="126" t="str">
        <f t="shared" si="13"/>
        <v>Trung Sơn</v>
      </c>
      <c r="F324" s="121" t="s">
        <v>1205</v>
      </c>
      <c r="G324" s="116">
        <v>10.0</v>
      </c>
      <c r="H324" s="123" t="s">
        <v>1203</v>
      </c>
      <c r="I324" s="123" t="s">
        <v>1196</v>
      </c>
      <c r="J324" s="123">
        <v>3.0</v>
      </c>
      <c r="K324" s="123">
        <v>60.0</v>
      </c>
      <c r="L324" s="127"/>
      <c r="M324" s="107"/>
      <c r="N324" s="107"/>
      <c r="O324" s="107"/>
      <c r="P324" s="107"/>
      <c r="Q324" s="107"/>
      <c r="R324" s="107"/>
      <c r="S324" s="107"/>
      <c r="T324" s="107"/>
      <c r="U324" s="107"/>
      <c r="V324" s="107"/>
      <c r="W324" s="107"/>
      <c r="X324" s="107"/>
      <c r="Y324" s="107"/>
      <c r="Z324" s="107"/>
      <c r="AA324" s="107"/>
    </row>
    <row r="325">
      <c r="A325" s="123">
        <v>5.0</v>
      </c>
      <c r="B325" s="121">
        <v>2024.0</v>
      </c>
      <c r="C325" s="121" t="s">
        <v>906</v>
      </c>
      <c r="D325" s="121" t="s">
        <v>1193</v>
      </c>
      <c r="E325" s="126" t="str">
        <f t="shared" si="13"/>
        <v>Trung Sơn</v>
      </c>
      <c r="F325" s="121" t="s">
        <v>1205</v>
      </c>
      <c r="G325" s="116">
        <v>10.0</v>
      </c>
      <c r="H325" s="123" t="s">
        <v>914</v>
      </c>
      <c r="I325" s="123" t="s">
        <v>915</v>
      </c>
      <c r="J325" s="123">
        <v>3.0</v>
      </c>
      <c r="K325" s="123">
        <v>60.0</v>
      </c>
      <c r="L325" s="127"/>
      <c r="M325" s="107"/>
      <c r="N325" s="107"/>
      <c r="O325" s="107"/>
      <c r="P325" s="107"/>
      <c r="Q325" s="107"/>
      <c r="R325" s="107"/>
      <c r="S325" s="107"/>
      <c r="T325" s="107"/>
      <c r="U325" s="107"/>
      <c r="V325" s="107"/>
      <c r="W325" s="107"/>
      <c r="X325" s="107"/>
      <c r="Y325" s="107"/>
      <c r="Z325" s="107"/>
      <c r="AA325" s="107"/>
    </row>
    <row r="326">
      <c r="A326" s="123">
        <v>5.0</v>
      </c>
      <c r="B326" s="121">
        <v>2024.0</v>
      </c>
      <c r="C326" s="121" t="s">
        <v>906</v>
      </c>
      <c r="D326" s="121" t="s">
        <v>1193</v>
      </c>
      <c r="E326" s="126" t="str">
        <f t="shared" si="13"/>
        <v>Trung Sơn</v>
      </c>
      <c r="F326" s="121" t="s">
        <v>1205</v>
      </c>
      <c r="G326" s="116">
        <v>10.0</v>
      </c>
      <c r="H326" s="123" t="s">
        <v>928</v>
      </c>
      <c r="I326" s="123" t="s">
        <v>929</v>
      </c>
      <c r="J326" s="123">
        <v>2.0</v>
      </c>
      <c r="K326" s="123">
        <v>45.0</v>
      </c>
      <c r="L326" s="127"/>
      <c r="M326" s="107"/>
      <c r="N326" s="107"/>
      <c r="O326" s="107"/>
      <c r="P326" s="107"/>
      <c r="Q326" s="107"/>
      <c r="R326" s="107"/>
      <c r="S326" s="107"/>
      <c r="T326" s="107"/>
      <c r="U326" s="107"/>
      <c r="V326" s="107"/>
      <c r="W326" s="107"/>
      <c r="X326" s="107"/>
      <c r="Y326" s="107"/>
      <c r="Z326" s="107"/>
      <c r="AA326" s="107"/>
    </row>
    <row r="327">
      <c r="A327" s="123">
        <v>5.0</v>
      </c>
      <c r="B327" s="121">
        <v>2024.0</v>
      </c>
      <c r="C327" s="121" t="s">
        <v>906</v>
      </c>
      <c r="D327" s="121" t="s">
        <v>1193</v>
      </c>
      <c r="E327" s="126" t="str">
        <f t="shared" si="13"/>
        <v>Gò Vấp</v>
      </c>
      <c r="F327" s="121" t="s">
        <v>1206</v>
      </c>
      <c r="G327" s="116">
        <v>8.0</v>
      </c>
      <c r="H327" s="123" t="s">
        <v>1201</v>
      </c>
      <c r="I327" s="123" t="s">
        <v>1202</v>
      </c>
      <c r="J327" s="123">
        <v>3.0</v>
      </c>
      <c r="K327" s="123">
        <v>60.0</v>
      </c>
      <c r="L327" s="127"/>
      <c r="M327" s="107"/>
      <c r="N327" s="107"/>
      <c r="O327" s="107"/>
      <c r="P327" s="107"/>
      <c r="Q327" s="107"/>
      <c r="R327" s="107"/>
      <c r="S327" s="107"/>
      <c r="T327" s="107"/>
      <c r="U327" s="107"/>
      <c r="V327" s="107"/>
      <c r="W327" s="107"/>
      <c r="X327" s="107"/>
      <c r="Y327" s="107"/>
      <c r="Z327" s="107"/>
      <c r="AA327" s="107"/>
    </row>
    <row r="328">
      <c r="A328" s="123">
        <v>5.0</v>
      </c>
      <c r="B328" s="121">
        <v>2024.0</v>
      </c>
      <c r="C328" s="121" t="s">
        <v>906</v>
      </c>
      <c r="D328" s="121" t="s">
        <v>1193</v>
      </c>
      <c r="E328" s="126" t="str">
        <f t="shared" si="13"/>
        <v>Gò Vấp</v>
      </c>
      <c r="F328" s="121" t="s">
        <v>1206</v>
      </c>
      <c r="G328" s="116">
        <v>8.0</v>
      </c>
      <c r="H328" s="123" t="s">
        <v>1148</v>
      </c>
      <c r="I328" s="123" t="s">
        <v>1137</v>
      </c>
      <c r="J328" s="123">
        <v>2.0</v>
      </c>
      <c r="K328" s="123">
        <v>45.0</v>
      </c>
      <c r="L328" s="127"/>
      <c r="M328" s="107"/>
      <c r="N328" s="107"/>
      <c r="O328" s="107"/>
      <c r="P328" s="107"/>
      <c r="Q328" s="107"/>
      <c r="R328" s="107"/>
      <c r="S328" s="107"/>
      <c r="T328" s="107"/>
      <c r="U328" s="107"/>
      <c r="V328" s="107"/>
      <c r="W328" s="107"/>
      <c r="X328" s="107"/>
      <c r="Y328" s="107"/>
      <c r="Z328" s="107"/>
      <c r="AA328" s="107"/>
    </row>
    <row r="329">
      <c r="A329" s="123">
        <v>5.0</v>
      </c>
      <c r="B329" s="121">
        <v>2024.0</v>
      </c>
      <c r="C329" s="121" t="s">
        <v>906</v>
      </c>
      <c r="D329" s="121" t="s">
        <v>1193</v>
      </c>
      <c r="E329" s="126" t="str">
        <f t="shared" si="13"/>
        <v>Gò Vấp</v>
      </c>
      <c r="F329" s="121" t="s">
        <v>1206</v>
      </c>
      <c r="G329" s="116">
        <v>8.0</v>
      </c>
      <c r="H329" s="123" t="s">
        <v>1203</v>
      </c>
      <c r="I329" s="123" t="s">
        <v>1196</v>
      </c>
      <c r="J329" s="123">
        <v>3.0</v>
      </c>
      <c r="K329" s="123">
        <v>60.0</v>
      </c>
      <c r="L329" s="127"/>
      <c r="M329" s="107"/>
      <c r="N329" s="107"/>
      <c r="O329" s="107"/>
      <c r="P329" s="107"/>
      <c r="Q329" s="107"/>
      <c r="R329" s="107"/>
      <c r="S329" s="107"/>
      <c r="T329" s="107"/>
      <c r="U329" s="107"/>
      <c r="V329" s="107"/>
      <c r="W329" s="107"/>
      <c r="X329" s="107"/>
      <c r="Y329" s="107"/>
      <c r="Z329" s="107"/>
      <c r="AA329" s="107"/>
    </row>
    <row r="330">
      <c r="A330" s="123">
        <v>5.0</v>
      </c>
      <c r="B330" s="121">
        <v>2024.0</v>
      </c>
      <c r="C330" s="121" t="s">
        <v>906</v>
      </c>
      <c r="D330" s="121" t="s">
        <v>1193</v>
      </c>
      <c r="E330" s="126" t="str">
        <f t="shared" si="13"/>
        <v>Gò Vấp</v>
      </c>
      <c r="F330" s="121" t="s">
        <v>1206</v>
      </c>
      <c r="G330" s="116">
        <v>8.0</v>
      </c>
      <c r="H330" s="123" t="s">
        <v>914</v>
      </c>
      <c r="I330" s="123" t="s">
        <v>915</v>
      </c>
      <c r="J330" s="123">
        <v>3.0</v>
      </c>
      <c r="K330" s="123">
        <v>60.0</v>
      </c>
      <c r="L330" s="127"/>
      <c r="M330" s="107"/>
      <c r="N330" s="107"/>
      <c r="O330" s="107"/>
      <c r="P330" s="107"/>
      <c r="Q330" s="107"/>
      <c r="R330" s="107"/>
      <c r="S330" s="107"/>
      <c r="T330" s="107"/>
      <c r="U330" s="107"/>
      <c r="V330" s="107"/>
      <c r="W330" s="107"/>
      <c r="X330" s="107"/>
      <c r="Y330" s="107"/>
      <c r="Z330" s="107"/>
      <c r="AA330" s="107"/>
    </row>
    <row r="331">
      <c r="A331" s="123">
        <v>5.0</v>
      </c>
      <c r="B331" s="121">
        <v>2024.0</v>
      </c>
      <c r="C331" s="121" t="s">
        <v>906</v>
      </c>
      <c r="D331" s="121" t="s">
        <v>1193</v>
      </c>
      <c r="E331" s="121" t="str">
        <f t="shared" si="13"/>
        <v>Gò Vấp</v>
      </c>
      <c r="F331" s="121" t="s">
        <v>1206</v>
      </c>
      <c r="G331" s="116">
        <v>8.0</v>
      </c>
      <c r="H331" s="123" t="s">
        <v>928</v>
      </c>
      <c r="I331" s="123" t="s">
        <v>929</v>
      </c>
      <c r="J331" s="123">
        <v>2.0</v>
      </c>
      <c r="K331" s="123">
        <v>45.0</v>
      </c>
      <c r="L331" s="127"/>
      <c r="M331" s="107"/>
      <c r="N331" s="107"/>
      <c r="O331" s="107"/>
      <c r="P331" s="107"/>
      <c r="Q331" s="107"/>
      <c r="R331" s="107"/>
      <c r="S331" s="107"/>
      <c r="T331" s="107"/>
      <c r="U331" s="107"/>
      <c r="V331" s="107"/>
      <c r="W331" s="107"/>
      <c r="X331" s="107"/>
      <c r="Y331" s="107"/>
      <c r="Z331" s="107"/>
      <c r="AA331" s="107"/>
    </row>
    <row r="332">
      <c r="A332" s="123">
        <v>5.0</v>
      </c>
      <c r="B332" s="121">
        <v>2024.0</v>
      </c>
      <c r="C332" s="121" t="s">
        <v>906</v>
      </c>
      <c r="D332" s="121" t="s">
        <v>1193</v>
      </c>
      <c r="E332" s="121" t="str">
        <f t="shared" si="13"/>
        <v>Gò Vấp</v>
      </c>
      <c r="F332" s="121" t="s">
        <v>1206</v>
      </c>
      <c r="G332" s="116">
        <v>8.0</v>
      </c>
      <c r="H332" s="123" t="s">
        <v>1163</v>
      </c>
      <c r="I332" s="123" t="s">
        <v>1139</v>
      </c>
      <c r="J332" s="123">
        <v>2.0</v>
      </c>
      <c r="K332" s="123">
        <v>45.0</v>
      </c>
      <c r="L332" s="127"/>
      <c r="M332" s="107"/>
      <c r="N332" s="107"/>
      <c r="O332" s="107"/>
      <c r="P332" s="107"/>
      <c r="Q332" s="107"/>
      <c r="R332" s="107"/>
      <c r="S332" s="107"/>
      <c r="T332" s="107"/>
      <c r="U332" s="107"/>
      <c r="V332" s="107"/>
      <c r="W332" s="107"/>
      <c r="X332" s="107"/>
      <c r="Y332" s="107"/>
      <c r="Z332" s="107"/>
      <c r="AA332" s="107"/>
    </row>
    <row r="333">
      <c r="A333" s="123">
        <v>2.0</v>
      </c>
      <c r="B333" s="123">
        <v>2025.0</v>
      </c>
      <c r="C333" s="121" t="s">
        <v>919</v>
      </c>
      <c r="D333" s="121" t="s">
        <v>1193</v>
      </c>
      <c r="E333" s="121" t="str">
        <f t="shared" si="13"/>
        <v>Trung Sơn</v>
      </c>
      <c r="F333" s="123" t="s">
        <v>1207</v>
      </c>
      <c r="G333" s="116">
        <v>4.0</v>
      </c>
      <c r="H333" s="123" t="s">
        <v>1203</v>
      </c>
      <c r="I333" s="123" t="s">
        <v>1196</v>
      </c>
      <c r="J333" s="123">
        <v>3.0</v>
      </c>
      <c r="K333" s="123">
        <v>30.0</v>
      </c>
      <c r="L333" s="127"/>
      <c r="M333" s="107"/>
      <c r="N333" s="107"/>
      <c r="O333" s="107"/>
      <c r="P333" s="107"/>
      <c r="Q333" s="107"/>
      <c r="R333" s="107"/>
      <c r="S333" s="107"/>
      <c r="T333" s="107"/>
      <c r="U333" s="107"/>
      <c r="V333" s="107"/>
      <c r="W333" s="107"/>
      <c r="X333" s="107"/>
      <c r="Y333" s="107"/>
      <c r="Z333" s="107"/>
      <c r="AA333" s="107"/>
    </row>
    <row r="334">
      <c r="A334" s="123">
        <v>2.0</v>
      </c>
      <c r="B334" s="123">
        <v>2025.0</v>
      </c>
      <c r="C334" s="121" t="s">
        <v>919</v>
      </c>
      <c r="D334" s="121" t="s">
        <v>1193</v>
      </c>
      <c r="E334" s="121" t="str">
        <f t="shared" si="13"/>
        <v>Trung Sơn</v>
      </c>
      <c r="F334" s="123" t="s">
        <v>1207</v>
      </c>
      <c r="G334" s="116">
        <v>4.0</v>
      </c>
      <c r="H334" s="123" t="s">
        <v>914</v>
      </c>
      <c r="I334" s="123" t="s">
        <v>915</v>
      </c>
      <c r="J334" s="123">
        <v>3.0</v>
      </c>
      <c r="K334" s="123">
        <v>60.0</v>
      </c>
      <c r="L334" s="127"/>
      <c r="M334" s="107"/>
      <c r="N334" s="107"/>
      <c r="O334" s="107"/>
      <c r="P334" s="107"/>
      <c r="Q334" s="107"/>
      <c r="R334" s="107"/>
      <c r="S334" s="107"/>
      <c r="T334" s="107"/>
      <c r="U334" s="107"/>
      <c r="V334" s="107"/>
      <c r="W334" s="107"/>
      <c r="X334" s="107"/>
      <c r="Y334" s="107"/>
      <c r="Z334" s="107"/>
      <c r="AA334" s="107"/>
    </row>
    <row r="335">
      <c r="A335" s="123">
        <v>2.0</v>
      </c>
      <c r="B335" s="123">
        <v>2025.0</v>
      </c>
      <c r="C335" s="121" t="s">
        <v>919</v>
      </c>
      <c r="D335" s="121" t="s">
        <v>1193</v>
      </c>
      <c r="E335" s="121" t="str">
        <f t="shared" si="13"/>
        <v>Trung Sơn</v>
      </c>
      <c r="F335" s="123" t="s">
        <v>1207</v>
      </c>
      <c r="G335" s="116">
        <v>4.0</v>
      </c>
      <c r="H335" s="123" t="s">
        <v>1151</v>
      </c>
      <c r="I335" s="123" t="s">
        <v>1152</v>
      </c>
      <c r="J335" s="123">
        <v>3.0</v>
      </c>
      <c r="K335" s="123">
        <v>60.0</v>
      </c>
      <c r="L335" s="127"/>
      <c r="M335" s="107"/>
      <c r="N335" s="107"/>
      <c r="O335" s="107"/>
      <c r="P335" s="107"/>
      <c r="Q335" s="107"/>
      <c r="R335" s="107"/>
      <c r="S335" s="107"/>
      <c r="T335" s="107"/>
      <c r="U335" s="107"/>
      <c r="V335" s="107"/>
      <c r="W335" s="107"/>
      <c r="X335" s="107"/>
      <c r="Y335" s="107"/>
      <c r="Z335" s="107"/>
      <c r="AA335" s="107"/>
    </row>
    <row r="336">
      <c r="A336" s="123">
        <v>2.0</v>
      </c>
      <c r="B336" s="123">
        <v>2025.0</v>
      </c>
      <c r="C336" s="121" t="s">
        <v>919</v>
      </c>
      <c r="D336" s="121" t="s">
        <v>1193</v>
      </c>
      <c r="E336" s="121" t="str">
        <f t="shared" si="13"/>
        <v>Gò Vấp</v>
      </c>
      <c r="F336" s="123" t="s">
        <v>1208</v>
      </c>
      <c r="G336" s="116">
        <v>1.0</v>
      </c>
      <c r="H336" s="123" t="s">
        <v>1203</v>
      </c>
      <c r="I336" s="123" t="s">
        <v>1196</v>
      </c>
      <c r="J336" s="123">
        <v>3.0</v>
      </c>
      <c r="K336" s="123">
        <v>30.0</v>
      </c>
      <c r="L336" s="127"/>
      <c r="M336" s="107"/>
      <c r="N336" s="107"/>
      <c r="O336" s="107"/>
      <c r="P336" s="107"/>
      <c r="Q336" s="107"/>
      <c r="R336" s="107"/>
      <c r="S336" s="107"/>
      <c r="T336" s="107"/>
      <c r="U336" s="107"/>
      <c r="V336" s="107"/>
      <c r="W336" s="107"/>
      <c r="X336" s="107"/>
      <c r="Y336" s="107"/>
      <c r="Z336" s="107"/>
      <c r="AA336" s="107"/>
    </row>
    <row r="337">
      <c r="A337" s="123">
        <v>2.0</v>
      </c>
      <c r="B337" s="123">
        <v>2025.0</v>
      </c>
      <c r="C337" s="121" t="s">
        <v>919</v>
      </c>
      <c r="D337" s="121" t="s">
        <v>1193</v>
      </c>
      <c r="E337" s="121" t="str">
        <f t="shared" si="13"/>
        <v>Gò Vấp</v>
      </c>
      <c r="F337" s="123" t="s">
        <v>1208</v>
      </c>
      <c r="G337" s="116">
        <v>1.0</v>
      </c>
      <c r="H337" s="123" t="s">
        <v>914</v>
      </c>
      <c r="I337" s="123" t="s">
        <v>915</v>
      </c>
      <c r="J337" s="123">
        <v>3.0</v>
      </c>
      <c r="K337" s="123">
        <v>60.0</v>
      </c>
      <c r="L337" s="127"/>
      <c r="M337" s="107"/>
      <c r="N337" s="107"/>
      <c r="O337" s="107"/>
      <c r="P337" s="107"/>
      <c r="Q337" s="107"/>
      <c r="R337" s="107"/>
      <c r="S337" s="107"/>
      <c r="T337" s="107"/>
      <c r="U337" s="107"/>
      <c r="V337" s="107"/>
      <c r="W337" s="107"/>
      <c r="X337" s="107"/>
      <c r="Y337" s="107"/>
      <c r="Z337" s="107"/>
      <c r="AA337" s="107"/>
    </row>
    <row r="338">
      <c r="A338" s="123">
        <v>2.0</v>
      </c>
      <c r="B338" s="123">
        <v>2025.0</v>
      </c>
      <c r="C338" s="121" t="s">
        <v>919</v>
      </c>
      <c r="D338" s="121" t="s">
        <v>1193</v>
      </c>
      <c r="E338" s="121" t="str">
        <f t="shared" si="13"/>
        <v>Gò Vấp</v>
      </c>
      <c r="F338" s="123" t="s">
        <v>1208</v>
      </c>
      <c r="G338" s="116">
        <v>1.0</v>
      </c>
      <c r="H338" s="123" t="s">
        <v>1151</v>
      </c>
      <c r="I338" s="123" t="s">
        <v>1152</v>
      </c>
      <c r="J338" s="123">
        <v>3.0</v>
      </c>
      <c r="K338" s="123">
        <v>60.0</v>
      </c>
      <c r="L338" s="127"/>
      <c r="M338" s="107"/>
      <c r="N338" s="107"/>
      <c r="O338" s="107"/>
      <c r="P338" s="107"/>
      <c r="Q338" s="107"/>
      <c r="R338" s="107"/>
      <c r="S338" s="107"/>
      <c r="T338" s="107"/>
      <c r="U338" s="107"/>
      <c r="V338" s="107"/>
      <c r="W338" s="107"/>
      <c r="X338" s="107"/>
      <c r="Y338" s="107"/>
      <c r="Z338" s="107"/>
      <c r="AA338" s="107"/>
    </row>
    <row r="339">
      <c r="A339" s="123">
        <v>2.0</v>
      </c>
      <c r="B339" s="123">
        <v>2025.0</v>
      </c>
      <c r="C339" s="121" t="s">
        <v>919</v>
      </c>
      <c r="D339" s="121" t="s">
        <v>1193</v>
      </c>
      <c r="E339" s="121" t="str">
        <f t="shared" si="13"/>
        <v>Trung Sơn</v>
      </c>
      <c r="F339" s="123" t="s">
        <v>1209</v>
      </c>
      <c r="G339" s="116">
        <v>3.0</v>
      </c>
      <c r="H339" s="123" t="s">
        <v>1201</v>
      </c>
      <c r="I339" s="123" t="s">
        <v>1210</v>
      </c>
      <c r="J339" s="123">
        <v>3.0</v>
      </c>
      <c r="K339" s="123">
        <v>60.0</v>
      </c>
      <c r="L339" s="127"/>
      <c r="M339" s="107"/>
      <c r="N339" s="107"/>
      <c r="O339" s="107"/>
      <c r="P339" s="107"/>
      <c r="Q339" s="107"/>
      <c r="R339" s="107"/>
      <c r="S339" s="107"/>
      <c r="T339" s="107"/>
      <c r="U339" s="107"/>
      <c r="V339" s="107"/>
      <c r="W339" s="107"/>
      <c r="X339" s="107"/>
      <c r="Y339" s="107"/>
      <c r="Z339" s="107"/>
      <c r="AA339" s="107"/>
    </row>
    <row r="340">
      <c r="A340" s="123">
        <v>2.0</v>
      </c>
      <c r="B340" s="123">
        <v>2025.0</v>
      </c>
      <c r="C340" s="121" t="s">
        <v>919</v>
      </c>
      <c r="D340" s="121" t="s">
        <v>1193</v>
      </c>
      <c r="E340" s="121" t="str">
        <f t="shared" si="13"/>
        <v>Trung Sơn</v>
      </c>
      <c r="F340" s="123" t="s">
        <v>1209</v>
      </c>
      <c r="G340" s="116">
        <v>3.0</v>
      </c>
      <c r="H340" s="123" t="s">
        <v>1151</v>
      </c>
      <c r="I340" s="123" t="s">
        <v>1152</v>
      </c>
      <c r="J340" s="123">
        <v>3.0</v>
      </c>
      <c r="K340" s="123">
        <v>60.0</v>
      </c>
      <c r="L340" s="127"/>
      <c r="M340" s="107"/>
      <c r="N340" s="107"/>
      <c r="O340" s="107"/>
      <c r="P340" s="107"/>
      <c r="Q340" s="107"/>
      <c r="R340" s="107"/>
      <c r="S340" s="107"/>
      <c r="T340" s="107"/>
      <c r="U340" s="107"/>
      <c r="V340" s="107"/>
      <c r="W340" s="107"/>
      <c r="X340" s="107"/>
      <c r="Y340" s="107"/>
      <c r="Z340" s="107"/>
      <c r="AA340" s="107"/>
    </row>
    <row r="341">
      <c r="A341" s="123">
        <v>2.0</v>
      </c>
      <c r="B341" s="123">
        <v>2025.0</v>
      </c>
      <c r="C341" s="121" t="s">
        <v>919</v>
      </c>
      <c r="D341" s="121" t="s">
        <v>1193</v>
      </c>
      <c r="E341" s="121" t="str">
        <f t="shared" si="13"/>
        <v>Gò Vấp</v>
      </c>
      <c r="F341" s="123" t="s">
        <v>1211</v>
      </c>
      <c r="G341" s="116">
        <v>1.0</v>
      </c>
      <c r="H341" s="123" t="s">
        <v>1201</v>
      </c>
      <c r="I341" s="123" t="s">
        <v>1210</v>
      </c>
      <c r="J341" s="123">
        <v>3.0</v>
      </c>
      <c r="K341" s="123">
        <v>60.0</v>
      </c>
      <c r="L341" s="139"/>
      <c r="M341" s="107"/>
      <c r="N341" s="107"/>
      <c r="O341" s="107"/>
      <c r="P341" s="107"/>
      <c r="Q341" s="107"/>
      <c r="R341" s="107"/>
      <c r="S341" s="107"/>
      <c r="T341" s="107"/>
      <c r="U341" s="107"/>
      <c r="V341" s="107"/>
      <c r="W341" s="107"/>
      <c r="X341" s="107"/>
      <c r="Y341" s="107"/>
      <c r="Z341" s="107"/>
      <c r="AA341" s="107"/>
    </row>
    <row r="342">
      <c r="A342" s="123">
        <v>2.0</v>
      </c>
      <c r="B342" s="123">
        <v>2025.0</v>
      </c>
      <c r="C342" s="126" t="s">
        <v>919</v>
      </c>
      <c r="D342" s="126" t="s">
        <v>1193</v>
      </c>
      <c r="E342" s="126" t="str">
        <f t="shared" si="13"/>
        <v>Gò Vấp</v>
      </c>
      <c r="F342" s="123" t="s">
        <v>1211</v>
      </c>
      <c r="G342" s="116">
        <v>1.0</v>
      </c>
      <c r="H342" s="123" t="s">
        <v>1151</v>
      </c>
      <c r="I342" s="123" t="s">
        <v>1152</v>
      </c>
      <c r="J342" s="123">
        <v>3.0</v>
      </c>
      <c r="K342" s="123">
        <v>60.0</v>
      </c>
      <c r="L342" s="127"/>
      <c r="M342" s="107"/>
      <c r="N342" s="107"/>
      <c r="O342" s="107"/>
      <c r="P342" s="107"/>
      <c r="Q342" s="107"/>
      <c r="R342" s="107"/>
      <c r="S342" s="107"/>
      <c r="T342" s="107"/>
      <c r="U342" s="107"/>
      <c r="V342" s="107"/>
      <c r="W342" s="107"/>
      <c r="X342" s="107"/>
      <c r="Y342" s="107"/>
      <c r="Z342" s="107"/>
      <c r="AA342" s="107"/>
    </row>
    <row r="343">
      <c r="A343" s="123">
        <v>2.0</v>
      </c>
      <c r="B343" s="123">
        <v>2025.0</v>
      </c>
      <c r="C343" s="126" t="s">
        <v>906</v>
      </c>
      <c r="D343" s="121" t="s">
        <v>1193</v>
      </c>
      <c r="E343" s="126" t="str">
        <f t="shared" si="13"/>
        <v>Trung Sơn</v>
      </c>
      <c r="F343" s="123" t="s">
        <v>1212</v>
      </c>
      <c r="G343" s="116">
        <v>10.0</v>
      </c>
      <c r="H343" s="123" t="s">
        <v>1190</v>
      </c>
      <c r="I343" s="123" t="s">
        <v>1182</v>
      </c>
      <c r="J343" s="123">
        <v>3.0</v>
      </c>
      <c r="K343" s="123">
        <v>45.0</v>
      </c>
      <c r="L343" s="127"/>
      <c r="M343" s="107"/>
      <c r="N343" s="107"/>
      <c r="O343" s="107"/>
      <c r="P343" s="107"/>
      <c r="Q343" s="107"/>
      <c r="R343" s="107"/>
      <c r="S343" s="107"/>
      <c r="T343" s="107"/>
      <c r="U343" s="107"/>
      <c r="V343" s="107"/>
      <c r="W343" s="107"/>
      <c r="X343" s="107"/>
      <c r="Y343" s="107"/>
      <c r="Z343" s="107"/>
      <c r="AA343" s="107"/>
    </row>
    <row r="344">
      <c r="A344" s="123">
        <v>2.0</v>
      </c>
      <c r="B344" s="123">
        <v>2025.0</v>
      </c>
      <c r="C344" s="126" t="s">
        <v>906</v>
      </c>
      <c r="D344" s="121" t="s">
        <v>1193</v>
      </c>
      <c r="E344" s="126" t="str">
        <f t="shared" si="13"/>
        <v>Trung Sơn</v>
      </c>
      <c r="F344" s="123" t="s">
        <v>1212</v>
      </c>
      <c r="G344" s="116">
        <v>10.0</v>
      </c>
      <c r="H344" s="123" t="s">
        <v>1189</v>
      </c>
      <c r="I344" s="123" t="s">
        <v>1180</v>
      </c>
      <c r="J344" s="123">
        <v>3.0</v>
      </c>
      <c r="K344" s="123">
        <v>60.0</v>
      </c>
      <c r="L344" s="127"/>
      <c r="M344" s="107"/>
      <c r="N344" s="107"/>
      <c r="O344" s="107"/>
      <c r="P344" s="107"/>
      <c r="Q344" s="107"/>
      <c r="R344" s="107"/>
      <c r="S344" s="107"/>
      <c r="T344" s="107"/>
      <c r="U344" s="107"/>
      <c r="V344" s="107"/>
      <c r="W344" s="107"/>
      <c r="X344" s="107"/>
      <c r="Y344" s="107"/>
      <c r="Z344" s="107"/>
      <c r="AA344" s="107"/>
    </row>
    <row r="345">
      <c r="A345" s="123">
        <v>2.0</v>
      </c>
      <c r="B345" s="123">
        <v>2025.0</v>
      </c>
      <c r="C345" s="126" t="s">
        <v>906</v>
      </c>
      <c r="D345" s="121" t="s">
        <v>1193</v>
      </c>
      <c r="E345" s="126" t="str">
        <f t="shared" si="13"/>
        <v>Trung Sơn</v>
      </c>
      <c r="F345" s="123" t="s">
        <v>1212</v>
      </c>
      <c r="G345" s="116">
        <v>10.0</v>
      </c>
      <c r="H345" s="123" t="s">
        <v>1163</v>
      </c>
      <c r="I345" s="123" t="s">
        <v>1139</v>
      </c>
      <c r="J345" s="123">
        <v>2.0</v>
      </c>
      <c r="K345" s="123">
        <v>45.0</v>
      </c>
      <c r="L345" s="127"/>
      <c r="M345" s="107"/>
      <c r="N345" s="107"/>
      <c r="O345" s="107"/>
      <c r="P345" s="107"/>
      <c r="Q345" s="107"/>
      <c r="R345" s="107"/>
      <c r="S345" s="107"/>
      <c r="T345" s="107"/>
      <c r="U345" s="107"/>
      <c r="V345" s="107"/>
      <c r="W345" s="107"/>
      <c r="X345" s="107"/>
      <c r="Y345" s="107"/>
      <c r="Z345" s="107"/>
      <c r="AA345" s="107"/>
    </row>
    <row r="346">
      <c r="A346" s="123">
        <v>2.0</v>
      </c>
      <c r="B346" s="123">
        <v>2025.0</v>
      </c>
      <c r="C346" s="126" t="s">
        <v>906</v>
      </c>
      <c r="D346" s="121" t="s">
        <v>1193</v>
      </c>
      <c r="E346" s="126" t="str">
        <f t="shared" si="13"/>
        <v>Gò Vấp</v>
      </c>
      <c r="F346" s="123" t="s">
        <v>1213</v>
      </c>
      <c r="G346" s="116">
        <v>11.0</v>
      </c>
      <c r="H346" s="123" t="s">
        <v>1190</v>
      </c>
      <c r="I346" s="123" t="s">
        <v>1182</v>
      </c>
      <c r="J346" s="123">
        <v>3.0</v>
      </c>
      <c r="K346" s="123">
        <v>45.0</v>
      </c>
      <c r="L346" s="127"/>
      <c r="M346" s="107"/>
      <c r="N346" s="107"/>
      <c r="O346" s="107"/>
      <c r="P346" s="107"/>
      <c r="Q346" s="107"/>
      <c r="R346" s="107"/>
      <c r="S346" s="107"/>
      <c r="T346" s="107"/>
      <c r="U346" s="107"/>
      <c r="V346" s="107"/>
      <c r="W346" s="107"/>
      <c r="X346" s="107"/>
      <c r="Y346" s="107"/>
      <c r="Z346" s="107"/>
      <c r="AA346" s="107"/>
    </row>
    <row r="347">
      <c r="A347" s="123">
        <v>2.0</v>
      </c>
      <c r="B347" s="123">
        <v>2025.0</v>
      </c>
      <c r="C347" s="126" t="s">
        <v>906</v>
      </c>
      <c r="D347" s="121" t="s">
        <v>1193</v>
      </c>
      <c r="E347" s="126" t="str">
        <f t="shared" si="13"/>
        <v>Gò Vấp</v>
      </c>
      <c r="F347" s="123" t="s">
        <v>1213</v>
      </c>
      <c r="G347" s="116">
        <v>11.0</v>
      </c>
      <c r="H347" s="123" t="s">
        <v>1189</v>
      </c>
      <c r="I347" s="123" t="s">
        <v>1180</v>
      </c>
      <c r="J347" s="123">
        <v>3.0</v>
      </c>
      <c r="K347" s="123">
        <v>60.0</v>
      </c>
      <c r="L347" s="127"/>
      <c r="M347" s="107"/>
      <c r="N347" s="107"/>
      <c r="O347" s="107"/>
      <c r="P347" s="107"/>
      <c r="Q347" s="107"/>
      <c r="R347" s="107"/>
      <c r="S347" s="107"/>
      <c r="T347" s="107"/>
      <c r="U347" s="107"/>
      <c r="V347" s="107"/>
      <c r="W347" s="107"/>
      <c r="X347" s="107"/>
      <c r="Y347" s="107"/>
      <c r="Z347" s="107"/>
      <c r="AA347" s="107"/>
    </row>
    <row r="348">
      <c r="A348" s="123">
        <v>2.0</v>
      </c>
      <c r="B348" s="123">
        <v>2025.0</v>
      </c>
      <c r="C348" s="126" t="s">
        <v>906</v>
      </c>
      <c r="D348" s="121" t="s">
        <v>1193</v>
      </c>
      <c r="E348" s="126" t="str">
        <f t="shared" si="13"/>
        <v>Gò Vấp</v>
      </c>
      <c r="F348" s="123" t="s">
        <v>1213</v>
      </c>
      <c r="G348" s="116">
        <v>11.0</v>
      </c>
      <c r="H348" s="123" t="s">
        <v>1163</v>
      </c>
      <c r="I348" s="123" t="s">
        <v>1139</v>
      </c>
      <c r="J348" s="123">
        <v>2.0</v>
      </c>
      <c r="K348" s="123">
        <v>45.0</v>
      </c>
      <c r="L348" s="127"/>
      <c r="M348" s="107"/>
      <c r="N348" s="107"/>
      <c r="O348" s="107"/>
      <c r="P348" s="107"/>
      <c r="Q348" s="107"/>
      <c r="R348" s="107"/>
      <c r="S348" s="107"/>
      <c r="T348" s="107"/>
      <c r="U348" s="107"/>
      <c r="V348" s="107"/>
      <c r="W348" s="107"/>
      <c r="X348" s="107"/>
      <c r="Y348" s="107"/>
      <c r="Z348" s="107"/>
      <c r="AA348" s="107"/>
    </row>
    <row r="349">
      <c r="A349" s="123">
        <v>2.0</v>
      </c>
      <c r="B349" s="123">
        <v>2025.0</v>
      </c>
      <c r="C349" s="123" t="s">
        <v>893</v>
      </c>
      <c r="D349" s="121" t="s">
        <v>1193</v>
      </c>
      <c r="E349" s="126" t="str">
        <f t="shared" si="13"/>
        <v>Trung Sơn</v>
      </c>
      <c r="F349" s="123" t="s">
        <v>1214</v>
      </c>
      <c r="G349" s="116">
        <v>28.0</v>
      </c>
      <c r="H349" s="123" t="s">
        <v>1181</v>
      </c>
      <c r="I349" s="123" t="s">
        <v>1182</v>
      </c>
      <c r="J349" s="123">
        <v>3.0</v>
      </c>
      <c r="K349" s="123">
        <v>45.0</v>
      </c>
      <c r="L349" s="127"/>
      <c r="M349" s="107"/>
      <c r="N349" s="107"/>
      <c r="O349" s="107"/>
      <c r="P349" s="107"/>
      <c r="Q349" s="107"/>
      <c r="R349" s="107"/>
      <c r="S349" s="107"/>
      <c r="T349" s="107"/>
      <c r="U349" s="107"/>
      <c r="V349" s="107"/>
      <c r="W349" s="107"/>
      <c r="X349" s="107"/>
      <c r="Y349" s="107"/>
      <c r="Z349" s="107"/>
      <c r="AA349" s="107"/>
    </row>
    <row r="350">
      <c r="A350" s="123">
        <v>2.0</v>
      </c>
      <c r="B350" s="123">
        <v>2025.0</v>
      </c>
      <c r="C350" s="123" t="s">
        <v>893</v>
      </c>
      <c r="D350" s="121" t="s">
        <v>1193</v>
      </c>
      <c r="E350" s="126" t="str">
        <f t="shared" si="13"/>
        <v>Trung Sơn</v>
      </c>
      <c r="F350" s="123" t="s">
        <v>1214</v>
      </c>
      <c r="G350" s="116">
        <v>28.0</v>
      </c>
      <c r="H350" s="123" t="s">
        <v>1179</v>
      </c>
      <c r="I350" s="123" t="s">
        <v>1180</v>
      </c>
      <c r="J350" s="123">
        <v>3.0</v>
      </c>
      <c r="K350" s="123">
        <v>60.0</v>
      </c>
      <c r="L350" s="127"/>
      <c r="M350" s="107"/>
      <c r="N350" s="107"/>
      <c r="O350" s="107"/>
      <c r="P350" s="107"/>
      <c r="Q350" s="107"/>
      <c r="R350" s="107"/>
      <c r="S350" s="107"/>
      <c r="T350" s="107"/>
      <c r="U350" s="107"/>
      <c r="V350" s="107"/>
      <c r="W350" s="107"/>
      <c r="X350" s="107"/>
      <c r="Y350" s="107"/>
      <c r="Z350" s="107"/>
      <c r="AA350" s="107"/>
    </row>
    <row r="351">
      <c r="A351" s="123">
        <v>2.0</v>
      </c>
      <c r="B351" s="123">
        <v>2025.0</v>
      </c>
      <c r="C351" s="123" t="s">
        <v>893</v>
      </c>
      <c r="D351" s="121" t="s">
        <v>1193</v>
      </c>
      <c r="E351" s="126" t="str">
        <f t="shared" si="13"/>
        <v>Gò Vấp</v>
      </c>
      <c r="F351" s="123" t="s">
        <v>1215</v>
      </c>
      <c r="G351" s="116">
        <v>22.0</v>
      </c>
      <c r="H351" s="123" t="s">
        <v>1181</v>
      </c>
      <c r="I351" s="123" t="s">
        <v>1182</v>
      </c>
      <c r="J351" s="123">
        <v>3.0</v>
      </c>
      <c r="K351" s="123">
        <v>45.0</v>
      </c>
      <c r="L351" s="127"/>
      <c r="M351" s="107"/>
      <c r="N351" s="107"/>
      <c r="O351" s="107"/>
      <c r="P351" s="107"/>
      <c r="Q351" s="107"/>
      <c r="R351" s="107"/>
      <c r="S351" s="107"/>
      <c r="T351" s="107"/>
      <c r="U351" s="107"/>
      <c r="V351" s="107"/>
      <c r="W351" s="107"/>
      <c r="X351" s="107"/>
      <c r="Y351" s="107"/>
      <c r="Z351" s="107"/>
      <c r="AA351" s="107"/>
    </row>
    <row r="352">
      <c r="A352" s="123">
        <v>2.0</v>
      </c>
      <c r="B352" s="123">
        <v>2025.0</v>
      </c>
      <c r="C352" s="123" t="s">
        <v>893</v>
      </c>
      <c r="D352" s="121" t="s">
        <v>1193</v>
      </c>
      <c r="E352" s="126" t="str">
        <f t="shared" si="13"/>
        <v>Gò Vấp</v>
      </c>
      <c r="F352" s="123" t="s">
        <v>1215</v>
      </c>
      <c r="G352" s="116">
        <v>22.0</v>
      </c>
      <c r="H352" s="123" t="s">
        <v>1179</v>
      </c>
      <c r="I352" s="123" t="s">
        <v>1180</v>
      </c>
      <c r="J352" s="123">
        <v>3.0</v>
      </c>
      <c r="K352" s="123">
        <v>60.0</v>
      </c>
      <c r="L352" s="127"/>
      <c r="M352" s="107"/>
      <c r="N352" s="107"/>
      <c r="O352" s="107"/>
      <c r="P352" s="107"/>
      <c r="Q352" s="107"/>
      <c r="R352" s="107"/>
      <c r="S352" s="107"/>
      <c r="T352" s="107"/>
      <c r="U352" s="107"/>
      <c r="V352" s="107"/>
      <c r="W352" s="107"/>
      <c r="X352" s="107"/>
      <c r="Y352" s="107"/>
      <c r="Z352" s="107"/>
      <c r="AA352" s="107"/>
    </row>
    <row r="353">
      <c r="A353" s="123">
        <v>3.0</v>
      </c>
      <c r="B353" s="123">
        <v>2025.0</v>
      </c>
      <c r="C353" s="126" t="s">
        <v>906</v>
      </c>
      <c r="D353" s="121" t="s">
        <v>1193</v>
      </c>
      <c r="E353" s="126" t="str">
        <f t="shared" si="13"/>
        <v>Trung Sơn</v>
      </c>
      <c r="F353" s="123" t="s">
        <v>1216</v>
      </c>
      <c r="G353" s="116">
        <v>11.0</v>
      </c>
      <c r="H353" s="123" t="s">
        <v>1217</v>
      </c>
      <c r="I353" s="123" t="s">
        <v>1218</v>
      </c>
      <c r="J353" s="123">
        <v>3.0</v>
      </c>
      <c r="K353" s="123">
        <v>60.0</v>
      </c>
      <c r="L353" s="127"/>
      <c r="M353" s="107"/>
      <c r="N353" s="107"/>
      <c r="O353" s="107"/>
      <c r="P353" s="107"/>
      <c r="Q353" s="107"/>
      <c r="R353" s="107"/>
      <c r="S353" s="107"/>
      <c r="T353" s="107"/>
      <c r="U353" s="107"/>
      <c r="V353" s="107"/>
      <c r="W353" s="107"/>
      <c r="X353" s="107"/>
      <c r="Y353" s="107"/>
      <c r="Z353" s="107"/>
      <c r="AA353" s="107"/>
    </row>
    <row r="354">
      <c r="A354" s="123">
        <v>3.0</v>
      </c>
      <c r="B354" s="123">
        <v>2025.0</v>
      </c>
      <c r="C354" s="126" t="s">
        <v>906</v>
      </c>
      <c r="D354" s="121" t="s">
        <v>1193</v>
      </c>
      <c r="E354" s="126" t="str">
        <f t="shared" si="13"/>
        <v>Trung Sơn</v>
      </c>
      <c r="F354" s="123" t="s">
        <v>1216</v>
      </c>
      <c r="G354" s="116">
        <v>11.0</v>
      </c>
      <c r="H354" s="123" t="s">
        <v>1219</v>
      </c>
      <c r="I354" s="123" t="s">
        <v>1220</v>
      </c>
      <c r="J354" s="123">
        <v>3.0</v>
      </c>
      <c r="K354" s="123">
        <v>60.0</v>
      </c>
      <c r="L354" s="127"/>
      <c r="M354" s="107"/>
      <c r="N354" s="107"/>
      <c r="O354" s="107"/>
      <c r="P354" s="107"/>
      <c r="Q354" s="107"/>
      <c r="R354" s="107"/>
      <c r="S354" s="107"/>
      <c r="T354" s="107"/>
      <c r="U354" s="107"/>
      <c r="V354" s="107"/>
      <c r="W354" s="107"/>
      <c r="X354" s="107"/>
      <c r="Y354" s="107"/>
      <c r="Z354" s="107"/>
      <c r="AA354" s="107"/>
    </row>
    <row r="355">
      <c r="A355" s="123">
        <v>3.0</v>
      </c>
      <c r="B355" s="123">
        <v>2025.0</v>
      </c>
      <c r="C355" s="126" t="s">
        <v>906</v>
      </c>
      <c r="D355" s="121" t="s">
        <v>1193</v>
      </c>
      <c r="E355" s="126" t="str">
        <f t="shared" si="13"/>
        <v>Trung Sơn</v>
      </c>
      <c r="F355" s="123" t="s">
        <v>1216</v>
      </c>
      <c r="G355" s="116">
        <v>11.0</v>
      </c>
      <c r="H355" s="123" t="s">
        <v>1221</v>
      </c>
      <c r="I355" s="123" t="s">
        <v>1222</v>
      </c>
      <c r="J355" s="123">
        <v>3.0</v>
      </c>
      <c r="K355" s="123">
        <v>60.0</v>
      </c>
      <c r="L355" s="127"/>
      <c r="M355" s="107"/>
      <c r="N355" s="107"/>
      <c r="O355" s="107"/>
      <c r="P355" s="107"/>
      <c r="Q355" s="107"/>
      <c r="R355" s="107"/>
      <c r="S355" s="107"/>
      <c r="T355" s="107"/>
      <c r="U355" s="107"/>
      <c r="V355" s="107"/>
      <c r="W355" s="107"/>
      <c r="X355" s="107"/>
      <c r="Y355" s="107"/>
      <c r="Z355" s="107"/>
      <c r="AA355" s="107"/>
    </row>
    <row r="356">
      <c r="A356" s="138" t="s">
        <v>1223</v>
      </c>
      <c r="B356" s="133"/>
      <c r="C356" s="133"/>
      <c r="D356" s="133"/>
      <c r="E356" s="134"/>
      <c r="F356" s="133"/>
      <c r="G356" s="133"/>
      <c r="H356" s="133"/>
      <c r="I356" s="133"/>
      <c r="J356" s="133"/>
      <c r="K356" s="133"/>
      <c r="L356" s="134"/>
      <c r="M356" s="107"/>
      <c r="N356" s="107"/>
      <c r="O356" s="107"/>
      <c r="P356" s="107"/>
      <c r="Q356" s="107"/>
      <c r="R356" s="107"/>
      <c r="S356" s="107"/>
      <c r="T356" s="107"/>
      <c r="U356" s="107"/>
      <c r="V356" s="107"/>
      <c r="W356" s="107"/>
      <c r="X356" s="107"/>
      <c r="Y356" s="107"/>
      <c r="Z356" s="107"/>
      <c r="AA356" s="107"/>
    </row>
    <row r="357">
      <c r="A357" s="123">
        <v>5.0</v>
      </c>
      <c r="B357" s="121">
        <v>2024.0</v>
      </c>
      <c r="C357" s="121" t="s">
        <v>893</v>
      </c>
      <c r="D357" s="121" t="s">
        <v>1224</v>
      </c>
      <c r="E357" s="126" t="str">
        <f t="shared" ref="E357:E360" si="14">if(right(F357,1)="G","Gò Vấp","Trung Sơn")</f>
        <v>Gò Vấp</v>
      </c>
      <c r="F357" s="121" t="s">
        <v>1225</v>
      </c>
      <c r="G357" s="116">
        <v>10.0</v>
      </c>
      <c r="H357" s="123" t="s">
        <v>1136</v>
      </c>
      <c r="I357" s="123" t="s">
        <v>1137</v>
      </c>
      <c r="J357" s="123">
        <v>2.0</v>
      </c>
      <c r="K357" s="123">
        <v>45.0</v>
      </c>
      <c r="L357" s="127"/>
      <c r="M357" s="107"/>
      <c r="N357" s="107"/>
      <c r="O357" s="107"/>
      <c r="P357" s="107"/>
      <c r="Q357" s="107"/>
      <c r="R357" s="107"/>
      <c r="S357" s="107"/>
      <c r="T357" s="107"/>
      <c r="U357" s="107"/>
      <c r="V357" s="107"/>
      <c r="W357" s="107"/>
      <c r="X357" s="107"/>
      <c r="Y357" s="107"/>
      <c r="Z357" s="107"/>
      <c r="AA357" s="107"/>
    </row>
    <row r="358">
      <c r="A358" s="123">
        <v>5.0</v>
      </c>
      <c r="B358" s="121">
        <v>2024.0</v>
      </c>
      <c r="C358" s="121" t="s">
        <v>893</v>
      </c>
      <c r="D358" s="121" t="s">
        <v>1224</v>
      </c>
      <c r="E358" s="126" t="str">
        <f t="shared" si="14"/>
        <v>Gò Vấp</v>
      </c>
      <c r="F358" s="121" t="s">
        <v>1225</v>
      </c>
      <c r="G358" s="116">
        <v>10.0</v>
      </c>
      <c r="H358" s="123" t="s">
        <v>950</v>
      </c>
      <c r="I358" s="123" t="s">
        <v>929</v>
      </c>
      <c r="J358" s="123">
        <v>2.0</v>
      </c>
      <c r="K358" s="123">
        <v>45.0</v>
      </c>
      <c r="L358" s="127"/>
      <c r="M358" s="107"/>
      <c r="N358" s="107"/>
      <c r="O358" s="107"/>
      <c r="P358" s="107"/>
      <c r="Q358" s="107"/>
      <c r="R358" s="107"/>
      <c r="S358" s="107"/>
      <c r="T358" s="107"/>
      <c r="U358" s="107"/>
      <c r="V358" s="107"/>
      <c r="W358" s="107"/>
      <c r="X358" s="107"/>
      <c r="Y358" s="107"/>
      <c r="Z358" s="107"/>
      <c r="AA358" s="107"/>
    </row>
    <row r="359">
      <c r="A359" s="123">
        <v>5.0</v>
      </c>
      <c r="B359" s="121">
        <v>2024.0</v>
      </c>
      <c r="C359" s="121" t="s">
        <v>893</v>
      </c>
      <c r="D359" s="121" t="s">
        <v>1224</v>
      </c>
      <c r="E359" s="126" t="str">
        <f t="shared" si="14"/>
        <v>Gò Vấp</v>
      </c>
      <c r="F359" s="121" t="s">
        <v>1225</v>
      </c>
      <c r="G359" s="116">
        <v>10.0</v>
      </c>
      <c r="H359" s="123" t="s">
        <v>992</v>
      </c>
      <c r="I359" s="123" t="s">
        <v>1226</v>
      </c>
      <c r="J359" s="123">
        <v>2.0</v>
      </c>
      <c r="K359" s="123">
        <v>30.0</v>
      </c>
      <c r="L359" s="127"/>
      <c r="M359" s="107"/>
      <c r="N359" s="107"/>
      <c r="O359" s="107"/>
      <c r="P359" s="107"/>
      <c r="Q359" s="107"/>
      <c r="R359" s="107"/>
      <c r="S359" s="107"/>
      <c r="T359" s="107"/>
      <c r="U359" s="107"/>
      <c r="V359" s="107"/>
      <c r="W359" s="107"/>
      <c r="X359" s="107"/>
      <c r="Y359" s="107"/>
      <c r="Z359" s="107"/>
      <c r="AA359" s="107"/>
    </row>
    <row r="360">
      <c r="A360" s="123">
        <v>5.0</v>
      </c>
      <c r="B360" s="121">
        <v>2024.0</v>
      </c>
      <c r="C360" s="121" t="s">
        <v>893</v>
      </c>
      <c r="D360" s="121" t="s">
        <v>1224</v>
      </c>
      <c r="E360" s="126" t="str">
        <f t="shared" si="14"/>
        <v>Gò Vấp</v>
      </c>
      <c r="F360" s="121" t="s">
        <v>1225</v>
      </c>
      <c r="G360" s="116">
        <v>10.0</v>
      </c>
      <c r="H360" s="123" t="s">
        <v>991</v>
      </c>
      <c r="I360" s="123" t="s">
        <v>911</v>
      </c>
      <c r="J360" s="123">
        <v>1.0</v>
      </c>
      <c r="K360" s="123">
        <v>15.0</v>
      </c>
      <c r="L360" s="127"/>
      <c r="M360" s="107"/>
      <c r="N360" s="107"/>
      <c r="O360" s="107"/>
      <c r="P360" s="107"/>
      <c r="Q360" s="107"/>
      <c r="R360" s="107"/>
      <c r="S360" s="107"/>
      <c r="T360" s="107"/>
      <c r="U360" s="107"/>
      <c r="V360" s="107"/>
      <c r="W360" s="107"/>
      <c r="X360" s="107"/>
      <c r="Y360" s="107"/>
      <c r="Z360" s="107"/>
      <c r="AA360" s="107"/>
    </row>
    <row r="361">
      <c r="A361" s="140"/>
      <c r="B361" s="140"/>
      <c r="C361" s="140"/>
      <c r="D361" s="140"/>
      <c r="E361" s="107"/>
      <c r="F361" s="140"/>
      <c r="G361" s="140"/>
      <c r="H361" s="140"/>
      <c r="I361" s="140"/>
      <c r="J361" s="140"/>
      <c r="K361" s="140"/>
      <c r="L361" s="107"/>
      <c r="M361" s="107"/>
      <c r="N361" s="107"/>
      <c r="O361" s="107"/>
      <c r="P361" s="107"/>
      <c r="Q361" s="107"/>
      <c r="R361" s="107"/>
      <c r="S361" s="107"/>
      <c r="T361" s="107"/>
      <c r="U361" s="107"/>
      <c r="V361" s="107"/>
      <c r="W361" s="107"/>
      <c r="X361" s="107"/>
      <c r="Y361" s="107"/>
      <c r="Z361" s="107"/>
      <c r="AA361" s="107"/>
    </row>
    <row r="362">
      <c r="A362" s="140"/>
      <c r="B362" s="140"/>
      <c r="C362" s="140"/>
      <c r="D362" s="140"/>
      <c r="E362" s="107"/>
      <c r="F362" s="140"/>
      <c r="G362" s="140"/>
      <c r="H362" s="140"/>
      <c r="I362" s="140"/>
      <c r="J362" s="140"/>
      <c r="K362" s="140"/>
      <c r="L362" s="107"/>
      <c r="M362" s="107"/>
      <c r="N362" s="107"/>
      <c r="O362" s="107"/>
      <c r="P362" s="107"/>
      <c r="Q362" s="107"/>
      <c r="R362" s="107"/>
      <c r="S362" s="107"/>
      <c r="T362" s="107"/>
      <c r="U362" s="107"/>
      <c r="V362" s="107"/>
      <c r="W362" s="107"/>
      <c r="X362" s="107"/>
      <c r="Y362" s="107"/>
      <c r="Z362" s="107"/>
      <c r="AA362" s="107"/>
    </row>
    <row r="363">
      <c r="A363" s="140"/>
      <c r="B363" s="140"/>
      <c r="C363" s="140"/>
      <c r="D363" s="140"/>
      <c r="E363" s="107"/>
      <c r="F363" s="140"/>
      <c r="G363" s="140"/>
      <c r="H363" s="140"/>
      <c r="I363" s="140"/>
      <c r="J363" s="140"/>
      <c r="K363" s="140"/>
      <c r="L363" s="107"/>
      <c r="M363" s="107"/>
      <c r="N363" s="107"/>
      <c r="O363" s="107"/>
      <c r="P363" s="107"/>
      <c r="Q363" s="107"/>
      <c r="R363" s="107"/>
      <c r="S363" s="107"/>
      <c r="T363" s="107"/>
      <c r="U363" s="107"/>
      <c r="V363" s="107"/>
      <c r="W363" s="107"/>
      <c r="X363" s="107"/>
      <c r="Y363" s="107"/>
      <c r="Z363" s="107"/>
      <c r="AA363" s="107"/>
    </row>
    <row r="364">
      <c r="A364" s="140"/>
      <c r="B364" s="140"/>
      <c r="C364" s="140"/>
      <c r="D364" s="140"/>
      <c r="E364" s="107"/>
      <c r="F364" s="140"/>
      <c r="G364" s="140"/>
      <c r="H364" s="140"/>
      <c r="I364" s="140"/>
      <c r="J364" s="140"/>
      <c r="K364" s="140"/>
      <c r="L364" s="107"/>
      <c r="M364" s="107"/>
      <c r="N364" s="107"/>
      <c r="O364" s="107"/>
      <c r="P364" s="107"/>
      <c r="Q364" s="107"/>
      <c r="R364" s="107"/>
      <c r="S364" s="107"/>
      <c r="T364" s="107"/>
      <c r="U364" s="107"/>
      <c r="V364" s="107"/>
      <c r="W364" s="107"/>
      <c r="X364" s="107"/>
      <c r="Y364" s="107"/>
      <c r="Z364" s="107"/>
      <c r="AA364" s="107"/>
    </row>
    <row r="365">
      <c r="A365" s="140"/>
      <c r="B365" s="140"/>
      <c r="C365" s="140"/>
      <c r="D365" s="140"/>
      <c r="E365" s="107"/>
      <c r="F365" s="140"/>
      <c r="G365" s="140"/>
      <c r="H365" s="140"/>
      <c r="I365" s="140"/>
      <c r="J365" s="140"/>
      <c r="K365" s="140"/>
      <c r="L365" s="107"/>
      <c r="M365" s="107"/>
      <c r="N365" s="107"/>
      <c r="O365" s="107"/>
      <c r="P365" s="107"/>
      <c r="Q365" s="107"/>
      <c r="R365" s="107"/>
      <c r="S365" s="107"/>
      <c r="T365" s="107"/>
      <c r="U365" s="107"/>
      <c r="V365" s="107"/>
      <c r="W365" s="107"/>
      <c r="X365" s="107"/>
      <c r="Y365" s="107"/>
      <c r="Z365" s="107"/>
      <c r="AA365" s="107"/>
    </row>
    <row r="366">
      <c r="A366" s="140"/>
      <c r="B366" s="140"/>
      <c r="C366" s="140"/>
      <c r="D366" s="140"/>
      <c r="E366" s="107"/>
      <c r="F366" s="140"/>
      <c r="G366" s="140"/>
      <c r="H366" s="140"/>
      <c r="I366" s="140"/>
      <c r="J366" s="140"/>
      <c r="K366" s="140"/>
      <c r="L366" s="107"/>
      <c r="M366" s="107"/>
      <c r="N366" s="107"/>
      <c r="O366" s="107"/>
      <c r="P366" s="107"/>
      <c r="Q366" s="107"/>
      <c r="R366" s="107"/>
      <c r="S366" s="107"/>
      <c r="T366" s="107"/>
      <c r="U366" s="107"/>
      <c r="V366" s="107"/>
      <c r="W366" s="107"/>
      <c r="X366" s="107"/>
      <c r="Y366" s="107"/>
      <c r="Z366" s="107"/>
      <c r="AA366" s="107"/>
    </row>
    <row r="367">
      <c r="A367" s="140"/>
      <c r="B367" s="140"/>
      <c r="C367" s="140"/>
      <c r="D367" s="140"/>
      <c r="E367" s="107"/>
      <c r="F367" s="140"/>
      <c r="G367" s="140"/>
      <c r="H367" s="140"/>
      <c r="I367" s="140"/>
      <c r="J367" s="140"/>
      <c r="K367" s="140"/>
      <c r="L367" s="107"/>
      <c r="M367" s="107"/>
      <c r="N367" s="107"/>
      <c r="O367" s="107"/>
      <c r="P367" s="107"/>
      <c r="Q367" s="107"/>
      <c r="R367" s="107"/>
      <c r="S367" s="107"/>
      <c r="T367" s="107"/>
      <c r="U367" s="107"/>
      <c r="V367" s="107"/>
      <c r="W367" s="107"/>
      <c r="X367" s="107"/>
      <c r="Y367" s="107"/>
      <c r="Z367" s="107"/>
      <c r="AA367" s="107"/>
    </row>
    <row r="368">
      <c r="A368" s="140"/>
      <c r="B368" s="140"/>
      <c r="C368" s="140"/>
      <c r="D368" s="140"/>
      <c r="E368" s="107"/>
      <c r="F368" s="140"/>
      <c r="G368" s="140"/>
      <c r="H368" s="140"/>
      <c r="I368" s="140"/>
      <c r="J368" s="140"/>
      <c r="K368" s="140"/>
      <c r="L368" s="107"/>
      <c r="M368" s="107"/>
      <c r="N368" s="107"/>
      <c r="O368" s="107"/>
      <c r="P368" s="107"/>
      <c r="Q368" s="107"/>
      <c r="R368" s="107"/>
      <c r="S368" s="107"/>
      <c r="T368" s="107"/>
      <c r="U368" s="107"/>
      <c r="V368" s="107"/>
      <c r="W368" s="107"/>
      <c r="X368" s="107"/>
      <c r="Y368" s="107"/>
      <c r="Z368" s="107"/>
      <c r="AA368" s="107"/>
    </row>
    <row r="369">
      <c r="A369" s="140"/>
      <c r="B369" s="140"/>
      <c r="C369" s="140"/>
      <c r="D369" s="140"/>
      <c r="E369" s="107"/>
      <c r="F369" s="140"/>
      <c r="G369" s="140"/>
      <c r="H369" s="140"/>
      <c r="I369" s="140"/>
      <c r="J369" s="140"/>
      <c r="K369" s="140"/>
      <c r="L369" s="107"/>
      <c r="M369" s="107"/>
      <c r="N369" s="107"/>
      <c r="O369" s="107"/>
      <c r="P369" s="107"/>
      <c r="Q369" s="107"/>
      <c r="R369" s="107"/>
      <c r="S369" s="107"/>
      <c r="T369" s="107"/>
      <c r="U369" s="107"/>
      <c r="V369" s="107"/>
      <c r="W369" s="107"/>
      <c r="X369" s="107"/>
      <c r="Y369" s="107"/>
      <c r="Z369" s="107"/>
      <c r="AA369" s="107"/>
    </row>
    <row r="370">
      <c r="A370" s="140"/>
      <c r="B370" s="140"/>
      <c r="C370" s="140"/>
      <c r="D370" s="140"/>
      <c r="E370" s="107"/>
      <c r="F370" s="140"/>
      <c r="G370" s="140"/>
      <c r="H370" s="140"/>
      <c r="I370" s="140"/>
      <c r="J370" s="140"/>
      <c r="K370" s="140"/>
      <c r="L370" s="107"/>
      <c r="M370" s="107"/>
      <c r="N370" s="107"/>
      <c r="O370" s="107"/>
      <c r="P370" s="107"/>
      <c r="Q370" s="107"/>
      <c r="R370" s="107"/>
      <c r="S370" s="107"/>
      <c r="T370" s="107"/>
      <c r="U370" s="107"/>
      <c r="V370" s="107"/>
      <c r="W370" s="107"/>
      <c r="X370" s="107"/>
      <c r="Y370" s="107"/>
      <c r="Z370" s="107"/>
      <c r="AA370" s="107"/>
    </row>
    <row r="371">
      <c r="A371" s="140"/>
      <c r="B371" s="140"/>
      <c r="C371" s="140"/>
      <c r="D371" s="140"/>
      <c r="E371" s="107"/>
      <c r="F371" s="140"/>
      <c r="G371" s="140"/>
      <c r="H371" s="140"/>
      <c r="I371" s="140"/>
      <c r="J371" s="140"/>
      <c r="K371" s="140"/>
      <c r="L371" s="107"/>
      <c r="M371" s="107"/>
      <c r="N371" s="107"/>
      <c r="O371" s="107"/>
      <c r="P371" s="107"/>
      <c r="Q371" s="107"/>
      <c r="R371" s="107"/>
      <c r="S371" s="107"/>
      <c r="T371" s="107"/>
      <c r="U371" s="107"/>
      <c r="V371" s="107"/>
      <c r="W371" s="107"/>
      <c r="X371" s="107"/>
      <c r="Y371" s="107"/>
      <c r="Z371" s="107"/>
      <c r="AA371" s="107"/>
    </row>
    <row r="372">
      <c r="A372" s="140"/>
      <c r="B372" s="140"/>
      <c r="C372" s="140"/>
      <c r="D372" s="140"/>
      <c r="E372" s="107"/>
      <c r="F372" s="140"/>
      <c r="G372" s="140"/>
      <c r="H372" s="140"/>
      <c r="I372" s="140"/>
      <c r="J372" s="140"/>
      <c r="K372" s="140"/>
      <c r="L372" s="107"/>
      <c r="M372" s="107"/>
      <c r="N372" s="107"/>
      <c r="O372" s="107"/>
      <c r="P372" s="107"/>
      <c r="Q372" s="107"/>
      <c r="R372" s="107"/>
      <c r="S372" s="107"/>
      <c r="T372" s="107"/>
      <c r="U372" s="107"/>
      <c r="V372" s="107"/>
      <c r="W372" s="107"/>
      <c r="X372" s="107"/>
      <c r="Y372" s="107"/>
      <c r="Z372" s="107"/>
      <c r="AA372" s="107"/>
    </row>
    <row r="373">
      <c r="A373" s="140"/>
      <c r="B373" s="140"/>
      <c r="C373" s="140"/>
      <c r="D373" s="140"/>
      <c r="E373" s="107"/>
      <c r="F373" s="140"/>
      <c r="G373" s="140"/>
      <c r="H373" s="140"/>
      <c r="I373" s="140"/>
      <c r="J373" s="140"/>
      <c r="K373" s="140"/>
      <c r="L373" s="107"/>
      <c r="M373" s="107"/>
      <c r="N373" s="107"/>
      <c r="O373" s="107"/>
      <c r="P373" s="107"/>
      <c r="Q373" s="107"/>
      <c r="R373" s="107"/>
      <c r="S373" s="107"/>
      <c r="T373" s="107"/>
      <c r="U373" s="107"/>
      <c r="V373" s="107"/>
      <c r="W373" s="107"/>
      <c r="X373" s="107"/>
      <c r="Y373" s="107"/>
      <c r="Z373" s="107"/>
      <c r="AA373" s="107"/>
    </row>
    <row r="374">
      <c r="A374" s="140"/>
      <c r="B374" s="140"/>
      <c r="C374" s="140"/>
      <c r="D374" s="140"/>
      <c r="E374" s="107"/>
      <c r="F374" s="140"/>
      <c r="G374" s="140"/>
      <c r="H374" s="140"/>
      <c r="I374" s="140"/>
      <c r="J374" s="140"/>
      <c r="K374" s="140"/>
      <c r="L374" s="107"/>
      <c r="M374" s="107"/>
      <c r="N374" s="107"/>
      <c r="O374" s="107"/>
      <c r="P374" s="107"/>
      <c r="Q374" s="107"/>
      <c r="R374" s="107"/>
      <c r="S374" s="107"/>
      <c r="T374" s="107"/>
      <c r="U374" s="107"/>
      <c r="V374" s="107"/>
      <c r="W374" s="107"/>
      <c r="X374" s="107"/>
      <c r="Y374" s="107"/>
      <c r="Z374" s="107"/>
      <c r="AA374" s="107"/>
    </row>
    <row r="375">
      <c r="A375" s="140"/>
      <c r="B375" s="140"/>
      <c r="C375" s="140"/>
      <c r="D375" s="140"/>
      <c r="E375" s="107"/>
      <c r="F375" s="140"/>
      <c r="G375" s="140"/>
      <c r="H375" s="140"/>
      <c r="I375" s="140"/>
      <c r="J375" s="140"/>
      <c r="K375" s="140"/>
      <c r="L375" s="107"/>
      <c r="M375" s="107"/>
      <c r="N375" s="107"/>
      <c r="O375" s="107"/>
      <c r="P375" s="107"/>
      <c r="Q375" s="107"/>
      <c r="R375" s="107"/>
      <c r="S375" s="107"/>
      <c r="T375" s="107"/>
      <c r="U375" s="107"/>
      <c r="V375" s="107"/>
      <c r="W375" s="107"/>
      <c r="X375" s="107"/>
      <c r="Y375" s="107"/>
      <c r="Z375" s="107"/>
      <c r="AA375" s="107"/>
    </row>
    <row r="376">
      <c r="A376" s="140"/>
      <c r="B376" s="140"/>
      <c r="C376" s="140"/>
      <c r="D376" s="140"/>
      <c r="E376" s="107"/>
      <c r="F376" s="140"/>
      <c r="G376" s="140"/>
      <c r="H376" s="140"/>
      <c r="I376" s="140"/>
      <c r="J376" s="140"/>
      <c r="K376" s="140"/>
      <c r="L376" s="107"/>
      <c r="M376" s="107"/>
      <c r="N376" s="107"/>
      <c r="O376" s="107"/>
      <c r="P376" s="107"/>
      <c r="Q376" s="107"/>
      <c r="R376" s="107"/>
      <c r="S376" s="107"/>
      <c r="T376" s="107"/>
      <c r="U376" s="107"/>
      <c r="V376" s="107"/>
      <c r="W376" s="107"/>
      <c r="X376" s="107"/>
      <c r="Y376" s="107"/>
      <c r="Z376" s="107"/>
      <c r="AA376" s="107"/>
    </row>
    <row r="377">
      <c r="A377" s="140"/>
      <c r="B377" s="140"/>
      <c r="C377" s="140"/>
      <c r="D377" s="140"/>
      <c r="E377" s="107"/>
      <c r="F377" s="140"/>
      <c r="G377" s="140"/>
      <c r="H377" s="140"/>
      <c r="I377" s="140"/>
      <c r="J377" s="140"/>
      <c r="K377" s="140"/>
      <c r="L377" s="107"/>
      <c r="M377" s="107"/>
      <c r="N377" s="107"/>
      <c r="O377" s="107"/>
      <c r="P377" s="107"/>
      <c r="Q377" s="107"/>
      <c r="R377" s="107"/>
      <c r="S377" s="107"/>
      <c r="T377" s="107"/>
      <c r="U377" s="107"/>
      <c r="V377" s="107"/>
      <c r="W377" s="107"/>
      <c r="X377" s="107"/>
      <c r="Y377" s="107"/>
      <c r="Z377" s="107"/>
      <c r="AA377" s="107"/>
    </row>
    <row r="378">
      <c r="A378" s="140"/>
      <c r="B378" s="140"/>
      <c r="C378" s="140"/>
      <c r="D378" s="140"/>
      <c r="E378" s="107"/>
      <c r="F378" s="140"/>
      <c r="G378" s="140"/>
      <c r="H378" s="140"/>
      <c r="I378" s="140"/>
      <c r="J378" s="140"/>
      <c r="K378" s="140"/>
      <c r="L378" s="107"/>
      <c r="M378" s="107"/>
      <c r="N378" s="107"/>
      <c r="O378" s="107"/>
      <c r="P378" s="107"/>
      <c r="Q378" s="107"/>
      <c r="R378" s="107"/>
      <c r="S378" s="107"/>
      <c r="T378" s="107"/>
      <c r="U378" s="107"/>
      <c r="V378" s="107"/>
      <c r="W378" s="107"/>
      <c r="X378" s="107"/>
      <c r="Y378" s="107"/>
      <c r="Z378" s="107"/>
      <c r="AA378" s="107"/>
    </row>
    <row r="379">
      <c r="A379" s="140"/>
      <c r="B379" s="140"/>
      <c r="C379" s="140"/>
      <c r="D379" s="140"/>
      <c r="E379" s="107"/>
      <c r="F379" s="140"/>
      <c r="G379" s="140"/>
      <c r="H379" s="140"/>
      <c r="I379" s="140"/>
      <c r="J379" s="140"/>
      <c r="K379" s="140"/>
      <c r="L379" s="107"/>
      <c r="M379" s="107"/>
      <c r="N379" s="107"/>
      <c r="O379" s="107"/>
      <c r="P379" s="107"/>
      <c r="Q379" s="107"/>
      <c r="R379" s="107"/>
      <c r="S379" s="107"/>
      <c r="T379" s="107"/>
      <c r="U379" s="107"/>
      <c r="V379" s="107"/>
      <c r="W379" s="107"/>
      <c r="X379" s="107"/>
      <c r="Y379" s="107"/>
      <c r="Z379" s="107"/>
      <c r="AA379" s="107"/>
    </row>
    <row r="380">
      <c r="A380" s="140"/>
      <c r="B380" s="140"/>
      <c r="C380" s="140"/>
      <c r="D380" s="140"/>
      <c r="E380" s="107"/>
      <c r="F380" s="140"/>
      <c r="G380" s="140"/>
      <c r="H380" s="141"/>
      <c r="I380" s="140"/>
      <c r="J380" s="140"/>
      <c r="K380" s="140"/>
      <c r="L380" s="107"/>
      <c r="M380" s="107"/>
      <c r="N380" s="107"/>
      <c r="O380" s="107"/>
      <c r="P380" s="107"/>
      <c r="Q380" s="107"/>
      <c r="R380" s="107"/>
      <c r="S380" s="107"/>
      <c r="T380" s="107"/>
      <c r="U380" s="107"/>
      <c r="V380" s="107"/>
      <c r="W380" s="107"/>
      <c r="X380" s="107"/>
      <c r="Y380" s="107"/>
      <c r="Z380" s="107"/>
      <c r="AA380" s="107"/>
    </row>
    <row r="381">
      <c r="A381" s="140"/>
      <c r="B381" s="140"/>
      <c r="C381" s="140"/>
      <c r="D381" s="140"/>
      <c r="E381" s="107"/>
      <c r="F381" s="140"/>
      <c r="G381" s="140"/>
      <c r="H381" s="140"/>
      <c r="I381" s="140"/>
      <c r="J381" s="140"/>
      <c r="K381" s="140"/>
      <c r="L381" s="107"/>
      <c r="M381" s="107"/>
      <c r="N381" s="107"/>
      <c r="O381" s="107"/>
      <c r="P381" s="107"/>
      <c r="Q381" s="107"/>
      <c r="R381" s="107"/>
      <c r="S381" s="107"/>
      <c r="T381" s="107"/>
      <c r="U381" s="107"/>
      <c r="V381" s="107"/>
      <c r="W381" s="107"/>
      <c r="X381" s="107"/>
      <c r="Y381" s="107"/>
      <c r="Z381" s="107"/>
      <c r="AA381" s="107"/>
    </row>
    <row r="382">
      <c r="A382" s="140"/>
      <c r="B382" s="140"/>
      <c r="C382" s="140"/>
      <c r="D382" s="140"/>
      <c r="E382" s="107"/>
      <c r="F382" s="140"/>
      <c r="G382" s="140"/>
      <c r="H382" s="140"/>
      <c r="I382" s="140"/>
      <c r="J382" s="140"/>
      <c r="K382" s="140"/>
      <c r="L382" s="107"/>
      <c r="M382" s="107"/>
      <c r="N382" s="107"/>
      <c r="O382" s="107"/>
      <c r="P382" s="107"/>
      <c r="Q382" s="107"/>
      <c r="R382" s="107"/>
      <c r="S382" s="107"/>
      <c r="T382" s="107"/>
      <c r="U382" s="107"/>
      <c r="V382" s="107"/>
      <c r="W382" s="107"/>
      <c r="X382" s="107"/>
      <c r="Y382" s="107"/>
      <c r="Z382" s="107"/>
      <c r="AA382" s="107"/>
    </row>
    <row r="383">
      <c r="A383" s="140"/>
      <c r="B383" s="140"/>
      <c r="C383" s="140"/>
      <c r="D383" s="140"/>
      <c r="E383" s="107"/>
      <c r="F383" s="140"/>
      <c r="G383" s="140"/>
      <c r="H383" s="140"/>
      <c r="I383" s="140"/>
      <c r="J383" s="140"/>
      <c r="K383" s="140"/>
      <c r="L383" s="107"/>
      <c r="M383" s="107"/>
      <c r="N383" s="107"/>
      <c r="O383" s="107"/>
      <c r="P383" s="107"/>
      <c r="Q383" s="107"/>
      <c r="R383" s="107"/>
      <c r="S383" s="107"/>
      <c r="T383" s="107"/>
      <c r="U383" s="107"/>
      <c r="V383" s="107"/>
      <c r="W383" s="107"/>
      <c r="X383" s="107"/>
      <c r="Y383" s="107"/>
      <c r="Z383" s="107"/>
      <c r="AA383" s="107"/>
    </row>
    <row r="384">
      <c r="A384" s="140"/>
      <c r="B384" s="140"/>
      <c r="C384" s="140"/>
      <c r="D384" s="140"/>
      <c r="E384" s="107"/>
      <c r="F384" s="140"/>
      <c r="G384" s="140"/>
      <c r="H384" s="140"/>
      <c r="I384" s="140"/>
      <c r="J384" s="140"/>
      <c r="K384" s="140"/>
      <c r="L384" s="107"/>
      <c r="M384" s="107"/>
      <c r="N384" s="107"/>
      <c r="O384" s="107"/>
      <c r="P384" s="107"/>
      <c r="Q384" s="107"/>
      <c r="R384" s="107"/>
      <c r="S384" s="107"/>
      <c r="T384" s="107"/>
      <c r="U384" s="107"/>
      <c r="V384" s="107"/>
      <c r="W384" s="107"/>
      <c r="X384" s="107"/>
      <c r="Y384" s="107"/>
      <c r="Z384" s="107"/>
      <c r="AA384" s="107"/>
    </row>
    <row r="385">
      <c r="A385" s="140"/>
      <c r="B385" s="140"/>
      <c r="C385" s="140"/>
      <c r="D385" s="140"/>
      <c r="E385" s="107"/>
      <c r="F385" s="140"/>
      <c r="G385" s="140"/>
      <c r="H385" s="140"/>
      <c r="I385" s="140"/>
      <c r="J385" s="140"/>
      <c r="K385" s="140"/>
      <c r="L385" s="107"/>
      <c r="M385" s="107"/>
      <c r="N385" s="107"/>
      <c r="O385" s="107"/>
      <c r="P385" s="107"/>
      <c r="Q385" s="107"/>
      <c r="R385" s="107"/>
      <c r="S385" s="107"/>
      <c r="T385" s="107"/>
      <c r="U385" s="107"/>
      <c r="V385" s="107"/>
      <c r="W385" s="107"/>
      <c r="X385" s="107"/>
      <c r="Y385" s="107"/>
      <c r="Z385" s="107"/>
      <c r="AA385" s="107"/>
    </row>
    <row r="386">
      <c r="A386" s="140"/>
      <c r="B386" s="140"/>
      <c r="C386" s="140"/>
      <c r="D386" s="140"/>
      <c r="E386" s="107"/>
      <c r="F386" s="140"/>
      <c r="G386" s="140"/>
      <c r="H386" s="140"/>
      <c r="I386" s="140"/>
      <c r="J386" s="140"/>
      <c r="K386" s="140"/>
      <c r="L386" s="107"/>
      <c r="M386" s="107"/>
      <c r="N386" s="107"/>
      <c r="O386" s="107"/>
      <c r="P386" s="107"/>
      <c r="Q386" s="107"/>
      <c r="R386" s="107"/>
      <c r="S386" s="107"/>
      <c r="T386" s="107"/>
      <c r="U386" s="107"/>
      <c r="V386" s="107"/>
      <c r="W386" s="107"/>
      <c r="X386" s="107"/>
      <c r="Y386" s="107"/>
      <c r="Z386" s="107"/>
      <c r="AA386" s="107"/>
    </row>
    <row r="387">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c r="AA387" s="107"/>
    </row>
    <row r="388">
      <c r="A388" s="140"/>
      <c r="B388" s="140"/>
      <c r="C388" s="140"/>
      <c r="D388" s="140"/>
      <c r="E388" s="107"/>
      <c r="F388" s="140"/>
      <c r="G388" s="140"/>
      <c r="H388" s="140"/>
      <c r="I388" s="140"/>
      <c r="J388" s="140"/>
      <c r="K388" s="140"/>
      <c r="L388" s="107"/>
      <c r="M388" s="107"/>
      <c r="N388" s="107"/>
      <c r="O388" s="107"/>
      <c r="P388" s="107"/>
      <c r="Q388" s="107"/>
      <c r="R388" s="107"/>
      <c r="S388" s="107"/>
      <c r="T388" s="107"/>
      <c r="U388" s="107"/>
      <c r="V388" s="107"/>
      <c r="W388" s="107"/>
      <c r="X388" s="107"/>
      <c r="Y388" s="107"/>
      <c r="Z388" s="107"/>
      <c r="AA388" s="107"/>
    </row>
    <row r="389">
      <c r="A389" s="140"/>
      <c r="B389" s="140"/>
      <c r="C389" s="140"/>
      <c r="D389" s="140"/>
      <c r="E389" s="107"/>
      <c r="F389" s="140"/>
      <c r="G389" s="140"/>
      <c r="H389" s="140"/>
      <c r="I389" s="140"/>
      <c r="J389" s="140"/>
      <c r="K389" s="140"/>
      <c r="L389" s="107"/>
      <c r="M389" s="107"/>
      <c r="N389" s="107"/>
      <c r="O389" s="107"/>
      <c r="P389" s="107"/>
      <c r="Q389" s="107"/>
      <c r="R389" s="107"/>
      <c r="S389" s="107"/>
      <c r="T389" s="107"/>
      <c r="U389" s="107"/>
      <c r="V389" s="107"/>
      <c r="W389" s="107"/>
      <c r="X389" s="107"/>
      <c r="Y389" s="107"/>
      <c r="Z389" s="107"/>
      <c r="AA389" s="107"/>
    </row>
    <row r="390">
      <c r="A390" s="140"/>
      <c r="B390" s="140"/>
      <c r="C390" s="140"/>
      <c r="D390" s="140"/>
      <c r="E390" s="107"/>
      <c r="F390" s="140"/>
      <c r="G390" s="140"/>
      <c r="H390" s="140"/>
      <c r="I390" s="140"/>
      <c r="J390" s="140"/>
      <c r="K390" s="140"/>
      <c r="L390" s="107"/>
      <c r="M390" s="107"/>
      <c r="N390" s="107"/>
      <c r="O390" s="107"/>
      <c r="P390" s="107"/>
      <c r="Q390" s="107"/>
      <c r="R390" s="107"/>
      <c r="S390" s="107"/>
      <c r="T390" s="107"/>
      <c r="U390" s="107"/>
      <c r="V390" s="107"/>
      <c r="W390" s="107"/>
      <c r="X390" s="107"/>
      <c r="Y390" s="107"/>
      <c r="Z390" s="107"/>
      <c r="AA390" s="107"/>
    </row>
    <row r="391">
      <c r="A391" s="140"/>
      <c r="B391" s="140"/>
      <c r="C391" s="140"/>
      <c r="D391" s="140"/>
      <c r="E391" s="107"/>
      <c r="F391" s="140"/>
      <c r="G391" s="140"/>
      <c r="H391" s="140"/>
      <c r="I391" s="140"/>
      <c r="J391" s="140"/>
      <c r="K391" s="140"/>
      <c r="L391" s="107"/>
      <c r="M391" s="107"/>
      <c r="N391" s="107"/>
      <c r="O391" s="107"/>
      <c r="P391" s="107"/>
      <c r="Q391" s="107"/>
      <c r="R391" s="107"/>
      <c r="S391" s="107"/>
      <c r="T391" s="107"/>
      <c r="U391" s="107"/>
      <c r="V391" s="107"/>
      <c r="W391" s="107"/>
      <c r="X391" s="107"/>
      <c r="Y391" s="107"/>
      <c r="Z391" s="107"/>
      <c r="AA391" s="107"/>
    </row>
    <row r="392">
      <c r="A392" s="140"/>
      <c r="B392" s="140"/>
      <c r="C392" s="140"/>
      <c r="D392" s="140"/>
      <c r="E392" s="107"/>
      <c r="F392" s="140"/>
      <c r="G392" s="140"/>
      <c r="H392" s="140"/>
      <c r="I392" s="140"/>
      <c r="J392" s="140"/>
      <c r="K392" s="140"/>
      <c r="L392" s="107"/>
      <c r="M392" s="107"/>
      <c r="N392" s="107"/>
      <c r="O392" s="107"/>
      <c r="P392" s="107"/>
      <c r="Q392" s="107"/>
      <c r="R392" s="107"/>
      <c r="S392" s="107"/>
      <c r="T392" s="107"/>
      <c r="U392" s="107"/>
      <c r="V392" s="107"/>
      <c r="W392" s="107"/>
      <c r="X392" s="107"/>
      <c r="Y392" s="107"/>
      <c r="Z392" s="107"/>
      <c r="AA392" s="107"/>
    </row>
    <row r="393">
      <c r="A393" s="140"/>
      <c r="B393" s="140"/>
      <c r="C393" s="140"/>
      <c r="D393" s="140"/>
      <c r="E393" s="107"/>
      <c r="F393" s="140"/>
      <c r="G393" s="140"/>
      <c r="H393" s="140"/>
      <c r="I393" s="140"/>
      <c r="J393" s="140"/>
      <c r="K393" s="140"/>
      <c r="L393" s="107"/>
      <c r="M393" s="107"/>
      <c r="N393" s="107"/>
      <c r="O393" s="107"/>
      <c r="P393" s="107"/>
      <c r="Q393" s="107"/>
      <c r="R393" s="107"/>
      <c r="S393" s="107"/>
      <c r="T393" s="107"/>
      <c r="U393" s="107"/>
      <c r="V393" s="107"/>
      <c r="W393" s="107"/>
      <c r="X393" s="107"/>
      <c r="Y393" s="107"/>
      <c r="Z393" s="107"/>
      <c r="AA393" s="107"/>
    </row>
    <row r="394">
      <c r="A394" s="140"/>
      <c r="B394" s="140"/>
      <c r="C394" s="140"/>
      <c r="D394" s="140"/>
      <c r="E394" s="107"/>
      <c r="F394" s="140"/>
      <c r="G394" s="140"/>
      <c r="H394" s="140"/>
      <c r="I394" s="140"/>
      <c r="J394" s="140"/>
      <c r="K394" s="140"/>
      <c r="L394" s="107"/>
      <c r="M394" s="107"/>
      <c r="N394" s="107"/>
      <c r="O394" s="107"/>
      <c r="P394" s="107"/>
      <c r="Q394" s="107"/>
      <c r="R394" s="107"/>
      <c r="S394" s="107"/>
      <c r="T394" s="107"/>
      <c r="U394" s="107"/>
      <c r="V394" s="107"/>
      <c r="W394" s="107"/>
      <c r="X394" s="107"/>
      <c r="Y394" s="107"/>
      <c r="Z394" s="107"/>
      <c r="AA394" s="107"/>
    </row>
    <row r="395">
      <c r="A395" s="140"/>
      <c r="B395" s="140"/>
      <c r="C395" s="140"/>
      <c r="D395" s="140"/>
      <c r="E395" s="107"/>
      <c r="F395" s="140"/>
      <c r="G395" s="140"/>
      <c r="H395" s="140"/>
      <c r="I395" s="140"/>
      <c r="J395" s="140"/>
      <c r="K395" s="140"/>
      <c r="L395" s="107"/>
      <c r="M395" s="107"/>
      <c r="N395" s="107"/>
      <c r="O395" s="107"/>
      <c r="P395" s="107"/>
      <c r="Q395" s="107"/>
      <c r="R395" s="107"/>
      <c r="S395" s="107"/>
      <c r="T395" s="107"/>
      <c r="U395" s="107"/>
      <c r="V395" s="107"/>
      <c r="W395" s="107"/>
      <c r="X395" s="107"/>
      <c r="Y395" s="107"/>
      <c r="Z395" s="107"/>
      <c r="AA395" s="107"/>
    </row>
    <row r="396">
      <c r="A396" s="140"/>
      <c r="B396" s="140"/>
      <c r="C396" s="140"/>
      <c r="D396" s="140"/>
      <c r="E396" s="107"/>
      <c r="F396" s="140"/>
      <c r="G396" s="140"/>
      <c r="H396" s="140"/>
      <c r="I396" s="140"/>
      <c r="J396" s="140"/>
      <c r="K396" s="140"/>
      <c r="L396" s="107"/>
      <c r="M396" s="107"/>
      <c r="N396" s="107"/>
      <c r="O396" s="107"/>
      <c r="P396" s="107"/>
      <c r="Q396" s="107"/>
      <c r="R396" s="107"/>
      <c r="S396" s="107"/>
      <c r="T396" s="107"/>
      <c r="U396" s="107"/>
      <c r="V396" s="107"/>
      <c r="W396" s="107"/>
      <c r="X396" s="107"/>
      <c r="Y396" s="107"/>
      <c r="Z396" s="107"/>
      <c r="AA396" s="107"/>
    </row>
    <row r="397">
      <c r="A397" s="140"/>
      <c r="B397" s="140"/>
      <c r="C397" s="140"/>
      <c r="D397" s="140"/>
      <c r="E397" s="107"/>
      <c r="F397" s="140"/>
      <c r="G397" s="140"/>
      <c r="H397" s="140"/>
      <c r="I397" s="140"/>
      <c r="J397" s="140"/>
      <c r="K397" s="140"/>
      <c r="L397" s="107"/>
      <c r="M397" s="107"/>
      <c r="N397" s="107"/>
      <c r="O397" s="107"/>
      <c r="P397" s="107"/>
      <c r="Q397" s="107"/>
      <c r="R397" s="107"/>
      <c r="S397" s="107"/>
      <c r="T397" s="107"/>
      <c r="U397" s="107"/>
      <c r="V397" s="107"/>
      <c r="W397" s="107"/>
      <c r="X397" s="107"/>
      <c r="Y397" s="107"/>
      <c r="Z397" s="107"/>
      <c r="AA397" s="107"/>
    </row>
    <row r="398">
      <c r="A398" s="140"/>
      <c r="B398" s="140"/>
      <c r="C398" s="140"/>
      <c r="D398" s="140"/>
      <c r="E398" s="107"/>
      <c r="F398" s="140"/>
      <c r="G398" s="140"/>
      <c r="H398" s="140"/>
      <c r="I398" s="140"/>
      <c r="J398" s="140"/>
      <c r="K398" s="140"/>
      <c r="L398" s="107"/>
      <c r="M398" s="107"/>
      <c r="N398" s="107"/>
      <c r="O398" s="107"/>
      <c r="P398" s="107"/>
      <c r="Q398" s="107"/>
      <c r="R398" s="107"/>
      <c r="S398" s="107"/>
      <c r="T398" s="107"/>
      <c r="U398" s="107"/>
      <c r="V398" s="107"/>
      <c r="W398" s="107"/>
      <c r="X398" s="107"/>
      <c r="Y398" s="107"/>
      <c r="Z398" s="107"/>
      <c r="AA398" s="107"/>
    </row>
    <row r="399">
      <c r="A399" s="140"/>
      <c r="B399" s="140"/>
      <c r="C399" s="140"/>
      <c r="D399" s="140"/>
      <c r="E399" s="107"/>
      <c r="F399" s="140"/>
      <c r="G399" s="140"/>
      <c r="H399" s="140"/>
      <c r="I399" s="140"/>
      <c r="J399" s="140"/>
      <c r="K399" s="140"/>
      <c r="L399" s="107"/>
      <c r="M399" s="107"/>
      <c r="N399" s="107"/>
      <c r="O399" s="107"/>
      <c r="P399" s="107"/>
      <c r="Q399" s="107"/>
      <c r="R399" s="107"/>
      <c r="S399" s="107"/>
      <c r="T399" s="107"/>
      <c r="U399" s="107"/>
      <c r="V399" s="107"/>
      <c r="W399" s="107"/>
      <c r="X399" s="107"/>
      <c r="Y399" s="107"/>
      <c r="Z399" s="107"/>
      <c r="AA399" s="107"/>
    </row>
    <row r="400">
      <c r="A400" s="140"/>
      <c r="B400" s="140"/>
      <c r="C400" s="140"/>
      <c r="D400" s="140"/>
      <c r="E400" s="107"/>
      <c r="F400" s="140"/>
      <c r="G400" s="140"/>
      <c r="H400" s="140"/>
      <c r="I400" s="140"/>
      <c r="J400" s="140"/>
      <c r="K400" s="140"/>
      <c r="L400" s="107"/>
      <c r="M400" s="107"/>
      <c r="N400" s="107"/>
      <c r="O400" s="107"/>
      <c r="P400" s="107"/>
      <c r="Q400" s="107"/>
      <c r="R400" s="107"/>
      <c r="S400" s="107"/>
      <c r="T400" s="107"/>
      <c r="U400" s="107"/>
      <c r="V400" s="107"/>
      <c r="W400" s="107"/>
      <c r="X400" s="107"/>
      <c r="Y400" s="107"/>
      <c r="Z400" s="107"/>
      <c r="AA400" s="107"/>
    </row>
    <row r="401">
      <c r="A401" s="140"/>
      <c r="B401" s="140"/>
      <c r="C401" s="140"/>
      <c r="D401" s="140"/>
      <c r="E401" s="107"/>
      <c r="F401" s="140"/>
      <c r="G401" s="140"/>
      <c r="H401" s="140"/>
      <c r="I401" s="140"/>
      <c r="J401" s="140"/>
      <c r="K401" s="140"/>
      <c r="L401" s="107"/>
      <c r="M401" s="107"/>
      <c r="N401" s="107"/>
      <c r="O401" s="107"/>
      <c r="P401" s="107"/>
      <c r="Q401" s="107"/>
      <c r="R401" s="107"/>
      <c r="S401" s="107"/>
      <c r="T401" s="107"/>
      <c r="U401" s="107"/>
      <c r="V401" s="107"/>
      <c r="W401" s="107"/>
      <c r="X401" s="107"/>
      <c r="Y401" s="107"/>
      <c r="Z401" s="107"/>
      <c r="AA401" s="107"/>
    </row>
    <row r="402">
      <c r="A402" s="140"/>
      <c r="B402" s="140"/>
      <c r="C402" s="140"/>
      <c r="D402" s="140"/>
      <c r="E402" s="107"/>
      <c r="F402" s="140"/>
      <c r="G402" s="140"/>
      <c r="H402" s="140"/>
      <c r="I402" s="140"/>
      <c r="J402" s="140"/>
      <c r="K402" s="140"/>
      <c r="L402" s="107"/>
      <c r="M402" s="107"/>
      <c r="N402" s="107"/>
      <c r="O402" s="107"/>
      <c r="P402" s="107"/>
      <c r="Q402" s="107"/>
      <c r="R402" s="107"/>
      <c r="S402" s="107"/>
      <c r="T402" s="107"/>
      <c r="U402" s="107"/>
      <c r="V402" s="107"/>
      <c r="W402" s="107"/>
      <c r="X402" s="107"/>
      <c r="Y402" s="107"/>
      <c r="Z402" s="107"/>
      <c r="AA402" s="107"/>
    </row>
    <row r="403">
      <c r="A403" s="140"/>
      <c r="B403" s="140"/>
      <c r="C403" s="140"/>
      <c r="D403" s="140"/>
      <c r="E403" s="107"/>
      <c r="F403" s="140"/>
      <c r="G403" s="140"/>
      <c r="H403" s="140"/>
      <c r="I403" s="140"/>
      <c r="J403" s="140"/>
      <c r="K403" s="140"/>
      <c r="L403" s="107"/>
      <c r="M403" s="107"/>
      <c r="N403" s="107"/>
      <c r="O403" s="107"/>
      <c r="P403" s="107"/>
      <c r="Q403" s="107"/>
      <c r="R403" s="107"/>
      <c r="S403" s="107"/>
      <c r="T403" s="107"/>
      <c r="U403" s="107"/>
      <c r="V403" s="107"/>
      <c r="W403" s="107"/>
      <c r="X403" s="107"/>
      <c r="Y403" s="107"/>
      <c r="Z403" s="107"/>
      <c r="AA403" s="107"/>
    </row>
    <row r="404">
      <c r="A404" s="140"/>
      <c r="B404" s="140"/>
      <c r="C404" s="140"/>
      <c r="D404" s="140"/>
      <c r="E404" s="107"/>
      <c r="F404" s="140"/>
      <c r="G404" s="140"/>
      <c r="H404" s="140"/>
      <c r="I404" s="140"/>
      <c r="J404" s="140"/>
      <c r="K404" s="140"/>
      <c r="L404" s="107"/>
      <c r="M404" s="107"/>
      <c r="N404" s="107"/>
      <c r="O404" s="107"/>
      <c r="P404" s="107"/>
      <c r="Q404" s="107"/>
      <c r="R404" s="107"/>
      <c r="S404" s="107"/>
      <c r="T404" s="107"/>
      <c r="U404" s="107"/>
      <c r="V404" s="107"/>
      <c r="W404" s="107"/>
      <c r="X404" s="107"/>
      <c r="Y404" s="107"/>
      <c r="Z404" s="107"/>
      <c r="AA404" s="107"/>
    </row>
    <row r="405">
      <c r="A405" s="140"/>
      <c r="B405" s="140"/>
      <c r="C405" s="140"/>
      <c r="D405" s="140"/>
      <c r="E405" s="107"/>
      <c r="F405" s="140"/>
      <c r="G405" s="140"/>
      <c r="H405" s="140"/>
      <c r="I405" s="140"/>
      <c r="J405" s="140"/>
      <c r="K405" s="140"/>
      <c r="L405" s="107"/>
      <c r="M405" s="107"/>
      <c r="N405" s="107"/>
      <c r="O405" s="107"/>
      <c r="P405" s="107"/>
      <c r="Q405" s="107"/>
      <c r="R405" s="107"/>
      <c r="S405" s="107"/>
      <c r="T405" s="107"/>
      <c r="U405" s="107"/>
      <c r="V405" s="107"/>
      <c r="W405" s="107"/>
      <c r="X405" s="107"/>
      <c r="Y405" s="107"/>
      <c r="Z405" s="107"/>
      <c r="AA405" s="107"/>
    </row>
    <row r="406">
      <c r="A406" s="140"/>
      <c r="B406" s="140"/>
      <c r="C406" s="140"/>
      <c r="D406" s="140"/>
      <c r="E406" s="107"/>
      <c r="F406" s="140"/>
      <c r="G406" s="140"/>
      <c r="H406" s="140"/>
      <c r="I406" s="140"/>
      <c r="J406" s="140"/>
      <c r="K406" s="140"/>
      <c r="L406" s="107"/>
      <c r="M406" s="107"/>
      <c r="N406" s="107"/>
      <c r="O406" s="107"/>
      <c r="P406" s="107"/>
      <c r="Q406" s="107"/>
      <c r="R406" s="107"/>
      <c r="S406" s="107"/>
      <c r="T406" s="107"/>
      <c r="U406" s="107"/>
      <c r="V406" s="107"/>
      <c r="W406" s="107"/>
      <c r="X406" s="107"/>
      <c r="Y406" s="107"/>
      <c r="Z406" s="107"/>
      <c r="AA406" s="107"/>
    </row>
    <row r="407">
      <c r="A407" s="140"/>
      <c r="B407" s="140"/>
      <c r="C407" s="140"/>
      <c r="D407" s="140"/>
      <c r="E407" s="107"/>
      <c r="F407" s="140"/>
      <c r="G407" s="140"/>
      <c r="H407" s="140"/>
      <c r="I407" s="140"/>
      <c r="J407" s="140"/>
      <c r="K407" s="140"/>
      <c r="L407" s="107"/>
      <c r="M407" s="107"/>
      <c r="N407" s="107"/>
      <c r="O407" s="107"/>
      <c r="P407" s="107"/>
      <c r="Q407" s="107"/>
      <c r="R407" s="107"/>
      <c r="S407" s="107"/>
      <c r="T407" s="107"/>
      <c r="U407" s="107"/>
      <c r="V407" s="107"/>
      <c r="W407" s="107"/>
      <c r="X407" s="107"/>
      <c r="Y407" s="107"/>
      <c r="Z407" s="107"/>
      <c r="AA407" s="107"/>
    </row>
    <row r="408">
      <c r="A408" s="140"/>
      <c r="B408" s="140"/>
      <c r="C408" s="140"/>
      <c r="D408" s="140"/>
      <c r="E408" s="107"/>
      <c r="F408" s="140"/>
      <c r="G408" s="140"/>
      <c r="H408" s="140"/>
      <c r="I408" s="140"/>
      <c r="J408" s="140"/>
      <c r="K408" s="140"/>
      <c r="L408" s="140"/>
      <c r="M408" s="107"/>
      <c r="N408" s="107"/>
      <c r="O408" s="107"/>
      <c r="P408" s="107"/>
      <c r="Q408" s="107"/>
      <c r="R408" s="107"/>
      <c r="S408" s="107"/>
      <c r="T408" s="107"/>
      <c r="U408" s="107"/>
      <c r="V408" s="107"/>
      <c r="W408" s="107"/>
      <c r="X408" s="107"/>
      <c r="Y408" s="107"/>
      <c r="Z408" s="107"/>
      <c r="AA408" s="107"/>
    </row>
    <row r="409">
      <c r="A409" s="140"/>
      <c r="B409" s="140"/>
      <c r="C409" s="140"/>
      <c r="D409" s="140"/>
      <c r="E409" s="107"/>
      <c r="F409" s="140"/>
      <c r="G409" s="140"/>
      <c r="H409" s="140"/>
      <c r="I409" s="140"/>
      <c r="J409" s="140"/>
      <c r="K409" s="140"/>
      <c r="L409" s="140"/>
      <c r="M409" s="107"/>
      <c r="N409" s="107"/>
      <c r="O409" s="107"/>
      <c r="P409" s="107"/>
      <c r="Q409" s="107"/>
      <c r="R409" s="107"/>
      <c r="S409" s="107"/>
      <c r="T409" s="107"/>
      <c r="U409" s="107"/>
      <c r="V409" s="107"/>
      <c r="W409" s="107"/>
      <c r="X409" s="107"/>
      <c r="Y409" s="107"/>
      <c r="Z409" s="107"/>
      <c r="AA409" s="107"/>
    </row>
    <row r="410">
      <c r="A410" s="140"/>
      <c r="B410" s="140"/>
      <c r="C410" s="140"/>
      <c r="D410" s="140"/>
      <c r="E410" s="107"/>
      <c r="F410" s="140"/>
      <c r="G410" s="140"/>
      <c r="H410" s="140"/>
      <c r="I410" s="140"/>
      <c r="J410" s="140"/>
      <c r="K410" s="140"/>
      <c r="L410" s="140"/>
      <c r="M410" s="107"/>
      <c r="N410" s="107"/>
      <c r="O410" s="107"/>
      <c r="P410" s="107"/>
      <c r="Q410" s="107"/>
      <c r="R410" s="107"/>
      <c r="S410" s="107"/>
      <c r="T410" s="107"/>
      <c r="U410" s="107"/>
      <c r="V410" s="107"/>
      <c r="W410" s="107"/>
      <c r="X410" s="107"/>
      <c r="Y410" s="107"/>
      <c r="Z410" s="107"/>
      <c r="AA410" s="107"/>
    </row>
    <row r="411">
      <c r="A411" s="140"/>
      <c r="B411" s="140"/>
      <c r="C411" s="140"/>
      <c r="D411" s="140"/>
      <c r="E411" s="107"/>
      <c r="F411" s="140"/>
      <c r="G411" s="140"/>
      <c r="H411" s="140"/>
      <c r="I411" s="140"/>
      <c r="J411" s="140"/>
      <c r="K411" s="140"/>
      <c r="L411" s="140"/>
      <c r="M411" s="107"/>
      <c r="N411" s="107"/>
      <c r="O411" s="107"/>
      <c r="P411" s="107"/>
      <c r="Q411" s="107"/>
      <c r="R411" s="107"/>
      <c r="S411" s="107"/>
      <c r="T411" s="107"/>
      <c r="U411" s="107"/>
      <c r="V411" s="107"/>
      <c r="W411" s="107"/>
      <c r="X411" s="107"/>
      <c r="Y411" s="107"/>
      <c r="Z411" s="107"/>
      <c r="AA411" s="107"/>
    </row>
    <row r="412">
      <c r="A412" s="140"/>
      <c r="B412" s="140"/>
      <c r="C412" s="140"/>
      <c r="D412" s="140"/>
      <c r="E412" s="107"/>
      <c r="F412" s="140"/>
      <c r="G412" s="140"/>
      <c r="H412" s="140"/>
      <c r="I412" s="140"/>
      <c r="J412" s="140"/>
      <c r="K412" s="140"/>
      <c r="L412" s="107"/>
      <c r="M412" s="107"/>
      <c r="N412" s="107"/>
      <c r="O412" s="107"/>
      <c r="P412" s="107"/>
      <c r="Q412" s="107"/>
      <c r="R412" s="107"/>
      <c r="S412" s="107"/>
      <c r="T412" s="107"/>
      <c r="U412" s="107"/>
      <c r="V412" s="107"/>
      <c r="W412" s="107"/>
      <c r="X412" s="107"/>
      <c r="Y412" s="107"/>
      <c r="Z412" s="107"/>
      <c r="AA412" s="107"/>
    </row>
    <row r="413">
      <c r="A413" s="140"/>
      <c r="B413" s="140"/>
      <c r="C413" s="140"/>
      <c r="D413" s="140"/>
      <c r="E413" s="107"/>
      <c r="F413" s="140"/>
      <c r="G413" s="140"/>
      <c r="H413" s="140"/>
      <c r="I413" s="140"/>
      <c r="J413" s="140"/>
      <c r="K413" s="140"/>
      <c r="L413" s="107"/>
      <c r="M413" s="107"/>
      <c r="N413" s="107"/>
      <c r="O413" s="107"/>
      <c r="P413" s="107"/>
      <c r="Q413" s="107"/>
      <c r="R413" s="107"/>
      <c r="S413" s="107"/>
      <c r="T413" s="107"/>
      <c r="U413" s="107"/>
      <c r="V413" s="107"/>
      <c r="W413" s="107"/>
      <c r="X413" s="107"/>
      <c r="Y413" s="107"/>
      <c r="Z413" s="107"/>
      <c r="AA413" s="107"/>
    </row>
    <row r="414">
      <c r="A414" s="140"/>
      <c r="B414" s="140"/>
      <c r="C414" s="140"/>
      <c r="D414" s="140"/>
      <c r="E414" s="107"/>
      <c r="F414" s="140"/>
      <c r="G414" s="140"/>
      <c r="H414" s="140"/>
      <c r="I414" s="140"/>
      <c r="J414" s="140"/>
      <c r="K414" s="140"/>
      <c r="L414" s="107"/>
      <c r="M414" s="107"/>
      <c r="N414" s="107"/>
      <c r="O414" s="107"/>
      <c r="P414" s="107"/>
      <c r="Q414" s="107"/>
      <c r="R414" s="107"/>
      <c r="S414" s="107"/>
      <c r="T414" s="107"/>
      <c r="U414" s="107"/>
      <c r="V414" s="107"/>
      <c r="W414" s="107"/>
      <c r="X414" s="107"/>
      <c r="Y414" s="107"/>
      <c r="Z414" s="107"/>
      <c r="AA414" s="107"/>
    </row>
    <row r="415">
      <c r="A415" s="140"/>
      <c r="B415" s="140"/>
      <c r="C415" s="140"/>
      <c r="D415" s="140"/>
      <c r="E415" s="107"/>
      <c r="F415" s="140"/>
      <c r="G415" s="140"/>
      <c r="H415" s="140"/>
      <c r="I415" s="140"/>
      <c r="J415" s="140"/>
      <c r="K415" s="140"/>
      <c r="L415" s="107"/>
      <c r="M415" s="107"/>
      <c r="N415" s="107"/>
      <c r="O415" s="107"/>
      <c r="P415" s="107"/>
      <c r="Q415" s="107"/>
      <c r="R415" s="107"/>
      <c r="S415" s="107"/>
      <c r="T415" s="107"/>
      <c r="U415" s="107"/>
      <c r="V415" s="107"/>
      <c r="W415" s="107"/>
      <c r="X415" s="107"/>
      <c r="Y415" s="107"/>
      <c r="Z415" s="107"/>
      <c r="AA415" s="107"/>
    </row>
    <row r="416">
      <c r="A416" s="140"/>
      <c r="B416" s="140"/>
      <c r="C416" s="140"/>
      <c r="D416" s="140"/>
      <c r="E416" s="107"/>
      <c r="F416" s="140"/>
      <c r="G416" s="140"/>
      <c r="H416" s="140"/>
      <c r="I416" s="140"/>
      <c r="J416" s="140"/>
      <c r="K416" s="140"/>
      <c r="L416" s="107"/>
      <c r="M416" s="107"/>
      <c r="N416" s="107"/>
      <c r="O416" s="107"/>
      <c r="P416" s="107"/>
      <c r="Q416" s="107"/>
      <c r="R416" s="107"/>
      <c r="S416" s="107"/>
      <c r="T416" s="107"/>
      <c r="U416" s="107"/>
      <c r="V416" s="107"/>
      <c r="W416" s="107"/>
      <c r="X416" s="107"/>
      <c r="Y416" s="107"/>
      <c r="Z416" s="107"/>
      <c r="AA416" s="107"/>
    </row>
    <row r="417">
      <c r="A417" s="140"/>
      <c r="B417" s="140"/>
      <c r="C417" s="140"/>
      <c r="D417" s="140"/>
      <c r="E417" s="107"/>
      <c r="F417" s="140"/>
      <c r="G417" s="140"/>
      <c r="H417" s="140"/>
      <c r="I417" s="140"/>
      <c r="J417" s="140"/>
      <c r="K417" s="140"/>
      <c r="L417" s="107"/>
      <c r="M417" s="107"/>
      <c r="N417" s="107"/>
      <c r="O417" s="107"/>
      <c r="P417" s="107"/>
      <c r="Q417" s="107"/>
      <c r="R417" s="107"/>
      <c r="S417" s="107"/>
      <c r="T417" s="107"/>
      <c r="U417" s="107"/>
      <c r="V417" s="107"/>
      <c r="W417" s="107"/>
      <c r="X417" s="107"/>
      <c r="Y417" s="107"/>
      <c r="Z417" s="107"/>
      <c r="AA417" s="107"/>
    </row>
    <row r="418">
      <c r="A418" s="140"/>
      <c r="B418" s="140"/>
      <c r="C418" s="140"/>
      <c r="D418" s="140"/>
      <c r="E418" s="107"/>
      <c r="F418" s="140"/>
      <c r="G418" s="140"/>
      <c r="H418" s="140"/>
      <c r="I418" s="140"/>
      <c r="J418" s="140"/>
      <c r="K418" s="140"/>
      <c r="L418" s="107"/>
      <c r="M418" s="107"/>
      <c r="N418" s="107"/>
      <c r="O418" s="107"/>
      <c r="P418" s="107"/>
      <c r="Q418" s="107"/>
      <c r="R418" s="107"/>
      <c r="S418" s="107"/>
      <c r="T418" s="107"/>
      <c r="U418" s="107"/>
      <c r="V418" s="107"/>
      <c r="W418" s="107"/>
      <c r="X418" s="107"/>
      <c r="Y418" s="107"/>
      <c r="Z418" s="107"/>
      <c r="AA418" s="107"/>
    </row>
    <row r="419">
      <c r="A419" s="140"/>
      <c r="B419" s="140"/>
      <c r="C419" s="140"/>
      <c r="D419" s="140"/>
      <c r="E419" s="107"/>
      <c r="F419" s="140"/>
      <c r="G419" s="140"/>
      <c r="H419" s="140"/>
      <c r="I419" s="140"/>
      <c r="J419" s="140"/>
      <c r="K419" s="140"/>
      <c r="L419" s="107"/>
      <c r="M419" s="107"/>
      <c r="N419" s="107"/>
      <c r="O419" s="107"/>
      <c r="P419" s="107"/>
      <c r="Q419" s="107"/>
      <c r="R419" s="107"/>
      <c r="S419" s="107"/>
      <c r="T419" s="107"/>
      <c r="U419" s="107"/>
      <c r="V419" s="107"/>
      <c r="W419" s="107"/>
      <c r="X419" s="107"/>
      <c r="Y419" s="107"/>
      <c r="Z419" s="107"/>
      <c r="AA419" s="107"/>
    </row>
    <row r="420">
      <c r="A420" s="140"/>
      <c r="B420" s="140"/>
      <c r="C420" s="140"/>
      <c r="D420" s="140"/>
      <c r="E420" s="107"/>
      <c r="F420" s="140"/>
      <c r="G420" s="140"/>
      <c r="H420" s="140"/>
      <c r="I420" s="140"/>
      <c r="J420" s="140"/>
      <c r="K420" s="140"/>
      <c r="L420" s="107"/>
      <c r="M420" s="107"/>
      <c r="N420" s="107"/>
      <c r="O420" s="107"/>
      <c r="P420" s="107"/>
      <c r="Q420" s="107"/>
      <c r="R420" s="107"/>
      <c r="S420" s="107"/>
      <c r="T420" s="107"/>
      <c r="U420" s="107"/>
      <c r="V420" s="107"/>
      <c r="W420" s="107"/>
      <c r="X420" s="107"/>
      <c r="Y420" s="107"/>
      <c r="Z420" s="107"/>
      <c r="AA420" s="107"/>
    </row>
    <row r="421">
      <c r="A421" s="140"/>
      <c r="B421" s="140"/>
      <c r="C421" s="140"/>
      <c r="D421" s="140"/>
      <c r="E421" s="107"/>
      <c r="F421" s="140"/>
      <c r="G421" s="140"/>
      <c r="H421" s="140"/>
      <c r="I421" s="140"/>
      <c r="J421" s="140"/>
      <c r="K421" s="140"/>
      <c r="L421" s="107"/>
      <c r="M421" s="107"/>
      <c r="N421" s="107"/>
      <c r="O421" s="107"/>
      <c r="P421" s="107"/>
      <c r="Q421" s="107"/>
      <c r="R421" s="107"/>
      <c r="S421" s="107"/>
      <c r="T421" s="107"/>
      <c r="U421" s="107"/>
      <c r="V421" s="107"/>
      <c r="W421" s="107"/>
      <c r="X421" s="107"/>
      <c r="Y421" s="107"/>
      <c r="Z421" s="107"/>
      <c r="AA421" s="107"/>
    </row>
    <row r="422">
      <c r="A422" s="140"/>
      <c r="B422" s="140"/>
      <c r="C422" s="140"/>
      <c r="D422" s="140"/>
      <c r="E422" s="107"/>
      <c r="F422" s="140"/>
      <c r="G422" s="140"/>
      <c r="H422" s="140"/>
      <c r="I422" s="140"/>
      <c r="J422" s="140"/>
      <c r="K422" s="140"/>
      <c r="L422" s="107"/>
      <c r="M422" s="107"/>
      <c r="N422" s="107"/>
      <c r="O422" s="107"/>
      <c r="P422" s="107"/>
      <c r="Q422" s="107"/>
      <c r="R422" s="107"/>
      <c r="S422" s="107"/>
      <c r="T422" s="107"/>
      <c r="U422" s="107"/>
      <c r="V422" s="107"/>
      <c r="W422" s="107"/>
      <c r="X422" s="107"/>
      <c r="Y422" s="107"/>
      <c r="Z422" s="107"/>
      <c r="AA422" s="107"/>
    </row>
    <row r="423">
      <c r="A423" s="140"/>
      <c r="B423" s="140"/>
      <c r="C423" s="140"/>
      <c r="D423" s="140"/>
      <c r="E423" s="107"/>
      <c r="F423" s="140"/>
      <c r="G423" s="140"/>
      <c r="H423" s="140"/>
      <c r="I423" s="140"/>
      <c r="J423" s="140"/>
      <c r="K423" s="140"/>
      <c r="L423" s="107"/>
      <c r="M423" s="107"/>
      <c r="N423" s="107"/>
      <c r="O423" s="107"/>
      <c r="P423" s="107"/>
      <c r="Q423" s="107"/>
      <c r="R423" s="107"/>
      <c r="S423" s="107"/>
      <c r="T423" s="107"/>
      <c r="U423" s="107"/>
      <c r="V423" s="107"/>
      <c r="W423" s="107"/>
      <c r="X423" s="107"/>
      <c r="Y423" s="107"/>
      <c r="Z423" s="107"/>
      <c r="AA423" s="107"/>
    </row>
    <row r="424">
      <c r="A424" s="140"/>
      <c r="B424" s="140"/>
      <c r="C424" s="140"/>
      <c r="D424" s="140"/>
      <c r="E424" s="107"/>
      <c r="F424" s="140"/>
      <c r="G424" s="140"/>
      <c r="H424" s="140"/>
      <c r="I424" s="140"/>
      <c r="J424" s="140"/>
      <c r="K424" s="140"/>
      <c r="L424" s="107"/>
      <c r="M424" s="107"/>
      <c r="N424" s="107"/>
      <c r="O424" s="107"/>
      <c r="P424" s="107"/>
      <c r="Q424" s="107"/>
      <c r="R424" s="107"/>
      <c r="S424" s="107"/>
      <c r="T424" s="107"/>
      <c r="U424" s="107"/>
      <c r="V424" s="107"/>
      <c r="W424" s="107"/>
      <c r="X424" s="107"/>
      <c r="Y424" s="107"/>
      <c r="Z424" s="107"/>
      <c r="AA424" s="107"/>
    </row>
    <row r="425">
      <c r="A425" s="140"/>
      <c r="B425" s="140"/>
      <c r="C425" s="140"/>
      <c r="D425" s="140"/>
      <c r="E425" s="107"/>
      <c r="F425" s="140"/>
      <c r="G425" s="140"/>
      <c r="H425" s="140"/>
      <c r="I425" s="140"/>
      <c r="J425" s="140"/>
      <c r="K425" s="140"/>
      <c r="L425" s="107"/>
      <c r="M425" s="107"/>
      <c r="N425" s="107"/>
      <c r="O425" s="107"/>
      <c r="P425" s="107"/>
      <c r="Q425" s="107"/>
      <c r="R425" s="107"/>
      <c r="S425" s="107"/>
      <c r="T425" s="107"/>
      <c r="U425" s="107"/>
      <c r="V425" s="107"/>
      <c r="W425" s="107"/>
      <c r="X425" s="107"/>
      <c r="Y425" s="107"/>
      <c r="Z425" s="107"/>
      <c r="AA425" s="107"/>
    </row>
    <row r="426">
      <c r="A426" s="140"/>
      <c r="B426" s="140"/>
      <c r="C426" s="140"/>
      <c r="D426" s="140"/>
      <c r="E426" s="107"/>
      <c r="F426" s="140"/>
      <c r="G426" s="140"/>
      <c r="H426" s="140"/>
      <c r="I426" s="140"/>
      <c r="J426" s="140"/>
      <c r="K426" s="140"/>
      <c r="L426" s="107"/>
      <c r="M426" s="107"/>
      <c r="N426" s="107"/>
      <c r="O426" s="107"/>
      <c r="P426" s="107"/>
      <c r="Q426" s="107"/>
      <c r="R426" s="107"/>
      <c r="S426" s="107"/>
      <c r="T426" s="107"/>
      <c r="U426" s="107"/>
      <c r="V426" s="107"/>
      <c r="W426" s="107"/>
      <c r="X426" s="107"/>
      <c r="Y426" s="107"/>
      <c r="Z426" s="107"/>
      <c r="AA426" s="107"/>
    </row>
    <row r="427">
      <c r="A427" s="140"/>
      <c r="B427" s="140"/>
      <c r="C427" s="140"/>
      <c r="D427" s="140"/>
      <c r="E427" s="107"/>
      <c r="F427" s="140"/>
      <c r="G427" s="140"/>
      <c r="H427" s="140"/>
      <c r="I427" s="140"/>
      <c r="J427" s="140"/>
      <c r="K427" s="140"/>
      <c r="L427" s="107"/>
      <c r="M427" s="107"/>
      <c r="N427" s="107"/>
      <c r="O427" s="107"/>
      <c r="P427" s="107"/>
      <c r="Q427" s="107"/>
      <c r="R427" s="107"/>
      <c r="S427" s="107"/>
      <c r="T427" s="107"/>
      <c r="U427" s="107"/>
      <c r="V427" s="107"/>
      <c r="W427" s="107"/>
      <c r="X427" s="107"/>
      <c r="Y427" s="107"/>
      <c r="Z427" s="107"/>
      <c r="AA427" s="107"/>
    </row>
    <row r="428">
      <c r="A428" s="140"/>
      <c r="B428" s="140"/>
      <c r="C428" s="140"/>
      <c r="D428" s="140"/>
      <c r="E428" s="107"/>
      <c r="F428" s="140"/>
      <c r="G428" s="140"/>
      <c r="H428" s="140"/>
      <c r="I428" s="140"/>
      <c r="J428" s="140"/>
      <c r="K428" s="140"/>
      <c r="L428" s="107"/>
      <c r="M428" s="107"/>
      <c r="N428" s="107"/>
      <c r="O428" s="107"/>
      <c r="P428" s="107"/>
      <c r="Q428" s="107"/>
      <c r="R428" s="107"/>
      <c r="S428" s="107"/>
      <c r="T428" s="107"/>
      <c r="U428" s="107"/>
      <c r="V428" s="107"/>
      <c r="W428" s="107"/>
      <c r="X428" s="107"/>
      <c r="Y428" s="107"/>
      <c r="Z428" s="107"/>
      <c r="AA428" s="107"/>
    </row>
    <row r="429">
      <c r="A429" s="140"/>
      <c r="B429" s="140"/>
      <c r="C429" s="140"/>
      <c r="D429" s="140"/>
      <c r="E429" s="107"/>
      <c r="F429" s="140"/>
      <c r="G429" s="140"/>
      <c r="H429" s="140"/>
      <c r="I429" s="140"/>
      <c r="J429" s="140"/>
      <c r="K429" s="140"/>
      <c r="L429" s="107"/>
      <c r="M429" s="107"/>
      <c r="N429" s="107"/>
      <c r="O429" s="107"/>
      <c r="P429" s="107"/>
      <c r="Q429" s="107"/>
      <c r="R429" s="107"/>
      <c r="S429" s="107"/>
      <c r="T429" s="107"/>
      <c r="U429" s="107"/>
      <c r="V429" s="107"/>
      <c r="W429" s="107"/>
      <c r="X429" s="107"/>
      <c r="Y429" s="107"/>
      <c r="Z429" s="107"/>
      <c r="AA429" s="107"/>
    </row>
    <row r="430">
      <c r="A430" s="140"/>
      <c r="B430" s="140"/>
      <c r="C430" s="140"/>
      <c r="D430" s="140"/>
      <c r="E430" s="107"/>
      <c r="F430" s="140"/>
      <c r="G430" s="140"/>
      <c r="H430" s="140"/>
      <c r="I430" s="140"/>
      <c r="J430" s="140"/>
      <c r="K430" s="140"/>
      <c r="L430" s="107"/>
      <c r="M430" s="107"/>
      <c r="N430" s="107"/>
      <c r="O430" s="107"/>
      <c r="P430" s="107"/>
      <c r="Q430" s="107"/>
      <c r="R430" s="107"/>
      <c r="S430" s="107"/>
      <c r="T430" s="107"/>
      <c r="U430" s="107"/>
      <c r="V430" s="107"/>
      <c r="W430" s="107"/>
      <c r="X430" s="107"/>
      <c r="Y430" s="107"/>
      <c r="Z430" s="107"/>
      <c r="AA430" s="107"/>
    </row>
    <row r="431">
      <c r="A431" s="140"/>
      <c r="B431" s="140"/>
      <c r="C431" s="140"/>
      <c r="D431" s="140"/>
      <c r="E431" s="107"/>
      <c r="F431" s="140"/>
      <c r="G431" s="140"/>
      <c r="H431" s="140"/>
      <c r="I431" s="140"/>
      <c r="J431" s="140"/>
      <c r="K431" s="140"/>
      <c r="L431" s="107"/>
      <c r="M431" s="107"/>
      <c r="N431" s="107"/>
      <c r="O431" s="107"/>
      <c r="P431" s="107"/>
      <c r="Q431" s="107"/>
      <c r="R431" s="107"/>
      <c r="S431" s="107"/>
      <c r="T431" s="107"/>
      <c r="U431" s="107"/>
      <c r="V431" s="107"/>
      <c r="W431" s="107"/>
      <c r="X431" s="107"/>
      <c r="Y431" s="107"/>
      <c r="Z431" s="107"/>
      <c r="AA431" s="107"/>
    </row>
    <row r="432">
      <c r="A432" s="140"/>
      <c r="B432" s="140"/>
      <c r="C432" s="140"/>
      <c r="D432" s="140"/>
      <c r="E432" s="107"/>
      <c r="F432" s="140"/>
      <c r="G432" s="140"/>
      <c r="H432" s="140"/>
      <c r="I432" s="140"/>
      <c r="J432" s="140"/>
      <c r="K432" s="140"/>
      <c r="L432" s="107"/>
      <c r="M432" s="107"/>
      <c r="N432" s="107"/>
      <c r="O432" s="107"/>
      <c r="P432" s="107"/>
      <c r="Q432" s="107"/>
      <c r="R432" s="107"/>
      <c r="S432" s="107"/>
      <c r="T432" s="107"/>
      <c r="U432" s="107"/>
      <c r="V432" s="107"/>
      <c r="W432" s="107"/>
      <c r="X432" s="107"/>
      <c r="Y432" s="107"/>
      <c r="Z432" s="107"/>
      <c r="AA432" s="107"/>
    </row>
    <row r="433">
      <c r="A433" s="140"/>
      <c r="B433" s="140"/>
      <c r="C433" s="140"/>
      <c r="D433" s="140"/>
      <c r="E433" s="107"/>
      <c r="F433" s="140"/>
      <c r="G433" s="140"/>
      <c r="H433" s="140"/>
      <c r="I433" s="140"/>
      <c r="J433" s="140"/>
      <c r="K433" s="140"/>
      <c r="L433" s="107"/>
      <c r="M433" s="107"/>
      <c r="N433" s="107"/>
      <c r="O433" s="107"/>
      <c r="P433" s="107"/>
      <c r="Q433" s="107"/>
      <c r="R433" s="107"/>
      <c r="S433" s="107"/>
      <c r="T433" s="107"/>
      <c r="U433" s="107"/>
      <c r="V433" s="107"/>
      <c r="W433" s="107"/>
      <c r="X433" s="107"/>
      <c r="Y433" s="107"/>
      <c r="Z433" s="107"/>
      <c r="AA433" s="107"/>
    </row>
    <row r="434">
      <c r="A434" s="140"/>
      <c r="B434" s="140"/>
      <c r="C434" s="140"/>
      <c r="D434" s="140"/>
      <c r="E434" s="107"/>
      <c r="F434" s="140"/>
      <c r="G434" s="140"/>
      <c r="H434" s="140"/>
      <c r="I434" s="140"/>
      <c r="J434" s="140"/>
      <c r="K434" s="140"/>
      <c r="L434" s="107"/>
      <c r="M434" s="107"/>
      <c r="N434" s="107"/>
      <c r="O434" s="107"/>
      <c r="P434" s="107"/>
      <c r="Q434" s="107"/>
      <c r="R434" s="107"/>
      <c r="S434" s="107"/>
      <c r="T434" s="107"/>
      <c r="U434" s="107"/>
      <c r="V434" s="107"/>
      <c r="W434" s="107"/>
      <c r="X434" s="107"/>
      <c r="Y434" s="107"/>
      <c r="Z434" s="107"/>
      <c r="AA434" s="107"/>
    </row>
    <row r="435">
      <c r="A435" s="140"/>
      <c r="B435" s="140"/>
      <c r="C435" s="140"/>
      <c r="D435" s="140"/>
      <c r="E435" s="107"/>
      <c r="F435" s="140"/>
      <c r="G435" s="140"/>
      <c r="H435" s="140"/>
      <c r="I435" s="140"/>
      <c r="J435" s="140"/>
      <c r="K435" s="140"/>
      <c r="L435" s="107"/>
      <c r="M435" s="107"/>
      <c r="N435" s="107"/>
      <c r="O435" s="107"/>
      <c r="P435" s="107"/>
      <c r="Q435" s="107"/>
      <c r="R435" s="107"/>
      <c r="S435" s="107"/>
      <c r="T435" s="107"/>
      <c r="U435" s="107"/>
      <c r="V435" s="107"/>
      <c r="W435" s="107"/>
      <c r="X435" s="107"/>
      <c r="Y435" s="107"/>
      <c r="Z435" s="107"/>
      <c r="AA435" s="107"/>
    </row>
    <row r="436">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row>
    <row r="437">
      <c r="A437" s="140"/>
      <c r="B437" s="140"/>
      <c r="C437" s="140"/>
      <c r="D437" s="140"/>
      <c r="E437" s="107"/>
      <c r="F437" s="140"/>
      <c r="G437" s="140"/>
      <c r="H437" s="140"/>
      <c r="I437" s="140"/>
      <c r="J437" s="140"/>
      <c r="K437" s="140"/>
      <c r="L437" s="107"/>
      <c r="M437" s="107"/>
      <c r="N437" s="107"/>
      <c r="O437" s="107"/>
      <c r="P437" s="107"/>
      <c r="Q437" s="107"/>
      <c r="R437" s="107"/>
      <c r="S437" s="107"/>
      <c r="T437" s="107"/>
      <c r="U437" s="107"/>
      <c r="V437" s="107"/>
      <c r="W437" s="107"/>
      <c r="X437" s="107"/>
      <c r="Y437" s="107"/>
      <c r="Z437" s="107"/>
      <c r="AA437" s="107"/>
    </row>
    <row r="438">
      <c r="A438" s="140"/>
      <c r="B438" s="140"/>
      <c r="C438" s="140"/>
      <c r="D438" s="140"/>
      <c r="E438" s="107"/>
      <c r="F438" s="140"/>
      <c r="G438" s="140"/>
      <c r="H438" s="140"/>
      <c r="I438" s="140"/>
      <c r="J438" s="140"/>
      <c r="K438" s="140"/>
      <c r="L438" s="107"/>
      <c r="M438" s="107"/>
      <c r="N438" s="107"/>
      <c r="O438" s="107"/>
      <c r="P438" s="107"/>
      <c r="Q438" s="107"/>
      <c r="R438" s="107"/>
      <c r="S438" s="107"/>
      <c r="T438" s="107"/>
      <c r="U438" s="107"/>
      <c r="V438" s="107"/>
      <c r="W438" s="107"/>
      <c r="X438" s="107"/>
      <c r="Y438" s="107"/>
      <c r="Z438" s="107"/>
      <c r="AA438" s="107"/>
    </row>
    <row r="439">
      <c r="A439" s="140"/>
      <c r="B439" s="140"/>
      <c r="C439" s="140"/>
      <c r="D439" s="140"/>
      <c r="E439" s="107"/>
      <c r="F439" s="140"/>
      <c r="G439" s="140"/>
      <c r="H439" s="140"/>
      <c r="I439" s="140"/>
      <c r="J439" s="140"/>
      <c r="K439" s="140"/>
      <c r="L439" s="107"/>
      <c r="M439" s="107"/>
      <c r="N439" s="107"/>
      <c r="O439" s="107"/>
      <c r="P439" s="107"/>
      <c r="Q439" s="107"/>
      <c r="R439" s="107"/>
      <c r="S439" s="107"/>
      <c r="T439" s="107"/>
      <c r="U439" s="107"/>
      <c r="V439" s="107"/>
      <c r="W439" s="107"/>
      <c r="X439" s="107"/>
      <c r="Y439" s="107"/>
      <c r="Z439" s="107"/>
      <c r="AA439" s="107"/>
    </row>
    <row r="440">
      <c r="A440" s="140"/>
      <c r="B440" s="140"/>
      <c r="C440" s="140"/>
      <c r="D440" s="140"/>
      <c r="E440" s="107"/>
      <c r="F440" s="140"/>
      <c r="G440" s="140"/>
      <c r="H440" s="140"/>
      <c r="I440" s="140"/>
      <c r="J440" s="140"/>
      <c r="K440" s="140"/>
      <c r="L440" s="107"/>
      <c r="M440" s="107"/>
      <c r="N440" s="107"/>
      <c r="O440" s="107"/>
      <c r="P440" s="107"/>
      <c r="Q440" s="107"/>
      <c r="R440" s="107"/>
      <c r="S440" s="107"/>
      <c r="T440" s="107"/>
      <c r="U440" s="107"/>
      <c r="V440" s="107"/>
      <c r="W440" s="107"/>
      <c r="X440" s="107"/>
      <c r="Y440" s="107"/>
      <c r="Z440" s="107"/>
      <c r="AA440" s="107"/>
    </row>
    <row r="441">
      <c r="A441" s="140"/>
      <c r="B441" s="140"/>
      <c r="C441" s="140"/>
      <c r="D441" s="140"/>
      <c r="E441" s="107"/>
      <c r="F441" s="140"/>
      <c r="G441" s="140"/>
      <c r="H441" s="140"/>
      <c r="I441" s="140"/>
      <c r="J441" s="140"/>
      <c r="K441" s="140"/>
      <c r="L441" s="107"/>
      <c r="M441" s="107"/>
      <c r="N441" s="107"/>
      <c r="O441" s="107"/>
      <c r="P441" s="107"/>
      <c r="Q441" s="107"/>
      <c r="R441" s="107"/>
      <c r="S441" s="107"/>
      <c r="T441" s="107"/>
      <c r="U441" s="107"/>
      <c r="V441" s="107"/>
      <c r="W441" s="107"/>
      <c r="X441" s="107"/>
      <c r="Y441" s="107"/>
      <c r="Z441" s="107"/>
      <c r="AA441" s="107"/>
    </row>
    <row r="442">
      <c r="A442" s="140"/>
      <c r="B442" s="140"/>
      <c r="C442" s="140"/>
      <c r="D442" s="140"/>
      <c r="E442" s="107"/>
      <c r="F442" s="140"/>
      <c r="G442" s="140"/>
      <c r="H442" s="140"/>
      <c r="I442" s="140"/>
      <c r="J442" s="140"/>
      <c r="K442" s="140"/>
      <c r="L442" s="107"/>
      <c r="M442" s="107"/>
      <c r="N442" s="107"/>
      <c r="O442" s="107"/>
      <c r="P442" s="107"/>
      <c r="Q442" s="107"/>
      <c r="R442" s="107"/>
      <c r="S442" s="107"/>
      <c r="T442" s="107"/>
      <c r="U442" s="107"/>
      <c r="V442" s="107"/>
      <c r="W442" s="107"/>
      <c r="X442" s="107"/>
      <c r="Y442" s="107"/>
      <c r="Z442" s="107"/>
      <c r="AA442" s="107"/>
    </row>
    <row r="443">
      <c r="A443" s="140"/>
      <c r="B443" s="140"/>
      <c r="C443" s="140"/>
      <c r="D443" s="140"/>
      <c r="E443" s="107"/>
      <c r="F443" s="140"/>
      <c r="G443" s="140"/>
      <c r="H443" s="140"/>
      <c r="I443" s="140"/>
      <c r="J443" s="140"/>
      <c r="K443" s="140"/>
      <c r="L443" s="107"/>
      <c r="M443" s="107"/>
      <c r="N443" s="107"/>
      <c r="O443" s="107"/>
      <c r="P443" s="107"/>
      <c r="Q443" s="107"/>
      <c r="R443" s="107"/>
      <c r="S443" s="107"/>
      <c r="T443" s="107"/>
      <c r="U443" s="107"/>
      <c r="V443" s="107"/>
      <c r="W443" s="107"/>
      <c r="X443" s="107"/>
      <c r="Y443" s="107"/>
      <c r="Z443" s="107"/>
      <c r="AA443" s="107"/>
    </row>
    <row r="444">
      <c r="A444" s="140"/>
      <c r="B444" s="140"/>
      <c r="C444" s="140"/>
      <c r="D444" s="140"/>
      <c r="E444" s="107"/>
      <c r="F444" s="140"/>
      <c r="G444" s="140"/>
      <c r="H444" s="140"/>
      <c r="I444" s="140"/>
      <c r="J444" s="140"/>
      <c r="K444" s="140"/>
      <c r="L444" s="107"/>
      <c r="M444" s="107"/>
      <c r="N444" s="107"/>
      <c r="O444" s="107"/>
      <c r="P444" s="107"/>
      <c r="Q444" s="107"/>
      <c r="R444" s="107"/>
      <c r="S444" s="107"/>
      <c r="T444" s="107"/>
      <c r="U444" s="107"/>
      <c r="V444" s="107"/>
      <c r="W444" s="107"/>
      <c r="X444" s="107"/>
      <c r="Y444" s="107"/>
      <c r="Z444" s="107"/>
      <c r="AA444" s="107"/>
    </row>
    <row r="445">
      <c r="A445" s="140"/>
      <c r="B445" s="140"/>
      <c r="C445" s="140"/>
      <c r="D445" s="140"/>
      <c r="E445" s="107"/>
      <c r="F445" s="140"/>
      <c r="G445" s="140"/>
      <c r="H445" s="140"/>
      <c r="I445" s="140"/>
      <c r="J445" s="140"/>
      <c r="K445" s="140"/>
      <c r="L445" s="140"/>
      <c r="M445" s="107"/>
      <c r="N445" s="107"/>
      <c r="O445" s="107"/>
      <c r="P445" s="107"/>
      <c r="Q445" s="107"/>
      <c r="R445" s="107"/>
      <c r="S445" s="107"/>
      <c r="T445" s="107"/>
      <c r="U445" s="107"/>
      <c r="V445" s="107"/>
      <c r="W445" s="107"/>
      <c r="X445" s="107"/>
      <c r="Y445" s="107"/>
      <c r="Z445" s="107"/>
      <c r="AA445" s="107"/>
    </row>
    <row r="446">
      <c r="A446" s="140"/>
      <c r="B446" s="140"/>
      <c r="C446" s="140"/>
      <c r="D446" s="140"/>
      <c r="E446" s="107"/>
      <c r="F446" s="140"/>
      <c r="G446" s="140"/>
      <c r="H446" s="140"/>
      <c r="I446" s="140"/>
      <c r="J446" s="140"/>
      <c r="K446" s="140"/>
      <c r="L446" s="140"/>
      <c r="M446" s="107"/>
      <c r="N446" s="107"/>
      <c r="O446" s="107"/>
      <c r="P446" s="107"/>
      <c r="Q446" s="107"/>
      <c r="R446" s="107"/>
      <c r="S446" s="107"/>
      <c r="T446" s="107"/>
      <c r="U446" s="107"/>
      <c r="V446" s="107"/>
      <c r="W446" s="107"/>
      <c r="X446" s="107"/>
      <c r="Y446" s="107"/>
      <c r="Z446" s="107"/>
      <c r="AA446" s="107"/>
    </row>
    <row r="447">
      <c r="A447" s="140"/>
      <c r="B447" s="140"/>
      <c r="C447" s="140"/>
      <c r="D447" s="140"/>
      <c r="E447" s="107"/>
      <c r="F447" s="140"/>
      <c r="G447" s="140"/>
      <c r="H447" s="140"/>
      <c r="I447" s="140"/>
      <c r="J447" s="140"/>
      <c r="K447" s="140"/>
      <c r="L447" s="140"/>
      <c r="M447" s="107"/>
      <c r="N447" s="107"/>
      <c r="O447" s="107"/>
      <c r="P447" s="107"/>
      <c r="Q447" s="107"/>
      <c r="R447" s="107"/>
      <c r="S447" s="107"/>
      <c r="T447" s="107"/>
      <c r="U447" s="107"/>
      <c r="V447" s="107"/>
      <c r="W447" s="107"/>
      <c r="X447" s="107"/>
      <c r="Y447" s="107"/>
      <c r="Z447" s="107"/>
      <c r="AA447" s="107"/>
    </row>
    <row r="448">
      <c r="A448" s="140"/>
      <c r="B448" s="140"/>
      <c r="C448" s="140"/>
      <c r="D448" s="140"/>
      <c r="E448" s="107"/>
      <c r="F448" s="140"/>
      <c r="G448" s="140"/>
      <c r="H448" s="140"/>
      <c r="I448" s="140"/>
      <c r="J448" s="140"/>
      <c r="K448" s="140"/>
      <c r="L448" s="107"/>
      <c r="M448" s="107"/>
      <c r="N448" s="107"/>
      <c r="O448" s="107"/>
      <c r="P448" s="107"/>
      <c r="Q448" s="107"/>
      <c r="R448" s="107"/>
      <c r="S448" s="107"/>
      <c r="T448" s="107"/>
      <c r="U448" s="107"/>
      <c r="V448" s="107"/>
      <c r="W448" s="107"/>
      <c r="X448" s="107"/>
      <c r="Y448" s="107"/>
      <c r="Z448" s="107"/>
      <c r="AA448" s="107"/>
    </row>
    <row r="449">
      <c r="A449" s="140"/>
      <c r="B449" s="140"/>
      <c r="C449" s="140"/>
      <c r="D449" s="140"/>
      <c r="E449" s="107"/>
      <c r="F449" s="140"/>
      <c r="G449" s="140"/>
      <c r="H449" s="140"/>
      <c r="I449" s="140"/>
      <c r="J449" s="140"/>
      <c r="K449" s="140"/>
      <c r="L449" s="107"/>
      <c r="M449" s="107"/>
      <c r="N449" s="107"/>
      <c r="O449" s="107"/>
      <c r="P449" s="107"/>
      <c r="Q449" s="107"/>
      <c r="R449" s="107"/>
      <c r="S449" s="107"/>
      <c r="T449" s="107"/>
      <c r="U449" s="107"/>
      <c r="V449" s="107"/>
      <c r="W449" s="107"/>
      <c r="X449" s="107"/>
      <c r="Y449" s="107"/>
      <c r="Z449" s="107"/>
      <c r="AA449" s="107"/>
    </row>
    <row r="450">
      <c r="A450" s="140"/>
      <c r="B450" s="140"/>
      <c r="C450" s="140"/>
      <c r="D450" s="140"/>
      <c r="E450" s="107"/>
      <c r="F450" s="140"/>
      <c r="G450" s="140"/>
      <c r="H450" s="140"/>
      <c r="I450" s="140"/>
      <c r="J450" s="140"/>
      <c r="K450" s="140"/>
      <c r="L450" s="107"/>
      <c r="M450" s="107"/>
      <c r="N450" s="107"/>
      <c r="O450" s="107"/>
      <c r="P450" s="107"/>
      <c r="Q450" s="107"/>
      <c r="R450" s="107"/>
      <c r="S450" s="107"/>
      <c r="T450" s="107"/>
      <c r="U450" s="107"/>
      <c r="V450" s="107"/>
      <c r="W450" s="107"/>
      <c r="X450" s="107"/>
      <c r="Y450" s="107"/>
      <c r="Z450" s="107"/>
      <c r="AA450" s="107"/>
    </row>
    <row r="451">
      <c r="A451" s="140"/>
      <c r="B451" s="140"/>
      <c r="C451" s="140"/>
      <c r="D451" s="140"/>
      <c r="E451" s="107"/>
      <c r="F451" s="140"/>
      <c r="G451" s="140"/>
      <c r="H451" s="140"/>
      <c r="I451" s="140"/>
      <c r="J451" s="140"/>
      <c r="K451" s="140"/>
      <c r="L451" s="107"/>
      <c r="M451" s="107"/>
      <c r="N451" s="107"/>
      <c r="O451" s="107"/>
      <c r="P451" s="107"/>
      <c r="Q451" s="107"/>
      <c r="R451" s="107"/>
      <c r="S451" s="107"/>
      <c r="T451" s="107"/>
      <c r="U451" s="107"/>
      <c r="V451" s="107"/>
      <c r="W451" s="107"/>
      <c r="X451" s="107"/>
      <c r="Y451" s="107"/>
      <c r="Z451" s="107"/>
      <c r="AA451" s="107"/>
    </row>
    <row r="452">
      <c r="A452" s="140"/>
      <c r="B452" s="140"/>
      <c r="C452" s="140"/>
      <c r="D452" s="140"/>
      <c r="E452" s="107"/>
      <c r="F452" s="140"/>
      <c r="G452" s="140"/>
      <c r="H452" s="140"/>
      <c r="I452" s="140"/>
      <c r="J452" s="140"/>
      <c r="K452" s="140"/>
      <c r="L452" s="107"/>
      <c r="M452" s="107"/>
      <c r="N452" s="107"/>
      <c r="O452" s="107"/>
      <c r="P452" s="107"/>
      <c r="Q452" s="107"/>
      <c r="R452" s="107"/>
      <c r="S452" s="107"/>
      <c r="T452" s="107"/>
      <c r="U452" s="107"/>
      <c r="V452" s="107"/>
      <c r="W452" s="107"/>
      <c r="X452" s="107"/>
      <c r="Y452" s="107"/>
      <c r="Z452" s="107"/>
      <c r="AA452" s="107"/>
    </row>
    <row r="453">
      <c r="A453" s="140"/>
      <c r="B453" s="140"/>
      <c r="C453" s="140"/>
      <c r="D453" s="140"/>
      <c r="E453" s="107"/>
      <c r="F453" s="140"/>
      <c r="G453" s="140"/>
      <c r="H453" s="140"/>
      <c r="I453" s="140"/>
      <c r="J453" s="140"/>
      <c r="K453" s="140"/>
      <c r="L453" s="107"/>
      <c r="M453" s="107"/>
      <c r="N453" s="107"/>
      <c r="O453" s="107"/>
      <c r="P453" s="107"/>
      <c r="Q453" s="107"/>
      <c r="R453" s="107"/>
      <c r="S453" s="107"/>
      <c r="T453" s="107"/>
      <c r="U453" s="107"/>
      <c r="V453" s="107"/>
      <c r="W453" s="107"/>
      <c r="X453" s="107"/>
      <c r="Y453" s="107"/>
      <c r="Z453" s="107"/>
      <c r="AA453" s="107"/>
    </row>
    <row r="454">
      <c r="A454" s="140"/>
      <c r="B454" s="140"/>
      <c r="C454" s="140"/>
      <c r="D454" s="140"/>
      <c r="E454" s="107"/>
      <c r="F454" s="140"/>
      <c r="G454" s="140"/>
      <c r="H454" s="140"/>
      <c r="I454" s="140"/>
      <c r="J454" s="140"/>
      <c r="K454" s="140"/>
      <c r="L454" s="107"/>
      <c r="M454" s="107"/>
      <c r="N454" s="107"/>
      <c r="O454" s="107"/>
      <c r="P454" s="107"/>
      <c r="Q454" s="107"/>
      <c r="R454" s="107"/>
      <c r="S454" s="107"/>
      <c r="T454" s="107"/>
      <c r="U454" s="107"/>
      <c r="V454" s="107"/>
      <c r="W454" s="107"/>
      <c r="X454" s="107"/>
      <c r="Y454" s="107"/>
      <c r="Z454" s="107"/>
      <c r="AA454" s="107"/>
    </row>
    <row r="455">
      <c r="A455" s="140"/>
      <c r="B455" s="140"/>
      <c r="C455" s="140"/>
      <c r="D455" s="140"/>
      <c r="E455" s="107"/>
      <c r="F455" s="140"/>
      <c r="G455" s="140"/>
      <c r="H455" s="140"/>
      <c r="I455" s="140"/>
      <c r="J455" s="140"/>
      <c r="K455" s="140"/>
      <c r="L455" s="107"/>
      <c r="M455" s="107"/>
      <c r="N455" s="107"/>
      <c r="O455" s="107"/>
      <c r="P455" s="107"/>
      <c r="Q455" s="107"/>
      <c r="R455" s="107"/>
      <c r="S455" s="107"/>
      <c r="T455" s="107"/>
      <c r="U455" s="107"/>
      <c r="V455" s="107"/>
      <c r="W455" s="107"/>
      <c r="X455" s="107"/>
      <c r="Y455" s="107"/>
      <c r="Z455" s="107"/>
      <c r="AA455" s="107"/>
    </row>
    <row r="456">
      <c r="A456" s="140"/>
      <c r="B456" s="140"/>
      <c r="C456" s="140"/>
      <c r="D456" s="140"/>
      <c r="E456" s="107"/>
      <c r="F456" s="140"/>
      <c r="G456" s="140"/>
      <c r="H456" s="140"/>
      <c r="I456" s="140"/>
      <c r="J456" s="140"/>
      <c r="K456" s="140"/>
      <c r="L456" s="107"/>
      <c r="M456" s="107"/>
      <c r="N456" s="107"/>
      <c r="O456" s="107"/>
      <c r="P456" s="107"/>
      <c r="Q456" s="107"/>
      <c r="R456" s="107"/>
      <c r="S456" s="107"/>
      <c r="T456" s="107"/>
      <c r="U456" s="107"/>
      <c r="V456" s="107"/>
      <c r="W456" s="107"/>
      <c r="X456" s="107"/>
      <c r="Y456" s="107"/>
      <c r="Z456" s="107"/>
      <c r="AA456" s="107"/>
    </row>
    <row r="457">
      <c r="A457" s="140"/>
      <c r="B457" s="140"/>
      <c r="C457" s="140"/>
      <c r="D457" s="140"/>
      <c r="E457" s="107"/>
      <c r="F457" s="140"/>
      <c r="G457" s="140"/>
      <c r="H457" s="140"/>
      <c r="I457" s="140"/>
      <c r="J457" s="140"/>
      <c r="K457" s="140"/>
      <c r="L457" s="107"/>
      <c r="M457" s="107"/>
      <c r="N457" s="107"/>
      <c r="O457" s="107"/>
      <c r="P457" s="107"/>
      <c r="Q457" s="107"/>
      <c r="R457" s="107"/>
      <c r="S457" s="107"/>
      <c r="T457" s="107"/>
      <c r="U457" s="107"/>
      <c r="V457" s="107"/>
      <c r="W457" s="107"/>
      <c r="X457" s="107"/>
      <c r="Y457" s="107"/>
      <c r="Z457" s="107"/>
      <c r="AA457" s="107"/>
    </row>
    <row r="458">
      <c r="A458" s="140"/>
      <c r="B458" s="140"/>
      <c r="C458" s="140"/>
      <c r="D458" s="140"/>
      <c r="E458" s="107"/>
      <c r="F458" s="140"/>
      <c r="G458" s="140"/>
      <c r="H458" s="140"/>
      <c r="I458" s="140"/>
      <c r="J458" s="140"/>
      <c r="K458" s="140"/>
      <c r="L458" s="107"/>
      <c r="M458" s="107"/>
      <c r="N458" s="107"/>
      <c r="O458" s="107"/>
      <c r="P458" s="107"/>
      <c r="Q458" s="107"/>
      <c r="R458" s="107"/>
      <c r="S458" s="107"/>
      <c r="T458" s="107"/>
      <c r="U458" s="107"/>
      <c r="V458" s="107"/>
      <c r="W458" s="107"/>
      <c r="X458" s="107"/>
      <c r="Y458" s="107"/>
      <c r="Z458" s="107"/>
      <c r="AA458" s="107"/>
    </row>
    <row r="459">
      <c r="A459" s="140"/>
      <c r="B459" s="140"/>
      <c r="C459" s="140"/>
      <c r="D459" s="140"/>
      <c r="E459" s="107"/>
      <c r="F459" s="140"/>
      <c r="G459" s="140"/>
      <c r="H459" s="140"/>
      <c r="I459" s="140"/>
      <c r="J459" s="140"/>
      <c r="K459" s="140"/>
      <c r="L459" s="107"/>
      <c r="M459" s="107"/>
      <c r="N459" s="107"/>
      <c r="O459" s="107"/>
      <c r="P459" s="107"/>
      <c r="Q459" s="107"/>
      <c r="R459" s="107"/>
      <c r="S459" s="107"/>
      <c r="T459" s="107"/>
      <c r="U459" s="107"/>
      <c r="V459" s="107"/>
      <c r="W459" s="107"/>
      <c r="X459" s="107"/>
      <c r="Y459" s="107"/>
      <c r="Z459" s="107"/>
      <c r="AA459" s="107"/>
    </row>
    <row r="460">
      <c r="A460" s="140"/>
      <c r="B460" s="140"/>
      <c r="C460" s="140"/>
      <c r="D460" s="140"/>
      <c r="E460" s="107"/>
      <c r="F460" s="140"/>
      <c r="G460" s="140"/>
      <c r="H460" s="140"/>
      <c r="I460" s="140"/>
      <c r="J460" s="140"/>
      <c r="K460" s="140"/>
      <c r="L460" s="107"/>
      <c r="M460" s="107"/>
      <c r="N460" s="107"/>
      <c r="O460" s="107"/>
      <c r="P460" s="107"/>
      <c r="Q460" s="107"/>
      <c r="R460" s="107"/>
      <c r="S460" s="107"/>
      <c r="T460" s="107"/>
      <c r="U460" s="107"/>
      <c r="V460" s="107"/>
      <c r="W460" s="107"/>
      <c r="X460" s="107"/>
      <c r="Y460" s="107"/>
      <c r="Z460" s="107"/>
      <c r="AA460" s="107"/>
    </row>
    <row r="461">
      <c r="A461" s="140"/>
      <c r="B461" s="140"/>
      <c r="C461" s="140"/>
      <c r="D461" s="140"/>
      <c r="E461" s="107"/>
      <c r="F461" s="140"/>
      <c r="G461" s="140"/>
      <c r="H461" s="140"/>
      <c r="I461" s="140"/>
      <c r="J461" s="140"/>
      <c r="K461" s="140"/>
      <c r="L461" s="107"/>
      <c r="M461" s="107"/>
      <c r="N461" s="107"/>
      <c r="O461" s="107"/>
      <c r="P461" s="107"/>
      <c r="Q461" s="107"/>
      <c r="R461" s="107"/>
      <c r="S461" s="107"/>
      <c r="T461" s="107"/>
      <c r="U461" s="107"/>
      <c r="V461" s="107"/>
      <c r="W461" s="107"/>
      <c r="X461" s="107"/>
      <c r="Y461" s="107"/>
      <c r="Z461" s="107"/>
      <c r="AA461" s="107"/>
    </row>
    <row r="462">
      <c r="A462" s="140"/>
      <c r="B462" s="140"/>
      <c r="C462" s="140"/>
      <c r="D462" s="140"/>
      <c r="E462" s="107"/>
      <c r="F462" s="140"/>
      <c r="G462" s="140"/>
      <c r="H462" s="140"/>
      <c r="I462" s="140"/>
      <c r="J462" s="140"/>
      <c r="K462" s="140"/>
      <c r="L462" s="107"/>
      <c r="M462" s="107"/>
      <c r="N462" s="107"/>
      <c r="O462" s="107"/>
      <c r="P462" s="107"/>
      <c r="Q462" s="107"/>
      <c r="R462" s="107"/>
      <c r="S462" s="107"/>
      <c r="T462" s="107"/>
      <c r="U462" s="107"/>
      <c r="V462" s="107"/>
      <c r="W462" s="107"/>
      <c r="X462" s="107"/>
      <c r="Y462" s="107"/>
      <c r="Z462" s="107"/>
      <c r="AA462" s="107"/>
    </row>
    <row r="463">
      <c r="A463" s="140"/>
      <c r="B463" s="140"/>
      <c r="C463" s="140"/>
      <c r="D463" s="140"/>
      <c r="E463" s="107"/>
      <c r="F463" s="140"/>
      <c r="G463" s="140"/>
      <c r="H463" s="140"/>
      <c r="I463" s="140"/>
      <c r="J463" s="140"/>
      <c r="K463" s="140"/>
      <c r="L463" s="107"/>
      <c r="M463" s="107"/>
      <c r="N463" s="107"/>
      <c r="O463" s="107"/>
      <c r="P463" s="107"/>
      <c r="Q463" s="107"/>
      <c r="R463" s="107"/>
      <c r="S463" s="107"/>
      <c r="T463" s="107"/>
      <c r="U463" s="107"/>
      <c r="V463" s="107"/>
      <c r="W463" s="107"/>
      <c r="X463" s="107"/>
      <c r="Y463" s="107"/>
      <c r="Z463" s="107"/>
      <c r="AA463" s="107"/>
    </row>
    <row r="464">
      <c r="A464" s="140"/>
      <c r="B464" s="140"/>
      <c r="C464" s="140"/>
      <c r="D464" s="140"/>
      <c r="E464" s="107"/>
      <c r="F464" s="140"/>
      <c r="G464" s="140"/>
      <c r="H464" s="140"/>
      <c r="I464" s="140"/>
      <c r="J464" s="140"/>
      <c r="K464" s="140"/>
      <c r="L464" s="107"/>
      <c r="M464" s="107"/>
      <c r="N464" s="107"/>
      <c r="O464" s="107"/>
      <c r="P464" s="107"/>
      <c r="Q464" s="107"/>
      <c r="R464" s="107"/>
      <c r="S464" s="107"/>
      <c r="T464" s="107"/>
      <c r="U464" s="107"/>
      <c r="V464" s="107"/>
      <c r="W464" s="107"/>
      <c r="X464" s="107"/>
      <c r="Y464" s="107"/>
      <c r="Z464" s="107"/>
      <c r="AA464" s="107"/>
    </row>
    <row r="465">
      <c r="A465" s="140"/>
      <c r="B465" s="140"/>
      <c r="C465" s="140"/>
      <c r="D465" s="140"/>
      <c r="E465" s="107"/>
      <c r="F465" s="140"/>
      <c r="G465" s="140"/>
      <c r="H465" s="140"/>
      <c r="I465" s="140"/>
      <c r="J465" s="140"/>
      <c r="K465" s="140"/>
      <c r="L465" s="107"/>
      <c r="M465" s="107"/>
      <c r="N465" s="107"/>
      <c r="O465" s="107"/>
      <c r="P465" s="107"/>
      <c r="Q465" s="107"/>
      <c r="R465" s="107"/>
      <c r="S465" s="107"/>
      <c r="T465" s="107"/>
      <c r="U465" s="107"/>
      <c r="V465" s="107"/>
      <c r="W465" s="107"/>
      <c r="X465" s="107"/>
      <c r="Y465" s="107"/>
      <c r="Z465" s="107"/>
      <c r="AA465" s="107"/>
    </row>
    <row r="466">
      <c r="A466" s="140"/>
      <c r="B466" s="140"/>
      <c r="C466" s="140"/>
      <c r="D466" s="140"/>
      <c r="E466" s="107"/>
      <c r="F466" s="140"/>
      <c r="G466" s="140"/>
      <c r="H466" s="140"/>
      <c r="I466" s="140"/>
      <c r="J466" s="140"/>
      <c r="K466" s="140"/>
      <c r="L466" s="107"/>
      <c r="M466" s="107"/>
      <c r="N466" s="107"/>
      <c r="O466" s="107"/>
      <c r="P466" s="107"/>
      <c r="Q466" s="107"/>
      <c r="R466" s="107"/>
      <c r="S466" s="107"/>
      <c r="T466" s="107"/>
      <c r="U466" s="107"/>
      <c r="V466" s="107"/>
      <c r="W466" s="107"/>
      <c r="X466" s="107"/>
      <c r="Y466" s="107"/>
      <c r="Z466" s="107"/>
      <c r="AA466" s="107"/>
    </row>
    <row r="467">
      <c r="A467" s="140"/>
      <c r="B467" s="140"/>
      <c r="C467" s="140"/>
      <c r="D467" s="140"/>
      <c r="E467" s="107"/>
      <c r="F467" s="140"/>
      <c r="G467" s="140"/>
      <c r="H467" s="140"/>
      <c r="I467" s="140"/>
      <c r="J467" s="140"/>
      <c r="K467" s="140"/>
      <c r="L467" s="107"/>
      <c r="M467" s="107"/>
      <c r="N467" s="107"/>
      <c r="O467" s="107"/>
      <c r="P467" s="107"/>
      <c r="Q467" s="107"/>
      <c r="R467" s="107"/>
      <c r="S467" s="107"/>
      <c r="T467" s="107"/>
      <c r="U467" s="107"/>
      <c r="V467" s="107"/>
      <c r="W467" s="107"/>
      <c r="X467" s="107"/>
      <c r="Y467" s="107"/>
      <c r="Z467" s="107"/>
      <c r="AA467" s="107"/>
    </row>
    <row r="468">
      <c r="A468" s="140"/>
      <c r="B468" s="140"/>
      <c r="C468" s="140"/>
      <c r="D468" s="140"/>
      <c r="E468" s="107"/>
      <c r="F468" s="140"/>
      <c r="G468" s="140"/>
      <c r="H468" s="140"/>
      <c r="I468" s="140"/>
      <c r="J468" s="140"/>
      <c r="K468" s="140"/>
      <c r="L468" s="107"/>
      <c r="M468" s="107"/>
      <c r="N468" s="107"/>
      <c r="O468" s="107"/>
      <c r="P468" s="107"/>
      <c r="Q468" s="107"/>
      <c r="R468" s="107"/>
      <c r="S468" s="107"/>
      <c r="T468" s="107"/>
      <c r="U468" s="107"/>
      <c r="V468" s="107"/>
      <c r="W468" s="107"/>
      <c r="X468" s="107"/>
      <c r="Y468" s="107"/>
      <c r="Z468" s="107"/>
      <c r="AA468" s="107"/>
    </row>
    <row r="469">
      <c r="A469" s="140"/>
      <c r="B469" s="140"/>
      <c r="C469" s="140"/>
      <c r="D469" s="140"/>
      <c r="E469" s="107"/>
      <c r="F469" s="140"/>
      <c r="G469" s="140"/>
      <c r="H469" s="140"/>
      <c r="I469" s="140"/>
      <c r="J469" s="140"/>
      <c r="K469" s="140"/>
      <c r="L469" s="107"/>
      <c r="M469" s="107"/>
      <c r="N469" s="107"/>
      <c r="O469" s="107"/>
      <c r="P469" s="107"/>
      <c r="Q469" s="107"/>
      <c r="R469" s="107"/>
      <c r="S469" s="107"/>
      <c r="T469" s="107"/>
      <c r="U469" s="107"/>
      <c r="V469" s="107"/>
      <c r="W469" s="107"/>
      <c r="X469" s="107"/>
      <c r="Y469" s="107"/>
      <c r="Z469" s="107"/>
      <c r="AA469" s="107"/>
    </row>
    <row r="470">
      <c r="A470" s="140"/>
      <c r="B470" s="140"/>
      <c r="C470" s="140"/>
      <c r="D470" s="140"/>
      <c r="E470" s="107"/>
      <c r="F470" s="140"/>
      <c r="G470" s="140"/>
      <c r="H470" s="140"/>
      <c r="I470" s="140"/>
      <c r="J470" s="140"/>
      <c r="K470" s="140"/>
      <c r="L470" s="107"/>
      <c r="M470" s="107"/>
      <c r="N470" s="107"/>
      <c r="O470" s="107"/>
      <c r="P470" s="107"/>
      <c r="Q470" s="107"/>
      <c r="R470" s="107"/>
      <c r="S470" s="107"/>
      <c r="T470" s="107"/>
      <c r="U470" s="107"/>
      <c r="V470" s="107"/>
      <c r="W470" s="107"/>
      <c r="X470" s="107"/>
      <c r="Y470" s="107"/>
      <c r="Z470" s="107"/>
      <c r="AA470" s="107"/>
    </row>
    <row r="471">
      <c r="A471" s="140"/>
      <c r="B471" s="140"/>
      <c r="C471" s="140"/>
      <c r="D471" s="140"/>
      <c r="E471" s="107"/>
      <c r="F471" s="140"/>
      <c r="G471" s="140"/>
      <c r="H471" s="140"/>
      <c r="I471" s="140"/>
      <c r="J471" s="140"/>
      <c r="K471" s="140"/>
      <c r="L471" s="107"/>
      <c r="M471" s="107"/>
      <c r="N471" s="107"/>
      <c r="O471" s="107"/>
      <c r="P471" s="107"/>
      <c r="Q471" s="107"/>
      <c r="R471" s="107"/>
      <c r="S471" s="107"/>
      <c r="T471" s="107"/>
      <c r="U471" s="107"/>
      <c r="V471" s="107"/>
      <c r="W471" s="107"/>
      <c r="X471" s="107"/>
      <c r="Y471" s="107"/>
      <c r="Z471" s="107"/>
      <c r="AA471" s="107"/>
    </row>
    <row r="472">
      <c r="A472" s="140"/>
      <c r="B472" s="140"/>
      <c r="C472" s="140"/>
      <c r="D472" s="140"/>
      <c r="E472" s="107"/>
      <c r="F472" s="140"/>
      <c r="G472" s="140"/>
      <c r="H472" s="140"/>
      <c r="I472" s="140"/>
      <c r="J472" s="140"/>
      <c r="K472" s="140"/>
      <c r="L472" s="107"/>
      <c r="M472" s="107"/>
      <c r="N472" s="107"/>
      <c r="O472" s="107"/>
      <c r="P472" s="107"/>
      <c r="Q472" s="107"/>
      <c r="R472" s="107"/>
      <c r="S472" s="107"/>
      <c r="T472" s="107"/>
      <c r="U472" s="107"/>
      <c r="V472" s="107"/>
      <c r="W472" s="107"/>
      <c r="X472" s="107"/>
      <c r="Y472" s="107"/>
      <c r="Z472" s="107"/>
      <c r="AA472" s="107"/>
    </row>
    <row r="473">
      <c r="A473" s="140"/>
      <c r="B473" s="140"/>
      <c r="C473" s="140"/>
      <c r="D473" s="140"/>
      <c r="E473" s="107"/>
      <c r="F473" s="140"/>
      <c r="G473" s="140"/>
      <c r="H473" s="140"/>
      <c r="I473" s="140"/>
      <c r="J473" s="140"/>
      <c r="K473" s="140"/>
      <c r="L473" s="107"/>
      <c r="M473" s="107"/>
      <c r="N473" s="107"/>
      <c r="O473" s="107"/>
      <c r="P473" s="107"/>
      <c r="Q473" s="107"/>
      <c r="R473" s="107"/>
      <c r="S473" s="107"/>
      <c r="T473" s="107"/>
      <c r="U473" s="107"/>
      <c r="V473" s="107"/>
      <c r="W473" s="107"/>
      <c r="X473" s="107"/>
      <c r="Y473" s="107"/>
      <c r="Z473" s="107"/>
      <c r="AA473" s="107"/>
    </row>
    <row r="474">
      <c r="A474" s="140"/>
      <c r="B474" s="140"/>
      <c r="C474" s="140"/>
      <c r="D474" s="140"/>
      <c r="E474" s="107"/>
      <c r="F474" s="140"/>
      <c r="G474" s="140"/>
      <c r="H474" s="140"/>
      <c r="I474" s="140"/>
      <c r="J474" s="140"/>
      <c r="K474" s="140"/>
      <c r="L474" s="107"/>
      <c r="M474" s="107"/>
      <c r="N474" s="107"/>
      <c r="O474" s="107"/>
      <c r="P474" s="107"/>
      <c r="Q474" s="107"/>
      <c r="R474" s="107"/>
      <c r="S474" s="107"/>
      <c r="T474" s="107"/>
      <c r="U474" s="107"/>
      <c r="V474" s="107"/>
      <c r="W474" s="107"/>
      <c r="X474" s="107"/>
      <c r="Y474" s="107"/>
      <c r="Z474" s="107"/>
      <c r="AA474" s="107"/>
    </row>
    <row r="475">
      <c r="A475" s="140"/>
      <c r="B475" s="140"/>
      <c r="C475" s="140"/>
      <c r="D475" s="140"/>
      <c r="E475" s="107"/>
      <c r="F475" s="140"/>
      <c r="G475" s="140"/>
      <c r="H475" s="140"/>
      <c r="I475" s="140"/>
      <c r="J475" s="140"/>
      <c r="K475" s="140"/>
      <c r="L475" s="107"/>
      <c r="M475" s="107"/>
      <c r="N475" s="107"/>
      <c r="O475" s="107"/>
      <c r="P475" s="107"/>
      <c r="Q475" s="107"/>
      <c r="R475" s="107"/>
      <c r="S475" s="107"/>
      <c r="T475" s="107"/>
      <c r="U475" s="107"/>
      <c r="V475" s="107"/>
      <c r="W475" s="107"/>
      <c r="X475" s="107"/>
      <c r="Y475" s="107"/>
      <c r="Z475" s="107"/>
      <c r="AA475" s="107"/>
    </row>
    <row r="476">
      <c r="A476" s="140"/>
      <c r="B476" s="140"/>
      <c r="C476" s="140"/>
      <c r="D476" s="140"/>
      <c r="E476" s="107"/>
      <c r="F476" s="140"/>
      <c r="G476" s="140"/>
      <c r="H476" s="140"/>
      <c r="I476" s="140"/>
      <c r="J476" s="140"/>
      <c r="K476" s="140"/>
      <c r="L476" s="107"/>
      <c r="M476" s="107"/>
      <c r="N476" s="107"/>
      <c r="O476" s="107"/>
      <c r="P476" s="107"/>
      <c r="Q476" s="107"/>
      <c r="R476" s="107"/>
      <c r="S476" s="107"/>
      <c r="T476" s="107"/>
      <c r="U476" s="107"/>
      <c r="V476" s="107"/>
      <c r="W476" s="107"/>
      <c r="X476" s="107"/>
      <c r="Y476" s="107"/>
      <c r="Z476" s="107"/>
      <c r="AA476" s="107"/>
    </row>
    <row r="477">
      <c r="A477" s="140"/>
      <c r="B477" s="140"/>
      <c r="C477" s="140"/>
      <c r="D477" s="140"/>
      <c r="E477" s="107"/>
      <c r="F477" s="140"/>
      <c r="G477" s="140"/>
      <c r="H477" s="140"/>
      <c r="I477" s="140"/>
      <c r="J477" s="140"/>
      <c r="K477" s="140"/>
      <c r="L477" s="107"/>
      <c r="M477" s="107"/>
      <c r="N477" s="107"/>
      <c r="O477" s="107"/>
      <c r="P477" s="107"/>
      <c r="Q477" s="107"/>
      <c r="R477" s="107"/>
      <c r="S477" s="107"/>
      <c r="T477" s="107"/>
      <c r="U477" s="107"/>
      <c r="V477" s="107"/>
      <c r="W477" s="107"/>
      <c r="X477" s="107"/>
      <c r="Y477" s="107"/>
      <c r="Z477" s="107"/>
      <c r="AA477" s="107"/>
    </row>
    <row r="478">
      <c r="A478" s="140"/>
      <c r="B478" s="140"/>
      <c r="C478" s="140"/>
      <c r="D478" s="140"/>
      <c r="E478" s="107"/>
      <c r="F478" s="140"/>
      <c r="G478" s="140"/>
      <c r="H478" s="140"/>
      <c r="I478" s="140"/>
      <c r="J478" s="140"/>
      <c r="K478" s="140"/>
      <c r="L478" s="107"/>
      <c r="M478" s="107"/>
      <c r="N478" s="107"/>
      <c r="O478" s="107"/>
      <c r="P478" s="107"/>
      <c r="Q478" s="107"/>
      <c r="R478" s="107"/>
      <c r="S478" s="107"/>
      <c r="T478" s="107"/>
      <c r="U478" s="107"/>
      <c r="V478" s="107"/>
      <c r="W478" s="107"/>
      <c r="X478" s="107"/>
      <c r="Y478" s="107"/>
      <c r="Z478" s="107"/>
      <c r="AA478" s="107"/>
    </row>
    <row r="479">
      <c r="A479" s="140"/>
      <c r="B479" s="140"/>
      <c r="C479" s="140"/>
      <c r="D479" s="140"/>
      <c r="E479" s="107"/>
      <c r="F479" s="140"/>
      <c r="G479" s="140"/>
      <c r="H479" s="140"/>
      <c r="I479" s="140"/>
      <c r="J479" s="140"/>
      <c r="K479" s="140"/>
      <c r="L479" s="107"/>
      <c r="M479" s="107"/>
      <c r="N479" s="107"/>
      <c r="O479" s="107"/>
      <c r="P479" s="107"/>
      <c r="Q479" s="107"/>
      <c r="R479" s="107"/>
      <c r="S479" s="107"/>
      <c r="T479" s="107"/>
      <c r="U479" s="107"/>
      <c r="V479" s="107"/>
      <c r="W479" s="107"/>
      <c r="X479" s="107"/>
      <c r="Y479" s="107"/>
      <c r="Z479" s="107"/>
      <c r="AA479" s="107"/>
    </row>
    <row r="480">
      <c r="A480" s="140"/>
      <c r="B480" s="140"/>
      <c r="C480" s="140"/>
      <c r="D480" s="140"/>
      <c r="E480" s="107"/>
      <c r="F480" s="140"/>
      <c r="G480" s="140"/>
      <c r="H480" s="140"/>
      <c r="I480" s="140"/>
      <c r="J480" s="140"/>
      <c r="K480" s="140"/>
      <c r="L480" s="107"/>
      <c r="M480" s="107"/>
      <c r="N480" s="107"/>
      <c r="O480" s="107"/>
      <c r="P480" s="107"/>
      <c r="Q480" s="107"/>
      <c r="R480" s="107"/>
      <c r="S480" s="107"/>
      <c r="T480" s="107"/>
      <c r="U480" s="107"/>
      <c r="V480" s="107"/>
      <c r="W480" s="107"/>
      <c r="X480" s="107"/>
      <c r="Y480" s="107"/>
      <c r="Z480" s="107"/>
      <c r="AA480" s="107"/>
    </row>
    <row r="481">
      <c r="A481" s="140"/>
      <c r="B481" s="140"/>
      <c r="C481" s="140"/>
      <c r="D481" s="140"/>
      <c r="E481" s="107"/>
      <c r="F481" s="140"/>
      <c r="G481" s="140"/>
      <c r="H481" s="140"/>
      <c r="I481" s="140"/>
      <c r="J481" s="140"/>
      <c r="K481" s="140"/>
      <c r="L481" s="107"/>
      <c r="M481" s="107"/>
      <c r="N481" s="107"/>
      <c r="O481" s="107"/>
      <c r="P481" s="107"/>
      <c r="Q481" s="107"/>
      <c r="R481" s="107"/>
      <c r="S481" s="107"/>
      <c r="T481" s="107"/>
      <c r="U481" s="107"/>
      <c r="V481" s="107"/>
      <c r="W481" s="107"/>
      <c r="X481" s="107"/>
      <c r="Y481" s="107"/>
      <c r="Z481" s="107"/>
      <c r="AA481" s="107"/>
    </row>
    <row r="482">
      <c r="A482" s="140"/>
      <c r="B482" s="140"/>
      <c r="C482" s="140"/>
      <c r="D482" s="140"/>
      <c r="E482" s="107"/>
      <c r="F482" s="140"/>
      <c r="G482" s="140"/>
      <c r="H482" s="140"/>
      <c r="I482" s="140"/>
      <c r="J482" s="140"/>
      <c r="K482" s="140"/>
      <c r="L482" s="107"/>
      <c r="M482" s="107"/>
      <c r="N482" s="107"/>
      <c r="O482" s="107"/>
      <c r="P482" s="107"/>
      <c r="Q482" s="107"/>
      <c r="R482" s="107"/>
      <c r="S482" s="107"/>
      <c r="T482" s="107"/>
      <c r="U482" s="107"/>
      <c r="V482" s="107"/>
      <c r="W482" s="107"/>
      <c r="X482" s="107"/>
      <c r="Y482" s="107"/>
      <c r="Z482" s="107"/>
      <c r="AA482" s="107"/>
    </row>
    <row r="483">
      <c r="A483" s="140"/>
      <c r="B483" s="140"/>
      <c r="C483" s="140"/>
      <c r="D483" s="140"/>
      <c r="E483" s="107"/>
      <c r="F483" s="140"/>
      <c r="G483" s="140"/>
      <c r="H483" s="140"/>
      <c r="I483" s="140"/>
      <c r="J483" s="140"/>
      <c r="K483" s="140"/>
      <c r="L483" s="107"/>
      <c r="M483" s="107"/>
      <c r="N483" s="107"/>
      <c r="O483" s="107"/>
      <c r="P483" s="107"/>
      <c r="Q483" s="107"/>
      <c r="R483" s="107"/>
      <c r="S483" s="107"/>
      <c r="T483" s="107"/>
      <c r="U483" s="107"/>
      <c r="V483" s="107"/>
      <c r="W483" s="107"/>
      <c r="X483" s="107"/>
      <c r="Y483" s="107"/>
      <c r="Z483" s="107"/>
      <c r="AA483" s="107"/>
    </row>
    <row r="484">
      <c r="A484" s="140"/>
      <c r="B484" s="140"/>
      <c r="C484" s="140"/>
      <c r="D484" s="140"/>
      <c r="E484" s="107"/>
      <c r="F484" s="140"/>
      <c r="G484" s="140"/>
      <c r="H484" s="140"/>
      <c r="I484" s="140"/>
      <c r="J484" s="140"/>
      <c r="K484" s="140"/>
      <c r="L484" s="107"/>
      <c r="M484" s="107"/>
      <c r="N484" s="107"/>
      <c r="O484" s="107"/>
      <c r="P484" s="107"/>
      <c r="Q484" s="107"/>
      <c r="R484" s="107"/>
      <c r="S484" s="107"/>
      <c r="T484" s="107"/>
      <c r="U484" s="107"/>
      <c r="V484" s="107"/>
      <c r="W484" s="107"/>
      <c r="X484" s="107"/>
      <c r="Y484" s="107"/>
      <c r="Z484" s="107"/>
      <c r="AA484" s="107"/>
    </row>
    <row r="485">
      <c r="A485" s="140"/>
      <c r="B485" s="140"/>
      <c r="C485" s="140"/>
      <c r="D485" s="140"/>
      <c r="E485" s="107"/>
      <c r="F485" s="140"/>
      <c r="G485" s="140"/>
      <c r="H485" s="140"/>
      <c r="I485" s="140"/>
      <c r="J485" s="140"/>
      <c r="K485" s="140"/>
      <c r="L485" s="107"/>
      <c r="M485" s="107"/>
      <c r="N485" s="107"/>
      <c r="O485" s="107"/>
      <c r="P485" s="107"/>
      <c r="Q485" s="107"/>
      <c r="R485" s="107"/>
      <c r="S485" s="107"/>
      <c r="T485" s="107"/>
      <c r="U485" s="107"/>
      <c r="V485" s="107"/>
      <c r="W485" s="107"/>
      <c r="X485" s="107"/>
      <c r="Y485" s="107"/>
      <c r="Z485" s="107"/>
      <c r="AA485" s="107"/>
    </row>
    <row r="486">
      <c r="A486" s="140"/>
      <c r="B486" s="140"/>
      <c r="C486" s="140"/>
      <c r="D486" s="140"/>
      <c r="E486" s="107"/>
      <c r="F486" s="140"/>
      <c r="G486" s="140"/>
      <c r="H486" s="140"/>
      <c r="I486" s="140"/>
      <c r="J486" s="140"/>
      <c r="K486" s="140"/>
      <c r="L486" s="107"/>
      <c r="M486" s="107"/>
      <c r="N486" s="107"/>
      <c r="O486" s="107"/>
      <c r="P486" s="107"/>
      <c r="Q486" s="107"/>
      <c r="R486" s="107"/>
      <c r="S486" s="107"/>
      <c r="T486" s="107"/>
      <c r="U486" s="107"/>
      <c r="V486" s="107"/>
      <c r="W486" s="107"/>
      <c r="X486" s="107"/>
      <c r="Y486" s="107"/>
      <c r="Z486" s="107"/>
      <c r="AA486" s="107"/>
    </row>
    <row r="487">
      <c r="A487" s="140"/>
      <c r="B487" s="140"/>
      <c r="C487" s="140"/>
      <c r="D487" s="140"/>
      <c r="E487" s="107"/>
      <c r="F487" s="140"/>
      <c r="G487" s="140"/>
      <c r="H487" s="140"/>
      <c r="I487" s="140"/>
      <c r="J487" s="140"/>
      <c r="K487" s="140"/>
      <c r="L487" s="107"/>
      <c r="M487" s="107"/>
      <c r="N487" s="107"/>
      <c r="O487" s="107"/>
      <c r="P487" s="107"/>
      <c r="Q487" s="107"/>
      <c r="R487" s="107"/>
      <c r="S487" s="107"/>
      <c r="T487" s="107"/>
      <c r="U487" s="107"/>
      <c r="V487" s="107"/>
      <c r="W487" s="107"/>
      <c r="X487" s="107"/>
      <c r="Y487" s="107"/>
      <c r="Z487" s="107"/>
      <c r="AA487" s="107"/>
    </row>
    <row r="488">
      <c r="A488" s="140"/>
      <c r="B488" s="140"/>
      <c r="C488" s="140"/>
      <c r="D488" s="140"/>
      <c r="E488" s="107"/>
      <c r="F488" s="140"/>
      <c r="G488" s="140"/>
      <c r="H488" s="140"/>
      <c r="I488" s="140"/>
      <c r="J488" s="140"/>
      <c r="K488" s="140"/>
      <c r="L488" s="107"/>
      <c r="M488" s="107"/>
      <c r="N488" s="107"/>
      <c r="O488" s="107"/>
      <c r="P488" s="107"/>
      <c r="Q488" s="107"/>
      <c r="R488" s="107"/>
      <c r="S488" s="107"/>
      <c r="T488" s="107"/>
      <c r="U488" s="107"/>
      <c r="V488" s="107"/>
      <c r="W488" s="107"/>
      <c r="X488" s="107"/>
      <c r="Y488" s="107"/>
      <c r="Z488" s="107"/>
      <c r="AA488" s="107"/>
    </row>
    <row r="489">
      <c r="A489" s="140"/>
      <c r="B489" s="140"/>
      <c r="C489" s="140"/>
      <c r="D489" s="140"/>
      <c r="E489" s="107"/>
      <c r="F489" s="140"/>
      <c r="G489" s="140"/>
      <c r="H489" s="140"/>
      <c r="I489" s="140"/>
      <c r="J489" s="140"/>
      <c r="K489" s="140"/>
      <c r="L489" s="107"/>
      <c r="M489" s="107"/>
      <c r="N489" s="107"/>
      <c r="O489" s="107"/>
      <c r="P489" s="107"/>
      <c r="Q489" s="107"/>
      <c r="R489" s="107"/>
      <c r="S489" s="107"/>
      <c r="T489" s="107"/>
      <c r="U489" s="107"/>
      <c r="V489" s="107"/>
      <c r="W489" s="107"/>
      <c r="X489" s="107"/>
      <c r="Y489" s="107"/>
      <c r="Z489" s="107"/>
      <c r="AA489" s="107"/>
    </row>
    <row r="490">
      <c r="A490" s="140"/>
      <c r="B490" s="140"/>
      <c r="C490" s="140"/>
      <c r="D490" s="140"/>
      <c r="E490" s="107"/>
      <c r="F490" s="140"/>
      <c r="G490" s="140"/>
      <c r="H490" s="140"/>
      <c r="I490" s="140"/>
      <c r="J490" s="140"/>
      <c r="K490" s="140"/>
      <c r="L490" s="107"/>
      <c r="M490" s="107"/>
      <c r="N490" s="107"/>
      <c r="O490" s="107"/>
      <c r="P490" s="107"/>
      <c r="Q490" s="107"/>
      <c r="R490" s="107"/>
      <c r="S490" s="107"/>
      <c r="T490" s="107"/>
      <c r="U490" s="107"/>
      <c r="V490" s="107"/>
      <c r="W490" s="107"/>
      <c r="X490" s="107"/>
      <c r="Y490" s="107"/>
      <c r="Z490" s="107"/>
      <c r="AA490" s="107"/>
    </row>
    <row r="491">
      <c r="A491" s="140"/>
      <c r="B491" s="140"/>
      <c r="C491" s="140"/>
      <c r="D491" s="140"/>
      <c r="E491" s="107"/>
      <c r="F491" s="140"/>
      <c r="G491" s="140"/>
      <c r="H491" s="140"/>
      <c r="I491" s="140"/>
      <c r="J491" s="140"/>
      <c r="K491" s="140"/>
      <c r="L491" s="107"/>
      <c r="M491" s="107"/>
      <c r="N491" s="107"/>
      <c r="O491" s="107"/>
      <c r="P491" s="107"/>
      <c r="Q491" s="107"/>
      <c r="R491" s="107"/>
      <c r="S491" s="107"/>
      <c r="T491" s="107"/>
      <c r="U491" s="107"/>
      <c r="V491" s="107"/>
      <c r="W491" s="107"/>
      <c r="X491" s="107"/>
      <c r="Y491" s="107"/>
      <c r="Z491" s="107"/>
      <c r="AA491" s="107"/>
    </row>
    <row r="492">
      <c r="A492" s="140"/>
      <c r="B492" s="140"/>
      <c r="C492" s="140"/>
      <c r="D492" s="140"/>
      <c r="E492" s="107"/>
      <c r="F492" s="140"/>
      <c r="G492" s="140"/>
      <c r="H492" s="140"/>
      <c r="I492" s="140"/>
      <c r="J492" s="140"/>
      <c r="K492" s="140"/>
      <c r="L492" s="107"/>
      <c r="M492" s="107"/>
      <c r="N492" s="107"/>
      <c r="O492" s="107"/>
      <c r="P492" s="107"/>
      <c r="Q492" s="107"/>
      <c r="R492" s="107"/>
      <c r="S492" s="107"/>
      <c r="T492" s="107"/>
      <c r="U492" s="107"/>
      <c r="V492" s="107"/>
      <c r="W492" s="107"/>
      <c r="X492" s="107"/>
      <c r="Y492" s="107"/>
      <c r="Z492" s="107"/>
      <c r="AA492" s="107"/>
    </row>
    <row r="493">
      <c r="A493" s="140"/>
      <c r="B493" s="140"/>
      <c r="C493" s="140"/>
      <c r="D493" s="140"/>
      <c r="E493" s="107"/>
      <c r="F493" s="140"/>
      <c r="G493" s="140"/>
      <c r="H493" s="140"/>
      <c r="I493" s="140"/>
      <c r="J493" s="140"/>
      <c r="K493" s="140"/>
      <c r="L493" s="107"/>
      <c r="M493" s="107"/>
      <c r="N493" s="107"/>
      <c r="O493" s="107"/>
      <c r="P493" s="107"/>
      <c r="Q493" s="107"/>
      <c r="R493" s="107"/>
      <c r="S493" s="107"/>
      <c r="T493" s="107"/>
      <c r="U493" s="107"/>
      <c r="V493" s="107"/>
      <c r="W493" s="107"/>
      <c r="X493" s="107"/>
      <c r="Y493" s="107"/>
      <c r="Z493" s="107"/>
      <c r="AA493" s="107"/>
    </row>
    <row r="494">
      <c r="A494" s="140"/>
      <c r="B494" s="140"/>
      <c r="C494" s="140"/>
      <c r="D494" s="140"/>
      <c r="E494" s="107"/>
      <c r="F494" s="140"/>
      <c r="G494" s="140"/>
      <c r="H494" s="140"/>
      <c r="I494" s="140"/>
      <c r="J494" s="140"/>
      <c r="K494" s="140"/>
      <c r="L494" s="107"/>
      <c r="M494" s="107"/>
      <c r="N494" s="107"/>
      <c r="O494" s="107"/>
      <c r="P494" s="107"/>
      <c r="Q494" s="107"/>
      <c r="R494" s="107"/>
      <c r="S494" s="107"/>
      <c r="T494" s="107"/>
      <c r="U494" s="107"/>
      <c r="V494" s="107"/>
      <c r="W494" s="107"/>
      <c r="X494" s="107"/>
      <c r="Y494" s="107"/>
      <c r="Z494" s="107"/>
      <c r="AA494" s="107"/>
    </row>
    <row r="495">
      <c r="A495" s="140"/>
      <c r="B495" s="140"/>
      <c r="C495" s="140"/>
      <c r="D495" s="140"/>
      <c r="E495" s="107"/>
      <c r="F495" s="140"/>
      <c r="G495" s="140"/>
      <c r="H495" s="140"/>
      <c r="I495" s="140"/>
      <c r="J495" s="140"/>
      <c r="K495" s="140"/>
      <c r="L495" s="107"/>
      <c r="M495" s="107"/>
      <c r="N495" s="107"/>
      <c r="O495" s="107"/>
      <c r="P495" s="107"/>
      <c r="Q495" s="107"/>
      <c r="R495" s="107"/>
      <c r="S495" s="107"/>
      <c r="T495" s="107"/>
      <c r="U495" s="107"/>
      <c r="V495" s="107"/>
      <c r="W495" s="107"/>
      <c r="X495" s="107"/>
      <c r="Y495" s="107"/>
      <c r="Z495" s="107"/>
      <c r="AA495" s="107"/>
    </row>
    <row r="496">
      <c r="A496" s="140"/>
      <c r="B496" s="140"/>
      <c r="C496" s="140"/>
      <c r="D496" s="140"/>
      <c r="E496" s="107"/>
      <c r="F496" s="140"/>
      <c r="G496" s="140"/>
      <c r="H496" s="140"/>
      <c r="I496" s="140"/>
      <c r="J496" s="140"/>
      <c r="K496" s="140"/>
      <c r="L496" s="107"/>
      <c r="M496" s="107"/>
      <c r="N496" s="140"/>
      <c r="O496" s="140"/>
      <c r="P496" s="140"/>
      <c r="Q496" s="140"/>
      <c r="R496" s="107"/>
      <c r="S496" s="107"/>
      <c r="T496" s="107"/>
      <c r="U496" s="107"/>
      <c r="V496" s="107"/>
      <c r="W496" s="107"/>
      <c r="X496" s="107"/>
      <c r="Y496" s="107"/>
      <c r="Z496" s="107"/>
      <c r="AA496" s="107"/>
    </row>
    <row r="497">
      <c r="A497" s="140"/>
      <c r="B497" s="140"/>
      <c r="C497" s="140"/>
      <c r="D497" s="140"/>
      <c r="E497" s="107"/>
      <c r="F497" s="140"/>
      <c r="G497" s="140"/>
      <c r="H497" s="140"/>
      <c r="I497" s="140"/>
      <c r="J497" s="140"/>
      <c r="K497" s="140"/>
      <c r="L497" s="107"/>
      <c r="M497" s="107"/>
      <c r="N497" s="140"/>
      <c r="O497" s="140"/>
      <c r="P497" s="140"/>
      <c r="Q497" s="140"/>
      <c r="R497" s="107"/>
      <c r="S497" s="107"/>
      <c r="T497" s="107"/>
      <c r="U497" s="107"/>
      <c r="V497" s="107"/>
      <c r="W497" s="107"/>
      <c r="X497" s="107"/>
      <c r="Y497" s="107"/>
      <c r="Z497" s="107"/>
      <c r="AA497" s="107"/>
    </row>
    <row r="498">
      <c r="A498" s="140"/>
      <c r="B498" s="140"/>
      <c r="C498" s="140"/>
      <c r="D498" s="140"/>
      <c r="E498" s="107"/>
      <c r="F498" s="140"/>
      <c r="G498" s="140"/>
      <c r="H498" s="140"/>
      <c r="I498" s="140"/>
      <c r="J498" s="140"/>
      <c r="K498" s="140"/>
      <c r="L498" s="107"/>
      <c r="M498" s="107"/>
      <c r="N498" s="140"/>
      <c r="O498" s="140"/>
      <c r="P498" s="140"/>
      <c r="Q498" s="140"/>
      <c r="R498" s="107"/>
      <c r="S498" s="107"/>
      <c r="T498" s="107"/>
      <c r="U498" s="107"/>
      <c r="V498" s="107"/>
      <c r="W498" s="107"/>
      <c r="X498" s="107"/>
      <c r="Y498" s="107"/>
      <c r="Z498" s="107"/>
      <c r="AA498" s="107"/>
    </row>
    <row r="499">
      <c r="A499" s="140"/>
      <c r="B499" s="140"/>
      <c r="C499" s="140"/>
      <c r="D499" s="140"/>
      <c r="E499" s="107"/>
      <c r="F499" s="140"/>
      <c r="G499" s="140"/>
      <c r="H499" s="140"/>
      <c r="I499" s="140"/>
      <c r="J499" s="140"/>
      <c r="K499" s="140"/>
      <c r="L499" s="107"/>
      <c r="M499" s="107"/>
      <c r="N499" s="107"/>
      <c r="O499" s="107"/>
      <c r="P499" s="107"/>
      <c r="Q499" s="107"/>
      <c r="R499" s="107"/>
      <c r="S499" s="107"/>
      <c r="T499" s="107"/>
      <c r="U499" s="107"/>
      <c r="V499" s="107"/>
      <c r="W499" s="107"/>
      <c r="X499" s="107"/>
      <c r="Y499" s="107"/>
      <c r="Z499" s="107"/>
      <c r="AA499" s="107"/>
    </row>
    <row r="500">
      <c r="A500" s="140"/>
      <c r="B500" s="140"/>
      <c r="C500" s="140"/>
      <c r="D500" s="140"/>
      <c r="E500" s="107"/>
      <c r="F500" s="140"/>
      <c r="G500" s="140"/>
      <c r="H500" s="140"/>
      <c r="I500" s="140"/>
      <c r="J500" s="140"/>
      <c r="K500" s="140"/>
      <c r="L500" s="107"/>
      <c r="M500" s="107"/>
      <c r="N500" s="107"/>
      <c r="O500" s="107"/>
      <c r="P500" s="107"/>
      <c r="Q500" s="107"/>
      <c r="R500" s="107"/>
      <c r="S500" s="107"/>
      <c r="T500" s="107"/>
      <c r="U500" s="107"/>
      <c r="V500" s="107"/>
      <c r="W500" s="107"/>
      <c r="X500" s="107"/>
      <c r="Y500" s="107"/>
      <c r="Z500" s="107"/>
      <c r="AA500" s="107"/>
    </row>
    <row r="501">
      <c r="A501" s="140"/>
      <c r="B501" s="140"/>
      <c r="C501" s="140"/>
      <c r="D501" s="140"/>
      <c r="E501" s="107"/>
      <c r="F501" s="140"/>
      <c r="G501" s="140"/>
      <c r="H501" s="140"/>
      <c r="I501" s="140"/>
      <c r="J501" s="140"/>
      <c r="K501" s="140"/>
      <c r="L501" s="107"/>
      <c r="M501" s="107"/>
      <c r="N501" s="107"/>
      <c r="O501" s="107"/>
      <c r="P501" s="107"/>
      <c r="Q501" s="107"/>
      <c r="R501" s="107"/>
      <c r="S501" s="107"/>
      <c r="T501" s="107"/>
      <c r="U501" s="107"/>
      <c r="V501" s="107"/>
      <c r="W501" s="107"/>
      <c r="X501" s="107"/>
      <c r="Y501" s="107"/>
      <c r="Z501" s="107"/>
      <c r="AA501" s="107"/>
    </row>
    <row r="502">
      <c r="A502" s="140"/>
      <c r="B502" s="140"/>
      <c r="C502" s="140"/>
      <c r="D502" s="140"/>
      <c r="E502" s="107"/>
      <c r="F502" s="140"/>
      <c r="G502" s="140"/>
      <c r="H502" s="140"/>
      <c r="I502" s="140"/>
      <c r="J502" s="140"/>
      <c r="K502" s="140"/>
      <c r="L502" s="107"/>
      <c r="M502" s="107"/>
      <c r="N502" s="107"/>
      <c r="O502" s="107"/>
      <c r="P502" s="107"/>
      <c r="Q502" s="107"/>
      <c r="R502" s="107"/>
      <c r="S502" s="107"/>
      <c r="T502" s="107"/>
      <c r="U502" s="107"/>
      <c r="V502" s="107"/>
      <c r="W502" s="107"/>
      <c r="X502" s="107"/>
      <c r="Y502" s="107"/>
      <c r="Z502" s="107"/>
      <c r="AA502" s="107"/>
    </row>
    <row r="503">
      <c r="A503" s="140"/>
      <c r="B503" s="140"/>
      <c r="C503" s="140"/>
      <c r="D503" s="140"/>
      <c r="E503" s="107"/>
      <c r="F503" s="140"/>
      <c r="G503" s="140"/>
      <c r="H503" s="140"/>
      <c r="I503" s="140"/>
      <c r="J503" s="140"/>
      <c r="K503" s="140"/>
      <c r="L503" s="107"/>
      <c r="M503" s="107"/>
      <c r="N503" s="107"/>
      <c r="O503" s="107"/>
      <c r="P503" s="107"/>
      <c r="Q503" s="107"/>
      <c r="R503" s="107"/>
      <c r="S503" s="107"/>
      <c r="T503" s="107"/>
      <c r="U503" s="107"/>
      <c r="V503" s="107"/>
      <c r="W503" s="107"/>
      <c r="X503" s="107"/>
      <c r="Y503" s="107"/>
      <c r="Z503" s="107"/>
      <c r="AA503" s="107"/>
    </row>
    <row r="504">
      <c r="A504" s="140"/>
      <c r="B504" s="140"/>
      <c r="C504" s="140"/>
      <c r="D504" s="140"/>
      <c r="E504" s="107"/>
      <c r="F504" s="140"/>
      <c r="G504" s="140"/>
      <c r="H504" s="140"/>
      <c r="I504" s="140"/>
      <c r="J504" s="140"/>
      <c r="K504" s="140"/>
      <c r="L504" s="107"/>
      <c r="M504" s="107"/>
      <c r="N504" s="107"/>
      <c r="O504" s="107"/>
      <c r="P504" s="107"/>
      <c r="Q504" s="107"/>
      <c r="R504" s="107"/>
      <c r="S504" s="107"/>
      <c r="T504" s="107"/>
      <c r="U504" s="107"/>
      <c r="V504" s="107"/>
      <c r="W504" s="107"/>
      <c r="X504" s="107"/>
      <c r="Y504" s="107"/>
      <c r="Z504" s="107"/>
      <c r="AA504" s="107"/>
    </row>
    <row r="50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row>
    <row r="506">
      <c r="A506" s="140"/>
      <c r="B506" s="140"/>
      <c r="C506" s="140"/>
      <c r="D506" s="140"/>
      <c r="E506" s="107"/>
      <c r="F506" s="140"/>
      <c r="G506" s="140"/>
      <c r="H506" s="140"/>
      <c r="I506" s="140"/>
      <c r="J506" s="140"/>
      <c r="K506" s="140"/>
      <c r="L506" s="107"/>
      <c r="M506" s="107"/>
      <c r="N506" s="107"/>
      <c r="O506" s="107"/>
      <c r="P506" s="107"/>
      <c r="Q506" s="107"/>
      <c r="R506" s="107"/>
      <c r="S506" s="107"/>
      <c r="T506" s="107"/>
      <c r="U506" s="107"/>
      <c r="V506" s="107"/>
      <c r="W506" s="107"/>
      <c r="X506" s="107"/>
      <c r="Y506" s="107"/>
      <c r="Z506" s="107"/>
      <c r="AA506" s="107"/>
    </row>
    <row r="507">
      <c r="A507" s="140"/>
      <c r="B507" s="140"/>
      <c r="C507" s="140"/>
      <c r="D507" s="140"/>
      <c r="E507" s="107"/>
      <c r="F507" s="140"/>
      <c r="G507" s="140"/>
      <c r="H507" s="140"/>
      <c r="I507" s="140"/>
      <c r="J507" s="140"/>
      <c r="K507" s="140"/>
      <c r="L507" s="107"/>
      <c r="M507" s="107"/>
      <c r="N507" s="107"/>
      <c r="O507" s="107"/>
      <c r="P507" s="107"/>
      <c r="Q507" s="107"/>
      <c r="R507" s="107"/>
      <c r="S507" s="107"/>
      <c r="T507" s="107"/>
      <c r="U507" s="107"/>
      <c r="V507" s="107"/>
      <c r="W507" s="107"/>
      <c r="X507" s="107"/>
      <c r="Y507" s="107"/>
      <c r="Z507" s="107"/>
      <c r="AA507" s="107"/>
    </row>
    <row r="508">
      <c r="A508" s="140"/>
      <c r="B508" s="140"/>
      <c r="C508" s="140"/>
      <c r="D508" s="140"/>
      <c r="E508" s="107"/>
      <c r="F508" s="140"/>
      <c r="G508" s="140"/>
      <c r="H508" s="140"/>
      <c r="I508" s="140"/>
      <c r="J508" s="140"/>
      <c r="K508" s="140"/>
      <c r="L508" s="107"/>
      <c r="M508" s="107"/>
      <c r="N508" s="107"/>
      <c r="O508" s="107"/>
      <c r="P508" s="107"/>
      <c r="Q508" s="107"/>
      <c r="R508" s="107"/>
      <c r="S508" s="107"/>
      <c r="T508" s="107"/>
      <c r="U508" s="107"/>
      <c r="V508" s="107"/>
      <c r="W508" s="107"/>
      <c r="X508" s="107"/>
      <c r="Y508" s="107"/>
      <c r="Z508" s="107"/>
      <c r="AA508" s="107"/>
    </row>
    <row r="509">
      <c r="A509" s="140"/>
      <c r="B509" s="140"/>
      <c r="C509" s="140"/>
      <c r="D509" s="140"/>
      <c r="E509" s="107"/>
      <c r="F509" s="140"/>
      <c r="G509" s="140"/>
      <c r="H509" s="140"/>
      <c r="I509" s="140"/>
      <c r="J509" s="140"/>
      <c r="K509" s="140"/>
      <c r="L509" s="107"/>
      <c r="M509" s="107"/>
      <c r="N509" s="107"/>
      <c r="O509" s="107"/>
      <c r="P509" s="107"/>
      <c r="Q509" s="107"/>
      <c r="R509" s="107"/>
      <c r="S509" s="107"/>
      <c r="T509" s="107"/>
      <c r="U509" s="107"/>
      <c r="V509" s="107"/>
      <c r="W509" s="107"/>
      <c r="X509" s="107"/>
      <c r="Y509" s="107"/>
      <c r="Z509" s="107"/>
      <c r="AA509" s="107"/>
    </row>
    <row r="510">
      <c r="A510" s="140"/>
      <c r="B510" s="140"/>
      <c r="C510" s="140"/>
      <c r="D510" s="140"/>
      <c r="E510" s="107"/>
      <c r="F510" s="140"/>
      <c r="G510" s="140"/>
      <c r="H510" s="140"/>
      <c r="I510" s="140"/>
      <c r="J510" s="140"/>
      <c r="K510" s="140"/>
      <c r="L510" s="140"/>
      <c r="M510" s="107"/>
      <c r="N510" s="107"/>
      <c r="O510" s="107"/>
      <c r="P510" s="107"/>
      <c r="Q510" s="107"/>
      <c r="R510" s="107"/>
      <c r="S510" s="107"/>
      <c r="T510" s="107"/>
      <c r="U510" s="107"/>
      <c r="V510" s="107"/>
      <c r="W510" s="107"/>
      <c r="X510" s="107"/>
      <c r="Y510" s="107"/>
      <c r="Z510" s="107"/>
      <c r="AA510" s="107"/>
    </row>
    <row r="511">
      <c r="A511" s="140"/>
      <c r="B511" s="140"/>
      <c r="C511" s="140"/>
      <c r="D511" s="140"/>
      <c r="E511" s="107"/>
      <c r="F511" s="140"/>
      <c r="G511" s="140"/>
      <c r="H511" s="140"/>
      <c r="I511" s="140"/>
      <c r="J511" s="140"/>
      <c r="K511" s="140"/>
      <c r="L511" s="140"/>
      <c r="M511" s="107"/>
      <c r="N511" s="107"/>
      <c r="O511" s="107"/>
      <c r="P511" s="107"/>
      <c r="Q511" s="107"/>
      <c r="R511" s="107"/>
      <c r="S511" s="107"/>
      <c r="T511" s="107"/>
      <c r="U511" s="107"/>
      <c r="V511" s="107"/>
      <c r="W511" s="107"/>
      <c r="X511" s="107"/>
      <c r="Y511" s="107"/>
      <c r="Z511" s="107"/>
      <c r="AA511" s="107"/>
    </row>
    <row r="512">
      <c r="A512" s="140"/>
      <c r="B512" s="140"/>
      <c r="C512" s="140"/>
      <c r="D512" s="140"/>
      <c r="E512" s="107"/>
      <c r="F512" s="140"/>
      <c r="G512" s="140"/>
      <c r="H512" s="140"/>
      <c r="I512" s="140"/>
      <c r="J512" s="140"/>
      <c r="K512" s="140"/>
      <c r="L512" s="140"/>
      <c r="M512" s="107"/>
      <c r="N512" s="107"/>
      <c r="O512" s="107"/>
      <c r="P512" s="107"/>
      <c r="Q512" s="107"/>
      <c r="R512" s="107"/>
      <c r="S512" s="107"/>
      <c r="T512" s="107"/>
      <c r="U512" s="107"/>
      <c r="V512" s="107"/>
      <c r="W512" s="107"/>
      <c r="X512" s="107"/>
      <c r="Y512" s="107"/>
      <c r="Z512" s="107"/>
      <c r="AA512" s="107"/>
    </row>
    <row r="513">
      <c r="A513" s="140"/>
      <c r="B513" s="140"/>
      <c r="C513" s="140"/>
      <c r="D513" s="140"/>
      <c r="E513" s="107"/>
      <c r="F513" s="140"/>
      <c r="G513" s="140"/>
      <c r="H513" s="140"/>
      <c r="I513" s="140"/>
      <c r="J513" s="140"/>
      <c r="K513" s="140"/>
      <c r="L513" s="107"/>
      <c r="M513" s="107"/>
      <c r="N513" s="107"/>
      <c r="O513" s="107"/>
      <c r="P513" s="107"/>
      <c r="Q513" s="107"/>
      <c r="R513" s="107"/>
      <c r="S513" s="107"/>
      <c r="T513" s="107"/>
      <c r="U513" s="107"/>
      <c r="V513" s="107"/>
      <c r="W513" s="107"/>
      <c r="X513" s="107"/>
      <c r="Y513" s="107"/>
      <c r="Z513" s="107"/>
      <c r="AA513" s="107"/>
    </row>
    <row r="514">
      <c r="A514" s="140"/>
      <c r="B514" s="140"/>
      <c r="C514" s="140"/>
      <c r="D514" s="140"/>
      <c r="E514" s="107"/>
      <c r="F514" s="140"/>
      <c r="G514" s="140"/>
      <c r="H514" s="140"/>
      <c r="I514" s="140"/>
      <c r="J514" s="140"/>
      <c r="K514" s="140"/>
      <c r="L514" s="107"/>
      <c r="M514" s="107"/>
      <c r="N514" s="107"/>
      <c r="O514" s="107"/>
      <c r="P514" s="107"/>
      <c r="Q514" s="107"/>
      <c r="R514" s="107"/>
      <c r="S514" s="107"/>
      <c r="T514" s="107"/>
      <c r="U514" s="107"/>
      <c r="V514" s="107"/>
      <c r="W514" s="107"/>
      <c r="X514" s="107"/>
      <c r="Y514" s="107"/>
      <c r="Z514" s="107"/>
      <c r="AA514" s="107"/>
    </row>
    <row r="515">
      <c r="A515" s="140"/>
      <c r="B515" s="140"/>
      <c r="C515" s="140"/>
      <c r="D515" s="140"/>
      <c r="E515" s="107"/>
      <c r="F515" s="140"/>
      <c r="G515" s="140"/>
      <c r="H515" s="140"/>
      <c r="I515" s="140"/>
      <c r="J515" s="140"/>
      <c r="K515" s="140"/>
      <c r="L515" s="107"/>
      <c r="M515" s="107"/>
      <c r="N515" s="107"/>
      <c r="O515" s="107"/>
      <c r="P515" s="107"/>
      <c r="Q515" s="107"/>
      <c r="R515" s="107"/>
      <c r="S515" s="107"/>
      <c r="T515" s="107"/>
      <c r="U515" s="107"/>
      <c r="V515" s="107"/>
      <c r="W515" s="107"/>
      <c r="X515" s="107"/>
      <c r="Y515" s="107"/>
      <c r="Z515" s="107"/>
      <c r="AA515" s="107"/>
    </row>
    <row r="516">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row>
    <row r="517">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row>
    <row r="518">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row>
    <row r="519">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row>
    <row r="520">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row>
    <row r="52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row>
    <row r="52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row>
    <row r="523">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row>
    <row r="524">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row>
    <row r="52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row>
    <row r="526">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row>
    <row r="527">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row>
    <row r="528">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row>
    <row r="529">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row>
    <row r="530">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row>
    <row r="53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row>
    <row r="53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row>
    <row r="533">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row>
    <row r="534">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row>
    <row r="53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row>
    <row r="536">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row>
    <row r="537">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row>
    <row r="538">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row>
    <row r="539">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row>
    <row r="540">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row>
    <row r="54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row>
    <row r="54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row>
    <row r="543">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row>
    <row r="544">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row>
    <row r="54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row>
    <row r="546">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row>
    <row r="547">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row>
    <row r="548">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row>
    <row r="549">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row>
    <row r="550">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row>
    <row r="55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row>
    <row r="55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row>
    <row r="553">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row>
    <row r="554">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row>
    <row r="55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row>
    <row r="556">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row>
    <row r="557">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row>
    <row r="558">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row>
    <row r="559">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row>
    <row r="560">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row>
    <row r="56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row>
    <row r="56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row>
    <row r="563">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row>
    <row r="564">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row>
    <row r="56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row>
    <row r="566">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row>
    <row r="567">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row>
    <row r="568">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row>
    <row r="569">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row>
    <row r="570">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row>
    <row r="57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row>
    <row r="57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row>
    <row r="573">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row>
    <row r="574">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row>
    <row r="57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row>
    <row r="576">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row>
    <row r="577">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row>
    <row r="578">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row>
    <row r="579">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row>
    <row r="580">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row>
    <row r="58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row>
    <row r="58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row>
    <row r="583">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row>
    <row r="584">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row>
    <row r="58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row>
    <row r="586">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row>
    <row r="587">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row>
    <row r="588">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row>
    <row r="589">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row>
    <row r="590">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row>
    <row r="59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row>
    <row r="59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row>
    <row r="593">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row>
    <row r="594">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row>
    <row r="59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row>
    <row r="596">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row>
    <row r="597">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row>
    <row r="598">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row>
    <row r="599">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row>
    <row r="600">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row>
    <row r="60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row>
    <row r="6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row>
    <row r="603">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row>
    <row r="604">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row>
    <row r="60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row>
    <row r="606">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row>
    <row r="607">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row>
    <row r="608">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row>
    <row r="609">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row>
    <row r="610">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row>
    <row r="61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row>
    <row r="61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row>
    <row r="613">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row>
    <row r="614">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row>
    <row r="61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row>
    <row r="616">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row>
    <row r="617">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row>
    <row r="618">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row>
    <row r="619">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row>
    <row r="620">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row>
    <row r="62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row>
    <row r="62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row>
    <row r="623">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row>
    <row r="624">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row>
    <row r="62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row>
    <row r="626">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row>
    <row r="627">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row>
    <row r="628">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row>
    <row r="629">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row>
    <row r="630">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row>
    <row r="63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row>
    <row r="63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row>
    <row r="633">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row>
    <row r="634">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row>
    <row r="63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row>
    <row r="636">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row>
    <row r="637">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row>
    <row r="638">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row>
    <row r="639">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row>
    <row r="640">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row>
    <row r="64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row>
    <row r="64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row>
    <row r="643">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row>
    <row r="644">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row>
    <row r="64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row>
    <row r="646">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row>
    <row r="647">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row>
    <row r="648">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row>
    <row r="649">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row>
    <row r="650">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row>
    <row r="65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row>
    <row r="65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row>
    <row r="653">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row>
    <row r="654">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row>
    <row r="65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row>
    <row r="656">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row>
    <row r="657">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row>
    <row r="658">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row>
    <row r="659">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row>
    <row r="660">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row>
    <row r="66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row>
    <row r="66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row>
    <row r="663">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row>
    <row r="664">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row>
    <row r="66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row>
    <row r="666">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row>
    <row r="667">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row>
    <row r="668">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row>
    <row r="669">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row>
    <row r="670">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row>
    <row r="67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row>
    <row r="67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row>
    <row r="673">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row>
    <row r="674">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row>
    <row r="67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row>
    <row r="676">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row>
    <row r="677">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row>
    <row r="678">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row>
    <row r="679">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row>
    <row r="680">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row>
    <row r="68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row>
    <row r="68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row>
    <row r="683">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row>
    <row r="684">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row>
    <row r="68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row>
    <row r="686">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row>
    <row r="687">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row>
    <row r="688">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row>
    <row r="689">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row>
    <row r="690">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row>
    <row r="69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row>
    <row r="69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row>
    <row r="693">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row>
    <row r="694">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row>
    <row r="69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row>
    <row r="696">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row>
    <row r="697">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row>
    <row r="698">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row>
    <row r="699">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row>
    <row r="700">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row>
    <row r="70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row>
    <row r="7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row>
    <row r="703">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row>
    <row r="704">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row>
    <row r="70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row>
    <row r="706">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row>
    <row r="707">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row>
    <row r="708">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row>
    <row r="709">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row>
    <row r="710">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row>
    <row r="71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row>
    <row r="71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row>
    <row r="713">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row>
    <row r="714">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row>
    <row r="71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row>
    <row r="716">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row>
    <row r="717">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row>
    <row r="718">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row>
    <row r="719">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row>
    <row r="720">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row>
    <row r="72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row>
    <row r="72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row>
    <row r="723">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row>
    <row r="724">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row>
    <row r="72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row>
    <row r="726">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row>
    <row r="727">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row>
    <row r="728">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row>
    <row r="729">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row>
    <row r="730">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row>
    <row r="73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row>
    <row r="73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row>
    <row r="733">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row>
    <row r="734">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row>
    <row r="73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row>
    <row r="736">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row>
    <row r="737">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row>
    <row r="738">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row>
    <row r="739">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row>
    <row r="740">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row>
    <row r="74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row>
    <row r="74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row>
    <row r="743">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row>
    <row r="744">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row>
    <row r="74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row>
    <row r="746">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row>
    <row r="747">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row>
    <row r="748">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row>
    <row r="749">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row>
    <row r="750">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row>
    <row r="75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row>
    <row r="75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row>
    <row r="753">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row>
    <row r="754">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row>
    <row r="75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row>
    <row r="756">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row>
    <row r="757">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row>
    <row r="758">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row>
    <row r="759">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row>
    <row r="760">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row>
    <row r="76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row>
    <row r="76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row>
    <row r="763">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row>
    <row r="764">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row>
    <row r="76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row>
    <row r="766">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row>
    <row r="767">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row>
    <row r="768">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row>
    <row r="769">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row>
    <row r="770">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row>
    <row r="77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row>
    <row r="77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row>
    <row r="773">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row>
    <row r="774">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row>
    <row r="77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row>
    <row r="776">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row>
    <row r="777">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row>
    <row r="778">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row>
    <row r="779">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row>
    <row r="780">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row>
    <row r="78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row>
    <row r="78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row>
    <row r="783">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row>
    <row r="784">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row>
    <row r="78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row>
    <row r="786">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row>
    <row r="787">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row>
    <row r="788">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row>
    <row r="789">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row>
    <row r="790">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row>
    <row r="79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row>
    <row r="79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row>
    <row r="793">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row>
    <row r="794">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row>
    <row r="79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row>
    <row r="796">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row>
    <row r="797">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row>
    <row r="798">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row>
    <row r="799">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row>
    <row r="800">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row>
    <row r="80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row>
    <row r="8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row>
    <row r="803">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row>
    <row r="804">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row>
    <row r="80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row>
    <row r="806">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row>
    <row r="807">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row>
    <row r="808">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row>
    <row r="809">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row>
    <row r="810">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row>
    <row r="81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row>
    <row r="81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row>
    <row r="813">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row>
    <row r="814">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row>
    <row r="8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row>
    <row r="816">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row>
    <row r="817">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row>
    <row r="818">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row>
    <row r="819">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row>
    <row r="820">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row>
    <row r="82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row>
    <row r="82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row>
    <row r="823">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row>
    <row r="824">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row>
    <row r="82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row>
    <row r="826">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row>
    <row r="827">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row>
    <row r="828">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row>
    <row r="829">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row>
    <row r="830">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row>
    <row r="83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row>
    <row r="83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row>
    <row r="833">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row>
    <row r="834">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row>
    <row r="83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row>
    <row r="836">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row>
    <row r="837">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row>
    <row r="838">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row>
    <row r="839">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row>
    <row r="840">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row>
    <row r="84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row>
    <row r="84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row>
    <row r="843">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row>
    <row r="844">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row>
    <row r="84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row>
    <row r="846">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row>
    <row r="847">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row>
    <row r="848">
      <c r="A848" s="142"/>
      <c r="B848" s="142"/>
      <c r="C848" s="143"/>
      <c r="D848" s="143"/>
      <c r="E848" s="143"/>
      <c r="F848" s="143"/>
      <c r="G848" s="142"/>
      <c r="H848" s="142"/>
      <c r="I848" s="143"/>
      <c r="J848" s="142"/>
      <c r="K848" s="142"/>
      <c r="L848" s="142"/>
      <c r="M848" s="143"/>
      <c r="N848" s="143"/>
      <c r="O848" s="143"/>
      <c r="P848" s="143"/>
      <c r="Q848" s="143"/>
      <c r="R848" s="143"/>
      <c r="S848" s="143"/>
      <c r="T848" s="143"/>
      <c r="U848" s="143"/>
      <c r="V848" s="143"/>
      <c r="W848" s="143"/>
      <c r="X848" s="143"/>
      <c r="Y848" s="143"/>
      <c r="Z848" s="143"/>
      <c r="AA848" s="143"/>
    </row>
    <row r="849">
      <c r="A849" s="142"/>
      <c r="B849" s="142"/>
      <c r="C849" s="143"/>
      <c r="D849" s="143"/>
      <c r="E849" s="143"/>
      <c r="F849" s="143"/>
      <c r="G849" s="142"/>
      <c r="H849" s="142"/>
      <c r="I849" s="143"/>
      <c r="J849" s="142"/>
      <c r="K849" s="142"/>
      <c r="L849" s="142"/>
      <c r="M849" s="143"/>
      <c r="N849" s="143"/>
      <c r="O849" s="143"/>
      <c r="P849" s="143"/>
      <c r="Q849" s="143"/>
      <c r="R849" s="143"/>
      <c r="S849" s="143"/>
      <c r="T849" s="143"/>
      <c r="U849" s="143"/>
      <c r="V849" s="143"/>
      <c r="W849" s="143"/>
      <c r="X849" s="143"/>
      <c r="Y849" s="143"/>
      <c r="Z849" s="143"/>
      <c r="AA849" s="143"/>
    </row>
    <row r="850">
      <c r="A850" s="142"/>
      <c r="B850" s="142"/>
      <c r="C850" s="143"/>
      <c r="D850" s="143"/>
      <c r="E850" s="143"/>
      <c r="F850" s="143"/>
      <c r="G850" s="142"/>
      <c r="H850" s="142"/>
      <c r="I850" s="143"/>
      <c r="J850" s="142"/>
      <c r="K850" s="142"/>
      <c r="L850" s="142"/>
      <c r="M850" s="143"/>
      <c r="N850" s="143"/>
      <c r="O850" s="143"/>
      <c r="P850" s="143"/>
      <c r="Q850" s="143"/>
      <c r="R850" s="143"/>
      <c r="S850" s="143"/>
      <c r="T850" s="143"/>
      <c r="U850" s="143"/>
      <c r="V850" s="143"/>
      <c r="W850" s="143"/>
      <c r="X850" s="143"/>
      <c r="Y850" s="143"/>
      <c r="Z850" s="143"/>
      <c r="AA850" s="143"/>
    </row>
    <row r="851">
      <c r="A851" s="142"/>
      <c r="B851" s="142"/>
      <c r="C851" s="143"/>
      <c r="D851" s="143"/>
      <c r="E851" s="143"/>
      <c r="F851" s="143"/>
      <c r="G851" s="142"/>
      <c r="H851" s="142"/>
      <c r="I851" s="143"/>
      <c r="J851" s="142"/>
      <c r="K851" s="142"/>
      <c r="L851" s="142"/>
      <c r="M851" s="143"/>
      <c r="N851" s="143"/>
      <c r="O851" s="143"/>
      <c r="P851" s="143"/>
      <c r="Q851" s="143"/>
      <c r="R851" s="143"/>
      <c r="S851" s="143"/>
      <c r="T851" s="143"/>
      <c r="U851" s="143"/>
      <c r="V851" s="143"/>
      <c r="W851" s="143"/>
      <c r="X851" s="143"/>
      <c r="Y851" s="143"/>
      <c r="Z851" s="143"/>
      <c r="AA851" s="143"/>
    </row>
    <row r="852">
      <c r="A852" s="142"/>
      <c r="B852" s="142"/>
      <c r="C852" s="143"/>
      <c r="D852" s="143"/>
      <c r="E852" s="143"/>
      <c r="F852" s="143"/>
      <c r="G852" s="142"/>
      <c r="H852" s="142"/>
      <c r="I852" s="143"/>
      <c r="J852" s="142"/>
      <c r="K852" s="142"/>
      <c r="L852" s="142"/>
      <c r="M852" s="143"/>
      <c r="N852" s="143"/>
      <c r="O852" s="143"/>
      <c r="P852" s="143"/>
      <c r="Q852" s="143"/>
      <c r="R852" s="143"/>
      <c r="S852" s="143"/>
      <c r="T852" s="143"/>
      <c r="U852" s="143"/>
      <c r="V852" s="143"/>
      <c r="W852" s="143"/>
      <c r="X852" s="143"/>
      <c r="Y852" s="143"/>
      <c r="Z852" s="143"/>
      <c r="AA852" s="143"/>
    </row>
    <row r="853">
      <c r="A853" s="142"/>
      <c r="B853" s="142"/>
      <c r="C853" s="143"/>
      <c r="D853" s="143"/>
      <c r="E853" s="143"/>
      <c r="F853" s="143"/>
      <c r="G853" s="142"/>
      <c r="H853" s="142"/>
      <c r="I853" s="143"/>
      <c r="J853" s="142"/>
      <c r="K853" s="142"/>
      <c r="L853" s="142"/>
      <c r="M853" s="143"/>
      <c r="N853" s="143"/>
      <c r="O853" s="143"/>
      <c r="P853" s="143"/>
      <c r="Q853" s="143"/>
      <c r="R853" s="143"/>
      <c r="S853" s="143"/>
      <c r="T853" s="143"/>
      <c r="U853" s="143"/>
      <c r="V853" s="143"/>
      <c r="W853" s="143"/>
      <c r="X853" s="143"/>
      <c r="Y853" s="143"/>
      <c r="Z853" s="143"/>
      <c r="AA853" s="143"/>
    </row>
    <row r="854">
      <c r="A854" s="142"/>
      <c r="B854" s="142"/>
      <c r="C854" s="143"/>
      <c r="D854" s="143"/>
      <c r="E854" s="143"/>
      <c r="F854" s="143"/>
      <c r="G854" s="142"/>
      <c r="H854" s="142"/>
      <c r="I854" s="143"/>
      <c r="J854" s="142"/>
      <c r="K854" s="142"/>
      <c r="L854" s="142"/>
      <c r="M854" s="143"/>
      <c r="N854" s="143"/>
      <c r="O854" s="143"/>
      <c r="P854" s="143"/>
      <c r="Q854" s="143"/>
      <c r="R854" s="143"/>
      <c r="S854" s="143"/>
      <c r="T854" s="143"/>
      <c r="U854" s="143"/>
      <c r="V854" s="143"/>
      <c r="W854" s="143"/>
      <c r="X854" s="143"/>
      <c r="Y854" s="143"/>
      <c r="Z854" s="143"/>
      <c r="AA854" s="143"/>
    </row>
    <row r="855">
      <c r="A855" s="142"/>
      <c r="B855" s="142"/>
      <c r="C855" s="143"/>
      <c r="D855" s="143"/>
      <c r="E855" s="143"/>
      <c r="F855" s="143"/>
      <c r="G855" s="142"/>
      <c r="H855" s="142"/>
      <c r="I855" s="143"/>
      <c r="J855" s="142"/>
      <c r="K855" s="142"/>
      <c r="L855" s="142"/>
      <c r="M855" s="143"/>
      <c r="N855" s="143"/>
      <c r="O855" s="143"/>
      <c r="P855" s="143"/>
      <c r="Q855" s="143"/>
      <c r="R855" s="143"/>
      <c r="S855" s="143"/>
      <c r="T855" s="143"/>
      <c r="U855" s="143"/>
      <c r="V855" s="143"/>
      <c r="W855" s="143"/>
      <c r="X855" s="143"/>
      <c r="Y855" s="143"/>
      <c r="Z855" s="143"/>
      <c r="AA855" s="143"/>
    </row>
    <row r="856">
      <c r="A856" s="142"/>
      <c r="B856" s="142"/>
      <c r="C856" s="143"/>
      <c r="D856" s="143"/>
      <c r="E856" s="143"/>
      <c r="F856" s="143"/>
      <c r="G856" s="142"/>
      <c r="H856" s="142"/>
      <c r="I856" s="143"/>
      <c r="J856" s="142"/>
      <c r="K856" s="142"/>
      <c r="L856" s="142"/>
      <c r="M856" s="143"/>
      <c r="N856" s="143"/>
      <c r="O856" s="143"/>
      <c r="P856" s="143"/>
      <c r="Q856" s="143"/>
      <c r="R856" s="143"/>
      <c r="S856" s="143"/>
      <c r="T856" s="143"/>
      <c r="U856" s="143"/>
      <c r="V856" s="143"/>
      <c r="W856" s="143"/>
      <c r="X856" s="143"/>
      <c r="Y856" s="143"/>
      <c r="Z856" s="143"/>
      <c r="AA856" s="143"/>
    </row>
    <row r="857">
      <c r="A857" s="142"/>
      <c r="B857" s="142"/>
      <c r="C857" s="143"/>
      <c r="D857" s="143"/>
      <c r="E857" s="143"/>
      <c r="F857" s="143"/>
      <c r="G857" s="142"/>
      <c r="H857" s="142"/>
      <c r="I857" s="143"/>
      <c r="J857" s="142"/>
      <c r="K857" s="142"/>
      <c r="L857" s="142"/>
      <c r="M857" s="143"/>
      <c r="N857" s="143"/>
      <c r="O857" s="143"/>
      <c r="P857" s="143"/>
      <c r="Q857" s="143"/>
      <c r="R857" s="143"/>
      <c r="S857" s="143"/>
      <c r="T857" s="143"/>
      <c r="U857" s="143"/>
      <c r="V857" s="143"/>
      <c r="W857" s="143"/>
      <c r="X857" s="143"/>
      <c r="Y857" s="143"/>
      <c r="Z857" s="143"/>
      <c r="AA857" s="143"/>
    </row>
    <row r="858">
      <c r="A858" s="142"/>
      <c r="B858" s="142"/>
      <c r="C858" s="143"/>
      <c r="D858" s="143"/>
      <c r="E858" s="143"/>
      <c r="F858" s="143"/>
      <c r="G858" s="142"/>
      <c r="H858" s="142"/>
      <c r="I858" s="143"/>
      <c r="J858" s="142"/>
      <c r="K858" s="142"/>
      <c r="L858" s="142"/>
      <c r="M858" s="143"/>
      <c r="N858" s="143"/>
      <c r="O858" s="143"/>
      <c r="P858" s="143"/>
      <c r="Q858" s="143"/>
      <c r="R858" s="143"/>
      <c r="S858" s="143"/>
      <c r="T858" s="143"/>
      <c r="U858" s="143"/>
      <c r="V858" s="143"/>
      <c r="W858" s="143"/>
      <c r="X858" s="143"/>
      <c r="Y858" s="143"/>
      <c r="Z858" s="143"/>
      <c r="AA858" s="143"/>
    </row>
    <row r="859">
      <c r="A859" s="142"/>
      <c r="B859" s="142"/>
      <c r="C859" s="143"/>
      <c r="D859" s="143"/>
      <c r="E859" s="143"/>
      <c r="F859" s="143"/>
      <c r="G859" s="142"/>
      <c r="H859" s="142"/>
      <c r="I859" s="143"/>
      <c r="J859" s="142"/>
      <c r="K859" s="142"/>
      <c r="L859" s="142"/>
      <c r="M859" s="143"/>
      <c r="N859" s="143"/>
      <c r="O859" s="143"/>
      <c r="P859" s="143"/>
      <c r="Q859" s="143"/>
      <c r="R859" s="143"/>
      <c r="S859" s="143"/>
      <c r="T859" s="143"/>
      <c r="U859" s="143"/>
      <c r="V859" s="143"/>
      <c r="W859" s="143"/>
      <c r="X859" s="143"/>
      <c r="Y859" s="143"/>
      <c r="Z859" s="143"/>
      <c r="AA859" s="143"/>
    </row>
    <row r="860">
      <c r="A860" s="142"/>
      <c r="B860" s="142"/>
      <c r="C860" s="143"/>
      <c r="D860" s="143"/>
      <c r="E860" s="143"/>
      <c r="F860" s="143"/>
      <c r="G860" s="142"/>
      <c r="H860" s="142"/>
      <c r="I860" s="143"/>
      <c r="J860" s="142"/>
      <c r="K860" s="142"/>
      <c r="L860" s="142"/>
      <c r="M860" s="143"/>
      <c r="N860" s="143"/>
      <c r="O860" s="143"/>
      <c r="P860" s="143"/>
      <c r="Q860" s="143"/>
      <c r="R860" s="143"/>
      <c r="S860" s="143"/>
      <c r="T860" s="143"/>
      <c r="U860" s="143"/>
      <c r="V860" s="143"/>
      <c r="W860" s="143"/>
      <c r="X860" s="143"/>
      <c r="Y860" s="143"/>
      <c r="Z860" s="143"/>
      <c r="AA860" s="143"/>
    </row>
    <row r="861">
      <c r="A861" s="142"/>
      <c r="B861" s="142"/>
      <c r="C861" s="143"/>
      <c r="D861" s="143"/>
      <c r="E861" s="143"/>
      <c r="F861" s="143"/>
      <c r="G861" s="142"/>
      <c r="H861" s="142"/>
      <c r="I861" s="143"/>
      <c r="J861" s="142"/>
      <c r="K861" s="142"/>
      <c r="L861" s="142"/>
      <c r="M861" s="143"/>
      <c r="N861" s="143"/>
      <c r="O861" s="143"/>
      <c r="P861" s="143"/>
      <c r="Q861" s="143"/>
      <c r="R861" s="143"/>
      <c r="S861" s="143"/>
      <c r="T861" s="143"/>
      <c r="U861" s="143"/>
      <c r="V861" s="143"/>
      <c r="W861" s="143"/>
      <c r="X861" s="143"/>
      <c r="Y861" s="143"/>
      <c r="Z861" s="143"/>
      <c r="AA861" s="143"/>
    </row>
    <row r="862">
      <c r="A862" s="142"/>
      <c r="B862" s="142"/>
      <c r="C862" s="143"/>
      <c r="D862" s="143"/>
      <c r="E862" s="143"/>
      <c r="F862" s="143"/>
      <c r="G862" s="142"/>
      <c r="H862" s="142"/>
      <c r="I862" s="143"/>
      <c r="J862" s="142"/>
      <c r="K862" s="142"/>
      <c r="L862" s="142"/>
      <c r="M862" s="143"/>
      <c r="N862" s="143"/>
      <c r="O862" s="143"/>
      <c r="P862" s="143"/>
      <c r="Q862" s="143"/>
      <c r="R862" s="143"/>
      <c r="S862" s="143"/>
      <c r="T862" s="143"/>
      <c r="U862" s="143"/>
      <c r="V862" s="143"/>
      <c r="W862" s="143"/>
      <c r="X862" s="143"/>
      <c r="Y862" s="143"/>
      <c r="Z862" s="143"/>
      <c r="AA862" s="143"/>
    </row>
    <row r="863">
      <c r="A863" s="142"/>
      <c r="B863" s="142"/>
      <c r="C863" s="143"/>
      <c r="D863" s="143"/>
      <c r="E863" s="143"/>
      <c r="F863" s="143"/>
      <c r="G863" s="142"/>
      <c r="H863" s="142"/>
      <c r="I863" s="143"/>
      <c r="J863" s="142"/>
      <c r="K863" s="142"/>
      <c r="L863" s="142"/>
      <c r="M863" s="143"/>
      <c r="N863" s="143"/>
      <c r="O863" s="143"/>
      <c r="P863" s="143"/>
      <c r="Q863" s="143"/>
      <c r="R863" s="143"/>
      <c r="S863" s="143"/>
      <c r="T863" s="143"/>
      <c r="U863" s="143"/>
      <c r="V863" s="143"/>
      <c r="W863" s="143"/>
      <c r="X863" s="143"/>
      <c r="Y863" s="143"/>
      <c r="Z863" s="143"/>
      <c r="AA863" s="143"/>
    </row>
    <row r="864">
      <c r="A864" s="142"/>
      <c r="B864" s="142"/>
      <c r="C864" s="143"/>
      <c r="D864" s="143"/>
      <c r="E864" s="143"/>
      <c r="F864" s="143"/>
      <c r="G864" s="142"/>
      <c r="H864" s="142"/>
      <c r="I864" s="143"/>
      <c r="J864" s="142"/>
      <c r="K864" s="142"/>
      <c r="L864" s="142"/>
      <c r="M864" s="143"/>
      <c r="N864" s="143"/>
      <c r="O864" s="143"/>
      <c r="P864" s="143"/>
      <c r="Q864" s="143"/>
      <c r="R864" s="143"/>
      <c r="S864" s="143"/>
      <c r="T864" s="143"/>
      <c r="U864" s="143"/>
      <c r="V864" s="143"/>
      <c r="W864" s="143"/>
      <c r="X864" s="143"/>
      <c r="Y864" s="143"/>
      <c r="Z864" s="143"/>
      <c r="AA864" s="143"/>
    </row>
    <row r="865">
      <c r="A865" s="142"/>
      <c r="B865" s="142"/>
      <c r="C865" s="143"/>
      <c r="D865" s="143"/>
      <c r="E865" s="143"/>
      <c r="F865" s="143"/>
      <c r="G865" s="142"/>
      <c r="H865" s="142"/>
      <c r="I865" s="143"/>
      <c r="J865" s="142"/>
      <c r="K865" s="142"/>
      <c r="L865" s="142"/>
      <c r="M865" s="143"/>
      <c r="N865" s="143"/>
      <c r="O865" s="143"/>
      <c r="P865" s="143"/>
      <c r="Q865" s="143"/>
      <c r="R865" s="143"/>
      <c r="S865" s="143"/>
      <c r="T865" s="143"/>
      <c r="U865" s="143"/>
      <c r="V865" s="143"/>
      <c r="W865" s="143"/>
      <c r="X865" s="143"/>
      <c r="Y865" s="143"/>
      <c r="Z865" s="143"/>
      <c r="AA865" s="143"/>
    </row>
    <row r="866">
      <c r="A866" s="142"/>
      <c r="B866" s="142"/>
      <c r="C866" s="143"/>
      <c r="D866" s="143"/>
      <c r="E866" s="143"/>
      <c r="F866" s="143"/>
      <c r="G866" s="142"/>
      <c r="H866" s="142"/>
      <c r="I866" s="143"/>
      <c r="J866" s="142"/>
      <c r="K866" s="142"/>
      <c r="L866" s="142"/>
      <c r="M866" s="143"/>
      <c r="N866" s="143"/>
      <c r="O866" s="143"/>
      <c r="P866" s="143"/>
      <c r="Q866" s="143"/>
      <c r="R866" s="143"/>
      <c r="S866" s="143"/>
      <c r="T866" s="143"/>
      <c r="U866" s="143"/>
      <c r="V866" s="143"/>
      <c r="W866" s="143"/>
      <c r="X866" s="143"/>
      <c r="Y866" s="143"/>
      <c r="Z866" s="143"/>
      <c r="AA866" s="143"/>
    </row>
    <row r="867">
      <c r="A867" s="142"/>
      <c r="B867" s="142"/>
      <c r="C867" s="143"/>
      <c r="D867" s="143"/>
      <c r="E867" s="143"/>
      <c r="F867" s="143"/>
      <c r="G867" s="142"/>
      <c r="H867" s="142"/>
      <c r="I867" s="143"/>
      <c r="J867" s="142"/>
      <c r="K867" s="142"/>
      <c r="L867" s="142"/>
      <c r="M867" s="143"/>
      <c r="N867" s="143"/>
      <c r="O867" s="143"/>
      <c r="P867" s="143"/>
      <c r="Q867" s="143"/>
      <c r="R867" s="143"/>
      <c r="S867" s="143"/>
      <c r="T867" s="143"/>
      <c r="U867" s="143"/>
      <c r="V867" s="143"/>
      <c r="W867" s="143"/>
      <c r="X867" s="143"/>
      <c r="Y867" s="143"/>
      <c r="Z867" s="143"/>
      <c r="AA867" s="143"/>
    </row>
    <row r="868">
      <c r="A868" s="142"/>
      <c r="B868" s="142"/>
      <c r="C868" s="143"/>
      <c r="D868" s="143"/>
      <c r="E868" s="143"/>
      <c r="F868" s="143"/>
      <c r="G868" s="142"/>
      <c r="H868" s="142"/>
      <c r="I868" s="143"/>
      <c r="J868" s="142"/>
      <c r="K868" s="142"/>
      <c r="L868" s="142"/>
      <c r="M868" s="143"/>
      <c r="N868" s="143"/>
      <c r="O868" s="143"/>
      <c r="P868" s="143"/>
      <c r="Q868" s="143"/>
      <c r="R868" s="143"/>
      <c r="S868" s="143"/>
      <c r="T868" s="143"/>
      <c r="U868" s="143"/>
      <c r="V868" s="143"/>
      <c r="W868" s="143"/>
      <c r="X868" s="143"/>
      <c r="Y868" s="143"/>
      <c r="Z868" s="143"/>
      <c r="AA868" s="143"/>
    </row>
    <row r="869">
      <c r="A869" s="142"/>
      <c r="B869" s="142"/>
      <c r="C869" s="143"/>
      <c r="D869" s="143"/>
      <c r="E869" s="143"/>
      <c r="F869" s="143"/>
      <c r="G869" s="142"/>
      <c r="H869" s="142"/>
      <c r="I869" s="143"/>
      <c r="J869" s="142"/>
      <c r="K869" s="142"/>
      <c r="L869" s="142"/>
      <c r="M869" s="143"/>
      <c r="N869" s="143"/>
      <c r="O869" s="143"/>
      <c r="P869" s="143"/>
      <c r="Q869" s="143"/>
      <c r="R869" s="143"/>
      <c r="S869" s="143"/>
      <c r="T869" s="143"/>
      <c r="U869" s="143"/>
      <c r="V869" s="143"/>
      <c r="W869" s="143"/>
      <c r="X869" s="143"/>
      <c r="Y869" s="143"/>
      <c r="Z869" s="143"/>
      <c r="AA869" s="143"/>
    </row>
    <row r="870">
      <c r="A870" s="142"/>
      <c r="B870" s="142"/>
      <c r="C870" s="143"/>
      <c r="D870" s="143"/>
      <c r="E870" s="143"/>
      <c r="F870" s="143"/>
      <c r="G870" s="142"/>
      <c r="H870" s="142"/>
      <c r="I870" s="143"/>
      <c r="J870" s="142"/>
      <c r="K870" s="142"/>
      <c r="L870" s="142"/>
      <c r="M870" s="143"/>
      <c r="N870" s="143"/>
      <c r="O870" s="143"/>
      <c r="P870" s="143"/>
      <c r="Q870" s="143"/>
      <c r="R870" s="143"/>
      <c r="S870" s="143"/>
      <c r="T870" s="143"/>
      <c r="U870" s="143"/>
      <c r="V870" s="143"/>
      <c r="W870" s="143"/>
      <c r="X870" s="143"/>
      <c r="Y870" s="143"/>
      <c r="Z870" s="143"/>
      <c r="AA870" s="143"/>
    </row>
    <row r="871">
      <c r="A871" s="142"/>
      <c r="B871" s="142"/>
      <c r="C871" s="143"/>
      <c r="D871" s="143"/>
      <c r="E871" s="143"/>
      <c r="F871" s="143"/>
      <c r="G871" s="142"/>
      <c r="H871" s="142"/>
      <c r="I871" s="143"/>
      <c r="J871" s="142"/>
      <c r="K871" s="142"/>
      <c r="L871" s="142"/>
      <c r="M871" s="143"/>
      <c r="N871" s="143"/>
      <c r="O871" s="143"/>
      <c r="P871" s="143"/>
      <c r="Q871" s="143"/>
      <c r="R871" s="143"/>
      <c r="S871" s="143"/>
      <c r="T871" s="143"/>
      <c r="U871" s="143"/>
      <c r="V871" s="143"/>
      <c r="W871" s="143"/>
      <c r="X871" s="143"/>
      <c r="Y871" s="143"/>
      <c r="Z871" s="143"/>
      <c r="AA871" s="143"/>
    </row>
    <row r="872">
      <c r="A872" s="142"/>
      <c r="B872" s="142"/>
      <c r="C872" s="143"/>
      <c r="D872" s="143"/>
      <c r="E872" s="143"/>
      <c r="F872" s="143"/>
      <c r="G872" s="142"/>
      <c r="H872" s="142"/>
      <c r="I872" s="143"/>
      <c r="J872" s="142"/>
      <c r="K872" s="142"/>
      <c r="L872" s="142"/>
      <c r="M872" s="143"/>
      <c r="N872" s="143"/>
      <c r="O872" s="143"/>
      <c r="P872" s="143"/>
      <c r="Q872" s="143"/>
      <c r="R872" s="143"/>
      <c r="S872" s="143"/>
      <c r="T872" s="143"/>
      <c r="U872" s="143"/>
      <c r="V872" s="143"/>
      <c r="W872" s="143"/>
      <c r="X872" s="143"/>
      <c r="Y872" s="143"/>
      <c r="Z872" s="143"/>
      <c r="AA872" s="143"/>
    </row>
    <row r="873">
      <c r="A873" s="142"/>
      <c r="B873" s="142"/>
      <c r="C873" s="143"/>
      <c r="D873" s="143"/>
      <c r="E873" s="143"/>
      <c r="F873" s="143"/>
      <c r="G873" s="142"/>
      <c r="H873" s="142"/>
      <c r="I873" s="143"/>
      <c r="J873" s="142"/>
      <c r="K873" s="142"/>
      <c r="L873" s="142"/>
      <c r="M873" s="143"/>
      <c r="N873" s="143"/>
      <c r="O873" s="143"/>
      <c r="P873" s="143"/>
      <c r="Q873" s="143"/>
      <c r="R873" s="143"/>
      <c r="S873" s="143"/>
      <c r="T873" s="143"/>
      <c r="U873" s="143"/>
      <c r="V873" s="143"/>
      <c r="W873" s="143"/>
      <c r="X873" s="143"/>
      <c r="Y873" s="143"/>
      <c r="Z873" s="143"/>
      <c r="AA873" s="143"/>
    </row>
    <row r="874">
      <c r="A874" s="142"/>
      <c r="B874" s="142"/>
      <c r="C874" s="143"/>
      <c r="D874" s="143"/>
      <c r="E874" s="143"/>
      <c r="F874" s="143"/>
      <c r="G874" s="142"/>
      <c r="H874" s="142"/>
      <c r="I874" s="143"/>
      <c r="J874" s="142"/>
      <c r="K874" s="142"/>
      <c r="L874" s="142"/>
      <c r="M874" s="143"/>
      <c r="N874" s="143"/>
      <c r="O874" s="143"/>
      <c r="P874" s="143"/>
      <c r="Q874" s="143"/>
      <c r="R874" s="143"/>
      <c r="S874" s="143"/>
      <c r="T874" s="143"/>
      <c r="U874" s="143"/>
      <c r="V874" s="143"/>
      <c r="W874" s="143"/>
      <c r="X874" s="143"/>
      <c r="Y874" s="143"/>
      <c r="Z874" s="143"/>
      <c r="AA874" s="143"/>
    </row>
    <row r="875">
      <c r="A875" s="142"/>
      <c r="B875" s="142"/>
      <c r="C875" s="143"/>
      <c r="D875" s="143"/>
      <c r="E875" s="143"/>
      <c r="F875" s="143"/>
      <c r="G875" s="142"/>
      <c r="H875" s="142"/>
      <c r="I875" s="143"/>
      <c r="J875" s="142"/>
      <c r="K875" s="142"/>
      <c r="L875" s="142"/>
      <c r="M875" s="143"/>
      <c r="N875" s="143"/>
      <c r="O875" s="143"/>
      <c r="P875" s="143"/>
      <c r="Q875" s="143"/>
      <c r="R875" s="143"/>
      <c r="S875" s="143"/>
      <c r="T875" s="143"/>
      <c r="U875" s="143"/>
      <c r="V875" s="143"/>
      <c r="W875" s="143"/>
      <c r="X875" s="143"/>
      <c r="Y875" s="143"/>
      <c r="Z875" s="143"/>
      <c r="AA875" s="143"/>
    </row>
    <row r="876">
      <c r="A876" s="142"/>
      <c r="B876" s="142"/>
      <c r="C876" s="143"/>
      <c r="D876" s="143"/>
      <c r="E876" s="143"/>
      <c r="F876" s="143"/>
      <c r="G876" s="142"/>
      <c r="H876" s="142"/>
      <c r="I876" s="143"/>
      <c r="J876" s="142"/>
      <c r="K876" s="142"/>
      <c r="L876" s="142"/>
      <c r="M876" s="143"/>
      <c r="N876" s="143"/>
      <c r="O876" s="143"/>
      <c r="P876" s="143"/>
      <c r="Q876" s="143"/>
      <c r="R876" s="143"/>
      <c r="S876" s="143"/>
      <c r="T876" s="143"/>
      <c r="U876" s="143"/>
      <c r="V876" s="143"/>
      <c r="W876" s="143"/>
      <c r="X876" s="143"/>
      <c r="Y876" s="143"/>
      <c r="Z876" s="143"/>
      <c r="AA876" s="143"/>
    </row>
    <row r="877">
      <c r="A877" s="142"/>
      <c r="B877" s="142"/>
      <c r="C877" s="143"/>
      <c r="D877" s="143"/>
      <c r="E877" s="143"/>
      <c r="F877" s="143"/>
      <c r="G877" s="142"/>
      <c r="H877" s="142"/>
      <c r="I877" s="143"/>
      <c r="J877" s="142"/>
      <c r="K877" s="142"/>
      <c r="L877" s="142"/>
      <c r="M877" s="143"/>
      <c r="N877" s="143"/>
      <c r="O877" s="143"/>
      <c r="P877" s="143"/>
      <c r="Q877" s="143"/>
      <c r="R877" s="143"/>
      <c r="S877" s="143"/>
      <c r="T877" s="143"/>
      <c r="U877" s="143"/>
      <c r="V877" s="143"/>
      <c r="W877" s="143"/>
      <c r="X877" s="143"/>
      <c r="Y877" s="143"/>
      <c r="Z877" s="143"/>
      <c r="AA877" s="143"/>
    </row>
    <row r="878">
      <c r="A878" s="142"/>
      <c r="B878" s="142"/>
      <c r="C878" s="143"/>
      <c r="D878" s="143"/>
      <c r="E878" s="143"/>
      <c r="F878" s="143"/>
      <c r="G878" s="142"/>
      <c r="H878" s="142"/>
      <c r="I878" s="143"/>
      <c r="J878" s="142"/>
      <c r="K878" s="142"/>
      <c r="L878" s="142"/>
      <c r="M878" s="143"/>
      <c r="N878" s="143"/>
      <c r="O878" s="143"/>
      <c r="P878" s="143"/>
      <c r="Q878" s="143"/>
      <c r="R878" s="143"/>
      <c r="S878" s="143"/>
      <c r="T878" s="143"/>
      <c r="U878" s="143"/>
      <c r="V878" s="143"/>
      <c r="W878" s="143"/>
      <c r="X878" s="143"/>
      <c r="Y878" s="143"/>
      <c r="Z878" s="143"/>
      <c r="AA878" s="143"/>
    </row>
    <row r="879">
      <c r="A879" s="142"/>
      <c r="B879" s="142"/>
      <c r="C879" s="143"/>
      <c r="D879" s="143"/>
      <c r="E879" s="143"/>
      <c r="F879" s="143"/>
      <c r="G879" s="142"/>
      <c r="H879" s="142"/>
      <c r="I879" s="143"/>
      <c r="J879" s="142"/>
      <c r="K879" s="142"/>
      <c r="L879" s="142"/>
      <c r="M879" s="143"/>
      <c r="N879" s="143"/>
      <c r="O879" s="143"/>
      <c r="P879" s="143"/>
      <c r="Q879" s="143"/>
      <c r="R879" s="143"/>
      <c r="S879" s="143"/>
      <c r="T879" s="143"/>
      <c r="U879" s="143"/>
      <c r="V879" s="143"/>
      <c r="W879" s="143"/>
      <c r="X879" s="143"/>
      <c r="Y879" s="143"/>
      <c r="Z879" s="143"/>
      <c r="AA879" s="143"/>
    </row>
    <row r="880">
      <c r="A880" s="142"/>
      <c r="B880" s="142"/>
      <c r="C880" s="143"/>
      <c r="D880" s="143"/>
      <c r="E880" s="143"/>
      <c r="F880" s="143"/>
      <c r="G880" s="142"/>
      <c r="H880" s="142"/>
      <c r="I880" s="143"/>
      <c r="J880" s="142"/>
      <c r="K880" s="142"/>
      <c r="L880" s="142"/>
      <c r="M880" s="143"/>
      <c r="N880" s="143"/>
      <c r="O880" s="143"/>
      <c r="P880" s="143"/>
      <c r="Q880" s="143"/>
      <c r="R880" s="143"/>
      <c r="S880" s="143"/>
      <c r="T880" s="143"/>
      <c r="U880" s="143"/>
      <c r="V880" s="143"/>
      <c r="W880" s="143"/>
      <c r="X880" s="143"/>
      <c r="Y880" s="143"/>
      <c r="Z880" s="143"/>
      <c r="AA880" s="143"/>
    </row>
    <row r="881">
      <c r="A881" s="142"/>
      <c r="B881" s="142"/>
      <c r="C881" s="143"/>
      <c r="D881" s="143"/>
      <c r="E881" s="143"/>
      <c r="F881" s="143"/>
      <c r="G881" s="142"/>
      <c r="H881" s="142"/>
      <c r="I881" s="143"/>
      <c r="J881" s="142"/>
      <c r="K881" s="142"/>
      <c r="L881" s="142"/>
      <c r="M881" s="143"/>
      <c r="N881" s="143"/>
      <c r="O881" s="143"/>
      <c r="P881" s="143"/>
      <c r="Q881" s="143"/>
      <c r="R881" s="143"/>
      <c r="S881" s="143"/>
      <c r="T881" s="143"/>
      <c r="U881" s="143"/>
      <c r="V881" s="143"/>
      <c r="W881" s="143"/>
      <c r="X881" s="143"/>
      <c r="Y881" s="143"/>
      <c r="Z881" s="143"/>
      <c r="AA881" s="143"/>
    </row>
    <row r="882">
      <c r="A882" s="142"/>
      <c r="B882" s="142"/>
      <c r="C882" s="143"/>
      <c r="D882" s="143"/>
      <c r="E882" s="143"/>
      <c r="F882" s="143"/>
      <c r="G882" s="142"/>
      <c r="H882" s="142"/>
      <c r="I882" s="143"/>
      <c r="J882" s="142"/>
      <c r="K882" s="142"/>
      <c r="L882" s="142"/>
      <c r="M882" s="143"/>
      <c r="N882" s="143"/>
      <c r="O882" s="143"/>
      <c r="P882" s="143"/>
      <c r="Q882" s="143"/>
      <c r="R882" s="143"/>
      <c r="S882" s="143"/>
      <c r="T882" s="143"/>
      <c r="U882" s="143"/>
      <c r="V882" s="143"/>
      <c r="W882" s="143"/>
      <c r="X882" s="143"/>
      <c r="Y882" s="143"/>
      <c r="Z882" s="143"/>
      <c r="AA882" s="143"/>
    </row>
    <row r="883">
      <c r="A883" s="142"/>
      <c r="B883" s="142"/>
      <c r="C883" s="143"/>
      <c r="D883" s="143"/>
      <c r="E883" s="143"/>
      <c r="F883" s="143"/>
      <c r="G883" s="142"/>
      <c r="H883" s="142"/>
      <c r="I883" s="143"/>
      <c r="J883" s="142"/>
      <c r="K883" s="142"/>
      <c r="L883" s="142"/>
      <c r="M883" s="143"/>
      <c r="N883" s="143"/>
      <c r="O883" s="143"/>
      <c r="P883" s="143"/>
      <c r="Q883" s="143"/>
      <c r="R883" s="143"/>
      <c r="S883" s="143"/>
      <c r="T883" s="143"/>
      <c r="U883" s="143"/>
      <c r="V883" s="143"/>
      <c r="W883" s="143"/>
      <c r="X883" s="143"/>
      <c r="Y883" s="143"/>
      <c r="Z883" s="143"/>
      <c r="AA883" s="143"/>
    </row>
    <row r="884">
      <c r="A884" s="142"/>
      <c r="B884" s="142"/>
      <c r="C884" s="143"/>
      <c r="D884" s="143"/>
      <c r="E884" s="143"/>
      <c r="F884" s="143"/>
      <c r="G884" s="142"/>
      <c r="H884" s="142"/>
      <c r="I884" s="143"/>
      <c r="J884" s="142"/>
      <c r="K884" s="142"/>
      <c r="L884" s="142"/>
      <c r="M884" s="143"/>
      <c r="N884" s="143"/>
      <c r="O884" s="143"/>
      <c r="P884" s="143"/>
      <c r="Q884" s="143"/>
      <c r="R884" s="143"/>
      <c r="S884" s="143"/>
      <c r="T884" s="143"/>
      <c r="U884" s="143"/>
      <c r="V884" s="143"/>
      <c r="W884" s="143"/>
      <c r="X884" s="143"/>
      <c r="Y884" s="143"/>
      <c r="Z884" s="143"/>
      <c r="AA884" s="143"/>
    </row>
    <row r="885">
      <c r="A885" s="142"/>
      <c r="B885" s="142"/>
      <c r="C885" s="143"/>
      <c r="D885" s="143"/>
      <c r="E885" s="143"/>
      <c r="F885" s="143"/>
      <c r="G885" s="142"/>
      <c r="H885" s="142"/>
      <c r="I885" s="143"/>
      <c r="J885" s="142"/>
      <c r="K885" s="142"/>
      <c r="L885" s="142"/>
      <c r="M885" s="143"/>
      <c r="N885" s="143"/>
      <c r="O885" s="143"/>
      <c r="P885" s="143"/>
      <c r="Q885" s="143"/>
      <c r="R885" s="143"/>
      <c r="S885" s="143"/>
      <c r="T885" s="143"/>
      <c r="U885" s="143"/>
      <c r="V885" s="143"/>
      <c r="W885" s="143"/>
      <c r="X885" s="143"/>
      <c r="Y885" s="143"/>
      <c r="Z885" s="143"/>
      <c r="AA885" s="143"/>
    </row>
    <row r="886">
      <c r="A886" s="142"/>
      <c r="B886" s="142"/>
      <c r="C886" s="143"/>
      <c r="D886" s="143"/>
      <c r="E886" s="143"/>
      <c r="F886" s="143"/>
      <c r="G886" s="142"/>
      <c r="H886" s="142"/>
      <c r="I886" s="143"/>
      <c r="J886" s="142"/>
      <c r="K886" s="142"/>
      <c r="L886" s="142"/>
      <c r="M886" s="143"/>
      <c r="N886" s="143"/>
      <c r="O886" s="143"/>
      <c r="P886" s="143"/>
      <c r="Q886" s="143"/>
      <c r="R886" s="143"/>
      <c r="S886" s="143"/>
      <c r="T886" s="143"/>
      <c r="U886" s="143"/>
      <c r="V886" s="143"/>
      <c r="W886" s="143"/>
      <c r="X886" s="143"/>
      <c r="Y886" s="143"/>
      <c r="Z886" s="143"/>
      <c r="AA886" s="143"/>
    </row>
    <row r="887">
      <c r="A887" s="142"/>
      <c r="B887" s="142"/>
      <c r="C887" s="143"/>
      <c r="D887" s="143"/>
      <c r="E887" s="143"/>
      <c r="F887" s="143"/>
      <c r="G887" s="142"/>
      <c r="H887" s="142"/>
      <c r="I887" s="143"/>
      <c r="J887" s="142"/>
      <c r="K887" s="142"/>
      <c r="L887" s="142"/>
      <c r="M887" s="143"/>
      <c r="N887" s="143"/>
      <c r="O887" s="143"/>
      <c r="P887" s="143"/>
      <c r="Q887" s="143"/>
      <c r="R887" s="143"/>
      <c r="S887" s="143"/>
      <c r="T887" s="143"/>
      <c r="U887" s="143"/>
      <c r="V887" s="143"/>
      <c r="W887" s="143"/>
      <c r="X887" s="143"/>
      <c r="Y887" s="143"/>
      <c r="Z887" s="143"/>
      <c r="AA887" s="143"/>
    </row>
    <row r="888">
      <c r="A888" s="142"/>
      <c r="B888" s="142"/>
      <c r="C888" s="143"/>
      <c r="D888" s="143"/>
      <c r="E888" s="143"/>
      <c r="F888" s="143"/>
      <c r="G888" s="142"/>
      <c r="H888" s="142"/>
      <c r="I888" s="143"/>
      <c r="J888" s="142"/>
      <c r="K888" s="142"/>
      <c r="L888" s="142"/>
      <c r="M888" s="143"/>
      <c r="N888" s="143"/>
      <c r="O888" s="143"/>
      <c r="P888" s="143"/>
      <c r="Q888" s="143"/>
      <c r="R888" s="143"/>
      <c r="S888" s="143"/>
      <c r="T888" s="143"/>
      <c r="U888" s="143"/>
      <c r="V888" s="143"/>
      <c r="W888" s="143"/>
      <c r="X888" s="143"/>
      <c r="Y888" s="143"/>
      <c r="Z888" s="143"/>
      <c r="AA888" s="143"/>
    </row>
    <row r="889">
      <c r="A889" s="142"/>
      <c r="B889" s="142"/>
      <c r="C889" s="143"/>
      <c r="D889" s="143"/>
      <c r="E889" s="143"/>
      <c r="F889" s="143"/>
      <c r="G889" s="142"/>
      <c r="H889" s="142"/>
      <c r="I889" s="143"/>
      <c r="J889" s="142"/>
      <c r="K889" s="142"/>
      <c r="L889" s="142"/>
      <c r="M889" s="143"/>
      <c r="N889" s="143"/>
      <c r="O889" s="143"/>
      <c r="P889" s="143"/>
      <c r="Q889" s="143"/>
      <c r="R889" s="143"/>
      <c r="S889" s="143"/>
      <c r="T889" s="143"/>
      <c r="U889" s="143"/>
      <c r="V889" s="143"/>
      <c r="W889" s="143"/>
      <c r="X889" s="143"/>
      <c r="Y889" s="143"/>
      <c r="Z889" s="143"/>
      <c r="AA889" s="143"/>
    </row>
    <row r="890">
      <c r="A890" s="142"/>
      <c r="B890" s="142"/>
      <c r="C890" s="143"/>
      <c r="D890" s="143"/>
      <c r="E890" s="143"/>
      <c r="F890" s="143"/>
      <c r="G890" s="142"/>
      <c r="H890" s="142"/>
      <c r="I890" s="143"/>
      <c r="J890" s="142"/>
      <c r="K890" s="142"/>
      <c r="L890" s="142"/>
      <c r="M890" s="143"/>
      <c r="N890" s="143"/>
      <c r="O890" s="143"/>
      <c r="P890" s="143"/>
      <c r="Q890" s="143"/>
      <c r="R890" s="143"/>
      <c r="S890" s="143"/>
      <c r="T890" s="143"/>
      <c r="U890" s="143"/>
      <c r="V890" s="143"/>
      <c r="W890" s="143"/>
      <c r="X890" s="143"/>
      <c r="Y890" s="143"/>
      <c r="Z890" s="143"/>
      <c r="AA890" s="143"/>
    </row>
    <row r="891">
      <c r="A891" s="142"/>
      <c r="B891" s="142"/>
      <c r="C891" s="143"/>
      <c r="D891" s="143"/>
      <c r="E891" s="143"/>
      <c r="F891" s="143"/>
      <c r="G891" s="142"/>
      <c r="H891" s="142"/>
      <c r="I891" s="143"/>
      <c r="J891" s="142"/>
      <c r="K891" s="142"/>
      <c r="L891" s="142"/>
      <c r="M891" s="143"/>
      <c r="N891" s="143"/>
      <c r="O891" s="143"/>
      <c r="P891" s="143"/>
      <c r="Q891" s="143"/>
      <c r="R891" s="143"/>
      <c r="S891" s="143"/>
      <c r="T891" s="143"/>
      <c r="U891" s="143"/>
      <c r="V891" s="143"/>
      <c r="W891" s="143"/>
      <c r="X891" s="143"/>
      <c r="Y891" s="143"/>
      <c r="Z891" s="143"/>
      <c r="AA891" s="143"/>
    </row>
    <row r="892">
      <c r="A892" s="142"/>
      <c r="B892" s="142"/>
      <c r="C892" s="143"/>
      <c r="D892" s="143"/>
      <c r="E892" s="143"/>
      <c r="F892" s="143"/>
      <c r="G892" s="142"/>
      <c r="H892" s="142"/>
      <c r="I892" s="143"/>
      <c r="J892" s="142"/>
      <c r="K892" s="142"/>
      <c r="L892" s="142"/>
      <c r="M892" s="143"/>
      <c r="N892" s="143"/>
      <c r="O892" s="143"/>
      <c r="P892" s="143"/>
      <c r="Q892" s="143"/>
      <c r="R892" s="143"/>
      <c r="S892" s="143"/>
      <c r="T892" s="143"/>
      <c r="U892" s="143"/>
      <c r="V892" s="143"/>
      <c r="W892" s="143"/>
      <c r="X892" s="143"/>
      <c r="Y892" s="143"/>
      <c r="Z892" s="143"/>
      <c r="AA892" s="143"/>
    </row>
    <row r="893">
      <c r="A893" s="142"/>
      <c r="B893" s="142"/>
      <c r="C893" s="143"/>
      <c r="D893" s="143"/>
      <c r="E893" s="143"/>
      <c r="F893" s="143"/>
      <c r="G893" s="142"/>
      <c r="H893" s="142"/>
      <c r="I893" s="143"/>
      <c r="J893" s="142"/>
      <c r="K893" s="142"/>
      <c r="L893" s="142"/>
      <c r="M893" s="143"/>
      <c r="N893" s="143"/>
      <c r="O893" s="143"/>
      <c r="P893" s="143"/>
      <c r="Q893" s="143"/>
      <c r="R893" s="143"/>
      <c r="S893" s="143"/>
      <c r="T893" s="143"/>
      <c r="U893" s="143"/>
      <c r="V893" s="143"/>
      <c r="W893" s="143"/>
      <c r="X893" s="143"/>
      <c r="Y893" s="143"/>
      <c r="Z893" s="143"/>
      <c r="AA893" s="143"/>
    </row>
    <row r="894">
      <c r="A894" s="142"/>
      <c r="B894" s="142"/>
      <c r="C894" s="143"/>
      <c r="D894" s="143"/>
      <c r="E894" s="143"/>
      <c r="F894" s="143"/>
      <c r="G894" s="142"/>
      <c r="H894" s="142"/>
      <c r="I894" s="143"/>
      <c r="J894" s="142"/>
      <c r="K894" s="142"/>
      <c r="L894" s="142"/>
      <c r="M894" s="143"/>
      <c r="N894" s="143"/>
      <c r="O894" s="143"/>
      <c r="P894" s="143"/>
      <c r="Q894" s="143"/>
      <c r="R894" s="143"/>
      <c r="S894" s="143"/>
      <c r="T894" s="143"/>
      <c r="U894" s="143"/>
      <c r="V894" s="143"/>
      <c r="W894" s="143"/>
      <c r="X894" s="143"/>
      <c r="Y894" s="143"/>
      <c r="Z894" s="143"/>
      <c r="AA894" s="143"/>
    </row>
    <row r="895">
      <c r="A895" s="142"/>
      <c r="B895" s="142"/>
      <c r="C895" s="143"/>
      <c r="D895" s="143"/>
      <c r="E895" s="143"/>
      <c r="F895" s="143"/>
      <c r="G895" s="142"/>
      <c r="H895" s="142"/>
      <c r="I895" s="143"/>
      <c r="J895" s="142"/>
      <c r="K895" s="142"/>
      <c r="L895" s="142"/>
      <c r="M895" s="143"/>
      <c r="N895" s="143"/>
      <c r="O895" s="143"/>
      <c r="P895" s="143"/>
      <c r="Q895" s="143"/>
      <c r="R895" s="143"/>
      <c r="S895" s="143"/>
      <c r="T895" s="143"/>
      <c r="U895" s="143"/>
      <c r="V895" s="143"/>
      <c r="W895" s="143"/>
      <c r="X895" s="143"/>
      <c r="Y895" s="143"/>
      <c r="Z895" s="143"/>
      <c r="AA895" s="143"/>
    </row>
    <row r="896">
      <c r="A896" s="142"/>
      <c r="B896" s="142"/>
      <c r="C896" s="143"/>
      <c r="D896" s="143"/>
      <c r="E896" s="143"/>
      <c r="F896" s="143"/>
      <c r="G896" s="142"/>
      <c r="H896" s="142"/>
      <c r="I896" s="143"/>
      <c r="J896" s="142"/>
      <c r="K896" s="142"/>
      <c r="L896" s="142"/>
      <c r="M896" s="143"/>
      <c r="N896" s="143"/>
      <c r="O896" s="143"/>
      <c r="P896" s="143"/>
      <c r="Q896" s="143"/>
      <c r="R896" s="143"/>
      <c r="S896" s="143"/>
      <c r="T896" s="143"/>
      <c r="U896" s="143"/>
      <c r="V896" s="143"/>
      <c r="W896" s="143"/>
      <c r="X896" s="143"/>
      <c r="Y896" s="143"/>
      <c r="Z896" s="143"/>
      <c r="AA896" s="143"/>
    </row>
    <row r="897">
      <c r="A897" s="142"/>
      <c r="B897" s="142"/>
      <c r="C897" s="143"/>
      <c r="D897" s="143"/>
      <c r="E897" s="143"/>
      <c r="F897" s="143"/>
      <c r="G897" s="142"/>
      <c r="H897" s="142"/>
      <c r="I897" s="143"/>
      <c r="J897" s="142"/>
      <c r="K897" s="142"/>
      <c r="L897" s="142"/>
      <c r="M897" s="143"/>
      <c r="N897" s="143"/>
      <c r="O897" s="143"/>
      <c r="P897" s="143"/>
      <c r="Q897" s="143"/>
      <c r="R897" s="143"/>
      <c r="S897" s="143"/>
      <c r="T897" s="143"/>
      <c r="U897" s="143"/>
      <c r="V897" s="143"/>
      <c r="W897" s="143"/>
      <c r="X897" s="143"/>
      <c r="Y897" s="143"/>
      <c r="Z897" s="143"/>
      <c r="AA897" s="143"/>
    </row>
    <row r="898">
      <c r="A898" s="142"/>
      <c r="B898" s="142"/>
      <c r="C898" s="143"/>
      <c r="D898" s="143"/>
      <c r="E898" s="143"/>
      <c r="F898" s="143"/>
      <c r="G898" s="142"/>
      <c r="H898" s="142"/>
      <c r="I898" s="143"/>
      <c r="J898" s="142"/>
      <c r="K898" s="142"/>
      <c r="L898" s="142"/>
      <c r="M898" s="143"/>
      <c r="N898" s="143"/>
      <c r="O898" s="143"/>
      <c r="P898" s="143"/>
      <c r="Q898" s="143"/>
      <c r="R898" s="143"/>
      <c r="S898" s="143"/>
      <c r="T898" s="143"/>
      <c r="U898" s="143"/>
      <c r="V898" s="143"/>
      <c r="W898" s="143"/>
      <c r="X898" s="143"/>
      <c r="Y898" s="143"/>
      <c r="Z898" s="143"/>
      <c r="AA898" s="143"/>
    </row>
    <row r="899">
      <c r="A899" s="142"/>
      <c r="B899" s="142"/>
      <c r="C899" s="143"/>
      <c r="D899" s="143"/>
      <c r="E899" s="143"/>
      <c r="F899" s="143"/>
      <c r="G899" s="142"/>
      <c r="H899" s="142"/>
      <c r="I899" s="143"/>
      <c r="J899" s="142"/>
      <c r="K899" s="142"/>
      <c r="L899" s="142"/>
      <c r="M899" s="143"/>
      <c r="N899" s="143"/>
      <c r="O899" s="143"/>
      <c r="P899" s="143"/>
      <c r="Q899" s="143"/>
      <c r="R899" s="143"/>
      <c r="S899" s="143"/>
      <c r="T899" s="143"/>
      <c r="U899" s="143"/>
      <c r="V899" s="143"/>
      <c r="W899" s="143"/>
      <c r="X899" s="143"/>
      <c r="Y899" s="143"/>
      <c r="Z899" s="143"/>
      <c r="AA899" s="143"/>
    </row>
    <row r="900">
      <c r="A900" s="142"/>
      <c r="B900" s="142"/>
      <c r="C900" s="143"/>
      <c r="D900" s="143"/>
      <c r="E900" s="143"/>
      <c r="F900" s="143"/>
      <c r="G900" s="142"/>
      <c r="H900" s="142"/>
      <c r="I900" s="143"/>
      <c r="J900" s="142"/>
      <c r="K900" s="142"/>
      <c r="L900" s="142"/>
      <c r="M900" s="143"/>
      <c r="N900" s="143"/>
      <c r="O900" s="143"/>
      <c r="P900" s="143"/>
      <c r="Q900" s="143"/>
      <c r="R900" s="143"/>
      <c r="S900" s="143"/>
      <c r="T900" s="143"/>
      <c r="U900" s="143"/>
      <c r="V900" s="143"/>
      <c r="W900" s="143"/>
      <c r="X900" s="143"/>
      <c r="Y900" s="143"/>
      <c r="Z900" s="143"/>
      <c r="AA900" s="143"/>
    </row>
    <row r="901">
      <c r="A901" s="142"/>
      <c r="B901" s="142"/>
      <c r="C901" s="143"/>
      <c r="D901" s="143"/>
      <c r="E901" s="143"/>
      <c r="F901" s="143"/>
      <c r="G901" s="142"/>
      <c r="H901" s="142"/>
      <c r="I901" s="143"/>
      <c r="J901" s="142"/>
      <c r="K901" s="142"/>
      <c r="L901" s="142"/>
      <c r="M901" s="143"/>
      <c r="N901" s="143"/>
      <c r="O901" s="143"/>
      <c r="P901" s="143"/>
      <c r="Q901" s="143"/>
      <c r="R901" s="143"/>
      <c r="S901" s="143"/>
      <c r="T901" s="143"/>
      <c r="U901" s="143"/>
      <c r="V901" s="143"/>
      <c r="W901" s="143"/>
      <c r="X901" s="143"/>
      <c r="Y901" s="143"/>
      <c r="Z901" s="143"/>
      <c r="AA901" s="143"/>
    </row>
    <row r="902">
      <c r="A902" s="142"/>
      <c r="B902" s="142"/>
      <c r="C902" s="143"/>
      <c r="D902" s="143"/>
      <c r="E902" s="143"/>
      <c r="F902" s="143"/>
      <c r="G902" s="142"/>
      <c r="H902" s="142"/>
      <c r="I902" s="143"/>
      <c r="J902" s="142"/>
      <c r="K902" s="142"/>
      <c r="L902" s="142"/>
      <c r="M902" s="143"/>
      <c r="N902" s="143"/>
      <c r="O902" s="143"/>
      <c r="P902" s="143"/>
      <c r="Q902" s="143"/>
      <c r="R902" s="143"/>
      <c r="S902" s="143"/>
      <c r="T902" s="143"/>
      <c r="U902" s="143"/>
      <c r="V902" s="143"/>
      <c r="W902" s="143"/>
      <c r="X902" s="143"/>
      <c r="Y902" s="143"/>
      <c r="Z902" s="143"/>
      <c r="AA902" s="143"/>
    </row>
    <row r="903">
      <c r="A903" s="142"/>
      <c r="B903" s="142"/>
      <c r="C903" s="143"/>
      <c r="D903" s="143"/>
      <c r="E903" s="143"/>
      <c r="F903" s="143"/>
      <c r="G903" s="142"/>
      <c r="H903" s="142"/>
      <c r="I903" s="143"/>
      <c r="J903" s="142"/>
      <c r="K903" s="142"/>
      <c r="L903" s="142"/>
      <c r="M903" s="143"/>
      <c r="N903" s="143"/>
      <c r="O903" s="143"/>
      <c r="P903" s="143"/>
      <c r="Q903" s="143"/>
      <c r="R903" s="143"/>
      <c r="S903" s="143"/>
      <c r="T903" s="143"/>
      <c r="U903" s="143"/>
      <c r="V903" s="143"/>
      <c r="W903" s="143"/>
      <c r="X903" s="143"/>
      <c r="Y903" s="143"/>
      <c r="Z903" s="143"/>
      <c r="AA903" s="143"/>
    </row>
    <row r="904">
      <c r="A904" s="142"/>
      <c r="B904" s="142"/>
      <c r="C904" s="143"/>
      <c r="D904" s="143"/>
      <c r="E904" s="143"/>
      <c r="F904" s="143"/>
      <c r="G904" s="142"/>
      <c r="H904" s="142"/>
      <c r="I904" s="143"/>
      <c r="J904" s="142"/>
      <c r="K904" s="142"/>
      <c r="L904" s="142"/>
      <c r="M904" s="143"/>
      <c r="N904" s="143"/>
      <c r="O904" s="143"/>
      <c r="P904" s="143"/>
      <c r="Q904" s="143"/>
      <c r="R904" s="143"/>
      <c r="S904" s="143"/>
      <c r="T904" s="143"/>
      <c r="U904" s="143"/>
      <c r="V904" s="143"/>
      <c r="W904" s="143"/>
      <c r="X904" s="143"/>
      <c r="Y904" s="143"/>
      <c r="Z904" s="143"/>
      <c r="AA904" s="143"/>
    </row>
    <row r="905">
      <c r="A905" s="142"/>
      <c r="B905" s="142"/>
      <c r="C905" s="143"/>
      <c r="D905" s="143"/>
      <c r="E905" s="143"/>
      <c r="F905" s="143"/>
      <c r="G905" s="142"/>
      <c r="H905" s="142"/>
      <c r="I905" s="143"/>
      <c r="J905" s="142"/>
      <c r="K905" s="142"/>
      <c r="L905" s="142"/>
      <c r="M905" s="143"/>
      <c r="N905" s="143"/>
      <c r="O905" s="143"/>
      <c r="P905" s="143"/>
      <c r="Q905" s="143"/>
      <c r="R905" s="143"/>
      <c r="S905" s="143"/>
      <c r="T905" s="143"/>
      <c r="U905" s="143"/>
      <c r="V905" s="143"/>
      <c r="W905" s="143"/>
      <c r="X905" s="143"/>
      <c r="Y905" s="143"/>
      <c r="Z905" s="143"/>
      <c r="AA905" s="143"/>
    </row>
    <row r="906">
      <c r="A906" s="142"/>
      <c r="B906" s="142"/>
      <c r="C906" s="143"/>
      <c r="D906" s="143"/>
      <c r="E906" s="143"/>
      <c r="F906" s="143"/>
      <c r="G906" s="142"/>
      <c r="H906" s="142"/>
      <c r="I906" s="143"/>
      <c r="J906" s="142"/>
      <c r="K906" s="142"/>
      <c r="L906" s="142"/>
      <c r="M906" s="143"/>
      <c r="N906" s="143"/>
      <c r="O906" s="143"/>
      <c r="P906" s="143"/>
      <c r="Q906" s="143"/>
      <c r="R906" s="143"/>
      <c r="S906" s="143"/>
      <c r="T906" s="143"/>
      <c r="U906" s="143"/>
      <c r="V906" s="143"/>
      <c r="W906" s="143"/>
      <c r="X906" s="143"/>
      <c r="Y906" s="143"/>
      <c r="Z906" s="143"/>
      <c r="AA906" s="143"/>
    </row>
    <row r="907">
      <c r="A907" s="142"/>
      <c r="B907" s="142"/>
      <c r="C907" s="143"/>
      <c r="D907" s="143"/>
      <c r="E907" s="143"/>
      <c r="F907" s="143"/>
      <c r="G907" s="142"/>
      <c r="H907" s="142"/>
      <c r="I907" s="143"/>
      <c r="J907" s="142"/>
      <c r="K907" s="142"/>
      <c r="L907" s="142"/>
      <c r="M907" s="143"/>
      <c r="N907" s="143"/>
      <c r="O907" s="143"/>
      <c r="P907" s="143"/>
      <c r="Q907" s="143"/>
      <c r="R907" s="143"/>
      <c r="S907" s="143"/>
      <c r="T907" s="143"/>
      <c r="U907" s="143"/>
      <c r="V907" s="143"/>
      <c r="W907" s="143"/>
      <c r="X907" s="143"/>
      <c r="Y907" s="143"/>
      <c r="Z907" s="143"/>
      <c r="AA907" s="143"/>
    </row>
    <row r="908">
      <c r="A908" s="142"/>
      <c r="B908" s="142"/>
      <c r="C908" s="143"/>
      <c r="D908" s="143"/>
      <c r="E908" s="143"/>
      <c r="F908" s="143"/>
      <c r="G908" s="142"/>
      <c r="H908" s="142"/>
      <c r="I908" s="143"/>
      <c r="J908" s="142"/>
      <c r="K908" s="142"/>
      <c r="L908" s="142"/>
      <c r="M908" s="143"/>
      <c r="N908" s="143"/>
      <c r="O908" s="143"/>
      <c r="P908" s="143"/>
      <c r="Q908" s="143"/>
      <c r="R908" s="143"/>
      <c r="S908" s="143"/>
      <c r="T908" s="143"/>
      <c r="U908" s="143"/>
      <c r="V908" s="143"/>
      <c r="W908" s="143"/>
      <c r="X908" s="143"/>
      <c r="Y908" s="143"/>
      <c r="Z908" s="143"/>
      <c r="AA908" s="143"/>
    </row>
    <row r="909">
      <c r="A909" s="142"/>
      <c r="B909" s="142"/>
      <c r="C909" s="143"/>
      <c r="D909" s="143"/>
      <c r="E909" s="143"/>
      <c r="F909" s="143"/>
      <c r="G909" s="142"/>
      <c r="H909" s="142"/>
      <c r="I909" s="143"/>
      <c r="J909" s="142"/>
      <c r="K909" s="142"/>
      <c r="L909" s="142"/>
      <c r="M909" s="143"/>
      <c r="N909" s="143"/>
      <c r="O909" s="143"/>
      <c r="P909" s="143"/>
      <c r="Q909" s="143"/>
      <c r="R909" s="143"/>
      <c r="S909" s="143"/>
      <c r="T909" s="143"/>
      <c r="U909" s="143"/>
      <c r="V909" s="143"/>
      <c r="W909" s="143"/>
      <c r="X909" s="143"/>
      <c r="Y909" s="143"/>
      <c r="Z909" s="143"/>
      <c r="AA909" s="143"/>
    </row>
    <row r="910">
      <c r="A910" s="142"/>
      <c r="B910" s="142"/>
      <c r="C910" s="143"/>
      <c r="D910" s="143"/>
      <c r="E910" s="143"/>
      <c r="F910" s="143"/>
      <c r="G910" s="142"/>
      <c r="H910" s="142"/>
      <c r="I910" s="143"/>
      <c r="J910" s="142"/>
      <c r="K910" s="142"/>
      <c r="L910" s="142"/>
      <c r="M910" s="143"/>
      <c r="N910" s="143"/>
      <c r="O910" s="143"/>
      <c r="P910" s="143"/>
      <c r="Q910" s="143"/>
      <c r="R910" s="143"/>
      <c r="S910" s="143"/>
      <c r="T910" s="143"/>
      <c r="U910" s="143"/>
      <c r="V910" s="143"/>
      <c r="W910" s="143"/>
      <c r="X910" s="143"/>
      <c r="Y910" s="143"/>
      <c r="Z910" s="143"/>
      <c r="AA910" s="143"/>
    </row>
    <row r="911">
      <c r="A911" s="142"/>
      <c r="B911" s="142"/>
      <c r="C911" s="143"/>
      <c r="D911" s="143"/>
      <c r="E911" s="143"/>
      <c r="F911" s="143"/>
      <c r="G911" s="142"/>
      <c r="H911" s="142"/>
      <c r="I911" s="143"/>
      <c r="J911" s="142"/>
      <c r="K911" s="142"/>
      <c r="L911" s="142"/>
      <c r="M911" s="143"/>
      <c r="N911" s="143"/>
      <c r="O911" s="143"/>
      <c r="P911" s="143"/>
      <c r="Q911" s="143"/>
      <c r="R911" s="143"/>
      <c r="S911" s="143"/>
      <c r="T911" s="143"/>
      <c r="U911" s="143"/>
      <c r="V911" s="143"/>
      <c r="W911" s="143"/>
      <c r="X911" s="143"/>
      <c r="Y911" s="143"/>
      <c r="Z911" s="143"/>
      <c r="AA911" s="143"/>
    </row>
    <row r="912">
      <c r="A912" s="142"/>
      <c r="B912" s="142"/>
      <c r="C912" s="143"/>
      <c r="D912" s="143"/>
      <c r="E912" s="143"/>
      <c r="F912" s="143"/>
      <c r="G912" s="142"/>
      <c r="H912" s="142"/>
      <c r="I912" s="143"/>
      <c r="J912" s="142"/>
      <c r="K912" s="142"/>
      <c r="L912" s="142"/>
      <c r="M912" s="143"/>
      <c r="N912" s="143"/>
      <c r="O912" s="143"/>
      <c r="P912" s="143"/>
      <c r="Q912" s="143"/>
      <c r="R912" s="143"/>
      <c r="S912" s="143"/>
      <c r="T912" s="143"/>
      <c r="U912" s="143"/>
      <c r="V912" s="143"/>
      <c r="W912" s="143"/>
      <c r="X912" s="143"/>
      <c r="Y912" s="143"/>
      <c r="Z912" s="143"/>
      <c r="AA912" s="143"/>
    </row>
    <row r="913">
      <c r="A913" s="142"/>
      <c r="B913" s="142"/>
      <c r="C913" s="143"/>
      <c r="D913" s="143"/>
      <c r="E913" s="143"/>
      <c r="F913" s="143"/>
      <c r="G913" s="142"/>
      <c r="H913" s="142"/>
      <c r="I913" s="143"/>
      <c r="J913" s="142"/>
      <c r="K913" s="142"/>
      <c r="L913" s="142"/>
      <c r="M913" s="143"/>
      <c r="N913" s="143"/>
      <c r="O913" s="143"/>
      <c r="P913" s="143"/>
      <c r="Q913" s="143"/>
      <c r="R913" s="143"/>
      <c r="S913" s="143"/>
      <c r="T913" s="143"/>
      <c r="U913" s="143"/>
      <c r="V913" s="143"/>
      <c r="W913" s="143"/>
      <c r="X913" s="143"/>
      <c r="Y913" s="143"/>
      <c r="Z913" s="143"/>
      <c r="AA913" s="143"/>
    </row>
    <row r="914">
      <c r="A914" s="142"/>
      <c r="B914" s="142"/>
      <c r="C914" s="143"/>
      <c r="D914" s="143"/>
      <c r="E914" s="143"/>
      <c r="F914" s="143"/>
      <c r="G914" s="142"/>
      <c r="H914" s="142"/>
      <c r="I914" s="143"/>
      <c r="J914" s="142"/>
      <c r="K914" s="142"/>
      <c r="L914" s="142"/>
      <c r="M914" s="143"/>
      <c r="N914" s="143"/>
      <c r="O914" s="143"/>
      <c r="P914" s="143"/>
      <c r="Q914" s="143"/>
      <c r="R914" s="143"/>
      <c r="S914" s="143"/>
      <c r="T914" s="143"/>
      <c r="U914" s="143"/>
      <c r="V914" s="143"/>
      <c r="W914" s="143"/>
      <c r="X914" s="143"/>
      <c r="Y914" s="143"/>
      <c r="Z914" s="143"/>
      <c r="AA914" s="143"/>
    </row>
    <row r="915">
      <c r="A915" s="142"/>
      <c r="B915" s="142"/>
      <c r="C915" s="143"/>
      <c r="D915" s="143"/>
      <c r="E915" s="143"/>
      <c r="F915" s="143"/>
      <c r="G915" s="142"/>
      <c r="H915" s="142"/>
      <c r="I915" s="143"/>
      <c r="J915" s="142"/>
      <c r="K915" s="142"/>
      <c r="L915" s="142"/>
      <c r="M915" s="143"/>
      <c r="N915" s="143"/>
      <c r="O915" s="143"/>
      <c r="P915" s="143"/>
      <c r="Q915" s="143"/>
      <c r="R915" s="143"/>
      <c r="S915" s="143"/>
      <c r="T915" s="143"/>
      <c r="U915" s="143"/>
      <c r="V915" s="143"/>
      <c r="W915" s="143"/>
      <c r="X915" s="143"/>
      <c r="Y915" s="143"/>
      <c r="Z915" s="143"/>
      <c r="AA915" s="143"/>
    </row>
    <row r="916">
      <c r="A916" s="142"/>
      <c r="B916" s="142"/>
      <c r="C916" s="143"/>
      <c r="D916" s="143"/>
      <c r="E916" s="143"/>
      <c r="F916" s="143"/>
      <c r="G916" s="142"/>
      <c r="H916" s="142"/>
      <c r="I916" s="143"/>
      <c r="J916" s="142"/>
      <c r="K916" s="142"/>
      <c r="L916" s="142"/>
      <c r="M916" s="143"/>
      <c r="N916" s="143"/>
      <c r="O916" s="143"/>
      <c r="P916" s="143"/>
      <c r="Q916" s="143"/>
      <c r="R916" s="143"/>
      <c r="S916" s="143"/>
      <c r="T916" s="143"/>
      <c r="U916" s="143"/>
      <c r="V916" s="143"/>
      <c r="W916" s="143"/>
      <c r="X916" s="143"/>
      <c r="Y916" s="143"/>
      <c r="Z916" s="143"/>
      <c r="AA916" s="143"/>
    </row>
    <row r="917">
      <c r="A917" s="142"/>
      <c r="B917" s="142"/>
      <c r="C917" s="143"/>
      <c r="D917" s="143"/>
      <c r="E917" s="143"/>
      <c r="F917" s="143"/>
      <c r="G917" s="142"/>
      <c r="H917" s="142"/>
      <c r="I917" s="143"/>
      <c r="J917" s="142"/>
      <c r="K917" s="142"/>
      <c r="L917" s="142"/>
      <c r="M917" s="143"/>
      <c r="N917" s="143"/>
      <c r="O917" s="143"/>
      <c r="P917" s="143"/>
      <c r="Q917" s="143"/>
      <c r="R917" s="143"/>
      <c r="S917" s="143"/>
      <c r="T917" s="143"/>
      <c r="U917" s="143"/>
      <c r="V917" s="143"/>
      <c r="W917" s="143"/>
      <c r="X917" s="143"/>
      <c r="Y917" s="143"/>
      <c r="Z917" s="143"/>
      <c r="AA917" s="143"/>
    </row>
    <row r="918">
      <c r="A918" s="142"/>
      <c r="B918" s="142"/>
      <c r="C918" s="143"/>
      <c r="D918" s="143"/>
      <c r="E918" s="143"/>
      <c r="F918" s="143"/>
      <c r="G918" s="142"/>
      <c r="H918" s="142"/>
      <c r="I918" s="143"/>
      <c r="J918" s="142"/>
      <c r="K918" s="142"/>
      <c r="L918" s="142"/>
      <c r="M918" s="143"/>
      <c r="N918" s="143"/>
      <c r="O918" s="143"/>
      <c r="P918" s="143"/>
      <c r="Q918" s="143"/>
      <c r="R918" s="143"/>
      <c r="S918" s="143"/>
      <c r="T918" s="143"/>
      <c r="U918" s="143"/>
      <c r="V918" s="143"/>
      <c r="W918" s="143"/>
      <c r="X918" s="143"/>
      <c r="Y918" s="143"/>
      <c r="Z918" s="143"/>
      <c r="AA918" s="143"/>
    </row>
    <row r="919">
      <c r="A919" s="142"/>
      <c r="B919" s="142"/>
      <c r="C919" s="143"/>
      <c r="D919" s="143"/>
      <c r="E919" s="143"/>
      <c r="F919" s="143"/>
      <c r="G919" s="142"/>
      <c r="H919" s="142"/>
      <c r="I919" s="143"/>
      <c r="J919" s="142"/>
      <c r="K919" s="142"/>
      <c r="L919" s="142"/>
      <c r="M919" s="143"/>
      <c r="N919" s="143"/>
      <c r="O919" s="143"/>
      <c r="P919" s="143"/>
      <c r="Q919" s="143"/>
      <c r="R919" s="143"/>
      <c r="S919" s="143"/>
      <c r="T919" s="143"/>
      <c r="U919" s="143"/>
      <c r="V919" s="143"/>
      <c r="W919" s="143"/>
      <c r="X919" s="143"/>
      <c r="Y919" s="143"/>
      <c r="Z919" s="143"/>
      <c r="AA919" s="143"/>
    </row>
    <row r="920">
      <c r="A920" s="142"/>
      <c r="B920" s="142"/>
      <c r="C920" s="143"/>
      <c r="D920" s="143"/>
      <c r="E920" s="143"/>
      <c r="F920" s="143"/>
      <c r="G920" s="142"/>
      <c r="H920" s="142"/>
      <c r="I920" s="143"/>
      <c r="J920" s="142"/>
      <c r="K920" s="142"/>
      <c r="L920" s="142"/>
      <c r="M920" s="143"/>
      <c r="N920" s="143"/>
      <c r="O920" s="143"/>
      <c r="P920" s="143"/>
      <c r="Q920" s="143"/>
      <c r="R920" s="143"/>
      <c r="S920" s="143"/>
      <c r="T920" s="143"/>
      <c r="U920" s="143"/>
      <c r="V920" s="143"/>
      <c r="W920" s="143"/>
      <c r="X920" s="143"/>
      <c r="Y920" s="143"/>
      <c r="Z920" s="143"/>
      <c r="AA920" s="143"/>
    </row>
    <row r="921">
      <c r="A921" s="142"/>
      <c r="B921" s="142"/>
      <c r="C921" s="143"/>
      <c r="D921" s="143"/>
      <c r="E921" s="143"/>
      <c r="F921" s="143"/>
      <c r="G921" s="142"/>
      <c r="H921" s="142"/>
      <c r="I921" s="143"/>
      <c r="J921" s="142"/>
      <c r="K921" s="142"/>
      <c r="L921" s="142"/>
      <c r="M921" s="143"/>
      <c r="N921" s="143"/>
      <c r="O921" s="143"/>
      <c r="P921" s="143"/>
      <c r="Q921" s="143"/>
      <c r="R921" s="143"/>
      <c r="S921" s="143"/>
      <c r="T921" s="143"/>
      <c r="U921" s="143"/>
      <c r="V921" s="143"/>
      <c r="W921" s="143"/>
      <c r="X921" s="143"/>
      <c r="Y921" s="143"/>
      <c r="Z921" s="143"/>
      <c r="AA921" s="143"/>
    </row>
    <row r="922">
      <c r="A922" s="142"/>
      <c r="B922" s="142"/>
      <c r="C922" s="143"/>
      <c r="D922" s="143"/>
      <c r="E922" s="143"/>
      <c r="F922" s="143"/>
      <c r="G922" s="142"/>
      <c r="H922" s="142"/>
      <c r="I922" s="143"/>
      <c r="J922" s="142"/>
      <c r="K922" s="142"/>
      <c r="L922" s="142"/>
      <c r="M922" s="143"/>
      <c r="N922" s="143"/>
      <c r="O922" s="143"/>
      <c r="P922" s="143"/>
      <c r="Q922" s="143"/>
      <c r="R922" s="143"/>
      <c r="S922" s="143"/>
      <c r="T922" s="143"/>
      <c r="U922" s="143"/>
      <c r="V922" s="143"/>
      <c r="W922" s="143"/>
      <c r="X922" s="143"/>
      <c r="Y922" s="143"/>
      <c r="Z922" s="143"/>
      <c r="AA922" s="143"/>
    </row>
    <row r="923">
      <c r="A923" s="142"/>
      <c r="B923" s="142"/>
      <c r="C923" s="143"/>
      <c r="D923" s="143"/>
      <c r="E923" s="143"/>
      <c r="F923" s="143"/>
      <c r="G923" s="142"/>
      <c r="H923" s="142"/>
      <c r="I923" s="143"/>
      <c r="J923" s="142"/>
      <c r="K923" s="142"/>
      <c r="L923" s="142"/>
      <c r="M923" s="143"/>
      <c r="N923" s="143"/>
      <c r="O923" s="143"/>
      <c r="P923" s="143"/>
      <c r="Q923" s="143"/>
      <c r="R923" s="143"/>
      <c r="S923" s="143"/>
      <c r="T923" s="143"/>
      <c r="U923" s="143"/>
      <c r="V923" s="143"/>
      <c r="W923" s="143"/>
      <c r="X923" s="143"/>
      <c r="Y923" s="143"/>
      <c r="Z923" s="143"/>
      <c r="AA923" s="143"/>
    </row>
    <row r="924">
      <c r="A924" s="142"/>
      <c r="B924" s="142"/>
      <c r="C924" s="143"/>
      <c r="D924" s="143"/>
      <c r="E924" s="143"/>
      <c r="F924" s="143"/>
      <c r="G924" s="142"/>
      <c r="H924" s="142"/>
      <c r="I924" s="143"/>
      <c r="J924" s="142"/>
      <c r="K924" s="142"/>
      <c r="L924" s="142"/>
      <c r="M924" s="143"/>
      <c r="N924" s="143"/>
      <c r="O924" s="143"/>
      <c r="P924" s="143"/>
      <c r="Q924" s="143"/>
      <c r="R924" s="143"/>
      <c r="S924" s="143"/>
      <c r="T924" s="143"/>
      <c r="U924" s="143"/>
      <c r="V924" s="143"/>
      <c r="W924" s="143"/>
      <c r="X924" s="143"/>
      <c r="Y924" s="143"/>
      <c r="Z924" s="143"/>
      <c r="AA924" s="143"/>
    </row>
    <row r="925">
      <c r="A925" s="142"/>
      <c r="B925" s="142"/>
      <c r="C925" s="143"/>
      <c r="D925" s="143"/>
      <c r="E925" s="143"/>
      <c r="F925" s="143"/>
      <c r="G925" s="142"/>
      <c r="H925" s="142"/>
      <c r="I925" s="143"/>
      <c r="J925" s="142"/>
      <c r="K925" s="142"/>
      <c r="L925" s="142"/>
      <c r="M925" s="143"/>
      <c r="N925" s="143"/>
      <c r="O925" s="143"/>
      <c r="P925" s="143"/>
      <c r="Q925" s="143"/>
      <c r="R925" s="143"/>
      <c r="S925" s="143"/>
      <c r="T925" s="143"/>
      <c r="U925" s="143"/>
      <c r="V925" s="143"/>
      <c r="W925" s="143"/>
      <c r="X925" s="143"/>
      <c r="Y925" s="143"/>
      <c r="Z925" s="143"/>
      <c r="AA925" s="143"/>
    </row>
    <row r="926">
      <c r="A926" s="142"/>
      <c r="B926" s="142"/>
      <c r="C926" s="143"/>
      <c r="D926" s="143"/>
      <c r="E926" s="143"/>
      <c r="F926" s="143"/>
      <c r="G926" s="142"/>
      <c r="H926" s="142"/>
      <c r="I926" s="143"/>
      <c r="J926" s="142"/>
      <c r="K926" s="142"/>
      <c r="L926" s="142"/>
      <c r="M926" s="143"/>
      <c r="N926" s="143"/>
      <c r="O926" s="143"/>
      <c r="P926" s="143"/>
      <c r="Q926" s="143"/>
      <c r="R926" s="143"/>
      <c r="S926" s="143"/>
      <c r="T926" s="143"/>
      <c r="U926" s="143"/>
      <c r="V926" s="143"/>
      <c r="W926" s="143"/>
      <c r="X926" s="143"/>
      <c r="Y926" s="143"/>
      <c r="Z926" s="143"/>
      <c r="AA926" s="143"/>
    </row>
    <row r="927">
      <c r="A927" s="142"/>
      <c r="B927" s="142"/>
      <c r="C927" s="143"/>
      <c r="D927" s="143"/>
      <c r="E927" s="143"/>
      <c r="F927" s="143"/>
      <c r="G927" s="142"/>
      <c r="H927" s="142"/>
      <c r="I927" s="143"/>
      <c r="J927" s="142"/>
      <c r="K927" s="142"/>
      <c r="L927" s="142"/>
      <c r="M927" s="143"/>
      <c r="N927" s="143"/>
      <c r="O927" s="143"/>
      <c r="P927" s="143"/>
      <c r="Q927" s="143"/>
      <c r="R927" s="143"/>
      <c r="S927" s="143"/>
      <c r="T927" s="143"/>
      <c r="U927" s="143"/>
      <c r="V927" s="143"/>
      <c r="W927" s="143"/>
      <c r="X927" s="143"/>
      <c r="Y927" s="143"/>
      <c r="Z927" s="143"/>
      <c r="AA927" s="143"/>
    </row>
    <row r="928">
      <c r="A928" s="142"/>
      <c r="B928" s="142"/>
      <c r="C928" s="143"/>
      <c r="D928" s="143"/>
      <c r="E928" s="143"/>
      <c r="F928" s="143"/>
      <c r="G928" s="142"/>
      <c r="H928" s="142"/>
      <c r="I928" s="143"/>
      <c r="J928" s="142"/>
      <c r="K928" s="142"/>
      <c r="L928" s="142"/>
      <c r="M928" s="143"/>
      <c r="N928" s="143"/>
      <c r="O928" s="143"/>
      <c r="P928" s="143"/>
      <c r="Q928" s="143"/>
      <c r="R928" s="143"/>
      <c r="S928" s="143"/>
      <c r="T928" s="143"/>
      <c r="U928" s="143"/>
      <c r="V928" s="143"/>
      <c r="W928" s="143"/>
      <c r="X928" s="143"/>
      <c r="Y928" s="143"/>
      <c r="Z928" s="143"/>
      <c r="AA928" s="143"/>
    </row>
    <row r="929">
      <c r="A929" s="142"/>
      <c r="B929" s="142"/>
      <c r="C929" s="143"/>
      <c r="D929" s="143"/>
      <c r="E929" s="143"/>
      <c r="F929" s="143"/>
      <c r="G929" s="142"/>
      <c r="H929" s="142"/>
      <c r="I929" s="143"/>
      <c r="J929" s="142"/>
      <c r="K929" s="142"/>
      <c r="L929" s="142"/>
      <c r="M929" s="143"/>
      <c r="N929" s="143"/>
      <c r="O929" s="143"/>
      <c r="P929" s="143"/>
      <c r="Q929" s="143"/>
      <c r="R929" s="143"/>
      <c r="S929" s="143"/>
      <c r="T929" s="143"/>
      <c r="U929" s="143"/>
      <c r="V929" s="143"/>
      <c r="W929" s="143"/>
      <c r="X929" s="143"/>
      <c r="Y929" s="143"/>
      <c r="Z929" s="143"/>
      <c r="AA929" s="143"/>
    </row>
    <row r="930">
      <c r="A930" s="142"/>
      <c r="B930" s="142"/>
      <c r="C930" s="143"/>
      <c r="D930" s="143"/>
      <c r="E930" s="143"/>
      <c r="F930" s="143"/>
      <c r="G930" s="142"/>
      <c r="H930" s="142"/>
      <c r="I930" s="143"/>
      <c r="J930" s="142"/>
      <c r="K930" s="142"/>
      <c r="L930" s="142"/>
      <c r="M930" s="143"/>
      <c r="N930" s="143"/>
      <c r="O930" s="143"/>
      <c r="P930" s="143"/>
      <c r="Q930" s="143"/>
      <c r="R930" s="143"/>
      <c r="S930" s="143"/>
      <c r="T930" s="143"/>
      <c r="U930" s="143"/>
      <c r="V930" s="143"/>
      <c r="W930" s="143"/>
      <c r="X930" s="143"/>
      <c r="Y930" s="143"/>
      <c r="Z930" s="143"/>
      <c r="AA930" s="143"/>
    </row>
    <row r="931">
      <c r="A931" s="142"/>
      <c r="B931" s="142"/>
      <c r="C931" s="143"/>
      <c r="D931" s="143"/>
      <c r="E931" s="143"/>
      <c r="F931" s="143"/>
      <c r="G931" s="142"/>
      <c r="H931" s="142"/>
      <c r="I931" s="143"/>
      <c r="J931" s="142"/>
      <c r="K931" s="142"/>
      <c r="L931" s="142"/>
      <c r="M931" s="143"/>
      <c r="N931" s="143"/>
      <c r="O931" s="143"/>
      <c r="P931" s="143"/>
      <c r="Q931" s="143"/>
      <c r="R931" s="143"/>
      <c r="S931" s="143"/>
      <c r="T931" s="143"/>
      <c r="U931" s="143"/>
      <c r="V931" s="143"/>
      <c r="W931" s="143"/>
      <c r="X931" s="143"/>
      <c r="Y931" s="143"/>
      <c r="Z931" s="143"/>
      <c r="AA931" s="143"/>
    </row>
    <row r="932">
      <c r="A932" s="142"/>
      <c r="B932" s="142"/>
      <c r="C932" s="143"/>
      <c r="D932" s="143"/>
      <c r="E932" s="143"/>
      <c r="F932" s="143"/>
      <c r="G932" s="142"/>
      <c r="H932" s="142"/>
      <c r="I932" s="143"/>
      <c r="J932" s="142"/>
      <c r="K932" s="142"/>
      <c r="L932" s="142"/>
      <c r="M932" s="143"/>
      <c r="N932" s="143"/>
      <c r="O932" s="143"/>
      <c r="P932" s="143"/>
      <c r="Q932" s="143"/>
      <c r="R932" s="143"/>
      <c r="S932" s="143"/>
      <c r="T932" s="143"/>
      <c r="U932" s="143"/>
      <c r="V932" s="143"/>
      <c r="W932" s="143"/>
      <c r="X932" s="143"/>
      <c r="Y932" s="143"/>
      <c r="Z932" s="143"/>
      <c r="AA932" s="143"/>
    </row>
    <row r="933">
      <c r="A933" s="142"/>
      <c r="B933" s="142"/>
      <c r="C933" s="143"/>
      <c r="D933" s="143"/>
      <c r="E933" s="143"/>
      <c r="F933" s="143"/>
      <c r="G933" s="142"/>
      <c r="H933" s="142"/>
      <c r="I933" s="143"/>
      <c r="J933" s="142"/>
      <c r="K933" s="142"/>
      <c r="L933" s="142"/>
      <c r="M933" s="143"/>
      <c r="N933" s="143"/>
      <c r="O933" s="143"/>
      <c r="P933" s="143"/>
      <c r="Q933" s="143"/>
      <c r="R933" s="143"/>
      <c r="S933" s="143"/>
      <c r="T933" s="143"/>
      <c r="U933" s="143"/>
      <c r="V933" s="143"/>
      <c r="W933" s="143"/>
      <c r="X933" s="143"/>
      <c r="Y933" s="143"/>
      <c r="Z933" s="143"/>
      <c r="AA933" s="143"/>
    </row>
    <row r="934">
      <c r="A934" s="142"/>
      <c r="B934" s="142"/>
      <c r="C934" s="143"/>
      <c r="D934" s="143"/>
      <c r="E934" s="143"/>
      <c r="F934" s="143"/>
      <c r="G934" s="142"/>
      <c r="H934" s="142"/>
      <c r="I934" s="143"/>
      <c r="J934" s="142"/>
      <c r="K934" s="142"/>
      <c r="L934" s="142"/>
      <c r="M934" s="143"/>
      <c r="N934" s="143"/>
      <c r="O934" s="143"/>
      <c r="P934" s="143"/>
      <c r="Q934" s="143"/>
      <c r="R934" s="143"/>
      <c r="S934" s="143"/>
      <c r="T934" s="143"/>
      <c r="U934" s="143"/>
      <c r="V934" s="143"/>
      <c r="W934" s="143"/>
      <c r="X934" s="143"/>
      <c r="Y934" s="143"/>
      <c r="Z934" s="143"/>
      <c r="AA934" s="143"/>
    </row>
    <row r="935">
      <c r="A935" s="142"/>
      <c r="B935" s="142"/>
      <c r="C935" s="143"/>
      <c r="D935" s="143"/>
      <c r="E935" s="143"/>
      <c r="F935" s="143"/>
      <c r="G935" s="142"/>
      <c r="H935" s="142"/>
      <c r="I935" s="143"/>
      <c r="J935" s="142"/>
      <c r="K935" s="142"/>
      <c r="L935" s="142"/>
      <c r="M935" s="143"/>
      <c r="N935" s="143"/>
      <c r="O935" s="143"/>
      <c r="P935" s="143"/>
      <c r="Q935" s="143"/>
      <c r="R935" s="143"/>
      <c r="S935" s="143"/>
      <c r="T935" s="143"/>
      <c r="U935" s="143"/>
      <c r="V935" s="143"/>
      <c r="W935" s="143"/>
      <c r="X935" s="143"/>
      <c r="Y935" s="143"/>
      <c r="Z935" s="143"/>
      <c r="AA935" s="143"/>
    </row>
    <row r="936">
      <c r="A936" s="142"/>
      <c r="B936" s="142"/>
      <c r="C936" s="143"/>
      <c r="D936" s="143"/>
      <c r="E936" s="143"/>
      <c r="F936" s="143"/>
      <c r="G936" s="142"/>
      <c r="H936" s="142"/>
      <c r="I936" s="143"/>
      <c r="J936" s="142"/>
      <c r="K936" s="142"/>
      <c r="L936" s="142"/>
      <c r="M936" s="143"/>
      <c r="N936" s="143"/>
      <c r="O936" s="143"/>
      <c r="P936" s="143"/>
      <c r="Q936" s="143"/>
      <c r="R936" s="143"/>
      <c r="S936" s="143"/>
      <c r="T936" s="143"/>
      <c r="U936" s="143"/>
      <c r="V936" s="143"/>
      <c r="W936" s="143"/>
      <c r="X936" s="143"/>
      <c r="Y936" s="143"/>
      <c r="Z936" s="143"/>
      <c r="AA936" s="143"/>
    </row>
    <row r="937">
      <c r="A937" s="142"/>
      <c r="B937" s="142"/>
      <c r="C937" s="143"/>
      <c r="D937" s="143"/>
      <c r="E937" s="143"/>
      <c r="F937" s="143"/>
      <c r="G937" s="142"/>
      <c r="H937" s="142"/>
      <c r="I937" s="143"/>
      <c r="J937" s="142"/>
      <c r="K937" s="142"/>
      <c r="L937" s="142"/>
      <c r="M937" s="143"/>
      <c r="N937" s="143"/>
      <c r="O937" s="143"/>
      <c r="P937" s="143"/>
      <c r="Q937" s="143"/>
      <c r="R937" s="143"/>
      <c r="S937" s="143"/>
      <c r="T937" s="143"/>
      <c r="U937" s="143"/>
      <c r="V937" s="143"/>
      <c r="W937" s="143"/>
      <c r="X937" s="143"/>
      <c r="Y937" s="143"/>
      <c r="Z937" s="143"/>
      <c r="AA937" s="143"/>
    </row>
    <row r="938">
      <c r="A938" s="142"/>
      <c r="B938" s="142"/>
      <c r="C938" s="143"/>
      <c r="D938" s="143"/>
      <c r="E938" s="143"/>
      <c r="F938" s="143"/>
      <c r="G938" s="142"/>
      <c r="H938" s="142"/>
      <c r="I938" s="143"/>
      <c r="J938" s="142"/>
      <c r="K938" s="142"/>
      <c r="L938" s="142"/>
      <c r="M938" s="143"/>
      <c r="N938" s="143"/>
      <c r="O938" s="143"/>
      <c r="P938" s="143"/>
      <c r="Q938" s="143"/>
      <c r="R938" s="143"/>
      <c r="S938" s="143"/>
      <c r="T938" s="143"/>
      <c r="U938" s="143"/>
      <c r="V938" s="143"/>
      <c r="W938" s="143"/>
      <c r="X938" s="143"/>
      <c r="Y938" s="143"/>
      <c r="Z938" s="143"/>
      <c r="AA938" s="143"/>
    </row>
    <row r="939">
      <c r="A939" s="142"/>
      <c r="B939" s="142"/>
      <c r="C939" s="143"/>
      <c r="D939" s="143"/>
      <c r="E939" s="143"/>
      <c r="F939" s="143"/>
      <c r="G939" s="142"/>
      <c r="H939" s="142"/>
      <c r="I939" s="143"/>
      <c r="J939" s="142"/>
      <c r="K939" s="142"/>
      <c r="L939" s="142"/>
      <c r="M939" s="143"/>
      <c r="N939" s="143"/>
      <c r="O939" s="143"/>
      <c r="P939" s="143"/>
      <c r="Q939" s="143"/>
      <c r="R939" s="143"/>
      <c r="S939" s="143"/>
      <c r="T939" s="143"/>
      <c r="U939" s="143"/>
      <c r="V939" s="143"/>
      <c r="W939" s="143"/>
      <c r="X939" s="143"/>
      <c r="Y939" s="143"/>
      <c r="Z939" s="143"/>
      <c r="AA939" s="143"/>
    </row>
    <row r="940">
      <c r="A940" s="142"/>
      <c r="B940" s="142"/>
      <c r="C940" s="143"/>
      <c r="D940" s="143"/>
      <c r="E940" s="143"/>
      <c r="F940" s="143"/>
      <c r="G940" s="142"/>
      <c r="H940" s="142"/>
      <c r="I940" s="143"/>
      <c r="J940" s="142"/>
      <c r="K940" s="142"/>
      <c r="L940" s="142"/>
      <c r="M940" s="143"/>
      <c r="N940" s="143"/>
      <c r="O940" s="143"/>
      <c r="P940" s="143"/>
      <c r="Q940" s="143"/>
      <c r="R940" s="143"/>
      <c r="S940" s="143"/>
      <c r="T940" s="143"/>
      <c r="U940" s="143"/>
      <c r="V940" s="143"/>
      <c r="W940" s="143"/>
      <c r="X940" s="143"/>
      <c r="Y940" s="143"/>
      <c r="Z940" s="143"/>
      <c r="AA940" s="143"/>
    </row>
    <row r="941">
      <c r="A941" s="142"/>
      <c r="B941" s="142"/>
      <c r="C941" s="143"/>
      <c r="D941" s="143"/>
      <c r="E941" s="143"/>
      <c r="F941" s="143"/>
      <c r="G941" s="142"/>
      <c r="H941" s="142"/>
      <c r="I941" s="143"/>
      <c r="J941" s="142"/>
      <c r="K941" s="142"/>
      <c r="L941" s="142"/>
      <c r="M941" s="143"/>
      <c r="N941" s="143"/>
      <c r="O941" s="143"/>
      <c r="P941" s="143"/>
      <c r="Q941" s="143"/>
      <c r="R941" s="143"/>
      <c r="S941" s="143"/>
      <c r="T941" s="143"/>
      <c r="U941" s="143"/>
      <c r="V941" s="143"/>
      <c r="W941" s="143"/>
      <c r="X941" s="143"/>
      <c r="Y941" s="143"/>
      <c r="Z941" s="143"/>
      <c r="AA941" s="143"/>
    </row>
    <row r="942">
      <c r="A942" s="142"/>
      <c r="B942" s="142"/>
      <c r="C942" s="143"/>
      <c r="D942" s="143"/>
      <c r="E942" s="143"/>
      <c r="F942" s="143"/>
      <c r="G942" s="142"/>
      <c r="H942" s="142"/>
      <c r="I942" s="143"/>
      <c r="J942" s="142"/>
      <c r="K942" s="142"/>
      <c r="L942" s="142"/>
      <c r="M942" s="143"/>
      <c r="N942" s="143"/>
      <c r="O942" s="143"/>
      <c r="P942" s="143"/>
      <c r="Q942" s="143"/>
      <c r="R942" s="143"/>
      <c r="S942" s="143"/>
      <c r="T942" s="143"/>
      <c r="U942" s="143"/>
      <c r="V942" s="143"/>
      <c r="W942" s="143"/>
      <c r="X942" s="143"/>
      <c r="Y942" s="143"/>
      <c r="Z942" s="143"/>
      <c r="AA942" s="143"/>
    </row>
    <row r="943">
      <c r="A943" s="142"/>
      <c r="B943" s="142"/>
      <c r="C943" s="143"/>
      <c r="D943" s="143"/>
      <c r="E943" s="143"/>
      <c r="F943" s="143"/>
      <c r="G943" s="142"/>
      <c r="H943" s="142"/>
      <c r="I943" s="143"/>
      <c r="J943" s="142"/>
      <c r="K943" s="142"/>
      <c r="L943" s="142"/>
      <c r="M943" s="143"/>
      <c r="N943" s="143"/>
      <c r="O943" s="143"/>
      <c r="P943" s="143"/>
      <c r="Q943" s="143"/>
      <c r="R943" s="143"/>
      <c r="S943" s="143"/>
      <c r="T943" s="143"/>
      <c r="U943" s="143"/>
      <c r="V943" s="143"/>
      <c r="W943" s="143"/>
      <c r="X943" s="143"/>
      <c r="Y943" s="143"/>
      <c r="Z943" s="143"/>
      <c r="AA943" s="143"/>
    </row>
    <row r="944">
      <c r="A944" s="142"/>
      <c r="B944" s="142"/>
      <c r="C944" s="143"/>
      <c r="D944" s="143"/>
      <c r="E944" s="143"/>
      <c r="F944" s="143"/>
      <c r="G944" s="142"/>
      <c r="H944" s="142"/>
      <c r="I944" s="143"/>
      <c r="J944" s="142"/>
      <c r="K944" s="142"/>
      <c r="L944" s="142"/>
      <c r="M944" s="143"/>
      <c r="N944" s="143"/>
      <c r="O944" s="143"/>
      <c r="P944" s="143"/>
      <c r="Q944" s="143"/>
      <c r="R944" s="143"/>
      <c r="S944" s="143"/>
      <c r="T944" s="143"/>
      <c r="U944" s="143"/>
      <c r="V944" s="143"/>
      <c r="W944" s="143"/>
      <c r="X944" s="143"/>
      <c r="Y944" s="143"/>
      <c r="Z944" s="143"/>
      <c r="AA944" s="143"/>
    </row>
    <row r="945">
      <c r="A945" s="142"/>
      <c r="B945" s="142"/>
      <c r="C945" s="143"/>
      <c r="D945" s="143"/>
      <c r="E945" s="143"/>
      <c r="F945" s="143"/>
      <c r="G945" s="142"/>
      <c r="H945" s="142"/>
      <c r="I945" s="143"/>
      <c r="J945" s="142"/>
      <c r="K945" s="142"/>
      <c r="L945" s="142"/>
      <c r="M945" s="143"/>
      <c r="N945" s="143"/>
      <c r="O945" s="143"/>
      <c r="P945" s="143"/>
      <c r="Q945" s="143"/>
      <c r="R945" s="143"/>
      <c r="S945" s="143"/>
      <c r="T945" s="143"/>
      <c r="U945" s="143"/>
      <c r="V945" s="143"/>
      <c r="W945" s="143"/>
      <c r="X945" s="143"/>
      <c r="Y945" s="143"/>
      <c r="Z945" s="143"/>
      <c r="AA945" s="143"/>
    </row>
    <row r="946">
      <c r="A946" s="142"/>
      <c r="B946" s="142"/>
      <c r="C946" s="143"/>
      <c r="D946" s="143"/>
      <c r="E946" s="143"/>
      <c r="F946" s="143"/>
      <c r="G946" s="142"/>
      <c r="H946" s="142"/>
      <c r="I946" s="143"/>
      <c r="J946" s="142"/>
      <c r="K946" s="142"/>
      <c r="L946" s="142"/>
      <c r="M946" s="143"/>
      <c r="N946" s="143"/>
      <c r="O946" s="143"/>
      <c r="P946" s="143"/>
      <c r="Q946" s="143"/>
      <c r="R946" s="143"/>
      <c r="S946" s="143"/>
      <c r="T946" s="143"/>
      <c r="U946" s="143"/>
      <c r="V946" s="143"/>
      <c r="W946" s="143"/>
      <c r="X946" s="143"/>
      <c r="Y946" s="143"/>
      <c r="Z946" s="143"/>
      <c r="AA946" s="143"/>
    </row>
    <row r="947">
      <c r="A947" s="142"/>
      <c r="B947" s="142"/>
      <c r="C947" s="143"/>
      <c r="D947" s="143"/>
      <c r="E947" s="143"/>
      <c r="F947" s="143"/>
      <c r="G947" s="142"/>
      <c r="H947" s="142"/>
      <c r="I947" s="143"/>
      <c r="J947" s="142"/>
      <c r="K947" s="142"/>
      <c r="L947" s="142"/>
      <c r="M947" s="143"/>
      <c r="N947" s="143"/>
      <c r="O947" s="143"/>
      <c r="P947" s="143"/>
      <c r="Q947" s="143"/>
      <c r="R947" s="143"/>
      <c r="S947" s="143"/>
      <c r="T947" s="143"/>
      <c r="U947" s="143"/>
      <c r="V947" s="143"/>
      <c r="W947" s="143"/>
      <c r="X947" s="143"/>
      <c r="Y947" s="143"/>
      <c r="Z947" s="143"/>
      <c r="AA947" s="143"/>
    </row>
    <row r="948">
      <c r="A948" s="142"/>
      <c r="B948" s="142"/>
      <c r="C948" s="143"/>
      <c r="D948" s="143"/>
      <c r="E948" s="143"/>
      <c r="F948" s="143"/>
      <c r="G948" s="142"/>
      <c r="H948" s="142"/>
      <c r="I948" s="143"/>
      <c r="J948" s="142"/>
      <c r="K948" s="142"/>
      <c r="L948" s="142"/>
      <c r="M948" s="143"/>
      <c r="N948" s="143"/>
      <c r="O948" s="143"/>
      <c r="P948" s="143"/>
      <c r="Q948" s="143"/>
      <c r="R948" s="143"/>
      <c r="S948" s="143"/>
      <c r="T948" s="143"/>
      <c r="U948" s="143"/>
      <c r="V948" s="143"/>
      <c r="W948" s="143"/>
      <c r="X948" s="143"/>
      <c r="Y948" s="143"/>
      <c r="Z948" s="143"/>
      <c r="AA948" s="143"/>
    </row>
    <row r="949">
      <c r="A949" s="142"/>
      <c r="B949" s="142"/>
      <c r="C949" s="143"/>
      <c r="D949" s="143"/>
      <c r="E949" s="143"/>
      <c r="F949" s="143"/>
      <c r="G949" s="142"/>
      <c r="H949" s="142"/>
      <c r="I949" s="143"/>
      <c r="J949" s="142"/>
      <c r="K949" s="142"/>
      <c r="L949" s="142"/>
      <c r="M949" s="143"/>
      <c r="N949" s="143"/>
      <c r="O949" s="143"/>
      <c r="P949" s="143"/>
      <c r="Q949" s="143"/>
      <c r="R949" s="143"/>
      <c r="S949" s="143"/>
      <c r="T949" s="143"/>
      <c r="U949" s="143"/>
      <c r="V949" s="143"/>
      <c r="W949" s="143"/>
      <c r="X949" s="143"/>
      <c r="Y949" s="143"/>
      <c r="Z949" s="143"/>
      <c r="AA949" s="143"/>
    </row>
    <row r="950">
      <c r="A950" s="142"/>
      <c r="B950" s="142"/>
      <c r="C950" s="143"/>
      <c r="D950" s="143"/>
      <c r="E950" s="143"/>
      <c r="F950" s="143"/>
      <c r="G950" s="142"/>
      <c r="H950" s="142"/>
      <c r="I950" s="143"/>
      <c r="J950" s="142"/>
      <c r="K950" s="142"/>
      <c r="L950" s="142"/>
      <c r="M950" s="143"/>
      <c r="N950" s="143"/>
      <c r="O950" s="143"/>
      <c r="P950" s="143"/>
      <c r="Q950" s="143"/>
      <c r="R950" s="143"/>
      <c r="S950" s="143"/>
      <c r="T950" s="143"/>
      <c r="U950" s="143"/>
      <c r="V950" s="143"/>
      <c r="W950" s="143"/>
      <c r="X950" s="143"/>
      <c r="Y950" s="143"/>
      <c r="Z950" s="143"/>
      <c r="AA950" s="143"/>
    </row>
    <row r="951">
      <c r="A951" s="142"/>
      <c r="B951" s="142"/>
      <c r="C951" s="143"/>
      <c r="D951" s="143"/>
      <c r="E951" s="143"/>
      <c r="F951" s="143"/>
      <c r="G951" s="142"/>
      <c r="H951" s="142"/>
      <c r="I951" s="143"/>
      <c r="J951" s="142"/>
      <c r="K951" s="142"/>
      <c r="L951" s="142"/>
      <c r="M951" s="143"/>
      <c r="N951" s="143"/>
      <c r="O951" s="143"/>
      <c r="P951" s="143"/>
      <c r="Q951" s="143"/>
      <c r="R951" s="143"/>
      <c r="S951" s="143"/>
      <c r="T951" s="143"/>
      <c r="U951" s="143"/>
      <c r="V951" s="143"/>
      <c r="W951" s="143"/>
      <c r="X951" s="143"/>
      <c r="Y951" s="143"/>
      <c r="Z951" s="143"/>
      <c r="AA951" s="143"/>
    </row>
    <row r="952">
      <c r="A952" s="142"/>
      <c r="B952" s="142"/>
      <c r="C952" s="143"/>
      <c r="D952" s="143"/>
      <c r="E952" s="143"/>
      <c r="F952" s="143"/>
      <c r="G952" s="142"/>
      <c r="H952" s="142"/>
      <c r="I952" s="143"/>
      <c r="J952" s="142"/>
      <c r="K952" s="142"/>
      <c r="L952" s="142"/>
      <c r="M952" s="143"/>
      <c r="N952" s="143"/>
      <c r="O952" s="143"/>
      <c r="P952" s="143"/>
      <c r="Q952" s="143"/>
      <c r="R952" s="143"/>
      <c r="S952" s="143"/>
      <c r="T952" s="143"/>
      <c r="U952" s="143"/>
      <c r="V952" s="143"/>
      <c r="W952" s="143"/>
      <c r="X952" s="143"/>
      <c r="Y952" s="143"/>
      <c r="Z952" s="143"/>
      <c r="AA952" s="143"/>
    </row>
    <row r="953">
      <c r="A953" s="142"/>
      <c r="B953" s="142"/>
      <c r="C953" s="143"/>
      <c r="D953" s="143"/>
      <c r="E953" s="143"/>
      <c r="F953" s="143"/>
      <c r="G953" s="142"/>
      <c r="H953" s="142"/>
      <c r="I953" s="143"/>
      <c r="J953" s="142"/>
      <c r="K953" s="142"/>
      <c r="L953" s="142"/>
      <c r="M953" s="143"/>
      <c r="N953" s="143"/>
      <c r="O953" s="143"/>
      <c r="P953" s="143"/>
      <c r="Q953" s="143"/>
      <c r="R953" s="143"/>
      <c r="S953" s="143"/>
      <c r="T953" s="143"/>
      <c r="U953" s="143"/>
      <c r="V953" s="143"/>
      <c r="W953" s="143"/>
      <c r="X953" s="143"/>
      <c r="Y953" s="143"/>
      <c r="Z953" s="143"/>
      <c r="AA953" s="143"/>
    </row>
    <row r="954">
      <c r="A954" s="142"/>
      <c r="B954" s="142"/>
      <c r="C954" s="143"/>
      <c r="D954" s="143"/>
      <c r="E954" s="143"/>
      <c r="F954" s="143"/>
      <c r="G954" s="142"/>
      <c r="H954" s="142"/>
      <c r="I954" s="143"/>
      <c r="J954" s="142"/>
      <c r="K954" s="142"/>
      <c r="L954" s="142"/>
      <c r="M954" s="143"/>
      <c r="N954" s="143"/>
      <c r="O954" s="143"/>
      <c r="P954" s="143"/>
      <c r="Q954" s="143"/>
      <c r="R954" s="143"/>
      <c r="S954" s="143"/>
      <c r="T954" s="143"/>
      <c r="U954" s="143"/>
      <c r="V954" s="143"/>
      <c r="W954" s="143"/>
      <c r="X954" s="143"/>
      <c r="Y954" s="143"/>
      <c r="Z954" s="143"/>
      <c r="AA954" s="143"/>
    </row>
    <row r="955">
      <c r="A955" s="142"/>
      <c r="B955" s="142"/>
      <c r="C955" s="143"/>
      <c r="D955" s="143"/>
      <c r="E955" s="143"/>
      <c r="F955" s="143"/>
      <c r="G955" s="142"/>
      <c r="H955" s="142"/>
      <c r="I955" s="143"/>
      <c r="J955" s="142"/>
      <c r="K955" s="142"/>
      <c r="L955" s="142"/>
      <c r="M955" s="143"/>
      <c r="N955" s="143"/>
      <c r="O955" s="143"/>
      <c r="P955" s="143"/>
      <c r="Q955" s="143"/>
      <c r="R955" s="143"/>
      <c r="S955" s="143"/>
      <c r="T955" s="143"/>
      <c r="U955" s="143"/>
      <c r="V955" s="143"/>
      <c r="W955" s="143"/>
      <c r="X955" s="143"/>
      <c r="Y955" s="143"/>
      <c r="Z955" s="143"/>
      <c r="AA955" s="143"/>
    </row>
    <row r="956">
      <c r="A956" s="142"/>
      <c r="B956" s="142"/>
      <c r="C956" s="143"/>
      <c r="D956" s="143"/>
      <c r="E956" s="143"/>
      <c r="F956" s="143"/>
      <c r="G956" s="142"/>
      <c r="H956" s="142"/>
      <c r="I956" s="143"/>
      <c r="J956" s="142"/>
      <c r="K956" s="142"/>
      <c r="L956" s="142"/>
      <c r="M956" s="143"/>
      <c r="N956" s="143"/>
      <c r="O956" s="143"/>
      <c r="P956" s="143"/>
      <c r="Q956" s="143"/>
      <c r="R956" s="143"/>
      <c r="S956" s="143"/>
      <c r="T956" s="143"/>
      <c r="U956" s="143"/>
      <c r="V956" s="143"/>
      <c r="W956" s="143"/>
      <c r="X956" s="143"/>
      <c r="Y956" s="143"/>
      <c r="Z956" s="143"/>
      <c r="AA956" s="143"/>
    </row>
    <row r="957">
      <c r="A957" s="142"/>
      <c r="B957" s="142"/>
      <c r="C957" s="143"/>
      <c r="D957" s="143"/>
      <c r="E957" s="143"/>
      <c r="F957" s="143"/>
      <c r="G957" s="142"/>
      <c r="H957" s="142"/>
      <c r="I957" s="143"/>
      <c r="J957" s="142"/>
      <c r="K957" s="142"/>
      <c r="L957" s="142"/>
      <c r="M957" s="143"/>
      <c r="N957" s="143"/>
      <c r="O957" s="143"/>
      <c r="P957" s="143"/>
      <c r="Q957" s="143"/>
      <c r="R957" s="143"/>
      <c r="S957" s="143"/>
      <c r="T957" s="143"/>
      <c r="U957" s="143"/>
      <c r="V957" s="143"/>
      <c r="W957" s="143"/>
      <c r="X957" s="143"/>
      <c r="Y957" s="143"/>
      <c r="Z957" s="143"/>
      <c r="AA957" s="143"/>
    </row>
    <row r="958">
      <c r="A958" s="142"/>
      <c r="B958" s="142"/>
      <c r="C958" s="143"/>
      <c r="D958" s="143"/>
      <c r="E958" s="143"/>
      <c r="F958" s="143"/>
      <c r="G958" s="142"/>
      <c r="H958" s="142"/>
      <c r="I958" s="143"/>
      <c r="J958" s="142"/>
      <c r="K958" s="142"/>
      <c r="L958" s="142"/>
      <c r="M958" s="143"/>
      <c r="N958" s="143"/>
      <c r="O958" s="143"/>
      <c r="P958" s="143"/>
      <c r="Q958" s="143"/>
      <c r="R958" s="143"/>
      <c r="S958" s="143"/>
      <c r="T958" s="143"/>
      <c r="U958" s="143"/>
      <c r="V958" s="143"/>
      <c r="W958" s="143"/>
      <c r="X958" s="143"/>
      <c r="Y958" s="143"/>
      <c r="Z958" s="143"/>
      <c r="AA958" s="143"/>
    </row>
    <row r="959">
      <c r="A959" s="142"/>
      <c r="B959" s="142"/>
      <c r="C959" s="143"/>
      <c r="D959" s="143"/>
      <c r="E959" s="143"/>
      <c r="F959" s="143"/>
      <c r="G959" s="142"/>
      <c r="H959" s="142"/>
      <c r="I959" s="143"/>
      <c r="J959" s="142"/>
      <c r="K959" s="142"/>
      <c r="L959" s="142"/>
      <c r="M959" s="143"/>
      <c r="N959" s="143"/>
      <c r="O959" s="143"/>
      <c r="P959" s="143"/>
      <c r="Q959" s="143"/>
      <c r="R959" s="143"/>
      <c r="S959" s="143"/>
      <c r="T959" s="143"/>
      <c r="U959" s="143"/>
      <c r="V959" s="143"/>
      <c r="W959" s="143"/>
      <c r="X959" s="143"/>
      <c r="Y959" s="143"/>
      <c r="Z959" s="143"/>
      <c r="AA959" s="143"/>
    </row>
    <row r="960">
      <c r="A960" s="142"/>
      <c r="B960" s="142"/>
      <c r="C960" s="143"/>
      <c r="D960" s="143"/>
      <c r="E960" s="143"/>
      <c r="F960" s="143"/>
      <c r="G960" s="142"/>
      <c r="H960" s="142"/>
      <c r="I960" s="143"/>
      <c r="J960" s="142"/>
      <c r="K960" s="142"/>
      <c r="L960" s="142"/>
      <c r="M960" s="143"/>
      <c r="N960" s="143"/>
      <c r="O960" s="143"/>
      <c r="P960" s="143"/>
      <c r="Q960" s="143"/>
      <c r="R960" s="143"/>
      <c r="S960" s="143"/>
      <c r="T960" s="143"/>
      <c r="U960" s="143"/>
      <c r="V960" s="143"/>
      <c r="W960" s="143"/>
      <c r="X960" s="143"/>
      <c r="Y960" s="143"/>
      <c r="Z960" s="143"/>
      <c r="AA960" s="143"/>
    </row>
    <row r="961">
      <c r="A961" s="142"/>
      <c r="B961" s="142"/>
      <c r="C961" s="143"/>
      <c r="D961" s="143"/>
      <c r="E961" s="143"/>
      <c r="F961" s="143"/>
      <c r="G961" s="142"/>
      <c r="H961" s="142"/>
      <c r="I961" s="143"/>
      <c r="J961" s="142"/>
      <c r="K961" s="142"/>
      <c r="L961" s="142"/>
      <c r="M961" s="143"/>
      <c r="N961" s="143"/>
      <c r="O961" s="143"/>
      <c r="P961" s="143"/>
      <c r="Q961" s="143"/>
      <c r="R961" s="143"/>
      <c r="S961" s="143"/>
      <c r="T961" s="143"/>
      <c r="U961" s="143"/>
      <c r="V961" s="143"/>
      <c r="W961" s="143"/>
      <c r="X961" s="143"/>
      <c r="Y961" s="143"/>
      <c r="Z961" s="143"/>
      <c r="AA961" s="143"/>
    </row>
    <row r="962">
      <c r="A962" s="142"/>
      <c r="B962" s="142"/>
      <c r="C962" s="143"/>
      <c r="D962" s="143"/>
      <c r="E962" s="143"/>
      <c r="F962" s="143"/>
      <c r="G962" s="142"/>
      <c r="H962" s="142"/>
      <c r="I962" s="143"/>
      <c r="J962" s="142"/>
      <c r="K962" s="142"/>
      <c r="L962" s="142"/>
      <c r="M962" s="143"/>
      <c r="N962" s="143"/>
      <c r="O962" s="143"/>
      <c r="P962" s="143"/>
      <c r="Q962" s="143"/>
      <c r="R962" s="143"/>
      <c r="S962" s="143"/>
      <c r="T962" s="143"/>
      <c r="U962" s="143"/>
      <c r="V962" s="143"/>
      <c r="W962" s="143"/>
      <c r="X962" s="143"/>
      <c r="Y962" s="143"/>
      <c r="Z962" s="143"/>
      <c r="AA962" s="143"/>
    </row>
    <row r="963">
      <c r="A963" s="142"/>
      <c r="B963" s="142"/>
      <c r="C963" s="143"/>
      <c r="D963" s="143"/>
      <c r="E963" s="143"/>
      <c r="F963" s="143"/>
      <c r="G963" s="142"/>
      <c r="H963" s="142"/>
      <c r="I963" s="143"/>
      <c r="J963" s="142"/>
      <c r="K963" s="142"/>
      <c r="L963" s="142"/>
      <c r="M963" s="143"/>
      <c r="N963" s="143"/>
      <c r="O963" s="143"/>
      <c r="P963" s="143"/>
      <c r="Q963" s="143"/>
      <c r="R963" s="143"/>
      <c r="S963" s="143"/>
      <c r="T963" s="143"/>
      <c r="U963" s="143"/>
      <c r="V963" s="143"/>
      <c r="W963" s="143"/>
      <c r="X963" s="143"/>
      <c r="Y963" s="143"/>
      <c r="Z963" s="143"/>
      <c r="AA963" s="143"/>
    </row>
    <row r="964">
      <c r="A964" s="142"/>
      <c r="B964" s="142"/>
      <c r="C964" s="143"/>
      <c r="D964" s="143"/>
      <c r="E964" s="143"/>
      <c r="F964" s="143"/>
      <c r="G964" s="142"/>
      <c r="H964" s="142"/>
      <c r="I964" s="143"/>
      <c r="J964" s="142"/>
      <c r="K964" s="142"/>
      <c r="L964" s="142"/>
      <c r="M964" s="143"/>
      <c r="N964" s="143"/>
      <c r="O964" s="143"/>
      <c r="P964" s="143"/>
      <c r="Q964" s="143"/>
      <c r="R964" s="143"/>
      <c r="S964" s="143"/>
      <c r="T964" s="143"/>
      <c r="U964" s="143"/>
      <c r="V964" s="143"/>
      <c r="W964" s="143"/>
      <c r="X964" s="143"/>
      <c r="Y964" s="143"/>
      <c r="Z964" s="143"/>
      <c r="AA964" s="143"/>
    </row>
    <row r="965">
      <c r="A965" s="142"/>
      <c r="B965" s="142"/>
      <c r="C965" s="143"/>
      <c r="D965" s="143"/>
      <c r="E965" s="143"/>
      <c r="F965" s="143"/>
      <c r="G965" s="142"/>
      <c r="H965" s="142"/>
      <c r="I965" s="143"/>
      <c r="J965" s="142"/>
      <c r="K965" s="142"/>
      <c r="L965" s="142"/>
      <c r="M965" s="143"/>
      <c r="N965" s="143"/>
      <c r="O965" s="143"/>
      <c r="P965" s="143"/>
      <c r="Q965" s="143"/>
      <c r="R965" s="143"/>
      <c r="S965" s="143"/>
      <c r="T965" s="143"/>
      <c r="U965" s="143"/>
      <c r="V965" s="143"/>
      <c r="W965" s="143"/>
      <c r="X965" s="143"/>
      <c r="Y965" s="143"/>
      <c r="Z965" s="143"/>
      <c r="AA965" s="143"/>
    </row>
    <row r="966">
      <c r="A966" s="142"/>
      <c r="B966" s="142"/>
      <c r="C966" s="143"/>
      <c r="D966" s="143"/>
      <c r="E966" s="143"/>
      <c r="F966" s="143"/>
      <c r="G966" s="142"/>
      <c r="H966" s="142"/>
      <c r="I966" s="143"/>
      <c r="J966" s="142"/>
      <c r="K966" s="142"/>
      <c r="L966" s="142"/>
      <c r="M966" s="143"/>
      <c r="N966" s="143"/>
      <c r="O966" s="143"/>
      <c r="P966" s="143"/>
      <c r="Q966" s="143"/>
      <c r="R966" s="143"/>
      <c r="S966" s="143"/>
      <c r="T966" s="143"/>
      <c r="U966" s="143"/>
      <c r="V966" s="143"/>
      <c r="W966" s="143"/>
      <c r="X966" s="143"/>
      <c r="Y966" s="143"/>
      <c r="Z966" s="143"/>
      <c r="AA966" s="143"/>
    </row>
    <row r="967">
      <c r="A967" s="142"/>
      <c r="B967" s="142"/>
      <c r="C967" s="143"/>
      <c r="D967" s="143"/>
      <c r="E967" s="143"/>
      <c r="F967" s="143"/>
      <c r="G967" s="142"/>
      <c r="H967" s="142"/>
      <c r="I967" s="143"/>
      <c r="J967" s="142"/>
      <c r="K967" s="142"/>
      <c r="L967" s="142"/>
      <c r="M967" s="143"/>
      <c r="N967" s="143"/>
      <c r="O967" s="143"/>
      <c r="P967" s="143"/>
      <c r="Q967" s="143"/>
      <c r="R967" s="143"/>
      <c r="S967" s="143"/>
      <c r="T967" s="143"/>
      <c r="U967" s="143"/>
      <c r="V967" s="143"/>
      <c r="W967" s="143"/>
      <c r="X967" s="143"/>
      <c r="Y967" s="143"/>
      <c r="Z967" s="143"/>
      <c r="AA967" s="143"/>
    </row>
    <row r="968">
      <c r="A968" s="142"/>
      <c r="B968" s="142"/>
      <c r="C968" s="143"/>
      <c r="D968" s="143"/>
      <c r="E968" s="143"/>
      <c r="F968" s="143"/>
      <c r="G968" s="142"/>
      <c r="H968" s="142"/>
      <c r="I968" s="143"/>
      <c r="J968" s="142"/>
      <c r="K968" s="142"/>
      <c r="L968" s="142"/>
      <c r="M968" s="143"/>
      <c r="N968" s="143"/>
      <c r="O968" s="143"/>
      <c r="P968" s="143"/>
      <c r="Q968" s="143"/>
      <c r="R968" s="143"/>
      <c r="S968" s="143"/>
      <c r="T968" s="143"/>
      <c r="U968" s="143"/>
      <c r="V968" s="143"/>
      <c r="W968" s="143"/>
      <c r="X968" s="143"/>
      <c r="Y968" s="143"/>
      <c r="Z968" s="143"/>
      <c r="AA968" s="143"/>
    </row>
    <row r="969">
      <c r="A969" s="142"/>
      <c r="B969" s="142"/>
      <c r="C969" s="143"/>
      <c r="D969" s="143"/>
      <c r="E969" s="143"/>
      <c r="F969" s="143"/>
      <c r="G969" s="142"/>
      <c r="H969" s="142"/>
      <c r="I969" s="143"/>
      <c r="J969" s="142"/>
      <c r="K969" s="142"/>
      <c r="L969" s="142"/>
      <c r="M969" s="143"/>
      <c r="N969" s="143"/>
      <c r="O969" s="143"/>
      <c r="P969" s="143"/>
      <c r="Q969" s="143"/>
      <c r="R969" s="143"/>
      <c r="S969" s="143"/>
      <c r="T969" s="143"/>
      <c r="U969" s="143"/>
      <c r="V969" s="143"/>
      <c r="W969" s="143"/>
      <c r="X969" s="143"/>
      <c r="Y969" s="143"/>
      <c r="Z969" s="143"/>
      <c r="AA969" s="143"/>
    </row>
    <row r="970">
      <c r="A970" s="142"/>
      <c r="B970" s="142"/>
      <c r="C970" s="143"/>
      <c r="D970" s="143"/>
      <c r="E970" s="143"/>
      <c r="F970" s="143"/>
      <c r="G970" s="142"/>
      <c r="H970" s="142"/>
      <c r="I970" s="143"/>
      <c r="J970" s="142"/>
      <c r="K970" s="142"/>
      <c r="L970" s="142"/>
      <c r="M970" s="143"/>
      <c r="N970" s="143"/>
      <c r="O970" s="143"/>
      <c r="P970" s="143"/>
      <c r="Q970" s="143"/>
      <c r="R970" s="143"/>
      <c r="S970" s="143"/>
      <c r="T970" s="143"/>
      <c r="U970" s="143"/>
      <c r="V970" s="143"/>
      <c r="W970" s="143"/>
      <c r="X970" s="143"/>
      <c r="Y970" s="143"/>
      <c r="Z970" s="143"/>
      <c r="AA970" s="143"/>
    </row>
    <row r="971">
      <c r="A971" s="142"/>
      <c r="B971" s="142"/>
      <c r="C971" s="143"/>
      <c r="D971" s="143"/>
      <c r="E971" s="143"/>
      <c r="F971" s="143"/>
      <c r="G971" s="142"/>
      <c r="H971" s="142"/>
      <c r="I971" s="143"/>
      <c r="J971" s="142"/>
      <c r="K971" s="142"/>
      <c r="L971" s="142"/>
      <c r="M971" s="143"/>
      <c r="N971" s="143"/>
      <c r="O971" s="143"/>
      <c r="P971" s="143"/>
      <c r="Q971" s="143"/>
      <c r="R971" s="143"/>
      <c r="S971" s="143"/>
      <c r="T971" s="143"/>
      <c r="U971" s="143"/>
      <c r="V971" s="143"/>
      <c r="W971" s="143"/>
      <c r="X971" s="143"/>
      <c r="Y971" s="143"/>
      <c r="Z971" s="143"/>
      <c r="AA971" s="143"/>
    </row>
    <row r="972">
      <c r="A972" s="142"/>
      <c r="B972" s="142"/>
      <c r="C972" s="143"/>
      <c r="D972" s="143"/>
      <c r="E972" s="143"/>
      <c r="F972" s="143"/>
      <c r="G972" s="142"/>
      <c r="H972" s="142"/>
      <c r="I972" s="143"/>
      <c r="J972" s="142"/>
      <c r="K972" s="142"/>
      <c r="L972" s="142"/>
      <c r="M972" s="143"/>
      <c r="N972" s="143"/>
      <c r="O972" s="143"/>
      <c r="P972" s="143"/>
      <c r="Q972" s="143"/>
      <c r="R972" s="143"/>
      <c r="S972" s="143"/>
      <c r="T972" s="143"/>
      <c r="U972" s="143"/>
      <c r="V972" s="143"/>
      <c r="W972" s="143"/>
      <c r="X972" s="143"/>
      <c r="Y972" s="143"/>
      <c r="Z972" s="143"/>
      <c r="AA972" s="143"/>
    </row>
    <row r="973">
      <c r="A973" s="142"/>
      <c r="B973" s="142"/>
      <c r="C973" s="143"/>
      <c r="D973" s="143"/>
      <c r="E973" s="143"/>
      <c r="F973" s="143"/>
      <c r="G973" s="142"/>
      <c r="H973" s="142"/>
      <c r="I973" s="143"/>
      <c r="J973" s="142"/>
      <c r="K973" s="142"/>
      <c r="L973" s="142"/>
      <c r="M973" s="143"/>
      <c r="N973" s="143"/>
      <c r="O973" s="143"/>
      <c r="P973" s="143"/>
      <c r="Q973" s="143"/>
      <c r="R973" s="143"/>
      <c r="S973" s="143"/>
      <c r="T973" s="143"/>
      <c r="U973" s="143"/>
      <c r="V973" s="143"/>
      <c r="W973" s="143"/>
      <c r="X973" s="143"/>
      <c r="Y973" s="143"/>
      <c r="Z973" s="143"/>
      <c r="AA973" s="143"/>
    </row>
    <row r="974">
      <c r="A974" s="142"/>
      <c r="B974" s="142"/>
      <c r="C974" s="143"/>
      <c r="D974" s="143"/>
      <c r="E974" s="143"/>
      <c r="F974" s="143"/>
      <c r="G974" s="142"/>
      <c r="H974" s="142"/>
      <c r="I974" s="143"/>
      <c r="J974" s="142"/>
      <c r="K974" s="142"/>
      <c r="L974" s="142"/>
      <c r="M974" s="143"/>
      <c r="N974" s="143"/>
      <c r="O974" s="143"/>
      <c r="P974" s="143"/>
      <c r="Q974" s="143"/>
      <c r="R974" s="143"/>
      <c r="S974" s="143"/>
      <c r="T974" s="143"/>
      <c r="U974" s="143"/>
      <c r="V974" s="143"/>
      <c r="W974" s="143"/>
      <c r="X974" s="143"/>
      <c r="Y974" s="143"/>
      <c r="Z974" s="143"/>
      <c r="AA974" s="143"/>
    </row>
    <row r="975">
      <c r="A975" s="142"/>
      <c r="B975" s="142"/>
      <c r="C975" s="143"/>
      <c r="D975" s="143"/>
      <c r="E975" s="143"/>
      <c r="F975" s="143"/>
      <c r="G975" s="142"/>
      <c r="H975" s="142"/>
      <c r="I975" s="143"/>
      <c r="J975" s="142"/>
      <c r="K975" s="142"/>
      <c r="L975" s="142"/>
      <c r="M975" s="143"/>
      <c r="N975" s="143"/>
      <c r="O975" s="143"/>
      <c r="P975" s="143"/>
      <c r="Q975" s="143"/>
      <c r="R975" s="143"/>
      <c r="S975" s="143"/>
      <c r="T975" s="143"/>
      <c r="U975" s="143"/>
      <c r="V975" s="143"/>
      <c r="W975" s="143"/>
      <c r="X975" s="143"/>
      <c r="Y975" s="143"/>
      <c r="Z975" s="143"/>
      <c r="AA975" s="143"/>
    </row>
    <row r="976">
      <c r="A976" s="142"/>
      <c r="B976" s="142"/>
      <c r="C976" s="143"/>
      <c r="D976" s="143"/>
      <c r="E976" s="143"/>
      <c r="F976" s="143"/>
      <c r="G976" s="142"/>
      <c r="H976" s="142"/>
      <c r="I976" s="143"/>
      <c r="J976" s="142"/>
      <c r="K976" s="142"/>
      <c r="L976" s="142"/>
      <c r="M976" s="143"/>
      <c r="N976" s="143"/>
      <c r="O976" s="143"/>
      <c r="P976" s="143"/>
      <c r="Q976" s="143"/>
      <c r="R976" s="143"/>
      <c r="S976" s="143"/>
      <c r="T976" s="143"/>
      <c r="U976" s="143"/>
      <c r="V976" s="143"/>
      <c r="W976" s="143"/>
      <c r="X976" s="143"/>
      <c r="Y976" s="143"/>
      <c r="Z976" s="143"/>
      <c r="AA976" s="143"/>
    </row>
    <row r="977">
      <c r="A977" s="142"/>
      <c r="B977" s="142"/>
      <c r="C977" s="143"/>
      <c r="D977" s="143"/>
      <c r="E977" s="143"/>
      <c r="F977" s="143"/>
      <c r="G977" s="142"/>
      <c r="H977" s="142"/>
      <c r="I977" s="143"/>
      <c r="J977" s="142"/>
      <c r="K977" s="142"/>
      <c r="L977" s="142"/>
      <c r="M977" s="143"/>
      <c r="N977" s="143"/>
      <c r="O977" s="143"/>
      <c r="P977" s="143"/>
      <c r="Q977" s="143"/>
      <c r="R977" s="143"/>
      <c r="S977" s="143"/>
      <c r="T977" s="143"/>
      <c r="U977" s="143"/>
      <c r="V977" s="143"/>
      <c r="W977" s="143"/>
      <c r="X977" s="143"/>
      <c r="Y977" s="143"/>
      <c r="Z977" s="143"/>
      <c r="AA977" s="143"/>
    </row>
    <row r="978">
      <c r="A978" s="142"/>
      <c r="B978" s="142"/>
      <c r="C978" s="143"/>
      <c r="D978" s="143"/>
      <c r="E978" s="143"/>
      <c r="F978" s="143"/>
      <c r="G978" s="142"/>
      <c r="H978" s="142"/>
      <c r="I978" s="143"/>
      <c r="J978" s="142"/>
      <c r="K978" s="142"/>
      <c r="L978" s="142"/>
      <c r="M978" s="143"/>
      <c r="N978" s="143"/>
      <c r="O978" s="143"/>
      <c r="P978" s="143"/>
      <c r="Q978" s="143"/>
      <c r="R978" s="143"/>
      <c r="S978" s="143"/>
      <c r="T978" s="143"/>
      <c r="U978" s="143"/>
      <c r="V978" s="143"/>
      <c r="W978" s="143"/>
      <c r="X978" s="143"/>
      <c r="Y978" s="143"/>
      <c r="Z978" s="143"/>
      <c r="AA978" s="143"/>
    </row>
    <row r="979">
      <c r="A979" s="142"/>
      <c r="B979" s="142"/>
      <c r="C979" s="143"/>
      <c r="D979" s="143"/>
      <c r="E979" s="143"/>
      <c r="F979" s="143"/>
      <c r="G979" s="142"/>
      <c r="H979" s="142"/>
      <c r="I979" s="143"/>
      <c r="J979" s="142"/>
      <c r="K979" s="142"/>
      <c r="L979" s="142"/>
      <c r="M979" s="143"/>
      <c r="N979" s="143"/>
      <c r="O979" s="143"/>
      <c r="P979" s="143"/>
      <c r="Q979" s="143"/>
      <c r="R979" s="143"/>
      <c r="S979" s="143"/>
      <c r="T979" s="143"/>
      <c r="U979" s="143"/>
      <c r="V979" s="143"/>
      <c r="W979" s="143"/>
      <c r="X979" s="143"/>
      <c r="Y979" s="143"/>
      <c r="Z979" s="143"/>
      <c r="AA979" s="143"/>
    </row>
    <row r="980">
      <c r="A980" s="142"/>
      <c r="B980" s="142"/>
      <c r="C980" s="143"/>
      <c r="D980" s="143"/>
      <c r="E980" s="143"/>
      <c r="F980" s="143"/>
      <c r="G980" s="142"/>
      <c r="H980" s="142"/>
      <c r="I980" s="143"/>
      <c r="J980" s="142"/>
      <c r="K980" s="142"/>
      <c r="L980" s="142"/>
      <c r="M980" s="143"/>
      <c r="N980" s="143"/>
      <c r="O980" s="143"/>
      <c r="P980" s="143"/>
      <c r="Q980" s="143"/>
      <c r="R980" s="143"/>
      <c r="S980" s="143"/>
      <c r="T980" s="143"/>
      <c r="U980" s="143"/>
      <c r="V980" s="143"/>
      <c r="W980" s="143"/>
      <c r="X980" s="143"/>
      <c r="Y980" s="143"/>
      <c r="Z980" s="143"/>
      <c r="AA980" s="143"/>
    </row>
    <row r="981">
      <c r="A981" s="142"/>
      <c r="B981" s="142"/>
      <c r="C981" s="143"/>
      <c r="D981" s="143"/>
      <c r="E981" s="143"/>
      <c r="F981" s="143"/>
      <c r="G981" s="142"/>
      <c r="H981" s="142"/>
      <c r="I981" s="143"/>
      <c r="J981" s="142"/>
      <c r="K981" s="142"/>
      <c r="L981" s="142"/>
      <c r="M981" s="143"/>
      <c r="N981" s="143"/>
      <c r="O981" s="143"/>
      <c r="P981" s="143"/>
      <c r="Q981" s="143"/>
      <c r="R981" s="143"/>
      <c r="S981" s="143"/>
      <c r="T981" s="143"/>
      <c r="U981" s="143"/>
      <c r="V981" s="143"/>
      <c r="W981" s="143"/>
      <c r="X981" s="143"/>
      <c r="Y981" s="143"/>
      <c r="Z981" s="143"/>
      <c r="AA981" s="143"/>
    </row>
    <row r="982">
      <c r="A982" s="142"/>
      <c r="B982" s="142"/>
      <c r="C982" s="143"/>
      <c r="D982" s="143"/>
      <c r="E982" s="143"/>
      <c r="F982" s="143"/>
      <c r="G982" s="142"/>
      <c r="H982" s="142"/>
      <c r="I982" s="143"/>
      <c r="J982" s="142"/>
      <c r="K982" s="142"/>
      <c r="L982" s="142"/>
      <c r="M982" s="143"/>
      <c r="N982" s="143"/>
      <c r="O982" s="143"/>
      <c r="P982" s="143"/>
      <c r="Q982" s="143"/>
      <c r="R982" s="143"/>
      <c r="S982" s="143"/>
      <c r="T982" s="143"/>
      <c r="U982" s="143"/>
      <c r="V982" s="143"/>
      <c r="W982" s="143"/>
      <c r="X982" s="143"/>
      <c r="Y982" s="143"/>
      <c r="Z982" s="143"/>
      <c r="AA982" s="143"/>
    </row>
    <row r="983">
      <c r="A983" s="142"/>
      <c r="B983" s="142"/>
      <c r="C983" s="143"/>
      <c r="D983" s="143"/>
      <c r="E983" s="143"/>
      <c r="F983" s="143"/>
      <c r="G983" s="142"/>
      <c r="H983" s="142"/>
      <c r="I983" s="143"/>
      <c r="J983" s="142"/>
      <c r="K983" s="142"/>
      <c r="L983" s="142"/>
      <c r="M983" s="143"/>
      <c r="N983" s="143"/>
      <c r="O983" s="143"/>
      <c r="P983" s="143"/>
      <c r="Q983" s="143"/>
      <c r="R983" s="143"/>
      <c r="S983" s="143"/>
      <c r="T983" s="143"/>
      <c r="U983" s="143"/>
      <c r="V983" s="143"/>
      <c r="W983" s="143"/>
      <c r="X983" s="143"/>
      <c r="Y983" s="143"/>
      <c r="Z983" s="143"/>
      <c r="AA983" s="143"/>
    </row>
    <row r="984">
      <c r="A984" s="142"/>
      <c r="B984" s="142"/>
      <c r="C984" s="143"/>
      <c r="D984" s="143"/>
      <c r="E984" s="143"/>
      <c r="F984" s="143"/>
      <c r="G984" s="142"/>
      <c r="H984" s="142"/>
      <c r="I984" s="143"/>
      <c r="J984" s="142"/>
      <c r="K984" s="142"/>
      <c r="L984" s="142"/>
      <c r="M984" s="143"/>
      <c r="N984" s="143"/>
      <c r="O984" s="143"/>
      <c r="P984" s="143"/>
      <c r="Q984" s="143"/>
      <c r="R984" s="143"/>
      <c r="S984" s="143"/>
      <c r="T984" s="143"/>
      <c r="U984" s="143"/>
      <c r="V984" s="143"/>
      <c r="W984" s="143"/>
      <c r="X984" s="143"/>
      <c r="Y984" s="143"/>
      <c r="Z984" s="143"/>
      <c r="AA984" s="143"/>
    </row>
    <row r="985">
      <c r="A985" s="142"/>
      <c r="B985" s="142"/>
      <c r="C985" s="143"/>
      <c r="D985" s="143"/>
      <c r="E985" s="143"/>
      <c r="F985" s="143"/>
      <c r="G985" s="142"/>
      <c r="H985" s="142"/>
      <c r="I985" s="143"/>
      <c r="J985" s="142"/>
      <c r="K985" s="142"/>
      <c r="L985" s="142"/>
      <c r="M985" s="143"/>
      <c r="N985" s="143"/>
      <c r="O985" s="143"/>
      <c r="P985" s="143"/>
      <c r="Q985" s="143"/>
      <c r="R985" s="143"/>
      <c r="S985" s="143"/>
      <c r="T985" s="143"/>
      <c r="U985" s="143"/>
      <c r="V985" s="143"/>
      <c r="W985" s="143"/>
      <c r="X985" s="143"/>
      <c r="Y985" s="143"/>
      <c r="Z985" s="143"/>
      <c r="AA985" s="143"/>
    </row>
    <row r="986">
      <c r="A986" s="142"/>
      <c r="B986" s="142"/>
      <c r="C986" s="143"/>
      <c r="D986" s="143"/>
      <c r="E986" s="143"/>
      <c r="F986" s="143"/>
      <c r="G986" s="142"/>
      <c r="H986" s="142"/>
      <c r="I986" s="143"/>
      <c r="J986" s="142"/>
      <c r="K986" s="142"/>
      <c r="L986" s="142"/>
      <c r="M986" s="143"/>
      <c r="N986" s="143"/>
      <c r="O986" s="143"/>
      <c r="P986" s="143"/>
      <c r="Q986" s="143"/>
      <c r="R986" s="143"/>
      <c r="S986" s="143"/>
      <c r="T986" s="143"/>
      <c r="U986" s="143"/>
      <c r="V986" s="143"/>
      <c r="W986" s="143"/>
      <c r="X986" s="143"/>
      <c r="Y986" s="143"/>
      <c r="Z986" s="143"/>
      <c r="AA986" s="143"/>
    </row>
    <row r="987">
      <c r="A987" s="142"/>
      <c r="B987" s="142"/>
      <c r="C987" s="143"/>
      <c r="D987" s="143"/>
      <c r="E987" s="143"/>
      <c r="F987" s="143"/>
      <c r="G987" s="142"/>
      <c r="H987" s="142"/>
      <c r="I987" s="143"/>
      <c r="J987" s="142"/>
      <c r="K987" s="142"/>
      <c r="L987" s="142"/>
      <c r="M987" s="143"/>
      <c r="N987" s="143"/>
      <c r="O987" s="143"/>
      <c r="P987" s="143"/>
      <c r="Q987" s="143"/>
      <c r="R987" s="143"/>
      <c r="S987" s="143"/>
      <c r="T987" s="143"/>
      <c r="U987" s="143"/>
      <c r="V987" s="143"/>
      <c r="W987" s="143"/>
      <c r="X987" s="143"/>
      <c r="Y987" s="143"/>
      <c r="Z987" s="143"/>
      <c r="AA987" s="143"/>
    </row>
    <row r="988">
      <c r="A988" s="142"/>
      <c r="B988" s="142"/>
      <c r="C988" s="143"/>
      <c r="D988" s="143"/>
      <c r="E988" s="143"/>
      <c r="F988" s="143"/>
      <c r="G988" s="142"/>
      <c r="H988" s="142"/>
      <c r="I988" s="143"/>
      <c r="J988" s="142"/>
      <c r="K988" s="142"/>
      <c r="L988" s="142"/>
      <c r="M988" s="143"/>
      <c r="N988" s="143"/>
      <c r="O988" s="143"/>
      <c r="P988" s="143"/>
      <c r="Q988" s="143"/>
      <c r="R988" s="143"/>
      <c r="S988" s="143"/>
      <c r="T988" s="143"/>
      <c r="U988" s="143"/>
      <c r="V988" s="143"/>
      <c r="W988" s="143"/>
      <c r="X988" s="143"/>
      <c r="Y988" s="143"/>
      <c r="Z988" s="143"/>
      <c r="AA988" s="143"/>
    </row>
    <row r="989">
      <c r="A989" s="142"/>
      <c r="B989" s="142"/>
      <c r="C989" s="143"/>
      <c r="D989" s="143"/>
      <c r="E989" s="143"/>
      <c r="F989" s="143"/>
      <c r="G989" s="142"/>
      <c r="H989" s="142"/>
      <c r="I989" s="143"/>
      <c r="J989" s="142"/>
      <c r="K989" s="142"/>
      <c r="L989" s="142"/>
      <c r="M989" s="143"/>
      <c r="N989" s="143"/>
      <c r="O989" s="143"/>
      <c r="P989" s="143"/>
      <c r="Q989" s="143"/>
      <c r="R989" s="143"/>
      <c r="S989" s="143"/>
      <c r="T989" s="143"/>
      <c r="U989" s="143"/>
      <c r="V989" s="143"/>
      <c r="W989" s="143"/>
      <c r="X989" s="143"/>
      <c r="Y989" s="143"/>
      <c r="Z989" s="143"/>
      <c r="AA989" s="143"/>
    </row>
    <row r="990">
      <c r="A990" s="142"/>
      <c r="B990" s="142"/>
      <c r="C990" s="143"/>
      <c r="D990" s="143"/>
      <c r="E990" s="143"/>
      <c r="F990" s="143"/>
      <c r="G990" s="142"/>
      <c r="H990" s="142"/>
      <c r="I990" s="143"/>
      <c r="J990" s="142"/>
      <c r="K990" s="142"/>
      <c r="L990" s="142"/>
      <c r="M990" s="143"/>
      <c r="N990" s="143"/>
      <c r="O990" s="143"/>
      <c r="P990" s="143"/>
      <c r="Q990" s="143"/>
      <c r="R990" s="143"/>
      <c r="S990" s="143"/>
      <c r="T990" s="143"/>
      <c r="U990" s="143"/>
      <c r="V990" s="143"/>
      <c r="W990" s="143"/>
      <c r="X990" s="143"/>
      <c r="Y990" s="143"/>
      <c r="Z990" s="143"/>
      <c r="AA990" s="143"/>
    </row>
    <row r="991">
      <c r="A991" s="142"/>
      <c r="B991" s="142"/>
      <c r="C991" s="143"/>
      <c r="D991" s="143"/>
      <c r="E991" s="143"/>
      <c r="F991" s="143"/>
      <c r="G991" s="142"/>
      <c r="H991" s="142"/>
      <c r="I991" s="143"/>
      <c r="J991" s="142"/>
      <c r="K991" s="142"/>
      <c r="L991" s="142"/>
      <c r="M991" s="143"/>
      <c r="N991" s="143"/>
      <c r="O991" s="143"/>
      <c r="P991" s="143"/>
      <c r="Q991" s="143"/>
      <c r="R991" s="143"/>
      <c r="S991" s="143"/>
      <c r="T991" s="143"/>
      <c r="U991" s="143"/>
      <c r="V991" s="143"/>
      <c r="W991" s="143"/>
      <c r="X991" s="143"/>
      <c r="Y991" s="143"/>
      <c r="Z991" s="143"/>
      <c r="AA991" s="143"/>
    </row>
    <row r="992">
      <c r="A992" s="142"/>
      <c r="B992" s="142"/>
      <c r="C992" s="143"/>
      <c r="D992" s="143"/>
      <c r="E992" s="143"/>
      <c r="F992" s="143"/>
      <c r="G992" s="142"/>
      <c r="H992" s="142"/>
      <c r="I992" s="143"/>
      <c r="J992" s="142"/>
      <c r="K992" s="142"/>
      <c r="L992" s="142"/>
      <c r="M992" s="143"/>
      <c r="N992" s="143"/>
      <c r="O992" s="143"/>
      <c r="P992" s="143"/>
      <c r="Q992" s="143"/>
      <c r="R992" s="143"/>
      <c r="S992" s="143"/>
      <c r="T992" s="143"/>
      <c r="U992" s="143"/>
      <c r="V992" s="143"/>
      <c r="W992" s="143"/>
      <c r="X992" s="143"/>
      <c r="Y992" s="143"/>
      <c r="Z992" s="143"/>
      <c r="AA992" s="143"/>
    </row>
    <row r="993">
      <c r="A993" s="142"/>
      <c r="B993" s="142"/>
      <c r="C993" s="143"/>
      <c r="D993" s="143"/>
      <c r="E993" s="143"/>
      <c r="F993" s="143"/>
      <c r="G993" s="142"/>
      <c r="H993" s="142"/>
      <c r="I993" s="143"/>
      <c r="J993" s="142"/>
      <c r="K993" s="142"/>
      <c r="L993" s="142"/>
      <c r="M993" s="143"/>
      <c r="N993" s="143"/>
      <c r="O993" s="143"/>
      <c r="P993" s="143"/>
      <c r="Q993" s="143"/>
      <c r="R993" s="143"/>
      <c r="S993" s="143"/>
      <c r="T993" s="143"/>
      <c r="U993" s="143"/>
      <c r="V993" s="143"/>
      <c r="W993" s="143"/>
      <c r="X993" s="143"/>
      <c r="Y993" s="143"/>
      <c r="Z993" s="143"/>
      <c r="AA993" s="143"/>
    </row>
    <row r="994">
      <c r="A994" s="142"/>
      <c r="B994" s="142"/>
      <c r="C994" s="143"/>
      <c r="D994" s="143"/>
      <c r="E994" s="143"/>
      <c r="F994" s="143"/>
      <c r="G994" s="142"/>
      <c r="H994" s="142"/>
      <c r="I994" s="143"/>
      <c r="J994" s="142"/>
      <c r="K994" s="142"/>
      <c r="L994" s="142"/>
      <c r="M994" s="143"/>
      <c r="N994" s="143"/>
      <c r="O994" s="143"/>
      <c r="P994" s="143"/>
      <c r="Q994" s="143"/>
      <c r="R994" s="143"/>
      <c r="S994" s="143"/>
      <c r="T994" s="143"/>
      <c r="U994" s="143"/>
      <c r="V994" s="143"/>
      <c r="W994" s="143"/>
      <c r="X994" s="143"/>
      <c r="Y994" s="143"/>
      <c r="Z994" s="143"/>
      <c r="AA994" s="143"/>
    </row>
    <row r="995">
      <c r="A995" s="142"/>
      <c r="B995" s="142"/>
      <c r="C995" s="143"/>
      <c r="D995" s="143"/>
      <c r="E995" s="143"/>
      <c r="F995" s="143"/>
      <c r="G995" s="142"/>
      <c r="H995" s="142"/>
      <c r="I995" s="143"/>
      <c r="J995" s="142"/>
      <c r="K995" s="142"/>
      <c r="L995" s="142"/>
      <c r="M995" s="143"/>
      <c r="N995" s="143"/>
      <c r="O995" s="143"/>
      <c r="P995" s="143"/>
      <c r="Q995" s="143"/>
      <c r="R995" s="143"/>
      <c r="S995" s="143"/>
      <c r="T995" s="143"/>
      <c r="U995" s="143"/>
      <c r="V995" s="143"/>
      <c r="W995" s="143"/>
      <c r="X995" s="143"/>
      <c r="Y995" s="143"/>
      <c r="Z995" s="143"/>
      <c r="AA995" s="143"/>
    </row>
    <row r="996">
      <c r="A996" s="142"/>
      <c r="B996" s="142"/>
      <c r="C996" s="143"/>
      <c r="D996" s="143"/>
      <c r="E996" s="143"/>
      <c r="F996" s="143"/>
      <c r="G996" s="142"/>
      <c r="H996" s="142"/>
      <c r="I996" s="143"/>
      <c r="J996" s="142"/>
      <c r="K996" s="142"/>
      <c r="L996" s="142"/>
      <c r="M996" s="143"/>
      <c r="N996" s="143"/>
      <c r="O996" s="143"/>
      <c r="P996" s="143"/>
      <c r="Q996" s="143"/>
      <c r="R996" s="143"/>
      <c r="S996" s="143"/>
      <c r="T996" s="143"/>
      <c r="U996" s="143"/>
      <c r="V996" s="143"/>
      <c r="W996" s="143"/>
      <c r="X996" s="143"/>
      <c r="Y996" s="143"/>
      <c r="Z996" s="143"/>
      <c r="AA996" s="143"/>
    </row>
    <row r="997">
      <c r="A997" s="142"/>
      <c r="B997" s="142"/>
      <c r="C997" s="143"/>
      <c r="D997" s="143"/>
      <c r="E997" s="143"/>
      <c r="F997" s="143"/>
      <c r="G997" s="142"/>
      <c r="H997" s="142"/>
      <c r="I997" s="143"/>
      <c r="J997" s="142"/>
      <c r="K997" s="142"/>
      <c r="L997" s="142"/>
      <c r="M997" s="143"/>
      <c r="N997" s="143"/>
      <c r="O997" s="143"/>
      <c r="P997" s="143"/>
      <c r="Q997" s="143"/>
      <c r="R997" s="143"/>
      <c r="S997" s="143"/>
      <c r="T997" s="143"/>
      <c r="U997" s="143"/>
      <c r="V997" s="143"/>
      <c r="W997" s="143"/>
      <c r="X997" s="143"/>
      <c r="Y997" s="143"/>
      <c r="Z997" s="143"/>
      <c r="AA997" s="143"/>
    </row>
    <row r="998">
      <c r="A998" s="142"/>
      <c r="B998" s="142"/>
      <c r="C998" s="143"/>
      <c r="D998" s="143"/>
      <c r="E998" s="143"/>
      <c r="F998" s="143"/>
      <c r="G998" s="142"/>
      <c r="H998" s="142"/>
      <c r="I998" s="143"/>
      <c r="J998" s="142"/>
      <c r="K998" s="142"/>
      <c r="L998" s="142"/>
      <c r="M998" s="143"/>
      <c r="N998" s="143"/>
      <c r="O998" s="143"/>
      <c r="P998" s="143"/>
      <c r="Q998" s="143"/>
      <c r="R998" s="143"/>
      <c r="S998" s="143"/>
      <c r="T998" s="143"/>
      <c r="U998" s="143"/>
      <c r="V998" s="143"/>
      <c r="W998" s="143"/>
      <c r="X998" s="143"/>
      <c r="Y998" s="143"/>
      <c r="Z998" s="143"/>
      <c r="AA998" s="143"/>
    </row>
    <row r="999">
      <c r="A999" s="142"/>
      <c r="B999" s="142"/>
      <c r="C999" s="143"/>
      <c r="D999" s="143"/>
      <c r="E999" s="143"/>
      <c r="F999" s="143"/>
      <c r="G999" s="142"/>
      <c r="H999" s="142"/>
      <c r="I999" s="143"/>
      <c r="J999" s="142"/>
      <c r="K999" s="142"/>
      <c r="L999" s="142"/>
      <c r="M999" s="143"/>
      <c r="N999" s="143"/>
      <c r="O999" s="143"/>
      <c r="P999" s="143"/>
      <c r="Q999" s="143"/>
      <c r="R999" s="143"/>
      <c r="S999" s="143"/>
      <c r="T999" s="143"/>
      <c r="U999" s="143"/>
      <c r="V999" s="143"/>
      <c r="W999" s="143"/>
      <c r="X999" s="143"/>
      <c r="Y999" s="143"/>
      <c r="Z999" s="143"/>
      <c r="AA999" s="143"/>
    </row>
    <row r="1000">
      <c r="A1000" s="142"/>
      <c r="B1000" s="142"/>
      <c r="C1000" s="143"/>
      <c r="D1000" s="143"/>
      <c r="E1000" s="143"/>
      <c r="F1000" s="143"/>
      <c r="G1000" s="142"/>
      <c r="H1000" s="142"/>
      <c r="I1000" s="143"/>
      <c r="J1000" s="142"/>
      <c r="K1000" s="142"/>
      <c r="L1000" s="142"/>
      <c r="M1000" s="143"/>
      <c r="N1000" s="143"/>
      <c r="O1000" s="143"/>
      <c r="P1000" s="143"/>
      <c r="Q1000" s="143"/>
      <c r="R1000" s="143"/>
      <c r="S1000" s="143"/>
      <c r="T1000" s="143"/>
      <c r="U1000" s="143"/>
      <c r="V1000" s="143"/>
      <c r="W1000" s="143"/>
      <c r="X1000" s="143"/>
      <c r="Y1000" s="143"/>
      <c r="Z1000" s="143"/>
      <c r="AA1000" s="143"/>
    </row>
    <row r="1001">
      <c r="A1001" s="142"/>
      <c r="B1001" s="142"/>
      <c r="C1001" s="143"/>
      <c r="D1001" s="143"/>
      <c r="E1001" s="143"/>
      <c r="F1001" s="143"/>
      <c r="G1001" s="142"/>
      <c r="H1001" s="142"/>
      <c r="I1001" s="143"/>
      <c r="J1001" s="142"/>
      <c r="K1001" s="142"/>
      <c r="L1001" s="142"/>
      <c r="M1001" s="143"/>
      <c r="N1001" s="143"/>
      <c r="O1001" s="143"/>
      <c r="P1001" s="143"/>
      <c r="Q1001" s="143"/>
      <c r="R1001" s="143"/>
      <c r="S1001" s="143"/>
      <c r="T1001" s="143"/>
      <c r="U1001" s="143"/>
      <c r="V1001" s="143"/>
      <c r="W1001" s="143"/>
      <c r="X1001" s="143"/>
      <c r="Y1001" s="143"/>
      <c r="Z1001" s="143"/>
      <c r="AA1001" s="143"/>
    </row>
    <row r="1002">
      <c r="A1002" s="142"/>
      <c r="B1002" s="142"/>
      <c r="C1002" s="143"/>
      <c r="D1002" s="143"/>
      <c r="E1002" s="143"/>
      <c r="F1002" s="143"/>
      <c r="G1002" s="142"/>
      <c r="H1002" s="142"/>
      <c r="I1002" s="143"/>
      <c r="J1002" s="142"/>
      <c r="K1002" s="142"/>
      <c r="L1002" s="142"/>
      <c r="M1002" s="143"/>
      <c r="N1002" s="143"/>
      <c r="O1002" s="143"/>
      <c r="P1002" s="143"/>
      <c r="Q1002" s="143"/>
      <c r="R1002" s="143"/>
      <c r="S1002" s="143"/>
      <c r="T1002" s="143"/>
      <c r="U1002" s="143"/>
      <c r="V1002" s="143"/>
      <c r="W1002" s="143"/>
      <c r="X1002" s="143"/>
      <c r="Y1002" s="143"/>
      <c r="Z1002" s="143"/>
      <c r="AA1002" s="143"/>
    </row>
    <row r="1003">
      <c r="A1003" s="142"/>
      <c r="B1003" s="142"/>
      <c r="C1003" s="143"/>
      <c r="D1003" s="143"/>
      <c r="E1003" s="143"/>
      <c r="F1003" s="143"/>
      <c r="G1003" s="142"/>
      <c r="H1003" s="142"/>
      <c r="I1003" s="143"/>
      <c r="J1003" s="142"/>
      <c r="K1003" s="142"/>
      <c r="L1003" s="142"/>
      <c r="M1003" s="143"/>
      <c r="N1003" s="143"/>
      <c r="O1003" s="143"/>
      <c r="P1003" s="143"/>
      <c r="Q1003" s="143"/>
      <c r="R1003" s="143"/>
      <c r="S1003" s="143"/>
      <c r="T1003" s="143"/>
      <c r="U1003" s="143"/>
      <c r="V1003" s="143"/>
      <c r="W1003" s="143"/>
      <c r="X1003" s="143"/>
      <c r="Y1003" s="143"/>
      <c r="Z1003" s="143"/>
      <c r="AA1003" s="143"/>
    </row>
    <row r="1004">
      <c r="A1004" s="142"/>
      <c r="B1004" s="142"/>
      <c r="C1004" s="143"/>
      <c r="D1004" s="143"/>
      <c r="E1004" s="143"/>
      <c r="F1004" s="143"/>
      <c r="G1004" s="142"/>
      <c r="H1004" s="142"/>
      <c r="I1004" s="143"/>
      <c r="J1004" s="142"/>
      <c r="K1004" s="142"/>
      <c r="L1004" s="142"/>
      <c r="M1004" s="143"/>
      <c r="N1004" s="143"/>
      <c r="O1004" s="143"/>
      <c r="P1004" s="143"/>
      <c r="Q1004" s="143"/>
      <c r="R1004" s="143"/>
      <c r="S1004" s="143"/>
      <c r="T1004" s="143"/>
      <c r="U1004" s="143"/>
      <c r="V1004" s="143"/>
      <c r="W1004" s="143"/>
      <c r="X1004" s="143"/>
      <c r="Y1004" s="143"/>
      <c r="Z1004" s="143"/>
      <c r="AA1004" s="143"/>
    </row>
    <row r="1005">
      <c r="A1005" s="142"/>
      <c r="B1005" s="142"/>
      <c r="C1005" s="143"/>
      <c r="D1005" s="143"/>
      <c r="E1005" s="143"/>
      <c r="F1005" s="143"/>
      <c r="G1005" s="142"/>
      <c r="H1005" s="142"/>
      <c r="I1005" s="143"/>
      <c r="J1005" s="142"/>
      <c r="K1005" s="142"/>
      <c r="L1005" s="142"/>
      <c r="M1005" s="143"/>
      <c r="N1005" s="143"/>
      <c r="O1005" s="143"/>
      <c r="P1005" s="143"/>
      <c r="Q1005" s="143"/>
      <c r="R1005" s="143"/>
      <c r="S1005" s="143"/>
      <c r="T1005" s="143"/>
      <c r="U1005" s="143"/>
      <c r="V1005" s="143"/>
      <c r="W1005" s="143"/>
      <c r="X1005" s="143"/>
      <c r="Y1005" s="143"/>
      <c r="Z1005" s="143"/>
      <c r="AA1005" s="143"/>
    </row>
    <row r="1006">
      <c r="A1006" s="142"/>
      <c r="B1006" s="142"/>
      <c r="C1006" s="143"/>
      <c r="D1006" s="143"/>
      <c r="E1006" s="143"/>
      <c r="F1006" s="143"/>
      <c r="G1006" s="142"/>
      <c r="H1006" s="142"/>
      <c r="I1006" s="143"/>
      <c r="J1006" s="142"/>
      <c r="K1006" s="142"/>
      <c r="L1006" s="142"/>
      <c r="M1006" s="143"/>
      <c r="N1006" s="143"/>
      <c r="O1006" s="143"/>
      <c r="P1006" s="143"/>
      <c r="Q1006" s="143"/>
      <c r="R1006" s="143"/>
      <c r="S1006" s="143"/>
      <c r="T1006" s="143"/>
      <c r="U1006" s="143"/>
      <c r="V1006" s="143"/>
      <c r="W1006" s="143"/>
      <c r="X1006" s="143"/>
      <c r="Y1006" s="143"/>
      <c r="Z1006" s="143"/>
      <c r="AA1006" s="143"/>
    </row>
    <row r="1007">
      <c r="A1007" s="142"/>
      <c r="B1007" s="142"/>
      <c r="C1007" s="143"/>
      <c r="D1007" s="143"/>
      <c r="E1007" s="143"/>
      <c r="F1007" s="143"/>
      <c r="G1007" s="142"/>
      <c r="H1007" s="142"/>
      <c r="I1007" s="143"/>
      <c r="J1007" s="142"/>
      <c r="K1007" s="142"/>
      <c r="L1007" s="142"/>
      <c r="M1007" s="143"/>
      <c r="N1007" s="143"/>
      <c r="O1007" s="143"/>
      <c r="P1007" s="143"/>
      <c r="Q1007" s="143"/>
      <c r="R1007" s="143"/>
      <c r="S1007" s="143"/>
      <c r="T1007" s="143"/>
      <c r="U1007" s="143"/>
      <c r="V1007" s="143"/>
      <c r="W1007" s="143"/>
      <c r="X1007" s="143"/>
      <c r="Y1007" s="143"/>
      <c r="Z1007" s="143"/>
      <c r="AA1007" s="143"/>
    </row>
    <row r="1008">
      <c r="A1008" s="142"/>
      <c r="B1008" s="142"/>
      <c r="C1008" s="143"/>
      <c r="D1008" s="143"/>
      <c r="E1008" s="143"/>
      <c r="F1008" s="143"/>
      <c r="G1008" s="142"/>
      <c r="H1008" s="142"/>
      <c r="I1008" s="143"/>
      <c r="J1008" s="142"/>
      <c r="K1008" s="142"/>
      <c r="L1008" s="142"/>
      <c r="M1008" s="143"/>
      <c r="N1008" s="143"/>
      <c r="O1008" s="143"/>
      <c r="P1008" s="143"/>
      <c r="Q1008" s="143"/>
      <c r="R1008" s="143"/>
      <c r="S1008" s="143"/>
      <c r="T1008" s="143"/>
      <c r="U1008" s="143"/>
      <c r="V1008" s="143"/>
      <c r="W1008" s="143"/>
      <c r="X1008" s="143"/>
      <c r="Y1008" s="143"/>
      <c r="Z1008" s="143"/>
      <c r="AA1008" s="143"/>
    </row>
    <row r="1009">
      <c r="A1009" s="142"/>
      <c r="B1009" s="142"/>
      <c r="C1009" s="143"/>
      <c r="D1009" s="143"/>
      <c r="E1009" s="143"/>
      <c r="F1009" s="143"/>
      <c r="G1009" s="142"/>
      <c r="H1009" s="142"/>
      <c r="I1009" s="143"/>
      <c r="J1009" s="142"/>
      <c r="K1009" s="142"/>
      <c r="L1009" s="142"/>
      <c r="M1009" s="143"/>
      <c r="N1009" s="143"/>
      <c r="O1009" s="143"/>
      <c r="P1009" s="143"/>
      <c r="Q1009" s="143"/>
      <c r="R1009" s="143"/>
      <c r="S1009" s="143"/>
      <c r="T1009" s="143"/>
      <c r="U1009" s="143"/>
      <c r="V1009" s="143"/>
      <c r="W1009" s="143"/>
      <c r="X1009" s="143"/>
      <c r="Y1009" s="143"/>
      <c r="Z1009" s="143"/>
      <c r="AA1009" s="143"/>
    </row>
    <row r="1010">
      <c r="A1010" s="142"/>
      <c r="B1010" s="142"/>
      <c r="C1010" s="143"/>
      <c r="D1010" s="143"/>
      <c r="E1010" s="143"/>
      <c r="F1010" s="143"/>
      <c r="G1010" s="142"/>
      <c r="H1010" s="142"/>
      <c r="I1010" s="143"/>
      <c r="J1010" s="142"/>
      <c r="K1010" s="142"/>
      <c r="L1010" s="142"/>
      <c r="M1010" s="143"/>
      <c r="N1010" s="143"/>
      <c r="O1010" s="143"/>
      <c r="P1010" s="143"/>
      <c r="Q1010" s="143"/>
      <c r="R1010" s="143"/>
      <c r="S1010" s="143"/>
      <c r="T1010" s="143"/>
      <c r="U1010" s="143"/>
      <c r="V1010" s="143"/>
      <c r="W1010" s="143"/>
      <c r="X1010" s="143"/>
      <c r="Y1010" s="143"/>
      <c r="Z1010" s="143"/>
      <c r="AA1010" s="143"/>
    </row>
    <row r="1011">
      <c r="A1011" s="142"/>
      <c r="B1011" s="142"/>
      <c r="C1011" s="143"/>
      <c r="D1011" s="143"/>
      <c r="E1011" s="143"/>
      <c r="F1011" s="143"/>
      <c r="G1011" s="142"/>
      <c r="H1011" s="142"/>
      <c r="I1011" s="143"/>
      <c r="J1011" s="142"/>
      <c r="K1011" s="142"/>
      <c r="L1011" s="142"/>
      <c r="M1011" s="143"/>
      <c r="N1011" s="143"/>
      <c r="O1011" s="143"/>
      <c r="P1011" s="143"/>
      <c r="Q1011" s="143"/>
      <c r="R1011" s="143"/>
      <c r="S1011" s="143"/>
      <c r="T1011" s="143"/>
      <c r="U1011" s="143"/>
      <c r="V1011" s="143"/>
      <c r="W1011" s="143"/>
      <c r="X1011" s="143"/>
      <c r="Y1011" s="143"/>
      <c r="Z1011" s="143"/>
      <c r="AA1011" s="143"/>
    </row>
    <row r="1012">
      <c r="A1012" s="142"/>
      <c r="B1012" s="142"/>
      <c r="C1012" s="143"/>
      <c r="D1012" s="143"/>
      <c r="E1012" s="143"/>
      <c r="F1012" s="143"/>
      <c r="G1012" s="142"/>
      <c r="H1012" s="142"/>
      <c r="I1012" s="143"/>
      <c r="J1012" s="142"/>
      <c r="K1012" s="142"/>
      <c r="L1012" s="142"/>
      <c r="M1012" s="143"/>
      <c r="N1012" s="143"/>
      <c r="O1012" s="143"/>
      <c r="P1012" s="143"/>
      <c r="Q1012" s="143"/>
      <c r="R1012" s="143"/>
      <c r="S1012" s="143"/>
      <c r="T1012" s="143"/>
      <c r="U1012" s="143"/>
      <c r="V1012" s="143"/>
      <c r="W1012" s="143"/>
      <c r="X1012" s="143"/>
      <c r="Y1012" s="143"/>
      <c r="Z1012" s="143"/>
      <c r="AA1012" s="143"/>
    </row>
    <row r="1013">
      <c r="A1013" s="142"/>
      <c r="B1013" s="142"/>
      <c r="C1013" s="143"/>
      <c r="D1013" s="143"/>
      <c r="E1013" s="143"/>
      <c r="F1013" s="143"/>
      <c r="G1013" s="142"/>
      <c r="H1013" s="142"/>
      <c r="I1013" s="143"/>
      <c r="J1013" s="142"/>
      <c r="K1013" s="142"/>
      <c r="L1013" s="142"/>
      <c r="M1013" s="143"/>
      <c r="N1013" s="143"/>
      <c r="O1013" s="143"/>
      <c r="P1013" s="143"/>
      <c r="Q1013" s="143"/>
      <c r="R1013" s="143"/>
      <c r="S1013" s="143"/>
      <c r="T1013" s="143"/>
      <c r="U1013" s="143"/>
      <c r="V1013" s="143"/>
      <c r="W1013" s="143"/>
      <c r="X1013" s="143"/>
      <c r="Y1013" s="143"/>
      <c r="Z1013" s="143"/>
      <c r="AA1013" s="143"/>
    </row>
    <row r="1014">
      <c r="A1014" s="142"/>
      <c r="B1014" s="142"/>
      <c r="C1014" s="143"/>
      <c r="D1014" s="143"/>
      <c r="E1014" s="143"/>
      <c r="F1014" s="143"/>
      <c r="G1014" s="142"/>
      <c r="H1014" s="142"/>
      <c r="I1014" s="143"/>
      <c r="J1014" s="142"/>
      <c r="K1014" s="142"/>
      <c r="L1014" s="142"/>
      <c r="M1014" s="143"/>
      <c r="N1014" s="143"/>
      <c r="O1014" s="143"/>
      <c r="P1014" s="143"/>
      <c r="Q1014" s="143"/>
      <c r="R1014" s="143"/>
      <c r="S1014" s="143"/>
      <c r="T1014" s="143"/>
      <c r="U1014" s="143"/>
      <c r="V1014" s="143"/>
      <c r="W1014" s="143"/>
      <c r="X1014" s="143"/>
      <c r="Y1014" s="143"/>
      <c r="Z1014" s="143"/>
      <c r="AA1014" s="143"/>
    </row>
    <row r="1015">
      <c r="A1015" s="142"/>
      <c r="B1015" s="142"/>
      <c r="C1015" s="143"/>
      <c r="D1015" s="143"/>
      <c r="E1015" s="143"/>
      <c r="F1015" s="143"/>
      <c r="G1015" s="142"/>
      <c r="H1015" s="142"/>
      <c r="I1015" s="143"/>
      <c r="J1015" s="142"/>
      <c r="K1015" s="142"/>
      <c r="L1015" s="142"/>
      <c r="M1015" s="143"/>
      <c r="N1015" s="143"/>
      <c r="O1015" s="143"/>
      <c r="P1015" s="143"/>
      <c r="Q1015" s="143"/>
      <c r="R1015" s="143"/>
      <c r="S1015" s="143"/>
      <c r="T1015" s="143"/>
      <c r="U1015" s="143"/>
      <c r="V1015" s="143"/>
      <c r="W1015" s="143"/>
      <c r="X1015" s="143"/>
      <c r="Y1015" s="143"/>
      <c r="Z1015" s="143"/>
      <c r="AA1015" s="143"/>
    </row>
    <row r="1016">
      <c r="A1016" s="142"/>
      <c r="B1016" s="142"/>
      <c r="C1016" s="143"/>
      <c r="D1016" s="143"/>
      <c r="E1016" s="143"/>
      <c r="F1016" s="143"/>
      <c r="G1016" s="142"/>
      <c r="H1016" s="142"/>
      <c r="I1016" s="143"/>
      <c r="J1016" s="142"/>
      <c r="K1016" s="142"/>
      <c r="L1016" s="142"/>
      <c r="M1016" s="143"/>
      <c r="N1016" s="143"/>
      <c r="O1016" s="143"/>
      <c r="P1016" s="143"/>
      <c r="Q1016" s="143"/>
      <c r="R1016" s="143"/>
      <c r="S1016" s="143"/>
      <c r="T1016" s="143"/>
      <c r="U1016" s="143"/>
      <c r="V1016" s="143"/>
      <c r="W1016" s="143"/>
      <c r="X1016" s="143"/>
      <c r="Y1016" s="143"/>
      <c r="Z1016" s="143"/>
      <c r="AA1016" s="143"/>
    </row>
    <row r="1017">
      <c r="A1017" s="142"/>
      <c r="B1017" s="142"/>
      <c r="C1017" s="143"/>
      <c r="D1017" s="143"/>
      <c r="E1017" s="143"/>
      <c r="F1017" s="143"/>
      <c r="G1017" s="142"/>
      <c r="H1017" s="142"/>
      <c r="I1017" s="143"/>
      <c r="J1017" s="142"/>
      <c r="K1017" s="142"/>
      <c r="L1017" s="142"/>
      <c r="M1017" s="143"/>
      <c r="N1017" s="143"/>
      <c r="O1017" s="143"/>
      <c r="P1017" s="143"/>
      <c r="Q1017" s="143"/>
      <c r="R1017" s="143"/>
      <c r="S1017" s="143"/>
      <c r="T1017" s="143"/>
      <c r="U1017" s="143"/>
      <c r="V1017" s="143"/>
      <c r="W1017" s="143"/>
      <c r="X1017" s="143"/>
      <c r="Y1017" s="143"/>
      <c r="Z1017" s="143"/>
      <c r="AA1017" s="143"/>
    </row>
    <row r="1018">
      <c r="A1018" s="142"/>
      <c r="B1018" s="142"/>
      <c r="C1018" s="143"/>
      <c r="D1018" s="143"/>
      <c r="E1018" s="143"/>
      <c r="F1018" s="143"/>
      <c r="G1018" s="142"/>
      <c r="H1018" s="142"/>
      <c r="I1018" s="143"/>
      <c r="J1018" s="142"/>
      <c r="K1018" s="142"/>
      <c r="L1018" s="142"/>
      <c r="M1018" s="143"/>
      <c r="N1018" s="143"/>
      <c r="O1018" s="143"/>
      <c r="P1018" s="143"/>
      <c r="Q1018" s="143"/>
      <c r="R1018" s="143"/>
      <c r="S1018" s="143"/>
      <c r="T1018" s="143"/>
      <c r="U1018" s="143"/>
      <c r="V1018" s="143"/>
      <c r="W1018" s="143"/>
      <c r="X1018" s="143"/>
      <c r="Y1018" s="143"/>
      <c r="Z1018" s="143"/>
      <c r="AA1018" s="143"/>
    </row>
    <row r="1019">
      <c r="A1019" s="142"/>
      <c r="B1019" s="142"/>
      <c r="C1019" s="143"/>
      <c r="D1019" s="143"/>
      <c r="E1019" s="143"/>
      <c r="F1019" s="143"/>
      <c r="G1019" s="142"/>
      <c r="H1019" s="142"/>
      <c r="I1019" s="143"/>
      <c r="J1019" s="142"/>
      <c r="K1019" s="142"/>
      <c r="L1019" s="142"/>
      <c r="M1019" s="143"/>
      <c r="N1019" s="143"/>
      <c r="O1019" s="143"/>
      <c r="P1019" s="143"/>
      <c r="Q1019" s="143"/>
      <c r="R1019" s="143"/>
      <c r="S1019" s="143"/>
      <c r="T1019" s="143"/>
      <c r="U1019" s="143"/>
      <c r="V1019" s="143"/>
      <c r="W1019" s="143"/>
      <c r="X1019" s="143"/>
      <c r="Y1019" s="143"/>
      <c r="Z1019" s="143"/>
      <c r="AA1019" s="143"/>
    </row>
    <row r="1020">
      <c r="A1020" s="142"/>
      <c r="B1020" s="142"/>
      <c r="C1020" s="143"/>
      <c r="D1020" s="143"/>
      <c r="E1020" s="143"/>
      <c r="F1020" s="143"/>
      <c r="G1020" s="142"/>
      <c r="H1020" s="142"/>
      <c r="I1020" s="143"/>
      <c r="J1020" s="142"/>
      <c r="K1020" s="142"/>
      <c r="L1020" s="142"/>
      <c r="M1020" s="143"/>
      <c r="N1020" s="143"/>
      <c r="O1020" s="143"/>
      <c r="P1020" s="143"/>
      <c r="Q1020" s="143"/>
      <c r="R1020" s="143"/>
      <c r="S1020" s="143"/>
      <c r="T1020" s="143"/>
      <c r="U1020" s="143"/>
      <c r="V1020" s="143"/>
      <c r="W1020" s="143"/>
      <c r="X1020" s="143"/>
      <c r="Y1020" s="143"/>
      <c r="Z1020" s="143"/>
      <c r="AA1020" s="143"/>
    </row>
    <row r="1021">
      <c r="A1021" s="142"/>
      <c r="B1021" s="142"/>
      <c r="C1021" s="143"/>
      <c r="D1021" s="143"/>
      <c r="E1021" s="143"/>
      <c r="F1021" s="143"/>
      <c r="G1021" s="142"/>
      <c r="H1021" s="142"/>
      <c r="I1021" s="143"/>
      <c r="J1021" s="142"/>
      <c r="K1021" s="142"/>
      <c r="L1021" s="142"/>
      <c r="M1021" s="143"/>
      <c r="N1021" s="143"/>
      <c r="O1021" s="143"/>
      <c r="P1021" s="143"/>
      <c r="Q1021" s="143"/>
      <c r="R1021" s="143"/>
      <c r="S1021" s="143"/>
      <c r="T1021" s="143"/>
      <c r="U1021" s="143"/>
      <c r="V1021" s="143"/>
      <c r="W1021" s="143"/>
      <c r="X1021" s="143"/>
      <c r="Y1021" s="143"/>
      <c r="Z1021" s="143"/>
      <c r="AA1021" s="143"/>
    </row>
    <row r="1022">
      <c r="A1022" s="142"/>
      <c r="B1022" s="142"/>
      <c r="C1022" s="143"/>
      <c r="D1022" s="143"/>
      <c r="E1022" s="143"/>
      <c r="F1022" s="143"/>
      <c r="G1022" s="142"/>
      <c r="H1022" s="142"/>
      <c r="I1022" s="143"/>
      <c r="J1022" s="142"/>
      <c r="K1022" s="142"/>
      <c r="L1022" s="142"/>
      <c r="M1022" s="143"/>
      <c r="N1022" s="143"/>
      <c r="O1022" s="143"/>
      <c r="P1022" s="143"/>
      <c r="Q1022" s="143"/>
      <c r="R1022" s="143"/>
      <c r="S1022" s="143"/>
      <c r="T1022" s="143"/>
      <c r="U1022" s="143"/>
      <c r="V1022" s="143"/>
      <c r="W1022" s="143"/>
      <c r="X1022" s="143"/>
      <c r="Y1022" s="143"/>
      <c r="Z1022" s="143"/>
      <c r="AA1022" s="143"/>
    </row>
    <row r="1023">
      <c r="A1023" s="142"/>
      <c r="B1023" s="142"/>
      <c r="C1023" s="143"/>
      <c r="D1023" s="143"/>
      <c r="E1023" s="143"/>
      <c r="F1023" s="143"/>
      <c r="G1023" s="142"/>
      <c r="H1023" s="142"/>
      <c r="I1023" s="143"/>
      <c r="J1023" s="142"/>
      <c r="K1023" s="142"/>
      <c r="L1023" s="142"/>
      <c r="M1023" s="143"/>
      <c r="N1023" s="143"/>
      <c r="O1023" s="143"/>
      <c r="P1023" s="143"/>
      <c r="Q1023" s="143"/>
      <c r="R1023" s="143"/>
      <c r="S1023" s="143"/>
      <c r="T1023" s="143"/>
      <c r="U1023" s="143"/>
      <c r="V1023" s="143"/>
      <c r="W1023" s="143"/>
      <c r="X1023" s="143"/>
      <c r="Y1023" s="143"/>
      <c r="Z1023" s="143"/>
      <c r="AA1023" s="143"/>
    </row>
    <row r="1024">
      <c r="A1024" s="142"/>
      <c r="B1024" s="142"/>
      <c r="C1024" s="143"/>
      <c r="D1024" s="143"/>
      <c r="E1024" s="143"/>
      <c r="F1024" s="143"/>
      <c r="G1024" s="142"/>
      <c r="H1024" s="142"/>
      <c r="I1024" s="143"/>
      <c r="J1024" s="142"/>
      <c r="K1024" s="142"/>
      <c r="L1024" s="142"/>
      <c r="M1024" s="143"/>
      <c r="N1024" s="143"/>
      <c r="O1024" s="143"/>
      <c r="P1024" s="143"/>
      <c r="Q1024" s="143"/>
      <c r="R1024" s="143"/>
      <c r="S1024" s="143"/>
      <c r="T1024" s="143"/>
      <c r="U1024" s="143"/>
      <c r="V1024" s="143"/>
      <c r="W1024" s="143"/>
      <c r="X1024" s="143"/>
      <c r="Y1024" s="143"/>
      <c r="Z1024" s="143"/>
      <c r="AA1024" s="143"/>
    </row>
    <row r="1025">
      <c r="A1025" s="142"/>
      <c r="B1025" s="142"/>
      <c r="C1025" s="143"/>
      <c r="D1025" s="143"/>
      <c r="E1025" s="143"/>
      <c r="F1025" s="143"/>
      <c r="G1025" s="142"/>
      <c r="H1025" s="142"/>
      <c r="I1025" s="143"/>
      <c r="J1025" s="142"/>
      <c r="K1025" s="142"/>
      <c r="L1025" s="142"/>
      <c r="M1025" s="143"/>
      <c r="N1025" s="143"/>
      <c r="O1025" s="143"/>
      <c r="P1025" s="143"/>
      <c r="Q1025" s="143"/>
      <c r="R1025" s="143"/>
      <c r="S1025" s="143"/>
      <c r="T1025" s="143"/>
      <c r="U1025" s="143"/>
      <c r="V1025" s="143"/>
      <c r="W1025" s="143"/>
      <c r="X1025" s="143"/>
      <c r="Y1025" s="143"/>
      <c r="Z1025" s="143"/>
      <c r="AA1025" s="143"/>
    </row>
    <row r="1026">
      <c r="A1026" s="142"/>
      <c r="B1026" s="142"/>
      <c r="C1026" s="143"/>
      <c r="D1026" s="143"/>
      <c r="E1026" s="143"/>
      <c r="F1026" s="143"/>
      <c r="G1026" s="142"/>
      <c r="H1026" s="142"/>
      <c r="I1026" s="143"/>
      <c r="J1026" s="142"/>
      <c r="K1026" s="142"/>
      <c r="L1026" s="142"/>
      <c r="M1026" s="143"/>
      <c r="N1026" s="143"/>
      <c r="O1026" s="143"/>
      <c r="P1026" s="143"/>
      <c r="Q1026" s="143"/>
      <c r="R1026" s="143"/>
      <c r="S1026" s="143"/>
      <c r="T1026" s="143"/>
      <c r="U1026" s="143"/>
      <c r="V1026" s="143"/>
      <c r="W1026" s="143"/>
      <c r="X1026" s="143"/>
      <c r="Y1026" s="143"/>
      <c r="Z1026" s="143"/>
      <c r="AA1026" s="143"/>
    </row>
    <row r="1027">
      <c r="A1027" s="142"/>
      <c r="B1027" s="142"/>
      <c r="C1027" s="143"/>
      <c r="D1027" s="143"/>
      <c r="E1027" s="143"/>
      <c r="F1027" s="143"/>
      <c r="G1027" s="142"/>
      <c r="H1027" s="142"/>
      <c r="I1027" s="143"/>
      <c r="J1027" s="142"/>
      <c r="K1027" s="142"/>
      <c r="L1027" s="142"/>
      <c r="M1027" s="143"/>
      <c r="N1027" s="143"/>
      <c r="O1027" s="143"/>
      <c r="P1027" s="143"/>
      <c r="Q1027" s="143"/>
      <c r="R1027" s="143"/>
      <c r="S1027" s="143"/>
      <c r="T1027" s="143"/>
      <c r="U1027" s="143"/>
      <c r="V1027" s="143"/>
      <c r="W1027" s="143"/>
      <c r="X1027" s="143"/>
      <c r="Y1027" s="143"/>
      <c r="Z1027" s="143"/>
      <c r="AA1027" s="143"/>
    </row>
    <row r="1028">
      <c r="A1028" s="142"/>
      <c r="B1028" s="142"/>
      <c r="C1028" s="143"/>
      <c r="D1028" s="143"/>
      <c r="E1028" s="143"/>
      <c r="F1028" s="143"/>
      <c r="G1028" s="142"/>
      <c r="H1028" s="142"/>
      <c r="I1028" s="143"/>
      <c r="J1028" s="142"/>
      <c r="K1028" s="142"/>
      <c r="L1028" s="142"/>
      <c r="M1028" s="143"/>
      <c r="N1028" s="143"/>
      <c r="O1028" s="143"/>
      <c r="P1028" s="143"/>
      <c r="Q1028" s="143"/>
      <c r="R1028" s="143"/>
      <c r="S1028" s="143"/>
      <c r="T1028" s="143"/>
      <c r="U1028" s="143"/>
      <c r="V1028" s="143"/>
      <c r="W1028" s="143"/>
      <c r="X1028" s="143"/>
      <c r="Y1028" s="143"/>
      <c r="Z1028" s="143"/>
      <c r="AA1028" s="143"/>
    </row>
    <row r="1029">
      <c r="A1029" s="142"/>
      <c r="B1029" s="142"/>
      <c r="C1029" s="143"/>
      <c r="D1029" s="143"/>
      <c r="E1029" s="143"/>
      <c r="F1029" s="143"/>
      <c r="G1029" s="142"/>
      <c r="H1029" s="142"/>
      <c r="I1029" s="143"/>
      <c r="J1029" s="142"/>
      <c r="K1029" s="142"/>
      <c r="L1029" s="142"/>
      <c r="M1029" s="143"/>
      <c r="N1029" s="143"/>
      <c r="O1029" s="143"/>
      <c r="P1029" s="143"/>
      <c r="Q1029" s="143"/>
      <c r="R1029" s="143"/>
      <c r="S1029" s="143"/>
      <c r="T1029" s="143"/>
      <c r="U1029" s="143"/>
      <c r="V1029" s="143"/>
      <c r="W1029" s="143"/>
      <c r="X1029" s="143"/>
      <c r="Y1029" s="143"/>
      <c r="Z1029" s="143"/>
      <c r="AA1029" s="143"/>
    </row>
    <row r="1030">
      <c r="A1030" s="142"/>
      <c r="B1030" s="142"/>
      <c r="C1030" s="143"/>
      <c r="D1030" s="143"/>
      <c r="E1030" s="143"/>
      <c r="F1030" s="143"/>
      <c r="G1030" s="142"/>
      <c r="H1030" s="142"/>
      <c r="I1030" s="143"/>
      <c r="J1030" s="142"/>
      <c r="K1030" s="142"/>
      <c r="L1030" s="142"/>
      <c r="M1030" s="143"/>
      <c r="N1030" s="143"/>
      <c r="O1030" s="143"/>
      <c r="P1030" s="143"/>
      <c r="Q1030" s="143"/>
      <c r="R1030" s="143"/>
      <c r="S1030" s="143"/>
      <c r="T1030" s="143"/>
      <c r="U1030" s="143"/>
      <c r="V1030" s="143"/>
      <c r="W1030" s="143"/>
      <c r="X1030" s="143"/>
      <c r="Y1030" s="143"/>
      <c r="Z1030" s="143"/>
      <c r="AA1030" s="143"/>
    </row>
    <row r="1031">
      <c r="A1031" s="142"/>
      <c r="B1031" s="142"/>
      <c r="C1031" s="143"/>
      <c r="D1031" s="143"/>
      <c r="E1031" s="143"/>
      <c r="F1031" s="143"/>
      <c r="G1031" s="142"/>
      <c r="H1031" s="142"/>
      <c r="I1031" s="143"/>
      <c r="J1031" s="142"/>
      <c r="K1031" s="142"/>
      <c r="L1031" s="142"/>
      <c r="M1031" s="143"/>
      <c r="N1031" s="143"/>
      <c r="O1031" s="143"/>
      <c r="P1031" s="143"/>
      <c r="Q1031" s="143"/>
      <c r="R1031" s="143"/>
      <c r="S1031" s="143"/>
      <c r="T1031" s="143"/>
      <c r="U1031" s="143"/>
      <c r="V1031" s="143"/>
      <c r="W1031" s="143"/>
      <c r="X1031" s="143"/>
      <c r="Y1031" s="143"/>
      <c r="Z1031" s="143"/>
      <c r="AA1031" s="143"/>
    </row>
    <row r="1032">
      <c r="A1032" s="142"/>
      <c r="B1032" s="142"/>
      <c r="C1032" s="143"/>
      <c r="D1032" s="143"/>
      <c r="E1032" s="143"/>
      <c r="F1032" s="143"/>
      <c r="G1032" s="142"/>
      <c r="H1032" s="142"/>
      <c r="I1032" s="143"/>
      <c r="J1032" s="142"/>
      <c r="K1032" s="142"/>
      <c r="L1032" s="142"/>
      <c r="M1032" s="143"/>
      <c r="N1032" s="143"/>
      <c r="O1032" s="143"/>
      <c r="P1032" s="143"/>
      <c r="Q1032" s="143"/>
      <c r="R1032" s="143"/>
      <c r="S1032" s="143"/>
      <c r="T1032" s="143"/>
      <c r="U1032" s="143"/>
      <c r="V1032" s="143"/>
      <c r="W1032" s="143"/>
      <c r="X1032" s="143"/>
      <c r="Y1032" s="143"/>
      <c r="Z1032" s="143"/>
      <c r="AA1032" s="143"/>
    </row>
    <row r="1033">
      <c r="A1033" s="142"/>
      <c r="B1033" s="142"/>
      <c r="C1033" s="143"/>
      <c r="D1033" s="143"/>
      <c r="E1033" s="143"/>
      <c r="F1033" s="143"/>
      <c r="G1033" s="142"/>
      <c r="H1033" s="142"/>
      <c r="I1033" s="143"/>
      <c r="J1033" s="142"/>
      <c r="K1033" s="142"/>
      <c r="L1033" s="142"/>
      <c r="M1033" s="143"/>
      <c r="N1033" s="143"/>
      <c r="O1033" s="143"/>
      <c r="P1033" s="143"/>
      <c r="Q1033" s="143"/>
      <c r="R1033" s="143"/>
      <c r="S1033" s="143"/>
      <c r="T1033" s="143"/>
      <c r="U1033" s="143"/>
      <c r="V1033" s="143"/>
      <c r="W1033" s="143"/>
      <c r="X1033" s="143"/>
      <c r="Y1033" s="143"/>
      <c r="Z1033" s="143"/>
      <c r="AA1033" s="143"/>
    </row>
    <row r="1034">
      <c r="A1034" s="142"/>
      <c r="B1034" s="142"/>
      <c r="C1034" s="143"/>
      <c r="D1034" s="143"/>
      <c r="E1034" s="143"/>
      <c r="F1034" s="143"/>
      <c r="G1034" s="142"/>
      <c r="H1034" s="142"/>
      <c r="I1034" s="143"/>
      <c r="J1034" s="142"/>
      <c r="K1034" s="142"/>
      <c r="L1034" s="142"/>
      <c r="M1034" s="143"/>
      <c r="N1034" s="143"/>
      <c r="O1034" s="143"/>
      <c r="P1034" s="143"/>
      <c r="Q1034" s="143"/>
      <c r="R1034" s="143"/>
      <c r="S1034" s="143"/>
      <c r="T1034" s="143"/>
      <c r="U1034" s="143"/>
      <c r="V1034" s="143"/>
      <c r="W1034" s="143"/>
      <c r="X1034" s="143"/>
      <c r="Y1034" s="143"/>
      <c r="Z1034" s="143"/>
      <c r="AA1034" s="143"/>
    </row>
    <row r="1035">
      <c r="A1035" s="142"/>
      <c r="B1035" s="142"/>
      <c r="C1035" s="143"/>
      <c r="D1035" s="143"/>
      <c r="E1035" s="143"/>
      <c r="F1035" s="143"/>
      <c r="G1035" s="142"/>
      <c r="H1035" s="142"/>
      <c r="I1035" s="143"/>
      <c r="J1035" s="142"/>
      <c r="K1035" s="142"/>
      <c r="L1035" s="142"/>
      <c r="M1035" s="143"/>
      <c r="N1035" s="143"/>
      <c r="O1035" s="143"/>
      <c r="P1035" s="143"/>
      <c r="Q1035" s="143"/>
      <c r="R1035" s="143"/>
      <c r="S1035" s="143"/>
      <c r="T1035" s="143"/>
      <c r="U1035" s="143"/>
      <c r="V1035" s="143"/>
      <c r="W1035" s="143"/>
      <c r="X1035" s="143"/>
      <c r="Y1035" s="143"/>
      <c r="Z1035" s="143"/>
      <c r="AA1035" s="143"/>
    </row>
    <row r="1036">
      <c r="A1036" s="142"/>
      <c r="B1036" s="142"/>
      <c r="C1036" s="143"/>
      <c r="D1036" s="143"/>
      <c r="E1036" s="143"/>
      <c r="F1036" s="143"/>
      <c r="G1036" s="142"/>
      <c r="H1036" s="142"/>
      <c r="I1036" s="143"/>
      <c r="J1036" s="142"/>
      <c r="K1036" s="142"/>
      <c r="L1036" s="142"/>
      <c r="M1036" s="143"/>
      <c r="N1036" s="143"/>
      <c r="O1036" s="143"/>
      <c r="P1036" s="143"/>
      <c r="Q1036" s="143"/>
      <c r="R1036" s="143"/>
      <c r="S1036" s="143"/>
      <c r="T1036" s="143"/>
      <c r="U1036" s="143"/>
      <c r="V1036" s="143"/>
      <c r="W1036" s="143"/>
      <c r="X1036" s="143"/>
      <c r="Y1036" s="143"/>
      <c r="Z1036" s="143"/>
      <c r="AA1036" s="143"/>
    </row>
    <row r="1037">
      <c r="A1037" s="142"/>
      <c r="B1037" s="142"/>
      <c r="C1037" s="143"/>
      <c r="D1037" s="143"/>
      <c r="E1037" s="143"/>
      <c r="F1037" s="143"/>
      <c r="G1037" s="142"/>
      <c r="H1037" s="142"/>
      <c r="I1037" s="143"/>
      <c r="J1037" s="142"/>
      <c r="K1037" s="142"/>
      <c r="L1037" s="142"/>
      <c r="M1037" s="143"/>
      <c r="N1037" s="143"/>
      <c r="O1037" s="143"/>
      <c r="P1037" s="143"/>
      <c r="Q1037" s="143"/>
      <c r="R1037" s="143"/>
      <c r="S1037" s="143"/>
      <c r="T1037" s="143"/>
      <c r="U1037" s="143"/>
      <c r="V1037" s="143"/>
      <c r="W1037" s="143"/>
      <c r="X1037" s="143"/>
      <c r="Y1037" s="143"/>
      <c r="Z1037" s="143"/>
      <c r="AA1037" s="143"/>
    </row>
    <row r="1038">
      <c r="A1038" s="142"/>
      <c r="B1038" s="142"/>
      <c r="C1038" s="143"/>
      <c r="D1038" s="143"/>
      <c r="E1038" s="143"/>
      <c r="F1038" s="143"/>
      <c r="G1038" s="142"/>
      <c r="H1038" s="142"/>
      <c r="I1038" s="143"/>
      <c r="J1038" s="142"/>
      <c r="K1038" s="142"/>
      <c r="L1038" s="142"/>
      <c r="M1038" s="143"/>
      <c r="N1038" s="143"/>
      <c r="O1038" s="143"/>
      <c r="P1038" s="143"/>
      <c r="Q1038" s="143"/>
      <c r="R1038" s="143"/>
      <c r="S1038" s="143"/>
      <c r="T1038" s="143"/>
      <c r="U1038" s="143"/>
      <c r="V1038" s="143"/>
      <c r="W1038" s="143"/>
      <c r="X1038" s="143"/>
      <c r="Y1038" s="143"/>
      <c r="Z1038" s="143"/>
      <c r="AA1038" s="143"/>
    </row>
    <row r="1039">
      <c r="A1039" s="142"/>
      <c r="B1039" s="142"/>
      <c r="C1039" s="143"/>
      <c r="D1039" s="143"/>
      <c r="E1039" s="143"/>
      <c r="F1039" s="143"/>
      <c r="G1039" s="142"/>
      <c r="H1039" s="142"/>
      <c r="I1039" s="143"/>
      <c r="J1039" s="142"/>
      <c r="K1039" s="142"/>
      <c r="L1039" s="142"/>
      <c r="M1039" s="143"/>
      <c r="N1039" s="143"/>
      <c r="O1039" s="143"/>
      <c r="P1039" s="143"/>
      <c r="Q1039" s="143"/>
      <c r="R1039" s="143"/>
      <c r="S1039" s="143"/>
      <c r="T1039" s="143"/>
      <c r="U1039" s="143"/>
      <c r="V1039" s="143"/>
      <c r="W1039" s="143"/>
      <c r="X1039" s="143"/>
      <c r="Y1039" s="143"/>
      <c r="Z1039" s="143"/>
      <c r="AA1039" s="143"/>
    </row>
    <row r="1040">
      <c r="A1040" s="142"/>
      <c r="B1040" s="142"/>
      <c r="C1040" s="143"/>
      <c r="D1040" s="143"/>
      <c r="E1040" s="143"/>
      <c r="F1040" s="143"/>
      <c r="G1040" s="142"/>
      <c r="H1040" s="142"/>
      <c r="I1040" s="143"/>
      <c r="J1040" s="142"/>
      <c r="K1040" s="142"/>
      <c r="L1040" s="142"/>
      <c r="M1040" s="143"/>
      <c r="N1040" s="143"/>
      <c r="O1040" s="143"/>
      <c r="P1040" s="143"/>
      <c r="Q1040" s="143"/>
      <c r="R1040" s="143"/>
      <c r="S1040" s="143"/>
      <c r="T1040" s="143"/>
      <c r="U1040" s="143"/>
      <c r="V1040" s="143"/>
      <c r="W1040" s="143"/>
      <c r="X1040" s="143"/>
      <c r="Y1040" s="143"/>
      <c r="Z1040" s="143"/>
      <c r="AA1040" s="143"/>
    </row>
    <row r="1041">
      <c r="A1041" s="142"/>
      <c r="B1041" s="142"/>
      <c r="C1041" s="143"/>
      <c r="D1041" s="143"/>
      <c r="E1041" s="143"/>
      <c r="F1041" s="143"/>
      <c r="G1041" s="142"/>
      <c r="H1041" s="142"/>
      <c r="I1041" s="143"/>
      <c r="J1041" s="142"/>
      <c r="K1041" s="142"/>
      <c r="L1041" s="142"/>
      <c r="M1041" s="143"/>
      <c r="N1041" s="143"/>
      <c r="O1041" s="143"/>
      <c r="P1041" s="143"/>
      <c r="Q1041" s="143"/>
      <c r="R1041" s="143"/>
      <c r="S1041" s="143"/>
      <c r="T1041" s="143"/>
      <c r="U1041" s="143"/>
      <c r="V1041" s="143"/>
      <c r="W1041" s="143"/>
      <c r="X1041" s="143"/>
      <c r="Y1041" s="143"/>
      <c r="Z1041" s="143"/>
      <c r="AA1041" s="143"/>
    </row>
    <row r="1042">
      <c r="A1042" s="142"/>
      <c r="B1042" s="142"/>
      <c r="C1042" s="143"/>
      <c r="D1042" s="143"/>
      <c r="E1042" s="143"/>
      <c r="F1042" s="143"/>
      <c r="G1042" s="142"/>
      <c r="H1042" s="142"/>
      <c r="I1042" s="143"/>
      <c r="J1042" s="142"/>
      <c r="K1042" s="142"/>
      <c r="L1042" s="142"/>
      <c r="M1042" s="143"/>
      <c r="N1042" s="143"/>
      <c r="O1042" s="143"/>
      <c r="P1042" s="143"/>
      <c r="Q1042" s="143"/>
      <c r="R1042" s="143"/>
      <c r="S1042" s="143"/>
      <c r="T1042" s="143"/>
      <c r="U1042" s="143"/>
      <c r="V1042" s="143"/>
      <c r="W1042" s="143"/>
      <c r="X1042" s="143"/>
      <c r="Y1042" s="143"/>
      <c r="Z1042" s="143"/>
      <c r="AA1042" s="143"/>
    </row>
    <row r="1043">
      <c r="A1043" s="142"/>
      <c r="B1043" s="142"/>
      <c r="C1043" s="143"/>
      <c r="D1043" s="143"/>
      <c r="E1043" s="143"/>
      <c r="F1043" s="143"/>
      <c r="G1043" s="142"/>
      <c r="H1043" s="142"/>
      <c r="I1043" s="143"/>
      <c r="J1043" s="142"/>
      <c r="K1043" s="142"/>
      <c r="L1043" s="142"/>
      <c r="M1043" s="143"/>
      <c r="N1043" s="143"/>
      <c r="O1043" s="143"/>
      <c r="P1043" s="143"/>
      <c r="Q1043" s="143"/>
      <c r="R1043" s="143"/>
      <c r="S1043" s="143"/>
      <c r="T1043" s="143"/>
      <c r="U1043" s="143"/>
      <c r="V1043" s="143"/>
      <c r="W1043" s="143"/>
      <c r="X1043" s="143"/>
      <c r="Y1043" s="143"/>
      <c r="Z1043" s="143"/>
      <c r="AA1043" s="143"/>
    </row>
    <row r="1044">
      <c r="A1044" s="142"/>
      <c r="B1044" s="142"/>
      <c r="C1044" s="143"/>
      <c r="D1044" s="143"/>
      <c r="E1044" s="143"/>
      <c r="F1044" s="143"/>
      <c r="G1044" s="142"/>
      <c r="H1044" s="142"/>
      <c r="I1044" s="143"/>
      <c r="J1044" s="142"/>
      <c r="K1044" s="142"/>
      <c r="L1044" s="142"/>
      <c r="M1044" s="143"/>
      <c r="N1044" s="143"/>
      <c r="O1044" s="143"/>
      <c r="P1044" s="143"/>
      <c r="Q1044" s="143"/>
      <c r="R1044" s="143"/>
      <c r="S1044" s="143"/>
      <c r="T1044" s="143"/>
      <c r="U1044" s="143"/>
      <c r="V1044" s="143"/>
      <c r="W1044" s="143"/>
      <c r="X1044" s="143"/>
      <c r="Y1044" s="143"/>
      <c r="Z1044" s="143"/>
      <c r="AA1044" s="143"/>
    </row>
    <row r="1045">
      <c r="A1045" s="142"/>
      <c r="B1045" s="142"/>
      <c r="C1045" s="143"/>
      <c r="D1045" s="143"/>
      <c r="E1045" s="143"/>
      <c r="F1045" s="143"/>
      <c r="G1045" s="142"/>
      <c r="H1045" s="142"/>
      <c r="I1045" s="143"/>
      <c r="J1045" s="142"/>
      <c r="K1045" s="142"/>
      <c r="L1045" s="142"/>
      <c r="M1045" s="143"/>
      <c r="N1045" s="143"/>
      <c r="O1045" s="143"/>
      <c r="P1045" s="143"/>
      <c r="Q1045" s="143"/>
      <c r="R1045" s="143"/>
      <c r="S1045" s="143"/>
      <c r="T1045" s="143"/>
      <c r="U1045" s="143"/>
      <c r="V1045" s="143"/>
      <c r="W1045" s="143"/>
      <c r="X1045" s="143"/>
      <c r="Y1045" s="143"/>
      <c r="Z1045" s="143"/>
      <c r="AA1045" s="143"/>
    </row>
    <row r="1046">
      <c r="A1046" s="142"/>
      <c r="B1046" s="142"/>
      <c r="C1046" s="143"/>
      <c r="D1046" s="143"/>
      <c r="E1046" s="143"/>
      <c r="F1046" s="143"/>
      <c r="G1046" s="142"/>
      <c r="H1046" s="142"/>
      <c r="I1046" s="143"/>
      <c r="J1046" s="142"/>
      <c r="K1046" s="142"/>
      <c r="L1046" s="142"/>
      <c r="M1046" s="143"/>
      <c r="N1046" s="143"/>
      <c r="O1046" s="143"/>
      <c r="P1046" s="143"/>
      <c r="Q1046" s="143"/>
      <c r="R1046" s="143"/>
      <c r="S1046" s="143"/>
      <c r="T1046" s="143"/>
      <c r="U1046" s="143"/>
      <c r="V1046" s="143"/>
      <c r="W1046" s="143"/>
      <c r="X1046" s="143"/>
      <c r="Y1046" s="143"/>
      <c r="Z1046" s="143"/>
      <c r="AA1046" s="143"/>
    </row>
    <row r="1047">
      <c r="A1047" s="142"/>
      <c r="B1047" s="142"/>
      <c r="C1047" s="143"/>
      <c r="D1047" s="143"/>
      <c r="E1047" s="143"/>
      <c r="F1047" s="143"/>
      <c r="G1047" s="142"/>
      <c r="H1047" s="142"/>
      <c r="I1047" s="143"/>
      <c r="J1047" s="142"/>
      <c r="K1047" s="142"/>
      <c r="L1047" s="142"/>
      <c r="M1047" s="143"/>
      <c r="N1047" s="143"/>
      <c r="O1047" s="143"/>
      <c r="P1047" s="143"/>
      <c r="Q1047" s="143"/>
      <c r="R1047" s="143"/>
      <c r="S1047" s="143"/>
      <c r="T1047" s="143"/>
      <c r="U1047" s="143"/>
      <c r="V1047" s="143"/>
      <c r="W1047" s="143"/>
      <c r="X1047" s="143"/>
      <c r="Y1047" s="143"/>
      <c r="Z1047" s="143"/>
      <c r="AA1047" s="143"/>
    </row>
    <row r="1048">
      <c r="A1048" s="142"/>
      <c r="B1048" s="142"/>
      <c r="C1048" s="143"/>
      <c r="D1048" s="143"/>
      <c r="E1048" s="143"/>
      <c r="F1048" s="143"/>
      <c r="G1048" s="142"/>
      <c r="H1048" s="142"/>
      <c r="I1048" s="143"/>
      <c r="J1048" s="142"/>
      <c r="K1048" s="142"/>
      <c r="L1048" s="142"/>
      <c r="M1048" s="143"/>
      <c r="N1048" s="143"/>
      <c r="O1048" s="143"/>
      <c r="P1048" s="143"/>
      <c r="Q1048" s="143"/>
      <c r="R1048" s="143"/>
      <c r="S1048" s="143"/>
      <c r="T1048" s="143"/>
      <c r="U1048" s="143"/>
      <c r="V1048" s="143"/>
      <c r="W1048" s="143"/>
      <c r="X1048" s="143"/>
      <c r="Y1048" s="143"/>
      <c r="Z1048" s="143"/>
      <c r="AA1048" s="143"/>
    </row>
    <row r="1049">
      <c r="A1049" s="142"/>
      <c r="B1049" s="142"/>
      <c r="C1049" s="143"/>
      <c r="D1049" s="143"/>
      <c r="E1049" s="143"/>
      <c r="F1049" s="143"/>
      <c r="G1049" s="142"/>
      <c r="H1049" s="142"/>
      <c r="I1049" s="143"/>
      <c r="J1049" s="142"/>
      <c r="K1049" s="142"/>
      <c r="L1049" s="142"/>
      <c r="M1049" s="143"/>
      <c r="N1049" s="143"/>
      <c r="O1049" s="143"/>
      <c r="P1049" s="143"/>
      <c r="Q1049" s="143"/>
      <c r="R1049" s="143"/>
      <c r="S1049" s="143"/>
      <c r="T1049" s="143"/>
      <c r="U1049" s="143"/>
      <c r="V1049" s="143"/>
      <c r="W1049" s="143"/>
      <c r="X1049" s="143"/>
      <c r="Y1049" s="143"/>
      <c r="Z1049" s="143"/>
      <c r="AA1049" s="143"/>
    </row>
    <row r="1050">
      <c r="A1050" s="142"/>
      <c r="B1050" s="142"/>
      <c r="C1050" s="143"/>
      <c r="D1050" s="143"/>
      <c r="E1050" s="143"/>
      <c r="F1050" s="143"/>
      <c r="G1050" s="142"/>
      <c r="H1050" s="142"/>
      <c r="I1050" s="143"/>
      <c r="J1050" s="142"/>
      <c r="K1050" s="142"/>
      <c r="L1050" s="142"/>
      <c r="M1050" s="143"/>
      <c r="N1050" s="143"/>
      <c r="O1050" s="143"/>
      <c r="P1050" s="143"/>
      <c r="Q1050" s="143"/>
      <c r="R1050" s="143"/>
      <c r="S1050" s="143"/>
      <c r="T1050" s="143"/>
      <c r="U1050" s="143"/>
      <c r="V1050" s="143"/>
      <c r="W1050" s="143"/>
      <c r="X1050" s="143"/>
      <c r="Y1050" s="143"/>
      <c r="Z1050" s="143"/>
      <c r="AA1050" s="143"/>
    </row>
    <row r="1051">
      <c r="A1051" s="142"/>
      <c r="B1051" s="142"/>
      <c r="C1051" s="143"/>
      <c r="D1051" s="143"/>
      <c r="E1051" s="143"/>
      <c r="F1051" s="143"/>
      <c r="G1051" s="142"/>
      <c r="H1051" s="142"/>
      <c r="I1051" s="143"/>
      <c r="J1051" s="142"/>
      <c r="K1051" s="142"/>
      <c r="L1051" s="142"/>
      <c r="M1051" s="143"/>
      <c r="N1051" s="143"/>
      <c r="O1051" s="143"/>
      <c r="P1051" s="143"/>
      <c r="Q1051" s="143"/>
      <c r="R1051" s="143"/>
      <c r="S1051" s="143"/>
      <c r="T1051" s="143"/>
      <c r="U1051" s="143"/>
      <c r="V1051" s="143"/>
      <c r="W1051" s="143"/>
      <c r="X1051" s="143"/>
      <c r="Y1051" s="143"/>
      <c r="Z1051" s="143"/>
      <c r="AA1051" s="143"/>
    </row>
    <row r="1052">
      <c r="A1052" s="142"/>
      <c r="B1052" s="142"/>
      <c r="C1052" s="143"/>
      <c r="D1052" s="143"/>
      <c r="E1052" s="143"/>
      <c r="F1052" s="143"/>
      <c r="G1052" s="142"/>
      <c r="H1052" s="142"/>
      <c r="I1052" s="143"/>
      <c r="J1052" s="142"/>
      <c r="K1052" s="142"/>
      <c r="L1052" s="142"/>
      <c r="M1052" s="143"/>
      <c r="N1052" s="143"/>
      <c r="O1052" s="143"/>
      <c r="P1052" s="143"/>
      <c r="Q1052" s="143"/>
      <c r="R1052" s="143"/>
      <c r="S1052" s="143"/>
      <c r="T1052" s="143"/>
      <c r="U1052" s="143"/>
      <c r="V1052" s="143"/>
      <c r="W1052" s="143"/>
      <c r="X1052" s="143"/>
      <c r="Y1052" s="143"/>
      <c r="Z1052" s="143"/>
      <c r="AA1052" s="143"/>
    </row>
    <row r="1053">
      <c r="A1053" s="142"/>
      <c r="B1053" s="142"/>
      <c r="C1053" s="143"/>
      <c r="D1053" s="143"/>
      <c r="E1053" s="143"/>
      <c r="F1053" s="143"/>
      <c r="G1053" s="142"/>
      <c r="H1053" s="142"/>
      <c r="I1053" s="143"/>
      <c r="J1053" s="142"/>
      <c r="K1053" s="142"/>
      <c r="L1053" s="142"/>
      <c r="M1053" s="143"/>
      <c r="N1053" s="143"/>
      <c r="O1053" s="143"/>
      <c r="P1053" s="143"/>
      <c r="Q1053" s="143"/>
      <c r="R1053" s="143"/>
      <c r="S1053" s="143"/>
      <c r="T1053" s="143"/>
      <c r="U1053" s="143"/>
      <c r="V1053" s="143"/>
      <c r="W1053" s="143"/>
      <c r="X1053" s="143"/>
      <c r="Y1053" s="143"/>
      <c r="Z1053" s="143"/>
      <c r="AA1053" s="143"/>
    </row>
    <row r="1054">
      <c r="A1054" s="142"/>
      <c r="B1054" s="142"/>
      <c r="C1054" s="143"/>
      <c r="D1054" s="143"/>
      <c r="E1054" s="143"/>
      <c r="F1054" s="143"/>
      <c r="G1054" s="142"/>
      <c r="H1054" s="142"/>
      <c r="I1054" s="143"/>
      <c r="J1054" s="142"/>
      <c r="K1054" s="142"/>
      <c r="L1054" s="142"/>
      <c r="M1054" s="143"/>
      <c r="N1054" s="143"/>
      <c r="O1054" s="143"/>
      <c r="P1054" s="143"/>
      <c r="Q1054" s="143"/>
      <c r="R1054" s="143"/>
      <c r="S1054" s="143"/>
      <c r="T1054" s="143"/>
      <c r="U1054" s="143"/>
      <c r="V1054" s="143"/>
      <c r="W1054" s="143"/>
      <c r="X1054" s="143"/>
      <c r="Y1054" s="143"/>
      <c r="Z1054" s="143"/>
      <c r="AA1054" s="143"/>
    </row>
    <row r="1055">
      <c r="A1055" s="142"/>
      <c r="B1055" s="142"/>
      <c r="C1055" s="143"/>
      <c r="D1055" s="143"/>
      <c r="E1055" s="143"/>
      <c r="F1055" s="143"/>
      <c r="G1055" s="142"/>
      <c r="H1055" s="142"/>
      <c r="I1055" s="143"/>
      <c r="J1055" s="142"/>
      <c r="K1055" s="142"/>
      <c r="L1055" s="142"/>
      <c r="M1055" s="143"/>
      <c r="N1055" s="143"/>
      <c r="O1055" s="143"/>
      <c r="P1055" s="143"/>
      <c r="Q1055" s="143"/>
      <c r="R1055" s="143"/>
      <c r="S1055" s="143"/>
      <c r="T1055" s="143"/>
      <c r="U1055" s="143"/>
      <c r="V1055" s="143"/>
      <c r="W1055" s="143"/>
      <c r="X1055" s="143"/>
      <c r="Y1055" s="143"/>
      <c r="Z1055" s="143"/>
      <c r="AA1055" s="143"/>
    </row>
    <row r="1056">
      <c r="A1056" s="142"/>
      <c r="B1056" s="142"/>
      <c r="C1056" s="143"/>
      <c r="D1056" s="143"/>
      <c r="E1056" s="143"/>
      <c r="F1056" s="143"/>
      <c r="G1056" s="142"/>
      <c r="H1056" s="142"/>
      <c r="I1056" s="143"/>
      <c r="J1056" s="142"/>
      <c r="K1056" s="142"/>
      <c r="L1056" s="142"/>
      <c r="M1056" s="143"/>
      <c r="N1056" s="143"/>
      <c r="O1056" s="143"/>
      <c r="P1056" s="143"/>
      <c r="Q1056" s="143"/>
      <c r="R1056" s="143"/>
      <c r="S1056" s="143"/>
      <c r="T1056" s="143"/>
      <c r="U1056" s="143"/>
      <c r="V1056" s="143"/>
      <c r="W1056" s="143"/>
      <c r="X1056" s="143"/>
      <c r="Y1056" s="143"/>
      <c r="Z1056" s="143"/>
      <c r="AA1056" s="143"/>
    </row>
    <row r="1057">
      <c r="A1057" s="142"/>
      <c r="B1057" s="142"/>
      <c r="C1057" s="143"/>
      <c r="D1057" s="143"/>
      <c r="E1057" s="143"/>
      <c r="F1057" s="143"/>
      <c r="G1057" s="142"/>
      <c r="H1057" s="142"/>
      <c r="I1057" s="143"/>
      <c r="J1057" s="142"/>
      <c r="K1057" s="142"/>
      <c r="L1057" s="142"/>
      <c r="M1057" s="143"/>
      <c r="N1057" s="143"/>
      <c r="O1057" s="143"/>
      <c r="P1057" s="143"/>
      <c r="Q1057" s="143"/>
      <c r="R1057" s="143"/>
      <c r="S1057" s="143"/>
      <c r="T1057" s="143"/>
      <c r="U1057" s="143"/>
      <c r="V1057" s="143"/>
      <c r="W1057" s="143"/>
      <c r="X1057" s="143"/>
      <c r="Y1057" s="143"/>
      <c r="Z1057" s="143"/>
      <c r="AA1057" s="143"/>
    </row>
    <row r="1058">
      <c r="A1058" s="142"/>
      <c r="B1058" s="142"/>
      <c r="C1058" s="143"/>
      <c r="D1058" s="143"/>
      <c r="E1058" s="143"/>
      <c r="F1058" s="143"/>
      <c r="G1058" s="142"/>
      <c r="H1058" s="142"/>
      <c r="I1058" s="143"/>
      <c r="J1058" s="142"/>
      <c r="K1058" s="142"/>
      <c r="L1058" s="142"/>
      <c r="M1058" s="143"/>
      <c r="N1058" s="143"/>
      <c r="O1058" s="143"/>
      <c r="P1058" s="143"/>
      <c r="Q1058" s="143"/>
      <c r="R1058" s="143"/>
      <c r="S1058" s="143"/>
      <c r="T1058" s="143"/>
      <c r="U1058" s="143"/>
      <c r="V1058" s="143"/>
      <c r="W1058" s="143"/>
      <c r="X1058" s="143"/>
      <c r="Y1058" s="143"/>
      <c r="Z1058" s="143"/>
      <c r="AA1058" s="143"/>
    </row>
    <row r="1059">
      <c r="A1059" s="142"/>
      <c r="B1059" s="142"/>
      <c r="C1059" s="143"/>
      <c r="D1059" s="143"/>
      <c r="E1059" s="143"/>
      <c r="F1059" s="143"/>
      <c r="G1059" s="142"/>
      <c r="H1059" s="142"/>
      <c r="I1059" s="143"/>
      <c r="J1059" s="142"/>
      <c r="K1059" s="142"/>
      <c r="L1059" s="142"/>
      <c r="M1059" s="143"/>
      <c r="N1059" s="143"/>
      <c r="O1059" s="143"/>
      <c r="P1059" s="143"/>
      <c r="Q1059" s="143"/>
      <c r="R1059" s="143"/>
      <c r="S1059" s="143"/>
      <c r="T1059" s="143"/>
      <c r="U1059" s="143"/>
      <c r="V1059" s="143"/>
      <c r="W1059" s="143"/>
      <c r="X1059" s="143"/>
      <c r="Y1059" s="143"/>
      <c r="Z1059" s="143"/>
      <c r="AA1059" s="143"/>
    </row>
    <row r="1060">
      <c r="A1060" s="142"/>
      <c r="B1060" s="142"/>
      <c r="C1060" s="143"/>
      <c r="D1060" s="143"/>
      <c r="E1060" s="143"/>
      <c r="F1060" s="143"/>
      <c r="G1060" s="142"/>
      <c r="H1060" s="142"/>
      <c r="I1060" s="143"/>
      <c r="J1060" s="142"/>
      <c r="K1060" s="142"/>
      <c r="L1060" s="142"/>
      <c r="M1060" s="143"/>
      <c r="N1060" s="143"/>
      <c r="O1060" s="143"/>
      <c r="P1060" s="143"/>
      <c r="Q1060" s="143"/>
      <c r="R1060" s="143"/>
      <c r="S1060" s="143"/>
      <c r="T1060" s="143"/>
      <c r="U1060" s="143"/>
      <c r="V1060" s="143"/>
      <c r="W1060" s="143"/>
      <c r="X1060" s="143"/>
      <c r="Y1060" s="143"/>
      <c r="Z1060" s="143"/>
      <c r="AA1060" s="143"/>
    </row>
    <row r="1061">
      <c r="A1061" s="142"/>
      <c r="B1061" s="142"/>
      <c r="C1061" s="143"/>
      <c r="D1061" s="143"/>
      <c r="E1061" s="143"/>
      <c r="F1061" s="143"/>
      <c r="G1061" s="142"/>
      <c r="H1061" s="142"/>
      <c r="I1061" s="143"/>
      <c r="J1061" s="142"/>
      <c r="K1061" s="142"/>
      <c r="L1061" s="142"/>
      <c r="M1061" s="143"/>
      <c r="N1061" s="143"/>
      <c r="O1061" s="143"/>
      <c r="P1061" s="143"/>
      <c r="Q1061" s="143"/>
      <c r="R1061" s="143"/>
      <c r="S1061" s="143"/>
      <c r="T1061" s="143"/>
      <c r="U1061" s="143"/>
      <c r="V1061" s="143"/>
      <c r="W1061" s="143"/>
      <c r="X1061" s="143"/>
      <c r="Y1061" s="143"/>
      <c r="Z1061" s="143"/>
      <c r="AA1061" s="143"/>
    </row>
    <row r="1062">
      <c r="A1062" s="142"/>
      <c r="B1062" s="142"/>
      <c r="C1062" s="143"/>
      <c r="D1062" s="143"/>
      <c r="E1062" s="143"/>
      <c r="F1062" s="143"/>
      <c r="G1062" s="142"/>
      <c r="H1062" s="142"/>
      <c r="I1062" s="143"/>
      <c r="J1062" s="142"/>
      <c r="K1062" s="142"/>
      <c r="L1062" s="142"/>
      <c r="M1062" s="143"/>
      <c r="N1062" s="143"/>
      <c r="O1062" s="143"/>
      <c r="P1062" s="143"/>
      <c r="Q1062" s="143"/>
      <c r="R1062" s="143"/>
      <c r="S1062" s="143"/>
      <c r="T1062" s="143"/>
      <c r="U1062" s="143"/>
      <c r="V1062" s="143"/>
      <c r="W1062" s="143"/>
      <c r="X1062" s="143"/>
      <c r="Y1062" s="143"/>
      <c r="Z1062" s="143"/>
      <c r="AA1062" s="143"/>
    </row>
    <row r="1063">
      <c r="A1063" s="142"/>
      <c r="B1063" s="142"/>
      <c r="C1063" s="143"/>
      <c r="D1063" s="143"/>
      <c r="E1063" s="143"/>
      <c r="F1063" s="143"/>
      <c r="G1063" s="142"/>
      <c r="H1063" s="142"/>
      <c r="I1063" s="143"/>
      <c r="J1063" s="142"/>
      <c r="K1063" s="142"/>
      <c r="L1063" s="142"/>
      <c r="M1063" s="143"/>
      <c r="N1063" s="143"/>
      <c r="O1063" s="143"/>
      <c r="P1063" s="143"/>
      <c r="Q1063" s="143"/>
      <c r="R1063" s="143"/>
      <c r="S1063" s="143"/>
      <c r="T1063" s="143"/>
      <c r="U1063" s="143"/>
      <c r="V1063" s="143"/>
      <c r="W1063" s="143"/>
      <c r="X1063" s="143"/>
      <c r="Y1063" s="143"/>
      <c r="Z1063" s="143"/>
      <c r="AA1063" s="143"/>
    </row>
    <row r="1064">
      <c r="A1064" s="142"/>
      <c r="B1064" s="142"/>
      <c r="C1064" s="143"/>
      <c r="D1064" s="143"/>
      <c r="E1064" s="143"/>
      <c r="F1064" s="143"/>
      <c r="G1064" s="142"/>
      <c r="H1064" s="142"/>
      <c r="I1064" s="143"/>
      <c r="J1064" s="142"/>
      <c r="K1064" s="142"/>
      <c r="L1064" s="142"/>
      <c r="M1064" s="143"/>
      <c r="N1064" s="143"/>
      <c r="O1064" s="143"/>
      <c r="P1064" s="143"/>
      <c r="Q1064" s="143"/>
      <c r="R1064" s="143"/>
      <c r="S1064" s="143"/>
      <c r="T1064" s="143"/>
      <c r="U1064" s="143"/>
      <c r="V1064" s="143"/>
      <c r="W1064" s="143"/>
      <c r="X1064" s="143"/>
      <c r="Y1064" s="143"/>
      <c r="Z1064" s="143"/>
      <c r="AA1064" s="143"/>
    </row>
    <row r="1065">
      <c r="A1065" s="142"/>
      <c r="B1065" s="142"/>
      <c r="C1065" s="143"/>
      <c r="D1065" s="143"/>
      <c r="E1065" s="143"/>
      <c r="F1065" s="143"/>
      <c r="G1065" s="142"/>
      <c r="H1065" s="142"/>
      <c r="I1065" s="143"/>
      <c r="J1065" s="142"/>
      <c r="K1065" s="142"/>
      <c r="L1065" s="142"/>
      <c r="M1065" s="143"/>
      <c r="N1065" s="143"/>
      <c r="O1065" s="143"/>
      <c r="P1065" s="143"/>
      <c r="Q1065" s="143"/>
      <c r="R1065" s="143"/>
      <c r="S1065" s="143"/>
      <c r="T1065" s="143"/>
      <c r="U1065" s="143"/>
      <c r="V1065" s="143"/>
      <c r="W1065" s="143"/>
      <c r="X1065" s="143"/>
      <c r="Y1065" s="143"/>
      <c r="Z1065" s="143"/>
      <c r="AA1065" s="143"/>
    </row>
    <row r="1066">
      <c r="A1066" s="142"/>
      <c r="B1066" s="142"/>
      <c r="C1066" s="143"/>
      <c r="D1066" s="143"/>
      <c r="E1066" s="143"/>
      <c r="F1066" s="143"/>
      <c r="G1066" s="142"/>
      <c r="H1066" s="142"/>
      <c r="I1066" s="143"/>
      <c r="J1066" s="142"/>
      <c r="K1066" s="142"/>
      <c r="L1066" s="142"/>
      <c r="M1066" s="143"/>
      <c r="N1066" s="143"/>
      <c r="O1066" s="143"/>
      <c r="P1066" s="143"/>
      <c r="Q1066" s="143"/>
      <c r="R1066" s="143"/>
      <c r="S1066" s="143"/>
      <c r="T1066" s="143"/>
      <c r="U1066" s="143"/>
      <c r="V1066" s="143"/>
      <c r="W1066" s="143"/>
      <c r="X1066" s="143"/>
      <c r="Y1066" s="143"/>
      <c r="Z1066" s="143"/>
      <c r="AA1066" s="143"/>
    </row>
    <row r="1067">
      <c r="A1067" s="142"/>
      <c r="B1067" s="142"/>
      <c r="C1067" s="143"/>
      <c r="D1067" s="143"/>
      <c r="E1067" s="143"/>
      <c r="F1067" s="143"/>
      <c r="G1067" s="142"/>
      <c r="H1067" s="142"/>
      <c r="I1067" s="143"/>
      <c r="J1067" s="142"/>
      <c r="K1067" s="142"/>
      <c r="L1067" s="142"/>
      <c r="M1067" s="143"/>
      <c r="N1067" s="143"/>
      <c r="O1067" s="143"/>
      <c r="P1067" s="143"/>
      <c r="Q1067" s="143"/>
      <c r="R1067" s="143"/>
      <c r="S1067" s="143"/>
      <c r="T1067" s="143"/>
      <c r="U1067" s="143"/>
      <c r="V1067" s="143"/>
      <c r="W1067" s="143"/>
      <c r="X1067" s="143"/>
      <c r="Y1067" s="143"/>
      <c r="Z1067" s="143"/>
      <c r="AA1067" s="143"/>
    </row>
    <row r="1068">
      <c r="A1068" s="142"/>
      <c r="B1068" s="142"/>
      <c r="C1068" s="143"/>
      <c r="D1068" s="143"/>
      <c r="E1068" s="143"/>
      <c r="F1068" s="143"/>
      <c r="G1068" s="142"/>
      <c r="H1068" s="142"/>
      <c r="I1068" s="143"/>
      <c r="J1068" s="142"/>
      <c r="K1068" s="142"/>
      <c r="L1068" s="142"/>
      <c r="M1068" s="143"/>
      <c r="N1068" s="143"/>
      <c r="O1068" s="143"/>
      <c r="P1068" s="143"/>
      <c r="Q1068" s="143"/>
      <c r="R1068" s="143"/>
      <c r="S1068" s="143"/>
      <c r="T1068" s="143"/>
      <c r="U1068" s="143"/>
      <c r="V1068" s="143"/>
      <c r="W1068" s="143"/>
      <c r="X1068" s="143"/>
      <c r="Y1068" s="143"/>
      <c r="Z1068" s="143"/>
      <c r="AA1068" s="143"/>
    </row>
    <row r="1069">
      <c r="A1069" s="142"/>
      <c r="B1069" s="142"/>
      <c r="C1069" s="143"/>
      <c r="D1069" s="143"/>
      <c r="E1069" s="143"/>
      <c r="F1069" s="143"/>
      <c r="G1069" s="142"/>
      <c r="H1069" s="142"/>
      <c r="I1069" s="143"/>
      <c r="J1069" s="142"/>
      <c r="K1069" s="142"/>
      <c r="L1069" s="142"/>
      <c r="M1069" s="143"/>
      <c r="N1069" s="143"/>
      <c r="O1069" s="143"/>
      <c r="P1069" s="143"/>
      <c r="Q1069" s="143"/>
      <c r="R1069" s="143"/>
      <c r="S1069" s="143"/>
      <c r="T1069" s="143"/>
      <c r="U1069" s="143"/>
      <c r="V1069" s="143"/>
      <c r="W1069" s="143"/>
      <c r="X1069" s="143"/>
      <c r="Y1069" s="143"/>
      <c r="Z1069" s="143"/>
      <c r="AA1069" s="143"/>
    </row>
    <row r="1070">
      <c r="A1070" s="142"/>
      <c r="B1070" s="142"/>
      <c r="C1070" s="143"/>
      <c r="D1070" s="143"/>
      <c r="E1070" s="143"/>
      <c r="F1070" s="143"/>
      <c r="G1070" s="142"/>
      <c r="H1070" s="142"/>
      <c r="I1070" s="143"/>
      <c r="J1070" s="142"/>
      <c r="K1070" s="142"/>
      <c r="L1070" s="142"/>
      <c r="M1070" s="143"/>
      <c r="N1070" s="143"/>
      <c r="O1070" s="143"/>
      <c r="P1070" s="143"/>
      <c r="Q1070" s="143"/>
      <c r="R1070" s="143"/>
      <c r="S1070" s="143"/>
      <c r="T1070" s="143"/>
      <c r="U1070" s="143"/>
      <c r="V1070" s="143"/>
      <c r="W1070" s="143"/>
      <c r="X1070" s="143"/>
      <c r="Y1070" s="143"/>
      <c r="Z1070" s="143"/>
      <c r="AA1070" s="143"/>
    </row>
    <row r="1071">
      <c r="A1071" s="142"/>
      <c r="B1071" s="142"/>
      <c r="C1071" s="143"/>
      <c r="D1071" s="143"/>
      <c r="E1071" s="143"/>
      <c r="F1071" s="143"/>
      <c r="G1071" s="142"/>
      <c r="H1071" s="142"/>
      <c r="I1071" s="143"/>
      <c r="J1071" s="142"/>
      <c r="K1071" s="142"/>
      <c r="L1071" s="142"/>
      <c r="M1071" s="143"/>
      <c r="N1071" s="143"/>
      <c r="O1071" s="143"/>
      <c r="P1071" s="143"/>
      <c r="Q1071" s="143"/>
      <c r="R1071" s="143"/>
      <c r="S1071" s="143"/>
      <c r="T1071" s="143"/>
      <c r="U1071" s="143"/>
      <c r="V1071" s="143"/>
      <c r="W1071" s="143"/>
      <c r="X1071" s="143"/>
      <c r="Y1071" s="143"/>
      <c r="Z1071" s="143"/>
      <c r="AA1071" s="143"/>
    </row>
    <row r="1072">
      <c r="A1072" s="142"/>
      <c r="B1072" s="142"/>
      <c r="C1072" s="143"/>
      <c r="D1072" s="143"/>
      <c r="E1072" s="143"/>
      <c r="F1072" s="143"/>
      <c r="G1072" s="142"/>
      <c r="H1072" s="142"/>
      <c r="I1072" s="143"/>
      <c r="J1072" s="142"/>
      <c r="K1072" s="142"/>
      <c r="L1072" s="142"/>
      <c r="M1072" s="143"/>
      <c r="N1072" s="143"/>
      <c r="O1072" s="143"/>
      <c r="P1072" s="143"/>
      <c r="Q1072" s="143"/>
      <c r="R1072" s="143"/>
      <c r="S1072" s="143"/>
      <c r="T1072" s="143"/>
      <c r="U1072" s="143"/>
      <c r="V1072" s="143"/>
      <c r="W1072" s="143"/>
      <c r="X1072" s="143"/>
      <c r="Y1072" s="143"/>
      <c r="Z1072" s="143"/>
      <c r="AA1072" s="143"/>
    </row>
    <row r="1073">
      <c r="A1073" s="142"/>
      <c r="B1073" s="142"/>
      <c r="C1073" s="143"/>
      <c r="D1073" s="143"/>
      <c r="E1073" s="143"/>
      <c r="F1073" s="143"/>
      <c r="G1073" s="142"/>
      <c r="H1073" s="142"/>
      <c r="I1073" s="143"/>
      <c r="J1073" s="142"/>
      <c r="K1073" s="142"/>
      <c r="L1073" s="142"/>
      <c r="M1073" s="143"/>
      <c r="N1073" s="143"/>
      <c r="O1073" s="143"/>
      <c r="P1073" s="143"/>
      <c r="Q1073" s="143"/>
      <c r="R1073" s="143"/>
      <c r="S1073" s="143"/>
      <c r="T1073" s="143"/>
      <c r="U1073" s="143"/>
      <c r="V1073" s="143"/>
      <c r="W1073" s="143"/>
      <c r="X1073" s="143"/>
      <c r="Y1073" s="143"/>
      <c r="Z1073" s="143"/>
      <c r="AA1073" s="143"/>
    </row>
    <row r="1074">
      <c r="A1074" s="142"/>
      <c r="B1074" s="142"/>
      <c r="C1074" s="143"/>
      <c r="D1074" s="143"/>
      <c r="E1074" s="143"/>
      <c r="F1074" s="143"/>
      <c r="G1074" s="142"/>
      <c r="H1074" s="142"/>
      <c r="I1074" s="143"/>
      <c r="J1074" s="142"/>
      <c r="K1074" s="142"/>
      <c r="L1074" s="142"/>
      <c r="M1074" s="143"/>
      <c r="N1074" s="143"/>
      <c r="O1074" s="143"/>
      <c r="P1074" s="143"/>
      <c r="Q1074" s="143"/>
      <c r="R1074" s="143"/>
      <c r="S1074" s="143"/>
      <c r="T1074" s="143"/>
      <c r="U1074" s="143"/>
      <c r="V1074" s="143"/>
      <c r="W1074" s="143"/>
      <c r="X1074" s="143"/>
      <c r="Y1074" s="143"/>
      <c r="Z1074" s="143"/>
      <c r="AA1074" s="143"/>
    </row>
    <row r="1075">
      <c r="A1075" s="142"/>
      <c r="B1075" s="142"/>
      <c r="C1075" s="143"/>
      <c r="D1075" s="143"/>
      <c r="E1075" s="143"/>
      <c r="F1075" s="143"/>
      <c r="G1075" s="142"/>
      <c r="H1075" s="142"/>
      <c r="I1075" s="143"/>
      <c r="J1075" s="142"/>
      <c r="K1075" s="142"/>
      <c r="L1075" s="142"/>
      <c r="M1075" s="143"/>
      <c r="N1075" s="143"/>
      <c r="O1075" s="143"/>
      <c r="P1075" s="143"/>
      <c r="Q1075" s="143"/>
      <c r="R1075" s="143"/>
      <c r="S1075" s="143"/>
      <c r="T1075" s="143"/>
      <c r="U1075" s="143"/>
      <c r="V1075" s="143"/>
      <c r="W1075" s="143"/>
      <c r="X1075" s="143"/>
      <c r="Y1075" s="143"/>
      <c r="Z1075" s="143"/>
      <c r="AA1075" s="143"/>
    </row>
    <row r="1076">
      <c r="A1076" s="142"/>
      <c r="B1076" s="142"/>
      <c r="C1076" s="143"/>
      <c r="D1076" s="143"/>
      <c r="E1076" s="143"/>
      <c r="F1076" s="143"/>
      <c r="G1076" s="142"/>
      <c r="H1076" s="142"/>
      <c r="I1076" s="143"/>
      <c r="J1076" s="142"/>
      <c r="K1076" s="142"/>
      <c r="L1076" s="142"/>
      <c r="M1076" s="143"/>
      <c r="N1076" s="143"/>
      <c r="O1076" s="143"/>
      <c r="P1076" s="143"/>
      <c r="Q1076" s="143"/>
      <c r="R1076" s="143"/>
      <c r="S1076" s="143"/>
      <c r="T1076" s="143"/>
      <c r="U1076" s="143"/>
      <c r="V1076" s="143"/>
      <c r="W1076" s="143"/>
      <c r="X1076" s="143"/>
      <c r="Y1076" s="143"/>
      <c r="Z1076" s="143"/>
      <c r="AA1076" s="143"/>
    </row>
    <row r="1077">
      <c r="A1077" s="142"/>
      <c r="B1077" s="142"/>
      <c r="C1077" s="143"/>
      <c r="D1077" s="143"/>
      <c r="E1077" s="143"/>
      <c r="F1077" s="143"/>
      <c r="G1077" s="142"/>
      <c r="H1077" s="142"/>
      <c r="I1077" s="143"/>
      <c r="J1077" s="142"/>
      <c r="K1077" s="142"/>
      <c r="L1077" s="142"/>
      <c r="M1077" s="143"/>
      <c r="N1077" s="143"/>
      <c r="O1077" s="143"/>
      <c r="P1077" s="143"/>
      <c r="Q1077" s="143"/>
      <c r="R1077" s="143"/>
      <c r="S1077" s="143"/>
      <c r="T1077" s="143"/>
      <c r="U1077" s="143"/>
      <c r="V1077" s="143"/>
      <c r="W1077" s="143"/>
      <c r="X1077" s="143"/>
      <c r="Y1077" s="143"/>
      <c r="Z1077" s="143"/>
      <c r="AA1077" s="143"/>
    </row>
    <row r="1078">
      <c r="A1078" s="142"/>
      <c r="B1078" s="142"/>
      <c r="C1078" s="143"/>
      <c r="D1078" s="143"/>
      <c r="E1078" s="143"/>
      <c r="F1078" s="143"/>
      <c r="G1078" s="142"/>
      <c r="H1078" s="142"/>
      <c r="I1078" s="143"/>
      <c r="J1078" s="142"/>
      <c r="K1078" s="142"/>
      <c r="L1078" s="142"/>
      <c r="M1078" s="143"/>
      <c r="N1078" s="143"/>
      <c r="O1078" s="143"/>
      <c r="P1078" s="143"/>
      <c r="Q1078" s="143"/>
      <c r="R1078" s="143"/>
      <c r="S1078" s="143"/>
      <c r="T1078" s="143"/>
      <c r="U1078" s="143"/>
      <c r="V1078" s="143"/>
      <c r="W1078" s="143"/>
      <c r="X1078" s="143"/>
      <c r="Y1078" s="143"/>
      <c r="Z1078" s="143"/>
      <c r="AA1078" s="143"/>
    </row>
    <row r="1079">
      <c r="A1079" s="142"/>
      <c r="B1079" s="142"/>
      <c r="C1079" s="143"/>
      <c r="D1079" s="143"/>
      <c r="E1079" s="143"/>
      <c r="F1079" s="143"/>
      <c r="G1079" s="142"/>
      <c r="H1079" s="142"/>
      <c r="I1079" s="143"/>
      <c r="J1079" s="142"/>
      <c r="K1079" s="142"/>
      <c r="L1079" s="142"/>
      <c r="M1079" s="143"/>
      <c r="N1079" s="143"/>
      <c r="O1079" s="143"/>
      <c r="P1079" s="143"/>
      <c r="Q1079" s="143"/>
      <c r="R1079" s="143"/>
      <c r="S1079" s="143"/>
      <c r="T1079" s="143"/>
      <c r="U1079" s="143"/>
      <c r="V1079" s="143"/>
      <c r="W1079" s="143"/>
      <c r="X1079" s="143"/>
      <c r="Y1079" s="143"/>
      <c r="Z1079" s="143"/>
      <c r="AA1079" s="143"/>
    </row>
    <row r="1080">
      <c r="A1080" s="142"/>
      <c r="B1080" s="142"/>
      <c r="C1080" s="143"/>
      <c r="D1080" s="143"/>
      <c r="E1080" s="143"/>
      <c r="F1080" s="143"/>
      <c r="G1080" s="142"/>
      <c r="H1080" s="142"/>
      <c r="I1080" s="143"/>
      <c r="J1080" s="142"/>
      <c r="K1080" s="142"/>
      <c r="L1080" s="142"/>
      <c r="M1080" s="143"/>
      <c r="N1080" s="143"/>
      <c r="O1080" s="143"/>
      <c r="P1080" s="143"/>
      <c r="Q1080" s="143"/>
      <c r="R1080" s="143"/>
      <c r="S1080" s="143"/>
      <c r="T1080" s="143"/>
      <c r="U1080" s="143"/>
      <c r="V1080" s="143"/>
      <c r="W1080" s="143"/>
      <c r="X1080" s="143"/>
      <c r="Y1080" s="143"/>
      <c r="Z1080" s="143"/>
      <c r="AA1080" s="143"/>
    </row>
    <row r="1081">
      <c r="A1081" s="142"/>
      <c r="B1081" s="142"/>
      <c r="C1081" s="143"/>
      <c r="D1081" s="143"/>
      <c r="E1081" s="143"/>
      <c r="F1081" s="143"/>
      <c r="G1081" s="142"/>
      <c r="H1081" s="142"/>
      <c r="I1081" s="143"/>
      <c r="J1081" s="142"/>
      <c r="K1081" s="142"/>
      <c r="L1081" s="142"/>
      <c r="M1081" s="143"/>
      <c r="N1081" s="143"/>
      <c r="O1081" s="143"/>
      <c r="P1081" s="143"/>
      <c r="Q1081" s="143"/>
      <c r="R1081" s="143"/>
      <c r="S1081" s="143"/>
      <c r="T1081" s="143"/>
      <c r="U1081" s="143"/>
      <c r="V1081" s="143"/>
      <c r="W1081" s="143"/>
      <c r="X1081" s="143"/>
      <c r="Y1081" s="143"/>
      <c r="Z1081" s="143"/>
      <c r="AA1081" s="143"/>
    </row>
    <row r="1082">
      <c r="A1082" s="142"/>
      <c r="B1082" s="142"/>
      <c r="C1082" s="143"/>
      <c r="D1082" s="143"/>
      <c r="E1082" s="143"/>
      <c r="F1082" s="143"/>
      <c r="G1082" s="142"/>
      <c r="H1082" s="142"/>
      <c r="I1082" s="143"/>
      <c r="J1082" s="142"/>
      <c r="K1082" s="142"/>
      <c r="L1082" s="142"/>
      <c r="M1082" s="143"/>
      <c r="N1082" s="143"/>
      <c r="O1082" s="143"/>
      <c r="P1082" s="143"/>
      <c r="Q1082" s="143"/>
      <c r="R1082" s="143"/>
      <c r="S1082" s="143"/>
      <c r="T1082" s="143"/>
      <c r="U1082" s="143"/>
      <c r="V1082" s="143"/>
      <c r="W1082" s="143"/>
      <c r="X1082" s="143"/>
      <c r="Y1082" s="143"/>
      <c r="Z1082" s="143"/>
      <c r="AA1082" s="143"/>
    </row>
    <row r="1083">
      <c r="A1083" s="142"/>
      <c r="B1083" s="142"/>
      <c r="C1083" s="143"/>
      <c r="D1083" s="143"/>
      <c r="E1083" s="143"/>
      <c r="F1083" s="143"/>
      <c r="G1083" s="142"/>
      <c r="H1083" s="142"/>
      <c r="I1083" s="143"/>
      <c r="J1083" s="142"/>
      <c r="K1083" s="142"/>
      <c r="L1083" s="142"/>
      <c r="M1083" s="143"/>
      <c r="N1083" s="143"/>
      <c r="O1083" s="143"/>
      <c r="P1083" s="143"/>
      <c r="Q1083" s="143"/>
      <c r="R1083" s="143"/>
      <c r="S1083" s="143"/>
      <c r="T1083" s="143"/>
      <c r="U1083" s="143"/>
      <c r="V1083" s="143"/>
      <c r="W1083" s="143"/>
      <c r="X1083" s="143"/>
      <c r="Y1083" s="143"/>
      <c r="Z1083" s="143"/>
      <c r="AA1083" s="143"/>
    </row>
    <row r="1084">
      <c r="A1084" s="142"/>
      <c r="B1084" s="142"/>
      <c r="C1084" s="143"/>
      <c r="D1084" s="143"/>
      <c r="E1084" s="143"/>
      <c r="F1084" s="143"/>
      <c r="G1084" s="142"/>
      <c r="H1084" s="142"/>
      <c r="I1084" s="143"/>
      <c r="J1084" s="142"/>
      <c r="K1084" s="142"/>
      <c r="L1084" s="142"/>
      <c r="M1084" s="143"/>
      <c r="N1084" s="143"/>
      <c r="O1084" s="143"/>
      <c r="P1084" s="143"/>
      <c r="Q1084" s="143"/>
      <c r="R1084" s="143"/>
      <c r="S1084" s="143"/>
      <c r="T1084" s="143"/>
      <c r="U1084" s="143"/>
      <c r="V1084" s="143"/>
      <c r="W1084" s="143"/>
      <c r="X1084" s="143"/>
      <c r="Y1084" s="143"/>
      <c r="Z1084" s="143"/>
      <c r="AA1084" s="143"/>
    </row>
    <row r="1085">
      <c r="A1085" s="142"/>
      <c r="B1085" s="142"/>
      <c r="C1085" s="143"/>
      <c r="D1085" s="143"/>
      <c r="E1085" s="143"/>
      <c r="F1085" s="143"/>
      <c r="G1085" s="142"/>
      <c r="H1085" s="142"/>
      <c r="I1085" s="143"/>
      <c r="J1085" s="142"/>
      <c r="K1085" s="142"/>
      <c r="L1085" s="142"/>
      <c r="M1085" s="143"/>
      <c r="N1085" s="143"/>
      <c r="O1085" s="143"/>
      <c r="P1085" s="143"/>
      <c r="Q1085" s="143"/>
      <c r="R1085" s="143"/>
      <c r="S1085" s="143"/>
      <c r="T1085" s="143"/>
      <c r="U1085" s="143"/>
      <c r="V1085" s="143"/>
      <c r="W1085" s="143"/>
      <c r="X1085" s="143"/>
      <c r="Y1085" s="143"/>
      <c r="Z1085" s="143"/>
      <c r="AA1085" s="143"/>
    </row>
    <row r="1086">
      <c r="A1086" s="142"/>
      <c r="B1086" s="142"/>
      <c r="C1086" s="143"/>
      <c r="D1086" s="143"/>
      <c r="E1086" s="143"/>
      <c r="F1086" s="143"/>
      <c r="G1086" s="142"/>
      <c r="H1086" s="142"/>
      <c r="I1086" s="143"/>
      <c r="J1086" s="142"/>
      <c r="K1086" s="142"/>
      <c r="L1086" s="142"/>
      <c r="M1086" s="143"/>
      <c r="N1086" s="143"/>
      <c r="O1086" s="143"/>
      <c r="P1086" s="143"/>
      <c r="Q1086" s="143"/>
      <c r="R1086" s="143"/>
      <c r="S1086" s="143"/>
      <c r="T1086" s="143"/>
      <c r="U1086" s="143"/>
      <c r="V1086" s="143"/>
      <c r="W1086" s="143"/>
      <c r="X1086" s="143"/>
      <c r="Y1086" s="143"/>
      <c r="Z1086" s="143"/>
      <c r="AA1086" s="143"/>
    </row>
    <row r="1087">
      <c r="A1087" s="142"/>
      <c r="B1087" s="142"/>
      <c r="C1087" s="143"/>
      <c r="D1087" s="143"/>
      <c r="E1087" s="143"/>
      <c r="F1087" s="143"/>
      <c r="G1087" s="142"/>
      <c r="H1087" s="142"/>
      <c r="I1087" s="143"/>
      <c r="J1087" s="142"/>
      <c r="K1087" s="142"/>
      <c r="L1087" s="142"/>
      <c r="M1087" s="143"/>
      <c r="N1087" s="143"/>
      <c r="O1087" s="143"/>
      <c r="P1087" s="143"/>
      <c r="Q1087" s="143"/>
      <c r="R1087" s="143"/>
      <c r="S1087" s="143"/>
      <c r="T1087" s="143"/>
      <c r="U1087" s="143"/>
      <c r="V1087" s="143"/>
      <c r="W1087" s="143"/>
      <c r="X1087" s="143"/>
      <c r="Y1087" s="143"/>
      <c r="Z1087" s="143"/>
      <c r="AA1087" s="143"/>
    </row>
    <row r="1088">
      <c r="A1088" s="142"/>
      <c r="B1088" s="142"/>
      <c r="C1088" s="143"/>
      <c r="D1088" s="143"/>
      <c r="E1088" s="143"/>
      <c r="F1088" s="143"/>
      <c r="G1088" s="142"/>
      <c r="H1088" s="142"/>
      <c r="I1088" s="143"/>
      <c r="J1088" s="142"/>
      <c r="K1088" s="142"/>
      <c r="L1088" s="142"/>
      <c r="M1088" s="143"/>
      <c r="N1088" s="143"/>
      <c r="O1088" s="143"/>
      <c r="P1088" s="143"/>
      <c r="Q1088" s="143"/>
      <c r="R1088" s="143"/>
      <c r="S1088" s="143"/>
      <c r="T1088" s="143"/>
      <c r="U1088" s="143"/>
      <c r="V1088" s="143"/>
      <c r="W1088" s="143"/>
      <c r="X1088" s="143"/>
      <c r="Y1088" s="143"/>
      <c r="Z1088" s="143"/>
      <c r="AA1088" s="143"/>
    </row>
    <row r="1089">
      <c r="A1089" s="142"/>
      <c r="B1089" s="142"/>
      <c r="C1089" s="143"/>
      <c r="D1089" s="143"/>
      <c r="E1089" s="143"/>
      <c r="F1089" s="143"/>
      <c r="G1089" s="142"/>
      <c r="H1089" s="142"/>
      <c r="I1089" s="143"/>
      <c r="J1089" s="142"/>
      <c r="K1089" s="142"/>
      <c r="L1089" s="142"/>
      <c r="M1089" s="143"/>
      <c r="N1089" s="143"/>
      <c r="O1089" s="143"/>
      <c r="P1089" s="143"/>
      <c r="Q1089" s="143"/>
      <c r="R1089" s="143"/>
      <c r="S1089" s="143"/>
      <c r="T1089" s="143"/>
      <c r="U1089" s="143"/>
      <c r="V1089" s="143"/>
      <c r="W1089" s="143"/>
      <c r="X1089" s="143"/>
      <c r="Y1089" s="143"/>
      <c r="Z1089" s="143"/>
      <c r="AA1089" s="143"/>
    </row>
    <row r="1090">
      <c r="A1090" s="142"/>
      <c r="B1090" s="142"/>
      <c r="C1090" s="143"/>
      <c r="D1090" s="143"/>
      <c r="E1090" s="143"/>
      <c r="F1090" s="143"/>
      <c r="G1090" s="142"/>
      <c r="H1090" s="142"/>
      <c r="I1090" s="143"/>
      <c r="J1090" s="142"/>
      <c r="K1090" s="142"/>
      <c r="L1090" s="142"/>
      <c r="M1090" s="143"/>
      <c r="N1090" s="143"/>
      <c r="O1090" s="143"/>
      <c r="P1090" s="143"/>
      <c r="Q1090" s="143"/>
      <c r="R1090" s="143"/>
      <c r="S1090" s="143"/>
      <c r="T1090" s="143"/>
      <c r="U1090" s="143"/>
      <c r="V1090" s="143"/>
      <c r="W1090" s="143"/>
      <c r="X1090" s="143"/>
      <c r="Y1090" s="143"/>
      <c r="Z1090" s="143"/>
      <c r="AA1090" s="143"/>
    </row>
    <row r="1091">
      <c r="A1091" s="142"/>
      <c r="B1091" s="142"/>
      <c r="C1091" s="143"/>
      <c r="D1091" s="143"/>
      <c r="E1091" s="143"/>
      <c r="F1091" s="143"/>
      <c r="G1091" s="142"/>
      <c r="H1091" s="142"/>
      <c r="I1091" s="143"/>
      <c r="J1091" s="142"/>
      <c r="K1091" s="142"/>
      <c r="L1091" s="142"/>
      <c r="M1091" s="143"/>
      <c r="N1091" s="143"/>
      <c r="O1091" s="143"/>
      <c r="P1091" s="143"/>
      <c r="Q1091" s="143"/>
      <c r="R1091" s="143"/>
      <c r="S1091" s="143"/>
      <c r="T1091" s="143"/>
      <c r="U1091" s="143"/>
      <c r="V1091" s="143"/>
      <c r="W1091" s="143"/>
      <c r="X1091" s="143"/>
      <c r="Y1091" s="143"/>
      <c r="Z1091" s="143"/>
      <c r="AA1091" s="143"/>
    </row>
    <row r="1092">
      <c r="A1092" s="142"/>
      <c r="B1092" s="142"/>
      <c r="C1092" s="143"/>
      <c r="D1092" s="143"/>
      <c r="E1092" s="143"/>
      <c r="F1092" s="143"/>
      <c r="G1092" s="142"/>
      <c r="H1092" s="142"/>
      <c r="I1092" s="143"/>
      <c r="J1092" s="142"/>
      <c r="K1092" s="142"/>
      <c r="L1092" s="142"/>
      <c r="M1092" s="143"/>
      <c r="N1092" s="143"/>
      <c r="O1092" s="143"/>
      <c r="P1092" s="143"/>
      <c r="Q1092" s="143"/>
      <c r="R1092" s="143"/>
      <c r="S1092" s="143"/>
      <c r="T1092" s="143"/>
      <c r="U1092" s="143"/>
      <c r="V1092" s="143"/>
      <c r="W1092" s="143"/>
      <c r="X1092" s="143"/>
      <c r="Y1092" s="143"/>
      <c r="Z1092" s="143"/>
      <c r="AA1092" s="143"/>
    </row>
    <row r="1093">
      <c r="A1093" s="142"/>
      <c r="B1093" s="142"/>
      <c r="C1093" s="143"/>
      <c r="D1093" s="143"/>
      <c r="E1093" s="143"/>
      <c r="F1093" s="143"/>
      <c r="G1093" s="142"/>
      <c r="H1093" s="142"/>
      <c r="I1093" s="143"/>
      <c r="J1093" s="142"/>
      <c r="K1093" s="142"/>
      <c r="L1093" s="142"/>
      <c r="M1093" s="143"/>
      <c r="N1093" s="143"/>
      <c r="O1093" s="143"/>
      <c r="P1093" s="143"/>
      <c r="Q1093" s="143"/>
      <c r="R1093" s="143"/>
      <c r="S1093" s="143"/>
      <c r="T1093" s="143"/>
      <c r="U1093" s="143"/>
      <c r="V1093" s="143"/>
      <c r="W1093" s="143"/>
      <c r="X1093" s="143"/>
      <c r="Y1093" s="143"/>
      <c r="Z1093" s="143"/>
      <c r="AA1093" s="143"/>
    </row>
    <row r="1094">
      <c r="A1094" s="142"/>
      <c r="B1094" s="142"/>
      <c r="C1094" s="143"/>
      <c r="D1094" s="143"/>
      <c r="E1094" s="143"/>
      <c r="F1094" s="143"/>
      <c r="G1094" s="142"/>
      <c r="H1094" s="142"/>
      <c r="I1094" s="143"/>
      <c r="J1094" s="142"/>
      <c r="K1094" s="142"/>
      <c r="L1094" s="142"/>
      <c r="M1094" s="143"/>
      <c r="N1094" s="143"/>
      <c r="O1094" s="143"/>
      <c r="P1094" s="143"/>
      <c r="Q1094" s="143"/>
      <c r="R1094" s="143"/>
      <c r="S1094" s="143"/>
      <c r="T1094" s="143"/>
      <c r="U1094" s="143"/>
      <c r="V1094" s="143"/>
      <c r="W1094" s="143"/>
      <c r="X1094" s="143"/>
      <c r="Y1094" s="143"/>
      <c r="Z1094" s="143"/>
      <c r="AA1094" s="143"/>
    </row>
    <row r="1095">
      <c r="A1095" s="142"/>
      <c r="B1095" s="142"/>
      <c r="C1095" s="143"/>
      <c r="D1095" s="143"/>
      <c r="E1095" s="143"/>
      <c r="F1095" s="143"/>
      <c r="G1095" s="142"/>
      <c r="H1095" s="142"/>
      <c r="I1095" s="143"/>
      <c r="J1095" s="142"/>
      <c r="K1095" s="142"/>
      <c r="L1095" s="142"/>
      <c r="M1095" s="143"/>
      <c r="N1095" s="143"/>
      <c r="O1095" s="143"/>
      <c r="P1095" s="143"/>
      <c r="Q1095" s="143"/>
      <c r="R1095" s="143"/>
      <c r="S1095" s="143"/>
      <c r="T1095" s="143"/>
      <c r="U1095" s="143"/>
      <c r="V1095" s="143"/>
      <c r="W1095" s="143"/>
      <c r="X1095" s="143"/>
      <c r="Y1095" s="143"/>
      <c r="Z1095" s="143"/>
      <c r="AA1095" s="143"/>
    </row>
    <row r="1096">
      <c r="A1096" s="142"/>
      <c r="B1096" s="142"/>
      <c r="C1096" s="143"/>
      <c r="D1096" s="143"/>
      <c r="E1096" s="143"/>
      <c r="F1096" s="143"/>
      <c r="G1096" s="142"/>
      <c r="H1096" s="142"/>
      <c r="I1096" s="143"/>
      <c r="J1096" s="142"/>
      <c r="K1096" s="142"/>
      <c r="L1096" s="142"/>
      <c r="M1096" s="143"/>
      <c r="N1096" s="143"/>
      <c r="O1096" s="143"/>
      <c r="P1096" s="143"/>
      <c r="Q1096" s="143"/>
      <c r="R1096" s="143"/>
      <c r="S1096" s="143"/>
      <c r="T1096" s="143"/>
      <c r="U1096" s="143"/>
      <c r="V1096" s="143"/>
      <c r="W1096" s="143"/>
      <c r="X1096" s="143"/>
      <c r="Y1096" s="143"/>
      <c r="Z1096" s="143"/>
      <c r="AA1096" s="143"/>
    </row>
    <row r="1097">
      <c r="A1097" s="142"/>
      <c r="B1097" s="142"/>
      <c r="C1097" s="143"/>
      <c r="D1097" s="143"/>
      <c r="E1097" s="143"/>
      <c r="F1097" s="143"/>
      <c r="G1097" s="142"/>
      <c r="H1097" s="142"/>
      <c r="I1097" s="143"/>
      <c r="J1097" s="142"/>
      <c r="K1097" s="142"/>
      <c r="L1097" s="142"/>
      <c r="M1097" s="143"/>
      <c r="N1097" s="143"/>
      <c r="O1097" s="143"/>
      <c r="P1097" s="143"/>
      <c r="Q1097" s="143"/>
      <c r="R1097" s="143"/>
      <c r="S1097" s="143"/>
      <c r="T1097" s="143"/>
      <c r="U1097" s="143"/>
      <c r="V1097" s="143"/>
      <c r="W1097" s="143"/>
      <c r="X1097" s="143"/>
      <c r="Y1097" s="143"/>
      <c r="Z1097" s="143"/>
      <c r="AA1097" s="143"/>
    </row>
    <row r="1098">
      <c r="A1098" s="142"/>
      <c r="B1098" s="142"/>
      <c r="C1098" s="143"/>
      <c r="D1098" s="143"/>
      <c r="E1098" s="143"/>
      <c r="F1098" s="143"/>
      <c r="G1098" s="142"/>
      <c r="H1098" s="142"/>
      <c r="I1098" s="143"/>
      <c r="J1098" s="142"/>
      <c r="K1098" s="142"/>
      <c r="L1098" s="142"/>
      <c r="M1098" s="143"/>
      <c r="N1098" s="143"/>
      <c r="O1098" s="143"/>
      <c r="P1098" s="143"/>
      <c r="Q1098" s="143"/>
      <c r="R1098" s="143"/>
      <c r="S1098" s="143"/>
      <c r="T1098" s="143"/>
      <c r="U1098" s="143"/>
      <c r="V1098" s="143"/>
      <c r="W1098" s="143"/>
      <c r="X1098" s="143"/>
      <c r="Y1098" s="143"/>
      <c r="Z1098" s="143"/>
      <c r="AA1098" s="143"/>
    </row>
    <row r="1099">
      <c r="A1099" s="142"/>
      <c r="B1099" s="142"/>
      <c r="C1099" s="143"/>
      <c r="D1099" s="143"/>
      <c r="E1099" s="143"/>
      <c r="F1099" s="143"/>
      <c r="G1099" s="142"/>
      <c r="H1099" s="142"/>
      <c r="I1099" s="143"/>
      <c r="J1099" s="142"/>
      <c r="K1099" s="142"/>
      <c r="L1099" s="142"/>
      <c r="M1099" s="143"/>
      <c r="N1099" s="143"/>
      <c r="O1099" s="143"/>
      <c r="P1099" s="143"/>
      <c r="Q1099" s="143"/>
      <c r="R1099" s="143"/>
      <c r="S1099" s="143"/>
      <c r="T1099" s="143"/>
      <c r="U1099" s="143"/>
      <c r="V1099" s="143"/>
      <c r="W1099" s="143"/>
      <c r="X1099" s="143"/>
      <c r="Y1099" s="143"/>
      <c r="Z1099" s="143"/>
      <c r="AA1099" s="143"/>
    </row>
    <row r="1100">
      <c r="A1100" s="142"/>
      <c r="B1100" s="142"/>
      <c r="C1100" s="143"/>
      <c r="D1100" s="143"/>
      <c r="E1100" s="143"/>
      <c r="F1100" s="143"/>
      <c r="G1100" s="142"/>
      <c r="H1100" s="142"/>
      <c r="I1100" s="143"/>
      <c r="J1100" s="142"/>
      <c r="K1100" s="142"/>
      <c r="L1100" s="142"/>
      <c r="M1100" s="143"/>
      <c r="N1100" s="143"/>
      <c r="O1100" s="143"/>
      <c r="P1100" s="143"/>
      <c r="Q1100" s="143"/>
      <c r="R1100" s="143"/>
      <c r="S1100" s="143"/>
      <c r="T1100" s="143"/>
      <c r="U1100" s="143"/>
      <c r="V1100" s="143"/>
      <c r="W1100" s="143"/>
      <c r="X1100" s="143"/>
      <c r="Y1100" s="143"/>
      <c r="Z1100" s="143"/>
      <c r="AA1100" s="143"/>
    </row>
    <row r="1101">
      <c r="A1101" s="142"/>
      <c r="B1101" s="142"/>
      <c r="C1101" s="143"/>
      <c r="D1101" s="143"/>
      <c r="E1101" s="143"/>
      <c r="F1101" s="143"/>
      <c r="G1101" s="142"/>
      <c r="H1101" s="142"/>
      <c r="I1101" s="143"/>
      <c r="J1101" s="142"/>
      <c r="K1101" s="142"/>
      <c r="L1101" s="142"/>
      <c r="M1101" s="143"/>
      <c r="N1101" s="143"/>
      <c r="O1101" s="143"/>
      <c r="P1101" s="143"/>
      <c r="Q1101" s="143"/>
      <c r="R1101" s="143"/>
      <c r="S1101" s="143"/>
      <c r="T1101" s="143"/>
      <c r="U1101" s="143"/>
      <c r="V1101" s="143"/>
      <c r="W1101" s="143"/>
      <c r="X1101" s="143"/>
      <c r="Y1101" s="143"/>
      <c r="Z1101" s="143"/>
      <c r="AA1101" s="143"/>
    </row>
    <row r="1102">
      <c r="A1102" s="142"/>
      <c r="B1102" s="142"/>
      <c r="C1102" s="143"/>
      <c r="D1102" s="143"/>
      <c r="E1102" s="143"/>
      <c r="F1102" s="143"/>
      <c r="G1102" s="142"/>
      <c r="H1102" s="142"/>
      <c r="I1102" s="143"/>
      <c r="J1102" s="142"/>
      <c r="K1102" s="142"/>
      <c r="L1102" s="142"/>
      <c r="M1102" s="143"/>
      <c r="N1102" s="143"/>
      <c r="O1102" s="143"/>
      <c r="P1102" s="143"/>
      <c r="Q1102" s="143"/>
      <c r="R1102" s="143"/>
      <c r="S1102" s="143"/>
      <c r="T1102" s="143"/>
      <c r="U1102" s="143"/>
      <c r="V1102" s="143"/>
      <c r="W1102" s="143"/>
      <c r="X1102" s="143"/>
      <c r="Y1102" s="143"/>
      <c r="Z1102" s="143"/>
      <c r="AA1102" s="143"/>
    </row>
    <row r="1103">
      <c r="A1103" s="142"/>
      <c r="B1103" s="142"/>
      <c r="C1103" s="143"/>
      <c r="D1103" s="143"/>
      <c r="E1103" s="143"/>
      <c r="F1103" s="143"/>
      <c r="G1103" s="142"/>
      <c r="H1103" s="142"/>
      <c r="I1103" s="143"/>
      <c r="J1103" s="142"/>
      <c r="K1103" s="142"/>
      <c r="L1103" s="142"/>
      <c r="M1103" s="143"/>
      <c r="N1103" s="143"/>
      <c r="O1103" s="143"/>
      <c r="P1103" s="143"/>
      <c r="Q1103" s="143"/>
      <c r="R1103" s="143"/>
      <c r="S1103" s="143"/>
      <c r="T1103" s="143"/>
      <c r="U1103" s="143"/>
      <c r="V1103" s="143"/>
      <c r="W1103" s="143"/>
      <c r="X1103" s="143"/>
      <c r="Y1103" s="143"/>
      <c r="Z1103" s="143"/>
      <c r="AA1103" s="143"/>
    </row>
    <row r="1104">
      <c r="A1104" s="142"/>
      <c r="B1104" s="142"/>
      <c r="C1104" s="143"/>
      <c r="D1104" s="143"/>
      <c r="E1104" s="143"/>
      <c r="F1104" s="143"/>
      <c r="G1104" s="142"/>
      <c r="H1104" s="142"/>
      <c r="I1104" s="143"/>
      <c r="J1104" s="142"/>
      <c r="K1104" s="142"/>
      <c r="L1104" s="142"/>
      <c r="M1104" s="143"/>
      <c r="N1104" s="143"/>
      <c r="O1104" s="143"/>
      <c r="P1104" s="143"/>
      <c r="Q1104" s="143"/>
      <c r="R1104" s="143"/>
      <c r="S1104" s="143"/>
      <c r="T1104" s="143"/>
      <c r="U1104" s="143"/>
      <c r="V1104" s="143"/>
      <c r="W1104" s="143"/>
      <c r="X1104" s="143"/>
      <c r="Y1104" s="143"/>
      <c r="Z1104" s="143"/>
      <c r="AA1104" s="143"/>
    </row>
    <row r="1105">
      <c r="A1105" s="142"/>
      <c r="B1105" s="142"/>
      <c r="C1105" s="143"/>
      <c r="D1105" s="143"/>
      <c r="E1105" s="143"/>
      <c r="F1105" s="143"/>
      <c r="G1105" s="142"/>
      <c r="H1105" s="142"/>
      <c r="I1105" s="143"/>
      <c r="J1105" s="142"/>
      <c r="K1105" s="142"/>
      <c r="L1105" s="142"/>
      <c r="M1105" s="143"/>
      <c r="N1105" s="143"/>
      <c r="O1105" s="143"/>
      <c r="P1105" s="143"/>
      <c r="Q1105" s="143"/>
      <c r="R1105" s="143"/>
      <c r="S1105" s="143"/>
      <c r="T1105" s="143"/>
      <c r="U1105" s="143"/>
      <c r="V1105" s="143"/>
      <c r="W1105" s="143"/>
      <c r="X1105" s="143"/>
      <c r="Y1105" s="143"/>
      <c r="Z1105" s="143"/>
      <c r="AA1105" s="143"/>
    </row>
    <row r="1106">
      <c r="A1106" s="142"/>
      <c r="B1106" s="142"/>
      <c r="C1106" s="143"/>
      <c r="D1106" s="143"/>
      <c r="E1106" s="143"/>
      <c r="F1106" s="143"/>
      <c r="G1106" s="142"/>
      <c r="H1106" s="142"/>
      <c r="I1106" s="143"/>
      <c r="J1106" s="142"/>
      <c r="K1106" s="142"/>
      <c r="L1106" s="142"/>
      <c r="M1106" s="143"/>
      <c r="N1106" s="143"/>
      <c r="O1106" s="143"/>
      <c r="P1106" s="143"/>
      <c r="Q1106" s="143"/>
      <c r="R1106" s="143"/>
      <c r="S1106" s="143"/>
      <c r="T1106" s="143"/>
      <c r="U1106" s="143"/>
      <c r="V1106" s="143"/>
      <c r="W1106" s="143"/>
      <c r="X1106" s="143"/>
      <c r="Y1106" s="143"/>
      <c r="Z1106" s="143"/>
      <c r="AA1106" s="143"/>
    </row>
    <row r="1107">
      <c r="A1107" s="142"/>
      <c r="B1107" s="142"/>
      <c r="C1107" s="143"/>
      <c r="D1107" s="143"/>
      <c r="E1107" s="143"/>
      <c r="F1107" s="143"/>
      <c r="G1107" s="142"/>
      <c r="H1107" s="142"/>
      <c r="I1107" s="143"/>
      <c r="J1107" s="142"/>
      <c r="K1107" s="142"/>
      <c r="L1107" s="142"/>
      <c r="M1107" s="143"/>
      <c r="N1107" s="143"/>
      <c r="O1107" s="143"/>
      <c r="P1107" s="143"/>
      <c r="Q1107" s="143"/>
      <c r="R1107" s="143"/>
      <c r="S1107" s="143"/>
      <c r="T1107" s="143"/>
      <c r="U1107" s="143"/>
      <c r="V1107" s="143"/>
      <c r="W1107" s="143"/>
      <c r="X1107" s="143"/>
      <c r="Y1107" s="143"/>
      <c r="Z1107" s="143"/>
      <c r="AA1107" s="143"/>
    </row>
    <row r="1108">
      <c r="A1108" s="142"/>
      <c r="B1108" s="142"/>
      <c r="C1108" s="143"/>
      <c r="D1108" s="143"/>
      <c r="E1108" s="143"/>
      <c r="F1108" s="143"/>
      <c r="G1108" s="142"/>
      <c r="H1108" s="142"/>
      <c r="I1108" s="143"/>
      <c r="J1108" s="142"/>
      <c r="K1108" s="142"/>
      <c r="L1108" s="142"/>
      <c r="M1108" s="143"/>
      <c r="N1108" s="143"/>
      <c r="O1108" s="143"/>
      <c r="P1108" s="143"/>
      <c r="Q1108" s="143"/>
      <c r="R1108" s="143"/>
      <c r="S1108" s="143"/>
      <c r="T1108" s="143"/>
      <c r="U1108" s="143"/>
      <c r="V1108" s="143"/>
      <c r="W1108" s="143"/>
      <c r="X1108" s="143"/>
      <c r="Y1108" s="143"/>
      <c r="Z1108" s="143"/>
      <c r="AA1108" s="143"/>
    </row>
    <row r="1109">
      <c r="A1109" s="142"/>
      <c r="B1109" s="142"/>
      <c r="C1109" s="143"/>
      <c r="D1109" s="143"/>
      <c r="E1109" s="143"/>
      <c r="F1109" s="143"/>
      <c r="G1109" s="142"/>
      <c r="H1109" s="142"/>
      <c r="I1109" s="143"/>
      <c r="J1109" s="142"/>
      <c r="K1109" s="142"/>
      <c r="L1109" s="142"/>
      <c r="M1109" s="143"/>
      <c r="N1109" s="143"/>
      <c r="O1109" s="143"/>
      <c r="P1109" s="143"/>
      <c r="Q1109" s="143"/>
      <c r="R1109" s="143"/>
      <c r="S1109" s="143"/>
      <c r="T1109" s="143"/>
      <c r="U1109" s="143"/>
      <c r="V1109" s="143"/>
      <c r="W1109" s="143"/>
      <c r="X1109" s="143"/>
      <c r="Y1109" s="143"/>
      <c r="Z1109" s="143"/>
      <c r="AA1109" s="143"/>
    </row>
    <row r="1110">
      <c r="A1110" s="142"/>
      <c r="B1110" s="142"/>
      <c r="C1110" s="143"/>
      <c r="D1110" s="143"/>
      <c r="E1110" s="143"/>
      <c r="F1110" s="143"/>
      <c r="G1110" s="142"/>
      <c r="H1110" s="142"/>
      <c r="I1110" s="143"/>
      <c r="J1110" s="142"/>
      <c r="K1110" s="142"/>
      <c r="L1110" s="142"/>
      <c r="M1110" s="143"/>
      <c r="N1110" s="143"/>
      <c r="O1110" s="143"/>
      <c r="P1110" s="143"/>
      <c r="Q1110" s="143"/>
      <c r="R1110" s="143"/>
      <c r="S1110" s="143"/>
      <c r="T1110" s="143"/>
      <c r="U1110" s="143"/>
      <c r="V1110" s="143"/>
      <c r="W1110" s="143"/>
      <c r="X1110" s="143"/>
      <c r="Y1110" s="143"/>
      <c r="Z1110" s="143"/>
      <c r="AA1110" s="143"/>
    </row>
    <row r="1111">
      <c r="A1111" s="142"/>
      <c r="B1111" s="142"/>
      <c r="C1111" s="143"/>
      <c r="D1111" s="143"/>
      <c r="E1111" s="143"/>
      <c r="F1111" s="143"/>
      <c r="G1111" s="142"/>
      <c r="H1111" s="142"/>
      <c r="I1111" s="143"/>
      <c r="J1111" s="142"/>
      <c r="K1111" s="142"/>
      <c r="L1111" s="142"/>
      <c r="M1111" s="143"/>
      <c r="N1111" s="143"/>
      <c r="O1111" s="143"/>
      <c r="P1111" s="143"/>
      <c r="Q1111" s="143"/>
      <c r="R1111" s="143"/>
      <c r="S1111" s="143"/>
      <c r="T1111" s="143"/>
      <c r="U1111" s="143"/>
      <c r="V1111" s="143"/>
      <c r="W1111" s="143"/>
      <c r="X1111" s="143"/>
      <c r="Y1111" s="143"/>
      <c r="Z1111" s="143"/>
      <c r="AA1111" s="143"/>
    </row>
    <row r="1112">
      <c r="A1112" s="142"/>
      <c r="B1112" s="142"/>
      <c r="C1112" s="143"/>
      <c r="D1112" s="143"/>
      <c r="E1112" s="143"/>
      <c r="F1112" s="143"/>
      <c r="G1112" s="142"/>
      <c r="H1112" s="142"/>
      <c r="I1112" s="143"/>
      <c r="J1112" s="142"/>
      <c r="K1112" s="142"/>
      <c r="L1112" s="142"/>
      <c r="M1112" s="143"/>
      <c r="N1112" s="143"/>
      <c r="O1112" s="143"/>
      <c r="P1112" s="143"/>
      <c r="Q1112" s="143"/>
      <c r="R1112" s="143"/>
      <c r="S1112" s="143"/>
      <c r="T1112" s="143"/>
      <c r="U1112" s="143"/>
      <c r="V1112" s="143"/>
      <c r="W1112" s="143"/>
      <c r="X1112" s="143"/>
      <c r="Y1112" s="143"/>
      <c r="Z1112" s="143"/>
      <c r="AA1112" s="143"/>
    </row>
    <row r="1113">
      <c r="A1113" s="142"/>
      <c r="B1113" s="142"/>
      <c r="C1113" s="143"/>
      <c r="D1113" s="143"/>
      <c r="E1113" s="143"/>
      <c r="F1113" s="143"/>
      <c r="G1113" s="142"/>
      <c r="H1113" s="142"/>
      <c r="I1113" s="143"/>
      <c r="J1113" s="142"/>
      <c r="K1113" s="142"/>
      <c r="L1113" s="142"/>
      <c r="M1113" s="143"/>
      <c r="N1113" s="143"/>
      <c r="O1113" s="143"/>
      <c r="P1113" s="143"/>
      <c r="Q1113" s="143"/>
      <c r="R1113" s="143"/>
      <c r="S1113" s="143"/>
      <c r="T1113" s="143"/>
      <c r="U1113" s="143"/>
      <c r="V1113" s="143"/>
      <c r="W1113" s="143"/>
      <c r="X1113" s="143"/>
      <c r="Y1113" s="143"/>
      <c r="Z1113" s="143"/>
      <c r="AA1113" s="143"/>
    </row>
    <row r="1114">
      <c r="A1114" s="142"/>
      <c r="B1114" s="142"/>
      <c r="C1114" s="143"/>
      <c r="D1114" s="143"/>
      <c r="E1114" s="143"/>
      <c r="F1114" s="143"/>
      <c r="G1114" s="142"/>
      <c r="H1114" s="142"/>
      <c r="I1114" s="143"/>
      <c r="J1114" s="142"/>
      <c r="K1114" s="142"/>
      <c r="L1114" s="142"/>
      <c r="M1114" s="143"/>
      <c r="N1114" s="143"/>
      <c r="O1114" s="143"/>
      <c r="P1114" s="143"/>
      <c r="Q1114" s="143"/>
      <c r="R1114" s="143"/>
      <c r="S1114" s="143"/>
      <c r="T1114" s="143"/>
      <c r="U1114" s="143"/>
      <c r="V1114" s="143"/>
      <c r="W1114" s="143"/>
      <c r="X1114" s="143"/>
      <c r="Y1114" s="143"/>
      <c r="Z1114" s="143"/>
      <c r="AA1114" s="143"/>
    </row>
    <row r="1115">
      <c r="A1115" s="142"/>
      <c r="B1115" s="142"/>
      <c r="C1115" s="143"/>
      <c r="D1115" s="143"/>
      <c r="E1115" s="143"/>
      <c r="F1115" s="143"/>
      <c r="G1115" s="142"/>
      <c r="H1115" s="142"/>
      <c r="I1115" s="143"/>
      <c r="J1115" s="142"/>
      <c r="K1115" s="142"/>
      <c r="L1115" s="142"/>
      <c r="M1115" s="143"/>
      <c r="N1115" s="143"/>
      <c r="O1115" s="143"/>
      <c r="P1115" s="143"/>
      <c r="Q1115" s="143"/>
      <c r="R1115" s="143"/>
      <c r="S1115" s="143"/>
      <c r="T1115" s="143"/>
      <c r="U1115" s="143"/>
      <c r="V1115" s="143"/>
      <c r="W1115" s="143"/>
      <c r="X1115" s="143"/>
      <c r="Y1115" s="143"/>
      <c r="Z1115" s="143"/>
      <c r="AA1115" s="143"/>
    </row>
    <row r="1116">
      <c r="A1116" s="142"/>
      <c r="B1116" s="142"/>
      <c r="C1116" s="143"/>
      <c r="D1116" s="143"/>
      <c r="E1116" s="143"/>
      <c r="F1116" s="143"/>
      <c r="G1116" s="142"/>
      <c r="H1116" s="142"/>
      <c r="I1116" s="143"/>
      <c r="J1116" s="142"/>
      <c r="K1116" s="142"/>
      <c r="L1116" s="142"/>
      <c r="M1116" s="143"/>
      <c r="N1116" s="143"/>
      <c r="O1116" s="143"/>
      <c r="P1116" s="143"/>
      <c r="Q1116" s="143"/>
      <c r="R1116" s="143"/>
      <c r="S1116" s="143"/>
      <c r="T1116" s="143"/>
      <c r="U1116" s="143"/>
      <c r="V1116" s="143"/>
      <c r="W1116" s="143"/>
      <c r="X1116" s="143"/>
      <c r="Y1116" s="143"/>
      <c r="Z1116" s="143"/>
      <c r="AA1116" s="143"/>
    </row>
    <row r="1117">
      <c r="A1117" s="142"/>
      <c r="B1117" s="142"/>
      <c r="C1117" s="143"/>
      <c r="D1117" s="143"/>
      <c r="E1117" s="143"/>
      <c r="F1117" s="143"/>
      <c r="G1117" s="142"/>
      <c r="H1117" s="142"/>
      <c r="I1117" s="143"/>
      <c r="J1117" s="142"/>
      <c r="K1117" s="142"/>
      <c r="L1117" s="142"/>
      <c r="M1117" s="143"/>
      <c r="N1117" s="143"/>
      <c r="O1117" s="143"/>
      <c r="P1117" s="143"/>
      <c r="Q1117" s="143"/>
      <c r="R1117" s="143"/>
      <c r="S1117" s="143"/>
      <c r="T1117" s="143"/>
      <c r="U1117" s="143"/>
      <c r="V1117" s="143"/>
      <c r="W1117" s="143"/>
      <c r="X1117" s="143"/>
      <c r="Y1117" s="143"/>
      <c r="Z1117" s="143"/>
      <c r="AA1117" s="143"/>
    </row>
    <row r="1118">
      <c r="A1118" s="142"/>
      <c r="B1118" s="142"/>
      <c r="C1118" s="143"/>
      <c r="D1118" s="143"/>
      <c r="E1118" s="143"/>
      <c r="F1118" s="143"/>
      <c r="G1118" s="142"/>
      <c r="H1118" s="142"/>
      <c r="I1118" s="143"/>
      <c r="J1118" s="142"/>
      <c r="K1118" s="142"/>
      <c r="L1118" s="142"/>
      <c r="M1118" s="143"/>
      <c r="N1118" s="143"/>
      <c r="O1118" s="143"/>
      <c r="P1118" s="143"/>
      <c r="Q1118" s="143"/>
      <c r="R1118" s="143"/>
      <c r="S1118" s="143"/>
      <c r="T1118" s="143"/>
      <c r="U1118" s="143"/>
      <c r="V1118" s="143"/>
      <c r="W1118" s="143"/>
      <c r="X1118" s="143"/>
      <c r="Y1118" s="143"/>
      <c r="Z1118" s="143"/>
      <c r="AA1118" s="143"/>
    </row>
    <row r="1119">
      <c r="A1119" s="142"/>
      <c r="B1119" s="142"/>
      <c r="C1119" s="143"/>
      <c r="D1119" s="143"/>
      <c r="E1119" s="143"/>
      <c r="F1119" s="143"/>
      <c r="G1119" s="142"/>
      <c r="H1119" s="142"/>
      <c r="I1119" s="143"/>
      <c r="J1119" s="142"/>
      <c r="K1119" s="142"/>
      <c r="L1119" s="142"/>
      <c r="M1119" s="143"/>
      <c r="N1119" s="143"/>
      <c r="O1119" s="143"/>
      <c r="P1119" s="143"/>
      <c r="Q1119" s="143"/>
      <c r="R1119" s="143"/>
      <c r="S1119" s="143"/>
      <c r="T1119" s="143"/>
      <c r="U1119" s="143"/>
      <c r="V1119" s="143"/>
      <c r="W1119" s="143"/>
      <c r="X1119" s="143"/>
      <c r="Y1119" s="143"/>
      <c r="Z1119" s="143"/>
      <c r="AA1119" s="143"/>
    </row>
    <row r="1120">
      <c r="A1120" s="142"/>
      <c r="B1120" s="142"/>
      <c r="C1120" s="143"/>
      <c r="D1120" s="143"/>
      <c r="E1120" s="143"/>
      <c r="F1120" s="143"/>
      <c r="G1120" s="142"/>
      <c r="H1120" s="142"/>
      <c r="I1120" s="143"/>
      <c r="J1120" s="142"/>
      <c r="K1120" s="142"/>
      <c r="L1120" s="142"/>
      <c r="M1120" s="143"/>
      <c r="N1120" s="143"/>
      <c r="O1120" s="143"/>
      <c r="P1120" s="143"/>
      <c r="Q1120" s="143"/>
      <c r="R1120" s="143"/>
      <c r="S1120" s="143"/>
      <c r="T1120" s="143"/>
      <c r="U1120" s="143"/>
      <c r="V1120" s="143"/>
      <c r="W1120" s="143"/>
      <c r="X1120" s="143"/>
      <c r="Y1120" s="143"/>
      <c r="Z1120" s="143"/>
      <c r="AA1120" s="143"/>
    </row>
    <row r="1121">
      <c r="A1121" s="142"/>
      <c r="B1121" s="142"/>
      <c r="C1121" s="143"/>
      <c r="D1121" s="143"/>
      <c r="E1121" s="143"/>
      <c r="F1121" s="143"/>
      <c r="G1121" s="142"/>
      <c r="H1121" s="142"/>
      <c r="I1121" s="143"/>
      <c r="J1121" s="142"/>
      <c r="K1121" s="142"/>
      <c r="L1121" s="142"/>
      <c r="M1121" s="143"/>
      <c r="N1121" s="143"/>
      <c r="O1121" s="143"/>
      <c r="P1121" s="143"/>
      <c r="Q1121" s="143"/>
      <c r="R1121" s="143"/>
      <c r="S1121" s="143"/>
      <c r="T1121" s="143"/>
      <c r="U1121" s="143"/>
      <c r="V1121" s="143"/>
      <c r="W1121" s="143"/>
      <c r="X1121" s="143"/>
      <c r="Y1121" s="143"/>
      <c r="Z1121" s="143"/>
      <c r="AA1121" s="143"/>
    </row>
    <row r="1122">
      <c r="A1122" s="142"/>
      <c r="B1122" s="142"/>
      <c r="C1122" s="143"/>
      <c r="D1122" s="143"/>
      <c r="E1122" s="143"/>
      <c r="F1122" s="143"/>
      <c r="G1122" s="142"/>
      <c r="H1122" s="142"/>
      <c r="I1122" s="143"/>
      <c r="J1122" s="142"/>
      <c r="K1122" s="142"/>
      <c r="L1122" s="142"/>
      <c r="M1122" s="143"/>
      <c r="N1122" s="143"/>
      <c r="O1122" s="143"/>
      <c r="P1122" s="143"/>
      <c r="Q1122" s="143"/>
      <c r="R1122" s="143"/>
      <c r="S1122" s="143"/>
      <c r="T1122" s="143"/>
      <c r="U1122" s="143"/>
      <c r="V1122" s="143"/>
      <c r="W1122" s="143"/>
      <c r="X1122" s="143"/>
      <c r="Y1122" s="143"/>
      <c r="Z1122" s="143"/>
      <c r="AA1122" s="143"/>
    </row>
    <row r="1123">
      <c r="A1123" s="142"/>
      <c r="B1123" s="142"/>
      <c r="C1123" s="143"/>
      <c r="D1123" s="143"/>
      <c r="E1123" s="143"/>
      <c r="F1123" s="143"/>
      <c r="G1123" s="142"/>
      <c r="H1123" s="142"/>
      <c r="I1123" s="143"/>
      <c r="J1123" s="142"/>
      <c r="K1123" s="142"/>
      <c r="L1123" s="142"/>
      <c r="M1123" s="143"/>
      <c r="N1123" s="143"/>
      <c r="O1123" s="143"/>
      <c r="P1123" s="143"/>
      <c r="Q1123" s="143"/>
      <c r="R1123" s="143"/>
      <c r="S1123" s="143"/>
      <c r="T1123" s="143"/>
      <c r="U1123" s="143"/>
      <c r="V1123" s="143"/>
      <c r="W1123" s="143"/>
      <c r="X1123" s="143"/>
      <c r="Y1123" s="143"/>
      <c r="Z1123" s="143"/>
      <c r="AA1123" s="143"/>
    </row>
    <row r="1124">
      <c r="A1124" s="142"/>
      <c r="B1124" s="142"/>
      <c r="C1124" s="143"/>
      <c r="D1124" s="143"/>
      <c r="E1124" s="143"/>
      <c r="F1124" s="143"/>
      <c r="G1124" s="142"/>
      <c r="H1124" s="142"/>
      <c r="I1124" s="143"/>
      <c r="J1124" s="142"/>
      <c r="K1124" s="142"/>
      <c r="L1124" s="142"/>
      <c r="M1124" s="143"/>
      <c r="N1124" s="143"/>
      <c r="O1124" s="143"/>
      <c r="P1124" s="143"/>
      <c r="Q1124" s="143"/>
      <c r="R1124" s="143"/>
      <c r="S1124" s="143"/>
      <c r="T1124" s="143"/>
      <c r="U1124" s="143"/>
      <c r="V1124" s="143"/>
      <c r="W1124" s="143"/>
      <c r="X1124" s="143"/>
      <c r="Y1124" s="143"/>
      <c r="Z1124" s="143"/>
      <c r="AA1124" s="143"/>
    </row>
    <row r="1125">
      <c r="A1125" s="142"/>
      <c r="B1125" s="142"/>
      <c r="C1125" s="143"/>
      <c r="D1125" s="143"/>
      <c r="E1125" s="143"/>
      <c r="F1125" s="143"/>
      <c r="G1125" s="142"/>
      <c r="H1125" s="142"/>
      <c r="I1125" s="143"/>
      <c r="J1125" s="142"/>
      <c r="K1125" s="142"/>
      <c r="L1125" s="142"/>
      <c r="M1125" s="143"/>
      <c r="N1125" s="143"/>
      <c r="O1125" s="143"/>
      <c r="P1125" s="143"/>
      <c r="Q1125" s="143"/>
      <c r="R1125" s="143"/>
      <c r="S1125" s="143"/>
      <c r="T1125" s="143"/>
      <c r="U1125" s="143"/>
      <c r="V1125" s="143"/>
      <c r="W1125" s="143"/>
      <c r="X1125" s="143"/>
      <c r="Y1125" s="143"/>
      <c r="Z1125" s="143"/>
      <c r="AA1125" s="143"/>
    </row>
    <row r="1126">
      <c r="A1126" s="142"/>
      <c r="B1126" s="142"/>
      <c r="C1126" s="143"/>
      <c r="D1126" s="143"/>
      <c r="E1126" s="143"/>
      <c r="F1126" s="143"/>
      <c r="G1126" s="142"/>
      <c r="H1126" s="142"/>
      <c r="I1126" s="143"/>
      <c r="J1126" s="142"/>
      <c r="K1126" s="142"/>
      <c r="L1126" s="142"/>
      <c r="M1126" s="143"/>
      <c r="N1126" s="143"/>
      <c r="O1126" s="143"/>
      <c r="P1126" s="143"/>
      <c r="Q1126" s="143"/>
      <c r="R1126" s="143"/>
      <c r="S1126" s="143"/>
      <c r="T1126" s="143"/>
      <c r="U1126" s="143"/>
      <c r="V1126" s="143"/>
      <c r="W1126" s="143"/>
      <c r="X1126" s="143"/>
      <c r="Y1126" s="143"/>
      <c r="Z1126" s="143"/>
      <c r="AA1126" s="143"/>
    </row>
    <row r="1127">
      <c r="A1127" s="142"/>
      <c r="B1127" s="142"/>
      <c r="C1127" s="143"/>
      <c r="D1127" s="143"/>
      <c r="E1127" s="143"/>
      <c r="F1127" s="143"/>
      <c r="G1127" s="142"/>
      <c r="H1127" s="142"/>
      <c r="I1127" s="143"/>
      <c r="J1127" s="142"/>
      <c r="K1127" s="142"/>
      <c r="L1127" s="142"/>
      <c r="M1127" s="143"/>
      <c r="N1127" s="143"/>
      <c r="O1127" s="143"/>
      <c r="P1127" s="143"/>
      <c r="Q1127" s="143"/>
      <c r="R1127" s="143"/>
      <c r="S1127" s="143"/>
      <c r="T1127" s="143"/>
      <c r="U1127" s="143"/>
      <c r="V1127" s="143"/>
      <c r="W1127" s="143"/>
      <c r="X1127" s="143"/>
      <c r="Y1127" s="143"/>
      <c r="Z1127" s="143"/>
      <c r="AA1127" s="143"/>
    </row>
    <row r="1128">
      <c r="A1128" s="142"/>
      <c r="B1128" s="142"/>
      <c r="C1128" s="143"/>
      <c r="D1128" s="143"/>
      <c r="E1128" s="143"/>
      <c r="F1128" s="143"/>
      <c r="G1128" s="142"/>
      <c r="H1128" s="142"/>
      <c r="I1128" s="143"/>
      <c r="J1128" s="142"/>
      <c r="K1128" s="142"/>
      <c r="L1128" s="142"/>
      <c r="M1128" s="143"/>
      <c r="N1128" s="143"/>
      <c r="O1128" s="143"/>
      <c r="P1128" s="143"/>
      <c r="Q1128" s="143"/>
      <c r="R1128" s="143"/>
      <c r="S1128" s="143"/>
      <c r="T1128" s="143"/>
      <c r="U1128" s="143"/>
      <c r="V1128" s="143"/>
      <c r="W1128" s="143"/>
      <c r="X1128" s="143"/>
      <c r="Y1128" s="143"/>
      <c r="Z1128" s="143"/>
      <c r="AA1128" s="143"/>
    </row>
    <row r="1129">
      <c r="A1129" s="142"/>
      <c r="B1129" s="142"/>
      <c r="C1129" s="143"/>
      <c r="D1129" s="143"/>
      <c r="E1129" s="143"/>
      <c r="F1129" s="143"/>
      <c r="G1129" s="142"/>
      <c r="H1129" s="142"/>
      <c r="I1129" s="143"/>
      <c r="J1129" s="142"/>
      <c r="K1129" s="142"/>
      <c r="L1129" s="142"/>
      <c r="M1129" s="143"/>
      <c r="N1129" s="143"/>
      <c r="O1129" s="143"/>
      <c r="P1129" s="143"/>
      <c r="Q1129" s="143"/>
      <c r="R1129" s="143"/>
      <c r="S1129" s="143"/>
      <c r="T1129" s="143"/>
      <c r="U1129" s="143"/>
      <c r="V1129" s="143"/>
      <c r="W1129" s="143"/>
      <c r="X1129" s="143"/>
      <c r="Y1129" s="143"/>
      <c r="Z1129" s="143"/>
      <c r="AA1129" s="143"/>
    </row>
    <row r="1130">
      <c r="A1130" s="142"/>
      <c r="B1130" s="142"/>
      <c r="C1130" s="143"/>
      <c r="D1130" s="143"/>
      <c r="E1130" s="143"/>
      <c r="F1130" s="143"/>
      <c r="G1130" s="142"/>
      <c r="H1130" s="142"/>
      <c r="I1130" s="143"/>
      <c r="J1130" s="142"/>
      <c r="K1130" s="142"/>
      <c r="L1130" s="142"/>
      <c r="M1130" s="143"/>
      <c r="N1130" s="143"/>
      <c r="O1130" s="143"/>
      <c r="P1130" s="143"/>
      <c r="Q1130" s="143"/>
      <c r="R1130" s="143"/>
      <c r="S1130" s="143"/>
      <c r="T1130" s="143"/>
      <c r="U1130" s="143"/>
      <c r="V1130" s="143"/>
      <c r="W1130" s="143"/>
      <c r="X1130" s="143"/>
      <c r="Y1130" s="143"/>
      <c r="Z1130" s="143"/>
      <c r="AA1130" s="143"/>
    </row>
    <row r="1131">
      <c r="A1131" s="142"/>
      <c r="B1131" s="142"/>
      <c r="C1131" s="143"/>
      <c r="D1131" s="143"/>
      <c r="E1131" s="143"/>
      <c r="F1131" s="143"/>
      <c r="G1131" s="142"/>
      <c r="H1131" s="142"/>
      <c r="I1131" s="143"/>
      <c r="J1131" s="142"/>
      <c r="K1131" s="142"/>
      <c r="L1131" s="142"/>
      <c r="M1131" s="143"/>
      <c r="N1131" s="143"/>
      <c r="O1131" s="143"/>
      <c r="P1131" s="143"/>
      <c r="Q1131" s="143"/>
      <c r="R1131" s="143"/>
      <c r="S1131" s="143"/>
      <c r="T1131" s="143"/>
      <c r="U1131" s="143"/>
      <c r="V1131" s="143"/>
      <c r="W1131" s="143"/>
      <c r="X1131" s="143"/>
      <c r="Y1131" s="143"/>
      <c r="Z1131" s="143"/>
      <c r="AA1131" s="143"/>
    </row>
    <row r="1132">
      <c r="A1132" s="142"/>
      <c r="B1132" s="142"/>
      <c r="C1132" s="143"/>
      <c r="D1132" s="143"/>
      <c r="E1132" s="143"/>
      <c r="F1132" s="143"/>
      <c r="G1132" s="142"/>
      <c r="H1132" s="142"/>
      <c r="I1132" s="143"/>
      <c r="J1132" s="142"/>
      <c r="K1132" s="142"/>
      <c r="L1132" s="142"/>
      <c r="M1132" s="143"/>
      <c r="N1132" s="143"/>
      <c r="O1132" s="143"/>
      <c r="P1132" s="143"/>
      <c r="Q1132" s="143"/>
      <c r="R1132" s="143"/>
      <c r="S1132" s="143"/>
      <c r="T1132" s="143"/>
      <c r="U1132" s="143"/>
      <c r="V1132" s="143"/>
      <c r="W1132" s="143"/>
      <c r="X1132" s="143"/>
      <c r="Y1132" s="143"/>
      <c r="Z1132" s="143"/>
      <c r="AA1132" s="143"/>
    </row>
    <row r="1133">
      <c r="A1133" s="142"/>
      <c r="B1133" s="142"/>
      <c r="C1133" s="143"/>
      <c r="D1133" s="143"/>
      <c r="E1133" s="143"/>
      <c r="F1133" s="143"/>
      <c r="G1133" s="142"/>
      <c r="H1133" s="142"/>
      <c r="I1133" s="143"/>
      <c r="J1133" s="142"/>
      <c r="K1133" s="142"/>
      <c r="L1133" s="142"/>
      <c r="M1133" s="143"/>
      <c r="N1133" s="143"/>
      <c r="O1133" s="143"/>
      <c r="P1133" s="143"/>
      <c r="Q1133" s="143"/>
      <c r="R1133" s="143"/>
      <c r="S1133" s="143"/>
      <c r="T1133" s="143"/>
      <c r="U1133" s="143"/>
      <c r="V1133" s="143"/>
      <c r="W1133" s="143"/>
      <c r="X1133" s="143"/>
      <c r="Y1133" s="143"/>
      <c r="Z1133" s="143"/>
      <c r="AA1133" s="143"/>
    </row>
    <row r="1134">
      <c r="A1134" s="142"/>
      <c r="B1134" s="142"/>
      <c r="C1134" s="143"/>
      <c r="D1134" s="143"/>
      <c r="E1134" s="143"/>
      <c r="F1134" s="143"/>
      <c r="G1134" s="142"/>
      <c r="H1134" s="142"/>
      <c r="I1134" s="143"/>
      <c r="J1134" s="142"/>
      <c r="K1134" s="142"/>
      <c r="L1134" s="142"/>
      <c r="M1134" s="143"/>
      <c r="N1134" s="143"/>
      <c r="O1134" s="143"/>
      <c r="P1134" s="143"/>
      <c r="Q1134" s="143"/>
      <c r="R1134" s="143"/>
      <c r="S1134" s="143"/>
      <c r="T1134" s="143"/>
      <c r="U1134" s="143"/>
      <c r="V1134" s="143"/>
      <c r="W1134" s="143"/>
      <c r="X1134" s="143"/>
      <c r="Y1134" s="143"/>
      <c r="Z1134" s="143"/>
      <c r="AA1134" s="143"/>
    </row>
    <row r="1135">
      <c r="A1135" s="142"/>
      <c r="B1135" s="142"/>
      <c r="C1135" s="143"/>
      <c r="D1135" s="143"/>
      <c r="E1135" s="143"/>
      <c r="F1135" s="143"/>
      <c r="G1135" s="142"/>
      <c r="H1135" s="142"/>
      <c r="I1135" s="143"/>
      <c r="J1135" s="142"/>
      <c r="K1135" s="142"/>
      <c r="L1135" s="142"/>
      <c r="M1135" s="143"/>
      <c r="N1135" s="143"/>
      <c r="O1135" s="143"/>
      <c r="P1135" s="143"/>
      <c r="Q1135" s="143"/>
      <c r="R1135" s="143"/>
      <c r="S1135" s="143"/>
      <c r="T1135" s="143"/>
      <c r="U1135" s="143"/>
      <c r="V1135" s="143"/>
      <c r="W1135" s="143"/>
      <c r="X1135" s="143"/>
      <c r="Y1135" s="143"/>
      <c r="Z1135" s="143"/>
      <c r="AA1135" s="143"/>
    </row>
    <row r="1136">
      <c r="A1136" s="142"/>
      <c r="B1136" s="142"/>
      <c r="C1136" s="143"/>
      <c r="D1136" s="143"/>
      <c r="E1136" s="143"/>
      <c r="F1136" s="143"/>
      <c r="G1136" s="142"/>
      <c r="H1136" s="142"/>
      <c r="I1136" s="143"/>
      <c r="J1136" s="142"/>
      <c r="K1136" s="142"/>
      <c r="L1136" s="142"/>
      <c r="M1136" s="143"/>
      <c r="N1136" s="143"/>
      <c r="O1136" s="143"/>
      <c r="P1136" s="143"/>
      <c r="Q1136" s="143"/>
      <c r="R1136" s="143"/>
      <c r="S1136" s="143"/>
      <c r="T1136" s="143"/>
      <c r="U1136" s="143"/>
      <c r="V1136" s="143"/>
      <c r="W1136" s="143"/>
      <c r="X1136" s="143"/>
      <c r="Y1136" s="143"/>
      <c r="Z1136" s="143"/>
      <c r="AA1136" s="143"/>
    </row>
    <row r="1137">
      <c r="A1137" s="142"/>
      <c r="B1137" s="142"/>
      <c r="C1137" s="143"/>
      <c r="D1137" s="143"/>
      <c r="E1137" s="143"/>
      <c r="F1137" s="143"/>
      <c r="G1137" s="142"/>
      <c r="H1137" s="142"/>
      <c r="I1137" s="143"/>
      <c r="J1137" s="142"/>
      <c r="K1137" s="142"/>
      <c r="L1137" s="142"/>
      <c r="M1137" s="143"/>
      <c r="N1137" s="143"/>
      <c r="O1137" s="143"/>
      <c r="P1137" s="143"/>
      <c r="Q1137" s="143"/>
      <c r="R1137" s="143"/>
      <c r="S1137" s="143"/>
      <c r="T1137" s="143"/>
      <c r="U1137" s="143"/>
      <c r="V1137" s="143"/>
      <c r="W1137" s="143"/>
      <c r="X1137" s="143"/>
      <c r="Y1137" s="143"/>
      <c r="Z1137" s="143"/>
      <c r="AA1137" s="143"/>
    </row>
    <row r="1138">
      <c r="A1138" s="142"/>
      <c r="B1138" s="142"/>
      <c r="C1138" s="143"/>
      <c r="D1138" s="143"/>
      <c r="E1138" s="143"/>
      <c r="F1138" s="143"/>
      <c r="G1138" s="142"/>
      <c r="H1138" s="142"/>
      <c r="I1138" s="143"/>
      <c r="J1138" s="142"/>
      <c r="K1138" s="142"/>
      <c r="L1138" s="142"/>
      <c r="M1138" s="143"/>
      <c r="N1138" s="143"/>
      <c r="O1138" s="143"/>
      <c r="P1138" s="143"/>
      <c r="Q1138" s="143"/>
      <c r="R1138" s="143"/>
      <c r="S1138" s="143"/>
      <c r="T1138" s="143"/>
      <c r="U1138" s="143"/>
      <c r="V1138" s="143"/>
      <c r="W1138" s="143"/>
      <c r="X1138" s="143"/>
      <c r="Y1138" s="143"/>
      <c r="Z1138" s="143"/>
      <c r="AA1138" s="143"/>
    </row>
    <row r="1139">
      <c r="A1139" s="142"/>
      <c r="B1139" s="142"/>
      <c r="C1139" s="143"/>
      <c r="D1139" s="143"/>
      <c r="E1139" s="143"/>
      <c r="F1139" s="143"/>
      <c r="G1139" s="142"/>
      <c r="H1139" s="142"/>
      <c r="I1139" s="143"/>
      <c r="J1139" s="142"/>
      <c r="K1139" s="142"/>
      <c r="L1139" s="142"/>
      <c r="M1139" s="143"/>
      <c r="N1139" s="143"/>
      <c r="O1139" s="143"/>
      <c r="P1139" s="143"/>
      <c r="Q1139" s="143"/>
      <c r="R1139" s="143"/>
      <c r="S1139" s="143"/>
      <c r="T1139" s="143"/>
      <c r="U1139" s="143"/>
      <c r="V1139" s="143"/>
      <c r="W1139" s="143"/>
      <c r="X1139" s="143"/>
      <c r="Y1139" s="143"/>
      <c r="Z1139" s="143"/>
      <c r="AA1139" s="143"/>
    </row>
    <row r="1140">
      <c r="A1140" s="142"/>
      <c r="B1140" s="142"/>
      <c r="C1140" s="143"/>
      <c r="D1140" s="143"/>
      <c r="E1140" s="143"/>
      <c r="F1140" s="143"/>
      <c r="G1140" s="142"/>
      <c r="H1140" s="142"/>
      <c r="I1140" s="143"/>
      <c r="J1140" s="142"/>
      <c r="K1140" s="142"/>
      <c r="L1140" s="142"/>
      <c r="M1140" s="143"/>
      <c r="N1140" s="143"/>
      <c r="O1140" s="143"/>
      <c r="P1140" s="143"/>
      <c r="Q1140" s="143"/>
      <c r="R1140" s="143"/>
      <c r="S1140" s="143"/>
      <c r="T1140" s="143"/>
      <c r="U1140" s="143"/>
      <c r="V1140" s="143"/>
      <c r="W1140" s="143"/>
      <c r="X1140" s="143"/>
      <c r="Y1140" s="143"/>
      <c r="Z1140" s="143"/>
      <c r="AA1140" s="143"/>
    </row>
    <row r="1141">
      <c r="A1141" s="142"/>
      <c r="B1141" s="142"/>
      <c r="C1141" s="143"/>
      <c r="D1141" s="143"/>
      <c r="E1141" s="143"/>
      <c r="F1141" s="143"/>
      <c r="G1141" s="142"/>
      <c r="H1141" s="142"/>
      <c r="I1141" s="143"/>
      <c r="J1141" s="142"/>
      <c r="K1141" s="142"/>
      <c r="L1141" s="142"/>
      <c r="M1141" s="143"/>
      <c r="N1141" s="143"/>
      <c r="O1141" s="143"/>
      <c r="P1141" s="143"/>
      <c r="Q1141" s="143"/>
      <c r="R1141" s="143"/>
      <c r="S1141" s="143"/>
      <c r="T1141" s="143"/>
      <c r="U1141" s="143"/>
      <c r="V1141" s="143"/>
      <c r="W1141" s="143"/>
      <c r="X1141" s="143"/>
      <c r="Y1141" s="143"/>
      <c r="Z1141" s="143"/>
      <c r="AA1141" s="143"/>
    </row>
    <row r="1142">
      <c r="A1142" s="142"/>
      <c r="B1142" s="142"/>
      <c r="C1142" s="143"/>
      <c r="D1142" s="143"/>
      <c r="E1142" s="143"/>
      <c r="F1142" s="143"/>
      <c r="G1142" s="142"/>
      <c r="H1142" s="142"/>
      <c r="I1142" s="143"/>
      <c r="J1142" s="142"/>
      <c r="K1142" s="142"/>
      <c r="L1142" s="142"/>
      <c r="M1142" s="143"/>
      <c r="N1142" s="143"/>
      <c r="O1142" s="143"/>
      <c r="P1142" s="143"/>
      <c r="Q1142" s="143"/>
      <c r="R1142" s="143"/>
      <c r="S1142" s="143"/>
      <c r="T1142" s="143"/>
      <c r="U1142" s="143"/>
      <c r="V1142" s="143"/>
      <c r="W1142" s="143"/>
      <c r="X1142" s="143"/>
      <c r="Y1142" s="143"/>
      <c r="Z1142" s="143"/>
      <c r="AA1142" s="143"/>
    </row>
    <row r="1143">
      <c r="A1143" s="142"/>
      <c r="B1143" s="142"/>
      <c r="C1143" s="143"/>
      <c r="D1143" s="143"/>
      <c r="E1143" s="143"/>
      <c r="F1143" s="143"/>
      <c r="G1143" s="142"/>
      <c r="H1143" s="142"/>
      <c r="I1143" s="143"/>
      <c r="J1143" s="142"/>
      <c r="K1143" s="142"/>
      <c r="L1143" s="142"/>
      <c r="M1143" s="143"/>
      <c r="N1143" s="143"/>
      <c r="O1143" s="143"/>
      <c r="P1143" s="143"/>
      <c r="Q1143" s="143"/>
      <c r="R1143" s="143"/>
      <c r="S1143" s="143"/>
      <c r="T1143" s="143"/>
      <c r="U1143" s="143"/>
      <c r="V1143" s="143"/>
      <c r="W1143" s="143"/>
      <c r="X1143" s="143"/>
      <c r="Y1143" s="143"/>
      <c r="Z1143" s="143"/>
      <c r="AA1143" s="143"/>
    </row>
    <row r="1144">
      <c r="A1144" s="142"/>
      <c r="B1144" s="142"/>
      <c r="C1144" s="143"/>
      <c r="D1144" s="143"/>
      <c r="E1144" s="143"/>
      <c r="F1144" s="143"/>
      <c r="G1144" s="142"/>
      <c r="H1144" s="142"/>
      <c r="I1144" s="143"/>
      <c r="J1144" s="142"/>
      <c r="K1144" s="142"/>
      <c r="L1144" s="142"/>
      <c r="M1144" s="143"/>
      <c r="N1144" s="143"/>
      <c r="O1144" s="143"/>
      <c r="P1144" s="143"/>
      <c r="Q1144" s="143"/>
      <c r="R1144" s="143"/>
      <c r="S1144" s="143"/>
      <c r="T1144" s="143"/>
      <c r="U1144" s="143"/>
      <c r="V1144" s="143"/>
      <c r="W1144" s="143"/>
      <c r="X1144" s="143"/>
      <c r="Y1144" s="143"/>
      <c r="Z1144" s="143"/>
      <c r="AA1144" s="143"/>
    </row>
    <row r="1145">
      <c r="A1145" s="142"/>
      <c r="B1145" s="142"/>
      <c r="C1145" s="143"/>
      <c r="D1145" s="143"/>
      <c r="E1145" s="143"/>
      <c r="F1145" s="143"/>
      <c r="G1145" s="142"/>
      <c r="H1145" s="142"/>
      <c r="I1145" s="143"/>
      <c r="J1145" s="142"/>
      <c r="K1145" s="142"/>
      <c r="L1145" s="142"/>
      <c r="M1145" s="143"/>
      <c r="N1145" s="143"/>
      <c r="O1145" s="143"/>
      <c r="P1145" s="143"/>
      <c r="Q1145" s="143"/>
      <c r="R1145" s="143"/>
      <c r="S1145" s="143"/>
      <c r="T1145" s="143"/>
      <c r="U1145" s="143"/>
      <c r="V1145" s="143"/>
      <c r="W1145" s="143"/>
      <c r="X1145" s="143"/>
      <c r="Y1145" s="143"/>
      <c r="Z1145" s="143"/>
      <c r="AA1145" s="143"/>
    </row>
    <row r="1146">
      <c r="A1146" s="142"/>
      <c r="B1146" s="142"/>
      <c r="C1146" s="143"/>
      <c r="D1146" s="143"/>
      <c r="E1146" s="143"/>
      <c r="F1146" s="143"/>
      <c r="G1146" s="142"/>
      <c r="H1146" s="142"/>
      <c r="I1146" s="143"/>
      <c r="J1146" s="142"/>
      <c r="K1146" s="142"/>
      <c r="L1146" s="142"/>
      <c r="M1146" s="143"/>
      <c r="N1146" s="143"/>
      <c r="O1146" s="143"/>
      <c r="P1146" s="143"/>
      <c r="Q1146" s="143"/>
      <c r="R1146" s="143"/>
      <c r="S1146" s="143"/>
      <c r="T1146" s="143"/>
      <c r="U1146" s="143"/>
      <c r="V1146" s="143"/>
      <c r="W1146" s="143"/>
      <c r="X1146" s="143"/>
      <c r="Y1146" s="143"/>
      <c r="Z1146" s="143"/>
      <c r="AA1146" s="143"/>
    </row>
    <row r="1147">
      <c r="A1147" s="142"/>
      <c r="B1147" s="142"/>
      <c r="C1147" s="143"/>
      <c r="D1147" s="143"/>
      <c r="E1147" s="143"/>
      <c r="F1147" s="143"/>
      <c r="G1147" s="142"/>
      <c r="H1147" s="142"/>
      <c r="I1147" s="143"/>
      <c r="J1147" s="142"/>
      <c r="K1147" s="142"/>
      <c r="L1147" s="142"/>
      <c r="M1147" s="143"/>
      <c r="N1147" s="143"/>
      <c r="O1147" s="143"/>
      <c r="P1147" s="143"/>
      <c r="Q1147" s="143"/>
      <c r="R1147" s="143"/>
      <c r="S1147" s="143"/>
      <c r="T1147" s="143"/>
      <c r="U1147" s="143"/>
      <c r="V1147" s="143"/>
      <c r="W1147" s="143"/>
      <c r="X1147" s="143"/>
      <c r="Y1147" s="143"/>
      <c r="Z1147" s="143"/>
      <c r="AA1147" s="143"/>
    </row>
    <row r="1148">
      <c r="A1148" s="142"/>
      <c r="B1148" s="142"/>
      <c r="C1148" s="143"/>
      <c r="D1148" s="143"/>
      <c r="E1148" s="143"/>
      <c r="F1148" s="143"/>
      <c r="G1148" s="142"/>
      <c r="H1148" s="142"/>
      <c r="I1148" s="143"/>
      <c r="J1148" s="142"/>
      <c r="K1148" s="142"/>
      <c r="L1148" s="142"/>
      <c r="M1148" s="143"/>
      <c r="N1148" s="143"/>
      <c r="O1148" s="143"/>
      <c r="P1148" s="143"/>
      <c r="Q1148" s="143"/>
      <c r="R1148" s="143"/>
      <c r="S1148" s="143"/>
      <c r="T1148" s="143"/>
      <c r="U1148" s="143"/>
      <c r="V1148" s="143"/>
      <c r="W1148" s="143"/>
      <c r="X1148" s="143"/>
      <c r="Y1148" s="143"/>
      <c r="Z1148" s="143"/>
      <c r="AA1148" s="143"/>
    </row>
    <row r="1149">
      <c r="A1149" s="142"/>
      <c r="B1149" s="142"/>
      <c r="C1149" s="143"/>
      <c r="D1149" s="143"/>
      <c r="E1149" s="143"/>
      <c r="F1149" s="143"/>
      <c r="G1149" s="142"/>
      <c r="H1149" s="142"/>
      <c r="I1149" s="143"/>
      <c r="J1149" s="142"/>
      <c r="K1149" s="142"/>
      <c r="L1149" s="142"/>
      <c r="M1149" s="143"/>
      <c r="N1149" s="143"/>
      <c r="O1149" s="143"/>
      <c r="P1149" s="143"/>
      <c r="Q1149" s="143"/>
      <c r="R1149" s="143"/>
      <c r="S1149" s="143"/>
      <c r="T1149" s="143"/>
      <c r="U1149" s="143"/>
      <c r="V1149" s="143"/>
      <c r="W1149" s="143"/>
      <c r="X1149" s="143"/>
      <c r="Y1149" s="143"/>
      <c r="Z1149" s="143"/>
      <c r="AA1149" s="143"/>
    </row>
    <row r="1150">
      <c r="A1150" s="142"/>
      <c r="B1150" s="142"/>
      <c r="C1150" s="143"/>
      <c r="D1150" s="143"/>
      <c r="E1150" s="143"/>
      <c r="F1150" s="143"/>
      <c r="G1150" s="142"/>
      <c r="H1150" s="142"/>
      <c r="I1150" s="143"/>
      <c r="J1150" s="142"/>
      <c r="K1150" s="142"/>
      <c r="L1150" s="142"/>
      <c r="M1150" s="143"/>
      <c r="N1150" s="143"/>
      <c r="O1150" s="143"/>
      <c r="P1150" s="143"/>
      <c r="Q1150" s="143"/>
      <c r="R1150" s="143"/>
      <c r="S1150" s="143"/>
      <c r="T1150" s="143"/>
      <c r="U1150" s="143"/>
      <c r="V1150" s="143"/>
      <c r="W1150" s="143"/>
      <c r="X1150" s="143"/>
      <c r="Y1150" s="143"/>
      <c r="Z1150" s="143"/>
      <c r="AA1150" s="143"/>
    </row>
    <row r="1151">
      <c r="A1151" s="142"/>
      <c r="B1151" s="142"/>
      <c r="C1151" s="143"/>
      <c r="D1151" s="143"/>
      <c r="E1151" s="143"/>
      <c r="F1151" s="143"/>
      <c r="G1151" s="142"/>
      <c r="H1151" s="142"/>
      <c r="I1151" s="143"/>
      <c r="J1151" s="142"/>
      <c r="K1151" s="142"/>
      <c r="L1151" s="142"/>
      <c r="M1151" s="143"/>
      <c r="N1151" s="143"/>
      <c r="O1151" s="143"/>
      <c r="P1151" s="143"/>
      <c r="Q1151" s="143"/>
      <c r="R1151" s="143"/>
      <c r="S1151" s="143"/>
      <c r="T1151" s="143"/>
      <c r="U1151" s="143"/>
      <c r="V1151" s="143"/>
      <c r="W1151" s="143"/>
      <c r="X1151" s="143"/>
      <c r="Y1151" s="143"/>
      <c r="Z1151" s="143"/>
      <c r="AA1151" s="143"/>
    </row>
    <row r="1152">
      <c r="A1152" s="142"/>
      <c r="B1152" s="142"/>
      <c r="C1152" s="143"/>
      <c r="D1152" s="143"/>
      <c r="E1152" s="143"/>
      <c r="F1152" s="143"/>
      <c r="G1152" s="142"/>
      <c r="H1152" s="142"/>
      <c r="I1152" s="143"/>
      <c r="J1152" s="142"/>
      <c r="K1152" s="142"/>
      <c r="L1152" s="142"/>
      <c r="M1152" s="143"/>
      <c r="N1152" s="143"/>
      <c r="O1152" s="143"/>
      <c r="P1152" s="143"/>
      <c r="Q1152" s="143"/>
      <c r="R1152" s="143"/>
      <c r="S1152" s="143"/>
      <c r="T1152" s="143"/>
      <c r="U1152" s="143"/>
      <c r="V1152" s="143"/>
      <c r="W1152" s="143"/>
      <c r="X1152" s="143"/>
      <c r="Y1152" s="143"/>
      <c r="Z1152" s="143"/>
      <c r="AA1152" s="143"/>
    </row>
    <row r="1153">
      <c r="A1153" s="142"/>
      <c r="B1153" s="142"/>
      <c r="C1153" s="143"/>
      <c r="D1153" s="143"/>
      <c r="E1153" s="143"/>
      <c r="F1153" s="143"/>
      <c r="G1153" s="142"/>
      <c r="H1153" s="142"/>
      <c r="I1153" s="143"/>
      <c r="J1153" s="142"/>
      <c r="K1153" s="142"/>
      <c r="L1153" s="142"/>
      <c r="M1153" s="143"/>
      <c r="N1153" s="143"/>
      <c r="O1153" s="143"/>
      <c r="P1153" s="143"/>
      <c r="Q1153" s="143"/>
      <c r="R1153" s="143"/>
      <c r="S1153" s="143"/>
      <c r="T1153" s="143"/>
      <c r="U1153" s="143"/>
      <c r="V1153" s="143"/>
      <c r="W1153" s="143"/>
      <c r="X1153" s="143"/>
      <c r="Y1153" s="143"/>
      <c r="Z1153" s="143"/>
      <c r="AA1153" s="143"/>
    </row>
    <row r="1154">
      <c r="A1154" s="142"/>
      <c r="B1154" s="142"/>
      <c r="C1154" s="143"/>
      <c r="D1154" s="143"/>
      <c r="E1154" s="143"/>
      <c r="F1154" s="143"/>
      <c r="G1154" s="142"/>
      <c r="H1154" s="142"/>
      <c r="I1154" s="143"/>
      <c r="J1154" s="142"/>
      <c r="K1154" s="142"/>
      <c r="L1154" s="142"/>
      <c r="M1154" s="143"/>
      <c r="N1154" s="143"/>
      <c r="O1154" s="143"/>
      <c r="P1154" s="143"/>
      <c r="Q1154" s="143"/>
      <c r="R1154" s="143"/>
      <c r="S1154" s="143"/>
      <c r="T1154" s="143"/>
      <c r="U1154" s="143"/>
      <c r="V1154" s="143"/>
      <c r="W1154" s="143"/>
      <c r="X1154" s="143"/>
      <c r="Y1154" s="143"/>
      <c r="Z1154" s="143"/>
      <c r="AA1154" s="143"/>
    </row>
    <row r="1155">
      <c r="A1155" s="142"/>
      <c r="B1155" s="142"/>
      <c r="C1155" s="143"/>
      <c r="D1155" s="143"/>
      <c r="E1155" s="143"/>
      <c r="F1155" s="143"/>
      <c r="G1155" s="142"/>
      <c r="H1155" s="142"/>
      <c r="I1155" s="143"/>
      <c r="J1155" s="142"/>
      <c r="K1155" s="142"/>
      <c r="L1155" s="142"/>
      <c r="M1155" s="143"/>
      <c r="N1155" s="143"/>
      <c r="O1155" s="143"/>
      <c r="P1155" s="143"/>
      <c r="Q1155" s="143"/>
      <c r="R1155" s="143"/>
      <c r="S1155" s="143"/>
      <c r="T1155" s="143"/>
      <c r="U1155" s="143"/>
      <c r="V1155" s="143"/>
      <c r="W1155" s="143"/>
      <c r="X1155" s="143"/>
      <c r="Y1155" s="143"/>
      <c r="Z1155" s="143"/>
      <c r="AA1155" s="143"/>
    </row>
    <row r="1156">
      <c r="A1156" s="142"/>
      <c r="B1156" s="142"/>
      <c r="C1156" s="143"/>
      <c r="D1156" s="143"/>
      <c r="E1156" s="143"/>
      <c r="F1156" s="143"/>
      <c r="G1156" s="142"/>
      <c r="H1156" s="142"/>
      <c r="I1156" s="143"/>
      <c r="J1156" s="142"/>
      <c r="K1156" s="142"/>
      <c r="L1156" s="142"/>
      <c r="M1156" s="143"/>
      <c r="N1156" s="143"/>
      <c r="O1156" s="143"/>
      <c r="P1156" s="143"/>
      <c r="Q1156" s="143"/>
      <c r="R1156" s="143"/>
      <c r="S1156" s="143"/>
      <c r="T1156" s="143"/>
      <c r="U1156" s="143"/>
      <c r="V1156" s="143"/>
      <c r="W1156" s="143"/>
      <c r="X1156" s="143"/>
      <c r="Y1156" s="143"/>
      <c r="Z1156" s="143"/>
      <c r="AA1156" s="143"/>
    </row>
    <row r="1157">
      <c r="A1157" s="142"/>
      <c r="B1157" s="142"/>
      <c r="C1157" s="143"/>
      <c r="D1157" s="143"/>
      <c r="E1157" s="143"/>
      <c r="F1157" s="143"/>
      <c r="G1157" s="142"/>
      <c r="H1157" s="142"/>
      <c r="I1157" s="143"/>
      <c r="J1157" s="142"/>
      <c r="K1157" s="142"/>
      <c r="L1157" s="142"/>
      <c r="M1157" s="143"/>
      <c r="N1157" s="143"/>
      <c r="O1157" s="143"/>
      <c r="P1157" s="143"/>
      <c r="Q1157" s="143"/>
      <c r="R1157" s="143"/>
      <c r="S1157" s="143"/>
      <c r="T1157" s="143"/>
      <c r="U1157" s="143"/>
      <c r="V1157" s="143"/>
      <c r="W1157" s="143"/>
      <c r="X1157" s="143"/>
      <c r="Y1157" s="143"/>
      <c r="Z1157" s="143"/>
      <c r="AA1157" s="143"/>
    </row>
    <row r="1158">
      <c r="A1158" s="142"/>
      <c r="B1158" s="142"/>
      <c r="C1158" s="143"/>
      <c r="D1158" s="143"/>
      <c r="E1158" s="143"/>
      <c r="F1158" s="143"/>
      <c r="G1158" s="142"/>
      <c r="H1158" s="142"/>
      <c r="I1158" s="143"/>
      <c r="J1158" s="142"/>
      <c r="K1158" s="142"/>
      <c r="L1158" s="142"/>
      <c r="M1158" s="143"/>
      <c r="N1158" s="143"/>
      <c r="O1158" s="143"/>
      <c r="P1158" s="143"/>
      <c r="Q1158" s="143"/>
      <c r="R1158" s="143"/>
      <c r="S1158" s="143"/>
      <c r="T1158" s="143"/>
      <c r="U1158" s="143"/>
      <c r="V1158" s="143"/>
      <c r="W1158" s="143"/>
      <c r="X1158" s="143"/>
      <c r="Y1158" s="143"/>
      <c r="Z1158" s="143"/>
      <c r="AA1158" s="143"/>
    </row>
    <row r="1159">
      <c r="A1159" s="142"/>
      <c r="B1159" s="142"/>
      <c r="C1159" s="143"/>
      <c r="D1159" s="143"/>
      <c r="E1159" s="143"/>
      <c r="F1159" s="143"/>
      <c r="G1159" s="142"/>
      <c r="H1159" s="142"/>
      <c r="I1159" s="143"/>
      <c r="J1159" s="142"/>
      <c r="K1159" s="142"/>
      <c r="L1159" s="142"/>
      <c r="M1159" s="143"/>
      <c r="N1159" s="143"/>
      <c r="O1159" s="143"/>
      <c r="P1159" s="143"/>
      <c r="Q1159" s="143"/>
      <c r="R1159" s="143"/>
      <c r="S1159" s="143"/>
      <c r="T1159" s="143"/>
      <c r="U1159" s="143"/>
      <c r="V1159" s="143"/>
      <c r="W1159" s="143"/>
      <c r="X1159" s="143"/>
      <c r="Y1159" s="143"/>
      <c r="Z1159" s="143"/>
      <c r="AA1159" s="143"/>
    </row>
    <row r="1160">
      <c r="A1160" s="142"/>
      <c r="B1160" s="142"/>
      <c r="C1160" s="143"/>
      <c r="D1160" s="143"/>
      <c r="E1160" s="143"/>
      <c r="F1160" s="143"/>
      <c r="G1160" s="142"/>
      <c r="H1160" s="142"/>
      <c r="I1160" s="143"/>
      <c r="J1160" s="142"/>
      <c r="K1160" s="142"/>
      <c r="L1160" s="142"/>
      <c r="M1160" s="143"/>
      <c r="N1160" s="143"/>
      <c r="O1160" s="143"/>
      <c r="P1160" s="143"/>
      <c r="Q1160" s="143"/>
      <c r="R1160" s="143"/>
      <c r="S1160" s="143"/>
      <c r="T1160" s="143"/>
      <c r="U1160" s="143"/>
      <c r="V1160" s="143"/>
      <c r="W1160" s="143"/>
      <c r="X1160" s="143"/>
      <c r="Y1160" s="143"/>
      <c r="Z1160" s="143"/>
      <c r="AA1160" s="143"/>
    </row>
    <row r="1161">
      <c r="A1161" s="142"/>
      <c r="B1161" s="142"/>
      <c r="C1161" s="143"/>
      <c r="D1161" s="143"/>
      <c r="E1161" s="143"/>
      <c r="F1161" s="143"/>
      <c r="G1161" s="142"/>
      <c r="H1161" s="142"/>
      <c r="I1161" s="143"/>
      <c r="J1161" s="142"/>
      <c r="K1161" s="142"/>
      <c r="L1161" s="142"/>
      <c r="M1161" s="143"/>
      <c r="N1161" s="143"/>
      <c r="O1161" s="143"/>
      <c r="P1161" s="143"/>
      <c r="Q1161" s="143"/>
      <c r="R1161" s="143"/>
      <c r="S1161" s="143"/>
      <c r="T1161" s="143"/>
      <c r="U1161" s="143"/>
      <c r="V1161" s="143"/>
      <c r="W1161" s="143"/>
      <c r="X1161" s="143"/>
      <c r="Y1161" s="143"/>
      <c r="Z1161" s="143"/>
      <c r="AA1161" s="143"/>
    </row>
    <row r="1162">
      <c r="A1162" s="142"/>
      <c r="B1162" s="142"/>
      <c r="C1162" s="143"/>
      <c r="D1162" s="143"/>
      <c r="E1162" s="143"/>
      <c r="F1162" s="143"/>
      <c r="G1162" s="142"/>
      <c r="H1162" s="142"/>
      <c r="I1162" s="143"/>
      <c r="J1162" s="142"/>
      <c r="K1162" s="142"/>
      <c r="L1162" s="142"/>
      <c r="M1162" s="143"/>
      <c r="N1162" s="143"/>
      <c r="O1162" s="143"/>
      <c r="P1162" s="143"/>
      <c r="Q1162" s="143"/>
      <c r="R1162" s="143"/>
      <c r="S1162" s="143"/>
      <c r="T1162" s="143"/>
      <c r="U1162" s="143"/>
      <c r="V1162" s="143"/>
      <c r="W1162" s="143"/>
      <c r="X1162" s="143"/>
      <c r="Y1162" s="143"/>
      <c r="Z1162" s="143"/>
      <c r="AA1162" s="143"/>
    </row>
    <row r="1163">
      <c r="A1163" s="142"/>
      <c r="B1163" s="142"/>
      <c r="C1163" s="143"/>
      <c r="D1163" s="143"/>
      <c r="E1163" s="143"/>
      <c r="F1163" s="143"/>
      <c r="G1163" s="142"/>
      <c r="H1163" s="142"/>
      <c r="I1163" s="143"/>
      <c r="J1163" s="142"/>
      <c r="K1163" s="142"/>
      <c r="L1163" s="142"/>
      <c r="M1163" s="143"/>
      <c r="N1163" s="143"/>
      <c r="O1163" s="143"/>
      <c r="P1163" s="143"/>
      <c r="Q1163" s="143"/>
      <c r="R1163" s="143"/>
      <c r="S1163" s="143"/>
      <c r="T1163" s="143"/>
      <c r="U1163" s="143"/>
      <c r="V1163" s="143"/>
      <c r="W1163" s="143"/>
      <c r="X1163" s="143"/>
      <c r="Y1163" s="143"/>
      <c r="Z1163" s="143"/>
      <c r="AA1163" s="143"/>
    </row>
    <row r="1164">
      <c r="A1164" s="142"/>
      <c r="B1164" s="142"/>
      <c r="C1164" s="143"/>
      <c r="D1164" s="143"/>
      <c r="E1164" s="143"/>
      <c r="F1164" s="143"/>
      <c r="G1164" s="142"/>
      <c r="H1164" s="142"/>
      <c r="I1164" s="143"/>
      <c r="J1164" s="142"/>
      <c r="K1164" s="142"/>
      <c r="L1164" s="142"/>
      <c r="M1164" s="143"/>
      <c r="N1164" s="143"/>
      <c r="O1164" s="143"/>
      <c r="P1164" s="143"/>
      <c r="Q1164" s="143"/>
      <c r="R1164" s="143"/>
      <c r="S1164" s="143"/>
      <c r="T1164" s="143"/>
      <c r="U1164" s="143"/>
      <c r="V1164" s="143"/>
      <c r="W1164" s="143"/>
      <c r="X1164" s="143"/>
      <c r="Y1164" s="143"/>
      <c r="Z1164" s="143"/>
      <c r="AA1164" s="143"/>
    </row>
    <row r="1165">
      <c r="A1165" s="142"/>
      <c r="B1165" s="142"/>
      <c r="C1165" s="143"/>
      <c r="D1165" s="143"/>
      <c r="E1165" s="143"/>
      <c r="F1165" s="143"/>
      <c r="G1165" s="142"/>
      <c r="H1165" s="142"/>
      <c r="I1165" s="143"/>
      <c r="J1165" s="142"/>
      <c r="K1165" s="142"/>
      <c r="L1165" s="142"/>
      <c r="M1165" s="143"/>
      <c r="N1165" s="143"/>
      <c r="O1165" s="143"/>
      <c r="P1165" s="143"/>
      <c r="Q1165" s="143"/>
      <c r="R1165" s="143"/>
      <c r="S1165" s="143"/>
      <c r="T1165" s="143"/>
      <c r="U1165" s="143"/>
      <c r="V1165" s="143"/>
      <c r="W1165" s="143"/>
      <c r="X1165" s="143"/>
      <c r="Y1165" s="143"/>
      <c r="Z1165" s="143"/>
      <c r="AA1165" s="143"/>
    </row>
    <row r="1166">
      <c r="A1166" s="142"/>
      <c r="B1166" s="142"/>
      <c r="C1166" s="143"/>
      <c r="D1166" s="143"/>
      <c r="E1166" s="143"/>
      <c r="F1166" s="143"/>
      <c r="G1166" s="142"/>
      <c r="H1166" s="142"/>
      <c r="I1166" s="143"/>
      <c r="J1166" s="142"/>
      <c r="K1166" s="142"/>
      <c r="L1166" s="142"/>
      <c r="M1166" s="143"/>
      <c r="N1166" s="143"/>
      <c r="O1166" s="143"/>
      <c r="P1166" s="143"/>
      <c r="Q1166" s="143"/>
      <c r="R1166" s="143"/>
      <c r="S1166" s="143"/>
      <c r="T1166" s="143"/>
      <c r="U1166" s="143"/>
      <c r="V1166" s="143"/>
      <c r="W1166" s="143"/>
      <c r="X1166" s="143"/>
      <c r="Y1166" s="143"/>
      <c r="Z1166" s="143"/>
      <c r="AA1166" s="143"/>
    </row>
    <row r="1167">
      <c r="A1167" s="142"/>
      <c r="B1167" s="142"/>
      <c r="C1167" s="143"/>
      <c r="D1167" s="143"/>
      <c r="E1167" s="143"/>
      <c r="F1167" s="143"/>
      <c r="G1167" s="142"/>
      <c r="H1167" s="142"/>
      <c r="I1167" s="143"/>
      <c r="J1167" s="142"/>
      <c r="K1167" s="142"/>
      <c r="L1167" s="142"/>
      <c r="M1167" s="143"/>
      <c r="N1167" s="143"/>
      <c r="O1167" s="143"/>
      <c r="P1167" s="143"/>
      <c r="Q1167" s="143"/>
      <c r="R1167" s="143"/>
      <c r="S1167" s="143"/>
      <c r="T1167" s="143"/>
      <c r="U1167" s="143"/>
      <c r="V1167" s="143"/>
      <c r="W1167" s="143"/>
      <c r="X1167" s="143"/>
      <c r="Y1167" s="143"/>
      <c r="Z1167" s="143"/>
      <c r="AA1167" s="143"/>
    </row>
    <row r="1168">
      <c r="A1168" s="142"/>
      <c r="B1168" s="142"/>
      <c r="C1168" s="143"/>
      <c r="D1168" s="143"/>
      <c r="E1168" s="143"/>
      <c r="F1168" s="143"/>
      <c r="G1168" s="142"/>
      <c r="H1168" s="142"/>
      <c r="I1168" s="143"/>
      <c r="J1168" s="142"/>
      <c r="K1168" s="142"/>
      <c r="L1168" s="142"/>
      <c r="M1168" s="143"/>
      <c r="N1168" s="143"/>
      <c r="O1168" s="143"/>
      <c r="P1168" s="143"/>
      <c r="Q1168" s="143"/>
      <c r="R1168" s="143"/>
      <c r="S1168" s="143"/>
      <c r="T1168" s="143"/>
      <c r="U1168" s="143"/>
      <c r="V1168" s="143"/>
      <c r="W1168" s="143"/>
      <c r="X1168" s="143"/>
      <c r="Y1168" s="143"/>
      <c r="Z1168" s="143"/>
      <c r="AA1168" s="143"/>
    </row>
    <row r="1169">
      <c r="A1169" s="142"/>
      <c r="B1169" s="142"/>
      <c r="C1169" s="143"/>
      <c r="D1169" s="143"/>
      <c r="E1169" s="143"/>
      <c r="F1169" s="143"/>
      <c r="G1169" s="142"/>
      <c r="H1169" s="142"/>
      <c r="I1169" s="143"/>
      <c r="J1169" s="142"/>
      <c r="K1169" s="142"/>
      <c r="L1169" s="142"/>
      <c r="M1169" s="143"/>
      <c r="N1169" s="143"/>
      <c r="O1169" s="143"/>
      <c r="P1169" s="143"/>
      <c r="Q1169" s="143"/>
      <c r="R1169" s="143"/>
      <c r="S1169" s="143"/>
      <c r="T1169" s="143"/>
      <c r="U1169" s="143"/>
      <c r="V1169" s="143"/>
      <c r="W1169" s="143"/>
      <c r="X1169" s="143"/>
      <c r="Y1169" s="143"/>
      <c r="Z1169" s="143"/>
      <c r="AA1169" s="143"/>
    </row>
    <row r="1170">
      <c r="A1170" s="142"/>
      <c r="B1170" s="142"/>
      <c r="C1170" s="143"/>
      <c r="D1170" s="143"/>
      <c r="E1170" s="143"/>
      <c r="F1170" s="143"/>
      <c r="G1170" s="142"/>
      <c r="H1170" s="142"/>
      <c r="I1170" s="143"/>
      <c r="J1170" s="142"/>
      <c r="K1170" s="142"/>
      <c r="L1170" s="142"/>
      <c r="M1170" s="143"/>
      <c r="N1170" s="143"/>
      <c r="O1170" s="143"/>
      <c r="P1170" s="143"/>
      <c r="Q1170" s="143"/>
      <c r="R1170" s="143"/>
      <c r="S1170" s="143"/>
      <c r="T1170" s="143"/>
      <c r="U1170" s="143"/>
      <c r="V1170" s="143"/>
      <c r="W1170" s="143"/>
      <c r="X1170" s="143"/>
      <c r="Y1170" s="143"/>
      <c r="Z1170" s="143"/>
      <c r="AA1170" s="143"/>
    </row>
    <row r="1171">
      <c r="A1171" s="142"/>
      <c r="B1171" s="142"/>
      <c r="C1171" s="143"/>
      <c r="D1171" s="143"/>
      <c r="E1171" s="143"/>
      <c r="F1171" s="143"/>
      <c r="G1171" s="142"/>
      <c r="H1171" s="142"/>
      <c r="I1171" s="143"/>
      <c r="J1171" s="142"/>
      <c r="K1171" s="142"/>
      <c r="L1171" s="142"/>
      <c r="M1171" s="143"/>
      <c r="N1171" s="143"/>
      <c r="O1171" s="143"/>
      <c r="P1171" s="143"/>
      <c r="Q1171" s="143"/>
      <c r="R1171" s="143"/>
      <c r="S1171" s="143"/>
      <c r="T1171" s="143"/>
      <c r="U1171" s="143"/>
      <c r="V1171" s="143"/>
      <c r="W1171" s="143"/>
      <c r="X1171" s="143"/>
      <c r="Y1171" s="143"/>
      <c r="Z1171" s="143"/>
      <c r="AA1171" s="143"/>
    </row>
    <row r="1172">
      <c r="A1172" s="142"/>
      <c r="B1172" s="142"/>
      <c r="C1172" s="143"/>
      <c r="D1172" s="143"/>
      <c r="E1172" s="143"/>
      <c r="F1172" s="143"/>
      <c r="G1172" s="142"/>
      <c r="H1172" s="142"/>
      <c r="I1172" s="143"/>
      <c r="J1172" s="142"/>
      <c r="K1172" s="142"/>
      <c r="L1172" s="142"/>
      <c r="M1172" s="143"/>
      <c r="N1172" s="143"/>
      <c r="O1172" s="143"/>
      <c r="P1172" s="143"/>
      <c r="Q1172" s="143"/>
      <c r="R1172" s="143"/>
      <c r="S1172" s="143"/>
      <c r="T1172" s="143"/>
      <c r="U1172" s="143"/>
      <c r="V1172" s="143"/>
      <c r="W1172" s="143"/>
      <c r="X1172" s="143"/>
      <c r="Y1172" s="143"/>
      <c r="Z1172" s="143"/>
      <c r="AA1172" s="143"/>
    </row>
    <row r="1173">
      <c r="A1173" s="142"/>
      <c r="B1173" s="142"/>
      <c r="C1173" s="143"/>
      <c r="D1173" s="143"/>
      <c r="E1173" s="143"/>
      <c r="F1173" s="143"/>
      <c r="G1173" s="142"/>
      <c r="H1173" s="142"/>
      <c r="I1173" s="143"/>
      <c r="J1173" s="142"/>
      <c r="K1173" s="142"/>
      <c r="L1173" s="142"/>
      <c r="M1173" s="143"/>
      <c r="N1173" s="143"/>
      <c r="O1173" s="143"/>
      <c r="P1173" s="143"/>
      <c r="Q1173" s="143"/>
      <c r="R1173" s="143"/>
      <c r="S1173" s="143"/>
      <c r="T1173" s="143"/>
      <c r="U1173" s="143"/>
      <c r="V1173" s="143"/>
      <c r="W1173" s="143"/>
      <c r="X1173" s="143"/>
      <c r="Y1173" s="143"/>
      <c r="Z1173" s="143"/>
      <c r="AA1173" s="143"/>
    </row>
    <row r="1174">
      <c r="A1174" s="142"/>
      <c r="B1174" s="142"/>
      <c r="C1174" s="143"/>
      <c r="D1174" s="143"/>
      <c r="E1174" s="143"/>
      <c r="F1174" s="143"/>
      <c r="G1174" s="142"/>
      <c r="H1174" s="142"/>
      <c r="I1174" s="143"/>
      <c r="J1174" s="142"/>
      <c r="K1174" s="142"/>
      <c r="L1174" s="142"/>
      <c r="M1174" s="143"/>
      <c r="N1174" s="143"/>
      <c r="O1174" s="143"/>
      <c r="P1174" s="143"/>
      <c r="Q1174" s="143"/>
      <c r="R1174" s="143"/>
      <c r="S1174" s="143"/>
      <c r="T1174" s="143"/>
      <c r="U1174" s="143"/>
      <c r="V1174" s="143"/>
      <c r="W1174" s="143"/>
      <c r="X1174" s="143"/>
      <c r="Y1174" s="143"/>
      <c r="Z1174" s="143"/>
      <c r="AA1174" s="143"/>
    </row>
    <row r="1175">
      <c r="A1175" s="142"/>
      <c r="B1175" s="142"/>
      <c r="C1175" s="143"/>
      <c r="D1175" s="143"/>
      <c r="E1175" s="143"/>
      <c r="F1175" s="143"/>
      <c r="G1175" s="142"/>
      <c r="H1175" s="142"/>
      <c r="I1175" s="143"/>
      <c r="J1175" s="142"/>
      <c r="K1175" s="142"/>
      <c r="L1175" s="142"/>
      <c r="M1175" s="143"/>
      <c r="N1175" s="143"/>
      <c r="O1175" s="143"/>
      <c r="P1175" s="143"/>
      <c r="Q1175" s="143"/>
      <c r="R1175" s="143"/>
      <c r="S1175" s="143"/>
      <c r="T1175" s="143"/>
      <c r="U1175" s="143"/>
      <c r="V1175" s="143"/>
      <c r="W1175" s="143"/>
      <c r="X1175" s="143"/>
      <c r="Y1175" s="143"/>
      <c r="Z1175" s="143"/>
      <c r="AA1175" s="143"/>
    </row>
    <row r="1176">
      <c r="A1176" s="142"/>
      <c r="B1176" s="142"/>
      <c r="C1176" s="143"/>
      <c r="D1176" s="143"/>
      <c r="E1176" s="143"/>
      <c r="F1176" s="143"/>
      <c r="G1176" s="142"/>
      <c r="H1176" s="142"/>
      <c r="I1176" s="143"/>
      <c r="J1176" s="142"/>
      <c r="K1176" s="142"/>
      <c r="L1176" s="142"/>
      <c r="M1176" s="143"/>
      <c r="N1176" s="143"/>
      <c r="O1176" s="143"/>
      <c r="P1176" s="143"/>
      <c r="Q1176" s="143"/>
      <c r="R1176" s="143"/>
      <c r="S1176" s="143"/>
      <c r="T1176" s="143"/>
      <c r="U1176" s="143"/>
      <c r="V1176" s="143"/>
      <c r="W1176" s="143"/>
      <c r="X1176" s="143"/>
      <c r="Y1176" s="143"/>
      <c r="Z1176" s="143"/>
      <c r="AA1176" s="143"/>
    </row>
    <row r="1177">
      <c r="A1177" s="142"/>
      <c r="B1177" s="142"/>
      <c r="C1177" s="143"/>
      <c r="D1177" s="143"/>
      <c r="E1177" s="143"/>
      <c r="F1177" s="143"/>
      <c r="G1177" s="142"/>
      <c r="H1177" s="142"/>
      <c r="I1177" s="143"/>
      <c r="J1177" s="142"/>
      <c r="K1177" s="142"/>
      <c r="L1177" s="142"/>
      <c r="M1177" s="143"/>
      <c r="N1177" s="143"/>
      <c r="O1177" s="143"/>
      <c r="P1177" s="143"/>
      <c r="Q1177" s="143"/>
      <c r="R1177" s="143"/>
      <c r="S1177" s="143"/>
      <c r="T1177" s="143"/>
      <c r="U1177" s="143"/>
      <c r="V1177" s="143"/>
      <c r="W1177" s="143"/>
      <c r="X1177" s="143"/>
      <c r="Y1177" s="143"/>
      <c r="Z1177" s="143"/>
      <c r="AA1177" s="143"/>
    </row>
    <row r="1178">
      <c r="A1178" s="142"/>
      <c r="B1178" s="142"/>
      <c r="C1178" s="143"/>
      <c r="D1178" s="143"/>
      <c r="E1178" s="143"/>
      <c r="F1178" s="143"/>
      <c r="G1178" s="142"/>
      <c r="H1178" s="142"/>
      <c r="I1178" s="143"/>
      <c r="J1178" s="142"/>
      <c r="K1178" s="142"/>
      <c r="L1178" s="142"/>
      <c r="M1178" s="143"/>
      <c r="N1178" s="143"/>
      <c r="O1178" s="143"/>
      <c r="P1178" s="143"/>
      <c r="Q1178" s="143"/>
      <c r="R1178" s="143"/>
      <c r="S1178" s="143"/>
      <c r="T1178" s="143"/>
      <c r="U1178" s="143"/>
      <c r="V1178" s="143"/>
      <c r="W1178" s="143"/>
      <c r="X1178" s="143"/>
      <c r="Y1178" s="143"/>
      <c r="Z1178" s="143"/>
      <c r="AA1178" s="143"/>
    </row>
    <row r="1179">
      <c r="A1179" s="142"/>
      <c r="B1179" s="142"/>
      <c r="C1179" s="143"/>
      <c r="D1179" s="143"/>
      <c r="E1179" s="143"/>
      <c r="F1179" s="143"/>
      <c r="G1179" s="142"/>
      <c r="H1179" s="142"/>
      <c r="I1179" s="143"/>
      <c r="J1179" s="142"/>
      <c r="K1179" s="142"/>
      <c r="L1179" s="142"/>
      <c r="M1179" s="143"/>
      <c r="N1179" s="143"/>
      <c r="O1179" s="143"/>
      <c r="P1179" s="143"/>
      <c r="Q1179" s="143"/>
      <c r="R1179" s="143"/>
      <c r="S1179" s="143"/>
      <c r="T1179" s="143"/>
      <c r="U1179" s="143"/>
      <c r="V1179" s="143"/>
      <c r="W1179" s="143"/>
      <c r="X1179" s="143"/>
      <c r="Y1179" s="143"/>
      <c r="Z1179" s="143"/>
      <c r="AA1179" s="143"/>
    </row>
    <row r="1180">
      <c r="A1180" s="142"/>
      <c r="B1180" s="142"/>
      <c r="C1180" s="143"/>
      <c r="D1180" s="143"/>
      <c r="E1180" s="143"/>
      <c r="F1180" s="143"/>
      <c r="G1180" s="142"/>
      <c r="H1180" s="142"/>
      <c r="I1180" s="143"/>
      <c r="J1180" s="142"/>
      <c r="K1180" s="142"/>
      <c r="L1180" s="142"/>
      <c r="M1180" s="143"/>
      <c r="N1180" s="143"/>
      <c r="O1180" s="143"/>
      <c r="P1180" s="143"/>
      <c r="Q1180" s="143"/>
      <c r="R1180" s="143"/>
      <c r="S1180" s="143"/>
      <c r="T1180" s="143"/>
      <c r="U1180" s="143"/>
      <c r="V1180" s="143"/>
      <c r="W1180" s="143"/>
      <c r="X1180" s="143"/>
      <c r="Y1180" s="143"/>
      <c r="Z1180" s="143"/>
      <c r="AA1180" s="143"/>
    </row>
    <row r="1181">
      <c r="A1181" s="142"/>
      <c r="B1181" s="142"/>
      <c r="C1181" s="143"/>
      <c r="D1181" s="143"/>
      <c r="E1181" s="143"/>
      <c r="F1181" s="143"/>
      <c r="G1181" s="142"/>
      <c r="H1181" s="142"/>
      <c r="I1181" s="143"/>
      <c r="J1181" s="142"/>
      <c r="K1181" s="142"/>
      <c r="L1181" s="142"/>
      <c r="M1181" s="143"/>
      <c r="N1181" s="143"/>
      <c r="O1181" s="143"/>
      <c r="P1181" s="143"/>
      <c r="Q1181" s="143"/>
      <c r="R1181" s="143"/>
      <c r="S1181" s="143"/>
      <c r="T1181" s="143"/>
      <c r="U1181" s="143"/>
      <c r="V1181" s="143"/>
      <c r="W1181" s="143"/>
      <c r="X1181" s="143"/>
      <c r="Y1181" s="143"/>
      <c r="Z1181" s="143"/>
      <c r="AA1181" s="143"/>
    </row>
    <row r="1182">
      <c r="A1182" s="142"/>
      <c r="B1182" s="142"/>
      <c r="C1182" s="143"/>
      <c r="D1182" s="143"/>
      <c r="E1182" s="143"/>
      <c r="F1182" s="143"/>
      <c r="G1182" s="142"/>
      <c r="H1182" s="142"/>
      <c r="I1182" s="143"/>
      <c r="J1182" s="142"/>
      <c r="K1182" s="142"/>
      <c r="L1182" s="142"/>
      <c r="M1182" s="143"/>
      <c r="N1182" s="143"/>
      <c r="O1182" s="143"/>
      <c r="P1182" s="143"/>
      <c r="Q1182" s="143"/>
      <c r="R1182" s="143"/>
      <c r="S1182" s="143"/>
      <c r="T1182" s="143"/>
      <c r="U1182" s="143"/>
      <c r="V1182" s="143"/>
      <c r="W1182" s="143"/>
      <c r="X1182" s="143"/>
      <c r="Y1182" s="143"/>
      <c r="Z1182" s="143"/>
      <c r="AA1182" s="143"/>
    </row>
    <row r="1183">
      <c r="A1183" s="142"/>
      <c r="B1183" s="142"/>
      <c r="C1183" s="143"/>
      <c r="D1183" s="143"/>
      <c r="E1183" s="143"/>
      <c r="F1183" s="143"/>
      <c r="G1183" s="142"/>
      <c r="H1183" s="142"/>
      <c r="I1183" s="143"/>
      <c r="J1183" s="142"/>
      <c r="K1183" s="142"/>
      <c r="L1183" s="142"/>
      <c r="M1183" s="143"/>
      <c r="N1183" s="143"/>
      <c r="O1183" s="143"/>
      <c r="P1183" s="143"/>
      <c r="Q1183" s="143"/>
      <c r="R1183" s="143"/>
      <c r="S1183" s="143"/>
      <c r="T1183" s="143"/>
      <c r="U1183" s="143"/>
      <c r="V1183" s="143"/>
      <c r="W1183" s="143"/>
      <c r="X1183" s="143"/>
      <c r="Y1183" s="143"/>
      <c r="Z1183" s="143"/>
      <c r="AA1183" s="143"/>
    </row>
    <row r="1184">
      <c r="A1184" s="142"/>
      <c r="B1184" s="142"/>
      <c r="C1184" s="143"/>
      <c r="D1184" s="143"/>
      <c r="E1184" s="143"/>
      <c r="F1184" s="143"/>
      <c r="G1184" s="142"/>
      <c r="H1184" s="142"/>
      <c r="I1184" s="143"/>
      <c r="J1184" s="142"/>
      <c r="K1184" s="142"/>
      <c r="L1184" s="142"/>
      <c r="M1184" s="143"/>
      <c r="N1184" s="143"/>
      <c r="O1184" s="143"/>
      <c r="P1184" s="143"/>
      <c r="Q1184" s="143"/>
      <c r="R1184" s="143"/>
      <c r="S1184" s="143"/>
      <c r="T1184" s="143"/>
      <c r="U1184" s="143"/>
      <c r="V1184" s="143"/>
      <c r="W1184" s="143"/>
      <c r="X1184" s="143"/>
      <c r="Y1184" s="143"/>
      <c r="Z1184" s="143"/>
      <c r="AA1184" s="143"/>
    </row>
    <row r="1185">
      <c r="A1185" s="142"/>
      <c r="B1185" s="142"/>
      <c r="C1185" s="143"/>
      <c r="D1185" s="143"/>
      <c r="E1185" s="143"/>
      <c r="F1185" s="143"/>
      <c r="G1185" s="142"/>
      <c r="H1185" s="142"/>
      <c r="I1185" s="143"/>
      <c r="J1185" s="142"/>
      <c r="K1185" s="142"/>
      <c r="L1185" s="142"/>
      <c r="M1185" s="143"/>
      <c r="N1185" s="143"/>
      <c r="O1185" s="143"/>
      <c r="P1185" s="143"/>
      <c r="Q1185" s="143"/>
      <c r="R1185" s="143"/>
      <c r="S1185" s="143"/>
      <c r="T1185" s="143"/>
      <c r="U1185" s="143"/>
      <c r="V1185" s="143"/>
      <c r="W1185" s="143"/>
      <c r="X1185" s="143"/>
      <c r="Y1185" s="143"/>
      <c r="Z1185" s="143"/>
      <c r="AA1185" s="143"/>
    </row>
    <row r="1186">
      <c r="A1186" s="142"/>
      <c r="B1186" s="142"/>
      <c r="C1186" s="143"/>
      <c r="D1186" s="143"/>
      <c r="E1186" s="143"/>
      <c r="F1186" s="143"/>
      <c r="G1186" s="142"/>
      <c r="H1186" s="142"/>
      <c r="I1186" s="143"/>
      <c r="J1186" s="142"/>
      <c r="K1186" s="142"/>
      <c r="L1186" s="142"/>
      <c r="M1186" s="143"/>
      <c r="N1186" s="143"/>
      <c r="O1186" s="143"/>
      <c r="P1186" s="143"/>
      <c r="Q1186" s="143"/>
      <c r="R1186" s="143"/>
      <c r="S1186" s="143"/>
      <c r="T1186" s="143"/>
      <c r="U1186" s="143"/>
      <c r="V1186" s="143"/>
      <c r="W1186" s="143"/>
      <c r="X1186" s="143"/>
      <c r="Y1186" s="143"/>
      <c r="Z1186" s="143"/>
      <c r="AA1186" s="143"/>
    </row>
    <row r="1187">
      <c r="A1187" s="142"/>
      <c r="B1187" s="142"/>
      <c r="C1187" s="143"/>
      <c r="D1187" s="143"/>
      <c r="E1187" s="143"/>
      <c r="F1187" s="143"/>
      <c r="G1187" s="142"/>
      <c r="H1187" s="142"/>
      <c r="I1187" s="143"/>
      <c r="J1187" s="142"/>
      <c r="K1187" s="142"/>
      <c r="L1187" s="142"/>
      <c r="M1187" s="143"/>
      <c r="N1187" s="143"/>
      <c r="O1187" s="143"/>
      <c r="P1187" s="143"/>
      <c r="Q1187" s="143"/>
      <c r="R1187" s="143"/>
      <c r="S1187" s="143"/>
      <c r="T1187" s="143"/>
      <c r="U1187" s="143"/>
      <c r="V1187" s="143"/>
      <c r="W1187" s="143"/>
      <c r="X1187" s="143"/>
      <c r="Y1187" s="143"/>
      <c r="Z1187" s="143"/>
      <c r="AA1187" s="143"/>
    </row>
    <row r="1188">
      <c r="A1188" s="142"/>
      <c r="B1188" s="142"/>
      <c r="C1188" s="143"/>
      <c r="D1188" s="143"/>
      <c r="E1188" s="143"/>
      <c r="F1188" s="143"/>
      <c r="G1188" s="142"/>
      <c r="H1188" s="142"/>
      <c r="I1188" s="143"/>
      <c r="J1188" s="142"/>
      <c r="K1188" s="142"/>
      <c r="L1188" s="142"/>
      <c r="M1188" s="143"/>
      <c r="N1188" s="143"/>
      <c r="O1188" s="143"/>
      <c r="P1188" s="143"/>
      <c r="Q1188" s="143"/>
      <c r="R1188" s="143"/>
      <c r="S1188" s="143"/>
      <c r="T1188" s="143"/>
      <c r="U1188" s="143"/>
      <c r="V1188" s="143"/>
      <c r="W1188" s="143"/>
      <c r="X1188" s="143"/>
      <c r="Y1188" s="143"/>
      <c r="Z1188" s="143"/>
      <c r="AA1188" s="143"/>
    </row>
    <row r="1189">
      <c r="A1189" s="142"/>
      <c r="B1189" s="142"/>
      <c r="C1189" s="143"/>
      <c r="D1189" s="143"/>
      <c r="E1189" s="143"/>
      <c r="F1189" s="143"/>
      <c r="G1189" s="142"/>
      <c r="H1189" s="142"/>
      <c r="I1189" s="143"/>
      <c r="J1189" s="142"/>
      <c r="K1189" s="142"/>
      <c r="L1189" s="142"/>
      <c r="M1189" s="143"/>
      <c r="N1189" s="143"/>
      <c r="O1189" s="143"/>
      <c r="P1189" s="143"/>
      <c r="Q1189" s="143"/>
      <c r="R1189" s="143"/>
      <c r="S1189" s="143"/>
      <c r="T1189" s="143"/>
      <c r="U1189" s="143"/>
      <c r="V1189" s="143"/>
      <c r="W1189" s="143"/>
      <c r="X1189" s="143"/>
      <c r="Y1189" s="143"/>
      <c r="Z1189" s="143"/>
      <c r="AA1189" s="143"/>
    </row>
    <row r="1190">
      <c r="A1190" s="142"/>
      <c r="B1190" s="142"/>
      <c r="C1190" s="143"/>
      <c r="D1190" s="143"/>
      <c r="E1190" s="143"/>
      <c r="F1190" s="143"/>
      <c r="G1190" s="142"/>
      <c r="H1190" s="142"/>
      <c r="I1190" s="143"/>
      <c r="J1190" s="142"/>
      <c r="K1190" s="142"/>
      <c r="L1190" s="142"/>
      <c r="M1190" s="143"/>
      <c r="N1190" s="143"/>
      <c r="O1190" s="143"/>
      <c r="P1190" s="143"/>
      <c r="Q1190" s="143"/>
      <c r="R1190" s="143"/>
      <c r="S1190" s="143"/>
      <c r="T1190" s="143"/>
      <c r="U1190" s="143"/>
      <c r="V1190" s="143"/>
      <c r="W1190" s="143"/>
      <c r="X1190" s="143"/>
      <c r="Y1190" s="143"/>
      <c r="Z1190" s="143"/>
      <c r="AA1190" s="143"/>
    </row>
    <row r="1191">
      <c r="A1191" s="142"/>
      <c r="B1191" s="142"/>
      <c r="C1191" s="143"/>
      <c r="D1191" s="143"/>
      <c r="E1191" s="143"/>
      <c r="F1191" s="143"/>
      <c r="G1191" s="142"/>
      <c r="H1191" s="142"/>
      <c r="I1191" s="143"/>
      <c r="J1191" s="142"/>
      <c r="K1191" s="142"/>
      <c r="L1191" s="142"/>
      <c r="M1191" s="143"/>
      <c r="N1191" s="143"/>
      <c r="O1191" s="143"/>
      <c r="P1191" s="143"/>
      <c r="Q1191" s="143"/>
      <c r="R1191" s="143"/>
      <c r="S1191" s="143"/>
      <c r="T1191" s="143"/>
      <c r="U1191" s="143"/>
      <c r="V1191" s="143"/>
      <c r="W1191" s="143"/>
      <c r="X1191" s="143"/>
      <c r="Y1191" s="143"/>
      <c r="Z1191" s="143"/>
      <c r="AA1191" s="143"/>
    </row>
    <row r="1192">
      <c r="A1192" s="142"/>
      <c r="B1192" s="142"/>
      <c r="C1192" s="143"/>
      <c r="D1192" s="143"/>
      <c r="E1192" s="143"/>
      <c r="F1192" s="143"/>
      <c r="G1192" s="142"/>
      <c r="H1192" s="142"/>
      <c r="I1192" s="143"/>
      <c r="J1192" s="142"/>
      <c r="K1192" s="142"/>
      <c r="L1192" s="142"/>
      <c r="M1192" s="143"/>
      <c r="N1192" s="143"/>
      <c r="O1192" s="143"/>
      <c r="P1192" s="143"/>
      <c r="Q1192" s="143"/>
      <c r="R1192" s="143"/>
      <c r="S1192" s="143"/>
      <c r="T1192" s="143"/>
      <c r="U1192" s="143"/>
      <c r="V1192" s="143"/>
      <c r="W1192" s="143"/>
      <c r="X1192" s="143"/>
      <c r="Y1192" s="143"/>
      <c r="Z1192" s="143"/>
      <c r="AA1192" s="143"/>
    </row>
    <row r="1193">
      <c r="A1193" s="142"/>
      <c r="B1193" s="142"/>
      <c r="C1193" s="143"/>
      <c r="D1193" s="143"/>
      <c r="E1193" s="143"/>
      <c r="F1193" s="143"/>
      <c r="G1193" s="142"/>
      <c r="H1193" s="142"/>
      <c r="I1193" s="143"/>
      <c r="J1193" s="142"/>
      <c r="K1193" s="142"/>
      <c r="L1193" s="142"/>
      <c r="M1193" s="143"/>
      <c r="N1193" s="143"/>
      <c r="O1193" s="143"/>
      <c r="P1193" s="143"/>
      <c r="Q1193" s="143"/>
      <c r="R1193" s="143"/>
      <c r="S1193" s="143"/>
      <c r="T1193" s="143"/>
      <c r="U1193" s="143"/>
      <c r="V1193" s="143"/>
      <c r="W1193" s="143"/>
      <c r="X1193" s="143"/>
      <c r="Y1193" s="143"/>
      <c r="Z1193" s="143"/>
      <c r="AA1193" s="143"/>
    </row>
    <row r="1194">
      <c r="A1194" s="142"/>
      <c r="B1194" s="142"/>
      <c r="C1194" s="143"/>
      <c r="D1194" s="143"/>
      <c r="E1194" s="143"/>
      <c r="F1194" s="143"/>
      <c r="G1194" s="142"/>
      <c r="H1194" s="142"/>
      <c r="I1194" s="143"/>
      <c r="J1194" s="142"/>
      <c r="K1194" s="142"/>
      <c r="L1194" s="142"/>
      <c r="M1194" s="143"/>
      <c r="N1194" s="143"/>
      <c r="O1194" s="143"/>
      <c r="P1194" s="143"/>
      <c r="Q1194" s="143"/>
      <c r="R1194" s="143"/>
      <c r="S1194" s="143"/>
      <c r="T1194" s="143"/>
      <c r="U1194" s="143"/>
      <c r="V1194" s="143"/>
      <c r="W1194" s="143"/>
      <c r="X1194" s="143"/>
      <c r="Y1194" s="143"/>
      <c r="Z1194" s="143"/>
      <c r="AA1194" s="143"/>
    </row>
    <row r="1195">
      <c r="A1195" s="142"/>
      <c r="B1195" s="142"/>
      <c r="C1195" s="143"/>
      <c r="D1195" s="143"/>
      <c r="E1195" s="143"/>
      <c r="F1195" s="143"/>
      <c r="G1195" s="142"/>
      <c r="H1195" s="142"/>
      <c r="I1195" s="143"/>
      <c r="J1195" s="142"/>
      <c r="K1195" s="142"/>
      <c r="L1195" s="142"/>
      <c r="M1195" s="143"/>
      <c r="N1195" s="143"/>
      <c r="O1195" s="143"/>
      <c r="P1195" s="143"/>
      <c r="Q1195" s="143"/>
      <c r="R1195" s="143"/>
      <c r="S1195" s="143"/>
      <c r="T1195" s="143"/>
      <c r="U1195" s="143"/>
      <c r="V1195" s="143"/>
      <c r="W1195" s="143"/>
      <c r="X1195" s="143"/>
      <c r="Y1195" s="143"/>
      <c r="Z1195" s="143"/>
      <c r="AA1195" s="143"/>
    </row>
    <row r="1196">
      <c r="A1196" s="142"/>
      <c r="B1196" s="142"/>
      <c r="C1196" s="143"/>
      <c r="D1196" s="143"/>
      <c r="E1196" s="143"/>
      <c r="F1196" s="143"/>
      <c r="G1196" s="142"/>
      <c r="H1196" s="142"/>
      <c r="I1196" s="143"/>
      <c r="J1196" s="142"/>
      <c r="K1196" s="142"/>
      <c r="L1196" s="142"/>
      <c r="M1196" s="143"/>
      <c r="N1196" s="143"/>
      <c r="O1196" s="143"/>
      <c r="P1196" s="143"/>
      <c r="Q1196" s="143"/>
      <c r="R1196" s="143"/>
      <c r="S1196" s="143"/>
      <c r="T1196" s="143"/>
      <c r="U1196" s="143"/>
      <c r="V1196" s="143"/>
      <c r="W1196" s="143"/>
      <c r="X1196" s="143"/>
      <c r="Y1196" s="143"/>
      <c r="Z1196" s="143"/>
      <c r="AA1196" s="143"/>
    </row>
    <row r="1197">
      <c r="A1197" s="142"/>
      <c r="B1197" s="142"/>
      <c r="C1197" s="143"/>
      <c r="D1197" s="143"/>
      <c r="E1197" s="143"/>
      <c r="F1197" s="143"/>
      <c r="G1197" s="142"/>
      <c r="H1197" s="142"/>
      <c r="I1197" s="143"/>
      <c r="J1197" s="142"/>
      <c r="K1197" s="142"/>
      <c r="L1197" s="142"/>
      <c r="M1197" s="143"/>
      <c r="N1197" s="143"/>
      <c r="O1197" s="143"/>
      <c r="P1197" s="143"/>
      <c r="Q1197" s="143"/>
      <c r="R1197" s="143"/>
      <c r="S1197" s="143"/>
      <c r="T1197" s="143"/>
      <c r="U1197" s="143"/>
      <c r="V1197" s="143"/>
      <c r="W1197" s="143"/>
      <c r="X1197" s="143"/>
      <c r="Y1197" s="143"/>
      <c r="Z1197" s="143"/>
      <c r="AA1197" s="143"/>
    </row>
    <row r="1198">
      <c r="A1198" s="142"/>
      <c r="B1198" s="142"/>
      <c r="C1198" s="143"/>
      <c r="D1198" s="143"/>
      <c r="E1198" s="143"/>
      <c r="F1198" s="143"/>
      <c r="G1198" s="142"/>
      <c r="H1198" s="142"/>
      <c r="I1198" s="143"/>
      <c r="J1198" s="142"/>
      <c r="K1198" s="142"/>
      <c r="L1198" s="142"/>
      <c r="M1198" s="143"/>
      <c r="N1198" s="143"/>
      <c r="O1198" s="143"/>
      <c r="P1198" s="143"/>
      <c r="Q1198" s="143"/>
      <c r="R1198" s="143"/>
      <c r="S1198" s="143"/>
      <c r="T1198" s="143"/>
      <c r="U1198" s="143"/>
      <c r="V1198" s="143"/>
      <c r="W1198" s="143"/>
      <c r="X1198" s="143"/>
      <c r="Y1198" s="143"/>
      <c r="Z1198" s="143"/>
      <c r="AA1198" s="143"/>
    </row>
    <row r="1199">
      <c r="A1199" s="142"/>
      <c r="B1199" s="142"/>
      <c r="C1199" s="143"/>
      <c r="D1199" s="143"/>
      <c r="E1199" s="143"/>
      <c r="F1199" s="143"/>
      <c r="G1199" s="142"/>
      <c r="H1199" s="142"/>
      <c r="I1199" s="143"/>
      <c r="J1199" s="142"/>
      <c r="K1199" s="142"/>
      <c r="L1199" s="142"/>
      <c r="M1199" s="143"/>
      <c r="N1199" s="143"/>
      <c r="O1199" s="143"/>
      <c r="P1199" s="143"/>
      <c r="Q1199" s="143"/>
      <c r="R1199" s="143"/>
      <c r="S1199" s="143"/>
      <c r="T1199" s="143"/>
      <c r="U1199" s="143"/>
      <c r="V1199" s="143"/>
      <c r="W1199" s="143"/>
      <c r="X1199" s="143"/>
      <c r="Y1199" s="143"/>
      <c r="Z1199" s="143"/>
      <c r="AA1199" s="143"/>
    </row>
    <row r="1200">
      <c r="A1200" s="142"/>
      <c r="B1200" s="142"/>
      <c r="C1200" s="143"/>
      <c r="D1200" s="143"/>
      <c r="E1200" s="143"/>
      <c r="F1200" s="143"/>
      <c r="G1200" s="142"/>
      <c r="H1200" s="142"/>
      <c r="I1200" s="143"/>
      <c r="J1200" s="142"/>
      <c r="K1200" s="142"/>
      <c r="L1200" s="142"/>
      <c r="M1200" s="143"/>
      <c r="N1200" s="143"/>
      <c r="O1200" s="143"/>
      <c r="P1200" s="143"/>
      <c r="Q1200" s="143"/>
      <c r="R1200" s="143"/>
      <c r="S1200" s="143"/>
      <c r="T1200" s="143"/>
      <c r="U1200" s="143"/>
      <c r="V1200" s="143"/>
      <c r="W1200" s="143"/>
      <c r="X1200" s="143"/>
      <c r="Y1200" s="143"/>
      <c r="Z1200" s="143"/>
      <c r="AA1200" s="143"/>
    </row>
    <row r="1201">
      <c r="A1201" s="142"/>
      <c r="B1201" s="142"/>
      <c r="C1201" s="143"/>
      <c r="D1201" s="143"/>
      <c r="E1201" s="143"/>
      <c r="F1201" s="143"/>
      <c r="G1201" s="142"/>
      <c r="H1201" s="142"/>
      <c r="I1201" s="143"/>
      <c r="J1201" s="142"/>
      <c r="K1201" s="142"/>
      <c r="L1201" s="142"/>
      <c r="M1201" s="143"/>
      <c r="N1201" s="143"/>
      <c r="O1201" s="143"/>
      <c r="P1201" s="143"/>
      <c r="Q1201" s="143"/>
      <c r="R1201" s="143"/>
      <c r="S1201" s="143"/>
      <c r="T1201" s="143"/>
      <c r="U1201" s="143"/>
      <c r="V1201" s="143"/>
      <c r="W1201" s="143"/>
      <c r="X1201" s="143"/>
      <c r="Y1201" s="143"/>
      <c r="Z1201" s="143"/>
      <c r="AA1201" s="143"/>
    </row>
    <row r="1202">
      <c r="A1202" s="142"/>
      <c r="B1202" s="142"/>
      <c r="C1202" s="143"/>
      <c r="D1202" s="143"/>
      <c r="E1202" s="143"/>
      <c r="F1202" s="143"/>
      <c r="G1202" s="142"/>
      <c r="H1202" s="142"/>
      <c r="I1202" s="143"/>
      <c r="J1202" s="142"/>
      <c r="K1202" s="142"/>
      <c r="L1202" s="142"/>
      <c r="M1202" s="143"/>
      <c r="N1202" s="143"/>
      <c r="O1202" s="143"/>
      <c r="P1202" s="143"/>
      <c r="Q1202" s="143"/>
      <c r="R1202" s="143"/>
      <c r="S1202" s="143"/>
      <c r="T1202" s="143"/>
      <c r="U1202" s="143"/>
      <c r="V1202" s="143"/>
      <c r="W1202" s="143"/>
      <c r="X1202" s="143"/>
      <c r="Y1202" s="143"/>
      <c r="Z1202" s="143"/>
      <c r="AA1202" s="143"/>
    </row>
    <row r="1203">
      <c r="A1203" s="142"/>
      <c r="B1203" s="142"/>
      <c r="C1203" s="143"/>
      <c r="D1203" s="143"/>
      <c r="E1203" s="143"/>
      <c r="F1203" s="143"/>
      <c r="G1203" s="142"/>
      <c r="H1203" s="142"/>
      <c r="I1203" s="143"/>
      <c r="J1203" s="142"/>
      <c r="K1203" s="142"/>
      <c r="L1203" s="142"/>
      <c r="M1203" s="143"/>
      <c r="N1203" s="143"/>
      <c r="O1203" s="143"/>
      <c r="P1203" s="143"/>
      <c r="Q1203" s="143"/>
      <c r="R1203" s="143"/>
      <c r="S1203" s="143"/>
      <c r="T1203" s="143"/>
      <c r="U1203" s="143"/>
      <c r="V1203" s="143"/>
      <c r="W1203" s="143"/>
      <c r="X1203" s="143"/>
      <c r="Y1203" s="143"/>
      <c r="Z1203" s="143"/>
      <c r="AA1203" s="143"/>
    </row>
    <row r="1204">
      <c r="A1204" s="142"/>
      <c r="B1204" s="142"/>
      <c r="C1204" s="143"/>
      <c r="D1204" s="143"/>
      <c r="E1204" s="143"/>
      <c r="F1204" s="143"/>
      <c r="G1204" s="142"/>
      <c r="H1204" s="142"/>
      <c r="I1204" s="143"/>
      <c r="J1204" s="142"/>
      <c r="K1204" s="142"/>
      <c r="L1204" s="142"/>
      <c r="M1204" s="143"/>
      <c r="N1204" s="143"/>
      <c r="O1204" s="143"/>
      <c r="P1204" s="143"/>
      <c r="Q1204" s="143"/>
      <c r="R1204" s="143"/>
      <c r="S1204" s="143"/>
      <c r="T1204" s="143"/>
      <c r="U1204" s="143"/>
      <c r="V1204" s="143"/>
      <c r="W1204" s="143"/>
      <c r="X1204" s="143"/>
      <c r="Y1204" s="143"/>
      <c r="Z1204" s="143"/>
      <c r="AA1204" s="143"/>
    </row>
    <row r="1205">
      <c r="A1205" s="142"/>
      <c r="B1205" s="142"/>
      <c r="C1205" s="143"/>
      <c r="D1205" s="143"/>
      <c r="E1205" s="143"/>
      <c r="F1205" s="143"/>
      <c r="G1205" s="142"/>
      <c r="H1205" s="142"/>
      <c r="I1205" s="143"/>
      <c r="J1205" s="142"/>
      <c r="K1205" s="142"/>
      <c r="L1205" s="142"/>
      <c r="M1205" s="143"/>
      <c r="N1205" s="143"/>
      <c r="O1205" s="143"/>
      <c r="P1205" s="143"/>
      <c r="Q1205" s="143"/>
      <c r="R1205" s="143"/>
      <c r="S1205" s="143"/>
      <c r="T1205" s="143"/>
      <c r="U1205" s="143"/>
      <c r="V1205" s="143"/>
      <c r="W1205" s="143"/>
      <c r="X1205" s="143"/>
      <c r="Y1205" s="143"/>
      <c r="Z1205" s="143"/>
      <c r="AA1205" s="143"/>
    </row>
    <row r="1206">
      <c r="A1206" s="142"/>
      <c r="B1206" s="142"/>
      <c r="C1206" s="143"/>
      <c r="D1206" s="143"/>
      <c r="E1206" s="143"/>
      <c r="F1206" s="143"/>
      <c r="G1206" s="142"/>
      <c r="H1206" s="142"/>
      <c r="I1206" s="143"/>
      <c r="J1206" s="142"/>
      <c r="K1206" s="142"/>
      <c r="L1206" s="142"/>
      <c r="M1206" s="143"/>
      <c r="N1206" s="143"/>
      <c r="O1206" s="143"/>
      <c r="P1206" s="143"/>
      <c r="Q1206" s="143"/>
      <c r="R1206" s="143"/>
      <c r="S1206" s="143"/>
      <c r="T1206" s="143"/>
      <c r="U1206" s="143"/>
      <c r="V1206" s="143"/>
      <c r="W1206" s="143"/>
      <c r="X1206" s="143"/>
      <c r="Y1206" s="143"/>
      <c r="Z1206" s="143"/>
      <c r="AA1206" s="143"/>
    </row>
    <row r="1207">
      <c r="A1207" s="142"/>
      <c r="B1207" s="142"/>
      <c r="C1207" s="143"/>
      <c r="D1207" s="143"/>
      <c r="E1207" s="143"/>
      <c r="F1207" s="143"/>
      <c r="G1207" s="142"/>
      <c r="H1207" s="142"/>
      <c r="I1207" s="143"/>
      <c r="J1207" s="142"/>
      <c r="K1207" s="142"/>
      <c r="L1207" s="142"/>
      <c r="M1207" s="143"/>
      <c r="N1207" s="143"/>
      <c r="O1207" s="143"/>
      <c r="P1207" s="143"/>
      <c r="Q1207" s="143"/>
      <c r="R1207" s="143"/>
      <c r="S1207" s="143"/>
      <c r="T1207" s="143"/>
      <c r="U1207" s="143"/>
      <c r="V1207" s="143"/>
      <c r="W1207" s="143"/>
      <c r="X1207" s="143"/>
      <c r="Y1207" s="143"/>
      <c r="Z1207" s="143"/>
      <c r="AA1207" s="143"/>
    </row>
    <row r="1208">
      <c r="A1208" s="142"/>
      <c r="B1208" s="142"/>
      <c r="C1208" s="143"/>
      <c r="D1208" s="143"/>
      <c r="E1208" s="143"/>
      <c r="F1208" s="143"/>
      <c r="G1208" s="142"/>
      <c r="H1208" s="142"/>
      <c r="I1208" s="143"/>
      <c r="J1208" s="142"/>
      <c r="K1208" s="142"/>
      <c r="L1208" s="142"/>
      <c r="M1208" s="143"/>
      <c r="N1208" s="143"/>
      <c r="O1208" s="143"/>
      <c r="P1208" s="143"/>
      <c r="Q1208" s="143"/>
      <c r="R1208" s="143"/>
      <c r="S1208" s="143"/>
      <c r="T1208" s="143"/>
      <c r="U1208" s="143"/>
      <c r="V1208" s="143"/>
      <c r="W1208" s="143"/>
      <c r="X1208" s="143"/>
      <c r="Y1208" s="143"/>
      <c r="Z1208" s="143"/>
      <c r="AA1208" s="143"/>
    </row>
    <row r="1209">
      <c r="A1209" s="142"/>
      <c r="B1209" s="142"/>
      <c r="C1209" s="143"/>
      <c r="D1209" s="143"/>
      <c r="E1209" s="143"/>
      <c r="F1209" s="143"/>
      <c r="G1209" s="142"/>
      <c r="H1209" s="142"/>
      <c r="I1209" s="143"/>
      <c r="J1209" s="142"/>
      <c r="K1209" s="142"/>
      <c r="L1209" s="142"/>
      <c r="M1209" s="143"/>
      <c r="N1209" s="143"/>
      <c r="O1209" s="143"/>
      <c r="P1209" s="143"/>
      <c r="Q1209" s="143"/>
      <c r="R1209" s="143"/>
      <c r="S1209" s="143"/>
      <c r="T1209" s="143"/>
      <c r="U1209" s="143"/>
      <c r="V1209" s="143"/>
      <c r="W1209" s="143"/>
      <c r="X1209" s="143"/>
      <c r="Y1209" s="143"/>
      <c r="Z1209" s="143"/>
      <c r="AA1209" s="143"/>
    </row>
    <row r="1210">
      <c r="A1210" s="142"/>
      <c r="B1210" s="142"/>
      <c r="C1210" s="143"/>
      <c r="D1210" s="143"/>
      <c r="E1210" s="143"/>
      <c r="F1210" s="143"/>
      <c r="G1210" s="142"/>
      <c r="H1210" s="142"/>
      <c r="I1210" s="143"/>
      <c r="J1210" s="142"/>
      <c r="K1210" s="142"/>
      <c r="L1210" s="142"/>
      <c r="M1210" s="143"/>
      <c r="N1210" s="143"/>
      <c r="O1210" s="143"/>
      <c r="P1210" s="143"/>
      <c r="Q1210" s="143"/>
      <c r="R1210" s="143"/>
      <c r="S1210" s="143"/>
      <c r="T1210" s="143"/>
      <c r="U1210" s="143"/>
      <c r="V1210" s="143"/>
      <c r="W1210" s="143"/>
      <c r="X1210" s="143"/>
      <c r="Y1210" s="143"/>
      <c r="Z1210" s="143"/>
      <c r="AA1210" s="143"/>
    </row>
    <row r="1211">
      <c r="A1211" s="142"/>
      <c r="B1211" s="142"/>
      <c r="C1211" s="143"/>
      <c r="D1211" s="143"/>
      <c r="E1211" s="143"/>
      <c r="F1211" s="143"/>
      <c r="G1211" s="142"/>
      <c r="H1211" s="142"/>
      <c r="I1211" s="143"/>
      <c r="J1211" s="142"/>
      <c r="K1211" s="142"/>
      <c r="L1211" s="142"/>
      <c r="M1211" s="143"/>
      <c r="N1211" s="143"/>
      <c r="O1211" s="143"/>
      <c r="P1211" s="143"/>
      <c r="Q1211" s="143"/>
      <c r="R1211" s="143"/>
      <c r="S1211" s="143"/>
      <c r="T1211" s="143"/>
      <c r="U1211" s="143"/>
      <c r="V1211" s="143"/>
      <c r="W1211" s="143"/>
      <c r="X1211" s="143"/>
      <c r="Y1211" s="143"/>
      <c r="Z1211" s="143"/>
      <c r="AA1211" s="143"/>
    </row>
    <row r="1212">
      <c r="A1212" s="142"/>
      <c r="B1212" s="142"/>
      <c r="C1212" s="143"/>
      <c r="D1212" s="143"/>
      <c r="E1212" s="143"/>
      <c r="F1212" s="143"/>
      <c r="G1212" s="142"/>
      <c r="H1212" s="142"/>
      <c r="I1212" s="143"/>
      <c r="J1212" s="142"/>
      <c r="K1212" s="142"/>
      <c r="L1212" s="142"/>
      <c r="M1212" s="143"/>
      <c r="N1212" s="143"/>
      <c r="O1212" s="143"/>
      <c r="P1212" s="143"/>
      <c r="Q1212" s="143"/>
      <c r="R1212" s="143"/>
      <c r="S1212" s="143"/>
      <c r="T1212" s="143"/>
      <c r="U1212" s="143"/>
      <c r="V1212" s="143"/>
      <c r="W1212" s="143"/>
      <c r="X1212" s="143"/>
      <c r="Y1212" s="143"/>
      <c r="Z1212" s="143"/>
      <c r="AA1212" s="143"/>
    </row>
    <row r="1213">
      <c r="A1213" s="142"/>
      <c r="B1213" s="142"/>
      <c r="C1213" s="143"/>
      <c r="D1213" s="143"/>
      <c r="E1213" s="143"/>
      <c r="F1213" s="143"/>
      <c r="G1213" s="142"/>
      <c r="H1213" s="142"/>
      <c r="I1213" s="143"/>
      <c r="J1213" s="142"/>
      <c r="K1213" s="142"/>
      <c r="L1213" s="142"/>
      <c r="M1213" s="143"/>
      <c r="N1213" s="143"/>
      <c r="O1213" s="143"/>
      <c r="P1213" s="143"/>
      <c r="Q1213" s="143"/>
      <c r="R1213" s="143"/>
      <c r="S1213" s="143"/>
      <c r="T1213" s="143"/>
      <c r="U1213" s="143"/>
      <c r="V1213" s="143"/>
      <c r="W1213" s="143"/>
      <c r="X1213" s="143"/>
      <c r="Y1213" s="143"/>
      <c r="Z1213" s="143"/>
      <c r="AA1213" s="143"/>
    </row>
    <row r="1214">
      <c r="A1214" s="142"/>
      <c r="B1214" s="142"/>
      <c r="C1214" s="143"/>
      <c r="D1214" s="143"/>
      <c r="E1214" s="143"/>
      <c r="F1214" s="143"/>
      <c r="G1214" s="142"/>
      <c r="H1214" s="142"/>
      <c r="I1214" s="143"/>
      <c r="J1214" s="142"/>
      <c r="K1214" s="142"/>
      <c r="L1214" s="142"/>
      <c r="M1214" s="143"/>
      <c r="N1214" s="143"/>
      <c r="O1214" s="143"/>
      <c r="P1214" s="143"/>
      <c r="Q1214" s="143"/>
      <c r="R1214" s="143"/>
      <c r="S1214" s="143"/>
      <c r="T1214" s="143"/>
      <c r="U1214" s="143"/>
      <c r="V1214" s="143"/>
      <c r="W1214" s="143"/>
      <c r="X1214" s="143"/>
      <c r="Y1214" s="143"/>
      <c r="Z1214" s="143"/>
      <c r="AA1214" s="14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hidden="1" min="1" max="1" width="12.88"/>
    <col customWidth="1" hidden="1" min="2" max="2" width="23.13"/>
    <col customWidth="1" min="3" max="3" width="12.88"/>
    <col customWidth="1" min="4" max="4" width="37.63"/>
    <col customWidth="1" min="5" max="5" width="8.13"/>
    <col customWidth="1" min="6" max="6" width="23.38"/>
    <col customWidth="1" min="7" max="7" width="44.13"/>
    <col customWidth="1" min="8" max="8" width="12.63"/>
    <col customWidth="1" min="9" max="9" width="9.25"/>
    <col customWidth="1" min="10" max="10" width="4.75"/>
    <col customWidth="1" min="11" max="11" width="5.5"/>
    <col customWidth="1" min="12" max="13" width="10.0"/>
    <col customWidth="1" min="14" max="14" width="17.38"/>
    <col customWidth="1" min="15" max="15" width="13.75"/>
    <col customWidth="1" min="16" max="16" width="15.25"/>
    <col customWidth="1" min="17" max="17" width="15.5"/>
    <col customWidth="1" hidden="1" min="18" max="18" width="9.88"/>
    <col customWidth="1" min="19" max="19" width="24.63"/>
    <col customWidth="1" min="20" max="20" width="31.63"/>
    <col customWidth="1" min="21" max="21" width="17.63"/>
    <col customWidth="1" min="23" max="23" width="11.25"/>
    <col customWidth="1" min="24" max="24" width="10.38"/>
    <col customWidth="1" min="25" max="25" width="8.5"/>
    <col customWidth="1" min="26" max="27" width="7.5"/>
    <col customWidth="1" min="28" max="28" width="35.38"/>
    <col customWidth="1" min="29" max="29" width="102.25"/>
    <col customWidth="1" min="30" max="33" width="10.13"/>
  </cols>
  <sheetData>
    <row r="1">
      <c r="A1" s="144"/>
      <c r="B1" s="144"/>
      <c r="C1" s="145"/>
      <c r="D1" s="146"/>
      <c r="E1" s="146"/>
      <c r="F1" s="147" t="s">
        <v>1227</v>
      </c>
      <c r="G1" s="145" t="s">
        <v>1228</v>
      </c>
      <c r="H1" s="145" t="s">
        <v>1229</v>
      </c>
      <c r="I1" s="146"/>
      <c r="J1" s="146"/>
      <c r="K1" s="148" t="s">
        <v>32</v>
      </c>
      <c r="L1" s="146"/>
      <c r="M1" s="146"/>
      <c r="N1" s="146"/>
      <c r="O1" s="146"/>
      <c r="P1" s="149" t="s">
        <v>1230</v>
      </c>
      <c r="Q1" s="10"/>
      <c r="R1" s="150"/>
      <c r="S1" s="151"/>
      <c r="T1" s="146"/>
      <c r="U1" s="152"/>
      <c r="V1" s="146"/>
      <c r="W1" s="146"/>
      <c r="X1" s="146"/>
      <c r="Y1" s="153">
        <v>0.13541666666666666</v>
      </c>
      <c r="Z1" s="153">
        <v>0.125</v>
      </c>
      <c r="AA1" s="146"/>
      <c r="AB1" s="146"/>
      <c r="AC1" s="146"/>
      <c r="AD1" s="146"/>
      <c r="AE1" s="146"/>
      <c r="AF1" s="144"/>
      <c r="AG1" s="144"/>
    </row>
    <row r="2">
      <c r="A2" s="154"/>
      <c r="B2" s="154"/>
      <c r="C2" s="155" t="s">
        <v>1231</v>
      </c>
      <c r="D2" s="155" t="s">
        <v>885</v>
      </c>
      <c r="E2" s="155" t="s">
        <v>883</v>
      </c>
      <c r="F2" s="155" t="s">
        <v>887</v>
      </c>
      <c r="G2" s="155" t="s">
        <v>1232</v>
      </c>
      <c r="H2" s="155" t="s">
        <v>1233</v>
      </c>
      <c r="I2" s="155" t="s">
        <v>1234</v>
      </c>
      <c r="J2" s="155" t="s">
        <v>1235</v>
      </c>
      <c r="K2" s="156" t="s">
        <v>1236</v>
      </c>
      <c r="L2" s="155" t="s">
        <v>1237</v>
      </c>
      <c r="M2" s="155" t="s">
        <v>1238</v>
      </c>
      <c r="N2" s="155" t="s">
        <v>1239</v>
      </c>
      <c r="O2" s="155" t="s">
        <v>1240</v>
      </c>
      <c r="P2" s="155" t="s">
        <v>1241</v>
      </c>
      <c r="Q2" s="155" t="s">
        <v>1242</v>
      </c>
      <c r="R2" s="157" t="s">
        <v>1243</v>
      </c>
      <c r="S2" s="158" t="s">
        <v>1244</v>
      </c>
      <c r="T2" s="155" t="s">
        <v>891</v>
      </c>
      <c r="U2" s="155" t="s">
        <v>1245</v>
      </c>
      <c r="V2" s="155" t="s">
        <v>1246</v>
      </c>
      <c r="W2" s="155" t="s">
        <v>1247</v>
      </c>
      <c r="X2" s="155" t="s">
        <v>1248</v>
      </c>
      <c r="Y2" s="159">
        <v>0.16666666666666666</v>
      </c>
      <c r="Z2" s="159">
        <v>0.19791666666666666</v>
      </c>
      <c r="AA2" s="160">
        <v>0.09375</v>
      </c>
      <c r="AB2" s="161"/>
      <c r="AC2" s="161"/>
      <c r="AD2" s="161"/>
      <c r="AE2" s="161"/>
      <c r="AF2" s="162"/>
      <c r="AG2" s="162"/>
    </row>
    <row r="3" ht="18.75" customHeight="1">
      <c r="A3" s="163">
        <f>COUNTIF($S$3:S12,S3)</f>
        <v>3</v>
      </c>
      <c r="B3" s="163" t="str">
        <f>A3&amp;S3</f>
        <v>3Nguyễn Trương Thiên Phước</v>
      </c>
      <c r="C3" s="164" t="s">
        <v>1249</v>
      </c>
      <c r="D3" s="164" t="s">
        <v>894</v>
      </c>
      <c r="E3" s="164">
        <v>2024.0</v>
      </c>
      <c r="F3" s="164" t="s">
        <v>895</v>
      </c>
      <c r="G3" s="165" t="s">
        <v>897</v>
      </c>
      <c r="H3" s="164">
        <v>2.0</v>
      </c>
      <c r="I3" s="164"/>
      <c r="J3" s="164">
        <v>25.0</v>
      </c>
      <c r="K3" s="166" t="s">
        <v>1250</v>
      </c>
      <c r="L3" s="167">
        <v>0.3229166666666667</v>
      </c>
      <c r="M3" s="168">
        <v>0.4895833333333333</v>
      </c>
      <c r="N3" s="165" t="s">
        <v>1251</v>
      </c>
      <c r="O3" s="164" t="s">
        <v>1252</v>
      </c>
      <c r="P3" s="169">
        <f t="shared" ref="P3:P5" si="2">"05/01/2026"+(K3-2)</f>
        <v>46027</v>
      </c>
      <c r="Q3" s="170">
        <f t="shared" ref="Q3:Q930" si="3">P3+Y3</f>
        <v>46055</v>
      </c>
      <c r="R3" s="171"/>
      <c r="S3" s="165" t="s">
        <v>1253</v>
      </c>
      <c r="T3" s="164" t="s">
        <v>1254</v>
      </c>
      <c r="U3" s="164"/>
      <c r="V3" s="172" t="str">
        <f t="shared" ref="V3:V43" si="4">IF(OR(
    COUNTIFS($S$3:$S$2491, S3, $K$3:$K$2491, K3, $L$3:$L$2491, L3, $P$3:$P$2491, "&lt;="&amp;Q3, $Q$3:$Q$2491, "&gt;="&amp;P3) &gt; 1, 
    COUNTIFS($F$3:$F$2491, F3, $K$3:$K$2491, K3, $L$3:$L$2491, L3, $P$3:$P$2491, "&lt;="&amp;Q3, $Q$3:$Q$2491, "&gt;="&amp;P3) &gt; 1
), "Trùng lịch",
IF(
    COUNTIFS(
        $N$3:$N$2491, N3,
        $K$3:$K$2491, K3,
        $P$3:$P$2491, "&lt;="&amp;Q3,
        $Q$3:$Q$2491, "&gt;="&amp;P3,
        $L$3:$L$2491, "&lt;"&amp;M3,
        $M$3:$M$2491, "&gt;"&amp;L3
    ) &gt; 1, 
    "Trùng phòng", 
    " "
)
)
</f>
        <v> </v>
      </c>
      <c r="W3" s="172">
        <f t="shared" ref="W3:W932" si="5">iF(Z3=$Z$2,6,if(Z3=$AA$2,3,if(Z3=$Y$2,5,if(or(Z3=$Y$1,Z3=$Z$1),4,0))))</f>
        <v>5</v>
      </c>
      <c r="X3" s="173">
        <f t="shared" ref="X3:X932" si="6">ROUNDUP(J3/W3,0)</f>
        <v>5</v>
      </c>
      <c r="Y3" s="172">
        <f t="shared" ref="Y3:Y932" si="7">(X3-1)*7</f>
        <v>28</v>
      </c>
      <c r="Z3" s="174">
        <f t="shared" ref="Z3:Z932" si="8">M3-L3</f>
        <v>0.1666666667</v>
      </c>
      <c r="AA3" s="174">
        <f t="shared" ref="AA3:AA932" si="9">Z3/45</f>
        <v>0.003703703704</v>
      </c>
      <c r="AB3" s="173" t="str">
        <f t="shared" ref="AB3:AB932" si="10">K3&amp;L3&amp;N3</f>
        <v>20,322916666666667LAB 502</v>
      </c>
      <c r="AC3" s="175" t="str">
        <f t="shared" ref="AC3:AC932" si="11">G3&amp;" "&amp;F3&amp;" "&amp;S3&amp;" "&amp;TRIM(L3)&amp;"-"&amp;TRIM(M3)&amp;" "&amp;
" BĐ: "&amp;IFERROR(DAY(P3)&amp;"/"&amp;MONTH(P3)&amp;"/"&amp;YEAR(P3), "Ngày lỗi")&amp;
" KT: "&amp;IFERROR(DAY(Q3)&amp;"/"&amp;MONTH(Q3)&amp;"/"&amp;YEAR(Q3), "Ngày lỗi")
</f>
        <v>Kiểm thử nâng cao 5243VIS01 Nguyễn Trương Thiên Phước 7:45-11:45  BĐ: 5/1/2026 KT: 2/2/2026</v>
      </c>
      <c r="AD3" s="175">
        <f t="shared" ref="AD3:AE3" si="1">P3</f>
        <v>46027</v>
      </c>
      <c r="AE3" s="175">
        <f t="shared" si="1"/>
        <v>46055</v>
      </c>
      <c r="AF3" s="176"/>
      <c r="AG3" s="176"/>
    </row>
    <row r="4" ht="18.75" customHeight="1">
      <c r="A4" s="177"/>
      <c r="B4" s="177"/>
      <c r="C4" s="178" t="s">
        <v>1249</v>
      </c>
      <c r="D4" s="179" t="s">
        <v>894</v>
      </c>
      <c r="E4" s="179">
        <v>2024.0</v>
      </c>
      <c r="F4" s="179" t="s">
        <v>903</v>
      </c>
      <c r="G4" s="12"/>
      <c r="H4" s="178">
        <v>20.0</v>
      </c>
      <c r="I4" s="65"/>
      <c r="J4" s="93">
        <v>25.0</v>
      </c>
      <c r="K4" s="166" t="s">
        <v>1250</v>
      </c>
      <c r="L4" s="167">
        <v>0.3229166666666667</v>
      </c>
      <c r="M4" s="168">
        <v>0.4895833333333333</v>
      </c>
      <c r="N4" s="12"/>
      <c r="O4" s="178" t="s">
        <v>1252</v>
      </c>
      <c r="P4" s="169">
        <f t="shared" si="2"/>
        <v>46027</v>
      </c>
      <c r="Q4" s="170">
        <f t="shared" si="3"/>
        <v>46055</v>
      </c>
      <c r="R4" s="180"/>
      <c r="S4" s="12"/>
      <c r="T4" s="181"/>
      <c r="U4" s="181"/>
      <c r="V4" s="172" t="str">
        <f t="shared" si="4"/>
        <v> </v>
      </c>
      <c r="W4" s="172">
        <f t="shared" si="5"/>
        <v>5</v>
      </c>
      <c r="X4" s="173">
        <f t="shared" si="6"/>
        <v>5</v>
      </c>
      <c r="Y4" s="172">
        <f t="shared" si="7"/>
        <v>28</v>
      </c>
      <c r="Z4" s="174">
        <f t="shared" si="8"/>
        <v>0.1666666667</v>
      </c>
      <c r="AA4" s="174">
        <f t="shared" si="9"/>
        <v>0.003703703704</v>
      </c>
      <c r="AB4" s="173" t="str">
        <f t="shared" si="10"/>
        <v>20,322916666666667</v>
      </c>
      <c r="AC4" s="175" t="str">
        <f t="shared" si="11"/>
        <v> 5243VIS02  7:45-11:45  BĐ: 5/1/2026 KT: 2/2/2026</v>
      </c>
      <c r="AD4" s="175">
        <f t="shared" ref="AD4:AE4" si="12">P4</f>
        <v>46027</v>
      </c>
      <c r="AE4" s="175">
        <f t="shared" si="12"/>
        <v>46055</v>
      </c>
      <c r="AF4" s="182"/>
      <c r="AG4" s="182"/>
    </row>
    <row r="5" ht="18.75" customHeight="1">
      <c r="A5" s="177"/>
      <c r="B5" s="177"/>
      <c r="C5" s="178" t="s">
        <v>1249</v>
      </c>
      <c r="D5" s="179" t="s">
        <v>894</v>
      </c>
      <c r="E5" s="179">
        <v>2024.0</v>
      </c>
      <c r="F5" s="179" t="s">
        <v>905</v>
      </c>
      <c r="G5" s="12"/>
      <c r="H5" s="178">
        <v>12.0</v>
      </c>
      <c r="I5" s="65"/>
      <c r="J5" s="93">
        <v>25.0</v>
      </c>
      <c r="K5" s="166" t="s">
        <v>1250</v>
      </c>
      <c r="L5" s="167">
        <v>0.3229166666666667</v>
      </c>
      <c r="M5" s="168">
        <v>0.4895833333333333</v>
      </c>
      <c r="N5" s="19"/>
      <c r="O5" s="178" t="s">
        <v>1252</v>
      </c>
      <c r="P5" s="169">
        <f t="shared" si="2"/>
        <v>46027</v>
      </c>
      <c r="Q5" s="170">
        <f t="shared" si="3"/>
        <v>46055</v>
      </c>
      <c r="R5" s="180"/>
      <c r="S5" s="12"/>
      <c r="T5" s="65" t="s">
        <v>1255</v>
      </c>
      <c r="U5" s="181"/>
      <c r="V5" s="172" t="str">
        <f t="shared" si="4"/>
        <v> </v>
      </c>
      <c r="W5" s="172">
        <f t="shared" si="5"/>
        <v>5</v>
      </c>
      <c r="X5" s="173">
        <f t="shared" si="6"/>
        <v>5</v>
      </c>
      <c r="Y5" s="172">
        <f t="shared" si="7"/>
        <v>28</v>
      </c>
      <c r="Z5" s="174">
        <f t="shared" si="8"/>
        <v>0.1666666667</v>
      </c>
      <c r="AA5" s="174">
        <f t="shared" si="9"/>
        <v>0.003703703704</v>
      </c>
      <c r="AB5" s="173" t="str">
        <f t="shared" si="10"/>
        <v>20,322916666666667</v>
      </c>
      <c r="AC5" s="175" t="str">
        <f t="shared" si="11"/>
        <v> 5243VIS03  7:45-11:45  BĐ: 5/1/2026 KT: 2/2/2026</v>
      </c>
      <c r="AD5" s="175">
        <f t="shared" ref="AD5:AE5" si="13">P5</f>
        <v>46027</v>
      </c>
      <c r="AE5" s="175">
        <f t="shared" si="13"/>
        <v>46055</v>
      </c>
      <c r="AF5" s="182"/>
      <c r="AG5" s="182"/>
    </row>
    <row r="6" ht="18.75" customHeight="1">
      <c r="A6" s="163">
        <f>COUNTIF($S$3:S27,S6)</f>
        <v>3</v>
      </c>
      <c r="B6" s="163" t="str">
        <f>A6&amp;S6</f>
        <v>3Nguyễn Trương Thiên Phước</v>
      </c>
      <c r="C6" s="164" t="s">
        <v>1249</v>
      </c>
      <c r="D6" s="164" t="s">
        <v>894</v>
      </c>
      <c r="E6" s="164">
        <v>2024.0</v>
      </c>
      <c r="F6" s="164" t="s">
        <v>895</v>
      </c>
      <c r="G6" s="12"/>
      <c r="H6" s="164">
        <v>2.0</v>
      </c>
      <c r="I6" s="164"/>
      <c r="J6" s="164">
        <v>35.0</v>
      </c>
      <c r="K6" s="166" t="s">
        <v>1250</v>
      </c>
      <c r="L6" s="167">
        <v>0.3229166666666667</v>
      </c>
      <c r="M6" s="168">
        <v>0.4895833333333333</v>
      </c>
      <c r="N6" s="165" t="s">
        <v>1251</v>
      </c>
      <c r="O6" s="164" t="s">
        <v>1252</v>
      </c>
      <c r="P6" s="169">
        <f t="shared" ref="P6:P8" si="15">"23/02/2026"+(K6-2)</f>
        <v>46076</v>
      </c>
      <c r="Q6" s="170">
        <f t="shared" si="3"/>
        <v>46118</v>
      </c>
      <c r="R6" s="171"/>
      <c r="S6" s="165" t="s">
        <v>1253</v>
      </c>
      <c r="T6" s="164"/>
      <c r="U6" s="164"/>
      <c r="V6" s="172" t="str">
        <f t="shared" si="4"/>
        <v> </v>
      </c>
      <c r="W6" s="172">
        <f t="shared" si="5"/>
        <v>5</v>
      </c>
      <c r="X6" s="173">
        <f t="shared" si="6"/>
        <v>7</v>
      </c>
      <c r="Y6" s="172">
        <f t="shared" si="7"/>
        <v>42</v>
      </c>
      <c r="Z6" s="174">
        <f t="shared" si="8"/>
        <v>0.1666666667</v>
      </c>
      <c r="AA6" s="174">
        <f t="shared" si="9"/>
        <v>0.003703703704</v>
      </c>
      <c r="AB6" s="173" t="str">
        <f t="shared" si="10"/>
        <v>20,322916666666667LAB 502</v>
      </c>
      <c r="AC6" s="175" t="str">
        <f t="shared" si="11"/>
        <v> 5243VIS01 Nguyễn Trương Thiên Phước 7:45-11:45  BĐ: 23/2/2026 KT: 6/4/2026</v>
      </c>
      <c r="AD6" s="175">
        <f t="shared" ref="AD6:AE6" si="14">P6</f>
        <v>46076</v>
      </c>
      <c r="AE6" s="175">
        <f t="shared" si="14"/>
        <v>46118</v>
      </c>
      <c r="AF6" s="176"/>
      <c r="AG6" s="176"/>
    </row>
    <row r="7" ht="18.75" customHeight="1">
      <c r="A7" s="177"/>
      <c r="B7" s="177"/>
      <c r="C7" s="178" t="s">
        <v>1249</v>
      </c>
      <c r="D7" s="179" t="s">
        <v>894</v>
      </c>
      <c r="E7" s="179">
        <v>2024.0</v>
      </c>
      <c r="F7" s="179" t="s">
        <v>903</v>
      </c>
      <c r="G7" s="12"/>
      <c r="H7" s="178">
        <v>20.0</v>
      </c>
      <c r="I7" s="65"/>
      <c r="J7" s="93">
        <v>35.0</v>
      </c>
      <c r="K7" s="166" t="s">
        <v>1250</v>
      </c>
      <c r="L7" s="167">
        <v>0.3229166666666667</v>
      </c>
      <c r="M7" s="168">
        <v>0.4895833333333333</v>
      </c>
      <c r="N7" s="12"/>
      <c r="O7" s="178" t="s">
        <v>1252</v>
      </c>
      <c r="P7" s="169">
        <f t="shared" si="15"/>
        <v>46076</v>
      </c>
      <c r="Q7" s="170">
        <f t="shared" si="3"/>
        <v>46118</v>
      </c>
      <c r="R7" s="180"/>
      <c r="S7" s="12"/>
      <c r="T7" s="181"/>
      <c r="U7" s="181"/>
      <c r="V7" s="172" t="str">
        <f t="shared" si="4"/>
        <v> </v>
      </c>
      <c r="W7" s="172">
        <f t="shared" si="5"/>
        <v>5</v>
      </c>
      <c r="X7" s="173">
        <f t="shared" si="6"/>
        <v>7</v>
      </c>
      <c r="Y7" s="172">
        <f t="shared" si="7"/>
        <v>42</v>
      </c>
      <c r="Z7" s="174">
        <f t="shared" si="8"/>
        <v>0.1666666667</v>
      </c>
      <c r="AA7" s="174">
        <f t="shared" si="9"/>
        <v>0.003703703704</v>
      </c>
      <c r="AB7" s="173" t="str">
        <f t="shared" si="10"/>
        <v>20,322916666666667</v>
      </c>
      <c r="AC7" s="175" t="str">
        <f t="shared" si="11"/>
        <v> 5243VIS02  7:45-11:45  BĐ: 23/2/2026 KT: 6/4/2026</v>
      </c>
      <c r="AD7" s="175">
        <f t="shared" ref="AD7:AE7" si="16">P7</f>
        <v>46076</v>
      </c>
      <c r="AE7" s="175">
        <f t="shared" si="16"/>
        <v>46118</v>
      </c>
      <c r="AF7" s="182"/>
      <c r="AG7" s="182"/>
    </row>
    <row r="8" ht="18.75" customHeight="1">
      <c r="A8" s="177"/>
      <c r="B8" s="177"/>
      <c r="C8" s="178" t="s">
        <v>1249</v>
      </c>
      <c r="D8" s="179" t="s">
        <v>894</v>
      </c>
      <c r="E8" s="179">
        <v>2024.0</v>
      </c>
      <c r="F8" s="179" t="s">
        <v>905</v>
      </c>
      <c r="G8" s="12"/>
      <c r="H8" s="178">
        <v>12.0</v>
      </c>
      <c r="I8" s="65"/>
      <c r="J8" s="93">
        <v>35.0</v>
      </c>
      <c r="K8" s="166" t="s">
        <v>1250</v>
      </c>
      <c r="L8" s="167">
        <v>0.3229166666666667</v>
      </c>
      <c r="M8" s="168">
        <v>0.4895833333333333</v>
      </c>
      <c r="N8" s="19"/>
      <c r="O8" s="178" t="s">
        <v>1252</v>
      </c>
      <c r="P8" s="169">
        <f t="shared" si="15"/>
        <v>46076</v>
      </c>
      <c r="Q8" s="170">
        <f t="shared" si="3"/>
        <v>46118</v>
      </c>
      <c r="R8" s="180"/>
      <c r="S8" s="12"/>
      <c r="T8" s="181"/>
      <c r="U8" s="181"/>
      <c r="V8" s="172" t="str">
        <f t="shared" si="4"/>
        <v> </v>
      </c>
      <c r="W8" s="172">
        <f t="shared" si="5"/>
        <v>5</v>
      </c>
      <c r="X8" s="173">
        <f t="shared" si="6"/>
        <v>7</v>
      </c>
      <c r="Y8" s="172">
        <f t="shared" si="7"/>
        <v>42</v>
      </c>
      <c r="Z8" s="174">
        <f t="shared" si="8"/>
        <v>0.1666666667</v>
      </c>
      <c r="AA8" s="174">
        <f t="shared" si="9"/>
        <v>0.003703703704</v>
      </c>
      <c r="AB8" s="173" t="str">
        <f t="shared" si="10"/>
        <v>20,322916666666667</v>
      </c>
      <c r="AC8" s="175" t="str">
        <f t="shared" si="11"/>
        <v> 5243VIS03  7:45-11:45  BĐ: 23/2/2026 KT: 6/4/2026</v>
      </c>
      <c r="AD8" s="175">
        <f t="shared" ref="AD8:AE8" si="17">P8</f>
        <v>46076</v>
      </c>
      <c r="AE8" s="175">
        <f t="shared" si="17"/>
        <v>46118</v>
      </c>
      <c r="AF8" s="182"/>
      <c r="AG8" s="182"/>
    </row>
    <row r="9" ht="18.75" customHeight="1">
      <c r="A9" s="163">
        <f>COUNTIF($S$3:S27,S9)</f>
        <v>3</v>
      </c>
      <c r="B9" s="163" t="str">
        <f>A9&amp;S9</f>
        <v>3Nguyễn Trương Thiên Phước</v>
      </c>
      <c r="C9" s="164" t="s">
        <v>1249</v>
      </c>
      <c r="D9" s="164" t="s">
        <v>894</v>
      </c>
      <c r="E9" s="164">
        <v>2024.0</v>
      </c>
      <c r="F9" s="164" t="s">
        <v>895</v>
      </c>
      <c r="G9" s="12"/>
      <c r="H9" s="164">
        <v>2.0</v>
      </c>
      <c r="I9" s="164"/>
      <c r="J9" s="164">
        <v>15.0</v>
      </c>
      <c r="K9" s="166" t="s">
        <v>1256</v>
      </c>
      <c r="L9" s="167"/>
      <c r="M9" s="168"/>
      <c r="N9" s="183" t="s">
        <v>1257</v>
      </c>
      <c r="O9" s="164" t="s">
        <v>1252</v>
      </c>
      <c r="P9" s="169" t="str">
        <f t="shared" ref="P9:P16" si="19">"05/01/2026"+(K9-2)</f>
        <v>#VALUE!</v>
      </c>
      <c r="Q9" s="170" t="str">
        <f t="shared" si="3"/>
        <v>#VALUE!</v>
      </c>
      <c r="R9" s="171"/>
      <c r="S9" s="165" t="s">
        <v>1253</v>
      </c>
      <c r="T9" s="164"/>
      <c r="U9" s="164"/>
      <c r="V9" s="172" t="str">
        <f t="shared" si="4"/>
        <v> </v>
      </c>
      <c r="W9" s="172">
        <f t="shared" si="5"/>
        <v>0</v>
      </c>
      <c r="X9" s="173" t="str">
        <f t="shared" si="6"/>
        <v>#DIV/0!</v>
      </c>
      <c r="Y9" s="172" t="str">
        <f t="shared" si="7"/>
        <v>#DIV/0!</v>
      </c>
      <c r="Z9" s="174">
        <f t="shared" si="8"/>
        <v>0</v>
      </c>
      <c r="AA9" s="174">
        <f t="shared" si="9"/>
        <v>0</v>
      </c>
      <c r="AB9" s="173" t="str">
        <f t="shared" si="10"/>
        <v>CNTự học</v>
      </c>
      <c r="AC9" s="175" t="str">
        <f t="shared" si="11"/>
        <v> 5243VIS01 Nguyễn Trương Thiên Phước -  BĐ: Ngày lỗi KT: Ngày lỗi</v>
      </c>
      <c r="AD9" s="175" t="str">
        <f t="shared" ref="AD9:AE9" si="18">P9</f>
        <v>#VALUE!</v>
      </c>
      <c r="AE9" s="175" t="str">
        <f t="shared" si="18"/>
        <v>#VALUE!</v>
      </c>
      <c r="AF9" s="176"/>
      <c r="AG9" s="176"/>
    </row>
    <row r="10" ht="18.75" customHeight="1">
      <c r="A10" s="177"/>
      <c r="B10" s="177"/>
      <c r="C10" s="178" t="s">
        <v>1249</v>
      </c>
      <c r="D10" s="179" t="s">
        <v>894</v>
      </c>
      <c r="E10" s="179">
        <v>2024.0</v>
      </c>
      <c r="F10" s="179" t="s">
        <v>903</v>
      </c>
      <c r="G10" s="12"/>
      <c r="H10" s="178">
        <v>20.0</v>
      </c>
      <c r="I10" s="65"/>
      <c r="J10" s="93">
        <v>15.0</v>
      </c>
      <c r="K10" s="166" t="s">
        <v>1256</v>
      </c>
      <c r="L10" s="167"/>
      <c r="M10" s="168"/>
      <c r="N10" s="12"/>
      <c r="O10" s="178" t="s">
        <v>1252</v>
      </c>
      <c r="P10" s="169" t="str">
        <f t="shared" si="19"/>
        <v>#VALUE!</v>
      </c>
      <c r="Q10" s="170" t="str">
        <f t="shared" si="3"/>
        <v>#VALUE!</v>
      </c>
      <c r="R10" s="180"/>
      <c r="S10" s="12"/>
      <c r="T10" s="181"/>
      <c r="U10" s="181"/>
      <c r="V10" s="172" t="str">
        <f t="shared" si="4"/>
        <v> </v>
      </c>
      <c r="W10" s="172">
        <f t="shared" si="5"/>
        <v>0</v>
      </c>
      <c r="X10" s="173" t="str">
        <f t="shared" si="6"/>
        <v>#DIV/0!</v>
      </c>
      <c r="Y10" s="172" t="str">
        <f t="shared" si="7"/>
        <v>#DIV/0!</v>
      </c>
      <c r="Z10" s="174">
        <f t="shared" si="8"/>
        <v>0</v>
      </c>
      <c r="AA10" s="174">
        <f t="shared" si="9"/>
        <v>0</v>
      </c>
      <c r="AB10" s="173" t="str">
        <f t="shared" si="10"/>
        <v>CN</v>
      </c>
      <c r="AC10" s="175" t="str">
        <f t="shared" si="11"/>
        <v> 5243VIS02  -  BĐ: Ngày lỗi KT: Ngày lỗi</v>
      </c>
      <c r="AD10" s="175" t="str">
        <f t="shared" ref="AD10:AE10" si="20">P10</f>
        <v>#VALUE!</v>
      </c>
      <c r="AE10" s="175" t="str">
        <f t="shared" si="20"/>
        <v>#VALUE!</v>
      </c>
      <c r="AF10" s="182"/>
      <c r="AG10" s="182"/>
    </row>
    <row r="11" ht="18.75" customHeight="1">
      <c r="A11" s="177"/>
      <c r="B11" s="177"/>
      <c r="C11" s="178" t="s">
        <v>1249</v>
      </c>
      <c r="D11" s="179" t="s">
        <v>894</v>
      </c>
      <c r="E11" s="179">
        <v>2024.0</v>
      </c>
      <c r="F11" s="179" t="s">
        <v>905</v>
      </c>
      <c r="G11" s="19"/>
      <c r="H11" s="178">
        <v>12.0</v>
      </c>
      <c r="I11" s="65"/>
      <c r="J11" s="93">
        <v>15.0</v>
      </c>
      <c r="K11" s="166" t="s">
        <v>1256</v>
      </c>
      <c r="L11" s="167"/>
      <c r="M11" s="168"/>
      <c r="N11" s="19"/>
      <c r="O11" s="178" t="s">
        <v>1252</v>
      </c>
      <c r="P11" s="169" t="str">
        <f t="shared" si="19"/>
        <v>#VALUE!</v>
      </c>
      <c r="Q11" s="170" t="str">
        <f t="shared" si="3"/>
        <v>#VALUE!</v>
      </c>
      <c r="R11" s="180"/>
      <c r="S11" s="12"/>
      <c r="T11" s="181"/>
      <c r="U11" s="181"/>
      <c r="V11" s="172" t="str">
        <f t="shared" si="4"/>
        <v> </v>
      </c>
      <c r="W11" s="172">
        <f t="shared" si="5"/>
        <v>0</v>
      </c>
      <c r="X11" s="173" t="str">
        <f t="shared" si="6"/>
        <v>#DIV/0!</v>
      </c>
      <c r="Y11" s="172" t="str">
        <f t="shared" si="7"/>
        <v>#DIV/0!</v>
      </c>
      <c r="Z11" s="174">
        <f t="shared" si="8"/>
        <v>0</v>
      </c>
      <c r="AA11" s="174">
        <f t="shared" si="9"/>
        <v>0</v>
      </c>
      <c r="AB11" s="173" t="str">
        <f t="shared" si="10"/>
        <v>CN</v>
      </c>
      <c r="AC11" s="175" t="str">
        <f t="shared" si="11"/>
        <v> 5243VIS03  -  BĐ: Ngày lỗi KT: Ngày lỗi</v>
      </c>
      <c r="AD11" s="175" t="str">
        <f t="shared" ref="AD11:AE11" si="21">P11</f>
        <v>#VALUE!</v>
      </c>
      <c r="AE11" s="175" t="str">
        <f t="shared" si="21"/>
        <v>#VALUE!</v>
      </c>
      <c r="AF11" s="182"/>
      <c r="AG11" s="182"/>
    </row>
    <row r="12" ht="18.75" customHeight="1">
      <c r="A12" s="184">
        <f>COUNTIF($S$3:S12,S12)</f>
        <v>1</v>
      </c>
      <c r="B12" s="184" t="str">
        <f>A12&amp;S12</f>
        <v>1Nguyễn Minh Hiến</v>
      </c>
      <c r="C12" s="164" t="s">
        <v>1249</v>
      </c>
      <c r="D12" s="164" t="s">
        <v>894</v>
      </c>
      <c r="E12" s="164">
        <v>2024.0</v>
      </c>
      <c r="F12" s="164" t="s">
        <v>895</v>
      </c>
      <c r="G12" s="165" t="s">
        <v>899</v>
      </c>
      <c r="H12" s="99">
        <v>2.0</v>
      </c>
      <c r="I12" s="99"/>
      <c r="J12" s="164">
        <v>25.0</v>
      </c>
      <c r="K12" s="185" t="s">
        <v>1258</v>
      </c>
      <c r="L12" s="167">
        <v>0.3229166666666667</v>
      </c>
      <c r="M12" s="168">
        <v>0.4895833333333333</v>
      </c>
      <c r="N12" s="165" t="s">
        <v>1259</v>
      </c>
      <c r="O12" s="164" t="s">
        <v>1252</v>
      </c>
      <c r="P12" s="169">
        <f t="shared" si="19"/>
        <v>46028</v>
      </c>
      <c r="Q12" s="170">
        <f t="shared" si="3"/>
        <v>46056</v>
      </c>
      <c r="R12" s="181"/>
      <c r="S12" s="165" t="s">
        <v>69</v>
      </c>
      <c r="T12" s="186" t="s">
        <v>1260</v>
      </c>
      <c r="U12" s="99"/>
      <c r="V12" s="172" t="str">
        <f t="shared" si="4"/>
        <v> </v>
      </c>
      <c r="W12" s="172">
        <f t="shared" si="5"/>
        <v>5</v>
      </c>
      <c r="X12" s="173">
        <f t="shared" si="6"/>
        <v>5</v>
      </c>
      <c r="Y12" s="172">
        <f t="shared" si="7"/>
        <v>28</v>
      </c>
      <c r="Z12" s="174">
        <f t="shared" si="8"/>
        <v>0.1666666667</v>
      </c>
      <c r="AA12" s="174">
        <f t="shared" si="9"/>
        <v>0.003703703704</v>
      </c>
      <c r="AB12" s="173" t="str">
        <f t="shared" si="10"/>
        <v>30,322916666666667Google Meet01</v>
      </c>
      <c r="AC12" s="175" t="str">
        <f t="shared" si="11"/>
        <v>Dự án mẫu 5243VIS01 Nguyễn Minh Hiến 7:45-11:45  BĐ: 6/1/2026 KT: 3/2/2026</v>
      </c>
      <c r="AD12" s="175">
        <f t="shared" ref="AD12:AE12" si="22">P12</f>
        <v>46028</v>
      </c>
      <c r="AE12" s="175">
        <f t="shared" si="22"/>
        <v>46056</v>
      </c>
      <c r="AF12" s="187"/>
      <c r="AG12" s="187"/>
    </row>
    <row r="13" ht="18.75" customHeight="1">
      <c r="A13" s="177"/>
      <c r="B13" s="177"/>
      <c r="C13" s="178" t="s">
        <v>1249</v>
      </c>
      <c r="D13" s="179" t="s">
        <v>894</v>
      </c>
      <c r="E13" s="179">
        <v>2024.0</v>
      </c>
      <c r="F13" s="179" t="s">
        <v>903</v>
      </c>
      <c r="G13" s="12"/>
      <c r="H13" s="178">
        <v>20.0</v>
      </c>
      <c r="I13" s="181"/>
      <c r="J13" s="93">
        <v>25.0</v>
      </c>
      <c r="K13" s="185" t="s">
        <v>1258</v>
      </c>
      <c r="L13" s="167">
        <v>0.3229166666666667</v>
      </c>
      <c r="M13" s="168">
        <v>0.4895833333333333</v>
      </c>
      <c r="N13" s="12"/>
      <c r="O13" s="178" t="s">
        <v>1252</v>
      </c>
      <c r="P13" s="169">
        <f t="shared" si="19"/>
        <v>46028</v>
      </c>
      <c r="Q13" s="170">
        <f t="shared" si="3"/>
        <v>46056</v>
      </c>
      <c r="R13" s="180"/>
      <c r="S13" s="12"/>
      <c r="T13" s="12"/>
      <c r="U13" s="181"/>
      <c r="V13" s="172" t="str">
        <f t="shared" si="4"/>
        <v> </v>
      </c>
      <c r="W13" s="172">
        <f t="shared" si="5"/>
        <v>5</v>
      </c>
      <c r="X13" s="173">
        <f t="shared" si="6"/>
        <v>5</v>
      </c>
      <c r="Y13" s="172">
        <f t="shared" si="7"/>
        <v>28</v>
      </c>
      <c r="Z13" s="174">
        <f t="shared" si="8"/>
        <v>0.1666666667</v>
      </c>
      <c r="AA13" s="174">
        <f t="shared" si="9"/>
        <v>0.003703703704</v>
      </c>
      <c r="AB13" s="173" t="str">
        <f t="shared" si="10"/>
        <v>30,322916666666667</v>
      </c>
      <c r="AC13" s="175" t="str">
        <f t="shared" si="11"/>
        <v> 5243VIS02  7:45-11:45  BĐ: 6/1/2026 KT: 3/2/2026</v>
      </c>
      <c r="AD13" s="175">
        <f t="shared" ref="AD13:AE13" si="23">P13</f>
        <v>46028</v>
      </c>
      <c r="AE13" s="175">
        <f t="shared" si="23"/>
        <v>46056</v>
      </c>
      <c r="AF13" s="182"/>
      <c r="AG13" s="182"/>
    </row>
    <row r="14" ht="18.75" customHeight="1">
      <c r="A14" s="177"/>
      <c r="B14" s="177"/>
      <c r="C14" s="178" t="s">
        <v>1249</v>
      </c>
      <c r="D14" s="179" t="s">
        <v>894</v>
      </c>
      <c r="E14" s="179">
        <v>2024.0</v>
      </c>
      <c r="F14" s="179" t="s">
        <v>905</v>
      </c>
      <c r="G14" s="12"/>
      <c r="H14" s="178">
        <v>12.0</v>
      </c>
      <c r="I14" s="181"/>
      <c r="J14" s="93">
        <v>25.0</v>
      </c>
      <c r="K14" s="185" t="s">
        <v>1258</v>
      </c>
      <c r="L14" s="167">
        <v>0.3229166666666667</v>
      </c>
      <c r="M14" s="168">
        <v>0.4895833333333333</v>
      </c>
      <c r="N14" s="12"/>
      <c r="O14" s="178" t="s">
        <v>1252</v>
      </c>
      <c r="P14" s="169">
        <f t="shared" si="19"/>
        <v>46028</v>
      </c>
      <c r="Q14" s="170">
        <f t="shared" si="3"/>
        <v>46056</v>
      </c>
      <c r="R14" s="180"/>
      <c r="S14" s="12"/>
      <c r="T14" s="12"/>
      <c r="U14" s="181"/>
      <c r="V14" s="172" t="str">
        <f t="shared" si="4"/>
        <v> </v>
      </c>
      <c r="W14" s="172">
        <f t="shared" si="5"/>
        <v>5</v>
      </c>
      <c r="X14" s="173">
        <f t="shared" si="6"/>
        <v>5</v>
      </c>
      <c r="Y14" s="172">
        <f t="shared" si="7"/>
        <v>28</v>
      </c>
      <c r="Z14" s="174">
        <f t="shared" si="8"/>
        <v>0.1666666667</v>
      </c>
      <c r="AA14" s="174">
        <f t="shared" si="9"/>
        <v>0.003703703704</v>
      </c>
      <c r="AB14" s="173" t="str">
        <f t="shared" si="10"/>
        <v>30,322916666666667</v>
      </c>
      <c r="AC14" s="175" t="str">
        <f t="shared" si="11"/>
        <v> 5243VIS03  7:45-11:45  BĐ: 6/1/2026 KT: 3/2/2026</v>
      </c>
      <c r="AD14" s="175">
        <f t="shared" ref="AD14:AE14" si="24">P14</f>
        <v>46028</v>
      </c>
      <c r="AE14" s="175">
        <f t="shared" si="24"/>
        <v>46056</v>
      </c>
      <c r="AF14" s="182"/>
      <c r="AG14" s="182"/>
    </row>
    <row r="15" ht="18.75" customHeight="1">
      <c r="A15" s="184">
        <f>COUNTIF($S$3:S15,S15)</f>
        <v>0</v>
      </c>
      <c r="B15" s="184" t="str">
        <f>A15&amp;S15</f>
        <v>0</v>
      </c>
      <c r="C15" s="164" t="s">
        <v>1249</v>
      </c>
      <c r="D15" s="164" t="s">
        <v>894</v>
      </c>
      <c r="E15" s="164">
        <v>2024.0</v>
      </c>
      <c r="F15" s="164" t="s">
        <v>902</v>
      </c>
      <c r="G15" s="12"/>
      <c r="H15" s="188">
        <v>1.0</v>
      </c>
      <c r="I15" s="99"/>
      <c r="J15" s="164">
        <v>25.0</v>
      </c>
      <c r="K15" s="185" t="s">
        <v>1258</v>
      </c>
      <c r="L15" s="189">
        <v>0.3229166666666667</v>
      </c>
      <c r="M15" s="190">
        <v>0.4895833333333333</v>
      </c>
      <c r="N15" s="12"/>
      <c r="O15" s="164" t="s">
        <v>1261</v>
      </c>
      <c r="P15" s="169">
        <f t="shared" si="19"/>
        <v>46028</v>
      </c>
      <c r="Q15" s="170">
        <f t="shared" si="3"/>
        <v>46056</v>
      </c>
      <c r="R15" s="181"/>
      <c r="S15" s="12"/>
      <c r="T15" s="12"/>
      <c r="U15" s="99"/>
      <c r="V15" s="172" t="str">
        <f t="shared" si="4"/>
        <v> </v>
      </c>
      <c r="W15" s="172">
        <f t="shared" si="5"/>
        <v>5</v>
      </c>
      <c r="X15" s="173">
        <f t="shared" si="6"/>
        <v>5</v>
      </c>
      <c r="Y15" s="172">
        <f t="shared" si="7"/>
        <v>28</v>
      </c>
      <c r="Z15" s="174">
        <f t="shared" si="8"/>
        <v>0.1666666667</v>
      </c>
      <c r="AA15" s="174">
        <f t="shared" si="9"/>
        <v>0.003703703704</v>
      </c>
      <c r="AB15" s="173" t="str">
        <f t="shared" si="10"/>
        <v>30,322916666666667</v>
      </c>
      <c r="AC15" s="175" t="str">
        <f t="shared" si="11"/>
        <v> 5243VIS01G  7:45-11:45  BĐ: 6/1/2026 KT: 3/2/2026</v>
      </c>
      <c r="AD15" s="175">
        <f t="shared" ref="AD15:AE15" si="25">P15</f>
        <v>46028</v>
      </c>
      <c r="AE15" s="175">
        <f t="shared" si="25"/>
        <v>46056</v>
      </c>
      <c r="AF15" s="187"/>
      <c r="AG15" s="187"/>
    </row>
    <row r="16" ht="18.75" customHeight="1">
      <c r="A16" s="184"/>
      <c r="B16" s="184"/>
      <c r="C16" s="164" t="s">
        <v>1249</v>
      </c>
      <c r="D16" s="165" t="s">
        <v>894</v>
      </c>
      <c r="E16" s="165">
        <v>2024.0</v>
      </c>
      <c r="F16" s="165" t="s">
        <v>904</v>
      </c>
      <c r="G16" s="12"/>
      <c r="H16" s="188">
        <v>6.0</v>
      </c>
      <c r="I16" s="99"/>
      <c r="J16" s="99">
        <v>25.0</v>
      </c>
      <c r="K16" s="185" t="s">
        <v>1258</v>
      </c>
      <c r="L16" s="189">
        <v>0.3229166666666667</v>
      </c>
      <c r="M16" s="190">
        <v>0.4895833333333333</v>
      </c>
      <c r="N16" s="19"/>
      <c r="O16" s="164" t="s">
        <v>1261</v>
      </c>
      <c r="P16" s="169">
        <f t="shared" si="19"/>
        <v>46028</v>
      </c>
      <c r="Q16" s="170">
        <f t="shared" si="3"/>
        <v>46056</v>
      </c>
      <c r="R16" s="181"/>
      <c r="S16" s="12"/>
      <c r="T16" s="12"/>
      <c r="U16" s="99"/>
      <c r="V16" s="172" t="str">
        <f t="shared" si="4"/>
        <v> </v>
      </c>
      <c r="W16" s="172">
        <f t="shared" si="5"/>
        <v>5</v>
      </c>
      <c r="X16" s="173">
        <f t="shared" si="6"/>
        <v>5</v>
      </c>
      <c r="Y16" s="172">
        <f t="shared" si="7"/>
        <v>28</v>
      </c>
      <c r="Z16" s="174">
        <f t="shared" si="8"/>
        <v>0.1666666667</v>
      </c>
      <c r="AA16" s="174">
        <f t="shared" si="9"/>
        <v>0.003703703704</v>
      </c>
      <c r="AB16" s="173" t="str">
        <f t="shared" si="10"/>
        <v>30,322916666666667</v>
      </c>
      <c r="AC16" s="175" t="str">
        <f t="shared" si="11"/>
        <v> 5243VIS02G  7:45-11:45  BĐ: 6/1/2026 KT: 3/2/2026</v>
      </c>
      <c r="AD16" s="175">
        <f t="shared" ref="AD16:AE16" si="26">P16</f>
        <v>46028</v>
      </c>
      <c r="AE16" s="175">
        <f t="shared" si="26"/>
        <v>46056</v>
      </c>
      <c r="AF16" s="187"/>
      <c r="AG16" s="187"/>
    </row>
    <row r="17" ht="18.75" customHeight="1">
      <c r="A17" s="184">
        <f>COUNTIF($S$3:S17,S17)</f>
        <v>2</v>
      </c>
      <c r="B17" s="184" t="str">
        <f>A17&amp;S17</f>
        <v>2Nguyễn Minh Hiến</v>
      </c>
      <c r="C17" s="164" t="s">
        <v>1249</v>
      </c>
      <c r="D17" s="164" t="s">
        <v>894</v>
      </c>
      <c r="E17" s="164">
        <v>2024.0</v>
      </c>
      <c r="F17" s="164" t="s">
        <v>895</v>
      </c>
      <c r="G17" s="12"/>
      <c r="H17" s="99">
        <v>2.0</v>
      </c>
      <c r="I17" s="99"/>
      <c r="J17" s="164">
        <v>35.0</v>
      </c>
      <c r="K17" s="185" t="s">
        <v>1258</v>
      </c>
      <c r="L17" s="167">
        <v>0.3229166666666667</v>
      </c>
      <c r="M17" s="168">
        <v>0.4895833333333333</v>
      </c>
      <c r="N17" s="165" t="s">
        <v>1259</v>
      </c>
      <c r="O17" s="164" t="s">
        <v>1252</v>
      </c>
      <c r="P17" s="169">
        <f t="shared" ref="P17:P21" si="28">"23/02/2026"+(K17-2)</f>
        <v>46077</v>
      </c>
      <c r="Q17" s="170">
        <f t="shared" si="3"/>
        <v>46119</v>
      </c>
      <c r="R17" s="181"/>
      <c r="S17" s="165" t="s">
        <v>69</v>
      </c>
      <c r="T17" s="12"/>
      <c r="U17" s="99"/>
      <c r="V17" s="172" t="str">
        <f t="shared" si="4"/>
        <v> </v>
      </c>
      <c r="W17" s="172">
        <f t="shared" si="5"/>
        <v>5</v>
      </c>
      <c r="X17" s="173">
        <f t="shared" si="6"/>
        <v>7</v>
      </c>
      <c r="Y17" s="172">
        <f t="shared" si="7"/>
        <v>42</v>
      </c>
      <c r="Z17" s="174">
        <f t="shared" si="8"/>
        <v>0.1666666667</v>
      </c>
      <c r="AA17" s="174">
        <f t="shared" si="9"/>
        <v>0.003703703704</v>
      </c>
      <c r="AB17" s="173" t="str">
        <f t="shared" si="10"/>
        <v>30,322916666666667Google Meet01</v>
      </c>
      <c r="AC17" s="175" t="str">
        <f t="shared" si="11"/>
        <v> 5243VIS01 Nguyễn Minh Hiến 7:45-11:45  BĐ: 24/2/2026 KT: 7/4/2026</v>
      </c>
      <c r="AD17" s="175">
        <f t="shared" ref="AD17:AE17" si="27">P17</f>
        <v>46077</v>
      </c>
      <c r="AE17" s="175">
        <f t="shared" si="27"/>
        <v>46119</v>
      </c>
      <c r="AF17" s="187"/>
      <c r="AG17" s="187"/>
    </row>
    <row r="18" ht="18.75" customHeight="1">
      <c r="A18" s="177"/>
      <c r="B18" s="177"/>
      <c r="C18" s="178" t="s">
        <v>1249</v>
      </c>
      <c r="D18" s="179" t="s">
        <v>894</v>
      </c>
      <c r="E18" s="179">
        <v>2024.0</v>
      </c>
      <c r="F18" s="179" t="s">
        <v>903</v>
      </c>
      <c r="G18" s="12"/>
      <c r="H18" s="178">
        <v>20.0</v>
      </c>
      <c r="I18" s="181"/>
      <c r="J18" s="93">
        <v>35.0</v>
      </c>
      <c r="K18" s="185" t="s">
        <v>1258</v>
      </c>
      <c r="L18" s="167">
        <v>0.3229166666666667</v>
      </c>
      <c r="M18" s="168">
        <v>0.4895833333333333</v>
      </c>
      <c r="N18" s="12"/>
      <c r="O18" s="178" t="s">
        <v>1252</v>
      </c>
      <c r="P18" s="169">
        <f t="shared" si="28"/>
        <v>46077</v>
      </c>
      <c r="Q18" s="170">
        <f t="shared" si="3"/>
        <v>46119</v>
      </c>
      <c r="R18" s="180"/>
      <c r="S18" s="12"/>
      <c r="T18" s="12"/>
      <c r="U18" s="181"/>
      <c r="V18" s="172" t="str">
        <f t="shared" si="4"/>
        <v> </v>
      </c>
      <c r="W18" s="172">
        <f t="shared" si="5"/>
        <v>5</v>
      </c>
      <c r="X18" s="173">
        <f t="shared" si="6"/>
        <v>7</v>
      </c>
      <c r="Y18" s="172">
        <f t="shared" si="7"/>
        <v>42</v>
      </c>
      <c r="Z18" s="174">
        <f t="shared" si="8"/>
        <v>0.1666666667</v>
      </c>
      <c r="AA18" s="174">
        <f t="shared" si="9"/>
        <v>0.003703703704</v>
      </c>
      <c r="AB18" s="173" t="str">
        <f t="shared" si="10"/>
        <v>30,322916666666667</v>
      </c>
      <c r="AC18" s="175" t="str">
        <f t="shared" si="11"/>
        <v> 5243VIS02  7:45-11:45  BĐ: 24/2/2026 KT: 7/4/2026</v>
      </c>
      <c r="AD18" s="175">
        <f t="shared" ref="AD18:AE18" si="29">P18</f>
        <v>46077</v>
      </c>
      <c r="AE18" s="175">
        <f t="shared" si="29"/>
        <v>46119</v>
      </c>
      <c r="AF18" s="182"/>
      <c r="AG18" s="182"/>
    </row>
    <row r="19" ht="18.75" customHeight="1">
      <c r="A19" s="177"/>
      <c r="B19" s="177"/>
      <c r="C19" s="178" t="s">
        <v>1249</v>
      </c>
      <c r="D19" s="179" t="s">
        <v>894</v>
      </c>
      <c r="E19" s="179">
        <v>2024.0</v>
      </c>
      <c r="F19" s="179" t="s">
        <v>905</v>
      </c>
      <c r="G19" s="12"/>
      <c r="H19" s="178">
        <v>12.0</v>
      </c>
      <c r="I19" s="181"/>
      <c r="J19" s="93">
        <v>35.0</v>
      </c>
      <c r="K19" s="185" t="s">
        <v>1258</v>
      </c>
      <c r="L19" s="167">
        <v>0.3229166666666667</v>
      </c>
      <c r="M19" s="168">
        <v>0.4895833333333333</v>
      </c>
      <c r="N19" s="12"/>
      <c r="O19" s="178" t="s">
        <v>1252</v>
      </c>
      <c r="P19" s="169">
        <f t="shared" si="28"/>
        <v>46077</v>
      </c>
      <c r="Q19" s="170">
        <f t="shared" si="3"/>
        <v>46119</v>
      </c>
      <c r="R19" s="180"/>
      <c r="S19" s="12"/>
      <c r="T19" s="12"/>
      <c r="U19" s="181"/>
      <c r="V19" s="172" t="str">
        <f t="shared" si="4"/>
        <v> </v>
      </c>
      <c r="W19" s="172">
        <f t="shared" si="5"/>
        <v>5</v>
      </c>
      <c r="X19" s="173">
        <f t="shared" si="6"/>
        <v>7</v>
      </c>
      <c r="Y19" s="172">
        <f t="shared" si="7"/>
        <v>42</v>
      </c>
      <c r="Z19" s="174">
        <f t="shared" si="8"/>
        <v>0.1666666667</v>
      </c>
      <c r="AA19" s="174">
        <f t="shared" si="9"/>
        <v>0.003703703704</v>
      </c>
      <c r="AB19" s="173" t="str">
        <f t="shared" si="10"/>
        <v>30,322916666666667</v>
      </c>
      <c r="AC19" s="175" t="str">
        <f t="shared" si="11"/>
        <v> 5243VIS03  7:45-11:45  BĐ: 24/2/2026 KT: 7/4/2026</v>
      </c>
      <c r="AD19" s="175">
        <f t="shared" ref="AD19:AE19" si="30">P19</f>
        <v>46077</v>
      </c>
      <c r="AE19" s="175">
        <f t="shared" si="30"/>
        <v>46119</v>
      </c>
      <c r="AF19" s="182"/>
      <c r="AG19" s="182"/>
    </row>
    <row r="20" ht="18.75" customHeight="1">
      <c r="A20" s="184">
        <f>COUNTIF($S$3:S20,S20)</f>
        <v>0</v>
      </c>
      <c r="B20" s="184" t="str">
        <f>A20&amp;S20</f>
        <v>0</v>
      </c>
      <c r="C20" s="164" t="s">
        <v>1249</v>
      </c>
      <c r="D20" s="164" t="s">
        <v>894</v>
      </c>
      <c r="E20" s="164">
        <v>2024.0</v>
      </c>
      <c r="F20" s="164" t="s">
        <v>902</v>
      </c>
      <c r="G20" s="12"/>
      <c r="H20" s="188">
        <v>1.0</v>
      </c>
      <c r="I20" s="99"/>
      <c r="J20" s="164">
        <v>25.0</v>
      </c>
      <c r="K20" s="185" t="s">
        <v>1258</v>
      </c>
      <c r="L20" s="189">
        <v>0.3229166666666667</v>
      </c>
      <c r="M20" s="190">
        <v>0.4895833333333333</v>
      </c>
      <c r="N20" s="12"/>
      <c r="O20" s="164" t="s">
        <v>1261</v>
      </c>
      <c r="P20" s="169">
        <f t="shared" si="28"/>
        <v>46077</v>
      </c>
      <c r="Q20" s="170">
        <f t="shared" si="3"/>
        <v>46105</v>
      </c>
      <c r="R20" s="181"/>
      <c r="S20" s="12"/>
      <c r="T20" s="12"/>
      <c r="U20" s="99"/>
      <c r="V20" s="172" t="str">
        <f t="shared" si="4"/>
        <v> </v>
      </c>
      <c r="W20" s="172">
        <f t="shared" si="5"/>
        <v>5</v>
      </c>
      <c r="X20" s="173">
        <f t="shared" si="6"/>
        <v>5</v>
      </c>
      <c r="Y20" s="172">
        <f t="shared" si="7"/>
        <v>28</v>
      </c>
      <c r="Z20" s="174">
        <f t="shared" si="8"/>
        <v>0.1666666667</v>
      </c>
      <c r="AA20" s="174">
        <f t="shared" si="9"/>
        <v>0.003703703704</v>
      </c>
      <c r="AB20" s="173" t="str">
        <f t="shared" si="10"/>
        <v>30,322916666666667</v>
      </c>
      <c r="AC20" s="175" t="str">
        <f t="shared" si="11"/>
        <v> 5243VIS01G  7:45-11:45  BĐ: 24/2/2026 KT: 24/3/2026</v>
      </c>
      <c r="AD20" s="175">
        <f t="shared" ref="AD20:AE20" si="31">P20</f>
        <v>46077</v>
      </c>
      <c r="AE20" s="175">
        <f t="shared" si="31"/>
        <v>46105</v>
      </c>
      <c r="AF20" s="187"/>
      <c r="AG20" s="187"/>
    </row>
    <row r="21" ht="18.75" customHeight="1">
      <c r="A21" s="184"/>
      <c r="B21" s="184"/>
      <c r="C21" s="164" t="s">
        <v>1249</v>
      </c>
      <c r="D21" s="165" t="s">
        <v>894</v>
      </c>
      <c r="E21" s="165">
        <v>2024.0</v>
      </c>
      <c r="F21" s="165" t="s">
        <v>904</v>
      </c>
      <c r="G21" s="12"/>
      <c r="H21" s="188">
        <v>6.0</v>
      </c>
      <c r="I21" s="99"/>
      <c r="J21" s="99">
        <v>25.0</v>
      </c>
      <c r="K21" s="185" t="s">
        <v>1258</v>
      </c>
      <c r="L21" s="189">
        <v>0.3229166666666667</v>
      </c>
      <c r="M21" s="190">
        <v>0.4895833333333333</v>
      </c>
      <c r="N21" s="19"/>
      <c r="O21" s="164" t="s">
        <v>1261</v>
      </c>
      <c r="P21" s="169">
        <f t="shared" si="28"/>
        <v>46077</v>
      </c>
      <c r="Q21" s="170">
        <f t="shared" si="3"/>
        <v>46105</v>
      </c>
      <c r="R21" s="181"/>
      <c r="S21" s="12"/>
      <c r="T21" s="12"/>
      <c r="U21" s="99"/>
      <c r="V21" s="172" t="str">
        <f t="shared" si="4"/>
        <v> </v>
      </c>
      <c r="W21" s="172">
        <f t="shared" si="5"/>
        <v>5</v>
      </c>
      <c r="X21" s="173">
        <f t="shared" si="6"/>
        <v>5</v>
      </c>
      <c r="Y21" s="172">
        <f t="shared" si="7"/>
        <v>28</v>
      </c>
      <c r="Z21" s="174">
        <f t="shared" si="8"/>
        <v>0.1666666667</v>
      </c>
      <c r="AA21" s="174">
        <f t="shared" si="9"/>
        <v>0.003703703704</v>
      </c>
      <c r="AB21" s="173" t="str">
        <f t="shared" si="10"/>
        <v>30,322916666666667</v>
      </c>
      <c r="AC21" s="175" t="str">
        <f t="shared" si="11"/>
        <v> 5243VIS02G  7:45-11:45  BĐ: 24/2/2026 KT: 24/3/2026</v>
      </c>
      <c r="AD21" s="175">
        <f t="shared" ref="AD21:AE21" si="32">P21</f>
        <v>46077</v>
      </c>
      <c r="AE21" s="175">
        <f t="shared" si="32"/>
        <v>46105</v>
      </c>
      <c r="AF21" s="187"/>
      <c r="AG21" s="187"/>
    </row>
    <row r="22" ht="18.75" customHeight="1">
      <c r="A22" s="184">
        <f>COUNTIF($S$3:S22,S22)</f>
        <v>3</v>
      </c>
      <c r="B22" s="184" t="str">
        <f>A22&amp;S22</f>
        <v>3Nguyễn Minh Hiến</v>
      </c>
      <c r="C22" s="164" t="s">
        <v>1249</v>
      </c>
      <c r="D22" s="164" t="s">
        <v>894</v>
      </c>
      <c r="E22" s="164">
        <v>2024.0</v>
      </c>
      <c r="F22" s="164" t="s">
        <v>895</v>
      </c>
      <c r="G22" s="12"/>
      <c r="H22" s="99">
        <v>2.0</v>
      </c>
      <c r="I22" s="99"/>
      <c r="J22" s="93">
        <v>15.0</v>
      </c>
      <c r="K22" s="185" t="s">
        <v>1256</v>
      </c>
      <c r="L22" s="191"/>
      <c r="M22" s="192"/>
      <c r="N22" s="183" t="s">
        <v>1257</v>
      </c>
      <c r="O22" s="164" t="s">
        <v>1252</v>
      </c>
      <c r="P22" s="169" t="str">
        <f t="shared" ref="P22:P29" si="34">"05/01/2026"+(K22-2)</f>
        <v>#VALUE!</v>
      </c>
      <c r="Q22" s="170" t="str">
        <f t="shared" si="3"/>
        <v>#VALUE!</v>
      </c>
      <c r="R22" s="181"/>
      <c r="S22" s="165" t="s">
        <v>69</v>
      </c>
      <c r="T22" s="12"/>
      <c r="U22" s="99"/>
      <c r="V22" s="172" t="str">
        <f t="shared" si="4"/>
        <v> </v>
      </c>
      <c r="W22" s="172">
        <f t="shared" si="5"/>
        <v>0</v>
      </c>
      <c r="X22" s="173" t="str">
        <f t="shared" si="6"/>
        <v>#DIV/0!</v>
      </c>
      <c r="Y22" s="172" t="str">
        <f t="shared" si="7"/>
        <v>#DIV/0!</v>
      </c>
      <c r="Z22" s="174">
        <f t="shared" si="8"/>
        <v>0</v>
      </c>
      <c r="AA22" s="174">
        <f t="shared" si="9"/>
        <v>0</v>
      </c>
      <c r="AB22" s="173" t="str">
        <f t="shared" si="10"/>
        <v>CNTự học</v>
      </c>
      <c r="AC22" s="175" t="str">
        <f t="shared" si="11"/>
        <v> 5243VIS01 Nguyễn Minh Hiến -  BĐ: Ngày lỗi KT: Ngày lỗi</v>
      </c>
      <c r="AD22" s="175" t="str">
        <f t="shared" ref="AD22:AE22" si="33">P22</f>
        <v>#VALUE!</v>
      </c>
      <c r="AE22" s="175" t="str">
        <f t="shared" si="33"/>
        <v>#VALUE!</v>
      </c>
      <c r="AF22" s="187"/>
      <c r="AG22" s="187"/>
    </row>
    <row r="23" ht="18.75" customHeight="1">
      <c r="A23" s="177"/>
      <c r="B23" s="177"/>
      <c r="C23" s="178" t="s">
        <v>1249</v>
      </c>
      <c r="D23" s="179" t="s">
        <v>894</v>
      </c>
      <c r="E23" s="179">
        <v>2024.0</v>
      </c>
      <c r="F23" s="179" t="s">
        <v>903</v>
      </c>
      <c r="G23" s="12"/>
      <c r="H23" s="178">
        <v>20.0</v>
      </c>
      <c r="I23" s="181"/>
      <c r="J23" s="93">
        <v>15.0</v>
      </c>
      <c r="K23" s="185" t="s">
        <v>1256</v>
      </c>
      <c r="L23" s="189"/>
      <c r="M23" s="190"/>
      <c r="N23" s="12"/>
      <c r="O23" s="178" t="s">
        <v>1252</v>
      </c>
      <c r="P23" s="169" t="str">
        <f t="shared" si="34"/>
        <v>#VALUE!</v>
      </c>
      <c r="Q23" s="170" t="str">
        <f t="shared" si="3"/>
        <v>#VALUE!</v>
      </c>
      <c r="R23" s="180"/>
      <c r="S23" s="12"/>
      <c r="T23" s="12"/>
      <c r="U23" s="181"/>
      <c r="V23" s="172" t="str">
        <f t="shared" si="4"/>
        <v> </v>
      </c>
      <c r="W23" s="172">
        <f t="shared" si="5"/>
        <v>0</v>
      </c>
      <c r="X23" s="173" t="str">
        <f t="shared" si="6"/>
        <v>#DIV/0!</v>
      </c>
      <c r="Y23" s="172" t="str">
        <f t="shared" si="7"/>
        <v>#DIV/0!</v>
      </c>
      <c r="Z23" s="174">
        <f t="shared" si="8"/>
        <v>0</v>
      </c>
      <c r="AA23" s="174">
        <f t="shared" si="9"/>
        <v>0</v>
      </c>
      <c r="AB23" s="173" t="str">
        <f t="shared" si="10"/>
        <v>CN</v>
      </c>
      <c r="AC23" s="175" t="str">
        <f t="shared" si="11"/>
        <v> 5243VIS02  -  BĐ: Ngày lỗi KT: Ngày lỗi</v>
      </c>
      <c r="AD23" s="175" t="str">
        <f t="shared" ref="AD23:AE23" si="35">P23</f>
        <v>#VALUE!</v>
      </c>
      <c r="AE23" s="175" t="str">
        <f t="shared" si="35"/>
        <v>#VALUE!</v>
      </c>
      <c r="AF23" s="182"/>
      <c r="AG23" s="182"/>
    </row>
    <row r="24" ht="18.75" customHeight="1">
      <c r="A24" s="177"/>
      <c r="B24" s="177"/>
      <c r="C24" s="178" t="s">
        <v>1249</v>
      </c>
      <c r="D24" s="179" t="s">
        <v>894</v>
      </c>
      <c r="E24" s="179">
        <v>2024.0</v>
      </c>
      <c r="F24" s="179" t="s">
        <v>905</v>
      </c>
      <c r="G24" s="12"/>
      <c r="H24" s="178">
        <v>12.0</v>
      </c>
      <c r="I24" s="181"/>
      <c r="J24" s="93">
        <v>15.0</v>
      </c>
      <c r="K24" s="185" t="s">
        <v>1256</v>
      </c>
      <c r="L24" s="189"/>
      <c r="M24" s="190"/>
      <c r="N24" s="12"/>
      <c r="O24" s="178" t="s">
        <v>1252</v>
      </c>
      <c r="P24" s="169" t="str">
        <f t="shared" si="34"/>
        <v>#VALUE!</v>
      </c>
      <c r="Q24" s="170" t="str">
        <f t="shared" si="3"/>
        <v>#VALUE!</v>
      </c>
      <c r="R24" s="180"/>
      <c r="S24" s="12"/>
      <c r="T24" s="12"/>
      <c r="U24" s="181"/>
      <c r="V24" s="172" t="str">
        <f t="shared" si="4"/>
        <v> </v>
      </c>
      <c r="W24" s="172">
        <f t="shared" si="5"/>
        <v>0</v>
      </c>
      <c r="X24" s="173" t="str">
        <f t="shared" si="6"/>
        <v>#DIV/0!</v>
      </c>
      <c r="Y24" s="172" t="str">
        <f t="shared" si="7"/>
        <v>#DIV/0!</v>
      </c>
      <c r="Z24" s="174">
        <f t="shared" si="8"/>
        <v>0</v>
      </c>
      <c r="AA24" s="174">
        <f t="shared" si="9"/>
        <v>0</v>
      </c>
      <c r="AB24" s="173" t="str">
        <f t="shared" si="10"/>
        <v>CN</v>
      </c>
      <c r="AC24" s="175" t="str">
        <f t="shared" si="11"/>
        <v> 5243VIS03  -  BĐ: Ngày lỗi KT: Ngày lỗi</v>
      </c>
      <c r="AD24" s="175" t="str">
        <f t="shared" ref="AD24:AE24" si="36">P24</f>
        <v>#VALUE!</v>
      </c>
      <c r="AE24" s="175" t="str">
        <f t="shared" si="36"/>
        <v>#VALUE!</v>
      </c>
      <c r="AF24" s="182"/>
      <c r="AG24" s="182"/>
    </row>
    <row r="25" ht="18.75" customHeight="1">
      <c r="A25" s="184">
        <f>COUNTIF($S$3:S25,S25)</f>
        <v>0</v>
      </c>
      <c r="B25" s="184" t="str">
        <f>A25&amp;S25</f>
        <v>0</v>
      </c>
      <c r="C25" s="164" t="s">
        <v>1249</v>
      </c>
      <c r="D25" s="164" t="s">
        <v>894</v>
      </c>
      <c r="E25" s="164">
        <v>2024.0</v>
      </c>
      <c r="F25" s="164" t="s">
        <v>902</v>
      </c>
      <c r="G25" s="12"/>
      <c r="H25" s="188">
        <v>1.0</v>
      </c>
      <c r="I25" s="99"/>
      <c r="J25" s="164">
        <v>25.0</v>
      </c>
      <c r="K25" s="185" t="s">
        <v>1256</v>
      </c>
      <c r="L25" s="189"/>
      <c r="M25" s="190"/>
      <c r="N25" s="12"/>
      <c r="O25" s="164" t="s">
        <v>1261</v>
      </c>
      <c r="P25" s="169" t="str">
        <f t="shared" si="34"/>
        <v>#VALUE!</v>
      </c>
      <c r="Q25" s="170" t="str">
        <f t="shared" si="3"/>
        <v>#VALUE!</v>
      </c>
      <c r="R25" s="181"/>
      <c r="S25" s="12"/>
      <c r="T25" s="12"/>
      <c r="U25" s="99"/>
      <c r="V25" s="172" t="str">
        <f t="shared" si="4"/>
        <v> </v>
      </c>
      <c r="W25" s="172">
        <f t="shared" si="5"/>
        <v>0</v>
      </c>
      <c r="X25" s="173" t="str">
        <f t="shared" si="6"/>
        <v>#DIV/0!</v>
      </c>
      <c r="Y25" s="172" t="str">
        <f t="shared" si="7"/>
        <v>#DIV/0!</v>
      </c>
      <c r="Z25" s="174">
        <f t="shared" si="8"/>
        <v>0</v>
      </c>
      <c r="AA25" s="174">
        <f t="shared" si="9"/>
        <v>0</v>
      </c>
      <c r="AB25" s="173" t="str">
        <f t="shared" si="10"/>
        <v>CN</v>
      </c>
      <c r="AC25" s="175" t="str">
        <f t="shared" si="11"/>
        <v> 5243VIS01G  -  BĐ: Ngày lỗi KT: Ngày lỗi</v>
      </c>
      <c r="AD25" s="175" t="str">
        <f t="shared" ref="AD25:AE25" si="37">P25</f>
        <v>#VALUE!</v>
      </c>
      <c r="AE25" s="175" t="str">
        <f t="shared" si="37"/>
        <v>#VALUE!</v>
      </c>
      <c r="AF25" s="187"/>
      <c r="AG25" s="187"/>
    </row>
    <row r="26" ht="18.75" customHeight="1">
      <c r="A26" s="184"/>
      <c r="B26" s="184"/>
      <c r="C26" s="164" t="s">
        <v>1249</v>
      </c>
      <c r="D26" s="165" t="s">
        <v>894</v>
      </c>
      <c r="E26" s="165">
        <v>2024.0</v>
      </c>
      <c r="F26" s="165" t="s">
        <v>904</v>
      </c>
      <c r="G26" s="12"/>
      <c r="H26" s="188">
        <v>6.0</v>
      </c>
      <c r="I26" s="99"/>
      <c r="J26" s="99">
        <v>25.0</v>
      </c>
      <c r="K26" s="185" t="s">
        <v>1256</v>
      </c>
      <c r="L26" s="189"/>
      <c r="M26" s="190"/>
      <c r="N26" s="19"/>
      <c r="O26" s="164" t="s">
        <v>1261</v>
      </c>
      <c r="P26" s="169" t="str">
        <f t="shared" si="34"/>
        <v>#VALUE!</v>
      </c>
      <c r="Q26" s="170" t="str">
        <f t="shared" si="3"/>
        <v>#VALUE!</v>
      </c>
      <c r="R26" s="181"/>
      <c r="S26" s="12"/>
      <c r="T26" s="12"/>
      <c r="U26" s="99"/>
      <c r="V26" s="172" t="str">
        <f t="shared" si="4"/>
        <v> </v>
      </c>
      <c r="W26" s="172">
        <f t="shared" si="5"/>
        <v>0</v>
      </c>
      <c r="X26" s="173" t="str">
        <f t="shared" si="6"/>
        <v>#DIV/0!</v>
      </c>
      <c r="Y26" s="172" t="str">
        <f t="shared" si="7"/>
        <v>#DIV/0!</v>
      </c>
      <c r="Z26" s="174">
        <f t="shared" si="8"/>
        <v>0</v>
      </c>
      <c r="AA26" s="174">
        <f t="shared" si="9"/>
        <v>0</v>
      </c>
      <c r="AB26" s="173" t="str">
        <f t="shared" si="10"/>
        <v>CN</v>
      </c>
      <c r="AC26" s="175" t="str">
        <f t="shared" si="11"/>
        <v> 5243VIS02G  -  BĐ: Ngày lỗi KT: Ngày lỗi</v>
      </c>
      <c r="AD26" s="175" t="str">
        <f t="shared" ref="AD26:AE26" si="38">P26</f>
        <v>#VALUE!</v>
      </c>
      <c r="AE26" s="175" t="str">
        <f t="shared" si="38"/>
        <v>#VALUE!</v>
      </c>
      <c r="AF26" s="187"/>
      <c r="AG26" s="187"/>
    </row>
    <row r="27" ht="18.75" customHeight="1">
      <c r="A27" s="184">
        <f>COUNTIF($S$3:S27,S27)</f>
        <v>1</v>
      </c>
      <c r="B27" s="184" t="str">
        <f>A27&amp;S27</f>
        <v>1Trần Đình Tiến</v>
      </c>
      <c r="C27" s="164" t="s">
        <v>1249</v>
      </c>
      <c r="D27" s="164" t="s">
        <v>894</v>
      </c>
      <c r="E27" s="164">
        <v>2024.0</v>
      </c>
      <c r="F27" s="164" t="s">
        <v>895</v>
      </c>
      <c r="G27" s="165" t="s">
        <v>901</v>
      </c>
      <c r="H27" s="99">
        <v>2.0</v>
      </c>
      <c r="I27" s="99"/>
      <c r="J27" s="164">
        <v>25.0</v>
      </c>
      <c r="K27" s="185" t="s">
        <v>1262</v>
      </c>
      <c r="L27" s="167">
        <v>0.3229166666666667</v>
      </c>
      <c r="M27" s="168">
        <v>0.4895833333333333</v>
      </c>
      <c r="N27" s="165" t="s">
        <v>1251</v>
      </c>
      <c r="O27" s="164" t="s">
        <v>1252</v>
      </c>
      <c r="P27" s="169">
        <f t="shared" si="34"/>
        <v>46031</v>
      </c>
      <c r="Q27" s="170">
        <f t="shared" si="3"/>
        <v>46059</v>
      </c>
      <c r="R27" s="181"/>
      <c r="S27" s="165" t="s">
        <v>1263</v>
      </c>
      <c r="T27" s="193" t="s">
        <v>1264</v>
      </c>
      <c r="U27" s="99"/>
      <c r="V27" s="172" t="str">
        <f t="shared" si="4"/>
        <v> </v>
      </c>
      <c r="W27" s="172">
        <f t="shared" si="5"/>
        <v>5</v>
      </c>
      <c r="X27" s="173">
        <f t="shared" si="6"/>
        <v>5</v>
      </c>
      <c r="Y27" s="172">
        <f t="shared" si="7"/>
        <v>28</v>
      </c>
      <c r="Z27" s="174">
        <f t="shared" si="8"/>
        <v>0.1666666667</v>
      </c>
      <c r="AA27" s="174">
        <f t="shared" si="9"/>
        <v>0.003703703704</v>
      </c>
      <c r="AB27" s="173" t="str">
        <f t="shared" si="10"/>
        <v>60,322916666666667LAB 502</v>
      </c>
      <c r="AC27" s="175" t="str">
        <f t="shared" si="11"/>
        <v>Lập trình Front End framework 5243VIS01 Trần Đình Tiến 7:45-11:45  BĐ: 9/1/2026 KT: 6/2/2026</v>
      </c>
      <c r="AD27" s="175">
        <f t="shared" ref="AD27:AE27" si="39">P27</f>
        <v>46031</v>
      </c>
      <c r="AE27" s="175">
        <f t="shared" si="39"/>
        <v>46059</v>
      </c>
      <c r="AF27" s="187"/>
      <c r="AG27" s="187"/>
    </row>
    <row r="28" ht="18.75" customHeight="1">
      <c r="A28" s="177"/>
      <c r="B28" s="177"/>
      <c r="C28" s="178" t="s">
        <v>1249</v>
      </c>
      <c r="D28" s="179" t="s">
        <v>894</v>
      </c>
      <c r="E28" s="179">
        <v>2024.0</v>
      </c>
      <c r="F28" s="179" t="s">
        <v>903</v>
      </c>
      <c r="G28" s="12"/>
      <c r="H28" s="178">
        <v>20.0</v>
      </c>
      <c r="I28" s="181"/>
      <c r="J28" s="93">
        <v>25.0</v>
      </c>
      <c r="K28" s="194" t="s">
        <v>1262</v>
      </c>
      <c r="L28" s="167">
        <v>0.3229166666666667</v>
      </c>
      <c r="M28" s="168">
        <v>0.4895833333333333</v>
      </c>
      <c r="N28" s="12"/>
      <c r="O28" s="178" t="s">
        <v>1252</v>
      </c>
      <c r="P28" s="169">
        <f t="shared" si="34"/>
        <v>46031</v>
      </c>
      <c r="Q28" s="170">
        <f t="shared" si="3"/>
        <v>46059</v>
      </c>
      <c r="R28" s="180"/>
      <c r="S28" s="12"/>
      <c r="T28" s="12"/>
      <c r="U28" s="181"/>
      <c r="V28" s="172" t="str">
        <f t="shared" si="4"/>
        <v> </v>
      </c>
      <c r="W28" s="172">
        <f t="shared" si="5"/>
        <v>5</v>
      </c>
      <c r="X28" s="173">
        <f t="shared" si="6"/>
        <v>5</v>
      </c>
      <c r="Y28" s="172">
        <f t="shared" si="7"/>
        <v>28</v>
      </c>
      <c r="Z28" s="174">
        <f t="shared" si="8"/>
        <v>0.1666666667</v>
      </c>
      <c r="AA28" s="174">
        <f t="shared" si="9"/>
        <v>0.003703703704</v>
      </c>
      <c r="AB28" s="173" t="str">
        <f t="shared" si="10"/>
        <v>60,322916666666667</v>
      </c>
      <c r="AC28" s="175" t="str">
        <f t="shared" si="11"/>
        <v> 5243VIS02  7:45-11:45  BĐ: 9/1/2026 KT: 6/2/2026</v>
      </c>
      <c r="AD28" s="175">
        <f t="shared" ref="AD28:AE28" si="40">P28</f>
        <v>46031</v>
      </c>
      <c r="AE28" s="175">
        <f t="shared" si="40"/>
        <v>46059</v>
      </c>
      <c r="AF28" s="182"/>
      <c r="AG28" s="182"/>
    </row>
    <row r="29" ht="18.75" customHeight="1">
      <c r="A29" s="177"/>
      <c r="B29" s="177"/>
      <c r="C29" s="178" t="s">
        <v>1249</v>
      </c>
      <c r="D29" s="179" t="s">
        <v>894</v>
      </c>
      <c r="E29" s="179">
        <v>2024.0</v>
      </c>
      <c r="F29" s="179" t="s">
        <v>905</v>
      </c>
      <c r="G29" s="12"/>
      <c r="H29" s="178">
        <v>12.0</v>
      </c>
      <c r="I29" s="181"/>
      <c r="J29" s="93">
        <v>25.0</v>
      </c>
      <c r="K29" s="194" t="s">
        <v>1262</v>
      </c>
      <c r="L29" s="167">
        <v>0.3229166666666667</v>
      </c>
      <c r="M29" s="168">
        <v>0.4895833333333333</v>
      </c>
      <c r="N29" s="19"/>
      <c r="O29" s="178" t="s">
        <v>1252</v>
      </c>
      <c r="P29" s="169">
        <f t="shared" si="34"/>
        <v>46031</v>
      </c>
      <c r="Q29" s="170">
        <f t="shared" si="3"/>
        <v>46059</v>
      </c>
      <c r="R29" s="180"/>
      <c r="S29" s="12"/>
      <c r="T29" s="12"/>
      <c r="U29" s="181"/>
      <c r="V29" s="172" t="str">
        <f t="shared" si="4"/>
        <v> </v>
      </c>
      <c r="W29" s="172">
        <f t="shared" si="5"/>
        <v>5</v>
      </c>
      <c r="X29" s="173">
        <f t="shared" si="6"/>
        <v>5</v>
      </c>
      <c r="Y29" s="172">
        <f t="shared" si="7"/>
        <v>28</v>
      </c>
      <c r="Z29" s="174">
        <f t="shared" si="8"/>
        <v>0.1666666667</v>
      </c>
      <c r="AA29" s="174">
        <f t="shared" si="9"/>
        <v>0.003703703704</v>
      </c>
      <c r="AB29" s="173" t="str">
        <f t="shared" si="10"/>
        <v>60,322916666666667</v>
      </c>
      <c r="AC29" s="175" t="str">
        <f t="shared" si="11"/>
        <v> 5243VIS03  7:45-11:45  BĐ: 9/1/2026 KT: 6/2/2026</v>
      </c>
      <c r="AD29" s="175">
        <f t="shared" ref="AD29:AE29" si="41">P29</f>
        <v>46031</v>
      </c>
      <c r="AE29" s="175">
        <f t="shared" si="41"/>
        <v>46059</v>
      </c>
      <c r="AF29" s="182"/>
      <c r="AG29" s="182"/>
    </row>
    <row r="30" ht="18.75" customHeight="1">
      <c r="A30" s="184">
        <f>COUNTIF($S$3:S30,S30)</f>
        <v>2</v>
      </c>
      <c r="B30" s="184" t="str">
        <f>A30&amp;S30</f>
        <v>2Trần Đình Tiến</v>
      </c>
      <c r="C30" s="164" t="s">
        <v>1249</v>
      </c>
      <c r="D30" s="164" t="s">
        <v>894</v>
      </c>
      <c r="E30" s="164">
        <v>2024.0</v>
      </c>
      <c r="F30" s="164" t="s">
        <v>895</v>
      </c>
      <c r="G30" s="12"/>
      <c r="H30" s="99">
        <v>2.0</v>
      </c>
      <c r="I30" s="99"/>
      <c r="J30" s="164">
        <v>35.0</v>
      </c>
      <c r="K30" s="185" t="s">
        <v>1262</v>
      </c>
      <c r="L30" s="167">
        <v>0.3229166666666667</v>
      </c>
      <c r="M30" s="168">
        <v>0.4895833333333333</v>
      </c>
      <c r="N30" s="165" t="s">
        <v>1251</v>
      </c>
      <c r="O30" s="164" t="s">
        <v>1252</v>
      </c>
      <c r="P30" s="169">
        <f t="shared" ref="P30:P32" si="43">"23/02/2026"+(K30-2)</f>
        <v>46080</v>
      </c>
      <c r="Q30" s="170">
        <f t="shared" si="3"/>
        <v>46122</v>
      </c>
      <c r="R30" s="181"/>
      <c r="S30" s="165" t="s">
        <v>1263</v>
      </c>
      <c r="T30" s="12"/>
      <c r="U30" s="99"/>
      <c r="V30" s="172" t="str">
        <f t="shared" si="4"/>
        <v> </v>
      </c>
      <c r="W30" s="172">
        <f t="shared" si="5"/>
        <v>5</v>
      </c>
      <c r="X30" s="173">
        <f t="shared" si="6"/>
        <v>7</v>
      </c>
      <c r="Y30" s="172">
        <f t="shared" si="7"/>
        <v>42</v>
      </c>
      <c r="Z30" s="174">
        <f t="shared" si="8"/>
        <v>0.1666666667</v>
      </c>
      <c r="AA30" s="174">
        <f t="shared" si="9"/>
        <v>0.003703703704</v>
      </c>
      <c r="AB30" s="173" t="str">
        <f t="shared" si="10"/>
        <v>60,322916666666667LAB 502</v>
      </c>
      <c r="AC30" s="175" t="str">
        <f t="shared" si="11"/>
        <v> 5243VIS01 Trần Đình Tiến 7:45-11:45  BĐ: 27/2/2026 KT: 10/4/2026</v>
      </c>
      <c r="AD30" s="175">
        <f t="shared" ref="AD30:AE30" si="42">P30</f>
        <v>46080</v>
      </c>
      <c r="AE30" s="175">
        <f t="shared" si="42"/>
        <v>46122</v>
      </c>
      <c r="AF30" s="187"/>
      <c r="AG30" s="187"/>
    </row>
    <row r="31" ht="18.75" customHeight="1">
      <c r="A31" s="177"/>
      <c r="B31" s="177"/>
      <c r="C31" s="178" t="s">
        <v>1249</v>
      </c>
      <c r="D31" s="179" t="s">
        <v>894</v>
      </c>
      <c r="E31" s="179">
        <v>2024.0</v>
      </c>
      <c r="F31" s="179" t="s">
        <v>903</v>
      </c>
      <c r="G31" s="12"/>
      <c r="H31" s="178">
        <v>20.0</v>
      </c>
      <c r="I31" s="181"/>
      <c r="J31" s="93">
        <v>35.0</v>
      </c>
      <c r="K31" s="194" t="s">
        <v>1262</v>
      </c>
      <c r="L31" s="167">
        <v>0.3229166666666667</v>
      </c>
      <c r="M31" s="168">
        <v>0.4895833333333333</v>
      </c>
      <c r="N31" s="12"/>
      <c r="O31" s="178" t="s">
        <v>1252</v>
      </c>
      <c r="P31" s="169">
        <f t="shared" si="43"/>
        <v>46080</v>
      </c>
      <c r="Q31" s="170">
        <f t="shared" si="3"/>
        <v>46122</v>
      </c>
      <c r="R31" s="180"/>
      <c r="S31" s="12"/>
      <c r="T31" s="12"/>
      <c r="U31" s="181"/>
      <c r="V31" s="172" t="str">
        <f t="shared" si="4"/>
        <v> </v>
      </c>
      <c r="W31" s="172">
        <f t="shared" si="5"/>
        <v>5</v>
      </c>
      <c r="X31" s="173">
        <f t="shared" si="6"/>
        <v>7</v>
      </c>
      <c r="Y31" s="172">
        <f t="shared" si="7"/>
        <v>42</v>
      </c>
      <c r="Z31" s="174">
        <f t="shared" si="8"/>
        <v>0.1666666667</v>
      </c>
      <c r="AA31" s="174">
        <f t="shared" si="9"/>
        <v>0.003703703704</v>
      </c>
      <c r="AB31" s="173" t="str">
        <f t="shared" si="10"/>
        <v>60,322916666666667</v>
      </c>
      <c r="AC31" s="175" t="str">
        <f t="shared" si="11"/>
        <v> 5243VIS02  7:45-11:45  BĐ: 27/2/2026 KT: 10/4/2026</v>
      </c>
      <c r="AD31" s="175">
        <f t="shared" ref="AD31:AE31" si="44">P31</f>
        <v>46080</v>
      </c>
      <c r="AE31" s="175">
        <f t="shared" si="44"/>
        <v>46122</v>
      </c>
      <c r="AF31" s="182"/>
      <c r="AG31" s="182"/>
    </row>
    <row r="32" ht="18.75" customHeight="1">
      <c r="A32" s="177"/>
      <c r="B32" s="177"/>
      <c r="C32" s="178" t="s">
        <v>1249</v>
      </c>
      <c r="D32" s="179" t="s">
        <v>894</v>
      </c>
      <c r="E32" s="179">
        <v>2024.0</v>
      </c>
      <c r="F32" s="179" t="s">
        <v>905</v>
      </c>
      <c r="G32" s="12"/>
      <c r="H32" s="178">
        <v>12.0</v>
      </c>
      <c r="I32" s="181"/>
      <c r="J32" s="93">
        <v>35.0</v>
      </c>
      <c r="K32" s="194" t="s">
        <v>1262</v>
      </c>
      <c r="L32" s="167">
        <v>0.3229166666666667</v>
      </c>
      <c r="M32" s="168">
        <v>0.4895833333333333</v>
      </c>
      <c r="N32" s="19"/>
      <c r="O32" s="178" t="s">
        <v>1252</v>
      </c>
      <c r="P32" s="169">
        <f t="shared" si="43"/>
        <v>46080</v>
      </c>
      <c r="Q32" s="170">
        <f t="shared" si="3"/>
        <v>46122</v>
      </c>
      <c r="R32" s="180"/>
      <c r="S32" s="12"/>
      <c r="T32" s="12"/>
      <c r="U32" s="181"/>
      <c r="V32" s="172" t="str">
        <f t="shared" si="4"/>
        <v> </v>
      </c>
      <c r="W32" s="172">
        <f t="shared" si="5"/>
        <v>5</v>
      </c>
      <c r="X32" s="173">
        <f t="shared" si="6"/>
        <v>7</v>
      </c>
      <c r="Y32" s="172">
        <f t="shared" si="7"/>
        <v>42</v>
      </c>
      <c r="Z32" s="174">
        <f t="shared" si="8"/>
        <v>0.1666666667</v>
      </c>
      <c r="AA32" s="174">
        <f t="shared" si="9"/>
        <v>0.003703703704</v>
      </c>
      <c r="AB32" s="173" t="str">
        <f t="shared" si="10"/>
        <v>60,322916666666667</v>
      </c>
      <c r="AC32" s="175" t="str">
        <f t="shared" si="11"/>
        <v> 5243VIS03  7:45-11:45  BĐ: 27/2/2026 KT: 10/4/2026</v>
      </c>
      <c r="AD32" s="175">
        <f t="shared" ref="AD32:AE32" si="45">P32</f>
        <v>46080</v>
      </c>
      <c r="AE32" s="175">
        <f t="shared" si="45"/>
        <v>46122</v>
      </c>
      <c r="AF32" s="182"/>
      <c r="AG32" s="182"/>
    </row>
    <row r="33" ht="18.75" customHeight="1">
      <c r="A33" s="184">
        <f>COUNTIF($S$3:S33,S33)</f>
        <v>3</v>
      </c>
      <c r="B33" s="184" t="str">
        <f>A33&amp;S33</f>
        <v>3Trần Đình Tiến</v>
      </c>
      <c r="C33" s="164" t="s">
        <v>1249</v>
      </c>
      <c r="D33" s="164" t="s">
        <v>894</v>
      </c>
      <c r="E33" s="164">
        <v>2024.0</v>
      </c>
      <c r="F33" s="164" t="s">
        <v>895</v>
      </c>
      <c r="G33" s="12"/>
      <c r="H33" s="99">
        <v>2.0</v>
      </c>
      <c r="I33" s="99"/>
      <c r="J33" s="93">
        <v>15.0</v>
      </c>
      <c r="K33" s="185" t="s">
        <v>1256</v>
      </c>
      <c r="L33" s="191"/>
      <c r="M33" s="192"/>
      <c r="N33" s="183" t="s">
        <v>1257</v>
      </c>
      <c r="O33" s="164" t="s">
        <v>1252</v>
      </c>
      <c r="P33" s="169" t="str">
        <f t="shared" ref="P33:P37" si="47">"05/01/2026"+(K33-2)</f>
        <v>#VALUE!</v>
      </c>
      <c r="Q33" s="170" t="str">
        <f t="shared" si="3"/>
        <v>#VALUE!</v>
      </c>
      <c r="R33" s="181"/>
      <c r="S33" s="165" t="s">
        <v>1263</v>
      </c>
      <c r="T33" s="12"/>
      <c r="U33" s="99"/>
      <c r="V33" s="172" t="str">
        <f t="shared" si="4"/>
        <v> </v>
      </c>
      <c r="W33" s="172">
        <f t="shared" si="5"/>
        <v>0</v>
      </c>
      <c r="X33" s="173" t="str">
        <f t="shared" si="6"/>
        <v>#DIV/0!</v>
      </c>
      <c r="Y33" s="172" t="str">
        <f t="shared" si="7"/>
        <v>#DIV/0!</v>
      </c>
      <c r="Z33" s="174">
        <f t="shared" si="8"/>
        <v>0</v>
      </c>
      <c r="AA33" s="174">
        <f t="shared" si="9"/>
        <v>0</v>
      </c>
      <c r="AB33" s="173" t="str">
        <f t="shared" si="10"/>
        <v>CNTự học</v>
      </c>
      <c r="AC33" s="175" t="str">
        <f t="shared" si="11"/>
        <v> 5243VIS01 Trần Đình Tiến -  BĐ: Ngày lỗi KT: Ngày lỗi</v>
      </c>
      <c r="AD33" s="175" t="str">
        <f t="shared" ref="AD33:AE33" si="46">P33</f>
        <v>#VALUE!</v>
      </c>
      <c r="AE33" s="175" t="str">
        <f t="shared" si="46"/>
        <v>#VALUE!</v>
      </c>
      <c r="AF33" s="187"/>
      <c r="AG33" s="187"/>
    </row>
    <row r="34" ht="18.75" customHeight="1">
      <c r="A34" s="177"/>
      <c r="B34" s="177"/>
      <c r="C34" s="178" t="s">
        <v>1249</v>
      </c>
      <c r="D34" s="179" t="s">
        <v>894</v>
      </c>
      <c r="E34" s="179">
        <v>2024.0</v>
      </c>
      <c r="F34" s="179" t="s">
        <v>903</v>
      </c>
      <c r="G34" s="12"/>
      <c r="H34" s="178">
        <v>20.0</v>
      </c>
      <c r="I34" s="181"/>
      <c r="J34" s="93">
        <v>15.0</v>
      </c>
      <c r="K34" s="194" t="s">
        <v>1256</v>
      </c>
      <c r="L34" s="189"/>
      <c r="M34" s="190"/>
      <c r="N34" s="12"/>
      <c r="O34" s="178" t="s">
        <v>1252</v>
      </c>
      <c r="P34" s="169" t="str">
        <f t="shared" si="47"/>
        <v>#VALUE!</v>
      </c>
      <c r="Q34" s="170" t="str">
        <f t="shared" si="3"/>
        <v>#VALUE!</v>
      </c>
      <c r="R34" s="180"/>
      <c r="S34" s="12"/>
      <c r="T34" s="12"/>
      <c r="U34" s="181"/>
      <c r="V34" s="172" t="str">
        <f t="shared" si="4"/>
        <v> </v>
      </c>
      <c r="W34" s="172">
        <f t="shared" si="5"/>
        <v>0</v>
      </c>
      <c r="X34" s="173" t="str">
        <f t="shared" si="6"/>
        <v>#DIV/0!</v>
      </c>
      <c r="Y34" s="172" t="str">
        <f t="shared" si="7"/>
        <v>#DIV/0!</v>
      </c>
      <c r="Z34" s="174">
        <f t="shared" si="8"/>
        <v>0</v>
      </c>
      <c r="AA34" s="174">
        <f t="shared" si="9"/>
        <v>0</v>
      </c>
      <c r="AB34" s="173" t="str">
        <f t="shared" si="10"/>
        <v>CN</v>
      </c>
      <c r="AC34" s="175" t="str">
        <f t="shared" si="11"/>
        <v> 5243VIS02  -  BĐ: Ngày lỗi KT: Ngày lỗi</v>
      </c>
      <c r="AD34" s="175" t="str">
        <f t="shared" ref="AD34:AE34" si="48">P34</f>
        <v>#VALUE!</v>
      </c>
      <c r="AE34" s="175" t="str">
        <f t="shared" si="48"/>
        <v>#VALUE!</v>
      </c>
      <c r="AF34" s="182"/>
      <c r="AG34" s="182"/>
    </row>
    <row r="35" ht="18.75" customHeight="1">
      <c r="A35" s="177"/>
      <c r="B35" s="177"/>
      <c r="C35" s="178" t="s">
        <v>1249</v>
      </c>
      <c r="D35" s="179" t="s">
        <v>894</v>
      </c>
      <c r="E35" s="179">
        <v>2024.0</v>
      </c>
      <c r="F35" s="179" t="s">
        <v>905</v>
      </c>
      <c r="G35" s="19"/>
      <c r="H35" s="178">
        <v>12.0</v>
      </c>
      <c r="I35" s="181"/>
      <c r="J35" s="93">
        <v>15.0</v>
      </c>
      <c r="K35" s="194" t="s">
        <v>1256</v>
      </c>
      <c r="L35" s="189"/>
      <c r="M35" s="190"/>
      <c r="N35" s="19"/>
      <c r="O35" s="178" t="s">
        <v>1252</v>
      </c>
      <c r="P35" s="169" t="str">
        <f t="shared" si="47"/>
        <v>#VALUE!</v>
      </c>
      <c r="Q35" s="170" t="str">
        <f t="shared" si="3"/>
        <v>#VALUE!</v>
      </c>
      <c r="R35" s="180"/>
      <c r="S35" s="12"/>
      <c r="T35" s="19"/>
      <c r="U35" s="181"/>
      <c r="V35" s="172" t="str">
        <f t="shared" si="4"/>
        <v> </v>
      </c>
      <c r="W35" s="172">
        <f t="shared" si="5"/>
        <v>0</v>
      </c>
      <c r="X35" s="173" t="str">
        <f t="shared" si="6"/>
        <v>#DIV/0!</v>
      </c>
      <c r="Y35" s="172" t="str">
        <f t="shared" si="7"/>
        <v>#DIV/0!</v>
      </c>
      <c r="Z35" s="174">
        <f t="shared" si="8"/>
        <v>0</v>
      </c>
      <c r="AA35" s="174">
        <f t="shared" si="9"/>
        <v>0</v>
      </c>
      <c r="AB35" s="173" t="str">
        <f t="shared" si="10"/>
        <v>CN</v>
      </c>
      <c r="AC35" s="175" t="str">
        <f t="shared" si="11"/>
        <v> 5243VIS03  -  BĐ: Ngày lỗi KT: Ngày lỗi</v>
      </c>
      <c r="AD35" s="175" t="str">
        <f t="shared" ref="AD35:AE35" si="49">P35</f>
        <v>#VALUE!</v>
      </c>
      <c r="AE35" s="175" t="str">
        <f t="shared" si="49"/>
        <v>#VALUE!</v>
      </c>
      <c r="AF35" s="182"/>
      <c r="AG35" s="182"/>
    </row>
    <row r="36" ht="18.75" customHeight="1">
      <c r="A36" s="163">
        <f>COUNTIF($S$3:S41,S36)</f>
        <v>6</v>
      </c>
      <c r="B36" s="163" t="str">
        <f>A36&amp;S36</f>
        <v>6Nguyễn Trương Thiên Phước</v>
      </c>
      <c r="C36" s="164" t="s">
        <v>1249</v>
      </c>
      <c r="D36" s="164" t="s">
        <v>894</v>
      </c>
      <c r="E36" s="164">
        <v>2024.0</v>
      </c>
      <c r="F36" s="164" t="s">
        <v>902</v>
      </c>
      <c r="G36" s="195" t="s">
        <v>897</v>
      </c>
      <c r="H36" s="196">
        <v>1.0</v>
      </c>
      <c r="I36" s="164"/>
      <c r="J36" s="164">
        <v>25.0</v>
      </c>
      <c r="K36" s="166" t="s">
        <v>1262</v>
      </c>
      <c r="L36" s="197">
        <v>0.3229166666666667</v>
      </c>
      <c r="M36" s="198">
        <v>0.4895833333333333</v>
      </c>
      <c r="N36" s="165" t="s">
        <v>1265</v>
      </c>
      <c r="O36" s="164" t="s">
        <v>1261</v>
      </c>
      <c r="P36" s="169">
        <f t="shared" si="47"/>
        <v>46031</v>
      </c>
      <c r="Q36" s="170">
        <f t="shared" si="3"/>
        <v>46059</v>
      </c>
      <c r="R36" s="171"/>
      <c r="S36" s="165" t="s">
        <v>1253</v>
      </c>
      <c r="T36" s="165"/>
      <c r="U36" s="164"/>
      <c r="V36" s="172" t="str">
        <f t="shared" si="4"/>
        <v> </v>
      </c>
      <c r="W36" s="172">
        <f t="shared" si="5"/>
        <v>5</v>
      </c>
      <c r="X36" s="173">
        <f t="shared" si="6"/>
        <v>5</v>
      </c>
      <c r="Y36" s="172">
        <f t="shared" si="7"/>
        <v>28</v>
      </c>
      <c r="Z36" s="174">
        <f t="shared" si="8"/>
        <v>0.1666666667</v>
      </c>
      <c r="AA36" s="174">
        <f t="shared" si="9"/>
        <v>0.003703703704</v>
      </c>
      <c r="AB36" s="173" t="str">
        <f t="shared" si="10"/>
        <v>60,322916666666667G_Lab101</v>
      </c>
      <c r="AC36" s="175" t="str">
        <f t="shared" si="11"/>
        <v>Kiểm thử nâng cao 5243VIS01G Nguyễn Trương Thiên Phước 7:45-11:45  BĐ: 9/1/2026 KT: 6/2/2026</v>
      </c>
      <c r="AD36" s="175">
        <f t="shared" ref="AD36:AE36" si="50">P36</f>
        <v>46031</v>
      </c>
      <c r="AE36" s="175">
        <f t="shared" si="50"/>
        <v>46059</v>
      </c>
      <c r="AF36" s="176"/>
      <c r="AG36" s="176"/>
    </row>
    <row r="37" ht="18.75" customHeight="1">
      <c r="A37" s="184"/>
      <c r="B37" s="184"/>
      <c r="C37" s="164" t="s">
        <v>1249</v>
      </c>
      <c r="D37" s="165" t="s">
        <v>894</v>
      </c>
      <c r="E37" s="165">
        <v>2024.0</v>
      </c>
      <c r="F37" s="165" t="s">
        <v>904</v>
      </c>
      <c r="G37" s="12"/>
      <c r="H37" s="188">
        <v>6.0</v>
      </c>
      <c r="I37" s="99"/>
      <c r="J37" s="99">
        <v>25.0</v>
      </c>
      <c r="K37" s="166" t="s">
        <v>1262</v>
      </c>
      <c r="L37" s="197">
        <v>0.3229166666666667</v>
      </c>
      <c r="M37" s="198">
        <v>0.4895833333333333</v>
      </c>
      <c r="N37" s="19"/>
      <c r="O37" s="164" t="s">
        <v>1261</v>
      </c>
      <c r="P37" s="169">
        <f t="shared" si="47"/>
        <v>46031</v>
      </c>
      <c r="Q37" s="170">
        <f t="shared" si="3"/>
        <v>46059</v>
      </c>
      <c r="R37" s="181"/>
      <c r="S37" s="12"/>
      <c r="T37" s="12"/>
      <c r="U37" s="99"/>
      <c r="V37" s="172" t="str">
        <f t="shared" si="4"/>
        <v> </v>
      </c>
      <c r="W37" s="172">
        <f t="shared" si="5"/>
        <v>5</v>
      </c>
      <c r="X37" s="173">
        <f t="shared" si="6"/>
        <v>5</v>
      </c>
      <c r="Y37" s="172">
        <f t="shared" si="7"/>
        <v>28</v>
      </c>
      <c r="Z37" s="174">
        <f t="shared" si="8"/>
        <v>0.1666666667</v>
      </c>
      <c r="AA37" s="174">
        <f t="shared" si="9"/>
        <v>0.003703703704</v>
      </c>
      <c r="AB37" s="173" t="str">
        <f t="shared" si="10"/>
        <v>60,322916666666667</v>
      </c>
      <c r="AC37" s="175" t="str">
        <f t="shared" si="11"/>
        <v> 5243VIS02G  7:45-11:45  BĐ: 9/1/2026 KT: 6/2/2026</v>
      </c>
      <c r="AD37" s="175">
        <f t="shared" ref="AD37:AE37" si="51">P37</f>
        <v>46031</v>
      </c>
      <c r="AE37" s="175">
        <f t="shared" si="51"/>
        <v>46059</v>
      </c>
      <c r="AF37" s="187"/>
      <c r="AG37" s="187"/>
    </row>
    <row r="38" ht="18.75" customHeight="1">
      <c r="A38" s="163">
        <f>COUNTIF($S$3:S42,S38)</f>
        <v>6</v>
      </c>
      <c r="B38" s="163" t="str">
        <f>A38&amp;S38</f>
        <v>6Nguyễn Trương Thiên Phước</v>
      </c>
      <c r="C38" s="164" t="s">
        <v>1249</v>
      </c>
      <c r="D38" s="164" t="s">
        <v>894</v>
      </c>
      <c r="E38" s="164">
        <v>2024.0</v>
      </c>
      <c r="F38" s="164" t="s">
        <v>902</v>
      </c>
      <c r="G38" s="12"/>
      <c r="H38" s="196">
        <v>1.0</v>
      </c>
      <c r="I38" s="164"/>
      <c r="J38" s="164">
        <v>35.0</v>
      </c>
      <c r="K38" s="166" t="s">
        <v>1262</v>
      </c>
      <c r="L38" s="197">
        <v>0.3229166666666667</v>
      </c>
      <c r="M38" s="198">
        <v>0.4895833333333333</v>
      </c>
      <c r="N38" s="165" t="s">
        <v>1265</v>
      </c>
      <c r="O38" s="164" t="s">
        <v>1261</v>
      </c>
      <c r="P38" s="169">
        <f t="shared" ref="P38:P39" si="53">"23/02/2026"+(K38-2)</f>
        <v>46080</v>
      </c>
      <c r="Q38" s="170">
        <f t="shared" si="3"/>
        <v>46122</v>
      </c>
      <c r="R38" s="171"/>
      <c r="S38" s="165" t="s">
        <v>1253</v>
      </c>
      <c r="T38" s="12"/>
      <c r="U38" s="164"/>
      <c r="V38" s="172" t="str">
        <f t="shared" si="4"/>
        <v> </v>
      </c>
      <c r="W38" s="172">
        <f t="shared" si="5"/>
        <v>5</v>
      </c>
      <c r="X38" s="173">
        <f t="shared" si="6"/>
        <v>7</v>
      </c>
      <c r="Y38" s="172">
        <f t="shared" si="7"/>
        <v>42</v>
      </c>
      <c r="Z38" s="174">
        <f t="shared" si="8"/>
        <v>0.1666666667</v>
      </c>
      <c r="AA38" s="174">
        <f t="shared" si="9"/>
        <v>0.003703703704</v>
      </c>
      <c r="AB38" s="173" t="str">
        <f t="shared" si="10"/>
        <v>60,322916666666667G_Lab101</v>
      </c>
      <c r="AC38" s="175" t="str">
        <f t="shared" si="11"/>
        <v> 5243VIS01G Nguyễn Trương Thiên Phước 7:45-11:45  BĐ: 27/2/2026 KT: 10/4/2026</v>
      </c>
      <c r="AD38" s="175">
        <f t="shared" ref="AD38:AE38" si="52">P38</f>
        <v>46080</v>
      </c>
      <c r="AE38" s="175">
        <f t="shared" si="52"/>
        <v>46122</v>
      </c>
      <c r="AF38" s="176"/>
      <c r="AG38" s="176"/>
    </row>
    <row r="39" ht="18.75" customHeight="1">
      <c r="A39" s="184"/>
      <c r="B39" s="184"/>
      <c r="C39" s="164" t="s">
        <v>1249</v>
      </c>
      <c r="D39" s="165" t="s">
        <v>894</v>
      </c>
      <c r="E39" s="165">
        <v>2024.0</v>
      </c>
      <c r="F39" s="165" t="s">
        <v>904</v>
      </c>
      <c r="G39" s="12"/>
      <c r="H39" s="188">
        <v>6.0</v>
      </c>
      <c r="I39" s="99"/>
      <c r="J39" s="99">
        <v>35.0</v>
      </c>
      <c r="K39" s="166" t="s">
        <v>1262</v>
      </c>
      <c r="L39" s="197">
        <v>0.3229166666666667</v>
      </c>
      <c r="M39" s="198">
        <v>0.4895833333333333</v>
      </c>
      <c r="N39" s="19"/>
      <c r="O39" s="164" t="s">
        <v>1261</v>
      </c>
      <c r="P39" s="169">
        <f t="shared" si="53"/>
        <v>46080</v>
      </c>
      <c r="Q39" s="170">
        <f t="shared" si="3"/>
        <v>46122</v>
      </c>
      <c r="R39" s="181"/>
      <c r="S39" s="12"/>
      <c r="T39" s="12"/>
      <c r="U39" s="99"/>
      <c r="V39" s="172" t="str">
        <f t="shared" si="4"/>
        <v> </v>
      </c>
      <c r="W39" s="172">
        <f t="shared" si="5"/>
        <v>5</v>
      </c>
      <c r="X39" s="173">
        <f t="shared" si="6"/>
        <v>7</v>
      </c>
      <c r="Y39" s="172">
        <f t="shared" si="7"/>
        <v>42</v>
      </c>
      <c r="Z39" s="174">
        <f t="shared" si="8"/>
        <v>0.1666666667</v>
      </c>
      <c r="AA39" s="174">
        <f t="shared" si="9"/>
        <v>0.003703703704</v>
      </c>
      <c r="AB39" s="173" t="str">
        <f t="shared" si="10"/>
        <v>60,322916666666667</v>
      </c>
      <c r="AC39" s="175" t="str">
        <f t="shared" si="11"/>
        <v> 5243VIS02G  7:45-11:45  BĐ: 27/2/2026 KT: 10/4/2026</v>
      </c>
      <c r="AD39" s="175">
        <f t="shared" ref="AD39:AE39" si="54">P39</f>
        <v>46080</v>
      </c>
      <c r="AE39" s="175">
        <f t="shared" si="54"/>
        <v>46122</v>
      </c>
      <c r="AF39" s="187"/>
      <c r="AG39" s="187"/>
    </row>
    <row r="40" ht="18.75" customHeight="1">
      <c r="A40" s="163">
        <f>COUNTIF($S$3:S48,S40)</f>
        <v>6</v>
      </c>
      <c r="B40" s="163" t="str">
        <f>A40&amp;S40</f>
        <v>6Nguyễn Trương Thiên Phước</v>
      </c>
      <c r="C40" s="164" t="s">
        <v>1249</v>
      </c>
      <c r="D40" s="164" t="s">
        <v>894</v>
      </c>
      <c r="E40" s="164">
        <v>2024.0</v>
      </c>
      <c r="F40" s="164" t="s">
        <v>902</v>
      </c>
      <c r="G40" s="12"/>
      <c r="H40" s="196">
        <v>1.0</v>
      </c>
      <c r="I40" s="164"/>
      <c r="J40" s="164">
        <v>15.0</v>
      </c>
      <c r="K40" s="166"/>
      <c r="L40" s="197"/>
      <c r="M40" s="198"/>
      <c r="N40" s="183" t="s">
        <v>1257</v>
      </c>
      <c r="O40" s="164" t="s">
        <v>1261</v>
      </c>
      <c r="P40" s="169">
        <f t="shared" ref="P40:P43" si="56">"05/01/2026"+(K40-2)</f>
        <v>46025</v>
      </c>
      <c r="Q40" s="170" t="str">
        <f t="shared" si="3"/>
        <v>#DIV/0!</v>
      </c>
      <c r="R40" s="171"/>
      <c r="S40" s="165" t="s">
        <v>1253</v>
      </c>
      <c r="T40" s="12"/>
      <c r="U40" s="164"/>
      <c r="V40" s="172" t="str">
        <f t="shared" si="4"/>
        <v> </v>
      </c>
      <c r="W40" s="172">
        <f t="shared" si="5"/>
        <v>0</v>
      </c>
      <c r="X40" s="173" t="str">
        <f t="shared" si="6"/>
        <v>#DIV/0!</v>
      </c>
      <c r="Y40" s="172" t="str">
        <f t="shared" si="7"/>
        <v>#DIV/0!</v>
      </c>
      <c r="Z40" s="174">
        <f t="shared" si="8"/>
        <v>0</v>
      </c>
      <c r="AA40" s="174">
        <f t="shared" si="9"/>
        <v>0</v>
      </c>
      <c r="AB40" s="173" t="str">
        <f t="shared" si="10"/>
        <v>Tự học</v>
      </c>
      <c r="AC40" s="175" t="str">
        <f t="shared" si="11"/>
        <v> 5243VIS01G Nguyễn Trương Thiên Phước -  BĐ: 3/1/2026 KT: Ngày lỗi</v>
      </c>
      <c r="AD40" s="175">
        <f t="shared" ref="AD40:AE40" si="55">P40</f>
        <v>46025</v>
      </c>
      <c r="AE40" s="175" t="str">
        <f t="shared" si="55"/>
        <v>#DIV/0!</v>
      </c>
      <c r="AF40" s="176"/>
      <c r="AG40" s="176"/>
    </row>
    <row r="41" ht="18.75" customHeight="1">
      <c r="A41" s="184"/>
      <c r="B41" s="184"/>
      <c r="C41" s="164" t="s">
        <v>1249</v>
      </c>
      <c r="D41" s="165" t="s">
        <v>894</v>
      </c>
      <c r="E41" s="165">
        <v>2024.0</v>
      </c>
      <c r="F41" s="165" t="s">
        <v>904</v>
      </c>
      <c r="G41" s="19"/>
      <c r="H41" s="188">
        <v>6.0</v>
      </c>
      <c r="I41" s="99"/>
      <c r="J41" s="99">
        <v>15.0</v>
      </c>
      <c r="K41" s="185"/>
      <c r="L41" s="191"/>
      <c r="M41" s="192"/>
      <c r="N41" s="19"/>
      <c r="O41" s="164" t="s">
        <v>1261</v>
      </c>
      <c r="P41" s="169">
        <f t="shared" si="56"/>
        <v>46025</v>
      </c>
      <c r="Q41" s="170" t="str">
        <f t="shared" si="3"/>
        <v>#DIV/0!</v>
      </c>
      <c r="R41" s="181"/>
      <c r="S41" s="12"/>
      <c r="T41" s="19"/>
      <c r="U41" s="99"/>
      <c r="V41" s="172" t="str">
        <f t="shared" si="4"/>
        <v> </v>
      </c>
      <c r="W41" s="172">
        <f t="shared" si="5"/>
        <v>0</v>
      </c>
      <c r="X41" s="173" t="str">
        <f t="shared" si="6"/>
        <v>#DIV/0!</v>
      </c>
      <c r="Y41" s="172" t="str">
        <f t="shared" si="7"/>
        <v>#DIV/0!</v>
      </c>
      <c r="Z41" s="174">
        <f t="shared" si="8"/>
        <v>0</v>
      </c>
      <c r="AA41" s="174">
        <f t="shared" si="9"/>
        <v>0</v>
      </c>
      <c r="AB41" s="173" t="str">
        <f t="shared" si="10"/>
        <v/>
      </c>
      <c r="AC41" s="175" t="str">
        <f t="shared" si="11"/>
        <v> 5243VIS02G  -  BĐ: 3/1/2026 KT: Ngày lỗi</v>
      </c>
      <c r="AD41" s="175">
        <f t="shared" ref="AD41:AE41" si="57">P41</f>
        <v>46025</v>
      </c>
      <c r="AE41" s="175" t="str">
        <f t="shared" si="57"/>
        <v>#DIV/0!</v>
      </c>
      <c r="AF41" s="187"/>
      <c r="AG41" s="187"/>
    </row>
    <row r="42" ht="18.75" customHeight="1">
      <c r="A42" s="184">
        <f>COUNTIF($S$3:S42,S42)</f>
        <v>4</v>
      </c>
      <c r="B42" s="184" t="str">
        <f>A42&amp;S42</f>
        <v>4Trần Đình Tiến</v>
      </c>
      <c r="C42" s="164" t="s">
        <v>1249</v>
      </c>
      <c r="D42" s="164" t="s">
        <v>894</v>
      </c>
      <c r="E42" s="164">
        <v>2024.0</v>
      </c>
      <c r="F42" s="164" t="s">
        <v>902</v>
      </c>
      <c r="G42" s="195" t="s">
        <v>901</v>
      </c>
      <c r="H42" s="188">
        <v>1.0</v>
      </c>
      <c r="I42" s="99"/>
      <c r="J42" s="164">
        <v>25.0</v>
      </c>
      <c r="K42" s="185" t="s">
        <v>1266</v>
      </c>
      <c r="L42" s="189">
        <v>0.3229166666666667</v>
      </c>
      <c r="M42" s="190">
        <v>0.4895833333333333</v>
      </c>
      <c r="N42" s="165" t="s">
        <v>1265</v>
      </c>
      <c r="O42" s="164" t="s">
        <v>1261</v>
      </c>
      <c r="P42" s="169">
        <f t="shared" si="56"/>
        <v>46029</v>
      </c>
      <c r="Q42" s="170">
        <f t="shared" si="3"/>
        <v>46057</v>
      </c>
      <c r="R42" s="181"/>
      <c r="S42" s="165" t="s">
        <v>1263</v>
      </c>
      <c r="T42" s="186"/>
      <c r="U42" s="99"/>
      <c r="V42" s="172" t="str">
        <f t="shared" si="4"/>
        <v> </v>
      </c>
      <c r="W42" s="172">
        <f t="shared" si="5"/>
        <v>5</v>
      </c>
      <c r="X42" s="173">
        <f t="shared" si="6"/>
        <v>5</v>
      </c>
      <c r="Y42" s="172">
        <f t="shared" si="7"/>
        <v>28</v>
      </c>
      <c r="Z42" s="174">
        <f t="shared" si="8"/>
        <v>0.1666666667</v>
      </c>
      <c r="AA42" s="174">
        <f t="shared" si="9"/>
        <v>0.003703703704</v>
      </c>
      <c r="AB42" s="173" t="str">
        <f t="shared" si="10"/>
        <v>40,322916666666667G_Lab101</v>
      </c>
      <c r="AC42" s="175" t="str">
        <f t="shared" si="11"/>
        <v>Lập trình Front End framework 5243VIS01G Trần Đình Tiến 7:45-11:45  BĐ: 7/1/2026 KT: 4/2/2026</v>
      </c>
      <c r="AD42" s="175">
        <f t="shared" ref="AD42:AE42" si="58">P42</f>
        <v>46029</v>
      </c>
      <c r="AE42" s="175">
        <f t="shared" si="58"/>
        <v>46057</v>
      </c>
      <c r="AF42" s="187"/>
      <c r="AG42" s="187"/>
    </row>
    <row r="43" ht="18.75" customHeight="1">
      <c r="A43" s="184"/>
      <c r="B43" s="184"/>
      <c r="C43" s="164" t="s">
        <v>1249</v>
      </c>
      <c r="D43" s="165" t="s">
        <v>894</v>
      </c>
      <c r="E43" s="165">
        <v>2024.0</v>
      </c>
      <c r="F43" s="165" t="s">
        <v>904</v>
      </c>
      <c r="G43" s="12"/>
      <c r="H43" s="188">
        <v>6.0</v>
      </c>
      <c r="I43" s="99"/>
      <c r="J43" s="99">
        <v>25.0</v>
      </c>
      <c r="K43" s="185" t="s">
        <v>1266</v>
      </c>
      <c r="L43" s="189">
        <v>0.3229166666666667</v>
      </c>
      <c r="M43" s="190">
        <v>0.4895833333333333</v>
      </c>
      <c r="N43" s="19"/>
      <c r="O43" s="164" t="s">
        <v>1261</v>
      </c>
      <c r="P43" s="169">
        <f t="shared" si="56"/>
        <v>46029</v>
      </c>
      <c r="Q43" s="170">
        <f t="shared" si="3"/>
        <v>46057</v>
      </c>
      <c r="R43" s="181"/>
      <c r="S43" s="12"/>
      <c r="T43" s="12"/>
      <c r="U43" s="99"/>
      <c r="V43" s="172" t="str">
        <f t="shared" si="4"/>
        <v> </v>
      </c>
      <c r="W43" s="172">
        <f t="shared" si="5"/>
        <v>5</v>
      </c>
      <c r="X43" s="173">
        <f t="shared" si="6"/>
        <v>5</v>
      </c>
      <c r="Y43" s="172">
        <f t="shared" si="7"/>
        <v>28</v>
      </c>
      <c r="Z43" s="174">
        <f t="shared" si="8"/>
        <v>0.1666666667</v>
      </c>
      <c r="AA43" s="174">
        <f t="shared" si="9"/>
        <v>0.003703703704</v>
      </c>
      <c r="AB43" s="173" t="str">
        <f t="shared" si="10"/>
        <v>40,322916666666667</v>
      </c>
      <c r="AC43" s="175" t="str">
        <f t="shared" si="11"/>
        <v> 5243VIS02G  7:45-11:45  BĐ: 7/1/2026 KT: 4/2/2026</v>
      </c>
      <c r="AD43" s="175">
        <f t="shared" ref="AD43:AE43" si="59">P43</f>
        <v>46029</v>
      </c>
      <c r="AE43" s="175">
        <f t="shared" si="59"/>
        <v>46057</v>
      </c>
      <c r="AF43" s="187"/>
      <c r="AG43" s="187"/>
    </row>
    <row r="44" ht="18.75" customHeight="1">
      <c r="A44" s="184">
        <f>COUNTIF($S$3:S44,S44)</f>
        <v>5</v>
      </c>
      <c r="B44" s="184" t="str">
        <f>A44&amp;S44</f>
        <v>5Trần Đình Tiến</v>
      </c>
      <c r="C44" s="178" t="s">
        <v>1249</v>
      </c>
      <c r="D44" s="178" t="s">
        <v>894</v>
      </c>
      <c r="E44" s="178">
        <v>2024.0</v>
      </c>
      <c r="F44" s="199" t="s">
        <v>902</v>
      </c>
      <c r="G44" s="12"/>
      <c r="H44" s="200">
        <v>1.0</v>
      </c>
      <c r="I44" s="201"/>
      <c r="J44" s="164">
        <v>35.0</v>
      </c>
      <c r="K44" s="185" t="s">
        <v>1266</v>
      </c>
      <c r="L44" s="189">
        <v>0.3229166666666667</v>
      </c>
      <c r="M44" s="190">
        <v>0.4895833333333333</v>
      </c>
      <c r="N44" s="165" t="s">
        <v>1265</v>
      </c>
      <c r="O44" s="178" t="s">
        <v>1261</v>
      </c>
      <c r="P44" s="169">
        <f t="shared" ref="P44:P45" si="61">"23/02/2026"+(K44-2)</f>
        <v>46078</v>
      </c>
      <c r="Q44" s="202">
        <f t="shared" si="3"/>
        <v>46120</v>
      </c>
      <c r="R44" s="203"/>
      <c r="S44" s="165" t="s">
        <v>1263</v>
      </c>
      <c r="T44" s="12"/>
      <c r="U44" s="201"/>
      <c r="V44" s="204" t="str">
        <f t="shared" ref="V44:V47" si="62">IF(OR(
    COUNTIFS($S$3:$S$2487, S44, $K$3:$K$2487, K44, $L$3:$L$2487, L44, $P$3:$P$2487, "&lt;="&amp;Q44, $Q$3:$Q$2487, "&gt;="&amp;P44) &gt; 1, 
    COUNTIFS($F$3:$F$2487, F44, $K$3:$K$2487, K44, $L$3:$L$2487, L44, $P$3:$P$2487, "&lt;="&amp;Q44, $Q$3:$Q$2487, "&gt;="&amp;P44) &gt; 1
), "Trùng lịch",
IF(
    COUNTIFS(
        $N$3:$N$2487, N44,
        $K$3:$K$2487, K44,
        $P$3:$P$2487, "&lt;="&amp;Q44,
        $Q$3:$Q$2487, "&gt;="&amp;P44,
        $L$3:$L$2487, "&lt;"&amp;M44,
        $M$3:$M$2487, "&gt;"&amp;L44
    ) &gt; 1, 
    "Trùng phòng", 
    " "
)
)
</f>
        <v> </v>
      </c>
      <c r="W44" s="204">
        <f t="shared" si="5"/>
        <v>5</v>
      </c>
      <c r="X44" s="205">
        <f t="shared" si="6"/>
        <v>7</v>
      </c>
      <c r="Y44" s="204">
        <f t="shared" si="7"/>
        <v>42</v>
      </c>
      <c r="Z44" s="190">
        <f t="shared" si="8"/>
        <v>0.1666666667</v>
      </c>
      <c r="AA44" s="190">
        <f t="shared" si="9"/>
        <v>0.003703703704</v>
      </c>
      <c r="AB44" s="206" t="str">
        <f t="shared" si="10"/>
        <v>40,322916666666667G_Lab101</v>
      </c>
      <c r="AC44" s="207" t="str">
        <f t="shared" si="11"/>
        <v> 5243VIS01G Trần Đình Tiến 7:45-11:45  BĐ: 25/2/2026 KT: 8/4/2026</v>
      </c>
      <c r="AD44" s="207">
        <f t="shared" ref="AD44:AE44" si="60">P44</f>
        <v>46078</v>
      </c>
      <c r="AE44" s="207">
        <f t="shared" si="60"/>
        <v>46120</v>
      </c>
      <c r="AF44" s="208"/>
      <c r="AG44" s="208"/>
    </row>
    <row r="45" ht="18.75" customHeight="1">
      <c r="A45" s="140"/>
      <c r="B45" s="140"/>
      <c r="C45" s="178" t="s">
        <v>1249</v>
      </c>
      <c r="D45" s="179" t="s">
        <v>894</v>
      </c>
      <c r="E45" s="179">
        <v>2024.0</v>
      </c>
      <c r="F45" s="209" t="s">
        <v>904</v>
      </c>
      <c r="G45" s="12"/>
      <c r="H45" s="200">
        <v>6.0</v>
      </c>
      <c r="I45" s="201"/>
      <c r="J45" s="99">
        <v>35.0</v>
      </c>
      <c r="K45" s="185" t="s">
        <v>1266</v>
      </c>
      <c r="L45" s="189">
        <v>0.3229166666666667</v>
      </c>
      <c r="M45" s="190">
        <v>0.4895833333333333</v>
      </c>
      <c r="N45" s="19"/>
      <c r="O45" s="178" t="s">
        <v>1261</v>
      </c>
      <c r="P45" s="169">
        <f t="shared" si="61"/>
        <v>46078</v>
      </c>
      <c r="Q45" s="202">
        <f t="shared" si="3"/>
        <v>46120</v>
      </c>
      <c r="R45" s="203"/>
      <c r="S45" s="12"/>
      <c r="T45" s="12"/>
      <c r="U45" s="201"/>
      <c r="V45" s="204" t="str">
        <f t="shared" si="62"/>
        <v> </v>
      </c>
      <c r="W45" s="204">
        <f t="shared" si="5"/>
        <v>5</v>
      </c>
      <c r="X45" s="205">
        <f t="shared" si="6"/>
        <v>7</v>
      </c>
      <c r="Y45" s="204">
        <f t="shared" si="7"/>
        <v>42</v>
      </c>
      <c r="Z45" s="190">
        <f t="shared" si="8"/>
        <v>0.1666666667</v>
      </c>
      <c r="AA45" s="190">
        <f t="shared" si="9"/>
        <v>0.003703703704</v>
      </c>
      <c r="AB45" s="206" t="str">
        <f t="shared" si="10"/>
        <v>40,322916666666667</v>
      </c>
      <c r="AC45" s="207" t="str">
        <f t="shared" si="11"/>
        <v> 5243VIS02G  7:45-11:45  BĐ: 25/2/2026 KT: 8/4/2026</v>
      </c>
      <c r="AD45" s="207">
        <f t="shared" ref="AD45:AE45" si="63">P45</f>
        <v>46078</v>
      </c>
      <c r="AE45" s="207">
        <f t="shared" si="63"/>
        <v>46120</v>
      </c>
      <c r="AF45" s="208"/>
      <c r="AG45" s="208"/>
    </row>
    <row r="46" ht="18.75" customHeight="1">
      <c r="A46" s="184">
        <f>COUNTIF($S$3:S46,S46)</f>
        <v>6</v>
      </c>
      <c r="B46" s="184" t="str">
        <f>A46&amp;S46</f>
        <v>6Trần Đình Tiến</v>
      </c>
      <c r="C46" s="178" t="s">
        <v>1249</v>
      </c>
      <c r="D46" s="178" t="s">
        <v>894</v>
      </c>
      <c r="E46" s="178">
        <v>2024.0</v>
      </c>
      <c r="F46" s="199" t="s">
        <v>902</v>
      </c>
      <c r="G46" s="12"/>
      <c r="H46" s="200">
        <v>1.0</v>
      </c>
      <c r="I46" s="201"/>
      <c r="J46" s="164">
        <v>15.0</v>
      </c>
      <c r="K46" s="210"/>
      <c r="L46" s="211"/>
      <c r="M46" s="212"/>
      <c r="N46" s="183" t="s">
        <v>1257</v>
      </c>
      <c r="O46" s="178" t="s">
        <v>1261</v>
      </c>
      <c r="P46" s="202">
        <f t="shared" ref="P46:P49" si="65">"05/01/2026"+(K46-2)</f>
        <v>46025</v>
      </c>
      <c r="Q46" s="202" t="str">
        <f t="shared" si="3"/>
        <v>#DIV/0!</v>
      </c>
      <c r="R46" s="203"/>
      <c r="S46" s="165" t="s">
        <v>1263</v>
      </c>
      <c r="T46" s="12"/>
      <c r="U46" s="201"/>
      <c r="V46" s="204" t="str">
        <f t="shared" si="62"/>
        <v> </v>
      </c>
      <c r="W46" s="204">
        <f t="shared" si="5"/>
        <v>0</v>
      </c>
      <c r="X46" s="205" t="str">
        <f t="shared" si="6"/>
        <v>#DIV/0!</v>
      </c>
      <c r="Y46" s="204" t="str">
        <f t="shared" si="7"/>
        <v>#DIV/0!</v>
      </c>
      <c r="Z46" s="190">
        <f t="shared" si="8"/>
        <v>0</v>
      </c>
      <c r="AA46" s="190">
        <f t="shared" si="9"/>
        <v>0</v>
      </c>
      <c r="AB46" s="206" t="str">
        <f t="shared" si="10"/>
        <v>Tự học</v>
      </c>
      <c r="AC46" s="207" t="str">
        <f t="shared" si="11"/>
        <v> 5243VIS01G Trần Đình Tiến -  BĐ: 3/1/2026 KT: Ngày lỗi</v>
      </c>
      <c r="AD46" s="207">
        <f t="shared" ref="AD46:AE46" si="64">P46</f>
        <v>46025</v>
      </c>
      <c r="AE46" s="207" t="str">
        <f t="shared" si="64"/>
        <v>#DIV/0!</v>
      </c>
      <c r="AF46" s="208"/>
      <c r="AG46" s="208"/>
    </row>
    <row r="47" ht="18.75" customHeight="1">
      <c r="A47" s="140"/>
      <c r="B47" s="140"/>
      <c r="C47" s="178" t="s">
        <v>1249</v>
      </c>
      <c r="D47" s="179" t="s">
        <v>894</v>
      </c>
      <c r="E47" s="179">
        <v>2024.0</v>
      </c>
      <c r="F47" s="209" t="s">
        <v>904</v>
      </c>
      <c r="G47" s="19"/>
      <c r="H47" s="200">
        <v>6.0</v>
      </c>
      <c r="I47" s="201"/>
      <c r="J47" s="99">
        <v>15.0</v>
      </c>
      <c r="K47" s="210"/>
      <c r="L47" s="211"/>
      <c r="M47" s="212"/>
      <c r="N47" s="19"/>
      <c r="O47" s="178" t="s">
        <v>1261</v>
      </c>
      <c r="P47" s="202">
        <f t="shared" si="65"/>
        <v>46025</v>
      </c>
      <c r="Q47" s="202" t="str">
        <f t="shared" si="3"/>
        <v>#DIV/0!</v>
      </c>
      <c r="R47" s="203"/>
      <c r="S47" s="12"/>
      <c r="T47" s="19"/>
      <c r="U47" s="201"/>
      <c r="V47" s="204" t="str">
        <f t="shared" si="62"/>
        <v> </v>
      </c>
      <c r="W47" s="204">
        <f t="shared" si="5"/>
        <v>0</v>
      </c>
      <c r="X47" s="205" t="str">
        <f t="shared" si="6"/>
        <v>#DIV/0!</v>
      </c>
      <c r="Y47" s="204" t="str">
        <f t="shared" si="7"/>
        <v>#DIV/0!</v>
      </c>
      <c r="Z47" s="190">
        <f t="shared" si="8"/>
        <v>0</v>
      </c>
      <c r="AA47" s="190">
        <f t="shared" si="9"/>
        <v>0</v>
      </c>
      <c r="AB47" s="206" t="str">
        <f t="shared" si="10"/>
        <v/>
      </c>
      <c r="AC47" s="207" t="str">
        <f t="shared" si="11"/>
        <v> 5243VIS02G  -  BĐ: 3/1/2026 KT: Ngày lỗi</v>
      </c>
      <c r="AD47" s="207">
        <f t="shared" ref="AD47:AE47" si="66">P47</f>
        <v>46025</v>
      </c>
      <c r="AE47" s="207" t="str">
        <f t="shared" si="66"/>
        <v>#DIV/0!</v>
      </c>
      <c r="AF47" s="208"/>
      <c r="AG47" s="208"/>
    </row>
    <row r="48" ht="18.75" customHeight="1">
      <c r="A48" s="184"/>
      <c r="B48" s="184"/>
      <c r="C48" s="164" t="s">
        <v>1249</v>
      </c>
      <c r="D48" s="165" t="s">
        <v>894</v>
      </c>
      <c r="E48" s="165">
        <v>2024.0</v>
      </c>
      <c r="F48" s="165" t="s">
        <v>907</v>
      </c>
      <c r="G48" s="195" t="s">
        <v>909</v>
      </c>
      <c r="H48" s="188">
        <v>3.0</v>
      </c>
      <c r="I48" s="99"/>
      <c r="J48" s="99">
        <v>25.0</v>
      </c>
      <c r="K48" s="185" t="s">
        <v>1267</v>
      </c>
      <c r="L48" s="191">
        <v>0.5416666666666666</v>
      </c>
      <c r="M48" s="192">
        <v>0.7083333333333334</v>
      </c>
      <c r="N48" s="165">
        <v>406.0</v>
      </c>
      <c r="O48" s="164" t="s">
        <v>1252</v>
      </c>
      <c r="P48" s="169">
        <f t="shared" si="65"/>
        <v>46032</v>
      </c>
      <c r="Q48" s="170">
        <f t="shared" si="3"/>
        <v>46060</v>
      </c>
      <c r="R48" s="181"/>
      <c r="S48" s="165" t="s">
        <v>841</v>
      </c>
      <c r="T48" s="186"/>
      <c r="U48" s="99"/>
      <c r="V48" s="172" t="str">
        <f t="shared" ref="V48:V59" si="68">IF(OR(
    COUNTIFS($S$3:$S$2491, S48, $K$3:$K$2491, K48, $L$3:$L$2491, L48, $P$3:$P$2491, "&lt;="&amp;Q48, $Q$3:$Q$2491, "&gt;="&amp;P48) &gt; 1, 
    COUNTIFS($F$3:$F$2491, F48, $K$3:$K$2491, K48, $L$3:$L$2491, L48, $P$3:$P$2491, "&lt;="&amp;Q48, $Q$3:$Q$2491, "&gt;="&amp;P48) &gt; 1
), "Trùng lịch",
IF(
    COUNTIFS(
        $N$3:$N$2491, N48,
        $K$3:$K$2491, K48,
        $P$3:$P$2491, "&lt;="&amp;Q48,
        $Q$3:$Q$2491, "&gt;="&amp;P48,
        $L$3:$L$2491, "&lt;"&amp;M48,
        $M$3:$M$2491, "&gt;"&amp;L48
    ) &gt; 1, 
    "Trùng phòng", 
    " "
)
)
</f>
        <v> </v>
      </c>
      <c r="W48" s="172">
        <f t="shared" si="5"/>
        <v>5</v>
      </c>
      <c r="X48" s="173">
        <f t="shared" si="6"/>
        <v>5</v>
      </c>
      <c r="Y48" s="172">
        <f t="shared" si="7"/>
        <v>28</v>
      </c>
      <c r="Z48" s="174">
        <f t="shared" si="8"/>
        <v>0.1666666667</v>
      </c>
      <c r="AA48" s="174">
        <f t="shared" si="9"/>
        <v>0.003703703704</v>
      </c>
      <c r="AB48" s="173" t="str">
        <f t="shared" si="10"/>
        <v>70,541666666666667406</v>
      </c>
      <c r="AC48" s="175" t="str">
        <f t="shared" si="11"/>
        <v>Lập trình ASP.Net với C#3/ (***) 6243VIS01 Nguỵ Nguyễn Uy Vũ 13:00-17:00  BĐ: 10/1/2026 KT: 7/2/2026</v>
      </c>
      <c r="AD48" s="175">
        <f t="shared" ref="AD48:AE48" si="67">P48</f>
        <v>46032</v>
      </c>
      <c r="AE48" s="175">
        <f t="shared" si="67"/>
        <v>46060</v>
      </c>
      <c r="AF48" s="187"/>
      <c r="AG48" s="187"/>
    </row>
    <row r="49" ht="18.75" customHeight="1">
      <c r="A49" s="184"/>
      <c r="B49" s="184"/>
      <c r="C49" s="164" t="s">
        <v>1249</v>
      </c>
      <c r="D49" s="165" t="s">
        <v>894</v>
      </c>
      <c r="E49" s="165">
        <v>2024.0</v>
      </c>
      <c r="F49" s="165" t="s">
        <v>917</v>
      </c>
      <c r="G49" s="12"/>
      <c r="H49" s="188">
        <v>6.0</v>
      </c>
      <c r="I49" s="99"/>
      <c r="J49" s="99">
        <v>25.0</v>
      </c>
      <c r="K49" s="185" t="s">
        <v>1267</v>
      </c>
      <c r="L49" s="191">
        <v>0.5416666666666666</v>
      </c>
      <c r="M49" s="192">
        <v>0.7083333333333334</v>
      </c>
      <c r="N49" s="19"/>
      <c r="O49" s="164" t="s">
        <v>1252</v>
      </c>
      <c r="P49" s="169">
        <f t="shared" si="65"/>
        <v>46032</v>
      </c>
      <c r="Q49" s="170">
        <f t="shared" si="3"/>
        <v>46060</v>
      </c>
      <c r="R49" s="181"/>
      <c r="S49" s="12"/>
      <c r="T49" s="12"/>
      <c r="U49" s="99"/>
      <c r="V49" s="172" t="str">
        <f t="shared" si="68"/>
        <v> </v>
      </c>
      <c r="W49" s="172">
        <f t="shared" si="5"/>
        <v>5</v>
      </c>
      <c r="X49" s="173">
        <f t="shared" si="6"/>
        <v>5</v>
      </c>
      <c r="Y49" s="172">
        <f t="shared" si="7"/>
        <v>28</v>
      </c>
      <c r="Z49" s="174">
        <f t="shared" si="8"/>
        <v>0.1666666667</v>
      </c>
      <c r="AA49" s="174">
        <f t="shared" si="9"/>
        <v>0.003703703704</v>
      </c>
      <c r="AB49" s="173" t="str">
        <f t="shared" si="10"/>
        <v>70,541666666666667</v>
      </c>
      <c r="AC49" s="175" t="str">
        <f t="shared" si="11"/>
        <v> 6243VIS02  13:00-17:00  BĐ: 10/1/2026 KT: 7/2/2026</v>
      </c>
      <c r="AD49" s="175">
        <f t="shared" ref="AD49:AE49" si="69">P49</f>
        <v>46032</v>
      </c>
      <c r="AE49" s="175">
        <f t="shared" si="69"/>
        <v>46060</v>
      </c>
      <c r="AF49" s="187"/>
      <c r="AG49" s="187"/>
    </row>
    <row r="50" ht="18.75" customHeight="1">
      <c r="A50" s="184"/>
      <c r="B50" s="184"/>
      <c r="C50" s="164" t="s">
        <v>1249</v>
      </c>
      <c r="D50" s="165" t="s">
        <v>894</v>
      </c>
      <c r="E50" s="165">
        <v>2024.0</v>
      </c>
      <c r="F50" s="165" t="s">
        <v>907</v>
      </c>
      <c r="G50" s="12"/>
      <c r="H50" s="188">
        <v>3.0</v>
      </c>
      <c r="I50" s="99"/>
      <c r="J50" s="99">
        <v>35.0</v>
      </c>
      <c r="K50" s="185" t="s">
        <v>1267</v>
      </c>
      <c r="L50" s="191">
        <v>0.5416666666666666</v>
      </c>
      <c r="M50" s="192">
        <v>0.7083333333333334</v>
      </c>
      <c r="N50" s="165">
        <v>406.0</v>
      </c>
      <c r="O50" s="164" t="s">
        <v>1252</v>
      </c>
      <c r="P50" s="169">
        <f t="shared" ref="P50:P51" si="71">"23/02/2026"+(K50-2)</f>
        <v>46081</v>
      </c>
      <c r="Q50" s="170">
        <f t="shared" si="3"/>
        <v>46123</v>
      </c>
      <c r="R50" s="181"/>
      <c r="S50" s="165" t="s">
        <v>841</v>
      </c>
      <c r="T50" s="12"/>
      <c r="U50" s="99"/>
      <c r="V50" s="172" t="str">
        <f t="shared" si="68"/>
        <v> </v>
      </c>
      <c r="W50" s="172">
        <f t="shared" si="5"/>
        <v>5</v>
      </c>
      <c r="X50" s="173">
        <f t="shared" si="6"/>
        <v>7</v>
      </c>
      <c r="Y50" s="172">
        <f t="shared" si="7"/>
        <v>42</v>
      </c>
      <c r="Z50" s="174">
        <f t="shared" si="8"/>
        <v>0.1666666667</v>
      </c>
      <c r="AA50" s="174">
        <f t="shared" si="9"/>
        <v>0.003703703704</v>
      </c>
      <c r="AB50" s="173" t="str">
        <f t="shared" si="10"/>
        <v>70,541666666666667406</v>
      </c>
      <c r="AC50" s="175" t="str">
        <f t="shared" si="11"/>
        <v> 6243VIS01 Nguỵ Nguyễn Uy Vũ 13:00-17:00  BĐ: 28/2/2026 KT: 11/4/2026</v>
      </c>
      <c r="AD50" s="175">
        <f t="shared" ref="AD50:AE50" si="70">P50</f>
        <v>46081</v>
      </c>
      <c r="AE50" s="175">
        <f t="shared" si="70"/>
        <v>46123</v>
      </c>
      <c r="AF50" s="187"/>
      <c r="AG50" s="187"/>
    </row>
    <row r="51" ht="18.75" customHeight="1">
      <c r="A51" s="184"/>
      <c r="B51" s="184"/>
      <c r="C51" s="164" t="s">
        <v>1249</v>
      </c>
      <c r="D51" s="165" t="s">
        <v>894</v>
      </c>
      <c r="E51" s="165">
        <v>2024.0</v>
      </c>
      <c r="F51" s="165" t="s">
        <v>917</v>
      </c>
      <c r="G51" s="12"/>
      <c r="H51" s="188">
        <v>6.0</v>
      </c>
      <c r="I51" s="99"/>
      <c r="J51" s="99">
        <v>35.0</v>
      </c>
      <c r="K51" s="185" t="s">
        <v>1267</v>
      </c>
      <c r="L51" s="191">
        <v>0.5416666666666666</v>
      </c>
      <c r="M51" s="192">
        <v>0.7083333333333334</v>
      </c>
      <c r="N51" s="19"/>
      <c r="O51" s="164" t="s">
        <v>1252</v>
      </c>
      <c r="P51" s="169">
        <f t="shared" si="71"/>
        <v>46081</v>
      </c>
      <c r="Q51" s="170">
        <f t="shared" si="3"/>
        <v>46123</v>
      </c>
      <c r="R51" s="181"/>
      <c r="S51" s="12"/>
      <c r="T51" s="12"/>
      <c r="U51" s="99"/>
      <c r="V51" s="172" t="str">
        <f t="shared" si="68"/>
        <v> </v>
      </c>
      <c r="W51" s="172">
        <f t="shared" si="5"/>
        <v>5</v>
      </c>
      <c r="X51" s="173">
        <f t="shared" si="6"/>
        <v>7</v>
      </c>
      <c r="Y51" s="172">
        <f t="shared" si="7"/>
        <v>42</v>
      </c>
      <c r="Z51" s="174">
        <f t="shared" si="8"/>
        <v>0.1666666667</v>
      </c>
      <c r="AA51" s="174">
        <f t="shared" si="9"/>
        <v>0.003703703704</v>
      </c>
      <c r="AB51" s="173" t="str">
        <f t="shared" si="10"/>
        <v>70,541666666666667</v>
      </c>
      <c r="AC51" s="175" t="str">
        <f t="shared" si="11"/>
        <v> 6243VIS02  13:00-17:00  BĐ: 28/2/2026 KT: 11/4/2026</v>
      </c>
      <c r="AD51" s="175">
        <f t="shared" ref="AD51:AE51" si="72">P51</f>
        <v>46081</v>
      </c>
      <c r="AE51" s="175">
        <f t="shared" si="72"/>
        <v>46123</v>
      </c>
      <c r="AF51" s="187"/>
      <c r="AG51" s="187"/>
    </row>
    <row r="52" ht="18.75" customHeight="1">
      <c r="A52" s="184"/>
      <c r="B52" s="184"/>
      <c r="C52" s="164" t="s">
        <v>1249</v>
      </c>
      <c r="D52" s="165" t="s">
        <v>894</v>
      </c>
      <c r="E52" s="165">
        <v>2024.0</v>
      </c>
      <c r="F52" s="165" t="s">
        <v>907</v>
      </c>
      <c r="G52" s="12"/>
      <c r="H52" s="188">
        <v>3.0</v>
      </c>
      <c r="I52" s="99"/>
      <c r="J52" s="99">
        <v>15.0</v>
      </c>
      <c r="K52" s="185"/>
      <c r="L52" s="191"/>
      <c r="M52" s="192"/>
      <c r="N52" s="183" t="s">
        <v>1257</v>
      </c>
      <c r="O52" s="164" t="s">
        <v>1252</v>
      </c>
      <c r="P52" s="169">
        <f t="shared" ref="P52:P57" si="74">"05/01/2026"+(K52-2)</f>
        <v>46025</v>
      </c>
      <c r="Q52" s="170" t="str">
        <f t="shared" si="3"/>
        <v>#DIV/0!</v>
      </c>
      <c r="R52" s="181"/>
      <c r="S52" s="165" t="s">
        <v>841</v>
      </c>
      <c r="T52" s="12"/>
      <c r="U52" s="99"/>
      <c r="V52" s="172" t="str">
        <f t="shared" si="68"/>
        <v> </v>
      </c>
      <c r="W52" s="172">
        <f t="shared" si="5"/>
        <v>0</v>
      </c>
      <c r="X52" s="173" t="str">
        <f t="shared" si="6"/>
        <v>#DIV/0!</v>
      </c>
      <c r="Y52" s="172" t="str">
        <f t="shared" si="7"/>
        <v>#DIV/0!</v>
      </c>
      <c r="Z52" s="174">
        <f t="shared" si="8"/>
        <v>0</v>
      </c>
      <c r="AA52" s="174">
        <f t="shared" si="9"/>
        <v>0</v>
      </c>
      <c r="AB52" s="173" t="str">
        <f t="shared" si="10"/>
        <v>Tự học</v>
      </c>
      <c r="AC52" s="175" t="str">
        <f t="shared" si="11"/>
        <v> 6243VIS01 Nguỵ Nguyễn Uy Vũ -  BĐ: 3/1/2026 KT: Ngày lỗi</v>
      </c>
      <c r="AD52" s="175">
        <f t="shared" ref="AD52:AE52" si="73">P52</f>
        <v>46025</v>
      </c>
      <c r="AE52" s="175" t="str">
        <f t="shared" si="73"/>
        <v>#DIV/0!</v>
      </c>
      <c r="AF52" s="187"/>
      <c r="AG52" s="187"/>
    </row>
    <row r="53" ht="18.75" customHeight="1">
      <c r="A53" s="184"/>
      <c r="B53" s="184"/>
      <c r="C53" s="164" t="s">
        <v>1249</v>
      </c>
      <c r="D53" s="165" t="s">
        <v>894</v>
      </c>
      <c r="E53" s="165">
        <v>2024.0</v>
      </c>
      <c r="F53" s="165" t="s">
        <v>917</v>
      </c>
      <c r="G53" s="12"/>
      <c r="H53" s="188">
        <v>6.0</v>
      </c>
      <c r="I53" s="99"/>
      <c r="J53" s="99">
        <v>15.0</v>
      </c>
      <c r="K53" s="185"/>
      <c r="L53" s="191"/>
      <c r="M53" s="192"/>
      <c r="N53" s="19"/>
      <c r="O53" s="164" t="s">
        <v>1252</v>
      </c>
      <c r="P53" s="169">
        <f t="shared" si="74"/>
        <v>46025</v>
      </c>
      <c r="Q53" s="170" t="str">
        <f t="shared" si="3"/>
        <v>#DIV/0!</v>
      </c>
      <c r="R53" s="181"/>
      <c r="S53" s="12"/>
      <c r="T53" s="19"/>
      <c r="U53" s="99"/>
      <c r="V53" s="172" t="str">
        <f t="shared" si="68"/>
        <v> </v>
      </c>
      <c r="W53" s="172">
        <f t="shared" si="5"/>
        <v>0</v>
      </c>
      <c r="X53" s="173" t="str">
        <f t="shared" si="6"/>
        <v>#DIV/0!</v>
      </c>
      <c r="Y53" s="172" t="str">
        <f t="shared" si="7"/>
        <v>#DIV/0!</v>
      </c>
      <c r="Z53" s="174">
        <f t="shared" si="8"/>
        <v>0</v>
      </c>
      <c r="AA53" s="174">
        <f t="shared" si="9"/>
        <v>0</v>
      </c>
      <c r="AB53" s="173" t="str">
        <f t="shared" si="10"/>
        <v/>
      </c>
      <c r="AC53" s="175" t="str">
        <f t="shared" si="11"/>
        <v> 6243VIS02  -  BĐ: 3/1/2026 KT: Ngày lỗi</v>
      </c>
      <c r="AD53" s="175">
        <f t="shared" ref="AD53:AE53" si="75">P53</f>
        <v>46025</v>
      </c>
      <c r="AE53" s="175" t="str">
        <f t="shared" si="75"/>
        <v>#DIV/0!</v>
      </c>
      <c r="AF53" s="187"/>
      <c r="AG53" s="187"/>
    </row>
    <row r="54" ht="18.75" customHeight="1">
      <c r="A54" s="184"/>
      <c r="B54" s="184"/>
      <c r="C54" s="164" t="s">
        <v>1249</v>
      </c>
      <c r="D54" s="165" t="s">
        <v>894</v>
      </c>
      <c r="E54" s="165">
        <v>2024.0</v>
      </c>
      <c r="F54" s="165" t="s">
        <v>907</v>
      </c>
      <c r="G54" s="195" t="s">
        <v>913</v>
      </c>
      <c r="H54" s="188">
        <v>3.0</v>
      </c>
      <c r="I54" s="99"/>
      <c r="J54" s="99">
        <v>25.0</v>
      </c>
      <c r="K54" s="185" t="s">
        <v>1250</v>
      </c>
      <c r="L54" s="191">
        <v>0.5416666666666666</v>
      </c>
      <c r="M54" s="192">
        <v>0.7083333333333334</v>
      </c>
      <c r="N54" s="165">
        <v>503.0</v>
      </c>
      <c r="O54" s="164" t="s">
        <v>1252</v>
      </c>
      <c r="P54" s="169">
        <f t="shared" si="74"/>
        <v>46027</v>
      </c>
      <c r="Q54" s="170">
        <f t="shared" si="3"/>
        <v>46055</v>
      </c>
      <c r="R54" s="181"/>
      <c r="S54" s="165" t="s">
        <v>187</v>
      </c>
      <c r="T54" s="186"/>
      <c r="U54" s="99"/>
      <c r="V54" s="172" t="str">
        <f t="shared" si="68"/>
        <v> </v>
      </c>
      <c r="W54" s="172">
        <f t="shared" si="5"/>
        <v>5</v>
      </c>
      <c r="X54" s="173">
        <f t="shared" si="6"/>
        <v>5</v>
      </c>
      <c r="Y54" s="172">
        <f t="shared" si="7"/>
        <v>28</v>
      </c>
      <c r="Z54" s="174">
        <f t="shared" si="8"/>
        <v>0.1666666667</v>
      </c>
      <c r="AA54" s="174">
        <f t="shared" si="9"/>
        <v>0.003703703704</v>
      </c>
      <c r="AB54" s="173" t="str">
        <f t="shared" si="10"/>
        <v>20,541666666666667503</v>
      </c>
      <c r="AC54" s="175" t="str">
        <f t="shared" si="11"/>
        <v>Tiếng Anh chuyên ngành 6243VIS01 Phan Thị Kim Ngân 13:00-17:00  BĐ: 5/1/2026 KT: 2/2/2026</v>
      </c>
      <c r="AD54" s="175">
        <f t="shared" ref="AD54:AE54" si="76">P54</f>
        <v>46027</v>
      </c>
      <c r="AE54" s="175">
        <f t="shared" si="76"/>
        <v>46055</v>
      </c>
      <c r="AF54" s="187"/>
      <c r="AG54" s="187"/>
    </row>
    <row r="55" ht="18.75" customHeight="1">
      <c r="A55" s="184"/>
      <c r="B55" s="184"/>
      <c r="C55" s="164" t="s">
        <v>1249</v>
      </c>
      <c r="D55" s="165" t="s">
        <v>894</v>
      </c>
      <c r="E55" s="165">
        <v>2024.0</v>
      </c>
      <c r="F55" s="165" t="s">
        <v>917</v>
      </c>
      <c r="G55" s="12"/>
      <c r="H55" s="188">
        <v>6.0</v>
      </c>
      <c r="I55" s="99"/>
      <c r="J55" s="99">
        <v>25.0</v>
      </c>
      <c r="K55" s="185" t="s">
        <v>1250</v>
      </c>
      <c r="L55" s="191">
        <v>0.5416666666666666</v>
      </c>
      <c r="M55" s="192">
        <v>0.7083333333333334</v>
      </c>
      <c r="N55" s="19"/>
      <c r="O55" s="164" t="s">
        <v>1252</v>
      </c>
      <c r="P55" s="169">
        <f t="shared" si="74"/>
        <v>46027</v>
      </c>
      <c r="Q55" s="170">
        <f t="shared" si="3"/>
        <v>46055</v>
      </c>
      <c r="R55" s="181"/>
      <c r="S55" s="12"/>
      <c r="T55" s="12"/>
      <c r="U55" s="99"/>
      <c r="V55" s="172" t="str">
        <f t="shared" si="68"/>
        <v> </v>
      </c>
      <c r="W55" s="172">
        <f t="shared" si="5"/>
        <v>5</v>
      </c>
      <c r="X55" s="173">
        <f t="shared" si="6"/>
        <v>5</v>
      </c>
      <c r="Y55" s="172">
        <f t="shared" si="7"/>
        <v>28</v>
      </c>
      <c r="Z55" s="174">
        <f t="shared" si="8"/>
        <v>0.1666666667</v>
      </c>
      <c r="AA55" s="174">
        <f t="shared" si="9"/>
        <v>0.003703703704</v>
      </c>
      <c r="AB55" s="173" t="str">
        <f t="shared" si="10"/>
        <v>20,541666666666667</v>
      </c>
      <c r="AC55" s="175" t="str">
        <f t="shared" si="11"/>
        <v> 6243VIS02  13:00-17:00  BĐ: 5/1/2026 KT: 2/2/2026</v>
      </c>
      <c r="AD55" s="175">
        <f t="shared" ref="AD55:AE55" si="77">P55</f>
        <v>46027</v>
      </c>
      <c r="AE55" s="175">
        <f t="shared" si="77"/>
        <v>46055</v>
      </c>
      <c r="AF55" s="187"/>
      <c r="AG55" s="187"/>
    </row>
    <row r="56" ht="18.75" customHeight="1">
      <c r="A56" s="184"/>
      <c r="B56" s="184"/>
      <c r="C56" s="164" t="s">
        <v>1249</v>
      </c>
      <c r="D56" s="165" t="s">
        <v>894</v>
      </c>
      <c r="E56" s="165">
        <v>2024.0</v>
      </c>
      <c r="F56" s="165" t="s">
        <v>907</v>
      </c>
      <c r="G56" s="12"/>
      <c r="H56" s="188">
        <v>3.0</v>
      </c>
      <c r="I56" s="99"/>
      <c r="J56" s="99">
        <v>25.0</v>
      </c>
      <c r="K56" s="185" t="s">
        <v>1266</v>
      </c>
      <c r="L56" s="191">
        <v>0.5416666666666666</v>
      </c>
      <c r="M56" s="192">
        <v>0.7083333333333334</v>
      </c>
      <c r="N56" s="165">
        <v>503.0</v>
      </c>
      <c r="O56" s="164" t="s">
        <v>1252</v>
      </c>
      <c r="P56" s="169">
        <f t="shared" si="74"/>
        <v>46029</v>
      </c>
      <c r="Q56" s="170">
        <f t="shared" si="3"/>
        <v>46057</v>
      </c>
      <c r="R56" s="181"/>
      <c r="S56" s="165" t="s">
        <v>187</v>
      </c>
      <c r="T56" s="12"/>
      <c r="U56" s="99"/>
      <c r="V56" s="172" t="str">
        <f t="shared" si="68"/>
        <v> </v>
      </c>
      <c r="W56" s="172">
        <f t="shared" si="5"/>
        <v>5</v>
      </c>
      <c r="X56" s="173">
        <f t="shared" si="6"/>
        <v>5</v>
      </c>
      <c r="Y56" s="172">
        <f t="shared" si="7"/>
        <v>28</v>
      </c>
      <c r="Z56" s="174">
        <f t="shared" si="8"/>
        <v>0.1666666667</v>
      </c>
      <c r="AA56" s="174">
        <f t="shared" si="9"/>
        <v>0.003703703704</v>
      </c>
      <c r="AB56" s="173" t="str">
        <f t="shared" si="10"/>
        <v>40,541666666666667503</v>
      </c>
      <c r="AC56" s="175" t="str">
        <f t="shared" si="11"/>
        <v> 6243VIS01 Phan Thị Kim Ngân 13:00-17:00  BĐ: 7/1/2026 KT: 4/2/2026</v>
      </c>
      <c r="AD56" s="175">
        <f t="shared" ref="AD56:AE56" si="78">P56</f>
        <v>46029</v>
      </c>
      <c r="AE56" s="175">
        <f t="shared" si="78"/>
        <v>46057</v>
      </c>
      <c r="AF56" s="187"/>
      <c r="AG56" s="187"/>
    </row>
    <row r="57" ht="18.75" customHeight="1">
      <c r="A57" s="184"/>
      <c r="B57" s="184"/>
      <c r="C57" s="164" t="s">
        <v>1249</v>
      </c>
      <c r="D57" s="165" t="s">
        <v>894</v>
      </c>
      <c r="E57" s="165">
        <v>2024.0</v>
      </c>
      <c r="F57" s="165" t="s">
        <v>917</v>
      </c>
      <c r="G57" s="12"/>
      <c r="H57" s="188">
        <v>6.0</v>
      </c>
      <c r="I57" s="99"/>
      <c r="J57" s="99">
        <v>25.0</v>
      </c>
      <c r="K57" s="185" t="s">
        <v>1266</v>
      </c>
      <c r="L57" s="191">
        <v>0.5416666666666666</v>
      </c>
      <c r="M57" s="192">
        <v>0.7083333333333334</v>
      </c>
      <c r="N57" s="19"/>
      <c r="O57" s="164" t="s">
        <v>1252</v>
      </c>
      <c r="P57" s="169">
        <f t="shared" si="74"/>
        <v>46029</v>
      </c>
      <c r="Q57" s="170">
        <f t="shared" si="3"/>
        <v>46057</v>
      </c>
      <c r="R57" s="181"/>
      <c r="S57" s="12"/>
      <c r="T57" s="12"/>
      <c r="U57" s="99"/>
      <c r="V57" s="172" t="str">
        <f t="shared" si="68"/>
        <v> </v>
      </c>
      <c r="W57" s="172">
        <f t="shared" si="5"/>
        <v>5</v>
      </c>
      <c r="X57" s="173">
        <f t="shared" si="6"/>
        <v>5</v>
      </c>
      <c r="Y57" s="172">
        <f t="shared" si="7"/>
        <v>28</v>
      </c>
      <c r="Z57" s="174">
        <f t="shared" si="8"/>
        <v>0.1666666667</v>
      </c>
      <c r="AA57" s="174">
        <f t="shared" si="9"/>
        <v>0.003703703704</v>
      </c>
      <c r="AB57" s="173" t="str">
        <f t="shared" si="10"/>
        <v>40,541666666666667</v>
      </c>
      <c r="AC57" s="175" t="str">
        <f t="shared" si="11"/>
        <v> 6243VIS02  13:00-17:00  BĐ: 7/1/2026 KT: 4/2/2026</v>
      </c>
      <c r="AD57" s="175">
        <f t="shared" ref="AD57:AE57" si="79">P57</f>
        <v>46029</v>
      </c>
      <c r="AE57" s="175">
        <f t="shared" si="79"/>
        <v>46057</v>
      </c>
      <c r="AF57" s="187"/>
      <c r="AG57" s="187"/>
    </row>
    <row r="58" ht="18.75" customHeight="1">
      <c r="A58" s="184"/>
      <c r="B58" s="184"/>
      <c r="C58" s="164" t="s">
        <v>1249</v>
      </c>
      <c r="D58" s="165" t="s">
        <v>894</v>
      </c>
      <c r="E58" s="165">
        <v>2024.0</v>
      </c>
      <c r="F58" s="165" t="s">
        <v>907</v>
      </c>
      <c r="G58" s="12"/>
      <c r="H58" s="188">
        <v>3.0</v>
      </c>
      <c r="I58" s="99"/>
      <c r="J58" s="99">
        <v>15.0</v>
      </c>
      <c r="K58" s="185" t="s">
        <v>1250</v>
      </c>
      <c r="L58" s="191">
        <v>0.5416666666666666</v>
      </c>
      <c r="M58" s="192">
        <v>0.7083333333333334</v>
      </c>
      <c r="N58" s="165">
        <v>503.0</v>
      </c>
      <c r="O58" s="164" t="s">
        <v>1252</v>
      </c>
      <c r="P58" s="169">
        <f t="shared" ref="P58:P61" si="81">"23/02/2026"+(K58-2)</f>
        <v>46076</v>
      </c>
      <c r="Q58" s="170">
        <f t="shared" si="3"/>
        <v>46090</v>
      </c>
      <c r="R58" s="181"/>
      <c r="S58" s="165" t="s">
        <v>187</v>
      </c>
      <c r="T58" s="12"/>
      <c r="U58" s="99"/>
      <c r="V58" s="172" t="str">
        <f t="shared" si="68"/>
        <v> </v>
      </c>
      <c r="W58" s="172">
        <f t="shared" si="5"/>
        <v>5</v>
      </c>
      <c r="X58" s="173">
        <f t="shared" si="6"/>
        <v>3</v>
      </c>
      <c r="Y58" s="172">
        <f t="shared" si="7"/>
        <v>14</v>
      </c>
      <c r="Z58" s="174">
        <f t="shared" si="8"/>
        <v>0.1666666667</v>
      </c>
      <c r="AA58" s="174">
        <f t="shared" si="9"/>
        <v>0.003703703704</v>
      </c>
      <c r="AB58" s="173" t="str">
        <f t="shared" si="10"/>
        <v>20,541666666666667503</v>
      </c>
      <c r="AC58" s="175" t="str">
        <f t="shared" si="11"/>
        <v> 6243VIS01 Phan Thị Kim Ngân 13:00-17:00  BĐ: 23/2/2026 KT: 9/3/2026</v>
      </c>
      <c r="AD58" s="175">
        <f t="shared" ref="AD58:AE58" si="80">P58</f>
        <v>46076</v>
      </c>
      <c r="AE58" s="175">
        <f t="shared" si="80"/>
        <v>46090</v>
      </c>
      <c r="AF58" s="187"/>
      <c r="AG58" s="187"/>
    </row>
    <row r="59" ht="18.75" customHeight="1">
      <c r="A59" s="184"/>
      <c r="B59" s="184"/>
      <c r="C59" s="164" t="s">
        <v>1249</v>
      </c>
      <c r="D59" s="165" t="s">
        <v>894</v>
      </c>
      <c r="E59" s="165">
        <v>2024.0</v>
      </c>
      <c r="F59" s="165" t="s">
        <v>917</v>
      </c>
      <c r="G59" s="12"/>
      <c r="H59" s="188">
        <v>6.0</v>
      </c>
      <c r="I59" s="99"/>
      <c r="J59" s="99">
        <v>15.0</v>
      </c>
      <c r="K59" s="185" t="s">
        <v>1250</v>
      </c>
      <c r="L59" s="191">
        <v>0.5416666666666666</v>
      </c>
      <c r="M59" s="192">
        <v>0.7083333333333334</v>
      </c>
      <c r="N59" s="19"/>
      <c r="O59" s="164" t="s">
        <v>1252</v>
      </c>
      <c r="P59" s="169">
        <f t="shared" si="81"/>
        <v>46076</v>
      </c>
      <c r="Q59" s="170">
        <f t="shared" si="3"/>
        <v>46090</v>
      </c>
      <c r="R59" s="181"/>
      <c r="S59" s="12"/>
      <c r="T59" s="12"/>
      <c r="U59" s="99"/>
      <c r="V59" s="172" t="str">
        <f t="shared" si="68"/>
        <v> </v>
      </c>
      <c r="W59" s="172">
        <f t="shared" si="5"/>
        <v>5</v>
      </c>
      <c r="X59" s="173">
        <f t="shared" si="6"/>
        <v>3</v>
      </c>
      <c r="Y59" s="172">
        <f t="shared" si="7"/>
        <v>14</v>
      </c>
      <c r="Z59" s="174">
        <f t="shared" si="8"/>
        <v>0.1666666667</v>
      </c>
      <c r="AA59" s="174">
        <f t="shared" si="9"/>
        <v>0.003703703704</v>
      </c>
      <c r="AB59" s="173" t="str">
        <f t="shared" si="10"/>
        <v>20,541666666666667</v>
      </c>
      <c r="AC59" s="175" t="str">
        <f t="shared" si="11"/>
        <v> 6243VIS02  13:00-17:00  BĐ: 23/2/2026 KT: 9/3/2026</v>
      </c>
      <c r="AD59" s="175">
        <f t="shared" ref="AD59:AE59" si="82">P59</f>
        <v>46076</v>
      </c>
      <c r="AE59" s="175">
        <f t="shared" si="82"/>
        <v>46090</v>
      </c>
      <c r="AF59" s="187"/>
      <c r="AG59" s="187"/>
    </row>
    <row r="60" ht="18.75" customHeight="1">
      <c r="A60" s="140"/>
      <c r="B60" s="140"/>
      <c r="C60" s="178" t="s">
        <v>1249</v>
      </c>
      <c r="D60" s="179" t="s">
        <v>894</v>
      </c>
      <c r="E60" s="179">
        <v>2024.0</v>
      </c>
      <c r="F60" s="179" t="s">
        <v>907</v>
      </c>
      <c r="G60" s="12"/>
      <c r="H60" s="200">
        <v>3.0</v>
      </c>
      <c r="I60" s="201"/>
      <c r="J60" s="93">
        <v>10.0</v>
      </c>
      <c r="K60" s="185" t="s">
        <v>1266</v>
      </c>
      <c r="L60" s="191">
        <v>0.5416666666666666</v>
      </c>
      <c r="M60" s="192">
        <v>0.7083333333333334</v>
      </c>
      <c r="N60" s="165">
        <v>503.0</v>
      </c>
      <c r="O60" s="178" t="s">
        <v>1252</v>
      </c>
      <c r="P60" s="169">
        <f t="shared" si="81"/>
        <v>46078</v>
      </c>
      <c r="Q60" s="202">
        <f t="shared" si="3"/>
        <v>46085</v>
      </c>
      <c r="R60" s="203"/>
      <c r="S60" s="165" t="s">
        <v>187</v>
      </c>
      <c r="T60" s="12"/>
      <c r="U60" s="201"/>
      <c r="V60" s="204" t="str">
        <f t="shared" ref="V60:V61" si="84">IF(OR(
    COUNTIFS($S$3:$S$2489, S60, $K$3:$K$2489, K60, $L$3:$L$2489, L60, $P$3:$P$2489, "&lt;="&amp;Q60, $Q$3:$Q$2489, "&gt;="&amp;P60) &gt; 1, 
    COUNTIFS($F$3:$F$2489, F60, $K$3:$K$2489, K60, $L$3:$L$2489, L60, $P$3:$P$2489, "&lt;="&amp;Q60, $Q$3:$Q$2489, "&gt;="&amp;P60) &gt; 1
), "Trùng lịch",
IF(
    COUNTIFS(
        $N$3:$N$2489, N60,
        $K$3:$K$2489, K60,
        $P$3:$P$2489, "&lt;="&amp;Q60,
        $Q$3:$Q$2489, "&gt;="&amp;P60,
        $L$3:$L$2489, "&lt;"&amp;M60,
        $M$3:$M$2489, "&gt;"&amp;L60
    ) &gt; 1, 
    "Trùng phòng", 
    " "
)
)
</f>
        <v> </v>
      </c>
      <c r="W60" s="204">
        <f t="shared" si="5"/>
        <v>5</v>
      </c>
      <c r="X60" s="205">
        <f t="shared" si="6"/>
        <v>2</v>
      </c>
      <c r="Y60" s="204">
        <f t="shared" si="7"/>
        <v>7</v>
      </c>
      <c r="Z60" s="190">
        <f t="shared" si="8"/>
        <v>0.1666666667</v>
      </c>
      <c r="AA60" s="190">
        <f t="shared" si="9"/>
        <v>0.003703703704</v>
      </c>
      <c r="AB60" s="206" t="str">
        <f t="shared" si="10"/>
        <v>40,541666666666667503</v>
      </c>
      <c r="AC60" s="207" t="str">
        <f t="shared" si="11"/>
        <v> 6243VIS01 Phan Thị Kim Ngân 13:00-17:00  BĐ: 25/2/2026 KT: 4/3/2026</v>
      </c>
      <c r="AD60" s="207">
        <f t="shared" ref="AD60:AE60" si="83">P60</f>
        <v>46078</v>
      </c>
      <c r="AE60" s="207">
        <f t="shared" si="83"/>
        <v>46085</v>
      </c>
      <c r="AF60" s="208"/>
      <c r="AG60" s="208"/>
    </row>
    <row r="61" ht="18.75" customHeight="1">
      <c r="A61" s="140"/>
      <c r="B61" s="140"/>
      <c r="C61" s="178" t="s">
        <v>1249</v>
      </c>
      <c r="D61" s="179" t="s">
        <v>894</v>
      </c>
      <c r="E61" s="179">
        <v>2024.0</v>
      </c>
      <c r="F61" s="179" t="s">
        <v>917</v>
      </c>
      <c r="G61" s="12"/>
      <c r="H61" s="200">
        <v>6.0</v>
      </c>
      <c r="I61" s="201"/>
      <c r="J61" s="93">
        <v>10.0</v>
      </c>
      <c r="K61" s="185"/>
      <c r="L61" s="191">
        <v>0.5416666666666666</v>
      </c>
      <c r="M61" s="192">
        <v>0.7083333333333334</v>
      </c>
      <c r="N61" s="19"/>
      <c r="O61" s="178" t="s">
        <v>1252</v>
      </c>
      <c r="P61" s="169">
        <f t="shared" si="81"/>
        <v>46074</v>
      </c>
      <c r="Q61" s="202">
        <f t="shared" si="3"/>
        <v>46081</v>
      </c>
      <c r="R61" s="203"/>
      <c r="S61" s="12"/>
      <c r="T61" s="19"/>
      <c r="U61" s="201"/>
      <c r="V61" s="204" t="str">
        <f t="shared" si="84"/>
        <v> </v>
      </c>
      <c r="W61" s="204">
        <f t="shared" si="5"/>
        <v>5</v>
      </c>
      <c r="X61" s="205">
        <f t="shared" si="6"/>
        <v>2</v>
      </c>
      <c r="Y61" s="204">
        <f t="shared" si="7"/>
        <v>7</v>
      </c>
      <c r="Z61" s="190">
        <f t="shared" si="8"/>
        <v>0.1666666667</v>
      </c>
      <c r="AA61" s="190">
        <f t="shared" si="9"/>
        <v>0.003703703704</v>
      </c>
      <c r="AB61" s="206" t="str">
        <f t="shared" si="10"/>
        <v>0,541666666666667</v>
      </c>
      <c r="AC61" s="207" t="str">
        <f t="shared" si="11"/>
        <v> 6243VIS02  13:00-17:00  BĐ: 21/2/2026 KT: 28/2/2026</v>
      </c>
      <c r="AD61" s="207">
        <f t="shared" ref="AD61:AE61" si="85">P61</f>
        <v>46074</v>
      </c>
      <c r="AE61" s="207">
        <f t="shared" si="85"/>
        <v>46081</v>
      </c>
      <c r="AF61" s="208"/>
      <c r="AG61" s="208"/>
    </row>
    <row r="62" ht="18.75" customHeight="1">
      <c r="A62" s="184"/>
      <c r="B62" s="184"/>
      <c r="C62" s="99" t="s">
        <v>198</v>
      </c>
      <c r="D62" s="165" t="s">
        <v>894</v>
      </c>
      <c r="E62" s="165">
        <v>2024.0</v>
      </c>
      <c r="F62" s="165" t="s">
        <v>907</v>
      </c>
      <c r="G62" s="165" t="s">
        <v>915</v>
      </c>
      <c r="H62" s="99">
        <v>3.0</v>
      </c>
      <c r="I62" s="99"/>
      <c r="J62" s="99">
        <v>25.0</v>
      </c>
      <c r="K62" s="185" t="s">
        <v>1258</v>
      </c>
      <c r="L62" s="191">
        <v>0.3229166666666667</v>
      </c>
      <c r="M62" s="192">
        <v>0.4895833333333333</v>
      </c>
      <c r="N62" s="165" t="s">
        <v>1268</v>
      </c>
      <c r="O62" s="164" t="s">
        <v>1252</v>
      </c>
      <c r="P62" s="169">
        <f t="shared" ref="P62:P68" si="87">"05/01/2026"+(K62-2)</f>
        <v>46028</v>
      </c>
      <c r="Q62" s="170">
        <f t="shared" si="3"/>
        <v>46056</v>
      </c>
      <c r="R62" s="181"/>
      <c r="S62" s="165" t="s">
        <v>422</v>
      </c>
      <c r="T62" s="186"/>
      <c r="U62" s="99"/>
      <c r="V62" s="172" t="str">
        <f t="shared" ref="V62:V110" si="88">IF(OR(
    COUNTIFS($S$3:$S$2491, S62, $K$3:$K$2491, K62, $L$3:$L$2491, L62, $P$3:$P$2491, "&lt;="&amp;Q62, $Q$3:$Q$2491, "&gt;="&amp;P62) &gt; 1, 
    COUNTIFS($F$3:$F$2491, F62, $K$3:$K$2491, K62, $L$3:$L$2491, L62, $P$3:$P$2491, "&lt;="&amp;Q62, $Q$3:$Q$2491, "&gt;="&amp;P62) &gt; 1
), "Trùng lịch",
IF(
    COUNTIFS(
        $N$3:$N$2491, N62,
        $K$3:$K$2491, K62,
        $P$3:$P$2491, "&lt;="&amp;Q62,
        $Q$3:$Q$2491, "&gt;="&amp;P62,
        $L$3:$L$2491, "&lt;"&amp;M62,
        $M$3:$M$2491, "&gt;"&amp;L62
    ) &gt; 1, 
    "Trùng phòng", 
    " "
)
)
</f>
        <v> </v>
      </c>
      <c r="W62" s="172">
        <f t="shared" si="5"/>
        <v>5</v>
      </c>
      <c r="X62" s="173">
        <f t="shared" si="6"/>
        <v>5</v>
      </c>
      <c r="Y62" s="172">
        <f t="shared" si="7"/>
        <v>28</v>
      </c>
      <c r="Z62" s="174">
        <f t="shared" si="8"/>
        <v>0.1666666667</v>
      </c>
      <c r="AA62" s="174">
        <f t="shared" si="9"/>
        <v>0.003703703704</v>
      </c>
      <c r="AB62" s="173" t="str">
        <f t="shared" si="10"/>
        <v>30,322916666666667403&amp;404</v>
      </c>
      <c r="AC62" s="175" t="str">
        <f t="shared" si="11"/>
        <v>Kỹ năng bán hàng 6243VIS01 Phạm Thanh Mộng 7:45-11:45  BĐ: 6/1/2026 KT: 3/2/2026</v>
      </c>
      <c r="AD62" s="175">
        <f t="shared" ref="AD62:AE62" si="86">P62</f>
        <v>46028</v>
      </c>
      <c r="AE62" s="175">
        <f t="shared" si="86"/>
        <v>46056</v>
      </c>
      <c r="AF62" s="187"/>
      <c r="AG62" s="187"/>
    </row>
    <row r="63" ht="18.75" customHeight="1">
      <c r="A63" s="184"/>
      <c r="B63" s="184"/>
      <c r="C63" s="99" t="s">
        <v>198</v>
      </c>
      <c r="D63" s="165" t="s">
        <v>894</v>
      </c>
      <c r="E63" s="165">
        <v>2024.0</v>
      </c>
      <c r="F63" s="165" t="s">
        <v>917</v>
      </c>
      <c r="G63" s="12"/>
      <c r="H63" s="99">
        <v>6.0</v>
      </c>
      <c r="I63" s="99"/>
      <c r="J63" s="99">
        <v>25.0</v>
      </c>
      <c r="K63" s="185" t="s">
        <v>1258</v>
      </c>
      <c r="L63" s="191">
        <v>0.3229166666666667</v>
      </c>
      <c r="M63" s="192">
        <v>0.4895833333333333</v>
      </c>
      <c r="N63" s="12"/>
      <c r="O63" s="164" t="s">
        <v>1252</v>
      </c>
      <c r="P63" s="169">
        <f t="shared" si="87"/>
        <v>46028</v>
      </c>
      <c r="Q63" s="170">
        <f t="shared" si="3"/>
        <v>46056</v>
      </c>
      <c r="R63" s="181"/>
      <c r="S63" s="12"/>
      <c r="T63" s="12"/>
      <c r="U63" s="99"/>
      <c r="V63" s="172" t="str">
        <f t="shared" si="88"/>
        <v> </v>
      </c>
      <c r="W63" s="172">
        <f t="shared" si="5"/>
        <v>5</v>
      </c>
      <c r="X63" s="173">
        <f t="shared" si="6"/>
        <v>5</v>
      </c>
      <c r="Y63" s="172">
        <f t="shared" si="7"/>
        <v>28</v>
      </c>
      <c r="Z63" s="174">
        <f t="shared" si="8"/>
        <v>0.1666666667</v>
      </c>
      <c r="AA63" s="174">
        <f t="shared" si="9"/>
        <v>0.003703703704</v>
      </c>
      <c r="AB63" s="173" t="str">
        <f t="shared" si="10"/>
        <v>30,322916666666667</v>
      </c>
      <c r="AC63" s="175" t="str">
        <f t="shared" si="11"/>
        <v> 6243VIS02  7:45-11:45  BĐ: 6/1/2026 KT: 3/2/2026</v>
      </c>
      <c r="AD63" s="175">
        <f t="shared" ref="AD63:AE63" si="89">P63</f>
        <v>46028</v>
      </c>
      <c r="AE63" s="175">
        <f t="shared" si="89"/>
        <v>46056</v>
      </c>
      <c r="AF63" s="187"/>
      <c r="AG63" s="187"/>
    </row>
    <row r="64" ht="18.75" customHeight="1">
      <c r="A64" s="184"/>
      <c r="B64" s="184"/>
      <c r="C64" s="99" t="s">
        <v>198</v>
      </c>
      <c r="D64" s="99" t="s">
        <v>1193</v>
      </c>
      <c r="E64" s="99">
        <v>2024.0</v>
      </c>
      <c r="F64" s="164" t="s">
        <v>1200</v>
      </c>
      <c r="G64" s="12"/>
      <c r="H64" s="99">
        <v>6.0</v>
      </c>
      <c r="I64" s="99"/>
      <c r="J64" s="99">
        <v>25.0</v>
      </c>
      <c r="K64" s="185" t="s">
        <v>1258</v>
      </c>
      <c r="L64" s="191">
        <v>0.3229166666666667</v>
      </c>
      <c r="M64" s="192">
        <v>0.4895833333333333</v>
      </c>
      <c r="N64" s="12"/>
      <c r="O64" s="164" t="s">
        <v>1252</v>
      </c>
      <c r="P64" s="169">
        <f t="shared" si="87"/>
        <v>46028</v>
      </c>
      <c r="Q64" s="170">
        <f t="shared" si="3"/>
        <v>46056</v>
      </c>
      <c r="R64" s="181"/>
      <c r="S64" s="12"/>
      <c r="T64" s="12"/>
      <c r="U64" s="99"/>
      <c r="V64" s="172" t="str">
        <f t="shared" si="88"/>
        <v> </v>
      </c>
      <c r="W64" s="172">
        <f t="shared" si="5"/>
        <v>5</v>
      </c>
      <c r="X64" s="173">
        <f t="shared" si="6"/>
        <v>5</v>
      </c>
      <c r="Y64" s="172">
        <f t="shared" si="7"/>
        <v>28</v>
      </c>
      <c r="Z64" s="174">
        <f t="shared" si="8"/>
        <v>0.1666666667</v>
      </c>
      <c r="AA64" s="174">
        <f t="shared" si="9"/>
        <v>0.003703703704</v>
      </c>
      <c r="AB64" s="173" t="str">
        <f t="shared" si="10"/>
        <v>30,322916666666667</v>
      </c>
      <c r="AC64" s="175" t="str">
        <f t="shared" si="11"/>
        <v> 6243VMS01  7:45-11:45  BĐ: 6/1/2026 KT: 3/2/2026</v>
      </c>
      <c r="AD64" s="175">
        <f t="shared" ref="AD64:AE64" si="90">P64</f>
        <v>46028</v>
      </c>
      <c r="AE64" s="175">
        <f t="shared" si="90"/>
        <v>46056</v>
      </c>
      <c r="AF64" s="187"/>
      <c r="AG64" s="187"/>
    </row>
    <row r="65" ht="18.75" customHeight="1">
      <c r="A65" s="184"/>
      <c r="B65" s="184"/>
      <c r="C65" s="99" t="s">
        <v>198</v>
      </c>
      <c r="D65" s="99" t="s">
        <v>1193</v>
      </c>
      <c r="E65" s="99">
        <v>2024.0</v>
      </c>
      <c r="F65" s="164" t="s">
        <v>1205</v>
      </c>
      <c r="G65" s="12"/>
      <c r="H65" s="99">
        <v>10.0</v>
      </c>
      <c r="I65" s="99"/>
      <c r="J65" s="99">
        <v>25.0</v>
      </c>
      <c r="K65" s="185" t="s">
        <v>1258</v>
      </c>
      <c r="L65" s="191">
        <v>0.3229166666666667</v>
      </c>
      <c r="M65" s="192">
        <v>0.4895833333333333</v>
      </c>
      <c r="N65" s="12"/>
      <c r="O65" s="164" t="s">
        <v>1252</v>
      </c>
      <c r="P65" s="169">
        <f t="shared" si="87"/>
        <v>46028</v>
      </c>
      <c r="Q65" s="170">
        <f t="shared" si="3"/>
        <v>46056</v>
      </c>
      <c r="R65" s="181"/>
      <c r="S65" s="12"/>
      <c r="T65" s="12"/>
      <c r="U65" s="99"/>
      <c r="V65" s="172" t="str">
        <f t="shared" si="88"/>
        <v> </v>
      </c>
      <c r="W65" s="172">
        <f t="shared" si="5"/>
        <v>5</v>
      </c>
      <c r="X65" s="173">
        <f t="shared" si="6"/>
        <v>5</v>
      </c>
      <c r="Y65" s="172">
        <f t="shared" si="7"/>
        <v>28</v>
      </c>
      <c r="Z65" s="174">
        <f t="shared" si="8"/>
        <v>0.1666666667</v>
      </c>
      <c r="AA65" s="174">
        <f t="shared" si="9"/>
        <v>0.003703703704</v>
      </c>
      <c r="AB65" s="173" t="str">
        <f t="shared" si="10"/>
        <v>30,322916666666667</v>
      </c>
      <c r="AC65" s="175" t="str">
        <f t="shared" si="11"/>
        <v> 6243VMS02  7:45-11:45  BĐ: 6/1/2026 KT: 3/2/2026</v>
      </c>
      <c r="AD65" s="175">
        <f t="shared" ref="AD65:AE65" si="91">P65</f>
        <v>46028</v>
      </c>
      <c r="AE65" s="175">
        <f t="shared" si="91"/>
        <v>46056</v>
      </c>
      <c r="AF65" s="187"/>
      <c r="AG65" s="187"/>
    </row>
    <row r="66" ht="18.75" customHeight="1">
      <c r="A66" s="184"/>
      <c r="B66" s="184"/>
      <c r="C66" s="99" t="s">
        <v>198</v>
      </c>
      <c r="D66" s="99" t="s">
        <v>1193</v>
      </c>
      <c r="E66" s="99">
        <v>2025.0</v>
      </c>
      <c r="F66" s="164" t="s">
        <v>1207</v>
      </c>
      <c r="G66" s="12"/>
      <c r="H66" s="99">
        <v>4.0</v>
      </c>
      <c r="I66" s="99"/>
      <c r="J66" s="99">
        <v>25.0</v>
      </c>
      <c r="K66" s="185" t="s">
        <v>1258</v>
      </c>
      <c r="L66" s="191">
        <v>0.3229166666666667</v>
      </c>
      <c r="M66" s="192">
        <v>0.4895833333333333</v>
      </c>
      <c r="N66" s="12"/>
      <c r="O66" s="164" t="s">
        <v>1252</v>
      </c>
      <c r="P66" s="169">
        <f t="shared" si="87"/>
        <v>46028</v>
      </c>
      <c r="Q66" s="170">
        <f t="shared" si="3"/>
        <v>46056</v>
      </c>
      <c r="R66" s="181"/>
      <c r="S66" s="12"/>
      <c r="T66" s="12"/>
      <c r="U66" s="99"/>
      <c r="V66" s="172" t="str">
        <f t="shared" si="88"/>
        <v> </v>
      </c>
      <c r="W66" s="172">
        <f t="shared" si="5"/>
        <v>5</v>
      </c>
      <c r="X66" s="173">
        <f t="shared" si="6"/>
        <v>5</v>
      </c>
      <c r="Y66" s="172">
        <f t="shared" si="7"/>
        <v>28</v>
      </c>
      <c r="Z66" s="174">
        <f t="shared" si="8"/>
        <v>0.1666666667</v>
      </c>
      <c r="AA66" s="174">
        <f t="shared" si="9"/>
        <v>0.003703703704</v>
      </c>
      <c r="AB66" s="173" t="str">
        <f t="shared" si="10"/>
        <v>30,322916666666667</v>
      </c>
      <c r="AC66" s="175" t="str">
        <f t="shared" si="11"/>
        <v> 6252SMA01TU  7:45-11:45  BĐ: 6/1/2026 KT: 3/2/2026</v>
      </c>
      <c r="AD66" s="175">
        <f t="shared" ref="AD66:AE66" si="92">P66</f>
        <v>46028</v>
      </c>
      <c r="AE66" s="175">
        <f t="shared" si="92"/>
        <v>46056</v>
      </c>
      <c r="AF66" s="187"/>
      <c r="AG66" s="187"/>
    </row>
    <row r="67" ht="18.75" customHeight="1">
      <c r="A67" s="184"/>
      <c r="B67" s="184"/>
      <c r="C67" s="99" t="s">
        <v>198</v>
      </c>
      <c r="D67" s="99" t="s">
        <v>1002</v>
      </c>
      <c r="E67" s="99">
        <v>2025.0</v>
      </c>
      <c r="F67" s="164" t="s">
        <v>1022</v>
      </c>
      <c r="G67" s="12"/>
      <c r="H67" s="99">
        <v>7.0</v>
      </c>
      <c r="I67" s="99"/>
      <c r="J67" s="99">
        <v>25.0</v>
      </c>
      <c r="K67" s="185" t="s">
        <v>1258</v>
      </c>
      <c r="L67" s="191">
        <v>0.3229166666666667</v>
      </c>
      <c r="M67" s="192">
        <v>0.4895833333333333</v>
      </c>
      <c r="N67" s="12"/>
      <c r="O67" s="164" t="s">
        <v>1252</v>
      </c>
      <c r="P67" s="169">
        <f t="shared" si="87"/>
        <v>46028</v>
      </c>
      <c r="Q67" s="170">
        <f t="shared" si="3"/>
        <v>46056</v>
      </c>
      <c r="R67" s="181"/>
      <c r="S67" s="12"/>
      <c r="T67" s="12"/>
      <c r="U67" s="99"/>
      <c r="V67" s="172" t="str">
        <f t="shared" si="88"/>
        <v> </v>
      </c>
      <c r="W67" s="172">
        <f t="shared" si="5"/>
        <v>5</v>
      </c>
      <c r="X67" s="173">
        <f t="shared" si="6"/>
        <v>5</v>
      </c>
      <c r="Y67" s="172">
        <f t="shared" si="7"/>
        <v>28</v>
      </c>
      <c r="Z67" s="174">
        <f t="shared" si="8"/>
        <v>0.1666666667</v>
      </c>
      <c r="AA67" s="174">
        <f t="shared" si="9"/>
        <v>0.003703703704</v>
      </c>
      <c r="AB67" s="173" t="str">
        <f t="shared" si="10"/>
        <v>30,322916666666667</v>
      </c>
      <c r="AC67" s="175" t="str">
        <f t="shared" si="11"/>
        <v> 6252GRD01TU  7:45-11:45  BĐ: 6/1/2026 KT: 3/2/2026</v>
      </c>
      <c r="AD67" s="175">
        <f t="shared" ref="AD67:AE67" si="93">P67</f>
        <v>46028</v>
      </c>
      <c r="AE67" s="175">
        <f t="shared" si="93"/>
        <v>46056</v>
      </c>
      <c r="AF67" s="187"/>
      <c r="AG67" s="187"/>
    </row>
    <row r="68" ht="18.75" customHeight="1">
      <c r="A68" s="184"/>
      <c r="B68" s="184"/>
      <c r="C68" s="99" t="s">
        <v>198</v>
      </c>
      <c r="D68" s="99" t="s">
        <v>1002</v>
      </c>
      <c r="E68" s="99">
        <v>2025.0</v>
      </c>
      <c r="F68" s="164" t="s">
        <v>1025</v>
      </c>
      <c r="G68" s="12"/>
      <c r="H68" s="99">
        <v>1.0</v>
      </c>
      <c r="I68" s="99"/>
      <c r="J68" s="99">
        <v>25.0</v>
      </c>
      <c r="K68" s="185" t="s">
        <v>1258</v>
      </c>
      <c r="L68" s="191">
        <v>0.3229166666666667</v>
      </c>
      <c r="M68" s="192">
        <v>0.4895833333333333</v>
      </c>
      <c r="N68" s="12"/>
      <c r="O68" s="164" t="s">
        <v>1252</v>
      </c>
      <c r="P68" s="169">
        <f t="shared" si="87"/>
        <v>46028</v>
      </c>
      <c r="Q68" s="170">
        <f t="shared" si="3"/>
        <v>46056</v>
      </c>
      <c r="R68" s="181"/>
      <c r="S68" s="12"/>
      <c r="T68" s="12"/>
      <c r="U68" s="99"/>
      <c r="V68" s="172" t="str">
        <f t="shared" si="88"/>
        <v> </v>
      </c>
      <c r="W68" s="172">
        <f t="shared" si="5"/>
        <v>5</v>
      </c>
      <c r="X68" s="173">
        <f t="shared" si="6"/>
        <v>5</v>
      </c>
      <c r="Y68" s="172">
        <f t="shared" si="7"/>
        <v>28</v>
      </c>
      <c r="Z68" s="174">
        <f t="shared" si="8"/>
        <v>0.1666666667</v>
      </c>
      <c r="AA68" s="174">
        <f t="shared" si="9"/>
        <v>0.003703703704</v>
      </c>
      <c r="AB68" s="173" t="str">
        <f t="shared" si="10"/>
        <v>30,322916666666667</v>
      </c>
      <c r="AC68" s="175" t="str">
        <f t="shared" si="11"/>
        <v> 6252GRD02TU  7:45-11:45  BĐ: 6/1/2026 KT: 3/2/2026</v>
      </c>
      <c r="AD68" s="175">
        <f t="shared" ref="AD68:AE68" si="94">P68</f>
        <v>46028</v>
      </c>
      <c r="AE68" s="175">
        <f t="shared" si="94"/>
        <v>46056</v>
      </c>
      <c r="AF68" s="187"/>
      <c r="AG68" s="187"/>
    </row>
    <row r="69" ht="18.75" customHeight="1">
      <c r="A69" s="184"/>
      <c r="B69" s="184"/>
      <c r="C69" s="99" t="s">
        <v>198</v>
      </c>
      <c r="D69" s="165" t="s">
        <v>894</v>
      </c>
      <c r="E69" s="165">
        <v>2024.0</v>
      </c>
      <c r="F69" s="165" t="s">
        <v>907</v>
      </c>
      <c r="G69" s="12"/>
      <c r="H69" s="99">
        <v>3.0</v>
      </c>
      <c r="I69" s="99"/>
      <c r="J69" s="99">
        <v>35.0</v>
      </c>
      <c r="K69" s="185" t="s">
        <v>1258</v>
      </c>
      <c r="L69" s="191">
        <v>0.3229166666666667</v>
      </c>
      <c r="M69" s="192">
        <v>0.4895833333333333</v>
      </c>
      <c r="N69" s="165" t="s">
        <v>1268</v>
      </c>
      <c r="O69" s="164" t="s">
        <v>1252</v>
      </c>
      <c r="P69" s="169">
        <f t="shared" ref="P69:P75" si="96">"23/02/2026"+(K69-2)</f>
        <v>46077</v>
      </c>
      <c r="Q69" s="170">
        <f t="shared" si="3"/>
        <v>46119</v>
      </c>
      <c r="R69" s="181"/>
      <c r="S69" s="165" t="s">
        <v>422</v>
      </c>
      <c r="T69" s="12"/>
      <c r="U69" s="99"/>
      <c r="V69" s="172" t="str">
        <f t="shared" si="88"/>
        <v> </v>
      </c>
      <c r="W69" s="172">
        <f t="shared" si="5"/>
        <v>5</v>
      </c>
      <c r="X69" s="173">
        <f t="shared" si="6"/>
        <v>7</v>
      </c>
      <c r="Y69" s="172">
        <f t="shared" si="7"/>
        <v>42</v>
      </c>
      <c r="Z69" s="174">
        <f t="shared" si="8"/>
        <v>0.1666666667</v>
      </c>
      <c r="AA69" s="174">
        <f t="shared" si="9"/>
        <v>0.003703703704</v>
      </c>
      <c r="AB69" s="173" t="str">
        <f t="shared" si="10"/>
        <v>30,322916666666667403&amp;404</v>
      </c>
      <c r="AC69" s="175" t="str">
        <f t="shared" si="11"/>
        <v> 6243VIS01 Phạm Thanh Mộng 7:45-11:45  BĐ: 24/2/2026 KT: 7/4/2026</v>
      </c>
      <c r="AD69" s="175">
        <f t="shared" ref="AD69:AE69" si="95">P69</f>
        <v>46077</v>
      </c>
      <c r="AE69" s="175">
        <f t="shared" si="95"/>
        <v>46119</v>
      </c>
      <c r="AF69" s="187"/>
      <c r="AG69" s="187"/>
    </row>
    <row r="70" ht="18.75" customHeight="1">
      <c r="A70" s="184"/>
      <c r="B70" s="184"/>
      <c r="C70" s="99" t="s">
        <v>198</v>
      </c>
      <c r="D70" s="165" t="s">
        <v>894</v>
      </c>
      <c r="E70" s="165">
        <v>2024.0</v>
      </c>
      <c r="F70" s="165" t="s">
        <v>917</v>
      </c>
      <c r="G70" s="12"/>
      <c r="H70" s="99">
        <v>6.0</v>
      </c>
      <c r="I70" s="99"/>
      <c r="J70" s="99">
        <v>35.0</v>
      </c>
      <c r="K70" s="185" t="s">
        <v>1258</v>
      </c>
      <c r="L70" s="191">
        <v>0.3229166666666667</v>
      </c>
      <c r="M70" s="192">
        <v>0.4895833333333333</v>
      </c>
      <c r="N70" s="12"/>
      <c r="O70" s="164" t="s">
        <v>1252</v>
      </c>
      <c r="P70" s="169">
        <f t="shared" si="96"/>
        <v>46077</v>
      </c>
      <c r="Q70" s="170">
        <f t="shared" si="3"/>
        <v>46119</v>
      </c>
      <c r="R70" s="181"/>
      <c r="S70" s="12"/>
      <c r="T70" s="12"/>
      <c r="U70" s="99"/>
      <c r="V70" s="172" t="str">
        <f t="shared" si="88"/>
        <v> </v>
      </c>
      <c r="W70" s="172">
        <f t="shared" si="5"/>
        <v>5</v>
      </c>
      <c r="X70" s="173">
        <f t="shared" si="6"/>
        <v>7</v>
      </c>
      <c r="Y70" s="172">
        <f t="shared" si="7"/>
        <v>42</v>
      </c>
      <c r="Z70" s="174">
        <f t="shared" si="8"/>
        <v>0.1666666667</v>
      </c>
      <c r="AA70" s="174">
        <f t="shared" si="9"/>
        <v>0.003703703704</v>
      </c>
      <c r="AB70" s="173" t="str">
        <f t="shared" si="10"/>
        <v>30,322916666666667</v>
      </c>
      <c r="AC70" s="175" t="str">
        <f t="shared" si="11"/>
        <v> 6243VIS02  7:45-11:45  BĐ: 24/2/2026 KT: 7/4/2026</v>
      </c>
      <c r="AD70" s="175">
        <f t="shared" ref="AD70:AE70" si="97">P70</f>
        <v>46077</v>
      </c>
      <c r="AE70" s="175">
        <f t="shared" si="97"/>
        <v>46119</v>
      </c>
      <c r="AF70" s="187"/>
      <c r="AG70" s="187"/>
    </row>
    <row r="71" ht="18.75" customHeight="1">
      <c r="A71" s="184"/>
      <c r="B71" s="184"/>
      <c r="C71" s="99" t="s">
        <v>198</v>
      </c>
      <c r="D71" s="99" t="s">
        <v>1193</v>
      </c>
      <c r="E71" s="99">
        <v>2024.0</v>
      </c>
      <c r="F71" s="164" t="s">
        <v>1200</v>
      </c>
      <c r="G71" s="12"/>
      <c r="H71" s="99">
        <v>6.0</v>
      </c>
      <c r="I71" s="99"/>
      <c r="J71" s="99">
        <v>35.0</v>
      </c>
      <c r="K71" s="185" t="s">
        <v>1258</v>
      </c>
      <c r="L71" s="191">
        <v>0.3229166666666667</v>
      </c>
      <c r="M71" s="192">
        <v>0.4895833333333333</v>
      </c>
      <c r="N71" s="12"/>
      <c r="O71" s="164" t="s">
        <v>1252</v>
      </c>
      <c r="P71" s="169">
        <f t="shared" si="96"/>
        <v>46077</v>
      </c>
      <c r="Q71" s="170">
        <f t="shared" si="3"/>
        <v>46119</v>
      </c>
      <c r="R71" s="181"/>
      <c r="S71" s="12"/>
      <c r="T71" s="12"/>
      <c r="U71" s="99"/>
      <c r="V71" s="172" t="str">
        <f t="shared" si="88"/>
        <v> </v>
      </c>
      <c r="W71" s="172">
        <f t="shared" si="5"/>
        <v>5</v>
      </c>
      <c r="X71" s="173">
        <f t="shared" si="6"/>
        <v>7</v>
      </c>
      <c r="Y71" s="172">
        <f t="shared" si="7"/>
        <v>42</v>
      </c>
      <c r="Z71" s="174">
        <f t="shared" si="8"/>
        <v>0.1666666667</v>
      </c>
      <c r="AA71" s="174">
        <f t="shared" si="9"/>
        <v>0.003703703704</v>
      </c>
      <c r="AB71" s="173" t="str">
        <f t="shared" si="10"/>
        <v>30,322916666666667</v>
      </c>
      <c r="AC71" s="175" t="str">
        <f t="shared" si="11"/>
        <v> 6243VMS01  7:45-11:45  BĐ: 24/2/2026 KT: 7/4/2026</v>
      </c>
      <c r="AD71" s="175">
        <f t="shared" ref="AD71:AE71" si="98">P71</f>
        <v>46077</v>
      </c>
      <c r="AE71" s="175">
        <f t="shared" si="98"/>
        <v>46119</v>
      </c>
      <c r="AF71" s="187"/>
      <c r="AG71" s="187"/>
    </row>
    <row r="72" ht="18.75" customHeight="1">
      <c r="A72" s="184"/>
      <c r="B72" s="184"/>
      <c r="C72" s="99" t="s">
        <v>198</v>
      </c>
      <c r="D72" s="99" t="s">
        <v>1193</v>
      </c>
      <c r="E72" s="99">
        <v>2024.0</v>
      </c>
      <c r="F72" s="164" t="s">
        <v>1205</v>
      </c>
      <c r="G72" s="12"/>
      <c r="H72" s="99">
        <v>10.0</v>
      </c>
      <c r="I72" s="99"/>
      <c r="J72" s="99">
        <v>35.0</v>
      </c>
      <c r="K72" s="185" t="s">
        <v>1258</v>
      </c>
      <c r="L72" s="191">
        <v>0.3229166666666667</v>
      </c>
      <c r="M72" s="192">
        <v>0.4895833333333333</v>
      </c>
      <c r="N72" s="12"/>
      <c r="O72" s="164" t="s">
        <v>1252</v>
      </c>
      <c r="P72" s="169">
        <f t="shared" si="96"/>
        <v>46077</v>
      </c>
      <c r="Q72" s="170">
        <f t="shared" si="3"/>
        <v>46119</v>
      </c>
      <c r="R72" s="181"/>
      <c r="S72" s="12"/>
      <c r="T72" s="12"/>
      <c r="U72" s="99"/>
      <c r="V72" s="172" t="str">
        <f t="shared" si="88"/>
        <v> </v>
      </c>
      <c r="W72" s="172">
        <f t="shared" si="5"/>
        <v>5</v>
      </c>
      <c r="X72" s="173">
        <f t="shared" si="6"/>
        <v>7</v>
      </c>
      <c r="Y72" s="172">
        <f t="shared" si="7"/>
        <v>42</v>
      </c>
      <c r="Z72" s="174">
        <f t="shared" si="8"/>
        <v>0.1666666667</v>
      </c>
      <c r="AA72" s="174">
        <f t="shared" si="9"/>
        <v>0.003703703704</v>
      </c>
      <c r="AB72" s="173" t="str">
        <f t="shared" si="10"/>
        <v>30,322916666666667</v>
      </c>
      <c r="AC72" s="175" t="str">
        <f t="shared" si="11"/>
        <v> 6243VMS02  7:45-11:45  BĐ: 24/2/2026 KT: 7/4/2026</v>
      </c>
      <c r="AD72" s="175">
        <f t="shared" ref="AD72:AE72" si="99">P72</f>
        <v>46077</v>
      </c>
      <c r="AE72" s="175">
        <f t="shared" si="99"/>
        <v>46119</v>
      </c>
      <c r="AF72" s="187"/>
      <c r="AG72" s="187"/>
    </row>
    <row r="73" ht="18.75" customHeight="1">
      <c r="A73" s="184"/>
      <c r="B73" s="184"/>
      <c r="C73" s="99" t="s">
        <v>198</v>
      </c>
      <c r="D73" s="99" t="s">
        <v>1193</v>
      </c>
      <c r="E73" s="99">
        <v>2025.0</v>
      </c>
      <c r="F73" s="164" t="s">
        <v>1207</v>
      </c>
      <c r="G73" s="12"/>
      <c r="H73" s="99">
        <v>4.0</v>
      </c>
      <c r="I73" s="99"/>
      <c r="J73" s="99">
        <v>35.0</v>
      </c>
      <c r="K73" s="185" t="s">
        <v>1258</v>
      </c>
      <c r="L73" s="191">
        <v>0.3229166666666667</v>
      </c>
      <c r="M73" s="192">
        <v>0.4895833333333333</v>
      </c>
      <c r="N73" s="12"/>
      <c r="O73" s="164" t="s">
        <v>1252</v>
      </c>
      <c r="P73" s="169">
        <f t="shared" si="96"/>
        <v>46077</v>
      </c>
      <c r="Q73" s="170">
        <f t="shared" si="3"/>
        <v>46119</v>
      </c>
      <c r="R73" s="181"/>
      <c r="S73" s="12"/>
      <c r="T73" s="12"/>
      <c r="U73" s="99"/>
      <c r="V73" s="172" t="str">
        <f t="shared" si="88"/>
        <v> </v>
      </c>
      <c r="W73" s="172">
        <f t="shared" si="5"/>
        <v>5</v>
      </c>
      <c r="X73" s="173">
        <f t="shared" si="6"/>
        <v>7</v>
      </c>
      <c r="Y73" s="172">
        <f t="shared" si="7"/>
        <v>42</v>
      </c>
      <c r="Z73" s="174">
        <f t="shared" si="8"/>
        <v>0.1666666667</v>
      </c>
      <c r="AA73" s="174">
        <f t="shared" si="9"/>
        <v>0.003703703704</v>
      </c>
      <c r="AB73" s="173" t="str">
        <f t="shared" si="10"/>
        <v>30,322916666666667</v>
      </c>
      <c r="AC73" s="175" t="str">
        <f t="shared" si="11"/>
        <v> 6252SMA01TU  7:45-11:45  BĐ: 24/2/2026 KT: 7/4/2026</v>
      </c>
      <c r="AD73" s="175">
        <f t="shared" ref="AD73:AE73" si="100">P73</f>
        <v>46077</v>
      </c>
      <c r="AE73" s="175">
        <f t="shared" si="100"/>
        <v>46119</v>
      </c>
      <c r="AF73" s="187"/>
      <c r="AG73" s="187"/>
    </row>
    <row r="74" ht="18.75" customHeight="1">
      <c r="A74" s="184"/>
      <c r="B74" s="184"/>
      <c r="C74" s="99" t="s">
        <v>198</v>
      </c>
      <c r="D74" s="99" t="s">
        <v>1002</v>
      </c>
      <c r="E74" s="99">
        <v>2025.0</v>
      </c>
      <c r="F74" s="164" t="s">
        <v>1022</v>
      </c>
      <c r="G74" s="12"/>
      <c r="H74" s="99">
        <v>7.0</v>
      </c>
      <c r="I74" s="99"/>
      <c r="J74" s="99">
        <v>35.0</v>
      </c>
      <c r="K74" s="185" t="s">
        <v>1258</v>
      </c>
      <c r="L74" s="191">
        <v>0.3229166666666667</v>
      </c>
      <c r="M74" s="192">
        <v>0.4895833333333333</v>
      </c>
      <c r="N74" s="12"/>
      <c r="O74" s="164" t="s">
        <v>1252</v>
      </c>
      <c r="P74" s="169">
        <f t="shared" si="96"/>
        <v>46077</v>
      </c>
      <c r="Q74" s="170">
        <f t="shared" si="3"/>
        <v>46119</v>
      </c>
      <c r="R74" s="181"/>
      <c r="S74" s="12"/>
      <c r="T74" s="12"/>
      <c r="U74" s="99"/>
      <c r="V74" s="172" t="str">
        <f t="shared" si="88"/>
        <v> </v>
      </c>
      <c r="W74" s="172">
        <f t="shared" si="5"/>
        <v>5</v>
      </c>
      <c r="X74" s="173">
        <f t="shared" si="6"/>
        <v>7</v>
      </c>
      <c r="Y74" s="172">
        <f t="shared" si="7"/>
        <v>42</v>
      </c>
      <c r="Z74" s="174">
        <f t="shared" si="8"/>
        <v>0.1666666667</v>
      </c>
      <c r="AA74" s="174">
        <f t="shared" si="9"/>
        <v>0.003703703704</v>
      </c>
      <c r="AB74" s="173" t="str">
        <f t="shared" si="10"/>
        <v>30,322916666666667</v>
      </c>
      <c r="AC74" s="175" t="str">
        <f t="shared" si="11"/>
        <v> 6252GRD01TU  7:45-11:45  BĐ: 24/2/2026 KT: 7/4/2026</v>
      </c>
      <c r="AD74" s="175">
        <f t="shared" ref="AD74:AE74" si="101">P74</f>
        <v>46077</v>
      </c>
      <c r="AE74" s="175">
        <f t="shared" si="101"/>
        <v>46119</v>
      </c>
      <c r="AF74" s="187"/>
      <c r="AG74" s="187"/>
    </row>
    <row r="75" ht="18.75" customHeight="1">
      <c r="A75" s="184"/>
      <c r="B75" s="184"/>
      <c r="C75" s="99" t="s">
        <v>198</v>
      </c>
      <c r="D75" s="99" t="s">
        <v>1002</v>
      </c>
      <c r="E75" s="99">
        <v>2025.0</v>
      </c>
      <c r="F75" s="164" t="s">
        <v>1025</v>
      </c>
      <c r="G75" s="12"/>
      <c r="H75" s="99">
        <v>1.0</v>
      </c>
      <c r="I75" s="99"/>
      <c r="J75" s="99">
        <v>35.0</v>
      </c>
      <c r="K75" s="185" t="s">
        <v>1258</v>
      </c>
      <c r="L75" s="191">
        <v>0.3229166666666667</v>
      </c>
      <c r="M75" s="192">
        <v>0.4895833333333333</v>
      </c>
      <c r="N75" s="12"/>
      <c r="O75" s="164" t="s">
        <v>1252</v>
      </c>
      <c r="P75" s="169">
        <f t="shared" si="96"/>
        <v>46077</v>
      </c>
      <c r="Q75" s="170">
        <f t="shared" si="3"/>
        <v>46119</v>
      </c>
      <c r="R75" s="181"/>
      <c r="S75" s="12"/>
      <c r="T75" s="19"/>
      <c r="U75" s="99"/>
      <c r="V75" s="172" t="str">
        <f t="shared" si="88"/>
        <v> </v>
      </c>
      <c r="W75" s="172">
        <f t="shared" si="5"/>
        <v>5</v>
      </c>
      <c r="X75" s="173">
        <f t="shared" si="6"/>
        <v>7</v>
      </c>
      <c r="Y75" s="172">
        <f t="shared" si="7"/>
        <v>42</v>
      </c>
      <c r="Z75" s="174">
        <f t="shared" si="8"/>
        <v>0.1666666667</v>
      </c>
      <c r="AA75" s="174">
        <f t="shared" si="9"/>
        <v>0.003703703704</v>
      </c>
      <c r="AB75" s="173" t="str">
        <f t="shared" si="10"/>
        <v>30,322916666666667</v>
      </c>
      <c r="AC75" s="175" t="str">
        <f t="shared" si="11"/>
        <v> 6252GRD02TU  7:45-11:45  BĐ: 24/2/2026 KT: 7/4/2026</v>
      </c>
      <c r="AD75" s="175">
        <f t="shared" ref="AD75:AE75" si="102">P75</f>
        <v>46077</v>
      </c>
      <c r="AE75" s="175">
        <f t="shared" si="102"/>
        <v>46119</v>
      </c>
      <c r="AF75" s="187"/>
      <c r="AG75" s="187"/>
    </row>
    <row r="76" ht="18.75" customHeight="1">
      <c r="A76" s="184"/>
      <c r="B76" s="184"/>
      <c r="C76" s="99" t="s">
        <v>198</v>
      </c>
      <c r="D76" s="99" t="s">
        <v>1081</v>
      </c>
      <c r="E76" s="99">
        <v>2024.0</v>
      </c>
      <c r="F76" s="164" t="s">
        <v>1082</v>
      </c>
      <c r="G76" s="165" t="s">
        <v>915</v>
      </c>
      <c r="H76" s="99">
        <v>10.0</v>
      </c>
      <c r="I76" s="99"/>
      <c r="J76" s="99">
        <v>25.0</v>
      </c>
      <c r="K76" s="185" t="s">
        <v>1262</v>
      </c>
      <c r="L76" s="191">
        <v>0.3229166666666667</v>
      </c>
      <c r="M76" s="192">
        <v>0.4895833333333333</v>
      </c>
      <c r="N76" s="165" t="s">
        <v>1268</v>
      </c>
      <c r="O76" s="164" t="s">
        <v>1252</v>
      </c>
      <c r="P76" s="169">
        <f t="shared" ref="P76:P81" si="104">"05/01/2026"+(K76-2)</f>
        <v>46031</v>
      </c>
      <c r="Q76" s="170">
        <f t="shared" si="3"/>
        <v>46059</v>
      </c>
      <c r="R76" s="181"/>
      <c r="S76" s="165" t="s">
        <v>308</v>
      </c>
      <c r="T76" s="186"/>
      <c r="U76" s="99"/>
      <c r="V76" s="172" t="str">
        <f t="shared" si="88"/>
        <v> </v>
      </c>
      <c r="W76" s="172">
        <f t="shared" si="5"/>
        <v>5</v>
      </c>
      <c r="X76" s="173">
        <f t="shared" si="6"/>
        <v>5</v>
      </c>
      <c r="Y76" s="172">
        <f t="shared" si="7"/>
        <v>28</v>
      </c>
      <c r="Z76" s="174">
        <f t="shared" si="8"/>
        <v>0.1666666667</v>
      </c>
      <c r="AA76" s="174">
        <f t="shared" si="9"/>
        <v>0.003703703704</v>
      </c>
      <c r="AB76" s="173" t="str">
        <f t="shared" si="10"/>
        <v>60,322916666666667403&amp;404</v>
      </c>
      <c r="AC76" s="175" t="str">
        <f t="shared" si="11"/>
        <v>Kỹ năng bán hàng 6243VHP01 Lê Hữu Yến Thanh 7:45-11:45  BĐ: 9/1/2026 KT: 6/2/2026</v>
      </c>
      <c r="AD76" s="175">
        <f t="shared" ref="AD76:AE76" si="103">P76</f>
        <v>46031</v>
      </c>
      <c r="AE76" s="175">
        <f t="shared" si="103"/>
        <v>46059</v>
      </c>
      <c r="AF76" s="187"/>
      <c r="AG76" s="187"/>
    </row>
    <row r="77" ht="18.75" customHeight="1">
      <c r="A77" s="184"/>
      <c r="B77" s="184"/>
      <c r="C77" s="99" t="s">
        <v>198</v>
      </c>
      <c r="D77" s="99" t="s">
        <v>1132</v>
      </c>
      <c r="E77" s="99">
        <v>2025.0</v>
      </c>
      <c r="F77" s="164" t="s">
        <v>1154</v>
      </c>
      <c r="G77" s="12"/>
      <c r="H77" s="99">
        <v>3.0</v>
      </c>
      <c r="I77" s="99"/>
      <c r="J77" s="99">
        <v>25.0</v>
      </c>
      <c r="K77" s="185" t="s">
        <v>1262</v>
      </c>
      <c r="L77" s="191">
        <v>0.3229166666666667</v>
      </c>
      <c r="M77" s="192">
        <v>0.4895833333333333</v>
      </c>
      <c r="N77" s="12"/>
      <c r="O77" s="164" t="s">
        <v>1252</v>
      </c>
      <c r="P77" s="169">
        <f t="shared" si="104"/>
        <v>46031</v>
      </c>
      <c r="Q77" s="170">
        <f t="shared" si="3"/>
        <v>46059</v>
      </c>
      <c r="R77" s="181"/>
      <c r="S77" s="12"/>
      <c r="T77" s="12"/>
      <c r="U77" s="99"/>
      <c r="V77" s="172" t="str">
        <f t="shared" si="88"/>
        <v> </v>
      </c>
      <c r="W77" s="172">
        <f t="shared" si="5"/>
        <v>5</v>
      </c>
      <c r="X77" s="173">
        <f t="shared" si="6"/>
        <v>5</v>
      </c>
      <c r="Y77" s="172">
        <f t="shared" si="7"/>
        <v>28</v>
      </c>
      <c r="Z77" s="174">
        <f t="shared" si="8"/>
        <v>0.1666666667</v>
      </c>
      <c r="AA77" s="174">
        <f t="shared" si="9"/>
        <v>0.003703703704</v>
      </c>
      <c r="AB77" s="173" t="str">
        <f t="shared" si="10"/>
        <v>60,322916666666667</v>
      </c>
      <c r="AC77" s="175" t="str">
        <f t="shared" si="11"/>
        <v> 6252PUR01TU  7:45-11:45  BĐ: 9/1/2026 KT: 6/2/2026</v>
      </c>
      <c r="AD77" s="175">
        <f t="shared" ref="AD77:AE77" si="105">P77</f>
        <v>46031</v>
      </c>
      <c r="AE77" s="175">
        <f t="shared" si="105"/>
        <v>46059</v>
      </c>
      <c r="AF77" s="187"/>
      <c r="AG77" s="187"/>
    </row>
    <row r="78" ht="18.75" customHeight="1">
      <c r="A78" s="184"/>
      <c r="B78" s="184"/>
      <c r="C78" s="99" t="s">
        <v>198</v>
      </c>
      <c r="D78" s="99" t="s">
        <v>1165</v>
      </c>
      <c r="E78" s="99">
        <v>2024.0</v>
      </c>
      <c r="F78" s="164" t="s">
        <v>1170</v>
      </c>
      <c r="G78" s="12"/>
      <c r="H78" s="99">
        <v>6.0</v>
      </c>
      <c r="I78" s="99"/>
      <c r="J78" s="99">
        <v>25.0</v>
      </c>
      <c r="K78" s="185" t="s">
        <v>1262</v>
      </c>
      <c r="L78" s="191">
        <v>0.3229166666666667</v>
      </c>
      <c r="M78" s="192">
        <v>0.4895833333333333</v>
      </c>
      <c r="N78" s="12"/>
      <c r="O78" s="164" t="s">
        <v>1252</v>
      </c>
      <c r="P78" s="169">
        <f t="shared" si="104"/>
        <v>46031</v>
      </c>
      <c r="Q78" s="170">
        <f t="shared" si="3"/>
        <v>46059</v>
      </c>
      <c r="R78" s="181"/>
      <c r="S78" s="12"/>
      <c r="T78" s="12"/>
      <c r="U78" s="99"/>
      <c r="V78" s="172" t="str">
        <f t="shared" si="88"/>
        <v> </v>
      </c>
      <c r="W78" s="172">
        <f t="shared" si="5"/>
        <v>5</v>
      </c>
      <c r="X78" s="173">
        <f t="shared" si="6"/>
        <v>5</v>
      </c>
      <c r="Y78" s="172">
        <f t="shared" si="7"/>
        <v>28</v>
      </c>
      <c r="Z78" s="174">
        <f t="shared" si="8"/>
        <v>0.1666666667</v>
      </c>
      <c r="AA78" s="174">
        <f t="shared" si="9"/>
        <v>0.003703703704</v>
      </c>
      <c r="AB78" s="173" t="str">
        <f t="shared" si="10"/>
        <v>60,322916666666667</v>
      </c>
      <c r="AC78" s="175" t="str">
        <f t="shared" si="11"/>
        <v> 6243VMH02  7:45-11:45  BĐ: 9/1/2026 KT: 6/2/2026</v>
      </c>
      <c r="AD78" s="175">
        <f t="shared" ref="AD78:AE78" si="106">P78</f>
        <v>46031</v>
      </c>
      <c r="AE78" s="175">
        <f t="shared" si="106"/>
        <v>46059</v>
      </c>
      <c r="AF78" s="187"/>
      <c r="AG78" s="187"/>
    </row>
    <row r="79" ht="18.75" customHeight="1">
      <c r="A79" s="184"/>
      <c r="B79" s="184"/>
      <c r="C79" s="99" t="s">
        <v>198</v>
      </c>
      <c r="D79" s="99" t="s">
        <v>1165</v>
      </c>
      <c r="E79" s="99">
        <v>2024.0</v>
      </c>
      <c r="F79" s="164" t="s">
        <v>1177</v>
      </c>
      <c r="G79" s="12"/>
      <c r="H79" s="99">
        <v>2.0</v>
      </c>
      <c r="I79" s="99"/>
      <c r="J79" s="99">
        <v>25.0</v>
      </c>
      <c r="K79" s="185" t="s">
        <v>1262</v>
      </c>
      <c r="L79" s="191">
        <v>0.3229166666666667</v>
      </c>
      <c r="M79" s="192">
        <v>0.4895833333333333</v>
      </c>
      <c r="N79" s="12"/>
      <c r="O79" s="164" t="s">
        <v>1252</v>
      </c>
      <c r="P79" s="169">
        <f t="shared" si="104"/>
        <v>46031</v>
      </c>
      <c r="Q79" s="170">
        <f t="shared" si="3"/>
        <v>46059</v>
      </c>
      <c r="R79" s="181"/>
      <c r="S79" s="12"/>
      <c r="T79" s="12"/>
      <c r="U79" s="99"/>
      <c r="V79" s="172" t="str">
        <f t="shared" si="88"/>
        <v> </v>
      </c>
      <c r="W79" s="172">
        <f t="shared" si="5"/>
        <v>5</v>
      </c>
      <c r="X79" s="173">
        <f t="shared" si="6"/>
        <v>5</v>
      </c>
      <c r="Y79" s="172">
        <f t="shared" si="7"/>
        <v>28</v>
      </c>
      <c r="Z79" s="174">
        <f t="shared" si="8"/>
        <v>0.1666666667</v>
      </c>
      <c r="AA79" s="174">
        <f t="shared" si="9"/>
        <v>0.003703703704</v>
      </c>
      <c r="AB79" s="173" t="str">
        <f t="shared" si="10"/>
        <v>60,322916666666667</v>
      </c>
      <c r="AC79" s="175" t="str">
        <f t="shared" si="11"/>
        <v> 6252HOM01TU  7:45-11:45  BĐ: 9/1/2026 KT: 6/2/2026</v>
      </c>
      <c r="AD79" s="175">
        <f t="shared" ref="AD79:AE79" si="107">P79</f>
        <v>46031</v>
      </c>
      <c r="AE79" s="175">
        <f t="shared" si="107"/>
        <v>46059</v>
      </c>
      <c r="AF79" s="187"/>
      <c r="AG79" s="187"/>
    </row>
    <row r="80" ht="18.75" customHeight="1">
      <c r="A80" s="184"/>
      <c r="B80" s="184"/>
      <c r="C80" s="99" t="s">
        <v>198</v>
      </c>
      <c r="D80" s="99" t="s">
        <v>944</v>
      </c>
      <c r="E80" s="99">
        <v>2024.0</v>
      </c>
      <c r="F80" s="164" t="s">
        <v>951</v>
      </c>
      <c r="G80" s="12"/>
      <c r="H80" s="99">
        <v>16.0</v>
      </c>
      <c r="I80" s="99"/>
      <c r="J80" s="99">
        <v>25.0</v>
      </c>
      <c r="K80" s="185" t="s">
        <v>1262</v>
      </c>
      <c r="L80" s="191">
        <v>0.3229166666666667</v>
      </c>
      <c r="M80" s="192">
        <v>0.4895833333333333</v>
      </c>
      <c r="N80" s="12"/>
      <c r="O80" s="164" t="s">
        <v>1252</v>
      </c>
      <c r="P80" s="169">
        <f t="shared" si="104"/>
        <v>46031</v>
      </c>
      <c r="Q80" s="170">
        <f t="shared" si="3"/>
        <v>46059</v>
      </c>
      <c r="R80" s="181"/>
      <c r="S80" s="12"/>
      <c r="T80" s="12"/>
      <c r="U80" s="99"/>
      <c r="V80" s="172" t="str">
        <f t="shared" si="88"/>
        <v> </v>
      </c>
      <c r="W80" s="172">
        <f t="shared" si="5"/>
        <v>5</v>
      </c>
      <c r="X80" s="173">
        <f t="shared" si="6"/>
        <v>5</v>
      </c>
      <c r="Y80" s="172">
        <f t="shared" si="7"/>
        <v>28</v>
      </c>
      <c r="Z80" s="174">
        <f t="shared" si="8"/>
        <v>0.1666666667</v>
      </c>
      <c r="AA80" s="174">
        <f t="shared" si="9"/>
        <v>0.003703703704</v>
      </c>
      <c r="AB80" s="173" t="str">
        <f t="shared" si="10"/>
        <v>60,322916666666667</v>
      </c>
      <c r="AC80" s="175" t="str">
        <f t="shared" si="11"/>
        <v> 6243VOT01  7:45-11:45  BĐ: 9/1/2026 KT: 6/2/2026</v>
      </c>
      <c r="AD80" s="175">
        <f t="shared" ref="AD80:AE80" si="108">P80</f>
        <v>46031</v>
      </c>
      <c r="AE80" s="175">
        <f t="shared" si="108"/>
        <v>46059</v>
      </c>
      <c r="AF80" s="187"/>
      <c r="AG80" s="187"/>
    </row>
    <row r="81" ht="18.75" customHeight="1">
      <c r="A81" s="184"/>
      <c r="B81" s="184"/>
      <c r="C81" s="99" t="s">
        <v>198</v>
      </c>
      <c r="D81" s="99" t="s">
        <v>1002</v>
      </c>
      <c r="E81" s="99">
        <v>2024.0</v>
      </c>
      <c r="F81" s="164" t="s">
        <v>1007</v>
      </c>
      <c r="G81" s="12"/>
      <c r="H81" s="99">
        <v>4.0</v>
      </c>
      <c r="I81" s="99"/>
      <c r="J81" s="99">
        <v>25.0</v>
      </c>
      <c r="K81" s="185" t="s">
        <v>1262</v>
      </c>
      <c r="L81" s="191">
        <v>0.3229166666666667</v>
      </c>
      <c r="M81" s="192">
        <v>0.4895833333333333</v>
      </c>
      <c r="N81" s="12"/>
      <c r="O81" s="164" t="s">
        <v>1252</v>
      </c>
      <c r="P81" s="169">
        <f t="shared" si="104"/>
        <v>46031</v>
      </c>
      <c r="Q81" s="170">
        <f t="shared" si="3"/>
        <v>46059</v>
      </c>
      <c r="R81" s="181"/>
      <c r="S81" s="12"/>
      <c r="T81" s="12"/>
      <c r="U81" s="99"/>
      <c r="V81" s="172" t="str">
        <f t="shared" si="88"/>
        <v> </v>
      </c>
      <c r="W81" s="172">
        <f t="shared" si="5"/>
        <v>5</v>
      </c>
      <c r="X81" s="173">
        <f t="shared" si="6"/>
        <v>5</v>
      </c>
      <c r="Y81" s="172">
        <f t="shared" si="7"/>
        <v>28</v>
      </c>
      <c r="Z81" s="174">
        <f t="shared" si="8"/>
        <v>0.1666666667</v>
      </c>
      <c r="AA81" s="174">
        <f t="shared" si="9"/>
        <v>0.003703703704</v>
      </c>
      <c r="AB81" s="173" t="str">
        <f t="shared" si="10"/>
        <v>60,322916666666667</v>
      </c>
      <c r="AC81" s="175" t="str">
        <f t="shared" si="11"/>
        <v> 6243VIG01  7:45-11:45  BĐ: 9/1/2026 KT: 6/2/2026</v>
      </c>
      <c r="AD81" s="175">
        <f t="shared" ref="AD81:AE81" si="109">P81</f>
        <v>46031</v>
      </c>
      <c r="AE81" s="175">
        <f t="shared" si="109"/>
        <v>46059</v>
      </c>
      <c r="AF81" s="187"/>
      <c r="AG81" s="187"/>
    </row>
    <row r="82" ht="18.75" customHeight="1">
      <c r="A82" s="184"/>
      <c r="B82" s="184"/>
      <c r="C82" s="99" t="s">
        <v>198</v>
      </c>
      <c r="D82" s="99" t="s">
        <v>1081</v>
      </c>
      <c r="E82" s="99">
        <v>2024.0</v>
      </c>
      <c r="F82" s="164" t="s">
        <v>1082</v>
      </c>
      <c r="G82" s="12"/>
      <c r="H82" s="99">
        <v>10.0</v>
      </c>
      <c r="I82" s="99"/>
      <c r="J82" s="99">
        <v>35.0</v>
      </c>
      <c r="K82" s="185" t="s">
        <v>1262</v>
      </c>
      <c r="L82" s="191">
        <v>0.3229166666666667</v>
      </c>
      <c r="M82" s="192">
        <v>0.4895833333333333</v>
      </c>
      <c r="N82" s="165" t="s">
        <v>1268</v>
      </c>
      <c r="O82" s="164" t="s">
        <v>1252</v>
      </c>
      <c r="P82" s="169">
        <f t="shared" ref="P82:P87" si="111">"23/02/2026"+(K82-2)</f>
        <v>46080</v>
      </c>
      <c r="Q82" s="170">
        <f t="shared" si="3"/>
        <v>46122</v>
      </c>
      <c r="R82" s="181"/>
      <c r="S82" s="165" t="s">
        <v>308</v>
      </c>
      <c r="T82" s="12"/>
      <c r="U82" s="99"/>
      <c r="V82" s="172" t="str">
        <f t="shared" si="88"/>
        <v> </v>
      </c>
      <c r="W82" s="172">
        <f t="shared" si="5"/>
        <v>5</v>
      </c>
      <c r="X82" s="173">
        <f t="shared" si="6"/>
        <v>7</v>
      </c>
      <c r="Y82" s="172">
        <f t="shared" si="7"/>
        <v>42</v>
      </c>
      <c r="Z82" s="174">
        <f t="shared" si="8"/>
        <v>0.1666666667</v>
      </c>
      <c r="AA82" s="174">
        <f t="shared" si="9"/>
        <v>0.003703703704</v>
      </c>
      <c r="AB82" s="173" t="str">
        <f t="shared" si="10"/>
        <v>60,322916666666667403&amp;404</v>
      </c>
      <c r="AC82" s="175" t="str">
        <f t="shared" si="11"/>
        <v> 6243VHP01 Lê Hữu Yến Thanh 7:45-11:45  BĐ: 27/2/2026 KT: 10/4/2026</v>
      </c>
      <c r="AD82" s="175">
        <f t="shared" ref="AD82:AE82" si="110">P82</f>
        <v>46080</v>
      </c>
      <c r="AE82" s="175">
        <f t="shared" si="110"/>
        <v>46122</v>
      </c>
      <c r="AF82" s="187"/>
      <c r="AG82" s="187"/>
    </row>
    <row r="83" ht="18.75" customHeight="1">
      <c r="A83" s="184"/>
      <c r="B83" s="184"/>
      <c r="C83" s="99" t="s">
        <v>198</v>
      </c>
      <c r="D83" s="99" t="s">
        <v>1132</v>
      </c>
      <c r="E83" s="99">
        <v>2025.0</v>
      </c>
      <c r="F83" s="164" t="s">
        <v>1154</v>
      </c>
      <c r="G83" s="12"/>
      <c r="H83" s="99">
        <v>3.0</v>
      </c>
      <c r="I83" s="99"/>
      <c r="J83" s="99">
        <v>35.0</v>
      </c>
      <c r="K83" s="185" t="s">
        <v>1262</v>
      </c>
      <c r="L83" s="191">
        <v>0.3229166666666667</v>
      </c>
      <c r="M83" s="192">
        <v>0.4895833333333333</v>
      </c>
      <c r="N83" s="12"/>
      <c r="O83" s="164" t="s">
        <v>1252</v>
      </c>
      <c r="P83" s="169">
        <f t="shared" si="111"/>
        <v>46080</v>
      </c>
      <c r="Q83" s="170">
        <f t="shared" si="3"/>
        <v>46122</v>
      </c>
      <c r="R83" s="181"/>
      <c r="S83" s="12"/>
      <c r="T83" s="12"/>
      <c r="U83" s="99"/>
      <c r="V83" s="172" t="str">
        <f t="shared" si="88"/>
        <v> </v>
      </c>
      <c r="W83" s="172">
        <f t="shared" si="5"/>
        <v>5</v>
      </c>
      <c r="X83" s="173">
        <f t="shared" si="6"/>
        <v>7</v>
      </c>
      <c r="Y83" s="172">
        <f t="shared" si="7"/>
        <v>42</v>
      </c>
      <c r="Z83" s="174">
        <f t="shared" si="8"/>
        <v>0.1666666667</v>
      </c>
      <c r="AA83" s="174">
        <f t="shared" si="9"/>
        <v>0.003703703704</v>
      </c>
      <c r="AB83" s="173" t="str">
        <f t="shared" si="10"/>
        <v>60,322916666666667</v>
      </c>
      <c r="AC83" s="175" t="str">
        <f t="shared" si="11"/>
        <v> 6252PUR01TU  7:45-11:45  BĐ: 27/2/2026 KT: 10/4/2026</v>
      </c>
      <c r="AD83" s="175">
        <f t="shared" ref="AD83:AE83" si="112">P83</f>
        <v>46080</v>
      </c>
      <c r="AE83" s="175">
        <f t="shared" si="112"/>
        <v>46122</v>
      </c>
      <c r="AF83" s="187"/>
      <c r="AG83" s="187"/>
    </row>
    <row r="84" ht="18.75" customHeight="1">
      <c r="A84" s="184"/>
      <c r="B84" s="184"/>
      <c r="C84" s="99" t="s">
        <v>198</v>
      </c>
      <c r="D84" s="99" t="s">
        <v>1165</v>
      </c>
      <c r="E84" s="99">
        <v>2024.0</v>
      </c>
      <c r="F84" s="164" t="s">
        <v>1170</v>
      </c>
      <c r="G84" s="12"/>
      <c r="H84" s="99">
        <v>6.0</v>
      </c>
      <c r="I84" s="99"/>
      <c r="J84" s="99">
        <v>35.0</v>
      </c>
      <c r="K84" s="185" t="s">
        <v>1262</v>
      </c>
      <c r="L84" s="191">
        <v>0.3229166666666667</v>
      </c>
      <c r="M84" s="192">
        <v>0.4895833333333333</v>
      </c>
      <c r="N84" s="12"/>
      <c r="O84" s="164" t="s">
        <v>1252</v>
      </c>
      <c r="P84" s="169">
        <f t="shared" si="111"/>
        <v>46080</v>
      </c>
      <c r="Q84" s="170">
        <f t="shared" si="3"/>
        <v>46122</v>
      </c>
      <c r="R84" s="181"/>
      <c r="S84" s="12"/>
      <c r="T84" s="12"/>
      <c r="U84" s="99"/>
      <c r="V84" s="172" t="str">
        <f t="shared" si="88"/>
        <v> </v>
      </c>
      <c r="W84" s="172">
        <f t="shared" si="5"/>
        <v>5</v>
      </c>
      <c r="X84" s="173">
        <f t="shared" si="6"/>
        <v>7</v>
      </c>
      <c r="Y84" s="172">
        <f t="shared" si="7"/>
        <v>42</v>
      </c>
      <c r="Z84" s="174">
        <f t="shared" si="8"/>
        <v>0.1666666667</v>
      </c>
      <c r="AA84" s="174">
        <f t="shared" si="9"/>
        <v>0.003703703704</v>
      </c>
      <c r="AB84" s="173" t="str">
        <f t="shared" si="10"/>
        <v>60,322916666666667</v>
      </c>
      <c r="AC84" s="175" t="str">
        <f t="shared" si="11"/>
        <v> 6243VMH02  7:45-11:45  BĐ: 27/2/2026 KT: 10/4/2026</v>
      </c>
      <c r="AD84" s="175">
        <f t="shared" ref="AD84:AE84" si="113">P84</f>
        <v>46080</v>
      </c>
      <c r="AE84" s="175">
        <f t="shared" si="113"/>
        <v>46122</v>
      </c>
      <c r="AF84" s="187"/>
      <c r="AG84" s="187"/>
    </row>
    <row r="85" ht="18.75" customHeight="1">
      <c r="A85" s="184"/>
      <c r="B85" s="184"/>
      <c r="C85" s="99" t="s">
        <v>198</v>
      </c>
      <c r="D85" s="99" t="s">
        <v>1165</v>
      </c>
      <c r="E85" s="99">
        <v>2024.0</v>
      </c>
      <c r="F85" s="164" t="s">
        <v>1177</v>
      </c>
      <c r="G85" s="12"/>
      <c r="H85" s="99">
        <v>2.0</v>
      </c>
      <c r="I85" s="99"/>
      <c r="J85" s="99">
        <v>35.0</v>
      </c>
      <c r="K85" s="185" t="s">
        <v>1262</v>
      </c>
      <c r="L85" s="191">
        <v>0.3229166666666667</v>
      </c>
      <c r="M85" s="192">
        <v>0.4895833333333333</v>
      </c>
      <c r="N85" s="12"/>
      <c r="O85" s="164" t="s">
        <v>1252</v>
      </c>
      <c r="P85" s="169">
        <f t="shared" si="111"/>
        <v>46080</v>
      </c>
      <c r="Q85" s="170">
        <f t="shared" si="3"/>
        <v>46122</v>
      </c>
      <c r="R85" s="181"/>
      <c r="S85" s="12"/>
      <c r="T85" s="12"/>
      <c r="U85" s="99"/>
      <c r="V85" s="172" t="str">
        <f t="shared" si="88"/>
        <v> </v>
      </c>
      <c r="W85" s="172">
        <f t="shared" si="5"/>
        <v>5</v>
      </c>
      <c r="X85" s="173">
        <f t="shared" si="6"/>
        <v>7</v>
      </c>
      <c r="Y85" s="172">
        <f t="shared" si="7"/>
        <v>42</v>
      </c>
      <c r="Z85" s="174">
        <f t="shared" si="8"/>
        <v>0.1666666667</v>
      </c>
      <c r="AA85" s="174">
        <f t="shared" si="9"/>
        <v>0.003703703704</v>
      </c>
      <c r="AB85" s="173" t="str">
        <f t="shared" si="10"/>
        <v>60,322916666666667</v>
      </c>
      <c r="AC85" s="175" t="str">
        <f t="shared" si="11"/>
        <v> 6252HOM01TU  7:45-11:45  BĐ: 27/2/2026 KT: 10/4/2026</v>
      </c>
      <c r="AD85" s="175">
        <f t="shared" ref="AD85:AE85" si="114">P85</f>
        <v>46080</v>
      </c>
      <c r="AE85" s="175">
        <f t="shared" si="114"/>
        <v>46122</v>
      </c>
      <c r="AF85" s="187"/>
      <c r="AG85" s="187"/>
    </row>
    <row r="86" ht="18.75" customHeight="1">
      <c r="A86" s="184"/>
      <c r="B86" s="184"/>
      <c r="C86" s="99" t="s">
        <v>198</v>
      </c>
      <c r="D86" s="99" t="s">
        <v>944</v>
      </c>
      <c r="E86" s="99">
        <v>2024.0</v>
      </c>
      <c r="F86" s="164" t="s">
        <v>951</v>
      </c>
      <c r="G86" s="12"/>
      <c r="H86" s="99">
        <v>16.0</v>
      </c>
      <c r="I86" s="99"/>
      <c r="J86" s="99">
        <v>35.0</v>
      </c>
      <c r="K86" s="185" t="s">
        <v>1262</v>
      </c>
      <c r="L86" s="191">
        <v>0.3229166666666667</v>
      </c>
      <c r="M86" s="192">
        <v>0.4895833333333333</v>
      </c>
      <c r="N86" s="12"/>
      <c r="O86" s="164" t="s">
        <v>1252</v>
      </c>
      <c r="P86" s="169">
        <f t="shared" si="111"/>
        <v>46080</v>
      </c>
      <c r="Q86" s="170">
        <f t="shared" si="3"/>
        <v>46122</v>
      </c>
      <c r="R86" s="181"/>
      <c r="S86" s="12"/>
      <c r="T86" s="12"/>
      <c r="U86" s="99"/>
      <c r="V86" s="172" t="str">
        <f t="shared" si="88"/>
        <v> </v>
      </c>
      <c r="W86" s="172">
        <f t="shared" si="5"/>
        <v>5</v>
      </c>
      <c r="X86" s="173">
        <f t="shared" si="6"/>
        <v>7</v>
      </c>
      <c r="Y86" s="172">
        <f t="shared" si="7"/>
        <v>42</v>
      </c>
      <c r="Z86" s="174">
        <f t="shared" si="8"/>
        <v>0.1666666667</v>
      </c>
      <c r="AA86" s="174">
        <f t="shared" si="9"/>
        <v>0.003703703704</v>
      </c>
      <c r="AB86" s="173" t="str">
        <f t="shared" si="10"/>
        <v>60,322916666666667</v>
      </c>
      <c r="AC86" s="175" t="str">
        <f t="shared" si="11"/>
        <v> 6243VOT01  7:45-11:45  BĐ: 27/2/2026 KT: 10/4/2026</v>
      </c>
      <c r="AD86" s="175">
        <f t="shared" ref="AD86:AE86" si="115">P86</f>
        <v>46080</v>
      </c>
      <c r="AE86" s="175">
        <f t="shared" si="115"/>
        <v>46122</v>
      </c>
      <c r="AF86" s="187"/>
      <c r="AG86" s="187"/>
    </row>
    <row r="87" ht="18.75" customHeight="1">
      <c r="A87" s="184"/>
      <c r="B87" s="184"/>
      <c r="C87" s="99" t="s">
        <v>198</v>
      </c>
      <c r="D87" s="99" t="s">
        <v>1002</v>
      </c>
      <c r="E87" s="99">
        <v>2024.0</v>
      </c>
      <c r="F87" s="164" t="s">
        <v>1007</v>
      </c>
      <c r="G87" s="12"/>
      <c r="H87" s="99">
        <v>4.0</v>
      </c>
      <c r="I87" s="99"/>
      <c r="J87" s="99">
        <v>35.0</v>
      </c>
      <c r="K87" s="185" t="s">
        <v>1262</v>
      </c>
      <c r="L87" s="191">
        <v>0.3229166666666667</v>
      </c>
      <c r="M87" s="192">
        <v>0.4895833333333333</v>
      </c>
      <c r="N87" s="12"/>
      <c r="O87" s="164" t="s">
        <v>1252</v>
      </c>
      <c r="P87" s="169">
        <f t="shared" si="111"/>
        <v>46080</v>
      </c>
      <c r="Q87" s="170">
        <f t="shared" si="3"/>
        <v>46122</v>
      </c>
      <c r="R87" s="181"/>
      <c r="S87" s="12"/>
      <c r="T87" s="19"/>
      <c r="U87" s="99"/>
      <c r="V87" s="172" t="str">
        <f t="shared" si="88"/>
        <v> </v>
      </c>
      <c r="W87" s="172">
        <f t="shared" si="5"/>
        <v>5</v>
      </c>
      <c r="X87" s="173">
        <f t="shared" si="6"/>
        <v>7</v>
      </c>
      <c r="Y87" s="172">
        <f t="shared" si="7"/>
        <v>42</v>
      </c>
      <c r="Z87" s="174">
        <f t="shared" si="8"/>
        <v>0.1666666667</v>
      </c>
      <c r="AA87" s="174">
        <f t="shared" si="9"/>
        <v>0.003703703704</v>
      </c>
      <c r="AB87" s="173" t="str">
        <f t="shared" si="10"/>
        <v>60,322916666666667</v>
      </c>
      <c r="AC87" s="175" t="str">
        <f t="shared" si="11"/>
        <v> 6243VIG01  7:45-11:45  BĐ: 27/2/2026 KT: 10/4/2026</v>
      </c>
      <c r="AD87" s="175">
        <f t="shared" ref="AD87:AE87" si="116">P87</f>
        <v>46080</v>
      </c>
      <c r="AE87" s="175">
        <f t="shared" si="116"/>
        <v>46122</v>
      </c>
      <c r="AF87" s="187"/>
      <c r="AG87" s="187"/>
    </row>
    <row r="88" ht="18.75" customHeight="1">
      <c r="A88" s="184"/>
      <c r="B88" s="184"/>
      <c r="C88" s="164" t="s">
        <v>1249</v>
      </c>
      <c r="D88" s="165" t="s">
        <v>894</v>
      </c>
      <c r="E88" s="165">
        <v>2024.0</v>
      </c>
      <c r="F88" s="165" t="s">
        <v>916</v>
      </c>
      <c r="G88" s="195" t="s">
        <v>909</v>
      </c>
      <c r="H88" s="188">
        <v>1.0</v>
      </c>
      <c r="I88" s="99"/>
      <c r="J88" s="99">
        <v>25.0</v>
      </c>
      <c r="K88" s="185" t="s">
        <v>1267</v>
      </c>
      <c r="L88" s="191">
        <v>0.5416666666666666</v>
      </c>
      <c r="M88" s="192">
        <v>0.7083333333333334</v>
      </c>
      <c r="N88" s="165" t="s">
        <v>1269</v>
      </c>
      <c r="O88" s="164" t="s">
        <v>1261</v>
      </c>
      <c r="P88" s="169">
        <f t="shared" ref="P88:P89" si="118">"05/01/2026"+(K88-2)</f>
        <v>46032</v>
      </c>
      <c r="Q88" s="170">
        <f t="shared" si="3"/>
        <v>46060</v>
      </c>
      <c r="R88" s="181"/>
      <c r="S88" s="165" t="s">
        <v>847</v>
      </c>
      <c r="T88" s="186"/>
      <c r="U88" s="99"/>
      <c r="V88" s="172" t="str">
        <f t="shared" si="88"/>
        <v> </v>
      </c>
      <c r="W88" s="172">
        <f t="shared" si="5"/>
        <v>5</v>
      </c>
      <c r="X88" s="173">
        <f t="shared" si="6"/>
        <v>5</v>
      </c>
      <c r="Y88" s="172">
        <f t="shared" si="7"/>
        <v>28</v>
      </c>
      <c r="Z88" s="174">
        <f t="shared" si="8"/>
        <v>0.1666666667</v>
      </c>
      <c r="AA88" s="174">
        <f t="shared" si="9"/>
        <v>0.003703703704</v>
      </c>
      <c r="AB88" s="173" t="str">
        <f t="shared" si="10"/>
        <v>70,541666666666667G_Lab102</v>
      </c>
      <c r="AC88" s="175" t="str">
        <f t="shared" si="11"/>
        <v>Lập trình ASP.Net với C#3/ (***) 6243VIS01G Tăng Thanh Phương 13:00-17:00  BĐ: 10/1/2026 KT: 7/2/2026</v>
      </c>
      <c r="AD88" s="175">
        <f t="shared" ref="AD88:AE88" si="117">P88</f>
        <v>46032</v>
      </c>
      <c r="AE88" s="175">
        <f t="shared" si="117"/>
        <v>46060</v>
      </c>
      <c r="AF88" s="187"/>
      <c r="AG88" s="187"/>
    </row>
    <row r="89" ht="18.75" customHeight="1">
      <c r="A89" s="184"/>
      <c r="B89" s="184"/>
      <c r="C89" s="164" t="s">
        <v>1249</v>
      </c>
      <c r="D89" s="165" t="s">
        <v>894</v>
      </c>
      <c r="E89" s="165">
        <v>2024.0</v>
      </c>
      <c r="F89" s="165" t="s">
        <v>918</v>
      </c>
      <c r="G89" s="12"/>
      <c r="H89" s="188">
        <v>8.0</v>
      </c>
      <c r="I89" s="99"/>
      <c r="J89" s="99">
        <v>25.0</v>
      </c>
      <c r="K89" s="185" t="s">
        <v>1267</v>
      </c>
      <c r="L89" s="191">
        <v>0.5416666666666666</v>
      </c>
      <c r="M89" s="192">
        <v>0.7083333333333334</v>
      </c>
      <c r="N89" s="19"/>
      <c r="O89" s="164" t="s">
        <v>1261</v>
      </c>
      <c r="P89" s="169">
        <f t="shared" si="118"/>
        <v>46032</v>
      </c>
      <c r="Q89" s="170">
        <f t="shared" si="3"/>
        <v>46060</v>
      </c>
      <c r="R89" s="181"/>
      <c r="S89" s="12"/>
      <c r="T89" s="12"/>
      <c r="U89" s="99"/>
      <c r="V89" s="172" t="str">
        <f t="shared" si="88"/>
        <v> </v>
      </c>
      <c r="W89" s="172">
        <f t="shared" si="5"/>
        <v>5</v>
      </c>
      <c r="X89" s="173">
        <f t="shared" si="6"/>
        <v>5</v>
      </c>
      <c r="Y89" s="172">
        <f t="shared" si="7"/>
        <v>28</v>
      </c>
      <c r="Z89" s="174">
        <f t="shared" si="8"/>
        <v>0.1666666667</v>
      </c>
      <c r="AA89" s="174">
        <f t="shared" si="9"/>
        <v>0.003703703704</v>
      </c>
      <c r="AB89" s="173" t="str">
        <f t="shared" si="10"/>
        <v>70,541666666666667</v>
      </c>
      <c r="AC89" s="175" t="str">
        <f t="shared" si="11"/>
        <v> 6243VIS02G  13:00-17:00  BĐ: 10/1/2026 KT: 7/2/2026</v>
      </c>
      <c r="AD89" s="175">
        <f t="shared" ref="AD89:AE89" si="119">P89</f>
        <v>46032</v>
      </c>
      <c r="AE89" s="175">
        <f t="shared" si="119"/>
        <v>46060</v>
      </c>
      <c r="AF89" s="187"/>
      <c r="AG89" s="187"/>
    </row>
    <row r="90" ht="18.75" customHeight="1">
      <c r="A90" s="184"/>
      <c r="B90" s="184"/>
      <c r="C90" s="164" t="s">
        <v>1249</v>
      </c>
      <c r="D90" s="165" t="s">
        <v>894</v>
      </c>
      <c r="E90" s="165">
        <v>2024.0</v>
      </c>
      <c r="F90" s="165" t="s">
        <v>916</v>
      </c>
      <c r="G90" s="12"/>
      <c r="H90" s="188">
        <v>1.0</v>
      </c>
      <c r="I90" s="99"/>
      <c r="J90" s="99">
        <v>35.0</v>
      </c>
      <c r="K90" s="185" t="s">
        <v>1267</v>
      </c>
      <c r="L90" s="191">
        <v>0.5416666666666666</v>
      </c>
      <c r="M90" s="192">
        <v>0.7083333333333334</v>
      </c>
      <c r="N90" s="165" t="s">
        <v>1269</v>
      </c>
      <c r="O90" s="164" t="s">
        <v>1261</v>
      </c>
      <c r="P90" s="169">
        <f t="shared" ref="P90:P91" si="121">"23/02/2026"+(K90-2)</f>
        <v>46081</v>
      </c>
      <c r="Q90" s="170">
        <f t="shared" si="3"/>
        <v>46123</v>
      </c>
      <c r="R90" s="181"/>
      <c r="S90" s="165" t="s">
        <v>847</v>
      </c>
      <c r="T90" s="12"/>
      <c r="U90" s="99"/>
      <c r="V90" s="172" t="str">
        <f t="shared" si="88"/>
        <v> </v>
      </c>
      <c r="W90" s="172">
        <f t="shared" si="5"/>
        <v>5</v>
      </c>
      <c r="X90" s="173">
        <f t="shared" si="6"/>
        <v>7</v>
      </c>
      <c r="Y90" s="172">
        <f t="shared" si="7"/>
        <v>42</v>
      </c>
      <c r="Z90" s="174">
        <f t="shared" si="8"/>
        <v>0.1666666667</v>
      </c>
      <c r="AA90" s="174">
        <f t="shared" si="9"/>
        <v>0.003703703704</v>
      </c>
      <c r="AB90" s="173" t="str">
        <f t="shared" si="10"/>
        <v>70,541666666666667G_Lab102</v>
      </c>
      <c r="AC90" s="175" t="str">
        <f t="shared" si="11"/>
        <v> 6243VIS01G Tăng Thanh Phương 13:00-17:00  BĐ: 28/2/2026 KT: 11/4/2026</v>
      </c>
      <c r="AD90" s="175">
        <f t="shared" ref="AD90:AE90" si="120">P90</f>
        <v>46081</v>
      </c>
      <c r="AE90" s="175">
        <f t="shared" si="120"/>
        <v>46123</v>
      </c>
      <c r="AF90" s="187"/>
      <c r="AG90" s="187"/>
    </row>
    <row r="91" ht="18.75" customHeight="1">
      <c r="A91" s="184"/>
      <c r="B91" s="184"/>
      <c r="C91" s="164" t="s">
        <v>1249</v>
      </c>
      <c r="D91" s="165" t="s">
        <v>894</v>
      </c>
      <c r="E91" s="165">
        <v>2024.0</v>
      </c>
      <c r="F91" s="165" t="s">
        <v>918</v>
      </c>
      <c r="G91" s="12"/>
      <c r="H91" s="188">
        <v>8.0</v>
      </c>
      <c r="I91" s="99"/>
      <c r="J91" s="99">
        <v>35.0</v>
      </c>
      <c r="K91" s="185" t="s">
        <v>1267</v>
      </c>
      <c r="L91" s="191">
        <v>0.5416666666666666</v>
      </c>
      <c r="M91" s="192">
        <v>0.7083333333333334</v>
      </c>
      <c r="N91" s="19"/>
      <c r="O91" s="164" t="s">
        <v>1261</v>
      </c>
      <c r="P91" s="169">
        <f t="shared" si="121"/>
        <v>46081</v>
      </c>
      <c r="Q91" s="170">
        <f t="shared" si="3"/>
        <v>46123</v>
      </c>
      <c r="R91" s="181"/>
      <c r="S91" s="12"/>
      <c r="T91" s="12"/>
      <c r="U91" s="99"/>
      <c r="V91" s="172" t="str">
        <f t="shared" si="88"/>
        <v> </v>
      </c>
      <c r="W91" s="172">
        <f t="shared" si="5"/>
        <v>5</v>
      </c>
      <c r="X91" s="173">
        <f t="shared" si="6"/>
        <v>7</v>
      </c>
      <c r="Y91" s="172">
        <f t="shared" si="7"/>
        <v>42</v>
      </c>
      <c r="Z91" s="174">
        <f t="shared" si="8"/>
        <v>0.1666666667</v>
      </c>
      <c r="AA91" s="174">
        <f t="shared" si="9"/>
        <v>0.003703703704</v>
      </c>
      <c r="AB91" s="173" t="str">
        <f t="shared" si="10"/>
        <v>70,541666666666667</v>
      </c>
      <c r="AC91" s="175" t="str">
        <f t="shared" si="11"/>
        <v> 6243VIS02G  13:00-17:00  BĐ: 28/2/2026 KT: 11/4/2026</v>
      </c>
      <c r="AD91" s="175">
        <f t="shared" ref="AD91:AE91" si="122">P91</f>
        <v>46081</v>
      </c>
      <c r="AE91" s="175">
        <f t="shared" si="122"/>
        <v>46123</v>
      </c>
      <c r="AF91" s="187"/>
      <c r="AG91" s="187"/>
    </row>
    <row r="92" ht="18.75" customHeight="1">
      <c r="A92" s="184"/>
      <c r="B92" s="184"/>
      <c r="C92" s="164" t="s">
        <v>1249</v>
      </c>
      <c r="D92" s="165" t="s">
        <v>894</v>
      </c>
      <c r="E92" s="165">
        <v>2024.0</v>
      </c>
      <c r="F92" s="165" t="s">
        <v>916</v>
      </c>
      <c r="G92" s="12"/>
      <c r="H92" s="188">
        <v>1.0</v>
      </c>
      <c r="I92" s="99"/>
      <c r="J92" s="99">
        <v>15.0</v>
      </c>
      <c r="K92" s="185" t="s">
        <v>1256</v>
      </c>
      <c r="L92" s="191"/>
      <c r="M92" s="192"/>
      <c r="N92" s="183" t="s">
        <v>1257</v>
      </c>
      <c r="O92" s="164" t="s">
        <v>1261</v>
      </c>
      <c r="P92" s="169" t="str">
        <f t="shared" ref="P92:P97" si="124">"05/01/2026"+(K92-2)</f>
        <v>#VALUE!</v>
      </c>
      <c r="Q92" s="170" t="str">
        <f t="shared" si="3"/>
        <v>#VALUE!</v>
      </c>
      <c r="R92" s="181"/>
      <c r="S92" s="165" t="s">
        <v>847</v>
      </c>
      <c r="T92" s="12"/>
      <c r="U92" s="99"/>
      <c r="V92" s="172" t="str">
        <f t="shared" si="88"/>
        <v> </v>
      </c>
      <c r="W92" s="172">
        <f t="shared" si="5"/>
        <v>0</v>
      </c>
      <c r="X92" s="173" t="str">
        <f t="shared" si="6"/>
        <v>#DIV/0!</v>
      </c>
      <c r="Y92" s="172" t="str">
        <f t="shared" si="7"/>
        <v>#DIV/0!</v>
      </c>
      <c r="Z92" s="174">
        <f t="shared" si="8"/>
        <v>0</v>
      </c>
      <c r="AA92" s="174">
        <f t="shared" si="9"/>
        <v>0</v>
      </c>
      <c r="AB92" s="173" t="str">
        <f t="shared" si="10"/>
        <v>CNTự học</v>
      </c>
      <c r="AC92" s="175" t="str">
        <f t="shared" si="11"/>
        <v> 6243VIS01G Tăng Thanh Phương -  BĐ: Ngày lỗi KT: Ngày lỗi</v>
      </c>
      <c r="AD92" s="175" t="str">
        <f t="shared" ref="AD92:AE92" si="123">P92</f>
        <v>#VALUE!</v>
      </c>
      <c r="AE92" s="175" t="str">
        <f t="shared" si="123"/>
        <v>#VALUE!</v>
      </c>
      <c r="AF92" s="187"/>
      <c r="AG92" s="187"/>
    </row>
    <row r="93" ht="18.75" customHeight="1">
      <c r="A93" s="184"/>
      <c r="B93" s="184"/>
      <c r="C93" s="164" t="s">
        <v>1249</v>
      </c>
      <c r="D93" s="165" t="s">
        <v>894</v>
      </c>
      <c r="E93" s="165">
        <v>2024.0</v>
      </c>
      <c r="F93" s="165" t="s">
        <v>918</v>
      </c>
      <c r="G93" s="12"/>
      <c r="H93" s="188">
        <v>8.0</v>
      </c>
      <c r="I93" s="99"/>
      <c r="J93" s="99">
        <v>15.0</v>
      </c>
      <c r="K93" s="185" t="s">
        <v>1256</v>
      </c>
      <c r="L93" s="191"/>
      <c r="M93" s="192"/>
      <c r="N93" s="19"/>
      <c r="O93" s="164" t="s">
        <v>1261</v>
      </c>
      <c r="P93" s="169" t="str">
        <f t="shared" si="124"/>
        <v>#VALUE!</v>
      </c>
      <c r="Q93" s="170" t="str">
        <f t="shared" si="3"/>
        <v>#VALUE!</v>
      </c>
      <c r="R93" s="181"/>
      <c r="S93" s="12"/>
      <c r="T93" s="19"/>
      <c r="U93" s="99"/>
      <c r="V93" s="172" t="str">
        <f t="shared" si="88"/>
        <v> </v>
      </c>
      <c r="W93" s="172">
        <f t="shared" si="5"/>
        <v>0</v>
      </c>
      <c r="X93" s="173" t="str">
        <f t="shared" si="6"/>
        <v>#DIV/0!</v>
      </c>
      <c r="Y93" s="172" t="str">
        <f t="shared" si="7"/>
        <v>#DIV/0!</v>
      </c>
      <c r="Z93" s="174">
        <f t="shared" si="8"/>
        <v>0</v>
      </c>
      <c r="AA93" s="174">
        <f t="shared" si="9"/>
        <v>0</v>
      </c>
      <c r="AB93" s="173" t="str">
        <f t="shared" si="10"/>
        <v>CN</v>
      </c>
      <c r="AC93" s="175" t="str">
        <f t="shared" si="11"/>
        <v> 6243VIS02G  -  BĐ: Ngày lỗi KT: Ngày lỗi</v>
      </c>
      <c r="AD93" s="175" t="str">
        <f t="shared" ref="AD93:AE93" si="125">P93</f>
        <v>#VALUE!</v>
      </c>
      <c r="AE93" s="175" t="str">
        <f t="shared" si="125"/>
        <v>#VALUE!</v>
      </c>
      <c r="AF93" s="187"/>
      <c r="AG93" s="187"/>
    </row>
    <row r="94" ht="18.75" customHeight="1">
      <c r="A94" s="184"/>
      <c r="B94" s="184"/>
      <c r="C94" s="164" t="s">
        <v>1249</v>
      </c>
      <c r="D94" s="165" t="s">
        <v>894</v>
      </c>
      <c r="E94" s="165">
        <v>2024.0</v>
      </c>
      <c r="F94" s="165" t="s">
        <v>916</v>
      </c>
      <c r="G94" s="195" t="s">
        <v>913</v>
      </c>
      <c r="H94" s="188">
        <v>1.0</v>
      </c>
      <c r="I94" s="99"/>
      <c r="J94" s="99">
        <v>25.0</v>
      </c>
      <c r="K94" s="185" t="s">
        <v>1250</v>
      </c>
      <c r="L94" s="191">
        <v>0.3229166666666667</v>
      </c>
      <c r="M94" s="192">
        <v>0.4895833333333333</v>
      </c>
      <c r="N94" s="165" t="s">
        <v>1270</v>
      </c>
      <c r="O94" s="164" t="s">
        <v>1261</v>
      </c>
      <c r="P94" s="169">
        <f t="shared" si="124"/>
        <v>46027</v>
      </c>
      <c r="Q94" s="170">
        <f t="shared" si="3"/>
        <v>46055</v>
      </c>
      <c r="R94" s="181"/>
      <c r="S94" s="165" t="s">
        <v>178</v>
      </c>
      <c r="T94" s="186"/>
      <c r="U94" s="99"/>
      <c r="V94" s="172" t="str">
        <f t="shared" si="88"/>
        <v> </v>
      </c>
      <c r="W94" s="172">
        <f t="shared" si="5"/>
        <v>5</v>
      </c>
      <c r="X94" s="173">
        <f t="shared" si="6"/>
        <v>5</v>
      </c>
      <c r="Y94" s="172">
        <f t="shared" si="7"/>
        <v>28</v>
      </c>
      <c r="Z94" s="174">
        <f t="shared" si="8"/>
        <v>0.1666666667</v>
      </c>
      <c r="AA94" s="174">
        <f t="shared" si="9"/>
        <v>0.003703703704</v>
      </c>
      <c r="AB94" s="173" t="str">
        <f t="shared" si="10"/>
        <v>20,322916666666667G_202</v>
      </c>
      <c r="AC94" s="175" t="str">
        <f t="shared" si="11"/>
        <v>Tiếng Anh chuyên ngành 6243VIS01G Trần Hoàng Nam 7:45-11:45  BĐ: 5/1/2026 KT: 2/2/2026</v>
      </c>
      <c r="AD94" s="175">
        <f t="shared" ref="AD94:AE94" si="126">P94</f>
        <v>46027</v>
      </c>
      <c r="AE94" s="175">
        <f t="shared" si="126"/>
        <v>46055</v>
      </c>
      <c r="AF94" s="187"/>
      <c r="AG94" s="187"/>
    </row>
    <row r="95" ht="18.75" customHeight="1">
      <c r="A95" s="184"/>
      <c r="B95" s="184"/>
      <c r="C95" s="164" t="s">
        <v>1249</v>
      </c>
      <c r="D95" s="165" t="s">
        <v>894</v>
      </c>
      <c r="E95" s="165">
        <v>2024.0</v>
      </c>
      <c r="F95" s="165" t="s">
        <v>918</v>
      </c>
      <c r="G95" s="12"/>
      <c r="H95" s="188">
        <v>8.0</v>
      </c>
      <c r="I95" s="99"/>
      <c r="J95" s="99">
        <v>25.0</v>
      </c>
      <c r="K95" s="185" t="s">
        <v>1250</v>
      </c>
      <c r="L95" s="191">
        <v>0.3229166666666667</v>
      </c>
      <c r="M95" s="192">
        <v>0.4895833333333333</v>
      </c>
      <c r="N95" s="19"/>
      <c r="O95" s="164" t="s">
        <v>1261</v>
      </c>
      <c r="P95" s="169">
        <f t="shared" si="124"/>
        <v>46027</v>
      </c>
      <c r="Q95" s="170">
        <f t="shared" si="3"/>
        <v>46055</v>
      </c>
      <c r="R95" s="181"/>
      <c r="S95" s="12"/>
      <c r="T95" s="12"/>
      <c r="U95" s="99"/>
      <c r="V95" s="172" t="str">
        <f t="shared" si="88"/>
        <v> </v>
      </c>
      <c r="W95" s="172">
        <f t="shared" si="5"/>
        <v>5</v>
      </c>
      <c r="X95" s="173">
        <f t="shared" si="6"/>
        <v>5</v>
      </c>
      <c r="Y95" s="172">
        <f t="shared" si="7"/>
        <v>28</v>
      </c>
      <c r="Z95" s="174">
        <f t="shared" si="8"/>
        <v>0.1666666667</v>
      </c>
      <c r="AA95" s="174">
        <f t="shared" si="9"/>
        <v>0.003703703704</v>
      </c>
      <c r="AB95" s="173" t="str">
        <f t="shared" si="10"/>
        <v>20,322916666666667</v>
      </c>
      <c r="AC95" s="175" t="str">
        <f t="shared" si="11"/>
        <v> 6243VIS02G  7:45-11:45  BĐ: 5/1/2026 KT: 2/2/2026</v>
      </c>
      <c r="AD95" s="175">
        <f t="shared" ref="AD95:AE95" si="127">P95</f>
        <v>46027</v>
      </c>
      <c r="AE95" s="175">
        <f t="shared" si="127"/>
        <v>46055</v>
      </c>
      <c r="AF95" s="187"/>
      <c r="AG95" s="187"/>
    </row>
    <row r="96" ht="18.75" customHeight="1">
      <c r="A96" s="184"/>
      <c r="B96" s="184"/>
      <c r="C96" s="164" t="s">
        <v>1249</v>
      </c>
      <c r="D96" s="165" t="s">
        <v>894</v>
      </c>
      <c r="E96" s="165">
        <v>2024.0</v>
      </c>
      <c r="F96" s="165" t="s">
        <v>916</v>
      </c>
      <c r="G96" s="12"/>
      <c r="H96" s="188">
        <v>1.0</v>
      </c>
      <c r="I96" s="99"/>
      <c r="J96" s="99">
        <v>25.0</v>
      </c>
      <c r="K96" s="185" t="s">
        <v>1266</v>
      </c>
      <c r="L96" s="191">
        <v>0.3229166666666667</v>
      </c>
      <c r="M96" s="192">
        <v>0.4895833333333333</v>
      </c>
      <c r="N96" s="165" t="s">
        <v>1270</v>
      </c>
      <c r="O96" s="164" t="s">
        <v>1261</v>
      </c>
      <c r="P96" s="169">
        <f t="shared" si="124"/>
        <v>46029</v>
      </c>
      <c r="Q96" s="170">
        <f t="shared" si="3"/>
        <v>46057</v>
      </c>
      <c r="R96" s="181"/>
      <c r="S96" s="165" t="s">
        <v>178</v>
      </c>
      <c r="T96" s="12"/>
      <c r="U96" s="99"/>
      <c r="V96" s="172" t="str">
        <f t="shared" si="88"/>
        <v> </v>
      </c>
      <c r="W96" s="172">
        <f t="shared" si="5"/>
        <v>5</v>
      </c>
      <c r="X96" s="173">
        <f t="shared" si="6"/>
        <v>5</v>
      </c>
      <c r="Y96" s="172">
        <f t="shared" si="7"/>
        <v>28</v>
      </c>
      <c r="Z96" s="174">
        <f t="shared" si="8"/>
        <v>0.1666666667</v>
      </c>
      <c r="AA96" s="174">
        <f t="shared" si="9"/>
        <v>0.003703703704</v>
      </c>
      <c r="AB96" s="173" t="str">
        <f t="shared" si="10"/>
        <v>40,322916666666667G_202</v>
      </c>
      <c r="AC96" s="175" t="str">
        <f t="shared" si="11"/>
        <v> 6243VIS01G Trần Hoàng Nam 7:45-11:45  BĐ: 7/1/2026 KT: 4/2/2026</v>
      </c>
      <c r="AD96" s="175">
        <f t="shared" ref="AD96:AE96" si="128">P96</f>
        <v>46029</v>
      </c>
      <c r="AE96" s="175">
        <f t="shared" si="128"/>
        <v>46057</v>
      </c>
      <c r="AF96" s="187"/>
      <c r="AG96" s="187"/>
    </row>
    <row r="97" ht="18.75" customHeight="1">
      <c r="A97" s="184"/>
      <c r="B97" s="184"/>
      <c r="C97" s="164" t="s">
        <v>1249</v>
      </c>
      <c r="D97" s="165" t="s">
        <v>894</v>
      </c>
      <c r="E97" s="165">
        <v>2024.0</v>
      </c>
      <c r="F97" s="165" t="s">
        <v>918</v>
      </c>
      <c r="G97" s="12"/>
      <c r="H97" s="188">
        <v>8.0</v>
      </c>
      <c r="I97" s="99"/>
      <c r="J97" s="99">
        <v>25.0</v>
      </c>
      <c r="K97" s="185" t="s">
        <v>1266</v>
      </c>
      <c r="L97" s="191">
        <v>0.3229166666666667</v>
      </c>
      <c r="M97" s="192">
        <v>0.4895833333333333</v>
      </c>
      <c r="N97" s="19"/>
      <c r="O97" s="164" t="s">
        <v>1261</v>
      </c>
      <c r="P97" s="169">
        <f t="shared" si="124"/>
        <v>46029</v>
      </c>
      <c r="Q97" s="170">
        <f t="shared" si="3"/>
        <v>46057</v>
      </c>
      <c r="R97" s="181"/>
      <c r="S97" s="12"/>
      <c r="T97" s="12"/>
      <c r="U97" s="99"/>
      <c r="V97" s="172" t="str">
        <f t="shared" si="88"/>
        <v> </v>
      </c>
      <c r="W97" s="172">
        <f t="shared" si="5"/>
        <v>5</v>
      </c>
      <c r="X97" s="173">
        <f t="shared" si="6"/>
        <v>5</v>
      </c>
      <c r="Y97" s="172">
        <f t="shared" si="7"/>
        <v>28</v>
      </c>
      <c r="Z97" s="174">
        <f t="shared" si="8"/>
        <v>0.1666666667</v>
      </c>
      <c r="AA97" s="174">
        <f t="shared" si="9"/>
        <v>0.003703703704</v>
      </c>
      <c r="AB97" s="173" t="str">
        <f t="shared" si="10"/>
        <v>40,322916666666667</v>
      </c>
      <c r="AC97" s="175" t="str">
        <f t="shared" si="11"/>
        <v> 6243VIS02G  7:45-11:45  BĐ: 7/1/2026 KT: 4/2/2026</v>
      </c>
      <c r="AD97" s="175">
        <f t="shared" ref="AD97:AE97" si="129">P97</f>
        <v>46029</v>
      </c>
      <c r="AE97" s="175">
        <f t="shared" si="129"/>
        <v>46057</v>
      </c>
      <c r="AF97" s="187"/>
      <c r="AG97" s="187"/>
    </row>
    <row r="98" ht="18.75" customHeight="1">
      <c r="A98" s="184"/>
      <c r="B98" s="184"/>
      <c r="C98" s="164" t="s">
        <v>1249</v>
      </c>
      <c r="D98" s="165" t="s">
        <v>894</v>
      </c>
      <c r="E98" s="165">
        <v>2024.0</v>
      </c>
      <c r="F98" s="165" t="s">
        <v>916</v>
      </c>
      <c r="G98" s="12"/>
      <c r="H98" s="188">
        <v>1.0</v>
      </c>
      <c r="I98" s="99"/>
      <c r="J98" s="99">
        <v>15.0</v>
      </c>
      <c r="K98" s="185" t="s">
        <v>1250</v>
      </c>
      <c r="L98" s="191">
        <v>0.3229166666666667</v>
      </c>
      <c r="M98" s="192">
        <v>0.4895833333333333</v>
      </c>
      <c r="N98" s="165" t="s">
        <v>1270</v>
      </c>
      <c r="O98" s="164" t="s">
        <v>1261</v>
      </c>
      <c r="P98" s="169">
        <f t="shared" ref="P98:P101" si="131">"23/02/2026"+(K98-2)</f>
        <v>46076</v>
      </c>
      <c r="Q98" s="170">
        <f t="shared" si="3"/>
        <v>46090</v>
      </c>
      <c r="R98" s="181"/>
      <c r="S98" s="165" t="s">
        <v>178</v>
      </c>
      <c r="T98" s="12"/>
      <c r="U98" s="99"/>
      <c r="V98" s="172" t="str">
        <f t="shared" si="88"/>
        <v> </v>
      </c>
      <c r="W98" s="172">
        <f t="shared" si="5"/>
        <v>5</v>
      </c>
      <c r="X98" s="173">
        <f t="shared" si="6"/>
        <v>3</v>
      </c>
      <c r="Y98" s="172">
        <f t="shared" si="7"/>
        <v>14</v>
      </c>
      <c r="Z98" s="174">
        <f t="shared" si="8"/>
        <v>0.1666666667</v>
      </c>
      <c r="AA98" s="174">
        <f t="shared" si="9"/>
        <v>0.003703703704</v>
      </c>
      <c r="AB98" s="173" t="str">
        <f t="shared" si="10"/>
        <v>20,322916666666667G_202</v>
      </c>
      <c r="AC98" s="175" t="str">
        <f t="shared" si="11"/>
        <v> 6243VIS01G Trần Hoàng Nam 7:45-11:45  BĐ: 23/2/2026 KT: 9/3/2026</v>
      </c>
      <c r="AD98" s="175">
        <f t="shared" ref="AD98:AE98" si="130">P98</f>
        <v>46076</v>
      </c>
      <c r="AE98" s="175">
        <f t="shared" si="130"/>
        <v>46090</v>
      </c>
      <c r="AF98" s="187"/>
      <c r="AG98" s="187"/>
    </row>
    <row r="99" ht="18.75" customHeight="1">
      <c r="A99" s="184"/>
      <c r="B99" s="184"/>
      <c r="C99" s="164" t="s">
        <v>1249</v>
      </c>
      <c r="D99" s="165" t="s">
        <v>894</v>
      </c>
      <c r="E99" s="165">
        <v>2024.0</v>
      </c>
      <c r="F99" s="165" t="s">
        <v>918</v>
      </c>
      <c r="G99" s="12"/>
      <c r="H99" s="188">
        <v>8.0</v>
      </c>
      <c r="I99" s="99"/>
      <c r="J99" s="99">
        <v>15.0</v>
      </c>
      <c r="K99" s="185" t="s">
        <v>1250</v>
      </c>
      <c r="L99" s="191">
        <v>0.3229166666666667</v>
      </c>
      <c r="M99" s="192">
        <v>0.4895833333333333</v>
      </c>
      <c r="N99" s="19"/>
      <c r="O99" s="164" t="s">
        <v>1261</v>
      </c>
      <c r="P99" s="169">
        <f t="shared" si="131"/>
        <v>46076</v>
      </c>
      <c r="Q99" s="170">
        <f t="shared" si="3"/>
        <v>46090</v>
      </c>
      <c r="R99" s="181"/>
      <c r="S99" s="12"/>
      <c r="T99" s="12"/>
      <c r="U99" s="99"/>
      <c r="V99" s="172" t="str">
        <f t="shared" si="88"/>
        <v> </v>
      </c>
      <c r="W99" s="172">
        <f t="shared" si="5"/>
        <v>5</v>
      </c>
      <c r="X99" s="173">
        <f t="shared" si="6"/>
        <v>3</v>
      </c>
      <c r="Y99" s="172">
        <f t="shared" si="7"/>
        <v>14</v>
      </c>
      <c r="Z99" s="174">
        <f t="shared" si="8"/>
        <v>0.1666666667</v>
      </c>
      <c r="AA99" s="174">
        <f t="shared" si="9"/>
        <v>0.003703703704</v>
      </c>
      <c r="AB99" s="173" t="str">
        <f t="shared" si="10"/>
        <v>20,322916666666667</v>
      </c>
      <c r="AC99" s="175" t="str">
        <f t="shared" si="11"/>
        <v> 6243VIS02G  7:45-11:45  BĐ: 23/2/2026 KT: 9/3/2026</v>
      </c>
      <c r="AD99" s="175">
        <f t="shared" ref="AD99:AE99" si="132">P99</f>
        <v>46076</v>
      </c>
      <c r="AE99" s="175">
        <f t="shared" si="132"/>
        <v>46090</v>
      </c>
      <c r="AF99" s="187"/>
      <c r="AG99" s="187"/>
    </row>
    <row r="100" ht="18.75" customHeight="1">
      <c r="A100" s="184"/>
      <c r="B100" s="184"/>
      <c r="C100" s="164" t="s">
        <v>1249</v>
      </c>
      <c r="D100" s="165" t="s">
        <v>894</v>
      </c>
      <c r="E100" s="165">
        <v>2024.0</v>
      </c>
      <c r="F100" s="165" t="s">
        <v>916</v>
      </c>
      <c r="G100" s="12"/>
      <c r="H100" s="188">
        <v>1.0</v>
      </c>
      <c r="I100" s="99"/>
      <c r="J100" s="99">
        <v>10.0</v>
      </c>
      <c r="K100" s="185" t="s">
        <v>1266</v>
      </c>
      <c r="L100" s="191">
        <v>0.3229166666666667</v>
      </c>
      <c r="M100" s="192">
        <v>0.4895833333333333</v>
      </c>
      <c r="N100" s="165" t="s">
        <v>1270</v>
      </c>
      <c r="O100" s="164" t="s">
        <v>1261</v>
      </c>
      <c r="P100" s="169">
        <f t="shared" si="131"/>
        <v>46078</v>
      </c>
      <c r="Q100" s="170">
        <f t="shared" si="3"/>
        <v>46085</v>
      </c>
      <c r="R100" s="181"/>
      <c r="S100" s="165" t="s">
        <v>178</v>
      </c>
      <c r="T100" s="12"/>
      <c r="U100" s="99"/>
      <c r="V100" s="172" t="str">
        <f t="shared" si="88"/>
        <v> </v>
      </c>
      <c r="W100" s="172">
        <f t="shared" si="5"/>
        <v>5</v>
      </c>
      <c r="X100" s="173">
        <f t="shared" si="6"/>
        <v>2</v>
      </c>
      <c r="Y100" s="172">
        <f t="shared" si="7"/>
        <v>7</v>
      </c>
      <c r="Z100" s="174">
        <f t="shared" si="8"/>
        <v>0.1666666667</v>
      </c>
      <c r="AA100" s="174">
        <f t="shared" si="9"/>
        <v>0.003703703704</v>
      </c>
      <c r="AB100" s="173" t="str">
        <f t="shared" si="10"/>
        <v>40,322916666666667G_202</v>
      </c>
      <c r="AC100" s="175" t="str">
        <f t="shared" si="11"/>
        <v> 6243VIS01G Trần Hoàng Nam 7:45-11:45  BĐ: 25/2/2026 KT: 4/3/2026</v>
      </c>
      <c r="AD100" s="175">
        <f t="shared" ref="AD100:AE100" si="133">P100</f>
        <v>46078</v>
      </c>
      <c r="AE100" s="175">
        <f t="shared" si="133"/>
        <v>46085</v>
      </c>
      <c r="AF100" s="187"/>
      <c r="AG100" s="187"/>
    </row>
    <row r="101" ht="18.75" customHeight="1">
      <c r="A101" s="184"/>
      <c r="B101" s="184"/>
      <c r="C101" s="164" t="s">
        <v>1249</v>
      </c>
      <c r="D101" s="165" t="s">
        <v>894</v>
      </c>
      <c r="E101" s="165">
        <v>2024.0</v>
      </c>
      <c r="F101" s="165" t="s">
        <v>918</v>
      </c>
      <c r="G101" s="12"/>
      <c r="H101" s="188">
        <v>8.0</v>
      </c>
      <c r="I101" s="99"/>
      <c r="J101" s="99">
        <v>10.0</v>
      </c>
      <c r="K101" s="185" t="s">
        <v>1266</v>
      </c>
      <c r="L101" s="191">
        <v>0.3229166666666667</v>
      </c>
      <c r="M101" s="192">
        <v>0.4895833333333333</v>
      </c>
      <c r="N101" s="19"/>
      <c r="O101" s="164" t="s">
        <v>1261</v>
      </c>
      <c r="P101" s="169">
        <f t="shared" si="131"/>
        <v>46078</v>
      </c>
      <c r="Q101" s="170">
        <f t="shared" si="3"/>
        <v>46085</v>
      </c>
      <c r="R101" s="181"/>
      <c r="S101" s="12"/>
      <c r="T101" s="19"/>
      <c r="U101" s="99"/>
      <c r="V101" s="172" t="str">
        <f t="shared" si="88"/>
        <v> </v>
      </c>
      <c r="W101" s="172">
        <f t="shared" si="5"/>
        <v>5</v>
      </c>
      <c r="X101" s="173">
        <f t="shared" si="6"/>
        <v>2</v>
      </c>
      <c r="Y101" s="172">
        <f t="shared" si="7"/>
        <v>7</v>
      </c>
      <c r="Z101" s="174">
        <f t="shared" si="8"/>
        <v>0.1666666667</v>
      </c>
      <c r="AA101" s="174">
        <f t="shared" si="9"/>
        <v>0.003703703704</v>
      </c>
      <c r="AB101" s="173" t="str">
        <f t="shared" si="10"/>
        <v>40,322916666666667</v>
      </c>
      <c r="AC101" s="175" t="str">
        <f t="shared" si="11"/>
        <v> 6243VIS02G  7:45-11:45  BĐ: 25/2/2026 KT: 4/3/2026</v>
      </c>
      <c r="AD101" s="175">
        <f t="shared" ref="AD101:AE101" si="134">P101</f>
        <v>46078</v>
      </c>
      <c r="AE101" s="175">
        <f t="shared" si="134"/>
        <v>46085</v>
      </c>
      <c r="AF101" s="187"/>
      <c r="AG101" s="187"/>
    </row>
    <row r="102" ht="18.75" customHeight="1">
      <c r="A102" s="184"/>
      <c r="B102" s="184"/>
      <c r="C102" s="99" t="s">
        <v>198</v>
      </c>
      <c r="D102" s="165" t="s">
        <v>894</v>
      </c>
      <c r="E102" s="165">
        <v>2024.0</v>
      </c>
      <c r="F102" s="165" t="s">
        <v>916</v>
      </c>
      <c r="G102" s="165" t="s">
        <v>915</v>
      </c>
      <c r="H102" s="99">
        <v>1.0</v>
      </c>
      <c r="I102" s="99"/>
      <c r="J102" s="99">
        <v>25.0</v>
      </c>
      <c r="K102" s="185" t="s">
        <v>1262</v>
      </c>
      <c r="L102" s="191">
        <v>0.3229166666666667</v>
      </c>
      <c r="M102" s="192">
        <v>0.4895833333333333</v>
      </c>
      <c r="N102" s="165" t="s">
        <v>1271</v>
      </c>
      <c r="O102" s="164" t="s">
        <v>1261</v>
      </c>
      <c r="P102" s="169">
        <f t="shared" ref="P102:P110" si="136">"05/01/2026"+(K102-2)</f>
        <v>46031</v>
      </c>
      <c r="Q102" s="170">
        <f t="shared" si="3"/>
        <v>46059</v>
      </c>
      <c r="R102" s="181"/>
      <c r="S102" s="165" t="s">
        <v>341</v>
      </c>
      <c r="T102" s="186"/>
      <c r="U102" s="99"/>
      <c r="V102" s="172" t="str">
        <f t="shared" si="88"/>
        <v> </v>
      </c>
      <c r="W102" s="172">
        <f t="shared" si="5"/>
        <v>5</v>
      </c>
      <c r="X102" s="173">
        <f t="shared" si="6"/>
        <v>5</v>
      </c>
      <c r="Y102" s="172">
        <f t="shared" si="7"/>
        <v>28</v>
      </c>
      <c r="Z102" s="174">
        <f t="shared" si="8"/>
        <v>0.1666666667</v>
      </c>
      <c r="AA102" s="174">
        <f t="shared" si="9"/>
        <v>0.003703703704</v>
      </c>
      <c r="AB102" s="173" t="str">
        <f t="shared" si="10"/>
        <v>60,322916666666667G_201</v>
      </c>
      <c r="AC102" s="175" t="str">
        <f t="shared" si="11"/>
        <v>Kỹ năng bán hàng 6243VIS01G Quách Thanh Hiếu 7:45-11:45  BĐ: 9/1/2026 KT: 6/2/2026</v>
      </c>
      <c r="AD102" s="175">
        <f t="shared" ref="AD102:AE102" si="135">P102</f>
        <v>46031</v>
      </c>
      <c r="AE102" s="175">
        <f t="shared" si="135"/>
        <v>46059</v>
      </c>
      <c r="AF102" s="187"/>
      <c r="AG102" s="187"/>
    </row>
    <row r="103" ht="18.75" customHeight="1">
      <c r="A103" s="184"/>
      <c r="B103" s="184"/>
      <c r="C103" s="99" t="s">
        <v>198</v>
      </c>
      <c r="D103" s="165" t="s">
        <v>894</v>
      </c>
      <c r="E103" s="165">
        <v>2024.0</v>
      </c>
      <c r="F103" s="165" t="s">
        <v>918</v>
      </c>
      <c r="G103" s="12"/>
      <c r="H103" s="99">
        <v>8.0</v>
      </c>
      <c r="I103" s="99"/>
      <c r="J103" s="99">
        <v>25.0</v>
      </c>
      <c r="K103" s="185" t="s">
        <v>1262</v>
      </c>
      <c r="L103" s="191">
        <v>0.3229166666666667</v>
      </c>
      <c r="M103" s="192">
        <v>0.4895833333333333</v>
      </c>
      <c r="N103" s="12"/>
      <c r="O103" s="164" t="s">
        <v>1261</v>
      </c>
      <c r="P103" s="169">
        <f t="shared" si="136"/>
        <v>46031</v>
      </c>
      <c r="Q103" s="170">
        <f t="shared" si="3"/>
        <v>46059</v>
      </c>
      <c r="R103" s="181"/>
      <c r="S103" s="12"/>
      <c r="T103" s="12"/>
      <c r="U103" s="99"/>
      <c r="V103" s="172" t="str">
        <f t="shared" si="88"/>
        <v> </v>
      </c>
      <c r="W103" s="172">
        <f t="shared" si="5"/>
        <v>5</v>
      </c>
      <c r="X103" s="173">
        <f t="shared" si="6"/>
        <v>5</v>
      </c>
      <c r="Y103" s="172">
        <f t="shared" si="7"/>
        <v>28</v>
      </c>
      <c r="Z103" s="174">
        <f t="shared" si="8"/>
        <v>0.1666666667</v>
      </c>
      <c r="AA103" s="174">
        <f t="shared" si="9"/>
        <v>0.003703703704</v>
      </c>
      <c r="AB103" s="173" t="str">
        <f t="shared" si="10"/>
        <v>60,322916666666667</v>
      </c>
      <c r="AC103" s="175" t="str">
        <f t="shared" si="11"/>
        <v> 6243VIS02G  7:45-11:45  BĐ: 9/1/2026 KT: 6/2/2026</v>
      </c>
      <c r="AD103" s="175">
        <f t="shared" ref="AD103:AE103" si="137">P103</f>
        <v>46031</v>
      </c>
      <c r="AE103" s="175">
        <f t="shared" si="137"/>
        <v>46059</v>
      </c>
      <c r="AF103" s="187"/>
      <c r="AG103" s="187"/>
    </row>
    <row r="104" ht="18.75" customHeight="1">
      <c r="A104" s="184"/>
      <c r="B104" s="184"/>
      <c r="C104" s="99" t="s">
        <v>198</v>
      </c>
      <c r="D104" s="99" t="s">
        <v>944</v>
      </c>
      <c r="E104" s="99">
        <v>2024.0</v>
      </c>
      <c r="F104" s="164" t="s">
        <v>957</v>
      </c>
      <c r="G104" s="12"/>
      <c r="H104" s="99">
        <v>6.0</v>
      </c>
      <c r="I104" s="99"/>
      <c r="J104" s="99">
        <v>25.0</v>
      </c>
      <c r="K104" s="185" t="s">
        <v>1262</v>
      </c>
      <c r="L104" s="191">
        <v>0.3229166666666667</v>
      </c>
      <c r="M104" s="192">
        <v>0.4895833333333333</v>
      </c>
      <c r="N104" s="12"/>
      <c r="O104" s="164" t="s">
        <v>1261</v>
      </c>
      <c r="P104" s="169">
        <f t="shared" si="136"/>
        <v>46031</v>
      </c>
      <c r="Q104" s="170">
        <f t="shared" si="3"/>
        <v>46059</v>
      </c>
      <c r="R104" s="181"/>
      <c r="S104" s="12"/>
      <c r="T104" s="12"/>
      <c r="U104" s="99"/>
      <c r="V104" s="172" t="str">
        <f t="shared" si="88"/>
        <v> </v>
      </c>
      <c r="W104" s="172">
        <f t="shared" si="5"/>
        <v>5</v>
      </c>
      <c r="X104" s="173">
        <f t="shared" si="6"/>
        <v>5</v>
      </c>
      <c r="Y104" s="172">
        <f t="shared" si="7"/>
        <v>28</v>
      </c>
      <c r="Z104" s="174">
        <f t="shared" si="8"/>
        <v>0.1666666667</v>
      </c>
      <c r="AA104" s="174">
        <f t="shared" si="9"/>
        <v>0.003703703704</v>
      </c>
      <c r="AB104" s="173" t="str">
        <f t="shared" si="10"/>
        <v>60,322916666666667</v>
      </c>
      <c r="AC104" s="175" t="str">
        <f t="shared" si="11"/>
        <v> 6243VOT01G  7:45-11:45  BĐ: 9/1/2026 KT: 6/2/2026</v>
      </c>
      <c r="AD104" s="175">
        <f t="shared" ref="AD104:AE104" si="138">P104</f>
        <v>46031</v>
      </c>
      <c r="AE104" s="175">
        <f t="shared" si="138"/>
        <v>46059</v>
      </c>
      <c r="AF104" s="187"/>
      <c r="AG104" s="187"/>
    </row>
    <row r="105" ht="18.75" customHeight="1">
      <c r="A105" s="184"/>
      <c r="B105" s="184"/>
      <c r="C105" s="99" t="s">
        <v>198</v>
      </c>
      <c r="D105" s="99" t="s">
        <v>1002</v>
      </c>
      <c r="E105" s="99">
        <v>2024.0</v>
      </c>
      <c r="F105" s="164" t="s">
        <v>1009</v>
      </c>
      <c r="G105" s="12"/>
      <c r="H105" s="99">
        <v>10.0</v>
      </c>
      <c r="I105" s="99"/>
      <c r="J105" s="99">
        <v>25.0</v>
      </c>
      <c r="K105" s="185" t="s">
        <v>1262</v>
      </c>
      <c r="L105" s="191">
        <v>0.3229166666666667</v>
      </c>
      <c r="M105" s="192">
        <v>0.4895833333333333</v>
      </c>
      <c r="N105" s="12"/>
      <c r="O105" s="164" t="s">
        <v>1261</v>
      </c>
      <c r="P105" s="169">
        <f t="shared" si="136"/>
        <v>46031</v>
      </c>
      <c r="Q105" s="170">
        <f t="shared" si="3"/>
        <v>46059</v>
      </c>
      <c r="R105" s="181"/>
      <c r="S105" s="12"/>
      <c r="T105" s="12"/>
      <c r="U105" s="99"/>
      <c r="V105" s="172" t="str">
        <f t="shared" si="88"/>
        <v> </v>
      </c>
      <c r="W105" s="172">
        <f t="shared" si="5"/>
        <v>5</v>
      </c>
      <c r="X105" s="173">
        <f t="shared" si="6"/>
        <v>5</v>
      </c>
      <c r="Y105" s="172">
        <f t="shared" si="7"/>
        <v>28</v>
      </c>
      <c r="Z105" s="174">
        <f t="shared" si="8"/>
        <v>0.1666666667</v>
      </c>
      <c r="AA105" s="174">
        <f t="shared" si="9"/>
        <v>0.003703703704</v>
      </c>
      <c r="AB105" s="173" t="str">
        <f t="shared" si="10"/>
        <v>60,322916666666667</v>
      </c>
      <c r="AC105" s="175" t="str">
        <f t="shared" si="11"/>
        <v> 6243VIG01G  7:45-11:45  BĐ: 9/1/2026 KT: 6/2/2026</v>
      </c>
      <c r="AD105" s="175">
        <f t="shared" ref="AD105:AE105" si="139">P105</f>
        <v>46031</v>
      </c>
      <c r="AE105" s="175">
        <f t="shared" si="139"/>
        <v>46059</v>
      </c>
      <c r="AF105" s="187"/>
      <c r="AG105" s="187"/>
    </row>
    <row r="106" ht="18.75" customHeight="1">
      <c r="A106" s="184"/>
      <c r="B106" s="184"/>
      <c r="C106" s="99" t="s">
        <v>198</v>
      </c>
      <c r="D106" s="99" t="s">
        <v>1002</v>
      </c>
      <c r="E106" s="99">
        <v>2025.0</v>
      </c>
      <c r="F106" s="164" t="s">
        <v>1026</v>
      </c>
      <c r="G106" s="12"/>
      <c r="H106" s="99">
        <v>4.0</v>
      </c>
      <c r="I106" s="99"/>
      <c r="J106" s="99">
        <v>25.0</v>
      </c>
      <c r="K106" s="185" t="s">
        <v>1262</v>
      </c>
      <c r="L106" s="191">
        <v>0.3229166666666667</v>
      </c>
      <c r="M106" s="192">
        <v>0.4895833333333333</v>
      </c>
      <c r="N106" s="12"/>
      <c r="O106" s="164" t="s">
        <v>1261</v>
      </c>
      <c r="P106" s="169">
        <f t="shared" si="136"/>
        <v>46031</v>
      </c>
      <c r="Q106" s="170">
        <f t="shared" si="3"/>
        <v>46059</v>
      </c>
      <c r="R106" s="181"/>
      <c r="S106" s="12"/>
      <c r="T106" s="12"/>
      <c r="U106" s="99"/>
      <c r="V106" s="172" t="str">
        <f t="shared" si="88"/>
        <v> </v>
      </c>
      <c r="W106" s="172">
        <f t="shared" si="5"/>
        <v>5</v>
      </c>
      <c r="X106" s="173">
        <f t="shared" si="6"/>
        <v>5</v>
      </c>
      <c r="Y106" s="172">
        <f t="shared" si="7"/>
        <v>28</v>
      </c>
      <c r="Z106" s="174">
        <f t="shared" si="8"/>
        <v>0.1666666667</v>
      </c>
      <c r="AA106" s="174">
        <f t="shared" si="9"/>
        <v>0.003703703704</v>
      </c>
      <c r="AB106" s="173" t="str">
        <f t="shared" si="10"/>
        <v>60,322916666666667</v>
      </c>
      <c r="AC106" s="175" t="str">
        <f t="shared" si="11"/>
        <v> 6252GRD02TUG  7:45-11:45  BĐ: 9/1/2026 KT: 6/2/2026</v>
      </c>
      <c r="AD106" s="175">
        <f t="shared" ref="AD106:AE106" si="140">P106</f>
        <v>46031</v>
      </c>
      <c r="AE106" s="175">
        <f t="shared" si="140"/>
        <v>46059</v>
      </c>
      <c r="AF106" s="187"/>
      <c r="AG106" s="187"/>
    </row>
    <row r="107" ht="18.75" customHeight="1">
      <c r="A107" s="184"/>
      <c r="B107" s="184"/>
      <c r="C107" s="99" t="s">
        <v>198</v>
      </c>
      <c r="D107" s="99" t="s">
        <v>1081</v>
      </c>
      <c r="E107" s="99">
        <v>2024.0</v>
      </c>
      <c r="F107" s="164" t="s">
        <v>1087</v>
      </c>
      <c r="G107" s="12"/>
      <c r="H107" s="99">
        <v>1.0</v>
      </c>
      <c r="I107" s="99"/>
      <c r="J107" s="99">
        <v>25.0</v>
      </c>
      <c r="K107" s="185" t="s">
        <v>1262</v>
      </c>
      <c r="L107" s="191">
        <v>0.3229166666666667</v>
      </c>
      <c r="M107" s="192">
        <v>0.4895833333333333</v>
      </c>
      <c r="N107" s="12"/>
      <c r="O107" s="164" t="s">
        <v>1261</v>
      </c>
      <c r="P107" s="169">
        <f t="shared" si="136"/>
        <v>46031</v>
      </c>
      <c r="Q107" s="170">
        <f t="shared" si="3"/>
        <v>46059</v>
      </c>
      <c r="R107" s="181"/>
      <c r="S107" s="12"/>
      <c r="T107" s="12"/>
      <c r="U107" s="99"/>
      <c r="V107" s="172" t="str">
        <f t="shared" si="88"/>
        <v> </v>
      </c>
      <c r="W107" s="172">
        <f t="shared" si="5"/>
        <v>5</v>
      </c>
      <c r="X107" s="173">
        <f t="shared" si="6"/>
        <v>5</v>
      </c>
      <c r="Y107" s="172">
        <f t="shared" si="7"/>
        <v>28</v>
      </c>
      <c r="Z107" s="174">
        <f t="shared" si="8"/>
        <v>0.1666666667</v>
      </c>
      <c r="AA107" s="174">
        <f t="shared" si="9"/>
        <v>0.003703703704</v>
      </c>
      <c r="AB107" s="173" t="str">
        <f t="shared" si="10"/>
        <v>60,322916666666667</v>
      </c>
      <c r="AC107" s="175" t="str">
        <f t="shared" si="11"/>
        <v> 6243VHP01G  7:45-11:45  BĐ: 9/1/2026 KT: 6/2/2026</v>
      </c>
      <c r="AD107" s="175">
        <f t="shared" ref="AD107:AE107" si="141">P107</f>
        <v>46031</v>
      </c>
      <c r="AE107" s="175">
        <f t="shared" si="141"/>
        <v>46059</v>
      </c>
      <c r="AF107" s="187"/>
      <c r="AG107" s="187"/>
    </row>
    <row r="108" ht="18.75" customHeight="1">
      <c r="A108" s="184"/>
      <c r="B108" s="184"/>
      <c r="C108" s="99" t="s">
        <v>198</v>
      </c>
      <c r="D108" s="99" t="s">
        <v>1165</v>
      </c>
      <c r="E108" s="99">
        <v>2024.0</v>
      </c>
      <c r="F108" s="164" t="s">
        <v>1174</v>
      </c>
      <c r="G108" s="12"/>
      <c r="H108" s="99">
        <v>2.0</v>
      </c>
      <c r="I108" s="99"/>
      <c r="J108" s="99">
        <v>25.0</v>
      </c>
      <c r="K108" s="185" t="s">
        <v>1262</v>
      </c>
      <c r="L108" s="191">
        <v>0.3229166666666667</v>
      </c>
      <c r="M108" s="192">
        <v>0.4895833333333333</v>
      </c>
      <c r="N108" s="12"/>
      <c r="O108" s="164" t="s">
        <v>1261</v>
      </c>
      <c r="P108" s="169">
        <f t="shared" si="136"/>
        <v>46031</v>
      </c>
      <c r="Q108" s="170">
        <f t="shared" si="3"/>
        <v>46059</v>
      </c>
      <c r="R108" s="181"/>
      <c r="S108" s="12"/>
      <c r="T108" s="12"/>
      <c r="U108" s="99"/>
      <c r="V108" s="172" t="str">
        <f t="shared" si="88"/>
        <v> </v>
      </c>
      <c r="W108" s="172">
        <f t="shared" si="5"/>
        <v>5</v>
      </c>
      <c r="X108" s="173">
        <f t="shared" si="6"/>
        <v>5</v>
      </c>
      <c r="Y108" s="172">
        <f t="shared" si="7"/>
        <v>28</v>
      </c>
      <c r="Z108" s="174">
        <f t="shared" si="8"/>
        <v>0.1666666667</v>
      </c>
      <c r="AA108" s="174">
        <f t="shared" si="9"/>
        <v>0.003703703704</v>
      </c>
      <c r="AB108" s="173" t="str">
        <f t="shared" si="10"/>
        <v>60,322916666666667</v>
      </c>
      <c r="AC108" s="175" t="str">
        <f t="shared" si="11"/>
        <v> 6243VMH02G  7:45-11:45  BĐ: 9/1/2026 KT: 6/2/2026</v>
      </c>
      <c r="AD108" s="175">
        <f t="shared" ref="AD108:AE108" si="142">P108</f>
        <v>46031</v>
      </c>
      <c r="AE108" s="175">
        <f t="shared" si="142"/>
        <v>46059</v>
      </c>
      <c r="AF108" s="187"/>
      <c r="AG108" s="187"/>
    </row>
    <row r="109" ht="18.75" customHeight="1">
      <c r="A109" s="184"/>
      <c r="B109" s="184"/>
      <c r="C109" s="99" t="s">
        <v>198</v>
      </c>
      <c r="D109" s="99" t="s">
        <v>1193</v>
      </c>
      <c r="E109" s="99">
        <v>2024.0</v>
      </c>
      <c r="F109" s="164" t="s">
        <v>1206</v>
      </c>
      <c r="G109" s="12"/>
      <c r="H109" s="99">
        <v>8.0</v>
      </c>
      <c r="I109" s="99"/>
      <c r="J109" s="99">
        <v>25.0</v>
      </c>
      <c r="K109" s="185" t="s">
        <v>1262</v>
      </c>
      <c r="L109" s="191">
        <v>0.3229166666666667</v>
      </c>
      <c r="M109" s="192">
        <v>0.4895833333333333</v>
      </c>
      <c r="N109" s="12"/>
      <c r="O109" s="164" t="s">
        <v>1261</v>
      </c>
      <c r="P109" s="169">
        <f t="shared" si="136"/>
        <v>46031</v>
      </c>
      <c r="Q109" s="170">
        <f t="shared" si="3"/>
        <v>46059</v>
      </c>
      <c r="R109" s="181"/>
      <c r="S109" s="12"/>
      <c r="T109" s="12"/>
      <c r="U109" s="99"/>
      <c r="V109" s="172" t="str">
        <f t="shared" si="88"/>
        <v> </v>
      </c>
      <c r="W109" s="172">
        <f t="shared" si="5"/>
        <v>5</v>
      </c>
      <c r="X109" s="173">
        <f t="shared" si="6"/>
        <v>5</v>
      </c>
      <c r="Y109" s="172">
        <f t="shared" si="7"/>
        <v>28</v>
      </c>
      <c r="Z109" s="174">
        <f t="shared" si="8"/>
        <v>0.1666666667</v>
      </c>
      <c r="AA109" s="174">
        <f t="shared" si="9"/>
        <v>0.003703703704</v>
      </c>
      <c r="AB109" s="173" t="str">
        <f t="shared" si="10"/>
        <v>60,322916666666667</v>
      </c>
      <c r="AC109" s="175" t="str">
        <f t="shared" si="11"/>
        <v> 6243VMS02G  7:45-11:45  BĐ: 9/1/2026 KT: 6/2/2026</v>
      </c>
      <c r="AD109" s="175">
        <f t="shared" ref="AD109:AE109" si="143">P109</f>
        <v>46031</v>
      </c>
      <c r="AE109" s="175">
        <f t="shared" si="143"/>
        <v>46059</v>
      </c>
      <c r="AF109" s="187"/>
      <c r="AG109" s="187"/>
    </row>
    <row r="110" ht="18.75" customHeight="1">
      <c r="A110" s="184"/>
      <c r="B110" s="184"/>
      <c r="C110" s="99" t="s">
        <v>198</v>
      </c>
      <c r="D110" s="99" t="s">
        <v>1193</v>
      </c>
      <c r="E110" s="99">
        <v>2025.0</v>
      </c>
      <c r="F110" s="164" t="s">
        <v>1208</v>
      </c>
      <c r="G110" s="12"/>
      <c r="H110" s="99">
        <v>1.0</v>
      </c>
      <c r="I110" s="99"/>
      <c r="J110" s="99">
        <v>25.0</v>
      </c>
      <c r="K110" s="185" t="s">
        <v>1262</v>
      </c>
      <c r="L110" s="191">
        <v>0.3229166666666667</v>
      </c>
      <c r="M110" s="192">
        <v>0.4895833333333333</v>
      </c>
      <c r="N110" s="19"/>
      <c r="O110" s="164" t="s">
        <v>1261</v>
      </c>
      <c r="P110" s="169">
        <f t="shared" si="136"/>
        <v>46031</v>
      </c>
      <c r="Q110" s="170">
        <f t="shared" si="3"/>
        <v>46059</v>
      </c>
      <c r="R110" s="181"/>
      <c r="S110" s="12"/>
      <c r="T110" s="12"/>
      <c r="U110" s="99"/>
      <c r="V110" s="172" t="str">
        <f t="shared" si="88"/>
        <v> </v>
      </c>
      <c r="W110" s="172">
        <f t="shared" si="5"/>
        <v>5</v>
      </c>
      <c r="X110" s="173">
        <f t="shared" si="6"/>
        <v>5</v>
      </c>
      <c r="Y110" s="172">
        <f t="shared" si="7"/>
        <v>28</v>
      </c>
      <c r="Z110" s="174">
        <f t="shared" si="8"/>
        <v>0.1666666667</v>
      </c>
      <c r="AA110" s="174">
        <f t="shared" si="9"/>
        <v>0.003703703704</v>
      </c>
      <c r="AB110" s="173" t="str">
        <f t="shared" si="10"/>
        <v>60,322916666666667</v>
      </c>
      <c r="AC110" s="175" t="str">
        <f t="shared" si="11"/>
        <v> 6252SMA01TUG  7:45-11:45  BĐ: 9/1/2026 KT: 6/2/2026</v>
      </c>
      <c r="AD110" s="175">
        <f t="shared" ref="AD110:AE110" si="144">P110</f>
        <v>46031</v>
      </c>
      <c r="AE110" s="175">
        <f t="shared" si="144"/>
        <v>46059</v>
      </c>
      <c r="AF110" s="187"/>
      <c r="AG110" s="187"/>
    </row>
    <row r="111" ht="18.75" customHeight="1">
      <c r="A111" s="184"/>
      <c r="B111" s="184"/>
      <c r="C111" s="99" t="s">
        <v>198</v>
      </c>
      <c r="D111" s="165" t="s">
        <v>894</v>
      </c>
      <c r="E111" s="165">
        <v>2024.0</v>
      </c>
      <c r="F111" s="165" t="s">
        <v>916</v>
      </c>
      <c r="G111" s="12"/>
      <c r="H111" s="99">
        <v>1.0</v>
      </c>
      <c r="I111" s="99"/>
      <c r="J111" s="99">
        <v>35.0</v>
      </c>
      <c r="K111" s="185" t="s">
        <v>1262</v>
      </c>
      <c r="L111" s="191">
        <v>0.3229166666666667</v>
      </c>
      <c r="M111" s="192">
        <v>0.4895833333333333</v>
      </c>
      <c r="N111" s="165" t="s">
        <v>1271</v>
      </c>
      <c r="O111" s="164" t="s">
        <v>1261</v>
      </c>
      <c r="P111" s="169">
        <f t="shared" ref="P111:P119" si="146">"23/02/2026"+(K111-2)</f>
        <v>46080</v>
      </c>
      <c r="Q111" s="170">
        <f t="shared" si="3"/>
        <v>46122</v>
      </c>
      <c r="R111" s="181"/>
      <c r="S111" s="165" t="s">
        <v>341</v>
      </c>
      <c r="T111" s="12"/>
      <c r="U111" s="99"/>
      <c r="V111" s="172"/>
      <c r="W111" s="172">
        <f t="shared" si="5"/>
        <v>5</v>
      </c>
      <c r="X111" s="173">
        <f t="shared" si="6"/>
        <v>7</v>
      </c>
      <c r="Y111" s="172">
        <f t="shared" si="7"/>
        <v>42</v>
      </c>
      <c r="Z111" s="174">
        <f t="shared" si="8"/>
        <v>0.1666666667</v>
      </c>
      <c r="AA111" s="174">
        <f t="shared" si="9"/>
        <v>0.003703703704</v>
      </c>
      <c r="AB111" s="173" t="str">
        <f t="shared" si="10"/>
        <v>60,322916666666667G_201</v>
      </c>
      <c r="AC111" s="175" t="str">
        <f t="shared" si="11"/>
        <v> 6243VIS01G Quách Thanh Hiếu 7:45-11:45  BĐ: 27/2/2026 KT: 10/4/2026</v>
      </c>
      <c r="AD111" s="175">
        <f t="shared" ref="AD111:AE111" si="145">P111</f>
        <v>46080</v>
      </c>
      <c r="AE111" s="175">
        <f t="shared" si="145"/>
        <v>46122</v>
      </c>
      <c r="AF111" s="187"/>
      <c r="AG111" s="187"/>
    </row>
    <row r="112" ht="18.75" customHeight="1">
      <c r="A112" s="184"/>
      <c r="B112" s="184"/>
      <c r="C112" s="99" t="s">
        <v>198</v>
      </c>
      <c r="D112" s="165" t="s">
        <v>894</v>
      </c>
      <c r="E112" s="165">
        <v>2024.0</v>
      </c>
      <c r="F112" s="165" t="s">
        <v>918</v>
      </c>
      <c r="G112" s="12"/>
      <c r="H112" s="99">
        <v>8.0</v>
      </c>
      <c r="I112" s="99"/>
      <c r="J112" s="99">
        <v>35.0</v>
      </c>
      <c r="K112" s="185" t="s">
        <v>1262</v>
      </c>
      <c r="L112" s="191">
        <v>0.3229166666666667</v>
      </c>
      <c r="M112" s="192">
        <v>0.4895833333333333</v>
      </c>
      <c r="N112" s="12"/>
      <c r="O112" s="164" t="s">
        <v>1261</v>
      </c>
      <c r="P112" s="169">
        <f t="shared" si="146"/>
        <v>46080</v>
      </c>
      <c r="Q112" s="170">
        <f t="shared" si="3"/>
        <v>46122</v>
      </c>
      <c r="R112" s="181"/>
      <c r="S112" s="12"/>
      <c r="T112" s="12"/>
      <c r="U112" s="99"/>
      <c r="V112" s="172"/>
      <c r="W112" s="172">
        <f t="shared" si="5"/>
        <v>5</v>
      </c>
      <c r="X112" s="173">
        <f t="shared" si="6"/>
        <v>7</v>
      </c>
      <c r="Y112" s="172">
        <f t="shared" si="7"/>
        <v>42</v>
      </c>
      <c r="Z112" s="174">
        <f t="shared" si="8"/>
        <v>0.1666666667</v>
      </c>
      <c r="AA112" s="174">
        <f t="shared" si="9"/>
        <v>0.003703703704</v>
      </c>
      <c r="AB112" s="173" t="str">
        <f t="shared" si="10"/>
        <v>60,322916666666667</v>
      </c>
      <c r="AC112" s="175" t="str">
        <f t="shared" si="11"/>
        <v> 6243VIS02G  7:45-11:45  BĐ: 27/2/2026 KT: 10/4/2026</v>
      </c>
      <c r="AD112" s="175">
        <f t="shared" ref="AD112:AE112" si="147">P112</f>
        <v>46080</v>
      </c>
      <c r="AE112" s="175">
        <f t="shared" si="147"/>
        <v>46122</v>
      </c>
      <c r="AF112" s="187"/>
      <c r="AG112" s="187"/>
    </row>
    <row r="113" ht="18.75" customHeight="1">
      <c r="A113" s="184"/>
      <c r="B113" s="184"/>
      <c r="C113" s="99" t="s">
        <v>198</v>
      </c>
      <c r="D113" s="99" t="s">
        <v>944</v>
      </c>
      <c r="E113" s="99">
        <v>2024.0</v>
      </c>
      <c r="F113" s="164" t="s">
        <v>957</v>
      </c>
      <c r="G113" s="12"/>
      <c r="H113" s="99">
        <v>6.0</v>
      </c>
      <c r="I113" s="99"/>
      <c r="J113" s="99">
        <v>35.0</v>
      </c>
      <c r="K113" s="185" t="s">
        <v>1262</v>
      </c>
      <c r="L113" s="191">
        <v>0.3229166666666667</v>
      </c>
      <c r="M113" s="192">
        <v>0.4895833333333333</v>
      </c>
      <c r="N113" s="12"/>
      <c r="O113" s="164" t="s">
        <v>1261</v>
      </c>
      <c r="P113" s="169">
        <f t="shared" si="146"/>
        <v>46080</v>
      </c>
      <c r="Q113" s="170">
        <f t="shared" si="3"/>
        <v>46122</v>
      </c>
      <c r="R113" s="181"/>
      <c r="S113" s="12"/>
      <c r="T113" s="12"/>
      <c r="U113" s="99"/>
      <c r="V113" s="172"/>
      <c r="W113" s="172">
        <f t="shared" si="5"/>
        <v>5</v>
      </c>
      <c r="X113" s="173">
        <f t="shared" si="6"/>
        <v>7</v>
      </c>
      <c r="Y113" s="172">
        <f t="shared" si="7"/>
        <v>42</v>
      </c>
      <c r="Z113" s="174">
        <f t="shared" si="8"/>
        <v>0.1666666667</v>
      </c>
      <c r="AA113" s="174">
        <f t="shared" si="9"/>
        <v>0.003703703704</v>
      </c>
      <c r="AB113" s="173" t="str">
        <f t="shared" si="10"/>
        <v>60,322916666666667</v>
      </c>
      <c r="AC113" s="175" t="str">
        <f t="shared" si="11"/>
        <v> 6243VOT01G  7:45-11:45  BĐ: 27/2/2026 KT: 10/4/2026</v>
      </c>
      <c r="AD113" s="175">
        <f t="shared" ref="AD113:AE113" si="148">P113</f>
        <v>46080</v>
      </c>
      <c r="AE113" s="175">
        <f t="shared" si="148"/>
        <v>46122</v>
      </c>
      <c r="AF113" s="187"/>
      <c r="AG113" s="187"/>
    </row>
    <row r="114" ht="18.75" customHeight="1">
      <c r="A114" s="184"/>
      <c r="B114" s="184"/>
      <c r="C114" s="99" t="s">
        <v>198</v>
      </c>
      <c r="D114" s="99" t="s">
        <v>1002</v>
      </c>
      <c r="E114" s="99">
        <v>2024.0</v>
      </c>
      <c r="F114" s="164" t="s">
        <v>1009</v>
      </c>
      <c r="G114" s="12"/>
      <c r="H114" s="99">
        <v>10.0</v>
      </c>
      <c r="I114" s="99"/>
      <c r="J114" s="99">
        <v>35.0</v>
      </c>
      <c r="K114" s="185" t="s">
        <v>1262</v>
      </c>
      <c r="L114" s="191">
        <v>0.3229166666666667</v>
      </c>
      <c r="M114" s="192">
        <v>0.4895833333333333</v>
      </c>
      <c r="N114" s="12"/>
      <c r="O114" s="164" t="s">
        <v>1261</v>
      </c>
      <c r="P114" s="169">
        <f t="shared" si="146"/>
        <v>46080</v>
      </c>
      <c r="Q114" s="170">
        <f t="shared" si="3"/>
        <v>46122</v>
      </c>
      <c r="R114" s="181"/>
      <c r="S114" s="12"/>
      <c r="T114" s="12"/>
      <c r="U114" s="99"/>
      <c r="V114" s="172"/>
      <c r="W114" s="172">
        <f t="shared" si="5"/>
        <v>5</v>
      </c>
      <c r="X114" s="173">
        <f t="shared" si="6"/>
        <v>7</v>
      </c>
      <c r="Y114" s="172">
        <f t="shared" si="7"/>
        <v>42</v>
      </c>
      <c r="Z114" s="174">
        <f t="shared" si="8"/>
        <v>0.1666666667</v>
      </c>
      <c r="AA114" s="174">
        <f t="shared" si="9"/>
        <v>0.003703703704</v>
      </c>
      <c r="AB114" s="173" t="str">
        <f t="shared" si="10"/>
        <v>60,322916666666667</v>
      </c>
      <c r="AC114" s="175" t="str">
        <f t="shared" si="11"/>
        <v> 6243VIG01G  7:45-11:45  BĐ: 27/2/2026 KT: 10/4/2026</v>
      </c>
      <c r="AD114" s="175">
        <f t="shared" ref="AD114:AE114" si="149">P114</f>
        <v>46080</v>
      </c>
      <c r="AE114" s="175">
        <f t="shared" si="149"/>
        <v>46122</v>
      </c>
      <c r="AF114" s="187"/>
      <c r="AG114" s="187"/>
    </row>
    <row r="115" ht="18.75" customHeight="1">
      <c r="A115" s="184"/>
      <c r="B115" s="184"/>
      <c r="C115" s="99" t="s">
        <v>198</v>
      </c>
      <c r="D115" s="99" t="s">
        <v>1002</v>
      </c>
      <c r="E115" s="99">
        <v>2025.0</v>
      </c>
      <c r="F115" s="164" t="s">
        <v>1026</v>
      </c>
      <c r="G115" s="12"/>
      <c r="H115" s="99">
        <v>4.0</v>
      </c>
      <c r="I115" s="99"/>
      <c r="J115" s="99">
        <v>35.0</v>
      </c>
      <c r="K115" s="185" t="s">
        <v>1262</v>
      </c>
      <c r="L115" s="191">
        <v>0.3229166666666667</v>
      </c>
      <c r="M115" s="192">
        <v>0.4895833333333333</v>
      </c>
      <c r="N115" s="12"/>
      <c r="O115" s="164" t="s">
        <v>1261</v>
      </c>
      <c r="P115" s="169">
        <f t="shared" si="146"/>
        <v>46080</v>
      </c>
      <c r="Q115" s="170">
        <f t="shared" si="3"/>
        <v>46122</v>
      </c>
      <c r="R115" s="181"/>
      <c r="S115" s="12"/>
      <c r="T115" s="12"/>
      <c r="U115" s="99"/>
      <c r="V115" s="172"/>
      <c r="W115" s="172">
        <f t="shared" si="5"/>
        <v>5</v>
      </c>
      <c r="X115" s="173">
        <f t="shared" si="6"/>
        <v>7</v>
      </c>
      <c r="Y115" s="172">
        <f t="shared" si="7"/>
        <v>42</v>
      </c>
      <c r="Z115" s="174">
        <f t="shared" si="8"/>
        <v>0.1666666667</v>
      </c>
      <c r="AA115" s="174">
        <f t="shared" si="9"/>
        <v>0.003703703704</v>
      </c>
      <c r="AB115" s="173" t="str">
        <f t="shared" si="10"/>
        <v>60,322916666666667</v>
      </c>
      <c r="AC115" s="175" t="str">
        <f t="shared" si="11"/>
        <v> 6252GRD02TUG  7:45-11:45  BĐ: 27/2/2026 KT: 10/4/2026</v>
      </c>
      <c r="AD115" s="175">
        <f t="shared" ref="AD115:AE115" si="150">P115</f>
        <v>46080</v>
      </c>
      <c r="AE115" s="175">
        <f t="shared" si="150"/>
        <v>46122</v>
      </c>
      <c r="AF115" s="187"/>
      <c r="AG115" s="187"/>
    </row>
    <row r="116" ht="18.75" customHeight="1">
      <c r="A116" s="184"/>
      <c r="B116" s="184"/>
      <c r="C116" s="99" t="s">
        <v>198</v>
      </c>
      <c r="D116" s="99" t="s">
        <v>1081</v>
      </c>
      <c r="E116" s="99">
        <v>2024.0</v>
      </c>
      <c r="F116" s="164" t="s">
        <v>1087</v>
      </c>
      <c r="G116" s="12"/>
      <c r="H116" s="99">
        <v>1.0</v>
      </c>
      <c r="I116" s="99"/>
      <c r="J116" s="99">
        <v>35.0</v>
      </c>
      <c r="K116" s="185" t="s">
        <v>1262</v>
      </c>
      <c r="L116" s="191">
        <v>0.3229166666666667</v>
      </c>
      <c r="M116" s="192">
        <v>0.4895833333333333</v>
      </c>
      <c r="N116" s="12"/>
      <c r="O116" s="164" t="s">
        <v>1261</v>
      </c>
      <c r="P116" s="169">
        <f t="shared" si="146"/>
        <v>46080</v>
      </c>
      <c r="Q116" s="170">
        <f t="shared" si="3"/>
        <v>46122</v>
      </c>
      <c r="R116" s="181"/>
      <c r="S116" s="12"/>
      <c r="T116" s="12"/>
      <c r="U116" s="99"/>
      <c r="V116" s="172"/>
      <c r="W116" s="172">
        <f t="shared" si="5"/>
        <v>5</v>
      </c>
      <c r="X116" s="173">
        <f t="shared" si="6"/>
        <v>7</v>
      </c>
      <c r="Y116" s="172">
        <f t="shared" si="7"/>
        <v>42</v>
      </c>
      <c r="Z116" s="174">
        <f t="shared" si="8"/>
        <v>0.1666666667</v>
      </c>
      <c r="AA116" s="174">
        <f t="shared" si="9"/>
        <v>0.003703703704</v>
      </c>
      <c r="AB116" s="173" t="str">
        <f t="shared" si="10"/>
        <v>60,322916666666667</v>
      </c>
      <c r="AC116" s="175" t="str">
        <f t="shared" si="11"/>
        <v> 6243VHP01G  7:45-11:45  BĐ: 27/2/2026 KT: 10/4/2026</v>
      </c>
      <c r="AD116" s="175">
        <f t="shared" ref="AD116:AE116" si="151">P116</f>
        <v>46080</v>
      </c>
      <c r="AE116" s="175">
        <f t="shared" si="151"/>
        <v>46122</v>
      </c>
      <c r="AF116" s="187"/>
      <c r="AG116" s="187"/>
    </row>
    <row r="117" ht="18.75" customHeight="1">
      <c r="A117" s="184"/>
      <c r="B117" s="184"/>
      <c r="C117" s="99" t="s">
        <v>198</v>
      </c>
      <c r="D117" s="99" t="s">
        <v>1165</v>
      </c>
      <c r="E117" s="99">
        <v>2024.0</v>
      </c>
      <c r="F117" s="164" t="s">
        <v>1174</v>
      </c>
      <c r="G117" s="12"/>
      <c r="H117" s="99">
        <v>2.0</v>
      </c>
      <c r="I117" s="99"/>
      <c r="J117" s="99">
        <v>35.0</v>
      </c>
      <c r="K117" s="185" t="s">
        <v>1262</v>
      </c>
      <c r="L117" s="191">
        <v>0.3229166666666667</v>
      </c>
      <c r="M117" s="192">
        <v>0.4895833333333333</v>
      </c>
      <c r="N117" s="12"/>
      <c r="O117" s="164" t="s">
        <v>1261</v>
      </c>
      <c r="P117" s="169">
        <f t="shared" si="146"/>
        <v>46080</v>
      </c>
      <c r="Q117" s="170">
        <f t="shared" si="3"/>
        <v>46122</v>
      </c>
      <c r="R117" s="181"/>
      <c r="S117" s="12"/>
      <c r="T117" s="12"/>
      <c r="U117" s="99"/>
      <c r="V117" s="172"/>
      <c r="W117" s="172">
        <f t="shared" si="5"/>
        <v>5</v>
      </c>
      <c r="X117" s="173">
        <f t="shared" si="6"/>
        <v>7</v>
      </c>
      <c r="Y117" s="172">
        <f t="shared" si="7"/>
        <v>42</v>
      </c>
      <c r="Z117" s="174">
        <f t="shared" si="8"/>
        <v>0.1666666667</v>
      </c>
      <c r="AA117" s="174">
        <f t="shared" si="9"/>
        <v>0.003703703704</v>
      </c>
      <c r="AB117" s="173" t="str">
        <f t="shared" si="10"/>
        <v>60,322916666666667</v>
      </c>
      <c r="AC117" s="175" t="str">
        <f t="shared" si="11"/>
        <v> 6243VMH02G  7:45-11:45  BĐ: 27/2/2026 KT: 10/4/2026</v>
      </c>
      <c r="AD117" s="175">
        <f t="shared" ref="AD117:AE117" si="152">P117</f>
        <v>46080</v>
      </c>
      <c r="AE117" s="175">
        <f t="shared" si="152"/>
        <v>46122</v>
      </c>
      <c r="AF117" s="187"/>
      <c r="AG117" s="187"/>
    </row>
    <row r="118" ht="18.75" customHeight="1">
      <c r="A118" s="184"/>
      <c r="B118" s="184"/>
      <c r="C118" s="99" t="s">
        <v>198</v>
      </c>
      <c r="D118" s="99" t="s">
        <v>1193</v>
      </c>
      <c r="E118" s="99">
        <v>2024.0</v>
      </c>
      <c r="F118" s="164" t="s">
        <v>1206</v>
      </c>
      <c r="G118" s="12"/>
      <c r="H118" s="99">
        <v>8.0</v>
      </c>
      <c r="I118" s="99"/>
      <c r="J118" s="99">
        <v>35.0</v>
      </c>
      <c r="K118" s="185" t="s">
        <v>1262</v>
      </c>
      <c r="L118" s="191">
        <v>0.3229166666666667</v>
      </c>
      <c r="M118" s="192">
        <v>0.4895833333333333</v>
      </c>
      <c r="N118" s="12"/>
      <c r="O118" s="164" t="s">
        <v>1261</v>
      </c>
      <c r="P118" s="169">
        <f t="shared" si="146"/>
        <v>46080</v>
      </c>
      <c r="Q118" s="170">
        <f t="shared" si="3"/>
        <v>46122</v>
      </c>
      <c r="R118" s="181"/>
      <c r="S118" s="12"/>
      <c r="T118" s="12"/>
      <c r="U118" s="99"/>
      <c r="V118" s="172"/>
      <c r="W118" s="172">
        <f t="shared" si="5"/>
        <v>5</v>
      </c>
      <c r="X118" s="173">
        <f t="shared" si="6"/>
        <v>7</v>
      </c>
      <c r="Y118" s="172">
        <f t="shared" si="7"/>
        <v>42</v>
      </c>
      <c r="Z118" s="174">
        <f t="shared" si="8"/>
        <v>0.1666666667</v>
      </c>
      <c r="AA118" s="174">
        <f t="shared" si="9"/>
        <v>0.003703703704</v>
      </c>
      <c r="AB118" s="173" t="str">
        <f t="shared" si="10"/>
        <v>60,322916666666667</v>
      </c>
      <c r="AC118" s="175" t="str">
        <f t="shared" si="11"/>
        <v> 6243VMS02G  7:45-11:45  BĐ: 27/2/2026 KT: 10/4/2026</v>
      </c>
      <c r="AD118" s="175">
        <f t="shared" ref="AD118:AE118" si="153">P118</f>
        <v>46080</v>
      </c>
      <c r="AE118" s="175">
        <f t="shared" si="153"/>
        <v>46122</v>
      </c>
      <c r="AF118" s="187"/>
      <c r="AG118" s="187"/>
    </row>
    <row r="119" ht="18.75" customHeight="1">
      <c r="A119" s="184"/>
      <c r="B119" s="184"/>
      <c r="C119" s="99" t="s">
        <v>198</v>
      </c>
      <c r="D119" s="99" t="s">
        <v>1193</v>
      </c>
      <c r="E119" s="99">
        <v>2025.0</v>
      </c>
      <c r="F119" s="164" t="s">
        <v>1208</v>
      </c>
      <c r="G119" s="12"/>
      <c r="H119" s="99">
        <v>1.0</v>
      </c>
      <c r="I119" s="99"/>
      <c r="J119" s="99">
        <v>35.0</v>
      </c>
      <c r="K119" s="185" t="s">
        <v>1262</v>
      </c>
      <c r="L119" s="191">
        <v>0.3229166666666667</v>
      </c>
      <c r="M119" s="192">
        <v>0.4895833333333333</v>
      </c>
      <c r="N119" s="19"/>
      <c r="O119" s="164" t="s">
        <v>1261</v>
      </c>
      <c r="P119" s="169">
        <f t="shared" si="146"/>
        <v>46080</v>
      </c>
      <c r="Q119" s="170">
        <f t="shared" si="3"/>
        <v>46122</v>
      </c>
      <c r="R119" s="181"/>
      <c r="S119" s="12"/>
      <c r="T119" s="19"/>
      <c r="U119" s="99"/>
      <c r="V119" s="172"/>
      <c r="W119" s="172">
        <f t="shared" si="5"/>
        <v>5</v>
      </c>
      <c r="X119" s="173">
        <f t="shared" si="6"/>
        <v>7</v>
      </c>
      <c r="Y119" s="172">
        <f t="shared" si="7"/>
        <v>42</v>
      </c>
      <c r="Z119" s="174">
        <f t="shared" si="8"/>
        <v>0.1666666667</v>
      </c>
      <c r="AA119" s="174">
        <f t="shared" si="9"/>
        <v>0.003703703704</v>
      </c>
      <c r="AB119" s="173" t="str">
        <f t="shared" si="10"/>
        <v>60,322916666666667</v>
      </c>
      <c r="AC119" s="175" t="str">
        <f t="shared" si="11"/>
        <v> 6252SMA01TUG  7:45-11:45  BĐ: 27/2/2026 KT: 10/4/2026</v>
      </c>
      <c r="AD119" s="175">
        <f t="shared" ref="AD119:AE119" si="154">P119</f>
        <v>46080</v>
      </c>
      <c r="AE119" s="175">
        <f t="shared" si="154"/>
        <v>46122</v>
      </c>
      <c r="AF119" s="187"/>
      <c r="AG119" s="187"/>
    </row>
    <row r="120" ht="18.75" customHeight="1">
      <c r="A120" s="184"/>
      <c r="B120" s="184"/>
      <c r="C120" s="164" t="s">
        <v>1249</v>
      </c>
      <c r="D120" s="165" t="s">
        <v>894</v>
      </c>
      <c r="E120" s="165">
        <v>2025.0</v>
      </c>
      <c r="F120" s="165" t="s">
        <v>925</v>
      </c>
      <c r="G120" s="195" t="s">
        <v>927</v>
      </c>
      <c r="H120" s="188">
        <v>8.0</v>
      </c>
      <c r="I120" s="99"/>
      <c r="J120" s="99">
        <v>25.0</v>
      </c>
      <c r="K120" s="185" t="s">
        <v>1272</v>
      </c>
      <c r="L120" s="191">
        <v>0.5416666666666666</v>
      </c>
      <c r="M120" s="192">
        <v>0.7083333333333334</v>
      </c>
      <c r="N120" s="165" t="s">
        <v>1273</v>
      </c>
      <c r="O120" s="164" t="s">
        <v>1274</v>
      </c>
      <c r="P120" s="169">
        <f t="shared" ref="P120:P123" si="156">"05/01/2026"+(K120-2)</f>
        <v>46030</v>
      </c>
      <c r="Q120" s="170">
        <f t="shared" si="3"/>
        <v>46058</v>
      </c>
      <c r="R120" s="181"/>
      <c r="S120" s="165" t="s">
        <v>1275</v>
      </c>
      <c r="T120" s="186" t="s">
        <v>1260</v>
      </c>
      <c r="U120" s="99"/>
      <c r="V120" s="172" t="str">
        <f t="shared" ref="V120:V141" si="157">IF(OR(
    COUNTIFS($S$3:$S$2491, S120, $K$3:$K$2491, K120, $L$3:$L$2491, L120, $P$3:$P$2491, "&lt;="&amp;Q120, $Q$3:$Q$2491, "&gt;="&amp;P120) &gt; 1, 
    COUNTIFS($F$3:$F$2491, F120, $K$3:$K$2491, K120, $L$3:$L$2491, L120, $P$3:$P$2491, "&lt;="&amp;Q120, $Q$3:$Q$2491, "&gt;="&amp;P120) &gt; 1
), "Trùng lịch",
IF(
    COUNTIFS(
        $N$3:$N$2491, N120,
        $K$3:$K$2491, K120,
        $P$3:$P$2491, "&lt;="&amp;Q120,
        $Q$3:$Q$2491, "&gt;="&amp;P120,
        $L$3:$L$2491, "&lt;"&amp;M120,
        $M$3:$M$2491, "&gt;"&amp;L120
    ) &gt; 1, 
    "Trùng phòng", 
    " "
)
)
</f>
        <v> </v>
      </c>
      <c r="W120" s="172">
        <f t="shared" si="5"/>
        <v>5</v>
      </c>
      <c r="X120" s="173">
        <f t="shared" si="6"/>
        <v>5</v>
      </c>
      <c r="Y120" s="172">
        <f t="shared" si="7"/>
        <v>28</v>
      </c>
      <c r="Z120" s="174">
        <f t="shared" si="8"/>
        <v>0.1666666667</v>
      </c>
      <c r="AA120" s="174">
        <f t="shared" si="9"/>
        <v>0.003703703704</v>
      </c>
      <c r="AB120" s="173" t="str">
        <f t="shared" si="10"/>
        <v>50,541666666666667Zoom01</v>
      </c>
      <c r="AC120" s="175" t="str">
        <f t="shared" si="11"/>
        <v>Thiết kế UI/UX 6252INT01TU Nguyễn Thị Phương Nguyên 13:00-17:00  BĐ: 8/1/2026 KT: 5/2/2026</v>
      </c>
      <c r="AD120" s="175">
        <f t="shared" ref="AD120:AE120" si="155">P120</f>
        <v>46030</v>
      </c>
      <c r="AE120" s="175">
        <f t="shared" si="155"/>
        <v>46058</v>
      </c>
      <c r="AF120" s="187"/>
      <c r="AG120" s="187"/>
    </row>
    <row r="121" ht="18.75" customHeight="1">
      <c r="A121" s="184"/>
      <c r="B121" s="184"/>
      <c r="C121" s="164" t="s">
        <v>1249</v>
      </c>
      <c r="D121" s="165" t="s">
        <v>894</v>
      </c>
      <c r="E121" s="165">
        <v>2025.0</v>
      </c>
      <c r="F121" s="165" t="s">
        <v>930</v>
      </c>
      <c r="G121" s="12"/>
      <c r="H121" s="188">
        <v>1.0</v>
      </c>
      <c r="I121" s="99"/>
      <c r="J121" s="99">
        <v>25.0</v>
      </c>
      <c r="K121" s="185" t="s">
        <v>1272</v>
      </c>
      <c r="L121" s="191">
        <v>0.5416666666666666</v>
      </c>
      <c r="M121" s="192">
        <v>0.7083333333333334</v>
      </c>
      <c r="N121" s="12"/>
      <c r="O121" s="164" t="s">
        <v>1274</v>
      </c>
      <c r="P121" s="169">
        <f t="shared" si="156"/>
        <v>46030</v>
      </c>
      <c r="Q121" s="170">
        <f t="shared" si="3"/>
        <v>46058</v>
      </c>
      <c r="R121" s="181"/>
      <c r="S121" s="12"/>
      <c r="T121" s="12"/>
      <c r="U121" s="99"/>
      <c r="V121" s="172" t="str">
        <f t="shared" si="157"/>
        <v> </v>
      </c>
      <c r="W121" s="172">
        <f t="shared" si="5"/>
        <v>5</v>
      </c>
      <c r="X121" s="173">
        <f t="shared" si="6"/>
        <v>5</v>
      </c>
      <c r="Y121" s="172">
        <f t="shared" si="7"/>
        <v>28</v>
      </c>
      <c r="Z121" s="174">
        <f t="shared" si="8"/>
        <v>0.1666666667</v>
      </c>
      <c r="AA121" s="174">
        <f t="shared" si="9"/>
        <v>0.003703703704</v>
      </c>
      <c r="AB121" s="173" t="str">
        <f t="shared" si="10"/>
        <v>50,541666666666667</v>
      </c>
      <c r="AC121" s="175" t="str">
        <f t="shared" si="11"/>
        <v> 6252INT01TUG  13:00-17:00  BĐ: 8/1/2026 KT: 5/2/2026</v>
      </c>
      <c r="AD121" s="175">
        <f t="shared" ref="AD121:AE121" si="158">P121</f>
        <v>46030</v>
      </c>
      <c r="AE121" s="175">
        <f t="shared" si="158"/>
        <v>46058</v>
      </c>
      <c r="AF121" s="187"/>
      <c r="AG121" s="187"/>
    </row>
    <row r="122" ht="18.75" customHeight="1">
      <c r="A122" s="184"/>
      <c r="B122" s="184"/>
      <c r="C122" s="164" t="s">
        <v>1249</v>
      </c>
      <c r="D122" s="165" t="s">
        <v>894</v>
      </c>
      <c r="E122" s="165">
        <v>2025.0</v>
      </c>
      <c r="F122" s="165" t="s">
        <v>940</v>
      </c>
      <c r="G122" s="12"/>
      <c r="H122" s="188">
        <v>4.0</v>
      </c>
      <c r="I122" s="99"/>
      <c r="J122" s="99">
        <v>25.0</v>
      </c>
      <c r="K122" s="185" t="s">
        <v>1272</v>
      </c>
      <c r="L122" s="191">
        <v>0.5416666666666666</v>
      </c>
      <c r="M122" s="192">
        <v>0.7083333333333334</v>
      </c>
      <c r="N122" s="12"/>
      <c r="O122" s="164" t="s">
        <v>1274</v>
      </c>
      <c r="P122" s="169">
        <f t="shared" si="156"/>
        <v>46030</v>
      </c>
      <c r="Q122" s="170">
        <f t="shared" si="3"/>
        <v>46058</v>
      </c>
      <c r="R122" s="181"/>
      <c r="S122" s="12"/>
      <c r="T122" s="12"/>
      <c r="U122" s="99"/>
      <c r="V122" s="172" t="str">
        <f t="shared" si="157"/>
        <v> </v>
      </c>
      <c r="W122" s="172">
        <f t="shared" si="5"/>
        <v>5</v>
      </c>
      <c r="X122" s="173">
        <f t="shared" si="6"/>
        <v>5</v>
      </c>
      <c r="Y122" s="172">
        <f t="shared" si="7"/>
        <v>28</v>
      </c>
      <c r="Z122" s="174">
        <f t="shared" si="8"/>
        <v>0.1666666667</v>
      </c>
      <c r="AA122" s="174">
        <f t="shared" si="9"/>
        <v>0.003703703704</v>
      </c>
      <c r="AB122" s="173" t="str">
        <f t="shared" si="10"/>
        <v>50,541666666666667</v>
      </c>
      <c r="AC122" s="175" t="str">
        <f t="shared" si="11"/>
        <v> 6252INT01  13:00-17:00  BĐ: 8/1/2026 KT: 5/2/2026</v>
      </c>
      <c r="AD122" s="175">
        <f t="shared" ref="AD122:AE122" si="159">P122</f>
        <v>46030</v>
      </c>
      <c r="AE122" s="175">
        <f t="shared" si="159"/>
        <v>46058</v>
      </c>
      <c r="AF122" s="187"/>
      <c r="AG122" s="187"/>
    </row>
    <row r="123" ht="18.75" customHeight="1">
      <c r="A123" s="184"/>
      <c r="B123" s="184"/>
      <c r="C123" s="164" t="s">
        <v>1249</v>
      </c>
      <c r="D123" s="165" t="s">
        <v>894</v>
      </c>
      <c r="E123" s="165">
        <v>2025.0</v>
      </c>
      <c r="F123" s="165" t="s">
        <v>943</v>
      </c>
      <c r="G123" s="12"/>
      <c r="H123" s="188">
        <v>6.0</v>
      </c>
      <c r="I123" s="99"/>
      <c r="J123" s="99">
        <v>25.0</v>
      </c>
      <c r="K123" s="185" t="s">
        <v>1272</v>
      </c>
      <c r="L123" s="191">
        <v>0.5416666666666666</v>
      </c>
      <c r="M123" s="192">
        <v>0.7083333333333334</v>
      </c>
      <c r="N123" s="12"/>
      <c r="O123" s="164" t="s">
        <v>1274</v>
      </c>
      <c r="P123" s="169">
        <f t="shared" si="156"/>
        <v>46030</v>
      </c>
      <c r="Q123" s="170">
        <f t="shared" si="3"/>
        <v>46058</v>
      </c>
      <c r="R123" s="181"/>
      <c r="S123" s="12"/>
      <c r="T123" s="12"/>
      <c r="U123" s="99"/>
      <c r="V123" s="172" t="str">
        <f t="shared" si="157"/>
        <v> </v>
      </c>
      <c r="W123" s="172">
        <f t="shared" si="5"/>
        <v>5</v>
      </c>
      <c r="X123" s="173">
        <f t="shared" si="6"/>
        <v>5</v>
      </c>
      <c r="Y123" s="172">
        <f t="shared" si="7"/>
        <v>28</v>
      </c>
      <c r="Z123" s="174">
        <f t="shared" si="8"/>
        <v>0.1666666667</v>
      </c>
      <c r="AA123" s="174">
        <f t="shared" si="9"/>
        <v>0.003703703704</v>
      </c>
      <c r="AB123" s="173" t="str">
        <f t="shared" si="10"/>
        <v>50,541666666666667</v>
      </c>
      <c r="AC123" s="175" t="str">
        <f t="shared" si="11"/>
        <v> 6252INT01G  13:00-17:00  BĐ: 8/1/2026 KT: 5/2/2026</v>
      </c>
      <c r="AD123" s="175">
        <f t="shared" ref="AD123:AE123" si="160">P123</f>
        <v>46030</v>
      </c>
      <c r="AE123" s="175">
        <f t="shared" si="160"/>
        <v>46058</v>
      </c>
      <c r="AF123" s="187"/>
      <c r="AG123" s="187"/>
    </row>
    <row r="124" ht="18.75" customHeight="1">
      <c r="A124" s="184"/>
      <c r="B124" s="184"/>
      <c r="C124" s="164" t="s">
        <v>1249</v>
      </c>
      <c r="D124" s="165" t="s">
        <v>894</v>
      </c>
      <c r="E124" s="165">
        <v>2025.0</v>
      </c>
      <c r="F124" s="165" t="s">
        <v>925</v>
      </c>
      <c r="G124" s="12"/>
      <c r="H124" s="188">
        <v>8.0</v>
      </c>
      <c r="I124" s="99"/>
      <c r="J124" s="99">
        <v>35.0</v>
      </c>
      <c r="K124" s="185" t="s">
        <v>1272</v>
      </c>
      <c r="L124" s="191">
        <v>0.5416666666666666</v>
      </c>
      <c r="M124" s="192">
        <v>0.7083333333333334</v>
      </c>
      <c r="N124" s="165" t="s">
        <v>1273</v>
      </c>
      <c r="O124" s="164" t="s">
        <v>1274</v>
      </c>
      <c r="P124" s="169">
        <f t="shared" ref="P124:P127" si="162">"23/02/2026"+(K124-2)</f>
        <v>46079</v>
      </c>
      <c r="Q124" s="170">
        <f t="shared" si="3"/>
        <v>46121</v>
      </c>
      <c r="R124" s="181"/>
      <c r="S124" s="165" t="s">
        <v>1275</v>
      </c>
      <c r="T124" s="12"/>
      <c r="U124" s="99"/>
      <c r="V124" s="172" t="str">
        <f t="shared" si="157"/>
        <v> </v>
      </c>
      <c r="W124" s="172">
        <f t="shared" si="5"/>
        <v>5</v>
      </c>
      <c r="X124" s="173">
        <f t="shared" si="6"/>
        <v>7</v>
      </c>
      <c r="Y124" s="172">
        <f t="shared" si="7"/>
        <v>42</v>
      </c>
      <c r="Z124" s="174">
        <f t="shared" si="8"/>
        <v>0.1666666667</v>
      </c>
      <c r="AA124" s="174">
        <f t="shared" si="9"/>
        <v>0.003703703704</v>
      </c>
      <c r="AB124" s="173" t="str">
        <f t="shared" si="10"/>
        <v>50,541666666666667Zoom01</v>
      </c>
      <c r="AC124" s="175" t="str">
        <f t="shared" si="11"/>
        <v> 6252INT01TU Nguyễn Thị Phương Nguyên 13:00-17:00  BĐ: 26/2/2026 KT: 9/4/2026</v>
      </c>
      <c r="AD124" s="175">
        <f t="shared" ref="AD124:AE124" si="161">P124</f>
        <v>46079</v>
      </c>
      <c r="AE124" s="175">
        <f t="shared" si="161"/>
        <v>46121</v>
      </c>
      <c r="AF124" s="187"/>
      <c r="AG124" s="187"/>
    </row>
    <row r="125" ht="18.75" customHeight="1">
      <c r="A125" s="184"/>
      <c r="B125" s="184"/>
      <c r="C125" s="164" t="s">
        <v>1249</v>
      </c>
      <c r="D125" s="165" t="s">
        <v>894</v>
      </c>
      <c r="E125" s="165">
        <v>2025.0</v>
      </c>
      <c r="F125" s="165" t="s">
        <v>930</v>
      </c>
      <c r="G125" s="12"/>
      <c r="H125" s="188">
        <v>8.0</v>
      </c>
      <c r="I125" s="99"/>
      <c r="J125" s="99">
        <v>35.0</v>
      </c>
      <c r="K125" s="185" t="s">
        <v>1272</v>
      </c>
      <c r="L125" s="191">
        <v>0.5416666666666666</v>
      </c>
      <c r="M125" s="192">
        <v>0.7083333333333334</v>
      </c>
      <c r="N125" s="12"/>
      <c r="O125" s="164" t="s">
        <v>1274</v>
      </c>
      <c r="P125" s="169">
        <f t="shared" si="162"/>
        <v>46079</v>
      </c>
      <c r="Q125" s="170">
        <f t="shared" si="3"/>
        <v>46121</v>
      </c>
      <c r="R125" s="181"/>
      <c r="S125" s="12"/>
      <c r="T125" s="12"/>
      <c r="U125" s="99"/>
      <c r="V125" s="172" t="str">
        <f t="shared" si="157"/>
        <v> </v>
      </c>
      <c r="W125" s="172">
        <f t="shared" si="5"/>
        <v>5</v>
      </c>
      <c r="X125" s="173">
        <f t="shared" si="6"/>
        <v>7</v>
      </c>
      <c r="Y125" s="172">
        <f t="shared" si="7"/>
        <v>42</v>
      </c>
      <c r="Z125" s="174">
        <f t="shared" si="8"/>
        <v>0.1666666667</v>
      </c>
      <c r="AA125" s="174">
        <f t="shared" si="9"/>
        <v>0.003703703704</v>
      </c>
      <c r="AB125" s="173" t="str">
        <f t="shared" si="10"/>
        <v>50,541666666666667</v>
      </c>
      <c r="AC125" s="175" t="str">
        <f t="shared" si="11"/>
        <v> 6252INT01TUG  13:00-17:00  BĐ: 26/2/2026 KT: 9/4/2026</v>
      </c>
      <c r="AD125" s="175">
        <f t="shared" ref="AD125:AE125" si="163">P125</f>
        <v>46079</v>
      </c>
      <c r="AE125" s="175">
        <f t="shared" si="163"/>
        <v>46121</v>
      </c>
      <c r="AF125" s="187"/>
      <c r="AG125" s="187"/>
    </row>
    <row r="126" ht="18.75" customHeight="1">
      <c r="A126" s="184"/>
      <c r="B126" s="184"/>
      <c r="C126" s="164" t="s">
        <v>1249</v>
      </c>
      <c r="D126" s="165" t="s">
        <v>894</v>
      </c>
      <c r="E126" s="165">
        <v>2025.0</v>
      </c>
      <c r="F126" s="165" t="s">
        <v>940</v>
      </c>
      <c r="G126" s="12"/>
      <c r="H126" s="188">
        <v>4.0</v>
      </c>
      <c r="I126" s="99"/>
      <c r="J126" s="99">
        <v>35.0</v>
      </c>
      <c r="K126" s="185" t="s">
        <v>1272</v>
      </c>
      <c r="L126" s="191">
        <v>0.5416666666666666</v>
      </c>
      <c r="M126" s="192">
        <v>0.7083333333333334</v>
      </c>
      <c r="N126" s="12"/>
      <c r="O126" s="164" t="s">
        <v>1274</v>
      </c>
      <c r="P126" s="169">
        <f t="shared" si="162"/>
        <v>46079</v>
      </c>
      <c r="Q126" s="170">
        <f t="shared" si="3"/>
        <v>46121</v>
      </c>
      <c r="R126" s="181"/>
      <c r="S126" s="12"/>
      <c r="T126" s="12"/>
      <c r="U126" s="99"/>
      <c r="V126" s="172" t="str">
        <f t="shared" si="157"/>
        <v> </v>
      </c>
      <c r="W126" s="172">
        <f t="shared" si="5"/>
        <v>5</v>
      </c>
      <c r="X126" s="173">
        <f t="shared" si="6"/>
        <v>7</v>
      </c>
      <c r="Y126" s="172">
        <f t="shared" si="7"/>
        <v>42</v>
      </c>
      <c r="Z126" s="174">
        <f t="shared" si="8"/>
        <v>0.1666666667</v>
      </c>
      <c r="AA126" s="174">
        <f t="shared" si="9"/>
        <v>0.003703703704</v>
      </c>
      <c r="AB126" s="173" t="str">
        <f t="shared" si="10"/>
        <v>50,541666666666667</v>
      </c>
      <c r="AC126" s="175" t="str">
        <f t="shared" si="11"/>
        <v> 6252INT01  13:00-17:00  BĐ: 26/2/2026 KT: 9/4/2026</v>
      </c>
      <c r="AD126" s="175">
        <f t="shared" ref="AD126:AE126" si="164">P126</f>
        <v>46079</v>
      </c>
      <c r="AE126" s="175">
        <f t="shared" si="164"/>
        <v>46121</v>
      </c>
      <c r="AF126" s="187"/>
      <c r="AG126" s="187"/>
    </row>
    <row r="127" ht="18.75" customHeight="1">
      <c r="A127" s="184"/>
      <c r="B127" s="184"/>
      <c r="C127" s="164" t="s">
        <v>1249</v>
      </c>
      <c r="D127" s="165" t="s">
        <v>894</v>
      </c>
      <c r="E127" s="165">
        <v>2025.0</v>
      </c>
      <c r="F127" s="165" t="s">
        <v>943</v>
      </c>
      <c r="G127" s="12"/>
      <c r="H127" s="188">
        <v>6.0</v>
      </c>
      <c r="I127" s="99"/>
      <c r="J127" s="99">
        <v>35.0</v>
      </c>
      <c r="K127" s="185" t="s">
        <v>1272</v>
      </c>
      <c r="L127" s="191">
        <v>0.5416666666666666</v>
      </c>
      <c r="M127" s="192">
        <v>0.7083333333333334</v>
      </c>
      <c r="N127" s="12"/>
      <c r="O127" s="164" t="s">
        <v>1274</v>
      </c>
      <c r="P127" s="169">
        <f t="shared" si="162"/>
        <v>46079</v>
      </c>
      <c r="Q127" s="170">
        <f t="shared" si="3"/>
        <v>46121</v>
      </c>
      <c r="R127" s="181"/>
      <c r="S127" s="12"/>
      <c r="T127" s="19"/>
      <c r="U127" s="99"/>
      <c r="V127" s="172" t="str">
        <f t="shared" si="157"/>
        <v> </v>
      </c>
      <c r="W127" s="172">
        <f t="shared" si="5"/>
        <v>5</v>
      </c>
      <c r="X127" s="173">
        <f t="shared" si="6"/>
        <v>7</v>
      </c>
      <c r="Y127" s="172">
        <f t="shared" si="7"/>
        <v>42</v>
      </c>
      <c r="Z127" s="174">
        <f t="shared" si="8"/>
        <v>0.1666666667</v>
      </c>
      <c r="AA127" s="174">
        <f t="shared" si="9"/>
        <v>0.003703703704</v>
      </c>
      <c r="AB127" s="173" t="str">
        <f t="shared" si="10"/>
        <v>50,541666666666667</v>
      </c>
      <c r="AC127" s="175" t="str">
        <f t="shared" si="11"/>
        <v> 6252INT01G  13:00-17:00  BĐ: 26/2/2026 KT: 9/4/2026</v>
      </c>
      <c r="AD127" s="175">
        <f t="shared" ref="AD127:AE127" si="165">P127</f>
        <v>46079</v>
      </c>
      <c r="AE127" s="175">
        <f t="shared" si="165"/>
        <v>46121</v>
      </c>
      <c r="AF127" s="187"/>
      <c r="AG127" s="187"/>
    </row>
    <row r="128" ht="18.75" customHeight="1">
      <c r="A128" s="184"/>
      <c r="B128" s="184"/>
      <c r="C128" s="99" t="s">
        <v>198</v>
      </c>
      <c r="D128" s="165" t="s">
        <v>894</v>
      </c>
      <c r="E128" s="165">
        <v>2025.0</v>
      </c>
      <c r="F128" s="165" t="s">
        <v>925</v>
      </c>
      <c r="G128" s="165" t="s">
        <v>929</v>
      </c>
      <c r="H128" s="99">
        <v>8.0</v>
      </c>
      <c r="I128" s="99"/>
      <c r="J128" s="99">
        <v>25.0</v>
      </c>
      <c r="K128" s="185" t="s">
        <v>1258</v>
      </c>
      <c r="L128" s="191">
        <v>0.3229166666666667</v>
      </c>
      <c r="M128" s="192">
        <v>0.4895833333333333</v>
      </c>
      <c r="N128" s="165">
        <v>304.0</v>
      </c>
      <c r="O128" s="164" t="s">
        <v>1252</v>
      </c>
      <c r="P128" s="169">
        <f t="shared" ref="P128:P131" si="167">"05/01/2026"+(K128-2)</f>
        <v>46028</v>
      </c>
      <c r="Q128" s="170">
        <f t="shared" si="3"/>
        <v>46056</v>
      </c>
      <c r="R128" s="181"/>
      <c r="S128" s="165" t="s">
        <v>341</v>
      </c>
      <c r="T128" s="186"/>
      <c r="U128" s="99"/>
      <c r="V128" s="172" t="str">
        <f t="shared" si="157"/>
        <v> </v>
      </c>
      <c r="W128" s="172">
        <f t="shared" si="5"/>
        <v>5</v>
      </c>
      <c r="X128" s="173">
        <f t="shared" si="6"/>
        <v>5</v>
      </c>
      <c r="Y128" s="172">
        <f t="shared" si="7"/>
        <v>28</v>
      </c>
      <c r="Z128" s="174">
        <f t="shared" si="8"/>
        <v>0.1666666667</v>
      </c>
      <c r="AA128" s="174">
        <f t="shared" si="9"/>
        <v>0.003703703704</v>
      </c>
      <c r="AB128" s="173" t="str">
        <f t="shared" si="10"/>
        <v>30,322916666666667304</v>
      </c>
      <c r="AC128" s="175" t="str">
        <f t="shared" si="11"/>
        <v>Kỹ năng làm việc 6252INT01TU Quách Thanh Hiếu 7:45-11:45  BĐ: 6/1/2026 KT: 3/2/2026</v>
      </c>
      <c r="AD128" s="175">
        <f t="shared" ref="AD128:AE128" si="166">P128</f>
        <v>46028</v>
      </c>
      <c r="AE128" s="175">
        <f t="shared" si="166"/>
        <v>46056</v>
      </c>
      <c r="AF128" s="187"/>
      <c r="AG128" s="187"/>
    </row>
    <row r="129" ht="18.75" customHeight="1">
      <c r="A129" s="184"/>
      <c r="B129" s="184"/>
      <c r="C129" s="99" t="s">
        <v>198</v>
      </c>
      <c r="D129" s="99" t="s">
        <v>944</v>
      </c>
      <c r="E129" s="99">
        <v>2024.0</v>
      </c>
      <c r="F129" s="164" t="s">
        <v>951</v>
      </c>
      <c r="G129" s="12"/>
      <c r="H129" s="99">
        <v>16.0</v>
      </c>
      <c r="I129" s="99"/>
      <c r="J129" s="99">
        <v>25.0</v>
      </c>
      <c r="K129" s="185" t="s">
        <v>1258</v>
      </c>
      <c r="L129" s="191">
        <v>0.3229166666666667</v>
      </c>
      <c r="M129" s="192">
        <v>0.4895833333333333</v>
      </c>
      <c r="N129" s="12"/>
      <c r="O129" s="164" t="s">
        <v>1252</v>
      </c>
      <c r="P129" s="169">
        <f t="shared" si="167"/>
        <v>46028</v>
      </c>
      <c r="Q129" s="170">
        <f t="shared" si="3"/>
        <v>46056</v>
      </c>
      <c r="R129" s="181"/>
      <c r="S129" s="12"/>
      <c r="T129" s="12"/>
      <c r="U129" s="99"/>
      <c r="V129" s="172" t="str">
        <f t="shared" si="157"/>
        <v> </v>
      </c>
      <c r="W129" s="172">
        <f t="shared" si="5"/>
        <v>5</v>
      </c>
      <c r="X129" s="173">
        <f t="shared" si="6"/>
        <v>5</v>
      </c>
      <c r="Y129" s="172">
        <f t="shared" si="7"/>
        <v>28</v>
      </c>
      <c r="Z129" s="174">
        <f t="shared" si="8"/>
        <v>0.1666666667</v>
      </c>
      <c r="AA129" s="174">
        <f t="shared" si="9"/>
        <v>0.003703703704</v>
      </c>
      <c r="AB129" s="173" t="str">
        <f t="shared" si="10"/>
        <v>30,322916666666667</v>
      </c>
      <c r="AC129" s="175" t="str">
        <f t="shared" si="11"/>
        <v> 6243VOT01  7:45-11:45  BĐ: 6/1/2026 KT: 3/2/2026</v>
      </c>
      <c r="AD129" s="175">
        <f t="shared" ref="AD129:AE129" si="168">P129</f>
        <v>46028</v>
      </c>
      <c r="AE129" s="175">
        <f t="shared" si="168"/>
        <v>46056</v>
      </c>
      <c r="AF129" s="187"/>
      <c r="AG129" s="187"/>
    </row>
    <row r="130" ht="18.75" customHeight="1">
      <c r="A130" s="177"/>
      <c r="B130" s="177"/>
      <c r="C130" s="178" t="s">
        <v>198</v>
      </c>
      <c r="D130" s="178" t="s">
        <v>1002</v>
      </c>
      <c r="E130" s="178">
        <v>2024.0</v>
      </c>
      <c r="F130" s="178" t="s">
        <v>1007</v>
      </c>
      <c r="G130" s="12"/>
      <c r="H130" s="178">
        <v>4.0</v>
      </c>
      <c r="I130" s="181"/>
      <c r="J130" s="93">
        <v>25.0</v>
      </c>
      <c r="K130" s="194" t="s">
        <v>1258</v>
      </c>
      <c r="L130" s="191">
        <v>0.3229166666666667</v>
      </c>
      <c r="M130" s="192">
        <v>0.4895833333333333</v>
      </c>
      <c r="N130" s="12"/>
      <c r="O130" s="178" t="s">
        <v>1252</v>
      </c>
      <c r="P130" s="169">
        <f t="shared" si="167"/>
        <v>46028</v>
      </c>
      <c r="Q130" s="170">
        <f t="shared" si="3"/>
        <v>46056</v>
      </c>
      <c r="R130" s="180"/>
      <c r="S130" s="12"/>
      <c r="T130" s="12"/>
      <c r="U130" s="181"/>
      <c r="V130" s="172" t="str">
        <f t="shared" si="157"/>
        <v> </v>
      </c>
      <c r="W130" s="172">
        <f t="shared" si="5"/>
        <v>5</v>
      </c>
      <c r="X130" s="173">
        <f t="shared" si="6"/>
        <v>5</v>
      </c>
      <c r="Y130" s="172">
        <f t="shared" si="7"/>
        <v>28</v>
      </c>
      <c r="Z130" s="174">
        <f t="shared" si="8"/>
        <v>0.1666666667</v>
      </c>
      <c r="AA130" s="174">
        <f t="shared" si="9"/>
        <v>0.003703703704</v>
      </c>
      <c r="AB130" s="173" t="str">
        <f t="shared" si="10"/>
        <v>30,322916666666667</v>
      </c>
      <c r="AC130" s="175" t="str">
        <f t="shared" si="11"/>
        <v> 6243VIG01  7:45-11:45  BĐ: 6/1/2026 KT: 3/2/2026</v>
      </c>
      <c r="AD130" s="175">
        <f t="shared" ref="AD130:AE130" si="169">P130</f>
        <v>46028</v>
      </c>
      <c r="AE130" s="175">
        <f t="shared" si="169"/>
        <v>46056</v>
      </c>
      <c r="AF130" s="182"/>
      <c r="AG130" s="182"/>
    </row>
    <row r="131" ht="18.75" customHeight="1">
      <c r="A131" s="177"/>
      <c r="B131" s="177"/>
      <c r="C131" s="178" t="s">
        <v>198</v>
      </c>
      <c r="D131" s="178" t="s">
        <v>1081</v>
      </c>
      <c r="E131" s="178">
        <v>2024.0</v>
      </c>
      <c r="F131" s="178" t="s">
        <v>1082</v>
      </c>
      <c r="G131" s="12"/>
      <c r="H131" s="178">
        <v>10.0</v>
      </c>
      <c r="I131" s="181"/>
      <c r="J131" s="93">
        <v>25.0</v>
      </c>
      <c r="K131" s="194" t="s">
        <v>1258</v>
      </c>
      <c r="L131" s="191">
        <v>0.3229166666666667</v>
      </c>
      <c r="M131" s="192">
        <v>0.4895833333333333</v>
      </c>
      <c r="N131" s="19"/>
      <c r="O131" s="178" t="s">
        <v>1252</v>
      </c>
      <c r="P131" s="169">
        <f t="shared" si="167"/>
        <v>46028</v>
      </c>
      <c r="Q131" s="170">
        <f t="shared" si="3"/>
        <v>46056</v>
      </c>
      <c r="R131" s="180"/>
      <c r="S131" s="12"/>
      <c r="T131" s="12"/>
      <c r="U131" s="181"/>
      <c r="V131" s="172" t="str">
        <f t="shared" si="157"/>
        <v> </v>
      </c>
      <c r="W131" s="172">
        <f t="shared" si="5"/>
        <v>5</v>
      </c>
      <c r="X131" s="173">
        <f t="shared" si="6"/>
        <v>5</v>
      </c>
      <c r="Y131" s="172">
        <f t="shared" si="7"/>
        <v>28</v>
      </c>
      <c r="Z131" s="174">
        <f t="shared" si="8"/>
        <v>0.1666666667</v>
      </c>
      <c r="AA131" s="174">
        <f t="shared" si="9"/>
        <v>0.003703703704</v>
      </c>
      <c r="AB131" s="173" t="str">
        <f t="shared" si="10"/>
        <v>30,322916666666667</v>
      </c>
      <c r="AC131" s="175" t="str">
        <f t="shared" si="11"/>
        <v> 6243VHP01  7:45-11:45  BĐ: 6/1/2026 KT: 3/2/2026</v>
      </c>
      <c r="AD131" s="175">
        <f t="shared" ref="AD131:AE131" si="170">P131</f>
        <v>46028</v>
      </c>
      <c r="AE131" s="175">
        <f t="shared" si="170"/>
        <v>46056</v>
      </c>
      <c r="AF131" s="182"/>
      <c r="AG131" s="182"/>
    </row>
    <row r="132" ht="18.75" customHeight="1">
      <c r="A132" s="184"/>
      <c r="B132" s="184"/>
      <c r="C132" s="99" t="s">
        <v>198</v>
      </c>
      <c r="D132" s="165" t="s">
        <v>894</v>
      </c>
      <c r="E132" s="165">
        <v>2025.0</v>
      </c>
      <c r="F132" s="165" t="s">
        <v>925</v>
      </c>
      <c r="G132" s="12"/>
      <c r="H132" s="99">
        <v>8.0</v>
      </c>
      <c r="I132" s="99"/>
      <c r="J132" s="99">
        <v>20.0</v>
      </c>
      <c r="K132" s="185" t="s">
        <v>1258</v>
      </c>
      <c r="L132" s="191">
        <v>0.3229166666666667</v>
      </c>
      <c r="M132" s="192">
        <v>0.4895833333333333</v>
      </c>
      <c r="N132" s="165">
        <v>304.0</v>
      </c>
      <c r="O132" s="164" t="s">
        <v>1252</v>
      </c>
      <c r="P132" s="169">
        <f t="shared" ref="P132:P135" si="172">"23/02/2026"+(K132-2)</f>
        <v>46077</v>
      </c>
      <c r="Q132" s="170">
        <f t="shared" si="3"/>
        <v>46098</v>
      </c>
      <c r="R132" s="181"/>
      <c r="S132" s="165" t="s">
        <v>341</v>
      </c>
      <c r="T132" s="12"/>
      <c r="U132" s="99"/>
      <c r="V132" s="172" t="str">
        <f t="shared" si="157"/>
        <v> </v>
      </c>
      <c r="W132" s="172">
        <f t="shared" si="5"/>
        <v>5</v>
      </c>
      <c r="X132" s="173">
        <f t="shared" si="6"/>
        <v>4</v>
      </c>
      <c r="Y132" s="172">
        <f t="shared" si="7"/>
        <v>21</v>
      </c>
      <c r="Z132" s="174">
        <f t="shared" si="8"/>
        <v>0.1666666667</v>
      </c>
      <c r="AA132" s="174">
        <f t="shared" si="9"/>
        <v>0.003703703704</v>
      </c>
      <c r="AB132" s="173" t="str">
        <f t="shared" si="10"/>
        <v>30,322916666666667304</v>
      </c>
      <c r="AC132" s="175" t="str">
        <f t="shared" si="11"/>
        <v> 6252INT01TU Quách Thanh Hiếu 7:45-11:45  BĐ: 24/2/2026 KT: 17/3/2026</v>
      </c>
      <c r="AD132" s="175">
        <f t="shared" ref="AD132:AE132" si="171">P132</f>
        <v>46077</v>
      </c>
      <c r="AE132" s="175">
        <f t="shared" si="171"/>
        <v>46098</v>
      </c>
      <c r="AF132" s="187"/>
      <c r="AG132" s="187"/>
    </row>
    <row r="133" ht="18.75" customHeight="1">
      <c r="A133" s="184"/>
      <c r="B133" s="184"/>
      <c r="C133" s="99" t="s">
        <v>198</v>
      </c>
      <c r="D133" s="99" t="s">
        <v>944</v>
      </c>
      <c r="E133" s="99">
        <v>2024.0</v>
      </c>
      <c r="F133" s="164" t="s">
        <v>951</v>
      </c>
      <c r="G133" s="12"/>
      <c r="H133" s="99">
        <v>16.0</v>
      </c>
      <c r="I133" s="99"/>
      <c r="J133" s="99">
        <v>20.0</v>
      </c>
      <c r="K133" s="185" t="s">
        <v>1258</v>
      </c>
      <c r="L133" s="191">
        <v>0.3229166666666667</v>
      </c>
      <c r="M133" s="192">
        <v>0.4895833333333333</v>
      </c>
      <c r="N133" s="12"/>
      <c r="O133" s="164" t="s">
        <v>1252</v>
      </c>
      <c r="P133" s="169">
        <f t="shared" si="172"/>
        <v>46077</v>
      </c>
      <c r="Q133" s="170">
        <f t="shared" si="3"/>
        <v>46098</v>
      </c>
      <c r="R133" s="181"/>
      <c r="S133" s="12"/>
      <c r="T133" s="12"/>
      <c r="U133" s="99"/>
      <c r="V133" s="172" t="str">
        <f t="shared" si="157"/>
        <v> </v>
      </c>
      <c r="W133" s="172">
        <f t="shared" si="5"/>
        <v>5</v>
      </c>
      <c r="X133" s="173">
        <f t="shared" si="6"/>
        <v>4</v>
      </c>
      <c r="Y133" s="172">
        <f t="shared" si="7"/>
        <v>21</v>
      </c>
      <c r="Z133" s="174">
        <f t="shared" si="8"/>
        <v>0.1666666667</v>
      </c>
      <c r="AA133" s="174">
        <f t="shared" si="9"/>
        <v>0.003703703704</v>
      </c>
      <c r="AB133" s="173" t="str">
        <f t="shared" si="10"/>
        <v>30,322916666666667</v>
      </c>
      <c r="AC133" s="175" t="str">
        <f t="shared" si="11"/>
        <v> 6243VOT01  7:45-11:45  BĐ: 24/2/2026 KT: 17/3/2026</v>
      </c>
      <c r="AD133" s="175">
        <f t="shared" ref="AD133:AE133" si="173">P133</f>
        <v>46077</v>
      </c>
      <c r="AE133" s="175">
        <f t="shared" si="173"/>
        <v>46098</v>
      </c>
      <c r="AF133" s="187"/>
      <c r="AG133" s="187"/>
    </row>
    <row r="134" ht="18.75" customHeight="1">
      <c r="A134" s="177"/>
      <c r="B134" s="177"/>
      <c r="C134" s="178" t="s">
        <v>198</v>
      </c>
      <c r="D134" s="178" t="s">
        <v>1002</v>
      </c>
      <c r="E134" s="178">
        <v>2024.0</v>
      </c>
      <c r="F134" s="178" t="s">
        <v>1007</v>
      </c>
      <c r="G134" s="12"/>
      <c r="H134" s="178">
        <v>4.0</v>
      </c>
      <c r="I134" s="181"/>
      <c r="J134" s="99">
        <v>20.0</v>
      </c>
      <c r="K134" s="194" t="s">
        <v>1258</v>
      </c>
      <c r="L134" s="191">
        <v>0.3229166666666667</v>
      </c>
      <c r="M134" s="192">
        <v>0.4895833333333333</v>
      </c>
      <c r="N134" s="12"/>
      <c r="O134" s="178" t="s">
        <v>1252</v>
      </c>
      <c r="P134" s="169">
        <f t="shared" si="172"/>
        <v>46077</v>
      </c>
      <c r="Q134" s="170">
        <f t="shared" si="3"/>
        <v>46098</v>
      </c>
      <c r="R134" s="180"/>
      <c r="S134" s="12"/>
      <c r="T134" s="12"/>
      <c r="U134" s="181"/>
      <c r="V134" s="172" t="str">
        <f t="shared" si="157"/>
        <v> </v>
      </c>
      <c r="W134" s="172">
        <f t="shared" si="5"/>
        <v>5</v>
      </c>
      <c r="X134" s="173">
        <f t="shared" si="6"/>
        <v>4</v>
      </c>
      <c r="Y134" s="172">
        <f t="shared" si="7"/>
        <v>21</v>
      </c>
      <c r="Z134" s="174">
        <f t="shared" si="8"/>
        <v>0.1666666667</v>
      </c>
      <c r="AA134" s="174">
        <f t="shared" si="9"/>
        <v>0.003703703704</v>
      </c>
      <c r="AB134" s="173" t="str">
        <f t="shared" si="10"/>
        <v>30,322916666666667</v>
      </c>
      <c r="AC134" s="175" t="str">
        <f t="shared" si="11"/>
        <v> 6243VIG01  7:45-11:45  BĐ: 24/2/2026 KT: 17/3/2026</v>
      </c>
      <c r="AD134" s="175">
        <f t="shared" ref="AD134:AE134" si="174">P134</f>
        <v>46077</v>
      </c>
      <c r="AE134" s="175">
        <f t="shared" si="174"/>
        <v>46098</v>
      </c>
      <c r="AF134" s="182"/>
      <c r="AG134" s="182"/>
    </row>
    <row r="135" ht="18.75" customHeight="1">
      <c r="A135" s="177"/>
      <c r="B135" s="177"/>
      <c r="C135" s="178" t="s">
        <v>198</v>
      </c>
      <c r="D135" s="178" t="s">
        <v>1081</v>
      </c>
      <c r="E135" s="178">
        <v>2024.0</v>
      </c>
      <c r="F135" s="178" t="s">
        <v>1082</v>
      </c>
      <c r="G135" s="12"/>
      <c r="H135" s="178">
        <v>10.0</v>
      </c>
      <c r="I135" s="181"/>
      <c r="J135" s="99">
        <v>20.0</v>
      </c>
      <c r="K135" s="194" t="s">
        <v>1258</v>
      </c>
      <c r="L135" s="191">
        <v>0.3229166666666667</v>
      </c>
      <c r="M135" s="192">
        <v>0.4895833333333333</v>
      </c>
      <c r="N135" s="19"/>
      <c r="O135" s="178" t="s">
        <v>1252</v>
      </c>
      <c r="P135" s="169">
        <f t="shared" si="172"/>
        <v>46077</v>
      </c>
      <c r="Q135" s="170">
        <f t="shared" si="3"/>
        <v>46098</v>
      </c>
      <c r="R135" s="180"/>
      <c r="S135" s="12"/>
      <c r="T135" s="19"/>
      <c r="U135" s="181"/>
      <c r="V135" s="172" t="str">
        <f t="shared" si="157"/>
        <v> </v>
      </c>
      <c r="W135" s="172">
        <f t="shared" si="5"/>
        <v>5</v>
      </c>
      <c r="X135" s="173">
        <f t="shared" si="6"/>
        <v>4</v>
      </c>
      <c r="Y135" s="172">
        <f t="shared" si="7"/>
        <v>21</v>
      </c>
      <c r="Z135" s="174">
        <f t="shared" si="8"/>
        <v>0.1666666667</v>
      </c>
      <c r="AA135" s="174">
        <f t="shared" si="9"/>
        <v>0.003703703704</v>
      </c>
      <c r="AB135" s="173" t="str">
        <f t="shared" si="10"/>
        <v>30,322916666666667</v>
      </c>
      <c r="AC135" s="175" t="str">
        <f t="shared" si="11"/>
        <v> 6243VHP01  7:45-11:45  BĐ: 24/2/2026 KT: 17/3/2026</v>
      </c>
      <c r="AD135" s="175">
        <f t="shared" ref="AD135:AE135" si="175">P135</f>
        <v>46077</v>
      </c>
      <c r="AE135" s="175">
        <f t="shared" si="175"/>
        <v>46098</v>
      </c>
      <c r="AF135" s="182"/>
      <c r="AG135" s="182"/>
    </row>
    <row r="136" ht="18.75" customHeight="1">
      <c r="A136" s="184"/>
      <c r="B136" s="184"/>
      <c r="C136" s="99" t="s">
        <v>198</v>
      </c>
      <c r="D136" s="165" t="s">
        <v>894</v>
      </c>
      <c r="E136" s="165">
        <v>2025.0</v>
      </c>
      <c r="F136" s="165" t="s">
        <v>930</v>
      </c>
      <c r="G136" s="165" t="s">
        <v>929</v>
      </c>
      <c r="H136" s="99">
        <v>1.0</v>
      </c>
      <c r="I136" s="99"/>
      <c r="J136" s="99">
        <v>25.0</v>
      </c>
      <c r="K136" s="194" t="s">
        <v>1262</v>
      </c>
      <c r="L136" s="191">
        <v>0.5416666666666666</v>
      </c>
      <c r="M136" s="192">
        <v>0.7083333333333334</v>
      </c>
      <c r="N136" s="165" t="s">
        <v>1271</v>
      </c>
      <c r="O136" s="164" t="s">
        <v>1261</v>
      </c>
      <c r="P136" s="169">
        <f t="shared" ref="P136:P141" si="177">"05/01/2026"+(K136-2)</f>
        <v>46031</v>
      </c>
      <c r="Q136" s="170">
        <f t="shared" si="3"/>
        <v>46059</v>
      </c>
      <c r="R136" s="181"/>
      <c r="S136" s="165" t="s">
        <v>859</v>
      </c>
      <c r="T136" s="186"/>
      <c r="U136" s="99"/>
      <c r="V136" s="172" t="str">
        <f t="shared" si="157"/>
        <v> </v>
      </c>
      <c r="W136" s="172">
        <f t="shared" si="5"/>
        <v>5</v>
      </c>
      <c r="X136" s="173">
        <f t="shared" si="6"/>
        <v>5</v>
      </c>
      <c r="Y136" s="172">
        <f t="shared" si="7"/>
        <v>28</v>
      </c>
      <c r="Z136" s="174">
        <f t="shared" si="8"/>
        <v>0.1666666667</v>
      </c>
      <c r="AA136" s="174">
        <f t="shared" si="9"/>
        <v>0.003703703704</v>
      </c>
      <c r="AB136" s="173" t="str">
        <f t="shared" si="10"/>
        <v>60,541666666666667G_201</v>
      </c>
      <c r="AC136" s="175" t="str">
        <f t="shared" si="11"/>
        <v>Kỹ năng làm việc 6252INT01TUG Phạm Hiển Long 13:00-17:00  BĐ: 9/1/2026 KT: 6/2/2026</v>
      </c>
      <c r="AD136" s="175">
        <f t="shared" ref="AD136:AE136" si="176">P136</f>
        <v>46031</v>
      </c>
      <c r="AE136" s="175">
        <f t="shared" si="176"/>
        <v>46059</v>
      </c>
      <c r="AF136" s="187"/>
      <c r="AG136" s="187"/>
    </row>
    <row r="137" ht="18.75" customHeight="1">
      <c r="A137" s="177"/>
      <c r="B137" s="177"/>
      <c r="C137" s="178" t="s">
        <v>198</v>
      </c>
      <c r="D137" s="178" t="s">
        <v>944</v>
      </c>
      <c r="E137" s="178">
        <v>2024.0</v>
      </c>
      <c r="F137" s="178" t="s">
        <v>957</v>
      </c>
      <c r="G137" s="12"/>
      <c r="H137" s="178">
        <v>6.0</v>
      </c>
      <c r="I137" s="181"/>
      <c r="J137" s="93">
        <v>25.0</v>
      </c>
      <c r="K137" s="194" t="s">
        <v>1262</v>
      </c>
      <c r="L137" s="191">
        <v>0.5416666666666666</v>
      </c>
      <c r="M137" s="192">
        <v>0.7083333333333334</v>
      </c>
      <c r="N137" s="12"/>
      <c r="O137" s="178" t="s">
        <v>1261</v>
      </c>
      <c r="P137" s="169">
        <f t="shared" si="177"/>
        <v>46031</v>
      </c>
      <c r="Q137" s="170">
        <f t="shared" si="3"/>
        <v>46059</v>
      </c>
      <c r="R137" s="180"/>
      <c r="S137" s="12"/>
      <c r="T137" s="12"/>
      <c r="U137" s="181"/>
      <c r="V137" s="172" t="str">
        <f t="shared" si="157"/>
        <v> </v>
      </c>
      <c r="W137" s="172">
        <f t="shared" si="5"/>
        <v>5</v>
      </c>
      <c r="X137" s="173">
        <f t="shared" si="6"/>
        <v>5</v>
      </c>
      <c r="Y137" s="172">
        <f t="shared" si="7"/>
        <v>28</v>
      </c>
      <c r="Z137" s="174">
        <f t="shared" si="8"/>
        <v>0.1666666667</v>
      </c>
      <c r="AA137" s="174">
        <f t="shared" si="9"/>
        <v>0.003703703704</v>
      </c>
      <c r="AB137" s="173" t="str">
        <f t="shared" si="10"/>
        <v>60,541666666666667</v>
      </c>
      <c r="AC137" s="175" t="str">
        <f t="shared" si="11"/>
        <v> 6243VOT01G  13:00-17:00  BĐ: 9/1/2026 KT: 6/2/2026</v>
      </c>
      <c r="AD137" s="175">
        <f t="shared" ref="AD137:AE137" si="178">P137</f>
        <v>46031</v>
      </c>
      <c r="AE137" s="175">
        <f t="shared" si="178"/>
        <v>46059</v>
      </c>
      <c r="AF137" s="182"/>
      <c r="AG137" s="182"/>
    </row>
    <row r="138" ht="18.75" customHeight="1">
      <c r="A138" s="177"/>
      <c r="B138" s="177"/>
      <c r="C138" s="178" t="s">
        <v>198</v>
      </c>
      <c r="D138" s="178" t="s">
        <v>1002</v>
      </c>
      <c r="E138" s="178">
        <v>2024.0</v>
      </c>
      <c r="F138" s="178" t="s">
        <v>1009</v>
      </c>
      <c r="G138" s="12"/>
      <c r="H138" s="178">
        <v>10.0</v>
      </c>
      <c r="I138" s="181"/>
      <c r="J138" s="93">
        <v>25.0</v>
      </c>
      <c r="K138" s="194" t="s">
        <v>1262</v>
      </c>
      <c r="L138" s="191">
        <v>0.5416666666666666</v>
      </c>
      <c r="M138" s="192">
        <v>0.7083333333333334</v>
      </c>
      <c r="N138" s="12"/>
      <c r="O138" s="178" t="s">
        <v>1261</v>
      </c>
      <c r="P138" s="169">
        <f t="shared" si="177"/>
        <v>46031</v>
      </c>
      <c r="Q138" s="170">
        <f t="shared" si="3"/>
        <v>46059</v>
      </c>
      <c r="R138" s="180"/>
      <c r="S138" s="12"/>
      <c r="T138" s="12"/>
      <c r="U138" s="181"/>
      <c r="V138" s="172" t="str">
        <f t="shared" si="157"/>
        <v> </v>
      </c>
      <c r="W138" s="172">
        <f t="shared" si="5"/>
        <v>5</v>
      </c>
      <c r="X138" s="173">
        <f t="shared" si="6"/>
        <v>5</v>
      </c>
      <c r="Y138" s="172">
        <f t="shared" si="7"/>
        <v>28</v>
      </c>
      <c r="Z138" s="174">
        <f t="shared" si="8"/>
        <v>0.1666666667</v>
      </c>
      <c r="AA138" s="174">
        <f t="shared" si="9"/>
        <v>0.003703703704</v>
      </c>
      <c r="AB138" s="173" t="str">
        <f t="shared" si="10"/>
        <v>60,541666666666667</v>
      </c>
      <c r="AC138" s="175" t="str">
        <f t="shared" si="11"/>
        <v> 6243VIG01G  13:00-17:00  BĐ: 9/1/2026 KT: 6/2/2026</v>
      </c>
      <c r="AD138" s="175">
        <f t="shared" ref="AD138:AE138" si="179">P138</f>
        <v>46031</v>
      </c>
      <c r="AE138" s="175">
        <f t="shared" si="179"/>
        <v>46059</v>
      </c>
      <c r="AF138" s="182"/>
      <c r="AG138" s="182"/>
    </row>
    <row r="139" ht="18.75" customHeight="1">
      <c r="A139" s="177"/>
      <c r="B139" s="177"/>
      <c r="C139" s="178" t="s">
        <v>198</v>
      </c>
      <c r="D139" s="178" t="s">
        <v>1081</v>
      </c>
      <c r="E139" s="178">
        <v>2024.0</v>
      </c>
      <c r="F139" s="178" t="s">
        <v>1087</v>
      </c>
      <c r="G139" s="12"/>
      <c r="H139" s="178">
        <v>1.0</v>
      </c>
      <c r="I139" s="181"/>
      <c r="J139" s="93">
        <v>25.0</v>
      </c>
      <c r="K139" s="194" t="s">
        <v>1262</v>
      </c>
      <c r="L139" s="191">
        <v>0.5416666666666666</v>
      </c>
      <c r="M139" s="192">
        <v>0.7083333333333334</v>
      </c>
      <c r="N139" s="12"/>
      <c r="O139" s="178" t="s">
        <v>1261</v>
      </c>
      <c r="P139" s="169">
        <f t="shared" si="177"/>
        <v>46031</v>
      </c>
      <c r="Q139" s="170">
        <f t="shared" si="3"/>
        <v>46059</v>
      </c>
      <c r="R139" s="180"/>
      <c r="S139" s="12"/>
      <c r="T139" s="12"/>
      <c r="U139" s="181"/>
      <c r="V139" s="172" t="str">
        <f t="shared" si="157"/>
        <v> </v>
      </c>
      <c r="W139" s="172">
        <f t="shared" si="5"/>
        <v>5</v>
      </c>
      <c r="X139" s="173">
        <f t="shared" si="6"/>
        <v>5</v>
      </c>
      <c r="Y139" s="172">
        <f t="shared" si="7"/>
        <v>28</v>
      </c>
      <c r="Z139" s="174">
        <f t="shared" si="8"/>
        <v>0.1666666667</v>
      </c>
      <c r="AA139" s="174">
        <f t="shared" si="9"/>
        <v>0.003703703704</v>
      </c>
      <c r="AB139" s="173" t="str">
        <f t="shared" si="10"/>
        <v>60,541666666666667</v>
      </c>
      <c r="AC139" s="175" t="str">
        <f t="shared" si="11"/>
        <v> 6243VHP01G  13:00-17:00  BĐ: 9/1/2026 KT: 6/2/2026</v>
      </c>
      <c r="AD139" s="175">
        <f t="shared" ref="AD139:AE139" si="180">P139</f>
        <v>46031</v>
      </c>
      <c r="AE139" s="175">
        <f t="shared" si="180"/>
        <v>46059</v>
      </c>
      <c r="AF139" s="182"/>
      <c r="AG139" s="182"/>
    </row>
    <row r="140" ht="18.75" customHeight="1">
      <c r="A140" s="177"/>
      <c r="B140" s="177"/>
      <c r="C140" s="178" t="s">
        <v>198</v>
      </c>
      <c r="D140" s="178" t="s">
        <v>1193</v>
      </c>
      <c r="E140" s="178">
        <v>2024.0</v>
      </c>
      <c r="F140" s="178" t="s">
        <v>1204</v>
      </c>
      <c r="G140" s="12"/>
      <c r="H140" s="178">
        <v>4.0</v>
      </c>
      <c r="I140" s="181"/>
      <c r="J140" s="93">
        <v>25.0</v>
      </c>
      <c r="K140" s="194" t="s">
        <v>1262</v>
      </c>
      <c r="L140" s="191">
        <v>0.5416666666666666</v>
      </c>
      <c r="M140" s="192">
        <v>0.7083333333333334</v>
      </c>
      <c r="N140" s="12"/>
      <c r="O140" s="178" t="s">
        <v>1261</v>
      </c>
      <c r="P140" s="169">
        <f t="shared" si="177"/>
        <v>46031</v>
      </c>
      <c r="Q140" s="170">
        <f t="shared" si="3"/>
        <v>46059</v>
      </c>
      <c r="R140" s="180"/>
      <c r="S140" s="12"/>
      <c r="T140" s="12"/>
      <c r="U140" s="181"/>
      <c r="V140" s="172" t="str">
        <f t="shared" si="157"/>
        <v> </v>
      </c>
      <c r="W140" s="172">
        <f t="shared" si="5"/>
        <v>5</v>
      </c>
      <c r="X140" s="173">
        <f t="shared" si="6"/>
        <v>5</v>
      </c>
      <c r="Y140" s="172">
        <f t="shared" si="7"/>
        <v>28</v>
      </c>
      <c r="Z140" s="174">
        <f t="shared" si="8"/>
        <v>0.1666666667</v>
      </c>
      <c r="AA140" s="174">
        <f t="shared" si="9"/>
        <v>0.003703703704</v>
      </c>
      <c r="AB140" s="173" t="str">
        <f t="shared" si="10"/>
        <v>60,541666666666667</v>
      </c>
      <c r="AC140" s="175" t="str">
        <f t="shared" si="11"/>
        <v> 6243VMS01G  13:00-17:00  BĐ: 9/1/2026 KT: 6/2/2026</v>
      </c>
      <c r="AD140" s="175">
        <f t="shared" ref="AD140:AE140" si="181">P140</f>
        <v>46031</v>
      </c>
      <c r="AE140" s="175">
        <f t="shared" si="181"/>
        <v>46059</v>
      </c>
      <c r="AF140" s="182"/>
      <c r="AG140" s="182"/>
    </row>
    <row r="141" ht="18.75" customHeight="1">
      <c r="A141" s="177"/>
      <c r="B141" s="177"/>
      <c r="C141" s="178" t="s">
        <v>198</v>
      </c>
      <c r="D141" s="178" t="s">
        <v>1193</v>
      </c>
      <c r="E141" s="178">
        <v>2024.0</v>
      </c>
      <c r="F141" s="178" t="s">
        <v>1206</v>
      </c>
      <c r="G141" s="12"/>
      <c r="H141" s="178">
        <v>8.0</v>
      </c>
      <c r="I141" s="181"/>
      <c r="J141" s="93">
        <v>25.0</v>
      </c>
      <c r="K141" s="194" t="s">
        <v>1262</v>
      </c>
      <c r="L141" s="191">
        <v>0.5416666666666666</v>
      </c>
      <c r="M141" s="192">
        <v>0.7083333333333334</v>
      </c>
      <c r="N141" s="19"/>
      <c r="O141" s="178" t="s">
        <v>1261</v>
      </c>
      <c r="P141" s="169">
        <f t="shared" si="177"/>
        <v>46031</v>
      </c>
      <c r="Q141" s="170">
        <f t="shared" si="3"/>
        <v>46059</v>
      </c>
      <c r="R141" s="180"/>
      <c r="S141" s="12"/>
      <c r="T141" s="12"/>
      <c r="U141" s="181"/>
      <c r="V141" s="172" t="str">
        <f t="shared" si="157"/>
        <v> </v>
      </c>
      <c r="W141" s="172">
        <f t="shared" si="5"/>
        <v>5</v>
      </c>
      <c r="X141" s="173">
        <f t="shared" si="6"/>
        <v>5</v>
      </c>
      <c r="Y141" s="172">
        <f t="shared" si="7"/>
        <v>28</v>
      </c>
      <c r="Z141" s="174">
        <f t="shared" si="8"/>
        <v>0.1666666667</v>
      </c>
      <c r="AA141" s="174">
        <f t="shared" si="9"/>
        <v>0.003703703704</v>
      </c>
      <c r="AB141" s="173" t="str">
        <f t="shared" si="10"/>
        <v>60,541666666666667</v>
      </c>
      <c r="AC141" s="175" t="str">
        <f t="shared" si="11"/>
        <v> 6243VMS02G  13:00-17:00  BĐ: 9/1/2026 KT: 6/2/2026</v>
      </c>
      <c r="AD141" s="175">
        <f t="shared" ref="AD141:AE141" si="182">P141</f>
        <v>46031</v>
      </c>
      <c r="AE141" s="175">
        <f t="shared" si="182"/>
        <v>46059</v>
      </c>
      <c r="AF141" s="182"/>
      <c r="AG141" s="182"/>
    </row>
    <row r="142" ht="18.75" customHeight="1">
      <c r="A142" s="177"/>
      <c r="B142" s="177"/>
      <c r="C142" s="99" t="s">
        <v>198</v>
      </c>
      <c r="D142" s="165" t="s">
        <v>894</v>
      </c>
      <c r="E142" s="165">
        <v>2025.0</v>
      </c>
      <c r="F142" s="165" t="s">
        <v>930</v>
      </c>
      <c r="G142" s="12"/>
      <c r="H142" s="99">
        <v>1.0</v>
      </c>
      <c r="I142" s="181"/>
      <c r="J142" s="93">
        <v>20.0</v>
      </c>
      <c r="K142" s="194" t="s">
        <v>1262</v>
      </c>
      <c r="L142" s="191">
        <v>0.5416666666666666</v>
      </c>
      <c r="M142" s="192">
        <v>0.7083333333333334</v>
      </c>
      <c r="N142" s="165" t="s">
        <v>1271</v>
      </c>
      <c r="O142" s="178" t="s">
        <v>1261</v>
      </c>
      <c r="P142" s="169">
        <f t="shared" ref="P142:P147" si="184">"23/02/2026"+(K142-2)</f>
        <v>46080</v>
      </c>
      <c r="Q142" s="170">
        <f t="shared" si="3"/>
        <v>46101</v>
      </c>
      <c r="R142" s="180"/>
      <c r="S142" s="165" t="s">
        <v>859</v>
      </c>
      <c r="T142" s="12"/>
      <c r="U142" s="181"/>
      <c r="V142" s="172"/>
      <c r="W142" s="172">
        <f t="shared" si="5"/>
        <v>5</v>
      </c>
      <c r="X142" s="173">
        <f t="shared" si="6"/>
        <v>4</v>
      </c>
      <c r="Y142" s="172">
        <f t="shared" si="7"/>
        <v>21</v>
      </c>
      <c r="Z142" s="174">
        <f t="shared" si="8"/>
        <v>0.1666666667</v>
      </c>
      <c r="AA142" s="174">
        <f t="shared" si="9"/>
        <v>0.003703703704</v>
      </c>
      <c r="AB142" s="173" t="str">
        <f t="shared" si="10"/>
        <v>60,541666666666667G_201</v>
      </c>
      <c r="AC142" s="175" t="str">
        <f t="shared" si="11"/>
        <v> 6252INT01TUG Phạm Hiển Long 13:00-17:00  BĐ: 27/2/2026 KT: 20/3/2026</v>
      </c>
      <c r="AD142" s="175">
        <f t="shared" ref="AD142:AE142" si="183">P142</f>
        <v>46080</v>
      </c>
      <c r="AE142" s="175">
        <f t="shared" si="183"/>
        <v>46101</v>
      </c>
      <c r="AF142" s="182"/>
      <c r="AG142" s="182"/>
    </row>
    <row r="143" ht="18.75" customHeight="1">
      <c r="A143" s="177"/>
      <c r="B143" s="177"/>
      <c r="C143" s="178" t="s">
        <v>198</v>
      </c>
      <c r="D143" s="178" t="s">
        <v>944</v>
      </c>
      <c r="E143" s="178">
        <v>2024.0</v>
      </c>
      <c r="F143" s="178" t="s">
        <v>957</v>
      </c>
      <c r="G143" s="12"/>
      <c r="H143" s="178">
        <v>6.0</v>
      </c>
      <c r="I143" s="181"/>
      <c r="J143" s="93">
        <v>20.0</v>
      </c>
      <c r="K143" s="194" t="s">
        <v>1262</v>
      </c>
      <c r="L143" s="191">
        <v>0.5416666666666666</v>
      </c>
      <c r="M143" s="192">
        <v>0.7083333333333334</v>
      </c>
      <c r="N143" s="12"/>
      <c r="O143" s="178" t="s">
        <v>1261</v>
      </c>
      <c r="P143" s="169">
        <f t="shared" si="184"/>
        <v>46080</v>
      </c>
      <c r="Q143" s="170">
        <f t="shared" si="3"/>
        <v>46101</v>
      </c>
      <c r="R143" s="180"/>
      <c r="S143" s="12"/>
      <c r="T143" s="12"/>
      <c r="U143" s="181"/>
      <c r="V143" s="172"/>
      <c r="W143" s="172">
        <f t="shared" si="5"/>
        <v>5</v>
      </c>
      <c r="X143" s="173">
        <f t="shared" si="6"/>
        <v>4</v>
      </c>
      <c r="Y143" s="172">
        <f t="shared" si="7"/>
        <v>21</v>
      </c>
      <c r="Z143" s="174">
        <f t="shared" si="8"/>
        <v>0.1666666667</v>
      </c>
      <c r="AA143" s="174">
        <f t="shared" si="9"/>
        <v>0.003703703704</v>
      </c>
      <c r="AB143" s="173" t="str">
        <f t="shared" si="10"/>
        <v>60,541666666666667</v>
      </c>
      <c r="AC143" s="175" t="str">
        <f t="shared" si="11"/>
        <v> 6243VOT01G  13:00-17:00  BĐ: 27/2/2026 KT: 20/3/2026</v>
      </c>
      <c r="AD143" s="175">
        <f t="shared" ref="AD143:AE143" si="185">P143</f>
        <v>46080</v>
      </c>
      <c r="AE143" s="175">
        <f t="shared" si="185"/>
        <v>46101</v>
      </c>
      <c r="AF143" s="182"/>
      <c r="AG143" s="182"/>
    </row>
    <row r="144" ht="18.75" customHeight="1">
      <c r="A144" s="177"/>
      <c r="B144" s="177"/>
      <c r="C144" s="178" t="s">
        <v>198</v>
      </c>
      <c r="D144" s="178" t="s">
        <v>1002</v>
      </c>
      <c r="E144" s="178">
        <v>2024.0</v>
      </c>
      <c r="F144" s="178" t="s">
        <v>1009</v>
      </c>
      <c r="G144" s="12"/>
      <c r="H144" s="178">
        <v>10.0</v>
      </c>
      <c r="I144" s="181"/>
      <c r="J144" s="93">
        <v>20.0</v>
      </c>
      <c r="K144" s="194" t="s">
        <v>1262</v>
      </c>
      <c r="L144" s="191">
        <v>0.5416666666666666</v>
      </c>
      <c r="M144" s="192">
        <v>0.7083333333333334</v>
      </c>
      <c r="N144" s="12"/>
      <c r="O144" s="178" t="s">
        <v>1261</v>
      </c>
      <c r="P144" s="169">
        <f t="shared" si="184"/>
        <v>46080</v>
      </c>
      <c r="Q144" s="170">
        <f t="shared" si="3"/>
        <v>46101</v>
      </c>
      <c r="R144" s="180"/>
      <c r="S144" s="12"/>
      <c r="T144" s="12"/>
      <c r="U144" s="181"/>
      <c r="V144" s="172"/>
      <c r="W144" s="172">
        <f t="shared" si="5"/>
        <v>5</v>
      </c>
      <c r="X144" s="173">
        <f t="shared" si="6"/>
        <v>4</v>
      </c>
      <c r="Y144" s="172">
        <f t="shared" si="7"/>
        <v>21</v>
      </c>
      <c r="Z144" s="174">
        <f t="shared" si="8"/>
        <v>0.1666666667</v>
      </c>
      <c r="AA144" s="174">
        <f t="shared" si="9"/>
        <v>0.003703703704</v>
      </c>
      <c r="AB144" s="173" t="str">
        <f t="shared" si="10"/>
        <v>60,541666666666667</v>
      </c>
      <c r="AC144" s="175" t="str">
        <f t="shared" si="11"/>
        <v> 6243VIG01G  13:00-17:00  BĐ: 27/2/2026 KT: 20/3/2026</v>
      </c>
      <c r="AD144" s="175">
        <f t="shared" ref="AD144:AE144" si="186">P144</f>
        <v>46080</v>
      </c>
      <c r="AE144" s="175">
        <f t="shared" si="186"/>
        <v>46101</v>
      </c>
      <c r="AF144" s="182"/>
      <c r="AG144" s="182"/>
    </row>
    <row r="145" ht="18.75" customHeight="1">
      <c r="A145" s="177"/>
      <c r="B145" s="177"/>
      <c r="C145" s="178" t="s">
        <v>198</v>
      </c>
      <c r="D145" s="178" t="s">
        <v>1081</v>
      </c>
      <c r="E145" s="178">
        <v>2024.0</v>
      </c>
      <c r="F145" s="178" t="s">
        <v>1087</v>
      </c>
      <c r="G145" s="12"/>
      <c r="H145" s="178">
        <v>1.0</v>
      </c>
      <c r="I145" s="181"/>
      <c r="J145" s="93">
        <v>20.0</v>
      </c>
      <c r="K145" s="194" t="s">
        <v>1262</v>
      </c>
      <c r="L145" s="191">
        <v>0.5416666666666666</v>
      </c>
      <c r="M145" s="192">
        <v>0.7083333333333334</v>
      </c>
      <c r="N145" s="12"/>
      <c r="O145" s="178" t="s">
        <v>1261</v>
      </c>
      <c r="P145" s="169">
        <f t="shared" si="184"/>
        <v>46080</v>
      </c>
      <c r="Q145" s="170">
        <f t="shared" si="3"/>
        <v>46101</v>
      </c>
      <c r="R145" s="180"/>
      <c r="S145" s="12"/>
      <c r="T145" s="12"/>
      <c r="U145" s="181"/>
      <c r="V145" s="172"/>
      <c r="W145" s="172">
        <f t="shared" si="5"/>
        <v>5</v>
      </c>
      <c r="X145" s="173">
        <f t="shared" si="6"/>
        <v>4</v>
      </c>
      <c r="Y145" s="172">
        <f t="shared" si="7"/>
        <v>21</v>
      </c>
      <c r="Z145" s="174">
        <f t="shared" si="8"/>
        <v>0.1666666667</v>
      </c>
      <c r="AA145" s="174">
        <f t="shared" si="9"/>
        <v>0.003703703704</v>
      </c>
      <c r="AB145" s="173" t="str">
        <f t="shared" si="10"/>
        <v>60,541666666666667</v>
      </c>
      <c r="AC145" s="175" t="str">
        <f t="shared" si="11"/>
        <v> 6243VHP01G  13:00-17:00  BĐ: 27/2/2026 KT: 20/3/2026</v>
      </c>
      <c r="AD145" s="175">
        <f t="shared" ref="AD145:AE145" si="187">P145</f>
        <v>46080</v>
      </c>
      <c r="AE145" s="175">
        <f t="shared" si="187"/>
        <v>46101</v>
      </c>
      <c r="AF145" s="182"/>
      <c r="AG145" s="182"/>
    </row>
    <row r="146" ht="18.75" customHeight="1">
      <c r="A146" s="177"/>
      <c r="B146" s="177"/>
      <c r="C146" s="178" t="s">
        <v>198</v>
      </c>
      <c r="D146" s="178" t="s">
        <v>1193</v>
      </c>
      <c r="E146" s="178">
        <v>2024.0</v>
      </c>
      <c r="F146" s="178" t="s">
        <v>1204</v>
      </c>
      <c r="G146" s="12"/>
      <c r="H146" s="178">
        <v>4.0</v>
      </c>
      <c r="I146" s="181"/>
      <c r="J146" s="93">
        <v>20.0</v>
      </c>
      <c r="K146" s="194" t="s">
        <v>1262</v>
      </c>
      <c r="L146" s="191">
        <v>0.5416666666666666</v>
      </c>
      <c r="M146" s="192">
        <v>0.7083333333333334</v>
      </c>
      <c r="N146" s="12"/>
      <c r="O146" s="178" t="s">
        <v>1261</v>
      </c>
      <c r="P146" s="169">
        <f t="shared" si="184"/>
        <v>46080</v>
      </c>
      <c r="Q146" s="170">
        <f t="shared" si="3"/>
        <v>46101</v>
      </c>
      <c r="R146" s="180"/>
      <c r="S146" s="12"/>
      <c r="T146" s="12"/>
      <c r="U146" s="181"/>
      <c r="V146" s="172"/>
      <c r="W146" s="172">
        <f t="shared" si="5"/>
        <v>5</v>
      </c>
      <c r="X146" s="173">
        <f t="shared" si="6"/>
        <v>4</v>
      </c>
      <c r="Y146" s="172">
        <f t="shared" si="7"/>
        <v>21</v>
      </c>
      <c r="Z146" s="174">
        <f t="shared" si="8"/>
        <v>0.1666666667</v>
      </c>
      <c r="AA146" s="174">
        <f t="shared" si="9"/>
        <v>0.003703703704</v>
      </c>
      <c r="AB146" s="173" t="str">
        <f t="shared" si="10"/>
        <v>60,541666666666667</v>
      </c>
      <c r="AC146" s="175" t="str">
        <f t="shared" si="11"/>
        <v> 6243VMS01G  13:00-17:00  BĐ: 27/2/2026 KT: 20/3/2026</v>
      </c>
      <c r="AD146" s="175">
        <f t="shared" ref="AD146:AE146" si="188">P146</f>
        <v>46080</v>
      </c>
      <c r="AE146" s="175">
        <f t="shared" si="188"/>
        <v>46101</v>
      </c>
      <c r="AF146" s="182"/>
      <c r="AG146" s="182"/>
    </row>
    <row r="147" ht="18.75" customHeight="1">
      <c r="A147" s="177"/>
      <c r="B147" s="177"/>
      <c r="C147" s="178" t="s">
        <v>198</v>
      </c>
      <c r="D147" s="178" t="s">
        <v>1193</v>
      </c>
      <c r="E147" s="178">
        <v>2024.0</v>
      </c>
      <c r="F147" s="178" t="s">
        <v>1206</v>
      </c>
      <c r="G147" s="12"/>
      <c r="H147" s="178">
        <v>8.0</v>
      </c>
      <c r="I147" s="181"/>
      <c r="J147" s="93">
        <v>20.0</v>
      </c>
      <c r="K147" s="194" t="s">
        <v>1262</v>
      </c>
      <c r="L147" s="191">
        <v>0.5416666666666666</v>
      </c>
      <c r="M147" s="192">
        <v>0.7083333333333334</v>
      </c>
      <c r="N147" s="19"/>
      <c r="O147" s="178" t="s">
        <v>1261</v>
      </c>
      <c r="P147" s="169">
        <f t="shared" si="184"/>
        <v>46080</v>
      </c>
      <c r="Q147" s="170">
        <f t="shared" si="3"/>
        <v>46101</v>
      </c>
      <c r="R147" s="180"/>
      <c r="S147" s="12"/>
      <c r="T147" s="19"/>
      <c r="U147" s="181"/>
      <c r="V147" s="172"/>
      <c r="W147" s="172">
        <f t="shared" si="5"/>
        <v>5</v>
      </c>
      <c r="X147" s="173">
        <f t="shared" si="6"/>
        <v>4</v>
      </c>
      <c r="Y147" s="172">
        <f t="shared" si="7"/>
        <v>21</v>
      </c>
      <c r="Z147" s="174">
        <f t="shared" si="8"/>
        <v>0.1666666667</v>
      </c>
      <c r="AA147" s="174">
        <f t="shared" si="9"/>
        <v>0.003703703704</v>
      </c>
      <c r="AB147" s="173" t="str">
        <f t="shared" si="10"/>
        <v>60,541666666666667</v>
      </c>
      <c r="AC147" s="175" t="str">
        <f t="shared" si="11"/>
        <v> 6243VMS02G  13:00-17:00  BĐ: 27/2/2026 KT: 20/3/2026</v>
      </c>
      <c r="AD147" s="175">
        <f t="shared" ref="AD147:AE147" si="189">P147</f>
        <v>46080</v>
      </c>
      <c r="AE147" s="175">
        <f t="shared" si="189"/>
        <v>46101</v>
      </c>
      <c r="AF147" s="182"/>
      <c r="AG147" s="182"/>
    </row>
    <row r="148" ht="18.75" customHeight="1">
      <c r="A148" s="184"/>
      <c r="B148" s="184"/>
      <c r="C148" s="164" t="s">
        <v>1249</v>
      </c>
      <c r="D148" s="165" t="s">
        <v>894</v>
      </c>
      <c r="E148" s="165">
        <v>2025.0</v>
      </c>
      <c r="F148" s="165" t="s">
        <v>931</v>
      </c>
      <c r="G148" s="165" t="s">
        <v>936</v>
      </c>
      <c r="H148" s="99">
        <v>22.0</v>
      </c>
      <c r="I148" s="99"/>
      <c r="J148" s="99">
        <v>25.0</v>
      </c>
      <c r="K148" s="185" t="s">
        <v>1266</v>
      </c>
      <c r="L148" s="191">
        <v>0.3229166666666667</v>
      </c>
      <c r="M148" s="192">
        <v>0.4895833333333333</v>
      </c>
      <c r="N148" s="165" t="s">
        <v>1251</v>
      </c>
      <c r="O148" s="164" t="s">
        <v>1252</v>
      </c>
      <c r="P148" s="169">
        <f t="shared" ref="P148:P149" si="191">"05/01/2026"+(K148-2)</f>
        <v>46029</v>
      </c>
      <c r="Q148" s="170">
        <f t="shared" si="3"/>
        <v>46057</v>
      </c>
      <c r="R148" s="181"/>
      <c r="S148" s="165" t="s">
        <v>69</v>
      </c>
      <c r="T148" s="186"/>
      <c r="U148" s="99"/>
      <c r="V148" s="172" t="str">
        <f t="shared" ref="V148:V249" si="192">IF(OR(
    COUNTIFS($S$3:$S$2491, S148, $K$3:$K$2491, K148, $L$3:$L$2491, L148, $P$3:$P$2491, "&lt;="&amp;Q148, $Q$3:$Q$2491, "&gt;="&amp;P148) &gt; 1, 
    COUNTIFS($F$3:$F$2491, F148, $K$3:$K$2491, K148, $L$3:$L$2491, L148, $P$3:$P$2491, "&lt;="&amp;Q148, $Q$3:$Q$2491, "&gt;="&amp;P148) &gt; 1
), "Trùng lịch",
IF(
    COUNTIFS(
        $N$3:$N$2491, N148,
        $K$3:$K$2491, K148,
        $P$3:$P$2491, "&lt;="&amp;Q148,
        $Q$3:$Q$2491, "&gt;="&amp;P148,
        $L$3:$L$2491, "&lt;"&amp;M148,
        $M$3:$M$2491, "&gt;"&amp;L148
    ) &gt; 1, 
    "Trùng phòng", 
    " "
)
)
</f>
        <v> </v>
      </c>
      <c r="W148" s="172">
        <f t="shared" si="5"/>
        <v>5</v>
      </c>
      <c r="X148" s="173">
        <f t="shared" si="6"/>
        <v>5</v>
      </c>
      <c r="Y148" s="172">
        <f t="shared" si="7"/>
        <v>28</v>
      </c>
      <c r="Z148" s="174">
        <f t="shared" si="8"/>
        <v>0.1666666667</v>
      </c>
      <c r="AA148" s="174">
        <f t="shared" si="9"/>
        <v>0.003703703704</v>
      </c>
      <c r="AB148" s="173" t="str">
        <f t="shared" si="10"/>
        <v>40,322916666666667LAB 502</v>
      </c>
      <c r="AC148" s="175" t="str">
        <f t="shared" si="11"/>
        <v>Lập trình hướng đối tượng với C# 1 (*) 5252INT01 Nguyễn Minh Hiến 7:45-11:45  BĐ: 7/1/2026 KT: 4/2/2026</v>
      </c>
      <c r="AD148" s="175">
        <f t="shared" ref="AD148:AE148" si="190">P148</f>
        <v>46029</v>
      </c>
      <c r="AE148" s="175">
        <f t="shared" si="190"/>
        <v>46057</v>
      </c>
      <c r="AF148" s="187"/>
      <c r="AG148" s="187"/>
    </row>
    <row r="149" ht="18.75" customHeight="1">
      <c r="A149" s="184"/>
      <c r="B149" s="184"/>
      <c r="C149" s="164" t="s">
        <v>1249</v>
      </c>
      <c r="D149" s="165" t="s">
        <v>894</v>
      </c>
      <c r="E149" s="165">
        <v>2025.0</v>
      </c>
      <c r="F149" s="165" t="s">
        <v>940</v>
      </c>
      <c r="G149" s="12"/>
      <c r="H149" s="99">
        <v>4.0</v>
      </c>
      <c r="I149" s="99"/>
      <c r="J149" s="99">
        <v>25.0</v>
      </c>
      <c r="K149" s="185" t="s">
        <v>1266</v>
      </c>
      <c r="L149" s="191">
        <v>0.3229166666666667</v>
      </c>
      <c r="M149" s="192">
        <v>0.4895833333333333</v>
      </c>
      <c r="N149" s="19"/>
      <c r="O149" s="164" t="s">
        <v>1252</v>
      </c>
      <c r="P149" s="169">
        <f t="shared" si="191"/>
        <v>46029</v>
      </c>
      <c r="Q149" s="170">
        <f t="shared" si="3"/>
        <v>46057</v>
      </c>
      <c r="R149" s="181"/>
      <c r="S149" s="12"/>
      <c r="T149" s="12"/>
      <c r="U149" s="99"/>
      <c r="V149" s="172" t="str">
        <f t="shared" si="192"/>
        <v> </v>
      </c>
      <c r="W149" s="172">
        <f t="shared" si="5"/>
        <v>5</v>
      </c>
      <c r="X149" s="173">
        <f t="shared" si="6"/>
        <v>5</v>
      </c>
      <c r="Y149" s="172">
        <f t="shared" si="7"/>
        <v>28</v>
      </c>
      <c r="Z149" s="174">
        <f t="shared" si="8"/>
        <v>0.1666666667</v>
      </c>
      <c r="AA149" s="174">
        <f t="shared" si="9"/>
        <v>0.003703703704</v>
      </c>
      <c r="AB149" s="173" t="str">
        <f t="shared" si="10"/>
        <v>40,322916666666667</v>
      </c>
      <c r="AC149" s="175" t="str">
        <f t="shared" si="11"/>
        <v> 6252INT01  7:45-11:45  BĐ: 7/1/2026 KT: 4/2/2026</v>
      </c>
      <c r="AD149" s="175">
        <f t="shared" ref="AD149:AE149" si="193">P149</f>
        <v>46029</v>
      </c>
      <c r="AE149" s="175">
        <f t="shared" si="193"/>
        <v>46057</v>
      </c>
      <c r="AF149" s="187"/>
      <c r="AG149" s="187"/>
    </row>
    <row r="150" ht="18.75" customHeight="1">
      <c r="A150" s="184"/>
      <c r="B150" s="184"/>
      <c r="C150" s="164" t="s">
        <v>1249</v>
      </c>
      <c r="D150" s="165" t="s">
        <v>894</v>
      </c>
      <c r="E150" s="165">
        <v>2025.0</v>
      </c>
      <c r="F150" s="165" t="s">
        <v>931</v>
      </c>
      <c r="G150" s="12"/>
      <c r="H150" s="99">
        <v>22.0</v>
      </c>
      <c r="I150" s="99"/>
      <c r="J150" s="99">
        <v>35.0</v>
      </c>
      <c r="K150" s="185" t="s">
        <v>1266</v>
      </c>
      <c r="L150" s="191">
        <v>0.3229166666666667</v>
      </c>
      <c r="M150" s="192">
        <v>0.4895833333333333</v>
      </c>
      <c r="N150" s="165" t="s">
        <v>1251</v>
      </c>
      <c r="O150" s="164" t="s">
        <v>1252</v>
      </c>
      <c r="P150" s="169">
        <f t="shared" ref="P150:P151" si="195">"23/02/2026"+(K150-2)</f>
        <v>46078</v>
      </c>
      <c r="Q150" s="170">
        <f t="shared" si="3"/>
        <v>46120</v>
      </c>
      <c r="R150" s="181"/>
      <c r="S150" s="165" t="s">
        <v>69</v>
      </c>
      <c r="T150" s="12"/>
      <c r="U150" s="99"/>
      <c r="V150" s="172" t="str">
        <f t="shared" si="192"/>
        <v> </v>
      </c>
      <c r="W150" s="172">
        <f t="shared" si="5"/>
        <v>5</v>
      </c>
      <c r="X150" s="173">
        <f t="shared" si="6"/>
        <v>7</v>
      </c>
      <c r="Y150" s="172">
        <f t="shared" si="7"/>
        <v>42</v>
      </c>
      <c r="Z150" s="174">
        <f t="shared" si="8"/>
        <v>0.1666666667</v>
      </c>
      <c r="AA150" s="174">
        <f t="shared" si="9"/>
        <v>0.003703703704</v>
      </c>
      <c r="AB150" s="173" t="str">
        <f t="shared" si="10"/>
        <v>40,322916666666667LAB 502</v>
      </c>
      <c r="AC150" s="175" t="str">
        <f t="shared" si="11"/>
        <v> 5252INT01 Nguyễn Minh Hiến 7:45-11:45  BĐ: 25/2/2026 KT: 8/4/2026</v>
      </c>
      <c r="AD150" s="175">
        <f t="shared" ref="AD150:AE150" si="194">P150</f>
        <v>46078</v>
      </c>
      <c r="AE150" s="175">
        <f t="shared" si="194"/>
        <v>46120</v>
      </c>
      <c r="AF150" s="187"/>
      <c r="AG150" s="187"/>
    </row>
    <row r="151" ht="18.75" customHeight="1">
      <c r="A151" s="184"/>
      <c r="B151" s="184"/>
      <c r="C151" s="164" t="s">
        <v>1249</v>
      </c>
      <c r="D151" s="165" t="s">
        <v>894</v>
      </c>
      <c r="E151" s="165">
        <v>2025.0</v>
      </c>
      <c r="F151" s="165" t="s">
        <v>940</v>
      </c>
      <c r="G151" s="12"/>
      <c r="H151" s="99">
        <v>4.0</v>
      </c>
      <c r="I151" s="99"/>
      <c r="J151" s="99">
        <v>35.0</v>
      </c>
      <c r="K151" s="185" t="s">
        <v>1266</v>
      </c>
      <c r="L151" s="191">
        <v>0.3229166666666667</v>
      </c>
      <c r="M151" s="192">
        <v>0.4895833333333333</v>
      </c>
      <c r="N151" s="19"/>
      <c r="O151" s="164" t="s">
        <v>1252</v>
      </c>
      <c r="P151" s="169">
        <f t="shared" si="195"/>
        <v>46078</v>
      </c>
      <c r="Q151" s="170">
        <f t="shared" si="3"/>
        <v>46120</v>
      </c>
      <c r="R151" s="181"/>
      <c r="S151" s="12"/>
      <c r="T151" s="12"/>
      <c r="U151" s="99"/>
      <c r="V151" s="172" t="str">
        <f t="shared" si="192"/>
        <v> </v>
      </c>
      <c r="W151" s="172">
        <f t="shared" si="5"/>
        <v>5</v>
      </c>
      <c r="X151" s="173">
        <f t="shared" si="6"/>
        <v>7</v>
      </c>
      <c r="Y151" s="172">
        <f t="shared" si="7"/>
        <v>42</v>
      </c>
      <c r="Z151" s="174">
        <f t="shared" si="8"/>
        <v>0.1666666667</v>
      </c>
      <c r="AA151" s="174">
        <f t="shared" si="9"/>
        <v>0.003703703704</v>
      </c>
      <c r="AB151" s="173" t="str">
        <f t="shared" si="10"/>
        <v>40,322916666666667</v>
      </c>
      <c r="AC151" s="175" t="str">
        <f t="shared" si="11"/>
        <v> 6252INT01  7:45-11:45  BĐ: 25/2/2026 KT: 8/4/2026</v>
      </c>
      <c r="AD151" s="175">
        <f t="shared" ref="AD151:AE151" si="196">P151</f>
        <v>46078</v>
      </c>
      <c r="AE151" s="175">
        <f t="shared" si="196"/>
        <v>46120</v>
      </c>
      <c r="AF151" s="187"/>
      <c r="AG151" s="187"/>
    </row>
    <row r="152" ht="18.75" customHeight="1">
      <c r="A152" s="184"/>
      <c r="B152" s="184"/>
      <c r="C152" s="164" t="s">
        <v>1249</v>
      </c>
      <c r="D152" s="165" t="s">
        <v>894</v>
      </c>
      <c r="E152" s="165">
        <v>2025.0</v>
      </c>
      <c r="F152" s="165" t="s">
        <v>931</v>
      </c>
      <c r="G152" s="12"/>
      <c r="H152" s="99">
        <v>22.0</v>
      </c>
      <c r="I152" s="99"/>
      <c r="J152" s="99">
        <v>15.0</v>
      </c>
      <c r="K152" s="185" t="s">
        <v>1256</v>
      </c>
      <c r="L152" s="191"/>
      <c r="M152" s="192"/>
      <c r="N152" s="183" t="s">
        <v>1257</v>
      </c>
      <c r="O152" s="164" t="s">
        <v>1252</v>
      </c>
      <c r="P152" s="169" t="str">
        <f t="shared" ref="P152:P155" si="198">"05/01/2026"+(K152-2)</f>
        <v>#VALUE!</v>
      </c>
      <c r="Q152" s="170" t="str">
        <f t="shared" si="3"/>
        <v>#VALUE!</v>
      </c>
      <c r="R152" s="181"/>
      <c r="S152" s="165" t="s">
        <v>69</v>
      </c>
      <c r="T152" s="12"/>
      <c r="U152" s="99"/>
      <c r="V152" s="172" t="str">
        <f t="shared" si="192"/>
        <v> </v>
      </c>
      <c r="W152" s="172">
        <f t="shared" si="5"/>
        <v>0</v>
      </c>
      <c r="X152" s="173" t="str">
        <f t="shared" si="6"/>
        <v>#DIV/0!</v>
      </c>
      <c r="Y152" s="172" t="str">
        <f t="shared" si="7"/>
        <v>#DIV/0!</v>
      </c>
      <c r="Z152" s="174">
        <f t="shared" si="8"/>
        <v>0</v>
      </c>
      <c r="AA152" s="174">
        <f t="shared" si="9"/>
        <v>0</v>
      </c>
      <c r="AB152" s="173" t="str">
        <f t="shared" si="10"/>
        <v>CNTự học</v>
      </c>
      <c r="AC152" s="175" t="str">
        <f t="shared" si="11"/>
        <v> 5252INT01 Nguyễn Minh Hiến -  BĐ: Ngày lỗi KT: Ngày lỗi</v>
      </c>
      <c r="AD152" s="175" t="str">
        <f t="shared" ref="AD152:AE152" si="197">P152</f>
        <v>#VALUE!</v>
      </c>
      <c r="AE152" s="175" t="str">
        <f t="shared" si="197"/>
        <v>#VALUE!</v>
      </c>
      <c r="AF152" s="187"/>
      <c r="AG152" s="187"/>
    </row>
    <row r="153" ht="18.75" customHeight="1">
      <c r="A153" s="184"/>
      <c r="B153" s="184"/>
      <c r="C153" s="164" t="s">
        <v>1249</v>
      </c>
      <c r="D153" s="165" t="s">
        <v>894</v>
      </c>
      <c r="E153" s="165">
        <v>2025.0</v>
      </c>
      <c r="F153" s="165" t="s">
        <v>940</v>
      </c>
      <c r="G153" s="12"/>
      <c r="H153" s="99">
        <v>4.0</v>
      </c>
      <c r="I153" s="99"/>
      <c r="J153" s="99">
        <v>15.0</v>
      </c>
      <c r="K153" s="185" t="s">
        <v>1256</v>
      </c>
      <c r="L153" s="191"/>
      <c r="M153" s="192"/>
      <c r="N153" s="19"/>
      <c r="O153" s="164" t="s">
        <v>1252</v>
      </c>
      <c r="P153" s="169" t="str">
        <f t="shared" si="198"/>
        <v>#VALUE!</v>
      </c>
      <c r="Q153" s="170" t="str">
        <f t="shared" si="3"/>
        <v>#VALUE!</v>
      </c>
      <c r="R153" s="181"/>
      <c r="S153" s="12"/>
      <c r="T153" s="19"/>
      <c r="U153" s="99"/>
      <c r="V153" s="172" t="str">
        <f t="shared" si="192"/>
        <v> </v>
      </c>
      <c r="W153" s="172">
        <f t="shared" si="5"/>
        <v>0</v>
      </c>
      <c r="X153" s="173" t="str">
        <f t="shared" si="6"/>
        <v>#DIV/0!</v>
      </c>
      <c r="Y153" s="172" t="str">
        <f t="shared" si="7"/>
        <v>#DIV/0!</v>
      </c>
      <c r="Z153" s="174">
        <f t="shared" si="8"/>
        <v>0</v>
      </c>
      <c r="AA153" s="174">
        <f t="shared" si="9"/>
        <v>0</v>
      </c>
      <c r="AB153" s="173" t="str">
        <f t="shared" si="10"/>
        <v>CN</v>
      </c>
      <c r="AC153" s="175" t="str">
        <f t="shared" si="11"/>
        <v> 6252INT01  -  BĐ: Ngày lỗi KT: Ngày lỗi</v>
      </c>
      <c r="AD153" s="175" t="str">
        <f t="shared" ref="AD153:AE153" si="199">P153</f>
        <v>#VALUE!</v>
      </c>
      <c r="AE153" s="175" t="str">
        <f t="shared" si="199"/>
        <v>#VALUE!</v>
      </c>
      <c r="AF153" s="187"/>
      <c r="AG153" s="187"/>
    </row>
    <row r="154" ht="18.75" customHeight="1">
      <c r="A154" s="184"/>
      <c r="B154" s="184"/>
      <c r="C154" s="164" t="s">
        <v>1249</v>
      </c>
      <c r="D154" s="165" t="s">
        <v>894</v>
      </c>
      <c r="E154" s="165">
        <v>2025.0</v>
      </c>
      <c r="F154" s="165" t="s">
        <v>931</v>
      </c>
      <c r="G154" s="165" t="s">
        <v>938</v>
      </c>
      <c r="H154" s="99">
        <v>22.0</v>
      </c>
      <c r="I154" s="99"/>
      <c r="J154" s="99">
        <v>25.0</v>
      </c>
      <c r="K154" s="185" t="s">
        <v>1272</v>
      </c>
      <c r="L154" s="191">
        <v>0.3229166666666667</v>
      </c>
      <c r="M154" s="192">
        <v>0.4895833333333333</v>
      </c>
      <c r="N154" s="165" t="s">
        <v>1251</v>
      </c>
      <c r="O154" s="164" t="s">
        <v>1252</v>
      </c>
      <c r="P154" s="169">
        <f t="shared" si="198"/>
        <v>46030</v>
      </c>
      <c r="Q154" s="170">
        <f t="shared" si="3"/>
        <v>46058</v>
      </c>
      <c r="R154" s="181"/>
      <c r="S154" s="165" t="s">
        <v>523</v>
      </c>
      <c r="T154" s="186"/>
      <c r="U154" s="99"/>
      <c r="V154" s="172" t="str">
        <f t="shared" si="192"/>
        <v> </v>
      </c>
      <c r="W154" s="172">
        <f t="shared" si="5"/>
        <v>5</v>
      </c>
      <c r="X154" s="173">
        <f t="shared" si="6"/>
        <v>5</v>
      </c>
      <c r="Y154" s="172">
        <f t="shared" si="7"/>
        <v>28</v>
      </c>
      <c r="Z154" s="174">
        <f t="shared" si="8"/>
        <v>0.1666666667</v>
      </c>
      <c r="AA154" s="174">
        <f t="shared" si="9"/>
        <v>0.003703703704</v>
      </c>
      <c r="AB154" s="173" t="str">
        <f t="shared" si="10"/>
        <v>50,322916666666667LAB 502</v>
      </c>
      <c r="AC154" s="175" t="str">
        <f t="shared" si="11"/>
        <v>Cơ sở dữ liệu và hệ quản trị SQL Server 5252INT01 Trần Công Mua 7:45-11:45  BĐ: 8/1/2026 KT: 5/2/2026</v>
      </c>
      <c r="AD154" s="175">
        <f t="shared" ref="AD154:AE154" si="200">P154</f>
        <v>46030</v>
      </c>
      <c r="AE154" s="175">
        <f t="shared" si="200"/>
        <v>46058</v>
      </c>
      <c r="AF154" s="187"/>
      <c r="AG154" s="187"/>
    </row>
    <row r="155" ht="18.75" customHeight="1">
      <c r="A155" s="184"/>
      <c r="B155" s="184"/>
      <c r="C155" s="164" t="s">
        <v>1249</v>
      </c>
      <c r="D155" s="165" t="s">
        <v>894</v>
      </c>
      <c r="E155" s="165">
        <v>2025.0</v>
      </c>
      <c r="F155" s="165" t="s">
        <v>940</v>
      </c>
      <c r="G155" s="12"/>
      <c r="H155" s="99">
        <v>4.0</v>
      </c>
      <c r="I155" s="99"/>
      <c r="J155" s="99">
        <v>25.0</v>
      </c>
      <c r="K155" s="185" t="s">
        <v>1272</v>
      </c>
      <c r="L155" s="191">
        <v>0.3229166666666667</v>
      </c>
      <c r="M155" s="192">
        <v>0.4895833333333333</v>
      </c>
      <c r="N155" s="19"/>
      <c r="O155" s="164" t="s">
        <v>1252</v>
      </c>
      <c r="P155" s="169">
        <f t="shared" si="198"/>
        <v>46030</v>
      </c>
      <c r="Q155" s="170">
        <f t="shared" si="3"/>
        <v>46058</v>
      </c>
      <c r="R155" s="181"/>
      <c r="S155" s="12"/>
      <c r="T155" s="12"/>
      <c r="U155" s="99"/>
      <c r="V155" s="172" t="str">
        <f t="shared" si="192"/>
        <v> </v>
      </c>
      <c r="W155" s="172">
        <f t="shared" si="5"/>
        <v>5</v>
      </c>
      <c r="X155" s="173">
        <f t="shared" si="6"/>
        <v>5</v>
      </c>
      <c r="Y155" s="172">
        <f t="shared" si="7"/>
        <v>28</v>
      </c>
      <c r="Z155" s="174">
        <f t="shared" si="8"/>
        <v>0.1666666667</v>
      </c>
      <c r="AA155" s="174">
        <f t="shared" si="9"/>
        <v>0.003703703704</v>
      </c>
      <c r="AB155" s="173" t="str">
        <f t="shared" si="10"/>
        <v>50,322916666666667</v>
      </c>
      <c r="AC155" s="175" t="str">
        <f t="shared" si="11"/>
        <v> 6252INT01  7:45-11:45  BĐ: 8/1/2026 KT: 5/2/2026</v>
      </c>
      <c r="AD155" s="175">
        <f t="shared" ref="AD155:AE155" si="201">P155</f>
        <v>46030</v>
      </c>
      <c r="AE155" s="175">
        <f t="shared" si="201"/>
        <v>46058</v>
      </c>
      <c r="AF155" s="187"/>
      <c r="AG155" s="187"/>
    </row>
    <row r="156" ht="18.75" customHeight="1">
      <c r="A156" s="184"/>
      <c r="B156" s="184"/>
      <c r="C156" s="164" t="s">
        <v>1249</v>
      </c>
      <c r="D156" s="165" t="s">
        <v>894</v>
      </c>
      <c r="E156" s="165">
        <v>2025.0</v>
      </c>
      <c r="F156" s="165" t="s">
        <v>931</v>
      </c>
      <c r="G156" s="12"/>
      <c r="H156" s="99">
        <v>22.0</v>
      </c>
      <c r="I156" s="99"/>
      <c r="J156" s="99">
        <v>35.0</v>
      </c>
      <c r="K156" s="185" t="s">
        <v>1272</v>
      </c>
      <c r="L156" s="191">
        <v>0.3229166666666667</v>
      </c>
      <c r="M156" s="192">
        <v>0.4895833333333333</v>
      </c>
      <c r="N156" s="165" t="s">
        <v>1251</v>
      </c>
      <c r="O156" s="164" t="s">
        <v>1252</v>
      </c>
      <c r="P156" s="169">
        <f t="shared" ref="P156:P157" si="203">"23/02/2026"+(K156-2)</f>
        <v>46079</v>
      </c>
      <c r="Q156" s="170">
        <f t="shared" si="3"/>
        <v>46121</v>
      </c>
      <c r="R156" s="181"/>
      <c r="S156" s="165" t="s">
        <v>523</v>
      </c>
      <c r="T156" s="12"/>
      <c r="U156" s="99"/>
      <c r="V156" s="172" t="str">
        <f t="shared" si="192"/>
        <v> </v>
      </c>
      <c r="W156" s="172">
        <f t="shared" si="5"/>
        <v>5</v>
      </c>
      <c r="X156" s="173">
        <f t="shared" si="6"/>
        <v>7</v>
      </c>
      <c r="Y156" s="172">
        <f t="shared" si="7"/>
        <v>42</v>
      </c>
      <c r="Z156" s="174">
        <f t="shared" si="8"/>
        <v>0.1666666667</v>
      </c>
      <c r="AA156" s="174">
        <f t="shared" si="9"/>
        <v>0.003703703704</v>
      </c>
      <c r="AB156" s="173" t="str">
        <f t="shared" si="10"/>
        <v>50,322916666666667LAB 502</v>
      </c>
      <c r="AC156" s="175" t="str">
        <f t="shared" si="11"/>
        <v> 5252INT01 Trần Công Mua 7:45-11:45  BĐ: 26/2/2026 KT: 9/4/2026</v>
      </c>
      <c r="AD156" s="175">
        <f t="shared" ref="AD156:AE156" si="202">P156</f>
        <v>46079</v>
      </c>
      <c r="AE156" s="175">
        <f t="shared" si="202"/>
        <v>46121</v>
      </c>
      <c r="AF156" s="187"/>
      <c r="AG156" s="187"/>
    </row>
    <row r="157" ht="18.75" customHeight="1">
      <c r="A157" s="184"/>
      <c r="B157" s="184"/>
      <c r="C157" s="164" t="s">
        <v>1249</v>
      </c>
      <c r="D157" s="165" t="s">
        <v>894</v>
      </c>
      <c r="E157" s="165">
        <v>2025.0</v>
      </c>
      <c r="F157" s="165" t="s">
        <v>940</v>
      </c>
      <c r="G157" s="12"/>
      <c r="H157" s="99">
        <v>4.0</v>
      </c>
      <c r="I157" s="99"/>
      <c r="J157" s="99">
        <v>35.0</v>
      </c>
      <c r="K157" s="185" t="s">
        <v>1272</v>
      </c>
      <c r="L157" s="191">
        <v>0.3229166666666667</v>
      </c>
      <c r="M157" s="192">
        <v>0.4895833333333333</v>
      </c>
      <c r="N157" s="19"/>
      <c r="O157" s="164" t="s">
        <v>1252</v>
      </c>
      <c r="P157" s="169">
        <f t="shared" si="203"/>
        <v>46079</v>
      </c>
      <c r="Q157" s="170">
        <f t="shared" si="3"/>
        <v>46121</v>
      </c>
      <c r="R157" s="181"/>
      <c r="S157" s="12"/>
      <c r="T157" s="12"/>
      <c r="U157" s="99"/>
      <c r="V157" s="172" t="str">
        <f t="shared" si="192"/>
        <v> </v>
      </c>
      <c r="W157" s="172">
        <f t="shared" si="5"/>
        <v>5</v>
      </c>
      <c r="X157" s="173">
        <f t="shared" si="6"/>
        <v>7</v>
      </c>
      <c r="Y157" s="172">
        <f t="shared" si="7"/>
        <v>42</v>
      </c>
      <c r="Z157" s="174">
        <f t="shared" si="8"/>
        <v>0.1666666667</v>
      </c>
      <c r="AA157" s="174">
        <f t="shared" si="9"/>
        <v>0.003703703704</v>
      </c>
      <c r="AB157" s="173" t="str">
        <f t="shared" si="10"/>
        <v>50,322916666666667</v>
      </c>
      <c r="AC157" s="175" t="str">
        <f t="shared" si="11"/>
        <v> 6252INT01  7:45-11:45  BĐ: 26/2/2026 KT: 9/4/2026</v>
      </c>
      <c r="AD157" s="175">
        <f t="shared" ref="AD157:AE157" si="204">P157</f>
        <v>46079</v>
      </c>
      <c r="AE157" s="175">
        <f t="shared" si="204"/>
        <v>46121</v>
      </c>
      <c r="AF157" s="187"/>
      <c r="AG157" s="187"/>
    </row>
    <row r="158" ht="18.75" customHeight="1">
      <c r="A158" s="184"/>
      <c r="B158" s="184"/>
      <c r="C158" s="164" t="s">
        <v>1249</v>
      </c>
      <c r="D158" s="165" t="s">
        <v>894</v>
      </c>
      <c r="E158" s="165">
        <v>2025.0</v>
      </c>
      <c r="F158" s="165" t="s">
        <v>931</v>
      </c>
      <c r="G158" s="12"/>
      <c r="H158" s="99">
        <v>22.0</v>
      </c>
      <c r="I158" s="99"/>
      <c r="J158" s="99">
        <v>15.0</v>
      </c>
      <c r="K158" s="185" t="s">
        <v>1256</v>
      </c>
      <c r="L158" s="191"/>
      <c r="M158" s="192"/>
      <c r="N158" s="183" t="s">
        <v>1257</v>
      </c>
      <c r="O158" s="164" t="s">
        <v>1252</v>
      </c>
      <c r="P158" s="169" t="str">
        <f t="shared" ref="P158:P161" si="206">"05/01/2026"+(K158-2)</f>
        <v>#VALUE!</v>
      </c>
      <c r="Q158" s="170" t="str">
        <f t="shared" si="3"/>
        <v>#VALUE!</v>
      </c>
      <c r="R158" s="181"/>
      <c r="S158" s="165" t="s">
        <v>523</v>
      </c>
      <c r="T158" s="12"/>
      <c r="U158" s="99"/>
      <c r="V158" s="172" t="str">
        <f t="shared" si="192"/>
        <v> </v>
      </c>
      <c r="W158" s="172">
        <f t="shared" si="5"/>
        <v>0</v>
      </c>
      <c r="X158" s="173" t="str">
        <f t="shared" si="6"/>
        <v>#DIV/0!</v>
      </c>
      <c r="Y158" s="172" t="str">
        <f t="shared" si="7"/>
        <v>#DIV/0!</v>
      </c>
      <c r="Z158" s="174">
        <f t="shared" si="8"/>
        <v>0</v>
      </c>
      <c r="AA158" s="174">
        <f t="shared" si="9"/>
        <v>0</v>
      </c>
      <c r="AB158" s="173" t="str">
        <f t="shared" si="10"/>
        <v>CNTự học</v>
      </c>
      <c r="AC158" s="175" t="str">
        <f t="shared" si="11"/>
        <v> 5252INT01 Trần Công Mua -  BĐ: Ngày lỗi KT: Ngày lỗi</v>
      </c>
      <c r="AD158" s="175" t="str">
        <f t="shared" ref="AD158:AE158" si="205">P158</f>
        <v>#VALUE!</v>
      </c>
      <c r="AE158" s="175" t="str">
        <f t="shared" si="205"/>
        <v>#VALUE!</v>
      </c>
      <c r="AF158" s="187"/>
      <c r="AG158" s="187"/>
    </row>
    <row r="159" ht="18.75" customHeight="1">
      <c r="A159" s="184"/>
      <c r="B159" s="184"/>
      <c r="C159" s="164" t="s">
        <v>1249</v>
      </c>
      <c r="D159" s="165" t="s">
        <v>894</v>
      </c>
      <c r="E159" s="165">
        <v>2025.0</v>
      </c>
      <c r="F159" s="165" t="s">
        <v>940</v>
      </c>
      <c r="G159" s="12"/>
      <c r="H159" s="99">
        <v>4.0</v>
      </c>
      <c r="I159" s="99"/>
      <c r="J159" s="99">
        <v>15.0</v>
      </c>
      <c r="K159" s="185" t="s">
        <v>1256</v>
      </c>
      <c r="L159" s="191"/>
      <c r="M159" s="192"/>
      <c r="N159" s="19"/>
      <c r="O159" s="164" t="s">
        <v>1252</v>
      </c>
      <c r="P159" s="169" t="str">
        <f t="shared" si="206"/>
        <v>#VALUE!</v>
      </c>
      <c r="Q159" s="170" t="str">
        <f t="shared" si="3"/>
        <v>#VALUE!</v>
      </c>
      <c r="R159" s="181"/>
      <c r="S159" s="12"/>
      <c r="T159" s="19"/>
      <c r="U159" s="99"/>
      <c r="V159" s="172" t="str">
        <f t="shared" si="192"/>
        <v> </v>
      </c>
      <c r="W159" s="172">
        <f t="shared" si="5"/>
        <v>0</v>
      </c>
      <c r="X159" s="173" t="str">
        <f t="shared" si="6"/>
        <v>#DIV/0!</v>
      </c>
      <c r="Y159" s="172" t="str">
        <f t="shared" si="7"/>
        <v>#DIV/0!</v>
      </c>
      <c r="Z159" s="174">
        <f t="shared" si="8"/>
        <v>0</v>
      </c>
      <c r="AA159" s="174">
        <f t="shared" si="9"/>
        <v>0</v>
      </c>
      <c r="AB159" s="173" t="str">
        <f t="shared" si="10"/>
        <v>CN</v>
      </c>
      <c r="AC159" s="175" t="str">
        <f t="shared" si="11"/>
        <v> 6252INT01  -  BĐ: Ngày lỗi KT: Ngày lỗi</v>
      </c>
      <c r="AD159" s="175" t="str">
        <f t="shared" ref="AD159:AE159" si="207">P159</f>
        <v>#VALUE!</v>
      </c>
      <c r="AE159" s="175" t="str">
        <f t="shared" si="207"/>
        <v>#VALUE!</v>
      </c>
      <c r="AF159" s="187"/>
      <c r="AG159" s="187"/>
    </row>
    <row r="160" ht="18.75" customHeight="1">
      <c r="A160" s="184"/>
      <c r="B160" s="184"/>
      <c r="C160" s="164" t="s">
        <v>1249</v>
      </c>
      <c r="D160" s="165" t="s">
        <v>894</v>
      </c>
      <c r="E160" s="165">
        <v>2025.0</v>
      </c>
      <c r="F160" s="165" t="s">
        <v>939</v>
      </c>
      <c r="G160" s="165" t="s">
        <v>936</v>
      </c>
      <c r="H160" s="99">
        <v>13.0</v>
      </c>
      <c r="I160" s="99"/>
      <c r="J160" s="99">
        <v>25.0</v>
      </c>
      <c r="K160" s="185" t="s">
        <v>1272</v>
      </c>
      <c r="L160" s="191">
        <v>0.3229166666666667</v>
      </c>
      <c r="M160" s="192">
        <v>0.4895833333333333</v>
      </c>
      <c r="N160" s="165" t="s">
        <v>1265</v>
      </c>
      <c r="O160" s="164" t="s">
        <v>1261</v>
      </c>
      <c r="P160" s="169">
        <f t="shared" si="206"/>
        <v>46030</v>
      </c>
      <c r="Q160" s="170">
        <f t="shared" si="3"/>
        <v>46058</v>
      </c>
      <c r="R160" s="181"/>
      <c r="S160" s="165" t="s">
        <v>69</v>
      </c>
      <c r="T160" s="186"/>
      <c r="U160" s="99"/>
      <c r="V160" s="172" t="str">
        <f t="shared" si="192"/>
        <v> </v>
      </c>
      <c r="W160" s="172">
        <f t="shared" si="5"/>
        <v>5</v>
      </c>
      <c r="X160" s="173">
        <f t="shared" si="6"/>
        <v>5</v>
      </c>
      <c r="Y160" s="172">
        <f t="shared" si="7"/>
        <v>28</v>
      </c>
      <c r="Z160" s="174">
        <f t="shared" si="8"/>
        <v>0.1666666667</v>
      </c>
      <c r="AA160" s="174">
        <f t="shared" si="9"/>
        <v>0.003703703704</v>
      </c>
      <c r="AB160" s="173" t="str">
        <f t="shared" si="10"/>
        <v>50,322916666666667G_Lab101</v>
      </c>
      <c r="AC160" s="175" t="str">
        <f t="shared" si="11"/>
        <v>Lập trình hướng đối tượng với C# 1 (*) 5252INT01G Nguyễn Minh Hiến 7:45-11:45  BĐ: 8/1/2026 KT: 5/2/2026</v>
      </c>
      <c r="AD160" s="175">
        <f t="shared" ref="AD160:AE160" si="208">P160</f>
        <v>46030</v>
      </c>
      <c r="AE160" s="175">
        <f t="shared" si="208"/>
        <v>46058</v>
      </c>
      <c r="AF160" s="187"/>
      <c r="AG160" s="187"/>
    </row>
    <row r="161" ht="18.75" customHeight="1">
      <c r="A161" s="184"/>
      <c r="B161" s="184"/>
      <c r="C161" s="164" t="s">
        <v>1249</v>
      </c>
      <c r="D161" s="165" t="s">
        <v>894</v>
      </c>
      <c r="E161" s="165">
        <v>2025.0</v>
      </c>
      <c r="F161" s="165" t="s">
        <v>943</v>
      </c>
      <c r="G161" s="12"/>
      <c r="H161" s="99">
        <v>6.0</v>
      </c>
      <c r="I161" s="99"/>
      <c r="J161" s="99">
        <v>25.0</v>
      </c>
      <c r="K161" s="185" t="s">
        <v>1272</v>
      </c>
      <c r="L161" s="191">
        <v>0.3229166666666667</v>
      </c>
      <c r="M161" s="192">
        <v>0.4895833333333333</v>
      </c>
      <c r="N161" s="19"/>
      <c r="O161" s="164" t="s">
        <v>1261</v>
      </c>
      <c r="P161" s="169">
        <f t="shared" si="206"/>
        <v>46030</v>
      </c>
      <c r="Q161" s="170">
        <f t="shared" si="3"/>
        <v>46058</v>
      </c>
      <c r="R161" s="181"/>
      <c r="S161" s="12"/>
      <c r="T161" s="12"/>
      <c r="U161" s="99"/>
      <c r="V161" s="172" t="str">
        <f t="shared" si="192"/>
        <v> </v>
      </c>
      <c r="W161" s="172">
        <f t="shared" si="5"/>
        <v>5</v>
      </c>
      <c r="X161" s="173">
        <f t="shared" si="6"/>
        <v>5</v>
      </c>
      <c r="Y161" s="172">
        <f t="shared" si="7"/>
        <v>28</v>
      </c>
      <c r="Z161" s="174">
        <f t="shared" si="8"/>
        <v>0.1666666667</v>
      </c>
      <c r="AA161" s="174">
        <f t="shared" si="9"/>
        <v>0.003703703704</v>
      </c>
      <c r="AB161" s="173" t="str">
        <f t="shared" si="10"/>
        <v>50,322916666666667</v>
      </c>
      <c r="AC161" s="175" t="str">
        <f t="shared" si="11"/>
        <v> 6252INT01G  7:45-11:45  BĐ: 8/1/2026 KT: 5/2/2026</v>
      </c>
      <c r="AD161" s="175">
        <f t="shared" ref="AD161:AE161" si="209">P161</f>
        <v>46030</v>
      </c>
      <c r="AE161" s="175">
        <f t="shared" si="209"/>
        <v>46058</v>
      </c>
      <c r="AF161" s="187"/>
      <c r="AG161" s="187"/>
    </row>
    <row r="162" ht="18.75" customHeight="1">
      <c r="A162" s="184"/>
      <c r="B162" s="184"/>
      <c r="C162" s="164" t="s">
        <v>1249</v>
      </c>
      <c r="D162" s="165" t="s">
        <v>894</v>
      </c>
      <c r="E162" s="165">
        <v>2025.0</v>
      </c>
      <c r="F162" s="165" t="s">
        <v>939</v>
      </c>
      <c r="G162" s="12"/>
      <c r="H162" s="99">
        <v>13.0</v>
      </c>
      <c r="I162" s="99"/>
      <c r="J162" s="99">
        <v>35.0</v>
      </c>
      <c r="K162" s="185" t="s">
        <v>1272</v>
      </c>
      <c r="L162" s="191">
        <v>0.3229166666666667</v>
      </c>
      <c r="M162" s="192">
        <v>0.4895833333333333</v>
      </c>
      <c r="N162" s="165" t="s">
        <v>1265</v>
      </c>
      <c r="O162" s="164" t="s">
        <v>1261</v>
      </c>
      <c r="P162" s="169">
        <f t="shared" ref="P162:P163" si="211">"23/02/2026"+(K162-2)</f>
        <v>46079</v>
      </c>
      <c r="Q162" s="170">
        <f t="shared" si="3"/>
        <v>46121</v>
      </c>
      <c r="R162" s="181"/>
      <c r="S162" s="165" t="s">
        <v>69</v>
      </c>
      <c r="T162" s="12"/>
      <c r="U162" s="99"/>
      <c r="V162" s="172" t="str">
        <f t="shared" si="192"/>
        <v> </v>
      </c>
      <c r="W162" s="172">
        <f t="shared" si="5"/>
        <v>5</v>
      </c>
      <c r="X162" s="173">
        <f t="shared" si="6"/>
        <v>7</v>
      </c>
      <c r="Y162" s="172">
        <f t="shared" si="7"/>
        <v>42</v>
      </c>
      <c r="Z162" s="174">
        <f t="shared" si="8"/>
        <v>0.1666666667</v>
      </c>
      <c r="AA162" s="174">
        <f t="shared" si="9"/>
        <v>0.003703703704</v>
      </c>
      <c r="AB162" s="173" t="str">
        <f t="shared" si="10"/>
        <v>50,322916666666667G_Lab101</v>
      </c>
      <c r="AC162" s="175" t="str">
        <f t="shared" si="11"/>
        <v> 5252INT01G Nguyễn Minh Hiến 7:45-11:45  BĐ: 26/2/2026 KT: 9/4/2026</v>
      </c>
      <c r="AD162" s="175">
        <f t="shared" ref="AD162:AE162" si="210">P162</f>
        <v>46079</v>
      </c>
      <c r="AE162" s="175">
        <f t="shared" si="210"/>
        <v>46121</v>
      </c>
      <c r="AF162" s="187"/>
      <c r="AG162" s="187"/>
    </row>
    <row r="163" ht="18.75" customHeight="1">
      <c r="A163" s="184"/>
      <c r="B163" s="184"/>
      <c r="C163" s="164" t="s">
        <v>1249</v>
      </c>
      <c r="D163" s="165" t="s">
        <v>894</v>
      </c>
      <c r="E163" s="165">
        <v>2025.0</v>
      </c>
      <c r="F163" s="165" t="s">
        <v>943</v>
      </c>
      <c r="G163" s="12"/>
      <c r="H163" s="99">
        <v>6.0</v>
      </c>
      <c r="I163" s="99"/>
      <c r="J163" s="99">
        <v>35.0</v>
      </c>
      <c r="K163" s="185" t="s">
        <v>1272</v>
      </c>
      <c r="L163" s="191">
        <v>0.3229166666666667</v>
      </c>
      <c r="M163" s="192">
        <v>0.4895833333333333</v>
      </c>
      <c r="N163" s="19"/>
      <c r="O163" s="164" t="s">
        <v>1261</v>
      </c>
      <c r="P163" s="169">
        <f t="shared" si="211"/>
        <v>46079</v>
      </c>
      <c r="Q163" s="170">
        <f t="shared" si="3"/>
        <v>46121</v>
      </c>
      <c r="R163" s="181"/>
      <c r="S163" s="12"/>
      <c r="T163" s="12"/>
      <c r="U163" s="99"/>
      <c r="V163" s="172" t="str">
        <f t="shared" si="192"/>
        <v> </v>
      </c>
      <c r="W163" s="172">
        <f t="shared" si="5"/>
        <v>5</v>
      </c>
      <c r="X163" s="173">
        <f t="shared" si="6"/>
        <v>7</v>
      </c>
      <c r="Y163" s="172">
        <f t="shared" si="7"/>
        <v>42</v>
      </c>
      <c r="Z163" s="174">
        <f t="shared" si="8"/>
        <v>0.1666666667</v>
      </c>
      <c r="AA163" s="174">
        <f t="shared" si="9"/>
        <v>0.003703703704</v>
      </c>
      <c r="AB163" s="173" t="str">
        <f t="shared" si="10"/>
        <v>50,322916666666667</v>
      </c>
      <c r="AC163" s="175" t="str">
        <f t="shared" si="11"/>
        <v> 6252INT01G  7:45-11:45  BĐ: 26/2/2026 KT: 9/4/2026</v>
      </c>
      <c r="AD163" s="175">
        <f t="shared" ref="AD163:AE163" si="212">P163</f>
        <v>46079</v>
      </c>
      <c r="AE163" s="175">
        <f t="shared" si="212"/>
        <v>46121</v>
      </c>
      <c r="AF163" s="187"/>
      <c r="AG163" s="187"/>
    </row>
    <row r="164" ht="18.75" customHeight="1">
      <c r="A164" s="184"/>
      <c r="B164" s="184"/>
      <c r="C164" s="164" t="s">
        <v>1249</v>
      </c>
      <c r="D164" s="165" t="s">
        <v>894</v>
      </c>
      <c r="E164" s="165">
        <v>2025.0</v>
      </c>
      <c r="F164" s="165" t="s">
        <v>939</v>
      </c>
      <c r="G164" s="12"/>
      <c r="H164" s="99">
        <v>13.0</v>
      </c>
      <c r="I164" s="99"/>
      <c r="J164" s="99">
        <v>15.0</v>
      </c>
      <c r="K164" s="185" t="s">
        <v>1256</v>
      </c>
      <c r="L164" s="191"/>
      <c r="M164" s="192"/>
      <c r="N164" s="183" t="s">
        <v>1257</v>
      </c>
      <c r="O164" s="164" t="s">
        <v>1261</v>
      </c>
      <c r="P164" s="169" t="str">
        <f t="shared" ref="P164:P167" si="214">"05/01/2026"+(K164-2)</f>
        <v>#VALUE!</v>
      </c>
      <c r="Q164" s="170" t="str">
        <f t="shared" si="3"/>
        <v>#VALUE!</v>
      </c>
      <c r="R164" s="181"/>
      <c r="S164" s="165" t="s">
        <v>69</v>
      </c>
      <c r="T164" s="12"/>
      <c r="U164" s="99"/>
      <c r="V164" s="172" t="str">
        <f t="shared" si="192"/>
        <v> </v>
      </c>
      <c r="W164" s="172">
        <f t="shared" si="5"/>
        <v>0</v>
      </c>
      <c r="X164" s="173" t="str">
        <f t="shared" si="6"/>
        <v>#DIV/0!</v>
      </c>
      <c r="Y164" s="172" t="str">
        <f t="shared" si="7"/>
        <v>#DIV/0!</v>
      </c>
      <c r="Z164" s="174">
        <f t="shared" si="8"/>
        <v>0</v>
      </c>
      <c r="AA164" s="174">
        <f t="shared" si="9"/>
        <v>0</v>
      </c>
      <c r="AB164" s="173" t="str">
        <f t="shared" si="10"/>
        <v>CNTự học</v>
      </c>
      <c r="AC164" s="175" t="str">
        <f t="shared" si="11"/>
        <v> 5252INT01G Nguyễn Minh Hiến -  BĐ: Ngày lỗi KT: Ngày lỗi</v>
      </c>
      <c r="AD164" s="175" t="str">
        <f t="shared" ref="AD164:AE164" si="213">P164</f>
        <v>#VALUE!</v>
      </c>
      <c r="AE164" s="175" t="str">
        <f t="shared" si="213"/>
        <v>#VALUE!</v>
      </c>
      <c r="AF164" s="187"/>
      <c r="AG164" s="187"/>
    </row>
    <row r="165" ht="18.75" customHeight="1">
      <c r="A165" s="184"/>
      <c r="B165" s="184"/>
      <c r="C165" s="164" t="s">
        <v>1249</v>
      </c>
      <c r="D165" s="165" t="s">
        <v>894</v>
      </c>
      <c r="E165" s="165">
        <v>2025.0</v>
      </c>
      <c r="F165" s="165" t="s">
        <v>943</v>
      </c>
      <c r="G165" s="12"/>
      <c r="H165" s="99">
        <v>6.0</v>
      </c>
      <c r="I165" s="99"/>
      <c r="J165" s="99">
        <v>15.0</v>
      </c>
      <c r="K165" s="185" t="s">
        <v>1256</v>
      </c>
      <c r="L165" s="191"/>
      <c r="M165" s="192"/>
      <c r="N165" s="19"/>
      <c r="O165" s="164" t="s">
        <v>1261</v>
      </c>
      <c r="P165" s="169" t="str">
        <f t="shared" si="214"/>
        <v>#VALUE!</v>
      </c>
      <c r="Q165" s="170" t="str">
        <f t="shared" si="3"/>
        <v>#VALUE!</v>
      </c>
      <c r="R165" s="181"/>
      <c r="S165" s="12"/>
      <c r="T165" s="19"/>
      <c r="U165" s="99"/>
      <c r="V165" s="172" t="str">
        <f t="shared" si="192"/>
        <v> </v>
      </c>
      <c r="W165" s="172">
        <f t="shared" si="5"/>
        <v>0</v>
      </c>
      <c r="X165" s="173" t="str">
        <f t="shared" si="6"/>
        <v>#DIV/0!</v>
      </c>
      <c r="Y165" s="172" t="str">
        <f t="shared" si="7"/>
        <v>#DIV/0!</v>
      </c>
      <c r="Z165" s="174">
        <f t="shared" si="8"/>
        <v>0</v>
      </c>
      <c r="AA165" s="174">
        <f t="shared" si="9"/>
        <v>0</v>
      </c>
      <c r="AB165" s="173" t="str">
        <f t="shared" si="10"/>
        <v>CN</v>
      </c>
      <c r="AC165" s="175" t="str">
        <f t="shared" si="11"/>
        <v> 6252INT01G  -  BĐ: Ngày lỗi KT: Ngày lỗi</v>
      </c>
      <c r="AD165" s="175" t="str">
        <f t="shared" ref="AD165:AE165" si="215">P165</f>
        <v>#VALUE!</v>
      </c>
      <c r="AE165" s="175" t="str">
        <f t="shared" si="215"/>
        <v>#VALUE!</v>
      </c>
      <c r="AF165" s="187"/>
      <c r="AG165" s="187"/>
    </row>
    <row r="166" ht="18.75" customHeight="1">
      <c r="A166" s="184"/>
      <c r="B166" s="184"/>
      <c r="C166" s="164" t="s">
        <v>1249</v>
      </c>
      <c r="D166" s="165" t="s">
        <v>894</v>
      </c>
      <c r="E166" s="165">
        <v>2025.0</v>
      </c>
      <c r="F166" s="165" t="s">
        <v>939</v>
      </c>
      <c r="G166" s="165" t="s">
        <v>938</v>
      </c>
      <c r="H166" s="99">
        <v>13.0</v>
      </c>
      <c r="I166" s="99"/>
      <c r="J166" s="99">
        <v>25.0</v>
      </c>
      <c r="K166" s="185" t="s">
        <v>1250</v>
      </c>
      <c r="L166" s="191">
        <v>0.3229166666666667</v>
      </c>
      <c r="M166" s="192">
        <v>0.4895833333333333</v>
      </c>
      <c r="N166" s="165" t="s">
        <v>1265</v>
      </c>
      <c r="O166" s="164" t="s">
        <v>1261</v>
      </c>
      <c r="P166" s="169">
        <f t="shared" si="214"/>
        <v>46027</v>
      </c>
      <c r="Q166" s="170">
        <f t="shared" si="3"/>
        <v>46055</v>
      </c>
      <c r="R166" s="181"/>
      <c r="S166" s="165" t="s">
        <v>523</v>
      </c>
      <c r="T166" s="186"/>
      <c r="U166" s="99"/>
      <c r="V166" s="172" t="str">
        <f t="shared" si="192"/>
        <v> </v>
      </c>
      <c r="W166" s="172">
        <f t="shared" si="5"/>
        <v>5</v>
      </c>
      <c r="X166" s="173">
        <f t="shared" si="6"/>
        <v>5</v>
      </c>
      <c r="Y166" s="172">
        <f t="shared" si="7"/>
        <v>28</v>
      </c>
      <c r="Z166" s="174">
        <f t="shared" si="8"/>
        <v>0.1666666667</v>
      </c>
      <c r="AA166" s="174">
        <f t="shared" si="9"/>
        <v>0.003703703704</v>
      </c>
      <c r="AB166" s="173" t="str">
        <f t="shared" si="10"/>
        <v>20,322916666666667G_Lab101</v>
      </c>
      <c r="AC166" s="175" t="str">
        <f t="shared" si="11"/>
        <v>Cơ sở dữ liệu và hệ quản trị SQL Server 5252INT01G Trần Công Mua 7:45-11:45  BĐ: 5/1/2026 KT: 2/2/2026</v>
      </c>
      <c r="AD166" s="175">
        <f t="shared" ref="AD166:AE166" si="216">P166</f>
        <v>46027</v>
      </c>
      <c r="AE166" s="175">
        <f t="shared" si="216"/>
        <v>46055</v>
      </c>
      <c r="AF166" s="187"/>
      <c r="AG166" s="187"/>
    </row>
    <row r="167" ht="18.75" customHeight="1">
      <c r="A167" s="184"/>
      <c r="B167" s="184"/>
      <c r="C167" s="164" t="s">
        <v>1249</v>
      </c>
      <c r="D167" s="165" t="s">
        <v>894</v>
      </c>
      <c r="E167" s="165">
        <v>2025.0</v>
      </c>
      <c r="F167" s="165" t="s">
        <v>943</v>
      </c>
      <c r="G167" s="12"/>
      <c r="H167" s="99">
        <v>6.0</v>
      </c>
      <c r="I167" s="99"/>
      <c r="J167" s="99">
        <v>25.0</v>
      </c>
      <c r="K167" s="185" t="s">
        <v>1250</v>
      </c>
      <c r="L167" s="191">
        <v>0.3229166666666667</v>
      </c>
      <c r="M167" s="192">
        <v>0.4895833333333333</v>
      </c>
      <c r="N167" s="19"/>
      <c r="O167" s="164" t="s">
        <v>1261</v>
      </c>
      <c r="P167" s="169">
        <f t="shared" si="214"/>
        <v>46027</v>
      </c>
      <c r="Q167" s="170">
        <f t="shared" si="3"/>
        <v>46055</v>
      </c>
      <c r="R167" s="181"/>
      <c r="S167" s="12"/>
      <c r="T167" s="12"/>
      <c r="U167" s="99"/>
      <c r="V167" s="172" t="str">
        <f t="shared" si="192"/>
        <v> </v>
      </c>
      <c r="W167" s="172">
        <f t="shared" si="5"/>
        <v>5</v>
      </c>
      <c r="X167" s="173">
        <f t="shared" si="6"/>
        <v>5</v>
      </c>
      <c r="Y167" s="172">
        <f t="shared" si="7"/>
        <v>28</v>
      </c>
      <c r="Z167" s="174">
        <f t="shared" si="8"/>
        <v>0.1666666667</v>
      </c>
      <c r="AA167" s="174">
        <f t="shared" si="9"/>
        <v>0.003703703704</v>
      </c>
      <c r="AB167" s="173" t="str">
        <f t="shared" si="10"/>
        <v>20,322916666666667</v>
      </c>
      <c r="AC167" s="175" t="str">
        <f t="shared" si="11"/>
        <v> 6252INT01G  7:45-11:45  BĐ: 5/1/2026 KT: 2/2/2026</v>
      </c>
      <c r="AD167" s="175">
        <f t="shared" ref="AD167:AE167" si="217">P167</f>
        <v>46027</v>
      </c>
      <c r="AE167" s="175">
        <f t="shared" si="217"/>
        <v>46055</v>
      </c>
      <c r="AF167" s="187"/>
      <c r="AG167" s="187"/>
    </row>
    <row r="168" ht="18.75" customHeight="1">
      <c r="A168" s="184"/>
      <c r="B168" s="184"/>
      <c r="C168" s="164" t="s">
        <v>1249</v>
      </c>
      <c r="D168" s="165" t="s">
        <v>894</v>
      </c>
      <c r="E168" s="165">
        <v>2025.0</v>
      </c>
      <c r="F168" s="165" t="s">
        <v>939</v>
      </c>
      <c r="G168" s="12"/>
      <c r="H168" s="99">
        <v>13.0</v>
      </c>
      <c r="I168" s="99"/>
      <c r="J168" s="99">
        <v>35.0</v>
      </c>
      <c r="K168" s="185" t="s">
        <v>1250</v>
      </c>
      <c r="L168" s="191">
        <v>0.3229166666666667</v>
      </c>
      <c r="M168" s="192">
        <v>0.4895833333333333</v>
      </c>
      <c r="N168" s="165" t="s">
        <v>1265</v>
      </c>
      <c r="O168" s="164" t="s">
        <v>1261</v>
      </c>
      <c r="P168" s="169">
        <f t="shared" ref="P168:P169" si="219">"23/02/2026"+(K168-2)</f>
        <v>46076</v>
      </c>
      <c r="Q168" s="170">
        <f t="shared" si="3"/>
        <v>46118</v>
      </c>
      <c r="R168" s="181"/>
      <c r="S168" s="165" t="s">
        <v>523</v>
      </c>
      <c r="T168" s="12"/>
      <c r="U168" s="99"/>
      <c r="V168" s="172" t="str">
        <f t="shared" si="192"/>
        <v> </v>
      </c>
      <c r="W168" s="172">
        <f t="shared" si="5"/>
        <v>5</v>
      </c>
      <c r="X168" s="173">
        <f t="shared" si="6"/>
        <v>7</v>
      </c>
      <c r="Y168" s="172">
        <f t="shared" si="7"/>
        <v>42</v>
      </c>
      <c r="Z168" s="174">
        <f t="shared" si="8"/>
        <v>0.1666666667</v>
      </c>
      <c r="AA168" s="174">
        <f t="shared" si="9"/>
        <v>0.003703703704</v>
      </c>
      <c r="AB168" s="173" t="str">
        <f t="shared" si="10"/>
        <v>20,322916666666667G_Lab101</v>
      </c>
      <c r="AC168" s="175" t="str">
        <f t="shared" si="11"/>
        <v> 5252INT01G Trần Công Mua 7:45-11:45  BĐ: 23/2/2026 KT: 6/4/2026</v>
      </c>
      <c r="AD168" s="175">
        <f t="shared" ref="AD168:AE168" si="218">P168</f>
        <v>46076</v>
      </c>
      <c r="AE168" s="175">
        <f t="shared" si="218"/>
        <v>46118</v>
      </c>
      <c r="AF168" s="187"/>
      <c r="AG168" s="187"/>
    </row>
    <row r="169" ht="18.75" customHeight="1">
      <c r="A169" s="184"/>
      <c r="B169" s="184"/>
      <c r="C169" s="164" t="s">
        <v>1249</v>
      </c>
      <c r="D169" s="165" t="s">
        <v>894</v>
      </c>
      <c r="E169" s="165">
        <v>2025.0</v>
      </c>
      <c r="F169" s="165" t="s">
        <v>943</v>
      </c>
      <c r="G169" s="12"/>
      <c r="H169" s="99">
        <v>6.0</v>
      </c>
      <c r="I169" s="99"/>
      <c r="J169" s="99">
        <v>35.0</v>
      </c>
      <c r="K169" s="185" t="s">
        <v>1250</v>
      </c>
      <c r="L169" s="191">
        <v>0.3229166666666667</v>
      </c>
      <c r="M169" s="192">
        <v>0.4895833333333333</v>
      </c>
      <c r="N169" s="19"/>
      <c r="O169" s="164" t="s">
        <v>1261</v>
      </c>
      <c r="P169" s="169">
        <f t="shared" si="219"/>
        <v>46076</v>
      </c>
      <c r="Q169" s="170">
        <f t="shared" si="3"/>
        <v>46118</v>
      </c>
      <c r="R169" s="181"/>
      <c r="S169" s="12"/>
      <c r="T169" s="12"/>
      <c r="U169" s="99"/>
      <c r="V169" s="172" t="str">
        <f t="shared" si="192"/>
        <v> </v>
      </c>
      <c r="W169" s="172">
        <f t="shared" si="5"/>
        <v>5</v>
      </c>
      <c r="X169" s="173">
        <f t="shared" si="6"/>
        <v>7</v>
      </c>
      <c r="Y169" s="172">
        <f t="shared" si="7"/>
        <v>42</v>
      </c>
      <c r="Z169" s="174">
        <f t="shared" si="8"/>
        <v>0.1666666667</v>
      </c>
      <c r="AA169" s="174">
        <f t="shared" si="9"/>
        <v>0.003703703704</v>
      </c>
      <c r="AB169" s="173" t="str">
        <f t="shared" si="10"/>
        <v>20,322916666666667</v>
      </c>
      <c r="AC169" s="175" t="str">
        <f t="shared" si="11"/>
        <v> 6252INT01G  7:45-11:45  BĐ: 23/2/2026 KT: 6/4/2026</v>
      </c>
      <c r="AD169" s="175">
        <f t="shared" ref="AD169:AE169" si="220">P169</f>
        <v>46076</v>
      </c>
      <c r="AE169" s="175">
        <f t="shared" si="220"/>
        <v>46118</v>
      </c>
      <c r="AF169" s="187"/>
      <c r="AG169" s="187"/>
    </row>
    <row r="170" ht="18.75" customHeight="1">
      <c r="A170" s="184"/>
      <c r="B170" s="184"/>
      <c r="C170" s="164" t="s">
        <v>1249</v>
      </c>
      <c r="D170" s="165" t="s">
        <v>894</v>
      </c>
      <c r="E170" s="165">
        <v>2025.0</v>
      </c>
      <c r="F170" s="165" t="s">
        <v>939</v>
      </c>
      <c r="G170" s="12"/>
      <c r="H170" s="99">
        <v>13.0</v>
      </c>
      <c r="I170" s="99"/>
      <c r="J170" s="99">
        <v>15.0</v>
      </c>
      <c r="K170" s="185" t="s">
        <v>1256</v>
      </c>
      <c r="L170" s="191"/>
      <c r="M170" s="192"/>
      <c r="N170" s="183" t="s">
        <v>1257</v>
      </c>
      <c r="O170" s="164" t="s">
        <v>1261</v>
      </c>
      <c r="P170" s="169" t="str">
        <f t="shared" ref="P170:P177" si="222">"05/01/2026"+(K170-2)</f>
        <v>#VALUE!</v>
      </c>
      <c r="Q170" s="170" t="str">
        <f t="shared" si="3"/>
        <v>#VALUE!</v>
      </c>
      <c r="R170" s="181"/>
      <c r="S170" s="165" t="s">
        <v>523</v>
      </c>
      <c r="T170" s="12"/>
      <c r="U170" s="99"/>
      <c r="V170" s="172" t="str">
        <f t="shared" si="192"/>
        <v> </v>
      </c>
      <c r="W170" s="172">
        <f t="shared" si="5"/>
        <v>0</v>
      </c>
      <c r="X170" s="173" t="str">
        <f t="shared" si="6"/>
        <v>#DIV/0!</v>
      </c>
      <c r="Y170" s="172" t="str">
        <f t="shared" si="7"/>
        <v>#DIV/0!</v>
      </c>
      <c r="Z170" s="174">
        <f t="shared" si="8"/>
        <v>0</v>
      </c>
      <c r="AA170" s="174">
        <f t="shared" si="9"/>
        <v>0</v>
      </c>
      <c r="AB170" s="173" t="str">
        <f t="shared" si="10"/>
        <v>CNTự học</v>
      </c>
      <c r="AC170" s="175" t="str">
        <f t="shared" si="11"/>
        <v> 5252INT01G Trần Công Mua -  BĐ: Ngày lỗi KT: Ngày lỗi</v>
      </c>
      <c r="AD170" s="175" t="str">
        <f t="shared" ref="AD170:AE170" si="221">P170</f>
        <v>#VALUE!</v>
      </c>
      <c r="AE170" s="175" t="str">
        <f t="shared" si="221"/>
        <v>#VALUE!</v>
      </c>
      <c r="AF170" s="187"/>
      <c r="AG170" s="187"/>
    </row>
    <row r="171" ht="18.75" customHeight="1">
      <c r="A171" s="184"/>
      <c r="B171" s="184"/>
      <c r="C171" s="164" t="s">
        <v>1249</v>
      </c>
      <c r="D171" s="165" t="s">
        <v>894</v>
      </c>
      <c r="E171" s="165">
        <v>2025.0</v>
      </c>
      <c r="F171" s="165" t="s">
        <v>943</v>
      </c>
      <c r="G171" s="12"/>
      <c r="H171" s="99">
        <v>6.0</v>
      </c>
      <c r="I171" s="99"/>
      <c r="J171" s="99">
        <v>15.0</v>
      </c>
      <c r="K171" s="185" t="s">
        <v>1256</v>
      </c>
      <c r="L171" s="191"/>
      <c r="M171" s="192"/>
      <c r="N171" s="19"/>
      <c r="O171" s="164" t="s">
        <v>1261</v>
      </c>
      <c r="P171" s="169" t="str">
        <f t="shared" si="222"/>
        <v>#VALUE!</v>
      </c>
      <c r="Q171" s="170" t="str">
        <f t="shared" si="3"/>
        <v>#VALUE!</v>
      </c>
      <c r="R171" s="181"/>
      <c r="S171" s="12"/>
      <c r="T171" s="19"/>
      <c r="U171" s="99"/>
      <c r="V171" s="172" t="str">
        <f t="shared" si="192"/>
        <v> </v>
      </c>
      <c r="W171" s="172">
        <f t="shared" si="5"/>
        <v>0</v>
      </c>
      <c r="X171" s="173" t="str">
        <f t="shared" si="6"/>
        <v>#DIV/0!</v>
      </c>
      <c r="Y171" s="172" t="str">
        <f t="shared" si="7"/>
        <v>#DIV/0!</v>
      </c>
      <c r="Z171" s="174">
        <f t="shared" si="8"/>
        <v>0</v>
      </c>
      <c r="AA171" s="174">
        <f t="shared" si="9"/>
        <v>0</v>
      </c>
      <c r="AB171" s="173" t="str">
        <f t="shared" si="10"/>
        <v>CN</v>
      </c>
      <c r="AC171" s="175" t="str">
        <f t="shared" si="11"/>
        <v> 6252INT01G  -  BĐ: Ngày lỗi KT: Ngày lỗi</v>
      </c>
      <c r="AD171" s="175" t="str">
        <f t="shared" ref="AD171:AE171" si="223">P171</f>
        <v>#VALUE!</v>
      </c>
      <c r="AE171" s="175" t="str">
        <f t="shared" si="223"/>
        <v>#VALUE!</v>
      </c>
      <c r="AF171" s="187"/>
      <c r="AG171" s="187"/>
    </row>
    <row r="172" ht="18.75" customHeight="1">
      <c r="A172" s="184"/>
      <c r="B172" s="184"/>
      <c r="C172" s="164" t="s">
        <v>1249</v>
      </c>
      <c r="D172" s="99" t="s">
        <v>944</v>
      </c>
      <c r="E172" s="99">
        <v>2024.0</v>
      </c>
      <c r="F172" s="164" t="s">
        <v>945</v>
      </c>
      <c r="G172" s="165" t="s">
        <v>947</v>
      </c>
      <c r="H172" s="99">
        <v>16.0</v>
      </c>
      <c r="I172" s="99"/>
      <c r="J172" s="99">
        <v>25.0</v>
      </c>
      <c r="K172" s="185" t="s">
        <v>1250</v>
      </c>
      <c r="L172" s="191">
        <v>0.3229166666666667</v>
      </c>
      <c r="M172" s="192">
        <v>0.4895833333333333</v>
      </c>
      <c r="N172" s="165" t="s">
        <v>1276</v>
      </c>
      <c r="O172" s="164" t="s">
        <v>1252</v>
      </c>
      <c r="P172" s="169">
        <f t="shared" si="222"/>
        <v>46027</v>
      </c>
      <c r="Q172" s="170">
        <f t="shared" si="3"/>
        <v>46055</v>
      </c>
      <c r="R172" s="181"/>
      <c r="S172" s="165" t="s">
        <v>870</v>
      </c>
      <c r="T172" s="186"/>
      <c r="U172" s="99"/>
      <c r="V172" s="172" t="str">
        <f t="shared" si="192"/>
        <v> </v>
      </c>
      <c r="W172" s="172">
        <f t="shared" si="5"/>
        <v>5</v>
      </c>
      <c r="X172" s="173">
        <f t="shared" si="6"/>
        <v>5</v>
      </c>
      <c r="Y172" s="172">
        <f t="shared" si="7"/>
        <v>28</v>
      </c>
      <c r="Z172" s="174">
        <f t="shared" si="8"/>
        <v>0.1666666667</v>
      </c>
      <c r="AA172" s="174">
        <f t="shared" si="9"/>
        <v>0.003703703704</v>
      </c>
      <c r="AB172" s="173" t="str">
        <f t="shared" si="10"/>
        <v>20,322916666666667Garage
Thanh Phong</v>
      </c>
      <c r="AC172" s="175" t="str">
        <f t="shared" si="11"/>
        <v>Thực hành điện ô tô 1 5243VOT01 Hồ Phi Long 7:45-11:45  BĐ: 5/1/2026 KT: 2/2/2026</v>
      </c>
      <c r="AD172" s="175">
        <f t="shared" ref="AD172:AE172" si="224">P172</f>
        <v>46027</v>
      </c>
      <c r="AE172" s="175">
        <f t="shared" si="224"/>
        <v>46055</v>
      </c>
      <c r="AF172" s="187"/>
      <c r="AG172" s="187"/>
    </row>
    <row r="173" ht="18.75" customHeight="1">
      <c r="A173" s="184"/>
      <c r="B173" s="184"/>
      <c r="C173" s="164" t="s">
        <v>1249</v>
      </c>
      <c r="D173" s="99" t="s">
        <v>944</v>
      </c>
      <c r="E173" s="99">
        <v>2024.0</v>
      </c>
      <c r="F173" s="164" t="s">
        <v>951</v>
      </c>
      <c r="G173" s="12"/>
      <c r="H173" s="99">
        <v>16.0</v>
      </c>
      <c r="I173" s="99"/>
      <c r="J173" s="99">
        <v>25.0</v>
      </c>
      <c r="K173" s="185" t="s">
        <v>1250</v>
      </c>
      <c r="L173" s="191">
        <v>0.3229166666666667</v>
      </c>
      <c r="M173" s="192">
        <v>0.4895833333333333</v>
      </c>
      <c r="N173" s="12"/>
      <c r="O173" s="164" t="s">
        <v>1252</v>
      </c>
      <c r="P173" s="169">
        <f t="shared" si="222"/>
        <v>46027</v>
      </c>
      <c r="Q173" s="170">
        <f t="shared" si="3"/>
        <v>46055</v>
      </c>
      <c r="R173" s="181"/>
      <c r="S173" s="12"/>
      <c r="T173" s="12"/>
      <c r="U173" s="99"/>
      <c r="V173" s="172" t="str">
        <f t="shared" si="192"/>
        <v> </v>
      </c>
      <c r="W173" s="172">
        <f t="shared" si="5"/>
        <v>5</v>
      </c>
      <c r="X173" s="173">
        <f t="shared" si="6"/>
        <v>5</v>
      </c>
      <c r="Y173" s="172">
        <f t="shared" si="7"/>
        <v>28</v>
      </c>
      <c r="Z173" s="174">
        <f t="shared" si="8"/>
        <v>0.1666666667</v>
      </c>
      <c r="AA173" s="174">
        <f t="shared" si="9"/>
        <v>0.003703703704</v>
      </c>
      <c r="AB173" s="173" t="str">
        <f t="shared" si="10"/>
        <v>20,322916666666667</v>
      </c>
      <c r="AC173" s="175" t="str">
        <f t="shared" si="11"/>
        <v> 6243VOT01  7:45-11:45  BĐ: 5/1/2026 KT: 2/2/2026</v>
      </c>
      <c r="AD173" s="175">
        <f t="shared" ref="AD173:AE173" si="225">P173</f>
        <v>46027</v>
      </c>
      <c r="AE173" s="175">
        <f t="shared" si="225"/>
        <v>46055</v>
      </c>
      <c r="AF173" s="187"/>
      <c r="AG173" s="187"/>
    </row>
    <row r="174" ht="18.75" customHeight="1">
      <c r="A174" s="184"/>
      <c r="B174" s="184"/>
      <c r="C174" s="164" t="s">
        <v>1249</v>
      </c>
      <c r="D174" s="99" t="s">
        <v>944</v>
      </c>
      <c r="E174" s="99">
        <v>2024.0</v>
      </c>
      <c r="F174" s="164" t="s">
        <v>957</v>
      </c>
      <c r="G174" s="12"/>
      <c r="H174" s="99">
        <v>6.0</v>
      </c>
      <c r="I174" s="99"/>
      <c r="J174" s="99">
        <v>25.0</v>
      </c>
      <c r="K174" s="185" t="s">
        <v>1250</v>
      </c>
      <c r="L174" s="191">
        <v>0.3229166666666667</v>
      </c>
      <c r="M174" s="192">
        <v>0.4895833333333333</v>
      </c>
      <c r="N174" s="19"/>
      <c r="O174" s="164" t="s">
        <v>1252</v>
      </c>
      <c r="P174" s="169">
        <f t="shared" si="222"/>
        <v>46027</v>
      </c>
      <c r="Q174" s="170">
        <f t="shared" si="3"/>
        <v>46055</v>
      </c>
      <c r="R174" s="181"/>
      <c r="S174" s="12"/>
      <c r="T174" s="12"/>
      <c r="U174" s="99"/>
      <c r="V174" s="172" t="str">
        <f t="shared" si="192"/>
        <v> </v>
      </c>
      <c r="W174" s="172">
        <f t="shared" si="5"/>
        <v>5</v>
      </c>
      <c r="X174" s="173">
        <f t="shared" si="6"/>
        <v>5</v>
      </c>
      <c r="Y174" s="172">
        <f t="shared" si="7"/>
        <v>28</v>
      </c>
      <c r="Z174" s="174">
        <f t="shared" si="8"/>
        <v>0.1666666667</v>
      </c>
      <c r="AA174" s="174">
        <f t="shared" si="9"/>
        <v>0.003703703704</v>
      </c>
      <c r="AB174" s="173" t="str">
        <f t="shared" si="10"/>
        <v>20,322916666666667</v>
      </c>
      <c r="AC174" s="175" t="str">
        <f t="shared" si="11"/>
        <v> 6243VOT01G  7:45-11:45  BĐ: 5/1/2026 KT: 2/2/2026</v>
      </c>
      <c r="AD174" s="175">
        <f t="shared" ref="AD174:AE174" si="226">P174</f>
        <v>46027</v>
      </c>
      <c r="AE174" s="175">
        <f t="shared" si="226"/>
        <v>46055</v>
      </c>
      <c r="AF174" s="187"/>
      <c r="AG174" s="187"/>
    </row>
    <row r="175" ht="18.75" customHeight="1">
      <c r="A175" s="184"/>
      <c r="B175" s="184"/>
      <c r="C175" s="164" t="s">
        <v>1249</v>
      </c>
      <c r="D175" s="99" t="s">
        <v>944</v>
      </c>
      <c r="E175" s="99">
        <v>2024.0</v>
      </c>
      <c r="F175" s="164" t="s">
        <v>945</v>
      </c>
      <c r="G175" s="12"/>
      <c r="H175" s="99">
        <v>16.0</v>
      </c>
      <c r="I175" s="99"/>
      <c r="J175" s="99">
        <v>25.0</v>
      </c>
      <c r="K175" s="185" t="s">
        <v>1266</v>
      </c>
      <c r="L175" s="191">
        <v>0.3229166666666667</v>
      </c>
      <c r="M175" s="192">
        <v>0.4895833333333333</v>
      </c>
      <c r="N175" s="165" t="s">
        <v>1276</v>
      </c>
      <c r="O175" s="164" t="s">
        <v>1252</v>
      </c>
      <c r="P175" s="169">
        <f t="shared" si="222"/>
        <v>46029</v>
      </c>
      <c r="Q175" s="170">
        <f t="shared" si="3"/>
        <v>46057</v>
      </c>
      <c r="R175" s="181"/>
      <c r="S175" s="165" t="s">
        <v>870</v>
      </c>
      <c r="T175" s="12"/>
      <c r="U175" s="99"/>
      <c r="V175" s="172" t="str">
        <f t="shared" si="192"/>
        <v> </v>
      </c>
      <c r="W175" s="172">
        <f t="shared" si="5"/>
        <v>5</v>
      </c>
      <c r="X175" s="173">
        <f t="shared" si="6"/>
        <v>5</v>
      </c>
      <c r="Y175" s="172">
        <f t="shared" si="7"/>
        <v>28</v>
      </c>
      <c r="Z175" s="174">
        <f t="shared" si="8"/>
        <v>0.1666666667</v>
      </c>
      <c r="AA175" s="174">
        <f t="shared" si="9"/>
        <v>0.003703703704</v>
      </c>
      <c r="AB175" s="173" t="str">
        <f t="shared" si="10"/>
        <v>40,322916666666667Garage
Thanh Phong</v>
      </c>
      <c r="AC175" s="175" t="str">
        <f t="shared" si="11"/>
        <v> 5243VOT01 Hồ Phi Long 7:45-11:45  BĐ: 7/1/2026 KT: 4/2/2026</v>
      </c>
      <c r="AD175" s="175">
        <f t="shared" ref="AD175:AE175" si="227">P175</f>
        <v>46029</v>
      </c>
      <c r="AE175" s="175">
        <f t="shared" si="227"/>
        <v>46057</v>
      </c>
      <c r="AF175" s="187"/>
      <c r="AG175" s="187"/>
    </row>
    <row r="176" ht="18.75" customHeight="1">
      <c r="A176" s="184"/>
      <c r="B176" s="184"/>
      <c r="C176" s="164" t="s">
        <v>1249</v>
      </c>
      <c r="D176" s="99" t="s">
        <v>944</v>
      </c>
      <c r="E176" s="99">
        <v>2024.0</v>
      </c>
      <c r="F176" s="164" t="s">
        <v>951</v>
      </c>
      <c r="G176" s="12"/>
      <c r="H176" s="99">
        <v>16.0</v>
      </c>
      <c r="I176" s="99"/>
      <c r="J176" s="99">
        <v>25.0</v>
      </c>
      <c r="K176" s="185" t="s">
        <v>1266</v>
      </c>
      <c r="L176" s="191">
        <v>0.3229166666666667</v>
      </c>
      <c r="M176" s="192">
        <v>0.4895833333333333</v>
      </c>
      <c r="N176" s="12"/>
      <c r="O176" s="164" t="s">
        <v>1252</v>
      </c>
      <c r="P176" s="169">
        <f t="shared" si="222"/>
        <v>46029</v>
      </c>
      <c r="Q176" s="170">
        <f t="shared" si="3"/>
        <v>46057</v>
      </c>
      <c r="R176" s="181"/>
      <c r="S176" s="12"/>
      <c r="T176" s="12"/>
      <c r="U176" s="99"/>
      <c r="V176" s="172" t="str">
        <f t="shared" si="192"/>
        <v> </v>
      </c>
      <c r="W176" s="172">
        <f t="shared" si="5"/>
        <v>5</v>
      </c>
      <c r="X176" s="173">
        <f t="shared" si="6"/>
        <v>5</v>
      </c>
      <c r="Y176" s="172">
        <f t="shared" si="7"/>
        <v>28</v>
      </c>
      <c r="Z176" s="174">
        <f t="shared" si="8"/>
        <v>0.1666666667</v>
      </c>
      <c r="AA176" s="174">
        <f t="shared" si="9"/>
        <v>0.003703703704</v>
      </c>
      <c r="AB176" s="173" t="str">
        <f t="shared" si="10"/>
        <v>40,322916666666667</v>
      </c>
      <c r="AC176" s="175" t="str">
        <f t="shared" si="11"/>
        <v> 6243VOT01  7:45-11:45  BĐ: 7/1/2026 KT: 4/2/2026</v>
      </c>
      <c r="AD176" s="175">
        <f t="shared" ref="AD176:AE176" si="228">P176</f>
        <v>46029</v>
      </c>
      <c r="AE176" s="175">
        <f t="shared" si="228"/>
        <v>46057</v>
      </c>
      <c r="AF176" s="187"/>
      <c r="AG176" s="187"/>
    </row>
    <row r="177" ht="18.75" customHeight="1">
      <c r="A177" s="184"/>
      <c r="B177" s="184"/>
      <c r="C177" s="164" t="s">
        <v>1249</v>
      </c>
      <c r="D177" s="99" t="s">
        <v>944</v>
      </c>
      <c r="E177" s="99">
        <v>2024.0</v>
      </c>
      <c r="F177" s="164" t="s">
        <v>957</v>
      </c>
      <c r="G177" s="12"/>
      <c r="H177" s="99">
        <v>6.0</v>
      </c>
      <c r="I177" s="99"/>
      <c r="J177" s="99">
        <v>25.0</v>
      </c>
      <c r="K177" s="185" t="s">
        <v>1266</v>
      </c>
      <c r="L177" s="191">
        <v>0.3229166666666667</v>
      </c>
      <c r="M177" s="192">
        <v>0.4895833333333333</v>
      </c>
      <c r="N177" s="19"/>
      <c r="O177" s="164" t="s">
        <v>1252</v>
      </c>
      <c r="P177" s="169">
        <f t="shared" si="222"/>
        <v>46029</v>
      </c>
      <c r="Q177" s="170">
        <f t="shared" si="3"/>
        <v>46057</v>
      </c>
      <c r="R177" s="181"/>
      <c r="S177" s="12"/>
      <c r="T177" s="12"/>
      <c r="U177" s="99"/>
      <c r="V177" s="172" t="str">
        <f t="shared" si="192"/>
        <v> </v>
      </c>
      <c r="W177" s="172">
        <f t="shared" si="5"/>
        <v>5</v>
      </c>
      <c r="X177" s="173">
        <f t="shared" si="6"/>
        <v>5</v>
      </c>
      <c r="Y177" s="172">
        <f t="shared" si="7"/>
        <v>28</v>
      </c>
      <c r="Z177" s="174">
        <f t="shared" si="8"/>
        <v>0.1666666667</v>
      </c>
      <c r="AA177" s="174">
        <f t="shared" si="9"/>
        <v>0.003703703704</v>
      </c>
      <c r="AB177" s="173" t="str">
        <f t="shared" si="10"/>
        <v>40,322916666666667</v>
      </c>
      <c r="AC177" s="175" t="str">
        <f t="shared" si="11"/>
        <v> 6243VOT01G  7:45-11:45  BĐ: 7/1/2026 KT: 4/2/2026</v>
      </c>
      <c r="AD177" s="175">
        <f t="shared" ref="AD177:AE177" si="229">P177</f>
        <v>46029</v>
      </c>
      <c r="AE177" s="175">
        <f t="shared" si="229"/>
        <v>46057</v>
      </c>
      <c r="AF177" s="187"/>
      <c r="AG177" s="187"/>
    </row>
    <row r="178" ht="18.75" customHeight="1">
      <c r="A178" s="184"/>
      <c r="B178" s="184"/>
      <c r="C178" s="164" t="s">
        <v>1249</v>
      </c>
      <c r="D178" s="99" t="s">
        <v>944</v>
      </c>
      <c r="E178" s="99">
        <v>2024.0</v>
      </c>
      <c r="F178" s="164" t="s">
        <v>945</v>
      </c>
      <c r="G178" s="12"/>
      <c r="H178" s="99">
        <v>16.0</v>
      </c>
      <c r="I178" s="99"/>
      <c r="J178" s="99">
        <v>20.0</v>
      </c>
      <c r="K178" s="185" t="s">
        <v>1250</v>
      </c>
      <c r="L178" s="191">
        <v>0.3229166666666667</v>
      </c>
      <c r="M178" s="192">
        <v>0.4895833333333333</v>
      </c>
      <c r="N178" s="165" t="s">
        <v>1276</v>
      </c>
      <c r="O178" s="164" t="s">
        <v>1252</v>
      </c>
      <c r="P178" s="169">
        <f t="shared" ref="P178:P183" si="231">"23/02/2026"+(K178-2)</f>
        <v>46076</v>
      </c>
      <c r="Q178" s="170">
        <f t="shared" si="3"/>
        <v>46097</v>
      </c>
      <c r="R178" s="181"/>
      <c r="S178" s="165" t="s">
        <v>870</v>
      </c>
      <c r="T178" s="12"/>
      <c r="U178" s="99"/>
      <c r="V178" s="172" t="str">
        <f t="shared" si="192"/>
        <v> </v>
      </c>
      <c r="W178" s="172">
        <f t="shared" si="5"/>
        <v>5</v>
      </c>
      <c r="X178" s="173">
        <f t="shared" si="6"/>
        <v>4</v>
      </c>
      <c r="Y178" s="172">
        <f t="shared" si="7"/>
        <v>21</v>
      </c>
      <c r="Z178" s="174">
        <f t="shared" si="8"/>
        <v>0.1666666667</v>
      </c>
      <c r="AA178" s="174">
        <f t="shared" si="9"/>
        <v>0.003703703704</v>
      </c>
      <c r="AB178" s="173" t="str">
        <f t="shared" si="10"/>
        <v>20,322916666666667Garage
Thanh Phong</v>
      </c>
      <c r="AC178" s="175" t="str">
        <f t="shared" si="11"/>
        <v> 5243VOT01 Hồ Phi Long 7:45-11:45  BĐ: 23/2/2026 KT: 16/3/2026</v>
      </c>
      <c r="AD178" s="175">
        <f t="shared" ref="AD178:AE178" si="230">P178</f>
        <v>46076</v>
      </c>
      <c r="AE178" s="175">
        <f t="shared" si="230"/>
        <v>46097</v>
      </c>
      <c r="AF178" s="187"/>
      <c r="AG178" s="187"/>
    </row>
    <row r="179" ht="18.75" customHeight="1">
      <c r="A179" s="184"/>
      <c r="B179" s="184"/>
      <c r="C179" s="164" t="s">
        <v>1249</v>
      </c>
      <c r="D179" s="99" t="s">
        <v>944</v>
      </c>
      <c r="E179" s="99">
        <v>2024.0</v>
      </c>
      <c r="F179" s="164" t="s">
        <v>951</v>
      </c>
      <c r="G179" s="12"/>
      <c r="H179" s="99">
        <v>16.0</v>
      </c>
      <c r="I179" s="99"/>
      <c r="J179" s="99">
        <v>20.0</v>
      </c>
      <c r="K179" s="185" t="s">
        <v>1250</v>
      </c>
      <c r="L179" s="191">
        <v>0.3229166666666667</v>
      </c>
      <c r="M179" s="192">
        <v>0.4895833333333333</v>
      </c>
      <c r="N179" s="12"/>
      <c r="O179" s="164" t="s">
        <v>1252</v>
      </c>
      <c r="P179" s="169">
        <f t="shared" si="231"/>
        <v>46076</v>
      </c>
      <c r="Q179" s="170">
        <f t="shared" si="3"/>
        <v>46097</v>
      </c>
      <c r="R179" s="181"/>
      <c r="S179" s="12"/>
      <c r="T179" s="12"/>
      <c r="U179" s="99"/>
      <c r="V179" s="172" t="str">
        <f t="shared" si="192"/>
        <v> </v>
      </c>
      <c r="W179" s="172">
        <f t="shared" si="5"/>
        <v>5</v>
      </c>
      <c r="X179" s="173">
        <f t="shared" si="6"/>
        <v>4</v>
      </c>
      <c r="Y179" s="172">
        <f t="shared" si="7"/>
        <v>21</v>
      </c>
      <c r="Z179" s="174">
        <f t="shared" si="8"/>
        <v>0.1666666667</v>
      </c>
      <c r="AA179" s="174">
        <f t="shared" si="9"/>
        <v>0.003703703704</v>
      </c>
      <c r="AB179" s="173" t="str">
        <f t="shared" si="10"/>
        <v>20,322916666666667</v>
      </c>
      <c r="AC179" s="175" t="str">
        <f t="shared" si="11"/>
        <v> 6243VOT01  7:45-11:45  BĐ: 23/2/2026 KT: 16/3/2026</v>
      </c>
      <c r="AD179" s="175">
        <f t="shared" ref="AD179:AE179" si="232">P179</f>
        <v>46076</v>
      </c>
      <c r="AE179" s="175">
        <f t="shared" si="232"/>
        <v>46097</v>
      </c>
      <c r="AF179" s="187"/>
      <c r="AG179" s="187"/>
    </row>
    <row r="180" ht="18.75" customHeight="1">
      <c r="A180" s="184"/>
      <c r="B180" s="184"/>
      <c r="C180" s="164" t="s">
        <v>1249</v>
      </c>
      <c r="D180" s="99" t="s">
        <v>944</v>
      </c>
      <c r="E180" s="99">
        <v>2024.0</v>
      </c>
      <c r="F180" s="164" t="s">
        <v>957</v>
      </c>
      <c r="G180" s="12"/>
      <c r="H180" s="99">
        <v>6.0</v>
      </c>
      <c r="I180" s="99"/>
      <c r="J180" s="99">
        <v>20.0</v>
      </c>
      <c r="K180" s="185" t="s">
        <v>1250</v>
      </c>
      <c r="L180" s="191">
        <v>0.3229166666666667</v>
      </c>
      <c r="M180" s="192">
        <v>0.4895833333333333</v>
      </c>
      <c r="N180" s="19"/>
      <c r="O180" s="164" t="s">
        <v>1252</v>
      </c>
      <c r="P180" s="169">
        <f t="shared" si="231"/>
        <v>46076</v>
      </c>
      <c r="Q180" s="170">
        <f t="shared" si="3"/>
        <v>46097</v>
      </c>
      <c r="R180" s="181"/>
      <c r="S180" s="12"/>
      <c r="T180" s="12"/>
      <c r="U180" s="99"/>
      <c r="V180" s="172" t="str">
        <f t="shared" si="192"/>
        <v> </v>
      </c>
      <c r="W180" s="172">
        <f t="shared" si="5"/>
        <v>5</v>
      </c>
      <c r="X180" s="173">
        <f t="shared" si="6"/>
        <v>4</v>
      </c>
      <c r="Y180" s="172">
        <f t="shared" si="7"/>
        <v>21</v>
      </c>
      <c r="Z180" s="174">
        <f t="shared" si="8"/>
        <v>0.1666666667</v>
      </c>
      <c r="AA180" s="174">
        <f t="shared" si="9"/>
        <v>0.003703703704</v>
      </c>
      <c r="AB180" s="173" t="str">
        <f t="shared" si="10"/>
        <v>20,322916666666667</v>
      </c>
      <c r="AC180" s="175" t="str">
        <f t="shared" si="11"/>
        <v> 6243VOT01G  7:45-11:45  BĐ: 23/2/2026 KT: 16/3/2026</v>
      </c>
      <c r="AD180" s="175">
        <f t="shared" ref="AD180:AE180" si="233">P180</f>
        <v>46076</v>
      </c>
      <c r="AE180" s="175">
        <f t="shared" si="233"/>
        <v>46097</v>
      </c>
      <c r="AF180" s="187"/>
      <c r="AG180" s="187"/>
    </row>
    <row r="181" ht="18.75" customHeight="1">
      <c r="A181" s="184"/>
      <c r="B181" s="184"/>
      <c r="C181" s="164" t="s">
        <v>1249</v>
      </c>
      <c r="D181" s="99" t="s">
        <v>944</v>
      </c>
      <c r="E181" s="99">
        <v>2024.0</v>
      </c>
      <c r="F181" s="164" t="s">
        <v>945</v>
      </c>
      <c r="G181" s="12"/>
      <c r="H181" s="99">
        <v>16.0</v>
      </c>
      <c r="I181" s="99"/>
      <c r="J181" s="99">
        <v>20.0</v>
      </c>
      <c r="K181" s="185" t="s">
        <v>1266</v>
      </c>
      <c r="L181" s="191">
        <v>0.3229166666666667</v>
      </c>
      <c r="M181" s="192">
        <v>0.4895833333333333</v>
      </c>
      <c r="N181" s="165" t="s">
        <v>1276</v>
      </c>
      <c r="O181" s="164" t="s">
        <v>1252</v>
      </c>
      <c r="P181" s="169">
        <f t="shared" si="231"/>
        <v>46078</v>
      </c>
      <c r="Q181" s="170">
        <f t="shared" si="3"/>
        <v>46099</v>
      </c>
      <c r="R181" s="181"/>
      <c r="S181" s="165" t="s">
        <v>870</v>
      </c>
      <c r="T181" s="12"/>
      <c r="U181" s="99"/>
      <c r="V181" s="172" t="str">
        <f t="shared" si="192"/>
        <v> </v>
      </c>
      <c r="W181" s="172">
        <f t="shared" si="5"/>
        <v>5</v>
      </c>
      <c r="X181" s="173">
        <f t="shared" si="6"/>
        <v>4</v>
      </c>
      <c r="Y181" s="172">
        <f t="shared" si="7"/>
        <v>21</v>
      </c>
      <c r="Z181" s="174">
        <f t="shared" si="8"/>
        <v>0.1666666667</v>
      </c>
      <c r="AA181" s="174">
        <f t="shared" si="9"/>
        <v>0.003703703704</v>
      </c>
      <c r="AB181" s="173" t="str">
        <f t="shared" si="10"/>
        <v>40,322916666666667Garage
Thanh Phong</v>
      </c>
      <c r="AC181" s="175" t="str">
        <f t="shared" si="11"/>
        <v> 5243VOT01 Hồ Phi Long 7:45-11:45  BĐ: 25/2/2026 KT: 18/3/2026</v>
      </c>
      <c r="AD181" s="175">
        <f t="shared" ref="AD181:AE181" si="234">P181</f>
        <v>46078</v>
      </c>
      <c r="AE181" s="175">
        <f t="shared" si="234"/>
        <v>46099</v>
      </c>
      <c r="AF181" s="187"/>
      <c r="AG181" s="187"/>
    </row>
    <row r="182" ht="18.75" customHeight="1">
      <c r="A182" s="184"/>
      <c r="B182" s="184"/>
      <c r="C182" s="164" t="s">
        <v>1249</v>
      </c>
      <c r="D182" s="99" t="s">
        <v>944</v>
      </c>
      <c r="E182" s="99">
        <v>2024.0</v>
      </c>
      <c r="F182" s="164" t="s">
        <v>951</v>
      </c>
      <c r="G182" s="12"/>
      <c r="H182" s="99">
        <v>16.0</v>
      </c>
      <c r="I182" s="99"/>
      <c r="J182" s="99">
        <v>20.0</v>
      </c>
      <c r="K182" s="185" t="s">
        <v>1266</v>
      </c>
      <c r="L182" s="191">
        <v>0.3229166666666667</v>
      </c>
      <c r="M182" s="192">
        <v>0.4895833333333333</v>
      </c>
      <c r="N182" s="12"/>
      <c r="O182" s="164" t="s">
        <v>1252</v>
      </c>
      <c r="P182" s="169">
        <f t="shared" si="231"/>
        <v>46078</v>
      </c>
      <c r="Q182" s="170">
        <f t="shared" si="3"/>
        <v>46099</v>
      </c>
      <c r="R182" s="181"/>
      <c r="S182" s="12"/>
      <c r="T182" s="12"/>
      <c r="U182" s="99"/>
      <c r="V182" s="172" t="str">
        <f t="shared" si="192"/>
        <v> </v>
      </c>
      <c r="W182" s="172">
        <f t="shared" si="5"/>
        <v>5</v>
      </c>
      <c r="X182" s="173">
        <f t="shared" si="6"/>
        <v>4</v>
      </c>
      <c r="Y182" s="172">
        <f t="shared" si="7"/>
        <v>21</v>
      </c>
      <c r="Z182" s="174">
        <f t="shared" si="8"/>
        <v>0.1666666667</v>
      </c>
      <c r="AA182" s="174">
        <f t="shared" si="9"/>
        <v>0.003703703704</v>
      </c>
      <c r="AB182" s="173" t="str">
        <f t="shared" si="10"/>
        <v>40,322916666666667</v>
      </c>
      <c r="AC182" s="175" t="str">
        <f t="shared" si="11"/>
        <v> 6243VOT01  7:45-11:45  BĐ: 25/2/2026 KT: 18/3/2026</v>
      </c>
      <c r="AD182" s="175">
        <f t="shared" ref="AD182:AE182" si="235">P182</f>
        <v>46078</v>
      </c>
      <c r="AE182" s="175">
        <f t="shared" si="235"/>
        <v>46099</v>
      </c>
      <c r="AF182" s="187"/>
      <c r="AG182" s="187"/>
    </row>
    <row r="183" ht="18.75" customHeight="1">
      <c r="A183" s="184"/>
      <c r="B183" s="184"/>
      <c r="C183" s="164" t="s">
        <v>1249</v>
      </c>
      <c r="D183" s="99" t="s">
        <v>944</v>
      </c>
      <c r="E183" s="99">
        <v>2024.0</v>
      </c>
      <c r="F183" s="164" t="s">
        <v>957</v>
      </c>
      <c r="G183" s="12"/>
      <c r="H183" s="99">
        <v>6.0</v>
      </c>
      <c r="I183" s="99"/>
      <c r="J183" s="99">
        <v>20.0</v>
      </c>
      <c r="K183" s="185" t="s">
        <v>1266</v>
      </c>
      <c r="L183" s="191">
        <v>0.3229166666666667</v>
      </c>
      <c r="M183" s="192">
        <v>0.4895833333333333</v>
      </c>
      <c r="N183" s="19"/>
      <c r="O183" s="164" t="s">
        <v>1252</v>
      </c>
      <c r="P183" s="169">
        <f t="shared" si="231"/>
        <v>46078</v>
      </c>
      <c r="Q183" s="170">
        <f t="shared" si="3"/>
        <v>46099</v>
      </c>
      <c r="R183" s="181"/>
      <c r="S183" s="12"/>
      <c r="T183" s="19"/>
      <c r="U183" s="99"/>
      <c r="V183" s="172" t="str">
        <f t="shared" si="192"/>
        <v> </v>
      </c>
      <c r="W183" s="172">
        <f t="shared" si="5"/>
        <v>5</v>
      </c>
      <c r="X183" s="173">
        <f t="shared" si="6"/>
        <v>4</v>
      </c>
      <c r="Y183" s="172">
        <f t="shared" si="7"/>
        <v>21</v>
      </c>
      <c r="Z183" s="174">
        <f t="shared" si="8"/>
        <v>0.1666666667</v>
      </c>
      <c r="AA183" s="174">
        <f t="shared" si="9"/>
        <v>0.003703703704</v>
      </c>
      <c r="AB183" s="173" t="str">
        <f t="shared" si="10"/>
        <v>40,322916666666667</v>
      </c>
      <c r="AC183" s="175" t="str">
        <f t="shared" si="11"/>
        <v> 6243VOT01G  7:45-11:45  BĐ: 25/2/2026 KT: 18/3/2026</v>
      </c>
      <c r="AD183" s="175">
        <f t="shared" ref="AD183:AE183" si="236">P183</f>
        <v>46078</v>
      </c>
      <c r="AE183" s="175">
        <f t="shared" si="236"/>
        <v>46099</v>
      </c>
      <c r="AF183" s="187"/>
      <c r="AG183" s="187"/>
    </row>
    <row r="184" ht="18.75" customHeight="1">
      <c r="A184" s="184"/>
      <c r="B184" s="184"/>
      <c r="C184" s="164" t="s">
        <v>1249</v>
      </c>
      <c r="D184" s="99" t="s">
        <v>944</v>
      </c>
      <c r="E184" s="99">
        <v>2024.0</v>
      </c>
      <c r="F184" s="164" t="s">
        <v>945</v>
      </c>
      <c r="G184" s="165" t="s">
        <v>949</v>
      </c>
      <c r="H184" s="99">
        <v>16.0</v>
      </c>
      <c r="I184" s="99"/>
      <c r="J184" s="99">
        <v>25.0</v>
      </c>
      <c r="K184" s="185" t="s">
        <v>1258</v>
      </c>
      <c r="L184" s="191">
        <v>0.3229166666666667</v>
      </c>
      <c r="M184" s="192">
        <v>0.4895833333333333</v>
      </c>
      <c r="N184" s="165" t="s">
        <v>1276</v>
      </c>
      <c r="O184" s="164" t="s">
        <v>1252</v>
      </c>
      <c r="P184" s="169">
        <f t="shared" ref="P184:P185" si="238">"05/01/2026"+(K184-2)</f>
        <v>46028</v>
      </c>
      <c r="Q184" s="170">
        <f t="shared" si="3"/>
        <v>46056</v>
      </c>
      <c r="R184" s="181"/>
      <c r="S184" s="165" t="s">
        <v>870</v>
      </c>
      <c r="T184" s="186"/>
      <c r="U184" s="99"/>
      <c r="V184" s="172" t="str">
        <f t="shared" si="192"/>
        <v> </v>
      </c>
      <c r="W184" s="172">
        <f t="shared" si="5"/>
        <v>5</v>
      </c>
      <c r="X184" s="173">
        <f t="shared" si="6"/>
        <v>5</v>
      </c>
      <c r="Y184" s="172">
        <f t="shared" si="7"/>
        <v>28</v>
      </c>
      <c r="Z184" s="174">
        <f t="shared" si="8"/>
        <v>0.1666666667</v>
      </c>
      <c r="AA184" s="174">
        <f t="shared" si="9"/>
        <v>0.003703703704</v>
      </c>
      <c r="AB184" s="173" t="str">
        <f t="shared" si="10"/>
        <v>30,322916666666667Garage
Thanh Phong</v>
      </c>
      <c r="AC184" s="175" t="str">
        <f t="shared" si="11"/>
        <v>Thực hành điện ô tô 2 5243VOT01 Hồ Phi Long 7:45-11:45  BĐ: 6/1/2026 KT: 3/2/2026</v>
      </c>
      <c r="AD184" s="175">
        <f t="shared" ref="AD184:AE184" si="237">P184</f>
        <v>46028</v>
      </c>
      <c r="AE184" s="175">
        <f t="shared" si="237"/>
        <v>46056</v>
      </c>
      <c r="AF184" s="187"/>
      <c r="AG184" s="187"/>
    </row>
    <row r="185" ht="18.75" customHeight="1">
      <c r="A185" s="184"/>
      <c r="B185" s="184"/>
      <c r="C185" s="164" t="s">
        <v>1249</v>
      </c>
      <c r="D185" s="99" t="s">
        <v>944</v>
      </c>
      <c r="E185" s="99">
        <v>2024.0</v>
      </c>
      <c r="F185" s="164" t="s">
        <v>945</v>
      </c>
      <c r="G185" s="12"/>
      <c r="H185" s="99">
        <v>16.0</v>
      </c>
      <c r="I185" s="99"/>
      <c r="J185" s="99">
        <v>25.0</v>
      </c>
      <c r="K185" s="185" t="s">
        <v>1262</v>
      </c>
      <c r="L185" s="191">
        <v>0.3229166666666667</v>
      </c>
      <c r="M185" s="192">
        <v>0.4895833333333333</v>
      </c>
      <c r="N185" s="12"/>
      <c r="O185" s="164" t="s">
        <v>1252</v>
      </c>
      <c r="P185" s="169">
        <f t="shared" si="238"/>
        <v>46031</v>
      </c>
      <c r="Q185" s="170">
        <f t="shared" si="3"/>
        <v>46059</v>
      </c>
      <c r="R185" s="181"/>
      <c r="S185" s="12"/>
      <c r="T185" s="12"/>
      <c r="U185" s="99"/>
      <c r="V185" s="172" t="str">
        <f t="shared" si="192"/>
        <v> </v>
      </c>
      <c r="W185" s="172">
        <f t="shared" si="5"/>
        <v>5</v>
      </c>
      <c r="X185" s="173">
        <f t="shared" si="6"/>
        <v>5</v>
      </c>
      <c r="Y185" s="172">
        <f t="shared" si="7"/>
        <v>28</v>
      </c>
      <c r="Z185" s="174">
        <f t="shared" si="8"/>
        <v>0.1666666667</v>
      </c>
      <c r="AA185" s="174">
        <f t="shared" si="9"/>
        <v>0.003703703704</v>
      </c>
      <c r="AB185" s="173" t="str">
        <f t="shared" si="10"/>
        <v>60,322916666666667</v>
      </c>
      <c r="AC185" s="175" t="str">
        <f t="shared" si="11"/>
        <v> 5243VOT01  7:45-11:45  BĐ: 9/1/2026 KT: 6/2/2026</v>
      </c>
      <c r="AD185" s="175">
        <f t="shared" ref="AD185:AE185" si="239">P185</f>
        <v>46031</v>
      </c>
      <c r="AE185" s="175">
        <f t="shared" si="239"/>
        <v>46059</v>
      </c>
      <c r="AF185" s="187"/>
      <c r="AG185" s="187"/>
    </row>
    <row r="186" ht="18.75" customHeight="1">
      <c r="A186" s="184"/>
      <c r="B186" s="184"/>
      <c r="C186" s="164" t="s">
        <v>1249</v>
      </c>
      <c r="D186" s="99" t="s">
        <v>944</v>
      </c>
      <c r="E186" s="99">
        <v>2024.0</v>
      </c>
      <c r="F186" s="164" t="s">
        <v>945</v>
      </c>
      <c r="G186" s="12"/>
      <c r="H186" s="99">
        <v>16.0</v>
      </c>
      <c r="I186" s="99"/>
      <c r="J186" s="99">
        <v>20.0</v>
      </c>
      <c r="K186" s="185" t="s">
        <v>1258</v>
      </c>
      <c r="L186" s="191">
        <v>0.3229166666666667</v>
      </c>
      <c r="M186" s="192">
        <v>0.4895833333333333</v>
      </c>
      <c r="N186" s="12"/>
      <c r="O186" s="164" t="s">
        <v>1252</v>
      </c>
      <c r="P186" s="169">
        <f t="shared" ref="P186:P187" si="241">"23/02/2026"+(K186-2)</f>
        <v>46077</v>
      </c>
      <c r="Q186" s="170">
        <f t="shared" si="3"/>
        <v>46098</v>
      </c>
      <c r="R186" s="181"/>
      <c r="S186" s="12"/>
      <c r="T186" s="12"/>
      <c r="U186" s="99"/>
      <c r="V186" s="172" t="str">
        <f t="shared" si="192"/>
        <v> </v>
      </c>
      <c r="W186" s="172">
        <f t="shared" si="5"/>
        <v>5</v>
      </c>
      <c r="X186" s="173">
        <f t="shared" si="6"/>
        <v>4</v>
      </c>
      <c r="Y186" s="172">
        <f t="shared" si="7"/>
        <v>21</v>
      </c>
      <c r="Z186" s="174">
        <f t="shared" si="8"/>
        <v>0.1666666667</v>
      </c>
      <c r="AA186" s="174">
        <f t="shared" si="9"/>
        <v>0.003703703704</v>
      </c>
      <c r="AB186" s="173" t="str">
        <f t="shared" si="10"/>
        <v>30,322916666666667</v>
      </c>
      <c r="AC186" s="175" t="str">
        <f t="shared" si="11"/>
        <v> 5243VOT01  7:45-11:45  BĐ: 24/2/2026 KT: 17/3/2026</v>
      </c>
      <c r="AD186" s="175">
        <f t="shared" ref="AD186:AE186" si="240">P186</f>
        <v>46077</v>
      </c>
      <c r="AE186" s="175">
        <f t="shared" si="240"/>
        <v>46098</v>
      </c>
      <c r="AF186" s="187"/>
      <c r="AG186" s="187"/>
    </row>
    <row r="187" ht="18.75" customHeight="1">
      <c r="A187" s="184"/>
      <c r="B187" s="184"/>
      <c r="C187" s="164" t="s">
        <v>1249</v>
      </c>
      <c r="D187" s="99" t="s">
        <v>944</v>
      </c>
      <c r="E187" s="99">
        <v>2024.0</v>
      </c>
      <c r="F187" s="164" t="s">
        <v>945</v>
      </c>
      <c r="G187" s="12"/>
      <c r="H187" s="99">
        <v>16.0</v>
      </c>
      <c r="I187" s="99"/>
      <c r="J187" s="99">
        <v>20.0</v>
      </c>
      <c r="K187" s="185" t="s">
        <v>1262</v>
      </c>
      <c r="L187" s="191">
        <v>0.3229166666666667</v>
      </c>
      <c r="M187" s="192">
        <v>0.4895833333333333</v>
      </c>
      <c r="N187" s="19"/>
      <c r="O187" s="164" t="s">
        <v>1252</v>
      </c>
      <c r="P187" s="169">
        <f t="shared" si="241"/>
        <v>46080</v>
      </c>
      <c r="Q187" s="170">
        <f t="shared" si="3"/>
        <v>46101</v>
      </c>
      <c r="R187" s="181"/>
      <c r="S187" s="19"/>
      <c r="T187" s="19"/>
      <c r="U187" s="99"/>
      <c r="V187" s="172" t="str">
        <f t="shared" si="192"/>
        <v> </v>
      </c>
      <c r="W187" s="172">
        <f t="shared" si="5"/>
        <v>5</v>
      </c>
      <c r="X187" s="173">
        <f t="shared" si="6"/>
        <v>4</v>
      </c>
      <c r="Y187" s="172">
        <f t="shared" si="7"/>
        <v>21</v>
      </c>
      <c r="Z187" s="174">
        <f t="shared" si="8"/>
        <v>0.1666666667</v>
      </c>
      <c r="AA187" s="174">
        <f t="shared" si="9"/>
        <v>0.003703703704</v>
      </c>
      <c r="AB187" s="173" t="str">
        <f t="shared" si="10"/>
        <v>60,322916666666667</v>
      </c>
      <c r="AC187" s="175" t="str">
        <f t="shared" si="11"/>
        <v> 5243VOT01  7:45-11:45  BĐ: 27/2/2026 KT: 20/3/2026</v>
      </c>
      <c r="AD187" s="175">
        <f t="shared" ref="AD187:AE187" si="242">P187</f>
        <v>46080</v>
      </c>
      <c r="AE187" s="175">
        <f t="shared" si="242"/>
        <v>46101</v>
      </c>
      <c r="AF187" s="187"/>
      <c r="AG187" s="187"/>
    </row>
    <row r="188" ht="18.75" customHeight="1">
      <c r="A188" s="184"/>
      <c r="B188" s="184"/>
      <c r="C188" s="99" t="s">
        <v>198</v>
      </c>
      <c r="D188" s="99" t="s">
        <v>944</v>
      </c>
      <c r="E188" s="99">
        <v>2024.0</v>
      </c>
      <c r="F188" s="164" t="s">
        <v>945</v>
      </c>
      <c r="G188" s="165" t="s">
        <v>929</v>
      </c>
      <c r="H188" s="99">
        <v>16.0</v>
      </c>
      <c r="I188" s="99"/>
      <c r="J188" s="99">
        <v>25.0</v>
      </c>
      <c r="K188" s="185" t="s">
        <v>1272</v>
      </c>
      <c r="L188" s="191">
        <v>0.3229166666666667</v>
      </c>
      <c r="M188" s="192">
        <v>0.4895833333333333</v>
      </c>
      <c r="N188" s="165">
        <v>402.0</v>
      </c>
      <c r="O188" s="164" t="s">
        <v>1252</v>
      </c>
      <c r="P188" s="169">
        <f t="shared" ref="P188:P190" si="244">"05/01/2026"+(K188-2)</f>
        <v>46030</v>
      </c>
      <c r="Q188" s="170">
        <f t="shared" si="3"/>
        <v>46058</v>
      </c>
      <c r="R188" s="181"/>
      <c r="S188" s="165" t="s">
        <v>859</v>
      </c>
      <c r="T188" s="186"/>
      <c r="U188" s="99"/>
      <c r="V188" s="172" t="str">
        <f t="shared" si="192"/>
        <v> </v>
      </c>
      <c r="W188" s="172">
        <f t="shared" si="5"/>
        <v>5</v>
      </c>
      <c r="X188" s="173">
        <f t="shared" si="6"/>
        <v>5</v>
      </c>
      <c r="Y188" s="172">
        <f t="shared" si="7"/>
        <v>28</v>
      </c>
      <c r="Z188" s="174">
        <f t="shared" si="8"/>
        <v>0.1666666667</v>
      </c>
      <c r="AA188" s="174">
        <f t="shared" si="9"/>
        <v>0.003703703704</v>
      </c>
      <c r="AB188" s="173" t="str">
        <f t="shared" si="10"/>
        <v>50,322916666666667402</v>
      </c>
      <c r="AC188" s="175" t="str">
        <f t="shared" si="11"/>
        <v>Kỹ năng làm việc 5243VOT01 Phạm Hiển Long 7:45-11:45  BĐ: 8/1/2026 KT: 5/2/2026</v>
      </c>
      <c r="AD188" s="175">
        <f t="shared" ref="AD188:AE188" si="243">P188</f>
        <v>46030</v>
      </c>
      <c r="AE188" s="175">
        <f t="shared" si="243"/>
        <v>46058</v>
      </c>
      <c r="AF188" s="187"/>
      <c r="AG188" s="187"/>
    </row>
    <row r="189" ht="18.75" customHeight="1">
      <c r="A189" s="177"/>
      <c r="B189" s="177"/>
      <c r="C189" s="178" t="s">
        <v>198</v>
      </c>
      <c r="D189" s="178" t="s">
        <v>1002</v>
      </c>
      <c r="E189" s="178">
        <v>2024.0</v>
      </c>
      <c r="F189" s="199" t="s">
        <v>1003</v>
      </c>
      <c r="G189" s="12"/>
      <c r="H189" s="178">
        <v>9.0</v>
      </c>
      <c r="I189" s="181"/>
      <c r="J189" s="93">
        <v>25.0</v>
      </c>
      <c r="K189" s="185" t="s">
        <v>1272</v>
      </c>
      <c r="L189" s="191">
        <v>0.3229166666666667</v>
      </c>
      <c r="M189" s="192">
        <v>0.4895833333333333</v>
      </c>
      <c r="N189" s="12"/>
      <c r="O189" s="178" t="s">
        <v>1252</v>
      </c>
      <c r="P189" s="169">
        <f t="shared" si="244"/>
        <v>46030</v>
      </c>
      <c r="Q189" s="170">
        <f t="shared" si="3"/>
        <v>46058</v>
      </c>
      <c r="R189" s="180"/>
      <c r="S189" s="12"/>
      <c r="T189" s="12"/>
      <c r="U189" s="181"/>
      <c r="V189" s="172" t="str">
        <f t="shared" si="192"/>
        <v> </v>
      </c>
      <c r="W189" s="172">
        <f t="shared" si="5"/>
        <v>5</v>
      </c>
      <c r="X189" s="173">
        <f t="shared" si="6"/>
        <v>5</v>
      </c>
      <c r="Y189" s="172">
        <f t="shared" si="7"/>
        <v>28</v>
      </c>
      <c r="Z189" s="174">
        <f t="shared" si="8"/>
        <v>0.1666666667</v>
      </c>
      <c r="AA189" s="174">
        <f t="shared" si="9"/>
        <v>0.003703703704</v>
      </c>
      <c r="AB189" s="173" t="str">
        <f t="shared" si="10"/>
        <v>50,322916666666667</v>
      </c>
      <c r="AC189" s="175" t="str">
        <f t="shared" si="11"/>
        <v> 5243VIG01  7:45-11:45  BĐ: 8/1/2026 KT: 5/2/2026</v>
      </c>
      <c r="AD189" s="175">
        <f t="shared" ref="AD189:AE189" si="245">P189</f>
        <v>46030</v>
      </c>
      <c r="AE189" s="175">
        <f t="shared" si="245"/>
        <v>46058</v>
      </c>
      <c r="AF189" s="182"/>
      <c r="AG189" s="182"/>
    </row>
    <row r="190" ht="18.75" customHeight="1">
      <c r="A190" s="177"/>
      <c r="B190" s="177"/>
      <c r="C190" s="178" t="s">
        <v>198</v>
      </c>
      <c r="D190" s="178" t="s">
        <v>1132</v>
      </c>
      <c r="E190" s="178">
        <v>2024.0</v>
      </c>
      <c r="F190" s="199" t="s">
        <v>1133</v>
      </c>
      <c r="G190" s="12"/>
      <c r="H190" s="178">
        <v>14.0</v>
      </c>
      <c r="I190" s="181"/>
      <c r="J190" s="93">
        <v>25.0</v>
      </c>
      <c r="K190" s="185" t="s">
        <v>1272</v>
      </c>
      <c r="L190" s="191">
        <v>0.3229166666666667</v>
      </c>
      <c r="M190" s="192">
        <v>0.4895833333333333</v>
      </c>
      <c r="N190" s="19"/>
      <c r="O190" s="178" t="s">
        <v>1252</v>
      </c>
      <c r="P190" s="169">
        <f t="shared" si="244"/>
        <v>46030</v>
      </c>
      <c r="Q190" s="170">
        <f t="shared" si="3"/>
        <v>46058</v>
      </c>
      <c r="R190" s="180"/>
      <c r="S190" s="12"/>
      <c r="T190" s="12"/>
      <c r="U190" s="181"/>
      <c r="V190" s="172" t="str">
        <f t="shared" si="192"/>
        <v> </v>
      </c>
      <c r="W190" s="172">
        <f t="shared" si="5"/>
        <v>5</v>
      </c>
      <c r="X190" s="173">
        <f t="shared" si="6"/>
        <v>5</v>
      </c>
      <c r="Y190" s="172">
        <f t="shared" si="7"/>
        <v>28</v>
      </c>
      <c r="Z190" s="174">
        <f t="shared" si="8"/>
        <v>0.1666666667</v>
      </c>
      <c r="AA190" s="174">
        <f t="shared" si="9"/>
        <v>0.003703703704</v>
      </c>
      <c r="AB190" s="173" t="str">
        <f t="shared" si="10"/>
        <v>50,322916666666667</v>
      </c>
      <c r="AC190" s="175" t="str">
        <f t="shared" si="11"/>
        <v> 5243VPR02  7:45-11:45  BĐ: 8/1/2026 KT: 5/2/2026</v>
      </c>
      <c r="AD190" s="175">
        <f t="shared" ref="AD190:AE190" si="246">P190</f>
        <v>46030</v>
      </c>
      <c r="AE190" s="175">
        <f t="shared" si="246"/>
        <v>46058</v>
      </c>
      <c r="AF190" s="182"/>
      <c r="AG190" s="182"/>
    </row>
    <row r="191" ht="18.75" customHeight="1">
      <c r="A191" s="184"/>
      <c r="B191" s="184"/>
      <c r="C191" s="99" t="s">
        <v>198</v>
      </c>
      <c r="D191" s="99" t="s">
        <v>944</v>
      </c>
      <c r="E191" s="99">
        <v>2024.0</v>
      </c>
      <c r="F191" s="164" t="s">
        <v>945</v>
      </c>
      <c r="G191" s="12"/>
      <c r="H191" s="99">
        <v>16.0</v>
      </c>
      <c r="I191" s="99"/>
      <c r="J191" s="99">
        <v>20.0</v>
      </c>
      <c r="K191" s="185" t="s">
        <v>1272</v>
      </c>
      <c r="L191" s="191">
        <v>0.3229166666666667</v>
      </c>
      <c r="M191" s="192">
        <v>0.4895833333333333</v>
      </c>
      <c r="N191" s="165">
        <v>402.0</v>
      </c>
      <c r="O191" s="164" t="s">
        <v>1252</v>
      </c>
      <c r="P191" s="169">
        <f t="shared" ref="P191:P193" si="248">"23/02/2026"+(K191-2)</f>
        <v>46079</v>
      </c>
      <c r="Q191" s="170">
        <f t="shared" si="3"/>
        <v>46100</v>
      </c>
      <c r="R191" s="181"/>
      <c r="S191" s="165" t="s">
        <v>859</v>
      </c>
      <c r="T191" s="12"/>
      <c r="U191" s="99"/>
      <c r="V191" s="172" t="str">
        <f t="shared" si="192"/>
        <v> </v>
      </c>
      <c r="W191" s="172">
        <f t="shared" si="5"/>
        <v>5</v>
      </c>
      <c r="X191" s="173">
        <f t="shared" si="6"/>
        <v>4</v>
      </c>
      <c r="Y191" s="172">
        <f t="shared" si="7"/>
        <v>21</v>
      </c>
      <c r="Z191" s="174">
        <f t="shared" si="8"/>
        <v>0.1666666667</v>
      </c>
      <c r="AA191" s="174">
        <f t="shared" si="9"/>
        <v>0.003703703704</v>
      </c>
      <c r="AB191" s="173" t="str">
        <f t="shared" si="10"/>
        <v>50,322916666666667402</v>
      </c>
      <c r="AC191" s="175" t="str">
        <f t="shared" si="11"/>
        <v> 5243VOT01 Phạm Hiển Long 7:45-11:45  BĐ: 26/2/2026 KT: 19/3/2026</v>
      </c>
      <c r="AD191" s="175">
        <f t="shared" ref="AD191:AE191" si="247">P191</f>
        <v>46079</v>
      </c>
      <c r="AE191" s="175">
        <f t="shared" si="247"/>
        <v>46100</v>
      </c>
      <c r="AF191" s="187"/>
      <c r="AG191" s="187"/>
    </row>
    <row r="192" ht="18.75" customHeight="1">
      <c r="A192" s="177"/>
      <c r="B192" s="177"/>
      <c r="C192" s="178" t="s">
        <v>198</v>
      </c>
      <c r="D192" s="178" t="s">
        <v>1002</v>
      </c>
      <c r="E192" s="178">
        <v>2024.0</v>
      </c>
      <c r="F192" s="199" t="s">
        <v>1003</v>
      </c>
      <c r="G192" s="12"/>
      <c r="H192" s="178">
        <v>9.0</v>
      </c>
      <c r="I192" s="181"/>
      <c r="J192" s="99">
        <v>20.0</v>
      </c>
      <c r="K192" s="185" t="s">
        <v>1272</v>
      </c>
      <c r="L192" s="191">
        <v>0.3229166666666667</v>
      </c>
      <c r="M192" s="192">
        <v>0.4895833333333333</v>
      </c>
      <c r="N192" s="12"/>
      <c r="O192" s="178" t="s">
        <v>1252</v>
      </c>
      <c r="P192" s="169">
        <f t="shared" si="248"/>
        <v>46079</v>
      </c>
      <c r="Q192" s="170">
        <f t="shared" si="3"/>
        <v>46100</v>
      </c>
      <c r="R192" s="180"/>
      <c r="S192" s="12"/>
      <c r="T192" s="12"/>
      <c r="U192" s="181"/>
      <c r="V192" s="172" t="str">
        <f t="shared" si="192"/>
        <v> </v>
      </c>
      <c r="W192" s="172">
        <f t="shared" si="5"/>
        <v>5</v>
      </c>
      <c r="X192" s="173">
        <f t="shared" si="6"/>
        <v>4</v>
      </c>
      <c r="Y192" s="172">
        <f t="shared" si="7"/>
        <v>21</v>
      </c>
      <c r="Z192" s="174">
        <f t="shared" si="8"/>
        <v>0.1666666667</v>
      </c>
      <c r="AA192" s="174">
        <f t="shared" si="9"/>
        <v>0.003703703704</v>
      </c>
      <c r="AB192" s="173" t="str">
        <f t="shared" si="10"/>
        <v>50,322916666666667</v>
      </c>
      <c r="AC192" s="175" t="str">
        <f t="shared" si="11"/>
        <v> 5243VIG01  7:45-11:45  BĐ: 26/2/2026 KT: 19/3/2026</v>
      </c>
      <c r="AD192" s="175">
        <f t="shared" ref="AD192:AE192" si="249">P192</f>
        <v>46079</v>
      </c>
      <c r="AE192" s="175">
        <f t="shared" si="249"/>
        <v>46100</v>
      </c>
      <c r="AF192" s="182"/>
      <c r="AG192" s="182"/>
    </row>
    <row r="193" ht="18.75" customHeight="1">
      <c r="A193" s="177"/>
      <c r="B193" s="177"/>
      <c r="C193" s="178" t="s">
        <v>198</v>
      </c>
      <c r="D193" s="178" t="s">
        <v>1132</v>
      </c>
      <c r="E193" s="178">
        <v>2024.0</v>
      </c>
      <c r="F193" s="199" t="s">
        <v>1133</v>
      </c>
      <c r="G193" s="12"/>
      <c r="H193" s="178">
        <v>14.0</v>
      </c>
      <c r="I193" s="181"/>
      <c r="J193" s="99">
        <v>20.0</v>
      </c>
      <c r="K193" s="185" t="s">
        <v>1272</v>
      </c>
      <c r="L193" s="191">
        <v>0.3229166666666667</v>
      </c>
      <c r="M193" s="192">
        <v>0.4895833333333333</v>
      </c>
      <c r="N193" s="19"/>
      <c r="O193" s="178" t="s">
        <v>1252</v>
      </c>
      <c r="P193" s="169">
        <f t="shared" si="248"/>
        <v>46079</v>
      </c>
      <c r="Q193" s="170">
        <f t="shared" si="3"/>
        <v>46100</v>
      </c>
      <c r="R193" s="180"/>
      <c r="S193" s="12"/>
      <c r="T193" s="19"/>
      <c r="U193" s="181"/>
      <c r="V193" s="172" t="str">
        <f t="shared" si="192"/>
        <v> </v>
      </c>
      <c r="W193" s="172">
        <f t="shared" si="5"/>
        <v>5</v>
      </c>
      <c r="X193" s="173">
        <f t="shared" si="6"/>
        <v>4</v>
      </c>
      <c r="Y193" s="172">
        <f t="shared" si="7"/>
        <v>21</v>
      </c>
      <c r="Z193" s="174">
        <f t="shared" si="8"/>
        <v>0.1666666667</v>
      </c>
      <c r="AA193" s="174">
        <f t="shared" si="9"/>
        <v>0.003703703704</v>
      </c>
      <c r="AB193" s="173" t="str">
        <f t="shared" si="10"/>
        <v>50,322916666666667</v>
      </c>
      <c r="AC193" s="175" t="str">
        <f t="shared" si="11"/>
        <v> 5243VPR02  7:45-11:45  BĐ: 26/2/2026 KT: 19/3/2026</v>
      </c>
      <c r="AD193" s="175">
        <f t="shared" ref="AD193:AE193" si="250">P193</f>
        <v>46079</v>
      </c>
      <c r="AE193" s="175">
        <f t="shared" si="250"/>
        <v>46100</v>
      </c>
      <c r="AF193" s="182"/>
      <c r="AG193" s="182"/>
    </row>
    <row r="194" ht="18.75" customHeight="1">
      <c r="A194" s="184"/>
      <c r="B194" s="184"/>
      <c r="C194" s="164" t="s">
        <v>1249</v>
      </c>
      <c r="D194" s="99" t="s">
        <v>944</v>
      </c>
      <c r="E194" s="99">
        <v>2024.0</v>
      </c>
      <c r="F194" s="164" t="s">
        <v>951</v>
      </c>
      <c r="G194" s="165" t="s">
        <v>953</v>
      </c>
      <c r="H194" s="99">
        <v>16.0</v>
      </c>
      <c r="I194" s="99"/>
      <c r="J194" s="99">
        <v>25.0</v>
      </c>
      <c r="K194" s="185" t="s">
        <v>1250</v>
      </c>
      <c r="L194" s="191">
        <v>0.5416666666666666</v>
      </c>
      <c r="M194" s="192">
        <v>0.7083333333333334</v>
      </c>
      <c r="N194" s="165" t="s">
        <v>1276</v>
      </c>
      <c r="O194" s="164" t="s">
        <v>1252</v>
      </c>
      <c r="P194" s="169">
        <f t="shared" ref="P194:P195" si="252">"05/01/2026"+(K194-2)</f>
        <v>46027</v>
      </c>
      <c r="Q194" s="170">
        <f t="shared" si="3"/>
        <v>46055</v>
      </c>
      <c r="R194" s="181"/>
      <c r="S194" s="165" t="s">
        <v>870</v>
      </c>
      <c r="T194" s="186"/>
      <c r="U194" s="99"/>
      <c r="V194" s="172" t="str">
        <f t="shared" si="192"/>
        <v> </v>
      </c>
      <c r="W194" s="172">
        <f t="shared" si="5"/>
        <v>5</v>
      </c>
      <c r="X194" s="173">
        <f t="shared" si="6"/>
        <v>5</v>
      </c>
      <c r="Y194" s="172">
        <f t="shared" si="7"/>
        <v>28</v>
      </c>
      <c r="Z194" s="174">
        <f t="shared" si="8"/>
        <v>0.1666666667</v>
      </c>
      <c r="AA194" s="174">
        <f t="shared" si="9"/>
        <v>0.003703703704</v>
      </c>
      <c r="AB194" s="173" t="str">
        <f t="shared" si="10"/>
        <v>20,541666666666667Garage
Thanh Phong</v>
      </c>
      <c r="AC194" s="175" t="str">
        <f t="shared" si="11"/>
        <v>Thực hành hệ thống truyền lực trên ô tô 6243VOT01 Hồ Phi Long 13:00-17:00  BĐ: 5/1/2026 KT: 2/2/2026</v>
      </c>
      <c r="AD194" s="175">
        <f t="shared" ref="AD194:AE194" si="251">P194</f>
        <v>46027</v>
      </c>
      <c r="AE194" s="175">
        <f t="shared" si="251"/>
        <v>46055</v>
      </c>
      <c r="AF194" s="187"/>
      <c r="AG194" s="187"/>
    </row>
    <row r="195" ht="18.75" customHeight="1">
      <c r="A195" s="184"/>
      <c r="B195" s="184"/>
      <c r="C195" s="164" t="s">
        <v>1249</v>
      </c>
      <c r="D195" s="99" t="s">
        <v>944</v>
      </c>
      <c r="E195" s="99">
        <v>2024.0</v>
      </c>
      <c r="F195" s="164" t="s">
        <v>957</v>
      </c>
      <c r="G195" s="12"/>
      <c r="H195" s="99">
        <v>6.0</v>
      </c>
      <c r="I195" s="99"/>
      <c r="J195" s="99">
        <v>25.0</v>
      </c>
      <c r="K195" s="185" t="s">
        <v>1250</v>
      </c>
      <c r="L195" s="191">
        <v>0.5416666666666666</v>
      </c>
      <c r="M195" s="192">
        <v>0.7083333333333334</v>
      </c>
      <c r="N195" s="19"/>
      <c r="O195" s="164" t="s">
        <v>1252</v>
      </c>
      <c r="P195" s="169">
        <f t="shared" si="252"/>
        <v>46027</v>
      </c>
      <c r="Q195" s="170">
        <f t="shared" si="3"/>
        <v>46055</v>
      </c>
      <c r="R195" s="181"/>
      <c r="S195" s="12"/>
      <c r="T195" s="12"/>
      <c r="U195" s="99"/>
      <c r="V195" s="172" t="str">
        <f t="shared" si="192"/>
        <v> </v>
      </c>
      <c r="W195" s="172">
        <f t="shared" si="5"/>
        <v>5</v>
      </c>
      <c r="X195" s="173">
        <f t="shared" si="6"/>
        <v>5</v>
      </c>
      <c r="Y195" s="172">
        <f t="shared" si="7"/>
        <v>28</v>
      </c>
      <c r="Z195" s="174">
        <f t="shared" si="8"/>
        <v>0.1666666667</v>
      </c>
      <c r="AA195" s="174">
        <f t="shared" si="9"/>
        <v>0.003703703704</v>
      </c>
      <c r="AB195" s="173" t="str">
        <f t="shared" si="10"/>
        <v>20,541666666666667</v>
      </c>
      <c r="AC195" s="175" t="str">
        <f t="shared" si="11"/>
        <v> 6243VOT01G  13:00-17:00  BĐ: 5/1/2026 KT: 2/2/2026</v>
      </c>
      <c r="AD195" s="175">
        <f t="shared" ref="AD195:AE195" si="253">P195</f>
        <v>46027</v>
      </c>
      <c r="AE195" s="175">
        <f t="shared" si="253"/>
        <v>46055</v>
      </c>
      <c r="AF195" s="187"/>
      <c r="AG195" s="187"/>
    </row>
    <row r="196" ht="18.75" customHeight="1">
      <c r="A196" s="184"/>
      <c r="B196" s="184"/>
      <c r="C196" s="164" t="s">
        <v>1249</v>
      </c>
      <c r="D196" s="99" t="s">
        <v>944</v>
      </c>
      <c r="E196" s="99">
        <v>2024.0</v>
      </c>
      <c r="F196" s="164" t="s">
        <v>951</v>
      </c>
      <c r="G196" s="12"/>
      <c r="H196" s="99">
        <v>16.0</v>
      </c>
      <c r="I196" s="99"/>
      <c r="J196" s="99">
        <v>35.0</v>
      </c>
      <c r="K196" s="185" t="s">
        <v>1250</v>
      </c>
      <c r="L196" s="191">
        <v>0.5416666666666666</v>
      </c>
      <c r="M196" s="192">
        <v>0.7083333333333334</v>
      </c>
      <c r="N196" s="165" t="s">
        <v>1276</v>
      </c>
      <c r="O196" s="164" t="s">
        <v>1252</v>
      </c>
      <c r="P196" s="169">
        <f t="shared" ref="P196:P197" si="255">"23/02/2026"+(K196-2)</f>
        <v>46076</v>
      </c>
      <c r="Q196" s="170">
        <f t="shared" si="3"/>
        <v>46118</v>
      </c>
      <c r="R196" s="181"/>
      <c r="S196" s="165" t="s">
        <v>870</v>
      </c>
      <c r="T196" s="12"/>
      <c r="U196" s="99"/>
      <c r="V196" s="172" t="str">
        <f t="shared" si="192"/>
        <v> </v>
      </c>
      <c r="W196" s="172">
        <f t="shared" si="5"/>
        <v>5</v>
      </c>
      <c r="X196" s="173">
        <f t="shared" si="6"/>
        <v>7</v>
      </c>
      <c r="Y196" s="172">
        <f t="shared" si="7"/>
        <v>42</v>
      </c>
      <c r="Z196" s="174">
        <f t="shared" si="8"/>
        <v>0.1666666667</v>
      </c>
      <c r="AA196" s="174">
        <f t="shared" si="9"/>
        <v>0.003703703704</v>
      </c>
      <c r="AB196" s="173" t="str">
        <f t="shared" si="10"/>
        <v>20,541666666666667Garage
Thanh Phong</v>
      </c>
      <c r="AC196" s="175" t="str">
        <f t="shared" si="11"/>
        <v> 6243VOT01 Hồ Phi Long 13:00-17:00  BĐ: 23/2/2026 KT: 6/4/2026</v>
      </c>
      <c r="AD196" s="175">
        <f t="shared" ref="AD196:AE196" si="254">P196</f>
        <v>46076</v>
      </c>
      <c r="AE196" s="175">
        <f t="shared" si="254"/>
        <v>46118</v>
      </c>
      <c r="AF196" s="187"/>
      <c r="AG196" s="187"/>
    </row>
    <row r="197" ht="18.75" customHeight="1">
      <c r="A197" s="184"/>
      <c r="B197" s="184"/>
      <c r="C197" s="164" t="s">
        <v>1249</v>
      </c>
      <c r="D197" s="99" t="s">
        <v>944</v>
      </c>
      <c r="E197" s="99">
        <v>2024.0</v>
      </c>
      <c r="F197" s="164" t="s">
        <v>957</v>
      </c>
      <c r="G197" s="12"/>
      <c r="H197" s="99">
        <v>6.0</v>
      </c>
      <c r="I197" s="99"/>
      <c r="J197" s="99">
        <v>35.0</v>
      </c>
      <c r="K197" s="185" t="s">
        <v>1250</v>
      </c>
      <c r="L197" s="191">
        <v>0.5416666666666666</v>
      </c>
      <c r="M197" s="192">
        <v>0.7083333333333334</v>
      </c>
      <c r="N197" s="19"/>
      <c r="O197" s="164" t="s">
        <v>1252</v>
      </c>
      <c r="P197" s="169">
        <f t="shared" si="255"/>
        <v>46076</v>
      </c>
      <c r="Q197" s="170">
        <f t="shared" si="3"/>
        <v>46118</v>
      </c>
      <c r="R197" s="181"/>
      <c r="S197" s="12"/>
      <c r="T197" s="19"/>
      <c r="U197" s="99"/>
      <c r="V197" s="172" t="str">
        <f t="shared" si="192"/>
        <v> </v>
      </c>
      <c r="W197" s="172">
        <f t="shared" si="5"/>
        <v>5</v>
      </c>
      <c r="X197" s="173">
        <f t="shared" si="6"/>
        <v>7</v>
      </c>
      <c r="Y197" s="172">
        <f t="shared" si="7"/>
        <v>42</v>
      </c>
      <c r="Z197" s="174">
        <f t="shared" si="8"/>
        <v>0.1666666667</v>
      </c>
      <c r="AA197" s="174">
        <f t="shared" si="9"/>
        <v>0.003703703704</v>
      </c>
      <c r="AB197" s="173" t="str">
        <f t="shared" si="10"/>
        <v>20,541666666666667</v>
      </c>
      <c r="AC197" s="175" t="str">
        <f t="shared" si="11"/>
        <v> 6243VOT01G  13:00-17:00  BĐ: 23/2/2026 KT: 6/4/2026</v>
      </c>
      <c r="AD197" s="175">
        <f t="shared" ref="AD197:AE197" si="256">P197</f>
        <v>46076</v>
      </c>
      <c r="AE197" s="175">
        <f t="shared" si="256"/>
        <v>46118</v>
      </c>
      <c r="AF197" s="187"/>
      <c r="AG197" s="187"/>
    </row>
    <row r="198" ht="18.75" customHeight="1">
      <c r="A198" s="184"/>
      <c r="B198" s="184"/>
      <c r="C198" s="164" t="s">
        <v>1249</v>
      </c>
      <c r="D198" s="99" t="s">
        <v>944</v>
      </c>
      <c r="E198" s="99">
        <v>2024.0</v>
      </c>
      <c r="F198" s="164" t="s">
        <v>951</v>
      </c>
      <c r="G198" s="165" t="s">
        <v>956</v>
      </c>
      <c r="H198" s="99">
        <v>16.0</v>
      </c>
      <c r="I198" s="99"/>
      <c r="J198" s="99">
        <v>25.0</v>
      </c>
      <c r="K198" s="185" t="s">
        <v>1272</v>
      </c>
      <c r="L198" s="191">
        <v>0.3229166666666667</v>
      </c>
      <c r="M198" s="192">
        <v>0.4895833333333333</v>
      </c>
      <c r="N198" s="165" t="s">
        <v>1277</v>
      </c>
      <c r="O198" s="164" t="s">
        <v>1252</v>
      </c>
      <c r="P198" s="169">
        <f t="shared" ref="P198:P199" si="258">"05/01/2026"+(K198-2)</f>
        <v>46030</v>
      </c>
      <c r="Q198" s="170">
        <f t="shared" si="3"/>
        <v>46058</v>
      </c>
      <c r="R198" s="181"/>
      <c r="S198" s="165" t="s">
        <v>1278</v>
      </c>
      <c r="T198" s="186" t="s">
        <v>1279</v>
      </c>
      <c r="U198" s="99"/>
      <c r="V198" s="172" t="str">
        <f t="shared" si="192"/>
        <v> </v>
      </c>
      <c r="W198" s="172">
        <f t="shared" si="5"/>
        <v>5</v>
      </c>
      <c r="X198" s="173">
        <f t="shared" si="6"/>
        <v>5</v>
      </c>
      <c r="Y198" s="172">
        <f t="shared" si="7"/>
        <v>28</v>
      </c>
      <c r="Z198" s="174">
        <f t="shared" si="8"/>
        <v>0.1666666667</v>
      </c>
      <c r="AA198" s="174">
        <f t="shared" si="9"/>
        <v>0.003703703704</v>
      </c>
      <c r="AB198" s="173" t="str">
        <f t="shared" si="10"/>
        <v>50,322916666666667LAB 501</v>
      </c>
      <c r="AC198" s="175" t="str">
        <f t="shared" si="11"/>
        <v>Phần mềm chẩn đoán kỹ thuật ô tô 6243VOT01 Đoàn Lê Thế Vinh 7:45-11:45  BĐ: 8/1/2026 KT: 5/2/2026</v>
      </c>
      <c r="AD198" s="175">
        <f t="shared" ref="AD198:AE198" si="257">P198</f>
        <v>46030</v>
      </c>
      <c r="AE198" s="175">
        <f t="shared" si="257"/>
        <v>46058</v>
      </c>
      <c r="AF198" s="187"/>
      <c r="AG198" s="187"/>
    </row>
    <row r="199" ht="18.75" customHeight="1">
      <c r="A199" s="184"/>
      <c r="B199" s="184"/>
      <c r="C199" s="164" t="s">
        <v>1249</v>
      </c>
      <c r="D199" s="99" t="s">
        <v>944</v>
      </c>
      <c r="E199" s="99">
        <v>2024.0</v>
      </c>
      <c r="F199" s="164" t="s">
        <v>957</v>
      </c>
      <c r="G199" s="12"/>
      <c r="H199" s="99">
        <v>6.0</v>
      </c>
      <c r="I199" s="99"/>
      <c r="J199" s="99">
        <v>25.0</v>
      </c>
      <c r="K199" s="185" t="s">
        <v>1272</v>
      </c>
      <c r="L199" s="191">
        <v>0.3229166666666667</v>
      </c>
      <c r="M199" s="192">
        <v>0.4895833333333333</v>
      </c>
      <c r="N199" s="19"/>
      <c r="O199" s="164" t="s">
        <v>1252</v>
      </c>
      <c r="P199" s="169">
        <f t="shared" si="258"/>
        <v>46030</v>
      </c>
      <c r="Q199" s="170">
        <f t="shared" si="3"/>
        <v>46058</v>
      </c>
      <c r="R199" s="181"/>
      <c r="S199" s="12"/>
      <c r="T199" s="12"/>
      <c r="U199" s="99"/>
      <c r="V199" s="172" t="str">
        <f t="shared" si="192"/>
        <v> </v>
      </c>
      <c r="W199" s="172">
        <f t="shared" si="5"/>
        <v>5</v>
      </c>
      <c r="X199" s="173">
        <f t="shared" si="6"/>
        <v>5</v>
      </c>
      <c r="Y199" s="172">
        <f t="shared" si="7"/>
        <v>28</v>
      </c>
      <c r="Z199" s="174">
        <f t="shared" si="8"/>
        <v>0.1666666667</v>
      </c>
      <c r="AA199" s="174">
        <f t="shared" si="9"/>
        <v>0.003703703704</v>
      </c>
      <c r="AB199" s="173" t="str">
        <f t="shared" si="10"/>
        <v>50,322916666666667</v>
      </c>
      <c r="AC199" s="175" t="str">
        <f t="shared" si="11"/>
        <v> 6243VOT01G  7:45-11:45  BĐ: 8/1/2026 KT: 5/2/2026</v>
      </c>
      <c r="AD199" s="175">
        <f t="shared" ref="AD199:AE199" si="259">P199</f>
        <v>46030</v>
      </c>
      <c r="AE199" s="175">
        <f t="shared" si="259"/>
        <v>46058</v>
      </c>
      <c r="AF199" s="187"/>
      <c r="AG199" s="187"/>
    </row>
    <row r="200" ht="18.75" customHeight="1">
      <c r="A200" s="184"/>
      <c r="B200" s="184"/>
      <c r="C200" s="164" t="s">
        <v>1249</v>
      </c>
      <c r="D200" s="99" t="s">
        <v>944</v>
      </c>
      <c r="E200" s="99">
        <v>2024.0</v>
      </c>
      <c r="F200" s="164" t="s">
        <v>951</v>
      </c>
      <c r="G200" s="12"/>
      <c r="H200" s="99">
        <v>16.0</v>
      </c>
      <c r="I200" s="99"/>
      <c r="J200" s="99">
        <v>35.0</v>
      </c>
      <c r="K200" s="185" t="s">
        <v>1272</v>
      </c>
      <c r="L200" s="191">
        <v>0.3229166666666667</v>
      </c>
      <c r="M200" s="192">
        <v>0.4895833333333333</v>
      </c>
      <c r="N200" s="165" t="s">
        <v>1277</v>
      </c>
      <c r="O200" s="164" t="s">
        <v>1252</v>
      </c>
      <c r="P200" s="169">
        <f t="shared" ref="P200:P201" si="261">"23/02/2026"+(K200-2)</f>
        <v>46079</v>
      </c>
      <c r="Q200" s="170">
        <f t="shared" si="3"/>
        <v>46121</v>
      </c>
      <c r="R200" s="181"/>
      <c r="S200" s="165" t="s">
        <v>1278</v>
      </c>
      <c r="T200" s="12"/>
      <c r="U200" s="99"/>
      <c r="V200" s="172" t="str">
        <f t="shared" si="192"/>
        <v> </v>
      </c>
      <c r="W200" s="172">
        <f t="shared" si="5"/>
        <v>5</v>
      </c>
      <c r="X200" s="173">
        <f t="shared" si="6"/>
        <v>7</v>
      </c>
      <c r="Y200" s="172">
        <f t="shared" si="7"/>
        <v>42</v>
      </c>
      <c r="Z200" s="174">
        <f t="shared" si="8"/>
        <v>0.1666666667</v>
      </c>
      <c r="AA200" s="174">
        <f t="shared" si="9"/>
        <v>0.003703703704</v>
      </c>
      <c r="AB200" s="173" t="str">
        <f t="shared" si="10"/>
        <v>50,322916666666667LAB 501</v>
      </c>
      <c r="AC200" s="175" t="str">
        <f t="shared" si="11"/>
        <v> 6243VOT01 Đoàn Lê Thế Vinh 7:45-11:45  BĐ: 26/2/2026 KT: 9/4/2026</v>
      </c>
      <c r="AD200" s="175">
        <f t="shared" ref="AD200:AE200" si="260">P200</f>
        <v>46079</v>
      </c>
      <c r="AE200" s="175">
        <f t="shared" si="260"/>
        <v>46121</v>
      </c>
      <c r="AF200" s="187"/>
      <c r="AG200" s="187"/>
    </row>
    <row r="201" ht="18.75" customHeight="1">
      <c r="A201" s="184"/>
      <c r="B201" s="184"/>
      <c r="C201" s="164" t="s">
        <v>1249</v>
      </c>
      <c r="D201" s="99" t="s">
        <v>944</v>
      </c>
      <c r="E201" s="99">
        <v>2024.0</v>
      </c>
      <c r="F201" s="164" t="s">
        <v>957</v>
      </c>
      <c r="G201" s="12"/>
      <c r="H201" s="99">
        <v>6.0</v>
      </c>
      <c r="I201" s="99"/>
      <c r="J201" s="99">
        <v>35.0</v>
      </c>
      <c r="K201" s="185" t="s">
        <v>1272</v>
      </c>
      <c r="L201" s="191">
        <v>0.3229166666666667</v>
      </c>
      <c r="M201" s="192">
        <v>0.4895833333333333</v>
      </c>
      <c r="N201" s="19"/>
      <c r="O201" s="164" t="s">
        <v>1252</v>
      </c>
      <c r="P201" s="169">
        <f t="shared" si="261"/>
        <v>46079</v>
      </c>
      <c r="Q201" s="170">
        <f t="shared" si="3"/>
        <v>46121</v>
      </c>
      <c r="R201" s="181"/>
      <c r="S201" s="12"/>
      <c r="T201" s="19"/>
      <c r="U201" s="99"/>
      <c r="V201" s="172" t="str">
        <f t="shared" si="192"/>
        <v> </v>
      </c>
      <c r="W201" s="172">
        <f t="shared" si="5"/>
        <v>5</v>
      </c>
      <c r="X201" s="173">
        <f t="shared" si="6"/>
        <v>7</v>
      </c>
      <c r="Y201" s="172">
        <f t="shared" si="7"/>
        <v>42</v>
      </c>
      <c r="Z201" s="174">
        <f t="shared" si="8"/>
        <v>0.1666666667</v>
      </c>
      <c r="AA201" s="174">
        <f t="shared" si="9"/>
        <v>0.003703703704</v>
      </c>
      <c r="AB201" s="173" t="str">
        <f t="shared" si="10"/>
        <v>50,322916666666667</v>
      </c>
      <c r="AC201" s="175" t="str">
        <f t="shared" si="11"/>
        <v> 6243VOT01G  7:45-11:45  BĐ: 26/2/2026 KT: 9/4/2026</v>
      </c>
      <c r="AD201" s="175">
        <f t="shared" ref="AD201:AE201" si="262">P201</f>
        <v>46079</v>
      </c>
      <c r="AE201" s="175">
        <f t="shared" si="262"/>
        <v>46121</v>
      </c>
      <c r="AF201" s="187"/>
      <c r="AG201" s="187"/>
    </row>
    <row r="202" ht="18.75" customHeight="1">
      <c r="A202" s="184"/>
      <c r="B202" s="184"/>
      <c r="C202" s="164" t="s">
        <v>1249</v>
      </c>
      <c r="D202" s="99" t="s">
        <v>944</v>
      </c>
      <c r="E202" s="99">
        <v>2025.0</v>
      </c>
      <c r="F202" s="164" t="s">
        <v>958</v>
      </c>
      <c r="G202" s="165" t="s">
        <v>960</v>
      </c>
      <c r="H202" s="99">
        <v>23.0</v>
      </c>
      <c r="I202" s="99"/>
      <c r="J202" s="99">
        <v>25.0</v>
      </c>
      <c r="K202" s="185" t="s">
        <v>1250</v>
      </c>
      <c r="L202" s="191">
        <v>0.3229166666666667</v>
      </c>
      <c r="M202" s="192">
        <v>0.4895833333333333</v>
      </c>
      <c r="N202" s="165" t="s">
        <v>1277</v>
      </c>
      <c r="O202" s="164" t="s">
        <v>1252</v>
      </c>
      <c r="P202" s="169">
        <f>"05/01/2026"+(K202-2)</f>
        <v>46027</v>
      </c>
      <c r="Q202" s="170">
        <f t="shared" si="3"/>
        <v>46055</v>
      </c>
      <c r="R202" s="181"/>
      <c r="S202" s="165" t="s">
        <v>1280</v>
      </c>
      <c r="T202" s="186"/>
      <c r="U202" s="99"/>
      <c r="V202" s="172" t="str">
        <f t="shared" si="192"/>
        <v> </v>
      </c>
      <c r="W202" s="172">
        <f t="shared" si="5"/>
        <v>5</v>
      </c>
      <c r="X202" s="173">
        <f t="shared" si="6"/>
        <v>5</v>
      </c>
      <c r="Y202" s="172">
        <f t="shared" si="7"/>
        <v>28</v>
      </c>
      <c r="Z202" s="174">
        <f t="shared" si="8"/>
        <v>0.1666666667</v>
      </c>
      <c r="AA202" s="174">
        <f t="shared" si="9"/>
        <v>0.003703703704</v>
      </c>
      <c r="AB202" s="173" t="str">
        <f t="shared" si="10"/>
        <v>20,322916666666667LAB 501</v>
      </c>
      <c r="AC202" s="175" t="str">
        <f t="shared" si="11"/>
        <v>Vẽ kỹ thuật - Autocad 5252ATE01 Ngô Thị Hồng Quyên 7:45-11:45  BĐ: 5/1/2026 KT: 2/2/2026</v>
      </c>
      <c r="AD202" s="175">
        <f t="shared" ref="AD202:AE202" si="263">P202</f>
        <v>46027</v>
      </c>
      <c r="AE202" s="175">
        <f t="shared" si="263"/>
        <v>46055</v>
      </c>
      <c r="AF202" s="187"/>
      <c r="AG202" s="187"/>
    </row>
    <row r="203" ht="18.75" customHeight="1">
      <c r="A203" s="184"/>
      <c r="B203" s="184"/>
      <c r="C203" s="164" t="s">
        <v>1249</v>
      </c>
      <c r="D203" s="99" t="s">
        <v>944</v>
      </c>
      <c r="E203" s="99">
        <v>2025.0</v>
      </c>
      <c r="F203" s="164" t="s">
        <v>958</v>
      </c>
      <c r="G203" s="12"/>
      <c r="H203" s="99">
        <v>23.0</v>
      </c>
      <c r="I203" s="99"/>
      <c r="J203" s="99">
        <v>20.0</v>
      </c>
      <c r="K203" s="185" t="s">
        <v>1250</v>
      </c>
      <c r="L203" s="191">
        <v>0.3229166666666667</v>
      </c>
      <c r="M203" s="192">
        <v>0.4895833333333333</v>
      </c>
      <c r="N203" s="165" t="s">
        <v>1277</v>
      </c>
      <c r="O203" s="164" t="s">
        <v>1252</v>
      </c>
      <c r="P203" s="169">
        <f>"23/02/2026"+(K203-2)</f>
        <v>46076</v>
      </c>
      <c r="Q203" s="170">
        <f t="shared" si="3"/>
        <v>46097</v>
      </c>
      <c r="R203" s="181"/>
      <c r="S203" s="165" t="s">
        <v>1280</v>
      </c>
      <c r="T203" s="19"/>
      <c r="U203" s="99"/>
      <c r="V203" s="172" t="str">
        <f t="shared" si="192"/>
        <v> </v>
      </c>
      <c r="W203" s="172">
        <f t="shared" si="5"/>
        <v>5</v>
      </c>
      <c r="X203" s="173">
        <f t="shared" si="6"/>
        <v>4</v>
      </c>
      <c r="Y203" s="172">
        <f t="shared" si="7"/>
        <v>21</v>
      </c>
      <c r="Z203" s="174">
        <f t="shared" si="8"/>
        <v>0.1666666667</v>
      </c>
      <c r="AA203" s="174">
        <f t="shared" si="9"/>
        <v>0.003703703704</v>
      </c>
      <c r="AB203" s="173" t="str">
        <f t="shared" si="10"/>
        <v>20,322916666666667LAB 501</v>
      </c>
      <c r="AC203" s="175" t="str">
        <f t="shared" si="11"/>
        <v> 5252ATE01 Ngô Thị Hồng Quyên 7:45-11:45  BĐ: 23/2/2026 KT: 16/3/2026</v>
      </c>
      <c r="AD203" s="175">
        <f t="shared" ref="AD203:AE203" si="264">P203</f>
        <v>46076</v>
      </c>
      <c r="AE203" s="175">
        <f t="shared" si="264"/>
        <v>46097</v>
      </c>
      <c r="AF203" s="187"/>
      <c r="AG203" s="187"/>
    </row>
    <row r="204" ht="18.75" customHeight="1">
      <c r="A204" s="184"/>
      <c r="B204" s="184"/>
      <c r="C204" s="164" t="s">
        <v>1249</v>
      </c>
      <c r="D204" s="99" t="s">
        <v>944</v>
      </c>
      <c r="E204" s="99">
        <v>2025.0</v>
      </c>
      <c r="F204" s="164" t="s">
        <v>958</v>
      </c>
      <c r="G204" s="165" t="s">
        <v>962</v>
      </c>
      <c r="H204" s="99">
        <v>23.0</v>
      </c>
      <c r="I204" s="99"/>
      <c r="J204" s="99">
        <v>25.0</v>
      </c>
      <c r="K204" s="185" t="s">
        <v>1266</v>
      </c>
      <c r="L204" s="191">
        <v>0.5416666666666666</v>
      </c>
      <c r="M204" s="192">
        <v>0.7083333333333334</v>
      </c>
      <c r="N204" s="165">
        <v>504.0</v>
      </c>
      <c r="O204" s="164" t="s">
        <v>1252</v>
      </c>
      <c r="P204" s="169">
        <f t="shared" ref="P204:P205" si="266">"05/01/2026"+(K204-2)</f>
        <v>46029</v>
      </c>
      <c r="Q204" s="170">
        <f t="shared" si="3"/>
        <v>46057</v>
      </c>
      <c r="R204" s="181"/>
      <c r="S204" s="165" t="s">
        <v>849</v>
      </c>
      <c r="T204" s="186"/>
      <c r="U204" s="99"/>
      <c r="V204" s="172" t="str">
        <f t="shared" si="192"/>
        <v> </v>
      </c>
      <c r="W204" s="172">
        <f t="shared" si="5"/>
        <v>5</v>
      </c>
      <c r="X204" s="173">
        <f t="shared" si="6"/>
        <v>5</v>
      </c>
      <c r="Y204" s="172">
        <f t="shared" si="7"/>
        <v>28</v>
      </c>
      <c r="Z204" s="174">
        <f t="shared" si="8"/>
        <v>0.1666666667</v>
      </c>
      <c r="AA204" s="174">
        <f t="shared" si="9"/>
        <v>0.003703703704</v>
      </c>
      <c r="AB204" s="173" t="str">
        <f t="shared" si="10"/>
        <v>40,541666666666667504</v>
      </c>
      <c r="AC204" s="175" t="str">
        <f t="shared" si="11"/>
        <v>An toàn lao động và Môi trường công nghiệp 5252ATE01 Đinh Thị Hà 13:00-17:00  BĐ: 7/1/2026 KT: 4/2/2026</v>
      </c>
      <c r="AD204" s="175">
        <f t="shared" ref="AD204:AE204" si="265">P204</f>
        <v>46029</v>
      </c>
      <c r="AE204" s="175">
        <f t="shared" si="265"/>
        <v>46057</v>
      </c>
      <c r="AF204" s="187"/>
      <c r="AG204" s="187"/>
    </row>
    <row r="205" ht="18.75" customHeight="1">
      <c r="A205" s="184"/>
      <c r="B205" s="184"/>
      <c r="C205" s="164" t="s">
        <v>1249</v>
      </c>
      <c r="D205" s="99" t="s">
        <v>944</v>
      </c>
      <c r="E205" s="99">
        <v>2025.0</v>
      </c>
      <c r="F205" s="164" t="s">
        <v>966</v>
      </c>
      <c r="G205" s="12"/>
      <c r="H205" s="99">
        <v>16.0</v>
      </c>
      <c r="I205" s="99"/>
      <c r="J205" s="99">
        <v>25.0</v>
      </c>
      <c r="K205" s="185" t="s">
        <v>1266</v>
      </c>
      <c r="L205" s="191">
        <v>0.5416666666666666</v>
      </c>
      <c r="M205" s="192">
        <v>0.7083333333333334</v>
      </c>
      <c r="N205" s="19"/>
      <c r="O205" s="164" t="s">
        <v>1252</v>
      </c>
      <c r="P205" s="169">
        <f t="shared" si="266"/>
        <v>46029</v>
      </c>
      <c r="Q205" s="170">
        <f t="shared" si="3"/>
        <v>46057</v>
      </c>
      <c r="R205" s="181"/>
      <c r="S205" s="12"/>
      <c r="T205" s="12"/>
      <c r="U205" s="99"/>
      <c r="V205" s="172" t="str">
        <f t="shared" si="192"/>
        <v> </v>
      </c>
      <c r="W205" s="172">
        <f t="shared" si="5"/>
        <v>5</v>
      </c>
      <c r="X205" s="173">
        <f t="shared" si="6"/>
        <v>5</v>
      </c>
      <c r="Y205" s="172">
        <f t="shared" si="7"/>
        <v>28</v>
      </c>
      <c r="Z205" s="174">
        <f t="shared" si="8"/>
        <v>0.1666666667</v>
      </c>
      <c r="AA205" s="174">
        <f t="shared" si="9"/>
        <v>0.003703703704</v>
      </c>
      <c r="AB205" s="173" t="str">
        <f t="shared" si="10"/>
        <v>40,541666666666667</v>
      </c>
      <c r="AC205" s="175" t="str">
        <f t="shared" si="11"/>
        <v> 6252ATE01  13:00-17:00  BĐ: 7/1/2026 KT: 4/2/2026</v>
      </c>
      <c r="AD205" s="175">
        <f t="shared" ref="AD205:AE205" si="267">P205</f>
        <v>46029</v>
      </c>
      <c r="AE205" s="175">
        <f t="shared" si="267"/>
        <v>46057</v>
      </c>
      <c r="AF205" s="187"/>
      <c r="AG205" s="187"/>
    </row>
    <row r="206" ht="18.75" customHeight="1">
      <c r="A206" s="184"/>
      <c r="B206" s="184"/>
      <c r="C206" s="164" t="s">
        <v>1249</v>
      </c>
      <c r="D206" s="99" t="s">
        <v>944</v>
      </c>
      <c r="E206" s="99">
        <v>2025.0</v>
      </c>
      <c r="F206" s="164" t="s">
        <v>958</v>
      </c>
      <c r="G206" s="12"/>
      <c r="H206" s="99">
        <v>23.0</v>
      </c>
      <c r="I206" s="99"/>
      <c r="J206" s="99">
        <v>35.0</v>
      </c>
      <c r="K206" s="185" t="s">
        <v>1266</v>
      </c>
      <c r="L206" s="191">
        <v>0.5416666666666666</v>
      </c>
      <c r="M206" s="192">
        <v>0.7083333333333334</v>
      </c>
      <c r="N206" s="165">
        <v>504.0</v>
      </c>
      <c r="O206" s="164" t="s">
        <v>1252</v>
      </c>
      <c r="P206" s="169">
        <f t="shared" ref="P206:P207" si="269">"23/02/2026"+(K206-2)</f>
        <v>46078</v>
      </c>
      <c r="Q206" s="170">
        <f t="shared" si="3"/>
        <v>46120</v>
      </c>
      <c r="R206" s="181"/>
      <c r="S206" s="165" t="s">
        <v>849</v>
      </c>
      <c r="T206" s="12"/>
      <c r="U206" s="99"/>
      <c r="V206" s="172" t="str">
        <f t="shared" si="192"/>
        <v> </v>
      </c>
      <c r="W206" s="172">
        <f t="shared" si="5"/>
        <v>5</v>
      </c>
      <c r="X206" s="173">
        <f t="shared" si="6"/>
        <v>7</v>
      </c>
      <c r="Y206" s="172">
        <f t="shared" si="7"/>
        <v>42</v>
      </c>
      <c r="Z206" s="174">
        <f t="shared" si="8"/>
        <v>0.1666666667</v>
      </c>
      <c r="AA206" s="174">
        <f t="shared" si="9"/>
        <v>0.003703703704</v>
      </c>
      <c r="AB206" s="173" t="str">
        <f t="shared" si="10"/>
        <v>40,541666666666667504</v>
      </c>
      <c r="AC206" s="175" t="str">
        <f t="shared" si="11"/>
        <v> 5252ATE01 Đinh Thị Hà 13:00-17:00  BĐ: 25/2/2026 KT: 8/4/2026</v>
      </c>
      <c r="AD206" s="175">
        <f t="shared" ref="AD206:AE206" si="268">P206</f>
        <v>46078</v>
      </c>
      <c r="AE206" s="175">
        <f t="shared" si="268"/>
        <v>46120</v>
      </c>
      <c r="AF206" s="187"/>
      <c r="AG206" s="187"/>
    </row>
    <row r="207" ht="18.75" customHeight="1">
      <c r="A207" s="184"/>
      <c r="B207" s="184"/>
      <c r="C207" s="164" t="s">
        <v>1249</v>
      </c>
      <c r="D207" s="99" t="s">
        <v>944</v>
      </c>
      <c r="E207" s="99">
        <v>2025.0</v>
      </c>
      <c r="F207" s="164" t="s">
        <v>966</v>
      </c>
      <c r="G207" s="12"/>
      <c r="H207" s="99">
        <v>16.0</v>
      </c>
      <c r="I207" s="99"/>
      <c r="J207" s="99">
        <v>35.0</v>
      </c>
      <c r="K207" s="185" t="s">
        <v>1266</v>
      </c>
      <c r="L207" s="191">
        <v>0.5416666666666666</v>
      </c>
      <c r="M207" s="192">
        <v>0.7083333333333334</v>
      </c>
      <c r="N207" s="19"/>
      <c r="O207" s="164" t="s">
        <v>1252</v>
      </c>
      <c r="P207" s="169">
        <f t="shared" si="269"/>
        <v>46078</v>
      </c>
      <c r="Q207" s="170">
        <f t="shared" si="3"/>
        <v>46120</v>
      </c>
      <c r="R207" s="181"/>
      <c r="S207" s="12"/>
      <c r="T207" s="19"/>
      <c r="U207" s="99"/>
      <c r="V207" s="172" t="str">
        <f t="shared" si="192"/>
        <v> </v>
      </c>
      <c r="W207" s="172">
        <f t="shared" si="5"/>
        <v>5</v>
      </c>
      <c r="X207" s="173">
        <f t="shared" si="6"/>
        <v>7</v>
      </c>
      <c r="Y207" s="172">
        <f t="shared" si="7"/>
        <v>42</v>
      </c>
      <c r="Z207" s="174">
        <f t="shared" si="8"/>
        <v>0.1666666667</v>
      </c>
      <c r="AA207" s="174">
        <f t="shared" si="9"/>
        <v>0.003703703704</v>
      </c>
      <c r="AB207" s="173" t="str">
        <f t="shared" si="10"/>
        <v>40,541666666666667</v>
      </c>
      <c r="AC207" s="175" t="str">
        <f t="shared" si="11"/>
        <v> 6252ATE01  13:00-17:00  BĐ: 25/2/2026 KT: 8/4/2026</v>
      </c>
      <c r="AD207" s="175">
        <f t="shared" ref="AD207:AE207" si="270">P207</f>
        <v>46078</v>
      </c>
      <c r="AE207" s="175">
        <f t="shared" si="270"/>
        <v>46120</v>
      </c>
      <c r="AF207" s="187"/>
      <c r="AG207" s="187"/>
    </row>
    <row r="208" ht="18.75" customHeight="1">
      <c r="A208" s="184"/>
      <c r="B208" s="184"/>
      <c r="C208" s="164" t="s">
        <v>1249</v>
      </c>
      <c r="D208" s="99" t="s">
        <v>944</v>
      </c>
      <c r="E208" s="99">
        <v>2025.0</v>
      </c>
      <c r="F208" s="164" t="s">
        <v>958</v>
      </c>
      <c r="G208" s="165" t="s">
        <v>964</v>
      </c>
      <c r="H208" s="99">
        <v>23.0</v>
      </c>
      <c r="I208" s="99"/>
      <c r="J208" s="99">
        <v>25.0</v>
      </c>
      <c r="K208" s="185" t="s">
        <v>1266</v>
      </c>
      <c r="L208" s="191">
        <v>0.3229166666666667</v>
      </c>
      <c r="M208" s="192">
        <v>0.4895833333333333</v>
      </c>
      <c r="N208" s="165" t="s">
        <v>1268</v>
      </c>
      <c r="O208" s="164" t="s">
        <v>1252</v>
      </c>
      <c r="P208" s="169">
        <f t="shared" ref="P208:P209" si="272">"05/01/2026"+(K208-2)</f>
        <v>46029</v>
      </c>
      <c r="Q208" s="170">
        <f t="shared" si="3"/>
        <v>46057</v>
      </c>
      <c r="R208" s="181"/>
      <c r="S208" s="165" t="s">
        <v>1281</v>
      </c>
      <c r="T208" s="186" t="s">
        <v>1282</v>
      </c>
      <c r="U208" s="99"/>
      <c r="V208" s="172" t="str">
        <f t="shared" si="192"/>
        <v> </v>
      </c>
      <c r="W208" s="172">
        <f t="shared" si="5"/>
        <v>5</v>
      </c>
      <c r="X208" s="173">
        <f t="shared" si="6"/>
        <v>5</v>
      </c>
      <c r="Y208" s="172">
        <f t="shared" si="7"/>
        <v>28</v>
      </c>
      <c r="Z208" s="174">
        <f t="shared" si="8"/>
        <v>0.1666666667</v>
      </c>
      <c r="AA208" s="174">
        <f t="shared" si="9"/>
        <v>0.003703703704</v>
      </c>
      <c r="AB208" s="173" t="str">
        <f t="shared" si="10"/>
        <v>40,322916666666667403&amp;404</v>
      </c>
      <c r="AC208" s="175" t="str">
        <f t="shared" si="11"/>
        <v>Nguyên lý động cơ đốt trong 5252ATE01 Trần Văn Kiên 7:45-11:45  BĐ: 7/1/2026 KT: 4/2/2026</v>
      </c>
      <c r="AD208" s="175">
        <f t="shared" ref="AD208:AE208" si="271">P208</f>
        <v>46029</v>
      </c>
      <c r="AE208" s="175">
        <f t="shared" si="271"/>
        <v>46057</v>
      </c>
      <c r="AF208" s="187"/>
      <c r="AG208" s="187"/>
    </row>
    <row r="209" ht="18.75" customHeight="1">
      <c r="A209" s="184"/>
      <c r="B209" s="184"/>
      <c r="C209" s="164" t="s">
        <v>1249</v>
      </c>
      <c r="D209" s="99" t="s">
        <v>944</v>
      </c>
      <c r="E209" s="99">
        <v>2025.0</v>
      </c>
      <c r="F209" s="164" t="s">
        <v>966</v>
      </c>
      <c r="G209" s="12"/>
      <c r="H209" s="99">
        <v>16.0</v>
      </c>
      <c r="I209" s="99"/>
      <c r="J209" s="99">
        <v>25.0</v>
      </c>
      <c r="K209" s="185" t="s">
        <v>1266</v>
      </c>
      <c r="L209" s="191">
        <v>0.3229166666666667</v>
      </c>
      <c r="M209" s="192">
        <v>0.4895833333333333</v>
      </c>
      <c r="N209" s="19"/>
      <c r="O209" s="164" t="s">
        <v>1252</v>
      </c>
      <c r="P209" s="169">
        <f t="shared" si="272"/>
        <v>46029</v>
      </c>
      <c r="Q209" s="170">
        <f t="shared" si="3"/>
        <v>46057</v>
      </c>
      <c r="R209" s="181"/>
      <c r="S209" s="12"/>
      <c r="T209" s="12"/>
      <c r="U209" s="99"/>
      <c r="V209" s="172" t="str">
        <f t="shared" si="192"/>
        <v> </v>
      </c>
      <c r="W209" s="172">
        <f t="shared" si="5"/>
        <v>5</v>
      </c>
      <c r="X209" s="173">
        <f t="shared" si="6"/>
        <v>5</v>
      </c>
      <c r="Y209" s="172">
        <f t="shared" si="7"/>
        <v>28</v>
      </c>
      <c r="Z209" s="174">
        <f t="shared" si="8"/>
        <v>0.1666666667</v>
      </c>
      <c r="AA209" s="174">
        <f t="shared" si="9"/>
        <v>0.003703703704</v>
      </c>
      <c r="AB209" s="173" t="str">
        <f t="shared" si="10"/>
        <v>40,322916666666667</v>
      </c>
      <c r="AC209" s="175" t="str">
        <f t="shared" si="11"/>
        <v> 6252ATE01  7:45-11:45  BĐ: 7/1/2026 KT: 4/2/2026</v>
      </c>
      <c r="AD209" s="175">
        <f t="shared" ref="AD209:AE209" si="273">P209</f>
        <v>46029</v>
      </c>
      <c r="AE209" s="175">
        <f t="shared" si="273"/>
        <v>46057</v>
      </c>
      <c r="AF209" s="187"/>
      <c r="AG209" s="187"/>
    </row>
    <row r="210" ht="18.75" customHeight="1">
      <c r="A210" s="184"/>
      <c r="B210" s="184"/>
      <c r="C210" s="164" t="s">
        <v>1249</v>
      </c>
      <c r="D210" s="99" t="s">
        <v>944</v>
      </c>
      <c r="E210" s="99">
        <v>2025.0</v>
      </c>
      <c r="F210" s="164" t="s">
        <v>958</v>
      </c>
      <c r="G210" s="12"/>
      <c r="H210" s="99">
        <v>23.0</v>
      </c>
      <c r="I210" s="99"/>
      <c r="J210" s="99">
        <v>35.0</v>
      </c>
      <c r="K210" s="185" t="s">
        <v>1266</v>
      </c>
      <c r="L210" s="191">
        <v>0.3229166666666667</v>
      </c>
      <c r="M210" s="192">
        <v>0.4895833333333333</v>
      </c>
      <c r="N210" s="165" t="s">
        <v>1268</v>
      </c>
      <c r="O210" s="164" t="s">
        <v>1252</v>
      </c>
      <c r="P210" s="169">
        <f t="shared" ref="P210:P211" si="275">"23/02/2026"+(K210-2)</f>
        <v>46078</v>
      </c>
      <c r="Q210" s="170">
        <f t="shared" si="3"/>
        <v>46120</v>
      </c>
      <c r="R210" s="181"/>
      <c r="S210" s="165" t="s">
        <v>1281</v>
      </c>
      <c r="T210" s="12"/>
      <c r="U210" s="99"/>
      <c r="V210" s="172" t="str">
        <f t="shared" si="192"/>
        <v> </v>
      </c>
      <c r="W210" s="172">
        <f t="shared" si="5"/>
        <v>5</v>
      </c>
      <c r="X210" s="173">
        <f t="shared" si="6"/>
        <v>7</v>
      </c>
      <c r="Y210" s="172">
        <f t="shared" si="7"/>
        <v>42</v>
      </c>
      <c r="Z210" s="174">
        <f t="shared" si="8"/>
        <v>0.1666666667</v>
      </c>
      <c r="AA210" s="174">
        <f t="shared" si="9"/>
        <v>0.003703703704</v>
      </c>
      <c r="AB210" s="173" t="str">
        <f t="shared" si="10"/>
        <v>40,322916666666667403&amp;404</v>
      </c>
      <c r="AC210" s="175" t="str">
        <f t="shared" si="11"/>
        <v> 5252ATE01 Trần Văn Kiên 7:45-11:45  BĐ: 25/2/2026 KT: 8/4/2026</v>
      </c>
      <c r="AD210" s="175">
        <f t="shared" ref="AD210:AE210" si="274">P210</f>
        <v>46078</v>
      </c>
      <c r="AE210" s="175">
        <f t="shared" si="274"/>
        <v>46120</v>
      </c>
      <c r="AF210" s="187"/>
      <c r="AG210" s="187"/>
    </row>
    <row r="211" ht="18.75" customHeight="1">
      <c r="A211" s="184"/>
      <c r="B211" s="184"/>
      <c r="C211" s="164" t="s">
        <v>1249</v>
      </c>
      <c r="D211" s="99" t="s">
        <v>944</v>
      </c>
      <c r="E211" s="99">
        <v>2025.0</v>
      </c>
      <c r="F211" s="164" t="s">
        <v>966</v>
      </c>
      <c r="G211" s="12"/>
      <c r="H211" s="99">
        <v>16.0</v>
      </c>
      <c r="I211" s="99"/>
      <c r="J211" s="99">
        <v>35.0</v>
      </c>
      <c r="K211" s="185" t="s">
        <v>1266</v>
      </c>
      <c r="L211" s="191">
        <v>0.3229166666666667</v>
      </c>
      <c r="M211" s="192">
        <v>0.4895833333333333</v>
      </c>
      <c r="N211" s="19"/>
      <c r="O211" s="164" t="s">
        <v>1252</v>
      </c>
      <c r="P211" s="169">
        <f t="shared" si="275"/>
        <v>46078</v>
      </c>
      <c r="Q211" s="170">
        <f t="shared" si="3"/>
        <v>46120</v>
      </c>
      <c r="R211" s="181"/>
      <c r="S211" s="12"/>
      <c r="T211" s="19"/>
      <c r="U211" s="99"/>
      <c r="V211" s="172" t="str">
        <f t="shared" si="192"/>
        <v> </v>
      </c>
      <c r="W211" s="172">
        <f t="shared" si="5"/>
        <v>5</v>
      </c>
      <c r="X211" s="173">
        <f t="shared" si="6"/>
        <v>7</v>
      </c>
      <c r="Y211" s="172">
        <f t="shared" si="7"/>
        <v>42</v>
      </c>
      <c r="Z211" s="174">
        <f t="shared" si="8"/>
        <v>0.1666666667</v>
      </c>
      <c r="AA211" s="174">
        <f t="shared" si="9"/>
        <v>0.003703703704</v>
      </c>
      <c r="AB211" s="173" t="str">
        <f t="shared" si="10"/>
        <v>40,322916666666667</v>
      </c>
      <c r="AC211" s="175" t="str">
        <f t="shared" si="11"/>
        <v> 6252ATE01  7:45-11:45  BĐ: 25/2/2026 KT: 8/4/2026</v>
      </c>
      <c r="AD211" s="175">
        <f t="shared" ref="AD211:AE211" si="276">P211</f>
        <v>46078</v>
      </c>
      <c r="AE211" s="175">
        <f t="shared" si="276"/>
        <v>46120</v>
      </c>
      <c r="AF211" s="187"/>
      <c r="AG211" s="187"/>
    </row>
    <row r="212" ht="18.75" customHeight="1">
      <c r="A212" s="184"/>
      <c r="B212" s="184"/>
      <c r="C212" s="164" t="s">
        <v>1249</v>
      </c>
      <c r="D212" s="99" t="s">
        <v>944</v>
      </c>
      <c r="E212" s="99">
        <v>2025.0</v>
      </c>
      <c r="F212" s="164" t="s">
        <v>965</v>
      </c>
      <c r="G212" s="165" t="s">
        <v>960</v>
      </c>
      <c r="H212" s="99">
        <v>19.0</v>
      </c>
      <c r="I212" s="99"/>
      <c r="J212" s="99">
        <v>25.0</v>
      </c>
      <c r="K212" s="185" t="s">
        <v>1267</v>
      </c>
      <c r="L212" s="191">
        <v>0.3229166666666667</v>
      </c>
      <c r="M212" s="192">
        <v>0.4895833333333333</v>
      </c>
      <c r="N212" s="164" t="s">
        <v>1265</v>
      </c>
      <c r="O212" s="164" t="s">
        <v>1261</v>
      </c>
      <c r="P212" s="169">
        <f>"05/01/2026"+(K212-2)</f>
        <v>46032</v>
      </c>
      <c r="Q212" s="170">
        <f t="shared" si="3"/>
        <v>46060</v>
      </c>
      <c r="R212" s="181"/>
      <c r="S212" s="165" t="s">
        <v>1280</v>
      </c>
      <c r="T212" s="186"/>
      <c r="U212" s="99"/>
      <c r="V212" s="172" t="str">
        <f t="shared" si="192"/>
        <v> </v>
      </c>
      <c r="W212" s="172">
        <f t="shared" si="5"/>
        <v>5</v>
      </c>
      <c r="X212" s="173">
        <f t="shared" si="6"/>
        <v>5</v>
      </c>
      <c r="Y212" s="172">
        <f t="shared" si="7"/>
        <v>28</v>
      </c>
      <c r="Z212" s="174">
        <f t="shared" si="8"/>
        <v>0.1666666667</v>
      </c>
      <c r="AA212" s="174">
        <f t="shared" si="9"/>
        <v>0.003703703704</v>
      </c>
      <c r="AB212" s="173" t="str">
        <f t="shared" si="10"/>
        <v>70,322916666666667G_Lab101</v>
      </c>
      <c r="AC212" s="175" t="str">
        <f t="shared" si="11"/>
        <v>Vẽ kỹ thuật - Autocad 5252ATE01G Ngô Thị Hồng Quyên 7:45-11:45  BĐ: 10/1/2026 KT: 7/2/2026</v>
      </c>
      <c r="AD212" s="175">
        <f t="shared" ref="AD212:AE212" si="277">P212</f>
        <v>46032</v>
      </c>
      <c r="AE212" s="175">
        <f t="shared" si="277"/>
        <v>46060</v>
      </c>
      <c r="AF212" s="187"/>
      <c r="AG212" s="187"/>
    </row>
    <row r="213" ht="18.75" customHeight="1">
      <c r="A213" s="184"/>
      <c r="B213" s="184"/>
      <c r="C213" s="164" t="s">
        <v>1249</v>
      </c>
      <c r="D213" s="99" t="s">
        <v>944</v>
      </c>
      <c r="E213" s="99">
        <v>2025.0</v>
      </c>
      <c r="F213" s="164" t="s">
        <v>965</v>
      </c>
      <c r="G213" s="12"/>
      <c r="H213" s="99">
        <v>19.0</v>
      </c>
      <c r="I213" s="99"/>
      <c r="J213" s="99">
        <v>20.0</v>
      </c>
      <c r="K213" s="185" t="s">
        <v>1267</v>
      </c>
      <c r="L213" s="191">
        <v>0.3229166666666667</v>
      </c>
      <c r="M213" s="192">
        <v>0.4895833333333333</v>
      </c>
      <c r="N213" s="164" t="s">
        <v>1265</v>
      </c>
      <c r="O213" s="164" t="s">
        <v>1261</v>
      </c>
      <c r="P213" s="169">
        <f>"23/02/2026"+(K213-2)</f>
        <v>46081</v>
      </c>
      <c r="Q213" s="170">
        <f t="shared" si="3"/>
        <v>46102</v>
      </c>
      <c r="R213" s="181"/>
      <c r="S213" s="165" t="s">
        <v>1280</v>
      </c>
      <c r="T213" s="19"/>
      <c r="U213" s="99"/>
      <c r="V213" s="172" t="str">
        <f t="shared" si="192"/>
        <v> </v>
      </c>
      <c r="W213" s="172">
        <f t="shared" si="5"/>
        <v>5</v>
      </c>
      <c r="X213" s="173">
        <f t="shared" si="6"/>
        <v>4</v>
      </c>
      <c r="Y213" s="172">
        <f t="shared" si="7"/>
        <v>21</v>
      </c>
      <c r="Z213" s="174">
        <f t="shared" si="8"/>
        <v>0.1666666667</v>
      </c>
      <c r="AA213" s="174">
        <f t="shared" si="9"/>
        <v>0.003703703704</v>
      </c>
      <c r="AB213" s="173" t="str">
        <f t="shared" si="10"/>
        <v>70,322916666666667G_Lab101</v>
      </c>
      <c r="AC213" s="175" t="str">
        <f t="shared" si="11"/>
        <v> 5252ATE01G Ngô Thị Hồng Quyên 7:45-11:45  BĐ: 28/2/2026 KT: 21/3/2026</v>
      </c>
      <c r="AD213" s="175">
        <f t="shared" ref="AD213:AE213" si="278">P213</f>
        <v>46081</v>
      </c>
      <c r="AE213" s="175">
        <f t="shared" si="278"/>
        <v>46102</v>
      </c>
      <c r="AF213" s="187"/>
      <c r="AG213" s="187"/>
    </row>
    <row r="214" ht="18.75" customHeight="1">
      <c r="A214" s="184"/>
      <c r="B214" s="184"/>
      <c r="C214" s="164" t="s">
        <v>1249</v>
      </c>
      <c r="D214" s="99" t="s">
        <v>944</v>
      </c>
      <c r="E214" s="99">
        <v>2025.0</v>
      </c>
      <c r="F214" s="164" t="s">
        <v>965</v>
      </c>
      <c r="G214" s="165" t="s">
        <v>962</v>
      </c>
      <c r="H214" s="99">
        <v>19.0</v>
      </c>
      <c r="I214" s="99"/>
      <c r="J214" s="99">
        <v>25.0</v>
      </c>
      <c r="K214" s="185" t="s">
        <v>1250</v>
      </c>
      <c r="L214" s="191">
        <v>0.3229166666666667</v>
      </c>
      <c r="M214" s="192">
        <v>0.4895833333333333</v>
      </c>
      <c r="N214" s="165" t="s">
        <v>1283</v>
      </c>
      <c r="O214" s="164" t="s">
        <v>1261</v>
      </c>
      <c r="P214" s="169">
        <f t="shared" ref="P214:P215" si="280">"05/01/2026"+(K214-2)</f>
        <v>46027</v>
      </c>
      <c r="Q214" s="170">
        <f t="shared" si="3"/>
        <v>46055</v>
      </c>
      <c r="R214" s="181"/>
      <c r="S214" s="165" t="s">
        <v>855</v>
      </c>
      <c r="T214" s="186"/>
      <c r="U214" s="99"/>
      <c r="V214" s="172" t="str">
        <f t="shared" si="192"/>
        <v> </v>
      </c>
      <c r="W214" s="172">
        <f t="shared" si="5"/>
        <v>5</v>
      </c>
      <c r="X214" s="173">
        <f t="shared" si="6"/>
        <v>5</v>
      </c>
      <c r="Y214" s="172">
        <f t="shared" si="7"/>
        <v>28</v>
      </c>
      <c r="Z214" s="174">
        <f t="shared" si="8"/>
        <v>0.1666666667</v>
      </c>
      <c r="AA214" s="174">
        <f t="shared" si="9"/>
        <v>0.003703703704</v>
      </c>
      <c r="AB214" s="173" t="str">
        <f t="shared" si="10"/>
        <v>20,322916666666667G_502</v>
      </c>
      <c r="AC214" s="175" t="str">
        <f t="shared" si="11"/>
        <v>An toàn lao động và Môi trường công nghiệp 5252ATE01G Trần Quốc Hùng 7:45-11:45  BĐ: 5/1/2026 KT: 2/2/2026</v>
      </c>
      <c r="AD214" s="175">
        <f t="shared" ref="AD214:AE214" si="279">P214</f>
        <v>46027</v>
      </c>
      <c r="AE214" s="175">
        <f t="shared" si="279"/>
        <v>46055</v>
      </c>
      <c r="AF214" s="187"/>
      <c r="AG214" s="187"/>
    </row>
    <row r="215" ht="18.75" customHeight="1">
      <c r="A215" s="184"/>
      <c r="B215" s="184"/>
      <c r="C215" s="164" t="s">
        <v>1249</v>
      </c>
      <c r="D215" s="99" t="s">
        <v>944</v>
      </c>
      <c r="E215" s="99">
        <v>2025.0</v>
      </c>
      <c r="F215" s="164" t="s">
        <v>975</v>
      </c>
      <c r="G215" s="12"/>
      <c r="H215" s="99">
        <v>17.0</v>
      </c>
      <c r="I215" s="99"/>
      <c r="J215" s="99">
        <v>25.0</v>
      </c>
      <c r="K215" s="185" t="s">
        <v>1250</v>
      </c>
      <c r="L215" s="191">
        <v>0.3229166666666667</v>
      </c>
      <c r="M215" s="192">
        <v>0.4895833333333333</v>
      </c>
      <c r="N215" s="19"/>
      <c r="O215" s="164" t="s">
        <v>1261</v>
      </c>
      <c r="P215" s="169">
        <f t="shared" si="280"/>
        <v>46027</v>
      </c>
      <c r="Q215" s="170">
        <f t="shared" si="3"/>
        <v>46055</v>
      </c>
      <c r="R215" s="181"/>
      <c r="S215" s="12"/>
      <c r="T215" s="12"/>
      <c r="U215" s="99"/>
      <c r="V215" s="172" t="str">
        <f t="shared" si="192"/>
        <v> </v>
      </c>
      <c r="W215" s="172">
        <f t="shared" si="5"/>
        <v>5</v>
      </c>
      <c r="X215" s="173">
        <f t="shared" si="6"/>
        <v>5</v>
      </c>
      <c r="Y215" s="172">
        <f t="shared" si="7"/>
        <v>28</v>
      </c>
      <c r="Z215" s="174">
        <f t="shared" si="8"/>
        <v>0.1666666667</v>
      </c>
      <c r="AA215" s="174">
        <f t="shared" si="9"/>
        <v>0.003703703704</v>
      </c>
      <c r="AB215" s="173" t="str">
        <f t="shared" si="10"/>
        <v>20,322916666666667</v>
      </c>
      <c r="AC215" s="175" t="str">
        <f t="shared" si="11"/>
        <v> 6252ATE01G  7:45-11:45  BĐ: 5/1/2026 KT: 2/2/2026</v>
      </c>
      <c r="AD215" s="175">
        <f t="shared" ref="AD215:AE215" si="281">P215</f>
        <v>46027</v>
      </c>
      <c r="AE215" s="175">
        <f t="shared" si="281"/>
        <v>46055</v>
      </c>
      <c r="AF215" s="187"/>
      <c r="AG215" s="187"/>
    </row>
    <row r="216" ht="18.75" customHeight="1">
      <c r="A216" s="184"/>
      <c r="B216" s="184"/>
      <c r="C216" s="164" t="s">
        <v>1249</v>
      </c>
      <c r="D216" s="99" t="s">
        <v>944</v>
      </c>
      <c r="E216" s="99">
        <v>2025.0</v>
      </c>
      <c r="F216" s="164" t="s">
        <v>965</v>
      </c>
      <c r="G216" s="12"/>
      <c r="H216" s="99">
        <v>19.0</v>
      </c>
      <c r="I216" s="99"/>
      <c r="J216" s="99">
        <v>35.0</v>
      </c>
      <c r="K216" s="185" t="s">
        <v>1250</v>
      </c>
      <c r="L216" s="191">
        <v>0.3229166666666667</v>
      </c>
      <c r="M216" s="192">
        <v>0.4895833333333333</v>
      </c>
      <c r="N216" s="165" t="s">
        <v>1283</v>
      </c>
      <c r="O216" s="164" t="s">
        <v>1261</v>
      </c>
      <c r="P216" s="169">
        <f t="shared" ref="P216:P217" si="283">"23/02/2026"+(K216-2)</f>
        <v>46076</v>
      </c>
      <c r="Q216" s="170">
        <f t="shared" si="3"/>
        <v>46118</v>
      </c>
      <c r="R216" s="181"/>
      <c r="S216" s="165" t="s">
        <v>855</v>
      </c>
      <c r="T216" s="12"/>
      <c r="U216" s="99"/>
      <c r="V216" s="172" t="str">
        <f t="shared" si="192"/>
        <v> </v>
      </c>
      <c r="W216" s="172">
        <f t="shared" si="5"/>
        <v>5</v>
      </c>
      <c r="X216" s="173">
        <f t="shared" si="6"/>
        <v>7</v>
      </c>
      <c r="Y216" s="172">
        <f t="shared" si="7"/>
        <v>42</v>
      </c>
      <c r="Z216" s="174">
        <f t="shared" si="8"/>
        <v>0.1666666667</v>
      </c>
      <c r="AA216" s="174">
        <f t="shared" si="9"/>
        <v>0.003703703704</v>
      </c>
      <c r="AB216" s="173" t="str">
        <f t="shared" si="10"/>
        <v>20,322916666666667G_502</v>
      </c>
      <c r="AC216" s="175" t="str">
        <f t="shared" si="11"/>
        <v> 5252ATE01G Trần Quốc Hùng 7:45-11:45  BĐ: 23/2/2026 KT: 6/4/2026</v>
      </c>
      <c r="AD216" s="175">
        <f t="shared" ref="AD216:AE216" si="282">P216</f>
        <v>46076</v>
      </c>
      <c r="AE216" s="175">
        <f t="shared" si="282"/>
        <v>46118</v>
      </c>
      <c r="AF216" s="187"/>
      <c r="AG216" s="187"/>
    </row>
    <row r="217" ht="18.75" customHeight="1">
      <c r="A217" s="184"/>
      <c r="B217" s="184"/>
      <c r="C217" s="164" t="s">
        <v>1249</v>
      </c>
      <c r="D217" s="99" t="s">
        <v>944</v>
      </c>
      <c r="E217" s="99">
        <v>2025.0</v>
      </c>
      <c r="F217" s="164" t="s">
        <v>975</v>
      </c>
      <c r="G217" s="12"/>
      <c r="H217" s="99">
        <v>17.0</v>
      </c>
      <c r="I217" s="99"/>
      <c r="J217" s="99">
        <v>35.0</v>
      </c>
      <c r="K217" s="185" t="s">
        <v>1250</v>
      </c>
      <c r="L217" s="191">
        <v>0.3229166666666667</v>
      </c>
      <c r="M217" s="192">
        <v>0.4895833333333333</v>
      </c>
      <c r="N217" s="19"/>
      <c r="O217" s="164" t="s">
        <v>1261</v>
      </c>
      <c r="P217" s="169">
        <f t="shared" si="283"/>
        <v>46076</v>
      </c>
      <c r="Q217" s="170">
        <f t="shared" si="3"/>
        <v>46118</v>
      </c>
      <c r="R217" s="181"/>
      <c r="S217" s="12"/>
      <c r="T217" s="19"/>
      <c r="U217" s="99"/>
      <c r="V217" s="172" t="str">
        <f t="shared" si="192"/>
        <v> </v>
      </c>
      <c r="W217" s="172">
        <f t="shared" si="5"/>
        <v>5</v>
      </c>
      <c r="X217" s="173">
        <f t="shared" si="6"/>
        <v>7</v>
      </c>
      <c r="Y217" s="172">
        <f t="shared" si="7"/>
        <v>42</v>
      </c>
      <c r="Z217" s="174">
        <f t="shared" si="8"/>
        <v>0.1666666667</v>
      </c>
      <c r="AA217" s="174">
        <f t="shared" si="9"/>
        <v>0.003703703704</v>
      </c>
      <c r="AB217" s="173" t="str">
        <f t="shared" si="10"/>
        <v>20,322916666666667</v>
      </c>
      <c r="AC217" s="175" t="str">
        <f t="shared" si="11"/>
        <v> 6252ATE01G  7:45-11:45  BĐ: 23/2/2026 KT: 6/4/2026</v>
      </c>
      <c r="AD217" s="175">
        <f t="shared" ref="AD217:AE217" si="284">P217</f>
        <v>46076</v>
      </c>
      <c r="AE217" s="175">
        <f t="shared" si="284"/>
        <v>46118</v>
      </c>
      <c r="AF217" s="187"/>
      <c r="AG217" s="187"/>
    </row>
    <row r="218" ht="18.75" customHeight="1">
      <c r="A218" s="184"/>
      <c r="B218" s="184"/>
      <c r="C218" s="164" t="s">
        <v>1249</v>
      </c>
      <c r="D218" s="99" t="s">
        <v>944</v>
      </c>
      <c r="E218" s="99">
        <v>2025.0</v>
      </c>
      <c r="F218" s="164" t="s">
        <v>965</v>
      </c>
      <c r="G218" s="165" t="s">
        <v>964</v>
      </c>
      <c r="H218" s="99">
        <v>19.0</v>
      </c>
      <c r="I218" s="99"/>
      <c r="J218" s="99">
        <v>25.0</v>
      </c>
      <c r="K218" s="185" t="s">
        <v>1272</v>
      </c>
      <c r="L218" s="191">
        <v>0.3229166666666667</v>
      </c>
      <c r="M218" s="192">
        <v>0.4895833333333333</v>
      </c>
      <c r="N218" s="165" t="s">
        <v>1284</v>
      </c>
      <c r="O218" s="164" t="s">
        <v>1261</v>
      </c>
      <c r="P218" s="169">
        <f t="shared" ref="P218:P219" si="286">"05/01/2026"+(K218-2)</f>
        <v>46030</v>
      </c>
      <c r="Q218" s="170">
        <f t="shared" si="3"/>
        <v>46058</v>
      </c>
      <c r="R218" s="181"/>
      <c r="S218" s="165" t="s">
        <v>1285</v>
      </c>
      <c r="T218" s="186" t="s">
        <v>1286</v>
      </c>
      <c r="U218" s="99"/>
      <c r="V218" s="172" t="str">
        <f t="shared" si="192"/>
        <v> </v>
      </c>
      <c r="W218" s="172">
        <f t="shared" si="5"/>
        <v>5</v>
      </c>
      <c r="X218" s="173">
        <f t="shared" si="6"/>
        <v>5</v>
      </c>
      <c r="Y218" s="172">
        <f t="shared" si="7"/>
        <v>28</v>
      </c>
      <c r="Z218" s="174">
        <f t="shared" si="8"/>
        <v>0.1666666667</v>
      </c>
      <c r="AA218" s="174">
        <f t="shared" si="9"/>
        <v>0.003703703704</v>
      </c>
      <c r="AB218" s="173" t="str">
        <f t="shared" si="10"/>
        <v>50,322916666666667G_301</v>
      </c>
      <c r="AC218" s="175" t="str">
        <f t="shared" si="11"/>
        <v>Nguyên lý động cơ đốt trong 5252ATE01G Lê Minh Nhật Quang 7:45-11:45  BĐ: 8/1/2026 KT: 5/2/2026</v>
      </c>
      <c r="AD218" s="175">
        <f t="shared" ref="AD218:AE218" si="285">P218</f>
        <v>46030</v>
      </c>
      <c r="AE218" s="175">
        <f t="shared" si="285"/>
        <v>46058</v>
      </c>
      <c r="AF218" s="187"/>
      <c r="AG218" s="187"/>
    </row>
    <row r="219" ht="18.75" customHeight="1">
      <c r="A219" s="184"/>
      <c r="B219" s="184"/>
      <c r="C219" s="164" t="s">
        <v>1249</v>
      </c>
      <c r="D219" s="99" t="s">
        <v>944</v>
      </c>
      <c r="E219" s="99">
        <v>2025.0</v>
      </c>
      <c r="F219" s="164" t="s">
        <v>975</v>
      </c>
      <c r="G219" s="12"/>
      <c r="H219" s="99">
        <v>17.0</v>
      </c>
      <c r="I219" s="99"/>
      <c r="J219" s="99">
        <v>25.0</v>
      </c>
      <c r="K219" s="185" t="s">
        <v>1272</v>
      </c>
      <c r="L219" s="191">
        <v>0.3229166666666667</v>
      </c>
      <c r="M219" s="192">
        <v>0.4895833333333333</v>
      </c>
      <c r="N219" s="19"/>
      <c r="O219" s="164" t="s">
        <v>1261</v>
      </c>
      <c r="P219" s="169">
        <f t="shared" si="286"/>
        <v>46030</v>
      </c>
      <c r="Q219" s="170">
        <f t="shared" si="3"/>
        <v>46058</v>
      </c>
      <c r="R219" s="181"/>
      <c r="S219" s="19"/>
      <c r="T219" s="12"/>
      <c r="U219" s="99"/>
      <c r="V219" s="172" t="str">
        <f t="shared" si="192"/>
        <v> </v>
      </c>
      <c r="W219" s="172">
        <f t="shared" si="5"/>
        <v>5</v>
      </c>
      <c r="X219" s="173">
        <f t="shared" si="6"/>
        <v>5</v>
      </c>
      <c r="Y219" s="172">
        <f t="shared" si="7"/>
        <v>28</v>
      </c>
      <c r="Z219" s="174">
        <f t="shared" si="8"/>
        <v>0.1666666667</v>
      </c>
      <c r="AA219" s="174">
        <f t="shared" si="9"/>
        <v>0.003703703704</v>
      </c>
      <c r="AB219" s="173" t="str">
        <f t="shared" si="10"/>
        <v>50,322916666666667</v>
      </c>
      <c r="AC219" s="175" t="str">
        <f t="shared" si="11"/>
        <v> 6252ATE01G  7:45-11:45  BĐ: 8/1/2026 KT: 5/2/2026</v>
      </c>
      <c r="AD219" s="175">
        <f t="shared" ref="AD219:AE219" si="287">P219</f>
        <v>46030</v>
      </c>
      <c r="AE219" s="175">
        <f t="shared" si="287"/>
        <v>46058</v>
      </c>
      <c r="AF219" s="187"/>
      <c r="AG219" s="187"/>
    </row>
    <row r="220" ht="18.75" customHeight="1">
      <c r="A220" s="184"/>
      <c r="B220" s="184"/>
      <c r="C220" s="164" t="s">
        <v>1249</v>
      </c>
      <c r="D220" s="99" t="s">
        <v>944</v>
      </c>
      <c r="E220" s="99">
        <v>2025.0</v>
      </c>
      <c r="F220" s="164" t="s">
        <v>965</v>
      </c>
      <c r="G220" s="12"/>
      <c r="H220" s="99">
        <v>19.0</v>
      </c>
      <c r="I220" s="99"/>
      <c r="J220" s="99">
        <v>35.0</v>
      </c>
      <c r="K220" s="185" t="s">
        <v>1272</v>
      </c>
      <c r="L220" s="191">
        <v>0.3229166666666667</v>
      </c>
      <c r="M220" s="192">
        <v>0.4895833333333333</v>
      </c>
      <c r="N220" s="165" t="s">
        <v>1284</v>
      </c>
      <c r="O220" s="164" t="s">
        <v>1261</v>
      </c>
      <c r="P220" s="169">
        <f t="shared" ref="P220:P221" si="289">"23/02/2026"+(K220-2)</f>
        <v>46079</v>
      </c>
      <c r="Q220" s="170">
        <f t="shared" si="3"/>
        <v>46121</v>
      </c>
      <c r="R220" s="181"/>
      <c r="S220" s="165" t="s">
        <v>1285</v>
      </c>
      <c r="T220" s="12"/>
      <c r="U220" s="99"/>
      <c r="V220" s="172" t="str">
        <f t="shared" si="192"/>
        <v> </v>
      </c>
      <c r="W220" s="172">
        <f t="shared" si="5"/>
        <v>5</v>
      </c>
      <c r="X220" s="173">
        <f t="shared" si="6"/>
        <v>7</v>
      </c>
      <c r="Y220" s="172">
        <f t="shared" si="7"/>
        <v>42</v>
      </c>
      <c r="Z220" s="174">
        <f t="shared" si="8"/>
        <v>0.1666666667</v>
      </c>
      <c r="AA220" s="174">
        <f t="shared" si="9"/>
        <v>0.003703703704</v>
      </c>
      <c r="AB220" s="173" t="str">
        <f t="shared" si="10"/>
        <v>50,322916666666667G_301</v>
      </c>
      <c r="AC220" s="175" t="str">
        <f t="shared" si="11"/>
        <v> 5252ATE01G Lê Minh Nhật Quang 7:45-11:45  BĐ: 26/2/2026 KT: 9/4/2026</v>
      </c>
      <c r="AD220" s="175">
        <f t="shared" ref="AD220:AE220" si="288">P220</f>
        <v>46079</v>
      </c>
      <c r="AE220" s="175">
        <f t="shared" si="288"/>
        <v>46121</v>
      </c>
      <c r="AF220" s="187"/>
      <c r="AG220" s="187"/>
    </row>
    <row r="221" ht="18.75" customHeight="1">
      <c r="A221" s="184"/>
      <c r="B221" s="184"/>
      <c r="C221" s="164" t="s">
        <v>1249</v>
      </c>
      <c r="D221" s="99" t="s">
        <v>944</v>
      </c>
      <c r="E221" s="99">
        <v>2025.0</v>
      </c>
      <c r="F221" s="164" t="s">
        <v>975</v>
      </c>
      <c r="G221" s="12"/>
      <c r="H221" s="99">
        <v>17.0</v>
      </c>
      <c r="I221" s="99"/>
      <c r="J221" s="99">
        <v>35.0</v>
      </c>
      <c r="K221" s="185" t="s">
        <v>1272</v>
      </c>
      <c r="L221" s="191">
        <v>0.3229166666666667</v>
      </c>
      <c r="M221" s="192">
        <v>0.4895833333333333</v>
      </c>
      <c r="N221" s="19"/>
      <c r="O221" s="164" t="s">
        <v>1261</v>
      </c>
      <c r="P221" s="169">
        <f t="shared" si="289"/>
        <v>46079</v>
      </c>
      <c r="Q221" s="170">
        <f t="shared" si="3"/>
        <v>46121</v>
      </c>
      <c r="R221" s="181"/>
      <c r="S221" s="19"/>
      <c r="T221" s="19"/>
      <c r="U221" s="99"/>
      <c r="V221" s="172" t="str">
        <f t="shared" si="192"/>
        <v> </v>
      </c>
      <c r="W221" s="172">
        <f t="shared" si="5"/>
        <v>5</v>
      </c>
      <c r="X221" s="173">
        <f t="shared" si="6"/>
        <v>7</v>
      </c>
      <c r="Y221" s="172">
        <f t="shared" si="7"/>
        <v>42</v>
      </c>
      <c r="Z221" s="174">
        <f t="shared" si="8"/>
        <v>0.1666666667</v>
      </c>
      <c r="AA221" s="174">
        <f t="shared" si="9"/>
        <v>0.003703703704</v>
      </c>
      <c r="AB221" s="173" t="str">
        <f t="shared" si="10"/>
        <v>50,322916666666667</v>
      </c>
      <c r="AC221" s="175" t="str">
        <f t="shared" si="11"/>
        <v> 6252ATE01G  7:45-11:45  BĐ: 26/2/2026 KT: 9/4/2026</v>
      </c>
      <c r="AD221" s="175">
        <f t="shared" ref="AD221:AE221" si="290">P221</f>
        <v>46079</v>
      </c>
      <c r="AE221" s="175">
        <f t="shared" si="290"/>
        <v>46121</v>
      </c>
      <c r="AF221" s="187"/>
      <c r="AG221" s="187"/>
    </row>
    <row r="222" ht="18.75" customHeight="1">
      <c r="A222" s="184"/>
      <c r="B222" s="184"/>
      <c r="C222" s="164" t="s">
        <v>1249</v>
      </c>
      <c r="D222" s="99" t="s">
        <v>944</v>
      </c>
      <c r="E222" s="99">
        <v>2025.0</v>
      </c>
      <c r="F222" s="164" t="s">
        <v>966</v>
      </c>
      <c r="G222" s="165" t="s">
        <v>968</v>
      </c>
      <c r="H222" s="99">
        <v>16.0</v>
      </c>
      <c r="I222" s="99"/>
      <c r="J222" s="99">
        <v>25.0</v>
      </c>
      <c r="K222" s="185" t="s">
        <v>1267</v>
      </c>
      <c r="L222" s="191">
        <v>0.5416666666666666</v>
      </c>
      <c r="M222" s="192">
        <v>0.7083333333333334</v>
      </c>
      <c r="N222" s="165" t="s">
        <v>1251</v>
      </c>
      <c r="O222" s="164" t="s">
        <v>1252</v>
      </c>
      <c r="P222" s="169">
        <f>"05/01/2026"+(K222-2)</f>
        <v>46032</v>
      </c>
      <c r="Q222" s="170">
        <f t="shared" si="3"/>
        <v>46060</v>
      </c>
      <c r="R222" s="181"/>
      <c r="S222" s="165" t="s">
        <v>431</v>
      </c>
      <c r="T222" s="186" t="s">
        <v>1287</v>
      </c>
      <c r="U222" s="99"/>
      <c r="V222" s="172" t="str">
        <f t="shared" si="192"/>
        <v> </v>
      </c>
      <c r="W222" s="172">
        <f t="shared" si="5"/>
        <v>5</v>
      </c>
      <c r="X222" s="173">
        <f t="shared" si="6"/>
        <v>5</v>
      </c>
      <c r="Y222" s="172">
        <f t="shared" si="7"/>
        <v>28</v>
      </c>
      <c r="Z222" s="174">
        <f t="shared" si="8"/>
        <v>0.1666666667</v>
      </c>
      <c r="AA222" s="174">
        <f t="shared" si="9"/>
        <v>0.003703703704</v>
      </c>
      <c r="AB222" s="173" t="str">
        <f t="shared" si="10"/>
        <v>70,541666666666667LAB 502</v>
      </c>
      <c r="AC222" s="175" t="str">
        <f t="shared" si="11"/>
        <v>CAD - Ứng dụng thiết kế ô tô 6252ATE01 Trần Minh Khoa 13:00-17:00  BĐ: 10/1/2026 KT: 7/2/2026</v>
      </c>
      <c r="AD222" s="175">
        <f t="shared" ref="AD222:AE222" si="291">P222</f>
        <v>46032</v>
      </c>
      <c r="AE222" s="175">
        <f t="shared" si="291"/>
        <v>46060</v>
      </c>
      <c r="AF222" s="187"/>
      <c r="AG222" s="187"/>
    </row>
    <row r="223" ht="18.75" customHeight="1">
      <c r="A223" s="184"/>
      <c r="B223" s="184"/>
      <c r="C223" s="164" t="s">
        <v>1249</v>
      </c>
      <c r="D223" s="99" t="s">
        <v>944</v>
      </c>
      <c r="E223" s="99">
        <v>2025.0</v>
      </c>
      <c r="F223" s="164" t="s">
        <v>966</v>
      </c>
      <c r="G223" s="12"/>
      <c r="H223" s="99">
        <v>16.0</v>
      </c>
      <c r="I223" s="99"/>
      <c r="J223" s="99">
        <v>35.0</v>
      </c>
      <c r="K223" s="185" t="s">
        <v>1267</v>
      </c>
      <c r="L223" s="191">
        <v>0.5416666666666666</v>
      </c>
      <c r="M223" s="192">
        <v>0.7083333333333334</v>
      </c>
      <c r="N223" s="165" t="s">
        <v>1251</v>
      </c>
      <c r="O223" s="164" t="s">
        <v>1252</v>
      </c>
      <c r="P223" s="169">
        <f>"23/02/2026"+(K223-2)</f>
        <v>46081</v>
      </c>
      <c r="Q223" s="170">
        <f t="shared" si="3"/>
        <v>46123</v>
      </c>
      <c r="R223" s="181"/>
      <c r="S223" s="19"/>
      <c r="T223" s="19"/>
      <c r="U223" s="99"/>
      <c r="V223" s="172" t="str">
        <f t="shared" si="192"/>
        <v> </v>
      </c>
      <c r="W223" s="172">
        <f t="shared" si="5"/>
        <v>5</v>
      </c>
      <c r="X223" s="173">
        <f t="shared" si="6"/>
        <v>7</v>
      </c>
      <c r="Y223" s="172">
        <f t="shared" si="7"/>
        <v>42</v>
      </c>
      <c r="Z223" s="174">
        <f t="shared" si="8"/>
        <v>0.1666666667</v>
      </c>
      <c r="AA223" s="174">
        <f t="shared" si="9"/>
        <v>0.003703703704</v>
      </c>
      <c r="AB223" s="173" t="str">
        <f t="shared" si="10"/>
        <v>70,541666666666667LAB 502</v>
      </c>
      <c r="AC223" s="175" t="str">
        <f t="shared" si="11"/>
        <v> 6252ATE01  13:00-17:00  BĐ: 28/2/2026 KT: 11/4/2026</v>
      </c>
      <c r="AD223" s="175">
        <f t="shared" ref="AD223:AE223" si="292">P223</f>
        <v>46081</v>
      </c>
      <c r="AE223" s="175">
        <f t="shared" si="292"/>
        <v>46123</v>
      </c>
      <c r="AF223" s="187"/>
      <c r="AG223" s="187"/>
    </row>
    <row r="224" ht="18.75" customHeight="1">
      <c r="A224" s="184"/>
      <c r="B224" s="184"/>
      <c r="C224" s="164" t="s">
        <v>1249</v>
      </c>
      <c r="D224" s="99" t="s">
        <v>944</v>
      </c>
      <c r="E224" s="99">
        <v>2025.0</v>
      </c>
      <c r="F224" s="164" t="s">
        <v>975</v>
      </c>
      <c r="G224" s="165" t="s">
        <v>968</v>
      </c>
      <c r="H224" s="99">
        <v>17.0</v>
      </c>
      <c r="I224" s="99"/>
      <c r="J224" s="99">
        <v>25.0</v>
      </c>
      <c r="K224" s="185" t="s">
        <v>1267</v>
      </c>
      <c r="L224" s="191">
        <v>0.3229166666666667</v>
      </c>
      <c r="M224" s="192">
        <v>0.4895833333333333</v>
      </c>
      <c r="N224" s="164" t="s">
        <v>1269</v>
      </c>
      <c r="O224" s="164" t="s">
        <v>1261</v>
      </c>
      <c r="P224" s="169">
        <f>"05/01/2026"+(K224-2)</f>
        <v>46032</v>
      </c>
      <c r="Q224" s="170">
        <f t="shared" si="3"/>
        <v>46060</v>
      </c>
      <c r="R224" s="181"/>
      <c r="S224" s="165" t="s">
        <v>431</v>
      </c>
      <c r="T224" s="186" t="s">
        <v>1287</v>
      </c>
      <c r="U224" s="99"/>
      <c r="V224" s="172" t="str">
        <f t="shared" si="192"/>
        <v> </v>
      </c>
      <c r="W224" s="172">
        <f t="shared" si="5"/>
        <v>5</v>
      </c>
      <c r="X224" s="173">
        <f t="shared" si="6"/>
        <v>5</v>
      </c>
      <c r="Y224" s="172">
        <f t="shared" si="7"/>
        <v>28</v>
      </c>
      <c r="Z224" s="174">
        <f t="shared" si="8"/>
        <v>0.1666666667</v>
      </c>
      <c r="AA224" s="174">
        <f t="shared" si="9"/>
        <v>0.003703703704</v>
      </c>
      <c r="AB224" s="173" t="str">
        <f t="shared" si="10"/>
        <v>70,322916666666667G_Lab102</v>
      </c>
      <c r="AC224" s="175" t="str">
        <f t="shared" si="11"/>
        <v>CAD - Ứng dụng thiết kế ô tô 6252ATE01G Trần Minh Khoa 7:45-11:45  BĐ: 10/1/2026 KT: 7/2/2026</v>
      </c>
      <c r="AD224" s="175">
        <f t="shared" ref="AD224:AE224" si="293">P224</f>
        <v>46032</v>
      </c>
      <c r="AE224" s="175">
        <f t="shared" si="293"/>
        <v>46060</v>
      </c>
      <c r="AF224" s="187"/>
      <c r="AG224" s="187"/>
    </row>
    <row r="225" ht="18.75" customHeight="1">
      <c r="A225" s="184"/>
      <c r="B225" s="184"/>
      <c r="C225" s="164" t="s">
        <v>1249</v>
      </c>
      <c r="D225" s="99" t="s">
        <v>944</v>
      </c>
      <c r="E225" s="99">
        <v>2025.0</v>
      </c>
      <c r="F225" s="164" t="s">
        <v>975</v>
      </c>
      <c r="G225" s="19"/>
      <c r="H225" s="99">
        <v>17.0</v>
      </c>
      <c r="I225" s="99"/>
      <c r="J225" s="99">
        <v>35.0</v>
      </c>
      <c r="K225" s="185" t="s">
        <v>1267</v>
      </c>
      <c r="L225" s="191">
        <v>0.3229166666666667</v>
      </c>
      <c r="M225" s="192">
        <v>0.4895833333333333</v>
      </c>
      <c r="N225" s="164" t="s">
        <v>1269</v>
      </c>
      <c r="O225" s="164" t="s">
        <v>1261</v>
      </c>
      <c r="P225" s="169">
        <f>"23/02/2026"+(K225-2)</f>
        <v>46081</v>
      </c>
      <c r="Q225" s="170">
        <f t="shared" si="3"/>
        <v>46123</v>
      </c>
      <c r="R225" s="181"/>
      <c r="S225" s="19"/>
      <c r="T225" s="19"/>
      <c r="U225" s="99"/>
      <c r="V225" s="172" t="str">
        <f t="shared" si="192"/>
        <v> </v>
      </c>
      <c r="W225" s="172">
        <f t="shared" si="5"/>
        <v>5</v>
      </c>
      <c r="X225" s="173">
        <f t="shared" si="6"/>
        <v>7</v>
      </c>
      <c r="Y225" s="172">
        <f t="shared" si="7"/>
        <v>42</v>
      </c>
      <c r="Z225" s="174">
        <f t="shared" si="8"/>
        <v>0.1666666667</v>
      </c>
      <c r="AA225" s="174">
        <f t="shared" si="9"/>
        <v>0.003703703704</v>
      </c>
      <c r="AB225" s="173" t="str">
        <f t="shared" si="10"/>
        <v>70,322916666666667G_Lab102</v>
      </c>
      <c r="AC225" s="175" t="str">
        <f t="shared" si="11"/>
        <v> 6252ATE01G  7:45-11:45  BĐ: 28/2/2026 KT: 11/4/2026</v>
      </c>
      <c r="AD225" s="175">
        <f t="shared" ref="AD225:AE225" si="294">P225</f>
        <v>46081</v>
      </c>
      <c r="AE225" s="175">
        <f t="shared" si="294"/>
        <v>46123</v>
      </c>
      <c r="AF225" s="187"/>
      <c r="AG225" s="187"/>
    </row>
    <row r="226" ht="18.75" customHeight="1">
      <c r="A226" s="184"/>
      <c r="B226" s="184"/>
      <c r="C226" s="164" t="s">
        <v>1249</v>
      </c>
      <c r="D226" s="99" t="s">
        <v>944</v>
      </c>
      <c r="E226" s="99">
        <v>2025.0</v>
      </c>
      <c r="F226" s="164" t="s">
        <v>966</v>
      </c>
      <c r="G226" s="165" t="s">
        <v>972</v>
      </c>
      <c r="H226" s="99">
        <v>16.0</v>
      </c>
      <c r="I226" s="99"/>
      <c r="J226" s="99">
        <v>25.0</v>
      </c>
      <c r="K226" s="185" t="s">
        <v>1250</v>
      </c>
      <c r="L226" s="191">
        <v>0.3229166666666667</v>
      </c>
      <c r="M226" s="192">
        <v>0.4895833333333333</v>
      </c>
      <c r="N226" s="165">
        <v>406.0</v>
      </c>
      <c r="O226" s="164" t="s">
        <v>1252</v>
      </c>
      <c r="P226" s="169">
        <f>"05/01/2026"+(K226-2)</f>
        <v>46027</v>
      </c>
      <c r="Q226" s="170">
        <f t="shared" si="3"/>
        <v>46055</v>
      </c>
      <c r="R226" s="181"/>
      <c r="S226" s="165" t="s">
        <v>248</v>
      </c>
      <c r="T226" s="186" t="s">
        <v>1287</v>
      </c>
      <c r="U226" s="99"/>
      <c r="V226" s="172" t="str">
        <f t="shared" si="192"/>
        <v> </v>
      </c>
      <c r="W226" s="172">
        <f t="shared" si="5"/>
        <v>5</v>
      </c>
      <c r="X226" s="173">
        <f t="shared" si="6"/>
        <v>5</v>
      </c>
      <c r="Y226" s="172">
        <f t="shared" si="7"/>
        <v>28</v>
      </c>
      <c r="Z226" s="174">
        <f t="shared" si="8"/>
        <v>0.1666666667</v>
      </c>
      <c r="AA226" s="174">
        <f t="shared" si="9"/>
        <v>0.003703703704</v>
      </c>
      <c r="AB226" s="173" t="str">
        <f t="shared" si="10"/>
        <v>20,322916666666667406</v>
      </c>
      <c r="AC226" s="175" t="str">
        <f t="shared" si="11"/>
        <v>Nguyên lý - Chi tiết máy 6252ATE01 Trần Thị Liên 7:45-11:45  BĐ: 5/1/2026 KT: 2/2/2026</v>
      </c>
      <c r="AD226" s="175">
        <f t="shared" ref="AD226:AE226" si="295">P226</f>
        <v>46027</v>
      </c>
      <c r="AE226" s="175">
        <f t="shared" si="295"/>
        <v>46055</v>
      </c>
      <c r="AF226" s="187"/>
      <c r="AG226" s="187"/>
    </row>
    <row r="227" ht="18.75" customHeight="1">
      <c r="A227" s="184"/>
      <c r="B227" s="184"/>
      <c r="C227" s="164" t="s">
        <v>1249</v>
      </c>
      <c r="D227" s="99" t="s">
        <v>944</v>
      </c>
      <c r="E227" s="99">
        <v>2025.0</v>
      </c>
      <c r="F227" s="164" t="s">
        <v>966</v>
      </c>
      <c r="G227" s="12"/>
      <c r="H227" s="99">
        <v>16.0</v>
      </c>
      <c r="I227" s="99"/>
      <c r="J227" s="99">
        <v>35.0</v>
      </c>
      <c r="K227" s="185" t="s">
        <v>1250</v>
      </c>
      <c r="L227" s="191">
        <v>0.3229166666666667</v>
      </c>
      <c r="M227" s="192">
        <v>0.4895833333333333</v>
      </c>
      <c r="N227" s="165">
        <v>406.0</v>
      </c>
      <c r="O227" s="164" t="s">
        <v>1252</v>
      </c>
      <c r="P227" s="169">
        <f>"23/02/2026"+(K227-2)</f>
        <v>46076</v>
      </c>
      <c r="Q227" s="170">
        <f t="shared" si="3"/>
        <v>46118</v>
      </c>
      <c r="R227" s="181"/>
      <c r="S227" s="19"/>
      <c r="T227" s="19"/>
      <c r="U227" s="99"/>
      <c r="V227" s="172" t="str">
        <f t="shared" si="192"/>
        <v> </v>
      </c>
      <c r="W227" s="172">
        <f t="shared" si="5"/>
        <v>5</v>
      </c>
      <c r="X227" s="173">
        <f t="shared" si="6"/>
        <v>7</v>
      </c>
      <c r="Y227" s="172">
        <f t="shared" si="7"/>
        <v>42</v>
      </c>
      <c r="Z227" s="174">
        <f t="shared" si="8"/>
        <v>0.1666666667</v>
      </c>
      <c r="AA227" s="174">
        <f t="shared" si="9"/>
        <v>0.003703703704</v>
      </c>
      <c r="AB227" s="173" t="str">
        <f t="shared" si="10"/>
        <v>20,322916666666667406</v>
      </c>
      <c r="AC227" s="175" t="str">
        <f t="shared" si="11"/>
        <v> 6252ATE01  7:45-11:45  BĐ: 23/2/2026 KT: 6/4/2026</v>
      </c>
      <c r="AD227" s="175">
        <f t="shared" ref="AD227:AE227" si="296">P227</f>
        <v>46076</v>
      </c>
      <c r="AE227" s="175">
        <f t="shared" si="296"/>
        <v>46118</v>
      </c>
      <c r="AF227" s="187"/>
      <c r="AG227" s="187"/>
    </row>
    <row r="228" ht="18.75" customHeight="1">
      <c r="A228" s="184"/>
      <c r="B228" s="184"/>
      <c r="C228" s="164" t="s">
        <v>1249</v>
      </c>
      <c r="D228" s="99" t="s">
        <v>944</v>
      </c>
      <c r="E228" s="99">
        <v>2025.0</v>
      </c>
      <c r="F228" s="164" t="s">
        <v>975</v>
      </c>
      <c r="G228" s="165" t="s">
        <v>972</v>
      </c>
      <c r="H228" s="99">
        <v>17.0</v>
      </c>
      <c r="I228" s="99"/>
      <c r="J228" s="99">
        <v>25.0</v>
      </c>
      <c r="K228" s="185" t="s">
        <v>1258</v>
      </c>
      <c r="L228" s="191">
        <v>0.3229166666666667</v>
      </c>
      <c r="M228" s="192">
        <v>0.4895833333333333</v>
      </c>
      <c r="N228" s="164" t="s">
        <v>1288</v>
      </c>
      <c r="O228" s="164" t="s">
        <v>1261</v>
      </c>
      <c r="P228" s="169">
        <f>"05/01/2026"+(K228-2)</f>
        <v>46028</v>
      </c>
      <c r="Q228" s="170">
        <f t="shared" si="3"/>
        <v>46056</v>
      </c>
      <c r="R228" s="181"/>
      <c r="S228" s="165" t="s">
        <v>248</v>
      </c>
      <c r="T228" s="186" t="s">
        <v>1287</v>
      </c>
      <c r="U228" s="99"/>
      <c r="V228" s="172" t="str">
        <f t="shared" si="192"/>
        <v> </v>
      </c>
      <c r="W228" s="172">
        <f t="shared" si="5"/>
        <v>5</v>
      </c>
      <c r="X228" s="173">
        <f t="shared" si="6"/>
        <v>5</v>
      </c>
      <c r="Y228" s="172">
        <f t="shared" si="7"/>
        <v>28</v>
      </c>
      <c r="Z228" s="174">
        <f t="shared" si="8"/>
        <v>0.1666666667</v>
      </c>
      <c r="AA228" s="174">
        <f t="shared" si="9"/>
        <v>0.003703703704</v>
      </c>
      <c r="AB228" s="173" t="str">
        <f t="shared" si="10"/>
        <v>30,322916666666667G_203</v>
      </c>
      <c r="AC228" s="175" t="str">
        <f t="shared" si="11"/>
        <v>Nguyên lý - Chi tiết máy 6252ATE01G Trần Thị Liên 7:45-11:45  BĐ: 6/1/2026 KT: 3/2/2026</v>
      </c>
      <c r="AD228" s="175">
        <f t="shared" ref="AD228:AE228" si="297">P228</f>
        <v>46028</v>
      </c>
      <c r="AE228" s="175">
        <f t="shared" si="297"/>
        <v>46056</v>
      </c>
      <c r="AF228" s="187"/>
      <c r="AG228" s="187"/>
    </row>
    <row r="229" ht="18.75" customHeight="1">
      <c r="A229" s="184"/>
      <c r="B229" s="184"/>
      <c r="C229" s="164" t="s">
        <v>1249</v>
      </c>
      <c r="D229" s="99" t="s">
        <v>944</v>
      </c>
      <c r="E229" s="99">
        <v>2025.0</v>
      </c>
      <c r="F229" s="164" t="s">
        <v>975</v>
      </c>
      <c r="G229" s="19"/>
      <c r="H229" s="99">
        <v>17.0</v>
      </c>
      <c r="I229" s="99"/>
      <c r="J229" s="99">
        <v>35.0</v>
      </c>
      <c r="K229" s="185" t="s">
        <v>1258</v>
      </c>
      <c r="L229" s="191">
        <v>0.3229166666666667</v>
      </c>
      <c r="M229" s="192">
        <v>0.4895833333333333</v>
      </c>
      <c r="N229" s="164" t="s">
        <v>1288</v>
      </c>
      <c r="O229" s="164" t="s">
        <v>1261</v>
      </c>
      <c r="P229" s="169">
        <f>"23/02/2026"+(K229-2)</f>
        <v>46077</v>
      </c>
      <c r="Q229" s="170">
        <f t="shared" si="3"/>
        <v>46119</v>
      </c>
      <c r="R229" s="181"/>
      <c r="S229" s="19"/>
      <c r="T229" s="19"/>
      <c r="U229" s="99"/>
      <c r="V229" s="172" t="str">
        <f t="shared" si="192"/>
        <v> </v>
      </c>
      <c r="W229" s="172">
        <f t="shared" si="5"/>
        <v>5</v>
      </c>
      <c r="X229" s="173">
        <f t="shared" si="6"/>
        <v>7</v>
      </c>
      <c r="Y229" s="172">
        <f t="shared" si="7"/>
        <v>42</v>
      </c>
      <c r="Z229" s="174">
        <f t="shared" si="8"/>
        <v>0.1666666667</v>
      </c>
      <c r="AA229" s="174">
        <f t="shared" si="9"/>
        <v>0.003703703704</v>
      </c>
      <c r="AB229" s="173" t="str">
        <f t="shared" si="10"/>
        <v>30,322916666666667G_203</v>
      </c>
      <c r="AC229" s="175" t="str">
        <f t="shared" si="11"/>
        <v> 6252ATE01G  7:45-11:45  BĐ: 24/2/2026 KT: 7/4/2026</v>
      </c>
      <c r="AD229" s="175">
        <f t="shared" ref="AD229:AE229" si="298">P229</f>
        <v>46077</v>
      </c>
      <c r="AE229" s="175">
        <f t="shared" si="298"/>
        <v>46119</v>
      </c>
      <c r="AF229" s="187"/>
      <c r="AG229" s="187"/>
    </row>
    <row r="230" ht="18.75" customHeight="1">
      <c r="A230" s="184"/>
      <c r="B230" s="184"/>
      <c r="C230" s="164" t="s">
        <v>1249</v>
      </c>
      <c r="D230" s="99" t="s">
        <v>944</v>
      </c>
      <c r="E230" s="99">
        <v>2025.0</v>
      </c>
      <c r="F230" s="164" t="s">
        <v>966</v>
      </c>
      <c r="G230" s="165" t="s">
        <v>974</v>
      </c>
      <c r="H230" s="99">
        <v>16.0</v>
      </c>
      <c r="I230" s="99"/>
      <c r="J230" s="99">
        <v>25.0</v>
      </c>
      <c r="K230" s="185" t="s">
        <v>1250</v>
      </c>
      <c r="L230" s="191">
        <v>0.5416666666666666</v>
      </c>
      <c r="M230" s="192">
        <v>0.7083333333333334</v>
      </c>
      <c r="N230" s="165" t="s">
        <v>1251</v>
      </c>
      <c r="O230" s="164" t="s">
        <v>1252</v>
      </c>
      <c r="P230" s="169">
        <f>"05/01/2026"+(K230-2)</f>
        <v>46027</v>
      </c>
      <c r="Q230" s="170">
        <f t="shared" si="3"/>
        <v>46055</v>
      </c>
      <c r="R230" s="181"/>
      <c r="S230" s="165" t="s">
        <v>462</v>
      </c>
      <c r="T230" s="186" t="s">
        <v>1287</v>
      </c>
      <c r="U230" s="99"/>
      <c r="V230" s="172" t="str">
        <f t="shared" si="192"/>
        <v> </v>
      </c>
      <c r="W230" s="172">
        <f t="shared" si="5"/>
        <v>5</v>
      </c>
      <c r="X230" s="173">
        <f t="shared" si="6"/>
        <v>5</v>
      </c>
      <c r="Y230" s="172">
        <f t="shared" si="7"/>
        <v>28</v>
      </c>
      <c r="Z230" s="174">
        <f t="shared" si="8"/>
        <v>0.1666666667</v>
      </c>
      <c r="AA230" s="174">
        <f t="shared" si="9"/>
        <v>0.003703703704</v>
      </c>
      <c r="AB230" s="173" t="str">
        <f t="shared" si="10"/>
        <v>20,541666666666667LAB 502</v>
      </c>
      <c r="AC230" s="175" t="str">
        <f t="shared" si="11"/>
        <v>Cấu tạo ô tô 6252ATE01 Bùi Tuấn Vũ 13:00-17:00  BĐ: 5/1/2026 KT: 2/2/2026</v>
      </c>
      <c r="AD230" s="175">
        <f t="shared" ref="AD230:AE230" si="299">P230</f>
        <v>46027</v>
      </c>
      <c r="AE230" s="175">
        <f t="shared" si="299"/>
        <v>46055</v>
      </c>
      <c r="AF230" s="187"/>
      <c r="AG230" s="187"/>
    </row>
    <row r="231" ht="18.75" customHeight="1">
      <c r="A231" s="140"/>
      <c r="B231" s="140"/>
      <c r="C231" s="178" t="s">
        <v>1249</v>
      </c>
      <c r="D231" s="178" t="s">
        <v>944</v>
      </c>
      <c r="E231" s="178">
        <v>2025.0</v>
      </c>
      <c r="F231" s="178" t="s">
        <v>966</v>
      </c>
      <c r="G231" s="12"/>
      <c r="H231" s="178">
        <v>16.0</v>
      </c>
      <c r="I231" s="201"/>
      <c r="J231" s="93">
        <v>5.0</v>
      </c>
      <c r="K231" s="213" t="s">
        <v>1250</v>
      </c>
      <c r="L231" s="191">
        <v>0.5416666666666666</v>
      </c>
      <c r="M231" s="192">
        <v>0.7083333333333334</v>
      </c>
      <c r="N231" s="165" t="s">
        <v>1251</v>
      </c>
      <c r="O231" s="178" t="s">
        <v>1252</v>
      </c>
      <c r="P231" s="202">
        <f>"23/02/2026"+(K231-2)</f>
        <v>46076</v>
      </c>
      <c r="Q231" s="170">
        <f t="shared" si="3"/>
        <v>46076</v>
      </c>
      <c r="R231" s="203"/>
      <c r="S231" s="19"/>
      <c r="T231" s="19"/>
      <c r="U231" s="201"/>
      <c r="V231" s="204" t="str">
        <f t="shared" si="192"/>
        <v> </v>
      </c>
      <c r="W231" s="204">
        <f t="shared" si="5"/>
        <v>5</v>
      </c>
      <c r="X231" s="205">
        <f t="shared" si="6"/>
        <v>1</v>
      </c>
      <c r="Y231" s="204">
        <f t="shared" si="7"/>
        <v>0</v>
      </c>
      <c r="Z231" s="190">
        <f t="shared" si="8"/>
        <v>0.1666666667</v>
      </c>
      <c r="AA231" s="190">
        <f t="shared" si="9"/>
        <v>0.003703703704</v>
      </c>
      <c r="AB231" s="205" t="str">
        <f t="shared" si="10"/>
        <v>20,541666666666667LAB 502</v>
      </c>
      <c r="AC231" s="207" t="str">
        <f t="shared" si="11"/>
        <v> 6252ATE01  13:00-17:00  BĐ: 23/2/2026 KT: 23/2/2026</v>
      </c>
      <c r="AD231" s="207">
        <f t="shared" ref="AD231:AE231" si="300">P231</f>
        <v>46076</v>
      </c>
      <c r="AE231" s="207">
        <f t="shared" si="300"/>
        <v>46076</v>
      </c>
      <c r="AF231" s="208"/>
      <c r="AG231" s="208"/>
    </row>
    <row r="232" ht="18.75" customHeight="1">
      <c r="A232" s="184"/>
      <c r="B232" s="184"/>
      <c r="C232" s="164" t="s">
        <v>1249</v>
      </c>
      <c r="D232" s="99" t="s">
        <v>944</v>
      </c>
      <c r="E232" s="99">
        <v>2025.0</v>
      </c>
      <c r="F232" s="164" t="s">
        <v>975</v>
      </c>
      <c r="G232" s="165" t="s">
        <v>974</v>
      </c>
      <c r="H232" s="99">
        <v>17.0</v>
      </c>
      <c r="I232" s="99"/>
      <c r="J232" s="99">
        <v>25.0</v>
      </c>
      <c r="K232" s="185" t="s">
        <v>1266</v>
      </c>
      <c r="L232" s="191">
        <v>0.5416666666666666</v>
      </c>
      <c r="M232" s="192">
        <v>0.7083333333333334</v>
      </c>
      <c r="N232" s="164" t="s">
        <v>1288</v>
      </c>
      <c r="O232" s="164" t="s">
        <v>1261</v>
      </c>
      <c r="P232" s="169">
        <f>"05/01/2026"+(K232-2)</f>
        <v>46029</v>
      </c>
      <c r="Q232" s="170">
        <f t="shared" si="3"/>
        <v>46057</v>
      </c>
      <c r="R232" s="181"/>
      <c r="S232" s="165" t="s">
        <v>462</v>
      </c>
      <c r="T232" s="186" t="s">
        <v>1287</v>
      </c>
      <c r="U232" s="99"/>
      <c r="V232" s="172" t="str">
        <f t="shared" si="192"/>
        <v> </v>
      </c>
      <c r="W232" s="172">
        <f t="shared" si="5"/>
        <v>5</v>
      </c>
      <c r="X232" s="173">
        <f t="shared" si="6"/>
        <v>5</v>
      </c>
      <c r="Y232" s="172">
        <f t="shared" si="7"/>
        <v>28</v>
      </c>
      <c r="Z232" s="174">
        <f t="shared" si="8"/>
        <v>0.1666666667</v>
      </c>
      <c r="AA232" s="174">
        <f t="shared" si="9"/>
        <v>0.003703703704</v>
      </c>
      <c r="AB232" s="173" t="str">
        <f t="shared" si="10"/>
        <v>40,541666666666667G_203</v>
      </c>
      <c r="AC232" s="175" t="str">
        <f t="shared" si="11"/>
        <v>Cấu tạo ô tô 6252ATE01G Bùi Tuấn Vũ 13:00-17:00  BĐ: 7/1/2026 KT: 4/2/2026</v>
      </c>
      <c r="AD232" s="175">
        <f t="shared" ref="AD232:AE232" si="301">P232</f>
        <v>46029</v>
      </c>
      <c r="AE232" s="175">
        <f t="shared" si="301"/>
        <v>46057</v>
      </c>
      <c r="AF232" s="187"/>
      <c r="AG232" s="187"/>
    </row>
    <row r="233" ht="18.75" customHeight="1">
      <c r="A233" s="184"/>
      <c r="B233" s="184"/>
      <c r="C233" s="164" t="s">
        <v>1249</v>
      </c>
      <c r="D233" s="99" t="s">
        <v>944</v>
      </c>
      <c r="E233" s="99">
        <v>2025.0</v>
      </c>
      <c r="F233" s="164" t="s">
        <v>975</v>
      </c>
      <c r="G233" s="19"/>
      <c r="H233" s="99">
        <v>17.0</v>
      </c>
      <c r="I233" s="99"/>
      <c r="J233" s="99">
        <v>5.0</v>
      </c>
      <c r="K233" s="185" t="s">
        <v>1266</v>
      </c>
      <c r="L233" s="191">
        <v>0.5416666666666666</v>
      </c>
      <c r="M233" s="192">
        <v>0.7083333333333334</v>
      </c>
      <c r="N233" s="164" t="s">
        <v>1288</v>
      </c>
      <c r="O233" s="164" t="s">
        <v>1261</v>
      </c>
      <c r="P233" s="169">
        <f>"23/03/2026"+(K233-2)</f>
        <v>46106</v>
      </c>
      <c r="Q233" s="170">
        <f t="shared" si="3"/>
        <v>46106</v>
      </c>
      <c r="R233" s="181"/>
      <c r="S233" s="19"/>
      <c r="T233" s="19"/>
      <c r="U233" s="99"/>
      <c r="V233" s="172" t="str">
        <f t="shared" si="192"/>
        <v> </v>
      </c>
      <c r="W233" s="172">
        <f t="shared" si="5"/>
        <v>5</v>
      </c>
      <c r="X233" s="173">
        <f t="shared" si="6"/>
        <v>1</v>
      </c>
      <c r="Y233" s="172">
        <f t="shared" si="7"/>
        <v>0</v>
      </c>
      <c r="Z233" s="174">
        <f t="shared" si="8"/>
        <v>0.1666666667</v>
      </c>
      <c r="AA233" s="174">
        <f t="shared" si="9"/>
        <v>0.003703703704</v>
      </c>
      <c r="AB233" s="173" t="str">
        <f t="shared" si="10"/>
        <v>40,541666666666667G_203</v>
      </c>
      <c r="AC233" s="175" t="str">
        <f t="shared" si="11"/>
        <v> 6252ATE01G  13:00-17:00  BĐ: 25/3/2026 KT: 25/3/2026</v>
      </c>
      <c r="AD233" s="175">
        <f t="shared" ref="AD233:AE233" si="302">P233</f>
        <v>46106</v>
      </c>
      <c r="AE233" s="175">
        <f t="shared" si="302"/>
        <v>46106</v>
      </c>
      <c r="AF233" s="187"/>
      <c r="AG233" s="187"/>
    </row>
    <row r="234" ht="18.75" customHeight="1">
      <c r="A234" s="184"/>
      <c r="B234" s="184"/>
      <c r="C234" s="99" t="s">
        <v>1289</v>
      </c>
      <c r="D234" s="99" t="s">
        <v>977</v>
      </c>
      <c r="E234" s="99">
        <v>2024.0</v>
      </c>
      <c r="F234" s="164" t="s">
        <v>978</v>
      </c>
      <c r="G234" s="165" t="s">
        <v>980</v>
      </c>
      <c r="H234" s="99">
        <v>9.0</v>
      </c>
      <c r="I234" s="99"/>
      <c r="J234" s="99">
        <v>25.0</v>
      </c>
      <c r="K234" s="185" t="s">
        <v>1250</v>
      </c>
      <c r="L234" s="191">
        <v>0.5416666666666666</v>
      </c>
      <c r="M234" s="192">
        <v>0.7083333333333334</v>
      </c>
      <c r="N234" s="165">
        <v>504.0</v>
      </c>
      <c r="O234" s="164" t="s">
        <v>1252</v>
      </c>
      <c r="P234" s="169">
        <f t="shared" ref="P234:P236" si="304">"05/01/2026"+(K234-2)</f>
        <v>46027</v>
      </c>
      <c r="Q234" s="170">
        <f t="shared" si="3"/>
        <v>46055</v>
      </c>
      <c r="R234" s="181"/>
      <c r="S234" s="165"/>
      <c r="T234" s="186"/>
      <c r="U234" s="99"/>
      <c r="V234" s="172" t="str">
        <f t="shared" si="192"/>
        <v> </v>
      </c>
      <c r="W234" s="172">
        <f t="shared" si="5"/>
        <v>5</v>
      </c>
      <c r="X234" s="173">
        <f t="shared" si="6"/>
        <v>5</v>
      </c>
      <c r="Y234" s="172">
        <f t="shared" si="7"/>
        <v>28</v>
      </c>
      <c r="Z234" s="174">
        <f t="shared" si="8"/>
        <v>0.1666666667</v>
      </c>
      <c r="AA234" s="174">
        <f t="shared" si="9"/>
        <v>0.003703703704</v>
      </c>
      <c r="AB234" s="173" t="str">
        <f t="shared" si="10"/>
        <v>20,541666666666667504</v>
      </c>
      <c r="AC234" s="175" t="str">
        <f t="shared" si="11"/>
        <v>Tiếng Anh chuyên ngành thiết kế 6243VII01  13:00-17:00  BĐ: 5/1/2026 KT: 2/2/2026</v>
      </c>
      <c r="AD234" s="175">
        <f t="shared" ref="AD234:AE234" si="303">P234</f>
        <v>46027</v>
      </c>
      <c r="AE234" s="175">
        <f t="shared" si="303"/>
        <v>46055</v>
      </c>
      <c r="AF234" s="187"/>
      <c r="AG234" s="187"/>
    </row>
    <row r="235" ht="18.75" customHeight="1">
      <c r="A235" s="177"/>
      <c r="B235" s="177"/>
      <c r="C235" s="178" t="s">
        <v>1289</v>
      </c>
      <c r="D235" s="178" t="s">
        <v>988</v>
      </c>
      <c r="E235" s="178">
        <v>2024.0</v>
      </c>
      <c r="F235" s="178" t="s">
        <v>995</v>
      </c>
      <c r="G235" s="12"/>
      <c r="H235" s="178">
        <v>9.0</v>
      </c>
      <c r="I235" s="181"/>
      <c r="J235" s="93">
        <v>25.0</v>
      </c>
      <c r="K235" s="194" t="s">
        <v>1250</v>
      </c>
      <c r="L235" s="191">
        <v>0.5416666666666666</v>
      </c>
      <c r="M235" s="192">
        <v>0.7083333333333334</v>
      </c>
      <c r="N235" s="12"/>
      <c r="O235" s="178" t="s">
        <v>1252</v>
      </c>
      <c r="P235" s="169">
        <f t="shared" si="304"/>
        <v>46027</v>
      </c>
      <c r="Q235" s="170">
        <f t="shared" si="3"/>
        <v>46055</v>
      </c>
      <c r="R235" s="180"/>
      <c r="S235" s="12"/>
      <c r="T235" s="12"/>
      <c r="U235" s="181"/>
      <c r="V235" s="172" t="str">
        <f t="shared" si="192"/>
        <v> </v>
      </c>
      <c r="W235" s="172">
        <f t="shared" si="5"/>
        <v>5</v>
      </c>
      <c r="X235" s="173">
        <f t="shared" si="6"/>
        <v>5</v>
      </c>
      <c r="Y235" s="172">
        <f t="shared" si="7"/>
        <v>28</v>
      </c>
      <c r="Z235" s="174">
        <f t="shared" si="8"/>
        <v>0.1666666667</v>
      </c>
      <c r="AA235" s="174">
        <f t="shared" si="9"/>
        <v>0.003703703704</v>
      </c>
      <c r="AB235" s="173" t="str">
        <f t="shared" si="10"/>
        <v>20,541666666666667</v>
      </c>
      <c r="AC235" s="175" t="str">
        <f t="shared" si="11"/>
        <v> 6243VIF01  13:00-17:00  BĐ: 5/1/2026 KT: 2/2/2026</v>
      </c>
      <c r="AD235" s="175">
        <f t="shared" ref="AD235:AE235" si="305">P235</f>
        <v>46027</v>
      </c>
      <c r="AE235" s="175">
        <f t="shared" si="305"/>
        <v>46055</v>
      </c>
      <c r="AF235" s="182"/>
      <c r="AG235" s="182"/>
    </row>
    <row r="236" ht="18.75" customHeight="1">
      <c r="A236" s="177"/>
      <c r="B236" s="177"/>
      <c r="C236" s="178" t="s">
        <v>1289</v>
      </c>
      <c r="D236" s="178" t="s">
        <v>1002</v>
      </c>
      <c r="E236" s="178">
        <v>2024.0</v>
      </c>
      <c r="F236" s="178" t="s">
        <v>1015</v>
      </c>
      <c r="G236" s="12"/>
      <c r="H236" s="178">
        <v>15.0</v>
      </c>
      <c r="I236" s="181"/>
      <c r="J236" s="93">
        <v>25.0</v>
      </c>
      <c r="K236" s="194" t="s">
        <v>1250</v>
      </c>
      <c r="L236" s="191">
        <v>0.5416666666666666</v>
      </c>
      <c r="M236" s="192">
        <v>0.7083333333333334</v>
      </c>
      <c r="N236" s="19"/>
      <c r="O236" s="178" t="s">
        <v>1252</v>
      </c>
      <c r="P236" s="169">
        <f t="shared" si="304"/>
        <v>46027</v>
      </c>
      <c r="Q236" s="170">
        <f t="shared" si="3"/>
        <v>46055</v>
      </c>
      <c r="R236" s="180"/>
      <c r="S236" s="19"/>
      <c r="T236" s="12"/>
      <c r="U236" s="181"/>
      <c r="V236" s="172" t="str">
        <f t="shared" si="192"/>
        <v> </v>
      </c>
      <c r="W236" s="172">
        <f t="shared" si="5"/>
        <v>5</v>
      </c>
      <c r="X236" s="173">
        <f t="shared" si="6"/>
        <v>5</v>
      </c>
      <c r="Y236" s="172">
        <f t="shared" si="7"/>
        <v>28</v>
      </c>
      <c r="Z236" s="174">
        <f t="shared" si="8"/>
        <v>0.1666666667</v>
      </c>
      <c r="AA236" s="174">
        <f t="shared" si="9"/>
        <v>0.003703703704</v>
      </c>
      <c r="AB236" s="173" t="str">
        <f t="shared" si="10"/>
        <v>20,541666666666667</v>
      </c>
      <c r="AC236" s="175" t="str">
        <f t="shared" si="11"/>
        <v> 6243VIG02  13:00-17:00  BĐ: 5/1/2026 KT: 2/2/2026</v>
      </c>
      <c r="AD236" s="175">
        <f t="shared" ref="AD236:AE236" si="306">P236</f>
        <v>46027</v>
      </c>
      <c r="AE236" s="175">
        <f t="shared" si="306"/>
        <v>46055</v>
      </c>
      <c r="AF236" s="182"/>
      <c r="AG236" s="182"/>
    </row>
    <row r="237" ht="18.75" customHeight="1">
      <c r="A237" s="184"/>
      <c r="B237" s="184"/>
      <c r="C237" s="99" t="s">
        <v>1289</v>
      </c>
      <c r="D237" s="99" t="s">
        <v>977</v>
      </c>
      <c r="E237" s="99">
        <v>2024.0</v>
      </c>
      <c r="F237" s="164" t="s">
        <v>978</v>
      </c>
      <c r="G237" s="12"/>
      <c r="H237" s="99">
        <v>9.0</v>
      </c>
      <c r="I237" s="99"/>
      <c r="J237" s="99">
        <v>35.0</v>
      </c>
      <c r="K237" s="185" t="s">
        <v>1250</v>
      </c>
      <c r="L237" s="191">
        <v>0.5416666666666666</v>
      </c>
      <c r="M237" s="192">
        <v>0.7083333333333334</v>
      </c>
      <c r="N237" s="165">
        <v>504.0</v>
      </c>
      <c r="O237" s="164" t="s">
        <v>1252</v>
      </c>
      <c r="P237" s="169">
        <f t="shared" ref="P237:P239" si="308">"23/02/2026"+(K237-2)</f>
        <v>46076</v>
      </c>
      <c r="Q237" s="170">
        <f t="shared" si="3"/>
        <v>46118</v>
      </c>
      <c r="R237" s="181"/>
      <c r="S237" s="165"/>
      <c r="T237" s="12"/>
      <c r="U237" s="99"/>
      <c r="V237" s="172" t="str">
        <f t="shared" si="192"/>
        <v> </v>
      </c>
      <c r="W237" s="172">
        <f t="shared" si="5"/>
        <v>5</v>
      </c>
      <c r="X237" s="173">
        <f t="shared" si="6"/>
        <v>7</v>
      </c>
      <c r="Y237" s="172">
        <f t="shared" si="7"/>
        <v>42</v>
      </c>
      <c r="Z237" s="174">
        <f t="shared" si="8"/>
        <v>0.1666666667</v>
      </c>
      <c r="AA237" s="174">
        <f t="shared" si="9"/>
        <v>0.003703703704</v>
      </c>
      <c r="AB237" s="173" t="str">
        <f t="shared" si="10"/>
        <v>20,541666666666667504</v>
      </c>
      <c r="AC237" s="175" t="str">
        <f t="shared" si="11"/>
        <v> 6243VII01  13:00-17:00  BĐ: 23/2/2026 KT: 6/4/2026</v>
      </c>
      <c r="AD237" s="175">
        <f t="shared" ref="AD237:AE237" si="307">P237</f>
        <v>46076</v>
      </c>
      <c r="AE237" s="175">
        <f t="shared" si="307"/>
        <v>46118</v>
      </c>
      <c r="AF237" s="187"/>
      <c r="AG237" s="187"/>
    </row>
    <row r="238" ht="18.75" customHeight="1">
      <c r="A238" s="177"/>
      <c r="B238" s="177"/>
      <c r="C238" s="178" t="s">
        <v>1289</v>
      </c>
      <c r="D238" s="178" t="s">
        <v>988</v>
      </c>
      <c r="E238" s="178">
        <v>2024.0</v>
      </c>
      <c r="F238" s="178" t="s">
        <v>995</v>
      </c>
      <c r="G238" s="12"/>
      <c r="H238" s="178">
        <v>9.0</v>
      </c>
      <c r="I238" s="181"/>
      <c r="J238" s="93">
        <v>35.0</v>
      </c>
      <c r="K238" s="194" t="s">
        <v>1250</v>
      </c>
      <c r="L238" s="191">
        <v>0.5416666666666666</v>
      </c>
      <c r="M238" s="192">
        <v>0.7083333333333334</v>
      </c>
      <c r="N238" s="12"/>
      <c r="O238" s="178" t="s">
        <v>1252</v>
      </c>
      <c r="P238" s="169">
        <f t="shared" si="308"/>
        <v>46076</v>
      </c>
      <c r="Q238" s="170">
        <f t="shared" si="3"/>
        <v>46118</v>
      </c>
      <c r="R238" s="180"/>
      <c r="S238" s="12"/>
      <c r="T238" s="12"/>
      <c r="U238" s="181"/>
      <c r="V238" s="172" t="str">
        <f t="shared" si="192"/>
        <v> </v>
      </c>
      <c r="W238" s="172">
        <f t="shared" si="5"/>
        <v>5</v>
      </c>
      <c r="X238" s="173">
        <f t="shared" si="6"/>
        <v>7</v>
      </c>
      <c r="Y238" s="172">
        <f t="shared" si="7"/>
        <v>42</v>
      </c>
      <c r="Z238" s="174">
        <f t="shared" si="8"/>
        <v>0.1666666667</v>
      </c>
      <c r="AA238" s="174">
        <f t="shared" si="9"/>
        <v>0.003703703704</v>
      </c>
      <c r="AB238" s="173" t="str">
        <f t="shared" si="10"/>
        <v>20,541666666666667</v>
      </c>
      <c r="AC238" s="175" t="str">
        <f t="shared" si="11"/>
        <v> 6243VIF01  13:00-17:00  BĐ: 23/2/2026 KT: 6/4/2026</v>
      </c>
      <c r="AD238" s="175">
        <f t="shared" ref="AD238:AE238" si="309">P238</f>
        <v>46076</v>
      </c>
      <c r="AE238" s="175">
        <f t="shared" si="309"/>
        <v>46118</v>
      </c>
      <c r="AF238" s="182"/>
      <c r="AG238" s="182"/>
    </row>
    <row r="239" ht="18.75" customHeight="1">
      <c r="A239" s="177"/>
      <c r="B239" s="177"/>
      <c r="C239" s="178" t="s">
        <v>1289</v>
      </c>
      <c r="D239" s="178" t="s">
        <v>1002</v>
      </c>
      <c r="E239" s="178">
        <v>2024.0</v>
      </c>
      <c r="F239" s="178" t="s">
        <v>1015</v>
      </c>
      <c r="G239" s="12"/>
      <c r="H239" s="178">
        <v>15.0</v>
      </c>
      <c r="I239" s="181"/>
      <c r="J239" s="93">
        <v>35.0</v>
      </c>
      <c r="K239" s="194" t="s">
        <v>1250</v>
      </c>
      <c r="L239" s="191">
        <v>0.5416666666666666</v>
      </c>
      <c r="M239" s="192">
        <v>0.7083333333333334</v>
      </c>
      <c r="N239" s="19"/>
      <c r="O239" s="178" t="s">
        <v>1252</v>
      </c>
      <c r="P239" s="169">
        <f t="shared" si="308"/>
        <v>46076</v>
      </c>
      <c r="Q239" s="170">
        <f t="shared" si="3"/>
        <v>46118</v>
      </c>
      <c r="R239" s="180"/>
      <c r="S239" s="19"/>
      <c r="T239" s="19"/>
      <c r="U239" s="181"/>
      <c r="V239" s="172" t="str">
        <f t="shared" si="192"/>
        <v> </v>
      </c>
      <c r="W239" s="172">
        <f t="shared" si="5"/>
        <v>5</v>
      </c>
      <c r="X239" s="173">
        <f t="shared" si="6"/>
        <v>7</v>
      </c>
      <c r="Y239" s="172">
        <f t="shared" si="7"/>
        <v>42</v>
      </c>
      <c r="Z239" s="174">
        <f t="shared" si="8"/>
        <v>0.1666666667</v>
      </c>
      <c r="AA239" s="174">
        <f t="shared" si="9"/>
        <v>0.003703703704</v>
      </c>
      <c r="AB239" s="173" t="str">
        <f t="shared" si="10"/>
        <v>20,541666666666667</v>
      </c>
      <c r="AC239" s="175" t="str">
        <f t="shared" si="11"/>
        <v> 6243VIG02  13:00-17:00  BĐ: 23/2/2026 KT: 6/4/2026</v>
      </c>
      <c r="AD239" s="175">
        <f t="shared" ref="AD239:AE239" si="310">P239</f>
        <v>46076</v>
      </c>
      <c r="AE239" s="175">
        <f t="shared" si="310"/>
        <v>46118</v>
      </c>
      <c r="AF239" s="182"/>
      <c r="AG239" s="182"/>
    </row>
    <row r="240" ht="18.75" customHeight="1">
      <c r="A240" s="184"/>
      <c r="B240" s="184"/>
      <c r="C240" s="99" t="s">
        <v>1289</v>
      </c>
      <c r="D240" s="99" t="s">
        <v>977</v>
      </c>
      <c r="E240" s="99">
        <v>2024.0</v>
      </c>
      <c r="F240" s="164" t="s">
        <v>978</v>
      </c>
      <c r="G240" s="195" t="s">
        <v>982</v>
      </c>
      <c r="H240" s="188">
        <v>9.0</v>
      </c>
      <c r="I240" s="99"/>
      <c r="J240" s="99">
        <v>25.0</v>
      </c>
      <c r="K240" s="185" t="s">
        <v>1250</v>
      </c>
      <c r="L240" s="191">
        <v>0.3229166666666667</v>
      </c>
      <c r="M240" s="192">
        <v>0.4895833333333333</v>
      </c>
      <c r="N240" s="165">
        <v>305.0</v>
      </c>
      <c r="O240" s="164" t="s">
        <v>1252</v>
      </c>
      <c r="P240" s="169">
        <f>"05/01/2026"+(K240-2)</f>
        <v>46027</v>
      </c>
      <c r="Q240" s="170">
        <f t="shared" si="3"/>
        <v>46055</v>
      </c>
      <c r="R240" s="181"/>
      <c r="S240" s="165"/>
      <c r="T240" s="165"/>
      <c r="U240" s="99"/>
      <c r="V240" s="172" t="str">
        <f t="shared" si="192"/>
        <v> </v>
      </c>
      <c r="W240" s="172">
        <f t="shared" si="5"/>
        <v>5</v>
      </c>
      <c r="X240" s="173">
        <f t="shared" si="6"/>
        <v>5</v>
      </c>
      <c r="Y240" s="172">
        <f t="shared" si="7"/>
        <v>28</v>
      </c>
      <c r="Z240" s="174">
        <f t="shared" si="8"/>
        <v>0.1666666667</v>
      </c>
      <c r="AA240" s="174">
        <f t="shared" si="9"/>
        <v>0.003703703704</v>
      </c>
      <c r="AB240" s="173" t="str">
        <f t="shared" si="10"/>
        <v>20,322916666666667305</v>
      </c>
      <c r="AC240" s="175" t="str">
        <f t="shared" si="11"/>
        <v>Thiết kế trang trí nội thất cửa hàng bán lẻ 6243VII01  7:45-11:45  BĐ: 5/1/2026 KT: 2/2/2026</v>
      </c>
      <c r="AD240" s="175">
        <f t="shared" ref="AD240:AE240" si="311">P240</f>
        <v>46027</v>
      </c>
      <c r="AE240" s="175">
        <f t="shared" si="311"/>
        <v>46055</v>
      </c>
      <c r="AF240" s="187"/>
      <c r="AG240" s="187"/>
    </row>
    <row r="241" ht="18.75" customHeight="1">
      <c r="A241" s="184"/>
      <c r="B241" s="184"/>
      <c r="C241" s="99" t="s">
        <v>1289</v>
      </c>
      <c r="D241" s="99" t="s">
        <v>977</v>
      </c>
      <c r="E241" s="99">
        <v>2024.0</v>
      </c>
      <c r="F241" s="164" t="s">
        <v>978</v>
      </c>
      <c r="G241" s="12"/>
      <c r="H241" s="188">
        <v>9.0</v>
      </c>
      <c r="I241" s="99"/>
      <c r="J241" s="99">
        <v>35.0</v>
      </c>
      <c r="K241" s="185" t="s">
        <v>1250</v>
      </c>
      <c r="L241" s="191">
        <v>0.3229166666666667</v>
      </c>
      <c r="M241" s="192">
        <v>0.4895833333333333</v>
      </c>
      <c r="N241" s="165">
        <v>305.0</v>
      </c>
      <c r="O241" s="164" t="s">
        <v>1252</v>
      </c>
      <c r="P241" s="169">
        <f>"23/02/2026"+(K241-2)</f>
        <v>46076</v>
      </c>
      <c r="Q241" s="170">
        <f t="shared" si="3"/>
        <v>46118</v>
      </c>
      <c r="R241" s="181"/>
      <c r="S241" s="19"/>
      <c r="T241" s="19"/>
      <c r="U241" s="99"/>
      <c r="V241" s="172" t="str">
        <f t="shared" si="192"/>
        <v> </v>
      </c>
      <c r="W241" s="172">
        <f t="shared" si="5"/>
        <v>5</v>
      </c>
      <c r="X241" s="173">
        <f t="shared" si="6"/>
        <v>7</v>
      </c>
      <c r="Y241" s="172">
        <f t="shared" si="7"/>
        <v>42</v>
      </c>
      <c r="Z241" s="174">
        <f t="shared" si="8"/>
        <v>0.1666666667</v>
      </c>
      <c r="AA241" s="174">
        <f t="shared" si="9"/>
        <v>0.003703703704</v>
      </c>
      <c r="AB241" s="173" t="str">
        <f t="shared" si="10"/>
        <v>20,322916666666667305</v>
      </c>
      <c r="AC241" s="175" t="str">
        <f t="shared" si="11"/>
        <v> 6243VII01  7:45-11:45  BĐ: 23/2/2026 KT: 6/4/2026</v>
      </c>
      <c r="AD241" s="175">
        <f t="shared" ref="AD241:AE241" si="312">P241</f>
        <v>46076</v>
      </c>
      <c r="AE241" s="175">
        <f t="shared" si="312"/>
        <v>46118</v>
      </c>
      <c r="AF241" s="187"/>
      <c r="AG241" s="187"/>
    </row>
    <row r="242" ht="18.75" customHeight="1">
      <c r="A242" s="184"/>
      <c r="B242" s="184"/>
      <c r="C242" s="99" t="s">
        <v>1289</v>
      </c>
      <c r="D242" s="99" t="s">
        <v>977</v>
      </c>
      <c r="E242" s="99">
        <v>2024.0</v>
      </c>
      <c r="F242" s="164" t="s">
        <v>978</v>
      </c>
      <c r="G242" s="195" t="s">
        <v>984</v>
      </c>
      <c r="H242" s="188">
        <v>9.0</v>
      </c>
      <c r="I242" s="99"/>
      <c r="J242" s="99">
        <v>25.0</v>
      </c>
      <c r="K242" s="185" t="s">
        <v>1258</v>
      </c>
      <c r="L242" s="191">
        <v>0.3229166666666667</v>
      </c>
      <c r="M242" s="192">
        <v>0.4895833333333333</v>
      </c>
      <c r="N242" s="165">
        <v>305.0</v>
      </c>
      <c r="O242" s="164" t="s">
        <v>1252</v>
      </c>
      <c r="P242" s="169">
        <f>"05/01/2026"+(K242-2)</f>
        <v>46028</v>
      </c>
      <c r="Q242" s="170">
        <f t="shared" si="3"/>
        <v>46056</v>
      </c>
      <c r="R242" s="181"/>
      <c r="S242" s="165"/>
      <c r="T242" s="165"/>
      <c r="U242" s="99"/>
      <c r="V242" s="172" t="str">
        <f t="shared" si="192"/>
        <v> </v>
      </c>
      <c r="W242" s="172">
        <f t="shared" si="5"/>
        <v>5</v>
      </c>
      <c r="X242" s="173">
        <f t="shared" si="6"/>
        <v>5</v>
      </c>
      <c r="Y242" s="172">
        <f t="shared" si="7"/>
        <v>28</v>
      </c>
      <c r="Z242" s="174">
        <f t="shared" si="8"/>
        <v>0.1666666667</v>
      </c>
      <c r="AA242" s="174">
        <f t="shared" si="9"/>
        <v>0.003703703704</v>
      </c>
      <c r="AB242" s="173" t="str">
        <f t="shared" si="10"/>
        <v>30,322916666666667305</v>
      </c>
      <c r="AC242" s="175" t="str">
        <f t="shared" si="11"/>
        <v>Thiết kế cảnh quan sân vườn (Tự chọn) 6243VII01  7:45-11:45  BĐ: 6/1/2026 KT: 3/2/2026</v>
      </c>
      <c r="AD242" s="175">
        <f t="shared" ref="AD242:AE242" si="313">P242</f>
        <v>46028</v>
      </c>
      <c r="AE242" s="175">
        <f t="shared" si="313"/>
        <v>46056</v>
      </c>
      <c r="AF242" s="187"/>
      <c r="AG242" s="187"/>
    </row>
    <row r="243" ht="18.75" customHeight="1">
      <c r="A243" s="184"/>
      <c r="B243" s="184"/>
      <c r="C243" s="99" t="s">
        <v>1289</v>
      </c>
      <c r="D243" s="99" t="s">
        <v>977</v>
      </c>
      <c r="E243" s="99">
        <v>2024.0</v>
      </c>
      <c r="F243" s="164" t="s">
        <v>978</v>
      </c>
      <c r="G243" s="12"/>
      <c r="H243" s="188">
        <v>9.0</v>
      </c>
      <c r="I243" s="99"/>
      <c r="J243" s="99">
        <v>20.0</v>
      </c>
      <c r="K243" s="185" t="s">
        <v>1258</v>
      </c>
      <c r="L243" s="191">
        <v>0.3229166666666667</v>
      </c>
      <c r="M243" s="192">
        <v>0.4895833333333333</v>
      </c>
      <c r="N243" s="165">
        <v>305.0</v>
      </c>
      <c r="O243" s="164" t="s">
        <v>1252</v>
      </c>
      <c r="P243" s="169">
        <f>"23/02/2026"+(K243-2)</f>
        <v>46077</v>
      </c>
      <c r="Q243" s="170">
        <f t="shared" si="3"/>
        <v>46098</v>
      </c>
      <c r="R243" s="181"/>
      <c r="S243" s="19"/>
      <c r="T243" s="19"/>
      <c r="U243" s="99"/>
      <c r="V243" s="172" t="str">
        <f t="shared" si="192"/>
        <v> </v>
      </c>
      <c r="W243" s="172">
        <f t="shared" si="5"/>
        <v>5</v>
      </c>
      <c r="X243" s="173">
        <f t="shared" si="6"/>
        <v>4</v>
      </c>
      <c r="Y243" s="172">
        <f t="shared" si="7"/>
        <v>21</v>
      </c>
      <c r="Z243" s="174">
        <f t="shared" si="8"/>
        <v>0.1666666667</v>
      </c>
      <c r="AA243" s="174">
        <f t="shared" si="9"/>
        <v>0.003703703704</v>
      </c>
      <c r="AB243" s="173" t="str">
        <f t="shared" si="10"/>
        <v>30,322916666666667305</v>
      </c>
      <c r="AC243" s="175" t="str">
        <f t="shared" si="11"/>
        <v> 6243VII01  7:45-11:45  BĐ: 24/2/2026 KT: 17/3/2026</v>
      </c>
      <c r="AD243" s="175">
        <f t="shared" ref="AD243:AE243" si="314">P243</f>
        <v>46077</v>
      </c>
      <c r="AE243" s="175">
        <f t="shared" si="314"/>
        <v>46098</v>
      </c>
      <c r="AF243" s="187"/>
      <c r="AG243" s="187"/>
    </row>
    <row r="244" ht="18.75" customHeight="1">
      <c r="A244" s="184"/>
      <c r="B244" s="184"/>
      <c r="C244" s="99" t="s">
        <v>1289</v>
      </c>
      <c r="D244" s="99" t="s">
        <v>988</v>
      </c>
      <c r="E244" s="99">
        <v>2024.0</v>
      </c>
      <c r="F244" s="164" t="s">
        <v>989</v>
      </c>
      <c r="G244" s="165" t="s">
        <v>980</v>
      </c>
      <c r="H244" s="99">
        <v>3.0</v>
      </c>
      <c r="I244" s="99"/>
      <c r="J244" s="99">
        <v>25.0</v>
      </c>
      <c r="K244" s="185" t="s">
        <v>1250</v>
      </c>
      <c r="L244" s="191">
        <v>0.3229166666666667</v>
      </c>
      <c r="M244" s="192">
        <v>0.4895833333333333</v>
      </c>
      <c r="N244" s="165">
        <v>201.0</v>
      </c>
      <c r="O244" s="164" t="s">
        <v>1252</v>
      </c>
      <c r="P244" s="169">
        <f t="shared" ref="P244:P245" si="316">"05/01/2026"+(K244-2)</f>
        <v>46027</v>
      </c>
      <c r="Q244" s="170">
        <f t="shared" si="3"/>
        <v>46055</v>
      </c>
      <c r="R244" s="181"/>
      <c r="S244" s="165"/>
      <c r="T244" s="186"/>
      <c r="U244" s="99"/>
      <c r="V244" s="172" t="str">
        <f t="shared" si="192"/>
        <v> </v>
      </c>
      <c r="W244" s="172">
        <f t="shared" si="5"/>
        <v>5</v>
      </c>
      <c r="X244" s="173">
        <f t="shared" si="6"/>
        <v>5</v>
      </c>
      <c r="Y244" s="172">
        <f t="shared" si="7"/>
        <v>28</v>
      </c>
      <c r="Z244" s="174">
        <f t="shared" si="8"/>
        <v>0.1666666667</v>
      </c>
      <c r="AA244" s="174">
        <f t="shared" si="9"/>
        <v>0.003703703704</v>
      </c>
      <c r="AB244" s="173" t="str">
        <f t="shared" si="10"/>
        <v>20,322916666666667201</v>
      </c>
      <c r="AC244" s="175" t="str">
        <f t="shared" si="11"/>
        <v>Tiếng Anh chuyên ngành thiết kế 5243VIF01  7:45-11:45  BĐ: 5/1/2026 KT: 2/2/2026</v>
      </c>
      <c r="AD244" s="175">
        <f t="shared" ref="AD244:AE244" si="315">P244</f>
        <v>46027</v>
      </c>
      <c r="AE244" s="175">
        <f t="shared" si="315"/>
        <v>46055</v>
      </c>
      <c r="AF244" s="187"/>
      <c r="AG244" s="187"/>
    </row>
    <row r="245" ht="18.75" customHeight="1">
      <c r="A245" s="184"/>
      <c r="B245" s="184"/>
      <c r="C245" s="99" t="s">
        <v>1289</v>
      </c>
      <c r="D245" s="99" t="s">
        <v>1002</v>
      </c>
      <c r="E245" s="99">
        <v>2024.0</v>
      </c>
      <c r="F245" s="164" t="s">
        <v>1010</v>
      </c>
      <c r="G245" s="12"/>
      <c r="H245" s="99">
        <v>23.0</v>
      </c>
      <c r="I245" s="99"/>
      <c r="J245" s="99">
        <v>25.0</v>
      </c>
      <c r="K245" s="185" t="s">
        <v>1250</v>
      </c>
      <c r="L245" s="191">
        <v>0.3229166666666667</v>
      </c>
      <c r="M245" s="192">
        <v>0.4895833333333333</v>
      </c>
      <c r="N245" s="19"/>
      <c r="O245" s="164" t="s">
        <v>1252</v>
      </c>
      <c r="P245" s="169">
        <f t="shared" si="316"/>
        <v>46027</v>
      </c>
      <c r="Q245" s="170">
        <f t="shared" si="3"/>
        <v>46055</v>
      </c>
      <c r="R245" s="181"/>
      <c r="S245" s="19"/>
      <c r="T245" s="12"/>
      <c r="U245" s="99"/>
      <c r="V245" s="172" t="str">
        <f t="shared" si="192"/>
        <v> </v>
      </c>
      <c r="W245" s="172">
        <f t="shared" si="5"/>
        <v>5</v>
      </c>
      <c r="X245" s="173">
        <f t="shared" si="6"/>
        <v>5</v>
      </c>
      <c r="Y245" s="172">
        <f t="shared" si="7"/>
        <v>28</v>
      </c>
      <c r="Z245" s="174">
        <f t="shared" si="8"/>
        <v>0.1666666667</v>
      </c>
      <c r="AA245" s="174">
        <f t="shared" si="9"/>
        <v>0.003703703704</v>
      </c>
      <c r="AB245" s="173" t="str">
        <f t="shared" si="10"/>
        <v>20,322916666666667</v>
      </c>
      <c r="AC245" s="175" t="str">
        <f t="shared" si="11"/>
        <v> 5243VIG02  7:45-11:45  BĐ: 5/1/2026 KT: 2/2/2026</v>
      </c>
      <c r="AD245" s="175">
        <f t="shared" ref="AD245:AE245" si="317">P245</f>
        <v>46027</v>
      </c>
      <c r="AE245" s="175">
        <f t="shared" si="317"/>
        <v>46055</v>
      </c>
      <c r="AF245" s="187"/>
      <c r="AG245" s="187"/>
    </row>
    <row r="246" ht="18.75" customHeight="1">
      <c r="A246" s="184"/>
      <c r="B246" s="184"/>
      <c r="C246" s="99" t="s">
        <v>1289</v>
      </c>
      <c r="D246" s="99" t="s">
        <v>988</v>
      </c>
      <c r="E246" s="99">
        <v>2024.0</v>
      </c>
      <c r="F246" s="164" t="s">
        <v>989</v>
      </c>
      <c r="G246" s="12"/>
      <c r="H246" s="99">
        <v>3.0</v>
      </c>
      <c r="I246" s="99"/>
      <c r="J246" s="99">
        <v>35.0</v>
      </c>
      <c r="K246" s="185" t="s">
        <v>1250</v>
      </c>
      <c r="L246" s="191">
        <v>0.3229166666666667</v>
      </c>
      <c r="M246" s="192">
        <v>0.4895833333333333</v>
      </c>
      <c r="N246" s="165">
        <v>201.0</v>
      </c>
      <c r="O246" s="164" t="s">
        <v>1252</v>
      </c>
      <c r="P246" s="169">
        <f t="shared" ref="P246:P247" si="319">"23/02/2026"+(K246-2)</f>
        <v>46076</v>
      </c>
      <c r="Q246" s="170">
        <f t="shared" si="3"/>
        <v>46118</v>
      </c>
      <c r="R246" s="181"/>
      <c r="S246" s="165"/>
      <c r="T246" s="12"/>
      <c r="U246" s="99"/>
      <c r="V246" s="172" t="str">
        <f t="shared" si="192"/>
        <v> </v>
      </c>
      <c r="W246" s="172">
        <f t="shared" si="5"/>
        <v>5</v>
      </c>
      <c r="X246" s="173">
        <f t="shared" si="6"/>
        <v>7</v>
      </c>
      <c r="Y246" s="172">
        <f t="shared" si="7"/>
        <v>42</v>
      </c>
      <c r="Z246" s="174">
        <f t="shared" si="8"/>
        <v>0.1666666667</v>
      </c>
      <c r="AA246" s="174">
        <f t="shared" si="9"/>
        <v>0.003703703704</v>
      </c>
      <c r="AB246" s="173" t="str">
        <f t="shared" si="10"/>
        <v>20,322916666666667201</v>
      </c>
      <c r="AC246" s="175" t="str">
        <f t="shared" si="11"/>
        <v> 5243VIF01  7:45-11:45  BĐ: 23/2/2026 KT: 6/4/2026</v>
      </c>
      <c r="AD246" s="175">
        <f t="shared" ref="AD246:AE246" si="318">P246</f>
        <v>46076</v>
      </c>
      <c r="AE246" s="175">
        <f t="shared" si="318"/>
        <v>46118</v>
      </c>
      <c r="AF246" s="187"/>
      <c r="AG246" s="187"/>
    </row>
    <row r="247" ht="18.75" customHeight="1">
      <c r="A247" s="184"/>
      <c r="B247" s="184"/>
      <c r="C247" s="99" t="s">
        <v>1289</v>
      </c>
      <c r="D247" s="99" t="s">
        <v>1002</v>
      </c>
      <c r="E247" s="99">
        <v>2024.0</v>
      </c>
      <c r="F247" s="164" t="s">
        <v>1010</v>
      </c>
      <c r="G247" s="12"/>
      <c r="H247" s="99">
        <v>23.0</v>
      </c>
      <c r="I247" s="99"/>
      <c r="J247" s="99">
        <v>35.0</v>
      </c>
      <c r="K247" s="185" t="s">
        <v>1250</v>
      </c>
      <c r="L247" s="191">
        <v>0.3229166666666667</v>
      </c>
      <c r="M247" s="192">
        <v>0.4895833333333333</v>
      </c>
      <c r="N247" s="19"/>
      <c r="O247" s="164" t="s">
        <v>1252</v>
      </c>
      <c r="P247" s="169">
        <f t="shared" si="319"/>
        <v>46076</v>
      </c>
      <c r="Q247" s="170">
        <f t="shared" si="3"/>
        <v>46118</v>
      </c>
      <c r="R247" s="181"/>
      <c r="S247" s="19"/>
      <c r="T247" s="19"/>
      <c r="U247" s="99"/>
      <c r="V247" s="172" t="str">
        <f t="shared" si="192"/>
        <v> </v>
      </c>
      <c r="W247" s="172">
        <f t="shared" si="5"/>
        <v>5</v>
      </c>
      <c r="X247" s="173">
        <f t="shared" si="6"/>
        <v>7</v>
      </c>
      <c r="Y247" s="172">
        <f t="shared" si="7"/>
        <v>42</v>
      </c>
      <c r="Z247" s="174">
        <f t="shared" si="8"/>
        <v>0.1666666667</v>
      </c>
      <c r="AA247" s="174">
        <f t="shared" si="9"/>
        <v>0.003703703704</v>
      </c>
      <c r="AB247" s="173" t="str">
        <f t="shared" si="10"/>
        <v>20,322916666666667</v>
      </c>
      <c r="AC247" s="175" t="str">
        <f t="shared" si="11"/>
        <v> 5243VIG02  7:45-11:45  BĐ: 23/2/2026 KT: 6/4/2026</v>
      </c>
      <c r="AD247" s="175">
        <f t="shared" ref="AD247:AE247" si="320">P247</f>
        <v>46076</v>
      </c>
      <c r="AE247" s="175">
        <f t="shared" si="320"/>
        <v>46118</v>
      </c>
      <c r="AF247" s="187"/>
      <c r="AG247" s="187"/>
    </row>
    <row r="248" ht="18.75" customHeight="1">
      <c r="A248" s="184"/>
      <c r="B248" s="184"/>
      <c r="C248" s="99" t="s">
        <v>1289</v>
      </c>
      <c r="D248" s="99" t="s">
        <v>988</v>
      </c>
      <c r="E248" s="99">
        <v>2024.0</v>
      </c>
      <c r="F248" s="164" t="s">
        <v>989</v>
      </c>
      <c r="G248" s="195" t="s">
        <v>994</v>
      </c>
      <c r="H248" s="188">
        <v>3.0</v>
      </c>
      <c r="I248" s="99"/>
      <c r="J248" s="99">
        <v>25.0</v>
      </c>
      <c r="K248" s="185" t="s">
        <v>1258</v>
      </c>
      <c r="L248" s="191">
        <v>0.3229166666666667</v>
      </c>
      <c r="M248" s="192">
        <v>0.4895833333333333</v>
      </c>
      <c r="N248" s="165" t="s">
        <v>1290</v>
      </c>
      <c r="O248" s="164" t="s">
        <v>1252</v>
      </c>
      <c r="P248" s="169">
        <f t="shared" ref="P248:P249" si="322">"05/01/2026"+(K248-2)</f>
        <v>46028</v>
      </c>
      <c r="Q248" s="170">
        <f t="shared" si="3"/>
        <v>46056</v>
      </c>
      <c r="R248" s="181"/>
      <c r="S248" s="165"/>
      <c r="T248" s="186"/>
      <c r="U248" s="99"/>
      <c r="V248" s="172" t="str">
        <f t="shared" si="192"/>
        <v> </v>
      </c>
      <c r="W248" s="172">
        <f t="shared" si="5"/>
        <v>5</v>
      </c>
      <c r="X248" s="173">
        <f t="shared" si="6"/>
        <v>5</v>
      </c>
      <c r="Y248" s="172">
        <f t="shared" si="7"/>
        <v>28</v>
      </c>
      <c r="Z248" s="174">
        <f t="shared" si="8"/>
        <v>0.1666666667</v>
      </c>
      <c r="AA248" s="174">
        <f t="shared" si="9"/>
        <v>0.003703703704</v>
      </c>
      <c r="AB248" s="173" t="str">
        <f t="shared" si="10"/>
        <v>30,322916666666667Phòng may (204)</v>
      </c>
      <c r="AC248" s="175" t="str">
        <f t="shared" si="11"/>
        <v>Xử lý chất liệu (Tự chọn) 5243VIF01  7:45-11:45  BĐ: 6/1/2026 KT: 3/2/2026</v>
      </c>
      <c r="AD248" s="175">
        <f t="shared" ref="AD248:AE248" si="321">P248</f>
        <v>46028</v>
      </c>
      <c r="AE248" s="175">
        <f t="shared" si="321"/>
        <v>46056</v>
      </c>
      <c r="AF248" s="187"/>
      <c r="AG248" s="187"/>
    </row>
    <row r="249" ht="18.75" customHeight="1">
      <c r="A249" s="184"/>
      <c r="B249" s="184"/>
      <c r="C249" s="99" t="s">
        <v>1289</v>
      </c>
      <c r="D249" s="99" t="s">
        <v>988</v>
      </c>
      <c r="E249" s="99">
        <v>2024.0</v>
      </c>
      <c r="F249" s="164" t="s">
        <v>995</v>
      </c>
      <c r="G249" s="12"/>
      <c r="H249" s="188">
        <v>9.0</v>
      </c>
      <c r="I249" s="99"/>
      <c r="J249" s="99">
        <v>25.0</v>
      </c>
      <c r="K249" s="185" t="s">
        <v>1258</v>
      </c>
      <c r="L249" s="191">
        <v>0.3229166666666667</v>
      </c>
      <c r="M249" s="192">
        <v>0.4895833333333333</v>
      </c>
      <c r="N249" s="19"/>
      <c r="O249" s="164" t="s">
        <v>1252</v>
      </c>
      <c r="P249" s="169">
        <f t="shared" si="322"/>
        <v>46028</v>
      </c>
      <c r="Q249" s="170">
        <f t="shared" si="3"/>
        <v>46056</v>
      </c>
      <c r="R249" s="181"/>
      <c r="S249" s="12"/>
      <c r="T249" s="12"/>
      <c r="U249" s="99"/>
      <c r="V249" s="172" t="str">
        <f t="shared" si="192"/>
        <v> </v>
      </c>
      <c r="W249" s="172">
        <f t="shared" si="5"/>
        <v>5</v>
      </c>
      <c r="X249" s="173">
        <f t="shared" si="6"/>
        <v>5</v>
      </c>
      <c r="Y249" s="172">
        <f t="shared" si="7"/>
        <v>28</v>
      </c>
      <c r="Z249" s="174">
        <f t="shared" si="8"/>
        <v>0.1666666667</v>
      </c>
      <c r="AA249" s="174">
        <f t="shared" si="9"/>
        <v>0.003703703704</v>
      </c>
      <c r="AB249" s="173" t="str">
        <f t="shared" si="10"/>
        <v>30,322916666666667</v>
      </c>
      <c r="AC249" s="175" t="str">
        <f t="shared" si="11"/>
        <v> 6243VIF01  7:45-11:45  BĐ: 6/1/2026 KT: 3/2/2026</v>
      </c>
      <c r="AD249" s="175">
        <f t="shared" ref="AD249:AE249" si="323">P249</f>
        <v>46028</v>
      </c>
      <c r="AE249" s="175">
        <f t="shared" si="323"/>
        <v>46056</v>
      </c>
      <c r="AF249" s="187"/>
      <c r="AG249" s="187"/>
    </row>
    <row r="250" ht="18.75" customHeight="1">
      <c r="A250" s="140"/>
      <c r="B250" s="140"/>
      <c r="C250" s="178" t="s">
        <v>1289</v>
      </c>
      <c r="D250" s="178" t="s">
        <v>988</v>
      </c>
      <c r="E250" s="178">
        <v>2024.0</v>
      </c>
      <c r="F250" s="199" t="s">
        <v>989</v>
      </c>
      <c r="G250" s="12"/>
      <c r="H250" s="200">
        <v>3.0</v>
      </c>
      <c r="I250" s="201"/>
      <c r="J250" s="93">
        <v>20.0</v>
      </c>
      <c r="K250" s="213" t="s">
        <v>1258</v>
      </c>
      <c r="L250" s="189">
        <v>0.3229166666666667</v>
      </c>
      <c r="M250" s="190">
        <v>0.4895833333333333</v>
      </c>
      <c r="N250" s="165" t="s">
        <v>1290</v>
      </c>
      <c r="O250" s="178" t="s">
        <v>1252</v>
      </c>
      <c r="P250" s="169">
        <f t="shared" ref="P250:P251" si="325">"23/02/2026"+(K250-2)</f>
        <v>46077</v>
      </c>
      <c r="Q250" s="170">
        <f t="shared" si="3"/>
        <v>46098</v>
      </c>
      <c r="R250" s="203"/>
      <c r="S250" s="165"/>
      <c r="T250" s="12"/>
      <c r="U250" s="201"/>
      <c r="V250" s="204" t="str">
        <f t="shared" ref="V250:V251" si="326">IF(OR(
    COUNTIFS($S$3:$S$2489, S250, $K$3:$K$2489, K250, $L$3:$L$2489, L250, $P$3:$P$2489, "&lt;="&amp;Q250, $Q$3:$Q$2489, "&gt;="&amp;P250) &gt; 1, 
    COUNTIFS($F$3:$F$2489, F250, $K$3:$K$2489, K250, $L$3:$L$2489, L250, $P$3:$P$2489, "&lt;="&amp;Q250, $Q$3:$Q$2489, "&gt;="&amp;P250) &gt; 1
), "Trùng lịch",
IF(
    COUNTIFS(
        $N$3:$N$2489, N250,
        $K$3:$K$2489, K250,
        $P$3:$P$2489, "&lt;="&amp;Q250,
        $Q$3:$Q$2489, "&gt;="&amp;P250,
        $L$3:$L$2489, "&lt;"&amp;M250,
        $M$3:$M$2489, "&gt;"&amp;L250
    ) &gt; 1, 
    "Trùng phòng", 
    " "
)
)
</f>
        <v> </v>
      </c>
      <c r="W250" s="204">
        <f t="shared" si="5"/>
        <v>5</v>
      </c>
      <c r="X250" s="205">
        <f t="shared" si="6"/>
        <v>4</v>
      </c>
      <c r="Y250" s="204">
        <f t="shared" si="7"/>
        <v>21</v>
      </c>
      <c r="Z250" s="190">
        <f t="shared" si="8"/>
        <v>0.1666666667</v>
      </c>
      <c r="AA250" s="190">
        <f t="shared" si="9"/>
        <v>0.003703703704</v>
      </c>
      <c r="AB250" s="205" t="str">
        <f t="shared" si="10"/>
        <v>30,322916666666667Phòng may (204)</v>
      </c>
      <c r="AC250" s="207" t="str">
        <f t="shared" si="11"/>
        <v> 5243VIF01  7:45-11:45  BĐ: 24/2/2026 KT: 17/3/2026</v>
      </c>
      <c r="AD250" s="207">
        <f t="shared" ref="AD250:AE250" si="324">P250</f>
        <v>46077</v>
      </c>
      <c r="AE250" s="207">
        <f t="shared" si="324"/>
        <v>46098</v>
      </c>
      <c r="AF250" s="208"/>
      <c r="AG250" s="208"/>
    </row>
    <row r="251" ht="18.75" customHeight="1">
      <c r="A251" s="140"/>
      <c r="B251" s="140"/>
      <c r="C251" s="178" t="s">
        <v>1289</v>
      </c>
      <c r="D251" s="178" t="s">
        <v>988</v>
      </c>
      <c r="E251" s="178">
        <v>2024.0</v>
      </c>
      <c r="F251" s="178" t="s">
        <v>995</v>
      </c>
      <c r="G251" s="12"/>
      <c r="H251" s="200">
        <v>9.0</v>
      </c>
      <c r="I251" s="201"/>
      <c r="J251" s="93">
        <v>20.0</v>
      </c>
      <c r="K251" s="213" t="s">
        <v>1258</v>
      </c>
      <c r="L251" s="189">
        <v>0.3229166666666667</v>
      </c>
      <c r="M251" s="190">
        <v>0.4895833333333333</v>
      </c>
      <c r="N251" s="19"/>
      <c r="O251" s="178" t="s">
        <v>1252</v>
      </c>
      <c r="P251" s="169">
        <f t="shared" si="325"/>
        <v>46077</v>
      </c>
      <c r="Q251" s="170">
        <f t="shared" si="3"/>
        <v>46098</v>
      </c>
      <c r="R251" s="203"/>
      <c r="S251" s="12"/>
      <c r="T251" s="19"/>
      <c r="U251" s="201"/>
      <c r="V251" s="204" t="str">
        <f t="shared" si="326"/>
        <v> </v>
      </c>
      <c r="W251" s="204">
        <f t="shared" si="5"/>
        <v>5</v>
      </c>
      <c r="X251" s="205">
        <f t="shared" si="6"/>
        <v>4</v>
      </c>
      <c r="Y251" s="204">
        <f t="shared" si="7"/>
        <v>21</v>
      </c>
      <c r="Z251" s="190">
        <f t="shared" si="8"/>
        <v>0.1666666667</v>
      </c>
      <c r="AA251" s="190">
        <f t="shared" si="9"/>
        <v>0.003703703704</v>
      </c>
      <c r="AB251" s="205" t="str">
        <f t="shared" si="10"/>
        <v>30,322916666666667</v>
      </c>
      <c r="AC251" s="207" t="str">
        <f t="shared" si="11"/>
        <v> 6243VIF01  7:45-11:45  BĐ: 24/2/2026 KT: 17/3/2026</v>
      </c>
      <c r="AD251" s="207">
        <f t="shared" ref="AD251:AE251" si="327">P251</f>
        <v>46077</v>
      </c>
      <c r="AE251" s="207">
        <f t="shared" si="327"/>
        <v>46098</v>
      </c>
      <c r="AF251" s="208"/>
      <c r="AG251" s="208"/>
    </row>
    <row r="252" ht="18.75" customHeight="1">
      <c r="A252" s="184"/>
      <c r="B252" s="184"/>
      <c r="C252" s="99" t="s">
        <v>1289</v>
      </c>
      <c r="D252" s="99" t="s">
        <v>988</v>
      </c>
      <c r="E252" s="99">
        <v>2024.0</v>
      </c>
      <c r="F252" s="164" t="s">
        <v>995</v>
      </c>
      <c r="G252" s="195" t="s">
        <v>997</v>
      </c>
      <c r="H252" s="188">
        <v>9.0</v>
      </c>
      <c r="I252" s="99"/>
      <c r="J252" s="99">
        <v>25.0</v>
      </c>
      <c r="K252" s="185" t="s">
        <v>1266</v>
      </c>
      <c r="L252" s="189">
        <v>0.3229166666666667</v>
      </c>
      <c r="M252" s="190">
        <v>0.4895833333333333</v>
      </c>
      <c r="N252" s="165" t="s">
        <v>1290</v>
      </c>
      <c r="O252" s="164" t="s">
        <v>1252</v>
      </c>
      <c r="P252" s="169">
        <f>"05/01/2026"+(K252-2)</f>
        <v>46029</v>
      </c>
      <c r="Q252" s="170">
        <f t="shared" si="3"/>
        <v>46057</v>
      </c>
      <c r="R252" s="181"/>
      <c r="S252" s="165"/>
      <c r="T252" s="186"/>
      <c r="U252" s="99"/>
      <c r="V252" s="172" t="str">
        <f t="shared" ref="V252:V257" si="329">IF(OR(
    COUNTIFS($S$3:$S$2491, S252, $K$3:$K$2491, K252, $L$3:$L$2491, L252, $P$3:$P$2491, "&lt;="&amp;Q252, $Q$3:$Q$2491, "&gt;="&amp;P252) &gt; 1, 
    COUNTIFS($F$3:$F$2491, F252, $K$3:$K$2491, K252, $L$3:$L$2491, L252, $P$3:$P$2491, "&lt;="&amp;Q252, $Q$3:$Q$2491, "&gt;="&amp;P252) &gt; 1
), "Trùng lịch",
IF(
    COUNTIFS(
        $N$3:$N$2491, N252,
        $K$3:$K$2491, K252,
        $P$3:$P$2491, "&lt;="&amp;Q252,
        $Q$3:$Q$2491, "&gt;="&amp;P252,
        $L$3:$L$2491, "&lt;"&amp;M252,
        $M$3:$M$2491, "&gt;"&amp;L252
    ) &gt; 1, 
    "Trùng phòng", 
    " "
)
)
</f>
        <v> </v>
      </c>
      <c r="W252" s="172">
        <f t="shared" si="5"/>
        <v>5</v>
      </c>
      <c r="X252" s="173">
        <f t="shared" si="6"/>
        <v>5</v>
      </c>
      <c r="Y252" s="172">
        <f t="shared" si="7"/>
        <v>28</v>
      </c>
      <c r="Z252" s="174">
        <f t="shared" si="8"/>
        <v>0.1666666667</v>
      </c>
      <c r="AA252" s="174">
        <f t="shared" si="9"/>
        <v>0.003703703704</v>
      </c>
      <c r="AB252" s="173" t="str">
        <f t="shared" si="10"/>
        <v>40,322916666666667Phòng may (204)</v>
      </c>
      <c r="AC252" s="175" t="str">
        <f t="shared" si="11"/>
        <v>Thiết kế thời trang xuân hè 6243VIF01  7:45-11:45  BĐ: 7/1/2026 KT: 4/2/2026</v>
      </c>
      <c r="AD252" s="175">
        <f t="shared" ref="AD252:AE252" si="328">P252</f>
        <v>46029</v>
      </c>
      <c r="AE252" s="175">
        <f t="shared" si="328"/>
        <v>46057</v>
      </c>
      <c r="AF252" s="187"/>
      <c r="AG252" s="187"/>
    </row>
    <row r="253" ht="18.75" customHeight="1">
      <c r="A253" s="184"/>
      <c r="B253" s="184"/>
      <c r="C253" s="99" t="s">
        <v>1289</v>
      </c>
      <c r="D253" s="99" t="s">
        <v>988</v>
      </c>
      <c r="E253" s="99">
        <v>2024.0</v>
      </c>
      <c r="F253" s="164" t="s">
        <v>995</v>
      </c>
      <c r="G253" s="12"/>
      <c r="H253" s="188">
        <v>9.0</v>
      </c>
      <c r="I253" s="99"/>
      <c r="J253" s="99">
        <v>15.0</v>
      </c>
      <c r="K253" s="185" t="s">
        <v>1266</v>
      </c>
      <c r="L253" s="189">
        <v>0.3229166666666667</v>
      </c>
      <c r="M253" s="190">
        <v>0.4895833333333333</v>
      </c>
      <c r="N253" s="19"/>
      <c r="O253" s="164" t="s">
        <v>1252</v>
      </c>
      <c r="P253" s="169">
        <f>"23/02/2026"+(K253-2)</f>
        <v>46078</v>
      </c>
      <c r="Q253" s="170">
        <f t="shared" si="3"/>
        <v>46092</v>
      </c>
      <c r="R253" s="181"/>
      <c r="S253" s="12"/>
      <c r="T253" s="12"/>
      <c r="U253" s="99"/>
      <c r="V253" s="172" t="str">
        <f t="shared" si="329"/>
        <v> </v>
      </c>
      <c r="W253" s="172">
        <f t="shared" si="5"/>
        <v>5</v>
      </c>
      <c r="X253" s="173">
        <f t="shared" si="6"/>
        <v>3</v>
      </c>
      <c r="Y253" s="172">
        <f t="shared" si="7"/>
        <v>14</v>
      </c>
      <c r="Z253" s="174">
        <f t="shared" si="8"/>
        <v>0.1666666667</v>
      </c>
      <c r="AA253" s="174">
        <f t="shared" si="9"/>
        <v>0.003703703704</v>
      </c>
      <c r="AB253" s="173" t="str">
        <f t="shared" si="10"/>
        <v>40,322916666666667</v>
      </c>
      <c r="AC253" s="175" t="str">
        <f t="shared" si="11"/>
        <v> 6243VIF01  7:45-11:45  BĐ: 25/2/2026 KT: 11/3/2026</v>
      </c>
      <c r="AD253" s="175">
        <f t="shared" ref="AD253:AE253" si="330">P253</f>
        <v>46078</v>
      </c>
      <c r="AE253" s="175">
        <f t="shared" si="330"/>
        <v>46092</v>
      </c>
      <c r="AF253" s="187"/>
      <c r="AG253" s="187"/>
    </row>
    <row r="254" ht="18.75" customHeight="1">
      <c r="A254" s="184"/>
      <c r="B254" s="184"/>
      <c r="C254" s="99" t="s">
        <v>1289</v>
      </c>
      <c r="D254" s="99" t="s">
        <v>988</v>
      </c>
      <c r="E254" s="99">
        <v>2024.0</v>
      </c>
      <c r="F254" s="164" t="s">
        <v>995</v>
      </c>
      <c r="G254" s="12"/>
      <c r="H254" s="188">
        <v>9.0</v>
      </c>
      <c r="I254" s="99"/>
      <c r="J254" s="99">
        <v>25.0</v>
      </c>
      <c r="K254" s="185" t="s">
        <v>1262</v>
      </c>
      <c r="L254" s="189">
        <v>0.3229166666666667</v>
      </c>
      <c r="M254" s="190">
        <v>0.4895833333333333</v>
      </c>
      <c r="N254" s="165" t="s">
        <v>1290</v>
      </c>
      <c r="O254" s="164" t="s">
        <v>1252</v>
      </c>
      <c r="P254" s="169">
        <f>"05/01/2026"+(K254-2)</f>
        <v>46031</v>
      </c>
      <c r="Q254" s="170">
        <f t="shared" si="3"/>
        <v>46059</v>
      </c>
      <c r="R254" s="181"/>
      <c r="S254" s="165"/>
      <c r="T254" s="12"/>
      <c r="U254" s="99"/>
      <c r="V254" s="172" t="str">
        <f t="shared" si="329"/>
        <v> </v>
      </c>
      <c r="W254" s="172">
        <f t="shared" si="5"/>
        <v>5</v>
      </c>
      <c r="X254" s="173">
        <f t="shared" si="6"/>
        <v>5</v>
      </c>
      <c r="Y254" s="172">
        <f t="shared" si="7"/>
        <v>28</v>
      </c>
      <c r="Z254" s="174">
        <f t="shared" si="8"/>
        <v>0.1666666667</v>
      </c>
      <c r="AA254" s="174">
        <f t="shared" si="9"/>
        <v>0.003703703704</v>
      </c>
      <c r="AB254" s="173" t="str">
        <f t="shared" si="10"/>
        <v>60,322916666666667Phòng may (204)</v>
      </c>
      <c r="AC254" s="175" t="str">
        <f t="shared" si="11"/>
        <v> 6243VIF01  7:45-11:45  BĐ: 9/1/2026 KT: 6/2/2026</v>
      </c>
      <c r="AD254" s="175">
        <f t="shared" ref="AD254:AE254" si="331">P254</f>
        <v>46031</v>
      </c>
      <c r="AE254" s="175">
        <f t="shared" si="331"/>
        <v>46059</v>
      </c>
      <c r="AF254" s="187"/>
      <c r="AG254" s="187"/>
    </row>
    <row r="255" ht="18.75" customHeight="1">
      <c r="A255" s="184"/>
      <c r="B255" s="184"/>
      <c r="C255" s="99" t="s">
        <v>1289</v>
      </c>
      <c r="D255" s="99" t="s">
        <v>988</v>
      </c>
      <c r="E255" s="99">
        <v>2024.0</v>
      </c>
      <c r="F255" s="164" t="s">
        <v>995</v>
      </c>
      <c r="G255" s="12"/>
      <c r="H255" s="188">
        <v>9.0</v>
      </c>
      <c r="I255" s="99"/>
      <c r="J255" s="99">
        <v>10.0</v>
      </c>
      <c r="K255" s="185" t="s">
        <v>1262</v>
      </c>
      <c r="L255" s="189">
        <v>0.3229166666666667</v>
      </c>
      <c r="M255" s="190">
        <v>0.4895833333333333</v>
      </c>
      <c r="N255" s="19"/>
      <c r="O255" s="164" t="s">
        <v>1252</v>
      </c>
      <c r="P255" s="169">
        <f>"23/02/2026"+(K255-2)</f>
        <v>46080</v>
      </c>
      <c r="Q255" s="170">
        <f t="shared" si="3"/>
        <v>46087</v>
      </c>
      <c r="R255" s="181"/>
      <c r="S255" s="12"/>
      <c r="T255" s="19"/>
      <c r="U255" s="99"/>
      <c r="V255" s="172" t="str">
        <f t="shared" si="329"/>
        <v> </v>
      </c>
      <c r="W255" s="172">
        <f t="shared" si="5"/>
        <v>5</v>
      </c>
      <c r="X255" s="173">
        <f t="shared" si="6"/>
        <v>2</v>
      </c>
      <c r="Y255" s="172">
        <f t="shared" si="7"/>
        <v>7</v>
      </c>
      <c r="Z255" s="174">
        <f t="shared" si="8"/>
        <v>0.1666666667</v>
      </c>
      <c r="AA255" s="174">
        <f t="shared" si="9"/>
        <v>0.003703703704</v>
      </c>
      <c r="AB255" s="173" t="str">
        <f t="shared" si="10"/>
        <v>60,322916666666667</v>
      </c>
      <c r="AC255" s="175" t="str">
        <f t="shared" si="11"/>
        <v> 6243VIF01  7:45-11:45  BĐ: 27/2/2026 KT: 6/3/2026</v>
      </c>
      <c r="AD255" s="175">
        <f t="shared" ref="AD255:AE255" si="332">P255</f>
        <v>46080</v>
      </c>
      <c r="AE255" s="175">
        <f t="shared" si="332"/>
        <v>46087</v>
      </c>
      <c r="AF255" s="187"/>
      <c r="AG255" s="187"/>
    </row>
    <row r="256" ht="18.75" customHeight="1">
      <c r="A256" s="184"/>
      <c r="B256" s="184"/>
      <c r="C256" s="99" t="s">
        <v>1289</v>
      </c>
      <c r="D256" s="99" t="s">
        <v>988</v>
      </c>
      <c r="E256" s="99">
        <v>2024.0</v>
      </c>
      <c r="F256" s="164" t="s">
        <v>995</v>
      </c>
      <c r="G256" s="195" t="s">
        <v>999</v>
      </c>
      <c r="H256" s="188">
        <v>9.0</v>
      </c>
      <c r="I256" s="99"/>
      <c r="J256" s="99">
        <v>25.0</v>
      </c>
      <c r="K256" s="185" t="s">
        <v>1266</v>
      </c>
      <c r="L256" s="191">
        <v>0.5416666666666666</v>
      </c>
      <c r="M256" s="192">
        <v>0.7083333333333334</v>
      </c>
      <c r="N256" s="165" t="s">
        <v>1290</v>
      </c>
      <c r="O256" s="164" t="s">
        <v>1252</v>
      </c>
      <c r="P256" s="169">
        <f>"05/01/2026"+(K256-2)</f>
        <v>46029</v>
      </c>
      <c r="Q256" s="170">
        <f t="shared" si="3"/>
        <v>46057</v>
      </c>
      <c r="R256" s="181"/>
      <c r="S256" s="165"/>
      <c r="T256" s="186"/>
      <c r="U256" s="99"/>
      <c r="V256" s="172" t="str">
        <f t="shared" si="329"/>
        <v> </v>
      </c>
      <c r="W256" s="172">
        <f t="shared" si="5"/>
        <v>5</v>
      </c>
      <c r="X256" s="173">
        <f t="shared" si="6"/>
        <v>5</v>
      </c>
      <c r="Y256" s="172">
        <f t="shared" si="7"/>
        <v>28</v>
      </c>
      <c r="Z256" s="174">
        <f t="shared" si="8"/>
        <v>0.1666666667</v>
      </c>
      <c r="AA256" s="174">
        <f t="shared" si="9"/>
        <v>0.003703703704</v>
      </c>
      <c r="AB256" s="173" t="str">
        <f t="shared" si="10"/>
        <v>40,541666666666667Phòng may (204)</v>
      </c>
      <c r="AC256" s="175" t="str">
        <f t="shared" si="11"/>
        <v>Thiết kế thời trang thu đông 6243VIF01  13:00-17:00  BĐ: 7/1/2026 KT: 4/2/2026</v>
      </c>
      <c r="AD256" s="175">
        <f t="shared" ref="AD256:AE256" si="333">P256</f>
        <v>46029</v>
      </c>
      <c r="AE256" s="175">
        <f t="shared" si="333"/>
        <v>46057</v>
      </c>
      <c r="AF256" s="187"/>
      <c r="AG256" s="187"/>
    </row>
    <row r="257" ht="18.75" customHeight="1">
      <c r="A257" s="184"/>
      <c r="B257" s="184"/>
      <c r="C257" s="99" t="s">
        <v>1289</v>
      </c>
      <c r="D257" s="99" t="s">
        <v>988</v>
      </c>
      <c r="E257" s="99">
        <v>2024.0</v>
      </c>
      <c r="F257" s="164" t="s">
        <v>995</v>
      </c>
      <c r="G257" s="12"/>
      <c r="H257" s="188">
        <v>9.0</v>
      </c>
      <c r="I257" s="99"/>
      <c r="J257" s="99">
        <v>15.0</v>
      </c>
      <c r="K257" s="185" t="s">
        <v>1266</v>
      </c>
      <c r="L257" s="191">
        <v>0.5416666666666666</v>
      </c>
      <c r="M257" s="192">
        <v>0.7083333333333334</v>
      </c>
      <c r="N257" s="19"/>
      <c r="O257" s="164" t="s">
        <v>1252</v>
      </c>
      <c r="P257" s="202">
        <f>"23/02/2026"+(K257-2)</f>
        <v>46078</v>
      </c>
      <c r="Q257" s="170">
        <f t="shared" si="3"/>
        <v>46092</v>
      </c>
      <c r="R257" s="181"/>
      <c r="S257" s="12"/>
      <c r="T257" s="12"/>
      <c r="U257" s="99"/>
      <c r="V257" s="172" t="str">
        <f t="shared" si="329"/>
        <v> </v>
      </c>
      <c r="W257" s="172">
        <f t="shared" si="5"/>
        <v>5</v>
      </c>
      <c r="X257" s="173">
        <f t="shared" si="6"/>
        <v>3</v>
      </c>
      <c r="Y257" s="172">
        <f t="shared" si="7"/>
        <v>14</v>
      </c>
      <c r="Z257" s="174">
        <f t="shared" si="8"/>
        <v>0.1666666667</v>
      </c>
      <c r="AA257" s="174">
        <f t="shared" si="9"/>
        <v>0.003703703704</v>
      </c>
      <c r="AB257" s="173" t="str">
        <f t="shared" si="10"/>
        <v>40,541666666666667</v>
      </c>
      <c r="AC257" s="175" t="str">
        <f t="shared" si="11"/>
        <v> 6243VIF01  13:00-17:00  BĐ: 25/2/2026 KT: 11/3/2026</v>
      </c>
      <c r="AD257" s="175">
        <f t="shared" ref="AD257:AE257" si="334">P257</f>
        <v>46078</v>
      </c>
      <c r="AE257" s="175">
        <f t="shared" si="334"/>
        <v>46092</v>
      </c>
      <c r="AF257" s="187"/>
      <c r="AG257" s="187"/>
    </row>
    <row r="258" ht="18.75" customHeight="1">
      <c r="A258" s="140"/>
      <c r="B258" s="140"/>
      <c r="C258" s="178" t="s">
        <v>1289</v>
      </c>
      <c r="D258" s="178" t="s">
        <v>988</v>
      </c>
      <c r="E258" s="178">
        <v>2024.0</v>
      </c>
      <c r="F258" s="178" t="s">
        <v>995</v>
      </c>
      <c r="G258" s="12"/>
      <c r="H258" s="200">
        <v>9.0</v>
      </c>
      <c r="I258" s="201"/>
      <c r="J258" s="93">
        <v>25.0</v>
      </c>
      <c r="K258" s="185" t="s">
        <v>1262</v>
      </c>
      <c r="L258" s="191">
        <v>0.5416666666666666</v>
      </c>
      <c r="M258" s="192">
        <v>0.7083333333333334</v>
      </c>
      <c r="N258" s="165" t="s">
        <v>1290</v>
      </c>
      <c r="O258" s="178" t="s">
        <v>1252</v>
      </c>
      <c r="P258" s="169">
        <f>"05/01/2026"+(K258-2)</f>
        <v>46031</v>
      </c>
      <c r="Q258" s="202">
        <f t="shared" si="3"/>
        <v>46059</v>
      </c>
      <c r="R258" s="203"/>
      <c r="S258" s="165"/>
      <c r="T258" s="12"/>
      <c r="U258" s="201"/>
      <c r="V258" s="204" t="str">
        <f t="shared" ref="V258:V259" si="336">IF(OR(
    COUNTIFS($S$3:$S$2489, S258, $K$3:$K$2489, K258, $L$3:$L$2489, L258, $P$3:$P$2489, "&lt;="&amp;Q258, $Q$3:$Q$2489, "&gt;="&amp;P258) &gt; 1, 
    COUNTIFS($F$3:$F$2489, F258, $K$3:$K$2489, K258, $L$3:$L$2489, L258, $P$3:$P$2489, "&lt;="&amp;Q258, $Q$3:$Q$2489, "&gt;="&amp;P258) &gt; 1
), "Trùng lịch",
IF(
    COUNTIFS(
        $N$3:$N$2489, N258,
        $K$3:$K$2489, K258,
        $P$3:$P$2489, "&lt;="&amp;Q258,
        $Q$3:$Q$2489, "&gt;="&amp;P258,
        $L$3:$L$2489, "&lt;"&amp;M258,
        $M$3:$M$2489, "&gt;"&amp;L258
    ) &gt; 1, 
    "Trùng phòng", 
    " "
)
)
</f>
        <v> </v>
      </c>
      <c r="W258" s="204">
        <f t="shared" si="5"/>
        <v>5</v>
      </c>
      <c r="X258" s="205">
        <f t="shared" si="6"/>
        <v>5</v>
      </c>
      <c r="Y258" s="204">
        <f t="shared" si="7"/>
        <v>28</v>
      </c>
      <c r="Z258" s="190">
        <f t="shared" si="8"/>
        <v>0.1666666667</v>
      </c>
      <c r="AA258" s="190">
        <f t="shared" si="9"/>
        <v>0.003703703704</v>
      </c>
      <c r="AB258" s="206" t="str">
        <f t="shared" si="10"/>
        <v>60,541666666666667Phòng may (204)</v>
      </c>
      <c r="AC258" s="207" t="str">
        <f t="shared" si="11"/>
        <v> 6243VIF01  13:00-17:00  BĐ: 9/1/2026 KT: 6/2/2026</v>
      </c>
      <c r="AD258" s="207">
        <f t="shared" ref="AD258:AE258" si="335">P258</f>
        <v>46031</v>
      </c>
      <c r="AE258" s="207">
        <f t="shared" si="335"/>
        <v>46059</v>
      </c>
      <c r="AF258" s="208"/>
      <c r="AG258" s="208"/>
    </row>
    <row r="259" ht="18.75" customHeight="1">
      <c r="A259" s="140"/>
      <c r="B259" s="140"/>
      <c r="C259" s="178" t="s">
        <v>1289</v>
      </c>
      <c r="D259" s="178" t="s">
        <v>988</v>
      </c>
      <c r="E259" s="178">
        <v>2024.0</v>
      </c>
      <c r="F259" s="178" t="s">
        <v>995</v>
      </c>
      <c r="G259" s="12"/>
      <c r="H259" s="200">
        <v>9.0</v>
      </c>
      <c r="I259" s="201"/>
      <c r="J259" s="93">
        <v>10.0</v>
      </c>
      <c r="K259" s="185" t="s">
        <v>1262</v>
      </c>
      <c r="L259" s="191">
        <v>0.5416666666666666</v>
      </c>
      <c r="M259" s="192">
        <v>0.7083333333333334</v>
      </c>
      <c r="N259" s="19"/>
      <c r="O259" s="178" t="s">
        <v>1252</v>
      </c>
      <c r="P259" s="202">
        <f>"23/02/2026"+(K259-2)</f>
        <v>46080</v>
      </c>
      <c r="Q259" s="202">
        <f t="shared" si="3"/>
        <v>46087</v>
      </c>
      <c r="R259" s="203"/>
      <c r="S259" s="12"/>
      <c r="T259" s="19"/>
      <c r="U259" s="201"/>
      <c r="V259" s="204" t="str">
        <f t="shared" si="336"/>
        <v> </v>
      </c>
      <c r="W259" s="204">
        <f t="shared" si="5"/>
        <v>5</v>
      </c>
      <c r="X259" s="205">
        <f t="shared" si="6"/>
        <v>2</v>
      </c>
      <c r="Y259" s="204">
        <f t="shared" si="7"/>
        <v>7</v>
      </c>
      <c r="Z259" s="190">
        <f t="shared" si="8"/>
        <v>0.1666666667</v>
      </c>
      <c r="AA259" s="190">
        <f t="shared" si="9"/>
        <v>0.003703703704</v>
      </c>
      <c r="AB259" s="206" t="str">
        <f t="shared" si="10"/>
        <v>60,541666666666667</v>
      </c>
      <c r="AC259" s="207" t="str">
        <f t="shared" si="11"/>
        <v> 6243VIF01  13:00-17:00  BĐ: 27/2/2026 KT: 6/3/2026</v>
      </c>
      <c r="AD259" s="207">
        <f t="shared" ref="AD259:AE259" si="337">P259</f>
        <v>46080</v>
      </c>
      <c r="AE259" s="207">
        <f t="shared" si="337"/>
        <v>46087</v>
      </c>
      <c r="AF259" s="208"/>
      <c r="AG259" s="208"/>
    </row>
    <row r="260" ht="18.75" customHeight="1">
      <c r="A260" s="184"/>
      <c r="B260" s="184"/>
      <c r="C260" s="99" t="s">
        <v>198</v>
      </c>
      <c r="D260" s="99" t="s">
        <v>1002</v>
      </c>
      <c r="E260" s="99">
        <v>2024.0</v>
      </c>
      <c r="F260" s="164" t="s">
        <v>1006</v>
      </c>
      <c r="G260" s="165" t="s">
        <v>929</v>
      </c>
      <c r="H260" s="99">
        <v>6.0</v>
      </c>
      <c r="I260" s="99"/>
      <c r="J260" s="99">
        <v>25.0</v>
      </c>
      <c r="K260" s="185" t="s">
        <v>1262</v>
      </c>
      <c r="L260" s="191">
        <v>0.3229166666666667</v>
      </c>
      <c r="M260" s="192">
        <v>0.4895833333333333</v>
      </c>
      <c r="N260" s="165" t="s">
        <v>1284</v>
      </c>
      <c r="O260" s="164" t="s">
        <v>1261</v>
      </c>
      <c r="P260" s="169">
        <f t="shared" ref="P260:P263" si="339">"05/01/2026"+(K260-2)</f>
        <v>46031</v>
      </c>
      <c r="Q260" s="170">
        <f t="shared" si="3"/>
        <v>46059</v>
      </c>
      <c r="R260" s="181"/>
      <c r="S260" s="165" t="s">
        <v>398</v>
      </c>
      <c r="T260" s="186"/>
      <c r="U260" s="99"/>
      <c r="V260" s="172" t="str">
        <f t="shared" ref="V260:V286" si="340">IF(OR(
    COUNTIFS($S$3:$S$2491, S260, $K$3:$K$2491, K260, $L$3:$L$2491, L260, $P$3:$P$2491, "&lt;="&amp;Q260, $Q$3:$Q$2491, "&gt;="&amp;P260) &gt; 1, 
    COUNTIFS($F$3:$F$2491, F260, $K$3:$K$2491, K260, $L$3:$L$2491, L260, $P$3:$P$2491, "&lt;="&amp;Q260, $Q$3:$Q$2491, "&gt;="&amp;P260) &gt; 1
), "Trùng lịch",
IF(
    COUNTIFS(
        $N$3:$N$2491, N260,
        $K$3:$K$2491, K260,
        $P$3:$P$2491, "&lt;="&amp;Q260,
        $Q$3:$Q$2491, "&gt;="&amp;P260,
        $L$3:$L$2491, "&lt;"&amp;M260,
        $M$3:$M$2491, "&gt;"&amp;L260
    ) &gt; 1, 
    "Trùng phòng", 
    " "
)
)
</f>
        <v> </v>
      </c>
      <c r="W260" s="172">
        <f t="shared" si="5"/>
        <v>5</v>
      </c>
      <c r="X260" s="173">
        <f t="shared" si="6"/>
        <v>5</v>
      </c>
      <c r="Y260" s="172">
        <f t="shared" si="7"/>
        <v>28</v>
      </c>
      <c r="Z260" s="174">
        <f t="shared" si="8"/>
        <v>0.1666666667</v>
      </c>
      <c r="AA260" s="174">
        <f t="shared" si="9"/>
        <v>0.003703703704</v>
      </c>
      <c r="AB260" s="173" t="str">
        <f t="shared" si="10"/>
        <v>60,322916666666667G_301</v>
      </c>
      <c r="AC260" s="175" t="str">
        <f t="shared" si="11"/>
        <v>Kỹ năng làm việc 5243VIG01G Phùng Thị Kiều Oanh 7:45-11:45  BĐ: 9/1/2026 KT: 6/2/2026</v>
      </c>
      <c r="AD260" s="175">
        <f t="shared" ref="AD260:AE260" si="338">P260</f>
        <v>46031</v>
      </c>
      <c r="AE260" s="175">
        <f t="shared" si="338"/>
        <v>46059</v>
      </c>
      <c r="AF260" s="187"/>
      <c r="AG260" s="187"/>
    </row>
    <row r="261" ht="18.75" customHeight="1">
      <c r="A261" s="177"/>
      <c r="B261" s="177"/>
      <c r="C261" s="178" t="s">
        <v>198</v>
      </c>
      <c r="D261" s="178" t="s">
        <v>1193</v>
      </c>
      <c r="E261" s="178">
        <v>2024.0</v>
      </c>
      <c r="F261" s="199" t="s">
        <v>1194</v>
      </c>
      <c r="G261" s="12"/>
      <c r="H261" s="178">
        <v>5.0</v>
      </c>
      <c r="I261" s="181"/>
      <c r="J261" s="93">
        <v>25.0</v>
      </c>
      <c r="K261" s="185" t="s">
        <v>1262</v>
      </c>
      <c r="L261" s="191">
        <v>0.3229166666666667</v>
      </c>
      <c r="M261" s="192">
        <v>0.4895833333333333</v>
      </c>
      <c r="N261" s="12"/>
      <c r="O261" s="178" t="s">
        <v>1261</v>
      </c>
      <c r="P261" s="169">
        <f t="shared" si="339"/>
        <v>46031</v>
      </c>
      <c r="Q261" s="170">
        <f t="shared" si="3"/>
        <v>46059</v>
      </c>
      <c r="R261" s="180"/>
      <c r="S261" s="12"/>
      <c r="T261" s="12"/>
      <c r="U261" s="181"/>
      <c r="V261" s="172" t="str">
        <f t="shared" si="340"/>
        <v> </v>
      </c>
      <c r="W261" s="172">
        <f t="shared" si="5"/>
        <v>5</v>
      </c>
      <c r="X261" s="173">
        <f t="shared" si="6"/>
        <v>5</v>
      </c>
      <c r="Y261" s="172">
        <f t="shared" si="7"/>
        <v>28</v>
      </c>
      <c r="Z261" s="174">
        <f t="shared" si="8"/>
        <v>0.1666666667</v>
      </c>
      <c r="AA261" s="174">
        <f t="shared" si="9"/>
        <v>0.003703703704</v>
      </c>
      <c r="AB261" s="173" t="str">
        <f t="shared" si="10"/>
        <v>60,322916666666667</v>
      </c>
      <c r="AC261" s="175" t="str">
        <f t="shared" si="11"/>
        <v> 5243VMS01G  7:45-11:45  BĐ: 9/1/2026 KT: 6/2/2026</v>
      </c>
      <c r="AD261" s="175">
        <f t="shared" ref="AD261:AE261" si="341">P261</f>
        <v>46031</v>
      </c>
      <c r="AE261" s="175">
        <f t="shared" si="341"/>
        <v>46059</v>
      </c>
      <c r="AF261" s="182"/>
      <c r="AG261" s="182"/>
    </row>
    <row r="262" ht="18.75" customHeight="1">
      <c r="A262" s="177"/>
      <c r="B262" s="177"/>
      <c r="C262" s="178" t="s">
        <v>198</v>
      </c>
      <c r="D262" s="178" t="s">
        <v>1193</v>
      </c>
      <c r="E262" s="178">
        <v>2024.0</v>
      </c>
      <c r="F262" s="199" t="s">
        <v>1198</v>
      </c>
      <c r="G262" s="12"/>
      <c r="H262" s="178">
        <v>18.0</v>
      </c>
      <c r="I262" s="181"/>
      <c r="J262" s="93">
        <v>25.0</v>
      </c>
      <c r="K262" s="185" t="s">
        <v>1262</v>
      </c>
      <c r="L262" s="191">
        <v>0.3229166666666667</v>
      </c>
      <c r="M262" s="192">
        <v>0.4895833333333333</v>
      </c>
      <c r="N262" s="12"/>
      <c r="O262" s="178" t="s">
        <v>1261</v>
      </c>
      <c r="P262" s="169">
        <f t="shared" si="339"/>
        <v>46031</v>
      </c>
      <c r="Q262" s="170">
        <f t="shared" si="3"/>
        <v>46059</v>
      </c>
      <c r="R262" s="180"/>
      <c r="S262" s="12"/>
      <c r="T262" s="12"/>
      <c r="U262" s="181"/>
      <c r="V262" s="172" t="str">
        <f t="shared" si="340"/>
        <v> </v>
      </c>
      <c r="W262" s="172">
        <f t="shared" si="5"/>
        <v>5</v>
      </c>
      <c r="X262" s="173">
        <f t="shared" si="6"/>
        <v>5</v>
      </c>
      <c r="Y262" s="172">
        <f t="shared" si="7"/>
        <v>28</v>
      </c>
      <c r="Z262" s="174">
        <f t="shared" si="8"/>
        <v>0.1666666667</v>
      </c>
      <c r="AA262" s="174">
        <f t="shared" si="9"/>
        <v>0.003703703704</v>
      </c>
      <c r="AB262" s="173" t="str">
        <f t="shared" si="10"/>
        <v>60,322916666666667</v>
      </c>
      <c r="AC262" s="175" t="str">
        <f t="shared" si="11"/>
        <v> 5243VMS02G  7:45-11:45  BĐ: 9/1/2026 KT: 6/2/2026</v>
      </c>
      <c r="AD262" s="175">
        <f t="shared" ref="AD262:AE262" si="342">P262</f>
        <v>46031</v>
      </c>
      <c r="AE262" s="175">
        <f t="shared" si="342"/>
        <v>46059</v>
      </c>
      <c r="AF262" s="182"/>
      <c r="AG262" s="182"/>
    </row>
    <row r="263" ht="18.75" customHeight="1">
      <c r="A263" s="177"/>
      <c r="B263" s="177"/>
      <c r="C263" s="178" t="s">
        <v>198</v>
      </c>
      <c r="D263" s="178" t="s">
        <v>1224</v>
      </c>
      <c r="E263" s="178">
        <v>2024.0</v>
      </c>
      <c r="F263" s="199" t="s">
        <v>1225</v>
      </c>
      <c r="G263" s="12"/>
      <c r="H263" s="178">
        <v>10.0</v>
      </c>
      <c r="I263" s="181"/>
      <c r="J263" s="93">
        <v>25.0</v>
      </c>
      <c r="K263" s="185" t="s">
        <v>1262</v>
      </c>
      <c r="L263" s="191">
        <v>0.3229166666666667</v>
      </c>
      <c r="M263" s="192">
        <v>0.4895833333333333</v>
      </c>
      <c r="N263" s="19"/>
      <c r="O263" s="178" t="s">
        <v>1261</v>
      </c>
      <c r="P263" s="169">
        <f t="shared" si="339"/>
        <v>46031</v>
      </c>
      <c r="Q263" s="170">
        <f t="shared" si="3"/>
        <v>46059</v>
      </c>
      <c r="R263" s="180"/>
      <c r="S263" s="12"/>
      <c r="T263" s="12"/>
      <c r="U263" s="181"/>
      <c r="V263" s="172" t="str">
        <f t="shared" si="340"/>
        <v> </v>
      </c>
      <c r="W263" s="172">
        <f t="shared" si="5"/>
        <v>5</v>
      </c>
      <c r="X263" s="173">
        <f t="shared" si="6"/>
        <v>5</v>
      </c>
      <c r="Y263" s="172">
        <f t="shared" si="7"/>
        <v>28</v>
      </c>
      <c r="Z263" s="174">
        <f t="shared" si="8"/>
        <v>0.1666666667</v>
      </c>
      <c r="AA263" s="174">
        <f t="shared" si="9"/>
        <v>0.003703703704</v>
      </c>
      <c r="AB263" s="173" t="str">
        <f t="shared" si="10"/>
        <v>60,322916666666667</v>
      </c>
      <c r="AC263" s="175" t="str">
        <f t="shared" si="11"/>
        <v> 5243VMT01G  7:45-11:45  BĐ: 9/1/2026 KT: 6/2/2026</v>
      </c>
      <c r="AD263" s="175">
        <f t="shared" ref="AD263:AE263" si="343">P263</f>
        <v>46031</v>
      </c>
      <c r="AE263" s="175">
        <f t="shared" si="343"/>
        <v>46059</v>
      </c>
      <c r="AF263" s="182"/>
      <c r="AG263" s="182"/>
    </row>
    <row r="264" ht="18.75" customHeight="1">
      <c r="A264" s="184"/>
      <c r="B264" s="184"/>
      <c r="C264" s="99" t="s">
        <v>198</v>
      </c>
      <c r="D264" s="99" t="s">
        <v>1002</v>
      </c>
      <c r="E264" s="99">
        <v>2024.0</v>
      </c>
      <c r="F264" s="164" t="s">
        <v>1006</v>
      </c>
      <c r="G264" s="12"/>
      <c r="H264" s="99">
        <v>6.0</v>
      </c>
      <c r="I264" s="99"/>
      <c r="J264" s="99">
        <v>35.0</v>
      </c>
      <c r="K264" s="185" t="s">
        <v>1262</v>
      </c>
      <c r="L264" s="191">
        <v>0.3229166666666667</v>
      </c>
      <c r="M264" s="192">
        <v>0.4895833333333333</v>
      </c>
      <c r="N264" s="165" t="s">
        <v>1284</v>
      </c>
      <c r="O264" s="164" t="s">
        <v>1261</v>
      </c>
      <c r="P264" s="169">
        <f t="shared" ref="P264:P267" si="345">"23/02/2026"+(K264-2)</f>
        <v>46080</v>
      </c>
      <c r="Q264" s="170">
        <f t="shared" si="3"/>
        <v>46122</v>
      </c>
      <c r="R264" s="181"/>
      <c r="S264" s="165" t="s">
        <v>398</v>
      </c>
      <c r="T264" s="12"/>
      <c r="U264" s="99"/>
      <c r="V264" s="172" t="str">
        <f t="shared" si="340"/>
        <v> </v>
      </c>
      <c r="W264" s="172">
        <f t="shared" si="5"/>
        <v>5</v>
      </c>
      <c r="X264" s="173">
        <f t="shared" si="6"/>
        <v>7</v>
      </c>
      <c r="Y264" s="172">
        <f t="shared" si="7"/>
        <v>42</v>
      </c>
      <c r="Z264" s="174">
        <f t="shared" si="8"/>
        <v>0.1666666667</v>
      </c>
      <c r="AA264" s="174">
        <f t="shared" si="9"/>
        <v>0.003703703704</v>
      </c>
      <c r="AB264" s="173" t="str">
        <f t="shared" si="10"/>
        <v>60,322916666666667G_301</v>
      </c>
      <c r="AC264" s="175" t="str">
        <f t="shared" si="11"/>
        <v> 5243VIG01G Phùng Thị Kiều Oanh 7:45-11:45  BĐ: 27/2/2026 KT: 10/4/2026</v>
      </c>
      <c r="AD264" s="175">
        <f t="shared" ref="AD264:AE264" si="344">P264</f>
        <v>46080</v>
      </c>
      <c r="AE264" s="175">
        <f t="shared" si="344"/>
        <v>46122</v>
      </c>
      <c r="AF264" s="187"/>
      <c r="AG264" s="187"/>
    </row>
    <row r="265" ht="18.75" customHeight="1">
      <c r="A265" s="177"/>
      <c r="B265" s="177"/>
      <c r="C265" s="178" t="s">
        <v>198</v>
      </c>
      <c r="D265" s="178" t="s">
        <v>1193</v>
      </c>
      <c r="E265" s="178">
        <v>2024.0</v>
      </c>
      <c r="F265" s="199" t="s">
        <v>1194</v>
      </c>
      <c r="G265" s="12"/>
      <c r="H265" s="178">
        <v>5.0</v>
      </c>
      <c r="I265" s="181"/>
      <c r="J265" s="93">
        <v>35.0</v>
      </c>
      <c r="K265" s="185" t="s">
        <v>1262</v>
      </c>
      <c r="L265" s="191">
        <v>0.3229166666666667</v>
      </c>
      <c r="M265" s="192">
        <v>0.4895833333333333</v>
      </c>
      <c r="N265" s="12"/>
      <c r="O265" s="178" t="s">
        <v>1261</v>
      </c>
      <c r="P265" s="169">
        <f t="shared" si="345"/>
        <v>46080</v>
      </c>
      <c r="Q265" s="170">
        <f t="shared" si="3"/>
        <v>46122</v>
      </c>
      <c r="R265" s="180"/>
      <c r="S265" s="12"/>
      <c r="T265" s="12"/>
      <c r="U265" s="181"/>
      <c r="V265" s="172" t="str">
        <f t="shared" si="340"/>
        <v> </v>
      </c>
      <c r="W265" s="172">
        <f t="shared" si="5"/>
        <v>5</v>
      </c>
      <c r="X265" s="173">
        <f t="shared" si="6"/>
        <v>7</v>
      </c>
      <c r="Y265" s="172">
        <f t="shared" si="7"/>
        <v>42</v>
      </c>
      <c r="Z265" s="174">
        <f t="shared" si="8"/>
        <v>0.1666666667</v>
      </c>
      <c r="AA265" s="174">
        <f t="shared" si="9"/>
        <v>0.003703703704</v>
      </c>
      <c r="AB265" s="173" t="str">
        <f t="shared" si="10"/>
        <v>60,322916666666667</v>
      </c>
      <c r="AC265" s="175" t="str">
        <f t="shared" si="11"/>
        <v> 5243VMS01G  7:45-11:45  BĐ: 27/2/2026 KT: 10/4/2026</v>
      </c>
      <c r="AD265" s="175">
        <f t="shared" ref="AD265:AE265" si="346">P265</f>
        <v>46080</v>
      </c>
      <c r="AE265" s="175">
        <f t="shared" si="346"/>
        <v>46122</v>
      </c>
      <c r="AF265" s="182"/>
      <c r="AG265" s="182"/>
    </row>
    <row r="266" ht="18.75" customHeight="1">
      <c r="A266" s="177"/>
      <c r="B266" s="177"/>
      <c r="C266" s="178" t="s">
        <v>198</v>
      </c>
      <c r="D266" s="178" t="s">
        <v>1193</v>
      </c>
      <c r="E266" s="178">
        <v>2024.0</v>
      </c>
      <c r="F266" s="199" t="s">
        <v>1198</v>
      </c>
      <c r="G266" s="12"/>
      <c r="H266" s="178">
        <v>18.0</v>
      </c>
      <c r="I266" s="181"/>
      <c r="J266" s="93">
        <v>35.0</v>
      </c>
      <c r="K266" s="185" t="s">
        <v>1262</v>
      </c>
      <c r="L266" s="191">
        <v>0.3229166666666667</v>
      </c>
      <c r="M266" s="192">
        <v>0.4895833333333333</v>
      </c>
      <c r="N266" s="12"/>
      <c r="O266" s="178" t="s">
        <v>1261</v>
      </c>
      <c r="P266" s="169">
        <f t="shared" si="345"/>
        <v>46080</v>
      </c>
      <c r="Q266" s="170">
        <f t="shared" si="3"/>
        <v>46122</v>
      </c>
      <c r="R266" s="180"/>
      <c r="S266" s="12"/>
      <c r="T266" s="12"/>
      <c r="U266" s="181"/>
      <c r="V266" s="172" t="str">
        <f t="shared" si="340"/>
        <v> </v>
      </c>
      <c r="W266" s="172">
        <f t="shared" si="5"/>
        <v>5</v>
      </c>
      <c r="X266" s="173">
        <f t="shared" si="6"/>
        <v>7</v>
      </c>
      <c r="Y266" s="172">
        <f t="shared" si="7"/>
        <v>42</v>
      </c>
      <c r="Z266" s="174">
        <f t="shared" si="8"/>
        <v>0.1666666667</v>
      </c>
      <c r="AA266" s="174">
        <f t="shared" si="9"/>
        <v>0.003703703704</v>
      </c>
      <c r="AB266" s="173" t="str">
        <f t="shared" si="10"/>
        <v>60,322916666666667</v>
      </c>
      <c r="AC266" s="175" t="str">
        <f t="shared" si="11"/>
        <v> 5243VMS02G  7:45-11:45  BĐ: 27/2/2026 KT: 10/4/2026</v>
      </c>
      <c r="AD266" s="175">
        <f t="shared" ref="AD266:AE266" si="347">P266</f>
        <v>46080</v>
      </c>
      <c r="AE266" s="175">
        <f t="shared" si="347"/>
        <v>46122</v>
      </c>
      <c r="AF266" s="182"/>
      <c r="AG266" s="182"/>
    </row>
    <row r="267" ht="18.75" customHeight="1">
      <c r="A267" s="177"/>
      <c r="B267" s="177"/>
      <c r="C267" s="178" t="s">
        <v>198</v>
      </c>
      <c r="D267" s="178" t="s">
        <v>1224</v>
      </c>
      <c r="E267" s="178">
        <v>2024.0</v>
      </c>
      <c r="F267" s="199" t="s">
        <v>1225</v>
      </c>
      <c r="G267" s="12"/>
      <c r="H267" s="178">
        <v>10.0</v>
      </c>
      <c r="I267" s="181"/>
      <c r="J267" s="93">
        <v>35.0</v>
      </c>
      <c r="K267" s="185" t="s">
        <v>1262</v>
      </c>
      <c r="L267" s="191">
        <v>0.3229166666666667</v>
      </c>
      <c r="M267" s="192">
        <v>0.4895833333333333</v>
      </c>
      <c r="N267" s="19"/>
      <c r="O267" s="178" t="s">
        <v>1261</v>
      </c>
      <c r="P267" s="169">
        <f t="shared" si="345"/>
        <v>46080</v>
      </c>
      <c r="Q267" s="170">
        <f t="shared" si="3"/>
        <v>46122</v>
      </c>
      <c r="R267" s="180"/>
      <c r="S267" s="12"/>
      <c r="T267" s="19"/>
      <c r="U267" s="181"/>
      <c r="V267" s="172" t="str">
        <f t="shared" si="340"/>
        <v> </v>
      </c>
      <c r="W267" s="172">
        <f t="shared" si="5"/>
        <v>5</v>
      </c>
      <c r="X267" s="173">
        <f t="shared" si="6"/>
        <v>7</v>
      </c>
      <c r="Y267" s="172">
        <f t="shared" si="7"/>
        <v>42</v>
      </c>
      <c r="Z267" s="174">
        <f t="shared" si="8"/>
        <v>0.1666666667</v>
      </c>
      <c r="AA267" s="174">
        <f t="shared" si="9"/>
        <v>0.003703703704</v>
      </c>
      <c r="AB267" s="173" t="str">
        <f t="shared" si="10"/>
        <v>60,322916666666667</v>
      </c>
      <c r="AC267" s="175" t="str">
        <f t="shared" si="11"/>
        <v> 5243VMT01G  7:45-11:45  BĐ: 27/2/2026 KT: 10/4/2026</v>
      </c>
      <c r="AD267" s="175">
        <f t="shared" ref="AD267:AE267" si="348">P267</f>
        <v>46080</v>
      </c>
      <c r="AE267" s="175">
        <f t="shared" si="348"/>
        <v>46122</v>
      </c>
      <c r="AF267" s="182"/>
      <c r="AG267" s="182"/>
    </row>
    <row r="268" ht="18.75" customHeight="1">
      <c r="A268" s="184"/>
      <c r="B268" s="184"/>
      <c r="C268" s="99" t="s">
        <v>1289</v>
      </c>
      <c r="D268" s="99" t="s">
        <v>1002</v>
      </c>
      <c r="E268" s="99">
        <v>2024.0</v>
      </c>
      <c r="F268" s="164" t="s">
        <v>1010</v>
      </c>
      <c r="G268" s="165" t="s">
        <v>1013</v>
      </c>
      <c r="H268" s="99">
        <v>23.0</v>
      </c>
      <c r="I268" s="99"/>
      <c r="J268" s="99">
        <v>25.0</v>
      </c>
      <c r="K268" s="185" t="s">
        <v>1258</v>
      </c>
      <c r="L268" s="189">
        <v>0.3229166666666667</v>
      </c>
      <c r="M268" s="190">
        <v>0.4895833333333333</v>
      </c>
      <c r="N268" s="165">
        <v>205.0</v>
      </c>
      <c r="O268" s="164" t="s">
        <v>1252</v>
      </c>
      <c r="P268" s="169">
        <f>"05/01/2026"+(K268-2)</f>
        <v>46028</v>
      </c>
      <c r="Q268" s="170">
        <f t="shared" si="3"/>
        <v>46056</v>
      </c>
      <c r="R268" s="181"/>
      <c r="S268" s="165"/>
      <c r="T268" s="186"/>
      <c r="U268" s="99"/>
      <c r="V268" s="172" t="str">
        <f t="shared" si="340"/>
        <v> </v>
      </c>
      <c r="W268" s="172">
        <f t="shared" si="5"/>
        <v>5</v>
      </c>
      <c r="X268" s="173">
        <f t="shared" si="6"/>
        <v>5</v>
      </c>
      <c r="Y268" s="172">
        <f t="shared" si="7"/>
        <v>28</v>
      </c>
      <c r="Z268" s="174">
        <f t="shared" si="8"/>
        <v>0.1666666667</v>
      </c>
      <c r="AA268" s="174">
        <f t="shared" si="9"/>
        <v>0.003703703704</v>
      </c>
      <c r="AB268" s="173" t="str">
        <f t="shared" si="10"/>
        <v>30,322916666666667205</v>
      </c>
      <c r="AC268" s="175" t="str">
        <f t="shared" si="11"/>
        <v>Thiết kế truyền thông quảng cáo (Tự chọn) 5243VIG02  7:45-11:45  BĐ: 6/1/2026 KT: 3/2/2026</v>
      </c>
      <c r="AD268" s="175">
        <f t="shared" ref="AD268:AE268" si="349">P268</f>
        <v>46028</v>
      </c>
      <c r="AE268" s="175">
        <f t="shared" si="349"/>
        <v>46056</v>
      </c>
      <c r="AF268" s="187"/>
      <c r="AG268" s="187"/>
    </row>
    <row r="269" ht="18.75" customHeight="1">
      <c r="A269" s="184"/>
      <c r="B269" s="184"/>
      <c r="C269" s="99" t="s">
        <v>1289</v>
      </c>
      <c r="D269" s="99" t="s">
        <v>1002</v>
      </c>
      <c r="E269" s="99">
        <v>2024.0</v>
      </c>
      <c r="F269" s="164" t="s">
        <v>1010</v>
      </c>
      <c r="G269" s="12"/>
      <c r="H269" s="99">
        <v>23.0</v>
      </c>
      <c r="I269" s="99"/>
      <c r="J269" s="99">
        <v>35.0</v>
      </c>
      <c r="K269" s="185" t="s">
        <v>1258</v>
      </c>
      <c r="L269" s="189">
        <v>0.3229166666666667</v>
      </c>
      <c r="M269" s="190">
        <v>0.4895833333333333</v>
      </c>
      <c r="N269" s="165">
        <v>205.0</v>
      </c>
      <c r="O269" s="164" t="s">
        <v>1252</v>
      </c>
      <c r="P269" s="169">
        <f>"23/02/2026"+(K269-2)</f>
        <v>46077</v>
      </c>
      <c r="Q269" s="170">
        <f t="shared" si="3"/>
        <v>46119</v>
      </c>
      <c r="R269" s="181"/>
      <c r="S269" s="19"/>
      <c r="T269" s="19"/>
      <c r="U269" s="99"/>
      <c r="V269" s="172" t="str">
        <f t="shared" si="340"/>
        <v> </v>
      </c>
      <c r="W269" s="172">
        <f t="shared" si="5"/>
        <v>5</v>
      </c>
      <c r="X269" s="173">
        <f t="shared" si="6"/>
        <v>7</v>
      </c>
      <c r="Y269" s="172">
        <f t="shared" si="7"/>
        <v>42</v>
      </c>
      <c r="Z269" s="174">
        <f t="shared" si="8"/>
        <v>0.1666666667</v>
      </c>
      <c r="AA269" s="174">
        <f t="shared" si="9"/>
        <v>0.003703703704</v>
      </c>
      <c r="AB269" s="173" t="str">
        <f t="shared" si="10"/>
        <v>30,322916666666667205</v>
      </c>
      <c r="AC269" s="175" t="str">
        <f t="shared" si="11"/>
        <v> 5243VIG02  7:45-11:45  BĐ: 24/2/2026 KT: 7/4/2026</v>
      </c>
      <c r="AD269" s="175">
        <f t="shared" ref="AD269:AE269" si="350">P269</f>
        <v>46077</v>
      </c>
      <c r="AE269" s="175">
        <f t="shared" si="350"/>
        <v>46119</v>
      </c>
      <c r="AF269" s="187"/>
      <c r="AG269" s="187"/>
    </row>
    <row r="270" ht="18.75" customHeight="1">
      <c r="A270" s="184"/>
      <c r="B270" s="184"/>
      <c r="C270" s="99" t="s">
        <v>1289</v>
      </c>
      <c r="D270" s="99" t="s">
        <v>1002</v>
      </c>
      <c r="E270" s="99">
        <v>2024.0</v>
      </c>
      <c r="F270" s="164" t="s">
        <v>1014</v>
      </c>
      <c r="G270" s="165" t="s">
        <v>1011</v>
      </c>
      <c r="H270" s="99">
        <v>9.0</v>
      </c>
      <c r="I270" s="99"/>
      <c r="J270" s="99">
        <v>25.0</v>
      </c>
      <c r="K270" s="185" t="s">
        <v>1250</v>
      </c>
      <c r="L270" s="189">
        <v>0.3229166666666667</v>
      </c>
      <c r="M270" s="190">
        <v>0.4895833333333333</v>
      </c>
      <c r="N270" s="165" t="s">
        <v>1288</v>
      </c>
      <c r="O270" s="164" t="s">
        <v>1261</v>
      </c>
      <c r="P270" s="169">
        <f t="shared" ref="P270:P271" si="352">"05/01/2026"+(K270-2)</f>
        <v>46027</v>
      </c>
      <c r="Q270" s="170">
        <f t="shared" si="3"/>
        <v>46055</v>
      </c>
      <c r="R270" s="181"/>
      <c r="S270" s="165"/>
      <c r="T270" s="186"/>
      <c r="U270" s="99"/>
      <c r="V270" s="172" t="str">
        <f t="shared" si="340"/>
        <v> </v>
      </c>
      <c r="W270" s="172">
        <f t="shared" si="5"/>
        <v>5</v>
      </c>
      <c r="X270" s="173">
        <f t="shared" si="6"/>
        <v>5</v>
      </c>
      <c r="Y270" s="172">
        <f t="shared" si="7"/>
        <v>28</v>
      </c>
      <c r="Z270" s="174">
        <f t="shared" si="8"/>
        <v>0.1666666667</v>
      </c>
      <c r="AA270" s="174">
        <f t="shared" si="9"/>
        <v>0.003703703704</v>
      </c>
      <c r="AB270" s="173" t="str">
        <f t="shared" si="10"/>
        <v>20,322916666666667G_203</v>
      </c>
      <c r="AC270" s="175" t="str">
        <f t="shared" si="11"/>
        <v>Tiếng Anh chuyên ngành Thiết kế 5243VIG02G  7:45-11:45  BĐ: 5/1/2026 KT: 2/2/2026</v>
      </c>
      <c r="AD270" s="175">
        <f t="shared" ref="AD270:AE270" si="351">P270</f>
        <v>46027</v>
      </c>
      <c r="AE270" s="175">
        <f t="shared" si="351"/>
        <v>46055</v>
      </c>
      <c r="AF270" s="187"/>
      <c r="AG270" s="187"/>
    </row>
    <row r="271" ht="18.75" customHeight="1">
      <c r="A271" s="184"/>
      <c r="B271" s="184"/>
      <c r="C271" s="99" t="s">
        <v>1289</v>
      </c>
      <c r="D271" s="99" t="s">
        <v>1002</v>
      </c>
      <c r="E271" s="99">
        <v>2024.0</v>
      </c>
      <c r="F271" s="164" t="s">
        <v>1020</v>
      </c>
      <c r="G271" s="12"/>
      <c r="H271" s="99">
        <v>16.0</v>
      </c>
      <c r="I271" s="99"/>
      <c r="J271" s="99">
        <v>25.0</v>
      </c>
      <c r="K271" s="185" t="s">
        <v>1250</v>
      </c>
      <c r="L271" s="189">
        <v>0.3229166666666667</v>
      </c>
      <c r="M271" s="190">
        <v>0.4895833333333333</v>
      </c>
      <c r="N271" s="19"/>
      <c r="O271" s="164" t="s">
        <v>1261</v>
      </c>
      <c r="P271" s="169">
        <f t="shared" si="352"/>
        <v>46027</v>
      </c>
      <c r="Q271" s="170">
        <f t="shared" si="3"/>
        <v>46055</v>
      </c>
      <c r="R271" s="181"/>
      <c r="S271" s="12"/>
      <c r="T271" s="12"/>
      <c r="U271" s="99"/>
      <c r="V271" s="172" t="str">
        <f t="shared" si="340"/>
        <v> </v>
      </c>
      <c r="W271" s="172">
        <f t="shared" si="5"/>
        <v>5</v>
      </c>
      <c r="X271" s="173">
        <f t="shared" si="6"/>
        <v>5</v>
      </c>
      <c r="Y271" s="172">
        <f t="shared" si="7"/>
        <v>28</v>
      </c>
      <c r="Z271" s="174">
        <f t="shared" si="8"/>
        <v>0.1666666667</v>
      </c>
      <c r="AA271" s="174">
        <f t="shared" si="9"/>
        <v>0.003703703704</v>
      </c>
      <c r="AB271" s="173" t="str">
        <f t="shared" si="10"/>
        <v>20,322916666666667</v>
      </c>
      <c r="AC271" s="175" t="str">
        <f t="shared" si="11"/>
        <v> 6243VIG02G  7:45-11:45  BĐ: 5/1/2026 KT: 2/2/2026</v>
      </c>
      <c r="AD271" s="175">
        <f t="shared" ref="AD271:AE271" si="353">P271</f>
        <v>46027</v>
      </c>
      <c r="AE271" s="175">
        <f t="shared" si="353"/>
        <v>46055</v>
      </c>
      <c r="AF271" s="187"/>
      <c r="AG271" s="187"/>
    </row>
    <row r="272" ht="18.75" customHeight="1">
      <c r="A272" s="184"/>
      <c r="B272" s="184"/>
      <c r="C272" s="99" t="s">
        <v>1289</v>
      </c>
      <c r="D272" s="99" t="s">
        <v>1002</v>
      </c>
      <c r="E272" s="99">
        <v>2024.0</v>
      </c>
      <c r="F272" s="164" t="s">
        <v>1014</v>
      </c>
      <c r="G272" s="12"/>
      <c r="H272" s="99">
        <v>9.0</v>
      </c>
      <c r="I272" s="99"/>
      <c r="J272" s="99">
        <v>35.0</v>
      </c>
      <c r="K272" s="185" t="s">
        <v>1250</v>
      </c>
      <c r="L272" s="189">
        <v>0.3229166666666667</v>
      </c>
      <c r="M272" s="190">
        <v>0.4895833333333333</v>
      </c>
      <c r="N272" s="165" t="s">
        <v>1288</v>
      </c>
      <c r="O272" s="164" t="s">
        <v>1261</v>
      </c>
      <c r="P272" s="169">
        <f t="shared" ref="P272:P273" si="355">"23/02/2026"+(K272-2)</f>
        <v>46076</v>
      </c>
      <c r="Q272" s="170">
        <f t="shared" si="3"/>
        <v>46118</v>
      </c>
      <c r="R272" s="181"/>
      <c r="S272" s="165"/>
      <c r="T272" s="12"/>
      <c r="U272" s="99"/>
      <c r="V272" s="172" t="str">
        <f t="shared" si="340"/>
        <v> </v>
      </c>
      <c r="W272" s="172">
        <f t="shared" si="5"/>
        <v>5</v>
      </c>
      <c r="X272" s="173">
        <f t="shared" si="6"/>
        <v>7</v>
      </c>
      <c r="Y272" s="172">
        <f t="shared" si="7"/>
        <v>42</v>
      </c>
      <c r="Z272" s="174">
        <f t="shared" si="8"/>
        <v>0.1666666667</v>
      </c>
      <c r="AA272" s="174">
        <f t="shared" si="9"/>
        <v>0.003703703704</v>
      </c>
      <c r="AB272" s="173" t="str">
        <f t="shared" si="10"/>
        <v>20,322916666666667G_203</v>
      </c>
      <c r="AC272" s="175" t="str">
        <f t="shared" si="11"/>
        <v> 5243VIG02G  7:45-11:45  BĐ: 23/2/2026 KT: 6/4/2026</v>
      </c>
      <c r="AD272" s="175">
        <f t="shared" ref="AD272:AE272" si="354">P272</f>
        <v>46076</v>
      </c>
      <c r="AE272" s="175">
        <f t="shared" si="354"/>
        <v>46118</v>
      </c>
      <c r="AF272" s="187"/>
      <c r="AG272" s="187"/>
    </row>
    <row r="273" ht="18.75" customHeight="1">
      <c r="A273" s="184"/>
      <c r="B273" s="184"/>
      <c r="C273" s="99" t="s">
        <v>1289</v>
      </c>
      <c r="D273" s="99" t="s">
        <v>1002</v>
      </c>
      <c r="E273" s="99">
        <v>2024.0</v>
      </c>
      <c r="F273" s="164" t="s">
        <v>1020</v>
      </c>
      <c r="G273" s="12"/>
      <c r="H273" s="99">
        <v>16.0</v>
      </c>
      <c r="I273" s="99"/>
      <c r="J273" s="99">
        <v>35.0</v>
      </c>
      <c r="K273" s="185" t="s">
        <v>1250</v>
      </c>
      <c r="L273" s="189">
        <v>0.3229166666666667</v>
      </c>
      <c r="M273" s="190">
        <v>0.4895833333333333</v>
      </c>
      <c r="N273" s="19"/>
      <c r="O273" s="164" t="s">
        <v>1261</v>
      </c>
      <c r="P273" s="169">
        <f t="shared" si="355"/>
        <v>46076</v>
      </c>
      <c r="Q273" s="170">
        <f t="shared" si="3"/>
        <v>46118</v>
      </c>
      <c r="R273" s="181"/>
      <c r="S273" s="12"/>
      <c r="T273" s="19"/>
      <c r="U273" s="99"/>
      <c r="V273" s="172" t="str">
        <f t="shared" si="340"/>
        <v> </v>
      </c>
      <c r="W273" s="172">
        <f t="shared" si="5"/>
        <v>5</v>
      </c>
      <c r="X273" s="173">
        <f t="shared" si="6"/>
        <v>7</v>
      </c>
      <c r="Y273" s="172">
        <f t="shared" si="7"/>
        <v>42</v>
      </c>
      <c r="Z273" s="174">
        <f t="shared" si="8"/>
        <v>0.1666666667</v>
      </c>
      <c r="AA273" s="174">
        <f t="shared" si="9"/>
        <v>0.003703703704</v>
      </c>
      <c r="AB273" s="173" t="str">
        <f t="shared" si="10"/>
        <v>20,322916666666667</v>
      </c>
      <c r="AC273" s="175" t="str">
        <f t="shared" si="11"/>
        <v> 6243VIG02G  7:45-11:45  BĐ: 23/2/2026 KT: 6/4/2026</v>
      </c>
      <c r="AD273" s="175">
        <f t="shared" ref="AD273:AE273" si="356">P273</f>
        <v>46076</v>
      </c>
      <c r="AE273" s="175">
        <f t="shared" si="356"/>
        <v>46118</v>
      </c>
      <c r="AF273" s="187"/>
      <c r="AG273" s="187"/>
    </row>
    <row r="274" ht="18.75" customHeight="1">
      <c r="A274" s="184"/>
      <c r="B274" s="184"/>
      <c r="C274" s="99" t="s">
        <v>1289</v>
      </c>
      <c r="D274" s="99" t="s">
        <v>1002</v>
      </c>
      <c r="E274" s="99">
        <v>2024.0</v>
      </c>
      <c r="F274" s="164" t="s">
        <v>1014</v>
      </c>
      <c r="G274" s="195" t="s">
        <v>1013</v>
      </c>
      <c r="H274" s="188">
        <v>9.0</v>
      </c>
      <c r="I274" s="99"/>
      <c r="J274" s="99">
        <v>25.0</v>
      </c>
      <c r="K274" s="185" t="s">
        <v>1258</v>
      </c>
      <c r="L274" s="189">
        <v>0.3229166666666667</v>
      </c>
      <c r="M274" s="190">
        <v>0.4895833333333333</v>
      </c>
      <c r="N274" s="164" t="s">
        <v>1270</v>
      </c>
      <c r="O274" s="164" t="s">
        <v>1261</v>
      </c>
      <c r="P274" s="169">
        <f>"05/01/2026"+(K274-2)</f>
        <v>46028</v>
      </c>
      <c r="Q274" s="170">
        <f t="shared" si="3"/>
        <v>46056</v>
      </c>
      <c r="R274" s="181"/>
      <c r="S274" s="165"/>
      <c r="T274" s="186"/>
      <c r="U274" s="99"/>
      <c r="V274" s="172" t="str">
        <f t="shared" si="340"/>
        <v> </v>
      </c>
      <c r="W274" s="172">
        <f t="shared" si="5"/>
        <v>5</v>
      </c>
      <c r="X274" s="173">
        <f t="shared" si="6"/>
        <v>5</v>
      </c>
      <c r="Y274" s="172">
        <f t="shared" si="7"/>
        <v>28</v>
      </c>
      <c r="Z274" s="174">
        <f t="shared" si="8"/>
        <v>0.1666666667</v>
      </c>
      <c r="AA274" s="174">
        <f t="shared" si="9"/>
        <v>0.003703703704</v>
      </c>
      <c r="AB274" s="173" t="str">
        <f t="shared" si="10"/>
        <v>30,322916666666667G_202</v>
      </c>
      <c r="AC274" s="175" t="str">
        <f t="shared" si="11"/>
        <v>Thiết kế truyền thông quảng cáo (Tự chọn) 5243VIG02G  7:45-11:45  BĐ: 6/1/2026 KT: 3/2/2026</v>
      </c>
      <c r="AD274" s="175">
        <f t="shared" ref="AD274:AE274" si="357">P274</f>
        <v>46028</v>
      </c>
      <c r="AE274" s="175">
        <f t="shared" si="357"/>
        <v>46056</v>
      </c>
      <c r="AF274" s="187"/>
      <c r="AG274" s="187"/>
    </row>
    <row r="275" ht="18.75" customHeight="1">
      <c r="A275" s="184"/>
      <c r="B275" s="184"/>
      <c r="C275" s="99" t="s">
        <v>1289</v>
      </c>
      <c r="D275" s="99" t="s">
        <v>1002</v>
      </c>
      <c r="E275" s="99">
        <v>2024.0</v>
      </c>
      <c r="F275" s="164" t="s">
        <v>1014</v>
      </c>
      <c r="G275" s="12"/>
      <c r="H275" s="188">
        <v>9.0</v>
      </c>
      <c r="I275" s="99"/>
      <c r="J275" s="99">
        <v>35.0</v>
      </c>
      <c r="K275" s="185" t="s">
        <v>1258</v>
      </c>
      <c r="L275" s="189">
        <v>0.3229166666666667</v>
      </c>
      <c r="M275" s="190">
        <v>0.4895833333333333</v>
      </c>
      <c r="N275" s="164" t="s">
        <v>1270</v>
      </c>
      <c r="O275" s="164" t="s">
        <v>1261</v>
      </c>
      <c r="P275" s="169">
        <f>"23/02/2026"+(K275-2)</f>
        <v>46077</v>
      </c>
      <c r="Q275" s="170">
        <f t="shared" si="3"/>
        <v>46119</v>
      </c>
      <c r="R275" s="181"/>
      <c r="S275" s="19"/>
      <c r="T275" s="19"/>
      <c r="U275" s="99"/>
      <c r="V275" s="172" t="str">
        <f t="shared" si="340"/>
        <v> </v>
      </c>
      <c r="W275" s="172">
        <f t="shared" si="5"/>
        <v>5</v>
      </c>
      <c r="X275" s="173">
        <f t="shared" si="6"/>
        <v>7</v>
      </c>
      <c r="Y275" s="172">
        <f t="shared" si="7"/>
        <v>42</v>
      </c>
      <c r="Z275" s="174">
        <f t="shared" si="8"/>
        <v>0.1666666667</v>
      </c>
      <c r="AA275" s="174">
        <f t="shared" si="9"/>
        <v>0.003703703704</v>
      </c>
      <c r="AB275" s="173" t="str">
        <f t="shared" si="10"/>
        <v>30,322916666666667G_202</v>
      </c>
      <c r="AC275" s="175" t="str">
        <f t="shared" si="11"/>
        <v> 5243VIG02G  7:45-11:45  BĐ: 24/2/2026 KT: 7/4/2026</v>
      </c>
      <c r="AD275" s="175">
        <f t="shared" ref="AD275:AE275" si="358">P275</f>
        <v>46077</v>
      </c>
      <c r="AE275" s="175">
        <f t="shared" si="358"/>
        <v>46119</v>
      </c>
      <c r="AF275" s="187"/>
      <c r="AG275" s="187"/>
    </row>
    <row r="276" ht="18.75" customHeight="1">
      <c r="A276" s="184"/>
      <c r="B276" s="184"/>
      <c r="C276" s="99" t="s">
        <v>1289</v>
      </c>
      <c r="D276" s="99" t="s">
        <v>1002</v>
      </c>
      <c r="E276" s="99">
        <v>2024.0</v>
      </c>
      <c r="F276" s="164" t="s">
        <v>1015</v>
      </c>
      <c r="G276" s="165" t="s">
        <v>1017</v>
      </c>
      <c r="H276" s="99">
        <v>15.0</v>
      </c>
      <c r="I276" s="99"/>
      <c r="J276" s="99">
        <v>25.0</v>
      </c>
      <c r="K276" s="185" t="s">
        <v>1272</v>
      </c>
      <c r="L276" s="191">
        <v>0.5416666666666666</v>
      </c>
      <c r="M276" s="192">
        <v>0.7083333333333334</v>
      </c>
      <c r="N276" s="164" t="s">
        <v>1277</v>
      </c>
      <c r="O276" s="164" t="s">
        <v>1252</v>
      </c>
      <c r="P276" s="169">
        <f>"05/01/2026"+(K276-2)</f>
        <v>46030</v>
      </c>
      <c r="Q276" s="170">
        <f t="shared" si="3"/>
        <v>46058</v>
      </c>
      <c r="R276" s="181"/>
      <c r="S276" s="165"/>
      <c r="T276" s="186"/>
      <c r="U276" s="99"/>
      <c r="V276" s="172" t="str">
        <f t="shared" si="340"/>
        <v> </v>
      </c>
      <c r="W276" s="172">
        <f t="shared" si="5"/>
        <v>5</v>
      </c>
      <c r="X276" s="173">
        <f t="shared" si="6"/>
        <v>5</v>
      </c>
      <c r="Y276" s="172">
        <f t="shared" si="7"/>
        <v>28</v>
      </c>
      <c r="Z276" s="174">
        <f t="shared" si="8"/>
        <v>0.1666666667</v>
      </c>
      <c r="AA276" s="174">
        <f t="shared" si="9"/>
        <v>0.003703703704</v>
      </c>
      <c r="AB276" s="173" t="str">
        <f t="shared" si="10"/>
        <v>50,541666666666667LAB 501</v>
      </c>
      <c r="AC276" s="175" t="str">
        <f t="shared" si="11"/>
        <v>Thiết kế giao diện (web/app) 6243VIG02  13:00-17:00  BĐ: 8/1/2026 KT: 5/2/2026</v>
      </c>
      <c r="AD276" s="175">
        <f t="shared" ref="AD276:AE276" si="359">P276</f>
        <v>46030</v>
      </c>
      <c r="AE276" s="175">
        <f t="shared" si="359"/>
        <v>46058</v>
      </c>
      <c r="AF276" s="187"/>
      <c r="AG276" s="187"/>
    </row>
    <row r="277" ht="18.75" customHeight="1">
      <c r="A277" s="184"/>
      <c r="B277" s="184"/>
      <c r="C277" s="99" t="s">
        <v>1289</v>
      </c>
      <c r="D277" s="99" t="s">
        <v>1002</v>
      </c>
      <c r="E277" s="99">
        <v>2024.0</v>
      </c>
      <c r="F277" s="164" t="s">
        <v>1015</v>
      </c>
      <c r="G277" s="12"/>
      <c r="H277" s="99">
        <v>15.0</v>
      </c>
      <c r="I277" s="99"/>
      <c r="J277" s="99">
        <v>35.0</v>
      </c>
      <c r="K277" s="185" t="s">
        <v>1272</v>
      </c>
      <c r="L277" s="191">
        <v>0.5416666666666666</v>
      </c>
      <c r="M277" s="192">
        <v>0.7083333333333334</v>
      </c>
      <c r="N277" s="164" t="s">
        <v>1277</v>
      </c>
      <c r="O277" s="164" t="s">
        <v>1252</v>
      </c>
      <c r="P277" s="169">
        <f>"23/02/2026"+(K277-2)</f>
        <v>46079</v>
      </c>
      <c r="Q277" s="170">
        <f t="shared" si="3"/>
        <v>46121</v>
      </c>
      <c r="R277" s="181"/>
      <c r="S277" s="19"/>
      <c r="T277" s="19"/>
      <c r="U277" s="99"/>
      <c r="V277" s="172" t="str">
        <f t="shared" si="340"/>
        <v> </v>
      </c>
      <c r="W277" s="172">
        <f t="shared" si="5"/>
        <v>5</v>
      </c>
      <c r="X277" s="173">
        <f t="shared" si="6"/>
        <v>7</v>
      </c>
      <c r="Y277" s="172">
        <f t="shared" si="7"/>
        <v>42</v>
      </c>
      <c r="Z277" s="174">
        <f t="shared" si="8"/>
        <v>0.1666666667</v>
      </c>
      <c r="AA277" s="174">
        <f t="shared" si="9"/>
        <v>0.003703703704</v>
      </c>
      <c r="AB277" s="173" t="str">
        <f t="shared" si="10"/>
        <v>50,541666666666667LAB 501</v>
      </c>
      <c r="AC277" s="175" t="str">
        <f t="shared" si="11"/>
        <v> 6243VIG02  13:00-17:00  BĐ: 26/2/2026 KT: 9/4/2026</v>
      </c>
      <c r="AD277" s="175">
        <f t="shared" ref="AD277:AE277" si="360">P277</f>
        <v>46079</v>
      </c>
      <c r="AE277" s="175">
        <f t="shared" si="360"/>
        <v>46121</v>
      </c>
      <c r="AF277" s="187"/>
      <c r="AG277" s="187"/>
    </row>
    <row r="278" ht="18.75" customHeight="1">
      <c r="A278" s="184"/>
      <c r="B278" s="184"/>
      <c r="C278" s="99" t="s">
        <v>1289</v>
      </c>
      <c r="D278" s="99" t="s">
        <v>1002</v>
      </c>
      <c r="E278" s="99">
        <v>2024.0</v>
      </c>
      <c r="F278" s="164" t="s">
        <v>1015</v>
      </c>
      <c r="G278" s="165" t="s">
        <v>1019</v>
      </c>
      <c r="H278" s="99">
        <v>15.0</v>
      </c>
      <c r="I278" s="99"/>
      <c r="J278" s="99">
        <v>25.0</v>
      </c>
      <c r="K278" s="185" t="s">
        <v>1266</v>
      </c>
      <c r="L278" s="191">
        <v>0.5416666666666666</v>
      </c>
      <c r="M278" s="192">
        <v>0.7083333333333334</v>
      </c>
      <c r="N278" s="164" t="s">
        <v>1277</v>
      </c>
      <c r="O278" s="164" t="s">
        <v>1252</v>
      </c>
      <c r="P278" s="169">
        <f>"05/01/2026"+(K278-2)</f>
        <v>46029</v>
      </c>
      <c r="Q278" s="170">
        <f t="shared" si="3"/>
        <v>46057</v>
      </c>
      <c r="R278" s="181"/>
      <c r="S278" s="165"/>
      <c r="T278" s="186"/>
      <c r="U278" s="99"/>
      <c r="V278" s="172" t="str">
        <f t="shared" si="340"/>
        <v> </v>
      </c>
      <c r="W278" s="172">
        <f t="shared" si="5"/>
        <v>5</v>
      </c>
      <c r="X278" s="173">
        <f t="shared" si="6"/>
        <v>5</v>
      </c>
      <c r="Y278" s="172">
        <f t="shared" si="7"/>
        <v>28</v>
      </c>
      <c r="Z278" s="174">
        <f t="shared" si="8"/>
        <v>0.1666666667</v>
      </c>
      <c r="AA278" s="174">
        <f t="shared" si="9"/>
        <v>0.003703703704</v>
      </c>
      <c r="AB278" s="173" t="str">
        <f t="shared" si="10"/>
        <v>40,541666666666667LAB 501</v>
      </c>
      <c r="AC278" s="175" t="str">
        <f t="shared" si="11"/>
        <v>Xử lý phim 6243VIG02  13:00-17:00  BĐ: 7/1/2026 KT: 4/2/2026</v>
      </c>
      <c r="AD278" s="175">
        <f t="shared" ref="AD278:AE278" si="361">P278</f>
        <v>46029</v>
      </c>
      <c r="AE278" s="175">
        <f t="shared" si="361"/>
        <v>46057</v>
      </c>
      <c r="AF278" s="187"/>
      <c r="AG278" s="187"/>
    </row>
    <row r="279" ht="18.75" customHeight="1">
      <c r="A279" s="184"/>
      <c r="B279" s="184"/>
      <c r="C279" s="99" t="s">
        <v>1289</v>
      </c>
      <c r="D279" s="99" t="s">
        <v>1002</v>
      </c>
      <c r="E279" s="99">
        <v>2024.0</v>
      </c>
      <c r="F279" s="164" t="s">
        <v>1015</v>
      </c>
      <c r="G279" s="12"/>
      <c r="H279" s="99">
        <v>15.0</v>
      </c>
      <c r="I279" s="99"/>
      <c r="J279" s="99">
        <v>35.0</v>
      </c>
      <c r="K279" s="185" t="s">
        <v>1266</v>
      </c>
      <c r="L279" s="191">
        <v>0.5416666666666666</v>
      </c>
      <c r="M279" s="192">
        <v>0.7083333333333334</v>
      </c>
      <c r="N279" s="164" t="s">
        <v>1277</v>
      </c>
      <c r="O279" s="164" t="s">
        <v>1252</v>
      </c>
      <c r="P279" s="169">
        <f>"23/02/2026"+(K279-2)</f>
        <v>46078</v>
      </c>
      <c r="Q279" s="170">
        <f t="shared" si="3"/>
        <v>46120</v>
      </c>
      <c r="R279" s="181"/>
      <c r="S279" s="19"/>
      <c r="T279" s="19"/>
      <c r="U279" s="99"/>
      <c r="V279" s="172" t="str">
        <f t="shared" si="340"/>
        <v> </v>
      </c>
      <c r="W279" s="172">
        <f t="shared" si="5"/>
        <v>5</v>
      </c>
      <c r="X279" s="173">
        <f t="shared" si="6"/>
        <v>7</v>
      </c>
      <c r="Y279" s="172">
        <f t="shared" si="7"/>
        <v>42</v>
      </c>
      <c r="Z279" s="174">
        <f t="shared" si="8"/>
        <v>0.1666666667</v>
      </c>
      <c r="AA279" s="174">
        <f t="shared" si="9"/>
        <v>0.003703703704</v>
      </c>
      <c r="AB279" s="173" t="str">
        <f t="shared" si="10"/>
        <v>40,541666666666667LAB 501</v>
      </c>
      <c r="AC279" s="175" t="str">
        <f t="shared" si="11"/>
        <v> 6243VIG02  13:00-17:00  BĐ: 25/2/2026 KT: 8/4/2026</v>
      </c>
      <c r="AD279" s="175">
        <f t="shared" ref="AD279:AE279" si="362">P279</f>
        <v>46078</v>
      </c>
      <c r="AE279" s="175">
        <f t="shared" si="362"/>
        <v>46120</v>
      </c>
      <c r="AF279" s="187"/>
      <c r="AG279" s="187"/>
    </row>
    <row r="280" ht="18.75" customHeight="1">
      <c r="A280" s="184"/>
      <c r="B280" s="184"/>
      <c r="C280" s="99" t="s">
        <v>1289</v>
      </c>
      <c r="D280" s="99" t="s">
        <v>1002</v>
      </c>
      <c r="E280" s="99">
        <v>2024.0</v>
      </c>
      <c r="F280" s="164" t="s">
        <v>1020</v>
      </c>
      <c r="G280" s="165" t="s">
        <v>1017</v>
      </c>
      <c r="H280" s="99">
        <v>16.0</v>
      </c>
      <c r="I280" s="99"/>
      <c r="J280" s="99">
        <v>25.0</v>
      </c>
      <c r="K280" s="185" t="s">
        <v>1258</v>
      </c>
      <c r="L280" s="191">
        <v>0.5416666666666666</v>
      </c>
      <c r="M280" s="192">
        <v>0.7083333333333334</v>
      </c>
      <c r="N280" s="164" t="s">
        <v>1269</v>
      </c>
      <c r="O280" s="164" t="s">
        <v>1261</v>
      </c>
      <c r="P280" s="169">
        <f>"05/01/2026"+(K280-2)</f>
        <v>46028</v>
      </c>
      <c r="Q280" s="170">
        <f t="shared" si="3"/>
        <v>46056</v>
      </c>
      <c r="R280" s="181"/>
      <c r="S280" s="165"/>
      <c r="T280" s="186"/>
      <c r="U280" s="99"/>
      <c r="V280" s="172" t="str">
        <f t="shared" si="340"/>
        <v> </v>
      </c>
      <c r="W280" s="172">
        <f t="shared" si="5"/>
        <v>5</v>
      </c>
      <c r="X280" s="173">
        <f t="shared" si="6"/>
        <v>5</v>
      </c>
      <c r="Y280" s="172">
        <f t="shared" si="7"/>
        <v>28</v>
      </c>
      <c r="Z280" s="174">
        <f t="shared" si="8"/>
        <v>0.1666666667</v>
      </c>
      <c r="AA280" s="174">
        <f t="shared" si="9"/>
        <v>0.003703703704</v>
      </c>
      <c r="AB280" s="173" t="str">
        <f t="shared" si="10"/>
        <v>30,541666666666667G_Lab102</v>
      </c>
      <c r="AC280" s="175" t="str">
        <f t="shared" si="11"/>
        <v>Thiết kế giao diện (web/app) 6243VIG02G  13:00-17:00  BĐ: 6/1/2026 KT: 3/2/2026</v>
      </c>
      <c r="AD280" s="175">
        <f t="shared" ref="AD280:AE280" si="363">P280</f>
        <v>46028</v>
      </c>
      <c r="AE280" s="175">
        <f t="shared" si="363"/>
        <v>46056</v>
      </c>
      <c r="AF280" s="187"/>
      <c r="AG280" s="187"/>
    </row>
    <row r="281" ht="18.75" customHeight="1">
      <c r="A281" s="184"/>
      <c r="B281" s="184"/>
      <c r="C281" s="99" t="s">
        <v>1289</v>
      </c>
      <c r="D281" s="99" t="s">
        <v>1002</v>
      </c>
      <c r="E281" s="99">
        <v>2024.0</v>
      </c>
      <c r="F281" s="164" t="s">
        <v>1020</v>
      </c>
      <c r="G281" s="12"/>
      <c r="H281" s="99">
        <v>16.0</v>
      </c>
      <c r="I281" s="99"/>
      <c r="J281" s="99">
        <v>35.0</v>
      </c>
      <c r="K281" s="185" t="s">
        <v>1258</v>
      </c>
      <c r="L281" s="191">
        <v>0.5416666666666666</v>
      </c>
      <c r="M281" s="192">
        <v>0.7083333333333334</v>
      </c>
      <c r="N281" s="164" t="s">
        <v>1269</v>
      </c>
      <c r="O281" s="164" t="s">
        <v>1261</v>
      </c>
      <c r="P281" s="169">
        <f>"23/02/2026"+(K281-2)</f>
        <v>46077</v>
      </c>
      <c r="Q281" s="170">
        <f t="shared" si="3"/>
        <v>46119</v>
      </c>
      <c r="R281" s="181"/>
      <c r="S281" s="19"/>
      <c r="T281" s="19"/>
      <c r="U281" s="99"/>
      <c r="V281" s="172" t="str">
        <f t="shared" si="340"/>
        <v> </v>
      </c>
      <c r="W281" s="172">
        <f t="shared" si="5"/>
        <v>5</v>
      </c>
      <c r="X281" s="173">
        <f t="shared" si="6"/>
        <v>7</v>
      </c>
      <c r="Y281" s="172">
        <f t="shared" si="7"/>
        <v>42</v>
      </c>
      <c r="Z281" s="174">
        <f t="shared" si="8"/>
        <v>0.1666666667</v>
      </c>
      <c r="AA281" s="174">
        <f t="shared" si="9"/>
        <v>0.003703703704</v>
      </c>
      <c r="AB281" s="173" t="str">
        <f t="shared" si="10"/>
        <v>30,541666666666667G_Lab102</v>
      </c>
      <c r="AC281" s="175" t="str">
        <f t="shared" si="11"/>
        <v> 6243VIG02G  13:00-17:00  BĐ: 24/2/2026 KT: 7/4/2026</v>
      </c>
      <c r="AD281" s="175">
        <f t="shared" ref="AD281:AE281" si="364">P281</f>
        <v>46077</v>
      </c>
      <c r="AE281" s="175">
        <f t="shared" si="364"/>
        <v>46119</v>
      </c>
      <c r="AF281" s="187"/>
      <c r="AG281" s="187"/>
    </row>
    <row r="282" ht="18.75" customHeight="1">
      <c r="A282" s="184"/>
      <c r="B282" s="184"/>
      <c r="C282" s="99" t="s">
        <v>1289</v>
      </c>
      <c r="D282" s="99" t="s">
        <v>1002</v>
      </c>
      <c r="E282" s="99">
        <v>2024.0</v>
      </c>
      <c r="F282" s="164" t="s">
        <v>1020</v>
      </c>
      <c r="G282" s="165" t="s">
        <v>1019</v>
      </c>
      <c r="H282" s="99">
        <v>16.0</v>
      </c>
      <c r="I282" s="99"/>
      <c r="J282" s="99">
        <v>25.0</v>
      </c>
      <c r="K282" s="185" t="s">
        <v>1266</v>
      </c>
      <c r="L282" s="191">
        <v>0.5416666666666666</v>
      </c>
      <c r="M282" s="192">
        <v>0.7083333333333334</v>
      </c>
      <c r="N282" s="164" t="s">
        <v>1269</v>
      </c>
      <c r="O282" s="164" t="s">
        <v>1261</v>
      </c>
      <c r="P282" s="169">
        <f>"05/01/2026"+(K282-2)</f>
        <v>46029</v>
      </c>
      <c r="Q282" s="170">
        <f t="shared" si="3"/>
        <v>46057</v>
      </c>
      <c r="R282" s="181"/>
      <c r="S282" s="165"/>
      <c r="T282" s="186"/>
      <c r="U282" s="99"/>
      <c r="V282" s="172" t="str">
        <f t="shared" si="340"/>
        <v> </v>
      </c>
      <c r="W282" s="172">
        <f t="shared" si="5"/>
        <v>5</v>
      </c>
      <c r="X282" s="173">
        <f t="shared" si="6"/>
        <v>5</v>
      </c>
      <c r="Y282" s="172">
        <f t="shared" si="7"/>
        <v>28</v>
      </c>
      <c r="Z282" s="174">
        <f t="shared" si="8"/>
        <v>0.1666666667</v>
      </c>
      <c r="AA282" s="174">
        <f t="shared" si="9"/>
        <v>0.003703703704</v>
      </c>
      <c r="AB282" s="173" t="str">
        <f t="shared" si="10"/>
        <v>40,541666666666667G_Lab102</v>
      </c>
      <c r="AC282" s="175" t="str">
        <f t="shared" si="11"/>
        <v>Xử lý phim 6243VIG02G  13:00-17:00  BĐ: 7/1/2026 KT: 4/2/2026</v>
      </c>
      <c r="AD282" s="175">
        <f t="shared" ref="AD282:AE282" si="365">P282</f>
        <v>46029</v>
      </c>
      <c r="AE282" s="175">
        <f t="shared" si="365"/>
        <v>46057</v>
      </c>
      <c r="AF282" s="187"/>
      <c r="AG282" s="187"/>
    </row>
    <row r="283" ht="18.75" customHeight="1">
      <c r="A283" s="184"/>
      <c r="B283" s="184"/>
      <c r="C283" s="99" t="s">
        <v>1289</v>
      </c>
      <c r="D283" s="99" t="s">
        <v>1002</v>
      </c>
      <c r="E283" s="99">
        <v>2024.0</v>
      </c>
      <c r="F283" s="164" t="s">
        <v>1020</v>
      </c>
      <c r="G283" s="12"/>
      <c r="H283" s="99">
        <v>16.0</v>
      </c>
      <c r="I283" s="99"/>
      <c r="J283" s="99">
        <v>35.0</v>
      </c>
      <c r="K283" s="185" t="s">
        <v>1266</v>
      </c>
      <c r="L283" s="191">
        <v>0.5416666666666666</v>
      </c>
      <c r="M283" s="192">
        <v>0.7083333333333334</v>
      </c>
      <c r="N283" s="164" t="s">
        <v>1269</v>
      </c>
      <c r="O283" s="164" t="s">
        <v>1261</v>
      </c>
      <c r="P283" s="169">
        <f>"23/02/2026"+(K283-2)</f>
        <v>46078</v>
      </c>
      <c r="Q283" s="170">
        <f t="shared" si="3"/>
        <v>46120</v>
      </c>
      <c r="R283" s="181"/>
      <c r="S283" s="19"/>
      <c r="T283" s="19"/>
      <c r="U283" s="99"/>
      <c r="V283" s="172" t="str">
        <f t="shared" si="340"/>
        <v> </v>
      </c>
      <c r="W283" s="172">
        <f t="shared" si="5"/>
        <v>5</v>
      </c>
      <c r="X283" s="173">
        <f t="shared" si="6"/>
        <v>7</v>
      </c>
      <c r="Y283" s="172">
        <f t="shared" si="7"/>
        <v>42</v>
      </c>
      <c r="Z283" s="174">
        <f t="shared" si="8"/>
        <v>0.1666666667</v>
      </c>
      <c r="AA283" s="174">
        <f t="shared" si="9"/>
        <v>0.003703703704</v>
      </c>
      <c r="AB283" s="173" t="str">
        <f t="shared" si="10"/>
        <v>40,541666666666667G_Lab102</v>
      </c>
      <c r="AC283" s="175" t="str">
        <f t="shared" si="11"/>
        <v> 6243VIG02G  13:00-17:00  BĐ: 25/2/2026 KT: 8/4/2026</v>
      </c>
      <c r="AD283" s="175">
        <f t="shared" ref="AD283:AE283" si="366">P283</f>
        <v>46078</v>
      </c>
      <c r="AE283" s="175">
        <f t="shared" si="366"/>
        <v>46120</v>
      </c>
      <c r="AF283" s="187"/>
      <c r="AG283" s="187"/>
    </row>
    <row r="284" ht="18.75" customHeight="1">
      <c r="A284" s="184"/>
      <c r="B284" s="184"/>
      <c r="C284" s="99" t="s">
        <v>1289</v>
      </c>
      <c r="D284" s="99" t="s">
        <v>1002</v>
      </c>
      <c r="E284" s="99">
        <v>2025.0</v>
      </c>
      <c r="F284" s="164" t="s">
        <v>1022</v>
      </c>
      <c r="G284" s="165" t="s">
        <v>1024</v>
      </c>
      <c r="H284" s="99">
        <v>7.0</v>
      </c>
      <c r="I284" s="99"/>
      <c r="J284" s="99">
        <v>25.0</v>
      </c>
      <c r="K284" s="185" t="s">
        <v>1262</v>
      </c>
      <c r="L284" s="191">
        <v>0.5416666666666666</v>
      </c>
      <c r="M284" s="192">
        <v>0.7083333333333334</v>
      </c>
      <c r="N284" s="165">
        <v>504.0</v>
      </c>
      <c r="O284" s="164" t="s">
        <v>1252</v>
      </c>
      <c r="P284" s="169">
        <f t="shared" ref="P284:P286" si="368">"05/01/2026"+(K284-2)</f>
        <v>46031</v>
      </c>
      <c r="Q284" s="170">
        <f t="shared" si="3"/>
        <v>46059</v>
      </c>
      <c r="R284" s="181"/>
      <c r="S284" s="165"/>
      <c r="T284" s="186"/>
      <c r="U284" s="99"/>
      <c r="V284" s="172" t="str">
        <f t="shared" si="340"/>
        <v> </v>
      </c>
      <c r="W284" s="172">
        <f t="shared" si="5"/>
        <v>5</v>
      </c>
      <c r="X284" s="173">
        <f t="shared" si="6"/>
        <v>5</v>
      </c>
      <c r="Y284" s="172">
        <f t="shared" si="7"/>
        <v>28</v>
      </c>
      <c r="Z284" s="174">
        <f t="shared" si="8"/>
        <v>0.1666666667</v>
      </c>
      <c r="AA284" s="174">
        <f t="shared" si="9"/>
        <v>0.003703703704</v>
      </c>
      <c r="AB284" s="173" t="str">
        <f t="shared" si="10"/>
        <v>60,541666666666667504</v>
      </c>
      <c r="AC284" s="175" t="str">
        <f t="shared" si="11"/>
        <v>Nghệ thuật nhiếp ảnh 6252GRD01TU  13:00-17:00  BĐ: 9/1/2026 KT: 6/2/2026</v>
      </c>
      <c r="AD284" s="175">
        <f t="shared" ref="AD284:AE284" si="367">P284</f>
        <v>46031</v>
      </c>
      <c r="AE284" s="175">
        <f t="shared" si="367"/>
        <v>46059</v>
      </c>
      <c r="AF284" s="187"/>
      <c r="AG284" s="187"/>
    </row>
    <row r="285" ht="18.75" customHeight="1">
      <c r="A285" s="184"/>
      <c r="B285" s="184"/>
      <c r="C285" s="99" t="s">
        <v>1289</v>
      </c>
      <c r="D285" s="99" t="s">
        <v>1002</v>
      </c>
      <c r="E285" s="99">
        <v>2025.0</v>
      </c>
      <c r="F285" s="164" t="s">
        <v>1025</v>
      </c>
      <c r="G285" s="12"/>
      <c r="H285" s="99">
        <v>1.0</v>
      </c>
      <c r="I285" s="99"/>
      <c r="J285" s="99">
        <v>25.0</v>
      </c>
      <c r="K285" s="185" t="s">
        <v>1262</v>
      </c>
      <c r="L285" s="191">
        <v>0.5416666666666666</v>
      </c>
      <c r="M285" s="192">
        <v>0.7083333333333334</v>
      </c>
      <c r="N285" s="12"/>
      <c r="O285" s="164" t="s">
        <v>1252</v>
      </c>
      <c r="P285" s="169">
        <f t="shared" si="368"/>
        <v>46031</v>
      </c>
      <c r="Q285" s="170">
        <f t="shared" si="3"/>
        <v>46059</v>
      </c>
      <c r="R285" s="181"/>
      <c r="S285" s="12"/>
      <c r="T285" s="12"/>
      <c r="U285" s="99"/>
      <c r="V285" s="172" t="str">
        <f t="shared" si="340"/>
        <v> </v>
      </c>
      <c r="W285" s="172">
        <f t="shared" si="5"/>
        <v>5</v>
      </c>
      <c r="X285" s="173">
        <f t="shared" si="6"/>
        <v>5</v>
      </c>
      <c r="Y285" s="172">
        <f t="shared" si="7"/>
        <v>28</v>
      </c>
      <c r="Z285" s="174">
        <f t="shared" si="8"/>
        <v>0.1666666667</v>
      </c>
      <c r="AA285" s="174">
        <f t="shared" si="9"/>
        <v>0.003703703704</v>
      </c>
      <c r="AB285" s="173" t="str">
        <f t="shared" si="10"/>
        <v>60,541666666666667</v>
      </c>
      <c r="AC285" s="175" t="str">
        <f t="shared" si="11"/>
        <v> 6252GRD02TU  13:00-17:00  BĐ: 9/1/2026 KT: 6/2/2026</v>
      </c>
      <c r="AD285" s="175">
        <f t="shared" ref="AD285:AE285" si="369">P285</f>
        <v>46031</v>
      </c>
      <c r="AE285" s="175">
        <f t="shared" si="369"/>
        <v>46059</v>
      </c>
      <c r="AF285" s="187"/>
      <c r="AG285" s="187"/>
    </row>
    <row r="286" ht="18.75" customHeight="1">
      <c r="A286" s="184"/>
      <c r="B286" s="184"/>
      <c r="C286" s="99" t="s">
        <v>1289</v>
      </c>
      <c r="D286" s="99" t="s">
        <v>1002</v>
      </c>
      <c r="E286" s="99">
        <v>2025.0</v>
      </c>
      <c r="F286" s="164" t="s">
        <v>1038</v>
      </c>
      <c r="G286" s="12"/>
      <c r="H286" s="99">
        <v>22.0</v>
      </c>
      <c r="I286" s="99"/>
      <c r="J286" s="99">
        <v>25.0</v>
      </c>
      <c r="K286" s="185" t="s">
        <v>1262</v>
      </c>
      <c r="L286" s="191">
        <v>0.5416666666666666</v>
      </c>
      <c r="M286" s="192">
        <v>0.7083333333333334</v>
      </c>
      <c r="N286" s="19"/>
      <c r="O286" s="164" t="s">
        <v>1252</v>
      </c>
      <c r="P286" s="169">
        <f t="shared" si="368"/>
        <v>46031</v>
      </c>
      <c r="Q286" s="170">
        <f t="shared" si="3"/>
        <v>46059</v>
      </c>
      <c r="R286" s="181"/>
      <c r="S286" s="12"/>
      <c r="T286" s="12"/>
      <c r="U286" s="99"/>
      <c r="V286" s="172" t="str">
        <f t="shared" si="340"/>
        <v> </v>
      </c>
      <c r="W286" s="172">
        <f t="shared" si="5"/>
        <v>5</v>
      </c>
      <c r="X286" s="173">
        <f t="shared" si="6"/>
        <v>5</v>
      </c>
      <c r="Y286" s="172">
        <f t="shared" si="7"/>
        <v>28</v>
      </c>
      <c r="Z286" s="174">
        <f t="shared" si="8"/>
        <v>0.1666666667</v>
      </c>
      <c r="AA286" s="174">
        <f t="shared" si="9"/>
        <v>0.003703703704</v>
      </c>
      <c r="AB286" s="173" t="str">
        <f t="shared" si="10"/>
        <v>60,541666666666667</v>
      </c>
      <c r="AC286" s="175" t="str">
        <f t="shared" si="11"/>
        <v> 6252GRD01  13:00-17:00  BĐ: 9/1/2026 KT: 6/2/2026</v>
      </c>
      <c r="AD286" s="175">
        <f t="shared" ref="AD286:AE286" si="370">P286</f>
        <v>46031</v>
      </c>
      <c r="AE286" s="175">
        <f t="shared" si="370"/>
        <v>46059</v>
      </c>
      <c r="AF286" s="187"/>
      <c r="AG286" s="187"/>
    </row>
    <row r="287" ht="18.75" customHeight="1">
      <c r="A287" s="140"/>
      <c r="B287" s="140"/>
      <c r="C287" s="178" t="s">
        <v>1289</v>
      </c>
      <c r="D287" s="178" t="s">
        <v>1002</v>
      </c>
      <c r="E287" s="178">
        <v>2025.0</v>
      </c>
      <c r="F287" s="178" t="s">
        <v>1022</v>
      </c>
      <c r="G287" s="12"/>
      <c r="H287" s="178">
        <v>7.0</v>
      </c>
      <c r="I287" s="201"/>
      <c r="J287" s="93">
        <v>20.0</v>
      </c>
      <c r="K287" s="213" t="s">
        <v>1262</v>
      </c>
      <c r="L287" s="189">
        <v>0.5416666666666666</v>
      </c>
      <c r="M287" s="190">
        <v>0.7083333333333334</v>
      </c>
      <c r="N287" s="165">
        <v>504.0</v>
      </c>
      <c r="O287" s="178" t="s">
        <v>1252</v>
      </c>
      <c r="P287" s="202">
        <f t="shared" ref="P287:P289" si="372">"23/02/2026"+(K287-2)</f>
        <v>46080</v>
      </c>
      <c r="Q287" s="170">
        <f t="shared" si="3"/>
        <v>46101</v>
      </c>
      <c r="R287" s="203"/>
      <c r="S287" s="165"/>
      <c r="T287" s="12"/>
      <c r="U287" s="201"/>
      <c r="V287" s="204" t="str">
        <f t="shared" ref="V287:V289" si="373">IF(OR(
    COUNTIFS($S$3:$S$2488, S287, $K$3:$K$2488, K287, $L$3:$L$2488, L287, $P$3:$P$2488, "&lt;="&amp;Q287, $Q$3:$Q$2488, "&gt;="&amp;P287) &gt; 1, 
    COUNTIFS($F$3:$F$2488, F287, $K$3:$K$2488, K287, $L$3:$L$2488, L287, $P$3:$P$2488, "&lt;="&amp;Q287, $Q$3:$Q$2488, "&gt;="&amp;P287) &gt; 1
), "Trùng lịch",
IF(
    COUNTIFS(
        $N$3:$N$2488, N287,
        $K$3:$K$2488, K287,
        $P$3:$P$2488, "&lt;="&amp;Q287,
        $Q$3:$Q$2488, "&gt;="&amp;P287,
        $L$3:$L$2488, "&lt;"&amp;M287,
        $M$3:$M$2488, "&gt;"&amp;L287
    ) &gt; 1, 
    "Trùng phòng", 
    " "
)
)
</f>
        <v> </v>
      </c>
      <c r="W287" s="204">
        <f t="shared" si="5"/>
        <v>5</v>
      </c>
      <c r="X287" s="205">
        <f t="shared" si="6"/>
        <v>4</v>
      </c>
      <c r="Y287" s="204">
        <f t="shared" si="7"/>
        <v>21</v>
      </c>
      <c r="Z287" s="190">
        <f t="shared" si="8"/>
        <v>0.1666666667</v>
      </c>
      <c r="AA287" s="190">
        <f t="shared" si="9"/>
        <v>0.003703703704</v>
      </c>
      <c r="AB287" s="205" t="str">
        <f t="shared" si="10"/>
        <v>60,541666666666667504</v>
      </c>
      <c r="AC287" s="207" t="str">
        <f t="shared" si="11"/>
        <v> 6252GRD01TU  13:00-17:00  BĐ: 27/2/2026 KT: 20/3/2026</v>
      </c>
      <c r="AD287" s="207">
        <f t="shared" ref="AD287:AE287" si="371">P287</f>
        <v>46080</v>
      </c>
      <c r="AE287" s="207">
        <f t="shared" si="371"/>
        <v>46101</v>
      </c>
      <c r="AF287" s="208"/>
      <c r="AG287" s="208"/>
    </row>
    <row r="288" ht="18.75" customHeight="1">
      <c r="A288" s="140"/>
      <c r="B288" s="140"/>
      <c r="C288" s="178" t="s">
        <v>1289</v>
      </c>
      <c r="D288" s="178" t="s">
        <v>1002</v>
      </c>
      <c r="E288" s="178">
        <v>2025.0</v>
      </c>
      <c r="F288" s="178" t="s">
        <v>1025</v>
      </c>
      <c r="G288" s="12"/>
      <c r="H288" s="178">
        <v>1.0</v>
      </c>
      <c r="I288" s="201"/>
      <c r="J288" s="93">
        <v>20.0</v>
      </c>
      <c r="K288" s="213" t="s">
        <v>1262</v>
      </c>
      <c r="L288" s="189">
        <v>0.5416666666666666</v>
      </c>
      <c r="M288" s="190">
        <v>0.7083333333333334</v>
      </c>
      <c r="N288" s="12"/>
      <c r="O288" s="178" t="s">
        <v>1252</v>
      </c>
      <c r="P288" s="202">
        <f t="shared" si="372"/>
        <v>46080</v>
      </c>
      <c r="Q288" s="170">
        <f t="shared" si="3"/>
        <v>46101</v>
      </c>
      <c r="R288" s="203"/>
      <c r="S288" s="12"/>
      <c r="T288" s="12"/>
      <c r="U288" s="201"/>
      <c r="V288" s="204" t="str">
        <f t="shared" si="373"/>
        <v> </v>
      </c>
      <c r="W288" s="204">
        <f t="shared" si="5"/>
        <v>5</v>
      </c>
      <c r="X288" s="205">
        <f t="shared" si="6"/>
        <v>4</v>
      </c>
      <c r="Y288" s="204">
        <f t="shared" si="7"/>
        <v>21</v>
      </c>
      <c r="Z288" s="190">
        <f t="shared" si="8"/>
        <v>0.1666666667</v>
      </c>
      <c r="AA288" s="190">
        <f t="shared" si="9"/>
        <v>0.003703703704</v>
      </c>
      <c r="AB288" s="205" t="str">
        <f t="shared" si="10"/>
        <v>60,541666666666667</v>
      </c>
      <c r="AC288" s="207" t="str">
        <f t="shared" si="11"/>
        <v> 6252GRD02TU  13:00-17:00  BĐ: 27/2/2026 KT: 20/3/2026</v>
      </c>
      <c r="AD288" s="207">
        <f t="shared" ref="AD288:AE288" si="374">P288</f>
        <v>46080</v>
      </c>
      <c r="AE288" s="207">
        <f t="shared" si="374"/>
        <v>46101</v>
      </c>
      <c r="AF288" s="208"/>
      <c r="AG288" s="208"/>
    </row>
    <row r="289" ht="18.75" customHeight="1">
      <c r="A289" s="140"/>
      <c r="B289" s="140"/>
      <c r="C289" s="178" t="s">
        <v>1289</v>
      </c>
      <c r="D289" s="178" t="s">
        <v>1002</v>
      </c>
      <c r="E289" s="178">
        <v>2025.0</v>
      </c>
      <c r="F289" s="178" t="s">
        <v>1038</v>
      </c>
      <c r="G289" s="12"/>
      <c r="H289" s="178">
        <v>22.0</v>
      </c>
      <c r="I289" s="201"/>
      <c r="J289" s="93">
        <v>20.0</v>
      </c>
      <c r="K289" s="213" t="s">
        <v>1262</v>
      </c>
      <c r="L289" s="189">
        <v>0.5416666666666666</v>
      </c>
      <c r="M289" s="190">
        <v>0.7083333333333334</v>
      </c>
      <c r="N289" s="19"/>
      <c r="O289" s="178" t="s">
        <v>1252</v>
      </c>
      <c r="P289" s="202">
        <f t="shared" si="372"/>
        <v>46080</v>
      </c>
      <c r="Q289" s="170">
        <f t="shared" si="3"/>
        <v>46101</v>
      </c>
      <c r="R289" s="203"/>
      <c r="S289" s="12"/>
      <c r="T289" s="19"/>
      <c r="U289" s="201"/>
      <c r="V289" s="204" t="str">
        <f t="shared" si="373"/>
        <v> </v>
      </c>
      <c r="W289" s="204">
        <f t="shared" si="5"/>
        <v>5</v>
      </c>
      <c r="X289" s="205">
        <f t="shared" si="6"/>
        <v>4</v>
      </c>
      <c r="Y289" s="204">
        <f t="shared" si="7"/>
        <v>21</v>
      </c>
      <c r="Z289" s="190">
        <f t="shared" si="8"/>
        <v>0.1666666667</v>
      </c>
      <c r="AA289" s="190">
        <f t="shared" si="9"/>
        <v>0.003703703704</v>
      </c>
      <c r="AB289" s="205" t="str">
        <f t="shared" si="10"/>
        <v>60,541666666666667</v>
      </c>
      <c r="AC289" s="207" t="str">
        <f t="shared" si="11"/>
        <v> 6252GRD01  13:00-17:00  BĐ: 27/2/2026 KT: 20/3/2026</v>
      </c>
      <c r="AD289" s="207">
        <f t="shared" ref="AD289:AE289" si="375">P289</f>
        <v>46080</v>
      </c>
      <c r="AE289" s="207">
        <f t="shared" si="375"/>
        <v>46101</v>
      </c>
      <c r="AF289" s="208"/>
      <c r="AG289" s="208"/>
    </row>
    <row r="290" ht="18.75" customHeight="1">
      <c r="A290" s="184"/>
      <c r="B290" s="184"/>
      <c r="C290" s="99" t="s">
        <v>1289</v>
      </c>
      <c r="D290" s="99" t="s">
        <v>1002</v>
      </c>
      <c r="E290" s="99">
        <v>2025.0</v>
      </c>
      <c r="F290" s="164" t="s">
        <v>1026</v>
      </c>
      <c r="G290" s="165" t="s">
        <v>1024</v>
      </c>
      <c r="H290" s="99">
        <v>4.0</v>
      </c>
      <c r="I290" s="99"/>
      <c r="J290" s="99">
        <v>25.0</v>
      </c>
      <c r="K290" s="185" t="s">
        <v>1250</v>
      </c>
      <c r="L290" s="189">
        <v>0.5416666666666666</v>
      </c>
      <c r="M290" s="190">
        <v>0.7083333333333334</v>
      </c>
      <c r="N290" s="165" t="s">
        <v>1270</v>
      </c>
      <c r="O290" s="164" t="s">
        <v>1261</v>
      </c>
      <c r="P290" s="169">
        <f t="shared" ref="P290:P291" si="377">"05/01/2026"+(K290-2)</f>
        <v>46027</v>
      </c>
      <c r="Q290" s="170">
        <f t="shared" si="3"/>
        <v>46055</v>
      </c>
      <c r="R290" s="181"/>
      <c r="S290" s="165"/>
      <c r="T290" s="186"/>
      <c r="U290" s="99"/>
      <c r="V290" s="172" t="str">
        <f t="shared" ref="V290:V561" si="378">IF(OR(
    COUNTIFS($S$3:$S$2491, S290, $K$3:$K$2491, K290, $L$3:$L$2491, L290, $P$3:$P$2491, "&lt;="&amp;Q290, $Q$3:$Q$2491, "&gt;="&amp;P290) &gt; 1, 
    COUNTIFS($F$3:$F$2491, F290, $K$3:$K$2491, K290, $L$3:$L$2491, L290, $P$3:$P$2491, "&lt;="&amp;Q290, $Q$3:$Q$2491, "&gt;="&amp;P290) &gt; 1
), "Trùng lịch",
IF(
    COUNTIFS(
        $N$3:$N$2491, N290,
        $K$3:$K$2491, K290,
        $P$3:$P$2491, "&lt;="&amp;Q290,
        $Q$3:$Q$2491, "&gt;="&amp;P290,
        $L$3:$L$2491, "&lt;"&amp;M290,
        $M$3:$M$2491, "&gt;"&amp;L290
    ) &gt; 1, 
    "Trùng phòng", 
    " "
)
)
</f>
        <v> </v>
      </c>
      <c r="W290" s="172">
        <f t="shared" si="5"/>
        <v>5</v>
      </c>
      <c r="X290" s="173">
        <f t="shared" si="6"/>
        <v>5</v>
      </c>
      <c r="Y290" s="172">
        <f t="shared" si="7"/>
        <v>28</v>
      </c>
      <c r="Z290" s="174">
        <f t="shared" si="8"/>
        <v>0.1666666667</v>
      </c>
      <c r="AA290" s="174">
        <f t="shared" si="9"/>
        <v>0.003703703704</v>
      </c>
      <c r="AB290" s="173" t="str">
        <f t="shared" si="10"/>
        <v>20,541666666666667G_202</v>
      </c>
      <c r="AC290" s="175" t="str">
        <f t="shared" si="11"/>
        <v>Nghệ thuật nhiếp ảnh 6252GRD02TUG  13:00-17:00  BĐ: 5/1/2026 KT: 2/2/2026</v>
      </c>
      <c r="AD290" s="175">
        <f t="shared" ref="AD290:AE290" si="376">P290</f>
        <v>46027</v>
      </c>
      <c r="AE290" s="175">
        <f t="shared" si="376"/>
        <v>46055</v>
      </c>
      <c r="AF290" s="187"/>
      <c r="AG290" s="187"/>
    </row>
    <row r="291" ht="18.75" customHeight="1">
      <c r="A291" s="184"/>
      <c r="B291" s="184"/>
      <c r="C291" s="99" t="s">
        <v>1289</v>
      </c>
      <c r="D291" s="99" t="s">
        <v>1002</v>
      </c>
      <c r="E291" s="99">
        <v>2025.0</v>
      </c>
      <c r="F291" s="164" t="s">
        <v>1033</v>
      </c>
      <c r="G291" s="12"/>
      <c r="H291" s="99">
        <v>13.0</v>
      </c>
      <c r="I291" s="99"/>
      <c r="J291" s="99">
        <v>25.0</v>
      </c>
      <c r="K291" s="185" t="s">
        <v>1250</v>
      </c>
      <c r="L291" s="189">
        <v>0.5416666666666666</v>
      </c>
      <c r="M291" s="190">
        <v>0.7083333333333334</v>
      </c>
      <c r="N291" s="19"/>
      <c r="O291" s="164" t="s">
        <v>1261</v>
      </c>
      <c r="P291" s="169">
        <f t="shared" si="377"/>
        <v>46027</v>
      </c>
      <c r="Q291" s="170">
        <f t="shared" si="3"/>
        <v>46055</v>
      </c>
      <c r="R291" s="181"/>
      <c r="S291" s="12"/>
      <c r="T291" s="12"/>
      <c r="U291" s="99"/>
      <c r="V291" s="172" t="str">
        <f t="shared" si="378"/>
        <v> </v>
      </c>
      <c r="W291" s="172">
        <f t="shared" si="5"/>
        <v>5</v>
      </c>
      <c r="X291" s="173">
        <f t="shared" si="6"/>
        <v>5</v>
      </c>
      <c r="Y291" s="172">
        <f t="shared" si="7"/>
        <v>28</v>
      </c>
      <c r="Z291" s="174">
        <f t="shared" si="8"/>
        <v>0.1666666667</v>
      </c>
      <c r="AA291" s="174">
        <f t="shared" si="9"/>
        <v>0.003703703704</v>
      </c>
      <c r="AB291" s="173" t="str">
        <f t="shared" si="10"/>
        <v>20,541666666666667</v>
      </c>
      <c r="AC291" s="175" t="str">
        <f t="shared" si="11"/>
        <v> 6252GRD01G  13:00-17:00  BĐ: 5/1/2026 KT: 2/2/2026</v>
      </c>
      <c r="AD291" s="175">
        <f t="shared" ref="AD291:AE291" si="379">P291</f>
        <v>46027</v>
      </c>
      <c r="AE291" s="175">
        <f t="shared" si="379"/>
        <v>46055</v>
      </c>
      <c r="AF291" s="187"/>
      <c r="AG291" s="187"/>
    </row>
    <row r="292" ht="18.75" customHeight="1">
      <c r="A292" s="184"/>
      <c r="B292" s="184"/>
      <c r="C292" s="99" t="s">
        <v>1289</v>
      </c>
      <c r="D292" s="99" t="s">
        <v>1002</v>
      </c>
      <c r="E292" s="99">
        <v>2025.0</v>
      </c>
      <c r="F292" s="164" t="s">
        <v>1026</v>
      </c>
      <c r="G292" s="12"/>
      <c r="H292" s="99">
        <v>4.0</v>
      </c>
      <c r="I292" s="99"/>
      <c r="J292" s="99">
        <v>20.0</v>
      </c>
      <c r="K292" s="185" t="s">
        <v>1250</v>
      </c>
      <c r="L292" s="189">
        <v>0.5416666666666666</v>
      </c>
      <c r="M292" s="190">
        <v>0.7083333333333334</v>
      </c>
      <c r="N292" s="165" t="s">
        <v>1270</v>
      </c>
      <c r="O292" s="164" t="s">
        <v>1261</v>
      </c>
      <c r="P292" s="169">
        <f t="shared" ref="P292:P293" si="381">"23/02/2026"+(K292-2)</f>
        <v>46076</v>
      </c>
      <c r="Q292" s="170">
        <f t="shared" si="3"/>
        <v>46097</v>
      </c>
      <c r="R292" s="181"/>
      <c r="S292" s="165"/>
      <c r="T292" s="12"/>
      <c r="U292" s="99"/>
      <c r="V292" s="172" t="str">
        <f t="shared" si="378"/>
        <v> </v>
      </c>
      <c r="W292" s="172">
        <f t="shared" si="5"/>
        <v>5</v>
      </c>
      <c r="X292" s="173">
        <f t="shared" si="6"/>
        <v>4</v>
      </c>
      <c r="Y292" s="172">
        <f t="shared" si="7"/>
        <v>21</v>
      </c>
      <c r="Z292" s="174">
        <f t="shared" si="8"/>
        <v>0.1666666667</v>
      </c>
      <c r="AA292" s="174">
        <f t="shared" si="9"/>
        <v>0.003703703704</v>
      </c>
      <c r="AB292" s="173" t="str">
        <f t="shared" si="10"/>
        <v>20,541666666666667G_202</v>
      </c>
      <c r="AC292" s="175" t="str">
        <f t="shared" si="11"/>
        <v> 6252GRD02TUG  13:00-17:00  BĐ: 23/2/2026 KT: 16/3/2026</v>
      </c>
      <c r="AD292" s="175">
        <f t="shared" ref="AD292:AE292" si="380">P292</f>
        <v>46076</v>
      </c>
      <c r="AE292" s="175">
        <f t="shared" si="380"/>
        <v>46097</v>
      </c>
      <c r="AF292" s="187"/>
      <c r="AG292" s="187"/>
    </row>
    <row r="293" ht="18.75" customHeight="1">
      <c r="A293" s="184"/>
      <c r="B293" s="184"/>
      <c r="C293" s="99" t="s">
        <v>1289</v>
      </c>
      <c r="D293" s="99" t="s">
        <v>1002</v>
      </c>
      <c r="E293" s="99">
        <v>2025.0</v>
      </c>
      <c r="F293" s="164" t="s">
        <v>1033</v>
      </c>
      <c r="G293" s="12"/>
      <c r="H293" s="99">
        <v>13.0</v>
      </c>
      <c r="I293" s="99"/>
      <c r="J293" s="99">
        <v>20.0</v>
      </c>
      <c r="K293" s="185" t="s">
        <v>1250</v>
      </c>
      <c r="L293" s="189">
        <v>0.5416666666666666</v>
      </c>
      <c r="M293" s="190">
        <v>0.7083333333333334</v>
      </c>
      <c r="N293" s="19"/>
      <c r="O293" s="164" t="s">
        <v>1261</v>
      </c>
      <c r="P293" s="169">
        <f t="shared" si="381"/>
        <v>46076</v>
      </c>
      <c r="Q293" s="170">
        <f t="shared" si="3"/>
        <v>46097</v>
      </c>
      <c r="R293" s="181"/>
      <c r="S293" s="12"/>
      <c r="T293" s="19"/>
      <c r="U293" s="99"/>
      <c r="V293" s="172" t="str">
        <f t="shared" si="378"/>
        <v> </v>
      </c>
      <c r="W293" s="172">
        <f t="shared" si="5"/>
        <v>5</v>
      </c>
      <c r="X293" s="173">
        <f t="shared" si="6"/>
        <v>4</v>
      </c>
      <c r="Y293" s="172">
        <f t="shared" si="7"/>
        <v>21</v>
      </c>
      <c r="Z293" s="174">
        <f t="shared" si="8"/>
        <v>0.1666666667</v>
      </c>
      <c r="AA293" s="174">
        <f t="shared" si="9"/>
        <v>0.003703703704</v>
      </c>
      <c r="AB293" s="173" t="str">
        <f t="shared" si="10"/>
        <v>20,541666666666667</v>
      </c>
      <c r="AC293" s="175" t="str">
        <f t="shared" si="11"/>
        <v> 6252GRD01G  13:00-17:00  BĐ: 23/2/2026 KT: 16/3/2026</v>
      </c>
      <c r="AD293" s="175">
        <f t="shared" ref="AD293:AE293" si="382">P293</f>
        <v>46076</v>
      </c>
      <c r="AE293" s="175">
        <f t="shared" si="382"/>
        <v>46097</v>
      </c>
      <c r="AF293" s="187"/>
      <c r="AG293" s="187"/>
    </row>
    <row r="294" ht="18.75" customHeight="1">
      <c r="A294" s="184"/>
      <c r="B294" s="184"/>
      <c r="C294" s="99" t="s">
        <v>1289</v>
      </c>
      <c r="D294" s="99" t="s">
        <v>1002</v>
      </c>
      <c r="E294" s="99">
        <v>2025.0</v>
      </c>
      <c r="F294" s="164" t="s">
        <v>1027</v>
      </c>
      <c r="G294" s="165" t="s">
        <v>1029</v>
      </c>
      <c r="H294" s="99">
        <v>18.0</v>
      </c>
      <c r="I294" s="99"/>
      <c r="J294" s="99">
        <v>25.0</v>
      </c>
      <c r="K294" s="185" t="s">
        <v>1250</v>
      </c>
      <c r="L294" s="191">
        <v>0.3229166666666667</v>
      </c>
      <c r="M294" s="192">
        <v>0.4895833333333333</v>
      </c>
      <c r="N294" s="165">
        <v>402.0</v>
      </c>
      <c r="O294" s="164" t="s">
        <v>1252</v>
      </c>
      <c r="P294" s="169">
        <f t="shared" ref="P294:P297" si="384">"05/01/2026"+(K294-2)</f>
        <v>46027</v>
      </c>
      <c r="Q294" s="170">
        <f t="shared" si="3"/>
        <v>46055</v>
      </c>
      <c r="R294" s="181"/>
      <c r="S294" s="165"/>
      <c r="T294" s="186"/>
      <c r="U294" s="99"/>
      <c r="V294" s="172" t="str">
        <f t="shared" si="378"/>
        <v> </v>
      </c>
      <c r="W294" s="172">
        <f t="shared" si="5"/>
        <v>5</v>
      </c>
      <c r="X294" s="173">
        <f t="shared" si="6"/>
        <v>5</v>
      </c>
      <c r="Y294" s="172">
        <f t="shared" si="7"/>
        <v>28</v>
      </c>
      <c r="Z294" s="174">
        <f t="shared" si="8"/>
        <v>0.1666666667</v>
      </c>
      <c r="AA294" s="174">
        <f t="shared" si="9"/>
        <v>0.003703703704</v>
      </c>
      <c r="AB294" s="173" t="str">
        <f t="shared" si="10"/>
        <v>20,322916666666667402</v>
      </c>
      <c r="AC294" s="175" t="str">
        <f t="shared" si="11"/>
        <v>Hình hoạ 5252GRD01  7:45-11:45  BĐ: 5/1/2026 KT: 2/2/2026</v>
      </c>
      <c r="AD294" s="175">
        <f t="shared" ref="AD294:AE294" si="383">P294</f>
        <v>46027</v>
      </c>
      <c r="AE294" s="175">
        <f t="shared" si="383"/>
        <v>46055</v>
      </c>
      <c r="AF294" s="187"/>
      <c r="AG294" s="187"/>
    </row>
    <row r="295" ht="18.75" customHeight="1">
      <c r="A295" s="184"/>
      <c r="B295" s="184"/>
      <c r="C295" s="99" t="s">
        <v>1289</v>
      </c>
      <c r="D295" s="99" t="s">
        <v>1002</v>
      </c>
      <c r="E295" s="99">
        <v>2025.0</v>
      </c>
      <c r="F295" s="164" t="s">
        <v>1038</v>
      </c>
      <c r="G295" s="12"/>
      <c r="H295" s="99">
        <v>22.0</v>
      </c>
      <c r="I295" s="99"/>
      <c r="J295" s="99">
        <v>25.0</v>
      </c>
      <c r="K295" s="185" t="s">
        <v>1250</v>
      </c>
      <c r="L295" s="191">
        <v>0.3229166666666667</v>
      </c>
      <c r="M295" s="192">
        <v>0.4895833333333333</v>
      </c>
      <c r="N295" s="19"/>
      <c r="O295" s="164" t="s">
        <v>1252</v>
      </c>
      <c r="P295" s="169">
        <f t="shared" si="384"/>
        <v>46027</v>
      </c>
      <c r="Q295" s="170">
        <f t="shared" si="3"/>
        <v>46055</v>
      </c>
      <c r="R295" s="181"/>
      <c r="S295" s="12"/>
      <c r="T295" s="12"/>
      <c r="U295" s="99"/>
      <c r="V295" s="172" t="str">
        <f t="shared" si="378"/>
        <v> </v>
      </c>
      <c r="W295" s="172">
        <f t="shared" si="5"/>
        <v>5</v>
      </c>
      <c r="X295" s="173">
        <f t="shared" si="6"/>
        <v>5</v>
      </c>
      <c r="Y295" s="172">
        <f t="shared" si="7"/>
        <v>28</v>
      </c>
      <c r="Z295" s="174">
        <f t="shared" si="8"/>
        <v>0.1666666667</v>
      </c>
      <c r="AA295" s="174">
        <f t="shared" si="9"/>
        <v>0.003703703704</v>
      </c>
      <c r="AB295" s="173" t="str">
        <f t="shared" si="10"/>
        <v>20,322916666666667</v>
      </c>
      <c r="AC295" s="175" t="str">
        <f t="shared" si="11"/>
        <v> 6252GRD01  7:45-11:45  BĐ: 5/1/2026 KT: 2/2/2026</v>
      </c>
      <c r="AD295" s="175">
        <f t="shared" ref="AD295:AE295" si="385">P295</f>
        <v>46027</v>
      </c>
      <c r="AE295" s="175">
        <f t="shared" si="385"/>
        <v>46055</v>
      </c>
      <c r="AF295" s="187"/>
      <c r="AG295" s="187"/>
    </row>
    <row r="296" ht="18.75" customHeight="1">
      <c r="A296" s="184"/>
      <c r="B296" s="184"/>
      <c r="C296" s="99" t="s">
        <v>1289</v>
      </c>
      <c r="D296" s="99" t="s">
        <v>1002</v>
      </c>
      <c r="E296" s="99">
        <v>2025.0</v>
      </c>
      <c r="F296" s="164" t="s">
        <v>1027</v>
      </c>
      <c r="G296" s="12"/>
      <c r="H296" s="99">
        <v>18.0</v>
      </c>
      <c r="I296" s="99"/>
      <c r="J296" s="99">
        <v>25.0</v>
      </c>
      <c r="K296" s="185" t="s">
        <v>1266</v>
      </c>
      <c r="L296" s="191">
        <v>0.3229166666666667</v>
      </c>
      <c r="M296" s="192">
        <v>0.4895833333333333</v>
      </c>
      <c r="N296" s="165">
        <v>402.0</v>
      </c>
      <c r="O296" s="164" t="s">
        <v>1252</v>
      </c>
      <c r="P296" s="169">
        <f t="shared" si="384"/>
        <v>46029</v>
      </c>
      <c r="Q296" s="170">
        <f t="shared" si="3"/>
        <v>46057</v>
      </c>
      <c r="R296" s="181"/>
      <c r="S296" s="165"/>
      <c r="T296" s="12"/>
      <c r="U296" s="99"/>
      <c r="V296" s="172" t="str">
        <f t="shared" si="378"/>
        <v> </v>
      </c>
      <c r="W296" s="172">
        <f t="shared" si="5"/>
        <v>5</v>
      </c>
      <c r="X296" s="173">
        <f t="shared" si="6"/>
        <v>5</v>
      </c>
      <c r="Y296" s="172">
        <f t="shared" si="7"/>
        <v>28</v>
      </c>
      <c r="Z296" s="174">
        <f t="shared" si="8"/>
        <v>0.1666666667</v>
      </c>
      <c r="AA296" s="174">
        <f t="shared" si="9"/>
        <v>0.003703703704</v>
      </c>
      <c r="AB296" s="173" t="str">
        <f t="shared" si="10"/>
        <v>40,322916666666667402</v>
      </c>
      <c r="AC296" s="175" t="str">
        <f t="shared" si="11"/>
        <v> 5252GRD01  7:45-11:45  BĐ: 7/1/2026 KT: 4/2/2026</v>
      </c>
      <c r="AD296" s="175">
        <f t="shared" ref="AD296:AE296" si="386">P296</f>
        <v>46029</v>
      </c>
      <c r="AE296" s="175">
        <f t="shared" si="386"/>
        <v>46057</v>
      </c>
      <c r="AF296" s="187"/>
      <c r="AG296" s="187"/>
    </row>
    <row r="297" ht="18.75" customHeight="1">
      <c r="A297" s="184"/>
      <c r="B297" s="184"/>
      <c r="C297" s="99" t="s">
        <v>1289</v>
      </c>
      <c r="D297" s="99" t="s">
        <v>1002</v>
      </c>
      <c r="E297" s="99">
        <v>2025.0</v>
      </c>
      <c r="F297" s="164" t="s">
        <v>1038</v>
      </c>
      <c r="G297" s="12"/>
      <c r="H297" s="99">
        <v>22.0</v>
      </c>
      <c r="I297" s="99"/>
      <c r="J297" s="99">
        <v>25.0</v>
      </c>
      <c r="K297" s="185" t="s">
        <v>1266</v>
      </c>
      <c r="L297" s="191">
        <v>0.3229166666666667</v>
      </c>
      <c r="M297" s="192">
        <v>0.4895833333333333</v>
      </c>
      <c r="N297" s="19"/>
      <c r="O297" s="164" t="s">
        <v>1252</v>
      </c>
      <c r="P297" s="169">
        <f t="shared" si="384"/>
        <v>46029</v>
      </c>
      <c r="Q297" s="170">
        <f t="shared" si="3"/>
        <v>46057</v>
      </c>
      <c r="R297" s="181"/>
      <c r="S297" s="12"/>
      <c r="T297" s="12"/>
      <c r="U297" s="99"/>
      <c r="V297" s="172" t="str">
        <f t="shared" si="378"/>
        <v> </v>
      </c>
      <c r="W297" s="172">
        <f t="shared" si="5"/>
        <v>5</v>
      </c>
      <c r="X297" s="173">
        <f t="shared" si="6"/>
        <v>5</v>
      </c>
      <c r="Y297" s="172">
        <f t="shared" si="7"/>
        <v>28</v>
      </c>
      <c r="Z297" s="174">
        <f t="shared" si="8"/>
        <v>0.1666666667</v>
      </c>
      <c r="AA297" s="174">
        <f t="shared" si="9"/>
        <v>0.003703703704</v>
      </c>
      <c r="AB297" s="173" t="str">
        <f t="shared" si="10"/>
        <v>40,322916666666667</v>
      </c>
      <c r="AC297" s="175" t="str">
        <f t="shared" si="11"/>
        <v> 6252GRD01  7:45-11:45  BĐ: 7/1/2026 KT: 4/2/2026</v>
      </c>
      <c r="AD297" s="175">
        <f t="shared" ref="AD297:AE297" si="387">P297</f>
        <v>46029</v>
      </c>
      <c r="AE297" s="175">
        <f t="shared" si="387"/>
        <v>46057</v>
      </c>
      <c r="AF297" s="187"/>
      <c r="AG297" s="187"/>
    </row>
    <row r="298" ht="18.75" customHeight="1">
      <c r="A298" s="184"/>
      <c r="B298" s="184"/>
      <c r="C298" s="99" t="s">
        <v>1289</v>
      </c>
      <c r="D298" s="99" t="s">
        <v>1002</v>
      </c>
      <c r="E298" s="99">
        <v>2025.0</v>
      </c>
      <c r="F298" s="164" t="s">
        <v>1027</v>
      </c>
      <c r="G298" s="12"/>
      <c r="H298" s="99">
        <v>18.0</v>
      </c>
      <c r="I298" s="99"/>
      <c r="J298" s="99">
        <v>15.0</v>
      </c>
      <c r="K298" s="185" t="s">
        <v>1250</v>
      </c>
      <c r="L298" s="191">
        <v>0.3229166666666667</v>
      </c>
      <c r="M298" s="192">
        <v>0.4895833333333333</v>
      </c>
      <c r="N298" s="165">
        <v>402.0</v>
      </c>
      <c r="O298" s="164" t="s">
        <v>1252</v>
      </c>
      <c r="P298" s="169">
        <f t="shared" ref="P298:P301" si="389">"23/02/2026"+(K298-2)</f>
        <v>46076</v>
      </c>
      <c r="Q298" s="170">
        <f t="shared" si="3"/>
        <v>46090</v>
      </c>
      <c r="R298" s="181"/>
      <c r="S298" s="165"/>
      <c r="T298" s="12"/>
      <c r="U298" s="99"/>
      <c r="V298" s="172" t="str">
        <f t="shared" si="378"/>
        <v> </v>
      </c>
      <c r="W298" s="172">
        <f t="shared" si="5"/>
        <v>5</v>
      </c>
      <c r="X298" s="173">
        <f t="shared" si="6"/>
        <v>3</v>
      </c>
      <c r="Y298" s="172">
        <f t="shared" si="7"/>
        <v>14</v>
      </c>
      <c r="Z298" s="174">
        <f t="shared" si="8"/>
        <v>0.1666666667</v>
      </c>
      <c r="AA298" s="174">
        <f t="shared" si="9"/>
        <v>0.003703703704</v>
      </c>
      <c r="AB298" s="173" t="str">
        <f t="shared" si="10"/>
        <v>20,322916666666667402</v>
      </c>
      <c r="AC298" s="175" t="str">
        <f t="shared" si="11"/>
        <v> 5252GRD01  7:45-11:45  BĐ: 23/2/2026 KT: 9/3/2026</v>
      </c>
      <c r="AD298" s="175">
        <f t="shared" ref="AD298:AE298" si="388">P298</f>
        <v>46076</v>
      </c>
      <c r="AE298" s="175">
        <f t="shared" si="388"/>
        <v>46090</v>
      </c>
      <c r="AF298" s="187"/>
      <c r="AG298" s="187"/>
    </row>
    <row r="299" ht="18.75" customHeight="1">
      <c r="A299" s="184"/>
      <c r="B299" s="184"/>
      <c r="C299" s="99" t="s">
        <v>1289</v>
      </c>
      <c r="D299" s="99" t="s">
        <v>1002</v>
      </c>
      <c r="E299" s="99">
        <v>2025.0</v>
      </c>
      <c r="F299" s="164" t="s">
        <v>1038</v>
      </c>
      <c r="G299" s="12"/>
      <c r="H299" s="99">
        <v>22.0</v>
      </c>
      <c r="I299" s="99"/>
      <c r="J299" s="99">
        <v>15.0</v>
      </c>
      <c r="K299" s="185" t="s">
        <v>1250</v>
      </c>
      <c r="L299" s="191">
        <v>0.3229166666666667</v>
      </c>
      <c r="M299" s="192">
        <v>0.4895833333333333</v>
      </c>
      <c r="N299" s="19"/>
      <c r="O299" s="164" t="s">
        <v>1252</v>
      </c>
      <c r="P299" s="169">
        <f t="shared" si="389"/>
        <v>46076</v>
      </c>
      <c r="Q299" s="170">
        <f t="shared" si="3"/>
        <v>46090</v>
      </c>
      <c r="R299" s="181"/>
      <c r="S299" s="12"/>
      <c r="T299" s="12"/>
      <c r="U299" s="99"/>
      <c r="V299" s="172" t="str">
        <f t="shared" si="378"/>
        <v> </v>
      </c>
      <c r="W299" s="172">
        <f t="shared" si="5"/>
        <v>5</v>
      </c>
      <c r="X299" s="173">
        <f t="shared" si="6"/>
        <v>3</v>
      </c>
      <c r="Y299" s="172">
        <f t="shared" si="7"/>
        <v>14</v>
      </c>
      <c r="Z299" s="174">
        <f t="shared" si="8"/>
        <v>0.1666666667</v>
      </c>
      <c r="AA299" s="174">
        <f t="shared" si="9"/>
        <v>0.003703703704</v>
      </c>
      <c r="AB299" s="173" t="str">
        <f t="shared" si="10"/>
        <v>20,322916666666667</v>
      </c>
      <c r="AC299" s="175" t="str">
        <f t="shared" si="11"/>
        <v> 6252GRD01  7:45-11:45  BĐ: 23/2/2026 KT: 9/3/2026</v>
      </c>
      <c r="AD299" s="175">
        <f t="shared" ref="AD299:AE299" si="390">P299</f>
        <v>46076</v>
      </c>
      <c r="AE299" s="175">
        <f t="shared" si="390"/>
        <v>46090</v>
      </c>
      <c r="AF299" s="187"/>
      <c r="AG299" s="187"/>
    </row>
    <row r="300" ht="18.75" customHeight="1">
      <c r="A300" s="184"/>
      <c r="B300" s="184"/>
      <c r="C300" s="99" t="s">
        <v>1289</v>
      </c>
      <c r="D300" s="99" t="s">
        <v>1002</v>
      </c>
      <c r="E300" s="99">
        <v>2025.0</v>
      </c>
      <c r="F300" s="164" t="s">
        <v>1027</v>
      </c>
      <c r="G300" s="12"/>
      <c r="H300" s="99">
        <v>18.0</v>
      </c>
      <c r="I300" s="99"/>
      <c r="J300" s="99">
        <v>10.0</v>
      </c>
      <c r="K300" s="185" t="s">
        <v>1266</v>
      </c>
      <c r="L300" s="191">
        <v>0.3229166666666667</v>
      </c>
      <c r="M300" s="192">
        <v>0.4895833333333333</v>
      </c>
      <c r="N300" s="165">
        <v>402.0</v>
      </c>
      <c r="O300" s="164" t="s">
        <v>1252</v>
      </c>
      <c r="P300" s="169">
        <f t="shared" si="389"/>
        <v>46078</v>
      </c>
      <c r="Q300" s="170">
        <f t="shared" si="3"/>
        <v>46085</v>
      </c>
      <c r="R300" s="181"/>
      <c r="S300" s="165"/>
      <c r="T300" s="12"/>
      <c r="U300" s="99"/>
      <c r="V300" s="172" t="str">
        <f t="shared" si="378"/>
        <v> </v>
      </c>
      <c r="W300" s="172">
        <f t="shared" si="5"/>
        <v>5</v>
      </c>
      <c r="X300" s="173">
        <f t="shared" si="6"/>
        <v>2</v>
      </c>
      <c r="Y300" s="172">
        <f t="shared" si="7"/>
        <v>7</v>
      </c>
      <c r="Z300" s="174">
        <f t="shared" si="8"/>
        <v>0.1666666667</v>
      </c>
      <c r="AA300" s="174">
        <f t="shared" si="9"/>
        <v>0.003703703704</v>
      </c>
      <c r="AB300" s="173" t="str">
        <f t="shared" si="10"/>
        <v>40,322916666666667402</v>
      </c>
      <c r="AC300" s="175" t="str">
        <f t="shared" si="11"/>
        <v> 5252GRD01  7:45-11:45  BĐ: 25/2/2026 KT: 4/3/2026</v>
      </c>
      <c r="AD300" s="175">
        <f t="shared" ref="AD300:AE300" si="391">P300</f>
        <v>46078</v>
      </c>
      <c r="AE300" s="175">
        <f t="shared" si="391"/>
        <v>46085</v>
      </c>
      <c r="AF300" s="187"/>
      <c r="AG300" s="187"/>
    </row>
    <row r="301" ht="18.75" customHeight="1">
      <c r="A301" s="184"/>
      <c r="B301" s="184"/>
      <c r="C301" s="99" t="s">
        <v>1289</v>
      </c>
      <c r="D301" s="99" t="s">
        <v>1002</v>
      </c>
      <c r="E301" s="99">
        <v>2025.0</v>
      </c>
      <c r="F301" s="164" t="s">
        <v>1038</v>
      </c>
      <c r="G301" s="12"/>
      <c r="H301" s="99">
        <v>22.0</v>
      </c>
      <c r="I301" s="99"/>
      <c r="J301" s="99">
        <v>10.0</v>
      </c>
      <c r="K301" s="185" t="s">
        <v>1266</v>
      </c>
      <c r="L301" s="191">
        <v>0.3229166666666667</v>
      </c>
      <c r="M301" s="192">
        <v>0.4895833333333333</v>
      </c>
      <c r="N301" s="19"/>
      <c r="O301" s="164" t="s">
        <v>1252</v>
      </c>
      <c r="P301" s="169">
        <f t="shared" si="389"/>
        <v>46078</v>
      </c>
      <c r="Q301" s="170">
        <f t="shared" si="3"/>
        <v>46085</v>
      </c>
      <c r="R301" s="181"/>
      <c r="S301" s="12"/>
      <c r="T301" s="19"/>
      <c r="U301" s="99"/>
      <c r="V301" s="172" t="str">
        <f t="shared" si="378"/>
        <v> </v>
      </c>
      <c r="W301" s="172">
        <f t="shared" si="5"/>
        <v>5</v>
      </c>
      <c r="X301" s="173">
        <f t="shared" si="6"/>
        <v>2</v>
      </c>
      <c r="Y301" s="172">
        <f t="shared" si="7"/>
        <v>7</v>
      </c>
      <c r="Z301" s="174">
        <f t="shared" si="8"/>
        <v>0.1666666667</v>
      </c>
      <c r="AA301" s="174">
        <f t="shared" si="9"/>
        <v>0.003703703704</v>
      </c>
      <c r="AB301" s="173" t="str">
        <f t="shared" si="10"/>
        <v>40,322916666666667</v>
      </c>
      <c r="AC301" s="175" t="str">
        <f t="shared" si="11"/>
        <v> 6252GRD01  7:45-11:45  BĐ: 25/2/2026 KT: 4/3/2026</v>
      </c>
      <c r="AD301" s="175">
        <f t="shared" ref="AD301:AE301" si="392">P301</f>
        <v>46078</v>
      </c>
      <c r="AE301" s="175">
        <f t="shared" si="392"/>
        <v>46085</v>
      </c>
      <c r="AF301" s="187"/>
      <c r="AG301" s="187"/>
    </row>
    <row r="302" ht="18.75" customHeight="1">
      <c r="A302" s="184"/>
      <c r="B302" s="184"/>
      <c r="C302" s="99" t="s">
        <v>1289</v>
      </c>
      <c r="D302" s="99" t="s">
        <v>1002</v>
      </c>
      <c r="E302" s="99">
        <v>2025.0</v>
      </c>
      <c r="F302" s="164" t="s">
        <v>1027</v>
      </c>
      <c r="G302" s="165" t="s">
        <v>1031</v>
      </c>
      <c r="H302" s="99">
        <v>18.0</v>
      </c>
      <c r="I302" s="99"/>
      <c r="J302" s="99">
        <v>25.0</v>
      </c>
      <c r="K302" s="185" t="s">
        <v>1258</v>
      </c>
      <c r="L302" s="191">
        <v>0.3229166666666667</v>
      </c>
      <c r="M302" s="192">
        <v>0.4895833333333333</v>
      </c>
      <c r="N302" s="165">
        <v>402.0</v>
      </c>
      <c r="O302" s="164" t="s">
        <v>1252</v>
      </c>
      <c r="P302" s="169">
        <f t="shared" ref="P302:P305" si="394">"05/01/2026"+(K302-2)</f>
        <v>46028</v>
      </c>
      <c r="Q302" s="170">
        <f t="shared" si="3"/>
        <v>46056</v>
      </c>
      <c r="R302" s="181"/>
      <c r="S302" s="165"/>
      <c r="T302" s="186"/>
      <c r="U302" s="99"/>
      <c r="V302" s="172" t="str">
        <f t="shared" si="378"/>
        <v> </v>
      </c>
      <c r="W302" s="172">
        <f t="shared" si="5"/>
        <v>5</v>
      </c>
      <c r="X302" s="173">
        <f t="shared" si="6"/>
        <v>5</v>
      </c>
      <c r="Y302" s="172">
        <f t="shared" si="7"/>
        <v>28</v>
      </c>
      <c r="Z302" s="174">
        <f t="shared" si="8"/>
        <v>0.1666666667</v>
      </c>
      <c r="AA302" s="174">
        <f t="shared" si="9"/>
        <v>0.003703703704</v>
      </c>
      <c r="AB302" s="173" t="str">
        <f t="shared" si="10"/>
        <v>30,322916666666667402</v>
      </c>
      <c r="AC302" s="175" t="str">
        <f t="shared" si="11"/>
        <v>Cơ sở tạo hình 5252GRD01  7:45-11:45  BĐ: 6/1/2026 KT: 3/2/2026</v>
      </c>
      <c r="AD302" s="175">
        <f t="shared" ref="AD302:AE302" si="393">P302</f>
        <v>46028</v>
      </c>
      <c r="AE302" s="175">
        <f t="shared" si="393"/>
        <v>46056</v>
      </c>
      <c r="AF302" s="187"/>
      <c r="AG302" s="187"/>
    </row>
    <row r="303" ht="18.75" customHeight="1">
      <c r="A303" s="184"/>
      <c r="B303" s="184"/>
      <c r="C303" s="99" t="s">
        <v>1289</v>
      </c>
      <c r="D303" s="99" t="s">
        <v>1002</v>
      </c>
      <c r="E303" s="99">
        <v>2025.0</v>
      </c>
      <c r="F303" s="164" t="s">
        <v>1038</v>
      </c>
      <c r="G303" s="12"/>
      <c r="H303" s="99">
        <v>22.0</v>
      </c>
      <c r="I303" s="99"/>
      <c r="J303" s="99">
        <v>25.0</v>
      </c>
      <c r="K303" s="185" t="s">
        <v>1258</v>
      </c>
      <c r="L303" s="191">
        <v>0.3229166666666667</v>
      </c>
      <c r="M303" s="192">
        <v>0.4895833333333333</v>
      </c>
      <c r="N303" s="19"/>
      <c r="O303" s="164" t="s">
        <v>1252</v>
      </c>
      <c r="P303" s="169">
        <f t="shared" si="394"/>
        <v>46028</v>
      </c>
      <c r="Q303" s="170">
        <f t="shared" si="3"/>
        <v>46056</v>
      </c>
      <c r="R303" s="181"/>
      <c r="S303" s="12"/>
      <c r="T303" s="12"/>
      <c r="U303" s="99"/>
      <c r="V303" s="172" t="str">
        <f t="shared" si="378"/>
        <v> </v>
      </c>
      <c r="W303" s="172">
        <f t="shared" si="5"/>
        <v>5</v>
      </c>
      <c r="X303" s="173">
        <f t="shared" si="6"/>
        <v>5</v>
      </c>
      <c r="Y303" s="172">
        <f t="shared" si="7"/>
        <v>28</v>
      </c>
      <c r="Z303" s="174">
        <f t="shared" si="8"/>
        <v>0.1666666667</v>
      </c>
      <c r="AA303" s="174">
        <f t="shared" si="9"/>
        <v>0.003703703704</v>
      </c>
      <c r="AB303" s="173" t="str">
        <f t="shared" si="10"/>
        <v>30,322916666666667</v>
      </c>
      <c r="AC303" s="175" t="str">
        <f t="shared" si="11"/>
        <v> 6252GRD01  7:45-11:45  BĐ: 6/1/2026 KT: 3/2/2026</v>
      </c>
      <c r="AD303" s="175">
        <f t="shared" ref="AD303:AE303" si="395">P303</f>
        <v>46028</v>
      </c>
      <c r="AE303" s="175">
        <f t="shared" si="395"/>
        <v>46056</v>
      </c>
      <c r="AF303" s="187"/>
      <c r="AG303" s="187"/>
    </row>
    <row r="304" ht="18.75" customHeight="1">
      <c r="A304" s="184"/>
      <c r="B304" s="184"/>
      <c r="C304" s="99" t="s">
        <v>1289</v>
      </c>
      <c r="D304" s="99" t="s">
        <v>1002</v>
      </c>
      <c r="E304" s="99">
        <v>2025.0</v>
      </c>
      <c r="F304" s="164" t="s">
        <v>1027</v>
      </c>
      <c r="G304" s="12"/>
      <c r="H304" s="99">
        <v>18.0</v>
      </c>
      <c r="I304" s="99"/>
      <c r="J304" s="99">
        <v>25.0</v>
      </c>
      <c r="K304" s="185" t="s">
        <v>1272</v>
      </c>
      <c r="L304" s="191">
        <v>0.3229166666666667</v>
      </c>
      <c r="M304" s="192">
        <v>0.4895833333333333</v>
      </c>
      <c r="N304" s="165" t="s">
        <v>1268</v>
      </c>
      <c r="O304" s="164" t="s">
        <v>1252</v>
      </c>
      <c r="P304" s="169">
        <f t="shared" si="394"/>
        <v>46030</v>
      </c>
      <c r="Q304" s="170">
        <f t="shared" si="3"/>
        <v>46058</v>
      </c>
      <c r="R304" s="181"/>
      <c r="S304" s="165"/>
      <c r="T304" s="12"/>
      <c r="U304" s="99"/>
      <c r="V304" s="172" t="str">
        <f t="shared" si="378"/>
        <v> </v>
      </c>
      <c r="W304" s="172">
        <f t="shared" si="5"/>
        <v>5</v>
      </c>
      <c r="X304" s="173">
        <f t="shared" si="6"/>
        <v>5</v>
      </c>
      <c r="Y304" s="172">
        <f t="shared" si="7"/>
        <v>28</v>
      </c>
      <c r="Z304" s="174">
        <f t="shared" si="8"/>
        <v>0.1666666667</v>
      </c>
      <c r="AA304" s="174">
        <f t="shared" si="9"/>
        <v>0.003703703704</v>
      </c>
      <c r="AB304" s="173" t="str">
        <f t="shared" si="10"/>
        <v>50,322916666666667403&amp;404</v>
      </c>
      <c r="AC304" s="175" t="str">
        <f t="shared" si="11"/>
        <v> 5252GRD01  7:45-11:45  BĐ: 8/1/2026 KT: 5/2/2026</v>
      </c>
      <c r="AD304" s="175">
        <f t="shared" ref="AD304:AE304" si="396">P304</f>
        <v>46030</v>
      </c>
      <c r="AE304" s="175">
        <f t="shared" si="396"/>
        <v>46058</v>
      </c>
      <c r="AF304" s="187"/>
      <c r="AG304" s="187"/>
    </row>
    <row r="305" ht="18.75" customHeight="1">
      <c r="A305" s="184"/>
      <c r="B305" s="184"/>
      <c r="C305" s="99" t="s">
        <v>1289</v>
      </c>
      <c r="D305" s="99" t="s">
        <v>1002</v>
      </c>
      <c r="E305" s="99">
        <v>2025.0</v>
      </c>
      <c r="F305" s="164" t="s">
        <v>1038</v>
      </c>
      <c r="G305" s="12"/>
      <c r="H305" s="99">
        <v>22.0</v>
      </c>
      <c r="I305" s="99"/>
      <c r="J305" s="99">
        <v>25.0</v>
      </c>
      <c r="K305" s="185" t="s">
        <v>1272</v>
      </c>
      <c r="L305" s="191">
        <v>0.3229166666666667</v>
      </c>
      <c r="M305" s="192">
        <v>0.4895833333333333</v>
      </c>
      <c r="N305" s="19"/>
      <c r="O305" s="164" t="s">
        <v>1252</v>
      </c>
      <c r="P305" s="169">
        <f t="shared" si="394"/>
        <v>46030</v>
      </c>
      <c r="Q305" s="170">
        <f t="shared" si="3"/>
        <v>46058</v>
      </c>
      <c r="R305" s="181"/>
      <c r="S305" s="12"/>
      <c r="T305" s="12"/>
      <c r="U305" s="99"/>
      <c r="V305" s="172" t="str">
        <f t="shared" si="378"/>
        <v> </v>
      </c>
      <c r="W305" s="172">
        <f t="shared" si="5"/>
        <v>5</v>
      </c>
      <c r="X305" s="173">
        <f t="shared" si="6"/>
        <v>5</v>
      </c>
      <c r="Y305" s="172">
        <f t="shared" si="7"/>
        <v>28</v>
      </c>
      <c r="Z305" s="174">
        <f t="shared" si="8"/>
        <v>0.1666666667</v>
      </c>
      <c r="AA305" s="174">
        <f t="shared" si="9"/>
        <v>0.003703703704</v>
      </c>
      <c r="AB305" s="173" t="str">
        <f t="shared" si="10"/>
        <v>50,322916666666667</v>
      </c>
      <c r="AC305" s="175" t="str">
        <f t="shared" si="11"/>
        <v> 6252GRD01  7:45-11:45  BĐ: 8/1/2026 KT: 5/2/2026</v>
      </c>
      <c r="AD305" s="175">
        <f t="shared" ref="AD305:AE305" si="397">P305</f>
        <v>46030</v>
      </c>
      <c r="AE305" s="175">
        <f t="shared" si="397"/>
        <v>46058</v>
      </c>
      <c r="AF305" s="187"/>
      <c r="AG305" s="187"/>
    </row>
    <row r="306" ht="18.75" customHeight="1">
      <c r="A306" s="184"/>
      <c r="B306" s="184"/>
      <c r="C306" s="99" t="s">
        <v>1289</v>
      </c>
      <c r="D306" s="99" t="s">
        <v>1002</v>
      </c>
      <c r="E306" s="99">
        <v>2025.0</v>
      </c>
      <c r="F306" s="164" t="s">
        <v>1027</v>
      </c>
      <c r="G306" s="12"/>
      <c r="H306" s="99">
        <v>18.0</v>
      </c>
      <c r="I306" s="99"/>
      <c r="J306" s="99">
        <v>15.0</v>
      </c>
      <c r="K306" s="185" t="s">
        <v>1258</v>
      </c>
      <c r="L306" s="191">
        <v>0.3229166666666667</v>
      </c>
      <c r="M306" s="192">
        <v>0.4895833333333333</v>
      </c>
      <c r="N306" s="165">
        <v>402.0</v>
      </c>
      <c r="O306" s="164" t="s">
        <v>1252</v>
      </c>
      <c r="P306" s="169">
        <f t="shared" ref="P306:P309" si="399">"23/02/2026"+(K306-2)</f>
        <v>46077</v>
      </c>
      <c r="Q306" s="170">
        <f t="shared" si="3"/>
        <v>46091</v>
      </c>
      <c r="R306" s="181"/>
      <c r="S306" s="165"/>
      <c r="T306" s="12"/>
      <c r="U306" s="99"/>
      <c r="V306" s="172" t="str">
        <f t="shared" si="378"/>
        <v> </v>
      </c>
      <c r="W306" s="172">
        <f t="shared" si="5"/>
        <v>5</v>
      </c>
      <c r="X306" s="173">
        <f t="shared" si="6"/>
        <v>3</v>
      </c>
      <c r="Y306" s="172">
        <f t="shared" si="7"/>
        <v>14</v>
      </c>
      <c r="Z306" s="174">
        <f t="shared" si="8"/>
        <v>0.1666666667</v>
      </c>
      <c r="AA306" s="174">
        <f t="shared" si="9"/>
        <v>0.003703703704</v>
      </c>
      <c r="AB306" s="173" t="str">
        <f t="shared" si="10"/>
        <v>30,322916666666667402</v>
      </c>
      <c r="AC306" s="175" t="str">
        <f t="shared" si="11"/>
        <v> 5252GRD01  7:45-11:45  BĐ: 24/2/2026 KT: 10/3/2026</v>
      </c>
      <c r="AD306" s="175">
        <f t="shared" ref="AD306:AE306" si="398">P306</f>
        <v>46077</v>
      </c>
      <c r="AE306" s="175">
        <f t="shared" si="398"/>
        <v>46091</v>
      </c>
      <c r="AF306" s="187"/>
      <c r="AG306" s="187"/>
    </row>
    <row r="307" ht="18.75" customHeight="1">
      <c r="A307" s="184"/>
      <c r="B307" s="184"/>
      <c r="C307" s="99" t="s">
        <v>1289</v>
      </c>
      <c r="D307" s="99" t="s">
        <v>1002</v>
      </c>
      <c r="E307" s="99">
        <v>2025.0</v>
      </c>
      <c r="F307" s="164" t="s">
        <v>1038</v>
      </c>
      <c r="G307" s="12"/>
      <c r="H307" s="99">
        <v>22.0</v>
      </c>
      <c r="I307" s="99"/>
      <c r="J307" s="99">
        <v>15.0</v>
      </c>
      <c r="K307" s="185" t="s">
        <v>1258</v>
      </c>
      <c r="L307" s="191">
        <v>0.3229166666666667</v>
      </c>
      <c r="M307" s="192">
        <v>0.4895833333333333</v>
      </c>
      <c r="N307" s="19"/>
      <c r="O307" s="164" t="s">
        <v>1252</v>
      </c>
      <c r="P307" s="169">
        <f t="shared" si="399"/>
        <v>46077</v>
      </c>
      <c r="Q307" s="170">
        <f t="shared" si="3"/>
        <v>46091</v>
      </c>
      <c r="R307" s="181"/>
      <c r="S307" s="12"/>
      <c r="T307" s="12"/>
      <c r="U307" s="99"/>
      <c r="V307" s="172" t="str">
        <f t="shared" si="378"/>
        <v> </v>
      </c>
      <c r="W307" s="172">
        <f t="shared" si="5"/>
        <v>5</v>
      </c>
      <c r="X307" s="173">
        <f t="shared" si="6"/>
        <v>3</v>
      </c>
      <c r="Y307" s="172">
        <f t="shared" si="7"/>
        <v>14</v>
      </c>
      <c r="Z307" s="174">
        <f t="shared" si="8"/>
        <v>0.1666666667</v>
      </c>
      <c r="AA307" s="174">
        <f t="shared" si="9"/>
        <v>0.003703703704</v>
      </c>
      <c r="AB307" s="173" t="str">
        <f t="shared" si="10"/>
        <v>30,322916666666667</v>
      </c>
      <c r="AC307" s="175" t="str">
        <f t="shared" si="11"/>
        <v> 6252GRD01  7:45-11:45  BĐ: 24/2/2026 KT: 10/3/2026</v>
      </c>
      <c r="AD307" s="175">
        <f t="shared" ref="AD307:AE307" si="400">P307</f>
        <v>46077</v>
      </c>
      <c r="AE307" s="175">
        <f t="shared" si="400"/>
        <v>46091</v>
      </c>
      <c r="AF307" s="187"/>
      <c r="AG307" s="187"/>
    </row>
    <row r="308" ht="18.75" customHeight="1">
      <c r="A308" s="184"/>
      <c r="B308" s="184"/>
      <c r="C308" s="99" t="s">
        <v>1289</v>
      </c>
      <c r="D308" s="99" t="s">
        <v>1002</v>
      </c>
      <c r="E308" s="99">
        <v>2025.0</v>
      </c>
      <c r="F308" s="164" t="s">
        <v>1027</v>
      </c>
      <c r="G308" s="12"/>
      <c r="H308" s="99">
        <v>18.0</v>
      </c>
      <c r="I308" s="99"/>
      <c r="J308" s="99">
        <v>10.0</v>
      </c>
      <c r="K308" s="185" t="s">
        <v>1272</v>
      </c>
      <c r="L308" s="191">
        <v>0.3229166666666667</v>
      </c>
      <c r="M308" s="192">
        <v>0.4895833333333333</v>
      </c>
      <c r="N308" s="165" t="s">
        <v>1268</v>
      </c>
      <c r="O308" s="164" t="s">
        <v>1252</v>
      </c>
      <c r="P308" s="169">
        <f t="shared" si="399"/>
        <v>46079</v>
      </c>
      <c r="Q308" s="170">
        <f t="shared" si="3"/>
        <v>46086</v>
      </c>
      <c r="R308" s="181"/>
      <c r="S308" s="165"/>
      <c r="T308" s="12"/>
      <c r="U308" s="99"/>
      <c r="V308" s="172" t="str">
        <f t="shared" si="378"/>
        <v> </v>
      </c>
      <c r="W308" s="172">
        <f t="shared" si="5"/>
        <v>5</v>
      </c>
      <c r="X308" s="173">
        <f t="shared" si="6"/>
        <v>2</v>
      </c>
      <c r="Y308" s="172">
        <f t="shared" si="7"/>
        <v>7</v>
      </c>
      <c r="Z308" s="174">
        <f t="shared" si="8"/>
        <v>0.1666666667</v>
      </c>
      <c r="AA308" s="174">
        <f t="shared" si="9"/>
        <v>0.003703703704</v>
      </c>
      <c r="AB308" s="173" t="str">
        <f t="shared" si="10"/>
        <v>50,322916666666667403&amp;404</v>
      </c>
      <c r="AC308" s="175" t="str">
        <f t="shared" si="11"/>
        <v> 5252GRD01  7:45-11:45  BĐ: 26/2/2026 KT: 5/3/2026</v>
      </c>
      <c r="AD308" s="175">
        <f t="shared" ref="AD308:AE308" si="401">P308</f>
        <v>46079</v>
      </c>
      <c r="AE308" s="175">
        <f t="shared" si="401"/>
        <v>46086</v>
      </c>
      <c r="AF308" s="187"/>
      <c r="AG308" s="187"/>
    </row>
    <row r="309" ht="18.75" customHeight="1">
      <c r="A309" s="184"/>
      <c r="B309" s="184"/>
      <c r="C309" s="99" t="s">
        <v>1289</v>
      </c>
      <c r="D309" s="99" t="s">
        <v>1002</v>
      </c>
      <c r="E309" s="99">
        <v>2025.0</v>
      </c>
      <c r="F309" s="164" t="s">
        <v>1038</v>
      </c>
      <c r="G309" s="12"/>
      <c r="H309" s="99">
        <v>22.0</v>
      </c>
      <c r="I309" s="99"/>
      <c r="J309" s="99">
        <v>10.0</v>
      </c>
      <c r="K309" s="185" t="s">
        <v>1272</v>
      </c>
      <c r="L309" s="191">
        <v>0.3229166666666667</v>
      </c>
      <c r="M309" s="192">
        <v>0.4895833333333333</v>
      </c>
      <c r="N309" s="19"/>
      <c r="O309" s="164" t="s">
        <v>1252</v>
      </c>
      <c r="P309" s="169">
        <f t="shared" si="399"/>
        <v>46079</v>
      </c>
      <c r="Q309" s="170">
        <f t="shared" si="3"/>
        <v>46086</v>
      </c>
      <c r="R309" s="181"/>
      <c r="S309" s="12"/>
      <c r="T309" s="19"/>
      <c r="U309" s="99"/>
      <c r="V309" s="172" t="str">
        <f t="shared" si="378"/>
        <v> </v>
      </c>
      <c r="W309" s="172">
        <f t="shared" si="5"/>
        <v>5</v>
      </c>
      <c r="X309" s="173">
        <f t="shared" si="6"/>
        <v>2</v>
      </c>
      <c r="Y309" s="172">
        <f t="shared" si="7"/>
        <v>7</v>
      </c>
      <c r="Z309" s="174">
        <f t="shared" si="8"/>
        <v>0.1666666667</v>
      </c>
      <c r="AA309" s="174">
        <f t="shared" si="9"/>
        <v>0.003703703704</v>
      </c>
      <c r="AB309" s="173" t="str">
        <f t="shared" si="10"/>
        <v>50,322916666666667</v>
      </c>
      <c r="AC309" s="175" t="str">
        <f t="shared" si="11"/>
        <v> 6252GRD01  7:45-11:45  BĐ: 26/2/2026 KT: 5/3/2026</v>
      </c>
      <c r="AD309" s="175">
        <f t="shared" ref="AD309:AE309" si="402">P309</f>
        <v>46079</v>
      </c>
      <c r="AE309" s="175">
        <f t="shared" si="402"/>
        <v>46086</v>
      </c>
      <c r="AF309" s="187"/>
      <c r="AG309" s="187"/>
    </row>
    <row r="310" ht="18.75" customHeight="1">
      <c r="A310" s="184"/>
      <c r="B310" s="184"/>
      <c r="C310" s="99" t="s">
        <v>1289</v>
      </c>
      <c r="D310" s="99" t="s">
        <v>1002</v>
      </c>
      <c r="E310" s="99">
        <v>2025.0</v>
      </c>
      <c r="F310" s="164" t="s">
        <v>1032</v>
      </c>
      <c r="G310" s="165" t="s">
        <v>1029</v>
      </c>
      <c r="H310" s="99">
        <v>13.0</v>
      </c>
      <c r="I310" s="99"/>
      <c r="J310" s="99">
        <v>25.0</v>
      </c>
      <c r="K310" s="185" t="s">
        <v>1266</v>
      </c>
      <c r="L310" s="191">
        <v>0.3229166666666667</v>
      </c>
      <c r="M310" s="192">
        <v>0.4895833333333333</v>
      </c>
      <c r="N310" s="165" t="s">
        <v>1291</v>
      </c>
      <c r="O310" s="164" t="s">
        <v>1261</v>
      </c>
      <c r="P310" s="169">
        <f t="shared" ref="P310:P313" si="404">"05/01/2026"+(K310-2)</f>
        <v>46029</v>
      </c>
      <c r="Q310" s="170">
        <f t="shared" si="3"/>
        <v>46057</v>
      </c>
      <c r="R310" s="181"/>
      <c r="S310" s="165"/>
      <c r="T310" s="186"/>
      <c r="U310" s="99"/>
      <c r="V310" s="172" t="str">
        <f t="shared" si="378"/>
        <v> </v>
      </c>
      <c r="W310" s="172">
        <f t="shared" si="5"/>
        <v>5</v>
      </c>
      <c r="X310" s="173">
        <f t="shared" si="6"/>
        <v>5</v>
      </c>
      <c r="Y310" s="172">
        <f t="shared" si="7"/>
        <v>28</v>
      </c>
      <c r="Z310" s="174">
        <f t="shared" si="8"/>
        <v>0.1666666667</v>
      </c>
      <c r="AA310" s="174">
        <f t="shared" si="9"/>
        <v>0.003703703704</v>
      </c>
      <c r="AB310" s="173" t="str">
        <f t="shared" si="10"/>
        <v>40,322916666666667G_302</v>
      </c>
      <c r="AC310" s="175" t="str">
        <f t="shared" si="11"/>
        <v>Hình hoạ 5252GRD01G  7:45-11:45  BĐ: 7/1/2026 KT: 4/2/2026</v>
      </c>
      <c r="AD310" s="175">
        <f t="shared" ref="AD310:AE310" si="403">P310</f>
        <v>46029</v>
      </c>
      <c r="AE310" s="175">
        <f t="shared" si="403"/>
        <v>46057</v>
      </c>
      <c r="AF310" s="187"/>
      <c r="AG310" s="187"/>
    </row>
    <row r="311" ht="18.75" customHeight="1">
      <c r="A311" s="184"/>
      <c r="B311" s="184"/>
      <c r="C311" s="99" t="s">
        <v>1289</v>
      </c>
      <c r="D311" s="99" t="s">
        <v>1002</v>
      </c>
      <c r="E311" s="99">
        <v>2025.0</v>
      </c>
      <c r="F311" s="164" t="s">
        <v>1033</v>
      </c>
      <c r="G311" s="12"/>
      <c r="H311" s="99">
        <v>13.0</v>
      </c>
      <c r="I311" s="99"/>
      <c r="J311" s="99">
        <v>25.0</v>
      </c>
      <c r="K311" s="185" t="s">
        <v>1266</v>
      </c>
      <c r="L311" s="191">
        <v>0.3229166666666667</v>
      </c>
      <c r="M311" s="192">
        <v>0.4895833333333333</v>
      </c>
      <c r="N311" s="19"/>
      <c r="O311" s="164" t="s">
        <v>1261</v>
      </c>
      <c r="P311" s="169">
        <f t="shared" si="404"/>
        <v>46029</v>
      </c>
      <c r="Q311" s="170">
        <f t="shared" si="3"/>
        <v>46057</v>
      </c>
      <c r="R311" s="181"/>
      <c r="S311" s="12"/>
      <c r="T311" s="12"/>
      <c r="U311" s="99"/>
      <c r="V311" s="172" t="str">
        <f t="shared" si="378"/>
        <v> </v>
      </c>
      <c r="W311" s="172">
        <f t="shared" si="5"/>
        <v>5</v>
      </c>
      <c r="X311" s="173">
        <f t="shared" si="6"/>
        <v>5</v>
      </c>
      <c r="Y311" s="172">
        <f t="shared" si="7"/>
        <v>28</v>
      </c>
      <c r="Z311" s="174">
        <f t="shared" si="8"/>
        <v>0.1666666667</v>
      </c>
      <c r="AA311" s="174">
        <f t="shared" si="9"/>
        <v>0.003703703704</v>
      </c>
      <c r="AB311" s="173" t="str">
        <f t="shared" si="10"/>
        <v>40,322916666666667</v>
      </c>
      <c r="AC311" s="175" t="str">
        <f t="shared" si="11"/>
        <v> 6252GRD01G  7:45-11:45  BĐ: 7/1/2026 KT: 4/2/2026</v>
      </c>
      <c r="AD311" s="175">
        <f t="shared" ref="AD311:AE311" si="405">P311</f>
        <v>46029</v>
      </c>
      <c r="AE311" s="175">
        <f t="shared" si="405"/>
        <v>46057</v>
      </c>
      <c r="AF311" s="187"/>
      <c r="AG311" s="187"/>
    </row>
    <row r="312" ht="18.75" customHeight="1">
      <c r="A312" s="184"/>
      <c r="B312" s="184"/>
      <c r="C312" s="99" t="s">
        <v>1289</v>
      </c>
      <c r="D312" s="99" t="s">
        <v>1002</v>
      </c>
      <c r="E312" s="99">
        <v>2025.0</v>
      </c>
      <c r="F312" s="164" t="s">
        <v>1032</v>
      </c>
      <c r="G312" s="12"/>
      <c r="H312" s="99">
        <v>13.0</v>
      </c>
      <c r="I312" s="99"/>
      <c r="J312" s="99">
        <v>25.0</v>
      </c>
      <c r="K312" s="185" t="s">
        <v>1262</v>
      </c>
      <c r="L312" s="191">
        <v>0.3229166666666667</v>
      </c>
      <c r="M312" s="192">
        <v>0.4895833333333333</v>
      </c>
      <c r="N312" s="165" t="s">
        <v>1291</v>
      </c>
      <c r="O312" s="164" t="s">
        <v>1261</v>
      </c>
      <c r="P312" s="169">
        <f t="shared" si="404"/>
        <v>46031</v>
      </c>
      <c r="Q312" s="170">
        <f t="shared" si="3"/>
        <v>46059</v>
      </c>
      <c r="R312" s="181"/>
      <c r="S312" s="165"/>
      <c r="T312" s="12"/>
      <c r="U312" s="99"/>
      <c r="V312" s="172" t="str">
        <f t="shared" si="378"/>
        <v> </v>
      </c>
      <c r="W312" s="172">
        <f t="shared" si="5"/>
        <v>5</v>
      </c>
      <c r="X312" s="173">
        <f t="shared" si="6"/>
        <v>5</v>
      </c>
      <c r="Y312" s="172">
        <f t="shared" si="7"/>
        <v>28</v>
      </c>
      <c r="Z312" s="174">
        <f t="shared" si="8"/>
        <v>0.1666666667</v>
      </c>
      <c r="AA312" s="174">
        <f t="shared" si="9"/>
        <v>0.003703703704</v>
      </c>
      <c r="AB312" s="173" t="str">
        <f t="shared" si="10"/>
        <v>60,322916666666667G_302</v>
      </c>
      <c r="AC312" s="175" t="str">
        <f t="shared" si="11"/>
        <v> 5252GRD01G  7:45-11:45  BĐ: 9/1/2026 KT: 6/2/2026</v>
      </c>
      <c r="AD312" s="175">
        <f t="shared" ref="AD312:AE312" si="406">P312</f>
        <v>46031</v>
      </c>
      <c r="AE312" s="175">
        <f t="shared" si="406"/>
        <v>46059</v>
      </c>
      <c r="AF312" s="187"/>
      <c r="AG312" s="187"/>
    </row>
    <row r="313" ht="18.75" customHeight="1">
      <c r="A313" s="184"/>
      <c r="B313" s="184"/>
      <c r="C313" s="99" t="s">
        <v>1289</v>
      </c>
      <c r="D313" s="99" t="s">
        <v>1002</v>
      </c>
      <c r="E313" s="99">
        <v>2025.0</v>
      </c>
      <c r="F313" s="164" t="s">
        <v>1033</v>
      </c>
      <c r="G313" s="12"/>
      <c r="H313" s="99">
        <v>13.0</v>
      </c>
      <c r="I313" s="99"/>
      <c r="J313" s="99">
        <v>25.0</v>
      </c>
      <c r="K313" s="185" t="s">
        <v>1262</v>
      </c>
      <c r="L313" s="191">
        <v>0.3229166666666667</v>
      </c>
      <c r="M313" s="192">
        <v>0.4895833333333333</v>
      </c>
      <c r="N313" s="19"/>
      <c r="O313" s="164" t="s">
        <v>1261</v>
      </c>
      <c r="P313" s="169">
        <f t="shared" si="404"/>
        <v>46031</v>
      </c>
      <c r="Q313" s="170">
        <f t="shared" si="3"/>
        <v>46059</v>
      </c>
      <c r="R313" s="181"/>
      <c r="S313" s="12"/>
      <c r="T313" s="12"/>
      <c r="U313" s="99"/>
      <c r="V313" s="172" t="str">
        <f t="shared" si="378"/>
        <v> </v>
      </c>
      <c r="W313" s="172">
        <f t="shared" si="5"/>
        <v>5</v>
      </c>
      <c r="X313" s="173">
        <f t="shared" si="6"/>
        <v>5</v>
      </c>
      <c r="Y313" s="172">
        <f t="shared" si="7"/>
        <v>28</v>
      </c>
      <c r="Z313" s="174">
        <f t="shared" si="8"/>
        <v>0.1666666667</v>
      </c>
      <c r="AA313" s="174">
        <f t="shared" si="9"/>
        <v>0.003703703704</v>
      </c>
      <c r="AB313" s="173" t="str">
        <f t="shared" si="10"/>
        <v>60,322916666666667</v>
      </c>
      <c r="AC313" s="175" t="str">
        <f t="shared" si="11"/>
        <v> 6252GRD01G  7:45-11:45  BĐ: 9/1/2026 KT: 6/2/2026</v>
      </c>
      <c r="AD313" s="175">
        <f t="shared" ref="AD313:AE313" si="407">P313</f>
        <v>46031</v>
      </c>
      <c r="AE313" s="175">
        <f t="shared" si="407"/>
        <v>46059</v>
      </c>
      <c r="AF313" s="187"/>
      <c r="AG313" s="187"/>
    </row>
    <row r="314" ht="18.75" customHeight="1">
      <c r="A314" s="184"/>
      <c r="B314" s="184"/>
      <c r="C314" s="99" t="s">
        <v>1289</v>
      </c>
      <c r="D314" s="99" t="s">
        <v>1002</v>
      </c>
      <c r="E314" s="99">
        <v>2025.0</v>
      </c>
      <c r="F314" s="164" t="s">
        <v>1032</v>
      </c>
      <c r="G314" s="12"/>
      <c r="H314" s="99">
        <v>13.0</v>
      </c>
      <c r="I314" s="99"/>
      <c r="J314" s="99">
        <v>15.0</v>
      </c>
      <c r="K314" s="185" t="s">
        <v>1266</v>
      </c>
      <c r="L314" s="191">
        <v>0.3229166666666667</v>
      </c>
      <c r="M314" s="192">
        <v>0.4895833333333333</v>
      </c>
      <c r="N314" s="165" t="s">
        <v>1291</v>
      </c>
      <c r="O314" s="164" t="s">
        <v>1261</v>
      </c>
      <c r="P314" s="169">
        <f t="shared" ref="P314:P317" si="409">"23/02/2026"+(K314-2)</f>
        <v>46078</v>
      </c>
      <c r="Q314" s="170">
        <f t="shared" si="3"/>
        <v>46092</v>
      </c>
      <c r="R314" s="181"/>
      <c r="S314" s="165"/>
      <c r="T314" s="12"/>
      <c r="U314" s="99"/>
      <c r="V314" s="172" t="str">
        <f t="shared" si="378"/>
        <v> </v>
      </c>
      <c r="W314" s="172">
        <f t="shared" si="5"/>
        <v>5</v>
      </c>
      <c r="X314" s="173">
        <f t="shared" si="6"/>
        <v>3</v>
      </c>
      <c r="Y314" s="172">
        <f t="shared" si="7"/>
        <v>14</v>
      </c>
      <c r="Z314" s="174">
        <f t="shared" si="8"/>
        <v>0.1666666667</v>
      </c>
      <c r="AA314" s="174">
        <f t="shared" si="9"/>
        <v>0.003703703704</v>
      </c>
      <c r="AB314" s="173" t="str">
        <f t="shared" si="10"/>
        <v>40,322916666666667G_302</v>
      </c>
      <c r="AC314" s="175" t="str">
        <f t="shared" si="11"/>
        <v> 5252GRD01G  7:45-11:45  BĐ: 25/2/2026 KT: 11/3/2026</v>
      </c>
      <c r="AD314" s="175">
        <f t="shared" ref="AD314:AE314" si="408">P314</f>
        <v>46078</v>
      </c>
      <c r="AE314" s="175">
        <f t="shared" si="408"/>
        <v>46092</v>
      </c>
      <c r="AF314" s="187"/>
      <c r="AG314" s="187"/>
    </row>
    <row r="315" ht="18.75" customHeight="1">
      <c r="A315" s="184"/>
      <c r="B315" s="184"/>
      <c r="C315" s="99" t="s">
        <v>1289</v>
      </c>
      <c r="D315" s="99" t="s">
        <v>1002</v>
      </c>
      <c r="E315" s="99">
        <v>2025.0</v>
      </c>
      <c r="F315" s="164" t="s">
        <v>1033</v>
      </c>
      <c r="G315" s="12"/>
      <c r="H315" s="99">
        <v>13.0</v>
      </c>
      <c r="I315" s="99"/>
      <c r="J315" s="99">
        <v>15.0</v>
      </c>
      <c r="K315" s="185" t="s">
        <v>1266</v>
      </c>
      <c r="L315" s="191">
        <v>0.3229166666666667</v>
      </c>
      <c r="M315" s="192">
        <v>0.4895833333333333</v>
      </c>
      <c r="N315" s="19"/>
      <c r="O315" s="164" t="s">
        <v>1261</v>
      </c>
      <c r="P315" s="169">
        <f t="shared" si="409"/>
        <v>46078</v>
      </c>
      <c r="Q315" s="170">
        <f t="shared" si="3"/>
        <v>46092</v>
      </c>
      <c r="R315" s="181"/>
      <c r="S315" s="12"/>
      <c r="T315" s="12"/>
      <c r="U315" s="99"/>
      <c r="V315" s="172" t="str">
        <f t="shared" si="378"/>
        <v> </v>
      </c>
      <c r="W315" s="172">
        <f t="shared" si="5"/>
        <v>5</v>
      </c>
      <c r="X315" s="173">
        <f t="shared" si="6"/>
        <v>3</v>
      </c>
      <c r="Y315" s="172">
        <f t="shared" si="7"/>
        <v>14</v>
      </c>
      <c r="Z315" s="174">
        <f t="shared" si="8"/>
        <v>0.1666666667</v>
      </c>
      <c r="AA315" s="174">
        <f t="shared" si="9"/>
        <v>0.003703703704</v>
      </c>
      <c r="AB315" s="173" t="str">
        <f t="shared" si="10"/>
        <v>40,322916666666667</v>
      </c>
      <c r="AC315" s="175" t="str">
        <f t="shared" si="11"/>
        <v> 6252GRD01G  7:45-11:45  BĐ: 25/2/2026 KT: 11/3/2026</v>
      </c>
      <c r="AD315" s="175">
        <f t="shared" ref="AD315:AE315" si="410">P315</f>
        <v>46078</v>
      </c>
      <c r="AE315" s="175">
        <f t="shared" si="410"/>
        <v>46092</v>
      </c>
      <c r="AF315" s="187"/>
      <c r="AG315" s="187"/>
    </row>
    <row r="316" ht="18.75" customHeight="1">
      <c r="A316" s="184"/>
      <c r="B316" s="184"/>
      <c r="C316" s="99" t="s">
        <v>1289</v>
      </c>
      <c r="D316" s="99" t="s">
        <v>1002</v>
      </c>
      <c r="E316" s="99">
        <v>2025.0</v>
      </c>
      <c r="F316" s="164" t="s">
        <v>1032</v>
      </c>
      <c r="G316" s="12"/>
      <c r="H316" s="99">
        <v>13.0</v>
      </c>
      <c r="I316" s="99"/>
      <c r="J316" s="99">
        <v>10.0</v>
      </c>
      <c r="K316" s="185" t="s">
        <v>1262</v>
      </c>
      <c r="L316" s="191">
        <v>0.3229166666666667</v>
      </c>
      <c r="M316" s="192">
        <v>0.4895833333333333</v>
      </c>
      <c r="N316" s="165" t="s">
        <v>1291</v>
      </c>
      <c r="O316" s="164" t="s">
        <v>1261</v>
      </c>
      <c r="P316" s="169">
        <f t="shared" si="409"/>
        <v>46080</v>
      </c>
      <c r="Q316" s="170">
        <f t="shared" si="3"/>
        <v>46087</v>
      </c>
      <c r="R316" s="181"/>
      <c r="S316" s="165"/>
      <c r="T316" s="12"/>
      <c r="U316" s="99"/>
      <c r="V316" s="172" t="str">
        <f t="shared" si="378"/>
        <v> </v>
      </c>
      <c r="W316" s="172">
        <f t="shared" si="5"/>
        <v>5</v>
      </c>
      <c r="X316" s="173">
        <f t="shared" si="6"/>
        <v>2</v>
      </c>
      <c r="Y316" s="172">
        <f t="shared" si="7"/>
        <v>7</v>
      </c>
      <c r="Z316" s="174">
        <f t="shared" si="8"/>
        <v>0.1666666667</v>
      </c>
      <c r="AA316" s="174">
        <f t="shared" si="9"/>
        <v>0.003703703704</v>
      </c>
      <c r="AB316" s="173" t="str">
        <f t="shared" si="10"/>
        <v>60,322916666666667G_302</v>
      </c>
      <c r="AC316" s="175" t="str">
        <f t="shared" si="11"/>
        <v> 5252GRD01G  7:45-11:45  BĐ: 27/2/2026 KT: 6/3/2026</v>
      </c>
      <c r="AD316" s="175">
        <f t="shared" ref="AD316:AE316" si="411">P316</f>
        <v>46080</v>
      </c>
      <c r="AE316" s="175">
        <f t="shared" si="411"/>
        <v>46087</v>
      </c>
      <c r="AF316" s="187"/>
      <c r="AG316" s="187"/>
    </row>
    <row r="317" ht="18.75" customHeight="1">
      <c r="A317" s="184"/>
      <c r="B317" s="184"/>
      <c r="C317" s="99" t="s">
        <v>1289</v>
      </c>
      <c r="D317" s="99" t="s">
        <v>1002</v>
      </c>
      <c r="E317" s="99">
        <v>2025.0</v>
      </c>
      <c r="F317" s="164" t="s">
        <v>1033</v>
      </c>
      <c r="G317" s="12"/>
      <c r="H317" s="99">
        <v>13.0</v>
      </c>
      <c r="I317" s="99"/>
      <c r="J317" s="99">
        <v>10.0</v>
      </c>
      <c r="K317" s="185" t="s">
        <v>1262</v>
      </c>
      <c r="L317" s="191">
        <v>0.3229166666666667</v>
      </c>
      <c r="M317" s="192">
        <v>0.4895833333333333</v>
      </c>
      <c r="N317" s="19"/>
      <c r="O317" s="164" t="s">
        <v>1261</v>
      </c>
      <c r="P317" s="169">
        <f t="shared" si="409"/>
        <v>46080</v>
      </c>
      <c r="Q317" s="170">
        <f t="shared" si="3"/>
        <v>46087</v>
      </c>
      <c r="R317" s="181"/>
      <c r="S317" s="12"/>
      <c r="T317" s="19"/>
      <c r="U317" s="99"/>
      <c r="V317" s="172" t="str">
        <f t="shared" si="378"/>
        <v> </v>
      </c>
      <c r="W317" s="172">
        <f t="shared" si="5"/>
        <v>5</v>
      </c>
      <c r="X317" s="173">
        <f t="shared" si="6"/>
        <v>2</v>
      </c>
      <c r="Y317" s="172">
        <f t="shared" si="7"/>
        <v>7</v>
      </c>
      <c r="Z317" s="174">
        <f t="shared" si="8"/>
        <v>0.1666666667</v>
      </c>
      <c r="AA317" s="174">
        <f t="shared" si="9"/>
        <v>0.003703703704</v>
      </c>
      <c r="AB317" s="173" t="str">
        <f t="shared" si="10"/>
        <v>60,322916666666667</v>
      </c>
      <c r="AC317" s="175" t="str">
        <f t="shared" si="11"/>
        <v> 6252GRD01G  7:45-11:45  BĐ: 27/2/2026 KT: 6/3/2026</v>
      </c>
      <c r="AD317" s="175">
        <f t="shared" ref="AD317:AE317" si="412">P317</f>
        <v>46080</v>
      </c>
      <c r="AE317" s="175">
        <f t="shared" si="412"/>
        <v>46087</v>
      </c>
      <c r="AF317" s="187"/>
      <c r="AG317" s="187"/>
    </row>
    <row r="318" ht="18.75" customHeight="1">
      <c r="A318" s="184"/>
      <c r="B318" s="184"/>
      <c r="C318" s="99" t="s">
        <v>1289</v>
      </c>
      <c r="D318" s="99" t="s">
        <v>1002</v>
      </c>
      <c r="E318" s="99">
        <v>2025.0</v>
      </c>
      <c r="F318" s="164" t="s">
        <v>1032</v>
      </c>
      <c r="G318" s="165" t="s">
        <v>1031</v>
      </c>
      <c r="H318" s="99">
        <v>13.0</v>
      </c>
      <c r="I318" s="99"/>
      <c r="J318" s="99">
        <v>25.0</v>
      </c>
      <c r="K318" s="185" t="s">
        <v>1258</v>
      </c>
      <c r="L318" s="191">
        <v>0.3229166666666667</v>
      </c>
      <c r="M318" s="192">
        <v>0.4895833333333333</v>
      </c>
      <c r="N318" s="165" t="s">
        <v>1291</v>
      </c>
      <c r="O318" s="164" t="s">
        <v>1261</v>
      </c>
      <c r="P318" s="169">
        <f t="shared" ref="P318:P321" si="414">"05/01/2026"+(K318-2)</f>
        <v>46028</v>
      </c>
      <c r="Q318" s="170">
        <f t="shared" si="3"/>
        <v>46056</v>
      </c>
      <c r="R318" s="181"/>
      <c r="S318" s="165"/>
      <c r="T318" s="186"/>
      <c r="U318" s="99"/>
      <c r="V318" s="172" t="str">
        <f t="shared" si="378"/>
        <v> </v>
      </c>
      <c r="W318" s="172">
        <f t="shared" si="5"/>
        <v>5</v>
      </c>
      <c r="X318" s="173">
        <f t="shared" si="6"/>
        <v>5</v>
      </c>
      <c r="Y318" s="172">
        <f t="shared" si="7"/>
        <v>28</v>
      </c>
      <c r="Z318" s="174">
        <f t="shared" si="8"/>
        <v>0.1666666667</v>
      </c>
      <c r="AA318" s="174">
        <f t="shared" si="9"/>
        <v>0.003703703704</v>
      </c>
      <c r="AB318" s="173" t="str">
        <f t="shared" si="10"/>
        <v>30,322916666666667G_302</v>
      </c>
      <c r="AC318" s="175" t="str">
        <f t="shared" si="11"/>
        <v>Cơ sở tạo hình 5252GRD01G  7:45-11:45  BĐ: 6/1/2026 KT: 3/2/2026</v>
      </c>
      <c r="AD318" s="175">
        <f t="shared" ref="AD318:AE318" si="413">P318</f>
        <v>46028</v>
      </c>
      <c r="AE318" s="175">
        <f t="shared" si="413"/>
        <v>46056</v>
      </c>
      <c r="AF318" s="187"/>
      <c r="AG318" s="187"/>
    </row>
    <row r="319" ht="18.75" customHeight="1">
      <c r="A319" s="184"/>
      <c r="B319" s="184"/>
      <c r="C319" s="99" t="s">
        <v>1289</v>
      </c>
      <c r="D319" s="99" t="s">
        <v>1002</v>
      </c>
      <c r="E319" s="99">
        <v>2025.0</v>
      </c>
      <c r="F319" s="164" t="s">
        <v>1033</v>
      </c>
      <c r="G319" s="12"/>
      <c r="H319" s="99">
        <v>13.0</v>
      </c>
      <c r="I319" s="99"/>
      <c r="J319" s="99">
        <v>25.0</v>
      </c>
      <c r="K319" s="185" t="s">
        <v>1258</v>
      </c>
      <c r="L319" s="191">
        <v>0.3229166666666667</v>
      </c>
      <c r="M319" s="192">
        <v>0.4895833333333333</v>
      </c>
      <c r="N319" s="19"/>
      <c r="O319" s="164" t="s">
        <v>1261</v>
      </c>
      <c r="P319" s="169">
        <f t="shared" si="414"/>
        <v>46028</v>
      </c>
      <c r="Q319" s="170">
        <f t="shared" si="3"/>
        <v>46056</v>
      </c>
      <c r="R319" s="181"/>
      <c r="S319" s="12"/>
      <c r="T319" s="12"/>
      <c r="U319" s="99"/>
      <c r="V319" s="172" t="str">
        <f t="shared" si="378"/>
        <v> </v>
      </c>
      <c r="W319" s="172">
        <f t="shared" si="5"/>
        <v>5</v>
      </c>
      <c r="X319" s="173">
        <f t="shared" si="6"/>
        <v>5</v>
      </c>
      <c r="Y319" s="172">
        <f t="shared" si="7"/>
        <v>28</v>
      </c>
      <c r="Z319" s="174">
        <f t="shared" si="8"/>
        <v>0.1666666667</v>
      </c>
      <c r="AA319" s="174">
        <f t="shared" si="9"/>
        <v>0.003703703704</v>
      </c>
      <c r="AB319" s="173" t="str">
        <f t="shared" si="10"/>
        <v>30,322916666666667</v>
      </c>
      <c r="AC319" s="175" t="str">
        <f t="shared" si="11"/>
        <v> 6252GRD01G  7:45-11:45  BĐ: 6/1/2026 KT: 3/2/2026</v>
      </c>
      <c r="AD319" s="175">
        <f t="shared" ref="AD319:AE319" si="415">P319</f>
        <v>46028</v>
      </c>
      <c r="AE319" s="175">
        <f t="shared" si="415"/>
        <v>46056</v>
      </c>
      <c r="AF319" s="187"/>
      <c r="AG319" s="187"/>
    </row>
    <row r="320" ht="18.75" customHeight="1">
      <c r="A320" s="184"/>
      <c r="B320" s="184"/>
      <c r="C320" s="99" t="s">
        <v>1289</v>
      </c>
      <c r="D320" s="99" t="s">
        <v>1002</v>
      </c>
      <c r="E320" s="99">
        <v>2025.0</v>
      </c>
      <c r="F320" s="164" t="s">
        <v>1032</v>
      </c>
      <c r="G320" s="12"/>
      <c r="H320" s="99">
        <v>13.0</v>
      </c>
      <c r="I320" s="99"/>
      <c r="J320" s="99">
        <v>25.0</v>
      </c>
      <c r="K320" s="185" t="s">
        <v>1272</v>
      </c>
      <c r="L320" s="191">
        <v>0.3229166666666667</v>
      </c>
      <c r="M320" s="192">
        <v>0.4895833333333333</v>
      </c>
      <c r="N320" s="165" t="s">
        <v>1291</v>
      </c>
      <c r="O320" s="164" t="s">
        <v>1261</v>
      </c>
      <c r="P320" s="169">
        <f t="shared" si="414"/>
        <v>46030</v>
      </c>
      <c r="Q320" s="170">
        <f t="shared" si="3"/>
        <v>46058</v>
      </c>
      <c r="R320" s="181"/>
      <c r="S320" s="165"/>
      <c r="T320" s="12"/>
      <c r="U320" s="99"/>
      <c r="V320" s="172" t="str">
        <f t="shared" si="378"/>
        <v> </v>
      </c>
      <c r="W320" s="172">
        <f t="shared" si="5"/>
        <v>5</v>
      </c>
      <c r="X320" s="173">
        <f t="shared" si="6"/>
        <v>5</v>
      </c>
      <c r="Y320" s="172">
        <f t="shared" si="7"/>
        <v>28</v>
      </c>
      <c r="Z320" s="174">
        <f t="shared" si="8"/>
        <v>0.1666666667</v>
      </c>
      <c r="AA320" s="174">
        <f t="shared" si="9"/>
        <v>0.003703703704</v>
      </c>
      <c r="AB320" s="173" t="str">
        <f t="shared" si="10"/>
        <v>50,322916666666667G_302</v>
      </c>
      <c r="AC320" s="175" t="str">
        <f t="shared" si="11"/>
        <v> 5252GRD01G  7:45-11:45  BĐ: 8/1/2026 KT: 5/2/2026</v>
      </c>
      <c r="AD320" s="175">
        <f t="shared" ref="AD320:AE320" si="416">P320</f>
        <v>46030</v>
      </c>
      <c r="AE320" s="175">
        <f t="shared" si="416"/>
        <v>46058</v>
      </c>
      <c r="AF320" s="187"/>
      <c r="AG320" s="187"/>
    </row>
    <row r="321" ht="18.75" customHeight="1">
      <c r="A321" s="184"/>
      <c r="B321" s="184"/>
      <c r="C321" s="99" t="s">
        <v>1289</v>
      </c>
      <c r="D321" s="99" t="s">
        <v>1002</v>
      </c>
      <c r="E321" s="99">
        <v>2025.0</v>
      </c>
      <c r="F321" s="164" t="s">
        <v>1033</v>
      </c>
      <c r="G321" s="12"/>
      <c r="H321" s="99">
        <v>13.0</v>
      </c>
      <c r="I321" s="99"/>
      <c r="J321" s="99">
        <v>25.0</v>
      </c>
      <c r="K321" s="185" t="s">
        <v>1272</v>
      </c>
      <c r="L321" s="191">
        <v>0.3229166666666667</v>
      </c>
      <c r="M321" s="192">
        <v>0.4895833333333333</v>
      </c>
      <c r="N321" s="19"/>
      <c r="O321" s="164" t="s">
        <v>1261</v>
      </c>
      <c r="P321" s="169">
        <f t="shared" si="414"/>
        <v>46030</v>
      </c>
      <c r="Q321" s="170">
        <f t="shared" si="3"/>
        <v>46058</v>
      </c>
      <c r="R321" s="181"/>
      <c r="S321" s="12"/>
      <c r="T321" s="12"/>
      <c r="U321" s="99"/>
      <c r="V321" s="172" t="str">
        <f t="shared" si="378"/>
        <v> </v>
      </c>
      <c r="W321" s="172">
        <f t="shared" si="5"/>
        <v>5</v>
      </c>
      <c r="X321" s="173">
        <f t="shared" si="6"/>
        <v>5</v>
      </c>
      <c r="Y321" s="172">
        <f t="shared" si="7"/>
        <v>28</v>
      </c>
      <c r="Z321" s="174">
        <f t="shared" si="8"/>
        <v>0.1666666667</v>
      </c>
      <c r="AA321" s="174">
        <f t="shared" si="9"/>
        <v>0.003703703704</v>
      </c>
      <c r="AB321" s="173" t="str">
        <f t="shared" si="10"/>
        <v>50,322916666666667</v>
      </c>
      <c r="AC321" s="175" t="str">
        <f t="shared" si="11"/>
        <v> 6252GRD01G  7:45-11:45  BĐ: 8/1/2026 KT: 5/2/2026</v>
      </c>
      <c r="AD321" s="175">
        <f t="shared" ref="AD321:AE321" si="417">P321</f>
        <v>46030</v>
      </c>
      <c r="AE321" s="175">
        <f t="shared" si="417"/>
        <v>46058</v>
      </c>
      <c r="AF321" s="187"/>
      <c r="AG321" s="187"/>
    </row>
    <row r="322" ht="18.75" customHeight="1">
      <c r="A322" s="184"/>
      <c r="B322" s="184"/>
      <c r="C322" s="99" t="s">
        <v>1289</v>
      </c>
      <c r="D322" s="99" t="s">
        <v>1002</v>
      </c>
      <c r="E322" s="99">
        <v>2025.0</v>
      </c>
      <c r="F322" s="164" t="s">
        <v>1032</v>
      </c>
      <c r="G322" s="12"/>
      <c r="H322" s="99">
        <v>13.0</v>
      </c>
      <c r="I322" s="99"/>
      <c r="J322" s="99">
        <v>15.0</v>
      </c>
      <c r="K322" s="185" t="s">
        <v>1258</v>
      </c>
      <c r="L322" s="191">
        <v>0.3229166666666667</v>
      </c>
      <c r="M322" s="192">
        <v>0.4895833333333333</v>
      </c>
      <c r="N322" s="165" t="s">
        <v>1291</v>
      </c>
      <c r="O322" s="164" t="s">
        <v>1261</v>
      </c>
      <c r="P322" s="169">
        <f t="shared" ref="P322:P325" si="419">"23/02/2026"+(K322-2)</f>
        <v>46077</v>
      </c>
      <c r="Q322" s="170">
        <f t="shared" si="3"/>
        <v>46091</v>
      </c>
      <c r="R322" s="181"/>
      <c r="S322" s="165"/>
      <c r="T322" s="12"/>
      <c r="U322" s="99"/>
      <c r="V322" s="172" t="str">
        <f t="shared" si="378"/>
        <v> </v>
      </c>
      <c r="W322" s="172">
        <f t="shared" si="5"/>
        <v>5</v>
      </c>
      <c r="X322" s="173">
        <f t="shared" si="6"/>
        <v>3</v>
      </c>
      <c r="Y322" s="172">
        <f t="shared" si="7"/>
        <v>14</v>
      </c>
      <c r="Z322" s="174">
        <f t="shared" si="8"/>
        <v>0.1666666667</v>
      </c>
      <c r="AA322" s="174">
        <f t="shared" si="9"/>
        <v>0.003703703704</v>
      </c>
      <c r="AB322" s="173" t="str">
        <f t="shared" si="10"/>
        <v>30,322916666666667G_302</v>
      </c>
      <c r="AC322" s="175" t="str">
        <f t="shared" si="11"/>
        <v> 5252GRD01G  7:45-11:45  BĐ: 24/2/2026 KT: 10/3/2026</v>
      </c>
      <c r="AD322" s="175">
        <f t="shared" ref="AD322:AE322" si="418">P322</f>
        <v>46077</v>
      </c>
      <c r="AE322" s="175">
        <f t="shared" si="418"/>
        <v>46091</v>
      </c>
      <c r="AF322" s="187"/>
      <c r="AG322" s="187"/>
    </row>
    <row r="323" ht="18.75" customHeight="1">
      <c r="A323" s="184"/>
      <c r="B323" s="184"/>
      <c r="C323" s="99" t="s">
        <v>1289</v>
      </c>
      <c r="D323" s="99" t="s">
        <v>1002</v>
      </c>
      <c r="E323" s="99">
        <v>2025.0</v>
      </c>
      <c r="F323" s="164" t="s">
        <v>1033</v>
      </c>
      <c r="G323" s="12"/>
      <c r="H323" s="99">
        <v>13.0</v>
      </c>
      <c r="I323" s="99"/>
      <c r="J323" s="99">
        <v>15.0</v>
      </c>
      <c r="K323" s="185" t="s">
        <v>1258</v>
      </c>
      <c r="L323" s="191">
        <v>0.3229166666666667</v>
      </c>
      <c r="M323" s="192">
        <v>0.4895833333333333</v>
      </c>
      <c r="N323" s="19"/>
      <c r="O323" s="164" t="s">
        <v>1261</v>
      </c>
      <c r="P323" s="169">
        <f t="shared" si="419"/>
        <v>46077</v>
      </c>
      <c r="Q323" s="170">
        <f t="shared" si="3"/>
        <v>46091</v>
      </c>
      <c r="R323" s="181"/>
      <c r="S323" s="12"/>
      <c r="T323" s="12"/>
      <c r="U323" s="99"/>
      <c r="V323" s="172" t="str">
        <f t="shared" si="378"/>
        <v> </v>
      </c>
      <c r="W323" s="172">
        <f t="shared" si="5"/>
        <v>5</v>
      </c>
      <c r="X323" s="173">
        <f t="shared" si="6"/>
        <v>3</v>
      </c>
      <c r="Y323" s="172">
        <f t="shared" si="7"/>
        <v>14</v>
      </c>
      <c r="Z323" s="174">
        <f t="shared" si="8"/>
        <v>0.1666666667</v>
      </c>
      <c r="AA323" s="174">
        <f t="shared" si="9"/>
        <v>0.003703703704</v>
      </c>
      <c r="AB323" s="173" t="str">
        <f t="shared" si="10"/>
        <v>30,322916666666667</v>
      </c>
      <c r="AC323" s="175" t="str">
        <f t="shared" si="11"/>
        <v> 6252GRD01G  7:45-11:45  BĐ: 24/2/2026 KT: 10/3/2026</v>
      </c>
      <c r="AD323" s="175">
        <f t="shared" ref="AD323:AE323" si="420">P323</f>
        <v>46077</v>
      </c>
      <c r="AE323" s="175">
        <f t="shared" si="420"/>
        <v>46091</v>
      </c>
      <c r="AF323" s="187"/>
      <c r="AG323" s="187"/>
    </row>
    <row r="324" ht="18.75" customHeight="1">
      <c r="A324" s="184"/>
      <c r="B324" s="184"/>
      <c r="C324" s="99" t="s">
        <v>1289</v>
      </c>
      <c r="D324" s="99" t="s">
        <v>1002</v>
      </c>
      <c r="E324" s="99">
        <v>2025.0</v>
      </c>
      <c r="F324" s="164" t="s">
        <v>1032</v>
      </c>
      <c r="G324" s="12"/>
      <c r="H324" s="99">
        <v>13.0</v>
      </c>
      <c r="I324" s="99"/>
      <c r="J324" s="99">
        <v>10.0</v>
      </c>
      <c r="K324" s="185" t="s">
        <v>1272</v>
      </c>
      <c r="L324" s="191">
        <v>0.3229166666666667</v>
      </c>
      <c r="M324" s="192">
        <v>0.4895833333333333</v>
      </c>
      <c r="N324" s="165" t="s">
        <v>1291</v>
      </c>
      <c r="O324" s="164" t="s">
        <v>1261</v>
      </c>
      <c r="P324" s="169">
        <f t="shared" si="419"/>
        <v>46079</v>
      </c>
      <c r="Q324" s="170">
        <f t="shared" si="3"/>
        <v>46086</v>
      </c>
      <c r="R324" s="181"/>
      <c r="S324" s="165"/>
      <c r="T324" s="12"/>
      <c r="U324" s="99"/>
      <c r="V324" s="172" t="str">
        <f t="shared" si="378"/>
        <v> </v>
      </c>
      <c r="W324" s="172">
        <f t="shared" si="5"/>
        <v>5</v>
      </c>
      <c r="X324" s="173">
        <f t="shared" si="6"/>
        <v>2</v>
      </c>
      <c r="Y324" s="172">
        <f t="shared" si="7"/>
        <v>7</v>
      </c>
      <c r="Z324" s="174">
        <f t="shared" si="8"/>
        <v>0.1666666667</v>
      </c>
      <c r="AA324" s="174">
        <f t="shared" si="9"/>
        <v>0.003703703704</v>
      </c>
      <c r="AB324" s="173" t="str">
        <f t="shared" si="10"/>
        <v>50,322916666666667G_302</v>
      </c>
      <c r="AC324" s="175" t="str">
        <f t="shared" si="11"/>
        <v> 5252GRD01G  7:45-11:45  BĐ: 26/2/2026 KT: 5/3/2026</v>
      </c>
      <c r="AD324" s="175">
        <f t="shared" ref="AD324:AE324" si="421">P324</f>
        <v>46079</v>
      </c>
      <c r="AE324" s="175">
        <f t="shared" si="421"/>
        <v>46086</v>
      </c>
      <c r="AF324" s="187"/>
      <c r="AG324" s="187"/>
    </row>
    <row r="325" ht="18.75" customHeight="1">
      <c r="A325" s="184"/>
      <c r="B325" s="184"/>
      <c r="C325" s="99" t="s">
        <v>1289</v>
      </c>
      <c r="D325" s="99" t="s">
        <v>1002</v>
      </c>
      <c r="E325" s="99">
        <v>2025.0</v>
      </c>
      <c r="F325" s="164" t="s">
        <v>1033</v>
      </c>
      <c r="G325" s="12"/>
      <c r="H325" s="99">
        <v>13.0</v>
      </c>
      <c r="I325" s="99"/>
      <c r="J325" s="99">
        <v>10.0</v>
      </c>
      <c r="K325" s="185" t="s">
        <v>1272</v>
      </c>
      <c r="L325" s="191">
        <v>0.3229166666666667</v>
      </c>
      <c r="M325" s="192">
        <v>0.4895833333333333</v>
      </c>
      <c r="N325" s="19"/>
      <c r="O325" s="164" t="s">
        <v>1261</v>
      </c>
      <c r="P325" s="169">
        <f t="shared" si="419"/>
        <v>46079</v>
      </c>
      <c r="Q325" s="170">
        <f t="shared" si="3"/>
        <v>46086</v>
      </c>
      <c r="R325" s="181"/>
      <c r="S325" s="12"/>
      <c r="T325" s="19"/>
      <c r="U325" s="99"/>
      <c r="V325" s="172" t="str">
        <f t="shared" si="378"/>
        <v> </v>
      </c>
      <c r="W325" s="172">
        <f t="shared" si="5"/>
        <v>5</v>
      </c>
      <c r="X325" s="173">
        <f t="shared" si="6"/>
        <v>2</v>
      </c>
      <c r="Y325" s="172">
        <f t="shared" si="7"/>
        <v>7</v>
      </c>
      <c r="Z325" s="174">
        <f t="shared" si="8"/>
        <v>0.1666666667</v>
      </c>
      <c r="AA325" s="174">
        <f t="shared" si="9"/>
        <v>0.003703703704</v>
      </c>
      <c r="AB325" s="173" t="str">
        <f t="shared" si="10"/>
        <v>50,322916666666667</v>
      </c>
      <c r="AC325" s="175" t="str">
        <f t="shared" si="11"/>
        <v> 6252GRD01G  7:45-11:45  BĐ: 26/2/2026 KT: 5/3/2026</v>
      </c>
      <c r="AD325" s="175">
        <f t="shared" ref="AD325:AE325" si="422">P325</f>
        <v>46079</v>
      </c>
      <c r="AE325" s="175">
        <f t="shared" si="422"/>
        <v>46086</v>
      </c>
      <c r="AF325" s="187"/>
      <c r="AG325" s="187"/>
    </row>
    <row r="326" ht="18.75" customHeight="1">
      <c r="A326" s="184"/>
      <c r="B326" s="184"/>
      <c r="C326" s="99" t="s">
        <v>1289</v>
      </c>
      <c r="D326" s="99" t="s">
        <v>1002</v>
      </c>
      <c r="E326" s="99">
        <v>2025.0</v>
      </c>
      <c r="F326" s="164" t="s">
        <v>1033</v>
      </c>
      <c r="G326" s="165" t="s">
        <v>1037</v>
      </c>
      <c r="H326" s="99">
        <v>13.0</v>
      </c>
      <c r="I326" s="99"/>
      <c r="J326" s="99">
        <v>25.0</v>
      </c>
      <c r="K326" s="185" t="s">
        <v>1267</v>
      </c>
      <c r="L326" s="191">
        <v>0.3229166666666667</v>
      </c>
      <c r="M326" s="192">
        <v>0.4895833333333333</v>
      </c>
      <c r="N326" s="165" t="s">
        <v>1277</v>
      </c>
      <c r="O326" s="164" t="s">
        <v>1252</v>
      </c>
      <c r="P326" s="169">
        <f t="shared" ref="P326:P329" si="424">"05/01/2026"+(K326-2)</f>
        <v>46032</v>
      </c>
      <c r="Q326" s="170">
        <f t="shared" si="3"/>
        <v>46060</v>
      </c>
      <c r="R326" s="181"/>
      <c r="S326" s="165"/>
      <c r="T326" s="186"/>
      <c r="U326" s="99"/>
      <c r="V326" s="172" t="str">
        <f t="shared" si="378"/>
        <v> </v>
      </c>
      <c r="W326" s="172">
        <f t="shared" si="5"/>
        <v>5</v>
      </c>
      <c r="X326" s="173">
        <f t="shared" si="6"/>
        <v>5</v>
      </c>
      <c r="Y326" s="172">
        <f t="shared" si="7"/>
        <v>28</v>
      </c>
      <c r="Z326" s="174">
        <f t="shared" si="8"/>
        <v>0.1666666667</v>
      </c>
      <c r="AA326" s="174">
        <f t="shared" si="9"/>
        <v>0.003703703704</v>
      </c>
      <c r="AB326" s="173" t="str">
        <f t="shared" si="10"/>
        <v>70,322916666666667LAB 501</v>
      </c>
      <c r="AC326" s="175" t="str">
        <f t="shared" si="11"/>
        <v>Công cụ thiết kế Adobe 6252GRD01G  7:45-11:45  BĐ: 10/1/2026 KT: 7/2/2026</v>
      </c>
      <c r="AD326" s="175">
        <f t="shared" ref="AD326:AE326" si="423">P326</f>
        <v>46032</v>
      </c>
      <c r="AE326" s="175">
        <f t="shared" si="423"/>
        <v>46060</v>
      </c>
      <c r="AF326" s="187"/>
      <c r="AG326" s="187"/>
    </row>
    <row r="327" ht="18.75" customHeight="1">
      <c r="A327" s="184"/>
      <c r="B327" s="184"/>
      <c r="C327" s="99" t="s">
        <v>1289</v>
      </c>
      <c r="D327" s="99" t="s">
        <v>1002</v>
      </c>
      <c r="E327" s="99">
        <v>2025.0</v>
      </c>
      <c r="F327" s="164" t="s">
        <v>1038</v>
      </c>
      <c r="G327" s="12"/>
      <c r="H327" s="99">
        <v>22.0</v>
      </c>
      <c r="I327" s="99"/>
      <c r="J327" s="99">
        <v>25.0</v>
      </c>
      <c r="K327" s="185" t="s">
        <v>1267</v>
      </c>
      <c r="L327" s="191">
        <v>0.3229166666666667</v>
      </c>
      <c r="M327" s="192">
        <v>0.4895833333333333</v>
      </c>
      <c r="N327" s="19"/>
      <c r="O327" s="164" t="s">
        <v>1252</v>
      </c>
      <c r="P327" s="169">
        <f t="shared" si="424"/>
        <v>46032</v>
      </c>
      <c r="Q327" s="170">
        <f t="shared" si="3"/>
        <v>46060</v>
      </c>
      <c r="R327" s="181"/>
      <c r="S327" s="12"/>
      <c r="T327" s="12"/>
      <c r="U327" s="99"/>
      <c r="V327" s="172" t="str">
        <f t="shared" si="378"/>
        <v> </v>
      </c>
      <c r="W327" s="172">
        <f t="shared" si="5"/>
        <v>5</v>
      </c>
      <c r="X327" s="173">
        <f t="shared" si="6"/>
        <v>5</v>
      </c>
      <c r="Y327" s="172">
        <f t="shared" si="7"/>
        <v>28</v>
      </c>
      <c r="Z327" s="174">
        <f t="shared" si="8"/>
        <v>0.1666666667</v>
      </c>
      <c r="AA327" s="174">
        <f t="shared" si="9"/>
        <v>0.003703703704</v>
      </c>
      <c r="AB327" s="173" t="str">
        <f t="shared" si="10"/>
        <v>70,322916666666667</v>
      </c>
      <c r="AC327" s="175" t="str">
        <f t="shared" si="11"/>
        <v> 6252GRD01  7:45-11:45  BĐ: 10/1/2026 KT: 7/2/2026</v>
      </c>
      <c r="AD327" s="175">
        <f t="shared" ref="AD327:AE327" si="425">P327</f>
        <v>46032</v>
      </c>
      <c r="AE327" s="175">
        <f t="shared" si="425"/>
        <v>46060</v>
      </c>
      <c r="AF327" s="187"/>
      <c r="AG327" s="187"/>
    </row>
    <row r="328" ht="18.75" customHeight="1">
      <c r="A328" s="184"/>
      <c r="B328" s="184"/>
      <c r="C328" s="99" t="s">
        <v>1289</v>
      </c>
      <c r="D328" s="99" t="s">
        <v>1002</v>
      </c>
      <c r="E328" s="99">
        <v>2025.0</v>
      </c>
      <c r="F328" s="164" t="s">
        <v>1033</v>
      </c>
      <c r="G328" s="12"/>
      <c r="H328" s="99">
        <v>13.0</v>
      </c>
      <c r="I328" s="99"/>
      <c r="J328" s="99">
        <v>25.0</v>
      </c>
      <c r="K328" s="185" t="s">
        <v>1267</v>
      </c>
      <c r="L328" s="191">
        <v>0.5416666666666666</v>
      </c>
      <c r="M328" s="192">
        <v>0.7083333333333334</v>
      </c>
      <c r="N328" s="165" t="s">
        <v>1277</v>
      </c>
      <c r="O328" s="164" t="s">
        <v>1252</v>
      </c>
      <c r="P328" s="169">
        <f t="shared" si="424"/>
        <v>46032</v>
      </c>
      <c r="Q328" s="170">
        <f t="shared" si="3"/>
        <v>46060</v>
      </c>
      <c r="R328" s="181"/>
      <c r="S328" s="165"/>
      <c r="T328" s="12"/>
      <c r="U328" s="99"/>
      <c r="V328" s="172" t="str">
        <f t="shared" si="378"/>
        <v> </v>
      </c>
      <c r="W328" s="172">
        <f t="shared" si="5"/>
        <v>5</v>
      </c>
      <c r="X328" s="173">
        <f t="shared" si="6"/>
        <v>5</v>
      </c>
      <c r="Y328" s="172">
        <f t="shared" si="7"/>
        <v>28</v>
      </c>
      <c r="Z328" s="174">
        <f t="shared" si="8"/>
        <v>0.1666666667</v>
      </c>
      <c r="AA328" s="174">
        <f t="shared" si="9"/>
        <v>0.003703703704</v>
      </c>
      <c r="AB328" s="173" t="str">
        <f t="shared" si="10"/>
        <v>70,541666666666667LAB 501</v>
      </c>
      <c r="AC328" s="175" t="str">
        <f t="shared" si="11"/>
        <v> 6252GRD01G  13:00-17:00  BĐ: 10/1/2026 KT: 7/2/2026</v>
      </c>
      <c r="AD328" s="175">
        <f t="shared" ref="AD328:AE328" si="426">P328</f>
        <v>46032</v>
      </c>
      <c r="AE328" s="175">
        <f t="shared" si="426"/>
        <v>46060</v>
      </c>
      <c r="AF328" s="187"/>
      <c r="AG328" s="187"/>
    </row>
    <row r="329" ht="18.75" customHeight="1">
      <c r="A329" s="184"/>
      <c r="B329" s="184"/>
      <c r="C329" s="99" t="s">
        <v>1289</v>
      </c>
      <c r="D329" s="99" t="s">
        <v>1002</v>
      </c>
      <c r="E329" s="99">
        <v>2025.0</v>
      </c>
      <c r="F329" s="164" t="s">
        <v>1038</v>
      </c>
      <c r="G329" s="12"/>
      <c r="H329" s="99">
        <v>22.0</v>
      </c>
      <c r="I329" s="99"/>
      <c r="J329" s="99">
        <v>25.0</v>
      </c>
      <c r="K329" s="185" t="s">
        <v>1267</v>
      </c>
      <c r="L329" s="191">
        <v>0.5416666666666666</v>
      </c>
      <c r="M329" s="192">
        <v>0.7083333333333334</v>
      </c>
      <c r="N329" s="19"/>
      <c r="O329" s="164" t="s">
        <v>1252</v>
      </c>
      <c r="P329" s="169">
        <f t="shared" si="424"/>
        <v>46032</v>
      </c>
      <c r="Q329" s="170">
        <f t="shared" si="3"/>
        <v>46060</v>
      </c>
      <c r="R329" s="181"/>
      <c r="S329" s="12"/>
      <c r="T329" s="12"/>
      <c r="U329" s="99"/>
      <c r="V329" s="172" t="str">
        <f t="shared" si="378"/>
        <v> </v>
      </c>
      <c r="W329" s="172">
        <f t="shared" si="5"/>
        <v>5</v>
      </c>
      <c r="X329" s="173">
        <f t="shared" si="6"/>
        <v>5</v>
      </c>
      <c r="Y329" s="172">
        <f t="shared" si="7"/>
        <v>28</v>
      </c>
      <c r="Z329" s="174">
        <f t="shared" si="8"/>
        <v>0.1666666667</v>
      </c>
      <c r="AA329" s="174">
        <f t="shared" si="9"/>
        <v>0.003703703704</v>
      </c>
      <c r="AB329" s="173" t="str">
        <f t="shared" si="10"/>
        <v>70,541666666666667</v>
      </c>
      <c r="AC329" s="175" t="str">
        <f t="shared" si="11"/>
        <v> 6252GRD01  13:00-17:00  BĐ: 10/1/2026 KT: 7/2/2026</v>
      </c>
      <c r="AD329" s="175">
        <f t="shared" ref="AD329:AE329" si="427">P329</f>
        <v>46032</v>
      </c>
      <c r="AE329" s="175">
        <f t="shared" si="427"/>
        <v>46060</v>
      </c>
      <c r="AF329" s="187"/>
      <c r="AG329" s="187"/>
    </row>
    <row r="330" ht="18.75" customHeight="1">
      <c r="A330" s="184"/>
      <c r="B330" s="184"/>
      <c r="C330" s="99" t="s">
        <v>1289</v>
      </c>
      <c r="D330" s="99" t="s">
        <v>1002</v>
      </c>
      <c r="E330" s="99">
        <v>2025.0</v>
      </c>
      <c r="F330" s="164" t="s">
        <v>1033</v>
      </c>
      <c r="G330" s="12"/>
      <c r="H330" s="99">
        <v>13.0</v>
      </c>
      <c r="I330" s="99"/>
      <c r="J330" s="99">
        <v>15.0</v>
      </c>
      <c r="K330" s="185" t="s">
        <v>1267</v>
      </c>
      <c r="L330" s="191">
        <v>0.3229166666666667</v>
      </c>
      <c r="M330" s="192">
        <v>0.4895833333333333</v>
      </c>
      <c r="N330" s="165" t="s">
        <v>1277</v>
      </c>
      <c r="O330" s="164" t="s">
        <v>1252</v>
      </c>
      <c r="P330" s="169">
        <f t="shared" ref="P330:P333" si="429">"23/02/2026"+(K330-2)</f>
        <v>46081</v>
      </c>
      <c r="Q330" s="170">
        <f t="shared" si="3"/>
        <v>46095</v>
      </c>
      <c r="R330" s="181"/>
      <c r="S330" s="165"/>
      <c r="T330" s="12"/>
      <c r="U330" s="99"/>
      <c r="V330" s="172" t="str">
        <f t="shared" si="378"/>
        <v> </v>
      </c>
      <c r="W330" s="172">
        <f t="shared" si="5"/>
        <v>5</v>
      </c>
      <c r="X330" s="173">
        <f t="shared" si="6"/>
        <v>3</v>
      </c>
      <c r="Y330" s="172">
        <f t="shared" si="7"/>
        <v>14</v>
      </c>
      <c r="Z330" s="174">
        <f t="shared" si="8"/>
        <v>0.1666666667</v>
      </c>
      <c r="AA330" s="174">
        <f t="shared" si="9"/>
        <v>0.003703703704</v>
      </c>
      <c r="AB330" s="173" t="str">
        <f t="shared" si="10"/>
        <v>70,322916666666667LAB 501</v>
      </c>
      <c r="AC330" s="175" t="str">
        <f t="shared" si="11"/>
        <v> 6252GRD01G  7:45-11:45  BĐ: 28/2/2026 KT: 14/3/2026</v>
      </c>
      <c r="AD330" s="175">
        <f t="shared" ref="AD330:AE330" si="428">P330</f>
        <v>46081</v>
      </c>
      <c r="AE330" s="175">
        <f t="shared" si="428"/>
        <v>46095</v>
      </c>
      <c r="AF330" s="187"/>
      <c r="AG330" s="187"/>
    </row>
    <row r="331" ht="18.75" customHeight="1">
      <c r="A331" s="184"/>
      <c r="B331" s="184"/>
      <c r="C331" s="99" t="s">
        <v>1289</v>
      </c>
      <c r="D331" s="99" t="s">
        <v>1002</v>
      </c>
      <c r="E331" s="99">
        <v>2025.0</v>
      </c>
      <c r="F331" s="164" t="s">
        <v>1038</v>
      </c>
      <c r="G331" s="12"/>
      <c r="H331" s="99">
        <v>22.0</v>
      </c>
      <c r="I331" s="99"/>
      <c r="J331" s="99">
        <v>15.0</v>
      </c>
      <c r="K331" s="185" t="s">
        <v>1267</v>
      </c>
      <c r="L331" s="191">
        <v>0.3229166666666667</v>
      </c>
      <c r="M331" s="192">
        <v>0.4895833333333333</v>
      </c>
      <c r="N331" s="19"/>
      <c r="O331" s="164" t="s">
        <v>1252</v>
      </c>
      <c r="P331" s="169">
        <f t="shared" si="429"/>
        <v>46081</v>
      </c>
      <c r="Q331" s="170">
        <f t="shared" si="3"/>
        <v>46095</v>
      </c>
      <c r="R331" s="181"/>
      <c r="S331" s="12"/>
      <c r="T331" s="12"/>
      <c r="U331" s="99"/>
      <c r="V331" s="172" t="str">
        <f t="shared" si="378"/>
        <v> </v>
      </c>
      <c r="W331" s="172">
        <f t="shared" si="5"/>
        <v>5</v>
      </c>
      <c r="X331" s="173">
        <f t="shared" si="6"/>
        <v>3</v>
      </c>
      <c r="Y331" s="172">
        <f t="shared" si="7"/>
        <v>14</v>
      </c>
      <c r="Z331" s="174">
        <f t="shared" si="8"/>
        <v>0.1666666667</v>
      </c>
      <c r="AA331" s="174">
        <f t="shared" si="9"/>
        <v>0.003703703704</v>
      </c>
      <c r="AB331" s="173" t="str">
        <f t="shared" si="10"/>
        <v>70,322916666666667</v>
      </c>
      <c r="AC331" s="175" t="str">
        <f t="shared" si="11"/>
        <v> 6252GRD01  7:45-11:45  BĐ: 28/2/2026 KT: 14/3/2026</v>
      </c>
      <c r="AD331" s="175">
        <f t="shared" ref="AD331:AE331" si="430">P331</f>
        <v>46081</v>
      </c>
      <c r="AE331" s="175">
        <f t="shared" si="430"/>
        <v>46095</v>
      </c>
      <c r="AF331" s="187"/>
      <c r="AG331" s="187"/>
    </row>
    <row r="332" ht="18.75" customHeight="1">
      <c r="A332" s="184"/>
      <c r="B332" s="184"/>
      <c r="C332" s="99" t="s">
        <v>1289</v>
      </c>
      <c r="D332" s="99" t="s">
        <v>1002</v>
      </c>
      <c r="E332" s="99">
        <v>2025.0</v>
      </c>
      <c r="F332" s="164" t="s">
        <v>1033</v>
      </c>
      <c r="G332" s="12"/>
      <c r="H332" s="99">
        <v>13.0</v>
      </c>
      <c r="I332" s="99"/>
      <c r="J332" s="99">
        <v>10.0</v>
      </c>
      <c r="K332" s="185" t="s">
        <v>1267</v>
      </c>
      <c r="L332" s="191">
        <v>0.5416666666666666</v>
      </c>
      <c r="M332" s="192">
        <v>0.7083333333333334</v>
      </c>
      <c r="N332" s="165" t="s">
        <v>1277</v>
      </c>
      <c r="O332" s="164" t="s">
        <v>1252</v>
      </c>
      <c r="P332" s="169">
        <f t="shared" si="429"/>
        <v>46081</v>
      </c>
      <c r="Q332" s="170">
        <f t="shared" si="3"/>
        <v>46088</v>
      </c>
      <c r="R332" s="181"/>
      <c r="S332" s="165"/>
      <c r="T332" s="12"/>
      <c r="U332" s="99"/>
      <c r="V332" s="172" t="str">
        <f t="shared" si="378"/>
        <v> </v>
      </c>
      <c r="W332" s="172">
        <f t="shared" si="5"/>
        <v>5</v>
      </c>
      <c r="X332" s="173">
        <f t="shared" si="6"/>
        <v>2</v>
      </c>
      <c r="Y332" s="172">
        <f t="shared" si="7"/>
        <v>7</v>
      </c>
      <c r="Z332" s="174">
        <f t="shared" si="8"/>
        <v>0.1666666667</v>
      </c>
      <c r="AA332" s="174">
        <f t="shared" si="9"/>
        <v>0.003703703704</v>
      </c>
      <c r="AB332" s="173" t="str">
        <f t="shared" si="10"/>
        <v>70,541666666666667LAB 501</v>
      </c>
      <c r="AC332" s="175" t="str">
        <f t="shared" si="11"/>
        <v> 6252GRD01G  13:00-17:00  BĐ: 28/2/2026 KT: 7/3/2026</v>
      </c>
      <c r="AD332" s="175">
        <f t="shared" ref="AD332:AE332" si="431">P332</f>
        <v>46081</v>
      </c>
      <c r="AE332" s="175">
        <f t="shared" si="431"/>
        <v>46088</v>
      </c>
      <c r="AF332" s="187"/>
      <c r="AG332" s="187"/>
    </row>
    <row r="333" ht="18.75" customHeight="1">
      <c r="A333" s="184"/>
      <c r="B333" s="184"/>
      <c r="C333" s="99" t="s">
        <v>1289</v>
      </c>
      <c r="D333" s="99" t="s">
        <v>1002</v>
      </c>
      <c r="E333" s="99">
        <v>2025.0</v>
      </c>
      <c r="F333" s="164" t="s">
        <v>1038</v>
      </c>
      <c r="G333" s="12"/>
      <c r="H333" s="99">
        <v>22.0</v>
      </c>
      <c r="I333" s="99"/>
      <c r="J333" s="99">
        <v>10.0</v>
      </c>
      <c r="K333" s="185" t="s">
        <v>1267</v>
      </c>
      <c r="L333" s="191">
        <v>0.5416666666666666</v>
      </c>
      <c r="M333" s="192">
        <v>0.7083333333333334</v>
      </c>
      <c r="N333" s="19"/>
      <c r="O333" s="164" t="s">
        <v>1252</v>
      </c>
      <c r="P333" s="169">
        <f t="shared" si="429"/>
        <v>46081</v>
      </c>
      <c r="Q333" s="170">
        <f t="shared" si="3"/>
        <v>46088</v>
      </c>
      <c r="R333" s="181"/>
      <c r="S333" s="12"/>
      <c r="T333" s="19"/>
      <c r="U333" s="99"/>
      <c r="V333" s="172" t="str">
        <f t="shared" si="378"/>
        <v> </v>
      </c>
      <c r="W333" s="172">
        <f t="shared" si="5"/>
        <v>5</v>
      </c>
      <c r="X333" s="173">
        <f t="shared" si="6"/>
        <v>2</v>
      </c>
      <c r="Y333" s="172">
        <f t="shared" si="7"/>
        <v>7</v>
      </c>
      <c r="Z333" s="174">
        <f t="shared" si="8"/>
        <v>0.1666666667</v>
      </c>
      <c r="AA333" s="174">
        <f t="shared" si="9"/>
        <v>0.003703703704</v>
      </c>
      <c r="AB333" s="173" t="str">
        <f t="shared" si="10"/>
        <v>70,541666666666667</v>
      </c>
      <c r="AC333" s="175" t="str">
        <f t="shared" si="11"/>
        <v> 6252GRD01  13:00-17:00  BĐ: 28/2/2026 KT: 7/3/2026</v>
      </c>
      <c r="AD333" s="175">
        <f t="shared" ref="AD333:AE333" si="432">P333</f>
        <v>46081</v>
      </c>
      <c r="AE333" s="175">
        <f t="shared" si="432"/>
        <v>46088</v>
      </c>
      <c r="AF333" s="187"/>
      <c r="AG333" s="187"/>
    </row>
    <row r="334" ht="18.75" customHeight="1">
      <c r="A334" s="184"/>
      <c r="B334" s="184"/>
      <c r="C334" s="99" t="s">
        <v>1122</v>
      </c>
      <c r="D334" s="99" t="s">
        <v>1040</v>
      </c>
      <c r="E334" s="99">
        <v>2024.0</v>
      </c>
      <c r="F334" s="164" t="s">
        <v>1041</v>
      </c>
      <c r="G334" s="165" t="s">
        <v>1044</v>
      </c>
      <c r="H334" s="99">
        <v>8.0</v>
      </c>
      <c r="I334" s="99"/>
      <c r="J334" s="99">
        <v>25.0</v>
      </c>
      <c r="K334" s="185" t="s">
        <v>1272</v>
      </c>
      <c r="L334" s="191">
        <v>0.3229166666666667</v>
      </c>
      <c r="M334" s="192">
        <v>0.4895833333333333</v>
      </c>
      <c r="N334" s="165">
        <v>503.0</v>
      </c>
      <c r="O334" s="164" t="s">
        <v>1252</v>
      </c>
      <c r="P334" s="169">
        <f t="shared" ref="P334:P335" si="434">"05/01/2026"+(K334-2)</f>
        <v>46030</v>
      </c>
      <c r="Q334" s="170">
        <f t="shared" si="3"/>
        <v>46058</v>
      </c>
      <c r="R334" s="181"/>
      <c r="S334" s="165" t="s">
        <v>338</v>
      </c>
      <c r="T334" s="186"/>
      <c r="U334" s="99"/>
      <c r="V334" s="172" t="str">
        <f t="shared" si="378"/>
        <v> </v>
      </c>
      <c r="W334" s="172">
        <f t="shared" si="5"/>
        <v>5</v>
      </c>
      <c r="X334" s="173">
        <f t="shared" si="6"/>
        <v>5</v>
      </c>
      <c r="Y334" s="172">
        <f t="shared" si="7"/>
        <v>28</v>
      </c>
      <c r="Z334" s="174">
        <f t="shared" si="8"/>
        <v>0.1666666667</v>
      </c>
      <c r="AA334" s="174">
        <f t="shared" si="9"/>
        <v>0.003703703704</v>
      </c>
      <c r="AB334" s="173" t="str">
        <f t="shared" si="10"/>
        <v>50,322916666666667503</v>
      </c>
      <c r="AC334" s="175" t="str">
        <f t="shared" si="11"/>
        <v>Phương pháp giảng dạy Thiếu Nhi 6243VLB01 Nguyễn Thị Thanh Huyền 7:45-11:45  BĐ: 8/1/2026 KT: 5/2/2026</v>
      </c>
      <c r="AD334" s="175">
        <f t="shared" ref="AD334:AE334" si="433">P334</f>
        <v>46030</v>
      </c>
      <c r="AE334" s="175">
        <f t="shared" si="433"/>
        <v>46058</v>
      </c>
      <c r="AF334" s="187"/>
      <c r="AG334" s="187"/>
    </row>
    <row r="335" ht="18.75" customHeight="1">
      <c r="A335" s="184"/>
      <c r="B335" s="184"/>
      <c r="C335" s="99" t="s">
        <v>1122</v>
      </c>
      <c r="D335" s="99" t="s">
        <v>1040</v>
      </c>
      <c r="E335" s="99">
        <v>2024.0</v>
      </c>
      <c r="F335" s="164" t="s">
        <v>1053</v>
      </c>
      <c r="G335" s="12"/>
      <c r="H335" s="99">
        <v>6.0</v>
      </c>
      <c r="I335" s="99"/>
      <c r="J335" s="99">
        <v>25.0</v>
      </c>
      <c r="K335" s="185" t="s">
        <v>1272</v>
      </c>
      <c r="L335" s="191">
        <v>0.3229166666666667</v>
      </c>
      <c r="M335" s="192">
        <v>0.4895833333333333</v>
      </c>
      <c r="N335" s="19"/>
      <c r="O335" s="164" t="s">
        <v>1252</v>
      </c>
      <c r="P335" s="169">
        <f t="shared" si="434"/>
        <v>46030</v>
      </c>
      <c r="Q335" s="170">
        <f t="shared" si="3"/>
        <v>46058</v>
      </c>
      <c r="R335" s="181"/>
      <c r="S335" s="12"/>
      <c r="T335" s="12"/>
      <c r="U335" s="99"/>
      <c r="V335" s="172" t="str">
        <f t="shared" si="378"/>
        <v> </v>
      </c>
      <c r="W335" s="172">
        <f t="shared" si="5"/>
        <v>5</v>
      </c>
      <c r="X335" s="173">
        <f t="shared" si="6"/>
        <v>5</v>
      </c>
      <c r="Y335" s="172">
        <f t="shared" si="7"/>
        <v>28</v>
      </c>
      <c r="Z335" s="174">
        <f t="shared" si="8"/>
        <v>0.1666666667</v>
      </c>
      <c r="AA335" s="174">
        <f t="shared" si="9"/>
        <v>0.003703703704</v>
      </c>
      <c r="AB335" s="173" t="str">
        <f t="shared" si="10"/>
        <v>50,322916666666667</v>
      </c>
      <c r="AC335" s="175" t="str">
        <f t="shared" si="11"/>
        <v> 6243VLB01G  7:45-11:45  BĐ: 8/1/2026 KT: 5/2/2026</v>
      </c>
      <c r="AD335" s="175">
        <f t="shared" ref="AD335:AE335" si="435">P335</f>
        <v>46030</v>
      </c>
      <c r="AE335" s="175">
        <f t="shared" si="435"/>
        <v>46058</v>
      </c>
      <c r="AF335" s="187"/>
      <c r="AG335" s="187"/>
    </row>
    <row r="336" ht="18.75" customHeight="1">
      <c r="A336" s="184"/>
      <c r="B336" s="184"/>
      <c r="C336" s="99" t="s">
        <v>1122</v>
      </c>
      <c r="D336" s="99" t="s">
        <v>1040</v>
      </c>
      <c r="E336" s="99">
        <v>2024.0</v>
      </c>
      <c r="F336" s="164" t="s">
        <v>1041</v>
      </c>
      <c r="G336" s="12"/>
      <c r="H336" s="99">
        <v>8.0</v>
      </c>
      <c r="I336" s="99"/>
      <c r="J336" s="99">
        <v>35.0</v>
      </c>
      <c r="K336" s="185" t="s">
        <v>1272</v>
      </c>
      <c r="L336" s="191">
        <v>0.3229166666666667</v>
      </c>
      <c r="M336" s="192">
        <v>0.4895833333333333</v>
      </c>
      <c r="N336" s="165">
        <v>503.0</v>
      </c>
      <c r="O336" s="164" t="s">
        <v>1252</v>
      </c>
      <c r="P336" s="169">
        <f t="shared" ref="P336:P337" si="437">"23/02/2026"+(K336-2)</f>
        <v>46079</v>
      </c>
      <c r="Q336" s="170">
        <f t="shared" si="3"/>
        <v>46121</v>
      </c>
      <c r="R336" s="181"/>
      <c r="S336" s="165" t="s">
        <v>338</v>
      </c>
      <c r="T336" s="12"/>
      <c r="U336" s="99"/>
      <c r="V336" s="172" t="str">
        <f t="shared" si="378"/>
        <v> </v>
      </c>
      <c r="W336" s="172">
        <f t="shared" si="5"/>
        <v>5</v>
      </c>
      <c r="X336" s="173">
        <f t="shared" si="6"/>
        <v>7</v>
      </c>
      <c r="Y336" s="172">
        <f t="shared" si="7"/>
        <v>42</v>
      </c>
      <c r="Z336" s="174">
        <f t="shared" si="8"/>
        <v>0.1666666667</v>
      </c>
      <c r="AA336" s="174">
        <f t="shared" si="9"/>
        <v>0.003703703704</v>
      </c>
      <c r="AB336" s="173" t="str">
        <f t="shared" si="10"/>
        <v>50,322916666666667503</v>
      </c>
      <c r="AC336" s="175" t="str">
        <f t="shared" si="11"/>
        <v> 6243VLB01 Nguyễn Thị Thanh Huyền 7:45-11:45  BĐ: 26/2/2026 KT: 9/4/2026</v>
      </c>
      <c r="AD336" s="175">
        <f t="shared" ref="AD336:AE336" si="436">P336</f>
        <v>46079</v>
      </c>
      <c r="AE336" s="175">
        <f t="shared" si="436"/>
        <v>46121</v>
      </c>
      <c r="AF336" s="187"/>
      <c r="AG336" s="187"/>
    </row>
    <row r="337" ht="18.75" customHeight="1">
      <c r="A337" s="184"/>
      <c r="B337" s="184"/>
      <c r="C337" s="99" t="s">
        <v>1122</v>
      </c>
      <c r="D337" s="99" t="s">
        <v>1040</v>
      </c>
      <c r="E337" s="99">
        <v>2024.0</v>
      </c>
      <c r="F337" s="164" t="s">
        <v>1053</v>
      </c>
      <c r="G337" s="12"/>
      <c r="H337" s="99">
        <v>6.0</v>
      </c>
      <c r="I337" s="99"/>
      <c r="J337" s="99">
        <v>35.0</v>
      </c>
      <c r="K337" s="185" t="s">
        <v>1272</v>
      </c>
      <c r="L337" s="191">
        <v>0.3229166666666667</v>
      </c>
      <c r="M337" s="192">
        <v>0.4895833333333333</v>
      </c>
      <c r="N337" s="19"/>
      <c r="O337" s="164" t="s">
        <v>1252</v>
      </c>
      <c r="P337" s="169">
        <f t="shared" si="437"/>
        <v>46079</v>
      </c>
      <c r="Q337" s="170">
        <f t="shared" si="3"/>
        <v>46121</v>
      </c>
      <c r="R337" s="181"/>
      <c r="S337" s="12"/>
      <c r="T337" s="19"/>
      <c r="U337" s="99"/>
      <c r="V337" s="172" t="str">
        <f t="shared" si="378"/>
        <v> </v>
      </c>
      <c r="W337" s="172">
        <f t="shared" si="5"/>
        <v>5</v>
      </c>
      <c r="X337" s="173">
        <f t="shared" si="6"/>
        <v>7</v>
      </c>
      <c r="Y337" s="172">
        <f t="shared" si="7"/>
        <v>42</v>
      </c>
      <c r="Z337" s="174">
        <f t="shared" si="8"/>
        <v>0.1666666667</v>
      </c>
      <c r="AA337" s="174">
        <f t="shared" si="9"/>
        <v>0.003703703704</v>
      </c>
      <c r="AB337" s="173" t="str">
        <f t="shared" si="10"/>
        <v>50,322916666666667</v>
      </c>
      <c r="AC337" s="175" t="str">
        <f t="shared" si="11"/>
        <v> 6243VLB01G  7:45-11:45  BĐ: 26/2/2026 KT: 9/4/2026</v>
      </c>
      <c r="AD337" s="175">
        <f t="shared" ref="AD337:AE337" si="438">P337</f>
        <v>46079</v>
      </c>
      <c r="AE337" s="175">
        <f t="shared" si="438"/>
        <v>46121</v>
      </c>
      <c r="AF337" s="187"/>
      <c r="AG337" s="187"/>
    </row>
    <row r="338" ht="18.75" customHeight="1">
      <c r="A338" s="184"/>
      <c r="B338" s="184"/>
      <c r="C338" s="99" t="s">
        <v>1122</v>
      </c>
      <c r="D338" s="99" t="s">
        <v>1040</v>
      </c>
      <c r="E338" s="99">
        <v>2024.0</v>
      </c>
      <c r="F338" s="164" t="s">
        <v>1041</v>
      </c>
      <c r="G338" s="165" t="s">
        <v>1046</v>
      </c>
      <c r="H338" s="99">
        <v>8.0</v>
      </c>
      <c r="I338" s="99"/>
      <c r="J338" s="99">
        <v>25.0</v>
      </c>
      <c r="K338" s="185" t="s">
        <v>1272</v>
      </c>
      <c r="L338" s="191">
        <v>0.5416666666666666</v>
      </c>
      <c r="M338" s="192">
        <v>0.6770833333333334</v>
      </c>
      <c r="N338" s="165">
        <v>503.0</v>
      </c>
      <c r="O338" s="164" t="s">
        <v>1252</v>
      </c>
      <c r="P338" s="169">
        <f t="shared" ref="P338:P339" si="440">"05/01/2026"+(K338-2)</f>
        <v>46030</v>
      </c>
      <c r="Q338" s="170">
        <f t="shared" si="3"/>
        <v>46072</v>
      </c>
      <c r="R338" s="181"/>
      <c r="S338" s="165" t="s">
        <v>145</v>
      </c>
      <c r="T338" s="186"/>
      <c r="U338" s="99"/>
      <c r="V338" s="172" t="str">
        <f t="shared" si="378"/>
        <v> </v>
      </c>
      <c r="W338" s="172">
        <f t="shared" si="5"/>
        <v>4</v>
      </c>
      <c r="X338" s="173">
        <f t="shared" si="6"/>
        <v>7</v>
      </c>
      <c r="Y338" s="172">
        <f t="shared" si="7"/>
        <v>42</v>
      </c>
      <c r="Z338" s="174">
        <f t="shared" si="8"/>
        <v>0.1354166667</v>
      </c>
      <c r="AA338" s="174">
        <f t="shared" si="9"/>
        <v>0.003009259259</v>
      </c>
      <c r="AB338" s="173" t="str">
        <f t="shared" si="10"/>
        <v>50,541666666666667503</v>
      </c>
      <c r="AC338" s="175" t="str">
        <f t="shared" si="11"/>
        <v>Thực hành Phiên dịch tiếng Anh du lịch 6243VLB01 Văng Công Nghiêm 13:00-16:15  BĐ: 8/1/2026 KT: 19/2/2026</v>
      </c>
      <c r="AD338" s="175">
        <f t="shared" ref="AD338:AE338" si="439">P338</f>
        <v>46030</v>
      </c>
      <c r="AE338" s="175">
        <f t="shared" si="439"/>
        <v>46072</v>
      </c>
      <c r="AF338" s="187"/>
      <c r="AG338" s="187"/>
    </row>
    <row r="339" ht="18.75" customHeight="1">
      <c r="A339" s="184"/>
      <c r="B339" s="184"/>
      <c r="C339" s="99" t="s">
        <v>1122</v>
      </c>
      <c r="D339" s="99" t="s">
        <v>1040</v>
      </c>
      <c r="E339" s="99">
        <v>2024.0</v>
      </c>
      <c r="F339" s="164" t="s">
        <v>1053</v>
      </c>
      <c r="G339" s="12"/>
      <c r="H339" s="99">
        <v>6.0</v>
      </c>
      <c r="I339" s="99"/>
      <c r="J339" s="99">
        <v>25.0</v>
      </c>
      <c r="K339" s="185" t="s">
        <v>1272</v>
      </c>
      <c r="L339" s="191">
        <v>0.5416666666666666</v>
      </c>
      <c r="M339" s="192">
        <v>0.6770833333333334</v>
      </c>
      <c r="N339" s="19"/>
      <c r="O339" s="164" t="s">
        <v>1252</v>
      </c>
      <c r="P339" s="169">
        <f t="shared" si="440"/>
        <v>46030</v>
      </c>
      <c r="Q339" s="170">
        <f t="shared" si="3"/>
        <v>46072</v>
      </c>
      <c r="R339" s="181"/>
      <c r="S339" s="12"/>
      <c r="T339" s="12"/>
      <c r="U339" s="99"/>
      <c r="V339" s="172" t="str">
        <f t="shared" si="378"/>
        <v> </v>
      </c>
      <c r="W339" s="172">
        <f t="shared" si="5"/>
        <v>4</v>
      </c>
      <c r="X339" s="173">
        <f t="shared" si="6"/>
        <v>7</v>
      </c>
      <c r="Y339" s="172">
        <f t="shared" si="7"/>
        <v>42</v>
      </c>
      <c r="Z339" s="174">
        <f t="shared" si="8"/>
        <v>0.1354166667</v>
      </c>
      <c r="AA339" s="174">
        <f t="shared" si="9"/>
        <v>0.003009259259</v>
      </c>
      <c r="AB339" s="173" t="str">
        <f t="shared" si="10"/>
        <v>50,541666666666667</v>
      </c>
      <c r="AC339" s="175" t="str">
        <f t="shared" si="11"/>
        <v> 6243VLB01G  13:00-16:15  BĐ: 8/1/2026 KT: 19/2/2026</v>
      </c>
      <c r="AD339" s="175">
        <f t="shared" ref="AD339:AE339" si="441">P339</f>
        <v>46030</v>
      </c>
      <c r="AE339" s="175">
        <f t="shared" si="441"/>
        <v>46072</v>
      </c>
      <c r="AF339" s="187"/>
      <c r="AG339" s="187"/>
    </row>
    <row r="340" ht="18.75" customHeight="1">
      <c r="A340" s="184"/>
      <c r="B340" s="184"/>
      <c r="C340" s="99" t="s">
        <v>1122</v>
      </c>
      <c r="D340" s="99" t="s">
        <v>1040</v>
      </c>
      <c r="E340" s="99">
        <v>2024.0</v>
      </c>
      <c r="F340" s="164" t="s">
        <v>1041</v>
      </c>
      <c r="G340" s="12"/>
      <c r="H340" s="99">
        <v>8.0</v>
      </c>
      <c r="I340" s="99"/>
      <c r="J340" s="99">
        <v>27.0</v>
      </c>
      <c r="K340" s="185" t="s">
        <v>1272</v>
      </c>
      <c r="L340" s="191">
        <v>0.5416666666666666</v>
      </c>
      <c r="M340" s="192">
        <v>0.6770833333333334</v>
      </c>
      <c r="N340" s="165">
        <v>503.0</v>
      </c>
      <c r="O340" s="164" t="s">
        <v>1252</v>
      </c>
      <c r="P340" s="169">
        <f t="shared" ref="P340:P343" si="443">"23/02/2026"+(K340-2)</f>
        <v>46079</v>
      </c>
      <c r="Q340" s="170">
        <f t="shared" si="3"/>
        <v>46121</v>
      </c>
      <c r="R340" s="181"/>
      <c r="S340" s="165" t="s">
        <v>145</v>
      </c>
      <c r="T340" s="12"/>
      <c r="U340" s="99"/>
      <c r="V340" s="172" t="str">
        <f t="shared" si="378"/>
        <v> </v>
      </c>
      <c r="W340" s="172">
        <f t="shared" si="5"/>
        <v>4</v>
      </c>
      <c r="X340" s="173">
        <f t="shared" si="6"/>
        <v>7</v>
      </c>
      <c r="Y340" s="172">
        <f t="shared" si="7"/>
        <v>42</v>
      </c>
      <c r="Z340" s="174">
        <f t="shared" si="8"/>
        <v>0.1354166667</v>
      </c>
      <c r="AA340" s="174">
        <f t="shared" si="9"/>
        <v>0.003009259259</v>
      </c>
      <c r="AB340" s="173" t="str">
        <f t="shared" si="10"/>
        <v>50,541666666666667503</v>
      </c>
      <c r="AC340" s="175" t="str">
        <f t="shared" si="11"/>
        <v> 6243VLB01 Văng Công Nghiêm 13:00-16:15  BĐ: 26/2/2026 KT: 9/4/2026</v>
      </c>
      <c r="AD340" s="175">
        <f t="shared" ref="AD340:AE340" si="442">P340</f>
        <v>46079</v>
      </c>
      <c r="AE340" s="175">
        <f t="shared" si="442"/>
        <v>46121</v>
      </c>
      <c r="AF340" s="187"/>
      <c r="AG340" s="187"/>
    </row>
    <row r="341" ht="18.75" customHeight="1">
      <c r="A341" s="184"/>
      <c r="B341" s="184"/>
      <c r="C341" s="99" t="s">
        <v>1122</v>
      </c>
      <c r="D341" s="99" t="s">
        <v>1040</v>
      </c>
      <c r="E341" s="99">
        <v>2024.0</v>
      </c>
      <c r="F341" s="164" t="s">
        <v>1053</v>
      </c>
      <c r="G341" s="12"/>
      <c r="H341" s="99">
        <v>6.0</v>
      </c>
      <c r="I341" s="99"/>
      <c r="J341" s="99">
        <v>27.0</v>
      </c>
      <c r="K341" s="185" t="s">
        <v>1272</v>
      </c>
      <c r="L341" s="191">
        <v>0.5416666666666666</v>
      </c>
      <c r="M341" s="192">
        <v>0.6770833333333334</v>
      </c>
      <c r="N341" s="19"/>
      <c r="O341" s="164" t="s">
        <v>1252</v>
      </c>
      <c r="P341" s="169">
        <f t="shared" si="443"/>
        <v>46079</v>
      </c>
      <c r="Q341" s="170">
        <f t="shared" si="3"/>
        <v>46121</v>
      </c>
      <c r="R341" s="181"/>
      <c r="S341" s="12"/>
      <c r="T341" s="12"/>
      <c r="U341" s="99"/>
      <c r="V341" s="172" t="str">
        <f t="shared" si="378"/>
        <v> </v>
      </c>
      <c r="W341" s="172">
        <f t="shared" si="5"/>
        <v>4</v>
      </c>
      <c r="X341" s="173">
        <f t="shared" si="6"/>
        <v>7</v>
      </c>
      <c r="Y341" s="172">
        <f t="shared" si="7"/>
        <v>42</v>
      </c>
      <c r="Z341" s="174">
        <f t="shared" si="8"/>
        <v>0.1354166667</v>
      </c>
      <c r="AA341" s="174">
        <f t="shared" si="9"/>
        <v>0.003009259259</v>
      </c>
      <c r="AB341" s="173" t="str">
        <f t="shared" si="10"/>
        <v>50,541666666666667</v>
      </c>
      <c r="AC341" s="175" t="str">
        <f t="shared" si="11"/>
        <v> 6243VLB01G  13:00-16:15  BĐ: 26/2/2026 KT: 9/4/2026</v>
      </c>
      <c r="AD341" s="175">
        <f t="shared" ref="AD341:AE341" si="444">P341</f>
        <v>46079</v>
      </c>
      <c r="AE341" s="175">
        <f t="shared" si="444"/>
        <v>46121</v>
      </c>
      <c r="AF341" s="187"/>
      <c r="AG341" s="187"/>
    </row>
    <row r="342" ht="18.75" customHeight="1">
      <c r="A342" s="184"/>
      <c r="B342" s="184"/>
      <c r="C342" s="99" t="s">
        <v>1122</v>
      </c>
      <c r="D342" s="99" t="s">
        <v>1040</v>
      </c>
      <c r="E342" s="99">
        <v>2024.0</v>
      </c>
      <c r="F342" s="164" t="s">
        <v>1041</v>
      </c>
      <c r="G342" s="12"/>
      <c r="H342" s="99">
        <v>8.0</v>
      </c>
      <c r="I342" s="99"/>
      <c r="J342" s="99">
        <v>8.0</v>
      </c>
      <c r="K342" s="185"/>
      <c r="L342" s="191">
        <v>0.5416666666666666</v>
      </c>
      <c r="M342" s="192">
        <v>0.6770833333333334</v>
      </c>
      <c r="N342" s="165"/>
      <c r="O342" s="164" t="s">
        <v>1252</v>
      </c>
      <c r="P342" s="169">
        <f t="shared" si="443"/>
        <v>46074</v>
      </c>
      <c r="Q342" s="170">
        <f t="shared" si="3"/>
        <v>46081</v>
      </c>
      <c r="R342" s="181"/>
      <c r="S342" s="165" t="s">
        <v>145</v>
      </c>
      <c r="T342" s="12"/>
      <c r="U342" s="99"/>
      <c r="V342" s="172" t="str">
        <f t="shared" si="378"/>
        <v> </v>
      </c>
      <c r="W342" s="172">
        <f t="shared" si="5"/>
        <v>4</v>
      </c>
      <c r="X342" s="173">
        <f t="shared" si="6"/>
        <v>2</v>
      </c>
      <c r="Y342" s="172">
        <f t="shared" si="7"/>
        <v>7</v>
      </c>
      <c r="Z342" s="174">
        <f t="shared" si="8"/>
        <v>0.1354166667</v>
      </c>
      <c r="AA342" s="174">
        <f t="shared" si="9"/>
        <v>0.003009259259</v>
      </c>
      <c r="AB342" s="173" t="str">
        <f t="shared" si="10"/>
        <v>0,541666666666667</v>
      </c>
      <c r="AC342" s="175" t="str">
        <f t="shared" si="11"/>
        <v> 6243VLB01 Văng Công Nghiêm 13:00-16:15  BĐ: 21/2/2026 KT: 28/2/2026</v>
      </c>
      <c r="AD342" s="175">
        <f t="shared" ref="AD342:AE342" si="445">P342</f>
        <v>46074</v>
      </c>
      <c r="AE342" s="175">
        <f t="shared" si="445"/>
        <v>46081</v>
      </c>
      <c r="AF342" s="187"/>
      <c r="AG342" s="187"/>
    </row>
    <row r="343" ht="18.75" customHeight="1">
      <c r="A343" s="184"/>
      <c r="B343" s="184"/>
      <c r="C343" s="99" t="s">
        <v>1122</v>
      </c>
      <c r="D343" s="99" t="s">
        <v>1040</v>
      </c>
      <c r="E343" s="99">
        <v>2024.0</v>
      </c>
      <c r="F343" s="164" t="s">
        <v>1053</v>
      </c>
      <c r="G343" s="12"/>
      <c r="H343" s="99">
        <v>6.0</v>
      </c>
      <c r="I343" s="99"/>
      <c r="J343" s="99">
        <v>8.0</v>
      </c>
      <c r="K343" s="185"/>
      <c r="L343" s="191">
        <v>0.5416666666666666</v>
      </c>
      <c r="M343" s="192">
        <v>0.6770833333333334</v>
      </c>
      <c r="N343" s="19"/>
      <c r="O343" s="164" t="s">
        <v>1252</v>
      </c>
      <c r="P343" s="169">
        <f t="shared" si="443"/>
        <v>46074</v>
      </c>
      <c r="Q343" s="170">
        <f t="shared" si="3"/>
        <v>46081</v>
      </c>
      <c r="R343" s="181"/>
      <c r="S343" s="12"/>
      <c r="T343" s="19"/>
      <c r="U343" s="99"/>
      <c r="V343" s="172" t="str">
        <f t="shared" si="378"/>
        <v> </v>
      </c>
      <c r="W343" s="172">
        <f t="shared" si="5"/>
        <v>4</v>
      </c>
      <c r="X343" s="173">
        <f t="shared" si="6"/>
        <v>2</v>
      </c>
      <c r="Y343" s="172">
        <f t="shared" si="7"/>
        <v>7</v>
      </c>
      <c r="Z343" s="174">
        <f t="shared" si="8"/>
        <v>0.1354166667</v>
      </c>
      <c r="AA343" s="174">
        <f t="shared" si="9"/>
        <v>0.003009259259</v>
      </c>
      <c r="AB343" s="173" t="str">
        <f t="shared" si="10"/>
        <v>0,541666666666667</v>
      </c>
      <c r="AC343" s="175" t="str">
        <f t="shared" si="11"/>
        <v> 6243VLB01G  13:00-16:15  BĐ: 21/2/2026 KT: 28/2/2026</v>
      </c>
      <c r="AD343" s="175">
        <f t="shared" ref="AD343:AE343" si="446">P343</f>
        <v>46074</v>
      </c>
      <c r="AE343" s="175">
        <f t="shared" si="446"/>
        <v>46081</v>
      </c>
      <c r="AF343" s="187"/>
      <c r="AG343" s="187"/>
    </row>
    <row r="344" ht="18.75" customHeight="1">
      <c r="A344" s="184"/>
      <c r="B344" s="184"/>
      <c r="C344" s="99" t="s">
        <v>1122</v>
      </c>
      <c r="D344" s="99" t="s">
        <v>1040</v>
      </c>
      <c r="E344" s="99">
        <v>2024.0</v>
      </c>
      <c r="F344" s="164" t="s">
        <v>1041</v>
      </c>
      <c r="G344" s="165" t="s">
        <v>1048</v>
      </c>
      <c r="H344" s="99">
        <v>8.0</v>
      </c>
      <c r="I344" s="99"/>
      <c r="J344" s="99">
        <v>25.0</v>
      </c>
      <c r="K344" s="185" t="s">
        <v>1258</v>
      </c>
      <c r="L344" s="191">
        <v>0.5416666666666666</v>
      </c>
      <c r="M344" s="192">
        <v>0.7083333333333334</v>
      </c>
      <c r="N344" s="165" t="s">
        <v>1292</v>
      </c>
      <c r="O344" s="164" t="s">
        <v>1261</v>
      </c>
      <c r="P344" s="169">
        <f t="shared" ref="P344:P345" si="448">"05/01/2026"+(K344-2)</f>
        <v>46028</v>
      </c>
      <c r="Q344" s="170">
        <f t="shared" si="3"/>
        <v>46056</v>
      </c>
      <c r="R344" s="181"/>
      <c r="S344" s="165" t="s">
        <v>181</v>
      </c>
      <c r="T344" s="186"/>
      <c r="U344" s="99"/>
      <c r="V344" s="172" t="str">
        <f t="shared" si="378"/>
        <v> </v>
      </c>
      <c r="W344" s="172">
        <f t="shared" si="5"/>
        <v>5</v>
      </c>
      <c r="X344" s="173">
        <f t="shared" si="6"/>
        <v>5</v>
      </c>
      <c r="Y344" s="172">
        <f t="shared" si="7"/>
        <v>28</v>
      </c>
      <c r="Z344" s="174">
        <f t="shared" si="8"/>
        <v>0.1666666667</v>
      </c>
      <c r="AA344" s="174">
        <f t="shared" si="9"/>
        <v>0.003703703704</v>
      </c>
      <c r="AB344" s="173" t="str">
        <f t="shared" si="10"/>
        <v>30,541666666666667G_402</v>
      </c>
      <c r="AC344" s="175" t="str">
        <f t="shared" si="11"/>
        <v>Tiếng Anh thư tín thương mại 6243VLB01 Nguyễn Thị Đoan Thư 13:00-17:00  BĐ: 6/1/2026 KT: 3/2/2026</v>
      </c>
      <c r="AD344" s="175">
        <f t="shared" ref="AD344:AE344" si="447">P344</f>
        <v>46028</v>
      </c>
      <c r="AE344" s="175">
        <f t="shared" si="447"/>
        <v>46056</v>
      </c>
      <c r="AF344" s="187"/>
      <c r="AG344" s="187"/>
    </row>
    <row r="345" ht="18.75" customHeight="1">
      <c r="A345" s="184"/>
      <c r="B345" s="184"/>
      <c r="C345" s="99" t="s">
        <v>1122</v>
      </c>
      <c r="D345" s="99" t="s">
        <v>1040</v>
      </c>
      <c r="E345" s="99">
        <v>2024.0</v>
      </c>
      <c r="F345" s="164" t="s">
        <v>1053</v>
      </c>
      <c r="G345" s="12"/>
      <c r="H345" s="99">
        <v>6.0</v>
      </c>
      <c r="I345" s="99"/>
      <c r="J345" s="99">
        <v>25.0</v>
      </c>
      <c r="K345" s="185" t="s">
        <v>1258</v>
      </c>
      <c r="L345" s="191">
        <v>0.5416666666666666</v>
      </c>
      <c r="M345" s="192">
        <v>0.7083333333333334</v>
      </c>
      <c r="N345" s="19"/>
      <c r="O345" s="164" t="s">
        <v>1261</v>
      </c>
      <c r="P345" s="169">
        <f t="shared" si="448"/>
        <v>46028</v>
      </c>
      <c r="Q345" s="170">
        <f t="shared" si="3"/>
        <v>46056</v>
      </c>
      <c r="R345" s="181"/>
      <c r="S345" s="12"/>
      <c r="T345" s="12"/>
      <c r="U345" s="99"/>
      <c r="V345" s="172" t="str">
        <f t="shared" si="378"/>
        <v> </v>
      </c>
      <c r="W345" s="172">
        <f t="shared" si="5"/>
        <v>5</v>
      </c>
      <c r="X345" s="173">
        <f t="shared" si="6"/>
        <v>5</v>
      </c>
      <c r="Y345" s="172">
        <f t="shared" si="7"/>
        <v>28</v>
      </c>
      <c r="Z345" s="174">
        <f t="shared" si="8"/>
        <v>0.1666666667</v>
      </c>
      <c r="AA345" s="174">
        <f t="shared" si="9"/>
        <v>0.003703703704</v>
      </c>
      <c r="AB345" s="173" t="str">
        <f t="shared" si="10"/>
        <v>30,541666666666667</v>
      </c>
      <c r="AC345" s="175" t="str">
        <f t="shared" si="11"/>
        <v> 6243VLB01G  13:00-17:00  BĐ: 6/1/2026 KT: 3/2/2026</v>
      </c>
      <c r="AD345" s="175">
        <f t="shared" ref="AD345:AE345" si="449">P345</f>
        <v>46028</v>
      </c>
      <c r="AE345" s="175">
        <f t="shared" si="449"/>
        <v>46056</v>
      </c>
      <c r="AF345" s="187"/>
      <c r="AG345" s="187"/>
    </row>
    <row r="346" ht="18.75" customHeight="1">
      <c r="A346" s="184"/>
      <c r="B346" s="184"/>
      <c r="C346" s="99" t="s">
        <v>1122</v>
      </c>
      <c r="D346" s="99" t="s">
        <v>1040</v>
      </c>
      <c r="E346" s="99">
        <v>2024.0</v>
      </c>
      <c r="F346" s="164" t="s">
        <v>1041</v>
      </c>
      <c r="G346" s="12"/>
      <c r="H346" s="99">
        <v>8.0</v>
      </c>
      <c r="I346" s="99"/>
      <c r="J346" s="99">
        <v>35.0</v>
      </c>
      <c r="K346" s="185" t="s">
        <v>1258</v>
      </c>
      <c r="L346" s="191">
        <v>0.5416666666666666</v>
      </c>
      <c r="M346" s="192">
        <v>0.7083333333333334</v>
      </c>
      <c r="N346" s="165" t="s">
        <v>1292</v>
      </c>
      <c r="O346" s="164" t="s">
        <v>1261</v>
      </c>
      <c r="P346" s="169">
        <f t="shared" ref="P346:P347" si="451">"23/02/2026"+(K346-2)</f>
        <v>46077</v>
      </c>
      <c r="Q346" s="170">
        <f t="shared" si="3"/>
        <v>46119</v>
      </c>
      <c r="R346" s="181"/>
      <c r="S346" s="165" t="s">
        <v>181</v>
      </c>
      <c r="T346" s="12"/>
      <c r="U346" s="99"/>
      <c r="V346" s="172" t="str">
        <f t="shared" si="378"/>
        <v> </v>
      </c>
      <c r="W346" s="172">
        <f t="shared" si="5"/>
        <v>5</v>
      </c>
      <c r="X346" s="173">
        <f t="shared" si="6"/>
        <v>7</v>
      </c>
      <c r="Y346" s="172">
        <f t="shared" si="7"/>
        <v>42</v>
      </c>
      <c r="Z346" s="174">
        <f t="shared" si="8"/>
        <v>0.1666666667</v>
      </c>
      <c r="AA346" s="174">
        <f t="shared" si="9"/>
        <v>0.003703703704</v>
      </c>
      <c r="AB346" s="173" t="str">
        <f t="shared" si="10"/>
        <v>30,541666666666667G_402</v>
      </c>
      <c r="AC346" s="175" t="str">
        <f t="shared" si="11"/>
        <v> 6243VLB01 Nguyễn Thị Đoan Thư 13:00-17:00  BĐ: 24/2/2026 KT: 7/4/2026</v>
      </c>
      <c r="AD346" s="175">
        <f t="shared" ref="AD346:AE346" si="450">P346</f>
        <v>46077</v>
      </c>
      <c r="AE346" s="175">
        <f t="shared" si="450"/>
        <v>46119</v>
      </c>
      <c r="AF346" s="187"/>
      <c r="AG346" s="187"/>
    </row>
    <row r="347" ht="18.75" customHeight="1">
      <c r="A347" s="184"/>
      <c r="B347" s="184"/>
      <c r="C347" s="99" t="s">
        <v>1122</v>
      </c>
      <c r="D347" s="99" t="s">
        <v>1040</v>
      </c>
      <c r="E347" s="99">
        <v>2024.0</v>
      </c>
      <c r="F347" s="164" t="s">
        <v>1053</v>
      </c>
      <c r="G347" s="12"/>
      <c r="H347" s="99">
        <v>6.0</v>
      </c>
      <c r="I347" s="99"/>
      <c r="J347" s="99">
        <v>35.0</v>
      </c>
      <c r="K347" s="185" t="s">
        <v>1258</v>
      </c>
      <c r="L347" s="191">
        <v>0.5416666666666666</v>
      </c>
      <c r="M347" s="192">
        <v>0.7083333333333334</v>
      </c>
      <c r="N347" s="19"/>
      <c r="O347" s="164" t="s">
        <v>1261</v>
      </c>
      <c r="P347" s="169">
        <f t="shared" si="451"/>
        <v>46077</v>
      </c>
      <c r="Q347" s="170">
        <f t="shared" si="3"/>
        <v>46119</v>
      </c>
      <c r="R347" s="181"/>
      <c r="S347" s="12"/>
      <c r="T347" s="19"/>
      <c r="U347" s="99"/>
      <c r="V347" s="172" t="str">
        <f t="shared" si="378"/>
        <v> </v>
      </c>
      <c r="W347" s="172">
        <f t="shared" si="5"/>
        <v>5</v>
      </c>
      <c r="X347" s="173">
        <f t="shared" si="6"/>
        <v>7</v>
      </c>
      <c r="Y347" s="172">
        <f t="shared" si="7"/>
        <v>42</v>
      </c>
      <c r="Z347" s="174">
        <f t="shared" si="8"/>
        <v>0.1666666667</v>
      </c>
      <c r="AA347" s="174">
        <f t="shared" si="9"/>
        <v>0.003703703704</v>
      </c>
      <c r="AB347" s="173" t="str">
        <f t="shared" si="10"/>
        <v>30,541666666666667</v>
      </c>
      <c r="AC347" s="175" t="str">
        <f t="shared" si="11"/>
        <v> 6243VLB01G  13:00-17:00  BĐ: 24/2/2026 KT: 7/4/2026</v>
      </c>
      <c r="AD347" s="175">
        <f t="shared" ref="AD347:AE347" si="452">P347</f>
        <v>46077</v>
      </c>
      <c r="AE347" s="175">
        <f t="shared" si="452"/>
        <v>46119</v>
      </c>
      <c r="AF347" s="187"/>
      <c r="AG347" s="187"/>
    </row>
    <row r="348" ht="18.75" customHeight="1">
      <c r="A348" s="184"/>
      <c r="B348" s="184"/>
      <c r="C348" s="99" t="s">
        <v>1122</v>
      </c>
      <c r="D348" s="99" t="s">
        <v>1040</v>
      </c>
      <c r="E348" s="99">
        <v>2024.0</v>
      </c>
      <c r="F348" s="164" t="s">
        <v>1041</v>
      </c>
      <c r="G348" s="165" t="s">
        <v>1050</v>
      </c>
      <c r="H348" s="99">
        <v>8.0</v>
      </c>
      <c r="I348" s="99"/>
      <c r="J348" s="99">
        <v>25.0</v>
      </c>
      <c r="K348" s="185" t="s">
        <v>1258</v>
      </c>
      <c r="L348" s="191">
        <v>0.3229166666666667</v>
      </c>
      <c r="M348" s="192">
        <v>0.4895833333333333</v>
      </c>
      <c r="N348" s="165" t="s">
        <v>1292</v>
      </c>
      <c r="O348" s="164" t="s">
        <v>1261</v>
      </c>
      <c r="P348" s="169">
        <f t="shared" ref="P348:P349" si="454">"05/01/2026"+(K348-2)</f>
        <v>46028</v>
      </c>
      <c r="Q348" s="170">
        <f t="shared" si="3"/>
        <v>46056</v>
      </c>
      <c r="R348" s="181"/>
      <c r="S348" s="165" t="s">
        <v>293</v>
      </c>
      <c r="T348" s="186"/>
      <c r="U348" s="99"/>
      <c r="V348" s="172" t="str">
        <f t="shared" si="378"/>
        <v> </v>
      </c>
      <c r="W348" s="172">
        <f t="shared" si="5"/>
        <v>5</v>
      </c>
      <c r="X348" s="173">
        <f t="shared" si="6"/>
        <v>5</v>
      </c>
      <c r="Y348" s="172">
        <f t="shared" si="7"/>
        <v>28</v>
      </c>
      <c r="Z348" s="174">
        <f t="shared" si="8"/>
        <v>0.1666666667</v>
      </c>
      <c r="AA348" s="174">
        <f t="shared" si="9"/>
        <v>0.003703703704</v>
      </c>
      <c r="AB348" s="173" t="str">
        <f t="shared" si="10"/>
        <v>30,322916666666667G_402</v>
      </c>
      <c r="AC348" s="175" t="str">
        <f t="shared" si="11"/>
        <v>Thực hành Biên dịch thương mại 2 6243VLB01 Lê Thị Thu Xuân 7:45-11:45  BĐ: 6/1/2026 KT: 3/2/2026</v>
      </c>
      <c r="AD348" s="175">
        <f t="shared" ref="AD348:AE348" si="453">P348</f>
        <v>46028</v>
      </c>
      <c r="AE348" s="175">
        <f t="shared" si="453"/>
        <v>46056</v>
      </c>
      <c r="AF348" s="187"/>
      <c r="AG348" s="187"/>
    </row>
    <row r="349" ht="18.75" customHeight="1">
      <c r="A349" s="184"/>
      <c r="B349" s="184"/>
      <c r="C349" s="99" t="s">
        <v>1122</v>
      </c>
      <c r="D349" s="99" t="s">
        <v>1040</v>
      </c>
      <c r="E349" s="99">
        <v>2024.0</v>
      </c>
      <c r="F349" s="164" t="s">
        <v>1053</v>
      </c>
      <c r="G349" s="12"/>
      <c r="H349" s="99">
        <v>6.0</v>
      </c>
      <c r="I349" s="99"/>
      <c r="J349" s="99">
        <v>25.0</v>
      </c>
      <c r="K349" s="185" t="s">
        <v>1258</v>
      </c>
      <c r="L349" s="191">
        <v>0.3229166666666667</v>
      </c>
      <c r="M349" s="192">
        <v>0.4895833333333333</v>
      </c>
      <c r="N349" s="19"/>
      <c r="O349" s="164" t="s">
        <v>1261</v>
      </c>
      <c r="P349" s="169">
        <f t="shared" si="454"/>
        <v>46028</v>
      </c>
      <c r="Q349" s="170">
        <f t="shared" si="3"/>
        <v>46056</v>
      </c>
      <c r="R349" s="181"/>
      <c r="S349" s="12"/>
      <c r="T349" s="12"/>
      <c r="U349" s="99"/>
      <c r="V349" s="172" t="str">
        <f t="shared" si="378"/>
        <v> </v>
      </c>
      <c r="W349" s="172">
        <f t="shared" si="5"/>
        <v>5</v>
      </c>
      <c r="X349" s="173">
        <f t="shared" si="6"/>
        <v>5</v>
      </c>
      <c r="Y349" s="172">
        <f t="shared" si="7"/>
        <v>28</v>
      </c>
      <c r="Z349" s="174">
        <f t="shared" si="8"/>
        <v>0.1666666667</v>
      </c>
      <c r="AA349" s="174">
        <f t="shared" si="9"/>
        <v>0.003703703704</v>
      </c>
      <c r="AB349" s="173" t="str">
        <f t="shared" si="10"/>
        <v>30,322916666666667</v>
      </c>
      <c r="AC349" s="175" t="str">
        <f t="shared" si="11"/>
        <v> 6243VLB01G  7:45-11:45  BĐ: 6/1/2026 KT: 3/2/2026</v>
      </c>
      <c r="AD349" s="175">
        <f t="shared" ref="AD349:AE349" si="455">P349</f>
        <v>46028</v>
      </c>
      <c r="AE349" s="175">
        <f t="shared" si="455"/>
        <v>46056</v>
      </c>
      <c r="AF349" s="187"/>
      <c r="AG349" s="187"/>
    </row>
    <row r="350" ht="18.75" customHeight="1">
      <c r="A350" s="184"/>
      <c r="B350" s="184"/>
      <c r="C350" s="99" t="s">
        <v>1122</v>
      </c>
      <c r="D350" s="99" t="s">
        <v>1040</v>
      </c>
      <c r="E350" s="99">
        <v>2024.0</v>
      </c>
      <c r="F350" s="164" t="s">
        <v>1041</v>
      </c>
      <c r="G350" s="12"/>
      <c r="H350" s="99">
        <v>8.0</v>
      </c>
      <c r="I350" s="99"/>
      <c r="J350" s="99">
        <v>35.0</v>
      </c>
      <c r="K350" s="185" t="s">
        <v>1258</v>
      </c>
      <c r="L350" s="191">
        <v>0.3229166666666667</v>
      </c>
      <c r="M350" s="192">
        <v>0.4895833333333333</v>
      </c>
      <c r="N350" s="165" t="s">
        <v>1292</v>
      </c>
      <c r="O350" s="164" t="s">
        <v>1261</v>
      </c>
      <c r="P350" s="169">
        <f t="shared" ref="P350:P351" si="457">"23/02/2026"+(K350-2)</f>
        <v>46077</v>
      </c>
      <c r="Q350" s="170">
        <f t="shared" si="3"/>
        <v>46119</v>
      </c>
      <c r="R350" s="181"/>
      <c r="S350" s="165" t="s">
        <v>293</v>
      </c>
      <c r="T350" s="12"/>
      <c r="U350" s="99"/>
      <c r="V350" s="172" t="str">
        <f t="shared" si="378"/>
        <v> </v>
      </c>
      <c r="W350" s="172">
        <f t="shared" si="5"/>
        <v>5</v>
      </c>
      <c r="X350" s="173">
        <f t="shared" si="6"/>
        <v>7</v>
      </c>
      <c r="Y350" s="172">
        <f t="shared" si="7"/>
        <v>42</v>
      </c>
      <c r="Z350" s="174">
        <f t="shared" si="8"/>
        <v>0.1666666667</v>
      </c>
      <c r="AA350" s="174">
        <f t="shared" si="9"/>
        <v>0.003703703704</v>
      </c>
      <c r="AB350" s="173" t="str">
        <f t="shared" si="10"/>
        <v>30,322916666666667G_402</v>
      </c>
      <c r="AC350" s="175" t="str">
        <f t="shared" si="11"/>
        <v> 6243VLB01 Lê Thị Thu Xuân 7:45-11:45  BĐ: 24/2/2026 KT: 7/4/2026</v>
      </c>
      <c r="AD350" s="175">
        <f t="shared" ref="AD350:AE350" si="456">P350</f>
        <v>46077</v>
      </c>
      <c r="AE350" s="175">
        <f t="shared" si="456"/>
        <v>46119</v>
      </c>
      <c r="AF350" s="187"/>
      <c r="AG350" s="187"/>
    </row>
    <row r="351" ht="18.75" customHeight="1">
      <c r="A351" s="184"/>
      <c r="B351" s="184"/>
      <c r="C351" s="99" t="s">
        <v>1122</v>
      </c>
      <c r="D351" s="99" t="s">
        <v>1040</v>
      </c>
      <c r="E351" s="99">
        <v>2024.0</v>
      </c>
      <c r="F351" s="164" t="s">
        <v>1053</v>
      </c>
      <c r="G351" s="12"/>
      <c r="H351" s="99">
        <v>6.0</v>
      </c>
      <c r="I351" s="99"/>
      <c r="J351" s="99">
        <v>35.0</v>
      </c>
      <c r="K351" s="185" t="s">
        <v>1258</v>
      </c>
      <c r="L351" s="191">
        <v>0.3229166666666667</v>
      </c>
      <c r="M351" s="192">
        <v>0.4895833333333333</v>
      </c>
      <c r="N351" s="19"/>
      <c r="O351" s="164" t="s">
        <v>1261</v>
      </c>
      <c r="P351" s="169">
        <f t="shared" si="457"/>
        <v>46077</v>
      </c>
      <c r="Q351" s="170">
        <f t="shared" si="3"/>
        <v>46119</v>
      </c>
      <c r="R351" s="181"/>
      <c r="S351" s="12"/>
      <c r="T351" s="19"/>
      <c r="U351" s="99"/>
      <c r="V351" s="172" t="str">
        <f t="shared" si="378"/>
        <v> </v>
      </c>
      <c r="W351" s="172">
        <f t="shared" si="5"/>
        <v>5</v>
      </c>
      <c r="X351" s="173">
        <f t="shared" si="6"/>
        <v>7</v>
      </c>
      <c r="Y351" s="172">
        <f t="shared" si="7"/>
        <v>42</v>
      </c>
      <c r="Z351" s="174">
        <f t="shared" si="8"/>
        <v>0.1666666667</v>
      </c>
      <c r="AA351" s="174">
        <f t="shared" si="9"/>
        <v>0.003703703704</v>
      </c>
      <c r="AB351" s="173" t="str">
        <f t="shared" si="10"/>
        <v>30,322916666666667</v>
      </c>
      <c r="AC351" s="175" t="str">
        <f t="shared" si="11"/>
        <v> 6243VLB01G  7:45-11:45  BĐ: 24/2/2026 KT: 7/4/2026</v>
      </c>
      <c r="AD351" s="175">
        <f t="shared" ref="AD351:AE351" si="458">P351</f>
        <v>46077</v>
      </c>
      <c r="AE351" s="175">
        <f t="shared" si="458"/>
        <v>46119</v>
      </c>
      <c r="AF351" s="187"/>
      <c r="AG351" s="187"/>
    </row>
    <row r="352" ht="18.75" customHeight="1">
      <c r="A352" s="184"/>
      <c r="B352" s="184"/>
      <c r="C352" s="99" t="s">
        <v>1122</v>
      </c>
      <c r="D352" s="99" t="s">
        <v>1040</v>
      </c>
      <c r="E352" s="99">
        <v>2024.0</v>
      </c>
      <c r="F352" s="164" t="s">
        <v>1041</v>
      </c>
      <c r="G352" s="165" t="s">
        <v>1052</v>
      </c>
      <c r="H352" s="99">
        <v>8.0</v>
      </c>
      <c r="I352" s="99"/>
      <c r="J352" s="99">
        <v>25.0</v>
      </c>
      <c r="K352" s="185" t="s">
        <v>1262</v>
      </c>
      <c r="L352" s="191">
        <v>0.5416666666666666</v>
      </c>
      <c r="M352" s="192">
        <v>0.6770833333333334</v>
      </c>
      <c r="N352" s="165">
        <v>503.0</v>
      </c>
      <c r="O352" s="164" t="s">
        <v>1252</v>
      </c>
      <c r="P352" s="169">
        <f t="shared" ref="P352:P353" si="460">"05/01/2026"+(K352-2)</f>
        <v>46031</v>
      </c>
      <c r="Q352" s="170">
        <f t="shared" si="3"/>
        <v>46073</v>
      </c>
      <c r="R352" s="181"/>
      <c r="S352" s="165" t="s">
        <v>145</v>
      </c>
      <c r="T352" s="186"/>
      <c r="U352" s="99"/>
      <c r="V352" s="172" t="str">
        <f t="shared" si="378"/>
        <v> </v>
      </c>
      <c r="W352" s="172">
        <f t="shared" si="5"/>
        <v>4</v>
      </c>
      <c r="X352" s="173">
        <f t="shared" si="6"/>
        <v>7</v>
      </c>
      <c r="Y352" s="172">
        <f t="shared" si="7"/>
        <v>42</v>
      </c>
      <c r="Z352" s="174">
        <f t="shared" si="8"/>
        <v>0.1354166667</v>
      </c>
      <c r="AA352" s="174">
        <f t="shared" si="9"/>
        <v>0.003009259259</v>
      </c>
      <c r="AB352" s="173" t="str">
        <f t="shared" si="10"/>
        <v>60,541666666666667503</v>
      </c>
      <c r="AC352" s="175" t="str">
        <f t="shared" si="11"/>
        <v>Thực hành Phiên dịch thương mại 2 6243VLB01 Văng Công Nghiêm 13:00-16:15  BĐ: 9/1/2026 KT: 20/2/2026</v>
      </c>
      <c r="AD352" s="175">
        <f t="shared" ref="AD352:AE352" si="459">P352</f>
        <v>46031</v>
      </c>
      <c r="AE352" s="175">
        <f t="shared" si="459"/>
        <v>46073</v>
      </c>
      <c r="AF352" s="187"/>
      <c r="AG352" s="187"/>
    </row>
    <row r="353" ht="18.75" customHeight="1">
      <c r="A353" s="184"/>
      <c r="B353" s="184"/>
      <c r="C353" s="99" t="s">
        <v>1122</v>
      </c>
      <c r="D353" s="99" t="s">
        <v>1040</v>
      </c>
      <c r="E353" s="99">
        <v>2024.0</v>
      </c>
      <c r="F353" s="164" t="s">
        <v>1053</v>
      </c>
      <c r="G353" s="12"/>
      <c r="H353" s="99">
        <v>6.0</v>
      </c>
      <c r="I353" s="99"/>
      <c r="J353" s="99">
        <v>25.0</v>
      </c>
      <c r="K353" s="185" t="s">
        <v>1262</v>
      </c>
      <c r="L353" s="191">
        <v>0.5416666666666666</v>
      </c>
      <c r="M353" s="192">
        <v>0.6770833333333334</v>
      </c>
      <c r="N353" s="19"/>
      <c r="O353" s="164" t="s">
        <v>1252</v>
      </c>
      <c r="P353" s="169">
        <f t="shared" si="460"/>
        <v>46031</v>
      </c>
      <c r="Q353" s="170">
        <f t="shared" si="3"/>
        <v>46073</v>
      </c>
      <c r="R353" s="181"/>
      <c r="S353" s="12"/>
      <c r="T353" s="12"/>
      <c r="U353" s="99"/>
      <c r="V353" s="172" t="str">
        <f t="shared" si="378"/>
        <v> </v>
      </c>
      <c r="W353" s="172">
        <f t="shared" si="5"/>
        <v>4</v>
      </c>
      <c r="X353" s="173">
        <f t="shared" si="6"/>
        <v>7</v>
      </c>
      <c r="Y353" s="172">
        <f t="shared" si="7"/>
        <v>42</v>
      </c>
      <c r="Z353" s="174">
        <f t="shared" si="8"/>
        <v>0.1354166667</v>
      </c>
      <c r="AA353" s="174">
        <f t="shared" si="9"/>
        <v>0.003009259259</v>
      </c>
      <c r="AB353" s="173" t="str">
        <f t="shared" si="10"/>
        <v>60,541666666666667</v>
      </c>
      <c r="AC353" s="175" t="str">
        <f t="shared" si="11"/>
        <v> 6243VLB01G  13:00-16:15  BĐ: 9/1/2026 KT: 20/2/2026</v>
      </c>
      <c r="AD353" s="175">
        <f t="shared" ref="AD353:AE353" si="461">P353</f>
        <v>46031</v>
      </c>
      <c r="AE353" s="175">
        <f t="shared" si="461"/>
        <v>46073</v>
      </c>
      <c r="AF353" s="187"/>
      <c r="AG353" s="187"/>
    </row>
    <row r="354" ht="18.75" customHeight="1">
      <c r="A354" s="184"/>
      <c r="B354" s="184"/>
      <c r="C354" s="99" t="s">
        <v>1122</v>
      </c>
      <c r="D354" s="99" t="s">
        <v>1040</v>
      </c>
      <c r="E354" s="99">
        <v>2024.0</v>
      </c>
      <c r="F354" s="164" t="s">
        <v>1041</v>
      </c>
      <c r="G354" s="12"/>
      <c r="H354" s="99">
        <v>8.0</v>
      </c>
      <c r="I354" s="99"/>
      <c r="J354" s="99">
        <v>27.0</v>
      </c>
      <c r="K354" s="185" t="s">
        <v>1262</v>
      </c>
      <c r="L354" s="191">
        <v>0.5416666666666666</v>
      </c>
      <c r="M354" s="192">
        <v>0.6770833333333334</v>
      </c>
      <c r="N354" s="165">
        <v>503.0</v>
      </c>
      <c r="O354" s="164" t="s">
        <v>1252</v>
      </c>
      <c r="P354" s="169">
        <f t="shared" ref="P354:P357" si="463">"23/02/2026"+(K354-2)</f>
        <v>46080</v>
      </c>
      <c r="Q354" s="170">
        <f t="shared" si="3"/>
        <v>46122</v>
      </c>
      <c r="R354" s="181"/>
      <c r="S354" s="165" t="s">
        <v>145</v>
      </c>
      <c r="T354" s="12"/>
      <c r="U354" s="99"/>
      <c r="V354" s="172" t="str">
        <f t="shared" si="378"/>
        <v> </v>
      </c>
      <c r="W354" s="172">
        <f t="shared" si="5"/>
        <v>4</v>
      </c>
      <c r="X354" s="173">
        <f t="shared" si="6"/>
        <v>7</v>
      </c>
      <c r="Y354" s="172">
        <f t="shared" si="7"/>
        <v>42</v>
      </c>
      <c r="Z354" s="174">
        <f t="shared" si="8"/>
        <v>0.1354166667</v>
      </c>
      <c r="AA354" s="174">
        <f t="shared" si="9"/>
        <v>0.003009259259</v>
      </c>
      <c r="AB354" s="173" t="str">
        <f t="shared" si="10"/>
        <v>60,541666666666667503</v>
      </c>
      <c r="AC354" s="175" t="str">
        <f t="shared" si="11"/>
        <v> 6243VLB01 Văng Công Nghiêm 13:00-16:15  BĐ: 27/2/2026 KT: 10/4/2026</v>
      </c>
      <c r="AD354" s="175">
        <f t="shared" ref="AD354:AE354" si="462">P354</f>
        <v>46080</v>
      </c>
      <c r="AE354" s="175">
        <f t="shared" si="462"/>
        <v>46122</v>
      </c>
      <c r="AF354" s="187"/>
      <c r="AG354" s="187"/>
    </row>
    <row r="355" ht="18.75" customHeight="1">
      <c r="A355" s="184"/>
      <c r="B355" s="184"/>
      <c r="C355" s="99" t="s">
        <v>1122</v>
      </c>
      <c r="D355" s="99" t="s">
        <v>1040</v>
      </c>
      <c r="E355" s="99">
        <v>2024.0</v>
      </c>
      <c r="F355" s="164" t="s">
        <v>1053</v>
      </c>
      <c r="G355" s="12"/>
      <c r="H355" s="99">
        <v>6.0</v>
      </c>
      <c r="I355" s="99"/>
      <c r="J355" s="99">
        <v>27.0</v>
      </c>
      <c r="K355" s="185" t="s">
        <v>1262</v>
      </c>
      <c r="L355" s="191">
        <v>0.5416666666666666</v>
      </c>
      <c r="M355" s="192">
        <v>0.6770833333333334</v>
      </c>
      <c r="N355" s="19"/>
      <c r="O355" s="164" t="s">
        <v>1252</v>
      </c>
      <c r="P355" s="169">
        <f t="shared" si="463"/>
        <v>46080</v>
      </c>
      <c r="Q355" s="170">
        <f t="shared" si="3"/>
        <v>46122</v>
      </c>
      <c r="R355" s="181"/>
      <c r="S355" s="12"/>
      <c r="T355" s="12"/>
      <c r="U355" s="99"/>
      <c r="V355" s="172" t="str">
        <f t="shared" si="378"/>
        <v> </v>
      </c>
      <c r="W355" s="172">
        <f t="shared" si="5"/>
        <v>4</v>
      </c>
      <c r="X355" s="173">
        <f t="shared" si="6"/>
        <v>7</v>
      </c>
      <c r="Y355" s="172">
        <f t="shared" si="7"/>
        <v>42</v>
      </c>
      <c r="Z355" s="174">
        <f t="shared" si="8"/>
        <v>0.1354166667</v>
      </c>
      <c r="AA355" s="174">
        <f t="shared" si="9"/>
        <v>0.003009259259</v>
      </c>
      <c r="AB355" s="173" t="str">
        <f t="shared" si="10"/>
        <v>60,541666666666667</v>
      </c>
      <c r="AC355" s="175" t="str">
        <f t="shared" si="11"/>
        <v> 6243VLB01G  13:00-16:15  BĐ: 27/2/2026 KT: 10/4/2026</v>
      </c>
      <c r="AD355" s="175">
        <f t="shared" ref="AD355:AE355" si="464">P355</f>
        <v>46080</v>
      </c>
      <c r="AE355" s="175">
        <f t="shared" si="464"/>
        <v>46122</v>
      </c>
      <c r="AF355" s="187"/>
      <c r="AG355" s="187"/>
    </row>
    <row r="356" ht="18.75" customHeight="1">
      <c r="A356" s="184"/>
      <c r="B356" s="184"/>
      <c r="C356" s="99" t="s">
        <v>1122</v>
      </c>
      <c r="D356" s="99" t="s">
        <v>1040</v>
      </c>
      <c r="E356" s="99">
        <v>2024.0</v>
      </c>
      <c r="F356" s="164" t="s">
        <v>1041</v>
      </c>
      <c r="G356" s="12"/>
      <c r="H356" s="99">
        <v>8.0</v>
      </c>
      <c r="I356" s="99"/>
      <c r="J356" s="99">
        <v>8.0</v>
      </c>
      <c r="K356" s="185"/>
      <c r="L356" s="191"/>
      <c r="M356" s="192"/>
      <c r="N356" s="165"/>
      <c r="O356" s="164" t="s">
        <v>1252</v>
      </c>
      <c r="P356" s="169">
        <f t="shared" si="463"/>
        <v>46074</v>
      </c>
      <c r="Q356" s="170" t="str">
        <f t="shared" si="3"/>
        <v>#DIV/0!</v>
      </c>
      <c r="R356" s="181"/>
      <c r="S356" s="165" t="s">
        <v>145</v>
      </c>
      <c r="T356" s="12"/>
      <c r="U356" s="99"/>
      <c r="V356" s="172" t="str">
        <f t="shared" si="378"/>
        <v> </v>
      </c>
      <c r="W356" s="172">
        <f t="shared" si="5"/>
        <v>0</v>
      </c>
      <c r="X356" s="173" t="str">
        <f t="shared" si="6"/>
        <v>#DIV/0!</v>
      </c>
      <c r="Y356" s="172" t="str">
        <f t="shared" si="7"/>
        <v>#DIV/0!</v>
      </c>
      <c r="Z356" s="174">
        <f t="shared" si="8"/>
        <v>0</v>
      </c>
      <c r="AA356" s="174">
        <f t="shared" si="9"/>
        <v>0</v>
      </c>
      <c r="AB356" s="173" t="str">
        <f t="shared" si="10"/>
        <v/>
      </c>
      <c r="AC356" s="175" t="str">
        <f t="shared" si="11"/>
        <v> 6243VLB01 Văng Công Nghiêm -  BĐ: 21/2/2026 KT: Ngày lỗi</v>
      </c>
      <c r="AD356" s="175">
        <f t="shared" ref="AD356:AE356" si="465">P356</f>
        <v>46074</v>
      </c>
      <c r="AE356" s="175" t="str">
        <f t="shared" si="465"/>
        <v>#DIV/0!</v>
      </c>
      <c r="AF356" s="187"/>
      <c r="AG356" s="187"/>
    </row>
    <row r="357" ht="18.75" customHeight="1">
      <c r="A357" s="184"/>
      <c r="B357" s="184"/>
      <c r="C357" s="99" t="s">
        <v>1122</v>
      </c>
      <c r="D357" s="99" t="s">
        <v>1040</v>
      </c>
      <c r="E357" s="99">
        <v>2024.0</v>
      </c>
      <c r="F357" s="164" t="s">
        <v>1053</v>
      </c>
      <c r="G357" s="12"/>
      <c r="H357" s="99">
        <v>6.0</v>
      </c>
      <c r="I357" s="99"/>
      <c r="J357" s="99">
        <v>8.0</v>
      </c>
      <c r="K357" s="185"/>
      <c r="L357" s="191"/>
      <c r="M357" s="192"/>
      <c r="N357" s="19"/>
      <c r="O357" s="164" t="s">
        <v>1252</v>
      </c>
      <c r="P357" s="169">
        <f t="shared" si="463"/>
        <v>46074</v>
      </c>
      <c r="Q357" s="170" t="str">
        <f t="shared" si="3"/>
        <v>#DIV/0!</v>
      </c>
      <c r="R357" s="181"/>
      <c r="S357" s="12"/>
      <c r="T357" s="19"/>
      <c r="U357" s="99"/>
      <c r="V357" s="172" t="str">
        <f t="shared" si="378"/>
        <v> </v>
      </c>
      <c r="W357" s="172">
        <f t="shared" si="5"/>
        <v>0</v>
      </c>
      <c r="X357" s="173" t="str">
        <f t="shared" si="6"/>
        <v>#DIV/0!</v>
      </c>
      <c r="Y357" s="172" t="str">
        <f t="shared" si="7"/>
        <v>#DIV/0!</v>
      </c>
      <c r="Z357" s="174">
        <f t="shared" si="8"/>
        <v>0</v>
      </c>
      <c r="AA357" s="174">
        <f t="shared" si="9"/>
        <v>0</v>
      </c>
      <c r="AB357" s="173" t="str">
        <f t="shared" si="10"/>
        <v/>
      </c>
      <c r="AC357" s="175" t="str">
        <f t="shared" si="11"/>
        <v> 6243VLB01G  -  BĐ: 21/2/2026 KT: Ngày lỗi</v>
      </c>
      <c r="AD357" s="175">
        <f t="shared" ref="AD357:AE357" si="466">P357</f>
        <v>46074</v>
      </c>
      <c r="AE357" s="175" t="str">
        <f t="shared" si="466"/>
        <v>#DIV/0!</v>
      </c>
      <c r="AF357" s="187"/>
      <c r="AG357" s="187"/>
    </row>
    <row r="358" ht="18.75" customHeight="1">
      <c r="A358" s="184"/>
      <c r="B358" s="184"/>
      <c r="C358" s="99" t="s">
        <v>1293</v>
      </c>
      <c r="D358" s="99" t="s">
        <v>1055</v>
      </c>
      <c r="E358" s="99">
        <v>2024.0</v>
      </c>
      <c r="F358" s="164" t="s">
        <v>1056</v>
      </c>
      <c r="G358" s="165" t="s">
        <v>1058</v>
      </c>
      <c r="H358" s="99">
        <v>11.0</v>
      </c>
      <c r="I358" s="99"/>
      <c r="J358" s="99">
        <v>25.0</v>
      </c>
      <c r="K358" s="185" t="s">
        <v>1272</v>
      </c>
      <c r="L358" s="191">
        <v>0.3229166666666667</v>
      </c>
      <c r="M358" s="192">
        <v>0.4895833333333333</v>
      </c>
      <c r="N358" s="165">
        <v>406.0</v>
      </c>
      <c r="O358" s="164" t="s">
        <v>1261</v>
      </c>
      <c r="P358" s="169">
        <f t="shared" ref="P358:P359" si="468">"05/01/2026"+(K358-2)</f>
        <v>46030</v>
      </c>
      <c r="Q358" s="170">
        <f t="shared" si="3"/>
        <v>46058</v>
      </c>
      <c r="R358" s="181"/>
      <c r="S358" s="165" t="s">
        <v>257</v>
      </c>
      <c r="T358" s="186"/>
      <c r="U358" s="99"/>
      <c r="V358" s="172" t="str">
        <f t="shared" si="378"/>
        <v> </v>
      </c>
      <c r="W358" s="172">
        <f t="shared" si="5"/>
        <v>5</v>
      </c>
      <c r="X358" s="173">
        <f t="shared" si="6"/>
        <v>5</v>
      </c>
      <c r="Y358" s="172">
        <f t="shared" si="7"/>
        <v>28</v>
      </c>
      <c r="Z358" s="174">
        <f t="shared" si="8"/>
        <v>0.1666666667</v>
      </c>
      <c r="AA358" s="174">
        <f t="shared" si="9"/>
        <v>0.003703703704</v>
      </c>
      <c r="AB358" s="173" t="str">
        <f t="shared" si="10"/>
        <v>50,322916666666667406</v>
      </c>
      <c r="AC358" s="175" t="str">
        <f t="shared" si="11"/>
        <v>Tiếng Hàn Nghe - Nói 5 6243VLK01 Trương Thị Út 7:45-11:45  BĐ: 8/1/2026 KT: 5/2/2026</v>
      </c>
      <c r="AD358" s="175">
        <f t="shared" ref="AD358:AE358" si="467">P358</f>
        <v>46030</v>
      </c>
      <c r="AE358" s="175">
        <f t="shared" si="467"/>
        <v>46058</v>
      </c>
      <c r="AF358" s="187"/>
      <c r="AG358" s="187"/>
    </row>
    <row r="359" ht="18.75" customHeight="1">
      <c r="A359" s="184"/>
      <c r="B359" s="184"/>
      <c r="C359" s="99" t="s">
        <v>1293</v>
      </c>
      <c r="D359" s="99" t="s">
        <v>1055</v>
      </c>
      <c r="E359" s="99">
        <v>2024.0</v>
      </c>
      <c r="F359" s="164" t="s">
        <v>1069</v>
      </c>
      <c r="G359" s="12"/>
      <c r="H359" s="99">
        <v>4.0</v>
      </c>
      <c r="I359" s="99"/>
      <c r="J359" s="99">
        <v>25.0</v>
      </c>
      <c r="K359" s="185" t="s">
        <v>1272</v>
      </c>
      <c r="L359" s="191">
        <v>0.3229166666666667</v>
      </c>
      <c r="M359" s="192">
        <v>0.4895833333333333</v>
      </c>
      <c r="N359" s="19"/>
      <c r="O359" s="164" t="s">
        <v>1261</v>
      </c>
      <c r="P359" s="169">
        <f t="shared" si="468"/>
        <v>46030</v>
      </c>
      <c r="Q359" s="170">
        <f t="shared" si="3"/>
        <v>46058</v>
      </c>
      <c r="R359" s="181"/>
      <c r="S359" s="12"/>
      <c r="T359" s="12"/>
      <c r="U359" s="99"/>
      <c r="V359" s="172" t="str">
        <f t="shared" si="378"/>
        <v> </v>
      </c>
      <c r="W359" s="172">
        <f t="shared" si="5"/>
        <v>5</v>
      </c>
      <c r="X359" s="173">
        <f t="shared" si="6"/>
        <v>5</v>
      </c>
      <c r="Y359" s="172">
        <f t="shared" si="7"/>
        <v>28</v>
      </c>
      <c r="Z359" s="174">
        <f t="shared" si="8"/>
        <v>0.1666666667</v>
      </c>
      <c r="AA359" s="174">
        <f t="shared" si="9"/>
        <v>0.003703703704</v>
      </c>
      <c r="AB359" s="173" t="str">
        <f t="shared" si="10"/>
        <v>50,322916666666667</v>
      </c>
      <c r="AC359" s="175" t="str">
        <f t="shared" si="11"/>
        <v> 6243VLK01G  7:45-11:45  BĐ: 8/1/2026 KT: 5/2/2026</v>
      </c>
      <c r="AD359" s="175">
        <f t="shared" ref="AD359:AE359" si="469">P359</f>
        <v>46030</v>
      </c>
      <c r="AE359" s="175">
        <f t="shared" si="469"/>
        <v>46058</v>
      </c>
      <c r="AF359" s="187"/>
      <c r="AG359" s="187"/>
    </row>
    <row r="360" ht="18.75" customHeight="1">
      <c r="A360" s="184"/>
      <c r="B360" s="184"/>
      <c r="C360" s="99" t="s">
        <v>1293</v>
      </c>
      <c r="D360" s="99" t="s">
        <v>1055</v>
      </c>
      <c r="E360" s="99">
        <v>2024.0</v>
      </c>
      <c r="F360" s="164" t="s">
        <v>1056</v>
      </c>
      <c r="G360" s="12"/>
      <c r="H360" s="99">
        <v>11.0</v>
      </c>
      <c r="I360" s="99"/>
      <c r="J360" s="99">
        <v>35.0</v>
      </c>
      <c r="K360" s="185" t="s">
        <v>1272</v>
      </c>
      <c r="L360" s="191">
        <v>0.3229166666666667</v>
      </c>
      <c r="M360" s="192">
        <v>0.4895833333333333</v>
      </c>
      <c r="N360" s="165">
        <v>406.0</v>
      </c>
      <c r="O360" s="164" t="s">
        <v>1261</v>
      </c>
      <c r="P360" s="169">
        <f t="shared" ref="P360:P361" si="471">"23/02/2026"+(K360-2)</f>
        <v>46079</v>
      </c>
      <c r="Q360" s="170">
        <f t="shared" si="3"/>
        <v>46121</v>
      </c>
      <c r="R360" s="181"/>
      <c r="S360" s="165" t="s">
        <v>257</v>
      </c>
      <c r="T360" s="12"/>
      <c r="U360" s="99"/>
      <c r="V360" s="172" t="str">
        <f t="shared" si="378"/>
        <v> </v>
      </c>
      <c r="W360" s="172">
        <f t="shared" si="5"/>
        <v>5</v>
      </c>
      <c r="X360" s="173">
        <f t="shared" si="6"/>
        <v>7</v>
      </c>
      <c r="Y360" s="172">
        <f t="shared" si="7"/>
        <v>42</v>
      </c>
      <c r="Z360" s="174">
        <f t="shared" si="8"/>
        <v>0.1666666667</v>
      </c>
      <c r="AA360" s="174">
        <f t="shared" si="9"/>
        <v>0.003703703704</v>
      </c>
      <c r="AB360" s="173" t="str">
        <f t="shared" si="10"/>
        <v>50,322916666666667406</v>
      </c>
      <c r="AC360" s="175" t="str">
        <f t="shared" si="11"/>
        <v> 6243VLK01 Trương Thị Út 7:45-11:45  BĐ: 26/2/2026 KT: 9/4/2026</v>
      </c>
      <c r="AD360" s="175">
        <f t="shared" ref="AD360:AE360" si="470">P360</f>
        <v>46079</v>
      </c>
      <c r="AE360" s="175">
        <f t="shared" si="470"/>
        <v>46121</v>
      </c>
      <c r="AF360" s="187"/>
      <c r="AG360" s="187"/>
    </row>
    <row r="361" ht="18.75" customHeight="1">
      <c r="A361" s="184"/>
      <c r="B361" s="184"/>
      <c r="C361" s="99" t="s">
        <v>1293</v>
      </c>
      <c r="D361" s="99" t="s">
        <v>1055</v>
      </c>
      <c r="E361" s="99">
        <v>2024.0</v>
      </c>
      <c r="F361" s="164" t="s">
        <v>1069</v>
      </c>
      <c r="G361" s="12"/>
      <c r="H361" s="99">
        <v>4.0</v>
      </c>
      <c r="I361" s="99"/>
      <c r="J361" s="99">
        <v>35.0</v>
      </c>
      <c r="K361" s="185" t="s">
        <v>1272</v>
      </c>
      <c r="L361" s="191">
        <v>0.3229166666666667</v>
      </c>
      <c r="M361" s="192">
        <v>0.4895833333333333</v>
      </c>
      <c r="N361" s="19"/>
      <c r="O361" s="164" t="s">
        <v>1261</v>
      </c>
      <c r="P361" s="169">
        <f t="shared" si="471"/>
        <v>46079</v>
      </c>
      <c r="Q361" s="170">
        <f t="shared" si="3"/>
        <v>46121</v>
      </c>
      <c r="R361" s="181"/>
      <c r="S361" s="12"/>
      <c r="T361" s="19"/>
      <c r="U361" s="99"/>
      <c r="V361" s="172" t="str">
        <f t="shared" si="378"/>
        <v> </v>
      </c>
      <c r="W361" s="172">
        <f t="shared" si="5"/>
        <v>5</v>
      </c>
      <c r="X361" s="173">
        <f t="shared" si="6"/>
        <v>7</v>
      </c>
      <c r="Y361" s="172">
        <f t="shared" si="7"/>
        <v>42</v>
      </c>
      <c r="Z361" s="174">
        <f t="shared" si="8"/>
        <v>0.1666666667</v>
      </c>
      <c r="AA361" s="174">
        <f t="shared" si="9"/>
        <v>0.003703703704</v>
      </c>
      <c r="AB361" s="173" t="str">
        <f t="shared" si="10"/>
        <v>50,322916666666667</v>
      </c>
      <c r="AC361" s="175" t="str">
        <f t="shared" si="11"/>
        <v> 6243VLK01G  7:45-11:45  BĐ: 26/2/2026 KT: 9/4/2026</v>
      </c>
      <c r="AD361" s="175">
        <f t="shared" ref="AD361:AE361" si="472">P361</f>
        <v>46079</v>
      </c>
      <c r="AE361" s="175">
        <f t="shared" si="472"/>
        <v>46121</v>
      </c>
      <c r="AF361" s="187"/>
      <c r="AG361" s="187"/>
    </row>
    <row r="362" ht="18.75" customHeight="1">
      <c r="A362" s="184"/>
      <c r="B362" s="184"/>
      <c r="C362" s="99" t="s">
        <v>1293</v>
      </c>
      <c r="D362" s="99" t="s">
        <v>1055</v>
      </c>
      <c r="E362" s="99">
        <v>2024.0</v>
      </c>
      <c r="F362" s="164" t="s">
        <v>1056</v>
      </c>
      <c r="G362" s="165" t="s">
        <v>1060</v>
      </c>
      <c r="H362" s="99">
        <v>11.0</v>
      </c>
      <c r="I362" s="99"/>
      <c r="J362" s="99">
        <v>25.0</v>
      </c>
      <c r="K362" s="185" t="s">
        <v>1272</v>
      </c>
      <c r="L362" s="191">
        <v>0.5416666666666666</v>
      </c>
      <c r="M362" s="192">
        <v>0.7083333333333334</v>
      </c>
      <c r="N362" s="165">
        <v>406.0</v>
      </c>
      <c r="O362" s="164" t="s">
        <v>1261</v>
      </c>
      <c r="P362" s="169">
        <f t="shared" ref="P362:P363" si="474">"05/01/2026"+(K362-2)</f>
        <v>46030</v>
      </c>
      <c r="Q362" s="170">
        <f t="shared" si="3"/>
        <v>46058</v>
      </c>
      <c r="R362" s="181"/>
      <c r="S362" s="165" t="s">
        <v>117</v>
      </c>
      <c r="T362" s="186"/>
      <c r="U362" s="99"/>
      <c r="V362" s="172" t="str">
        <f t="shared" si="378"/>
        <v> </v>
      </c>
      <c r="W362" s="172">
        <f t="shared" si="5"/>
        <v>5</v>
      </c>
      <c r="X362" s="173">
        <f t="shared" si="6"/>
        <v>5</v>
      </c>
      <c r="Y362" s="172">
        <f t="shared" si="7"/>
        <v>28</v>
      </c>
      <c r="Z362" s="174">
        <f t="shared" si="8"/>
        <v>0.1666666667</v>
      </c>
      <c r="AA362" s="174">
        <f t="shared" si="9"/>
        <v>0.003703703704</v>
      </c>
      <c r="AB362" s="173" t="str">
        <f t="shared" si="10"/>
        <v>50,541666666666667406</v>
      </c>
      <c r="AC362" s="175" t="str">
        <f t="shared" si="11"/>
        <v>Tiếng Hàn Đọc Viết 5 6243VLK01 Trần Thị Thanh Thanh 13:00-17:00  BĐ: 8/1/2026 KT: 5/2/2026</v>
      </c>
      <c r="AD362" s="175">
        <f t="shared" ref="AD362:AE362" si="473">P362</f>
        <v>46030</v>
      </c>
      <c r="AE362" s="175">
        <f t="shared" si="473"/>
        <v>46058</v>
      </c>
      <c r="AF362" s="187"/>
      <c r="AG362" s="187"/>
    </row>
    <row r="363" ht="18.75" customHeight="1">
      <c r="A363" s="184"/>
      <c r="B363" s="184"/>
      <c r="C363" s="99" t="s">
        <v>1293</v>
      </c>
      <c r="D363" s="99" t="s">
        <v>1055</v>
      </c>
      <c r="E363" s="99">
        <v>2024.0</v>
      </c>
      <c r="F363" s="164" t="s">
        <v>1069</v>
      </c>
      <c r="G363" s="12"/>
      <c r="H363" s="99">
        <v>4.0</v>
      </c>
      <c r="I363" s="99"/>
      <c r="J363" s="99">
        <v>25.0</v>
      </c>
      <c r="K363" s="185" t="s">
        <v>1272</v>
      </c>
      <c r="L363" s="191">
        <v>0.5416666666666666</v>
      </c>
      <c r="M363" s="192">
        <v>0.7083333333333334</v>
      </c>
      <c r="N363" s="19"/>
      <c r="O363" s="164" t="s">
        <v>1261</v>
      </c>
      <c r="P363" s="169">
        <f t="shared" si="474"/>
        <v>46030</v>
      </c>
      <c r="Q363" s="170">
        <f t="shared" si="3"/>
        <v>46058</v>
      </c>
      <c r="R363" s="181"/>
      <c r="S363" s="12"/>
      <c r="T363" s="12"/>
      <c r="U363" s="99"/>
      <c r="V363" s="172" t="str">
        <f t="shared" si="378"/>
        <v> </v>
      </c>
      <c r="W363" s="172">
        <f t="shared" si="5"/>
        <v>5</v>
      </c>
      <c r="X363" s="173">
        <f t="shared" si="6"/>
        <v>5</v>
      </c>
      <c r="Y363" s="172">
        <f t="shared" si="7"/>
        <v>28</v>
      </c>
      <c r="Z363" s="174">
        <f t="shared" si="8"/>
        <v>0.1666666667</v>
      </c>
      <c r="AA363" s="174">
        <f t="shared" si="9"/>
        <v>0.003703703704</v>
      </c>
      <c r="AB363" s="173" t="str">
        <f t="shared" si="10"/>
        <v>50,541666666666667</v>
      </c>
      <c r="AC363" s="175" t="str">
        <f t="shared" si="11"/>
        <v> 6243VLK01G  13:00-17:00  BĐ: 8/1/2026 KT: 5/2/2026</v>
      </c>
      <c r="AD363" s="175">
        <f t="shared" ref="AD363:AE363" si="475">P363</f>
        <v>46030</v>
      </c>
      <c r="AE363" s="175">
        <f t="shared" si="475"/>
        <v>46058</v>
      </c>
      <c r="AF363" s="187"/>
      <c r="AG363" s="187"/>
    </row>
    <row r="364" ht="18.75" customHeight="1">
      <c r="A364" s="184"/>
      <c r="B364" s="184"/>
      <c r="C364" s="99" t="s">
        <v>1293</v>
      </c>
      <c r="D364" s="99" t="s">
        <v>1055</v>
      </c>
      <c r="E364" s="99">
        <v>2024.0</v>
      </c>
      <c r="F364" s="164" t="s">
        <v>1056</v>
      </c>
      <c r="G364" s="12"/>
      <c r="H364" s="99">
        <v>11.0</v>
      </c>
      <c r="I364" s="99"/>
      <c r="J364" s="99">
        <v>35.0</v>
      </c>
      <c r="K364" s="185" t="s">
        <v>1272</v>
      </c>
      <c r="L364" s="191">
        <v>0.5416666666666666</v>
      </c>
      <c r="M364" s="192">
        <v>0.7083333333333334</v>
      </c>
      <c r="N364" s="165">
        <v>406.0</v>
      </c>
      <c r="O364" s="164" t="s">
        <v>1261</v>
      </c>
      <c r="P364" s="169">
        <f t="shared" ref="P364:P365" si="477">"23/02/2026"+(K364-2)</f>
        <v>46079</v>
      </c>
      <c r="Q364" s="170">
        <f t="shared" si="3"/>
        <v>46121</v>
      </c>
      <c r="R364" s="181"/>
      <c r="S364" s="165" t="s">
        <v>117</v>
      </c>
      <c r="T364" s="12"/>
      <c r="U364" s="99"/>
      <c r="V364" s="172" t="str">
        <f t="shared" si="378"/>
        <v> </v>
      </c>
      <c r="W364" s="172">
        <f t="shared" si="5"/>
        <v>5</v>
      </c>
      <c r="X364" s="173">
        <f t="shared" si="6"/>
        <v>7</v>
      </c>
      <c r="Y364" s="172">
        <f t="shared" si="7"/>
        <v>42</v>
      </c>
      <c r="Z364" s="174">
        <f t="shared" si="8"/>
        <v>0.1666666667</v>
      </c>
      <c r="AA364" s="174">
        <f t="shared" si="9"/>
        <v>0.003703703704</v>
      </c>
      <c r="AB364" s="173" t="str">
        <f t="shared" si="10"/>
        <v>50,541666666666667406</v>
      </c>
      <c r="AC364" s="175" t="str">
        <f t="shared" si="11"/>
        <v> 6243VLK01 Trần Thị Thanh Thanh 13:00-17:00  BĐ: 26/2/2026 KT: 9/4/2026</v>
      </c>
      <c r="AD364" s="175">
        <f t="shared" ref="AD364:AE364" si="476">P364</f>
        <v>46079</v>
      </c>
      <c r="AE364" s="175">
        <f t="shared" si="476"/>
        <v>46121</v>
      </c>
      <c r="AF364" s="187"/>
      <c r="AG364" s="187"/>
    </row>
    <row r="365" ht="18.75" customHeight="1">
      <c r="A365" s="184"/>
      <c r="B365" s="184"/>
      <c r="C365" s="99" t="s">
        <v>1293</v>
      </c>
      <c r="D365" s="99" t="s">
        <v>1055</v>
      </c>
      <c r="E365" s="99">
        <v>2024.0</v>
      </c>
      <c r="F365" s="164" t="s">
        <v>1069</v>
      </c>
      <c r="G365" s="12"/>
      <c r="H365" s="99">
        <v>4.0</v>
      </c>
      <c r="I365" s="99"/>
      <c r="J365" s="99">
        <v>35.0</v>
      </c>
      <c r="K365" s="185" t="s">
        <v>1272</v>
      </c>
      <c r="L365" s="191">
        <v>0.5416666666666666</v>
      </c>
      <c r="M365" s="192">
        <v>0.7083333333333334</v>
      </c>
      <c r="N365" s="19"/>
      <c r="O365" s="164" t="s">
        <v>1261</v>
      </c>
      <c r="P365" s="169">
        <f t="shared" si="477"/>
        <v>46079</v>
      </c>
      <c r="Q365" s="170">
        <f t="shared" si="3"/>
        <v>46121</v>
      </c>
      <c r="R365" s="181"/>
      <c r="S365" s="12"/>
      <c r="T365" s="19"/>
      <c r="U365" s="99"/>
      <c r="V365" s="172" t="str">
        <f t="shared" si="378"/>
        <v> </v>
      </c>
      <c r="W365" s="172">
        <f t="shared" si="5"/>
        <v>5</v>
      </c>
      <c r="X365" s="173">
        <f t="shared" si="6"/>
        <v>7</v>
      </c>
      <c r="Y365" s="172">
        <f t="shared" si="7"/>
        <v>42</v>
      </c>
      <c r="Z365" s="174">
        <f t="shared" si="8"/>
        <v>0.1666666667</v>
      </c>
      <c r="AA365" s="174">
        <f t="shared" si="9"/>
        <v>0.003703703704</v>
      </c>
      <c r="AB365" s="173" t="str">
        <f t="shared" si="10"/>
        <v>50,541666666666667</v>
      </c>
      <c r="AC365" s="175" t="str">
        <f t="shared" si="11"/>
        <v> 6243VLK01G  13:00-17:00  BĐ: 26/2/2026 KT: 9/4/2026</v>
      </c>
      <c r="AD365" s="175">
        <f t="shared" ref="AD365:AE365" si="478">P365</f>
        <v>46079</v>
      </c>
      <c r="AE365" s="175">
        <f t="shared" si="478"/>
        <v>46121</v>
      </c>
      <c r="AF365" s="187"/>
      <c r="AG365" s="187"/>
    </row>
    <row r="366" ht="18.75" customHeight="1">
      <c r="A366" s="184"/>
      <c r="B366" s="184"/>
      <c r="C366" s="99" t="s">
        <v>1293</v>
      </c>
      <c r="D366" s="99" t="s">
        <v>1055</v>
      </c>
      <c r="E366" s="99">
        <v>2024.0</v>
      </c>
      <c r="F366" s="164" t="s">
        <v>1056</v>
      </c>
      <c r="G366" s="165" t="s">
        <v>1062</v>
      </c>
      <c r="H366" s="99">
        <v>11.0</v>
      </c>
      <c r="I366" s="99"/>
      <c r="J366" s="99">
        <v>25.0</v>
      </c>
      <c r="K366" s="185" t="s">
        <v>1258</v>
      </c>
      <c r="L366" s="191">
        <v>0.3229166666666667</v>
      </c>
      <c r="M366" s="192">
        <v>0.4895833333333333</v>
      </c>
      <c r="N366" s="165">
        <v>406.0</v>
      </c>
      <c r="O366" s="164" t="s">
        <v>1252</v>
      </c>
      <c r="P366" s="169">
        <f t="shared" ref="P366:P367" si="480">"05/01/2026"+(K366-2)</f>
        <v>46028</v>
      </c>
      <c r="Q366" s="170">
        <f t="shared" si="3"/>
        <v>46056</v>
      </c>
      <c r="R366" s="181"/>
      <c r="S366" s="165" t="s">
        <v>1294</v>
      </c>
      <c r="T366" s="186"/>
      <c r="U366" s="99"/>
      <c r="V366" s="172" t="str">
        <f t="shared" si="378"/>
        <v> </v>
      </c>
      <c r="W366" s="172">
        <f t="shared" si="5"/>
        <v>5</v>
      </c>
      <c r="X366" s="173">
        <f t="shared" si="6"/>
        <v>5</v>
      </c>
      <c r="Y366" s="172">
        <f t="shared" si="7"/>
        <v>28</v>
      </c>
      <c r="Z366" s="174">
        <f t="shared" si="8"/>
        <v>0.1666666667</v>
      </c>
      <c r="AA366" s="174">
        <f t="shared" si="9"/>
        <v>0.003703703704</v>
      </c>
      <c r="AB366" s="173" t="str">
        <f t="shared" si="10"/>
        <v>30,322916666666667406</v>
      </c>
      <c r="AC366" s="175" t="str">
        <f t="shared" si="11"/>
        <v>Ngữ pháp 5 6243VLK01 Phan Huỳnh Minh Tú 7:45-11:45  BĐ: 6/1/2026 KT: 3/2/2026</v>
      </c>
      <c r="AD366" s="175">
        <f t="shared" ref="AD366:AE366" si="479">P366</f>
        <v>46028</v>
      </c>
      <c r="AE366" s="175">
        <f t="shared" si="479"/>
        <v>46056</v>
      </c>
      <c r="AF366" s="187"/>
      <c r="AG366" s="187"/>
    </row>
    <row r="367" ht="18.75" customHeight="1">
      <c r="A367" s="184"/>
      <c r="B367" s="184"/>
      <c r="C367" s="99" t="s">
        <v>1293</v>
      </c>
      <c r="D367" s="99" t="s">
        <v>1055</v>
      </c>
      <c r="E367" s="99">
        <v>2024.0</v>
      </c>
      <c r="F367" s="164" t="s">
        <v>1069</v>
      </c>
      <c r="G367" s="12"/>
      <c r="H367" s="99">
        <v>4.0</v>
      </c>
      <c r="I367" s="99"/>
      <c r="J367" s="99">
        <v>25.0</v>
      </c>
      <c r="K367" s="185" t="s">
        <v>1258</v>
      </c>
      <c r="L367" s="191">
        <v>0.3229166666666667</v>
      </c>
      <c r="M367" s="192">
        <v>0.4895833333333333</v>
      </c>
      <c r="N367" s="19"/>
      <c r="O367" s="164" t="s">
        <v>1252</v>
      </c>
      <c r="P367" s="169">
        <f t="shared" si="480"/>
        <v>46028</v>
      </c>
      <c r="Q367" s="170">
        <f t="shared" si="3"/>
        <v>46056</v>
      </c>
      <c r="R367" s="181"/>
      <c r="S367" s="12"/>
      <c r="T367" s="12"/>
      <c r="U367" s="99"/>
      <c r="V367" s="172" t="str">
        <f t="shared" si="378"/>
        <v> </v>
      </c>
      <c r="W367" s="172">
        <f t="shared" si="5"/>
        <v>5</v>
      </c>
      <c r="X367" s="173">
        <f t="shared" si="6"/>
        <v>5</v>
      </c>
      <c r="Y367" s="172">
        <f t="shared" si="7"/>
        <v>28</v>
      </c>
      <c r="Z367" s="174">
        <f t="shared" si="8"/>
        <v>0.1666666667</v>
      </c>
      <c r="AA367" s="174">
        <f t="shared" si="9"/>
        <v>0.003703703704</v>
      </c>
      <c r="AB367" s="173" t="str">
        <f t="shared" si="10"/>
        <v>30,322916666666667</v>
      </c>
      <c r="AC367" s="175" t="str">
        <f t="shared" si="11"/>
        <v> 6243VLK01G  7:45-11:45  BĐ: 6/1/2026 KT: 3/2/2026</v>
      </c>
      <c r="AD367" s="175">
        <f t="shared" ref="AD367:AE367" si="481">P367</f>
        <v>46028</v>
      </c>
      <c r="AE367" s="175">
        <f t="shared" si="481"/>
        <v>46056</v>
      </c>
      <c r="AF367" s="187"/>
      <c r="AG367" s="187"/>
    </row>
    <row r="368" ht="18.75" customHeight="1">
      <c r="A368" s="184"/>
      <c r="B368" s="184"/>
      <c r="C368" s="99" t="s">
        <v>1293</v>
      </c>
      <c r="D368" s="99" t="s">
        <v>1055</v>
      </c>
      <c r="E368" s="99">
        <v>2024.0</v>
      </c>
      <c r="F368" s="164" t="s">
        <v>1056</v>
      </c>
      <c r="G368" s="12"/>
      <c r="H368" s="99">
        <v>11.0</v>
      </c>
      <c r="I368" s="99"/>
      <c r="J368" s="99">
        <v>35.0</v>
      </c>
      <c r="K368" s="185" t="s">
        <v>1258</v>
      </c>
      <c r="L368" s="191">
        <v>0.3229166666666667</v>
      </c>
      <c r="M368" s="192">
        <v>0.4895833333333333</v>
      </c>
      <c r="N368" s="165">
        <v>406.0</v>
      </c>
      <c r="O368" s="164" t="s">
        <v>1252</v>
      </c>
      <c r="P368" s="169">
        <f t="shared" ref="P368:P369" si="483">"23/02/2026"+(K368-2)</f>
        <v>46077</v>
      </c>
      <c r="Q368" s="170">
        <f t="shared" si="3"/>
        <v>46119</v>
      </c>
      <c r="R368" s="181"/>
      <c r="S368" s="165" t="s">
        <v>1294</v>
      </c>
      <c r="T368" s="12"/>
      <c r="U368" s="99"/>
      <c r="V368" s="172" t="str">
        <f t="shared" si="378"/>
        <v> </v>
      </c>
      <c r="W368" s="172">
        <f t="shared" si="5"/>
        <v>5</v>
      </c>
      <c r="X368" s="173">
        <f t="shared" si="6"/>
        <v>7</v>
      </c>
      <c r="Y368" s="172">
        <f t="shared" si="7"/>
        <v>42</v>
      </c>
      <c r="Z368" s="174">
        <f t="shared" si="8"/>
        <v>0.1666666667</v>
      </c>
      <c r="AA368" s="174">
        <f t="shared" si="9"/>
        <v>0.003703703704</v>
      </c>
      <c r="AB368" s="173" t="str">
        <f t="shared" si="10"/>
        <v>30,322916666666667406</v>
      </c>
      <c r="AC368" s="175" t="str">
        <f t="shared" si="11"/>
        <v> 6243VLK01 Phan Huỳnh Minh Tú 7:45-11:45  BĐ: 24/2/2026 KT: 7/4/2026</v>
      </c>
      <c r="AD368" s="175">
        <f t="shared" ref="AD368:AE368" si="482">P368</f>
        <v>46077</v>
      </c>
      <c r="AE368" s="175">
        <f t="shared" si="482"/>
        <v>46119</v>
      </c>
      <c r="AF368" s="187"/>
      <c r="AG368" s="187"/>
    </row>
    <row r="369" ht="18.75" customHeight="1">
      <c r="A369" s="184"/>
      <c r="B369" s="184"/>
      <c r="C369" s="99" t="s">
        <v>1293</v>
      </c>
      <c r="D369" s="99" t="s">
        <v>1055</v>
      </c>
      <c r="E369" s="99">
        <v>2024.0</v>
      </c>
      <c r="F369" s="164" t="s">
        <v>1069</v>
      </c>
      <c r="G369" s="12"/>
      <c r="H369" s="99">
        <v>4.0</v>
      </c>
      <c r="I369" s="99"/>
      <c r="J369" s="99">
        <v>35.0</v>
      </c>
      <c r="K369" s="185" t="s">
        <v>1258</v>
      </c>
      <c r="L369" s="191">
        <v>0.3229166666666667</v>
      </c>
      <c r="M369" s="192">
        <v>0.4895833333333333</v>
      </c>
      <c r="N369" s="19"/>
      <c r="O369" s="164" t="s">
        <v>1252</v>
      </c>
      <c r="P369" s="169">
        <f t="shared" si="483"/>
        <v>46077</v>
      </c>
      <c r="Q369" s="170">
        <f t="shared" si="3"/>
        <v>46119</v>
      </c>
      <c r="R369" s="181"/>
      <c r="S369" s="12"/>
      <c r="T369" s="19"/>
      <c r="U369" s="99"/>
      <c r="V369" s="172" t="str">
        <f t="shared" si="378"/>
        <v> </v>
      </c>
      <c r="W369" s="172">
        <f t="shared" si="5"/>
        <v>5</v>
      </c>
      <c r="X369" s="173">
        <f t="shared" si="6"/>
        <v>7</v>
      </c>
      <c r="Y369" s="172">
        <f t="shared" si="7"/>
        <v>42</v>
      </c>
      <c r="Z369" s="174">
        <f t="shared" si="8"/>
        <v>0.1666666667</v>
      </c>
      <c r="AA369" s="174">
        <f t="shared" si="9"/>
        <v>0.003703703704</v>
      </c>
      <c r="AB369" s="173" t="str">
        <f t="shared" si="10"/>
        <v>30,322916666666667</v>
      </c>
      <c r="AC369" s="175" t="str">
        <f t="shared" si="11"/>
        <v> 6243VLK01G  7:45-11:45  BĐ: 24/2/2026 KT: 7/4/2026</v>
      </c>
      <c r="AD369" s="175">
        <f t="shared" ref="AD369:AE369" si="484">P369</f>
        <v>46077</v>
      </c>
      <c r="AE369" s="175">
        <f t="shared" si="484"/>
        <v>46119</v>
      </c>
      <c r="AF369" s="187"/>
      <c r="AG369" s="187"/>
    </row>
    <row r="370" ht="18.75" customHeight="1">
      <c r="A370" s="184"/>
      <c r="B370" s="184"/>
      <c r="C370" s="99" t="s">
        <v>1293</v>
      </c>
      <c r="D370" s="99" t="s">
        <v>1055</v>
      </c>
      <c r="E370" s="99">
        <v>2024.0</v>
      </c>
      <c r="F370" s="164" t="s">
        <v>1056</v>
      </c>
      <c r="G370" s="165" t="s">
        <v>1064</v>
      </c>
      <c r="H370" s="99">
        <v>11.0</v>
      </c>
      <c r="I370" s="99"/>
      <c r="J370" s="99">
        <v>25.0</v>
      </c>
      <c r="K370" s="185" t="s">
        <v>1267</v>
      </c>
      <c r="L370" s="191">
        <v>0.5416666666666666</v>
      </c>
      <c r="M370" s="192">
        <v>0.7083333333333334</v>
      </c>
      <c r="N370" s="165" t="s">
        <v>1295</v>
      </c>
      <c r="O370" s="164" t="s">
        <v>1252</v>
      </c>
      <c r="P370" s="169">
        <f t="shared" ref="P370:P371" si="486">"05/01/2026"+(K370-2)</f>
        <v>46032</v>
      </c>
      <c r="Q370" s="170">
        <f t="shared" si="3"/>
        <v>46060</v>
      </c>
      <c r="R370" s="181"/>
      <c r="S370" s="165" t="s">
        <v>404</v>
      </c>
      <c r="T370" s="186"/>
      <c r="U370" s="99"/>
      <c r="V370" s="172" t="str">
        <f t="shared" si="378"/>
        <v> </v>
      </c>
      <c r="W370" s="172">
        <f t="shared" si="5"/>
        <v>5</v>
      </c>
      <c r="X370" s="173">
        <f t="shared" si="6"/>
        <v>5</v>
      </c>
      <c r="Y370" s="172">
        <f t="shared" si="7"/>
        <v>28</v>
      </c>
      <c r="Z370" s="174">
        <f t="shared" si="8"/>
        <v>0.1666666667</v>
      </c>
      <c r="AA370" s="174">
        <f t="shared" si="9"/>
        <v>0.003703703704</v>
      </c>
      <c r="AB370" s="173" t="str">
        <f t="shared" si="10"/>
        <v>70,541666666666667G_403</v>
      </c>
      <c r="AC370" s="175" t="str">
        <f t="shared" si="11"/>
        <v>Tiếng Hàn thư tín thương mại 6243VLK01 Nguyễn Minh Trung 13:00-17:00  BĐ: 10/1/2026 KT: 7/2/2026</v>
      </c>
      <c r="AD370" s="175">
        <f t="shared" ref="AD370:AE370" si="485">P370</f>
        <v>46032</v>
      </c>
      <c r="AE370" s="175">
        <f t="shared" si="485"/>
        <v>46060</v>
      </c>
      <c r="AF370" s="187"/>
      <c r="AG370" s="187"/>
    </row>
    <row r="371" ht="18.75" customHeight="1">
      <c r="A371" s="184"/>
      <c r="B371" s="184"/>
      <c r="C371" s="99" t="s">
        <v>1293</v>
      </c>
      <c r="D371" s="99" t="s">
        <v>1055</v>
      </c>
      <c r="E371" s="99">
        <v>2024.0</v>
      </c>
      <c r="F371" s="164" t="s">
        <v>1069</v>
      </c>
      <c r="G371" s="12"/>
      <c r="H371" s="99">
        <v>4.0</v>
      </c>
      <c r="I371" s="99"/>
      <c r="J371" s="99">
        <v>25.0</v>
      </c>
      <c r="K371" s="185" t="s">
        <v>1267</v>
      </c>
      <c r="L371" s="191">
        <v>0.5416666666666666</v>
      </c>
      <c r="M371" s="192">
        <v>0.7083333333333334</v>
      </c>
      <c r="N371" s="19"/>
      <c r="O371" s="164" t="s">
        <v>1252</v>
      </c>
      <c r="P371" s="169">
        <f t="shared" si="486"/>
        <v>46032</v>
      </c>
      <c r="Q371" s="170">
        <f t="shared" si="3"/>
        <v>46060</v>
      </c>
      <c r="R371" s="181"/>
      <c r="S371" s="12"/>
      <c r="T371" s="12"/>
      <c r="U371" s="99"/>
      <c r="V371" s="172" t="str">
        <f t="shared" si="378"/>
        <v> </v>
      </c>
      <c r="W371" s="172">
        <f t="shared" si="5"/>
        <v>5</v>
      </c>
      <c r="X371" s="173">
        <f t="shared" si="6"/>
        <v>5</v>
      </c>
      <c r="Y371" s="172">
        <f t="shared" si="7"/>
        <v>28</v>
      </c>
      <c r="Z371" s="174">
        <f t="shared" si="8"/>
        <v>0.1666666667</v>
      </c>
      <c r="AA371" s="174">
        <f t="shared" si="9"/>
        <v>0.003703703704</v>
      </c>
      <c r="AB371" s="173" t="str">
        <f t="shared" si="10"/>
        <v>70,541666666666667</v>
      </c>
      <c r="AC371" s="175" t="str">
        <f t="shared" si="11"/>
        <v> 6243VLK01G  13:00-17:00  BĐ: 10/1/2026 KT: 7/2/2026</v>
      </c>
      <c r="AD371" s="175">
        <f t="shared" ref="AD371:AE371" si="487">P371</f>
        <v>46032</v>
      </c>
      <c r="AE371" s="175">
        <f t="shared" si="487"/>
        <v>46060</v>
      </c>
      <c r="AF371" s="187"/>
      <c r="AG371" s="187"/>
    </row>
    <row r="372" ht="18.75" customHeight="1">
      <c r="A372" s="184"/>
      <c r="B372" s="184"/>
      <c r="C372" s="99" t="s">
        <v>1293</v>
      </c>
      <c r="D372" s="99" t="s">
        <v>1055</v>
      </c>
      <c r="E372" s="99">
        <v>2024.0</v>
      </c>
      <c r="F372" s="164" t="s">
        <v>1056</v>
      </c>
      <c r="G372" s="12"/>
      <c r="H372" s="99">
        <v>11.0</v>
      </c>
      <c r="I372" s="99"/>
      <c r="J372" s="99">
        <v>35.0</v>
      </c>
      <c r="K372" s="185" t="s">
        <v>1267</v>
      </c>
      <c r="L372" s="191">
        <v>0.5416666666666666</v>
      </c>
      <c r="M372" s="192">
        <v>0.7083333333333334</v>
      </c>
      <c r="N372" s="165" t="s">
        <v>1295</v>
      </c>
      <c r="O372" s="164" t="s">
        <v>1252</v>
      </c>
      <c r="P372" s="169">
        <f t="shared" ref="P372:P373" si="489">"23/02/2026"+(K372-2)</f>
        <v>46081</v>
      </c>
      <c r="Q372" s="170">
        <f t="shared" si="3"/>
        <v>46123</v>
      </c>
      <c r="R372" s="181"/>
      <c r="S372" s="165" t="s">
        <v>404</v>
      </c>
      <c r="T372" s="12"/>
      <c r="U372" s="99"/>
      <c r="V372" s="172" t="str">
        <f t="shared" si="378"/>
        <v> </v>
      </c>
      <c r="W372" s="172">
        <f t="shared" si="5"/>
        <v>5</v>
      </c>
      <c r="X372" s="173">
        <f t="shared" si="6"/>
        <v>7</v>
      </c>
      <c r="Y372" s="172">
        <f t="shared" si="7"/>
        <v>42</v>
      </c>
      <c r="Z372" s="174">
        <f t="shared" si="8"/>
        <v>0.1666666667</v>
      </c>
      <c r="AA372" s="174">
        <f t="shared" si="9"/>
        <v>0.003703703704</v>
      </c>
      <c r="AB372" s="173" t="str">
        <f t="shared" si="10"/>
        <v>70,541666666666667G_403</v>
      </c>
      <c r="AC372" s="175" t="str">
        <f t="shared" si="11"/>
        <v> 6243VLK01 Nguyễn Minh Trung 13:00-17:00  BĐ: 28/2/2026 KT: 11/4/2026</v>
      </c>
      <c r="AD372" s="175">
        <f t="shared" ref="AD372:AE372" si="488">P372</f>
        <v>46081</v>
      </c>
      <c r="AE372" s="175">
        <f t="shared" si="488"/>
        <v>46123</v>
      </c>
      <c r="AF372" s="187"/>
      <c r="AG372" s="187"/>
    </row>
    <row r="373" ht="18.75" customHeight="1">
      <c r="A373" s="184"/>
      <c r="B373" s="184"/>
      <c r="C373" s="99" t="s">
        <v>1293</v>
      </c>
      <c r="D373" s="99" t="s">
        <v>1055</v>
      </c>
      <c r="E373" s="99">
        <v>2024.0</v>
      </c>
      <c r="F373" s="164" t="s">
        <v>1069</v>
      </c>
      <c r="G373" s="12"/>
      <c r="H373" s="99">
        <v>4.0</v>
      </c>
      <c r="I373" s="99"/>
      <c r="J373" s="99">
        <v>35.0</v>
      </c>
      <c r="K373" s="185" t="s">
        <v>1267</v>
      </c>
      <c r="L373" s="191">
        <v>0.5416666666666666</v>
      </c>
      <c r="M373" s="192">
        <v>0.7083333333333334</v>
      </c>
      <c r="N373" s="19"/>
      <c r="O373" s="164" t="s">
        <v>1252</v>
      </c>
      <c r="P373" s="169">
        <f t="shared" si="489"/>
        <v>46081</v>
      </c>
      <c r="Q373" s="170">
        <f t="shared" si="3"/>
        <v>46123</v>
      </c>
      <c r="R373" s="181"/>
      <c r="S373" s="12"/>
      <c r="T373" s="19"/>
      <c r="U373" s="99"/>
      <c r="V373" s="172" t="str">
        <f t="shared" si="378"/>
        <v> </v>
      </c>
      <c r="W373" s="172">
        <f t="shared" si="5"/>
        <v>5</v>
      </c>
      <c r="X373" s="173">
        <f t="shared" si="6"/>
        <v>7</v>
      </c>
      <c r="Y373" s="172">
        <f t="shared" si="7"/>
        <v>42</v>
      </c>
      <c r="Z373" s="174">
        <f t="shared" si="8"/>
        <v>0.1666666667</v>
      </c>
      <c r="AA373" s="174">
        <f t="shared" si="9"/>
        <v>0.003703703704</v>
      </c>
      <c r="AB373" s="173" t="str">
        <f t="shared" si="10"/>
        <v>70,541666666666667</v>
      </c>
      <c r="AC373" s="175" t="str">
        <f t="shared" si="11"/>
        <v> 6243VLK01G  13:00-17:00  BĐ: 28/2/2026 KT: 11/4/2026</v>
      </c>
      <c r="AD373" s="175">
        <f t="shared" ref="AD373:AE373" si="490">P373</f>
        <v>46081</v>
      </c>
      <c r="AE373" s="175">
        <f t="shared" si="490"/>
        <v>46123</v>
      </c>
      <c r="AF373" s="187"/>
      <c r="AG373" s="187"/>
    </row>
    <row r="374" ht="18.75" customHeight="1">
      <c r="A374" s="184"/>
      <c r="B374" s="184"/>
      <c r="C374" s="99" t="s">
        <v>1293</v>
      </c>
      <c r="D374" s="99" t="s">
        <v>1055</v>
      </c>
      <c r="E374" s="99">
        <v>2024.0</v>
      </c>
      <c r="F374" s="164" t="s">
        <v>1056</v>
      </c>
      <c r="G374" s="165" t="s">
        <v>1066</v>
      </c>
      <c r="H374" s="99">
        <v>11.0</v>
      </c>
      <c r="I374" s="99"/>
      <c r="J374" s="99">
        <v>25.0</v>
      </c>
      <c r="K374" s="185" t="s">
        <v>1258</v>
      </c>
      <c r="L374" s="191">
        <v>0.5416666666666666</v>
      </c>
      <c r="M374" s="192">
        <v>0.7083333333333334</v>
      </c>
      <c r="N374" s="165">
        <v>406.0</v>
      </c>
      <c r="O374" s="164" t="s">
        <v>1261</v>
      </c>
      <c r="P374" s="169">
        <f t="shared" ref="P374:P375" si="492">"05/01/2026"+(K374-2)</f>
        <v>46028</v>
      </c>
      <c r="Q374" s="170">
        <f t="shared" si="3"/>
        <v>46056</v>
      </c>
      <c r="R374" s="181"/>
      <c r="S374" s="165" t="s">
        <v>93</v>
      </c>
      <c r="T374" s="186"/>
      <c r="U374" s="99"/>
      <c r="V374" s="172" t="str">
        <f t="shared" si="378"/>
        <v> </v>
      </c>
      <c r="W374" s="172">
        <f t="shared" si="5"/>
        <v>5</v>
      </c>
      <c r="X374" s="173">
        <f t="shared" si="6"/>
        <v>5</v>
      </c>
      <c r="Y374" s="172">
        <f t="shared" si="7"/>
        <v>28</v>
      </c>
      <c r="Z374" s="174">
        <f t="shared" si="8"/>
        <v>0.1666666667</v>
      </c>
      <c r="AA374" s="174">
        <f t="shared" si="9"/>
        <v>0.003703703704</v>
      </c>
      <c r="AB374" s="173" t="str">
        <f t="shared" si="10"/>
        <v>30,541666666666667406</v>
      </c>
      <c r="AC374" s="175" t="str">
        <f t="shared" si="11"/>
        <v>Phiên dịch 2 6243VLK01 Quàng Thị Bảo Vy 13:00-17:00  BĐ: 6/1/2026 KT: 3/2/2026</v>
      </c>
      <c r="AD374" s="175">
        <f t="shared" ref="AD374:AE374" si="491">P374</f>
        <v>46028</v>
      </c>
      <c r="AE374" s="175">
        <f t="shared" si="491"/>
        <v>46056</v>
      </c>
      <c r="AF374" s="187"/>
      <c r="AG374" s="187"/>
    </row>
    <row r="375" ht="18.75" customHeight="1">
      <c r="A375" s="184"/>
      <c r="B375" s="184"/>
      <c r="C375" s="99" t="s">
        <v>1293</v>
      </c>
      <c r="D375" s="99" t="s">
        <v>1055</v>
      </c>
      <c r="E375" s="99">
        <v>2024.0</v>
      </c>
      <c r="F375" s="164" t="s">
        <v>1069</v>
      </c>
      <c r="G375" s="12"/>
      <c r="H375" s="99">
        <v>4.0</v>
      </c>
      <c r="I375" s="99"/>
      <c r="J375" s="99">
        <v>25.0</v>
      </c>
      <c r="K375" s="185" t="s">
        <v>1258</v>
      </c>
      <c r="L375" s="191">
        <v>0.5416666666666666</v>
      </c>
      <c r="M375" s="192">
        <v>0.7083333333333334</v>
      </c>
      <c r="N375" s="19"/>
      <c r="O375" s="164" t="s">
        <v>1261</v>
      </c>
      <c r="P375" s="169">
        <f t="shared" si="492"/>
        <v>46028</v>
      </c>
      <c r="Q375" s="170">
        <f t="shared" si="3"/>
        <v>46056</v>
      </c>
      <c r="R375" s="181"/>
      <c r="S375" s="12"/>
      <c r="T375" s="12"/>
      <c r="U375" s="99"/>
      <c r="V375" s="172" t="str">
        <f t="shared" si="378"/>
        <v> </v>
      </c>
      <c r="W375" s="172">
        <f t="shared" si="5"/>
        <v>5</v>
      </c>
      <c r="X375" s="173">
        <f t="shared" si="6"/>
        <v>5</v>
      </c>
      <c r="Y375" s="172">
        <f t="shared" si="7"/>
        <v>28</v>
      </c>
      <c r="Z375" s="174">
        <f t="shared" si="8"/>
        <v>0.1666666667</v>
      </c>
      <c r="AA375" s="174">
        <f t="shared" si="9"/>
        <v>0.003703703704</v>
      </c>
      <c r="AB375" s="173" t="str">
        <f t="shared" si="10"/>
        <v>30,541666666666667</v>
      </c>
      <c r="AC375" s="175" t="str">
        <f t="shared" si="11"/>
        <v> 6243VLK01G  13:00-17:00  BĐ: 6/1/2026 KT: 3/2/2026</v>
      </c>
      <c r="AD375" s="175">
        <f t="shared" ref="AD375:AE375" si="493">P375</f>
        <v>46028</v>
      </c>
      <c r="AE375" s="175">
        <f t="shared" si="493"/>
        <v>46056</v>
      </c>
      <c r="AF375" s="187"/>
      <c r="AG375" s="187"/>
    </row>
    <row r="376" ht="18.75" customHeight="1">
      <c r="A376" s="184"/>
      <c r="B376" s="184"/>
      <c r="C376" s="99" t="s">
        <v>1293</v>
      </c>
      <c r="D376" s="99" t="s">
        <v>1055</v>
      </c>
      <c r="E376" s="99">
        <v>2024.0</v>
      </c>
      <c r="F376" s="164" t="s">
        <v>1056</v>
      </c>
      <c r="G376" s="12"/>
      <c r="H376" s="99">
        <v>11.0</v>
      </c>
      <c r="I376" s="99"/>
      <c r="J376" s="99">
        <v>35.0</v>
      </c>
      <c r="K376" s="185" t="s">
        <v>1258</v>
      </c>
      <c r="L376" s="191">
        <v>0.5416666666666666</v>
      </c>
      <c r="M376" s="192">
        <v>0.7083333333333334</v>
      </c>
      <c r="N376" s="165">
        <v>406.0</v>
      </c>
      <c r="O376" s="164" t="s">
        <v>1261</v>
      </c>
      <c r="P376" s="169">
        <f t="shared" ref="P376:P377" si="495">"23/02/2026"+(K376-2)</f>
        <v>46077</v>
      </c>
      <c r="Q376" s="170">
        <f t="shared" si="3"/>
        <v>46119</v>
      </c>
      <c r="R376" s="181"/>
      <c r="S376" s="165" t="s">
        <v>93</v>
      </c>
      <c r="T376" s="12"/>
      <c r="U376" s="99"/>
      <c r="V376" s="172" t="str">
        <f t="shared" si="378"/>
        <v> </v>
      </c>
      <c r="W376" s="172">
        <f t="shared" si="5"/>
        <v>5</v>
      </c>
      <c r="X376" s="173">
        <f t="shared" si="6"/>
        <v>7</v>
      </c>
      <c r="Y376" s="172">
        <f t="shared" si="7"/>
        <v>42</v>
      </c>
      <c r="Z376" s="174">
        <f t="shared" si="8"/>
        <v>0.1666666667</v>
      </c>
      <c r="AA376" s="174">
        <f t="shared" si="9"/>
        <v>0.003703703704</v>
      </c>
      <c r="AB376" s="173" t="str">
        <f t="shared" si="10"/>
        <v>30,541666666666667406</v>
      </c>
      <c r="AC376" s="175" t="str">
        <f t="shared" si="11"/>
        <v> 6243VLK01 Quàng Thị Bảo Vy 13:00-17:00  BĐ: 24/2/2026 KT: 7/4/2026</v>
      </c>
      <c r="AD376" s="175">
        <f t="shared" ref="AD376:AE376" si="494">P376</f>
        <v>46077</v>
      </c>
      <c r="AE376" s="175">
        <f t="shared" si="494"/>
        <v>46119</v>
      </c>
      <c r="AF376" s="187"/>
      <c r="AG376" s="187"/>
    </row>
    <row r="377" ht="18.75" customHeight="1">
      <c r="A377" s="184"/>
      <c r="B377" s="184"/>
      <c r="C377" s="99" t="s">
        <v>1293</v>
      </c>
      <c r="D377" s="99" t="s">
        <v>1055</v>
      </c>
      <c r="E377" s="99">
        <v>2024.0</v>
      </c>
      <c r="F377" s="164" t="s">
        <v>1069</v>
      </c>
      <c r="G377" s="12"/>
      <c r="H377" s="99">
        <v>4.0</v>
      </c>
      <c r="I377" s="99"/>
      <c r="J377" s="99">
        <v>35.0</v>
      </c>
      <c r="K377" s="185" t="s">
        <v>1258</v>
      </c>
      <c r="L377" s="191">
        <v>0.5416666666666666</v>
      </c>
      <c r="M377" s="192">
        <v>0.7083333333333334</v>
      </c>
      <c r="N377" s="19"/>
      <c r="O377" s="164" t="s">
        <v>1261</v>
      </c>
      <c r="P377" s="169">
        <f t="shared" si="495"/>
        <v>46077</v>
      </c>
      <c r="Q377" s="170">
        <f t="shared" si="3"/>
        <v>46119</v>
      </c>
      <c r="R377" s="181"/>
      <c r="S377" s="12"/>
      <c r="T377" s="19"/>
      <c r="U377" s="99"/>
      <c r="V377" s="172" t="str">
        <f t="shared" si="378"/>
        <v> </v>
      </c>
      <c r="W377" s="172">
        <f t="shared" si="5"/>
        <v>5</v>
      </c>
      <c r="X377" s="173">
        <f t="shared" si="6"/>
        <v>7</v>
      </c>
      <c r="Y377" s="172">
        <f t="shared" si="7"/>
        <v>42</v>
      </c>
      <c r="Z377" s="174">
        <f t="shared" si="8"/>
        <v>0.1666666667</v>
      </c>
      <c r="AA377" s="174">
        <f t="shared" si="9"/>
        <v>0.003703703704</v>
      </c>
      <c r="AB377" s="173" t="str">
        <f t="shared" si="10"/>
        <v>30,541666666666667</v>
      </c>
      <c r="AC377" s="175" t="str">
        <f t="shared" si="11"/>
        <v> 6243VLK01G  13:00-17:00  BĐ: 24/2/2026 KT: 7/4/2026</v>
      </c>
      <c r="AD377" s="175">
        <f t="shared" ref="AD377:AE377" si="496">P377</f>
        <v>46077</v>
      </c>
      <c r="AE377" s="175">
        <f t="shared" si="496"/>
        <v>46119</v>
      </c>
      <c r="AF377" s="187"/>
      <c r="AG377" s="187"/>
    </row>
    <row r="378" ht="18.75" customHeight="1">
      <c r="A378" s="184"/>
      <c r="B378" s="184"/>
      <c r="C378" s="99" t="s">
        <v>1293</v>
      </c>
      <c r="D378" s="99" t="s">
        <v>1055</v>
      </c>
      <c r="E378" s="99">
        <v>2024.0</v>
      </c>
      <c r="F378" s="164" t="s">
        <v>1056</v>
      </c>
      <c r="G378" s="165" t="s">
        <v>1068</v>
      </c>
      <c r="H378" s="99">
        <v>11.0</v>
      </c>
      <c r="I378" s="99"/>
      <c r="J378" s="99">
        <v>25.0</v>
      </c>
      <c r="K378" s="185" t="s">
        <v>1250</v>
      </c>
      <c r="L378" s="191">
        <v>0.5416666666666666</v>
      </c>
      <c r="M378" s="192">
        <v>0.7083333333333334</v>
      </c>
      <c r="N378" s="165" t="s">
        <v>1296</v>
      </c>
      <c r="O378" s="164" t="s">
        <v>1261</v>
      </c>
      <c r="P378" s="169">
        <f t="shared" ref="P378:P379" si="498">"05/01/2026"+(K378-2)</f>
        <v>46027</v>
      </c>
      <c r="Q378" s="170">
        <f t="shared" si="3"/>
        <v>46055</v>
      </c>
      <c r="R378" s="181"/>
      <c r="S378" s="165" t="s">
        <v>404</v>
      </c>
      <c r="T378" s="186"/>
      <c r="U378" s="99"/>
      <c r="V378" s="172" t="str">
        <f t="shared" si="378"/>
        <v> </v>
      </c>
      <c r="W378" s="172">
        <f t="shared" si="5"/>
        <v>5</v>
      </c>
      <c r="X378" s="173">
        <f t="shared" si="6"/>
        <v>5</v>
      </c>
      <c r="Y378" s="172">
        <f t="shared" si="7"/>
        <v>28</v>
      </c>
      <c r="Z378" s="174">
        <f t="shared" si="8"/>
        <v>0.1666666667</v>
      </c>
      <c r="AA378" s="174">
        <f t="shared" si="9"/>
        <v>0.003703703704</v>
      </c>
      <c r="AB378" s="173" t="str">
        <f t="shared" si="10"/>
        <v>20,541666666666667G_303</v>
      </c>
      <c r="AC378" s="175" t="str">
        <f t="shared" si="11"/>
        <v>Biên dịch 2 6243VLK01 Nguyễn Minh Trung 13:00-17:00  BĐ: 5/1/2026 KT: 2/2/2026</v>
      </c>
      <c r="AD378" s="175">
        <f t="shared" ref="AD378:AE378" si="497">P378</f>
        <v>46027</v>
      </c>
      <c r="AE378" s="175">
        <f t="shared" si="497"/>
        <v>46055</v>
      </c>
      <c r="AF378" s="187"/>
      <c r="AG378" s="187"/>
    </row>
    <row r="379" ht="18.75" customHeight="1">
      <c r="A379" s="184"/>
      <c r="B379" s="184"/>
      <c r="C379" s="99" t="s">
        <v>1293</v>
      </c>
      <c r="D379" s="99" t="s">
        <v>1055</v>
      </c>
      <c r="E379" s="99">
        <v>2024.0</v>
      </c>
      <c r="F379" s="164" t="s">
        <v>1069</v>
      </c>
      <c r="G379" s="12"/>
      <c r="H379" s="99">
        <v>4.0</v>
      </c>
      <c r="I379" s="99"/>
      <c r="J379" s="99">
        <v>25.0</v>
      </c>
      <c r="K379" s="185" t="s">
        <v>1250</v>
      </c>
      <c r="L379" s="191">
        <v>0.5416666666666666</v>
      </c>
      <c r="M379" s="192">
        <v>0.7083333333333334</v>
      </c>
      <c r="N379" s="19"/>
      <c r="O379" s="164" t="s">
        <v>1261</v>
      </c>
      <c r="P379" s="169">
        <f t="shared" si="498"/>
        <v>46027</v>
      </c>
      <c r="Q379" s="170">
        <f t="shared" si="3"/>
        <v>46055</v>
      </c>
      <c r="R379" s="181"/>
      <c r="S379" s="12"/>
      <c r="T379" s="12"/>
      <c r="U379" s="99"/>
      <c r="V379" s="172" t="str">
        <f t="shared" si="378"/>
        <v> </v>
      </c>
      <c r="W379" s="172">
        <f t="shared" si="5"/>
        <v>5</v>
      </c>
      <c r="X379" s="173">
        <f t="shared" si="6"/>
        <v>5</v>
      </c>
      <c r="Y379" s="172">
        <f t="shared" si="7"/>
        <v>28</v>
      </c>
      <c r="Z379" s="174">
        <f t="shared" si="8"/>
        <v>0.1666666667</v>
      </c>
      <c r="AA379" s="174">
        <f t="shared" si="9"/>
        <v>0.003703703704</v>
      </c>
      <c r="AB379" s="173" t="str">
        <f t="shared" si="10"/>
        <v>20,541666666666667</v>
      </c>
      <c r="AC379" s="175" t="str">
        <f t="shared" si="11"/>
        <v> 6243VLK01G  13:00-17:00  BĐ: 5/1/2026 KT: 2/2/2026</v>
      </c>
      <c r="AD379" s="175">
        <f t="shared" ref="AD379:AE379" si="499">P379</f>
        <v>46027</v>
      </c>
      <c r="AE379" s="175">
        <f t="shared" si="499"/>
        <v>46055</v>
      </c>
      <c r="AF379" s="187"/>
      <c r="AG379" s="187"/>
    </row>
    <row r="380" ht="18.75" customHeight="1">
      <c r="A380" s="184"/>
      <c r="B380" s="184"/>
      <c r="C380" s="99" t="s">
        <v>1293</v>
      </c>
      <c r="D380" s="99" t="s">
        <v>1055</v>
      </c>
      <c r="E380" s="99">
        <v>2024.0</v>
      </c>
      <c r="F380" s="164" t="s">
        <v>1056</v>
      </c>
      <c r="G380" s="12"/>
      <c r="H380" s="99">
        <v>11.0</v>
      </c>
      <c r="I380" s="99"/>
      <c r="J380" s="99">
        <v>35.0</v>
      </c>
      <c r="K380" s="185" t="s">
        <v>1250</v>
      </c>
      <c r="L380" s="191">
        <v>0.5416666666666666</v>
      </c>
      <c r="M380" s="192">
        <v>0.7083333333333334</v>
      </c>
      <c r="N380" s="165" t="s">
        <v>1296</v>
      </c>
      <c r="O380" s="164" t="s">
        <v>1261</v>
      </c>
      <c r="P380" s="169">
        <f t="shared" ref="P380:P381" si="501">"23/02/2026"+(K380-2)</f>
        <v>46076</v>
      </c>
      <c r="Q380" s="170">
        <f t="shared" si="3"/>
        <v>46118</v>
      </c>
      <c r="R380" s="181"/>
      <c r="S380" s="165" t="s">
        <v>404</v>
      </c>
      <c r="T380" s="12"/>
      <c r="U380" s="99"/>
      <c r="V380" s="172" t="str">
        <f t="shared" si="378"/>
        <v> </v>
      </c>
      <c r="W380" s="172">
        <f t="shared" si="5"/>
        <v>5</v>
      </c>
      <c r="X380" s="173">
        <f t="shared" si="6"/>
        <v>7</v>
      </c>
      <c r="Y380" s="172">
        <f t="shared" si="7"/>
        <v>42</v>
      </c>
      <c r="Z380" s="174">
        <f t="shared" si="8"/>
        <v>0.1666666667</v>
      </c>
      <c r="AA380" s="174">
        <f t="shared" si="9"/>
        <v>0.003703703704</v>
      </c>
      <c r="AB380" s="173" t="str">
        <f t="shared" si="10"/>
        <v>20,541666666666667G_303</v>
      </c>
      <c r="AC380" s="175" t="str">
        <f t="shared" si="11"/>
        <v> 6243VLK01 Nguyễn Minh Trung 13:00-17:00  BĐ: 23/2/2026 KT: 6/4/2026</v>
      </c>
      <c r="AD380" s="175">
        <f t="shared" ref="AD380:AE380" si="500">P380</f>
        <v>46076</v>
      </c>
      <c r="AE380" s="175">
        <f t="shared" si="500"/>
        <v>46118</v>
      </c>
      <c r="AF380" s="187"/>
      <c r="AG380" s="187"/>
    </row>
    <row r="381" ht="18.75" customHeight="1">
      <c r="A381" s="184"/>
      <c r="B381" s="184"/>
      <c r="C381" s="99" t="s">
        <v>1293</v>
      </c>
      <c r="D381" s="99" t="s">
        <v>1055</v>
      </c>
      <c r="E381" s="99">
        <v>2024.0</v>
      </c>
      <c r="F381" s="164" t="s">
        <v>1069</v>
      </c>
      <c r="G381" s="12"/>
      <c r="H381" s="99">
        <v>4.0</v>
      </c>
      <c r="I381" s="99"/>
      <c r="J381" s="99">
        <v>35.0</v>
      </c>
      <c r="K381" s="185" t="s">
        <v>1250</v>
      </c>
      <c r="L381" s="191">
        <v>0.5416666666666666</v>
      </c>
      <c r="M381" s="192">
        <v>0.7083333333333334</v>
      </c>
      <c r="N381" s="19"/>
      <c r="O381" s="164" t="s">
        <v>1261</v>
      </c>
      <c r="P381" s="169">
        <f t="shared" si="501"/>
        <v>46076</v>
      </c>
      <c r="Q381" s="170">
        <f t="shared" si="3"/>
        <v>46118</v>
      </c>
      <c r="R381" s="181"/>
      <c r="S381" s="12"/>
      <c r="T381" s="19"/>
      <c r="U381" s="99"/>
      <c r="V381" s="172" t="str">
        <f t="shared" si="378"/>
        <v> </v>
      </c>
      <c r="W381" s="172">
        <f t="shared" si="5"/>
        <v>5</v>
      </c>
      <c r="X381" s="173">
        <f t="shared" si="6"/>
        <v>7</v>
      </c>
      <c r="Y381" s="172">
        <f t="shared" si="7"/>
        <v>42</v>
      </c>
      <c r="Z381" s="174">
        <f t="shared" si="8"/>
        <v>0.1666666667</v>
      </c>
      <c r="AA381" s="174">
        <f t="shared" si="9"/>
        <v>0.003703703704</v>
      </c>
      <c r="AB381" s="173" t="str">
        <f t="shared" si="10"/>
        <v>20,541666666666667</v>
      </c>
      <c r="AC381" s="175" t="str">
        <f t="shared" si="11"/>
        <v> 6243VLK01G  13:00-17:00  BĐ: 23/2/2026 KT: 6/4/2026</v>
      </c>
      <c r="AD381" s="175">
        <f t="shared" ref="AD381:AE381" si="502">P381</f>
        <v>46076</v>
      </c>
      <c r="AE381" s="175">
        <f t="shared" si="502"/>
        <v>46118</v>
      </c>
      <c r="AF381" s="187"/>
      <c r="AG381" s="187"/>
    </row>
    <row r="382" ht="18.75" customHeight="1">
      <c r="A382" s="184"/>
      <c r="B382" s="184"/>
      <c r="C382" s="99" t="s">
        <v>1293</v>
      </c>
      <c r="D382" s="99" t="s">
        <v>1055</v>
      </c>
      <c r="E382" s="99">
        <v>2025.0</v>
      </c>
      <c r="F382" s="164" t="s">
        <v>1070</v>
      </c>
      <c r="G382" s="195" t="s">
        <v>1074</v>
      </c>
      <c r="H382" s="188">
        <v>6.0</v>
      </c>
      <c r="I382" s="99"/>
      <c r="J382" s="99">
        <v>25.0</v>
      </c>
      <c r="K382" s="185" t="s">
        <v>1258</v>
      </c>
      <c r="L382" s="191">
        <v>0.3229166666666667</v>
      </c>
      <c r="M382" s="192">
        <v>0.4895833333333333</v>
      </c>
      <c r="N382" s="165" t="s">
        <v>1295</v>
      </c>
      <c r="O382" s="164" t="s">
        <v>1252</v>
      </c>
      <c r="P382" s="169">
        <f t="shared" ref="P382:P383" si="504">"05/01/2026"+(K382-2)</f>
        <v>46028</v>
      </c>
      <c r="Q382" s="170">
        <f t="shared" si="3"/>
        <v>46056</v>
      </c>
      <c r="R382" s="181"/>
      <c r="S382" s="165" t="s">
        <v>93</v>
      </c>
      <c r="T382" s="186"/>
      <c r="U382" s="99"/>
      <c r="V382" s="172" t="str">
        <f t="shared" si="378"/>
        <v> </v>
      </c>
      <c r="W382" s="172">
        <f t="shared" si="5"/>
        <v>5</v>
      </c>
      <c r="X382" s="173">
        <f t="shared" si="6"/>
        <v>5</v>
      </c>
      <c r="Y382" s="172">
        <f t="shared" si="7"/>
        <v>28</v>
      </c>
      <c r="Z382" s="174">
        <f t="shared" si="8"/>
        <v>0.1666666667</v>
      </c>
      <c r="AA382" s="174">
        <f t="shared" si="9"/>
        <v>0.003703703704</v>
      </c>
      <c r="AB382" s="173" t="str">
        <f t="shared" si="10"/>
        <v>30,322916666666667G_403</v>
      </c>
      <c r="AC382" s="175" t="str">
        <f t="shared" si="11"/>
        <v>Tiếng Hàn nghe - nói 2 6252KOR01 Quàng Thị Bảo Vy 7:45-11:45  BĐ: 6/1/2026 KT: 3/2/2026</v>
      </c>
      <c r="AD382" s="175">
        <f t="shared" ref="AD382:AE382" si="503">P382</f>
        <v>46028</v>
      </c>
      <c r="AE382" s="175">
        <f t="shared" si="503"/>
        <v>46056</v>
      </c>
      <c r="AF382" s="187"/>
      <c r="AG382" s="187"/>
    </row>
    <row r="383" ht="18.75" customHeight="1">
      <c r="A383" s="184"/>
      <c r="B383" s="184"/>
      <c r="C383" s="99" t="s">
        <v>1293</v>
      </c>
      <c r="D383" s="99" t="s">
        <v>1055</v>
      </c>
      <c r="E383" s="99">
        <v>2025.0</v>
      </c>
      <c r="F383" s="164" t="s">
        <v>1079</v>
      </c>
      <c r="G383" s="12"/>
      <c r="H383" s="188">
        <v>2.0</v>
      </c>
      <c r="I383" s="99"/>
      <c r="J383" s="99">
        <v>25.0</v>
      </c>
      <c r="K383" s="185" t="s">
        <v>1258</v>
      </c>
      <c r="L383" s="191">
        <v>0.3229166666666667</v>
      </c>
      <c r="M383" s="192">
        <v>0.4895833333333333</v>
      </c>
      <c r="N383" s="19"/>
      <c r="O383" s="164" t="s">
        <v>1261</v>
      </c>
      <c r="P383" s="169">
        <f t="shared" si="504"/>
        <v>46028</v>
      </c>
      <c r="Q383" s="170">
        <f t="shared" si="3"/>
        <v>46056</v>
      </c>
      <c r="R383" s="181"/>
      <c r="S383" s="12"/>
      <c r="T383" s="12"/>
      <c r="U383" s="99"/>
      <c r="V383" s="172" t="str">
        <f t="shared" si="378"/>
        <v> </v>
      </c>
      <c r="W383" s="172">
        <f t="shared" si="5"/>
        <v>5</v>
      </c>
      <c r="X383" s="173">
        <f t="shared" si="6"/>
        <v>5</v>
      </c>
      <c r="Y383" s="172">
        <f t="shared" si="7"/>
        <v>28</v>
      </c>
      <c r="Z383" s="174">
        <f t="shared" si="8"/>
        <v>0.1666666667</v>
      </c>
      <c r="AA383" s="174">
        <f t="shared" si="9"/>
        <v>0.003703703704</v>
      </c>
      <c r="AB383" s="173" t="str">
        <f t="shared" si="10"/>
        <v>30,322916666666667</v>
      </c>
      <c r="AC383" s="175" t="str">
        <f t="shared" si="11"/>
        <v> 6252KOR01G  7:45-11:45  BĐ: 6/1/2026 KT: 3/2/2026</v>
      </c>
      <c r="AD383" s="175">
        <f t="shared" ref="AD383:AE383" si="505">P383</f>
        <v>46028</v>
      </c>
      <c r="AE383" s="175">
        <f t="shared" si="505"/>
        <v>46056</v>
      </c>
      <c r="AF383" s="187"/>
      <c r="AG383" s="187"/>
    </row>
    <row r="384" ht="18.75" customHeight="1">
      <c r="A384" s="184"/>
      <c r="B384" s="184"/>
      <c r="C384" s="99" t="s">
        <v>1293</v>
      </c>
      <c r="D384" s="99" t="s">
        <v>1055</v>
      </c>
      <c r="E384" s="99">
        <v>2025.0</v>
      </c>
      <c r="F384" s="164" t="s">
        <v>1070</v>
      </c>
      <c r="G384" s="12"/>
      <c r="H384" s="188">
        <v>6.0</v>
      </c>
      <c r="I384" s="99"/>
      <c r="J384" s="99">
        <v>35.0</v>
      </c>
      <c r="K384" s="185" t="s">
        <v>1258</v>
      </c>
      <c r="L384" s="191">
        <v>0.3229166666666667</v>
      </c>
      <c r="M384" s="192">
        <v>0.4895833333333333</v>
      </c>
      <c r="N384" s="165" t="s">
        <v>1295</v>
      </c>
      <c r="O384" s="164" t="s">
        <v>1252</v>
      </c>
      <c r="P384" s="169">
        <f t="shared" ref="P384:P385" si="507">"23/02/2026"+(K384-2)</f>
        <v>46077</v>
      </c>
      <c r="Q384" s="170">
        <f t="shared" si="3"/>
        <v>46119</v>
      </c>
      <c r="R384" s="181"/>
      <c r="S384" s="165" t="s">
        <v>93</v>
      </c>
      <c r="T384" s="12"/>
      <c r="U384" s="99"/>
      <c r="V384" s="172" t="str">
        <f t="shared" si="378"/>
        <v> </v>
      </c>
      <c r="W384" s="172">
        <f t="shared" si="5"/>
        <v>5</v>
      </c>
      <c r="X384" s="173">
        <f t="shared" si="6"/>
        <v>7</v>
      </c>
      <c r="Y384" s="172">
        <f t="shared" si="7"/>
        <v>42</v>
      </c>
      <c r="Z384" s="174">
        <f t="shared" si="8"/>
        <v>0.1666666667</v>
      </c>
      <c r="AA384" s="174">
        <f t="shared" si="9"/>
        <v>0.003703703704</v>
      </c>
      <c r="AB384" s="173" t="str">
        <f t="shared" si="10"/>
        <v>30,322916666666667G_403</v>
      </c>
      <c r="AC384" s="175" t="str">
        <f t="shared" si="11"/>
        <v> 6252KOR01 Quàng Thị Bảo Vy 7:45-11:45  BĐ: 24/2/2026 KT: 7/4/2026</v>
      </c>
      <c r="AD384" s="175">
        <f t="shared" ref="AD384:AE384" si="506">P384</f>
        <v>46077</v>
      </c>
      <c r="AE384" s="175">
        <f t="shared" si="506"/>
        <v>46119</v>
      </c>
      <c r="AF384" s="187"/>
      <c r="AG384" s="187"/>
    </row>
    <row r="385" ht="18.75" customHeight="1">
      <c r="A385" s="184"/>
      <c r="B385" s="184"/>
      <c r="C385" s="99" t="s">
        <v>1293</v>
      </c>
      <c r="D385" s="99" t="s">
        <v>1055</v>
      </c>
      <c r="E385" s="99">
        <v>2025.0</v>
      </c>
      <c r="F385" s="164" t="s">
        <v>1079</v>
      </c>
      <c r="G385" s="12"/>
      <c r="H385" s="188">
        <v>2.0</v>
      </c>
      <c r="I385" s="99"/>
      <c r="J385" s="99">
        <v>35.0</v>
      </c>
      <c r="K385" s="185" t="s">
        <v>1258</v>
      </c>
      <c r="L385" s="191">
        <v>0.3229166666666667</v>
      </c>
      <c r="M385" s="192">
        <v>0.4895833333333333</v>
      </c>
      <c r="N385" s="19"/>
      <c r="O385" s="164" t="s">
        <v>1261</v>
      </c>
      <c r="P385" s="169">
        <f t="shared" si="507"/>
        <v>46077</v>
      </c>
      <c r="Q385" s="170">
        <f t="shared" si="3"/>
        <v>46119</v>
      </c>
      <c r="R385" s="181"/>
      <c r="S385" s="12"/>
      <c r="T385" s="19"/>
      <c r="U385" s="99"/>
      <c r="V385" s="172" t="str">
        <f t="shared" si="378"/>
        <v> </v>
      </c>
      <c r="W385" s="172">
        <f t="shared" si="5"/>
        <v>5</v>
      </c>
      <c r="X385" s="173">
        <f t="shared" si="6"/>
        <v>7</v>
      </c>
      <c r="Y385" s="172">
        <f t="shared" si="7"/>
        <v>42</v>
      </c>
      <c r="Z385" s="174">
        <f t="shared" si="8"/>
        <v>0.1666666667</v>
      </c>
      <c r="AA385" s="174">
        <f t="shared" si="9"/>
        <v>0.003703703704</v>
      </c>
      <c r="AB385" s="173" t="str">
        <f t="shared" si="10"/>
        <v>30,322916666666667</v>
      </c>
      <c r="AC385" s="175" t="str">
        <f t="shared" si="11"/>
        <v> 6252KOR01G  7:45-11:45  BĐ: 24/2/2026 KT: 7/4/2026</v>
      </c>
      <c r="AD385" s="175">
        <f t="shared" ref="AD385:AE385" si="508">P385</f>
        <v>46077</v>
      </c>
      <c r="AE385" s="175">
        <f t="shared" si="508"/>
        <v>46119</v>
      </c>
      <c r="AF385" s="187"/>
      <c r="AG385" s="187"/>
    </row>
    <row r="386" ht="18.75" customHeight="1">
      <c r="A386" s="184"/>
      <c r="B386" s="184"/>
      <c r="C386" s="99" t="s">
        <v>1293</v>
      </c>
      <c r="D386" s="99" t="s">
        <v>1055</v>
      </c>
      <c r="E386" s="99">
        <v>2025.0</v>
      </c>
      <c r="F386" s="164" t="s">
        <v>1070</v>
      </c>
      <c r="G386" s="195" t="s">
        <v>1076</v>
      </c>
      <c r="H386" s="188">
        <v>6.0</v>
      </c>
      <c r="I386" s="99"/>
      <c r="J386" s="99">
        <v>25.0</v>
      </c>
      <c r="K386" s="185" t="s">
        <v>1258</v>
      </c>
      <c r="L386" s="191">
        <v>0.5416666666666666</v>
      </c>
      <c r="M386" s="192">
        <v>0.7083333333333334</v>
      </c>
      <c r="N386" s="165" t="s">
        <v>1295</v>
      </c>
      <c r="O386" s="164" t="s">
        <v>1252</v>
      </c>
      <c r="P386" s="169">
        <f t="shared" ref="P386:P387" si="510">"05/01/2026"+(K386-2)</f>
        <v>46028</v>
      </c>
      <c r="Q386" s="170">
        <f t="shared" si="3"/>
        <v>46056</v>
      </c>
      <c r="R386" s="181"/>
      <c r="S386" s="165" t="s">
        <v>1297</v>
      </c>
      <c r="T386" s="186"/>
      <c r="U386" s="99"/>
      <c r="V386" s="172" t="str">
        <f t="shared" si="378"/>
        <v> </v>
      </c>
      <c r="W386" s="172">
        <f t="shared" si="5"/>
        <v>5</v>
      </c>
      <c r="X386" s="173">
        <f t="shared" si="6"/>
        <v>5</v>
      </c>
      <c r="Y386" s="172">
        <f t="shared" si="7"/>
        <v>28</v>
      </c>
      <c r="Z386" s="174">
        <f t="shared" si="8"/>
        <v>0.1666666667</v>
      </c>
      <c r="AA386" s="174">
        <f t="shared" si="9"/>
        <v>0.003703703704</v>
      </c>
      <c r="AB386" s="173" t="str">
        <f t="shared" si="10"/>
        <v>30,541666666666667G_403</v>
      </c>
      <c r="AC386" s="175" t="str">
        <f t="shared" si="11"/>
        <v>Tiếng Hàn đọc - viết 2 6252KOR01 Nguyễn Thị Thúy Vi 13:00-17:00  BĐ: 6/1/2026 KT: 3/2/2026</v>
      </c>
      <c r="AD386" s="175">
        <f t="shared" ref="AD386:AE386" si="509">P386</f>
        <v>46028</v>
      </c>
      <c r="AE386" s="175">
        <f t="shared" si="509"/>
        <v>46056</v>
      </c>
      <c r="AF386" s="187"/>
      <c r="AG386" s="187"/>
    </row>
    <row r="387" ht="18.75" customHeight="1">
      <c r="A387" s="184"/>
      <c r="B387" s="184"/>
      <c r="C387" s="99" t="s">
        <v>1293</v>
      </c>
      <c r="D387" s="99" t="s">
        <v>1055</v>
      </c>
      <c r="E387" s="99">
        <v>2025.0</v>
      </c>
      <c r="F387" s="164" t="s">
        <v>1079</v>
      </c>
      <c r="G387" s="12"/>
      <c r="H387" s="188">
        <v>2.0</v>
      </c>
      <c r="I387" s="99"/>
      <c r="J387" s="99">
        <v>25.0</v>
      </c>
      <c r="K387" s="185" t="s">
        <v>1258</v>
      </c>
      <c r="L387" s="191">
        <v>0.5416666666666666</v>
      </c>
      <c r="M387" s="192">
        <v>0.7083333333333334</v>
      </c>
      <c r="N387" s="19"/>
      <c r="O387" s="164" t="s">
        <v>1261</v>
      </c>
      <c r="P387" s="169">
        <f t="shared" si="510"/>
        <v>46028</v>
      </c>
      <c r="Q387" s="170">
        <f t="shared" si="3"/>
        <v>46056</v>
      </c>
      <c r="R387" s="181"/>
      <c r="S387" s="12"/>
      <c r="T387" s="12"/>
      <c r="U387" s="99"/>
      <c r="V387" s="172" t="str">
        <f t="shared" si="378"/>
        <v> </v>
      </c>
      <c r="W387" s="172">
        <f t="shared" si="5"/>
        <v>5</v>
      </c>
      <c r="X387" s="173">
        <f t="shared" si="6"/>
        <v>5</v>
      </c>
      <c r="Y387" s="172">
        <f t="shared" si="7"/>
        <v>28</v>
      </c>
      <c r="Z387" s="174">
        <f t="shared" si="8"/>
        <v>0.1666666667</v>
      </c>
      <c r="AA387" s="174">
        <f t="shared" si="9"/>
        <v>0.003703703704</v>
      </c>
      <c r="AB387" s="173" t="str">
        <f t="shared" si="10"/>
        <v>30,541666666666667</v>
      </c>
      <c r="AC387" s="175" t="str">
        <f t="shared" si="11"/>
        <v> 6252KOR01G  13:00-17:00  BĐ: 6/1/2026 KT: 3/2/2026</v>
      </c>
      <c r="AD387" s="175">
        <f t="shared" ref="AD387:AE387" si="511">P387</f>
        <v>46028</v>
      </c>
      <c r="AE387" s="175">
        <f t="shared" si="511"/>
        <v>46056</v>
      </c>
      <c r="AF387" s="187"/>
      <c r="AG387" s="187"/>
    </row>
    <row r="388" ht="18.75" customHeight="1">
      <c r="A388" s="184"/>
      <c r="B388" s="184"/>
      <c r="C388" s="99" t="s">
        <v>1293</v>
      </c>
      <c r="D388" s="99" t="s">
        <v>1055</v>
      </c>
      <c r="E388" s="99">
        <v>2025.0</v>
      </c>
      <c r="F388" s="164" t="s">
        <v>1070</v>
      </c>
      <c r="G388" s="12"/>
      <c r="H388" s="188">
        <v>6.0</v>
      </c>
      <c r="I388" s="99"/>
      <c r="J388" s="99">
        <v>35.0</v>
      </c>
      <c r="K388" s="185" t="s">
        <v>1258</v>
      </c>
      <c r="L388" s="191">
        <v>0.5416666666666666</v>
      </c>
      <c r="M388" s="192">
        <v>0.7083333333333334</v>
      </c>
      <c r="N388" s="165" t="s">
        <v>1295</v>
      </c>
      <c r="O388" s="164" t="s">
        <v>1252</v>
      </c>
      <c r="P388" s="169">
        <f t="shared" ref="P388:P389" si="513">"23/02/2026"+(K388-2)</f>
        <v>46077</v>
      </c>
      <c r="Q388" s="170">
        <f t="shared" si="3"/>
        <v>46119</v>
      </c>
      <c r="R388" s="181"/>
      <c r="S388" s="165" t="s">
        <v>1297</v>
      </c>
      <c r="T388" s="12"/>
      <c r="U388" s="99"/>
      <c r="V388" s="172" t="str">
        <f t="shared" si="378"/>
        <v> </v>
      </c>
      <c r="W388" s="172">
        <f t="shared" si="5"/>
        <v>5</v>
      </c>
      <c r="X388" s="173">
        <f t="shared" si="6"/>
        <v>7</v>
      </c>
      <c r="Y388" s="172">
        <f t="shared" si="7"/>
        <v>42</v>
      </c>
      <c r="Z388" s="174">
        <f t="shared" si="8"/>
        <v>0.1666666667</v>
      </c>
      <c r="AA388" s="174">
        <f t="shared" si="9"/>
        <v>0.003703703704</v>
      </c>
      <c r="AB388" s="173" t="str">
        <f t="shared" si="10"/>
        <v>30,541666666666667G_403</v>
      </c>
      <c r="AC388" s="175" t="str">
        <f t="shared" si="11"/>
        <v> 6252KOR01 Nguyễn Thị Thúy Vi 13:00-17:00  BĐ: 24/2/2026 KT: 7/4/2026</v>
      </c>
      <c r="AD388" s="175">
        <f t="shared" ref="AD388:AE388" si="512">P388</f>
        <v>46077</v>
      </c>
      <c r="AE388" s="175">
        <f t="shared" si="512"/>
        <v>46119</v>
      </c>
      <c r="AF388" s="187"/>
      <c r="AG388" s="187"/>
    </row>
    <row r="389" ht="18.75" customHeight="1">
      <c r="A389" s="184"/>
      <c r="B389" s="184"/>
      <c r="C389" s="99" t="s">
        <v>1293</v>
      </c>
      <c r="D389" s="99" t="s">
        <v>1055</v>
      </c>
      <c r="E389" s="99">
        <v>2025.0</v>
      </c>
      <c r="F389" s="164" t="s">
        <v>1079</v>
      </c>
      <c r="G389" s="12"/>
      <c r="H389" s="188">
        <v>2.0</v>
      </c>
      <c r="I389" s="99"/>
      <c r="J389" s="99">
        <v>35.0</v>
      </c>
      <c r="K389" s="185" t="s">
        <v>1258</v>
      </c>
      <c r="L389" s="191">
        <v>0.5416666666666666</v>
      </c>
      <c r="M389" s="192">
        <v>0.7083333333333334</v>
      </c>
      <c r="N389" s="19"/>
      <c r="O389" s="164" t="s">
        <v>1261</v>
      </c>
      <c r="P389" s="169">
        <f t="shared" si="513"/>
        <v>46077</v>
      </c>
      <c r="Q389" s="170">
        <f t="shared" si="3"/>
        <v>46119</v>
      </c>
      <c r="R389" s="181"/>
      <c r="S389" s="12"/>
      <c r="T389" s="19"/>
      <c r="U389" s="99"/>
      <c r="V389" s="172" t="str">
        <f t="shared" si="378"/>
        <v> </v>
      </c>
      <c r="W389" s="172">
        <f t="shared" si="5"/>
        <v>5</v>
      </c>
      <c r="X389" s="173">
        <f t="shared" si="6"/>
        <v>7</v>
      </c>
      <c r="Y389" s="172">
        <f t="shared" si="7"/>
        <v>42</v>
      </c>
      <c r="Z389" s="174">
        <f t="shared" si="8"/>
        <v>0.1666666667</v>
      </c>
      <c r="AA389" s="174">
        <f t="shared" si="9"/>
        <v>0.003703703704</v>
      </c>
      <c r="AB389" s="173" t="str">
        <f t="shared" si="10"/>
        <v>30,541666666666667</v>
      </c>
      <c r="AC389" s="175" t="str">
        <f t="shared" si="11"/>
        <v> 6252KOR01G  13:00-17:00  BĐ: 24/2/2026 KT: 7/4/2026</v>
      </c>
      <c r="AD389" s="175">
        <f t="shared" ref="AD389:AE389" si="514">P389</f>
        <v>46077</v>
      </c>
      <c r="AE389" s="175">
        <f t="shared" si="514"/>
        <v>46119</v>
      </c>
      <c r="AF389" s="187"/>
      <c r="AG389" s="187"/>
    </row>
    <row r="390" ht="18.75" customHeight="1">
      <c r="A390" s="184"/>
      <c r="B390" s="184"/>
      <c r="C390" s="99" t="s">
        <v>1293</v>
      </c>
      <c r="D390" s="99" t="s">
        <v>1055</v>
      </c>
      <c r="E390" s="99">
        <v>2025.0</v>
      </c>
      <c r="F390" s="164" t="s">
        <v>1070</v>
      </c>
      <c r="G390" s="195" t="s">
        <v>1078</v>
      </c>
      <c r="H390" s="188">
        <v>6.0</v>
      </c>
      <c r="I390" s="99"/>
      <c r="J390" s="99">
        <v>25.0</v>
      </c>
      <c r="K390" s="185" t="s">
        <v>1272</v>
      </c>
      <c r="L390" s="191">
        <v>0.3229166666666667</v>
      </c>
      <c r="M390" s="192">
        <v>0.4895833333333333</v>
      </c>
      <c r="N390" s="165">
        <v>504.0</v>
      </c>
      <c r="O390" s="164" t="s">
        <v>1252</v>
      </c>
      <c r="P390" s="169">
        <f t="shared" ref="P390:P391" si="516">"05/01/2026"+(K390-2)</f>
        <v>46030</v>
      </c>
      <c r="Q390" s="170">
        <f t="shared" si="3"/>
        <v>46058</v>
      </c>
      <c r="R390" s="181"/>
      <c r="S390" s="165" t="s">
        <v>1294</v>
      </c>
      <c r="T390" s="186"/>
      <c r="U390" s="99"/>
      <c r="V390" s="172" t="str">
        <f t="shared" si="378"/>
        <v> </v>
      </c>
      <c r="W390" s="172">
        <f t="shared" si="5"/>
        <v>5</v>
      </c>
      <c r="X390" s="173">
        <f t="shared" si="6"/>
        <v>5</v>
      </c>
      <c r="Y390" s="172">
        <f t="shared" si="7"/>
        <v>28</v>
      </c>
      <c r="Z390" s="174">
        <f t="shared" si="8"/>
        <v>0.1666666667</v>
      </c>
      <c r="AA390" s="174">
        <f t="shared" si="9"/>
        <v>0.003703703704</v>
      </c>
      <c r="AB390" s="173" t="str">
        <f t="shared" si="10"/>
        <v>50,322916666666667504</v>
      </c>
      <c r="AC390" s="175" t="str">
        <f t="shared" si="11"/>
        <v>Ngữ pháp 2 6252KOR01 Phan Huỳnh Minh Tú 7:45-11:45  BĐ: 8/1/2026 KT: 5/2/2026</v>
      </c>
      <c r="AD390" s="175">
        <f t="shared" ref="AD390:AE390" si="515">P390</f>
        <v>46030</v>
      </c>
      <c r="AE390" s="175">
        <f t="shared" si="515"/>
        <v>46058</v>
      </c>
      <c r="AF390" s="187"/>
      <c r="AG390" s="187"/>
    </row>
    <row r="391" ht="18.75" customHeight="1">
      <c r="A391" s="184"/>
      <c r="B391" s="184"/>
      <c r="C391" s="99" t="s">
        <v>1293</v>
      </c>
      <c r="D391" s="99" t="s">
        <v>1055</v>
      </c>
      <c r="E391" s="99">
        <v>2025.0</v>
      </c>
      <c r="F391" s="164" t="s">
        <v>1079</v>
      </c>
      <c r="G391" s="12"/>
      <c r="H391" s="188">
        <v>2.0</v>
      </c>
      <c r="I391" s="99"/>
      <c r="J391" s="99">
        <v>25.0</v>
      </c>
      <c r="K391" s="185" t="s">
        <v>1272</v>
      </c>
      <c r="L391" s="191">
        <v>0.3229166666666667</v>
      </c>
      <c r="M391" s="192">
        <v>0.4895833333333333</v>
      </c>
      <c r="N391" s="19"/>
      <c r="O391" s="164" t="s">
        <v>1261</v>
      </c>
      <c r="P391" s="169">
        <f t="shared" si="516"/>
        <v>46030</v>
      </c>
      <c r="Q391" s="170">
        <f t="shared" si="3"/>
        <v>46058</v>
      </c>
      <c r="R391" s="181"/>
      <c r="S391" s="12"/>
      <c r="T391" s="12"/>
      <c r="U391" s="99"/>
      <c r="V391" s="172" t="str">
        <f t="shared" si="378"/>
        <v> </v>
      </c>
      <c r="W391" s="172">
        <f t="shared" si="5"/>
        <v>5</v>
      </c>
      <c r="X391" s="173">
        <f t="shared" si="6"/>
        <v>5</v>
      </c>
      <c r="Y391" s="172">
        <f t="shared" si="7"/>
        <v>28</v>
      </c>
      <c r="Z391" s="174">
        <f t="shared" si="8"/>
        <v>0.1666666667</v>
      </c>
      <c r="AA391" s="174">
        <f t="shared" si="9"/>
        <v>0.003703703704</v>
      </c>
      <c r="AB391" s="173" t="str">
        <f t="shared" si="10"/>
        <v>50,322916666666667</v>
      </c>
      <c r="AC391" s="175" t="str">
        <f t="shared" si="11"/>
        <v> 6252KOR01G  7:45-11:45  BĐ: 8/1/2026 KT: 5/2/2026</v>
      </c>
      <c r="AD391" s="175">
        <f t="shared" ref="AD391:AE391" si="517">P391</f>
        <v>46030</v>
      </c>
      <c r="AE391" s="175">
        <f t="shared" si="517"/>
        <v>46058</v>
      </c>
      <c r="AF391" s="187"/>
      <c r="AG391" s="187"/>
    </row>
    <row r="392" ht="18.75" customHeight="1">
      <c r="A392" s="184"/>
      <c r="B392" s="184"/>
      <c r="C392" s="99" t="s">
        <v>1293</v>
      </c>
      <c r="D392" s="99" t="s">
        <v>1055</v>
      </c>
      <c r="E392" s="99">
        <v>2025.0</v>
      </c>
      <c r="F392" s="164" t="s">
        <v>1070</v>
      </c>
      <c r="G392" s="12"/>
      <c r="H392" s="188">
        <v>6.0</v>
      </c>
      <c r="I392" s="99"/>
      <c r="J392" s="99">
        <v>20.0</v>
      </c>
      <c r="K392" s="185" t="s">
        <v>1272</v>
      </c>
      <c r="L392" s="191">
        <v>0.3229166666666667</v>
      </c>
      <c r="M392" s="192">
        <v>0.4895833333333333</v>
      </c>
      <c r="N392" s="165">
        <v>504.0</v>
      </c>
      <c r="O392" s="164" t="s">
        <v>1252</v>
      </c>
      <c r="P392" s="169">
        <f t="shared" ref="P392:P393" si="519">"23/02/2026"+(K392-2)</f>
        <v>46079</v>
      </c>
      <c r="Q392" s="170">
        <f t="shared" si="3"/>
        <v>46100</v>
      </c>
      <c r="R392" s="181"/>
      <c r="S392" s="165" t="s">
        <v>1294</v>
      </c>
      <c r="T392" s="12"/>
      <c r="U392" s="99"/>
      <c r="V392" s="172" t="str">
        <f t="shared" si="378"/>
        <v> </v>
      </c>
      <c r="W392" s="172">
        <f t="shared" si="5"/>
        <v>5</v>
      </c>
      <c r="X392" s="173">
        <f t="shared" si="6"/>
        <v>4</v>
      </c>
      <c r="Y392" s="172">
        <f t="shared" si="7"/>
        <v>21</v>
      </c>
      <c r="Z392" s="174">
        <f t="shared" si="8"/>
        <v>0.1666666667</v>
      </c>
      <c r="AA392" s="174">
        <f t="shared" si="9"/>
        <v>0.003703703704</v>
      </c>
      <c r="AB392" s="173" t="str">
        <f t="shared" si="10"/>
        <v>50,322916666666667504</v>
      </c>
      <c r="AC392" s="175" t="str">
        <f t="shared" si="11"/>
        <v> 6252KOR01 Phan Huỳnh Minh Tú 7:45-11:45  BĐ: 26/2/2026 KT: 19/3/2026</v>
      </c>
      <c r="AD392" s="175">
        <f t="shared" ref="AD392:AE392" si="518">P392</f>
        <v>46079</v>
      </c>
      <c r="AE392" s="175">
        <f t="shared" si="518"/>
        <v>46100</v>
      </c>
      <c r="AF392" s="187"/>
      <c r="AG392" s="187"/>
    </row>
    <row r="393" ht="18.75" customHeight="1">
      <c r="A393" s="184"/>
      <c r="B393" s="184"/>
      <c r="C393" s="99" t="s">
        <v>1293</v>
      </c>
      <c r="D393" s="99" t="s">
        <v>1055</v>
      </c>
      <c r="E393" s="99">
        <v>2025.0</v>
      </c>
      <c r="F393" s="164" t="s">
        <v>1079</v>
      </c>
      <c r="G393" s="12"/>
      <c r="H393" s="188">
        <v>2.0</v>
      </c>
      <c r="I393" s="99"/>
      <c r="J393" s="99">
        <v>20.0</v>
      </c>
      <c r="K393" s="185" t="s">
        <v>1272</v>
      </c>
      <c r="L393" s="191">
        <v>0.3229166666666667</v>
      </c>
      <c r="M393" s="192">
        <v>0.4895833333333333</v>
      </c>
      <c r="N393" s="19"/>
      <c r="O393" s="164" t="s">
        <v>1261</v>
      </c>
      <c r="P393" s="169">
        <f t="shared" si="519"/>
        <v>46079</v>
      </c>
      <c r="Q393" s="170">
        <f t="shared" si="3"/>
        <v>46100</v>
      </c>
      <c r="R393" s="181"/>
      <c r="S393" s="12"/>
      <c r="T393" s="19"/>
      <c r="U393" s="99"/>
      <c r="V393" s="172" t="str">
        <f t="shared" si="378"/>
        <v> </v>
      </c>
      <c r="W393" s="172">
        <f t="shared" si="5"/>
        <v>5</v>
      </c>
      <c r="X393" s="173">
        <f t="shared" si="6"/>
        <v>4</v>
      </c>
      <c r="Y393" s="172">
        <f t="shared" si="7"/>
        <v>21</v>
      </c>
      <c r="Z393" s="174">
        <f t="shared" si="8"/>
        <v>0.1666666667</v>
      </c>
      <c r="AA393" s="174">
        <f t="shared" si="9"/>
        <v>0.003703703704</v>
      </c>
      <c r="AB393" s="173" t="str">
        <f t="shared" si="10"/>
        <v>50,322916666666667</v>
      </c>
      <c r="AC393" s="175" t="str">
        <f t="shared" si="11"/>
        <v> 6252KOR01G  7:45-11:45  BĐ: 26/2/2026 KT: 19/3/2026</v>
      </c>
      <c r="AD393" s="175">
        <f t="shared" ref="AD393:AE393" si="520">P393</f>
        <v>46079</v>
      </c>
      <c r="AE393" s="175">
        <f t="shared" si="520"/>
        <v>46100</v>
      </c>
      <c r="AF393" s="187"/>
      <c r="AG393" s="187"/>
    </row>
    <row r="394" ht="18.75" customHeight="1">
      <c r="A394" s="184"/>
      <c r="B394" s="184"/>
      <c r="C394" s="99" t="s">
        <v>1298</v>
      </c>
      <c r="D394" s="99" t="s">
        <v>1081</v>
      </c>
      <c r="E394" s="99">
        <v>2024.0</v>
      </c>
      <c r="F394" s="164" t="s">
        <v>1082</v>
      </c>
      <c r="G394" s="195" t="s">
        <v>1084</v>
      </c>
      <c r="H394" s="188">
        <v>10.0</v>
      </c>
      <c r="I394" s="99"/>
      <c r="J394" s="99">
        <v>25.0</v>
      </c>
      <c r="K394" s="185" t="s">
        <v>1272</v>
      </c>
      <c r="L394" s="191">
        <v>0.3229166666666667</v>
      </c>
      <c r="M394" s="192">
        <v>0.4895833333333333</v>
      </c>
      <c r="N394" s="165"/>
      <c r="O394" s="164" t="s">
        <v>1299</v>
      </c>
      <c r="P394" s="169">
        <f t="shared" ref="P394:P401" si="522">"05/01/2026"+(K394-2)</f>
        <v>46030</v>
      </c>
      <c r="Q394" s="170">
        <f t="shared" si="3"/>
        <v>46058</v>
      </c>
      <c r="R394" s="181"/>
      <c r="S394" s="165" t="s">
        <v>212</v>
      </c>
      <c r="T394" s="214" t="s">
        <v>1300</v>
      </c>
      <c r="U394" s="99"/>
      <c r="V394" s="172" t="str">
        <f t="shared" si="378"/>
        <v> </v>
      </c>
      <c r="W394" s="172">
        <f t="shared" si="5"/>
        <v>5</v>
      </c>
      <c r="X394" s="173">
        <f t="shared" si="6"/>
        <v>5</v>
      </c>
      <c r="Y394" s="172">
        <f t="shared" si="7"/>
        <v>28</v>
      </c>
      <c r="Z394" s="174">
        <f t="shared" si="8"/>
        <v>0.1666666667</v>
      </c>
      <c r="AA394" s="174">
        <f t="shared" si="9"/>
        <v>0.003703703704</v>
      </c>
      <c r="AB394" s="173" t="str">
        <f t="shared" si="10"/>
        <v>50,322916666666667</v>
      </c>
      <c r="AC394" s="175" t="str">
        <f t="shared" si="11"/>
        <v>Dược lâm sàng 6243VHP01 Nguyễn Quốc Huy 7:45-11:45  BĐ: 8/1/2026 KT: 5/2/2026</v>
      </c>
      <c r="AD394" s="175">
        <f t="shared" ref="AD394:AE394" si="521">P394</f>
        <v>46030</v>
      </c>
      <c r="AE394" s="175">
        <f t="shared" si="521"/>
        <v>46058</v>
      </c>
      <c r="AF394" s="187"/>
      <c r="AG394" s="187"/>
    </row>
    <row r="395" ht="18.75" customHeight="1">
      <c r="A395" s="184"/>
      <c r="B395" s="184"/>
      <c r="C395" s="99" t="s">
        <v>1298</v>
      </c>
      <c r="D395" s="99" t="s">
        <v>1081</v>
      </c>
      <c r="E395" s="99">
        <v>2024.0</v>
      </c>
      <c r="F395" s="164" t="s">
        <v>1087</v>
      </c>
      <c r="G395" s="12"/>
      <c r="H395" s="188">
        <v>1.0</v>
      </c>
      <c r="I395" s="99"/>
      <c r="J395" s="99">
        <v>25.0</v>
      </c>
      <c r="K395" s="185" t="s">
        <v>1272</v>
      </c>
      <c r="L395" s="191">
        <v>0.3229166666666667</v>
      </c>
      <c r="M395" s="192">
        <v>0.4895833333333333</v>
      </c>
      <c r="N395" s="19"/>
      <c r="O395" s="164" t="s">
        <v>1299</v>
      </c>
      <c r="P395" s="169">
        <f t="shared" si="522"/>
        <v>46030</v>
      </c>
      <c r="Q395" s="170">
        <f t="shared" si="3"/>
        <v>46058</v>
      </c>
      <c r="R395" s="181"/>
      <c r="S395" s="12"/>
      <c r="T395" s="12"/>
      <c r="U395" s="99"/>
      <c r="V395" s="172" t="str">
        <f t="shared" si="378"/>
        <v> </v>
      </c>
      <c r="W395" s="172">
        <f t="shared" si="5"/>
        <v>5</v>
      </c>
      <c r="X395" s="173">
        <f t="shared" si="6"/>
        <v>5</v>
      </c>
      <c r="Y395" s="172">
        <f t="shared" si="7"/>
        <v>28</v>
      </c>
      <c r="Z395" s="174">
        <f t="shared" si="8"/>
        <v>0.1666666667</v>
      </c>
      <c r="AA395" s="174">
        <f t="shared" si="9"/>
        <v>0.003703703704</v>
      </c>
      <c r="AB395" s="173" t="str">
        <f t="shared" si="10"/>
        <v>50,322916666666667</v>
      </c>
      <c r="AC395" s="175" t="str">
        <f t="shared" si="11"/>
        <v> 6243VHP01G  7:45-11:45  BĐ: 8/1/2026 KT: 5/2/2026</v>
      </c>
      <c r="AD395" s="175">
        <f t="shared" ref="AD395:AE395" si="523">P395</f>
        <v>46030</v>
      </c>
      <c r="AE395" s="175">
        <f t="shared" si="523"/>
        <v>46058</v>
      </c>
      <c r="AF395" s="187"/>
      <c r="AG395" s="187"/>
    </row>
    <row r="396" ht="18.75" customHeight="1">
      <c r="A396" s="184"/>
      <c r="B396" s="184"/>
      <c r="C396" s="99" t="s">
        <v>1298</v>
      </c>
      <c r="D396" s="99" t="s">
        <v>1081</v>
      </c>
      <c r="E396" s="99">
        <v>2024.0</v>
      </c>
      <c r="F396" s="164" t="s">
        <v>1082</v>
      </c>
      <c r="G396" s="12"/>
      <c r="H396" s="188">
        <v>10.0</v>
      </c>
      <c r="I396" s="99"/>
      <c r="J396" s="99">
        <v>25.0</v>
      </c>
      <c r="K396" s="185" t="s">
        <v>1272</v>
      </c>
      <c r="L396" s="191">
        <v>0.5416666666666666</v>
      </c>
      <c r="M396" s="192">
        <v>0.7083333333333334</v>
      </c>
      <c r="N396" s="165"/>
      <c r="O396" s="164" t="s">
        <v>1299</v>
      </c>
      <c r="P396" s="169">
        <f t="shared" si="522"/>
        <v>46030</v>
      </c>
      <c r="Q396" s="170">
        <f t="shared" si="3"/>
        <v>46058</v>
      </c>
      <c r="R396" s="181"/>
      <c r="S396" s="12"/>
      <c r="T396" s="12"/>
      <c r="U396" s="99"/>
      <c r="V396" s="172" t="str">
        <f t="shared" si="378"/>
        <v> </v>
      </c>
      <c r="W396" s="172">
        <f t="shared" si="5"/>
        <v>5</v>
      </c>
      <c r="X396" s="173">
        <f t="shared" si="6"/>
        <v>5</v>
      </c>
      <c r="Y396" s="172">
        <f t="shared" si="7"/>
        <v>28</v>
      </c>
      <c r="Z396" s="174">
        <f t="shared" si="8"/>
        <v>0.1666666667</v>
      </c>
      <c r="AA396" s="174">
        <f t="shared" si="9"/>
        <v>0.003703703704</v>
      </c>
      <c r="AB396" s="173" t="str">
        <f t="shared" si="10"/>
        <v>50,541666666666667</v>
      </c>
      <c r="AC396" s="175" t="str">
        <f t="shared" si="11"/>
        <v> 6243VHP01  13:00-17:00  BĐ: 8/1/2026 KT: 5/2/2026</v>
      </c>
      <c r="AD396" s="175">
        <f t="shared" ref="AD396:AE396" si="524">P396</f>
        <v>46030</v>
      </c>
      <c r="AE396" s="175">
        <f t="shared" si="524"/>
        <v>46058</v>
      </c>
      <c r="AF396" s="187"/>
      <c r="AG396" s="187"/>
    </row>
    <row r="397" ht="18.75" customHeight="1">
      <c r="A397" s="184"/>
      <c r="B397" s="184"/>
      <c r="C397" s="99" t="s">
        <v>1298</v>
      </c>
      <c r="D397" s="99" t="s">
        <v>1081</v>
      </c>
      <c r="E397" s="99">
        <v>2024.0</v>
      </c>
      <c r="F397" s="164" t="s">
        <v>1087</v>
      </c>
      <c r="G397" s="12"/>
      <c r="H397" s="188">
        <v>1.0</v>
      </c>
      <c r="I397" s="99"/>
      <c r="J397" s="99">
        <v>25.0</v>
      </c>
      <c r="K397" s="185" t="s">
        <v>1272</v>
      </c>
      <c r="L397" s="191">
        <v>0.5416666666666666</v>
      </c>
      <c r="M397" s="192">
        <v>0.7083333333333334</v>
      </c>
      <c r="N397" s="19"/>
      <c r="O397" s="164" t="s">
        <v>1299</v>
      </c>
      <c r="P397" s="169">
        <f t="shared" si="522"/>
        <v>46030</v>
      </c>
      <c r="Q397" s="170">
        <f t="shared" si="3"/>
        <v>46058</v>
      </c>
      <c r="R397" s="181"/>
      <c r="S397" s="12"/>
      <c r="T397" s="12"/>
      <c r="U397" s="99"/>
      <c r="V397" s="172" t="str">
        <f t="shared" si="378"/>
        <v> </v>
      </c>
      <c r="W397" s="172">
        <f t="shared" si="5"/>
        <v>5</v>
      </c>
      <c r="X397" s="173">
        <f t="shared" si="6"/>
        <v>5</v>
      </c>
      <c r="Y397" s="172">
        <f t="shared" si="7"/>
        <v>28</v>
      </c>
      <c r="Z397" s="174">
        <f t="shared" si="8"/>
        <v>0.1666666667</v>
      </c>
      <c r="AA397" s="174">
        <f t="shared" si="9"/>
        <v>0.003703703704</v>
      </c>
      <c r="AB397" s="173" t="str">
        <f t="shared" si="10"/>
        <v>50,541666666666667</v>
      </c>
      <c r="AC397" s="175" t="str">
        <f t="shared" si="11"/>
        <v> 6243VHP01G  13:00-17:00  BĐ: 8/1/2026 KT: 5/2/2026</v>
      </c>
      <c r="AD397" s="175">
        <f t="shared" ref="AD397:AE397" si="525">P397</f>
        <v>46030</v>
      </c>
      <c r="AE397" s="175">
        <f t="shared" si="525"/>
        <v>46058</v>
      </c>
      <c r="AF397" s="187"/>
      <c r="AG397" s="187"/>
    </row>
    <row r="398" ht="18.75" customHeight="1">
      <c r="A398" s="184"/>
      <c r="B398" s="184"/>
      <c r="C398" s="99" t="s">
        <v>1298</v>
      </c>
      <c r="D398" s="99" t="s">
        <v>1081</v>
      </c>
      <c r="E398" s="99">
        <v>2024.0</v>
      </c>
      <c r="F398" s="164" t="s">
        <v>1082</v>
      </c>
      <c r="G398" s="12"/>
      <c r="H398" s="188">
        <v>10.0</v>
      </c>
      <c r="I398" s="99"/>
      <c r="J398" s="99">
        <v>25.0</v>
      </c>
      <c r="K398" s="185" t="s">
        <v>1266</v>
      </c>
      <c r="L398" s="191">
        <v>0.3229166666666667</v>
      </c>
      <c r="M398" s="192">
        <v>0.4895833333333333</v>
      </c>
      <c r="N398" s="165"/>
      <c r="O398" s="164" t="s">
        <v>1299</v>
      </c>
      <c r="P398" s="169">
        <f t="shared" si="522"/>
        <v>46029</v>
      </c>
      <c r="Q398" s="170">
        <f t="shared" si="3"/>
        <v>46057</v>
      </c>
      <c r="R398" s="181"/>
      <c r="S398" s="12"/>
      <c r="T398" s="12"/>
      <c r="U398" s="99"/>
      <c r="V398" s="172" t="str">
        <f t="shared" si="378"/>
        <v> </v>
      </c>
      <c r="W398" s="172">
        <f t="shared" si="5"/>
        <v>5</v>
      </c>
      <c r="X398" s="173">
        <f t="shared" si="6"/>
        <v>5</v>
      </c>
      <c r="Y398" s="172">
        <f t="shared" si="7"/>
        <v>28</v>
      </c>
      <c r="Z398" s="174">
        <f t="shared" si="8"/>
        <v>0.1666666667</v>
      </c>
      <c r="AA398" s="174">
        <f t="shared" si="9"/>
        <v>0.003703703704</v>
      </c>
      <c r="AB398" s="173" t="str">
        <f t="shared" si="10"/>
        <v>40,322916666666667</v>
      </c>
      <c r="AC398" s="175" t="str">
        <f t="shared" si="11"/>
        <v> 6243VHP01  7:45-11:45  BĐ: 7/1/2026 KT: 4/2/2026</v>
      </c>
      <c r="AD398" s="175">
        <f t="shared" ref="AD398:AE398" si="526">P398</f>
        <v>46029</v>
      </c>
      <c r="AE398" s="175">
        <f t="shared" si="526"/>
        <v>46057</v>
      </c>
      <c r="AF398" s="187"/>
      <c r="AG398" s="187"/>
    </row>
    <row r="399" ht="18.75" customHeight="1">
      <c r="A399" s="184"/>
      <c r="B399" s="184"/>
      <c r="C399" s="99" t="s">
        <v>1298</v>
      </c>
      <c r="D399" s="99" t="s">
        <v>1081</v>
      </c>
      <c r="E399" s="99">
        <v>2024.0</v>
      </c>
      <c r="F399" s="164" t="s">
        <v>1087</v>
      </c>
      <c r="G399" s="12"/>
      <c r="H399" s="188">
        <v>1.0</v>
      </c>
      <c r="I399" s="99"/>
      <c r="J399" s="99">
        <v>25.0</v>
      </c>
      <c r="K399" s="185" t="s">
        <v>1266</v>
      </c>
      <c r="L399" s="191">
        <v>0.3229166666666667</v>
      </c>
      <c r="M399" s="192">
        <v>0.4895833333333333</v>
      </c>
      <c r="N399" s="19"/>
      <c r="O399" s="164" t="s">
        <v>1299</v>
      </c>
      <c r="P399" s="169">
        <f t="shared" si="522"/>
        <v>46029</v>
      </c>
      <c r="Q399" s="170">
        <f t="shared" si="3"/>
        <v>46057</v>
      </c>
      <c r="R399" s="181"/>
      <c r="S399" s="12"/>
      <c r="T399" s="12"/>
      <c r="U399" s="99"/>
      <c r="V399" s="172" t="str">
        <f t="shared" si="378"/>
        <v> </v>
      </c>
      <c r="W399" s="172">
        <f t="shared" si="5"/>
        <v>5</v>
      </c>
      <c r="X399" s="173">
        <f t="shared" si="6"/>
        <v>5</v>
      </c>
      <c r="Y399" s="172">
        <f t="shared" si="7"/>
        <v>28</v>
      </c>
      <c r="Z399" s="174">
        <f t="shared" si="8"/>
        <v>0.1666666667</v>
      </c>
      <c r="AA399" s="174">
        <f t="shared" si="9"/>
        <v>0.003703703704</v>
      </c>
      <c r="AB399" s="173" t="str">
        <f t="shared" si="10"/>
        <v>40,322916666666667</v>
      </c>
      <c r="AC399" s="175" t="str">
        <f t="shared" si="11"/>
        <v> 6243VHP01G  7:45-11:45  BĐ: 7/1/2026 KT: 4/2/2026</v>
      </c>
      <c r="AD399" s="175">
        <f t="shared" ref="AD399:AE399" si="527">P399</f>
        <v>46029</v>
      </c>
      <c r="AE399" s="175">
        <f t="shared" si="527"/>
        <v>46057</v>
      </c>
      <c r="AF399" s="187"/>
      <c r="AG399" s="187"/>
    </row>
    <row r="400" ht="18.75" customHeight="1">
      <c r="A400" s="184"/>
      <c r="B400" s="184"/>
      <c r="C400" s="99" t="s">
        <v>1298</v>
      </c>
      <c r="D400" s="99" t="s">
        <v>1081</v>
      </c>
      <c r="E400" s="99">
        <v>2024.0</v>
      </c>
      <c r="F400" s="164" t="s">
        <v>1082</v>
      </c>
      <c r="G400" s="12"/>
      <c r="H400" s="188">
        <v>10.0</v>
      </c>
      <c r="I400" s="99"/>
      <c r="J400" s="99">
        <v>25.0</v>
      </c>
      <c r="K400" s="185" t="s">
        <v>1266</v>
      </c>
      <c r="L400" s="191">
        <v>0.5416666666666666</v>
      </c>
      <c r="M400" s="192">
        <v>0.7083333333333334</v>
      </c>
      <c r="N400" s="165"/>
      <c r="O400" s="164" t="s">
        <v>1299</v>
      </c>
      <c r="P400" s="169">
        <f t="shared" si="522"/>
        <v>46029</v>
      </c>
      <c r="Q400" s="170">
        <f t="shared" si="3"/>
        <v>46057</v>
      </c>
      <c r="R400" s="181"/>
      <c r="S400" s="12"/>
      <c r="T400" s="12"/>
      <c r="U400" s="99"/>
      <c r="V400" s="172" t="str">
        <f t="shared" si="378"/>
        <v> </v>
      </c>
      <c r="W400" s="172">
        <f t="shared" si="5"/>
        <v>5</v>
      </c>
      <c r="X400" s="173">
        <f t="shared" si="6"/>
        <v>5</v>
      </c>
      <c r="Y400" s="172">
        <f t="shared" si="7"/>
        <v>28</v>
      </c>
      <c r="Z400" s="174">
        <f t="shared" si="8"/>
        <v>0.1666666667</v>
      </c>
      <c r="AA400" s="174">
        <f t="shared" si="9"/>
        <v>0.003703703704</v>
      </c>
      <c r="AB400" s="173" t="str">
        <f t="shared" si="10"/>
        <v>40,541666666666667</v>
      </c>
      <c r="AC400" s="175" t="str">
        <f t="shared" si="11"/>
        <v> 6243VHP01  13:00-17:00  BĐ: 7/1/2026 KT: 4/2/2026</v>
      </c>
      <c r="AD400" s="175">
        <f t="shared" ref="AD400:AE400" si="528">P400</f>
        <v>46029</v>
      </c>
      <c r="AE400" s="175">
        <f t="shared" si="528"/>
        <v>46057</v>
      </c>
      <c r="AF400" s="187"/>
      <c r="AG400" s="187"/>
    </row>
    <row r="401" ht="18.75" customHeight="1">
      <c r="A401" s="184"/>
      <c r="B401" s="184"/>
      <c r="C401" s="99" t="s">
        <v>1298</v>
      </c>
      <c r="D401" s="99" t="s">
        <v>1081</v>
      </c>
      <c r="E401" s="99">
        <v>2024.0</v>
      </c>
      <c r="F401" s="164" t="s">
        <v>1087</v>
      </c>
      <c r="G401" s="12"/>
      <c r="H401" s="188">
        <v>1.0</v>
      </c>
      <c r="I401" s="99"/>
      <c r="J401" s="99">
        <v>25.0</v>
      </c>
      <c r="K401" s="185" t="s">
        <v>1266</v>
      </c>
      <c r="L401" s="191">
        <v>0.5416666666666666</v>
      </c>
      <c r="M401" s="192">
        <v>0.7083333333333334</v>
      </c>
      <c r="N401" s="19"/>
      <c r="O401" s="164" t="s">
        <v>1299</v>
      </c>
      <c r="P401" s="169">
        <f t="shared" si="522"/>
        <v>46029</v>
      </c>
      <c r="Q401" s="170">
        <f t="shared" si="3"/>
        <v>46057</v>
      </c>
      <c r="R401" s="181"/>
      <c r="S401" s="12"/>
      <c r="T401" s="12"/>
      <c r="U401" s="99"/>
      <c r="V401" s="172" t="str">
        <f t="shared" si="378"/>
        <v> </v>
      </c>
      <c r="W401" s="172">
        <f t="shared" si="5"/>
        <v>5</v>
      </c>
      <c r="X401" s="173">
        <f t="shared" si="6"/>
        <v>5</v>
      </c>
      <c r="Y401" s="172">
        <f t="shared" si="7"/>
        <v>28</v>
      </c>
      <c r="Z401" s="174">
        <f t="shared" si="8"/>
        <v>0.1666666667</v>
      </c>
      <c r="AA401" s="174">
        <f t="shared" si="9"/>
        <v>0.003703703704</v>
      </c>
      <c r="AB401" s="173" t="str">
        <f t="shared" si="10"/>
        <v>40,541666666666667</v>
      </c>
      <c r="AC401" s="175" t="str">
        <f t="shared" si="11"/>
        <v> 6243VHP01G  13:00-17:00  BĐ: 7/1/2026 KT: 4/2/2026</v>
      </c>
      <c r="AD401" s="175">
        <f t="shared" ref="AD401:AE401" si="529">P401</f>
        <v>46029</v>
      </c>
      <c r="AE401" s="175">
        <f t="shared" si="529"/>
        <v>46057</v>
      </c>
      <c r="AF401" s="187"/>
      <c r="AG401" s="187"/>
    </row>
    <row r="402" ht="18.75" customHeight="1">
      <c r="A402" s="184"/>
      <c r="B402" s="184"/>
      <c r="C402" s="99" t="s">
        <v>1298</v>
      </c>
      <c r="D402" s="99" t="s">
        <v>1081</v>
      </c>
      <c r="E402" s="99">
        <v>2024.0</v>
      </c>
      <c r="F402" s="164" t="s">
        <v>1082</v>
      </c>
      <c r="G402" s="12"/>
      <c r="H402" s="188">
        <v>10.0</v>
      </c>
      <c r="I402" s="99"/>
      <c r="J402" s="99">
        <v>15.0</v>
      </c>
      <c r="K402" s="185" t="s">
        <v>1250</v>
      </c>
      <c r="L402" s="191">
        <v>0.3229166666666667</v>
      </c>
      <c r="M402" s="192">
        <v>0.4895833333333333</v>
      </c>
      <c r="N402" s="165"/>
      <c r="O402" s="164" t="s">
        <v>1299</v>
      </c>
      <c r="P402" s="169">
        <f t="shared" ref="P402:P409" si="531">"23/02/2026"+(K402-2)</f>
        <v>46076</v>
      </c>
      <c r="Q402" s="170">
        <f t="shared" si="3"/>
        <v>46090</v>
      </c>
      <c r="R402" s="181"/>
      <c r="S402" s="12"/>
      <c r="T402" s="12"/>
      <c r="U402" s="99"/>
      <c r="V402" s="172" t="str">
        <f t="shared" si="378"/>
        <v> </v>
      </c>
      <c r="W402" s="172">
        <f t="shared" si="5"/>
        <v>5</v>
      </c>
      <c r="X402" s="173">
        <f t="shared" si="6"/>
        <v>3</v>
      </c>
      <c r="Y402" s="172">
        <f t="shared" si="7"/>
        <v>14</v>
      </c>
      <c r="Z402" s="174">
        <f t="shared" si="8"/>
        <v>0.1666666667</v>
      </c>
      <c r="AA402" s="174">
        <f t="shared" si="9"/>
        <v>0.003703703704</v>
      </c>
      <c r="AB402" s="173" t="str">
        <f t="shared" si="10"/>
        <v>20,322916666666667</v>
      </c>
      <c r="AC402" s="175" t="str">
        <f t="shared" si="11"/>
        <v> 6243VHP01  7:45-11:45  BĐ: 23/2/2026 KT: 9/3/2026</v>
      </c>
      <c r="AD402" s="175">
        <f t="shared" ref="AD402:AE402" si="530">P402</f>
        <v>46076</v>
      </c>
      <c r="AE402" s="175">
        <f t="shared" si="530"/>
        <v>46090</v>
      </c>
      <c r="AF402" s="187"/>
      <c r="AG402" s="187"/>
    </row>
    <row r="403" ht="18.75" customHeight="1">
      <c r="A403" s="184"/>
      <c r="B403" s="184"/>
      <c r="C403" s="99" t="s">
        <v>1298</v>
      </c>
      <c r="D403" s="99" t="s">
        <v>1081</v>
      </c>
      <c r="E403" s="99">
        <v>2024.0</v>
      </c>
      <c r="F403" s="164" t="s">
        <v>1087</v>
      </c>
      <c r="G403" s="12"/>
      <c r="H403" s="188">
        <v>1.0</v>
      </c>
      <c r="I403" s="99"/>
      <c r="J403" s="99">
        <v>15.0</v>
      </c>
      <c r="K403" s="185" t="s">
        <v>1250</v>
      </c>
      <c r="L403" s="191">
        <v>0.3229166666666667</v>
      </c>
      <c r="M403" s="192">
        <v>0.4895833333333333</v>
      </c>
      <c r="N403" s="19"/>
      <c r="O403" s="164" t="s">
        <v>1299</v>
      </c>
      <c r="P403" s="169">
        <f t="shared" si="531"/>
        <v>46076</v>
      </c>
      <c r="Q403" s="170">
        <f t="shared" si="3"/>
        <v>46090</v>
      </c>
      <c r="R403" s="181"/>
      <c r="S403" s="12"/>
      <c r="T403" s="12"/>
      <c r="U403" s="99"/>
      <c r="V403" s="172" t="str">
        <f t="shared" si="378"/>
        <v> </v>
      </c>
      <c r="W403" s="172">
        <f t="shared" si="5"/>
        <v>5</v>
      </c>
      <c r="X403" s="173">
        <f t="shared" si="6"/>
        <v>3</v>
      </c>
      <c r="Y403" s="172">
        <f t="shared" si="7"/>
        <v>14</v>
      </c>
      <c r="Z403" s="174">
        <f t="shared" si="8"/>
        <v>0.1666666667</v>
      </c>
      <c r="AA403" s="174">
        <f t="shared" si="9"/>
        <v>0.003703703704</v>
      </c>
      <c r="AB403" s="173" t="str">
        <f t="shared" si="10"/>
        <v>20,322916666666667</v>
      </c>
      <c r="AC403" s="175" t="str">
        <f t="shared" si="11"/>
        <v> 6243VHP01G  7:45-11:45  BĐ: 23/2/2026 KT: 9/3/2026</v>
      </c>
      <c r="AD403" s="175">
        <f t="shared" ref="AD403:AE403" si="532">P403</f>
        <v>46076</v>
      </c>
      <c r="AE403" s="175">
        <f t="shared" si="532"/>
        <v>46090</v>
      </c>
      <c r="AF403" s="187"/>
      <c r="AG403" s="187"/>
    </row>
    <row r="404" ht="18.75" customHeight="1">
      <c r="A404" s="184"/>
      <c r="B404" s="184"/>
      <c r="C404" s="99" t="s">
        <v>1298</v>
      </c>
      <c r="D404" s="99" t="s">
        <v>1081</v>
      </c>
      <c r="E404" s="99">
        <v>2024.0</v>
      </c>
      <c r="F404" s="164" t="s">
        <v>1082</v>
      </c>
      <c r="G404" s="12"/>
      <c r="H404" s="188">
        <v>10.0</v>
      </c>
      <c r="I404" s="99"/>
      <c r="J404" s="99">
        <v>15.0</v>
      </c>
      <c r="K404" s="185" t="s">
        <v>1250</v>
      </c>
      <c r="L404" s="191">
        <v>0.5416666666666666</v>
      </c>
      <c r="M404" s="192">
        <v>0.7083333333333334</v>
      </c>
      <c r="N404" s="165"/>
      <c r="O404" s="164" t="s">
        <v>1299</v>
      </c>
      <c r="P404" s="169">
        <f t="shared" si="531"/>
        <v>46076</v>
      </c>
      <c r="Q404" s="170">
        <f t="shared" si="3"/>
        <v>46090</v>
      </c>
      <c r="R404" s="181"/>
      <c r="S404" s="12"/>
      <c r="T404" s="12"/>
      <c r="U404" s="99"/>
      <c r="V404" s="172" t="str">
        <f t="shared" si="378"/>
        <v> </v>
      </c>
      <c r="W404" s="172">
        <f t="shared" si="5"/>
        <v>5</v>
      </c>
      <c r="X404" s="173">
        <f t="shared" si="6"/>
        <v>3</v>
      </c>
      <c r="Y404" s="172">
        <f t="shared" si="7"/>
        <v>14</v>
      </c>
      <c r="Z404" s="174">
        <f t="shared" si="8"/>
        <v>0.1666666667</v>
      </c>
      <c r="AA404" s="174">
        <f t="shared" si="9"/>
        <v>0.003703703704</v>
      </c>
      <c r="AB404" s="173" t="str">
        <f t="shared" si="10"/>
        <v>20,541666666666667</v>
      </c>
      <c r="AC404" s="175" t="str">
        <f t="shared" si="11"/>
        <v> 6243VHP01  13:00-17:00  BĐ: 23/2/2026 KT: 9/3/2026</v>
      </c>
      <c r="AD404" s="175">
        <f t="shared" ref="AD404:AE404" si="533">P404</f>
        <v>46076</v>
      </c>
      <c r="AE404" s="175">
        <f t="shared" si="533"/>
        <v>46090</v>
      </c>
      <c r="AF404" s="187"/>
      <c r="AG404" s="187"/>
    </row>
    <row r="405" ht="18.75" customHeight="1">
      <c r="A405" s="184"/>
      <c r="B405" s="184"/>
      <c r="C405" s="99" t="s">
        <v>1298</v>
      </c>
      <c r="D405" s="99" t="s">
        <v>1081</v>
      </c>
      <c r="E405" s="99">
        <v>2024.0</v>
      </c>
      <c r="F405" s="164" t="s">
        <v>1087</v>
      </c>
      <c r="G405" s="12"/>
      <c r="H405" s="188">
        <v>1.0</v>
      </c>
      <c r="I405" s="99"/>
      <c r="J405" s="99">
        <v>15.0</v>
      </c>
      <c r="K405" s="185" t="s">
        <v>1250</v>
      </c>
      <c r="L405" s="191">
        <v>0.5416666666666666</v>
      </c>
      <c r="M405" s="192">
        <v>0.7083333333333334</v>
      </c>
      <c r="N405" s="19"/>
      <c r="O405" s="164" t="s">
        <v>1299</v>
      </c>
      <c r="P405" s="169">
        <f t="shared" si="531"/>
        <v>46076</v>
      </c>
      <c r="Q405" s="170">
        <f t="shared" si="3"/>
        <v>46090</v>
      </c>
      <c r="R405" s="181"/>
      <c r="S405" s="12"/>
      <c r="T405" s="12"/>
      <c r="U405" s="99"/>
      <c r="V405" s="172" t="str">
        <f t="shared" si="378"/>
        <v> </v>
      </c>
      <c r="W405" s="172">
        <f t="shared" si="5"/>
        <v>5</v>
      </c>
      <c r="X405" s="173">
        <f t="shared" si="6"/>
        <v>3</v>
      </c>
      <c r="Y405" s="172">
        <f t="shared" si="7"/>
        <v>14</v>
      </c>
      <c r="Z405" s="174">
        <f t="shared" si="8"/>
        <v>0.1666666667</v>
      </c>
      <c r="AA405" s="174">
        <f t="shared" si="9"/>
        <v>0.003703703704</v>
      </c>
      <c r="AB405" s="173" t="str">
        <f t="shared" si="10"/>
        <v>20,541666666666667</v>
      </c>
      <c r="AC405" s="175" t="str">
        <f t="shared" si="11"/>
        <v> 6243VHP01G  13:00-17:00  BĐ: 23/2/2026 KT: 9/3/2026</v>
      </c>
      <c r="AD405" s="175">
        <f t="shared" ref="AD405:AE405" si="534">P405</f>
        <v>46076</v>
      </c>
      <c r="AE405" s="175">
        <f t="shared" si="534"/>
        <v>46090</v>
      </c>
      <c r="AF405" s="187"/>
      <c r="AG405" s="187"/>
    </row>
    <row r="406" ht="18.75" customHeight="1">
      <c r="A406" s="184"/>
      <c r="B406" s="184"/>
      <c r="C406" s="99" t="s">
        <v>1298</v>
      </c>
      <c r="D406" s="99" t="s">
        <v>1081</v>
      </c>
      <c r="E406" s="99">
        <v>2024.0</v>
      </c>
      <c r="F406" s="164" t="s">
        <v>1082</v>
      </c>
      <c r="G406" s="12"/>
      <c r="H406" s="188">
        <v>10.0</v>
      </c>
      <c r="I406" s="99"/>
      <c r="J406" s="99">
        <v>10.0</v>
      </c>
      <c r="K406" s="185" t="s">
        <v>1266</v>
      </c>
      <c r="L406" s="191">
        <v>0.3229166666666667</v>
      </c>
      <c r="M406" s="192">
        <v>0.4895833333333333</v>
      </c>
      <c r="N406" s="165"/>
      <c r="O406" s="164" t="s">
        <v>1299</v>
      </c>
      <c r="P406" s="169">
        <f t="shared" si="531"/>
        <v>46078</v>
      </c>
      <c r="Q406" s="170">
        <f t="shared" si="3"/>
        <v>46085</v>
      </c>
      <c r="R406" s="181"/>
      <c r="S406" s="12"/>
      <c r="T406" s="12"/>
      <c r="U406" s="99"/>
      <c r="V406" s="172" t="str">
        <f t="shared" si="378"/>
        <v> </v>
      </c>
      <c r="W406" s="172">
        <f t="shared" si="5"/>
        <v>5</v>
      </c>
      <c r="X406" s="173">
        <f t="shared" si="6"/>
        <v>2</v>
      </c>
      <c r="Y406" s="172">
        <f t="shared" si="7"/>
        <v>7</v>
      </c>
      <c r="Z406" s="174">
        <f t="shared" si="8"/>
        <v>0.1666666667</v>
      </c>
      <c r="AA406" s="174">
        <f t="shared" si="9"/>
        <v>0.003703703704</v>
      </c>
      <c r="AB406" s="173" t="str">
        <f t="shared" si="10"/>
        <v>40,322916666666667</v>
      </c>
      <c r="AC406" s="175" t="str">
        <f t="shared" si="11"/>
        <v> 6243VHP01  7:45-11:45  BĐ: 25/2/2026 KT: 4/3/2026</v>
      </c>
      <c r="AD406" s="175">
        <f t="shared" ref="AD406:AE406" si="535">P406</f>
        <v>46078</v>
      </c>
      <c r="AE406" s="175">
        <f t="shared" si="535"/>
        <v>46085</v>
      </c>
      <c r="AF406" s="187"/>
      <c r="AG406" s="187"/>
    </row>
    <row r="407" ht="18.75" customHeight="1">
      <c r="A407" s="184"/>
      <c r="B407" s="184"/>
      <c r="C407" s="99" t="s">
        <v>1298</v>
      </c>
      <c r="D407" s="99" t="s">
        <v>1081</v>
      </c>
      <c r="E407" s="99">
        <v>2024.0</v>
      </c>
      <c r="F407" s="164" t="s">
        <v>1087</v>
      </c>
      <c r="G407" s="12"/>
      <c r="H407" s="188">
        <v>1.0</v>
      </c>
      <c r="I407" s="99"/>
      <c r="J407" s="99">
        <v>10.0</v>
      </c>
      <c r="K407" s="185" t="s">
        <v>1266</v>
      </c>
      <c r="L407" s="191">
        <v>0.3229166666666667</v>
      </c>
      <c r="M407" s="192">
        <v>0.4895833333333333</v>
      </c>
      <c r="N407" s="19"/>
      <c r="O407" s="164" t="s">
        <v>1299</v>
      </c>
      <c r="P407" s="169">
        <f t="shared" si="531"/>
        <v>46078</v>
      </c>
      <c r="Q407" s="170">
        <f t="shared" si="3"/>
        <v>46085</v>
      </c>
      <c r="R407" s="181"/>
      <c r="S407" s="12"/>
      <c r="T407" s="12"/>
      <c r="U407" s="99"/>
      <c r="V407" s="172" t="str">
        <f t="shared" si="378"/>
        <v> </v>
      </c>
      <c r="W407" s="172">
        <f t="shared" si="5"/>
        <v>5</v>
      </c>
      <c r="X407" s="173">
        <f t="shared" si="6"/>
        <v>2</v>
      </c>
      <c r="Y407" s="172">
        <f t="shared" si="7"/>
        <v>7</v>
      </c>
      <c r="Z407" s="174">
        <f t="shared" si="8"/>
        <v>0.1666666667</v>
      </c>
      <c r="AA407" s="174">
        <f t="shared" si="9"/>
        <v>0.003703703704</v>
      </c>
      <c r="AB407" s="173" t="str">
        <f t="shared" si="10"/>
        <v>40,322916666666667</v>
      </c>
      <c r="AC407" s="175" t="str">
        <f t="shared" si="11"/>
        <v> 6243VHP01G  7:45-11:45  BĐ: 25/2/2026 KT: 4/3/2026</v>
      </c>
      <c r="AD407" s="175">
        <f t="shared" ref="AD407:AE407" si="536">P407</f>
        <v>46078</v>
      </c>
      <c r="AE407" s="175">
        <f t="shared" si="536"/>
        <v>46085</v>
      </c>
      <c r="AF407" s="187"/>
      <c r="AG407" s="187"/>
    </row>
    <row r="408" ht="18.75" customHeight="1">
      <c r="A408" s="184"/>
      <c r="B408" s="184"/>
      <c r="C408" s="99" t="s">
        <v>1298</v>
      </c>
      <c r="D408" s="99" t="s">
        <v>1081</v>
      </c>
      <c r="E408" s="99">
        <v>2024.0</v>
      </c>
      <c r="F408" s="164" t="s">
        <v>1082</v>
      </c>
      <c r="G408" s="12"/>
      <c r="H408" s="188">
        <v>10.0</v>
      </c>
      <c r="I408" s="99"/>
      <c r="J408" s="99">
        <v>10.0</v>
      </c>
      <c r="K408" s="185" t="s">
        <v>1266</v>
      </c>
      <c r="L408" s="191">
        <v>0.5416666666666666</v>
      </c>
      <c r="M408" s="192">
        <v>0.7083333333333334</v>
      </c>
      <c r="N408" s="165"/>
      <c r="O408" s="164" t="s">
        <v>1299</v>
      </c>
      <c r="P408" s="169">
        <f t="shared" si="531"/>
        <v>46078</v>
      </c>
      <c r="Q408" s="170">
        <f t="shared" si="3"/>
        <v>46085</v>
      </c>
      <c r="R408" s="181"/>
      <c r="S408" s="12"/>
      <c r="T408" s="12"/>
      <c r="U408" s="99"/>
      <c r="V408" s="172" t="str">
        <f t="shared" si="378"/>
        <v> </v>
      </c>
      <c r="W408" s="172">
        <f t="shared" si="5"/>
        <v>5</v>
      </c>
      <c r="X408" s="173">
        <f t="shared" si="6"/>
        <v>2</v>
      </c>
      <c r="Y408" s="172">
        <f t="shared" si="7"/>
        <v>7</v>
      </c>
      <c r="Z408" s="174">
        <f t="shared" si="8"/>
        <v>0.1666666667</v>
      </c>
      <c r="AA408" s="174">
        <f t="shared" si="9"/>
        <v>0.003703703704</v>
      </c>
      <c r="AB408" s="173" t="str">
        <f t="shared" si="10"/>
        <v>40,541666666666667</v>
      </c>
      <c r="AC408" s="175" t="str">
        <f t="shared" si="11"/>
        <v> 6243VHP01  13:00-17:00  BĐ: 25/2/2026 KT: 4/3/2026</v>
      </c>
      <c r="AD408" s="175">
        <f t="shared" ref="AD408:AE408" si="537">P408</f>
        <v>46078</v>
      </c>
      <c r="AE408" s="175">
        <f t="shared" si="537"/>
        <v>46085</v>
      </c>
      <c r="AF408" s="187"/>
      <c r="AG408" s="187"/>
    </row>
    <row r="409" ht="18.75" customHeight="1">
      <c r="A409" s="184"/>
      <c r="B409" s="184"/>
      <c r="C409" s="99" t="s">
        <v>1298</v>
      </c>
      <c r="D409" s="99" t="s">
        <v>1081</v>
      </c>
      <c r="E409" s="99">
        <v>2024.0</v>
      </c>
      <c r="F409" s="164" t="s">
        <v>1087</v>
      </c>
      <c r="G409" s="12"/>
      <c r="H409" s="188">
        <v>1.0</v>
      </c>
      <c r="I409" s="99"/>
      <c r="J409" s="99">
        <v>10.0</v>
      </c>
      <c r="K409" s="185" t="s">
        <v>1266</v>
      </c>
      <c r="L409" s="191">
        <v>0.5416666666666666</v>
      </c>
      <c r="M409" s="192">
        <v>0.7083333333333334</v>
      </c>
      <c r="N409" s="19"/>
      <c r="O409" s="164" t="s">
        <v>1299</v>
      </c>
      <c r="P409" s="169">
        <f t="shared" si="531"/>
        <v>46078</v>
      </c>
      <c r="Q409" s="170">
        <f t="shared" si="3"/>
        <v>46085</v>
      </c>
      <c r="R409" s="181"/>
      <c r="S409" s="19"/>
      <c r="T409" s="19"/>
      <c r="U409" s="99"/>
      <c r="V409" s="172" t="str">
        <f t="shared" si="378"/>
        <v> </v>
      </c>
      <c r="W409" s="172">
        <f t="shared" si="5"/>
        <v>5</v>
      </c>
      <c r="X409" s="173">
        <f t="shared" si="6"/>
        <v>2</v>
      </c>
      <c r="Y409" s="172">
        <f t="shared" si="7"/>
        <v>7</v>
      </c>
      <c r="Z409" s="174">
        <f t="shared" si="8"/>
        <v>0.1666666667</v>
      </c>
      <c r="AA409" s="174">
        <f t="shared" si="9"/>
        <v>0.003703703704</v>
      </c>
      <c r="AB409" s="173" t="str">
        <f t="shared" si="10"/>
        <v>40,541666666666667</v>
      </c>
      <c r="AC409" s="175" t="str">
        <f t="shared" si="11"/>
        <v> 6243VHP01G  13:00-17:00  BĐ: 25/2/2026 KT: 4/3/2026</v>
      </c>
      <c r="AD409" s="175">
        <f t="shared" ref="AD409:AE409" si="538">P409</f>
        <v>46078</v>
      </c>
      <c r="AE409" s="175">
        <f t="shared" si="538"/>
        <v>46085</v>
      </c>
      <c r="AF409" s="187"/>
      <c r="AG409" s="187"/>
    </row>
    <row r="410" ht="18.75" customHeight="1">
      <c r="A410" s="184"/>
      <c r="B410" s="184"/>
      <c r="C410" s="99" t="s">
        <v>1298</v>
      </c>
      <c r="D410" s="99" t="s">
        <v>1081</v>
      </c>
      <c r="E410" s="99">
        <v>2024.0</v>
      </c>
      <c r="F410" s="164" t="s">
        <v>1082</v>
      </c>
      <c r="G410" s="195" t="s">
        <v>1086</v>
      </c>
      <c r="H410" s="188">
        <v>10.0</v>
      </c>
      <c r="I410" s="99"/>
      <c r="J410" s="99">
        <v>25.0</v>
      </c>
      <c r="K410" s="185" t="s">
        <v>1267</v>
      </c>
      <c r="L410" s="191">
        <v>0.3229166666666667</v>
      </c>
      <c r="M410" s="192">
        <v>0.4895833333333333</v>
      </c>
      <c r="N410" s="165"/>
      <c r="O410" s="164" t="s">
        <v>1299</v>
      </c>
      <c r="P410" s="169">
        <f t="shared" ref="P410:P413" si="540">"05/01/2026"+(K410-2)</f>
        <v>46032</v>
      </c>
      <c r="Q410" s="170">
        <f t="shared" si="3"/>
        <v>46060</v>
      </c>
      <c r="R410" s="181"/>
      <c r="S410" s="165" t="s">
        <v>175</v>
      </c>
      <c r="T410" s="214" t="s">
        <v>1301</v>
      </c>
      <c r="U410" s="99"/>
      <c r="V410" s="172" t="str">
        <f t="shared" si="378"/>
        <v> </v>
      </c>
      <c r="W410" s="172">
        <f t="shared" si="5"/>
        <v>5</v>
      </c>
      <c r="X410" s="173">
        <f t="shared" si="6"/>
        <v>5</v>
      </c>
      <c r="Y410" s="172">
        <f t="shared" si="7"/>
        <v>28</v>
      </c>
      <c r="Z410" s="174">
        <f t="shared" si="8"/>
        <v>0.1666666667</v>
      </c>
      <c r="AA410" s="174">
        <f t="shared" si="9"/>
        <v>0.003703703704</v>
      </c>
      <c r="AB410" s="173" t="str">
        <f t="shared" si="10"/>
        <v>70,322916666666667</v>
      </c>
      <c r="AC410" s="175" t="str">
        <f t="shared" si="11"/>
        <v>Kiểm nghiệm dược phẩm 6243VHP01 Nguyễn Anh Tuấn 7:45-11:45  BĐ: 10/1/2026 KT: 7/2/2026</v>
      </c>
      <c r="AD410" s="175">
        <f t="shared" ref="AD410:AE410" si="539">P410</f>
        <v>46032</v>
      </c>
      <c r="AE410" s="175">
        <f t="shared" si="539"/>
        <v>46060</v>
      </c>
      <c r="AF410" s="187"/>
      <c r="AG410" s="187"/>
    </row>
    <row r="411" ht="18.75" customHeight="1">
      <c r="A411" s="184"/>
      <c r="B411" s="184"/>
      <c r="C411" s="99" t="s">
        <v>1298</v>
      </c>
      <c r="D411" s="99" t="s">
        <v>1081</v>
      </c>
      <c r="E411" s="99">
        <v>2024.0</v>
      </c>
      <c r="F411" s="164" t="s">
        <v>1087</v>
      </c>
      <c r="G411" s="12"/>
      <c r="H411" s="188">
        <v>1.0</v>
      </c>
      <c r="I411" s="99"/>
      <c r="J411" s="99">
        <v>25.0</v>
      </c>
      <c r="K411" s="185" t="s">
        <v>1267</v>
      </c>
      <c r="L411" s="191">
        <v>0.3229166666666667</v>
      </c>
      <c r="M411" s="192">
        <v>0.4895833333333333</v>
      </c>
      <c r="N411" s="19"/>
      <c r="O411" s="164" t="s">
        <v>1299</v>
      </c>
      <c r="P411" s="169">
        <f t="shared" si="540"/>
        <v>46032</v>
      </c>
      <c r="Q411" s="170">
        <f t="shared" si="3"/>
        <v>46060</v>
      </c>
      <c r="R411" s="181"/>
      <c r="S411" s="12"/>
      <c r="T411" s="12"/>
      <c r="U411" s="99"/>
      <c r="V411" s="172" t="str">
        <f t="shared" si="378"/>
        <v> </v>
      </c>
      <c r="W411" s="172">
        <f t="shared" si="5"/>
        <v>5</v>
      </c>
      <c r="X411" s="173">
        <f t="shared" si="6"/>
        <v>5</v>
      </c>
      <c r="Y411" s="172">
        <f t="shared" si="7"/>
        <v>28</v>
      </c>
      <c r="Z411" s="174">
        <f t="shared" si="8"/>
        <v>0.1666666667</v>
      </c>
      <c r="AA411" s="174">
        <f t="shared" si="9"/>
        <v>0.003703703704</v>
      </c>
      <c r="AB411" s="173" t="str">
        <f t="shared" si="10"/>
        <v>70,322916666666667</v>
      </c>
      <c r="AC411" s="175" t="str">
        <f t="shared" si="11"/>
        <v> 6243VHP01G  7:45-11:45  BĐ: 10/1/2026 KT: 7/2/2026</v>
      </c>
      <c r="AD411" s="175">
        <f t="shared" ref="AD411:AE411" si="541">P411</f>
        <v>46032</v>
      </c>
      <c r="AE411" s="175">
        <f t="shared" si="541"/>
        <v>46060</v>
      </c>
      <c r="AF411" s="187"/>
      <c r="AG411" s="187"/>
    </row>
    <row r="412" ht="18.75" customHeight="1">
      <c r="A412" s="184"/>
      <c r="B412" s="184"/>
      <c r="C412" s="99" t="s">
        <v>1298</v>
      </c>
      <c r="D412" s="99" t="s">
        <v>1081</v>
      </c>
      <c r="E412" s="99">
        <v>2024.0</v>
      </c>
      <c r="F412" s="164" t="s">
        <v>1082</v>
      </c>
      <c r="G412" s="12"/>
      <c r="H412" s="188">
        <v>10.0</v>
      </c>
      <c r="I412" s="99"/>
      <c r="J412" s="99">
        <v>25.0</v>
      </c>
      <c r="K412" s="185" t="s">
        <v>1267</v>
      </c>
      <c r="L412" s="191">
        <v>0.5416666666666666</v>
      </c>
      <c r="M412" s="192">
        <v>0.7083333333333334</v>
      </c>
      <c r="N412" s="165"/>
      <c r="O412" s="164" t="s">
        <v>1299</v>
      </c>
      <c r="P412" s="169">
        <f t="shared" si="540"/>
        <v>46032</v>
      </c>
      <c r="Q412" s="170">
        <f t="shared" si="3"/>
        <v>46060</v>
      </c>
      <c r="R412" s="181"/>
      <c r="S412" s="165" t="s">
        <v>175</v>
      </c>
      <c r="T412" s="12"/>
      <c r="U412" s="99"/>
      <c r="V412" s="172" t="str">
        <f t="shared" si="378"/>
        <v> </v>
      </c>
      <c r="W412" s="172">
        <f t="shared" si="5"/>
        <v>5</v>
      </c>
      <c r="X412" s="173">
        <f t="shared" si="6"/>
        <v>5</v>
      </c>
      <c r="Y412" s="172">
        <f t="shared" si="7"/>
        <v>28</v>
      </c>
      <c r="Z412" s="174">
        <f t="shared" si="8"/>
        <v>0.1666666667</v>
      </c>
      <c r="AA412" s="174">
        <f t="shared" si="9"/>
        <v>0.003703703704</v>
      </c>
      <c r="AB412" s="173" t="str">
        <f t="shared" si="10"/>
        <v>70,541666666666667</v>
      </c>
      <c r="AC412" s="175" t="str">
        <f t="shared" si="11"/>
        <v> 6243VHP01 Nguyễn Anh Tuấn 13:00-17:00  BĐ: 10/1/2026 KT: 7/2/2026</v>
      </c>
      <c r="AD412" s="175">
        <f t="shared" ref="AD412:AE412" si="542">P412</f>
        <v>46032</v>
      </c>
      <c r="AE412" s="175">
        <f t="shared" si="542"/>
        <v>46060</v>
      </c>
      <c r="AF412" s="187"/>
      <c r="AG412" s="187"/>
    </row>
    <row r="413" ht="18.75" customHeight="1">
      <c r="A413" s="184"/>
      <c r="B413" s="184"/>
      <c r="C413" s="99" t="s">
        <v>1298</v>
      </c>
      <c r="D413" s="99" t="s">
        <v>1081</v>
      </c>
      <c r="E413" s="99">
        <v>2024.0</v>
      </c>
      <c r="F413" s="164" t="s">
        <v>1087</v>
      </c>
      <c r="G413" s="12"/>
      <c r="H413" s="188">
        <v>1.0</v>
      </c>
      <c r="I413" s="99"/>
      <c r="J413" s="99">
        <v>25.0</v>
      </c>
      <c r="K413" s="185" t="s">
        <v>1267</v>
      </c>
      <c r="L413" s="191">
        <v>0.5416666666666666</v>
      </c>
      <c r="M413" s="192">
        <v>0.7083333333333334</v>
      </c>
      <c r="N413" s="19"/>
      <c r="O413" s="164" t="s">
        <v>1299</v>
      </c>
      <c r="P413" s="169">
        <f t="shared" si="540"/>
        <v>46032</v>
      </c>
      <c r="Q413" s="170">
        <f t="shared" si="3"/>
        <v>46060</v>
      </c>
      <c r="R413" s="181"/>
      <c r="S413" s="12"/>
      <c r="T413" s="12"/>
      <c r="U413" s="99"/>
      <c r="V413" s="172" t="str">
        <f t="shared" si="378"/>
        <v> </v>
      </c>
      <c r="W413" s="172">
        <f t="shared" si="5"/>
        <v>5</v>
      </c>
      <c r="X413" s="173">
        <f t="shared" si="6"/>
        <v>5</v>
      </c>
      <c r="Y413" s="172">
        <f t="shared" si="7"/>
        <v>28</v>
      </c>
      <c r="Z413" s="174">
        <f t="shared" si="8"/>
        <v>0.1666666667</v>
      </c>
      <c r="AA413" s="174">
        <f t="shared" si="9"/>
        <v>0.003703703704</v>
      </c>
      <c r="AB413" s="173" t="str">
        <f t="shared" si="10"/>
        <v>70,541666666666667</v>
      </c>
      <c r="AC413" s="175" t="str">
        <f t="shared" si="11"/>
        <v> 6243VHP01G  13:00-17:00  BĐ: 10/1/2026 KT: 7/2/2026</v>
      </c>
      <c r="AD413" s="175">
        <f t="shared" ref="AD413:AE413" si="543">P413</f>
        <v>46032</v>
      </c>
      <c r="AE413" s="175">
        <f t="shared" si="543"/>
        <v>46060</v>
      </c>
      <c r="AF413" s="187"/>
      <c r="AG413" s="187"/>
    </row>
    <row r="414" ht="18.75" customHeight="1">
      <c r="A414" s="184"/>
      <c r="B414" s="184"/>
      <c r="C414" s="99" t="s">
        <v>1298</v>
      </c>
      <c r="D414" s="99" t="s">
        <v>1081</v>
      </c>
      <c r="E414" s="99">
        <v>2024.0</v>
      </c>
      <c r="F414" s="164" t="s">
        <v>1082</v>
      </c>
      <c r="G414" s="12"/>
      <c r="H414" s="188">
        <v>10.0</v>
      </c>
      <c r="I414" s="99"/>
      <c r="J414" s="99">
        <v>35.0</v>
      </c>
      <c r="K414" s="185" t="s">
        <v>1267</v>
      </c>
      <c r="L414" s="191">
        <v>0.3229166666666667</v>
      </c>
      <c r="M414" s="192">
        <v>0.4895833333333333</v>
      </c>
      <c r="N414" s="165"/>
      <c r="O414" s="164" t="s">
        <v>1299</v>
      </c>
      <c r="P414" s="169">
        <f t="shared" ref="P414:P417" si="545">"23/02/2026"+(K414-2)</f>
        <v>46081</v>
      </c>
      <c r="Q414" s="170">
        <f t="shared" si="3"/>
        <v>46123</v>
      </c>
      <c r="R414" s="181"/>
      <c r="S414" s="165" t="s">
        <v>175</v>
      </c>
      <c r="T414" s="12"/>
      <c r="U414" s="99"/>
      <c r="V414" s="172" t="str">
        <f t="shared" si="378"/>
        <v>Trùng lịch</v>
      </c>
      <c r="W414" s="172">
        <f t="shared" si="5"/>
        <v>5</v>
      </c>
      <c r="X414" s="173">
        <f t="shared" si="6"/>
        <v>7</v>
      </c>
      <c r="Y414" s="172">
        <f t="shared" si="7"/>
        <v>42</v>
      </c>
      <c r="Z414" s="174">
        <f t="shared" si="8"/>
        <v>0.1666666667</v>
      </c>
      <c r="AA414" s="174">
        <f t="shared" si="9"/>
        <v>0.003703703704</v>
      </c>
      <c r="AB414" s="173" t="str">
        <f t="shared" si="10"/>
        <v>70,322916666666667</v>
      </c>
      <c r="AC414" s="175" t="str">
        <f t="shared" si="11"/>
        <v> 6243VHP01 Nguyễn Anh Tuấn 7:45-11:45  BĐ: 28/2/2026 KT: 11/4/2026</v>
      </c>
      <c r="AD414" s="175">
        <f t="shared" ref="AD414:AE414" si="544">P414</f>
        <v>46081</v>
      </c>
      <c r="AE414" s="175">
        <f t="shared" si="544"/>
        <v>46123</v>
      </c>
      <c r="AF414" s="187"/>
      <c r="AG414" s="187"/>
    </row>
    <row r="415" ht="18.75" customHeight="1">
      <c r="A415" s="184"/>
      <c r="B415" s="184"/>
      <c r="C415" s="99" t="s">
        <v>1298</v>
      </c>
      <c r="D415" s="99" t="s">
        <v>1081</v>
      </c>
      <c r="E415" s="99">
        <v>2024.0</v>
      </c>
      <c r="F415" s="164" t="s">
        <v>1087</v>
      </c>
      <c r="G415" s="12"/>
      <c r="H415" s="188">
        <v>1.0</v>
      </c>
      <c r="I415" s="99"/>
      <c r="J415" s="99">
        <v>35.0</v>
      </c>
      <c r="K415" s="185" t="s">
        <v>1267</v>
      </c>
      <c r="L415" s="191">
        <v>0.3229166666666667</v>
      </c>
      <c r="M415" s="192">
        <v>0.4895833333333333</v>
      </c>
      <c r="N415" s="19"/>
      <c r="O415" s="164" t="s">
        <v>1299</v>
      </c>
      <c r="P415" s="169">
        <f t="shared" si="545"/>
        <v>46081</v>
      </c>
      <c r="Q415" s="170">
        <f t="shared" si="3"/>
        <v>46123</v>
      </c>
      <c r="R415" s="181"/>
      <c r="S415" s="12"/>
      <c r="T415" s="12"/>
      <c r="U415" s="99"/>
      <c r="V415" s="172" t="str">
        <f t="shared" si="378"/>
        <v>Trùng lịch</v>
      </c>
      <c r="W415" s="172">
        <f t="shared" si="5"/>
        <v>5</v>
      </c>
      <c r="X415" s="173">
        <f t="shared" si="6"/>
        <v>7</v>
      </c>
      <c r="Y415" s="172">
        <f t="shared" si="7"/>
        <v>42</v>
      </c>
      <c r="Z415" s="174">
        <f t="shared" si="8"/>
        <v>0.1666666667</v>
      </c>
      <c r="AA415" s="174">
        <f t="shared" si="9"/>
        <v>0.003703703704</v>
      </c>
      <c r="AB415" s="173" t="str">
        <f t="shared" si="10"/>
        <v>70,322916666666667</v>
      </c>
      <c r="AC415" s="175" t="str">
        <f t="shared" si="11"/>
        <v> 6243VHP01G  7:45-11:45  BĐ: 28/2/2026 KT: 11/4/2026</v>
      </c>
      <c r="AD415" s="175">
        <f t="shared" ref="AD415:AE415" si="546">P415</f>
        <v>46081</v>
      </c>
      <c r="AE415" s="175">
        <f t="shared" si="546"/>
        <v>46123</v>
      </c>
      <c r="AF415" s="187"/>
      <c r="AG415" s="187"/>
    </row>
    <row r="416" ht="18.75" customHeight="1">
      <c r="A416" s="184"/>
      <c r="B416" s="184"/>
      <c r="C416" s="99" t="s">
        <v>1298</v>
      </c>
      <c r="D416" s="99" t="s">
        <v>1081</v>
      </c>
      <c r="E416" s="99">
        <v>2024.0</v>
      </c>
      <c r="F416" s="164" t="s">
        <v>1082</v>
      </c>
      <c r="G416" s="12"/>
      <c r="H416" s="188">
        <v>10.0</v>
      </c>
      <c r="I416" s="99"/>
      <c r="J416" s="99">
        <v>35.0</v>
      </c>
      <c r="K416" s="185" t="s">
        <v>1267</v>
      </c>
      <c r="L416" s="191">
        <v>0.5416666666666666</v>
      </c>
      <c r="M416" s="192">
        <v>0.7083333333333334</v>
      </c>
      <c r="N416" s="165"/>
      <c r="O416" s="164" t="s">
        <v>1299</v>
      </c>
      <c r="P416" s="169">
        <f t="shared" si="545"/>
        <v>46081</v>
      </c>
      <c r="Q416" s="170">
        <f t="shared" si="3"/>
        <v>46123</v>
      </c>
      <c r="R416" s="181"/>
      <c r="S416" s="165" t="s">
        <v>175</v>
      </c>
      <c r="T416" s="12"/>
      <c r="U416" s="99"/>
      <c r="V416" s="172" t="str">
        <f t="shared" si="378"/>
        <v>Trùng lịch</v>
      </c>
      <c r="W416" s="172">
        <f t="shared" si="5"/>
        <v>5</v>
      </c>
      <c r="X416" s="173">
        <f t="shared" si="6"/>
        <v>7</v>
      </c>
      <c r="Y416" s="172">
        <f t="shared" si="7"/>
        <v>42</v>
      </c>
      <c r="Z416" s="174">
        <f t="shared" si="8"/>
        <v>0.1666666667</v>
      </c>
      <c r="AA416" s="174">
        <f t="shared" si="9"/>
        <v>0.003703703704</v>
      </c>
      <c r="AB416" s="173" t="str">
        <f t="shared" si="10"/>
        <v>70,541666666666667</v>
      </c>
      <c r="AC416" s="175" t="str">
        <f t="shared" si="11"/>
        <v> 6243VHP01 Nguyễn Anh Tuấn 13:00-17:00  BĐ: 28/2/2026 KT: 11/4/2026</v>
      </c>
      <c r="AD416" s="175">
        <f t="shared" ref="AD416:AE416" si="547">P416</f>
        <v>46081</v>
      </c>
      <c r="AE416" s="175">
        <f t="shared" si="547"/>
        <v>46123</v>
      </c>
      <c r="AF416" s="187"/>
      <c r="AG416" s="187"/>
    </row>
    <row r="417" ht="18.75" customHeight="1">
      <c r="A417" s="184"/>
      <c r="B417" s="184"/>
      <c r="C417" s="99" t="s">
        <v>1298</v>
      </c>
      <c r="D417" s="99" t="s">
        <v>1081</v>
      </c>
      <c r="E417" s="99">
        <v>2024.0</v>
      </c>
      <c r="F417" s="164" t="s">
        <v>1087</v>
      </c>
      <c r="G417" s="12"/>
      <c r="H417" s="188">
        <v>1.0</v>
      </c>
      <c r="I417" s="99"/>
      <c r="J417" s="99">
        <v>35.0</v>
      </c>
      <c r="K417" s="185" t="s">
        <v>1267</v>
      </c>
      <c r="L417" s="191">
        <v>0.5416666666666666</v>
      </c>
      <c r="M417" s="192">
        <v>0.7083333333333334</v>
      </c>
      <c r="N417" s="19"/>
      <c r="O417" s="164" t="s">
        <v>1299</v>
      </c>
      <c r="P417" s="169">
        <f t="shared" si="545"/>
        <v>46081</v>
      </c>
      <c r="Q417" s="170">
        <f t="shared" si="3"/>
        <v>46123</v>
      </c>
      <c r="R417" s="181"/>
      <c r="S417" s="12"/>
      <c r="T417" s="12"/>
      <c r="U417" s="99"/>
      <c r="V417" s="172" t="str">
        <f t="shared" si="378"/>
        <v>Trùng lịch</v>
      </c>
      <c r="W417" s="172">
        <f t="shared" si="5"/>
        <v>5</v>
      </c>
      <c r="X417" s="173">
        <f t="shared" si="6"/>
        <v>7</v>
      </c>
      <c r="Y417" s="172">
        <f t="shared" si="7"/>
        <v>42</v>
      </c>
      <c r="Z417" s="174">
        <f t="shared" si="8"/>
        <v>0.1666666667</v>
      </c>
      <c r="AA417" s="174">
        <f t="shared" si="9"/>
        <v>0.003703703704</v>
      </c>
      <c r="AB417" s="173" t="str">
        <f t="shared" si="10"/>
        <v>70,541666666666667</v>
      </c>
      <c r="AC417" s="175" t="str">
        <f t="shared" si="11"/>
        <v> 6243VHP01G  13:00-17:00  BĐ: 28/2/2026 KT: 11/4/2026</v>
      </c>
      <c r="AD417" s="175">
        <f t="shared" ref="AD417:AE417" si="548">P417</f>
        <v>46081</v>
      </c>
      <c r="AE417" s="175">
        <f t="shared" si="548"/>
        <v>46123</v>
      </c>
      <c r="AF417" s="187"/>
      <c r="AG417" s="187"/>
    </row>
    <row r="418" ht="18.75" customHeight="1">
      <c r="A418" s="184"/>
      <c r="B418" s="184"/>
      <c r="C418" s="99" t="s">
        <v>1298</v>
      </c>
      <c r="D418" s="99" t="s">
        <v>1081</v>
      </c>
      <c r="E418" s="99">
        <v>2024.0</v>
      </c>
      <c r="F418" s="164" t="s">
        <v>1082</v>
      </c>
      <c r="G418" s="12"/>
      <c r="H418" s="188">
        <v>10.0</v>
      </c>
      <c r="I418" s="99"/>
      <c r="J418" s="99">
        <v>15.0</v>
      </c>
      <c r="K418" s="185" t="s">
        <v>1267</v>
      </c>
      <c r="L418" s="191">
        <v>0.3229166666666667</v>
      </c>
      <c r="M418" s="192">
        <v>0.4895833333333333</v>
      </c>
      <c r="N418" s="165"/>
      <c r="O418" s="164" t="s">
        <v>1299</v>
      </c>
      <c r="P418" s="169">
        <f t="shared" ref="P418:P421" si="550">"16/03/2026"+(K418-2)</f>
        <v>46102</v>
      </c>
      <c r="Q418" s="170">
        <f t="shared" si="3"/>
        <v>46116</v>
      </c>
      <c r="R418" s="181"/>
      <c r="S418" s="165" t="s">
        <v>175</v>
      </c>
      <c r="T418" s="12"/>
      <c r="U418" s="99"/>
      <c r="V418" s="172" t="str">
        <f t="shared" si="378"/>
        <v>Trùng lịch</v>
      </c>
      <c r="W418" s="172">
        <f t="shared" si="5"/>
        <v>5</v>
      </c>
      <c r="X418" s="173">
        <f t="shared" si="6"/>
        <v>3</v>
      </c>
      <c r="Y418" s="172">
        <f t="shared" si="7"/>
        <v>14</v>
      </c>
      <c r="Z418" s="174">
        <f t="shared" si="8"/>
        <v>0.1666666667</v>
      </c>
      <c r="AA418" s="174">
        <f t="shared" si="9"/>
        <v>0.003703703704</v>
      </c>
      <c r="AB418" s="173" t="str">
        <f t="shared" si="10"/>
        <v>70,322916666666667</v>
      </c>
      <c r="AC418" s="175" t="str">
        <f t="shared" si="11"/>
        <v> 6243VHP01 Nguyễn Anh Tuấn 7:45-11:45  BĐ: 21/3/2026 KT: 4/4/2026</v>
      </c>
      <c r="AD418" s="175">
        <f t="shared" ref="AD418:AE418" si="549">P418</f>
        <v>46102</v>
      </c>
      <c r="AE418" s="175">
        <f t="shared" si="549"/>
        <v>46116</v>
      </c>
      <c r="AF418" s="187"/>
      <c r="AG418" s="187"/>
    </row>
    <row r="419" ht="18.75" customHeight="1">
      <c r="A419" s="184"/>
      <c r="B419" s="184"/>
      <c r="C419" s="99" t="s">
        <v>1298</v>
      </c>
      <c r="D419" s="99" t="s">
        <v>1081</v>
      </c>
      <c r="E419" s="99">
        <v>2024.0</v>
      </c>
      <c r="F419" s="164" t="s">
        <v>1087</v>
      </c>
      <c r="G419" s="12"/>
      <c r="H419" s="188">
        <v>1.0</v>
      </c>
      <c r="I419" s="99"/>
      <c r="J419" s="99">
        <v>15.0</v>
      </c>
      <c r="K419" s="185" t="s">
        <v>1267</v>
      </c>
      <c r="L419" s="191">
        <v>0.3229166666666667</v>
      </c>
      <c r="M419" s="192">
        <v>0.4895833333333333</v>
      </c>
      <c r="N419" s="19"/>
      <c r="O419" s="164" t="s">
        <v>1299</v>
      </c>
      <c r="P419" s="169">
        <f t="shared" si="550"/>
        <v>46102</v>
      </c>
      <c r="Q419" s="170">
        <f t="shared" si="3"/>
        <v>46116</v>
      </c>
      <c r="R419" s="181"/>
      <c r="S419" s="12"/>
      <c r="T419" s="12"/>
      <c r="U419" s="99"/>
      <c r="V419" s="172" t="str">
        <f t="shared" si="378"/>
        <v>Trùng lịch</v>
      </c>
      <c r="W419" s="172">
        <f t="shared" si="5"/>
        <v>5</v>
      </c>
      <c r="X419" s="173">
        <f t="shared" si="6"/>
        <v>3</v>
      </c>
      <c r="Y419" s="172">
        <f t="shared" si="7"/>
        <v>14</v>
      </c>
      <c r="Z419" s="174">
        <f t="shared" si="8"/>
        <v>0.1666666667</v>
      </c>
      <c r="AA419" s="174">
        <f t="shared" si="9"/>
        <v>0.003703703704</v>
      </c>
      <c r="AB419" s="173" t="str">
        <f t="shared" si="10"/>
        <v>70,322916666666667</v>
      </c>
      <c r="AC419" s="175" t="str">
        <f t="shared" si="11"/>
        <v> 6243VHP01G  7:45-11:45  BĐ: 21/3/2026 KT: 4/4/2026</v>
      </c>
      <c r="AD419" s="175">
        <f t="shared" ref="AD419:AE419" si="551">P419</f>
        <v>46102</v>
      </c>
      <c r="AE419" s="175">
        <f t="shared" si="551"/>
        <v>46116</v>
      </c>
      <c r="AF419" s="187"/>
      <c r="AG419" s="187"/>
    </row>
    <row r="420" ht="18.75" customHeight="1">
      <c r="A420" s="184"/>
      <c r="B420" s="184"/>
      <c r="C420" s="99" t="s">
        <v>1298</v>
      </c>
      <c r="D420" s="99" t="s">
        <v>1081</v>
      </c>
      <c r="E420" s="99">
        <v>2024.0</v>
      </c>
      <c r="F420" s="164" t="s">
        <v>1082</v>
      </c>
      <c r="G420" s="12"/>
      <c r="H420" s="188">
        <v>10.0</v>
      </c>
      <c r="I420" s="99"/>
      <c r="J420" s="99">
        <v>15.0</v>
      </c>
      <c r="K420" s="185" t="s">
        <v>1267</v>
      </c>
      <c r="L420" s="191">
        <v>0.5416666666666666</v>
      </c>
      <c r="M420" s="192">
        <v>0.7083333333333334</v>
      </c>
      <c r="N420" s="165"/>
      <c r="O420" s="164" t="s">
        <v>1299</v>
      </c>
      <c r="P420" s="169">
        <f t="shared" si="550"/>
        <v>46102</v>
      </c>
      <c r="Q420" s="170">
        <f t="shared" si="3"/>
        <v>46116</v>
      </c>
      <c r="R420" s="181"/>
      <c r="S420" s="165" t="s">
        <v>175</v>
      </c>
      <c r="T420" s="12"/>
      <c r="U420" s="99"/>
      <c r="V420" s="172" t="str">
        <f t="shared" si="378"/>
        <v>Trùng lịch</v>
      </c>
      <c r="W420" s="172">
        <f t="shared" si="5"/>
        <v>5</v>
      </c>
      <c r="X420" s="173">
        <f t="shared" si="6"/>
        <v>3</v>
      </c>
      <c r="Y420" s="172">
        <f t="shared" si="7"/>
        <v>14</v>
      </c>
      <c r="Z420" s="174">
        <f t="shared" si="8"/>
        <v>0.1666666667</v>
      </c>
      <c r="AA420" s="174">
        <f t="shared" si="9"/>
        <v>0.003703703704</v>
      </c>
      <c r="AB420" s="173" t="str">
        <f t="shared" si="10"/>
        <v>70,541666666666667</v>
      </c>
      <c r="AC420" s="175" t="str">
        <f t="shared" si="11"/>
        <v> 6243VHP01 Nguyễn Anh Tuấn 13:00-17:00  BĐ: 21/3/2026 KT: 4/4/2026</v>
      </c>
      <c r="AD420" s="175">
        <f t="shared" ref="AD420:AE420" si="552">P420</f>
        <v>46102</v>
      </c>
      <c r="AE420" s="175">
        <f t="shared" si="552"/>
        <v>46116</v>
      </c>
      <c r="AF420" s="187"/>
      <c r="AG420" s="187"/>
    </row>
    <row r="421" ht="18.75" customHeight="1">
      <c r="A421" s="184"/>
      <c r="B421" s="184"/>
      <c r="C421" s="99" t="s">
        <v>1298</v>
      </c>
      <c r="D421" s="99" t="s">
        <v>1081</v>
      </c>
      <c r="E421" s="99">
        <v>2024.0</v>
      </c>
      <c r="F421" s="164" t="s">
        <v>1087</v>
      </c>
      <c r="G421" s="12"/>
      <c r="H421" s="188">
        <v>1.0</v>
      </c>
      <c r="I421" s="99"/>
      <c r="J421" s="99">
        <v>15.0</v>
      </c>
      <c r="K421" s="185" t="s">
        <v>1267</v>
      </c>
      <c r="L421" s="191">
        <v>0.5416666666666666</v>
      </c>
      <c r="M421" s="192">
        <v>0.7083333333333334</v>
      </c>
      <c r="N421" s="19"/>
      <c r="O421" s="164" t="s">
        <v>1299</v>
      </c>
      <c r="P421" s="169">
        <f t="shared" si="550"/>
        <v>46102</v>
      </c>
      <c r="Q421" s="170">
        <f t="shared" si="3"/>
        <v>46116</v>
      </c>
      <c r="R421" s="181"/>
      <c r="S421" s="12"/>
      <c r="T421" s="19"/>
      <c r="U421" s="99"/>
      <c r="V421" s="172" t="str">
        <f t="shared" si="378"/>
        <v>Trùng lịch</v>
      </c>
      <c r="W421" s="172">
        <f t="shared" si="5"/>
        <v>5</v>
      </c>
      <c r="X421" s="173">
        <f t="shared" si="6"/>
        <v>3</v>
      </c>
      <c r="Y421" s="172">
        <f t="shared" si="7"/>
        <v>14</v>
      </c>
      <c r="Z421" s="174">
        <f t="shared" si="8"/>
        <v>0.1666666667</v>
      </c>
      <c r="AA421" s="174">
        <f t="shared" si="9"/>
        <v>0.003703703704</v>
      </c>
      <c r="AB421" s="173" t="str">
        <f t="shared" si="10"/>
        <v>70,541666666666667</v>
      </c>
      <c r="AC421" s="175" t="str">
        <f t="shared" si="11"/>
        <v> 6243VHP01G  13:00-17:00  BĐ: 21/3/2026 KT: 4/4/2026</v>
      </c>
      <c r="AD421" s="175">
        <f t="shared" ref="AD421:AE421" si="553">P421</f>
        <v>46102</v>
      </c>
      <c r="AE421" s="175">
        <f t="shared" si="553"/>
        <v>46116</v>
      </c>
      <c r="AF421" s="187"/>
      <c r="AG421" s="187"/>
    </row>
    <row r="422" ht="18.75" customHeight="1">
      <c r="A422" s="184"/>
      <c r="B422" s="184"/>
      <c r="C422" s="99" t="s">
        <v>1298</v>
      </c>
      <c r="D422" s="99" t="s">
        <v>1081</v>
      </c>
      <c r="E422" s="99">
        <v>2025.0</v>
      </c>
      <c r="F422" s="164" t="s">
        <v>1088</v>
      </c>
      <c r="G422" s="195" t="s">
        <v>1092</v>
      </c>
      <c r="H422" s="188">
        <v>8.0</v>
      </c>
      <c r="I422" s="99"/>
      <c r="J422" s="99">
        <v>25.0</v>
      </c>
      <c r="K422" s="185" t="s">
        <v>1250</v>
      </c>
      <c r="L422" s="191">
        <v>0.3229166666666667</v>
      </c>
      <c r="M422" s="192">
        <v>0.4895833333333333</v>
      </c>
      <c r="N422" s="165" t="s">
        <v>1302</v>
      </c>
      <c r="O422" s="164" t="s">
        <v>1299</v>
      </c>
      <c r="P422" s="169">
        <f t="shared" ref="P422:P425" si="555">"05/01/2026"+(K422-2)</f>
        <v>46027</v>
      </c>
      <c r="Q422" s="170">
        <f t="shared" si="3"/>
        <v>46055</v>
      </c>
      <c r="R422" s="181"/>
      <c r="S422" s="165" t="s">
        <v>1303</v>
      </c>
      <c r="T422" s="186" t="s">
        <v>1304</v>
      </c>
      <c r="U422" s="99"/>
      <c r="V422" s="172" t="str">
        <f t="shared" si="378"/>
        <v> </v>
      </c>
      <c r="W422" s="172">
        <f t="shared" si="5"/>
        <v>5</v>
      </c>
      <c r="X422" s="173">
        <f t="shared" si="6"/>
        <v>5</v>
      </c>
      <c r="Y422" s="172">
        <f t="shared" si="7"/>
        <v>28</v>
      </c>
      <c r="Z422" s="174">
        <f t="shared" si="8"/>
        <v>0.1666666667</v>
      </c>
      <c r="AA422" s="174">
        <f t="shared" si="9"/>
        <v>0.003703703704</v>
      </c>
      <c r="AB422" s="173" t="str">
        <f t="shared" si="10"/>
        <v>20,322916666666667Lý thuyết 01</v>
      </c>
      <c r="AC422" s="175" t="str">
        <f t="shared" si="11"/>
        <v>Hóa học đại cương - vô cơ 6252PHA01 Nguyễn Đức Thịnh 7:45-11:45  BĐ: 5/1/2026 KT: 2/2/2026</v>
      </c>
      <c r="AD422" s="175">
        <f t="shared" ref="AD422:AE422" si="554">P422</f>
        <v>46027</v>
      </c>
      <c r="AE422" s="175">
        <f t="shared" si="554"/>
        <v>46055</v>
      </c>
      <c r="AF422" s="187"/>
      <c r="AG422" s="187"/>
    </row>
    <row r="423" ht="18.75" customHeight="1">
      <c r="A423" s="184"/>
      <c r="B423" s="184"/>
      <c r="C423" s="99" t="s">
        <v>1298</v>
      </c>
      <c r="D423" s="99" t="s">
        <v>1081</v>
      </c>
      <c r="E423" s="99">
        <v>2025.0</v>
      </c>
      <c r="F423" s="164" t="s">
        <v>1097</v>
      </c>
      <c r="G423" s="12"/>
      <c r="H423" s="188">
        <v>4.0</v>
      </c>
      <c r="I423" s="99"/>
      <c r="J423" s="99">
        <v>25.0</v>
      </c>
      <c r="K423" s="185" t="s">
        <v>1250</v>
      </c>
      <c r="L423" s="191">
        <v>0.3229166666666667</v>
      </c>
      <c r="M423" s="192">
        <v>0.4895833333333333</v>
      </c>
      <c r="N423" s="19"/>
      <c r="O423" s="164" t="s">
        <v>1299</v>
      </c>
      <c r="P423" s="169">
        <f t="shared" si="555"/>
        <v>46027</v>
      </c>
      <c r="Q423" s="170">
        <f t="shared" si="3"/>
        <v>46055</v>
      </c>
      <c r="R423" s="181"/>
      <c r="S423" s="12"/>
      <c r="T423" s="12"/>
      <c r="U423" s="99"/>
      <c r="V423" s="172" t="str">
        <f t="shared" si="378"/>
        <v> </v>
      </c>
      <c r="W423" s="172">
        <f t="shared" si="5"/>
        <v>5</v>
      </c>
      <c r="X423" s="173">
        <f t="shared" si="6"/>
        <v>5</v>
      </c>
      <c r="Y423" s="172">
        <f t="shared" si="7"/>
        <v>28</v>
      </c>
      <c r="Z423" s="174">
        <f t="shared" si="8"/>
        <v>0.1666666667</v>
      </c>
      <c r="AA423" s="174">
        <f t="shared" si="9"/>
        <v>0.003703703704</v>
      </c>
      <c r="AB423" s="173" t="str">
        <f t="shared" si="10"/>
        <v>20,322916666666667</v>
      </c>
      <c r="AC423" s="175" t="str">
        <f t="shared" si="11"/>
        <v> 6252PHA01G  7:45-11:45  BĐ: 5/1/2026 KT: 2/2/2026</v>
      </c>
      <c r="AD423" s="175">
        <f t="shared" ref="AD423:AE423" si="556">P423</f>
        <v>46027</v>
      </c>
      <c r="AE423" s="175">
        <f t="shared" si="556"/>
        <v>46055</v>
      </c>
      <c r="AF423" s="187"/>
      <c r="AG423" s="187"/>
    </row>
    <row r="424" ht="18.75" customHeight="1">
      <c r="A424" s="184"/>
      <c r="B424" s="184"/>
      <c r="C424" s="99" t="s">
        <v>1298</v>
      </c>
      <c r="D424" s="99" t="s">
        <v>1081</v>
      </c>
      <c r="E424" s="99">
        <v>2025.0</v>
      </c>
      <c r="F424" s="164" t="s">
        <v>1088</v>
      </c>
      <c r="G424" s="12"/>
      <c r="H424" s="188">
        <v>8.0</v>
      </c>
      <c r="I424" s="99"/>
      <c r="J424" s="99">
        <v>25.0</v>
      </c>
      <c r="K424" s="185" t="s">
        <v>1250</v>
      </c>
      <c r="L424" s="191">
        <v>0.5416666666666666</v>
      </c>
      <c r="M424" s="192">
        <v>0.7083333333333334</v>
      </c>
      <c r="N424" s="165" t="s">
        <v>1302</v>
      </c>
      <c r="O424" s="164" t="s">
        <v>1299</v>
      </c>
      <c r="P424" s="169">
        <f t="shared" si="555"/>
        <v>46027</v>
      </c>
      <c r="Q424" s="170">
        <f t="shared" si="3"/>
        <v>46055</v>
      </c>
      <c r="R424" s="181"/>
      <c r="S424" s="12"/>
      <c r="T424" s="12"/>
      <c r="U424" s="99"/>
      <c r="V424" s="172" t="str">
        <f t="shared" si="378"/>
        <v> </v>
      </c>
      <c r="W424" s="172">
        <f t="shared" si="5"/>
        <v>5</v>
      </c>
      <c r="X424" s="173">
        <f t="shared" si="6"/>
        <v>5</v>
      </c>
      <c r="Y424" s="172">
        <f t="shared" si="7"/>
        <v>28</v>
      </c>
      <c r="Z424" s="174">
        <f t="shared" si="8"/>
        <v>0.1666666667</v>
      </c>
      <c r="AA424" s="174">
        <f t="shared" si="9"/>
        <v>0.003703703704</v>
      </c>
      <c r="AB424" s="173" t="str">
        <f t="shared" si="10"/>
        <v>20,541666666666667Lý thuyết 01</v>
      </c>
      <c r="AC424" s="175" t="str">
        <f t="shared" si="11"/>
        <v> 6252PHA01  13:00-17:00  BĐ: 5/1/2026 KT: 2/2/2026</v>
      </c>
      <c r="AD424" s="175">
        <f t="shared" ref="AD424:AE424" si="557">P424</f>
        <v>46027</v>
      </c>
      <c r="AE424" s="175">
        <f t="shared" si="557"/>
        <v>46055</v>
      </c>
      <c r="AF424" s="187"/>
      <c r="AG424" s="187"/>
    </row>
    <row r="425" ht="18.75" customHeight="1">
      <c r="A425" s="184"/>
      <c r="B425" s="184"/>
      <c r="C425" s="99" t="s">
        <v>1298</v>
      </c>
      <c r="D425" s="99" t="s">
        <v>1081</v>
      </c>
      <c r="E425" s="99">
        <v>2025.0</v>
      </c>
      <c r="F425" s="164" t="s">
        <v>1097</v>
      </c>
      <c r="G425" s="12"/>
      <c r="H425" s="188">
        <v>4.0</v>
      </c>
      <c r="I425" s="99"/>
      <c r="J425" s="99">
        <v>25.0</v>
      </c>
      <c r="K425" s="185" t="s">
        <v>1250</v>
      </c>
      <c r="L425" s="191">
        <v>0.5416666666666666</v>
      </c>
      <c r="M425" s="192">
        <v>0.7083333333333334</v>
      </c>
      <c r="N425" s="19"/>
      <c r="O425" s="164" t="s">
        <v>1299</v>
      </c>
      <c r="P425" s="169">
        <f t="shared" si="555"/>
        <v>46027</v>
      </c>
      <c r="Q425" s="170">
        <f t="shared" si="3"/>
        <v>46055</v>
      </c>
      <c r="R425" s="181"/>
      <c r="S425" s="12"/>
      <c r="T425" s="12"/>
      <c r="U425" s="99"/>
      <c r="V425" s="172" t="str">
        <f t="shared" si="378"/>
        <v> </v>
      </c>
      <c r="W425" s="172">
        <f t="shared" si="5"/>
        <v>5</v>
      </c>
      <c r="X425" s="173">
        <f t="shared" si="6"/>
        <v>5</v>
      </c>
      <c r="Y425" s="172">
        <f t="shared" si="7"/>
        <v>28</v>
      </c>
      <c r="Z425" s="174">
        <f t="shared" si="8"/>
        <v>0.1666666667</v>
      </c>
      <c r="AA425" s="174">
        <f t="shared" si="9"/>
        <v>0.003703703704</v>
      </c>
      <c r="AB425" s="173" t="str">
        <f t="shared" si="10"/>
        <v>20,541666666666667</v>
      </c>
      <c r="AC425" s="175" t="str">
        <f t="shared" si="11"/>
        <v> 6252PHA01G  13:00-17:00  BĐ: 5/1/2026 KT: 2/2/2026</v>
      </c>
      <c r="AD425" s="175">
        <f t="shared" ref="AD425:AE425" si="558">P425</f>
        <v>46027</v>
      </c>
      <c r="AE425" s="175">
        <f t="shared" si="558"/>
        <v>46055</v>
      </c>
      <c r="AF425" s="187"/>
      <c r="AG425" s="187"/>
    </row>
    <row r="426" ht="18.75" customHeight="1">
      <c r="A426" s="184"/>
      <c r="B426" s="184"/>
      <c r="C426" s="99" t="s">
        <v>1298</v>
      </c>
      <c r="D426" s="99" t="s">
        <v>1081</v>
      </c>
      <c r="E426" s="99">
        <v>2025.0</v>
      </c>
      <c r="F426" s="164" t="s">
        <v>1088</v>
      </c>
      <c r="G426" s="12"/>
      <c r="H426" s="188">
        <v>8.0</v>
      </c>
      <c r="I426" s="99"/>
      <c r="J426" s="99">
        <v>15.0</v>
      </c>
      <c r="K426" s="185" t="s">
        <v>1250</v>
      </c>
      <c r="L426" s="191">
        <v>0.3229166666666667</v>
      </c>
      <c r="M426" s="192">
        <v>0.4895833333333333</v>
      </c>
      <c r="N426" s="165" t="s">
        <v>1302</v>
      </c>
      <c r="O426" s="164" t="s">
        <v>1299</v>
      </c>
      <c r="P426" s="169">
        <f t="shared" ref="P426:P429" si="560">"23/02/2026"+(K426-2)</f>
        <v>46076</v>
      </c>
      <c r="Q426" s="170">
        <f t="shared" si="3"/>
        <v>46090</v>
      </c>
      <c r="R426" s="181"/>
      <c r="S426" s="12"/>
      <c r="T426" s="12"/>
      <c r="U426" s="99"/>
      <c r="V426" s="172" t="str">
        <f t="shared" si="378"/>
        <v> </v>
      </c>
      <c r="W426" s="172">
        <f t="shared" si="5"/>
        <v>5</v>
      </c>
      <c r="X426" s="173">
        <f t="shared" si="6"/>
        <v>3</v>
      </c>
      <c r="Y426" s="172">
        <f t="shared" si="7"/>
        <v>14</v>
      </c>
      <c r="Z426" s="174">
        <f t="shared" si="8"/>
        <v>0.1666666667</v>
      </c>
      <c r="AA426" s="174">
        <f t="shared" si="9"/>
        <v>0.003703703704</v>
      </c>
      <c r="AB426" s="173" t="str">
        <f t="shared" si="10"/>
        <v>20,322916666666667Lý thuyết 01</v>
      </c>
      <c r="AC426" s="175" t="str">
        <f t="shared" si="11"/>
        <v> 6252PHA01  7:45-11:45  BĐ: 23/2/2026 KT: 9/3/2026</v>
      </c>
      <c r="AD426" s="175">
        <f t="shared" ref="AD426:AE426" si="559">P426</f>
        <v>46076</v>
      </c>
      <c r="AE426" s="175">
        <f t="shared" si="559"/>
        <v>46090</v>
      </c>
      <c r="AF426" s="187"/>
      <c r="AG426" s="187"/>
    </row>
    <row r="427" ht="18.75" customHeight="1">
      <c r="A427" s="184"/>
      <c r="B427" s="184"/>
      <c r="C427" s="99" t="s">
        <v>1298</v>
      </c>
      <c r="D427" s="99" t="s">
        <v>1081</v>
      </c>
      <c r="E427" s="99">
        <v>2025.0</v>
      </c>
      <c r="F427" s="164" t="s">
        <v>1097</v>
      </c>
      <c r="G427" s="12"/>
      <c r="H427" s="188">
        <v>4.0</v>
      </c>
      <c r="I427" s="99"/>
      <c r="J427" s="99">
        <v>15.0</v>
      </c>
      <c r="K427" s="185" t="s">
        <v>1250</v>
      </c>
      <c r="L427" s="191">
        <v>0.3229166666666667</v>
      </c>
      <c r="M427" s="192">
        <v>0.4895833333333333</v>
      </c>
      <c r="N427" s="19"/>
      <c r="O427" s="164" t="s">
        <v>1299</v>
      </c>
      <c r="P427" s="169">
        <f t="shared" si="560"/>
        <v>46076</v>
      </c>
      <c r="Q427" s="170">
        <f t="shared" si="3"/>
        <v>46090</v>
      </c>
      <c r="R427" s="181"/>
      <c r="S427" s="12"/>
      <c r="T427" s="12"/>
      <c r="U427" s="99"/>
      <c r="V427" s="172" t="str">
        <f t="shared" si="378"/>
        <v> </v>
      </c>
      <c r="W427" s="172">
        <f t="shared" si="5"/>
        <v>5</v>
      </c>
      <c r="X427" s="173">
        <f t="shared" si="6"/>
        <v>3</v>
      </c>
      <c r="Y427" s="172">
        <f t="shared" si="7"/>
        <v>14</v>
      </c>
      <c r="Z427" s="174">
        <f t="shared" si="8"/>
        <v>0.1666666667</v>
      </c>
      <c r="AA427" s="174">
        <f t="shared" si="9"/>
        <v>0.003703703704</v>
      </c>
      <c r="AB427" s="173" t="str">
        <f t="shared" si="10"/>
        <v>20,322916666666667</v>
      </c>
      <c r="AC427" s="175" t="str">
        <f t="shared" si="11"/>
        <v> 6252PHA01G  7:45-11:45  BĐ: 23/2/2026 KT: 9/3/2026</v>
      </c>
      <c r="AD427" s="175">
        <f t="shared" ref="AD427:AE427" si="561">P427</f>
        <v>46076</v>
      </c>
      <c r="AE427" s="175">
        <f t="shared" si="561"/>
        <v>46090</v>
      </c>
      <c r="AF427" s="187"/>
      <c r="AG427" s="187"/>
    </row>
    <row r="428" ht="18.75" customHeight="1">
      <c r="A428" s="184"/>
      <c r="B428" s="184"/>
      <c r="C428" s="99" t="s">
        <v>1298</v>
      </c>
      <c r="D428" s="99" t="s">
        <v>1081</v>
      </c>
      <c r="E428" s="99">
        <v>2025.0</v>
      </c>
      <c r="F428" s="164" t="s">
        <v>1088</v>
      </c>
      <c r="G428" s="12"/>
      <c r="H428" s="188">
        <v>8.0</v>
      </c>
      <c r="I428" s="99"/>
      <c r="J428" s="99">
        <v>10.0</v>
      </c>
      <c r="K428" s="185" t="s">
        <v>1250</v>
      </c>
      <c r="L428" s="191">
        <v>0.5416666666666666</v>
      </c>
      <c r="M428" s="192">
        <v>0.7083333333333334</v>
      </c>
      <c r="N428" s="165" t="s">
        <v>1302</v>
      </c>
      <c r="O428" s="164" t="s">
        <v>1299</v>
      </c>
      <c r="P428" s="169">
        <f t="shared" si="560"/>
        <v>46076</v>
      </c>
      <c r="Q428" s="170">
        <f t="shared" si="3"/>
        <v>46083</v>
      </c>
      <c r="R428" s="181"/>
      <c r="S428" s="12"/>
      <c r="T428" s="12"/>
      <c r="U428" s="99"/>
      <c r="V428" s="172" t="str">
        <f t="shared" si="378"/>
        <v> </v>
      </c>
      <c r="W428" s="172">
        <f t="shared" si="5"/>
        <v>5</v>
      </c>
      <c r="X428" s="173">
        <f t="shared" si="6"/>
        <v>2</v>
      </c>
      <c r="Y428" s="172">
        <f t="shared" si="7"/>
        <v>7</v>
      </c>
      <c r="Z428" s="174">
        <f t="shared" si="8"/>
        <v>0.1666666667</v>
      </c>
      <c r="AA428" s="174">
        <f t="shared" si="9"/>
        <v>0.003703703704</v>
      </c>
      <c r="AB428" s="173" t="str">
        <f t="shared" si="10"/>
        <v>20,541666666666667Lý thuyết 01</v>
      </c>
      <c r="AC428" s="175" t="str">
        <f t="shared" si="11"/>
        <v> 6252PHA01  13:00-17:00  BĐ: 23/2/2026 KT: 2/3/2026</v>
      </c>
      <c r="AD428" s="175">
        <f t="shared" ref="AD428:AE428" si="562">P428</f>
        <v>46076</v>
      </c>
      <c r="AE428" s="175">
        <f t="shared" si="562"/>
        <v>46083</v>
      </c>
      <c r="AF428" s="187"/>
      <c r="AG428" s="187"/>
    </row>
    <row r="429" ht="18.75" customHeight="1">
      <c r="A429" s="184"/>
      <c r="B429" s="184"/>
      <c r="C429" s="99" t="s">
        <v>1298</v>
      </c>
      <c r="D429" s="99" t="s">
        <v>1081</v>
      </c>
      <c r="E429" s="99">
        <v>2025.0</v>
      </c>
      <c r="F429" s="164" t="s">
        <v>1097</v>
      </c>
      <c r="G429" s="12"/>
      <c r="H429" s="188">
        <v>4.0</v>
      </c>
      <c r="I429" s="99"/>
      <c r="J429" s="99">
        <v>10.0</v>
      </c>
      <c r="K429" s="185" t="s">
        <v>1250</v>
      </c>
      <c r="L429" s="191">
        <v>0.5416666666666666</v>
      </c>
      <c r="M429" s="192">
        <v>0.7083333333333334</v>
      </c>
      <c r="N429" s="19"/>
      <c r="O429" s="164" t="s">
        <v>1299</v>
      </c>
      <c r="P429" s="169">
        <f t="shared" si="560"/>
        <v>46076</v>
      </c>
      <c r="Q429" s="170">
        <f t="shared" si="3"/>
        <v>46083</v>
      </c>
      <c r="R429" s="181"/>
      <c r="S429" s="19"/>
      <c r="T429" s="19"/>
      <c r="U429" s="99"/>
      <c r="V429" s="172" t="str">
        <f t="shared" si="378"/>
        <v> </v>
      </c>
      <c r="W429" s="172">
        <f t="shared" si="5"/>
        <v>5</v>
      </c>
      <c r="X429" s="173">
        <f t="shared" si="6"/>
        <v>2</v>
      </c>
      <c r="Y429" s="172">
        <f t="shared" si="7"/>
        <v>7</v>
      </c>
      <c r="Z429" s="174">
        <f t="shared" si="8"/>
        <v>0.1666666667</v>
      </c>
      <c r="AA429" s="174">
        <f t="shared" si="9"/>
        <v>0.003703703704</v>
      </c>
      <c r="AB429" s="173" t="str">
        <f t="shared" si="10"/>
        <v>20,541666666666667</v>
      </c>
      <c r="AC429" s="175" t="str">
        <f t="shared" si="11"/>
        <v> 6252PHA01G  13:00-17:00  BĐ: 23/2/2026 KT: 2/3/2026</v>
      </c>
      <c r="AD429" s="175">
        <f t="shared" ref="AD429:AE429" si="563">P429</f>
        <v>46076</v>
      </c>
      <c r="AE429" s="175">
        <f t="shared" si="563"/>
        <v>46083</v>
      </c>
      <c r="AF429" s="187"/>
      <c r="AG429" s="187"/>
    </row>
    <row r="430" ht="18.75" customHeight="1">
      <c r="A430" s="184"/>
      <c r="B430" s="184"/>
      <c r="C430" s="99" t="s">
        <v>1298</v>
      </c>
      <c r="D430" s="99" t="s">
        <v>1081</v>
      </c>
      <c r="E430" s="99">
        <v>2025.0</v>
      </c>
      <c r="F430" s="164" t="s">
        <v>1088</v>
      </c>
      <c r="G430" s="195" t="s">
        <v>1094</v>
      </c>
      <c r="H430" s="188">
        <v>8.0</v>
      </c>
      <c r="I430" s="99"/>
      <c r="J430" s="99">
        <v>25.0</v>
      </c>
      <c r="K430" s="185" t="s">
        <v>1258</v>
      </c>
      <c r="L430" s="191">
        <v>0.3229166666666667</v>
      </c>
      <c r="M430" s="192">
        <v>0.4895833333333333</v>
      </c>
      <c r="N430" s="165" t="s">
        <v>1302</v>
      </c>
      <c r="O430" s="164" t="s">
        <v>1299</v>
      </c>
      <c r="P430" s="169">
        <f t="shared" ref="P430:P433" si="565">"05/01/2026"+(K430-2)</f>
        <v>46028</v>
      </c>
      <c r="Q430" s="170">
        <f t="shared" si="3"/>
        <v>46056</v>
      </c>
      <c r="R430" s="181"/>
      <c r="S430" s="165" t="s">
        <v>1303</v>
      </c>
      <c r="T430" s="186" t="s">
        <v>1305</v>
      </c>
      <c r="U430" s="99"/>
      <c r="V430" s="172" t="str">
        <f t="shared" si="378"/>
        <v> </v>
      </c>
      <c r="W430" s="172">
        <f t="shared" si="5"/>
        <v>5</v>
      </c>
      <c r="X430" s="173">
        <f t="shared" si="6"/>
        <v>5</v>
      </c>
      <c r="Y430" s="172">
        <f t="shared" si="7"/>
        <v>28</v>
      </c>
      <c r="Z430" s="174">
        <f t="shared" si="8"/>
        <v>0.1666666667</v>
      </c>
      <c r="AA430" s="174">
        <f t="shared" si="9"/>
        <v>0.003703703704</v>
      </c>
      <c r="AB430" s="173" t="str">
        <f t="shared" si="10"/>
        <v>30,322916666666667Lý thuyết 01</v>
      </c>
      <c r="AC430" s="175" t="str">
        <f t="shared" si="11"/>
        <v>Hóa hữu cơ 6252PHA01 Nguyễn Đức Thịnh 7:45-11:45  BĐ: 6/1/2026 KT: 3/2/2026</v>
      </c>
      <c r="AD430" s="175">
        <f t="shared" ref="AD430:AE430" si="564">P430</f>
        <v>46028</v>
      </c>
      <c r="AE430" s="175">
        <f t="shared" si="564"/>
        <v>46056</v>
      </c>
      <c r="AF430" s="187"/>
      <c r="AG430" s="187"/>
    </row>
    <row r="431" ht="18.75" customHeight="1">
      <c r="A431" s="184"/>
      <c r="B431" s="184"/>
      <c r="C431" s="99" t="s">
        <v>1298</v>
      </c>
      <c r="D431" s="99" t="s">
        <v>1081</v>
      </c>
      <c r="E431" s="99">
        <v>2025.0</v>
      </c>
      <c r="F431" s="164" t="s">
        <v>1097</v>
      </c>
      <c r="G431" s="12"/>
      <c r="H431" s="188">
        <v>4.0</v>
      </c>
      <c r="I431" s="99"/>
      <c r="J431" s="99">
        <v>25.0</v>
      </c>
      <c r="K431" s="185" t="s">
        <v>1258</v>
      </c>
      <c r="L431" s="191">
        <v>0.3229166666666667</v>
      </c>
      <c r="M431" s="192">
        <v>0.4895833333333333</v>
      </c>
      <c r="N431" s="19"/>
      <c r="O431" s="164" t="s">
        <v>1299</v>
      </c>
      <c r="P431" s="169">
        <f t="shared" si="565"/>
        <v>46028</v>
      </c>
      <c r="Q431" s="170">
        <f t="shared" si="3"/>
        <v>46056</v>
      </c>
      <c r="R431" s="181"/>
      <c r="S431" s="12"/>
      <c r="T431" s="12"/>
      <c r="U431" s="99"/>
      <c r="V431" s="172" t="str">
        <f t="shared" si="378"/>
        <v> </v>
      </c>
      <c r="W431" s="172">
        <f t="shared" si="5"/>
        <v>5</v>
      </c>
      <c r="X431" s="173">
        <f t="shared" si="6"/>
        <v>5</v>
      </c>
      <c r="Y431" s="172">
        <f t="shared" si="7"/>
        <v>28</v>
      </c>
      <c r="Z431" s="174">
        <f t="shared" si="8"/>
        <v>0.1666666667</v>
      </c>
      <c r="AA431" s="174">
        <f t="shared" si="9"/>
        <v>0.003703703704</v>
      </c>
      <c r="AB431" s="173" t="str">
        <f t="shared" si="10"/>
        <v>30,322916666666667</v>
      </c>
      <c r="AC431" s="175" t="str">
        <f t="shared" si="11"/>
        <v> 6252PHA01G  7:45-11:45  BĐ: 6/1/2026 KT: 3/2/2026</v>
      </c>
      <c r="AD431" s="175">
        <f t="shared" ref="AD431:AE431" si="566">P431</f>
        <v>46028</v>
      </c>
      <c r="AE431" s="175">
        <f t="shared" si="566"/>
        <v>46056</v>
      </c>
      <c r="AF431" s="187"/>
      <c r="AG431" s="187"/>
    </row>
    <row r="432" ht="18.75" customHeight="1">
      <c r="A432" s="184"/>
      <c r="B432" s="184"/>
      <c r="C432" s="99" t="s">
        <v>1298</v>
      </c>
      <c r="D432" s="99" t="s">
        <v>1081</v>
      </c>
      <c r="E432" s="99">
        <v>2025.0</v>
      </c>
      <c r="F432" s="164" t="s">
        <v>1088</v>
      </c>
      <c r="G432" s="12"/>
      <c r="H432" s="188">
        <v>8.0</v>
      </c>
      <c r="I432" s="99"/>
      <c r="J432" s="99">
        <v>25.0</v>
      </c>
      <c r="K432" s="185" t="s">
        <v>1258</v>
      </c>
      <c r="L432" s="191">
        <v>0.5416666666666666</v>
      </c>
      <c r="M432" s="192">
        <v>0.7083333333333334</v>
      </c>
      <c r="N432" s="165" t="s">
        <v>1302</v>
      </c>
      <c r="O432" s="164" t="s">
        <v>1299</v>
      </c>
      <c r="P432" s="169">
        <f t="shared" si="565"/>
        <v>46028</v>
      </c>
      <c r="Q432" s="170">
        <f t="shared" si="3"/>
        <v>46056</v>
      </c>
      <c r="R432" s="181"/>
      <c r="S432" s="12"/>
      <c r="T432" s="12"/>
      <c r="U432" s="99"/>
      <c r="V432" s="172" t="str">
        <f t="shared" si="378"/>
        <v> </v>
      </c>
      <c r="W432" s="172">
        <f t="shared" si="5"/>
        <v>5</v>
      </c>
      <c r="X432" s="173">
        <f t="shared" si="6"/>
        <v>5</v>
      </c>
      <c r="Y432" s="172">
        <f t="shared" si="7"/>
        <v>28</v>
      </c>
      <c r="Z432" s="174">
        <f t="shared" si="8"/>
        <v>0.1666666667</v>
      </c>
      <c r="AA432" s="174">
        <f t="shared" si="9"/>
        <v>0.003703703704</v>
      </c>
      <c r="AB432" s="173" t="str">
        <f t="shared" si="10"/>
        <v>30,541666666666667Lý thuyết 01</v>
      </c>
      <c r="AC432" s="175" t="str">
        <f t="shared" si="11"/>
        <v> 6252PHA01  13:00-17:00  BĐ: 6/1/2026 KT: 3/2/2026</v>
      </c>
      <c r="AD432" s="175">
        <f t="shared" ref="AD432:AE432" si="567">P432</f>
        <v>46028</v>
      </c>
      <c r="AE432" s="175">
        <f t="shared" si="567"/>
        <v>46056</v>
      </c>
      <c r="AF432" s="187"/>
      <c r="AG432" s="187"/>
    </row>
    <row r="433" ht="18.75" customHeight="1">
      <c r="A433" s="184"/>
      <c r="B433" s="184"/>
      <c r="C433" s="99" t="s">
        <v>1298</v>
      </c>
      <c r="D433" s="99" t="s">
        <v>1081</v>
      </c>
      <c r="E433" s="99">
        <v>2025.0</v>
      </c>
      <c r="F433" s="164" t="s">
        <v>1097</v>
      </c>
      <c r="G433" s="12"/>
      <c r="H433" s="188">
        <v>4.0</v>
      </c>
      <c r="I433" s="99"/>
      <c r="J433" s="99">
        <v>25.0</v>
      </c>
      <c r="K433" s="185" t="s">
        <v>1258</v>
      </c>
      <c r="L433" s="191">
        <v>0.5416666666666666</v>
      </c>
      <c r="M433" s="192">
        <v>0.7083333333333334</v>
      </c>
      <c r="N433" s="19"/>
      <c r="O433" s="164" t="s">
        <v>1299</v>
      </c>
      <c r="P433" s="169">
        <f t="shared" si="565"/>
        <v>46028</v>
      </c>
      <c r="Q433" s="170">
        <f t="shared" si="3"/>
        <v>46056</v>
      </c>
      <c r="R433" s="181"/>
      <c r="S433" s="12"/>
      <c r="T433" s="12"/>
      <c r="U433" s="99"/>
      <c r="V433" s="172" t="str">
        <f t="shared" si="378"/>
        <v> </v>
      </c>
      <c r="W433" s="172">
        <f t="shared" si="5"/>
        <v>5</v>
      </c>
      <c r="X433" s="173">
        <f t="shared" si="6"/>
        <v>5</v>
      </c>
      <c r="Y433" s="172">
        <f t="shared" si="7"/>
        <v>28</v>
      </c>
      <c r="Z433" s="174">
        <f t="shared" si="8"/>
        <v>0.1666666667</v>
      </c>
      <c r="AA433" s="174">
        <f t="shared" si="9"/>
        <v>0.003703703704</v>
      </c>
      <c r="AB433" s="173" t="str">
        <f t="shared" si="10"/>
        <v>30,541666666666667</v>
      </c>
      <c r="AC433" s="175" t="str">
        <f t="shared" si="11"/>
        <v> 6252PHA01G  13:00-17:00  BĐ: 6/1/2026 KT: 3/2/2026</v>
      </c>
      <c r="AD433" s="175">
        <f t="shared" ref="AD433:AE433" si="568">P433</f>
        <v>46028</v>
      </c>
      <c r="AE433" s="175">
        <f t="shared" si="568"/>
        <v>46056</v>
      </c>
      <c r="AF433" s="187"/>
      <c r="AG433" s="187"/>
    </row>
    <row r="434" ht="18.75" customHeight="1">
      <c r="A434" s="184"/>
      <c r="B434" s="184"/>
      <c r="C434" s="99" t="s">
        <v>1298</v>
      </c>
      <c r="D434" s="99" t="s">
        <v>1081</v>
      </c>
      <c r="E434" s="99">
        <v>2025.0</v>
      </c>
      <c r="F434" s="164" t="s">
        <v>1088</v>
      </c>
      <c r="G434" s="12"/>
      <c r="H434" s="188">
        <v>8.0</v>
      </c>
      <c r="I434" s="99"/>
      <c r="J434" s="99">
        <v>15.0</v>
      </c>
      <c r="K434" s="185" t="s">
        <v>1258</v>
      </c>
      <c r="L434" s="191">
        <v>0.3229166666666667</v>
      </c>
      <c r="M434" s="192">
        <v>0.4895833333333333</v>
      </c>
      <c r="N434" s="165" t="s">
        <v>1302</v>
      </c>
      <c r="O434" s="164" t="s">
        <v>1299</v>
      </c>
      <c r="P434" s="169">
        <f t="shared" ref="P434:P437" si="570">"23/02/2026"+(K434-2)</f>
        <v>46077</v>
      </c>
      <c r="Q434" s="170">
        <f t="shared" si="3"/>
        <v>46091</v>
      </c>
      <c r="R434" s="181"/>
      <c r="S434" s="12"/>
      <c r="T434" s="12"/>
      <c r="U434" s="99"/>
      <c r="V434" s="172" t="str">
        <f t="shared" si="378"/>
        <v> </v>
      </c>
      <c r="W434" s="172">
        <f t="shared" si="5"/>
        <v>5</v>
      </c>
      <c r="X434" s="173">
        <f t="shared" si="6"/>
        <v>3</v>
      </c>
      <c r="Y434" s="172">
        <f t="shared" si="7"/>
        <v>14</v>
      </c>
      <c r="Z434" s="174">
        <f t="shared" si="8"/>
        <v>0.1666666667</v>
      </c>
      <c r="AA434" s="174">
        <f t="shared" si="9"/>
        <v>0.003703703704</v>
      </c>
      <c r="AB434" s="173" t="str">
        <f t="shared" si="10"/>
        <v>30,322916666666667Lý thuyết 01</v>
      </c>
      <c r="AC434" s="175" t="str">
        <f t="shared" si="11"/>
        <v> 6252PHA01  7:45-11:45  BĐ: 24/2/2026 KT: 10/3/2026</v>
      </c>
      <c r="AD434" s="175">
        <f t="shared" ref="AD434:AE434" si="569">P434</f>
        <v>46077</v>
      </c>
      <c r="AE434" s="175">
        <f t="shared" si="569"/>
        <v>46091</v>
      </c>
      <c r="AF434" s="187"/>
      <c r="AG434" s="187"/>
    </row>
    <row r="435" ht="18.75" customHeight="1">
      <c r="A435" s="184"/>
      <c r="B435" s="184"/>
      <c r="C435" s="99" t="s">
        <v>1298</v>
      </c>
      <c r="D435" s="99" t="s">
        <v>1081</v>
      </c>
      <c r="E435" s="99">
        <v>2025.0</v>
      </c>
      <c r="F435" s="164" t="s">
        <v>1097</v>
      </c>
      <c r="G435" s="12"/>
      <c r="H435" s="188">
        <v>4.0</v>
      </c>
      <c r="I435" s="99"/>
      <c r="J435" s="99">
        <v>15.0</v>
      </c>
      <c r="K435" s="185" t="s">
        <v>1258</v>
      </c>
      <c r="L435" s="191">
        <v>0.3229166666666667</v>
      </c>
      <c r="M435" s="192">
        <v>0.4895833333333333</v>
      </c>
      <c r="N435" s="19"/>
      <c r="O435" s="164" t="s">
        <v>1299</v>
      </c>
      <c r="P435" s="169">
        <f t="shared" si="570"/>
        <v>46077</v>
      </c>
      <c r="Q435" s="170">
        <f t="shared" si="3"/>
        <v>46091</v>
      </c>
      <c r="R435" s="181"/>
      <c r="S435" s="12"/>
      <c r="T435" s="12"/>
      <c r="U435" s="99"/>
      <c r="V435" s="172" t="str">
        <f t="shared" si="378"/>
        <v> </v>
      </c>
      <c r="W435" s="172">
        <f t="shared" si="5"/>
        <v>5</v>
      </c>
      <c r="X435" s="173">
        <f t="shared" si="6"/>
        <v>3</v>
      </c>
      <c r="Y435" s="172">
        <f t="shared" si="7"/>
        <v>14</v>
      </c>
      <c r="Z435" s="174">
        <f t="shared" si="8"/>
        <v>0.1666666667</v>
      </c>
      <c r="AA435" s="174">
        <f t="shared" si="9"/>
        <v>0.003703703704</v>
      </c>
      <c r="AB435" s="173" t="str">
        <f t="shared" si="10"/>
        <v>30,322916666666667</v>
      </c>
      <c r="AC435" s="175" t="str">
        <f t="shared" si="11"/>
        <v> 6252PHA01G  7:45-11:45  BĐ: 24/2/2026 KT: 10/3/2026</v>
      </c>
      <c r="AD435" s="175">
        <f t="shared" ref="AD435:AE435" si="571">P435</f>
        <v>46077</v>
      </c>
      <c r="AE435" s="175">
        <f t="shared" si="571"/>
        <v>46091</v>
      </c>
      <c r="AF435" s="187"/>
      <c r="AG435" s="187"/>
    </row>
    <row r="436" ht="18.75" customHeight="1">
      <c r="A436" s="184"/>
      <c r="B436" s="184"/>
      <c r="C436" s="99" t="s">
        <v>1298</v>
      </c>
      <c r="D436" s="99" t="s">
        <v>1081</v>
      </c>
      <c r="E436" s="99">
        <v>2025.0</v>
      </c>
      <c r="F436" s="164" t="s">
        <v>1088</v>
      </c>
      <c r="G436" s="12"/>
      <c r="H436" s="188">
        <v>8.0</v>
      </c>
      <c r="I436" s="99"/>
      <c r="J436" s="99">
        <v>10.0</v>
      </c>
      <c r="K436" s="185" t="s">
        <v>1258</v>
      </c>
      <c r="L436" s="191">
        <v>0.5416666666666666</v>
      </c>
      <c r="M436" s="192">
        <v>0.7083333333333334</v>
      </c>
      <c r="N436" s="165" t="s">
        <v>1302</v>
      </c>
      <c r="O436" s="164" t="s">
        <v>1299</v>
      </c>
      <c r="P436" s="169">
        <f t="shared" si="570"/>
        <v>46077</v>
      </c>
      <c r="Q436" s="170">
        <f t="shared" si="3"/>
        <v>46084</v>
      </c>
      <c r="R436" s="181"/>
      <c r="S436" s="12"/>
      <c r="T436" s="12"/>
      <c r="U436" s="99"/>
      <c r="V436" s="172" t="str">
        <f t="shared" si="378"/>
        <v> </v>
      </c>
      <c r="W436" s="172">
        <f t="shared" si="5"/>
        <v>5</v>
      </c>
      <c r="X436" s="173">
        <f t="shared" si="6"/>
        <v>2</v>
      </c>
      <c r="Y436" s="172">
        <f t="shared" si="7"/>
        <v>7</v>
      </c>
      <c r="Z436" s="174">
        <f t="shared" si="8"/>
        <v>0.1666666667</v>
      </c>
      <c r="AA436" s="174">
        <f t="shared" si="9"/>
        <v>0.003703703704</v>
      </c>
      <c r="AB436" s="173" t="str">
        <f t="shared" si="10"/>
        <v>30,541666666666667Lý thuyết 01</v>
      </c>
      <c r="AC436" s="175" t="str">
        <f t="shared" si="11"/>
        <v> 6252PHA01  13:00-17:00  BĐ: 24/2/2026 KT: 3/3/2026</v>
      </c>
      <c r="AD436" s="175">
        <f t="shared" ref="AD436:AE436" si="572">P436</f>
        <v>46077</v>
      </c>
      <c r="AE436" s="175">
        <f t="shared" si="572"/>
        <v>46084</v>
      </c>
      <c r="AF436" s="187"/>
      <c r="AG436" s="187"/>
    </row>
    <row r="437" ht="18.75" customHeight="1">
      <c r="A437" s="184"/>
      <c r="B437" s="184"/>
      <c r="C437" s="99" t="s">
        <v>1298</v>
      </c>
      <c r="D437" s="99" t="s">
        <v>1081</v>
      </c>
      <c r="E437" s="99">
        <v>2025.0</v>
      </c>
      <c r="F437" s="164" t="s">
        <v>1097</v>
      </c>
      <c r="G437" s="12"/>
      <c r="H437" s="188">
        <v>4.0</v>
      </c>
      <c r="I437" s="99"/>
      <c r="J437" s="99">
        <v>10.0</v>
      </c>
      <c r="K437" s="185" t="s">
        <v>1258</v>
      </c>
      <c r="L437" s="191">
        <v>0.5416666666666666</v>
      </c>
      <c r="M437" s="192">
        <v>0.7083333333333334</v>
      </c>
      <c r="N437" s="19"/>
      <c r="O437" s="164" t="s">
        <v>1299</v>
      </c>
      <c r="P437" s="169">
        <f t="shared" si="570"/>
        <v>46077</v>
      </c>
      <c r="Q437" s="170">
        <f t="shared" si="3"/>
        <v>46084</v>
      </c>
      <c r="R437" s="181"/>
      <c r="S437" s="19"/>
      <c r="T437" s="19"/>
      <c r="U437" s="99"/>
      <c r="V437" s="172" t="str">
        <f t="shared" si="378"/>
        <v> </v>
      </c>
      <c r="W437" s="172">
        <f t="shared" si="5"/>
        <v>5</v>
      </c>
      <c r="X437" s="173">
        <f t="shared" si="6"/>
        <v>2</v>
      </c>
      <c r="Y437" s="172">
        <f t="shared" si="7"/>
        <v>7</v>
      </c>
      <c r="Z437" s="174">
        <f t="shared" si="8"/>
        <v>0.1666666667</v>
      </c>
      <c r="AA437" s="174">
        <f t="shared" si="9"/>
        <v>0.003703703704</v>
      </c>
      <c r="AB437" s="173" t="str">
        <f t="shared" si="10"/>
        <v>30,541666666666667</v>
      </c>
      <c r="AC437" s="175" t="str">
        <f t="shared" si="11"/>
        <v> 6252PHA01G  13:00-17:00  BĐ: 24/2/2026 KT: 3/3/2026</v>
      </c>
      <c r="AD437" s="175">
        <f t="shared" ref="AD437:AE437" si="573">P437</f>
        <v>46077</v>
      </c>
      <c r="AE437" s="175">
        <f t="shared" si="573"/>
        <v>46084</v>
      </c>
      <c r="AF437" s="187"/>
      <c r="AG437" s="187"/>
    </row>
    <row r="438" ht="18.75" customHeight="1">
      <c r="A438" s="184"/>
      <c r="B438" s="184"/>
      <c r="C438" s="99" t="s">
        <v>1298</v>
      </c>
      <c r="D438" s="99" t="s">
        <v>1081</v>
      </c>
      <c r="E438" s="99">
        <v>2025.0</v>
      </c>
      <c r="F438" s="164" t="s">
        <v>1088</v>
      </c>
      <c r="G438" s="195" t="s">
        <v>1096</v>
      </c>
      <c r="H438" s="188">
        <v>8.0</v>
      </c>
      <c r="I438" s="99"/>
      <c r="J438" s="99">
        <v>25.0</v>
      </c>
      <c r="K438" s="185" t="s">
        <v>1267</v>
      </c>
      <c r="L438" s="191">
        <v>0.3229166666666667</v>
      </c>
      <c r="M438" s="192">
        <v>0.4895833333333333</v>
      </c>
      <c r="N438" s="165" t="s">
        <v>1302</v>
      </c>
      <c r="O438" s="164" t="s">
        <v>1299</v>
      </c>
      <c r="P438" s="169">
        <f t="shared" ref="P438:P439" si="575">"05/01/2026"+(K438-2)</f>
        <v>46032</v>
      </c>
      <c r="Q438" s="170">
        <f t="shared" si="3"/>
        <v>46060</v>
      </c>
      <c r="R438" s="181"/>
      <c r="S438" s="165" t="s">
        <v>1306</v>
      </c>
      <c r="T438" s="186" t="s">
        <v>1307</v>
      </c>
      <c r="U438" s="99"/>
      <c r="V438" s="172" t="str">
        <f t="shared" si="378"/>
        <v> </v>
      </c>
      <c r="W438" s="172">
        <f t="shared" si="5"/>
        <v>5</v>
      </c>
      <c r="X438" s="173">
        <f t="shared" si="6"/>
        <v>5</v>
      </c>
      <c r="Y438" s="172">
        <f t="shared" si="7"/>
        <v>28</v>
      </c>
      <c r="Z438" s="174">
        <f t="shared" si="8"/>
        <v>0.1666666667</v>
      </c>
      <c r="AA438" s="174">
        <f t="shared" si="9"/>
        <v>0.003703703704</v>
      </c>
      <c r="AB438" s="173" t="str">
        <f t="shared" si="10"/>
        <v>70,322916666666667Lý thuyết 01</v>
      </c>
      <c r="AC438" s="175" t="str">
        <f t="shared" si="11"/>
        <v>Hóa phân tích 6252PHA01 Nguyễn Anh Tuấn  7:45-11:45  BĐ: 10/1/2026 KT: 7/2/2026</v>
      </c>
      <c r="AD438" s="175">
        <f t="shared" ref="AD438:AE438" si="574">P438</f>
        <v>46032</v>
      </c>
      <c r="AE438" s="175">
        <f t="shared" si="574"/>
        <v>46060</v>
      </c>
      <c r="AF438" s="187"/>
      <c r="AG438" s="187"/>
    </row>
    <row r="439" ht="18.75" customHeight="1">
      <c r="A439" s="184"/>
      <c r="B439" s="184"/>
      <c r="C439" s="99" t="s">
        <v>1298</v>
      </c>
      <c r="D439" s="99" t="s">
        <v>1081</v>
      </c>
      <c r="E439" s="99">
        <v>2025.0</v>
      </c>
      <c r="F439" s="164" t="s">
        <v>1097</v>
      </c>
      <c r="G439" s="12"/>
      <c r="H439" s="188">
        <v>4.0</v>
      </c>
      <c r="I439" s="99"/>
      <c r="J439" s="99">
        <v>25.0</v>
      </c>
      <c r="K439" s="185" t="s">
        <v>1267</v>
      </c>
      <c r="L439" s="191">
        <v>0.3229166666666667</v>
      </c>
      <c r="M439" s="192">
        <v>0.4895833333333333</v>
      </c>
      <c r="N439" s="19"/>
      <c r="O439" s="164" t="s">
        <v>1299</v>
      </c>
      <c r="P439" s="169">
        <f t="shared" si="575"/>
        <v>46032</v>
      </c>
      <c r="Q439" s="170">
        <f t="shared" si="3"/>
        <v>46060</v>
      </c>
      <c r="R439" s="181"/>
      <c r="S439" s="12"/>
      <c r="T439" s="12"/>
      <c r="U439" s="99"/>
      <c r="V439" s="172" t="str">
        <f t="shared" si="378"/>
        <v> </v>
      </c>
      <c r="W439" s="172">
        <f t="shared" si="5"/>
        <v>5</v>
      </c>
      <c r="X439" s="173">
        <f t="shared" si="6"/>
        <v>5</v>
      </c>
      <c r="Y439" s="172">
        <f t="shared" si="7"/>
        <v>28</v>
      </c>
      <c r="Z439" s="174">
        <f t="shared" si="8"/>
        <v>0.1666666667</v>
      </c>
      <c r="AA439" s="174">
        <f t="shared" si="9"/>
        <v>0.003703703704</v>
      </c>
      <c r="AB439" s="173" t="str">
        <f t="shared" si="10"/>
        <v>70,322916666666667</v>
      </c>
      <c r="AC439" s="175" t="str">
        <f t="shared" si="11"/>
        <v> 6252PHA01G  7:45-11:45  BĐ: 10/1/2026 KT: 7/2/2026</v>
      </c>
      <c r="AD439" s="175">
        <f t="shared" ref="AD439:AE439" si="576">P439</f>
        <v>46032</v>
      </c>
      <c r="AE439" s="175">
        <f t="shared" si="576"/>
        <v>46060</v>
      </c>
      <c r="AF439" s="187"/>
      <c r="AG439" s="187"/>
    </row>
    <row r="440" ht="18.75" customHeight="1">
      <c r="A440" s="184"/>
      <c r="B440" s="184"/>
      <c r="C440" s="99" t="s">
        <v>1298</v>
      </c>
      <c r="D440" s="99" t="s">
        <v>1081</v>
      </c>
      <c r="E440" s="99">
        <v>2025.0</v>
      </c>
      <c r="F440" s="164" t="s">
        <v>1088</v>
      </c>
      <c r="G440" s="12"/>
      <c r="H440" s="188">
        <v>8.0</v>
      </c>
      <c r="I440" s="99"/>
      <c r="J440" s="99">
        <v>35.0</v>
      </c>
      <c r="K440" s="185" t="s">
        <v>1267</v>
      </c>
      <c r="L440" s="191">
        <v>0.3229166666666667</v>
      </c>
      <c r="M440" s="192">
        <v>0.4895833333333333</v>
      </c>
      <c r="N440" s="165" t="s">
        <v>1302</v>
      </c>
      <c r="O440" s="164" t="s">
        <v>1299</v>
      </c>
      <c r="P440" s="169">
        <f t="shared" ref="P440:P443" si="578">"23/02/2026"+(K440-2)</f>
        <v>46081</v>
      </c>
      <c r="Q440" s="170">
        <f t="shared" si="3"/>
        <v>46123</v>
      </c>
      <c r="R440" s="181"/>
      <c r="S440" s="12"/>
      <c r="T440" s="12"/>
      <c r="U440" s="99"/>
      <c r="V440" s="172" t="str">
        <f t="shared" si="378"/>
        <v> </v>
      </c>
      <c r="W440" s="172">
        <f t="shared" si="5"/>
        <v>5</v>
      </c>
      <c r="X440" s="173">
        <f t="shared" si="6"/>
        <v>7</v>
      </c>
      <c r="Y440" s="172">
        <f t="shared" si="7"/>
        <v>42</v>
      </c>
      <c r="Z440" s="174">
        <f t="shared" si="8"/>
        <v>0.1666666667</v>
      </c>
      <c r="AA440" s="174">
        <f t="shared" si="9"/>
        <v>0.003703703704</v>
      </c>
      <c r="AB440" s="173" t="str">
        <f t="shared" si="10"/>
        <v>70,322916666666667Lý thuyết 01</v>
      </c>
      <c r="AC440" s="175" t="str">
        <f t="shared" si="11"/>
        <v> 6252PHA01  7:45-11:45  BĐ: 28/2/2026 KT: 11/4/2026</v>
      </c>
      <c r="AD440" s="175">
        <f t="shared" ref="AD440:AE440" si="577">P440</f>
        <v>46081</v>
      </c>
      <c r="AE440" s="175">
        <f t="shared" si="577"/>
        <v>46123</v>
      </c>
      <c r="AF440" s="187"/>
      <c r="AG440" s="187"/>
    </row>
    <row r="441" ht="18.75" customHeight="1">
      <c r="A441" s="184"/>
      <c r="B441" s="184"/>
      <c r="C441" s="99" t="s">
        <v>1298</v>
      </c>
      <c r="D441" s="99" t="s">
        <v>1081</v>
      </c>
      <c r="E441" s="99">
        <v>2025.0</v>
      </c>
      <c r="F441" s="164" t="s">
        <v>1097</v>
      </c>
      <c r="G441" s="12"/>
      <c r="H441" s="188">
        <v>4.0</v>
      </c>
      <c r="I441" s="99"/>
      <c r="J441" s="99">
        <v>35.0</v>
      </c>
      <c r="K441" s="185" t="s">
        <v>1267</v>
      </c>
      <c r="L441" s="191">
        <v>0.3229166666666667</v>
      </c>
      <c r="M441" s="192">
        <v>0.4895833333333333</v>
      </c>
      <c r="N441" s="19"/>
      <c r="O441" s="164" t="s">
        <v>1299</v>
      </c>
      <c r="P441" s="169">
        <f t="shared" si="578"/>
        <v>46081</v>
      </c>
      <c r="Q441" s="170">
        <f t="shared" si="3"/>
        <v>46123</v>
      </c>
      <c r="R441" s="181"/>
      <c r="S441" s="12"/>
      <c r="T441" s="12"/>
      <c r="U441" s="99"/>
      <c r="V441" s="172" t="str">
        <f t="shared" si="378"/>
        <v> </v>
      </c>
      <c r="W441" s="172">
        <f t="shared" si="5"/>
        <v>5</v>
      </c>
      <c r="X441" s="173">
        <f t="shared" si="6"/>
        <v>7</v>
      </c>
      <c r="Y441" s="172">
        <f t="shared" si="7"/>
        <v>42</v>
      </c>
      <c r="Z441" s="174">
        <f t="shared" si="8"/>
        <v>0.1666666667</v>
      </c>
      <c r="AA441" s="174">
        <f t="shared" si="9"/>
        <v>0.003703703704</v>
      </c>
      <c r="AB441" s="173" t="str">
        <f t="shared" si="10"/>
        <v>70,322916666666667</v>
      </c>
      <c r="AC441" s="175" t="str">
        <f t="shared" si="11"/>
        <v> 6252PHA01G  7:45-11:45  BĐ: 28/2/2026 KT: 11/4/2026</v>
      </c>
      <c r="AD441" s="175">
        <f t="shared" ref="AD441:AE441" si="579">P441</f>
        <v>46081</v>
      </c>
      <c r="AE441" s="175">
        <f t="shared" si="579"/>
        <v>46123</v>
      </c>
      <c r="AF441" s="187"/>
      <c r="AG441" s="187"/>
    </row>
    <row r="442" ht="18.75" customHeight="1">
      <c r="A442" s="184"/>
      <c r="B442" s="184"/>
      <c r="C442" s="99" t="s">
        <v>1298</v>
      </c>
      <c r="D442" s="99" t="s">
        <v>1081</v>
      </c>
      <c r="E442" s="99">
        <v>2025.0</v>
      </c>
      <c r="F442" s="164" t="s">
        <v>1088</v>
      </c>
      <c r="G442" s="12"/>
      <c r="H442" s="188">
        <v>8.0</v>
      </c>
      <c r="I442" s="99"/>
      <c r="J442" s="99">
        <v>15.0</v>
      </c>
      <c r="K442" s="185"/>
      <c r="L442" s="191">
        <v>0.3229166666666667</v>
      </c>
      <c r="M442" s="192">
        <v>0.4895833333333333</v>
      </c>
      <c r="N442" s="165" t="s">
        <v>1302</v>
      </c>
      <c r="O442" s="164" t="s">
        <v>1299</v>
      </c>
      <c r="P442" s="169">
        <f t="shared" si="578"/>
        <v>46074</v>
      </c>
      <c r="Q442" s="170">
        <f t="shared" si="3"/>
        <v>46088</v>
      </c>
      <c r="R442" s="181"/>
      <c r="S442" s="12"/>
      <c r="T442" s="12"/>
      <c r="U442" s="99"/>
      <c r="V442" s="172" t="str">
        <f t="shared" si="378"/>
        <v> </v>
      </c>
      <c r="W442" s="172">
        <f t="shared" si="5"/>
        <v>5</v>
      </c>
      <c r="X442" s="173">
        <f t="shared" si="6"/>
        <v>3</v>
      </c>
      <c r="Y442" s="172">
        <f t="shared" si="7"/>
        <v>14</v>
      </c>
      <c r="Z442" s="174">
        <f t="shared" si="8"/>
        <v>0.1666666667</v>
      </c>
      <c r="AA442" s="174">
        <f t="shared" si="9"/>
        <v>0.003703703704</v>
      </c>
      <c r="AB442" s="173" t="str">
        <f t="shared" si="10"/>
        <v>0,322916666666667Lý thuyết 01</v>
      </c>
      <c r="AC442" s="175" t="str">
        <f t="shared" si="11"/>
        <v> 6252PHA01  7:45-11:45  BĐ: 21/2/2026 KT: 7/3/2026</v>
      </c>
      <c r="AD442" s="175">
        <f t="shared" ref="AD442:AE442" si="580">P442</f>
        <v>46074</v>
      </c>
      <c r="AE442" s="175">
        <f t="shared" si="580"/>
        <v>46088</v>
      </c>
      <c r="AF442" s="187"/>
      <c r="AG442" s="187"/>
    </row>
    <row r="443" ht="18.75" customHeight="1">
      <c r="A443" s="184"/>
      <c r="B443" s="184"/>
      <c r="C443" s="99" t="s">
        <v>1298</v>
      </c>
      <c r="D443" s="99" t="s">
        <v>1081</v>
      </c>
      <c r="E443" s="99">
        <v>2025.0</v>
      </c>
      <c r="F443" s="164" t="s">
        <v>1097</v>
      </c>
      <c r="G443" s="12"/>
      <c r="H443" s="188">
        <v>4.0</v>
      </c>
      <c r="I443" s="99"/>
      <c r="J443" s="99">
        <v>15.0</v>
      </c>
      <c r="K443" s="185"/>
      <c r="L443" s="191">
        <v>0.3229166666666667</v>
      </c>
      <c r="M443" s="192">
        <v>0.4895833333333333</v>
      </c>
      <c r="N443" s="19"/>
      <c r="O443" s="164" t="s">
        <v>1299</v>
      </c>
      <c r="P443" s="169">
        <f t="shared" si="578"/>
        <v>46074</v>
      </c>
      <c r="Q443" s="170">
        <f t="shared" si="3"/>
        <v>46088</v>
      </c>
      <c r="R443" s="181"/>
      <c r="S443" s="19"/>
      <c r="T443" s="19"/>
      <c r="U443" s="99"/>
      <c r="V443" s="172" t="str">
        <f t="shared" si="378"/>
        <v> </v>
      </c>
      <c r="W443" s="172">
        <f t="shared" si="5"/>
        <v>5</v>
      </c>
      <c r="X443" s="173">
        <f t="shared" si="6"/>
        <v>3</v>
      </c>
      <c r="Y443" s="172">
        <f t="shared" si="7"/>
        <v>14</v>
      </c>
      <c r="Z443" s="174">
        <f t="shared" si="8"/>
        <v>0.1666666667</v>
      </c>
      <c r="AA443" s="174">
        <f t="shared" si="9"/>
        <v>0.003703703704</v>
      </c>
      <c r="AB443" s="173" t="str">
        <f t="shared" si="10"/>
        <v>0,322916666666667</v>
      </c>
      <c r="AC443" s="175" t="str">
        <f t="shared" si="11"/>
        <v> 6252PHA01G  7:45-11:45  BĐ: 21/2/2026 KT: 7/3/2026</v>
      </c>
      <c r="AD443" s="175">
        <f t="shared" ref="AD443:AE443" si="581">P443</f>
        <v>46074</v>
      </c>
      <c r="AE443" s="175">
        <f t="shared" si="581"/>
        <v>46088</v>
      </c>
      <c r="AF443" s="187"/>
      <c r="AG443" s="187"/>
    </row>
    <row r="444" ht="18.75" customHeight="1">
      <c r="A444" s="184"/>
      <c r="B444" s="184"/>
      <c r="C444" s="99" t="s">
        <v>1298</v>
      </c>
      <c r="D444" s="99" t="s">
        <v>1099</v>
      </c>
      <c r="E444" s="99">
        <v>2024.0</v>
      </c>
      <c r="F444" s="164" t="s">
        <v>1100</v>
      </c>
      <c r="G444" s="165" t="s">
        <v>1102</v>
      </c>
      <c r="H444" s="99">
        <v>23.0</v>
      </c>
      <c r="I444" s="99"/>
      <c r="J444" s="99">
        <v>25.0</v>
      </c>
      <c r="K444" s="185" t="s">
        <v>1262</v>
      </c>
      <c r="L444" s="191">
        <v>0.3229166666666667</v>
      </c>
      <c r="M444" s="192">
        <v>0.4895833333333333</v>
      </c>
      <c r="N444" s="165" t="s">
        <v>1308</v>
      </c>
      <c r="O444" s="164" t="s">
        <v>1299</v>
      </c>
      <c r="P444" s="169">
        <f t="shared" ref="P444:P445" si="583">"05/01/2026"+(K444-2)</f>
        <v>46031</v>
      </c>
      <c r="Q444" s="170">
        <f t="shared" si="3"/>
        <v>46059</v>
      </c>
      <c r="R444" s="181"/>
      <c r="S444" s="165" t="s">
        <v>323</v>
      </c>
      <c r="T444" s="186" t="s">
        <v>1309</v>
      </c>
      <c r="U444" s="99"/>
      <c r="V444" s="172" t="str">
        <f t="shared" si="378"/>
        <v> </v>
      </c>
      <c r="W444" s="172">
        <f t="shared" si="5"/>
        <v>5</v>
      </c>
      <c r="X444" s="173">
        <f t="shared" si="6"/>
        <v>5</v>
      </c>
      <c r="Y444" s="172">
        <f t="shared" si="7"/>
        <v>28</v>
      </c>
      <c r="Z444" s="174">
        <f t="shared" si="8"/>
        <v>0.1666666667</v>
      </c>
      <c r="AA444" s="174">
        <f t="shared" si="9"/>
        <v>0.003703703704</v>
      </c>
      <c r="AB444" s="173" t="str">
        <f t="shared" si="10"/>
        <v>60,322916666666667Lý thuyết 02</v>
      </c>
      <c r="AC444" s="175" t="str">
        <f t="shared" si="11"/>
        <v>Chăm sóc da cơ bản và nâng cao (Tự chọn**) 6243VHN01 Võ Thị Thái Sơn 7:45-11:45  BĐ: 9/1/2026 KT: 6/2/2026</v>
      </c>
      <c r="AD444" s="175">
        <f t="shared" ref="AD444:AE444" si="582">P444</f>
        <v>46031</v>
      </c>
      <c r="AE444" s="175">
        <f t="shared" si="582"/>
        <v>46059</v>
      </c>
      <c r="AF444" s="187"/>
      <c r="AG444" s="187"/>
    </row>
    <row r="445" ht="18.75" customHeight="1">
      <c r="A445" s="184"/>
      <c r="B445" s="184"/>
      <c r="C445" s="99" t="s">
        <v>1298</v>
      </c>
      <c r="D445" s="99" t="s">
        <v>1099</v>
      </c>
      <c r="E445" s="99">
        <v>2024.0</v>
      </c>
      <c r="F445" s="164" t="s">
        <v>1113</v>
      </c>
      <c r="G445" s="12"/>
      <c r="H445" s="99">
        <v>11.0</v>
      </c>
      <c r="I445" s="99"/>
      <c r="J445" s="99">
        <v>25.0</v>
      </c>
      <c r="K445" s="185" t="s">
        <v>1262</v>
      </c>
      <c r="L445" s="191">
        <v>0.3229166666666667</v>
      </c>
      <c r="M445" s="192">
        <v>0.4895833333333333</v>
      </c>
      <c r="N445" s="19"/>
      <c r="O445" s="164" t="s">
        <v>1299</v>
      </c>
      <c r="P445" s="169">
        <f t="shared" si="583"/>
        <v>46031</v>
      </c>
      <c r="Q445" s="170">
        <f t="shared" si="3"/>
        <v>46059</v>
      </c>
      <c r="R445" s="181"/>
      <c r="S445" s="12"/>
      <c r="T445" s="12"/>
      <c r="U445" s="99"/>
      <c r="V445" s="172" t="str">
        <f t="shared" si="378"/>
        <v> </v>
      </c>
      <c r="W445" s="172">
        <f t="shared" si="5"/>
        <v>5</v>
      </c>
      <c r="X445" s="173">
        <f t="shared" si="6"/>
        <v>5</v>
      </c>
      <c r="Y445" s="172">
        <f t="shared" si="7"/>
        <v>28</v>
      </c>
      <c r="Z445" s="174">
        <f t="shared" si="8"/>
        <v>0.1666666667</v>
      </c>
      <c r="AA445" s="174">
        <f t="shared" si="9"/>
        <v>0.003703703704</v>
      </c>
      <c r="AB445" s="173" t="str">
        <f t="shared" si="10"/>
        <v>60,322916666666667</v>
      </c>
      <c r="AC445" s="175" t="str">
        <f t="shared" si="11"/>
        <v> 6243VHN01G  7:45-11:45  BĐ: 9/1/2026 KT: 6/2/2026</v>
      </c>
      <c r="AD445" s="175">
        <f t="shared" ref="AD445:AE445" si="584">P445</f>
        <v>46031</v>
      </c>
      <c r="AE445" s="175">
        <f t="shared" si="584"/>
        <v>46059</v>
      </c>
      <c r="AF445" s="187"/>
      <c r="AG445" s="187"/>
    </row>
    <row r="446" ht="18.75" customHeight="1">
      <c r="A446" s="184"/>
      <c r="B446" s="184"/>
      <c r="C446" s="99" t="s">
        <v>1298</v>
      </c>
      <c r="D446" s="99" t="s">
        <v>1099</v>
      </c>
      <c r="E446" s="99">
        <v>2024.0</v>
      </c>
      <c r="F446" s="164" t="s">
        <v>1100</v>
      </c>
      <c r="G446" s="12"/>
      <c r="H446" s="99">
        <v>23.0</v>
      </c>
      <c r="I446" s="99"/>
      <c r="J446" s="99">
        <v>35.0</v>
      </c>
      <c r="K446" s="185" t="s">
        <v>1262</v>
      </c>
      <c r="L446" s="191">
        <v>0.3229166666666667</v>
      </c>
      <c r="M446" s="192">
        <v>0.4895833333333333</v>
      </c>
      <c r="N446" s="165" t="s">
        <v>1308</v>
      </c>
      <c r="O446" s="164" t="s">
        <v>1299</v>
      </c>
      <c r="P446" s="169">
        <f t="shared" ref="P446:P447" si="586">"23/02/2026"+(K446-2)</f>
        <v>46080</v>
      </c>
      <c r="Q446" s="170">
        <f t="shared" si="3"/>
        <v>46122</v>
      </c>
      <c r="R446" s="181"/>
      <c r="S446" s="12"/>
      <c r="T446" s="12"/>
      <c r="U446" s="99"/>
      <c r="V446" s="172" t="str">
        <f t="shared" si="378"/>
        <v> </v>
      </c>
      <c r="W446" s="172">
        <f t="shared" si="5"/>
        <v>5</v>
      </c>
      <c r="X446" s="173">
        <f t="shared" si="6"/>
        <v>7</v>
      </c>
      <c r="Y446" s="172">
        <f t="shared" si="7"/>
        <v>42</v>
      </c>
      <c r="Z446" s="174">
        <f t="shared" si="8"/>
        <v>0.1666666667</v>
      </c>
      <c r="AA446" s="174">
        <f t="shared" si="9"/>
        <v>0.003703703704</v>
      </c>
      <c r="AB446" s="173" t="str">
        <f t="shared" si="10"/>
        <v>60,322916666666667Lý thuyết 02</v>
      </c>
      <c r="AC446" s="175" t="str">
        <f t="shared" si="11"/>
        <v> 6243VHN01  7:45-11:45  BĐ: 27/2/2026 KT: 10/4/2026</v>
      </c>
      <c r="AD446" s="175">
        <f t="shared" ref="AD446:AE446" si="585">P446</f>
        <v>46080</v>
      </c>
      <c r="AE446" s="175">
        <f t="shared" si="585"/>
        <v>46122</v>
      </c>
      <c r="AF446" s="187"/>
      <c r="AG446" s="187"/>
    </row>
    <row r="447" ht="18.75" customHeight="1">
      <c r="A447" s="184"/>
      <c r="B447" s="184"/>
      <c r="C447" s="99" t="s">
        <v>1298</v>
      </c>
      <c r="D447" s="99" t="s">
        <v>1099</v>
      </c>
      <c r="E447" s="99">
        <v>2024.0</v>
      </c>
      <c r="F447" s="164" t="s">
        <v>1113</v>
      </c>
      <c r="G447" s="12"/>
      <c r="H447" s="99">
        <v>11.0</v>
      </c>
      <c r="I447" s="99"/>
      <c r="J447" s="99">
        <v>35.0</v>
      </c>
      <c r="K447" s="185" t="s">
        <v>1262</v>
      </c>
      <c r="L447" s="191">
        <v>0.3229166666666667</v>
      </c>
      <c r="M447" s="192">
        <v>0.4895833333333333</v>
      </c>
      <c r="N447" s="19"/>
      <c r="O447" s="164" t="s">
        <v>1299</v>
      </c>
      <c r="P447" s="169">
        <f t="shared" si="586"/>
        <v>46080</v>
      </c>
      <c r="Q447" s="170">
        <f t="shared" si="3"/>
        <v>46122</v>
      </c>
      <c r="R447" s="181"/>
      <c r="S447" s="19"/>
      <c r="T447" s="19"/>
      <c r="U447" s="99"/>
      <c r="V447" s="172" t="str">
        <f t="shared" si="378"/>
        <v> </v>
      </c>
      <c r="W447" s="172">
        <f t="shared" si="5"/>
        <v>5</v>
      </c>
      <c r="X447" s="173">
        <f t="shared" si="6"/>
        <v>7</v>
      </c>
      <c r="Y447" s="172">
        <f t="shared" si="7"/>
        <v>42</v>
      </c>
      <c r="Z447" s="174">
        <f t="shared" si="8"/>
        <v>0.1666666667</v>
      </c>
      <c r="AA447" s="174">
        <f t="shared" si="9"/>
        <v>0.003703703704</v>
      </c>
      <c r="AB447" s="173" t="str">
        <f t="shared" si="10"/>
        <v>60,322916666666667</v>
      </c>
      <c r="AC447" s="175" t="str">
        <f t="shared" si="11"/>
        <v> 6243VHN01G  7:45-11:45  BĐ: 27/2/2026 KT: 10/4/2026</v>
      </c>
      <c r="AD447" s="175">
        <f t="shared" ref="AD447:AE447" si="587">P447</f>
        <v>46080</v>
      </c>
      <c r="AE447" s="175">
        <f t="shared" si="587"/>
        <v>46122</v>
      </c>
      <c r="AF447" s="187"/>
      <c r="AG447" s="187"/>
    </row>
    <row r="448" ht="18.75" customHeight="1">
      <c r="A448" s="184"/>
      <c r="B448" s="184"/>
      <c r="C448" s="99" t="s">
        <v>1298</v>
      </c>
      <c r="D448" s="99" t="s">
        <v>1099</v>
      </c>
      <c r="E448" s="99">
        <v>2024.0</v>
      </c>
      <c r="F448" s="164" t="s">
        <v>1100</v>
      </c>
      <c r="G448" s="165" t="s">
        <v>1104</v>
      </c>
      <c r="H448" s="99">
        <v>23.0</v>
      </c>
      <c r="I448" s="99"/>
      <c r="J448" s="99">
        <v>25.0</v>
      </c>
      <c r="K448" s="185" t="s">
        <v>1272</v>
      </c>
      <c r="L448" s="191">
        <v>0.3229166666666667</v>
      </c>
      <c r="M448" s="192">
        <v>0.4895833333333333</v>
      </c>
      <c r="N448" s="165" t="s">
        <v>1308</v>
      </c>
      <c r="O448" s="164" t="s">
        <v>1299</v>
      </c>
      <c r="P448" s="169">
        <f t="shared" ref="P448:P449" si="589">"05/01/2026"+(K448-2)</f>
        <v>46030</v>
      </c>
      <c r="Q448" s="170">
        <f t="shared" si="3"/>
        <v>46058</v>
      </c>
      <c r="R448" s="181"/>
      <c r="S448" s="165" t="s">
        <v>1310</v>
      </c>
      <c r="T448" s="186" t="s">
        <v>1311</v>
      </c>
      <c r="U448" s="99"/>
      <c r="V448" s="172" t="str">
        <f t="shared" si="378"/>
        <v> </v>
      </c>
      <c r="W448" s="172">
        <f t="shared" si="5"/>
        <v>5</v>
      </c>
      <c r="X448" s="173">
        <f t="shared" si="6"/>
        <v>5</v>
      </c>
      <c r="Y448" s="172">
        <f t="shared" si="7"/>
        <v>28</v>
      </c>
      <c r="Z448" s="174">
        <f t="shared" si="8"/>
        <v>0.1666666667</v>
      </c>
      <c r="AA448" s="174">
        <f t="shared" si="9"/>
        <v>0.003703703704</v>
      </c>
      <c r="AB448" s="173" t="str">
        <f t="shared" si="10"/>
        <v>50,322916666666667Lý thuyết 02</v>
      </c>
      <c r="AC448" s="175" t="str">
        <f t="shared" si="11"/>
        <v>Massage và bấm huyệt (Tự chọn**) 6243VHN01 Hứa Thị Trinh 7:45-11:45  BĐ: 8/1/2026 KT: 5/2/2026</v>
      </c>
      <c r="AD448" s="175">
        <f t="shared" ref="AD448:AE448" si="588">P448</f>
        <v>46030</v>
      </c>
      <c r="AE448" s="175">
        <f t="shared" si="588"/>
        <v>46058</v>
      </c>
      <c r="AF448" s="187"/>
      <c r="AG448" s="187"/>
    </row>
    <row r="449" ht="18.75" customHeight="1">
      <c r="A449" s="184"/>
      <c r="B449" s="184"/>
      <c r="C449" s="99" t="s">
        <v>1298</v>
      </c>
      <c r="D449" s="99" t="s">
        <v>1099</v>
      </c>
      <c r="E449" s="99">
        <v>2024.0</v>
      </c>
      <c r="F449" s="164" t="s">
        <v>1113</v>
      </c>
      <c r="G449" s="12"/>
      <c r="H449" s="99">
        <v>11.0</v>
      </c>
      <c r="I449" s="99"/>
      <c r="J449" s="99">
        <v>25.0</v>
      </c>
      <c r="K449" s="185" t="s">
        <v>1272</v>
      </c>
      <c r="L449" s="191">
        <v>0.3229166666666667</v>
      </c>
      <c r="M449" s="192">
        <v>0.4895833333333333</v>
      </c>
      <c r="N449" s="19"/>
      <c r="O449" s="164" t="s">
        <v>1299</v>
      </c>
      <c r="P449" s="169">
        <f t="shared" si="589"/>
        <v>46030</v>
      </c>
      <c r="Q449" s="170">
        <f t="shared" si="3"/>
        <v>46058</v>
      </c>
      <c r="R449" s="181"/>
      <c r="S449" s="12"/>
      <c r="T449" s="12"/>
      <c r="U449" s="99"/>
      <c r="V449" s="172" t="str">
        <f t="shared" si="378"/>
        <v> </v>
      </c>
      <c r="W449" s="172">
        <f t="shared" si="5"/>
        <v>5</v>
      </c>
      <c r="X449" s="173">
        <f t="shared" si="6"/>
        <v>5</v>
      </c>
      <c r="Y449" s="172">
        <f t="shared" si="7"/>
        <v>28</v>
      </c>
      <c r="Z449" s="174">
        <f t="shared" si="8"/>
        <v>0.1666666667</v>
      </c>
      <c r="AA449" s="174">
        <f t="shared" si="9"/>
        <v>0.003703703704</v>
      </c>
      <c r="AB449" s="173" t="str">
        <f t="shared" si="10"/>
        <v>50,322916666666667</v>
      </c>
      <c r="AC449" s="175" t="str">
        <f t="shared" si="11"/>
        <v> 6243VHN01G  7:45-11:45  BĐ: 8/1/2026 KT: 5/2/2026</v>
      </c>
      <c r="AD449" s="175">
        <f t="shared" ref="AD449:AE449" si="590">P449</f>
        <v>46030</v>
      </c>
      <c r="AE449" s="175">
        <f t="shared" si="590"/>
        <v>46058</v>
      </c>
      <c r="AF449" s="187"/>
      <c r="AG449" s="187"/>
    </row>
    <row r="450" ht="18.75" customHeight="1">
      <c r="A450" s="184"/>
      <c r="B450" s="184"/>
      <c r="C450" s="99" t="s">
        <v>1298</v>
      </c>
      <c r="D450" s="99" t="s">
        <v>1099</v>
      </c>
      <c r="E450" s="99">
        <v>2024.0</v>
      </c>
      <c r="F450" s="164" t="s">
        <v>1100</v>
      </c>
      <c r="G450" s="12"/>
      <c r="H450" s="99">
        <v>23.0</v>
      </c>
      <c r="I450" s="99"/>
      <c r="J450" s="99">
        <v>35.0</v>
      </c>
      <c r="K450" s="185" t="s">
        <v>1272</v>
      </c>
      <c r="L450" s="191">
        <v>0.3229166666666667</v>
      </c>
      <c r="M450" s="192">
        <v>0.4895833333333333</v>
      </c>
      <c r="N450" s="165" t="s">
        <v>1308</v>
      </c>
      <c r="O450" s="164" t="s">
        <v>1299</v>
      </c>
      <c r="P450" s="169">
        <f t="shared" ref="P450:P451" si="592">"23/02/2026"+(K450-2)</f>
        <v>46079</v>
      </c>
      <c r="Q450" s="170">
        <f t="shared" si="3"/>
        <v>46121</v>
      </c>
      <c r="R450" s="181"/>
      <c r="S450" s="12"/>
      <c r="T450" s="12"/>
      <c r="U450" s="99"/>
      <c r="V450" s="172" t="str">
        <f t="shared" si="378"/>
        <v> </v>
      </c>
      <c r="W450" s="172">
        <f t="shared" si="5"/>
        <v>5</v>
      </c>
      <c r="X450" s="173">
        <f t="shared" si="6"/>
        <v>7</v>
      </c>
      <c r="Y450" s="172">
        <f t="shared" si="7"/>
        <v>42</v>
      </c>
      <c r="Z450" s="174">
        <f t="shared" si="8"/>
        <v>0.1666666667</v>
      </c>
      <c r="AA450" s="174">
        <f t="shared" si="9"/>
        <v>0.003703703704</v>
      </c>
      <c r="AB450" s="173" t="str">
        <f t="shared" si="10"/>
        <v>50,322916666666667Lý thuyết 02</v>
      </c>
      <c r="AC450" s="175" t="str">
        <f t="shared" si="11"/>
        <v> 6243VHN01  7:45-11:45  BĐ: 26/2/2026 KT: 9/4/2026</v>
      </c>
      <c r="AD450" s="175">
        <f t="shared" ref="AD450:AE450" si="591">P450</f>
        <v>46079</v>
      </c>
      <c r="AE450" s="175">
        <f t="shared" si="591"/>
        <v>46121</v>
      </c>
      <c r="AF450" s="187"/>
      <c r="AG450" s="187"/>
    </row>
    <row r="451" ht="18.75" customHeight="1">
      <c r="A451" s="184"/>
      <c r="B451" s="184"/>
      <c r="C451" s="99" t="s">
        <v>1298</v>
      </c>
      <c r="D451" s="99" t="s">
        <v>1099</v>
      </c>
      <c r="E451" s="99">
        <v>2024.0</v>
      </c>
      <c r="F451" s="164" t="s">
        <v>1113</v>
      </c>
      <c r="G451" s="12"/>
      <c r="H451" s="99">
        <v>11.0</v>
      </c>
      <c r="I451" s="99"/>
      <c r="J451" s="99">
        <v>35.0</v>
      </c>
      <c r="K451" s="185" t="s">
        <v>1272</v>
      </c>
      <c r="L451" s="191">
        <v>0.3229166666666667</v>
      </c>
      <c r="M451" s="192">
        <v>0.4895833333333333</v>
      </c>
      <c r="N451" s="19"/>
      <c r="O451" s="164" t="s">
        <v>1299</v>
      </c>
      <c r="P451" s="169">
        <f t="shared" si="592"/>
        <v>46079</v>
      </c>
      <c r="Q451" s="170">
        <f t="shared" si="3"/>
        <v>46121</v>
      </c>
      <c r="R451" s="181"/>
      <c r="S451" s="19"/>
      <c r="T451" s="19"/>
      <c r="U451" s="99"/>
      <c r="V451" s="172" t="str">
        <f t="shared" si="378"/>
        <v> </v>
      </c>
      <c r="W451" s="172">
        <f t="shared" si="5"/>
        <v>5</v>
      </c>
      <c r="X451" s="173">
        <f t="shared" si="6"/>
        <v>7</v>
      </c>
      <c r="Y451" s="172">
        <f t="shared" si="7"/>
        <v>42</v>
      </c>
      <c r="Z451" s="174">
        <f t="shared" si="8"/>
        <v>0.1666666667</v>
      </c>
      <c r="AA451" s="174">
        <f t="shared" si="9"/>
        <v>0.003703703704</v>
      </c>
      <c r="AB451" s="173" t="str">
        <f t="shared" si="10"/>
        <v>50,322916666666667</v>
      </c>
      <c r="AC451" s="175" t="str">
        <f t="shared" si="11"/>
        <v> 6243VHN01G  7:45-11:45  BĐ: 26/2/2026 KT: 9/4/2026</v>
      </c>
      <c r="AD451" s="175">
        <f t="shared" ref="AD451:AE451" si="593">P451</f>
        <v>46079</v>
      </c>
      <c r="AE451" s="175">
        <f t="shared" si="593"/>
        <v>46121</v>
      </c>
      <c r="AF451" s="187"/>
      <c r="AG451" s="187"/>
    </row>
    <row r="452" ht="18.75" customHeight="1">
      <c r="A452" s="184"/>
      <c r="B452" s="184"/>
      <c r="C452" s="99" t="s">
        <v>1298</v>
      </c>
      <c r="D452" s="99" t="s">
        <v>1099</v>
      </c>
      <c r="E452" s="99">
        <v>2024.0</v>
      </c>
      <c r="F452" s="164" t="s">
        <v>1100</v>
      </c>
      <c r="G452" s="165" t="s">
        <v>1106</v>
      </c>
      <c r="H452" s="99">
        <v>23.0</v>
      </c>
      <c r="I452" s="99"/>
      <c r="J452" s="99">
        <v>25.0</v>
      </c>
      <c r="K452" s="185" t="s">
        <v>1262</v>
      </c>
      <c r="L452" s="191">
        <v>0.5416666666666666</v>
      </c>
      <c r="M452" s="192">
        <v>0.7083333333333334</v>
      </c>
      <c r="N452" s="165" t="s">
        <v>1308</v>
      </c>
      <c r="O452" s="164" t="s">
        <v>1299</v>
      </c>
      <c r="P452" s="169">
        <f t="shared" ref="P452:P453" si="595">"05/01/2026"+(K452-2)</f>
        <v>46031</v>
      </c>
      <c r="Q452" s="170">
        <f t="shared" si="3"/>
        <v>46059</v>
      </c>
      <c r="R452" s="181"/>
      <c r="S452" s="165" t="s">
        <v>323</v>
      </c>
      <c r="T452" s="214" t="s">
        <v>1312</v>
      </c>
      <c r="U452" s="99"/>
      <c r="V452" s="172" t="str">
        <f t="shared" si="378"/>
        <v> </v>
      </c>
      <c r="W452" s="172">
        <f t="shared" si="5"/>
        <v>5</v>
      </c>
      <c r="X452" s="173">
        <f t="shared" si="6"/>
        <v>5</v>
      </c>
      <c r="Y452" s="172">
        <f t="shared" si="7"/>
        <v>28</v>
      </c>
      <c r="Z452" s="174">
        <f t="shared" si="8"/>
        <v>0.1666666667</v>
      </c>
      <c r="AA452" s="174">
        <f t="shared" si="9"/>
        <v>0.003703703704</v>
      </c>
      <c r="AB452" s="173" t="str">
        <f t="shared" si="10"/>
        <v>60,541666666666667Lý thuyết 02</v>
      </c>
      <c r="AC452" s="175" t="str">
        <f t="shared" si="11"/>
        <v>Kỹ thuật trang điểm (Tự chọn **) 6243VHN01 Võ Thị Thái Sơn 13:00-17:00  BĐ: 9/1/2026 KT: 6/2/2026</v>
      </c>
      <c r="AD452" s="175">
        <f t="shared" ref="AD452:AE452" si="594">P452</f>
        <v>46031</v>
      </c>
      <c r="AE452" s="175">
        <f t="shared" si="594"/>
        <v>46059</v>
      </c>
      <c r="AF452" s="187"/>
      <c r="AG452" s="187"/>
    </row>
    <row r="453" ht="18.75" customHeight="1">
      <c r="A453" s="184"/>
      <c r="B453" s="184"/>
      <c r="C453" s="99" t="s">
        <v>1298</v>
      </c>
      <c r="D453" s="99" t="s">
        <v>1099</v>
      </c>
      <c r="E453" s="99">
        <v>2024.0</v>
      </c>
      <c r="F453" s="164" t="s">
        <v>1113</v>
      </c>
      <c r="G453" s="12"/>
      <c r="H453" s="99">
        <v>11.0</v>
      </c>
      <c r="I453" s="99"/>
      <c r="J453" s="99">
        <v>25.0</v>
      </c>
      <c r="K453" s="185" t="s">
        <v>1262</v>
      </c>
      <c r="L453" s="191">
        <v>0.5416666666666666</v>
      </c>
      <c r="M453" s="192">
        <v>0.7083333333333334</v>
      </c>
      <c r="N453" s="19"/>
      <c r="O453" s="164" t="s">
        <v>1299</v>
      </c>
      <c r="P453" s="169">
        <f t="shared" si="595"/>
        <v>46031</v>
      </c>
      <c r="Q453" s="170">
        <f t="shared" si="3"/>
        <v>46059</v>
      </c>
      <c r="R453" s="181"/>
      <c r="S453" s="12"/>
      <c r="T453" s="12"/>
      <c r="U453" s="99"/>
      <c r="V453" s="172" t="str">
        <f t="shared" si="378"/>
        <v> </v>
      </c>
      <c r="W453" s="172">
        <f t="shared" si="5"/>
        <v>5</v>
      </c>
      <c r="X453" s="173">
        <f t="shared" si="6"/>
        <v>5</v>
      </c>
      <c r="Y453" s="172">
        <f t="shared" si="7"/>
        <v>28</v>
      </c>
      <c r="Z453" s="174">
        <f t="shared" si="8"/>
        <v>0.1666666667</v>
      </c>
      <c r="AA453" s="174">
        <f t="shared" si="9"/>
        <v>0.003703703704</v>
      </c>
      <c r="AB453" s="173" t="str">
        <f t="shared" si="10"/>
        <v>60,541666666666667</v>
      </c>
      <c r="AC453" s="175" t="str">
        <f t="shared" si="11"/>
        <v> 6243VHN01G  13:00-17:00  BĐ: 9/1/2026 KT: 6/2/2026</v>
      </c>
      <c r="AD453" s="175">
        <f t="shared" ref="AD453:AE453" si="596">P453</f>
        <v>46031</v>
      </c>
      <c r="AE453" s="175">
        <f t="shared" si="596"/>
        <v>46059</v>
      </c>
      <c r="AF453" s="187"/>
      <c r="AG453" s="187"/>
    </row>
    <row r="454" ht="18.75" customHeight="1">
      <c r="A454" s="184"/>
      <c r="B454" s="184"/>
      <c r="C454" s="99" t="s">
        <v>1298</v>
      </c>
      <c r="D454" s="99" t="s">
        <v>1099</v>
      </c>
      <c r="E454" s="99">
        <v>2024.0</v>
      </c>
      <c r="F454" s="164" t="s">
        <v>1100</v>
      </c>
      <c r="G454" s="12"/>
      <c r="H454" s="99">
        <v>23.0</v>
      </c>
      <c r="I454" s="99"/>
      <c r="J454" s="99">
        <v>35.0</v>
      </c>
      <c r="K454" s="185" t="s">
        <v>1262</v>
      </c>
      <c r="L454" s="191">
        <v>0.5416666666666666</v>
      </c>
      <c r="M454" s="192">
        <v>0.7083333333333334</v>
      </c>
      <c r="N454" s="165" t="s">
        <v>1308</v>
      </c>
      <c r="O454" s="164" t="s">
        <v>1299</v>
      </c>
      <c r="P454" s="169">
        <f t="shared" ref="P454:P455" si="598">"23/02/2026"+(K454-2)</f>
        <v>46080</v>
      </c>
      <c r="Q454" s="170">
        <f t="shared" si="3"/>
        <v>46122</v>
      </c>
      <c r="R454" s="181"/>
      <c r="S454" s="12"/>
      <c r="T454" s="12"/>
      <c r="U454" s="99"/>
      <c r="V454" s="172" t="str">
        <f t="shared" si="378"/>
        <v> </v>
      </c>
      <c r="W454" s="172">
        <f t="shared" si="5"/>
        <v>5</v>
      </c>
      <c r="X454" s="173">
        <f t="shared" si="6"/>
        <v>7</v>
      </c>
      <c r="Y454" s="172">
        <f t="shared" si="7"/>
        <v>42</v>
      </c>
      <c r="Z454" s="174">
        <f t="shared" si="8"/>
        <v>0.1666666667</v>
      </c>
      <c r="AA454" s="174">
        <f t="shared" si="9"/>
        <v>0.003703703704</v>
      </c>
      <c r="AB454" s="173" t="str">
        <f t="shared" si="10"/>
        <v>60,541666666666667Lý thuyết 02</v>
      </c>
      <c r="AC454" s="175" t="str">
        <f t="shared" si="11"/>
        <v> 6243VHN01  13:00-17:00  BĐ: 27/2/2026 KT: 10/4/2026</v>
      </c>
      <c r="AD454" s="175">
        <f t="shared" ref="AD454:AE454" si="597">P454</f>
        <v>46080</v>
      </c>
      <c r="AE454" s="175">
        <f t="shared" si="597"/>
        <v>46122</v>
      </c>
      <c r="AF454" s="187"/>
      <c r="AG454" s="187"/>
    </row>
    <row r="455" ht="18.75" customHeight="1">
      <c r="A455" s="184"/>
      <c r="B455" s="184"/>
      <c r="C455" s="99" t="s">
        <v>1298</v>
      </c>
      <c r="D455" s="99" t="s">
        <v>1099</v>
      </c>
      <c r="E455" s="99">
        <v>2024.0</v>
      </c>
      <c r="F455" s="164" t="s">
        <v>1113</v>
      </c>
      <c r="G455" s="12"/>
      <c r="H455" s="99">
        <v>11.0</v>
      </c>
      <c r="I455" s="99"/>
      <c r="J455" s="99">
        <v>35.0</v>
      </c>
      <c r="K455" s="185" t="s">
        <v>1262</v>
      </c>
      <c r="L455" s="191">
        <v>0.5416666666666666</v>
      </c>
      <c r="M455" s="192">
        <v>0.7083333333333334</v>
      </c>
      <c r="N455" s="19"/>
      <c r="O455" s="164" t="s">
        <v>1299</v>
      </c>
      <c r="P455" s="169">
        <f t="shared" si="598"/>
        <v>46080</v>
      </c>
      <c r="Q455" s="170">
        <f t="shared" si="3"/>
        <v>46122</v>
      </c>
      <c r="R455" s="181"/>
      <c r="S455" s="19"/>
      <c r="T455" s="19"/>
      <c r="U455" s="99"/>
      <c r="V455" s="172" t="str">
        <f t="shared" si="378"/>
        <v> </v>
      </c>
      <c r="W455" s="172">
        <f t="shared" si="5"/>
        <v>5</v>
      </c>
      <c r="X455" s="173">
        <f t="shared" si="6"/>
        <v>7</v>
      </c>
      <c r="Y455" s="172">
        <f t="shared" si="7"/>
        <v>42</v>
      </c>
      <c r="Z455" s="174">
        <f t="shared" si="8"/>
        <v>0.1666666667</v>
      </c>
      <c r="AA455" s="174">
        <f t="shared" si="9"/>
        <v>0.003703703704</v>
      </c>
      <c r="AB455" s="173" t="str">
        <f t="shared" si="10"/>
        <v>60,541666666666667</v>
      </c>
      <c r="AC455" s="175" t="str">
        <f t="shared" si="11"/>
        <v> 6243VHN01G  13:00-17:00  BĐ: 27/2/2026 KT: 10/4/2026</v>
      </c>
      <c r="AD455" s="175">
        <f t="shared" ref="AD455:AE455" si="599">P455</f>
        <v>46080</v>
      </c>
      <c r="AE455" s="175">
        <f t="shared" si="599"/>
        <v>46122</v>
      </c>
      <c r="AF455" s="187"/>
      <c r="AG455" s="187"/>
    </row>
    <row r="456" ht="18.75" customHeight="1">
      <c r="A456" s="184"/>
      <c r="B456" s="184"/>
      <c r="C456" s="99" t="s">
        <v>1298</v>
      </c>
      <c r="D456" s="99" t="s">
        <v>1099</v>
      </c>
      <c r="E456" s="99">
        <v>2024.0</v>
      </c>
      <c r="F456" s="164" t="s">
        <v>1100</v>
      </c>
      <c r="G456" s="165" t="s">
        <v>1108</v>
      </c>
      <c r="H456" s="99">
        <v>23.0</v>
      </c>
      <c r="I456" s="99"/>
      <c r="J456" s="99">
        <v>25.0</v>
      </c>
      <c r="K456" s="185" t="s">
        <v>1266</v>
      </c>
      <c r="L456" s="191">
        <v>0.3229166666666667</v>
      </c>
      <c r="M456" s="192">
        <v>0.4895833333333333</v>
      </c>
      <c r="N456" s="165" t="s">
        <v>1308</v>
      </c>
      <c r="O456" s="164" t="s">
        <v>1299</v>
      </c>
      <c r="P456" s="169">
        <f t="shared" ref="P456:P461" si="601">"05/01/2026"+(K456-2)</f>
        <v>46029</v>
      </c>
      <c r="Q456" s="170">
        <f t="shared" si="3"/>
        <v>46057</v>
      </c>
      <c r="R456" s="181"/>
      <c r="S456" s="165" t="s">
        <v>1313</v>
      </c>
      <c r="T456" s="186" t="s">
        <v>1314</v>
      </c>
      <c r="U456" s="99"/>
      <c r="V456" s="172" t="str">
        <f t="shared" si="378"/>
        <v> </v>
      </c>
      <c r="W456" s="172">
        <f t="shared" si="5"/>
        <v>5</v>
      </c>
      <c r="X456" s="173">
        <f t="shared" si="6"/>
        <v>5</v>
      </c>
      <c r="Y456" s="172">
        <f t="shared" si="7"/>
        <v>28</v>
      </c>
      <c r="Z456" s="174">
        <f t="shared" si="8"/>
        <v>0.1666666667</v>
      </c>
      <c r="AA456" s="174">
        <f t="shared" si="9"/>
        <v>0.003703703704</v>
      </c>
      <c r="AB456" s="173" t="str">
        <f t="shared" si="10"/>
        <v>40,322916666666667Lý thuyết 02</v>
      </c>
      <c r="AC456" s="175" t="str">
        <f t="shared" si="11"/>
        <v>Y học cổ truyền - PHCN 6243VHN01 Lê Thị Kim Cương 7:45-11:45  BĐ: 7/1/2026 KT: 4/2/2026</v>
      </c>
      <c r="AD456" s="175">
        <f t="shared" ref="AD456:AE456" si="600">P456</f>
        <v>46029</v>
      </c>
      <c r="AE456" s="175">
        <f t="shared" si="600"/>
        <v>46057</v>
      </c>
      <c r="AF456" s="187"/>
      <c r="AG456" s="187"/>
    </row>
    <row r="457" ht="18.75" customHeight="1">
      <c r="A457" s="184"/>
      <c r="B457" s="184"/>
      <c r="C457" s="99" t="s">
        <v>1298</v>
      </c>
      <c r="D457" s="99" t="s">
        <v>1099</v>
      </c>
      <c r="E457" s="99">
        <v>2024.0</v>
      </c>
      <c r="F457" s="164" t="s">
        <v>1113</v>
      </c>
      <c r="G457" s="12"/>
      <c r="H457" s="99">
        <v>11.0</v>
      </c>
      <c r="I457" s="99"/>
      <c r="J457" s="99">
        <v>25.0</v>
      </c>
      <c r="K457" s="185" t="s">
        <v>1266</v>
      </c>
      <c r="L457" s="191">
        <v>0.3229166666666667</v>
      </c>
      <c r="M457" s="192">
        <v>0.4895833333333333</v>
      </c>
      <c r="N457" s="19"/>
      <c r="O457" s="164" t="s">
        <v>1299</v>
      </c>
      <c r="P457" s="169">
        <f t="shared" si="601"/>
        <v>46029</v>
      </c>
      <c r="Q457" s="170">
        <f t="shared" si="3"/>
        <v>46057</v>
      </c>
      <c r="R457" s="181"/>
      <c r="S457" s="12"/>
      <c r="T457" s="12"/>
      <c r="U457" s="99"/>
      <c r="V457" s="172" t="str">
        <f t="shared" si="378"/>
        <v> </v>
      </c>
      <c r="W457" s="172">
        <f t="shared" si="5"/>
        <v>5</v>
      </c>
      <c r="X457" s="173">
        <f t="shared" si="6"/>
        <v>5</v>
      </c>
      <c r="Y457" s="172">
        <f t="shared" si="7"/>
        <v>28</v>
      </c>
      <c r="Z457" s="174">
        <f t="shared" si="8"/>
        <v>0.1666666667</v>
      </c>
      <c r="AA457" s="174">
        <f t="shared" si="9"/>
        <v>0.003703703704</v>
      </c>
      <c r="AB457" s="173" t="str">
        <f t="shared" si="10"/>
        <v>40,322916666666667</v>
      </c>
      <c r="AC457" s="175" t="str">
        <f t="shared" si="11"/>
        <v> 6243VHN01G  7:45-11:45  BĐ: 7/1/2026 KT: 4/2/2026</v>
      </c>
      <c r="AD457" s="175">
        <f t="shared" ref="AD457:AE457" si="602">P457</f>
        <v>46029</v>
      </c>
      <c r="AE457" s="175">
        <f t="shared" si="602"/>
        <v>46057</v>
      </c>
      <c r="AF457" s="187"/>
      <c r="AG457" s="187"/>
    </row>
    <row r="458" ht="18.75" customHeight="1">
      <c r="A458" s="184"/>
      <c r="B458" s="184"/>
      <c r="C458" s="99" t="s">
        <v>1298</v>
      </c>
      <c r="D458" s="99" t="s">
        <v>1099</v>
      </c>
      <c r="E458" s="99">
        <v>2024.0</v>
      </c>
      <c r="F458" s="164" t="s">
        <v>1100</v>
      </c>
      <c r="G458" s="12"/>
      <c r="H458" s="99">
        <v>23.0</v>
      </c>
      <c r="I458" s="99"/>
      <c r="J458" s="99">
        <v>20.0</v>
      </c>
      <c r="K458" s="185" t="s">
        <v>1266</v>
      </c>
      <c r="L458" s="191">
        <v>0.5416666666666666</v>
      </c>
      <c r="M458" s="192">
        <v>0.7083333333333334</v>
      </c>
      <c r="N458" s="165" t="s">
        <v>1308</v>
      </c>
      <c r="O458" s="164" t="s">
        <v>1299</v>
      </c>
      <c r="P458" s="169">
        <f t="shared" si="601"/>
        <v>46029</v>
      </c>
      <c r="Q458" s="170">
        <f t="shared" si="3"/>
        <v>46050</v>
      </c>
      <c r="R458" s="181"/>
      <c r="S458" s="12"/>
      <c r="T458" s="12"/>
      <c r="U458" s="99"/>
      <c r="V458" s="172" t="str">
        <f t="shared" si="378"/>
        <v> </v>
      </c>
      <c r="W458" s="172">
        <f t="shared" si="5"/>
        <v>5</v>
      </c>
      <c r="X458" s="173">
        <f t="shared" si="6"/>
        <v>4</v>
      </c>
      <c r="Y458" s="172">
        <f t="shared" si="7"/>
        <v>21</v>
      </c>
      <c r="Z458" s="174">
        <f t="shared" si="8"/>
        <v>0.1666666667</v>
      </c>
      <c r="AA458" s="174">
        <f t="shared" si="9"/>
        <v>0.003703703704</v>
      </c>
      <c r="AB458" s="173" t="str">
        <f t="shared" si="10"/>
        <v>40,541666666666667Lý thuyết 02</v>
      </c>
      <c r="AC458" s="175" t="str">
        <f t="shared" si="11"/>
        <v> 6243VHN01  13:00-17:00  BĐ: 7/1/2026 KT: 28/1/2026</v>
      </c>
      <c r="AD458" s="175">
        <f t="shared" ref="AD458:AE458" si="603">P458</f>
        <v>46029</v>
      </c>
      <c r="AE458" s="175">
        <f t="shared" si="603"/>
        <v>46050</v>
      </c>
      <c r="AF458" s="187"/>
      <c r="AG458" s="187"/>
    </row>
    <row r="459" ht="18.75" customHeight="1">
      <c r="A459" s="184"/>
      <c r="B459" s="184"/>
      <c r="C459" s="99" t="s">
        <v>1298</v>
      </c>
      <c r="D459" s="99" t="s">
        <v>1099</v>
      </c>
      <c r="E459" s="99">
        <v>2024.0</v>
      </c>
      <c r="F459" s="164" t="s">
        <v>1113</v>
      </c>
      <c r="G459" s="12"/>
      <c r="H459" s="99">
        <v>11.0</v>
      </c>
      <c r="I459" s="99"/>
      <c r="J459" s="99">
        <v>20.0</v>
      </c>
      <c r="K459" s="185" t="s">
        <v>1266</v>
      </c>
      <c r="L459" s="191">
        <v>0.5416666666666666</v>
      </c>
      <c r="M459" s="192">
        <v>0.7083333333333334</v>
      </c>
      <c r="N459" s="19"/>
      <c r="O459" s="164" t="s">
        <v>1299</v>
      </c>
      <c r="P459" s="169">
        <f t="shared" si="601"/>
        <v>46029</v>
      </c>
      <c r="Q459" s="170">
        <f t="shared" si="3"/>
        <v>46050</v>
      </c>
      <c r="R459" s="181"/>
      <c r="S459" s="19"/>
      <c r="T459" s="19"/>
      <c r="U459" s="99"/>
      <c r="V459" s="172" t="str">
        <f t="shared" si="378"/>
        <v> </v>
      </c>
      <c r="W459" s="172">
        <f t="shared" si="5"/>
        <v>5</v>
      </c>
      <c r="X459" s="173">
        <f t="shared" si="6"/>
        <v>4</v>
      </c>
      <c r="Y459" s="172">
        <f t="shared" si="7"/>
        <v>21</v>
      </c>
      <c r="Z459" s="174">
        <f t="shared" si="8"/>
        <v>0.1666666667</v>
      </c>
      <c r="AA459" s="174">
        <f t="shared" si="9"/>
        <v>0.003703703704</v>
      </c>
      <c r="AB459" s="173" t="str">
        <f t="shared" si="10"/>
        <v>40,541666666666667</v>
      </c>
      <c r="AC459" s="175" t="str">
        <f t="shared" si="11"/>
        <v> 6243VHN01G  13:00-17:00  BĐ: 7/1/2026 KT: 28/1/2026</v>
      </c>
      <c r="AD459" s="175">
        <f t="shared" ref="AD459:AE459" si="604">P459</f>
        <v>46029</v>
      </c>
      <c r="AE459" s="175">
        <f t="shared" si="604"/>
        <v>46050</v>
      </c>
      <c r="AF459" s="187"/>
      <c r="AG459" s="187"/>
    </row>
    <row r="460" ht="18.75" customHeight="1">
      <c r="A460" s="184"/>
      <c r="B460" s="184"/>
      <c r="C460" s="99" t="s">
        <v>1298</v>
      </c>
      <c r="D460" s="99" t="s">
        <v>1099</v>
      </c>
      <c r="E460" s="99">
        <v>2024.0</v>
      </c>
      <c r="F460" s="164" t="s">
        <v>1100</v>
      </c>
      <c r="G460" s="165" t="s">
        <v>1110</v>
      </c>
      <c r="H460" s="99">
        <v>23.0</v>
      </c>
      <c r="I460" s="99"/>
      <c r="J460" s="99">
        <v>25.0</v>
      </c>
      <c r="K460" s="185" t="s">
        <v>1272</v>
      </c>
      <c r="L460" s="191">
        <v>0.5416666666666666</v>
      </c>
      <c r="M460" s="192">
        <v>0.7083333333333334</v>
      </c>
      <c r="N460" s="165" t="s">
        <v>1302</v>
      </c>
      <c r="O460" s="164" t="s">
        <v>1299</v>
      </c>
      <c r="P460" s="169">
        <f t="shared" si="601"/>
        <v>46030</v>
      </c>
      <c r="Q460" s="170">
        <f t="shared" si="3"/>
        <v>46058</v>
      </c>
      <c r="R460" s="181"/>
      <c r="S460" s="165" t="s">
        <v>154</v>
      </c>
      <c r="T460" s="186" t="s">
        <v>1315</v>
      </c>
      <c r="U460" s="99"/>
      <c r="V460" s="172" t="str">
        <f t="shared" si="378"/>
        <v> </v>
      </c>
      <c r="W460" s="172">
        <f t="shared" si="5"/>
        <v>5</v>
      </c>
      <c r="X460" s="173">
        <f t="shared" si="6"/>
        <v>5</v>
      </c>
      <c r="Y460" s="172">
        <f t="shared" si="7"/>
        <v>28</v>
      </c>
      <c r="Z460" s="174">
        <f t="shared" si="8"/>
        <v>0.1666666667</v>
      </c>
      <c r="AA460" s="174">
        <f t="shared" si="9"/>
        <v>0.003703703704</v>
      </c>
      <c r="AB460" s="173" t="str">
        <f t="shared" si="10"/>
        <v>50,541666666666667Lý thuyết 01</v>
      </c>
      <c r="AC460" s="175" t="str">
        <f t="shared" si="11"/>
        <v>CSSK Trẻ em 6243VHN01 Trần Thị Quy 13:00-17:00  BĐ: 8/1/2026 KT: 5/2/2026</v>
      </c>
      <c r="AD460" s="175">
        <f t="shared" ref="AD460:AE460" si="605">P460</f>
        <v>46030</v>
      </c>
      <c r="AE460" s="175">
        <f t="shared" si="605"/>
        <v>46058</v>
      </c>
      <c r="AF460" s="187"/>
      <c r="AG460" s="187"/>
    </row>
    <row r="461" ht="18.75" customHeight="1">
      <c r="A461" s="184"/>
      <c r="B461" s="184"/>
      <c r="C461" s="99" t="s">
        <v>1298</v>
      </c>
      <c r="D461" s="99" t="s">
        <v>1099</v>
      </c>
      <c r="E461" s="99">
        <v>2024.0</v>
      </c>
      <c r="F461" s="164" t="s">
        <v>1113</v>
      </c>
      <c r="G461" s="12"/>
      <c r="H461" s="99">
        <v>11.0</v>
      </c>
      <c r="I461" s="99"/>
      <c r="J461" s="99">
        <v>25.0</v>
      </c>
      <c r="K461" s="185" t="s">
        <v>1272</v>
      </c>
      <c r="L461" s="191">
        <v>0.5416666666666666</v>
      </c>
      <c r="M461" s="192">
        <v>0.7083333333333334</v>
      </c>
      <c r="N461" s="19"/>
      <c r="O461" s="164" t="s">
        <v>1299</v>
      </c>
      <c r="P461" s="169">
        <f t="shared" si="601"/>
        <v>46030</v>
      </c>
      <c r="Q461" s="170">
        <f t="shared" si="3"/>
        <v>46058</v>
      </c>
      <c r="R461" s="181"/>
      <c r="S461" s="12"/>
      <c r="T461" s="12"/>
      <c r="U461" s="99"/>
      <c r="V461" s="172" t="str">
        <f t="shared" si="378"/>
        <v> </v>
      </c>
      <c r="W461" s="172">
        <f t="shared" si="5"/>
        <v>5</v>
      </c>
      <c r="X461" s="173">
        <f t="shared" si="6"/>
        <v>5</v>
      </c>
      <c r="Y461" s="172">
        <f t="shared" si="7"/>
        <v>28</v>
      </c>
      <c r="Z461" s="174">
        <f t="shared" si="8"/>
        <v>0.1666666667</v>
      </c>
      <c r="AA461" s="174">
        <f t="shared" si="9"/>
        <v>0.003703703704</v>
      </c>
      <c r="AB461" s="173" t="str">
        <f t="shared" si="10"/>
        <v>50,541666666666667</v>
      </c>
      <c r="AC461" s="175" t="str">
        <f t="shared" si="11"/>
        <v> 6243VHN01G  13:00-17:00  BĐ: 8/1/2026 KT: 5/2/2026</v>
      </c>
      <c r="AD461" s="175">
        <f t="shared" ref="AD461:AE461" si="606">P461</f>
        <v>46030</v>
      </c>
      <c r="AE461" s="175">
        <f t="shared" si="606"/>
        <v>46058</v>
      </c>
      <c r="AF461" s="187"/>
      <c r="AG461" s="187"/>
    </row>
    <row r="462" ht="18.75" customHeight="1">
      <c r="A462" s="184"/>
      <c r="B462" s="184"/>
      <c r="C462" s="99" t="s">
        <v>1298</v>
      </c>
      <c r="D462" s="99" t="s">
        <v>1099</v>
      </c>
      <c r="E462" s="99">
        <v>2024.0</v>
      </c>
      <c r="F462" s="164" t="s">
        <v>1100</v>
      </c>
      <c r="G462" s="12"/>
      <c r="H462" s="99">
        <v>23.0</v>
      </c>
      <c r="I462" s="99"/>
      <c r="J462" s="99">
        <v>35.0</v>
      </c>
      <c r="K462" s="185" t="s">
        <v>1272</v>
      </c>
      <c r="L462" s="191">
        <v>0.5416666666666666</v>
      </c>
      <c r="M462" s="192">
        <v>0.7083333333333334</v>
      </c>
      <c r="N462" s="165" t="s">
        <v>1302</v>
      </c>
      <c r="O462" s="164" t="s">
        <v>1299</v>
      </c>
      <c r="P462" s="169">
        <f t="shared" ref="P462:P463" si="608">"23/02/2026"+(K462-2)</f>
        <v>46079</v>
      </c>
      <c r="Q462" s="170">
        <f t="shared" si="3"/>
        <v>46121</v>
      </c>
      <c r="R462" s="181"/>
      <c r="S462" s="12"/>
      <c r="T462" s="12"/>
      <c r="U462" s="99"/>
      <c r="V462" s="172" t="str">
        <f t="shared" si="378"/>
        <v> </v>
      </c>
      <c r="W462" s="172">
        <f t="shared" si="5"/>
        <v>5</v>
      </c>
      <c r="X462" s="173">
        <f t="shared" si="6"/>
        <v>7</v>
      </c>
      <c r="Y462" s="172">
        <f t="shared" si="7"/>
        <v>42</v>
      </c>
      <c r="Z462" s="174">
        <f t="shared" si="8"/>
        <v>0.1666666667</v>
      </c>
      <c r="AA462" s="174">
        <f t="shared" si="9"/>
        <v>0.003703703704</v>
      </c>
      <c r="AB462" s="173" t="str">
        <f t="shared" si="10"/>
        <v>50,541666666666667Lý thuyết 01</v>
      </c>
      <c r="AC462" s="175" t="str">
        <f t="shared" si="11"/>
        <v> 6243VHN01  13:00-17:00  BĐ: 26/2/2026 KT: 9/4/2026</v>
      </c>
      <c r="AD462" s="175">
        <f t="shared" ref="AD462:AE462" si="607">P462</f>
        <v>46079</v>
      </c>
      <c r="AE462" s="175">
        <f t="shared" si="607"/>
        <v>46121</v>
      </c>
      <c r="AF462" s="187"/>
      <c r="AG462" s="187"/>
    </row>
    <row r="463" ht="18.75" customHeight="1">
      <c r="A463" s="184"/>
      <c r="B463" s="184"/>
      <c r="C463" s="99" t="s">
        <v>1298</v>
      </c>
      <c r="D463" s="99" t="s">
        <v>1099</v>
      </c>
      <c r="E463" s="99">
        <v>2024.0</v>
      </c>
      <c r="F463" s="164" t="s">
        <v>1113</v>
      </c>
      <c r="G463" s="12"/>
      <c r="H463" s="99">
        <v>11.0</v>
      </c>
      <c r="I463" s="99"/>
      <c r="J463" s="99">
        <v>35.0</v>
      </c>
      <c r="K463" s="185" t="s">
        <v>1272</v>
      </c>
      <c r="L463" s="191">
        <v>0.5416666666666666</v>
      </c>
      <c r="M463" s="192">
        <v>0.7083333333333334</v>
      </c>
      <c r="N463" s="19"/>
      <c r="O463" s="164" t="s">
        <v>1299</v>
      </c>
      <c r="P463" s="169">
        <f t="shared" si="608"/>
        <v>46079</v>
      </c>
      <c r="Q463" s="170">
        <f t="shared" si="3"/>
        <v>46121</v>
      </c>
      <c r="R463" s="181"/>
      <c r="S463" s="19"/>
      <c r="T463" s="19"/>
      <c r="U463" s="99"/>
      <c r="V463" s="172" t="str">
        <f t="shared" si="378"/>
        <v> </v>
      </c>
      <c r="W463" s="172">
        <f t="shared" si="5"/>
        <v>5</v>
      </c>
      <c r="X463" s="173">
        <f t="shared" si="6"/>
        <v>7</v>
      </c>
      <c r="Y463" s="172">
        <f t="shared" si="7"/>
        <v>42</v>
      </c>
      <c r="Z463" s="174">
        <f t="shared" si="8"/>
        <v>0.1666666667</v>
      </c>
      <c r="AA463" s="174">
        <f t="shared" si="9"/>
        <v>0.003703703704</v>
      </c>
      <c r="AB463" s="173" t="str">
        <f t="shared" si="10"/>
        <v>50,541666666666667</v>
      </c>
      <c r="AC463" s="175" t="str">
        <f t="shared" si="11"/>
        <v> 6243VHN01G  13:00-17:00  BĐ: 26/2/2026 KT: 9/4/2026</v>
      </c>
      <c r="AD463" s="175">
        <f t="shared" ref="AD463:AE463" si="609">P463</f>
        <v>46079</v>
      </c>
      <c r="AE463" s="175">
        <f t="shared" si="609"/>
        <v>46121</v>
      </c>
      <c r="AF463" s="187"/>
      <c r="AG463" s="187"/>
    </row>
    <row r="464" ht="18.75" customHeight="1">
      <c r="A464" s="184"/>
      <c r="B464" s="184"/>
      <c r="C464" s="99" t="s">
        <v>1298</v>
      </c>
      <c r="D464" s="99" t="s">
        <v>1099</v>
      </c>
      <c r="E464" s="99">
        <v>2024.0</v>
      </c>
      <c r="F464" s="164" t="s">
        <v>1100</v>
      </c>
      <c r="G464" s="165" t="s">
        <v>1112</v>
      </c>
      <c r="H464" s="99">
        <v>23.0</v>
      </c>
      <c r="I464" s="99"/>
      <c r="J464" s="99">
        <v>45.0</v>
      </c>
      <c r="K464" s="185" t="s">
        <v>1316</v>
      </c>
      <c r="L464" s="191">
        <v>0.3229166666666667</v>
      </c>
      <c r="M464" s="192">
        <v>0.7083333333333334</v>
      </c>
      <c r="N464" s="165" t="s">
        <v>1317</v>
      </c>
      <c r="O464" s="164" t="s">
        <v>1317</v>
      </c>
      <c r="P464" s="169">
        <f t="shared" ref="P464:P469" si="611">"05/01/2026"+(K464-2)</f>
        <v>91835</v>
      </c>
      <c r="Q464" s="170" t="str">
        <f t="shared" si="3"/>
        <v>#DIV/0!</v>
      </c>
      <c r="R464" s="181"/>
      <c r="S464" s="165" t="s">
        <v>154</v>
      </c>
      <c r="T464" s="99"/>
      <c r="U464" s="99"/>
      <c r="V464" s="172" t="str">
        <f t="shared" si="378"/>
        <v> </v>
      </c>
      <c r="W464" s="172">
        <f t="shared" si="5"/>
        <v>0</v>
      </c>
      <c r="X464" s="173" t="str">
        <f t="shared" si="6"/>
        <v>#DIV/0!</v>
      </c>
      <c r="Y464" s="172" t="str">
        <f t="shared" si="7"/>
        <v>#DIV/0!</v>
      </c>
      <c r="Z464" s="174">
        <f t="shared" si="8"/>
        <v>0.3854166667</v>
      </c>
      <c r="AA464" s="174">
        <f t="shared" si="9"/>
        <v>0.008564814815</v>
      </c>
      <c r="AB464" s="173" t="str">
        <f t="shared" si="10"/>
        <v>2-60,322916666666667Bệnh viện</v>
      </c>
      <c r="AC464" s="175" t="str">
        <f t="shared" si="11"/>
        <v>THBVCSSK Trẻ em 6243VHN01 Trần Thị Quy 7:45-17:00  BĐ: 7/6/2151 KT: Ngày lỗi</v>
      </c>
      <c r="AD464" s="175">
        <f t="shared" ref="AD464:AE464" si="610">P464</f>
        <v>91835</v>
      </c>
      <c r="AE464" s="175" t="str">
        <f t="shared" si="610"/>
        <v>#DIV/0!</v>
      </c>
      <c r="AF464" s="187"/>
      <c r="AG464" s="187"/>
    </row>
    <row r="465" ht="18.75" customHeight="1">
      <c r="A465" s="184"/>
      <c r="B465" s="184"/>
      <c r="C465" s="99" t="s">
        <v>1298</v>
      </c>
      <c r="D465" s="99" t="s">
        <v>1099</v>
      </c>
      <c r="E465" s="99">
        <v>2024.0</v>
      </c>
      <c r="F465" s="164" t="s">
        <v>1113</v>
      </c>
      <c r="G465" s="12"/>
      <c r="H465" s="99">
        <v>11.0</v>
      </c>
      <c r="I465" s="99"/>
      <c r="J465" s="99">
        <v>45.0</v>
      </c>
      <c r="K465" s="185" t="s">
        <v>1316</v>
      </c>
      <c r="L465" s="191">
        <v>0.3229166666666667</v>
      </c>
      <c r="M465" s="192">
        <v>0.7083333333333334</v>
      </c>
      <c r="N465" s="19"/>
      <c r="O465" s="164" t="s">
        <v>1317</v>
      </c>
      <c r="P465" s="169">
        <f t="shared" si="611"/>
        <v>91835</v>
      </c>
      <c r="Q465" s="170" t="str">
        <f t="shared" si="3"/>
        <v>#DIV/0!</v>
      </c>
      <c r="R465" s="181"/>
      <c r="S465" s="19"/>
      <c r="T465" s="99"/>
      <c r="U465" s="99"/>
      <c r="V465" s="172" t="str">
        <f t="shared" si="378"/>
        <v> </v>
      </c>
      <c r="W465" s="172">
        <f t="shared" si="5"/>
        <v>0</v>
      </c>
      <c r="X465" s="173" t="str">
        <f t="shared" si="6"/>
        <v>#DIV/0!</v>
      </c>
      <c r="Y465" s="172" t="str">
        <f t="shared" si="7"/>
        <v>#DIV/0!</v>
      </c>
      <c r="Z465" s="174">
        <f t="shared" si="8"/>
        <v>0.3854166667</v>
      </c>
      <c r="AA465" s="174">
        <f t="shared" si="9"/>
        <v>0.008564814815</v>
      </c>
      <c r="AB465" s="173" t="str">
        <f t="shared" si="10"/>
        <v>2-60,322916666666667</v>
      </c>
      <c r="AC465" s="175" t="str">
        <f t="shared" si="11"/>
        <v> 6243VHN01G  7:45-17:00  BĐ: 7/6/2151 KT: Ngày lỗi</v>
      </c>
      <c r="AD465" s="175">
        <f t="shared" ref="AD465:AE465" si="612">P465</f>
        <v>91835</v>
      </c>
      <c r="AE465" s="175" t="str">
        <f t="shared" si="612"/>
        <v>#DIV/0!</v>
      </c>
      <c r="AF465" s="187"/>
      <c r="AG465" s="187"/>
    </row>
    <row r="466" ht="18.75" customHeight="1">
      <c r="A466" s="184"/>
      <c r="B466" s="184"/>
      <c r="C466" s="99" t="s">
        <v>1298</v>
      </c>
      <c r="D466" s="99" t="s">
        <v>1099</v>
      </c>
      <c r="E466" s="99">
        <v>2025.0</v>
      </c>
      <c r="F466" s="164" t="s">
        <v>1123</v>
      </c>
      <c r="G466" s="195" t="s">
        <v>1090</v>
      </c>
      <c r="H466" s="188">
        <v>10.0</v>
      </c>
      <c r="I466" s="99"/>
      <c r="J466" s="99">
        <v>25.0</v>
      </c>
      <c r="K466" s="185" t="s">
        <v>1267</v>
      </c>
      <c r="L466" s="191">
        <v>0.5416666666666666</v>
      </c>
      <c r="M466" s="192">
        <v>0.7083333333333334</v>
      </c>
      <c r="N466" s="165" t="s">
        <v>1318</v>
      </c>
      <c r="O466" s="164" t="s">
        <v>1299</v>
      </c>
      <c r="P466" s="169">
        <f t="shared" si="611"/>
        <v>46032</v>
      </c>
      <c r="Q466" s="170">
        <f t="shared" si="3"/>
        <v>46060</v>
      </c>
      <c r="R466" s="181"/>
      <c r="S466" s="165" t="s">
        <v>335</v>
      </c>
      <c r="T466" s="186" t="s">
        <v>1319</v>
      </c>
      <c r="U466" s="99"/>
      <c r="V466" s="172" t="str">
        <f t="shared" si="378"/>
        <v> </v>
      </c>
      <c r="W466" s="172">
        <f t="shared" si="5"/>
        <v>5</v>
      </c>
      <c r="X466" s="173">
        <f t="shared" si="6"/>
        <v>5</v>
      </c>
      <c r="Y466" s="172">
        <f t="shared" si="7"/>
        <v>28</v>
      </c>
      <c r="Z466" s="174">
        <f t="shared" si="8"/>
        <v>0.1666666667</v>
      </c>
      <c r="AA466" s="174">
        <f t="shared" si="9"/>
        <v>0.003703703704</v>
      </c>
      <c r="AB466" s="173" t="str">
        <f t="shared" si="10"/>
        <v>70,541666666666667TH3.Giải phẫu</v>
      </c>
      <c r="AC466" s="175" t="str">
        <f t="shared" si="11"/>
        <v>Giải phẫu sinh lý 6252NUR01 Trần Đức Huy 13:00-17:00  BĐ: 10/1/2026 KT: 7/2/2026</v>
      </c>
      <c r="AD466" s="175">
        <f t="shared" ref="AD466:AE466" si="613">P466</f>
        <v>46032</v>
      </c>
      <c r="AE466" s="175">
        <f t="shared" si="613"/>
        <v>46060</v>
      </c>
      <c r="AF466" s="187"/>
      <c r="AG466" s="187"/>
    </row>
    <row r="467" ht="18.75" customHeight="1">
      <c r="A467" s="184"/>
      <c r="B467" s="184"/>
      <c r="C467" s="99" t="s">
        <v>1298</v>
      </c>
      <c r="D467" s="99" t="s">
        <v>1099</v>
      </c>
      <c r="E467" s="99">
        <v>2025.0</v>
      </c>
      <c r="F467" s="164" t="s">
        <v>1130</v>
      </c>
      <c r="G467" s="12"/>
      <c r="H467" s="188">
        <v>4.0</v>
      </c>
      <c r="I467" s="99"/>
      <c r="J467" s="99">
        <v>25.0</v>
      </c>
      <c r="K467" s="185" t="s">
        <v>1267</v>
      </c>
      <c r="L467" s="191">
        <v>0.5416666666666666</v>
      </c>
      <c r="M467" s="192">
        <v>0.7083333333333334</v>
      </c>
      <c r="N467" s="12"/>
      <c r="O467" s="164" t="s">
        <v>1299</v>
      </c>
      <c r="P467" s="169">
        <f t="shared" si="611"/>
        <v>46032</v>
      </c>
      <c r="Q467" s="170">
        <f t="shared" si="3"/>
        <v>46060</v>
      </c>
      <c r="R467" s="181"/>
      <c r="S467" s="12"/>
      <c r="T467" s="12"/>
      <c r="U467" s="99"/>
      <c r="V467" s="172" t="str">
        <f t="shared" si="378"/>
        <v> </v>
      </c>
      <c r="W467" s="172">
        <f t="shared" si="5"/>
        <v>5</v>
      </c>
      <c r="X467" s="173">
        <f t="shared" si="6"/>
        <v>5</v>
      </c>
      <c r="Y467" s="172">
        <f t="shared" si="7"/>
        <v>28</v>
      </c>
      <c r="Z467" s="174">
        <f t="shared" si="8"/>
        <v>0.1666666667</v>
      </c>
      <c r="AA467" s="174">
        <f t="shared" si="9"/>
        <v>0.003703703704</v>
      </c>
      <c r="AB467" s="173" t="str">
        <f t="shared" si="10"/>
        <v>70,541666666666667</v>
      </c>
      <c r="AC467" s="175" t="str">
        <f t="shared" si="11"/>
        <v> 6252NUR01G  13:00-17:00  BĐ: 10/1/2026 KT: 7/2/2026</v>
      </c>
      <c r="AD467" s="175">
        <f t="shared" ref="AD467:AE467" si="614">P467</f>
        <v>46032</v>
      </c>
      <c r="AE467" s="175">
        <f t="shared" si="614"/>
        <v>46060</v>
      </c>
      <c r="AF467" s="187"/>
      <c r="AG467" s="187"/>
    </row>
    <row r="468" ht="18.75" customHeight="1">
      <c r="A468" s="184"/>
      <c r="B468" s="184"/>
      <c r="C468" s="99" t="s">
        <v>1298</v>
      </c>
      <c r="D468" s="99" t="s">
        <v>1081</v>
      </c>
      <c r="E468" s="99">
        <v>2025.0</v>
      </c>
      <c r="F468" s="164" t="s">
        <v>1088</v>
      </c>
      <c r="G468" s="12"/>
      <c r="H468" s="188">
        <v>8.0</v>
      </c>
      <c r="I468" s="99"/>
      <c r="J468" s="99">
        <v>25.0</v>
      </c>
      <c r="K468" s="185" t="s">
        <v>1267</v>
      </c>
      <c r="L468" s="191">
        <v>0.5416666666666666</v>
      </c>
      <c r="M468" s="192">
        <v>0.7083333333333334</v>
      </c>
      <c r="N468" s="12"/>
      <c r="O468" s="164" t="s">
        <v>1299</v>
      </c>
      <c r="P468" s="169">
        <f t="shared" si="611"/>
        <v>46032</v>
      </c>
      <c r="Q468" s="170">
        <f t="shared" si="3"/>
        <v>46060</v>
      </c>
      <c r="R468" s="181"/>
      <c r="S468" s="12"/>
      <c r="T468" s="12"/>
      <c r="U468" s="99"/>
      <c r="V468" s="172" t="str">
        <f t="shared" si="378"/>
        <v> </v>
      </c>
      <c r="W468" s="172">
        <f t="shared" si="5"/>
        <v>5</v>
      </c>
      <c r="X468" s="173">
        <f t="shared" si="6"/>
        <v>5</v>
      </c>
      <c r="Y468" s="172">
        <f t="shared" si="7"/>
        <v>28</v>
      </c>
      <c r="Z468" s="174">
        <f t="shared" si="8"/>
        <v>0.1666666667</v>
      </c>
      <c r="AA468" s="174">
        <f t="shared" si="9"/>
        <v>0.003703703704</v>
      </c>
      <c r="AB468" s="173" t="str">
        <f t="shared" si="10"/>
        <v>70,541666666666667</v>
      </c>
      <c r="AC468" s="175" t="str">
        <f t="shared" si="11"/>
        <v> 6252PHA01  13:00-17:00  BĐ: 10/1/2026 KT: 7/2/2026</v>
      </c>
      <c r="AD468" s="175">
        <f t="shared" ref="AD468:AE468" si="615">P468</f>
        <v>46032</v>
      </c>
      <c r="AE468" s="175">
        <f t="shared" si="615"/>
        <v>46060</v>
      </c>
      <c r="AF468" s="187"/>
      <c r="AG468" s="187"/>
    </row>
    <row r="469" ht="18.75" customHeight="1">
      <c r="A469" s="184"/>
      <c r="B469" s="184"/>
      <c r="C469" s="99" t="s">
        <v>1298</v>
      </c>
      <c r="D469" s="99" t="s">
        <v>1081</v>
      </c>
      <c r="E469" s="99">
        <v>2025.0</v>
      </c>
      <c r="F469" s="164" t="s">
        <v>1097</v>
      </c>
      <c r="G469" s="12"/>
      <c r="H469" s="188">
        <v>4.0</v>
      </c>
      <c r="I469" s="99"/>
      <c r="J469" s="99">
        <v>25.0</v>
      </c>
      <c r="K469" s="185" t="s">
        <v>1267</v>
      </c>
      <c r="L469" s="191">
        <v>0.5416666666666666</v>
      </c>
      <c r="M469" s="192">
        <v>0.7083333333333334</v>
      </c>
      <c r="N469" s="19"/>
      <c r="O469" s="164" t="s">
        <v>1299</v>
      </c>
      <c r="P469" s="169">
        <f t="shared" si="611"/>
        <v>46032</v>
      </c>
      <c r="Q469" s="170">
        <f t="shared" si="3"/>
        <v>46060</v>
      </c>
      <c r="R469" s="181"/>
      <c r="S469" s="12"/>
      <c r="T469" s="12"/>
      <c r="U469" s="99"/>
      <c r="V469" s="172" t="str">
        <f t="shared" si="378"/>
        <v> </v>
      </c>
      <c r="W469" s="172">
        <f t="shared" si="5"/>
        <v>5</v>
      </c>
      <c r="X469" s="173">
        <f t="shared" si="6"/>
        <v>5</v>
      </c>
      <c r="Y469" s="172">
        <f t="shared" si="7"/>
        <v>28</v>
      </c>
      <c r="Z469" s="174">
        <f t="shared" si="8"/>
        <v>0.1666666667</v>
      </c>
      <c r="AA469" s="174">
        <f t="shared" si="9"/>
        <v>0.003703703704</v>
      </c>
      <c r="AB469" s="173" t="str">
        <f t="shared" si="10"/>
        <v>70,541666666666667</v>
      </c>
      <c r="AC469" s="175" t="str">
        <f t="shared" si="11"/>
        <v> 6252PHA01G  13:00-17:00  BĐ: 10/1/2026 KT: 7/2/2026</v>
      </c>
      <c r="AD469" s="175">
        <f t="shared" ref="AD469:AE469" si="616">P469</f>
        <v>46032</v>
      </c>
      <c r="AE469" s="175">
        <f t="shared" si="616"/>
        <v>46060</v>
      </c>
      <c r="AF469" s="187"/>
      <c r="AG469" s="187"/>
    </row>
    <row r="470" ht="18.75" customHeight="1">
      <c r="A470" s="184"/>
      <c r="B470" s="184"/>
      <c r="C470" s="99" t="s">
        <v>1298</v>
      </c>
      <c r="D470" s="99" t="s">
        <v>1099</v>
      </c>
      <c r="E470" s="99">
        <v>2025.0</v>
      </c>
      <c r="F470" s="164" t="s">
        <v>1123</v>
      </c>
      <c r="G470" s="12"/>
      <c r="H470" s="188">
        <v>10.0</v>
      </c>
      <c r="I470" s="99"/>
      <c r="J470" s="99">
        <v>35.0</v>
      </c>
      <c r="K470" s="185" t="s">
        <v>1267</v>
      </c>
      <c r="L470" s="191">
        <v>0.5416666666666666</v>
      </c>
      <c r="M470" s="192">
        <v>0.7083333333333334</v>
      </c>
      <c r="N470" s="165" t="s">
        <v>1318</v>
      </c>
      <c r="O470" s="164" t="s">
        <v>1299</v>
      </c>
      <c r="P470" s="169">
        <f t="shared" ref="P470:P473" si="618">"23/02/2026"+(K470-2)</f>
        <v>46081</v>
      </c>
      <c r="Q470" s="170">
        <f t="shared" si="3"/>
        <v>46123</v>
      </c>
      <c r="R470" s="181"/>
      <c r="S470" s="12"/>
      <c r="T470" s="12"/>
      <c r="U470" s="99"/>
      <c r="V470" s="172" t="str">
        <f t="shared" si="378"/>
        <v> </v>
      </c>
      <c r="W470" s="172">
        <f t="shared" si="5"/>
        <v>5</v>
      </c>
      <c r="X470" s="173">
        <f t="shared" si="6"/>
        <v>7</v>
      </c>
      <c r="Y470" s="172">
        <f t="shared" si="7"/>
        <v>42</v>
      </c>
      <c r="Z470" s="174">
        <f t="shared" si="8"/>
        <v>0.1666666667</v>
      </c>
      <c r="AA470" s="174">
        <f t="shared" si="9"/>
        <v>0.003703703704</v>
      </c>
      <c r="AB470" s="173" t="str">
        <f t="shared" si="10"/>
        <v>70,541666666666667TH3.Giải phẫu</v>
      </c>
      <c r="AC470" s="175" t="str">
        <f t="shared" si="11"/>
        <v> 6252NUR01  13:00-17:00  BĐ: 28/2/2026 KT: 11/4/2026</v>
      </c>
      <c r="AD470" s="175">
        <f t="shared" ref="AD470:AE470" si="617">P470</f>
        <v>46081</v>
      </c>
      <c r="AE470" s="175">
        <f t="shared" si="617"/>
        <v>46123</v>
      </c>
      <c r="AF470" s="187"/>
      <c r="AG470" s="187"/>
    </row>
    <row r="471" ht="18.75" customHeight="1">
      <c r="A471" s="184"/>
      <c r="B471" s="184"/>
      <c r="C471" s="99" t="s">
        <v>1298</v>
      </c>
      <c r="D471" s="99" t="s">
        <v>1099</v>
      </c>
      <c r="E471" s="99">
        <v>2025.0</v>
      </c>
      <c r="F471" s="164" t="s">
        <v>1130</v>
      </c>
      <c r="G471" s="12"/>
      <c r="H471" s="188">
        <v>4.0</v>
      </c>
      <c r="I471" s="99"/>
      <c r="J471" s="99">
        <v>35.0</v>
      </c>
      <c r="K471" s="185" t="s">
        <v>1267</v>
      </c>
      <c r="L471" s="191">
        <v>0.5416666666666666</v>
      </c>
      <c r="M471" s="192">
        <v>0.7083333333333334</v>
      </c>
      <c r="N471" s="12"/>
      <c r="O471" s="164" t="s">
        <v>1299</v>
      </c>
      <c r="P471" s="169">
        <f t="shared" si="618"/>
        <v>46081</v>
      </c>
      <c r="Q471" s="170">
        <f t="shared" si="3"/>
        <v>46123</v>
      </c>
      <c r="R471" s="181"/>
      <c r="S471" s="12"/>
      <c r="T471" s="12"/>
      <c r="U471" s="99"/>
      <c r="V471" s="172" t="str">
        <f t="shared" si="378"/>
        <v> </v>
      </c>
      <c r="W471" s="172">
        <f t="shared" si="5"/>
        <v>5</v>
      </c>
      <c r="X471" s="173">
        <f t="shared" si="6"/>
        <v>7</v>
      </c>
      <c r="Y471" s="172">
        <f t="shared" si="7"/>
        <v>42</v>
      </c>
      <c r="Z471" s="174">
        <f t="shared" si="8"/>
        <v>0.1666666667</v>
      </c>
      <c r="AA471" s="174">
        <f t="shared" si="9"/>
        <v>0.003703703704</v>
      </c>
      <c r="AB471" s="173" t="str">
        <f t="shared" si="10"/>
        <v>70,541666666666667</v>
      </c>
      <c r="AC471" s="175" t="str">
        <f t="shared" si="11"/>
        <v> 6252NUR01G  13:00-17:00  BĐ: 28/2/2026 KT: 11/4/2026</v>
      </c>
      <c r="AD471" s="175">
        <f t="shared" ref="AD471:AE471" si="619">P471</f>
        <v>46081</v>
      </c>
      <c r="AE471" s="175">
        <f t="shared" si="619"/>
        <v>46123</v>
      </c>
      <c r="AF471" s="187"/>
      <c r="AG471" s="187"/>
    </row>
    <row r="472" ht="18.75" customHeight="1">
      <c r="A472" s="184"/>
      <c r="B472" s="184"/>
      <c r="C472" s="99" t="s">
        <v>1298</v>
      </c>
      <c r="D472" s="99" t="s">
        <v>1081</v>
      </c>
      <c r="E472" s="99">
        <v>2025.0</v>
      </c>
      <c r="F472" s="164" t="s">
        <v>1088</v>
      </c>
      <c r="G472" s="12"/>
      <c r="H472" s="188">
        <v>8.0</v>
      </c>
      <c r="I472" s="99"/>
      <c r="J472" s="99">
        <v>35.0</v>
      </c>
      <c r="K472" s="185" t="s">
        <v>1267</v>
      </c>
      <c r="L472" s="191">
        <v>0.5416666666666666</v>
      </c>
      <c r="M472" s="192">
        <v>0.7083333333333334</v>
      </c>
      <c r="N472" s="12"/>
      <c r="O472" s="164" t="s">
        <v>1299</v>
      </c>
      <c r="P472" s="169">
        <f t="shared" si="618"/>
        <v>46081</v>
      </c>
      <c r="Q472" s="170">
        <f t="shared" si="3"/>
        <v>46123</v>
      </c>
      <c r="R472" s="181"/>
      <c r="S472" s="12"/>
      <c r="T472" s="12"/>
      <c r="U472" s="99"/>
      <c r="V472" s="172" t="str">
        <f t="shared" si="378"/>
        <v> </v>
      </c>
      <c r="W472" s="172">
        <f t="shared" si="5"/>
        <v>5</v>
      </c>
      <c r="X472" s="173">
        <f t="shared" si="6"/>
        <v>7</v>
      </c>
      <c r="Y472" s="172">
        <f t="shared" si="7"/>
        <v>42</v>
      </c>
      <c r="Z472" s="174">
        <f t="shared" si="8"/>
        <v>0.1666666667</v>
      </c>
      <c r="AA472" s="174">
        <f t="shared" si="9"/>
        <v>0.003703703704</v>
      </c>
      <c r="AB472" s="173" t="str">
        <f t="shared" si="10"/>
        <v>70,541666666666667</v>
      </c>
      <c r="AC472" s="175" t="str">
        <f t="shared" si="11"/>
        <v> 6252PHA01  13:00-17:00  BĐ: 28/2/2026 KT: 11/4/2026</v>
      </c>
      <c r="AD472" s="175">
        <f t="shared" ref="AD472:AE472" si="620">P472</f>
        <v>46081</v>
      </c>
      <c r="AE472" s="175">
        <f t="shared" si="620"/>
        <v>46123</v>
      </c>
      <c r="AF472" s="187"/>
      <c r="AG472" s="187"/>
    </row>
    <row r="473" ht="18.75" customHeight="1">
      <c r="A473" s="184"/>
      <c r="B473" s="184"/>
      <c r="C473" s="99" t="s">
        <v>1298</v>
      </c>
      <c r="D473" s="99" t="s">
        <v>1081</v>
      </c>
      <c r="E473" s="99">
        <v>2025.0</v>
      </c>
      <c r="F473" s="164" t="s">
        <v>1097</v>
      </c>
      <c r="G473" s="12"/>
      <c r="H473" s="188">
        <v>4.0</v>
      </c>
      <c r="I473" s="99"/>
      <c r="J473" s="99">
        <v>35.0</v>
      </c>
      <c r="K473" s="185" t="s">
        <v>1267</v>
      </c>
      <c r="L473" s="191">
        <v>0.5416666666666666</v>
      </c>
      <c r="M473" s="192">
        <v>0.7083333333333334</v>
      </c>
      <c r="N473" s="19"/>
      <c r="O473" s="164" t="s">
        <v>1299</v>
      </c>
      <c r="P473" s="169">
        <f t="shared" si="618"/>
        <v>46081</v>
      </c>
      <c r="Q473" s="170">
        <f t="shared" si="3"/>
        <v>46123</v>
      </c>
      <c r="R473" s="181"/>
      <c r="S473" s="19"/>
      <c r="T473" s="19"/>
      <c r="U473" s="99"/>
      <c r="V473" s="172" t="str">
        <f t="shared" si="378"/>
        <v> </v>
      </c>
      <c r="W473" s="172">
        <f t="shared" si="5"/>
        <v>5</v>
      </c>
      <c r="X473" s="173">
        <f t="shared" si="6"/>
        <v>7</v>
      </c>
      <c r="Y473" s="172">
        <f t="shared" si="7"/>
        <v>42</v>
      </c>
      <c r="Z473" s="174">
        <f t="shared" si="8"/>
        <v>0.1666666667</v>
      </c>
      <c r="AA473" s="174">
        <f t="shared" si="9"/>
        <v>0.003703703704</v>
      </c>
      <c r="AB473" s="173" t="str">
        <f t="shared" si="10"/>
        <v>70,541666666666667</v>
      </c>
      <c r="AC473" s="175" t="str">
        <f t="shared" si="11"/>
        <v> 6252PHA01G  13:00-17:00  BĐ: 28/2/2026 KT: 11/4/2026</v>
      </c>
      <c r="AD473" s="175">
        <f t="shared" ref="AD473:AE473" si="621">P473</f>
        <v>46081</v>
      </c>
      <c r="AE473" s="175">
        <f t="shared" si="621"/>
        <v>46123</v>
      </c>
      <c r="AF473" s="187"/>
      <c r="AG473" s="187"/>
    </row>
    <row r="474" ht="18.75" customHeight="1">
      <c r="A474" s="184"/>
      <c r="B474" s="184"/>
      <c r="C474" s="99" t="s">
        <v>1298</v>
      </c>
      <c r="D474" s="99" t="s">
        <v>1099</v>
      </c>
      <c r="E474" s="99">
        <v>2025.0</v>
      </c>
      <c r="F474" s="164" t="s">
        <v>1123</v>
      </c>
      <c r="G474" s="195" t="s">
        <v>1125</v>
      </c>
      <c r="H474" s="188">
        <v>10.0</v>
      </c>
      <c r="I474" s="99"/>
      <c r="J474" s="99">
        <v>25.0</v>
      </c>
      <c r="K474" s="185" t="s">
        <v>1258</v>
      </c>
      <c r="L474" s="191">
        <v>0.5416666666666666</v>
      </c>
      <c r="M474" s="192">
        <v>0.7083333333333334</v>
      </c>
      <c r="N474" s="165" t="s">
        <v>1308</v>
      </c>
      <c r="O474" s="164" t="s">
        <v>1252</v>
      </c>
      <c r="P474" s="169">
        <f t="shared" ref="P474:P475" si="623">"05/01/2026"+(K474-2)</f>
        <v>46028</v>
      </c>
      <c r="Q474" s="170">
        <f t="shared" si="3"/>
        <v>46056</v>
      </c>
      <c r="R474" s="181"/>
      <c r="S474" s="165" t="s">
        <v>154</v>
      </c>
      <c r="T474" s="186" t="s">
        <v>1320</v>
      </c>
      <c r="U474" s="99"/>
      <c r="V474" s="172" t="str">
        <f t="shared" si="378"/>
        <v> </v>
      </c>
      <c r="W474" s="172">
        <f t="shared" si="5"/>
        <v>5</v>
      </c>
      <c r="X474" s="173">
        <f t="shared" si="6"/>
        <v>5</v>
      </c>
      <c r="Y474" s="172">
        <f t="shared" si="7"/>
        <v>28</v>
      </c>
      <c r="Z474" s="174">
        <f t="shared" si="8"/>
        <v>0.1666666667</v>
      </c>
      <c r="AA474" s="174">
        <f t="shared" si="9"/>
        <v>0.003703703704</v>
      </c>
      <c r="AB474" s="173" t="str">
        <f t="shared" si="10"/>
        <v>30,541666666666667Lý thuyết 02</v>
      </c>
      <c r="AC474" s="175" t="str">
        <f t="shared" si="11"/>
        <v>Sinh lý bệnh – Miễn dịch 6252NUR01 Trần Thị Quy 13:00-17:00  BĐ: 6/1/2026 KT: 3/2/2026</v>
      </c>
      <c r="AD474" s="175">
        <f t="shared" ref="AD474:AE474" si="622">P474</f>
        <v>46028</v>
      </c>
      <c r="AE474" s="175">
        <f t="shared" si="622"/>
        <v>46056</v>
      </c>
      <c r="AF474" s="187"/>
      <c r="AG474" s="187"/>
    </row>
    <row r="475" ht="18.75" customHeight="1">
      <c r="A475" s="184"/>
      <c r="B475" s="184"/>
      <c r="C475" s="99" t="s">
        <v>1298</v>
      </c>
      <c r="D475" s="99" t="s">
        <v>1099</v>
      </c>
      <c r="E475" s="99">
        <v>2025.0</v>
      </c>
      <c r="F475" s="164" t="s">
        <v>1130</v>
      </c>
      <c r="G475" s="12"/>
      <c r="H475" s="188">
        <v>4.0</v>
      </c>
      <c r="I475" s="99"/>
      <c r="J475" s="99">
        <v>25.0</v>
      </c>
      <c r="K475" s="185" t="s">
        <v>1258</v>
      </c>
      <c r="L475" s="191">
        <v>0.5416666666666666</v>
      </c>
      <c r="M475" s="192">
        <v>0.7083333333333334</v>
      </c>
      <c r="N475" s="19"/>
      <c r="O475" s="164" t="s">
        <v>1261</v>
      </c>
      <c r="P475" s="169">
        <f t="shared" si="623"/>
        <v>46028</v>
      </c>
      <c r="Q475" s="170">
        <f t="shared" si="3"/>
        <v>46056</v>
      </c>
      <c r="R475" s="181"/>
      <c r="S475" s="12"/>
      <c r="T475" s="12"/>
      <c r="U475" s="99"/>
      <c r="V475" s="172" t="str">
        <f t="shared" si="378"/>
        <v> </v>
      </c>
      <c r="W475" s="172">
        <f t="shared" si="5"/>
        <v>5</v>
      </c>
      <c r="X475" s="173">
        <f t="shared" si="6"/>
        <v>5</v>
      </c>
      <c r="Y475" s="172">
        <f t="shared" si="7"/>
        <v>28</v>
      </c>
      <c r="Z475" s="174">
        <f t="shared" si="8"/>
        <v>0.1666666667</v>
      </c>
      <c r="AA475" s="174">
        <f t="shared" si="9"/>
        <v>0.003703703704</v>
      </c>
      <c r="AB475" s="173" t="str">
        <f t="shared" si="10"/>
        <v>30,541666666666667</v>
      </c>
      <c r="AC475" s="175" t="str">
        <f t="shared" si="11"/>
        <v> 6252NUR01G  13:00-17:00  BĐ: 6/1/2026 KT: 3/2/2026</v>
      </c>
      <c r="AD475" s="175">
        <f t="shared" ref="AD475:AE475" si="624">P475</f>
        <v>46028</v>
      </c>
      <c r="AE475" s="175">
        <f t="shared" si="624"/>
        <v>46056</v>
      </c>
      <c r="AF475" s="187"/>
      <c r="AG475" s="187"/>
    </row>
    <row r="476" ht="18.75" customHeight="1">
      <c r="A476" s="184"/>
      <c r="B476" s="184"/>
      <c r="C476" s="99" t="s">
        <v>1298</v>
      </c>
      <c r="D476" s="99" t="s">
        <v>1099</v>
      </c>
      <c r="E476" s="99">
        <v>2025.0</v>
      </c>
      <c r="F476" s="164" t="s">
        <v>1123</v>
      </c>
      <c r="G476" s="12"/>
      <c r="H476" s="188">
        <v>10.0</v>
      </c>
      <c r="I476" s="99"/>
      <c r="J476" s="99">
        <v>20.0</v>
      </c>
      <c r="K476" s="185" t="s">
        <v>1258</v>
      </c>
      <c r="L476" s="191">
        <v>0.5416666666666666</v>
      </c>
      <c r="M476" s="192">
        <v>0.7083333333333334</v>
      </c>
      <c r="N476" s="165" t="s">
        <v>1308</v>
      </c>
      <c r="O476" s="164" t="s">
        <v>1252</v>
      </c>
      <c r="P476" s="169">
        <f t="shared" ref="P476:P477" si="626">"23/02/2026"+(K476-2)</f>
        <v>46077</v>
      </c>
      <c r="Q476" s="170">
        <f t="shared" si="3"/>
        <v>46098</v>
      </c>
      <c r="R476" s="181"/>
      <c r="S476" s="12"/>
      <c r="T476" s="12"/>
      <c r="U476" s="99"/>
      <c r="V476" s="172" t="str">
        <f t="shared" si="378"/>
        <v> </v>
      </c>
      <c r="W476" s="172">
        <f t="shared" si="5"/>
        <v>5</v>
      </c>
      <c r="X476" s="173">
        <f t="shared" si="6"/>
        <v>4</v>
      </c>
      <c r="Y476" s="172">
        <f t="shared" si="7"/>
        <v>21</v>
      </c>
      <c r="Z476" s="174">
        <f t="shared" si="8"/>
        <v>0.1666666667</v>
      </c>
      <c r="AA476" s="174">
        <f t="shared" si="9"/>
        <v>0.003703703704</v>
      </c>
      <c r="AB476" s="173" t="str">
        <f t="shared" si="10"/>
        <v>30,541666666666667Lý thuyết 02</v>
      </c>
      <c r="AC476" s="175" t="str">
        <f t="shared" si="11"/>
        <v> 6252NUR01  13:00-17:00  BĐ: 24/2/2026 KT: 17/3/2026</v>
      </c>
      <c r="AD476" s="175">
        <f t="shared" ref="AD476:AE476" si="625">P476</f>
        <v>46077</v>
      </c>
      <c r="AE476" s="175">
        <f t="shared" si="625"/>
        <v>46098</v>
      </c>
      <c r="AF476" s="187"/>
      <c r="AG476" s="187"/>
    </row>
    <row r="477" ht="18.75" customHeight="1">
      <c r="A477" s="184"/>
      <c r="B477" s="184"/>
      <c r="C477" s="99" t="s">
        <v>1298</v>
      </c>
      <c r="D477" s="99" t="s">
        <v>1099</v>
      </c>
      <c r="E477" s="99">
        <v>2025.0</v>
      </c>
      <c r="F477" s="164" t="s">
        <v>1130</v>
      </c>
      <c r="G477" s="12"/>
      <c r="H477" s="188">
        <v>4.0</v>
      </c>
      <c r="I477" s="99"/>
      <c r="J477" s="99">
        <v>20.0</v>
      </c>
      <c r="K477" s="185" t="s">
        <v>1258</v>
      </c>
      <c r="L477" s="191">
        <v>0.5416666666666666</v>
      </c>
      <c r="M477" s="192">
        <v>0.7083333333333334</v>
      </c>
      <c r="N477" s="19"/>
      <c r="O477" s="164" t="s">
        <v>1261</v>
      </c>
      <c r="P477" s="169">
        <f t="shared" si="626"/>
        <v>46077</v>
      </c>
      <c r="Q477" s="170">
        <f t="shared" si="3"/>
        <v>46098</v>
      </c>
      <c r="R477" s="181"/>
      <c r="S477" s="19"/>
      <c r="T477" s="19"/>
      <c r="U477" s="99"/>
      <c r="V477" s="172" t="str">
        <f t="shared" si="378"/>
        <v> </v>
      </c>
      <c r="W477" s="172">
        <f t="shared" si="5"/>
        <v>5</v>
      </c>
      <c r="X477" s="173">
        <f t="shared" si="6"/>
        <v>4</v>
      </c>
      <c r="Y477" s="172">
        <f t="shared" si="7"/>
        <v>21</v>
      </c>
      <c r="Z477" s="174">
        <f t="shared" si="8"/>
        <v>0.1666666667</v>
      </c>
      <c r="AA477" s="174">
        <f t="shared" si="9"/>
        <v>0.003703703704</v>
      </c>
      <c r="AB477" s="173" t="str">
        <f t="shared" si="10"/>
        <v>30,541666666666667</v>
      </c>
      <c r="AC477" s="175" t="str">
        <f t="shared" si="11"/>
        <v> 6252NUR01G  13:00-17:00  BĐ: 24/2/2026 KT: 17/3/2026</v>
      </c>
      <c r="AD477" s="175">
        <f t="shared" ref="AD477:AE477" si="627">P477</f>
        <v>46077</v>
      </c>
      <c r="AE477" s="175">
        <f t="shared" si="627"/>
        <v>46098</v>
      </c>
      <c r="AF477" s="187"/>
      <c r="AG477" s="187"/>
    </row>
    <row r="478" ht="18.75" customHeight="1">
      <c r="A478" s="184"/>
      <c r="B478" s="184"/>
      <c r="C478" s="99" t="s">
        <v>1298</v>
      </c>
      <c r="D478" s="99" t="s">
        <v>1099</v>
      </c>
      <c r="E478" s="99">
        <v>2025.0</v>
      </c>
      <c r="F478" s="164" t="s">
        <v>1123</v>
      </c>
      <c r="G478" s="195" t="s">
        <v>1127</v>
      </c>
      <c r="H478" s="188">
        <v>10.0</v>
      </c>
      <c r="I478" s="99"/>
      <c r="J478" s="99">
        <v>25.0</v>
      </c>
      <c r="K478" s="185" t="s">
        <v>1266</v>
      </c>
      <c r="L478" s="191">
        <v>0.3229166666666667</v>
      </c>
      <c r="M478" s="192">
        <v>0.4895833333333333</v>
      </c>
      <c r="N478" s="165" t="s">
        <v>1302</v>
      </c>
      <c r="O478" s="164" t="s">
        <v>1252</v>
      </c>
      <c r="P478" s="169">
        <f t="shared" ref="P478:P485" si="629">"05/01/2026"+(K478-2)</f>
        <v>46029</v>
      </c>
      <c r="Q478" s="170">
        <f t="shared" si="3"/>
        <v>46057</v>
      </c>
      <c r="R478" s="181"/>
      <c r="S478" s="165" t="s">
        <v>323</v>
      </c>
      <c r="T478" s="186" t="s">
        <v>1321</v>
      </c>
      <c r="U478" s="99"/>
      <c r="V478" s="172" t="str">
        <f t="shared" si="378"/>
        <v>Trùng lịch</v>
      </c>
      <c r="W478" s="172">
        <f t="shared" si="5"/>
        <v>5</v>
      </c>
      <c r="X478" s="173">
        <f t="shared" si="6"/>
        <v>5</v>
      </c>
      <c r="Y478" s="172">
        <f t="shared" si="7"/>
        <v>28</v>
      </c>
      <c r="Z478" s="174">
        <f t="shared" si="8"/>
        <v>0.1666666667</v>
      </c>
      <c r="AA478" s="174">
        <f t="shared" si="9"/>
        <v>0.003703703704</v>
      </c>
      <c r="AB478" s="173" t="str">
        <f t="shared" si="10"/>
        <v>40,322916666666667Lý thuyết 01</v>
      </c>
      <c r="AC478" s="175" t="str">
        <f t="shared" si="11"/>
        <v>Kiểm soát nhiễm khuẩn 6252NUR01 Võ Thị Thái Sơn 7:45-11:45  BĐ: 7/1/2026 KT: 4/2/2026</v>
      </c>
      <c r="AD478" s="175">
        <f t="shared" ref="AD478:AE478" si="628">P478</f>
        <v>46029</v>
      </c>
      <c r="AE478" s="175">
        <f t="shared" si="628"/>
        <v>46057</v>
      </c>
      <c r="AF478" s="187"/>
      <c r="AG478" s="187"/>
    </row>
    <row r="479" ht="18.75" customHeight="1">
      <c r="A479" s="184"/>
      <c r="B479" s="184"/>
      <c r="C479" s="99" t="s">
        <v>1298</v>
      </c>
      <c r="D479" s="99" t="s">
        <v>1099</v>
      </c>
      <c r="E479" s="99">
        <v>2025.0</v>
      </c>
      <c r="F479" s="164" t="s">
        <v>1130</v>
      </c>
      <c r="G479" s="12"/>
      <c r="H479" s="188">
        <v>4.0</v>
      </c>
      <c r="I479" s="99"/>
      <c r="J479" s="99">
        <v>25.0</v>
      </c>
      <c r="K479" s="185" t="s">
        <v>1266</v>
      </c>
      <c r="L479" s="191">
        <v>0.3229166666666667</v>
      </c>
      <c r="M479" s="192">
        <v>0.4895833333333333</v>
      </c>
      <c r="N479" s="19"/>
      <c r="O479" s="164" t="s">
        <v>1261</v>
      </c>
      <c r="P479" s="169">
        <f t="shared" si="629"/>
        <v>46029</v>
      </c>
      <c r="Q479" s="170">
        <f t="shared" si="3"/>
        <v>46057</v>
      </c>
      <c r="R479" s="181"/>
      <c r="S479" s="12"/>
      <c r="T479" s="12"/>
      <c r="U479" s="99"/>
      <c r="V479" s="172" t="str">
        <f t="shared" si="378"/>
        <v>Trùng lịch</v>
      </c>
      <c r="W479" s="172">
        <f t="shared" si="5"/>
        <v>5</v>
      </c>
      <c r="X479" s="173">
        <f t="shared" si="6"/>
        <v>5</v>
      </c>
      <c r="Y479" s="172">
        <f t="shared" si="7"/>
        <v>28</v>
      </c>
      <c r="Z479" s="174">
        <f t="shared" si="8"/>
        <v>0.1666666667</v>
      </c>
      <c r="AA479" s="174">
        <f t="shared" si="9"/>
        <v>0.003703703704</v>
      </c>
      <c r="AB479" s="173" t="str">
        <f t="shared" si="10"/>
        <v>40,322916666666667</v>
      </c>
      <c r="AC479" s="175" t="str">
        <f t="shared" si="11"/>
        <v> 6252NUR01G  7:45-11:45  BĐ: 7/1/2026 KT: 4/2/2026</v>
      </c>
      <c r="AD479" s="175">
        <f t="shared" ref="AD479:AE479" si="630">P479</f>
        <v>46029</v>
      </c>
      <c r="AE479" s="175">
        <f t="shared" si="630"/>
        <v>46057</v>
      </c>
      <c r="AF479" s="187"/>
      <c r="AG479" s="187"/>
    </row>
    <row r="480" ht="18.75" customHeight="1">
      <c r="A480" s="184"/>
      <c r="B480" s="184"/>
      <c r="C480" s="99" t="s">
        <v>1298</v>
      </c>
      <c r="D480" s="99" t="s">
        <v>1099</v>
      </c>
      <c r="E480" s="99">
        <v>2025.0</v>
      </c>
      <c r="F480" s="164" t="s">
        <v>1123</v>
      </c>
      <c r="G480" s="12"/>
      <c r="H480" s="188">
        <v>10.0</v>
      </c>
      <c r="I480" s="99"/>
      <c r="J480" s="99">
        <v>20.0</v>
      </c>
      <c r="K480" s="185" t="s">
        <v>1266</v>
      </c>
      <c r="L480" s="191">
        <v>0.5416666666666666</v>
      </c>
      <c r="M480" s="192">
        <v>0.7083333333333334</v>
      </c>
      <c r="N480" s="165" t="s">
        <v>1302</v>
      </c>
      <c r="O480" s="164" t="s">
        <v>1252</v>
      </c>
      <c r="P480" s="169">
        <f t="shared" si="629"/>
        <v>46029</v>
      </c>
      <c r="Q480" s="170">
        <f t="shared" si="3"/>
        <v>46050</v>
      </c>
      <c r="R480" s="181"/>
      <c r="S480" s="12"/>
      <c r="T480" s="12"/>
      <c r="U480" s="99"/>
      <c r="V480" s="172" t="str">
        <f t="shared" si="378"/>
        <v>Trùng lịch</v>
      </c>
      <c r="W480" s="172">
        <f t="shared" si="5"/>
        <v>5</v>
      </c>
      <c r="X480" s="173">
        <f t="shared" si="6"/>
        <v>4</v>
      </c>
      <c r="Y480" s="172">
        <f t="shared" si="7"/>
        <v>21</v>
      </c>
      <c r="Z480" s="174">
        <f t="shared" si="8"/>
        <v>0.1666666667</v>
      </c>
      <c r="AA480" s="174">
        <f t="shared" si="9"/>
        <v>0.003703703704</v>
      </c>
      <c r="AB480" s="173" t="str">
        <f t="shared" si="10"/>
        <v>40,541666666666667Lý thuyết 01</v>
      </c>
      <c r="AC480" s="175" t="str">
        <f t="shared" si="11"/>
        <v> 6252NUR01  13:00-17:00  BĐ: 7/1/2026 KT: 28/1/2026</v>
      </c>
      <c r="AD480" s="175">
        <f t="shared" ref="AD480:AE480" si="631">P480</f>
        <v>46029</v>
      </c>
      <c r="AE480" s="175">
        <f t="shared" si="631"/>
        <v>46050</v>
      </c>
      <c r="AF480" s="187"/>
      <c r="AG480" s="187"/>
    </row>
    <row r="481" ht="18.75" customHeight="1">
      <c r="A481" s="184"/>
      <c r="B481" s="184"/>
      <c r="C481" s="99" t="s">
        <v>1298</v>
      </c>
      <c r="D481" s="99" t="s">
        <v>1099</v>
      </c>
      <c r="E481" s="99">
        <v>2025.0</v>
      </c>
      <c r="F481" s="164" t="s">
        <v>1130</v>
      </c>
      <c r="G481" s="12"/>
      <c r="H481" s="188">
        <v>4.0</v>
      </c>
      <c r="I481" s="99"/>
      <c r="J481" s="99">
        <v>20.0</v>
      </c>
      <c r="K481" s="185" t="s">
        <v>1266</v>
      </c>
      <c r="L481" s="191">
        <v>0.5416666666666666</v>
      </c>
      <c r="M481" s="192">
        <v>0.7083333333333334</v>
      </c>
      <c r="N481" s="19"/>
      <c r="O481" s="164" t="s">
        <v>1261</v>
      </c>
      <c r="P481" s="169">
        <f t="shared" si="629"/>
        <v>46029</v>
      </c>
      <c r="Q481" s="170">
        <f t="shared" si="3"/>
        <v>46050</v>
      </c>
      <c r="R481" s="181"/>
      <c r="S481" s="19"/>
      <c r="T481" s="19"/>
      <c r="U481" s="99"/>
      <c r="V481" s="172" t="str">
        <f t="shared" si="378"/>
        <v>Trùng lịch</v>
      </c>
      <c r="W481" s="172">
        <f t="shared" si="5"/>
        <v>5</v>
      </c>
      <c r="X481" s="173">
        <f t="shared" si="6"/>
        <v>4</v>
      </c>
      <c r="Y481" s="172">
        <f t="shared" si="7"/>
        <v>21</v>
      </c>
      <c r="Z481" s="174">
        <f t="shared" si="8"/>
        <v>0.1666666667</v>
      </c>
      <c r="AA481" s="174">
        <f t="shared" si="9"/>
        <v>0.003703703704</v>
      </c>
      <c r="AB481" s="173" t="str">
        <f t="shared" si="10"/>
        <v>40,541666666666667</v>
      </c>
      <c r="AC481" s="175" t="str">
        <f t="shared" si="11"/>
        <v> 6252NUR01G  13:00-17:00  BĐ: 7/1/2026 KT: 28/1/2026</v>
      </c>
      <c r="AD481" s="175">
        <f t="shared" ref="AD481:AE481" si="632">P481</f>
        <v>46029</v>
      </c>
      <c r="AE481" s="175">
        <f t="shared" si="632"/>
        <v>46050</v>
      </c>
      <c r="AF481" s="187"/>
      <c r="AG481" s="187"/>
    </row>
    <row r="482" ht="18.75" customHeight="1">
      <c r="A482" s="184"/>
      <c r="B482" s="184"/>
      <c r="C482" s="99" t="s">
        <v>1298</v>
      </c>
      <c r="D482" s="99" t="s">
        <v>1099</v>
      </c>
      <c r="E482" s="99">
        <v>2025.0</v>
      </c>
      <c r="F482" s="164" t="s">
        <v>1123</v>
      </c>
      <c r="G482" s="195" t="s">
        <v>1129</v>
      </c>
      <c r="H482" s="188">
        <v>10.0</v>
      </c>
      <c r="I482" s="99"/>
      <c r="J482" s="99">
        <v>25.0</v>
      </c>
      <c r="K482" s="185" t="s">
        <v>1266</v>
      </c>
      <c r="L482" s="191">
        <v>0.3229166666666667</v>
      </c>
      <c r="M482" s="192">
        <v>0.4895833333333333</v>
      </c>
      <c r="N482" s="165" t="s">
        <v>1322</v>
      </c>
      <c r="O482" s="164" t="s">
        <v>1252</v>
      </c>
      <c r="P482" s="169">
        <f t="shared" si="629"/>
        <v>46029</v>
      </c>
      <c r="Q482" s="170">
        <f t="shared" si="3"/>
        <v>46057</v>
      </c>
      <c r="R482" s="181"/>
      <c r="S482" s="165" t="s">
        <v>1323</v>
      </c>
      <c r="T482" s="214" t="s">
        <v>1324</v>
      </c>
      <c r="U482" s="99"/>
      <c r="V482" s="172" t="str">
        <f t="shared" si="378"/>
        <v>Trùng lịch</v>
      </c>
      <c r="W482" s="172">
        <f t="shared" si="5"/>
        <v>5</v>
      </c>
      <c r="X482" s="173">
        <f t="shared" si="6"/>
        <v>5</v>
      </c>
      <c r="Y482" s="172">
        <f t="shared" si="7"/>
        <v>28</v>
      </c>
      <c r="Z482" s="174">
        <f t="shared" si="8"/>
        <v>0.1666666667</v>
      </c>
      <c r="AA482" s="174">
        <f t="shared" si="9"/>
        <v>0.003703703704</v>
      </c>
      <c r="AB482" s="173" t="str">
        <f t="shared" si="10"/>
        <v>40,322916666666667TH4.Điều dưỡng</v>
      </c>
      <c r="AC482" s="175" t="str">
        <f t="shared" si="11"/>
        <v>Điều dưỡng cơ sở 1 6252NUR01 Hồ Thị Bích Hoàng 7:45-11:45  BĐ: 7/1/2026 KT: 4/2/2026</v>
      </c>
      <c r="AD482" s="175">
        <f t="shared" ref="AD482:AE482" si="633">P482</f>
        <v>46029</v>
      </c>
      <c r="AE482" s="175">
        <f t="shared" si="633"/>
        <v>46057</v>
      </c>
      <c r="AF482" s="187"/>
      <c r="AG482" s="187"/>
    </row>
    <row r="483" ht="18.75" customHeight="1">
      <c r="A483" s="184"/>
      <c r="B483" s="184"/>
      <c r="C483" s="99" t="s">
        <v>1298</v>
      </c>
      <c r="D483" s="99" t="s">
        <v>1099</v>
      </c>
      <c r="E483" s="99">
        <v>2025.0</v>
      </c>
      <c r="F483" s="164" t="s">
        <v>1130</v>
      </c>
      <c r="G483" s="12"/>
      <c r="H483" s="188">
        <v>4.0</v>
      </c>
      <c r="I483" s="99"/>
      <c r="J483" s="99">
        <v>25.0</v>
      </c>
      <c r="K483" s="185" t="s">
        <v>1266</v>
      </c>
      <c r="L483" s="191">
        <v>0.3229166666666667</v>
      </c>
      <c r="M483" s="192">
        <v>0.4895833333333333</v>
      </c>
      <c r="N483" s="19"/>
      <c r="O483" s="164" t="s">
        <v>1261</v>
      </c>
      <c r="P483" s="169">
        <f t="shared" si="629"/>
        <v>46029</v>
      </c>
      <c r="Q483" s="170">
        <f t="shared" si="3"/>
        <v>46057</v>
      </c>
      <c r="R483" s="181"/>
      <c r="S483" s="12"/>
      <c r="T483" s="12"/>
      <c r="U483" s="99"/>
      <c r="V483" s="172" t="str">
        <f t="shared" si="378"/>
        <v>Trùng lịch</v>
      </c>
      <c r="W483" s="172">
        <f t="shared" si="5"/>
        <v>5</v>
      </c>
      <c r="X483" s="173">
        <f t="shared" si="6"/>
        <v>5</v>
      </c>
      <c r="Y483" s="172">
        <f t="shared" si="7"/>
        <v>28</v>
      </c>
      <c r="Z483" s="174">
        <f t="shared" si="8"/>
        <v>0.1666666667</v>
      </c>
      <c r="AA483" s="174">
        <f t="shared" si="9"/>
        <v>0.003703703704</v>
      </c>
      <c r="AB483" s="173" t="str">
        <f t="shared" si="10"/>
        <v>40,322916666666667</v>
      </c>
      <c r="AC483" s="175" t="str">
        <f t="shared" si="11"/>
        <v> 6252NUR01G  7:45-11:45  BĐ: 7/1/2026 KT: 4/2/2026</v>
      </c>
      <c r="AD483" s="175">
        <f t="shared" ref="AD483:AE483" si="634">P483</f>
        <v>46029</v>
      </c>
      <c r="AE483" s="175">
        <f t="shared" si="634"/>
        <v>46057</v>
      </c>
      <c r="AF483" s="187"/>
      <c r="AG483" s="187"/>
    </row>
    <row r="484" ht="18.75" customHeight="1">
      <c r="A484" s="184"/>
      <c r="B484" s="184"/>
      <c r="C484" s="99" t="s">
        <v>1298</v>
      </c>
      <c r="D484" s="99" t="s">
        <v>1099</v>
      </c>
      <c r="E484" s="99">
        <v>2025.0</v>
      </c>
      <c r="F484" s="164" t="s">
        <v>1123</v>
      </c>
      <c r="G484" s="12"/>
      <c r="H484" s="188">
        <v>10.0</v>
      </c>
      <c r="I484" s="99"/>
      <c r="J484" s="99">
        <v>25.0</v>
      </c>
      <c r="K484" s="185" t="s">
        <v>1266</v>
      </c>
      <c r="L484" s="191">
        <v>0.5416666666666666</v>
      </c>
      <c r="M484" s="192">
        <v>0.7083333333333334</v>
      </c>
      <c r="N484" s="165" t="s">
        <v>1322</v>
      </c>
      <c r="O484" s="164" t="s">
        <v>1252</v>
      </c>
      <c r="P484" s="169">
        <f t="shared" si="629"/>
        <v>46029</v>
      </c>
      <c r="Q484" s="170">
        <f t="shared" si="3"/>
        <v>46057</v>
      </c>
      <c r="R484" s="181"/>
      <c r="S484" s="12"/>
      <c r="T484" s="12"/>
      <c r="U484" s="99"/>
      <c r="V484" s="172" t="str">
        <f t="shared" si="378"/>
        <v>Trùng lịch</v>
      </c>
      <c r="W484" s="172">
        <f t="shared" si="5"/>
        <v>5</v>
      </c>
      <c r="X484" s="173">
        <f t="shared" si="6"/>
        <v>5</v>
      </c>
      <c r="Y484" s="172">
        <f t="shared" si="7"/>
        <v>28</v>
      </c>
      <c r="Z484" s="174">
        <f t="shared" si="8"/>
        <v>0.1666666667</v>
      </c>
      <c r="AA484" s="174">
        <f t="shared" si="9"/>
        <v>0.003703703704</v>
      </c>
      <c r="AB484" s="173" t="str">
        <f t="shared" si="10"/>
        <v>40,541666666666667TH4.Điều dưỡng</v>
      </c>
      <c r="AC484" s="175" t="str">
        <f t="shared" si="11"/>
        <v> 6252NUR01  13:00-17:00  BĐ: 7/1/2026 KT: 4/2/2026</v>
      </c>
      <c r="AD484" s="175">
        <f t="shared" ref="AD484:AE484" si="635">P484</f>
        <v>46029</v>
      </c>
      <c r="AE484" s="175">
        <f t="shared" si="635"/>
        <v>46057</v>
      </c>
      <c r="AF484" s="187"/>
      <c r="AG484" s="187"/>
    </row>
    <row r="485" ht="18.75" customHeight="1">
      <c r="A485" s="184"/>
      <c r="B485" s="184"/>
      <c r="C485" s="99" t="s">
        <v>1298</v>
      </c>
      <c r="D485" s="99" t="s">
        <v>1099</v>
      </c>
      <c r="E485" s="99">
        <v>2025.0</v>
      </c>
      <c r="F485" s="164" t="s">
        <v>1130</v>
      </c>
      <c r="G485" s="12"/>
      <c r="H485" s="188">
        <v>4.0</v>
      </c>
      <c r="I485" s="99"/>
      <c r="J485" s="99">
        <v>25.0</v>
      </c>
      <c r="K485" s="185" t="s">
        <v>1266</v>
      </c>
      <c r="L485" s="191">
        <v>0.5416666666666666</v>
      </c>
      <c r="M485" s="192">
        <v>0.7083333333333334</v>
      </c>
      <c r="N485" s="19"/>
      <c r="O485" s="164" t="s">
        <v>1261</v>
      </c>
      <c r="P485" s="169">
        <f t="shared" si="629"/>
        <v>46029</v>
      </c>
      <c r="Q485" s="170">
        <f t="shared" si="3"/>
        <v>46057</v>
      </c>
      <c r="R485" s="181"/>
      <c r="S485" s="12"/>
      <c r="T485" s="12"/>
      <c r="U485" s="99"/>
      <c r="V485" s="172" t="str">
        <f t="shared" si="378"/>
        <v>Trùng lịch</v>
      </c>
      <c r="W485" s="172">
        <f t="shared" si="5"/>
        <v>5</v>
      </c>
      <c r="X485" s="173">
        <f t="shared" si="6"/>
        <v>5</v>
      </c>
      <c r="Y485" s="172">
        <f t="shared" si="7"/>
        <v>28</v>
      </c>
      <c r="Z485" s="174">
        <f t="shared" si="8"/>
        <v>0.1666666667</v>
      </c>
      <c r="AA485" s="174">
        <f t="shared" si="9"/>
        <v>0.003703703704</v>
      </c>
      <c r="AB485" s="173" t="str">
        <f t="shared" si="10"/>
        <v>40,541666666666667</v>
      </c>
      <c r="AC485" s="175" t="str">
        <f t="shared" si="11"/>
        <v> 6252NUR01G  13:00-17:00  BĐ: 7/1/2026 KT: 4/2/2026</v>
      </c>
      <c r="AD485" s="175">
        <f t="shared" ref="AD485:AE485" si="636">P485</f>
        <v>46029</v>
      </c>
      <c r="AE485" s="175">
        <f t="shared" si="636"/>
        <v>46057</v>
      </c>
      <c r="AF485" s="187"/>
      <c r="AG485" s="187"/>
    </row>
    <row r="486" ht="18.75" customHeight="1">
      <c r="A486" s="184"/>
      <c r="B486" s="184"/>
      <c r="C486" s="99" t="s">
        <v>1298</v>
      </c>
      <c r="D486" s="99" t="s">
        <v>1099</v>
      </c>
      <c r="E486" s="99">
        <v>2025.0</v>
      </c>
      <c r="F486" s="164" t="s">
        <v>1123</v>
      </c>
      <c r="G486" s="12"/>
      <c r="H486" s="188">
        <v>10.0</v>
      </c>
      <c r="I486" s="99"/>
      <c r="J486" s="99">
        <v>15.0</v>
      </c>
      <c r="K486" s="185" t="s">
        <v>1266</v>
      </c>
      <c r="L486" s="191">
        <v>0.3229166666666667</v>
      </c>
      <c r="M486" s="192">
        <v>0.4895833333333333</v>
      </c>
      <c r="N486" s="165" t="s">
        <v>1322</v>
      </c>
      <c r="O486" s="164" t="s">
        <v>1252</v>
      </c>
      <c r="P486" s="169">
        <f t="shared" ref="P486:P489" si="638">"23/02/2026"+(K486-2)</f>
        <v>46078</v>
      </c>
      <c r="Q486" s="170">
        <f t="shared" si="3"/>
        <v>46092</v>
      </c>
      <c r="R486" s="181"/>
      <c r="S486" s="12"/>
      <c r="T486" s="12"/>
      <c r="U486" s="99"/>
      <c r="V486" s="172" t="str">
        <f t="shared" si="378"/>
        <v> </v>
      </c>
      <c r="W486" s="172">
        <f t="shared" si="5"/>
        <v>5</v>
      </c>
      <c r="X486" s="173">
        <f t="shared" si="6"/>
        <v>3</v>
      </c>
      <c r="Y486" s="172">
        <f t="shared" si="7"/>
        <v>14</v>
      </c>
      <c r="Z486" s="174">
        <f t="shared" si="8"/>
        <v>0.1666666667</v>
      </c>
      <c r="AA486" s="174">
        <f t="shared" si="9"/>
        <v>0.003703703704</v>
      </c>
      <c r="AB486" s="173" t="str">
        <f t="shared" si="10"/>
        <v>40,322916666666667TH4.Điều dưỡng</v>
      </c>
      <c r="AC486" s="175" t="str">
        <f t="shared" si="11"/>
        <v> 6252NUR01  7:45-11:45  BĐ: 25/2/2026 KT: 11/3/2026</v>
      </c>
      <c r="AD486" s="175">
        <f t="shared" ref="AD486:AE486" si="637">P486</f>
        <v>46078</v>
      </c>
      <c r="AE486" s="175">
        <f t="shared" si="637"/>
        <v>46092</v>
      </c>
      <c r="AF486" s="187"/>
      <c r="AG486" s="187"/>
    </row>
    <row r="487" ht="18.75" customHeight="1">
      <c r="A487" s="184"/>
      <c r="B487" s="184"/>
      <c r="C487" s="99" t="s">
        <v>1298</v>
      </c>
      <c r="D487" s="99" t="s">
        <v>1099</v>
      </c>
      <c r="E487" s="99">
        <v>2025.0</v>
      </c>
      <c r="F487" s="164" t="s">
        <v>1130</v>
      </c>
      <c r="G487" s="12"/>
      <c r="H487" s="188">
        <v>4.0</v>
      </c>
      <c r="I487" s="99"/>
      <c r="J487" s="99">
        <v>15.0</v>
      </c>
      <c r="K487" s="185" t="s">
        <v>1266</v>
      </c>
      <c r="L487" s="191">
        <v>0.3229166666666667</v>
      </c>
      <c r="M487" s="192">
        <v>0.4895833333333333</v>
      </c>
      <c r="N487" s="19"/>
      <c r="O487" s="164" t="s">
        <v>1261</v>
      </c>
      <c r="P487" s="169">
        <f t="shared" si="638"/>
        <v>46078</v>
      </c>
      <c r="Q487" s="170">
        <f t="shared" si="3"/>
        <v>46092</v>
      </c>
      <c r="R487" s="181"/>
      <c r="S487" s="12"/>
      <c r="T487" s="12"/>
      <c r="U487" s="99"/>
      <c r="V487" s="172" t="str">
        <f t="shared" si="378"/>
        <v> </v>
      </c>
      <c r="W487" s="172">
        <f t="shared" si="5"/>
        <v>5</v>
      </c>
      <c r="X487" s="173">
        <f t="shared" si="6"/>
        <v>3</v>
      </c>
      <c r="Y487" s="172">
        <f t="shared" si="7"/>
        <v>14</v>
      </c>
      <c r="Z487" s="174">
        <f t="shared" si="8"/>
        <v>0.1666666667</v>
      </c>
      <c r="AA487" s="174">
        <f t="shared" si="9"/>
        <v>0.003703703704</v>
      </c>
      <c r="AB487" s="173" t="str">
        <f t="shared" si="10"/>
        <v>40,322916666666667</v>
      </c>
      <c r="AC487" s="175" t="str">
        <f t="shared" si="11"/>
        <v> 6252NUR01G  7:45-11:45  BĐ: 25/2/2026 KT: 11/3/2026</v>
      </c>
      <c r="AD487" s="175">
        <f t="shared" ref="AD487:AE487" si="639">P487</f>
        <v>46078</v>
      </c>
      <c r="AE487" s="175">
        <f t="shared" si="639"/>
        <v>46092</v>
      </c>
      <c r="AF487" s="187"/>
      <c r="AG487" s="187"/>
    </row>
    <row r="488" ht="18.75" customHeight="1">
      <c r="A488" s="184"/>
      <c r="B488" s="184"/>
      <c r="C488" s="99" t="s">
        <v>1298</v>
      </c>
      <c r="D488" s="99" t="s">
        <v>1099</v>
      </c>
      <c r="E488" s="99">
        <v>2025.0</v>
      </c>
      <c r="F488" s="164" t="s">
        <v>1123</v>
      </c>
      <c r="G488" s="12"/>
      <c r="H488" s="188">
        <v>10.0</v>
      </c>
      <c r="I488" s="99"/>
      <c r="J488" s="99">
        <v>10.0</v>
      </c>
      <c r="K488" s="185" t="s">
        <v>1266</v>
      </c>
      <c r="L488" s="191">
        <v>0.5416666666666666</v>
      </c>
      <c r="M488" s="192">
        <v>0.7083333333333334</v>
      </c>
      <c r="N488" s="165" t="s">
        <v>1322</v>
      </c>
      <c r="O488" s="164" t="s">
        <v>1252</v>
      </c>
      <c r="P488" s="169">
        <f t="shared" si="638"/>
        <v>46078</v>
      </c>
      <c r="Q488" s="170">
        <f t="shared" si="3"/>
        <v>46085</v>
      </c>
      <c r="R488" s="181"/>
      <c r="S488" s="12"/>
      <c r="T488" s="12"/>
      <c r="U488" s="99"/>
      <c r="V488" s="172" t="str">
        <f t="shared" si="378"/>
        <v> </v>
      </c>
      <c r="W488" s="172">
        <f t="shared" si="5"/>
        <v>5</v>
      </c>
      <c r="X488" s="173">
        <f t="shared" si="6"/>
        <v>2</v>
      </c>
      <c r="Y488" s="172">
        <f t="shared" si="7"/>
        <v>7</v>
      </c>
      <c r="Z488" s="174">
        <f t="shared" si="8"/>
        <v>0.1666666667</v>
      </c>
      <c r="AA488" s="174">
        <f t="shared" si="9"/>
        <v>0.003703703704</v>
      </c>
      <c r="AB488" s="173" t="str">
        <f t="shared" si="10"/>
        <v>40,541666666666667TH4.Điều dưỡng</v>
      </c>
      <c r="AC488" s="175" t="str">
        <f t="shared" si="11"/>
        <v> 6252NUR01  13:00-17:00  BĐ: 25/2/2026 KT: 4/3/2026</v>
      </c>
      <c r="AD488" s="175">
        <f t="shared" ref="AD488:AE488" si="640">P488</f>
        <v>46078</v>
      </c>
      <c r="AE488" s="175">
        <f t="shared" si="640"/>
        <v>46085</v>
      </c>
      <c r="AF488" s="187"/>
      <c r="AG488" s="187"/>
    </row>
    <row r="489" ht="18.75" customHeight="1">
      <c r="A489" s="184"/>
      <c r="B489" s="184"/>
      <c r="C489" s="99" t="s">
        <v>1298</v>
      </c>
      <c r="D489" s="99" t="s">
        <v>1099</v>
      </c>
      <c r="E489" s="99">
        <v>2025.0</v>
      </c>
      <c r="F489" s="164" t="s">
        <v>1130</v>
      </c>
      <c r="G489" s="12"/>
      <c r="H489" s="188">
        <v>4.0</v>
      </c>
      <c r="I489" s="99"/>
      <c r="J489" s="99">
        <v>10.0</v>
      </c>
      <c r="K489" s="185" t="s">
        <v>1266</v>
      </c>
      <c r="L489" s="191">
        <v>0.5416666666666666</v>
      </c>
      <c r="M489" s="192">
        <v>0.7083333333333334</v>
      </c>
      <c r="N489" s="19"/>
      <c r="O489" s="164" t="s">
        <v>1261</v>
      </c>
      <c r="P489" s="169">
        <f t="shared" si="638"/>
        <v>46078</v>
      </c>
      <c r="Q489" s="170">
        <f t="shared" si="3"/>
        <v>46085</v>
      </c>
      <c r="R489" s="181"/>
      <c r="S489" s="12"/>
      <c r="T489" s="12"/>
      <c r="U489" s="99"/>
      <c r="V489" s="172" t="str">
        <f t="shared" si="378"/>
        <v> </v>
      </c>
      <c r="W489" s="172">
        <f t="shared" si="5"/>
        <v>5</v>
      </c>
      <c r="X489" s="173">
        <f t="shared" si="6"/>
        <v>2</v>
      </c>
      <c r="Y489" s="172">
        <f t="shared" si="7"/>
        <v>7</v>
      </c>
      <c r="Z489" s="174">
        <f t="shared" si="8"/>
        <v>0.1666666667</v>
      </c>
      <c r="AA489" s="174">
        <f t="shared" si="9"/>
        <v>0.003703703704</v>
      </c>
      <c r="AB489" s="173" t="str">
        <f t="shared" si="10"/>
        <v>40,541666666666667</v>
      </c>
      <c r="AC489" s="175" t="str">
        <f t="shared" si="11"/>
        <v> 6252NUR01G  13:00-17:00  BĐ: 25/2/2026 KT: 4/3/2026</v>
      </c>
      <c r="AD489" s="175">
        <f t="shared" ref="AD489:AE489" si="641">P489</f>
        <v>46078</v>
      </c>
      <c r="AE489" s="175">
        <f t="shared" si="641"/>
        <v>46085</v>
      </c>
      <c r="AF489" s="187"/>
      <c r="AG489" s="187"/>
    </row>
    <row r="490" ht="18.75" customHeight="1">
      <c r="A490" s="184"/>
      <c r="B490" s="184"/>
      <c r="C490" s="99" t="s">
        <v>1298</v>
      </c>
      <c r="D490" s="99" t="s">
        <v>1099</v>
      </c>
      <c r="E490" s="99">
        <v>2025.0</v>
      </c>
      <c r="F490" s="164" t="s">
        <v>1123</v>
      </c>
      <c r="G490" s="12"/>
      <c r="H490" s="188">
        <v>10.0</v>
      </c>
      <c r="I490" s="99"/>
      <c r="J490" s="99">
        <v>30.0</v>
      </c>
      <c r="K490" s="185" t="s">
        <v>1267</v>
      </c>
      <c r="L490" s="191"/>
      <c r="M490" s="192"/>
      <c r="N490" s="165" t="s">
        <v>1317</v>
      </c>
      <c r="O490" s="164" t="s">
        <v>1317</v>
      </c>
      <c r="P490" s="169">
        <f t="shared" ref="P490:P494" si="643">"05/01/2026"+(K490-2)</f>
        <v>46032</v>
      </c>
      <c r="Q490" s="170" t="str">
        <f t="shared" si="3"/>
        <v>#DIV/0!</v>
      </c>
      <c r="R490" s="181"/>
      <c r="S490" s="12"/>
      <c r="T490" s="12"/>
      <c r="U490" s="99"/>
      <c r="V490" s="172" t="str">
        <f t="shared" si="378"/>
        <v> </v>
      </c>
      <c r="W490" s="172">
        <f t="shared" si="5"/>
        <v>0</v>
      </c>
      <c r="X490" s="173" t="str">
        <f t="shared" si="6"/>
        <v>#DIV/0!</v>
      </c>
      <c r="Y490" s="172" t="str">
        <f t="shared" si="7"/>
        <v>#DIV/0!</v>
      </c>
      <c r="Z490" s="174">
        <f t="shared" si="8"/>
        <v>0</v>
      </c>
      <c r="AA490" s="174">
        <f t="shared" si="9"/>
        <v>0</v>
      </c>
      <c r="AB490" s="173" t="str">
        <f t="shared" si="10"/>
        <v>7Bệnh viện</v>
      </c>
      <c r="AC490" s="175" t="str">
        <f t="shared" si="11"/>
        <v> 6252NUR01  -  BĐ: 10/1/2026 KT: Ngày lỗi</v>
      </c>
      <c r="AD490" s="175">
        <f t="shared" ref="AD490:AE490" si="642">P490</f>
        <v>46032</v>
      </c>
      <c r="AE490" s="175" t="str">
        <f t="shared" si="642"/>
        <v>#DIV/0!</v>
      </c>
      <c r="AF490" s="187"/>
      <c r="AG490" s="187"/>
    </row>
    <row r="491" ht="18.75" customHeight="1">
      <c r="A491" s="184"/>
      <c r="B491" s="184"/>
      <c r="C491" s="99" t="s">
        <v>1298</v>
      </c>
      <c r="D491" s="99" t="s">
        <v>1099</v>
      </c>
      <c r="E491" s="99">
        <v>2025.0</v>
      </c>
      <c r="F491" s="164" t="s">
        <v>1130</v>
      </c>
      <c r="G491" s="12"/>
      <c r="H491" s="188">
        <v>4.0</v>
      </c>
      <c r="I491" s="99"/>
      <c r="J491" s="99">
        <v>30.0</v>
      </c>
      <c r="K491" s="185" t="s">
        <v>1267</v>
      </c>
      <c r="L491" s="191"/>
      <c r="M491" s="192"/>
      <c r="N491" s="19"/>
      <c r="O491" s="164" t="s">
        <v>1317</v>
      </c>
      <c r="P491" s="169">
        <f t="shared" si="643"/>
        <v>46032</v>
      </c>
      <c r="Q491" s="170" t="str">
        <f t="shared" si="3"/>
        <v>#DIV/0!</v>
      </c>
      <c r="R491" s="181"/>
      <c r="S491" s="19"/>
      <c r="T491" s="19"/>
      <c r="U491" s="99"/>
      <c r="V491" s="172" t="str">
        <f t="shared" si="378"/>
        <v> </v>
      </c>
      <c r="W491" s="172">
        <f t="shared" si="5"/>
        <v>0</v>
      </c>
      <c r="X491" s="173" t="str">
        <f t="shared" si="6"/>
        <v>#DIV/0!</v>
      </c>
      <c r="Y491" s="172" t="str">
        <f t="shared" si="7"/>
        <v>#DIV/0!</v>
      </c>
      <c r="Z491" s="174">
        <f t="shared" si="8"/>
        <v>0</v>
      </c>
      <c r="AA491" s="174">
        <f t="shared" si="9"/>
        <v>0</v>
      </c>
      <c r="AB491" s="173" t="str">
        <f t="shared" si="10"/>
        <v>7</v>
      </c>
      <c r="AC491" s="175" t="str">
        <f t="shared" si="11"/>
        <v> 6252NUR01G  -  BĐ: 10/1/2026 KT: Ngày lỗi</v>
      </c>
      <c r="AD491" s="175">
        <f t="shared" ref="AD491:AE491" si="644">P491</f>
        <v>46032</v>
      </c>
      <c r="AE491" s="175" t="str">
        <f t="shared" si="644"/>
        <v>#DIV/0!</v>
      </c>
      <c r="AF491" s="187"/>
      <c r="AG491" s="187"/>
    </row>
    <row r="492" ht="18.75" customHeight="1">
      <c r="A492" s="184"/>
      <c r="B492" s="184"/>
      <c r="C492" s="99" t="s">
        <v>198</v>
      </c>
      <c r="D492" s="99" t="s">
        <v>1132</v>
      </c>
      <c r="E492" s="99">
        <v>2024.0</v>
      </c>
      <c r="F492" s="164" t="s">
        <v>1133</v>
      </c>
      <c r="G492" s="165" t="s">
        <v>1135</v>
      </c>
      <c r="H492" s="99">
        <v>14.0</v>
      </c>
      <c r="I492" s="99"/>
      <c r="J492" s="99">
        <v>25.0</v>
      </c>
      <c r="K492" s="185" t="s">
        <v>1258</v>
      </c>
      <c r="L492" s="191">
        <v>0.3229166666666667</v>
      </c>
      <c r="M492" s="192">
        <v>0.4895833333333333</v>
      </c>
      <c r="N492" s="165">
        <v>302.0</v>
      </c>
      <c r="O492" s="164" t="s">
        <v>1252</v>
      </c>
      <c r="P492" s="169">
        <f t="shared" si="643"/>
        <v>46028</v>
      </c>
      <c r="Q492" s="170">
        <f t="shared" si="3"/>
        <v>46056</v>
      </c>
      <c r="R492" s="181"/>
      <c r="S492" s="165" t="s">
        <v>296</v>
      </c>
      <c r="T492" s="99"/>
      <c r="U492" s="99"/>
      <c r="V492" s="172" t="str">
        <f t="shared" si="378"/>
        <v> </v>
      </c>
      <c r="W492" s="172">
        <f t="shared" si="5"/>
        <v>5</v>
      </c>
      <c r="X492" s="173">
        <f t="shared" si="6"/>
        <v>5</v>
      </c>
      <c r="Y492" s="172">
        <f t="shared" si="7"/>
        <v>28</v>
      </c>
      <c r="Z492" s="174">
        <f t="shared" si="8"/>
        <v>0.1666666667</v>
      </c>
      <c r="AA492" s="174">
        <f t="shared" si="9"/>
        <v>0.003703703704</v>
      </c>
      <c r="AB492" s="173" t="str">
        <f t="shared" si="10"/>
        <v>30,322916666666667302</v>
      </c>
      <c r="AC492" s="175" t="str">
        <f t="shared" si="11"/>
        <v>Nghiệp vụ Quảng cáo 5243VPR02 Trương Hồng Kỳ 7:45-11:45  BĐ: 6/1/2026 KT: 3/2/2026</v>
      </c>
      <c r="AD492" s="175">
        <f t="shared" ref="AD492:AE492" si="645">P492</f>
        <v>46028</v>
      </c>
      <c r="AE492" s="175">
        <f t="shared" si="645"/>
        <v>46056</v>
      </c>
      <c r="AF492" s="187"/>
      <c r="AG492" s="187"/>
    </row>
    <row r="493" ht="18.75" customHeight="1">
      <c r="A493" s="177"/>
      <c r="B493" s="177"/>
      <c r="C493" s="178" t="s">
        <v>198</v>
      </c>
      <c r="D493" s="178" t="s">
        <v>1132</v>
      </c>
      <c r="E493" s="178">
        <v>2024.0</v>
      </c>
      <c r="F493" s="178" t="s">
        <v>1140</v>
      </c>
      <c r="G493" s="12"/>
      <c r="H493" s="178">
        <v>6.0</v>
      </c>
      <c r="I493" s="181"/>
      <c r="J493" s="93">
        <v>25.0</v>
      </c>
      <c r="K493" s="194" t="s">
        <v>1258</v>
      </c>
      <c r="L493" s="191">
        <v>0.3229166666666667</v>
      </c>
      <c r="M493" s="192">
        <v>0.4895833333333333</v>
      </c>
      <c r="N493" s="12"/>
      <c r="O493" s="178" t="s">
        <v>1252</v>
      </c>
      <c r="P493" s="169">
        <f t="shared" si="643"/>
        <v>46028</v>
      </c>
      <c r="Q493" s="170">
        <f t="shared" si="3"/>
        <v>46056</v>
      </c>
      <c r="R493" s="180"/>
      <c r="S493" s="12"/>
      <c r="T493" s="181"/>
      <c r="U493" s="181"/>
      <c r="V493" s="172" t="str">
        <f t="shared" si="378"/>
        <v> </v>
      </c>
      <c r="W493" s="172">
        <f t="shared" si="5"/>
        <v>5</v>
      </c>
      <c r="X493" s="173">
        <f t="shared" si="6"/>
        <v>5</v>
      </c>
      <c r="Y493" s="172">
        <f t="shared" si="7"/>
        <v>28</v>
      </c>
      <c r="Z493" s="174">
        <f t="shared" si="8"/>
        <v>0.1666666667</v>
      </c>
      <c r="AA493" s="174">
        <f t="shared" si="9"/>
        <v>0.003703703704</v>
      </c>
      <c r="AB493" s="173" t="str">
        <f t="shared" si="10"/>
        <v>30,322916666666667</v>
      </c>
      <c r="AC493" s="175" t="str">
        <f t="shared" si="11"/>
        <v> 6243VPR01  7:45-11:45  BĐ: 6/1/2026 KT: 3/2/2026</v>
      </c>
      <c r="AD493" s="175">
        <f t="shared" ref="AD493:AE493" si="646">P493</f>
        <v>46028</v>
      </c>
      <c r="AE493" s="175">
        <f t="shared" si="646"/>
        <v>46056</v>
      </c>
      <c r="AF493" s="182"/>
      <c r="AG493" s="182"/>
    </row>
    <row r="494" ht="18.75" customHeight="1">
      <c r="A494" s="177"/>
      <c r="B494" s="177"/>
      <c r="C494" s="178" t="s">
        <v>198</v>
      </c>
      <c r="D494" s="178" t="s">
        <v>1132</v>
      </c>
      <c r="E494" s="178">
        <v>2024.0</v>
      </c>
      <c r="F494" s="178" t="s">
        <v>1149</v>
      </c>
      <c r="G494" s="12"/>
      <c r="H494" s="178">
        <v>10.0</v>
      </c>
      <c r="I494" s="181"/>
      <c r="J494" s="93">
        <v>25.0</v>
      </c>
      <c r="K494" s="194" t="s">
        <v>1258</v>
      </c>
      <c r="L494" s="191">
        <v>0.3229166666666667</v>
      </c>
      <c r="M494" s="192">
        <v>0.4895833333333333</v>
      </c>
      <c r="N494" s="19"/>
      <c r="O494" s="178" t="s">
        <v>1252</v>
      </c>
      <c r="P494" s="169">
        <f t="shared" si="643"/>
        <v>46028</v>
      </c>
      <c r="Q494" s="170">
        <f t="shared" si="3"/>
        <v>46056</v>
      </c>
      <c r="R494" s="180"/>
      <c r="S494" s="12"/>
      <c r="T494" s="181"/>
      <c r="U494" s="181"/>
      <c r="V494" s="172" t="str">
        <f t="shared" si="378"/>
        <v> </v>
      </c>
      <c r="W494" s="172">
        <f t="shared" si="5"/>
        <v>5</v>
      </c>
      <c r="X494" s="173">
        <f t="shared" si="6"/>
        <v>5</v>
      </c>
      <c r="Y494" s="172">
        <f t="shared" si="7"/>
        <v>28</v>
      </c>
      <c r="Z494" s="174">
        <f t="shared" si="8"/>
        <v>0.1666666667</v>
      </c>
      <c r="AA494" s="174">
        <f t="shared" si="9"/>
        <v>0.003703703704</v>
      </c>
      <c r="AB494" s="173" t="str">
        <f t="shared" si="10"/>
        <v>30,322916666666667</v>
      </c>
      <c r="AC494" s="175" t="str">
        <f t="shared" si="11"/>
        <v> 6243VPR02  7:45-11:45  BĐ: 6/1/2026 KT: 3/2/2026</v>
      </c>
      <c r="AD494" s="175">
        <f t="shared" ref="AD494:AE494" si="647">P494</f>
        <v>46028</v>
      </c>
      <c r="AE494" s="175">
        <f t="shared" si="647"/>
        <v>46056</v>
      </c>
      <c r="AF494" s="182"/>
      <c r="AG494" s="182"/>
    </row>
    <row r="495" ht="18.75" customHeight="1">
      <c r="A495" s="184"/>
      <c r="B495" s="184"/>
      <c r="C495" s="99" t="s">
        <v>198</v>
      </c>
      <c r="D495" s="99" t="s">
        <v>1132</v>
      </c>
      <c r="E495" s="99">
        <v>2024.0</v>
      </c>
      <c r="F495" s="164" t="s">
        <v>1133</v>
      </c>
      <c r="G495" s="12"/>
      <c r="H495" s="99">
        <v>14.0</v>
      </c>
      <c r="I495" s="99"/>
      <c r="J495" s="99">
        <v>35.0</v>
      </c>
      <c r="K495" s="194" t="s">
        <v>1258</v>
      </c>
      <c r="L495" s="191">
        <v>0.3229166666666667</v>
      </c>
      <c r="M495" s="192">
        <v>0.4895833333333333</v>
      </c>
      <c r="N495" s="165">
        <v>302.0</v>
      </c>
      <c r="O495" s="164" t="s">
        <v>1252</v>
      </c>
      <c r="P495" s="169">
        <f t="shared" ref="P495:P497" si="649">"23/02/2026"+(K495-2)</f>
        <v>46077</v>
      </c>
      <c r="Q495" s="170">
        <f t="shared" si="3"/>
        <v>46119</v>
      </c>
      <c r="R495" s="181"/>
      <c r="S495" s="12"/>
      <c r="T495" s="99"/>
      <c r="U495" s="99"/>
      <c r="V495" s="172" t="str">
        <f t="shared" si="378"/>
        <v> </v>
      </c>
      <c r="W495" s="172">
        <f t="shared" si="5"/>
        <v>5</v>
      </c>
      <c r="X495" s="173">
        <f t="shared" si="6"/>
        <v>7</v>
      </c>
      <c r="Y495" s="172">
        <f t="shared" si="7"/>
        <v>42</v>
      </c>
      <c r="Z495" s="174">
        <f t="shared" si="8"/>
        <v>0.1666666667</v>
      </c>
      <c r="AA495" s="174">
        <f t="shared" si="9"/>
        <v>0.003703703704</v>
      </c>
      <c r="AB495" s="173" t="str">
        <f t="shared" si="10"/>
        <v>30,322916666666667302</v>
      </c>
      <c r="AC495" s="175" t="str">
        <f t="shared" si="11"/>
        <v> 5243VPR02  7:45-11:45  BĐ: 24/2/2026 KT: 7/4/2026</v>
      </c>
      <c r="AD495" s="175">
        <f t="shared" ref="AD495:AE495" si="648">P495</f>
        <v>46077</v>
      </c>
      <c r="AE495" s="175">
        <f t="shared" si="648"/>
        <v>46119</v>
      </c>
      <c r="AF495" s="187"/>
      <c r="AG495" s="187"/>
    </row>
    <row r="496" ht="18.75" customHeight="1">
      <c r="A496" s="177"/>
      <c r="B496" s="177"/>
      <c r="C496" s="178" t="s">
        <v>198</v>
      </c>
      <c r="D496" s="178" t="s">
        <v>1132</v>
      </c>
      <c r="E496" s="178">
        <v>2024.0</v>
      </c>
      <c r="F496" s="178" t="s">
        <v>1140</v>
      </c>
      <c r="G496" s="12"/>
      <c r="H496" s="178">
        <v>6.0</v>
      </c>
      <c r="I496" s="181"/>
      <c r="J496" s="99">
        <v>35.0</v>
      </c>
      <c r="K496" s="194" t="s">
        <v>1258</v>
      </c>
      <c r="L496" s="191">
        <v>0.3229166666666667</v>
      </c>
      <c r="M496" s="192">
        <v>0.4895833333333333</v>
      </c>
      <c r="N496" s="12"/>
      <c r="O496" s="178" t="s">
        <v>1252</v>
      </c>
      <c r="P496" s="169">
        <f t="shared" si="649"/>
        <v>46077</v>
      </c>
      <c r="Q496" s="170">
        <f t="shared" si="3"/>
        <v>46119</v>
      </c>
      <c r="R496" s="180"/>
      <c r="S496" s="12"/>
      <c r="T496" s="181"/>
      <c r="U496" s="181"/>
      <c r="V496" s="172" t="str">
        <f t="shared" si="378"/>
        <v> </v>
      </c>
      <c r="W496" s="172">
        <f t="shared" si="5"/>
        <v>5</v>
      </c>
      <c r="X496" s="173">
        <f t="shared" si="6"/>
        <v>7</v>
      </c>
      <c r="Y496" s="172">
        <f t="shared" si="7"/>
        <v>42</v>
      </c>
      <c r="Z496" s="174">
        <f t="shared" si="8"/>
        <v>0.1666666667</v>
      </c>
      <c r="AA496" s="174">
        <f t="shared" si="9"/>
        <v>0.003703703704</v>
      </c>
      <c r="AB496" s="173" t="str">
        <f t="shared" si="10"/>
        <v>30,322916666666667</v>
      </c>
      <c r="AC496" s="175" t="str">
        <f t="shared" si="11"/>
        <v> 6243VPR01  7:45-11:45  BĐ: 24/2/2026 KT: 7/4/2026</v>
      </c>
      <c r="AD496" s="175">
        <f t="shared" ref="AD496:AE496" si="650">P496</f>
        <v>46077</v>
      </c>
      <c r="AE496" s="175">
        <f t="shared" si="650"/>
        <v>46119</v>
      </c>
      <c r="AF496" s="182"/>
      <c r="AG496" s="182"/>
    </row>
    <row r="497" ht="18.75" customHeight="1">
      <c r="A497" s="177"/>
      <c r="B497" s="177"/>
      <c r="C497" s="178" t="s">
        <v>198</v>
      </c>
      <c r="D497" s="178" t="s">
        <v>1132</v>
      </c>
      <c r="E497" s="178">
        <v>2024.0</v>
      </c>
      <c r="F497" s="178" t="s">
        <v>1149</v>
      </c>
      <c r="G497" s="12"/>
      <c r="H497" s="178">
        <v>10.0</v>
      </c>
      <c r="I497" s="181"/>
      <c r="J497" s="99">
        <v>35.0</v>
      </c>
      <c r="K497" s="194" t="s">
        <v>1258</v>
      </c>
      <c r="L497" s="191">
        <v>0.3229166666666667</v>
      </c>
      <c r="M497" s="192">
        <v>0.4895833333333333</v>
      </c>
      <c r="N497" s="19"/>
      <c r="O497" s="178" t="s">
        <v>1252</v>
      </c>
      <c r="P497" s="169">
        <f t="shared" si="649"/>
        <v>46077</v>
      </c>
      <c r="Q497" s="170">
        <f t="shared" si="3"/>
        <v>46119</v>
      </c>
      <c r="R497" s="180"/>
      <c r="S497" s="19"/>
      <c r="T497" s="181"/>
      <c r="U497" s="181"/>
      <c r="V497" s="172" t="str">
        <f t="shared" si="378"/>
        <v> </v>
      </c>
      <c r="W497" s="172">
        <f t="shared" si="5"/>
        <v>5</v>
      </c>
      <c r="X497" s="173">
        <f t="shared" si="6"/>
        <v>7</v>
      </c>
      <c r="Y497" s="172">
        <f t="shared" si="7"/>
        <v>42</v>
      </c>
      <c r="Z497" s="174">
        <f t="shared" si="8"/>
        <v>0.1666666667</v>
      </c>
      <c r="AA497" s="174">
        <f t="shared" si="9"/>
        <v>0.003703703704</v>
      </c>
      <c r="AB497" s="173" t="str">
        <f t="shared" si="10"/>
        <v>30,322916666666667</v>
      </c>
      <c r="AC497" s="175" t="str">
        <f t="shared" si="11"/>
        <v> 6243VPR02  7:45-11:45  BĐ: 24/2/2026 KT: 7/4/2026</v>
      </c>
      <c r="AD497" s="175">
        <f t="shared" ref="AD497:AE497" si="651">P497</f>
        <v>46077</v>
      </c>
      <c r="AE497" s="175">
        <f t="shared" si="651"/>
        <v>46119</v>
      </c>
      <c r="AF497" s="182"/>
      <c r="AG497" s="182"/>
    </row>
    <row r="498" ht="18.75" customHeight="1">
      <c r="A498" s="184"/>
      <c r="B498" s="184"/>
      <c r="C498" s="99" t="s">
        <v>198</v>
      </c>
      <c r="D498" s="99" t="s">
        <v>1132</v>
      </c>
      <c r="E498" s="99">
        <v>2024.0</v>
      </c>
      <c r="F498" s="164" t="s">
        <v>1133</v>
      </c>
      <c r="G498" s="165" t="s">
        <v>1137</v>
      </c>
      <c r="H498" s="99">
        <v>14.0</v>
      </c>
      <c r="I498" s="99"/>
      <c r="J498" s="99">
        <v>25.0</v>
      </c>
      <c r="K498" s="185" t="s">
        <v>1250</v>
      </c>
      <c r="L498" s="191">
        <v>0.3229166666666667</v>
      </c>
      <c r="M498" s="192">
        <v>0.4895833333333333</v>
      </c>
      <c r="N498" s="165">
        <v>203.0</v>
      </c>
      <c r="O498" s="164" t="s">
        <v>1252</v>
      </c>
      <c r="P498" s="169">
        <f t="shared" ref="P498:P502" si="653">"05/01/2026"+(K498-2)</f>
        <v>46027</v>
      </c>
      <c r="Q498" s="170">
        <f t="shared" si="3"/>
        <v>46055</v>
      </c>
      <c r="R498" s="181"/>
      <c r="S498" s="165" t="s">
        <v>398</v>
      </c>
      <c r="T498" s="99"/>
      <c r="U498" s="99"/>
      <c r="V498" s="172" t="str">
        <f t="shared" si="378"/>
        <v> </v>
      </c>
      <c r="W498" s="172">
        <f t="shared" si="5"/>
        <v>5</v>
      </c>
      <c r="X498" s="173">
        <f t="shared" si="6"/>
        <v>5</v>
      </c>
      <c r="Y498" s="172">
        <f t="shared" si="7"/>
        <v>28</v>
      </c>
      <c r="Z498" s="174">
        <f t="shared" si="8"/>
        <v>0.1666666667</v>
      </c>
      <c r="AA498" s="174">
        <f t="shared" si="9"/>
        <v>0.003703703704</v>
      </c>
      <c r="AB498" s="173" t="str">
        <f t="shared" si="10"/>
        <v>20,322916666666667203</v>
      </c>
      <c r="AC498" s="175" t="str">
        <f t="shared" si="11"/>
        <v>Tổ chức sự kiện 5243VPR02 Phùng Thị Kiều Oanh 7:45-11:45  BĐ: 5/1/2026 KT: 2/2/2026</v>
      </c>
      <c r="AD498" s="175">
        <f t="shared" ref="AD498:AE498" si="652">P498</f>
        <v>46027</v>
      </c>
      <c r="AE498" s="175">
        <f t="shared" si="652"/>
        <v>46055</v>
      </c>
      <c r="AF498" s="187"/>
      <c r="AG498" s="187"/>
    </row>
    <row r="499" ht="18.75" customHeight="1">
      <c r="A499" s="177"/>
      <c r="B499" s="177"/>
      <c r="C499" s="178" t="s">
        <v>198</v>
      </c>
      <c r="D499" s="178" t="s">
        <v>1165</v>
      </c>
      <c r="E499" s="178">
        <v>2024.0</v>
      </c>
      <c r="F499" s="199" t="s">
        <v>1166</v>
      </c>
      <c r="G499" s="12"/>
      <c r="H499" s="178">
        <v>2.0</v>
      </c>
      <c r="I499" s="181"/>
      <c r="J499" s="93">
        <v>25.0</v>
      </c>
      <c r="K499" s="194" t="s">
        <v>1250</v>
      </c>
      <c r="L499" s="191">
        <v>0.3229166666666667</v>
      </c>
      <c r="M499" s="192">
        <v>0.4895833333333333</v>
      </c>
      <c r="N499" s="12"/>
      <c r="O499" s="178" t="s">
        <v>1252</v>
      </c>
      <c r="P499" s="169">
        <f t="shared" si="653"/>
        <v>46027</v>
      </c>
      <c r="Q499" s="170">
        <f t="shared" si="3"/>
        <v>46055</v>
      </c>
      <c r="R499" s="180"/>
      <c r="S499" s="12"/>
      <c r="T499" s="181"/>
      <c r="U499" s="181"/>
      <c r="V499" s="172" t="str">
        <f t="shared" si="378"/>
        <v> </v>
      </c>
      <c r="W499" s="172">
        <f t="shared" si="5"/>
        <v>5</v>
      </c>
      <c r="X499" s="173">
        <f t="shared" si="6"/>
        <v>5</v>
      </c>
      <c r="Y499" s="172">
        <f t="shared" si="7"/>
        <v>28</v>
      </c>
      <c r="Z499" s="174">
        <f t="shared" si="8"/>
        <v>0.1666666667</v>
      </c>
      <c r="AA499" s="174">
        <f t="shared" si="9"/>
        <v>0.003703703704</v>
      </c>
      <c r="AB499" s="173" t="str">
        <f t="shared" si="10"/>
        <v>20,322916666666667</v>
      </c>
      <c r="AC499" s="175" t="str">
        <f t="shared" si="11"/>
        <v> 5243VMH01  7:45-11:45  BĐ: 5/1/2026 KT: 2/2/2026</v>
      </c>
      <c r="AD499" s="175">
        <f t="shared" ref="AD499:AE499" si="654">P499</f>
        <v>46027</v>
      </c>
      <c r="AE499" s="175">
        <f t="shared" si="654"/>
        <v>46055</v>
      </c>
      <c r="AF499" s="182"/>
      <c r="AG499" s="182"/>
    </row>
    <row r="500" ht="18.75" customHeight="1">
      <c r="A500" s="177"/>
      <c r="B500" s="177"/>
      <c r="C500" s="178" t="s">
        <v>198</v>
      </c>
      <c r="D500" s="178" t="s">
        <v>1165</v>
      </c>
      <c r="E500" s="178">
        <v>2024.0</v>
      </c>
      <c r="F500" s="199" t="s">
        <v>1169</v>
      </c>
      <c r="G500" s="12"/>
      <c r="H500" s="178">
        <v>20.0</v>
      </c>
      <c r="I500" s="181"/>
      <c r="J500" s="93">
        <v>25.0</v>
      </c>
      <c r="K500" s="194" t="s">
        <v>1250</v>
      </c>
      <c r="L500" s="191">
        <v>0.3229166666666667</v>
      </c>
      <c r="M500" s="192">
        <v>0.4895833333333333</v>
      </c>
      <c r="N500" s="12"/>
      <c r="O500" s="178" t="s">
        <v>1252</v>
      </c>
      <c r="P500" s="169">
        <f t="shared" si="653"/>
        <v>46027</v>
      </c>
      <c r="Q500" s="170">
        <f t="shared" si="3"/>
        <v>46055</v>
      </c>
      <c r="R500" s="180"/>
      <c r="S500" s="12"/>
      <c r="T500" s="181"/>
      <c r="U500" s="181"/>
      <c r="V500" s="172" t="str">
        <f t="shared" si="378"/>
        <v> </v>
      </c>
      <c r="W500" s="172">
        <f t="shared" si="5"/>
        <v>5</v>
      </c>
      <c r="X500" s="173">
        <f t="shared" si="6"/>
        <v>5</v>
      </c>
      <c r="Y500" s="172">
        <f t="shared" si="7"/>
        <v>28</v>
      </c>
      <c r="Z500" s="174">
        <f t="shared" si="8"/>
        <v>0.1666666667</v>
      </c>
      <c r="AA500" s="174">
        <f t="shared" si="9"/>
        <v>0.003703703704</v>
      </c>
      <c r="AB500" s="173" t="str">
        <f t="shared" si="10"/>
        <v>20,322916666666667</v>
      </c>
      <c r="AC500" s="175" t="str">
        <f t="shared" si="11"/>
        <v> 5243VMH02  7:45-11:45  BĐ: 5/1/2026 KT: 2/2/2026</v>
      </c>
      <c r="AD500" s="175">
        <f t="shared" ref="AD500:AE500" si="655">P500</f>
        <v>46027</v>
      </c>
      <c r="AE500" s="175">
        <f t="shared" si="655"/>
        <v>46055</v>
      </c>
      <c r="AF500" s="182"/>
      <c r="AG500" s="182"/>
    </row>
    <row r="501" ht="18.75" customHeight="1">
      <c r="A501" s="177"/>
      <c r="B501" s="177"/>
      <c r="C501" s="178" t="s">
        <v>198</v>
      </c>
      <c r="D501" s="178" t="s">
        <v>1193</v>
      </c>
      <c r="E501" s="178">
        <v>2024.0</v>
      </c>
      <c r="F501" s="199" t="s">
        <v>1197</v>
      </c>
      <c r="G501" s="12"/>
      <c r="H501" s="178">
        <v>10.0</v>
      </c>
      <c r="I501" s="181"/>
      <c r="J501" s="93">
        <v>25.0</v>
      </c>
      <c r="K501" s="194" t="s">
        <v>1250</v>
      </c>
      <c r="L501" s="191">
        <v>0.3229166666666667</v>
      </c>
      <c r="M501" s="192">
        <v>0.4895833333333333</v>
      </c>
      <c r="N501" s="12"/>
      <c r="O501" s="178" t="s">
        <v>1252</v>
      </c>
      <c r="P501" s="169">
        <f t="shared" si="653"/>
        <v>46027</v>
      </c>
      <c r="Q501" s="170">
        <f t="shared" si="3"/>
        <v>46055</v>
      </c>
      <c r="R501" s="180"/>
      <c r="S501" s="12"/>
      <c r="T501" s="181"/>
      <c r="U501" s="181"/>
      <c r="V501" s="172" t="str">
        <f t="shared" si="378"/>
        <v> </v>
      </c>
      <c r="W501" s="172">
        <f t="shared" si="5"/>
        <v>5</v>
      </c>
      <c r="X501" s="173">
        <f t="shared" si="6"/>
        <v>5</v>
      </c>
      <c r="Y501" s="172">
        <f t="shared" si="7"/>
        <v>28</v>
      </c>
      <c r="Z501" s="174">
        <f t="shared" si="8"/>
        <v>0.1666666667</v>
      </c>
      <c r="AA501" s="174">
        <f t="shared" si="9"/>
        <v>0.003703703704</v>
      </c>
      <c r="AB501" s="173" t="str">
        <f t="shared" si="10"/>
        <v>20,322916666666667</v>
      </c>
      <c r="AC501" s="175" t="str">
        <f t="shared" si="11"/>
        <v> 5243VMS02  7:45-11:45  BĐ: 5/1/2026 KT: 2/2/2026</v>
      </c>
      <c r="AD501" s="175">
        <f t="shared" ref="AD501:AE501" si="656">P501</f>
        <v>46027</v>
      </c>
      <c r="AE501" s="175">
        <f t="shared" si="656"/>
        <v>46055</v>
      </c>
      <c r="AF501" s="182"/>
      <c r="AG501" s="182"/>
    </row>
    <row r="502" ht="18.75" customHeight="1">
      <c r="A502" s="177"/>
      <c r="B502" s="177"/>
      <c r="C502" s="178" t="s">
        <v>198</v>
      </c>
      <c r="D502" s="178" t="s">
        <v>1193</v>
      </c>
      <c r="E502" s="178">
        <v>2024.0</v>
      </c>
      <c r="F502" s="199" t="s">
        <v>1199</v>
      </c>
      <c r="G502" s="12"/>
      <c r="H502" s="178">
        <v>13.0</v>
      </c>
      <c r="I502" s="181"/>
      <c r="J502" s="93">
        <v>25.0</v>
      </c>
      <c r="K502" s="194" t="s">
        <v>1250</v>
      </c>
      <c r="L502" s="191">
        <v>0.3229166666666667</v>
      </c>
      <c r="M502" s="192">
        <v>0.4895833333333333</v>
      </c>
      <c r="N502" s="12"/>
      <c r="O502" s="178" t="s">
        <v>1252</v>
      </c>
      <c r="P502" s="169">
        <f t="shared" si="653"/>
        <v>46027</v>
      </c>
      <c r="Q502" s="170">
        <f t="shared" si="3"/>
        <v>46055</v>
      </c>
      <c r="R502" s="180"/>
      <c r="S502" s="12"/>
      <c r="T502" s="181"/>
      <c r="U502" s="181"/>
      <c r="V502" s="172" t="str">
        <f t="shared" si="378"/>
        <v> </v>
      </c>
      <c r="W502" s="172">
        <f t="shared" si="5"/>
        <v>5</v>
      </c>
      <c r="X502" s="173">
        <f t="shared" si="6"/>
        <v>5</v>
      </c>
      <c r="Y502" s="172">
        <f t="shared" si="7"/>
        <v>28</v>
      </c>
      <c r="Z502" s="174">
        <f t="shared" si="8"/>
        <v>0.1666666667</v>
      </c>
      <c r="AA502" s="174">
        <f t="shared" si="9"/>
        <v>0.003703703704</v>
      </c>
      <c r="AB502" s="173" t="str">
        <f t="shared" si="10"/>
        <v>20,322916666666667</v>
      </c>
      <c r="AC502" s="175" t="str">
        <f t="shared" si="11"/>
        <v> 5243VMS03  7:45-11:45  BĐ: 5/1/2026 KT: 2/2/2026</v>
      </c>
      <c r="AD502" s="175">
        <f t="shared" ref="AD502:AE502" si="657">P502</f>
        <v>46027</v>
      </c>
      <c r="AE502" s="175">
        <f t="shared" si="657"/>
        <v>46055</v>
      </c>
      <c r="AF502" s="182"/>
      <c r="AG502" s="182"/>
    </row>
    <row r="503" ht="18.75" customHeight="1">
      <c r="A503" s="184"/>
      <c r="B503" s="184"/>
      <c r="C503" s="99" t="s">
        <v>198</v>
      </c>
      <c r="D503" s="99" t="s">
        <v>1132</v>
      </c>
      <c r="E503" s="99">
        <v>2024.0</v>
      </c>
      <c r="F503" s="164" t="s">
        <v>1133</v>
      </c>
      <c r="G503" s="12"/>
      <c r="H503" s="99">
        <v>14.0</v>
      </c>
      <c r="I503" s="99"/>
      <c r="J503" s="99">
        <v>20.0</v>
      </c>
      <c r="K503" s="185" t="s">
        <v>1250</v>
      </c>
      <c r="L503" s="191">
        <v>0.3229166666666667</v>
      </c>
      <c r="M503" s="192">
        <v>0.4895833333333333</v>
      </c>
      <c r="N503" s="165">
        <v>203.0</v>
      </c>
      <c r="O503" s="164" t="s">
        <v>1252</v>
      </c>
      <c r="P503" s="169">
        <f t="shared" ref="P503:P507" si="659">"23/02/2026"+(K503-2)</f>
        <v>46076</v>
      </c>
      <c r="Q503" s="170">
        <f t="shared" si="3"/>
        <v>46097</v>
      </c>
      <c r="R503" s="181"/>
      <c r="S503" s="12"/>
      <c r="T503" s="99"/>
      <c r="U503" s="99"/>
      <c r="V503" s="172" t="str">
        <f t="shared" si="378"/>
        <v> </v>
      </c>
      <c r="W503" s="172">
        <f t="shared" si="5"/>
        <v>5</v>
      </c>
      <c r="X503" s="173">
        <f t="shared" si="6"/>
        <v>4</v>
      </c>
      <c r="Y503" s="172">
        <f t="shared" si="7"/>
        <v>21</v>
      </c>
      <c r="Z503" s="174">
        <f t="shared" si="8"/>
        <v>0.1666666667</v>
      </c>
      <c r="AA503" s="174">
        <f t="shared" si="9"/>
        <v>0.003703703704</v>
      </c>
      <c r="AB503" s="173" t="str">
        <f t="shared" si="10"/>
        <v>20,322916666666667203</v>
      </c>
      <c r="AC503" s="175" t="str">
        <f t="shared" si="11"/>
        <v> 5243VPR02  7:45-11:45  BĐ: 23/2/2026 KT: 16/3/2026</v>
      </c>
      <c r="AD503" s="175">
        <f t="shared" ref="AD503:AE503" si="658">P503</f>
        <v>46076</v>
      </c>
      <c r="AE503" s="175">
        <f t="shared" si="658"/>
        <v>46097</v>
      </c>
      <c r="AF503" s="187"/>
      <c r="AG503" s="187"/>
    </row>
    <row r="504" ht="18.75" customHeight="1">
      <c r="A504" s="177"/>
      <c r="B504" s="177"/>
      <c r="C504" s="178" t="s">
        <v>198</v>
      </c>
      <c r="D504" s="178" t="s">
        <v>1165</v>
      </c>
      <c r="E504" s="178">
        <v>2024.0</v>
      </c>
      <c r="F504" s="199" t="s">
        <v>1166</v>
      </c>
      <c r="G504" s="12"/>
      <c r="H504" s="178">
        <v>2.0</v>
      </c>
      <c r="I504" s="181"/>
      <c r="J504" s="99">
        <v>20.0</v>
      </c>
      <c r="K504" s="194" t="s">
        <v>1250</v>
      </c>
      <c r="L504" s="191">
        <v>0.3229166666666667</v>
      </c>
      <c r="M504" s="192">
        <v>0.4895833333333333</v>
      </c>
      <c r="N504" s="12"/>
      <c r="O504" s="178" t="s">
        <v>1252</v>
      </c>
      <c r="P504" s="169">
        <f t="shared" si="659"/>
        <v>46076</v>
      </c>
      <c r="Q504" s="170">
        <f t="shared" si="3"/>
        <v>46097</v>
      </c>
      <c r="R504" s="180"/>
      <c r="S504" s="12"/>
      <c r="T504" s="181"/>
      <c r="U504" s="181"/>
      <c r="V504" s="172" t="str">
        <f t="shared" si="378"/>
        <v> </v>
      </c>
      <c r="W504" s="172">
        <f t="shared" si="5"/>
        <v>5</v>
      </c>
      <c r="X504" s="173">
        <f t="shared" si="6"/>
        <v>4</v>
      </c>
      <c r="Y504" s="172">
        <f t="shared" si="7"/>
        <v>21</v>
      </c>
      <c r="Z504" s="174">
        <f t="shared" si="8"/>
        <v>0.1666666667</v>
      </c>
      <c r="AA504" s="174">
        <f t="shared" si="9"/>
        <v>0.003703703704</v>
      </c>
      <c r="AB504" s="173" t="str">
        <f t="shared" si="10"/>
        <v>20,322916666666667</v>
      </c>
      <c r="AC504" s="175" t="str">
        <f t="shared" si="11"/>
        <v> 5243VMH01  7:45-11:45  BĐ: 23/2/2026 KT: 16/3/2026</v>
      </c>
      <c r="AD504" s="175">
        <f t="shared" ref="AD504:AE504" si="660">P504</f>
        <v>46076</v>
      </c>
      <c r="AE504" s="175">
        <f t="shared" si="660"/>
        <v>46097</v>
      </c>
      <c r="AF504" s="182"/>
      <c r="AG504" s="182"/>
    </row>
    <row r="505" ht="18.75" customHeight="1">
      <c r="A505" s="177"/>
      <c r="B505" s="177"/>
      <c r="C505" s="178" t="s">
        <v>198</v>
      </c>
      <c r="D505" s="178" t="s">
        <v>1165</v>
      </c>
      <c r="E505" s="178">
        <v>2024.0</v>
      </c>
      <c r="F505" s="199" t="s">
        <v>1169</v>
      </c>
      <c r="G505" s="12"/>
      <c r="H505" s="178">
        <v>20.0</v>
      </c>
      <c r="I505" s="181"/>
      <c r="J505" s="99">
        <v>20.0</v>
      </c>
      <c r="K505" s="194" t="s">
        <v>1250</v>
      </c>
      <c r="L505" s="191">
        <v>0.3229166666666667</v>
      </c>
      <c r="M505" s="192">
        <v>0.4895833333333333</v>
      </c>
      <c r="N505" s="12"/>
      <c r="O505" s="178" t="s">
        <v>1252</v>
      </c>
      <c r="P505" s="169">
        <f t="shared" si="659"/>
        <v>46076</v>
      </c>
      <c r="Q505" s="170">
        <f t="shared" si="3"/>
        <v>46097</v>
      </c>
      <c r="R505" s="180"/>
      <c r="S505" s="12"/>
      <c r="T505" s="181"/>
      <c r="U505" s="181"/>
      <c r="V505" s="172" t="str">
        <f t="shared" si="378"/>
        <v> </v>
      </c>
      <c r="W505" s="172">
        <f t="shared" si="5"/>
        <v>5</v>
      </c>
      <c r="X505" s="173">
        <f t="shared" si="6"/>
        <v>4</v>
      </c>
      <c r="Y505" s="172">
        <f t="shared" si="7"/>
        <v>21</v>
      </c>
      <c r="Z505" s="174">
        <f t="shared" si="8"/>
        <v>0.1666666667</v>
      </c>
      <c r="AA505" s="174">
        <f t="shared" si="9"/>
        <v>0.003703703704</v>
      </c>
      <c r="AB505" s="173" t="str">
        <f t="shared" si="10"/>
        <v>20,322916666666667</v>
      </c>
      <c r="AC505" s="175" t="str">
        <f t="shared" si="11"/>
        <v> 5243VMH02  7:45-11:45  BĐ: 23/2/2026 KT: 16/3/2026</v>
      </c>
      <c r="AD505" s="175">
        <f t="shared" ref="AD505:AE505" si="661">P505</f>
        <v>46076</v>
      </c>
      <c r="AE505" s="175">
        <f t="shared" si="661"/>
        <v>46097</v>
      </c>
      <c r="AF505" s="182"/>
      <c r="AG505" s="182"/>
    </row>
    <row r="506" ht="18.75" customHeight="1">
      <c r="A506" s="177"/>
      <c r="B506" s="177"/>
      <c r="C506" s="178" t="s">
        <v>198</v>
      </c>
      <c r="D506" s="178" t="s">
        <v>1193</v>
      </c>
      <c r="E506" s="178">
        <v>2024.0</v>
      </c>
      <c r="F506" s="199" t="s">
        <v>1197</v>
      </c>
      <c r="G506" s="12"/>
      <c r="H506" s="178">
        <v>10.0</v>
      </c>
      <c r="I506" s="181"/>
      <c r="J506" s="99">
        <v>20.0</v>
      </c>
      <c r="K506" s="194" t="s">
        <v>1250</v>
      </c>
      <c r="L506" s="191">
        <v>0.3229166666666667</v>
      </c>
      <c r="M506" s="192">
        <v>0.4895833333333333</v>
      </c>
      <c r="N506" s="12"/>
      <c r="O506" s="178" t="s">
        <v>1252</v>
      </c>
      <c r="P506" s="169">
        <f t="shared" si="659"/>
        <v>46076</v>
      </c>
      <c r="Q506" s="170">
        <f t="shared" si="3"/>
        <v>46097</v>
      </c>
      <c r="R506" s="180"/>
      <c r="S506" s="12"/>
      <c r="T506" s="181"/>
      <c r="U506" s="181"/>
      <c r="V506" s="172" t="str">
        <f t="shared" si="378"/>
        <v> </v>
      </c>
      <c r="W506" s="172">
        <f t="shared" si="5"/>
        <v>5</v>
      </c>
      <c r="X506" s="173">
        <f t="shared" si="6"/>
        <v>4</v>
      </c>
      <c r="Y506" s="172">
        <f t="shared" si="7"/>
        <v>21</v>
      </c>
      <c r="Z506" s="174">
        <f t="shared" si="8"/>
        <v>0.1666666667</v>
      </c>
      <c r="AA506" s="174">
        <f t="shared" si="9"/>
        <v>0.003703703704</v>
      </c>
      <c r="AB506" s="173" t="str">
        <f t="shared" si="10"/>
        <v>20,322916666666667</v>
      </c>
      <c r="AC506" s="175" t="str">
        <f t="shared" si="11"/>
        <v> 5243VMS02  7:45-11:45  BĐ: 23/2/2026 KT: 16/3/2026</v>
      </c>
      <c r="AD506" s="175">
        <f t="shared" ref="AD506:AE506" si="662">P506</f>
        <v>46076</v>
      </c>
      <c r="AE506" s="175">
        <f t="shared" si="662"/>
        <v>46097</v>
      </c>
      <c r="AF506" s="182"/>
      <c r="AG506" s="182"/>
    </row>
    <row r="507" ht="18.75" customHeight="1">
      <c r="A507" s="177"/>
      <c r="B507" s="177"/>
      <c r="C507" s="178" t="s">
        <v>198</v>
      </c>
      <c r="D507" s="178" t="s">
        <v>1193</v>
      </c>
      <c r="E507" s="178">
        <v>2024.0</v>
      </c>
      <c r="F507" s="199" t="s">
        <v>1199</v>
      </c>
      <c r="G507" s="12"/>
      <c r="H507" s="178">
        <v>13.0</v>
      </c>
      <c r="I507" s="181"/>
      <c r="J507" s="99">
        <v>20.0</v>
      </c>
      <c r="K507" s="194" t="s">
        <v>1250</v>
      </c>
      <c r="L507" s="191">
        <v>0.3229166666666667</v>
      </c>
      <c r="M507" s="192">
        <v>0.4895833333333333</v>
      </c>
      <c r="N507" s="19"/>
      <c r="O507" s="178" t="s">
        <v>1252</v>
      </c>
      <c r="P507" s="169">
        <f t="shared" si="659"/>
        <v>46076</v>
      </c>
      <c r="Q507" s="170">
        <f t="shared" si="3"/>
        <v>46097</v>
      </c>
      <c r="R507" s="180"/>
      <c r="S507" s="19"/>
      <c r="T507" s="181"/>
      <c r="U507" s="181"/>
      <c r="V507" s="172" t="str">
        <f t="shared" si="378"/>
        <v> </v>
      </c>
      <c r="W507" s="172">
        <f t="shared" si="5"/>
        <v>5</v>
      </c>
      <c r="X507" s="173">
        <f t="shared" si="6"/>
        <v>4</v>
      </c>
      <c r="Y507" s="172">
        <f t="shared" si="7"/>
        <v>21</v>
      </c>
      <c r="Z507" s="174">
        <f t="shared" si="8"/>
        <v>0.1666666667</v>
      </c>
      <c r="AA507" s="174">
        <f t="shared" si="9"/>
        <v>0.003703703704</v>
      </c>
      <c r="AB507" s="173" t="str">
        <f t="shared" si="10"/>
        <v>20,322916666666667</v>
      </c>
      <c r="AC507" s="175" t="str">
        <f t="shared" si="11"/>
        <v> 5243VMS03  7:45-11:45  BĐ: 23/2/2026 KT: 16/3/2026</v>
      </c>
      <c r="AD507" s="175">
        <f t="shared" ref="AD507:AE507" si="663">P507</f>
        <v>46076</v>
      </c>
      <c r="AE507" s="175">
        <f t="shared" si="663"/>
        <v>46097</v>
      </c>
      <c r="AF507" s="182"/>
      <c r="AG507" s="182"/>
    </row>
    <row r="508" ht="18.75" customHeight="1">
      <c r="A508" s="184"/>
      <c r="B508" s="184"/>
      <c r="C508" s="99" t="s">
        <v>198</v>
      </c>
      <c r="D508" s="99" t="s">
        <v>1132</v>
      </c>
      <c r="E508" s="99">
        <v>2024.0</v>
      </c>
      <c r="F508" s="164" t="s">
        <v>1133</v>
      </c>
      <c r="G508" s="165" t="s">
        <v>1139</v>
      </c>
      <c r="H508" s="99">
        <v>14.0</v>
      </c>
      <c r="I508" s="99"/>
      <c r="J508" s="99">
        <v>25.0</v>
      </c>
      <c r="K508" s="185" t="s">
        <v>1266</v>
      </c>
      <c r="L508" s="191">
        <v>0.3229166666666667</v>
      </c>
      <c r="M508" s="192">
        <v>0.4895833333333333</v>
      </c>
      <c r="N508" s="165">
        <v>304.0</v>
      </c>
      <c r="O508" s="164" t="s">
        <v>1252</v>
      </c>
      <c r="P508" s="169">
        <f t="shared" ref="P508:P510" si="665">"05/01/2026"+(K508-2)</f>
        <v>46029</v>
      </c>
      <c r="Q508" s="170">
        <f t="shared" si="3"/>
        <v>46057</v>
      </c>
      <c r="R508" s="181"/>
      <c r="S508" s="165" t="s">
        <v>308</v>
      </c>
      <c r="T508" s="99"/>
      <c r="U508" s="99"/>
      <c r="V508" s="172" t="str">
        <f t="shared" si="378"/>
        <v> </v>
      </c>
      <c r="W508" s="172">
        <f t="shared" si="5"/>
        <v>5</v>
      </c>
      <c r="X508" s="173">
        <f t="shared" si="6"/>
        <v>5</v>
      </c>
      <c r="Y508" s="172">
        <f t="shared" si="7"/>
        <v>28</v>
      </c>
      <c r="Z508" s="174">
        <f t="shared" si="8"/>
        <v>0.1666666667</v>
      </c>
      <c r="AA508" s="174">
        <f t="shared" si="9"/>
        <v>0.003703703704</v>
      </c>
      <c r="AB508" s="173" t="str">
        <f t="shared" si="10"/>
        <v>40,322916666666667304</v>
      </c>
      <c r="AC508" s="175" t="str">
        <f t="shared" si="11"/>
        <v>Tâm lý và hành vi khách hàng 5243VPR02 Lê Hữu Yến Thanh 7:45-11:45  BĐ: 7/1/2026 KT: 4/2/2026</v>
      </c>
      <c r="AD508" s="175">
        <f t="shared" ref="AD508:AE508" si="664">P508</f>
        <v>46029</v>
      </c>
      <c r="AE508" s="175">
        <f t="shared" si="664"/>
        <v>46057</v>
      </c>
      <c r="AF508" s="187"/>
      <c r="AG508" s="187"/>
    </row>
    <row r="509" ht="18.75" customHeight="1">
      <c r="A509" s="177"/>
      <c r="B509" s="177"/>
      <c r="C509" s="178" t="s">
        <v>198</v>
      </c>
      <c r="D509" s="178" t="s">
        <v>1193</v>
      </c>
      <c r="E509" s="178">
        <v>2024.0</v>
      </c>
      <c r="F509" s="178" t="s">
        <v>1197</v>
      </c>
      <c r="G509" s="12"/>
      <c r="H509" s="178">
        <v>10.0</v>
      </c>
      <c r="I509" s="181"/>
      <c r="J509" s="93">
        <v>25.0</v>
      </c>
      <c r="K509" s="194" t="s">
        <v>1266</v>
      </c>
      <c r="L509" s="191">
        <v>0.3229166666666667</v>
      </c>
      <c r="M509" s="192">
        <v>0.4895833333333333</v>
      </c>
      <c r="N509" s="12"/>
      <c r="O509" s="178" t="s">
        <v>1252</v>
      </c>
      <c r="P509" s="169">
        <f t="shared" si="665"/>
        <v>46029</v>
      </c>
      <c r="Q509" s="170">
        <f t="shared" si="3"/>
        <v>46057</v>
      </c>
      <c r="R509" s="180"/>
      <c r="S509" s="12"/>
      <c r="T509" s="181"/>
      <c r="U509" s="181"/>
      <c r="V509" s="172" t="str">
        <f t="shared" si="378"/>
        <v> </v>
      </c>
      <c r="W509" s="172">
        <f t="shared" si="5"/>
        <v>5</v>
      </c>
      <c r="X509" s="173">
        <f t="shared" si="6"/>
        <v>5</v>
      </c>
      <c r="Y509" s="172">
        <f t="shared" si="7"/>
        <v>28</v>
      </c>
      <c r="Z509" s="174">
        <f t="shared" si="8"/>
        <v>0.1666666667</v>
      </c>
      <c r="AA509" s="174">
        <f t="shared" si="9"/>
        <v>0.003703703704</v>
      </c>
      <c r="AB509" s="173" t="str">
        <f t="shared" si="10"/>
        <v>40,322916666666667</v>
      </c>
      <c r="AC509" s="175" t="str">
        <f t="shared" si="11"/>
        <v> 5243VMS02  7:45-11:45  BĐ: 7/1/2026 KT: 4/2/2026</v>
      </c>
      <c r="AD509" s="175">
        <f t="shared" ref="AD509:AE509" si="666">P509</f>
        <v>46029</v>
      </c>
      <c r="AE509" s="175">
        <f t="shared" si="666"/>
        <v>46057</v>
      </c>
      <c r="AF509" s="182"/>
      <c r="AG509" s="182"/>
    </row>
    <row r="510" ht="18.75" customHeight="1">
      <c r="A510" s="177"/>
      <c r="B510" s="177"/>
      <c r="C510" s="178" t="s">
        <v>198</v>
      </c>
      <c r="D510" s="178" t="s">
        <v>1193</v>
      </c>
      <c r="E510" s="178">
        <v>2024.0</v>
      </c>
      <c r="F510" s="178" t="s">
        <v>1199</v>
      </c>
      <c r="G510" s="12"/>
      <c r="H510" s="93">
        <v>13.0</v>
      </c>
      <c r="I510" s="181"/>
      <c r="J510" s="93">
        <v>25.0</v>
      </c>
      <c r="K510" s="194" t="s">
        <v>1266</v>
      </c>
      <c r="L510" s="191">
        <v>0.3229166666666667</v>
      </c>
      <c r="M510" s="192">
        <v>0.4895833333333333</v>
      </c>
      <c r="N510" s="12"/>
      <c r="O510" s="178" t="s">
        <v>1252</v>
      </c>
      <c r="P510" s="169">
        <f t="shared" si="665"/>
        <v>46029</v>
      </c>
      <c r="Q510" s="170">
        <f t="shared" si="3"/>
        <v>46057</v>
      </c>
      <c r="R510" s="180"/>
      <c r="S510" s="12"/>
      <c r="T510" s="181"/>
      <c r="U510" s="181"/>
      <c r="V510" s="172" t="str">
        <f t="shared" si="378"/>
        <v> </v>
      </c>
      <c r="W510" s="172">
        <f t="shared" si="5"/>
        <v>5</v>
      </c>
      <c r="X510" s="173">
        <f t="shared" si="6"/>
        <v>5</v>
      </c>
      <c r="Y510" s="172">
        <f t="shared" si="7"/>
        <v>28</v>
      </c>
      <c r="Z510" s="174">
        <f t="shared" si="8"/>
        <v>0.1666666667</v>
      </c>
      <c r="AA510" s="174">
        <f t="shared" si="9"/>
        <v>0.003703703704</v>
      </c>
      <c r="AB510" s="173" t="str">
        <f t="shared" si="10"/>
        <v>40,322916666666667</v>
      </c>
      <c r="AC510" s="175" t="str">
        <f t="shared" si="11"/>
        <v> 5243VMS03  7:45-11:45  BĐ: 7/1/2026 KT: 4/2/2026</v>
      </c>
      <c r="AD510" s="175">
        <f t="shared" ref="AD510:AE510" si="667">P510</f>
        <v>46029</v>
      </c>
      <c r="AE510" s="175">
        <f t="shared" si="667"/>
        <v>46057</v>
      </c>
      <c r="AF510" s="182"/>
      <c r="AG510" s="182"/>
    </row>
    <row r="511" ht="18.75" customHeight="1">
      <c r="A511" s="184"/>
      <c r="B511" s="184"/>
      <c r="C511" s="99" t="s">
        <v>198</v>
      </c>
      <c r="D511" s="99" t="s">
        <v>1132</v>
      </c>
      <c r="E511" s="99">
        <v>2024.0</v>
      </c>
      <c r="F511" s="164" t="s">
        <v>1133</v>
      </c>
      <c r="G511" s="12"/>
      <c r="H511" s="99">
        <v>14.0</v>
      </c>
      <c r="I511" s="99"/>
      <c r="J511" s="99">
        <v>20.0</v>
      </c>
      <c r="K511" s="185" t="s">
        <v>1266</v>
      </c>
      <c r="L511" s="191">
        <v>0.3229166666666667</v>
      </c>
      <c r="M511" s="192">
        <v>0.4895833333333333</v>
      </c>
      <c r="N511" s="165">
        <v>304.0</v>
      </c>
      <c r="O511" s="164" t="s">
        <v>1252</v>
      </c>
      <c r="P511" s="169">
        <f t="shared" ref="P511:P513" si="669">"23/02/2026"+(K511-2)</f>
        <v>46078</v>
      </c>
      <c r="Q511" s="170">
        <f t="shared" si="3"/>
        <v>46099</v>
      </c>
      <c r="R511" s="181"/>
      <c r="S511" s="12"/>
      <c r="T511" s="99"/>
      <c r="U511" s="99"/>
      <c r="V511" s="172" t="str">
        <f t="shared" si="378"/>
        <v> </v>
      </c>
      <c r="W511" s="172">
        <f t="shared" si="5"/>
        <v>5</v>
      </c>
      <c r="X511" s="173">
        <f t="shared" si="6"/>
        <v>4</v>
      </c>
      <c r="Y511" s="172">
        <f t="shared" si="7"/>
        <v>21</v>
      </c>
      <c r="Z511" s="174">
        <f t="shared" si="8"/>
        <v>0.1666666667</v>
      </c>
      <c r="AA511" s="174">
        <f t="shared" si="9"/>
        <v>0.003703703704</v>
      </c>
      <c r="AB511" s="173" t="str">
        <f t="shared" si="10"/>
        <v>40,322916666666667304</v>
      </c>
      <c r="AC511" s="175" t="str">
        <f t="shared" si="11"/>
        <v> 5243VPR02  7:45-11:45  BĐ: 25/2/2026 KT: 18/3/2026</v>
      </c>
      <c r="AD511" s="175">
        <f t="shared" ref="AD511:AE511" si="668">P511</f>
        <v>46078</v>
      </c>
      <c r="AE511" s="175">
        <f t="shared" si="668"/>
        <v>46099</v>
      </c>
      <c r="AF511" s="187"/>
      <c r="AG511" s="187"/>
    </row>
    <row r="512" ht="18.75" customHeight="1">
      <c r="A512" s="177"/>
      <c r="B512" s="177"/>
      <c r="C512" s="178" t="s">
        <v>198</v>
      </c>
      <c r="D512" s="178" t="s">
        <v>1193</v>
      </c>
      <c r="E512" s="178">
        <v>2024.0</v>
      </c>
      <c r="F512" s="178" t="s">
        <v>1197</v>
      </c>
      <c r="G512" s="12"/>
      <c r="H512" s="178">
        <v>10.0</v>
      </c>
      <c r="I512" s="181"/>
      <c r="J512" s="99">
        <v>20.0</v>
      </c>
      <c r="K512" s="194" t="s">
        <v>1266</v>
      </c>
      <c r="L512" s="191">
        <v>0.3229166666666667</v>
      </c>
      <c r="M512" s="192">
        <v>0.4895833333333333</v>
      </c>
      <c r="N512" s="12"/>
      <c r="O512" s="178" t="s">
        <v>1252</v>
      </c>
      <c r="P512" s="169">
        <f t="shared" si="669"/>
        <v>46078</v>
      </c>
      <c r="Q512" s="170">
        <f t="shared" si="3"/>
        <v>46099</v>
      </c>
      <c r="R512" s="180"/>
      <c r="S512" s="12"/>
      <c r="T512" s="181"/>
      <c r="U512" s="181"/>
      <c r="V512" s="172" t="str">
        <f t="shared" si="378"/>
        <v> </v>
      </c>
      <c r="W512" s="172">
        <f t="shared" si="5"/>
        <v>5</v>
      </c>
      <c r="X512" s="173">
        <f t="shared" si="6"/>
        <v>4</v>
      </c>
      <c r="Y512" s="172">
        <f t="shared" si="7"/>
        <v>21</v>
      </c>
      <c r="Z512" s="174">
        <f t="shared" si="8"/>
        <v>0.1666666667</v>
      </c>
      <c r="AA512" s="174">
        <f t="shared" si="9"/>
        <v>0.003703703704</v>
      </c>
      <c r="AB512" s="173" t="str">
        <f t="shared" si="10"/>
        <v>40,322916666666667</v>
      </c>
      <c r="AC512" s="175" t="str">
        <f t="shared" si="11"/>
        <v> 5243VMS02  7:45-11:45  BĐ: 25/2/2026 KT: 18/3/2026</v>
      </c>
      <c r="AD512" s="175">
        <f t="shared" ref="AD512:AE512" si="670">P512</f>
        <v>46078</v>
      </c>
      <c r="AE512" s="175">
        <f t="shared" si="670"/>
        <v>46099</v>
      </c>
      <c r="AF512" s="182"/>
      <c r="AG512" s="182"/>
    </row>
    <row r="513" ht="18.75" customHeight="1">
      <c r="A513" s="177"/>
      <c r="B513" s="177"/>
      <c r="C513" s="178" t="s">
        <v>198</v>
      </c>
      <c r="D513" s="178" t="s">
        <v>1193</v>
      </c>
      <c r="E513" s="178">
        <v>2024.0</v>
      </c>
      <c r="F513" s="178" t="s">
        <v>1199</v>
      </c>
      <c r="G513" s="12"/>
      <c r="H513" s="93">
        <v>13.0</v>
      </c>
      <c r="I513" s="181"/>
      <c r="J513" s="99">
        <v>20.0</v>
      </c>
      <c r="K513" s="194" t="s">
        <v>1266</v>
      </c>
      <c r="L513" s="191">
        <v>0.3229166666666667</v>
      </c>
      <c r="M513" s="192">
        <v>0.4895833333333333</v>
      </c>
      <c r="N513" s="19"/>
      <c r="O513" s="178" t="s">
        <v>1252</v>
      </c>
      <c r="P513" s="169">
        <f t="shared" si="669"/>
        <v>46078</v>
      </c>
      <c r="Q513" s="170">
        <f t="shared" si="3"/>
        <v>46099</v>
      </c>
      <c r="R513" s="180"/>
      <c r="S513" s="19"/>
      <c r="T513" s="181"/>
      <c r="U513" s="181"/>
      <c r="V513" s="172" t="str">
        <f t="shared" si="378"/>
        <v> </v>
      </c>
      <c r="W513" s="172">
        <f t="shared" si="5"/>
        <v>5</v>
      </c>
      <c r="X513" s="173">
        <f t="shared" si="6"/>
        <v>4</v>
      </c>
      <c r="Y513" s="172">
        <f t="shared" si="7"/>
        <v>21</v>
      </c>
      <c r="Z513" s="174">
        <f t="shared" si="8"/>
        <v>0.1666666667</v>
      </c>
      <c r="AA513" s="174">
        <f t="shared" si="9"/>
        <v>0.003703703704</v>
      </c>
      <c r="AB513" s="173" t="str">
        <f t="shared" si="10"/>
        <v>40,322916666666667</v>
      </c>
      <c r="AC513" s="175" t="str">
        <f t="shared" si="11"/>
        <v> 5243VMS03  7:45-11:45  BĐ: 25/2/2026 KT: 18/3/2026</v>
      </c>
      <c r="AD513" s="175">
        <f t="shared" ref="AD513:AE513" si="671">P513</f>
        <v>46078</v>
      </c>
      <c r="AE513" s="175">
        <f t="shared" si="671"/>
        <v>46099</v>
      </c>
      <c r="AF513" s="182"/>
      <c r="AG513" s="182"/>
    </row>
    <row r="514" ht="18.75" customHeight="1">
      <c r="A514" s="177"/>
      <c r="B514" s="177"/>
      <c r="C514" s="178" t="s">
        <v>198</v>
      </c>
      <c r="D514" s="178" t="s">
        <v>1132</v>
      </c>
      <c r="E514" s="178">
        <v>2025.0</v>
      </c>
      <c r="F514" s="178" t="s">
        <v>1160</v>
      </c>
      <c r="G514" s="165" t="s">
        <v>1139</v>
      </c>
      <c r="H514" s="178">
        <v>9.0</v>
      </c>
      <c r="I514" s="181"/>
      <c r="J514" s="93">
        <v>25.0</v>
      </c>
      <c r="K514" s="194" t="s">
        <v>1266</v>
      </c>
      <c r="L514" s="191">
        <v>0.5416666666666666</v>
      </c>
      <c r="M514" s="192">
        <v>0.7083333333333334</v>
      </c>
      <c r="N514" s="165">
        <v>406.0</v>
      </c>
      <c r="O514" s="178" t="s">
        <v>1252</v>
      </c>
      <c r="P514" s="169">
        <f t="shared" ref="P514:P516" si="673">"05/01/2026"+(K514-2)</f>
        <v>46029</v>
      </c>
      <c r="Q514" s="170">
        <f t="shared" si="3"/>
        <v>46057</v>
      </c>
      <c r="R514" s="180"/>
      <c r="S514" s="165" t="s">
        <v>1325</v>
      </c>
      <c r="T514" s="181"/>
      <c r="U514" s="181"/>
      <c r="V514" s="172" t="str">
        <f t="shared" si="378"/>
        <v> </v>
      </c>
      <c r="W514" s="172">
        <f t="shared" si="5"/>
        <v>5</v>
      </c>
      <c r="X514" s="173">
        <f t="shared" si="6"/>
        <v>5</v>
      </c>
      <c r="Y514" s="172">
        <f t="shared" si="7"/>
        <v>28</v>
      </c>
      <c r="Z514" s="174">
        <f t="shared" si="8"/>
        <v>0.1666666667</v>
      </c>
      <c r="AA514" s="174">
        <f t="shared" si="9"/>
        <v>0.003703703704</v>
      </c>
      <c r="AB514" s="173" t="str">
        <f t="shared" si="10"/>
        <v>40,541666666666667406</v>
      </c>
      <c r="AC514" s="175" t="str">
        <f t="shared" si="11"/>
        <v>Tâm lý và hành vi khách hàng 6252PUR01 Thầy Ngô Tấn Đạt 13:00-17:00  BĐ: 7/1/2026 KT: 4/2/2026</v>
      </c>
      <c r="AD514" s="175">
        <f t="shared" ref="AD514:AE514" si="672">P514</f>
        <v>46029</v>
      </c>
      <c r="AE514" s="175">
        <f t="shared" si="672"/>
        <v>46057</v>
      </c>
      <c r="AF514" s="182"/>
      <c r="AG514" s="182"/>
    </row>
    <row r="515" ht="18.75" customHeight="1">
      <c r="A515" s="177"/>
      <c r="B515" s="177"/>
      <c r="C515" s="178" t="s">
        <v>198</v>
      </c>
      <c r="D515" s="178" t="s">
        <v>1193</v>
      </c>
      <c r="E515" s="178">
        <v>2024.0</v>
      </c>
      <c r="F515" s="178" t="s">
        <v>1200</v>
      </c>
      <c r="G515" s="12"/>
      <c r="H515" s="178">
        <v>6.0</v>
      </c>
      <c r="I515" s="181"/>
      <c r="J515" s="93">
        <v>25.0</v>
      </c>
      <c r="K515" s="194" t="s">
        <v>1266</v>
      </c>
      <c r="L515" s="191">
        <v>0.5416666666666666</v>
      </c>
      <c r="M515" s="192">
        <v>0.7083333333333334</v>
      </c>
      <c r="N515" s="12"/>
      <c r="O515" s="178" t="s">
        <v>1252</v>
      </c>
      <c r="P515" s="169">
        <f t="shared" si="673"/>
        <v>46029</v>
      </c>
      <c r="Q515" s="170">
        <f t="shared" si="3"/>
        <v>46057</v>
      </c>
      <c r="R515" s="180"/>
      <c r="S515" s="12"/>
      <c r="T515" s="181"/>
      <c r="U515" s="181"/>
      <c r="V515" s="172" t="str">
        <f t="shared" si="378"/>
        <v> </v>
      </c>
      <c r="W515" s="172">
        <f t="shared" si="5"/>
        <v>5</v>
      </c>
      <c r="X515" s="173">
        <f t="shared" si="6"/>
        <v>5</v>
      </c>
      <c r="Y515" s="172">
        <f t="shared" si="7"/>
        <v>28</v>
      </c>
      <c r="Z515" s="174">
        <f t="shared" si="8"/>
        <v>0.1666666667</v>
      </c>
      <c r="AA515" s="174">
        <f t="shared" si="9"/>
        <v>0.003703703704</v>
      </c>
      <c r="AB515" s="173" t="str">
        <f t="shared" si="10"/>
        <v>40,541666666666667</v>
      </c>
      <c r="AC515" s="175" t="str">
        <f t="shared" si="11"/>
        <v> 6243VMS01  13:00-17:00  BĐ: 7/1/2026 KT: 4/2/2026</v>
      </c>
      <c r="AD515" s="175">
        <f t="shared" ref="AD515:AE515" si="674">P515</f>
        <v>46029</v>
      </c>
      <c r="AE515" s="175">
        <f t="shared" si="674"/>
        <v>46057</v>
      </c>
      <c r="AF515" s="182"/>
      <c r="AG515" s="182"/>
    </row>
    <row r="516" ht="18.75" customHeight="1">
      <c r="A516" s="177"/>
      <c r="B516" s="177"/>
      <c r="C516" s="178" t="s">
        <v>198</v>
      </c>
      <c r="D516" s="178" t="s">
        <v>1193</v>
      </c>
      <c r="E516" s="178">
        <v>2025.0</v>
      </c>
      <c r="F516" s="178" t="s">
        <v>1212</v>
      </c>
      <c r="G516" s="12"/>
      <c r="H516" s="178">
        <v>10.0</v>
      </c>
      <c r="I516" s="181"/>
      <c r="J516" s="93">
        <v>25.0</v>
      </c>
      <c r="K516" s="194" t="s">
        <v>1266</v>
      </c>
      <c r="L516" s="191">
        <v>0.5416666666666666</v>
      </c>
      <c r="M516" s="192">
        <v>0.7083333333333334</v>
      </c>
      <c r="N516" s="19"/>
      <c r="O516" s="178" t="s">
        <v>1252</v>
      </c>
      <c r="P516" s="169">
        <f t="shared" si="673"/>
        <v>46029</v>
      </c>
      <c r="Q516" s="170">
        <f t="shared" si="3"/>
        <v>46057</v>
      </c>
      <c r="R516" s="180"/>
      <c r="S516" s="12"/>
      <c r="T516" s="181"/>
      <c r="U516" s="181"/>
      <c r="V516" s="172" t="str">
        <f t="shared" si="378"/>
        <v> </v>
      </c>
      <c r="W516" s="172">
        <f t="shared" si="5"/>
        <v>5</v>
      </c>
      <c r="X516" s="173">
        <f t="shared" si="6"/>
        <v>5</v>
      </c>
      <c r="Y516" s="172">
        <f t="shared" si="7"/>
        <v>28</v>
      </c>
      <c r="Z516" s="174">
        <f t="shared" si="8"/>
        <v>0.1666666667</v>
      </c>
      <c r="AA516" s="174">
        <f t="shared" si="9"/>
        <v>0.003703703704</v>
      </c>
      <c r="AB516" s="173" t="str">
        <f t="shared" si="10"/>
        <v>40,541666666666667</v>
      </c>
      <c r="AC516" s="175" t="str">
        <f t="shared" si="11"/>
        <v> 6252SMA01  13:00-17:00  BĐ: 7/1/2026 KT: 4/2/2026</v>
      </c>
      <c r="AD516" s="175">
        <f t="shared" ref="AD516:AE516" si="675">P516</f>
        <v>46029</v>
      </c>
      <c r="AE516" s="175">
        <f t="shared" si="675"/>
        <v>46057</v>
      </c>
      <c r="AF516" s="182"/>
      <c r="AG516" s="182"/>
    </row>
    <row r="517" ht="18.75" customHeight="1">
      <c r="A517" s="177"/>
      <c r="B517" s="177"/>
      <c r="C517" s="178" t="s">
        <v>198</v>
      </c>
      <c r="D517" s="178" t="s">
        <v>1132</v>
      </c>
      <c r="E517" s="178">
        <v>2025.0</v>
      </c>
      <c r="F517" s="178" t="s">
        <v>1160</v>
      </c>
      <c r="G517" s="12"/>
      <c r="H517" s="178">
        <v>9.0</v>
      </c>
      <c r="I517" s="181"/>
      <c r="J517" s="93">
        <v>20.0</v>
      </c>
      <c r="K517" s="194" t="s">
        <v>1266</v>
      </c>
      <c r="L517" s="191">
        <v>0.5416666666666666</v>
      </c>
      <c r="M517" s="192">
        <v>0.7083333333333334</v>
      </c>
      <c r="N517" s="215">
        <v>406.0</v>
      </c>
      <c r="O517" s="178" t="s">
        <v>1252</v>
      </c>
      <c r="P517" s="169">
        <f t="shared" ref="P517:P519" si="677">"23/02/2026"+(K517-2)</f>
        <v>46078</v>
      </c>
      <c r="Q517" s="170">
        <f t="shared" si="3"/>
        <v>46099</v>
      </c>
      <c r="R517" s="180"/>
      <c r="S517" s="12"/>
      <c r="T517" s="181"/>
      <c r="U517" s="181"/>
      <c r="V517" s="172" t="str">
        <f t="shared" si="378"/>
        <v> </v>
      </c>
      <c r="W517" s="172">
        <f t="shared" si="5"/>
        <v>5</v>
      </c>
      <c r="X517" s="173">
        <f t="shared" si="6"/>
        <v>4</v>
      </c>
      <c r="Y517" s="172">
        <f t="shared" si="7"/>
        <v>21</v>
      </c>
      <c r="Z517" s="174">
        <f t="shared" si="8"/>
        <v>0.1666666667</v>
      </c>
      <c r="AA517" s="174">
        <f t="shared" si="9"/>
        <v>0.003703703704</v>
      </c>
      <c r="AB517" s="173" t="str">
        <f t="shared" si="10"/>
        <v>40,541666666666667406</v>
      </c>
      <c r="AC517" s="175" t="str">
        <f t="shared" si="11"/>
        <v> 6252PUR01  13:00-17:00  BĐ: 25/2/2026 KT: 18/3/2026</v>
      </c>
      <c r="AD517" s="175">
        <f t="shared" ref="AD517:AE517" si="676">P517</f>
        <v>46078</v>
      </c>
      <c r="AE517" s="175">
        <f t="shared" si="676"/>
        <v>46099</v>
      </c>
      <c r="AF517" s="182"/>
      <c r="AG517" s="182"/>
    </row>
    <row r="518" ht="18.75" customHeight="1">
      <c r="A518" s="177"/>
      <c r="B518" s="177"/>
      <c r="C518" s="178" t="s">
        <v>198</v>
      </c>
      <c r="D518" s="178" t="s">
        <v>1193</v>
      </c>
      <c r="E518" s="178">
        <v>2024.0</v>
      </c>
      <c r="F518" s="178" t="s">
        <v>1200</v>
      </c>
      <c r="G518" s="12"/>
      <c r="H518" s="178">
        <v>6.0</v>
      </c>
      <c r="I518" s="181"/>
      <c r="J518" s="93">
        <v>20.0</v>
      </c>
      <c r="K518" s="194" t="s">
        <v>1266</v>
      </c>
      <c r="L518" s="191">
        <v>0.5416666666666666</v>
      </c>
      <c r="M518" s="192">
        <v>0.7083333333333334</v>
      </c>
      <c r="N518" s="12"/>
      <c r="O518" s="178" t="s">
        <v>1252</v>
      </c>
      <c r="P518" s="169">
        <f t="shared" si="677"/>
        <v>46078</v>
      </c>
      <c r="Q518" s="170">
        <f t="shared" si="3"/>
        <v>46099</v>
      </c>
      <c r="R518" s="180"/>
      <c r="S518" s="12"/>
      <c r="T518" s="181"/>
      <c r="U518" s="181"/>
      <c r="V518" s="172" t="str">
        <f t="shared" si="378"/>
        <v> </v>
      </c>
      <c r="W518" s="172">
        <f t="shared" si="5"/>
        <v>5</v>
      </c>
      <c r="X518" s="173">
        <f t="shared" si="6"/>
        <v>4</v>
      </c>
      <c r="Y518" s="172">
        <f t="shared" si="7"/>
        <v>21</v>
      </c>
      <c r="Z518" s="174">
        <f t="shared" si="8"/>
        <v>0.1666666667</v>
      </c>
      <c r="AA518" s="174">
        <f t="shared" si="9"/>
        <v>0.003703703704</v>
      </c>
      <c r="AB518" s="173" t="str">
        <f t="shared" si="10"/>
        <v>40,541666666666667</v>
      </c>
      <c r="AC518" s="175" t="str">
        <f t="shared" si="11"/>
        <v> 6243VMS01  13:00-17:00  BĐ: 25/2/2026 KT: 18/3/2026</v>
      </c>
      <c r="AD518" s="175">
        <f t="shared" ref="AD518:AE518" si="678">P518</f>
        <v>46078</v>
      </c>
      <c r="AE518" s="175">
        <f t="shared" si="678"/>
        <v>46099</v>
      </c>
      <c r="AF518" s="182"/>
      <c r="AG518" s="182"/>
    </row>
    <row r="519" ht="18.75" customHeight="1">
      <c r="A519" s="177"/>
      <c r="B519" s="177"/>
      <c r="C519" s="178" t="s">
        <v>198</v>
      </c>
      <c r="D519" s="178" t="s">
        <v>1193</v>
      </c>
      <c r="E519" s="178">
        <v>2025.0</v>
      </c>
      <c r="F519" s="178" t="s">
        <v>1212</v>
      </c>
      <c r="G519" s="12"/>
      <c r="H519" s="178">
        <v>10.0</v>
      </c>
      <c r="I519" s="181"/>
      <c r="J519" s="93">
        <v>20.0</v>
      </c>
      <c r="K519" s="194" t="s">
        <v>1266</v>
      </c>
      <c r="L519" s="191">
        <v>0.5416666666666666</v>
      </c>
      <c r="M519" s="192">
        <v>0.7083333333333334</v>
      </c>
      <c r="N519" s="12"/>
      <c r="O519" s="178" t="s">
        <v>1252</v>
      </c>
      <c r="P519" s="169">
        <f t="shared" si="677"/>
        <v>46078</v>
      </c>
      <c r="Q519" s="170">
        <f t="shared" si="3"/>
        <v>46099</v>
      </c>
      <c r="R519" s="180"/>
      <c r="S519" s="19"/>
      <c r="T519" s="181"/>
      <c r="U519" s="181"/>
      <c r="V519" s="172" t="str">
        <f t="shared" si="378"/>
        <v> </v>
      </c>
      <c r="W519" s="172">
        <f t="shared" si="5"/>
        <v>5</v>
      </c>
      <c r="X519" s="173">
        <f t="shared" si="6"/>
        <v>4</v>
      </c>
      <c r="Y519" s="172">
        <f t="shared" si="7"/>
        <v>21</v>
      </c>
      <c r="Z519" s="174">
        <f t="shared" si="8"/>
        <v>0.1666666667</v>
      </c>
      <c r="AA519" s="174">
        <f t="shared" si="9"/>
        <v>0.003703703704</v>
      </c>
      <c r="AB519" s="173" t="str">
        <f t="shared" si="10"/>
        <v>40,541666666666667</v>
      </c>
      <c r="AC519" s="175" t="str">
        <f t="shared" si="11"/>
        <v> 6252SMA01  13:00-17:00  BĐ: 25/2/2026 KT: 18/3/2026</v>
      </c>
      <c r="AD519" s="175">
        <f t="shared" ref="AD519:AE519" si="679">P519</f>
        <v>46078</v>
      </c>
      <c r="AE519" s="175">
        <f t="shared" si="679"/>
        <v>46099</v>
      </c>
      <c r="AF519" s="182"/>
      <c r="AG519" s="182"/>
    </row>
    <row r="520" ht="18.75" customHeight="1">
      <c r="A520" s="184"/>
      <c r="B520" s="184"/>
      <c r="C520" s="99" t="s">
        <v>198</v>
      </c>
      <c r="D520" s="99" t="s">
        <v>1132</v>
      </c>
      <c r="E520" s="99">
        <v>2024.0</v>
      </c>
      <c r="F520" s="164" t="s">
        <v>1140</v>
      </c>
      <c r="G520" s="165" t="s">
        <v>1142</v>
      </c>
      <c r="H520" s="99">
        <v>6.0</v>
      </c>
      <c r="I520" s="99"/>
      <c r="J520" s="99">
        <v>25.0</v>
      </c>
      <c r="K520" s="185" t="s">
        <v>1250</v>
      </c>
      <c r="L520" s="191">
        <v>0.3229166666666667</v>
      </c>
      <c r="M520" s="192">
        <v>0.4895833333333333</v>
      </c>
      <c r="N520" s="165">
        <v>301.0</v>
      </c>
      <c r="O520" s="164" t="s">
        <v>1252</v>
      </c>
      <c r="P520" s="169">
        <f t="shared" ref="P520:P521" si="681">"05/01/2026"+(K520-2)</f>
        <v>46027</v>
      </c>
      <c r="Q520" s="170">
        <f t="shared" si="3"/>
        <v>46055</v>
      </c>
      <c r="R520" s="181"/>
      <c r="S520" s="165" t="s">
        <v>505</v>
      </c>
      <c r="T520" s="99"/>
      <c r="U520" s="99"/>
      <c r="V520" s="172" t="str">
        <f t="shared" si="378"/>
        <v> </v>
      </c>
      <c r="W520" s="172">
        <f t="shared" si="5"/>
        <v>5</v>
      </c>
      <c r="X520" s="173">
        <f t="shared" si="6"/>
        <v>5</v>
      </c>
      <c r="Y520" s="172">
        <f t="shared" si="7"/>
        <v>28</v>
      </c>
      <c r="Z520" s="174">
        <f t="shared" si="8"/>
        <v>0.1666666667</v>
      </c>
      <c r="AA520" s="174">
        <f t="shared" si="9"/>
        <v>0.003703703704</v>
      </c>
      <c r="AB520" s="173" t="str">
        <f t="shared" si="10"/>
        <v>20,322916666666667301</v>
      </c>
      <c r="AC520" s="175" t="str">
        <f t="shared" si="11"/>
        <v>Tiếng Anh chuyên ngành Truyền thông và Marketing 6243VPR01 Đinh Thụy Minh Hiền 7:45-11:45  BĐ: 5/1/2026 KT: 2/2/2026</v>
      </c>
      <c r="AD520" s="175">
        <f t="shared" ref="AD520:AE520" si="680">P520</f>
        <v>46027</v>
      </c>
      <c r="AE520" s="175">
        <f t="shared" si="680"/>
        <v>46055</v>
      </c>
      <c r="AF520" s="187"/>
      <c r="AG520" s="187"/>
    </row>
    <row r="521" ht="18.75" customHeight="1">
      <c r="A521" s="184"/>
      <c r="B521" s="184"/>
      <c r="C521" s="99" t="s">
        <v>198</v>
      </c>
      <c r="D521" s="99" t="s">
        <v>1132</v>
      </c>
      <c r="E521" s="99">
        <v>2024.0</v>
      </c>
      <c r="F521" s="164" t="s">
        <v>1149</v>
      </c>
      <c r="G521" s="12"/>
      <c r="H521" s="99">
        <v>10.0</v>
      </c>
      <c r="I521" s="99"/>
      <c r="J521" s="99">
        <v>25.0</v>
      </c>
      <c r="K521" s="185" t="s">
        <v>1250</v>
      </c>
      <c r="L521" s="191">
        <v>0.3229166666666667</v>
      </c>
      <c r="M521" s="192">
        <v>0.4895833333333333</v>
      </c>
      <c r="N521" s="19"/>
      <c r="O521" s="164" t="s">
        <v>1252</v>
      </c>
      <c r="P521" s="169">
        <f t="shared" si="681"/>
        <v>46027</v>
      </c>
      <c r="Q521" s="170">
        <f t="shared" si="3"/>
        <v>46055</v>
      </c>
      <c r="R521" s="181"/>
      <c r="S521" s="12"/>
      <c r="T521" s="99"/>
      <c r="U521" s="99"/>
      <c r="V521" s="172" t="str">
        <f t="shared" si="378"/>
        <v> </v>
      </c>
      <c r="W521" s="172">
        <f t="shared" si="5"/>
        <v>5</v>
      </c>
      <c r="X521" s="173">
        <f t="shared" si="6"/>
        <v>5</v>
      </c>
      <c r="Y521" s="172">
        <f t="shared" si="7"/>
        <v>28</v>
      </c>
      <c r="Z521" s="174">
        <f t="shared" si="8"/>
        <v>0.1666666667</v>
      </c>
      <c r="AA521" s="174">
        <f t="shared" si="9"/>
        <v>0.003703703704</v>
      </c>
      <c r="AB521" s="173" t="str">
        <f t="shared" si="10"/>
        <v>20,322916666666667</v>
      </c>
      <c r="AC521" s="175" t="str">
        <f t="shared" si="11"/>
        <v> 6243VPR02  7:45-11:45  BĐ: 5/1/2026 KT: 2/2/2026</v>
      </c>
      <c r="AD521" s="175">
        <f t="shared" ref="AD521:AE521" si="682">P521</f>
        <v>46027</v>
      </c>
      <c r="AE521" s="175">
        <f t="shared" si="682"/>
        <v>46055</v>
      </c>
      <c r="AF521" s="187"/>
      <c r="AG521" s="187"/>
    </row>
    <row r="522" ht="18.75" customHeight="1">
      <c r="A522" s="184"/>
      <c r="B522" s="184"/>
      <c r="C522" s="99" t="s">
        <v>198</v>
      </c>
      <c r="D522" s="99" t="s">
        <v>1132</v>
      </c>
      <c r="E522" s="99">
        <v>2024.0</v>
      </c>
      <c r="F522" s="164" t="s">
        <v>1140</v>
      </c>
      <c r="G522" s="12"/>
      <c r="H522" s="99">
        <v>6.0</v>
      </c>
      <c r="I522" s="99"/>
      <c r="J522" s="99">
        <v>35.0</v>
      </c>
      <c r="K522" s="185" t="s">
        <v>1250</v>
      </c>
      <c r="L522" s="191">
        <v>0.3229166666666667</v>
      </c>
      <c r="M522" s="192">
        <v>0.4895833333333333</v>
      </c>
      <c r="N522" s="165">
        <v>301.0</v>
      </c>
      <c r="O522" s="164" t="s">
        <v>1252</v>
      </c>
      <c r="P522" s="169">
        <f t="shared" ref="P522:P523" si="684">"23/02/2026"+(K522-2)</f>
        <v>46076</v>
      </c>
      <c r="Q522" s="170">
        <f t="shared" si="3"/>
        <v>46118</v>
      </c>
      <c r="R522" s="181"/>
      <c r="S522" s="12"/>
      <c r="T522" s="99"/>
      <c r="U522" s="99"/>
      <c r="V522" s="172" t="str">
        <f t="shared" si="378"/>
        <v> </v>
      </c>
      <c r="W522" s="172">
        <f t="shared" si="5"/>
        <v>5</v>
      </c>
      <c r="X522" s="173">
        <f t="shared" si="6"/>
        <v>7</v>
      </c>
      <c r="Y522" s="172">
        <f t="shared" si="7"/>
        <v>42</v>
      </c>
      <c r="Z522" s="174">
        <f t="shared" si="8"/>
        <v>0.1666666667</v>
      </c>
      <c r="AA522" s="174">
        <f t="shared" si="9"/>
        <v>0.003703703704</v>
      </c>
      <c r="AB522" s="173" t="str">
        <f t="shared" si="10"/>
        <v>20,322916666666667301</v>
      </c>
      <c r="AC522" s="175" t="str">
        <f t="shared" si="11"/>
        <v> 6243VPR01  7:45-11:45  BĐ: 23/2/2026 KT: 6/4/2026</v>
      </c>
      <c r="AD522" s="175">
        <f t="shared" ref="AD522:AE522" si="683">P522</f>
        <v>46076</v>
      </c>
      <c r="AE522" s="175">
        <f t="shared" si="683"/>
        <v>46118</v>
      </c>
      <c r="AF522" s="187"/>
      <c r="AG522" s="187"/>
    </row>
    <row r="523" ht="18.75" customHeight="1">
      <c r="A523" s="184"/>
      <c r="B523" s="184"/>
      <c r="C523" s="99" t="s">
        <v>198</v>
      </c>
      <c r="D523" s="99" t="s">
        <v>1132</v>
      </c>
      <c r="E523" s="99">
        <v>2024.0</v>
      </c>
      <c r="F523" s="164" t="s">
        <v>1149</v>
      </c>
      <c r="G523" s="12"/>
      <c r="H523" s="99">
        <v>10.0</v>
      </c>
      <c r="I523" s="99"/>
      <c r="J523" s="99">
        <v>35.0</v>
      </c>
      <c r="K523" s="185" t="s">
        <v>1250</v>
      </c>
      <c r="L523" s="191">
        <v>0.3229166666666667</v>
      </c>
      <c r="M523" s="192">
        <v>0.4895833333333333</v>
      </c>
      <c r="N523" s="19"/>
      <c r="O523" s="164" t="s">
        <v>1252</v>
      </c>
      <c r="P523" s="169">
        <f t="shared" si="684"/>
        <v>46076</v>
      </c>
      <c r="Q523" s="170">
        <f t="shared" si="3"/>
        <v>46118</v>
      </c>
      <c r="R523" s="181"/>
      <c r="S523" s="19"/>
      <c r="T523" s="99"/>
      <c r="U523" s="99"/>
      <c r="V523" s="172" t="str">
        <f t="shared" si="378"/>
        <v> </v>
      </c>
      <c r="W523" s="172">
        <f t="shared" si="5"/>
        <v>5</v>
      </c>
      <c r="X523" s="173">
        <f t="shared" si="6"/>
        <v>7</v>
      </c>
      <c r="Y523" s="172">
        <f t="shared" si="7"/>
        <v>42</v>
      </c>
      <c r="Z523" s="174">
        <f t="shared" si="8"/>
        <v>0.1666666667</v>
      </c>
      <c r="AA523" s="174">
        <f t="shared" si="9"/>
        <v>0.003703703704</v>
      </c>
      <c r="AB523" s="173" t="str">
        <f t="shared" si="10"/>
        <v>20,322916666666667</v>
      </c>
      <c r="AC523" s="175" t="str">
        <f t="shared" si="11"/>
        <v> 6243VPR02  7:45-11:45  BĐ: 23/2/2026 KT: 6/4/2026</v>
      </c>
      <c r="AD523" s="175">
        <f t="shared" ref="AD523:AE523" si="685">P523</f>
        <v>46076</v>
      </c>
      <c r="AE523" s="175">
        <f t="shared" si="685"/>
        <v>46118</v>
      </c>
      <c r="AF523" s="187"/>
      <c r="AG523" s="187"/>
    </row>
    <row r="524" ht="18.75" customHeight="1">
      <c r="A524" s="184"/>
      <c r="B524" s="184"/>
      <c r="C524" s="99" t="s">
        <v>198</v>
      </c>
      <c r="D524" s="99" t="s">
        <v>1132</v>
      </c>
      <c r="E524" s="99">
        <v>2024.0</v>
      </c>
      <c r="F524" s="164" t="s">
        <v>1140</v>
      </c>
      <c r="G524" s="165" t="s">
        <v>1144</v>
      </c>
      <c r="H524" s="99">
        <v>6.0</v>
      </c>
      <c r="I524" s="99"/>
      <c r="J524" s="99">
        <v>25.0</v>
      </c>
      <c r="K524" s="185" t="s">
        <v>1250</v>
      </c>
      <c r="L524" s="191">
        <v>0.5416666666666666</v>
      </c>
      <c r="M524" s="192">
        <v>0.7083333333333334</v>
      </c>
      <c r="N524" s="165">
        <v>406.0</v>
      </c>
      <c r="O524" s="164" t="s">
        <v>1252</v>
      </c>
      <c r="P524" s="169">
        <f t="shared" ref="P524:P525" si="687">"05/01/2026"+(K524-2)</f>
        <v>46027</v>
      </c>
      <c r="Q524" s="170">
        <f t="shared" si="3"/>
        <v>46055</v>
      </c>
      <c r="R524" s="181"/>
      <c r="S524" s="165" t="s">
        <v>341</v>
      </c>
      <c r="T524" s="99"/>
      <c r="U524" s="99"/>
      <c r="V524" s="172" t="str">
        <f t="shared" si="378"/>
        <v> </v>
      </c>
      <c r="W524" s="172">
        <f t="shared" si="5"/>
        <v>5</v>
      </c>
      <c r="X524" s="173">
        <f t="shared" si="6"/>
        <v>5</v>
      </c>
      <c r="Y524" s="172">
        <f t="shared" si="7"/>
        <v>28</v>
      </c>
      <c r="Z524" s="174">
        <f t="shared" si="8"/>
        <v>0.1666666667</v>
      </c>
      <c r="AA524" s="174">
        <f t="shared" si="9"/>
        <v>0.003703703704</v>
      </c>
      <c r="AB524" s="173" t="str">
        <f t="shared" si="10"/>
        <v>20,541666666666667406</v>
      </c>
      <c r="AC524" s="175" t="str">
        <f t="shared" si="11"/>
        <v>Truyền thông &amp; Marketing nội bộ 6243VPR01 Quách Thanh Hiếu 13:00-17:00  BĐ: 5/1/2026 KT: 2/2/2026</v>
      </c>
      <c r="AD524" s="175">
        <f t="shared" ref="AD524:AE524" si="686">P524</f>
        <v>46027</v>
      </c>
      <c r="AE524" s="175">
        <f t="shared" si="686"/>
        <v>46055</v>
      </c>
      <c r="AF524" s="187"/>
      <c r="AG524" s="187"/>
    </row>
    <row r="525" ht="18.75" customHeight="1">
      <c r="A525" s="184"/>
      <c r="B525" s="184"/>
      <c r="C525" s="99" t="s">
        <v>198</v>
      </c>
      <c r="D525" s="99" t="s">
        <v>1132</v>
      </c>
      <c r="E525" s="99">
        <v>2024.0</v>
      </c>
      <c r="F525" s="164" t="s">
        <v>1149</v>
      </c>
      <c r="G525" s="12"/>
      <c r="H525" s="99">
        <v>10.0</v>
      </c>
      <c r="I525" s="99"/>
      <c r="J525" s="99">
        <v>25.0</v>
      </c>
      <c r="K525" s="185" t="s">
        <v>1250</v>
      </c>
      <c r="L525" s="191">
        <v>0.5416666666666666</v>
      </c>
      <c r="M525" s="192">
        <v>0.7083333333333334</v>
      </c>
      <c r="N525" s="19"/>
      <c r="O525" s="164" t="s">
        <v>1252</v>
      </c>
      <c r="P525" s="169">
        <f t="shared" si="687"/>
        <v>46027</v>
      </c>
      <c r="Q525" s="170">
        <f t="shared" si="3"/>
        <v>46055</v>
      </c>
      <c r="R525" s="181"/>
      <c r="S525" s="12"/>
      <c r="T525" s="99"/>
      <c r="U525" s="99"/>
      <c r="V525" s="172" t="str">
        <f t="shared" si="378"/>
        <v> </v>
      </c>
      <c r="W525" s="172">
        <f t="shared" si="5"/>
        <v>5</v>
      </c>
      <c r="X525" s="173">
        <f t="shared" si="6"/>
        <v>5</v>
      </c>
      <c r="Y525" s="172">
        <f t="shared" si="7"/>
        <v>28</v>
      </c>
      <c r="Z525" s="174">
        <f t="shared" si="8"/>
        <v>0.1666666667</v>
      </c>
      <c r="AA525" s="174">
        <f t="shared" si="9"/>
        <v>0.003703703704</v>
      </c>
      <c r="AB525" s="173" t="str">
        <f t="shared" si="10"/>
        <v>20,541666666666667</v>
      </c>
      <c r="AC525" s="175" t="str">
        <f t="shared" si="11"/>
        <v> 6243VPR02  13:00-17:00  BĐ: 5/1/2026 KT: 2/2/2026</v>
      </c>
      <c r="AD525" s="175">
        <f t="shared" ref="AD525:AE525" si="688">P525</f>
        <v>46027</v>
      </c>
      <c r="AE525" s="175">
        <f t="shared" si="688"/>
        <v>46055</v>
      </c>
      <c r="AF525" s="187"/>
      <c r="AG525" s="187"/>
    </row>
    <row r="526" ht="18.75" customHeight="1">
      <c r="A526" s="184"/>
      <c r="B526" s="184"/>
      <c r="C526" s="99" t="s">
        <v>198</v>
      </c>
      <c r="D526" s="99" t="s">
        <v>1132</v>
      </c>
      <c r="E526" s="99">
        <v>2024.0</v>
      </c>
      <c r="F526" s="164" t="s">
        <v>1140</v>
      </c>
      <c r="G526" s="12"/>
      <c r="H526" s="99">
        <v>6.0</v>
      </c>
      <c r="I526" s="99"/>
      <c r="J526" s="99">
        <v>35.0</v>
      </c>
      <c r="K526" s="185" t="s">
        <v>1250</v>
      </c>
      <c r="L526" s="191">
        <v>0.5416666666666666</v>
      </c>
      <c r="M526" s="192">
        <v>0.7083333333333334</v>
      </c>
      <c r="N526" s="165">
        <v>406.0</v>
      </c>
      <c r="O526" s="164" t="s">
        <v>1252</v>
      </c>
      <c r="P526" s="169">
        <f t="shared" ref="P526:P527" si="690">"23/02/2026"+(K526-2)</f>
        <v>46076</v>
      </c>
      <c r="Q526" s="170">
        <f t="shared" si="3"/>
        <v>46118</v>
      </c>
      <c r="R526" s="181"/>
      <c r="S526" s="12"/>
      <c r="T526" s="99"/>
      <c r="U526" s="99"/>
      <c r="V526" s="172" t="str">
        <f t="shared" si="378"/>
        <v> </v>
      </c>
      <c r="W526" s="172">
        <f t="shared" si="5"/>
        <v>5</v>
      </c>
      <c r="X526" s="173">
        <f t="shared" si="6"/>
        <v>7</v>
      </c>
      <c r="Y526" s="172">
        <f t="shared" si="7"/>
        <v>42</v>
      </c>
      <c r="Z526" s="174">
        <f t="shared" si="8"/>
        <v>0.1666666667</v>
      </c>
      <c r="AA526" s="174">
        <f t="shared" si="9"/>
        <v>0.003703703704</v>
      </c>
      <c r="AB526" s="173" t="str">
        <f t="shared" si="10"/>
        <v>20,541666666666667406</v>
      </c>
      <c r="AC526" s="175" t="str">
        <f t="shared" si="11"/>
        <v> 6243VPR01  13:00-17:00  BĐ: 23/2/2026 KT: 6/4/2026</v>
      </c>
      <c r="AD526" s="175">
        <f t="shared" ref="AD526:AE526" si="689">P526</f>
        <v>46076</v>
      </c>
      <c r="AE526" s="175">
        <f t="shared" si="689"/>
        <v>46118</v>
      </c>
      <c r="AF526" s="187"/>
      <c r="AG526" s="187"/>
    </row>
    <row r="527" ht="18.75" customHeight="1">
      <c r="A527" s="184"/>
      <c r="B527" s="184"/>
      <c r="C527" s="99" t="s">
        <v>198</v>
      </c>
      <c r="D527" s="99" t="s">
        <v>1132</v>
      </c>
      <c r="E527" s="99">
        <v>2024.0</v>
      </c>
      <c r="F527" s="164" t="s">
        <v>1149</v>
      </c>
      <c r="G527" s="12"/>
      <c r="H527" s="99">
        <v>10.0</v>
      </c>
      <c r="I527" s="99"/>
      <c r="J527" s="99">
        <v>35.0</v>
      </c>
      <c r="K527" s="185" t="s">
        <v>1250</v>
      </c>
      <c r="L527" s="191">
        <v>0.5416666666666666</v>
      </c>
      <c r="M527" s="192">
        <v>0.7083333333333334</v>
      </c>
      <c r="N527" s="19"/>
      <c r="O527" s="164" t="s">
        <v>1252</v>
      </c>
      <c r="P527" s="169">
        <f t="shared" si="690"/>
        <v>46076</v>
      </c>
      <c r="Q527" s="170">
        <f t="shared" si="3"/>
        <v>46118</v>
      </c>
      <c r="R527" s="181"/>
      <c r="S527" s="19"/>
      <c r="T527" s="99"/>
      <c r="U527" s="99"/>
      <c r="V527" s="172" t="str">
        <f t="shared" si="378"/>
        <v> </v>
      </c>
      <c r="W527" s="172">
        <f t="shared" si="5"/>
        <v>5</v>
      </c>
      <c r="X527" s="173">
        <f t="shared" si="6"/>
        <v>7</v>
      </c>
      <c r="Y527" s="172">
        <f t="shared" si="7"/>
        <v>42</v>
      </c>
      <c r="Z527" s="174">
        <f t="shared" si="8"/>
        <v>0.1666666667</v>
      </c>
      <c r="AA527" s="174">
        <f t="shared" si="9"/>
        <v>0.003703703704</v>
      </c>
      <c r="AB527" s="173" t="str">
        <f t="shared" si="10"/>
        <v>20,541666666666667</v>
      </c>
      <c r="AC527" s="175" t="str">
        <f t="shared" si="11"/>
        <v> 6243VPR02  13:00-17:00  BĐ: 23/2/2026 KT: 6/4/2026</v>
      </c>
      <c r="AD527" s="175">
        <f t="shared" ref="AD527:AE527" si="691">P527</f>
        <v>46076</v>
      </c>
      <c r="AE527" s="175">
        <f t="shared" si="691"/>
        <v>46118</v>
      </c>
      <c r="AF527" s="187"/>
      <c r="AG527" s="187"/>
    </row>
    <row r="528" ht="18.75" customHeight="1">
      <c r="A528" s="184"/>
      <c r="B528" s="184"/>
      <c r="C528" s="99" t="s">
        <v>198</v>
      </c>
      <c r="D528" s="99" t="s">
        <v>1132</v>
      </c>
      <c r="E528" s="99">
        <v>2024.0</v>
      </c>
      <c r="F528" s="164" t="s">
        <v>1140</v>
      </c>
      <c r="G528" s="165" t="s">
        <v>1146</v>
      </c>
      <c r="H528" s="99">
        <v>6.0</v>
      </c>
      <c r="I528" s="99"/>
      <c r="J528" s="99">
        <v>25.0</v>
      </c>
      <c r="K528" s="185" t="s">
        <v>1266</v>
      </c>
      <c r="L528" s="191">
        <v>0.3229166666666667</v>
      </c>
      <c r="M528" s="192">
        <v>0.4895833333333333</v>
      </c>
      <c r="N528" s="165">
        <v>504.0</v>
      </c>
      <c r="O528" s="164" t="s">
        <v>1252</v>
      </c>
      <c r="P528" s="169">
        <f t="shared" ref="P528:P531" si="693">"05/01/2026"+(K528-2)</f>
        <v>46029</v>
      </c>
      <c r="Q528" s="170">
        <f t="shared" si="3"/>
        <v>46057</v>
      </c>
      <c r="R528" s="181"/>
      <c r="S528" s="165" t="s">
        <v>1326</v>
      </c>
      <c r="T528" s="99"/>
      <c r="U528" s="99"/>
      <c r="V528" s="172" t="str">
        <f t="shared" si="378"/>
        <v> </v>
      </c>
      <c r="W528" s="172">
        <f t="shared" si="5"/>
        <v>5</v>
      </c>
      <c r="X528" s="173">
        <f t="shared" si="6"/>
        <v>5</v>
      </c>
      <c r="Y528" s="172">
        <f t="shared" si="7"/>
        <v>28</v>
      </c>
      <c r="Z528" s="174">
        <f t="shared" si="8"/>
        <v>0.1666666667</v>
      </c>
      <c r="AA528" s="174">
        <f t="shared" si="9"/>
        <v>0.003703703704</v>
      </c>
      <c r="AB528" s="173" t="str">
        <f t="shared" si="10"/>
        <v>40,322916666666667504</v>
      </c>
      <c r="AC528" s="175" t="str">
        <f t="shared" si="11"/>
        <v>Quản trị khủng hoảng truyền thông 6243VPR01 Cô Huỳnh Thị Thùy Trinh 7:45-11:45  BĐ: 7/1/2026 KT: 4/2/2026</v>
      </c>
      <c r="AD528" s="175">
        <f t="shared" ref="AD528:AE528" si="692">P528</f>
        <v>46029</v>
      </c>
      <c r="AE528" s="175">
        <f t="shared" si="692"/>
        <v>46057</v>
      </c>
      <c r="AF528" s="187"/>
      <c r="AG528" s="187"/>
    </row>
    <row r="529" ht="18.75" customHeight="1">
      <c r="A529" s="177"/>
      <c r="B529" s="177"/>
      <c r="C529" s="178" t="s">
        <v>198</v>
      </c>
      <c r="D529" s="178" t="s">
        <v>1132</v>
      </c>
      <c r="E529" s="178">
        <v>2024.0</v>
      </c>
      <c r="F529" s="178" t="s">
        <v>1149</v>
      </c>
      <c r="G529" s="12"/>
      <c r="H529" s="178">
        <v>10.0</v>
      </c>
      <c r="I529" s="181"/>
      <c r="J529" s="93">
        <v>25.0</v>
      </c>
      <c r="K529" s="194" t="s">
        <v>1266</v>
      </c>
      <c r="L529" s="191">
        <v>0.3229166666666667</v>
      </c>
      <c r="M529" s="192">
        <v>0.4895833333333333</v>
      </c>
      <c r="N529" s="12"/>
      <c r="O529" s="178" t="s">
        <v>1252</v>
      </c>
      <c r="P529" s="169">
        <f t="shared" si="693"/>
        <v>46029</v>
      </c>
      <c r="Q529" s="170">
        <f t="shared" si="3"/>
        <v>46057</v>
      </c>
      <c r="R529" s="180"/>
      <c r="S529" s="12"/>
      <c r="T529" s="181"/>
      <c r="U529" s="181"/>
      <c r="V529" s="172" t="str">
        <f t="shared" si="378"/>
        <v> </v>
      </c>
      <c r="W529" s="172">
        <f t="shared" si="5"/>
        <v>5</v>
      </c>
      <c r="X529" s="173">
        <f t="shared" si="6"/>
        <v>5</v>
      </c>
      <c r="Y529" s="172">
        <f t="shared" si="7"/>
        <v>28</v>
      </c>
      <c r="Z529" s="174">
        <f t="shared" si="8"/>
        <v>0.1666666667</v>
      </c>
      <c r="AA529" s="174">
        <f t="shared" si="9"/>
        <v>0.003703703704</v>
      </c>
      <c r="AB529" s="173" t="str">
        <f t="shared" si="10"/>
        <v>40,322916666666667</v>
      </c>
      <c r="AC529" s="175" t="str">
        <f t="shared" si="11"/>
        <v> 6243VPR02  7:45-11:45  BĐ: 7/1/2026 KT: 4/2/2026</v>
      </c>
      <c r="AD529" s="175">
        <f t="shared" ref="AD529:AE529" si="694">P529</f>
        <v>46029</v>
      </c>
      <c r="AE529" s="175">
        <f t="shared" si="694"/>
        <v>46057</v>
      </c>
      <c r="AF529" s="182"/>
      <c r="AG529" s="182"/>
    </row>
    <row r="530" ht="18.75" customHeight="1">
      <c r="A530" s="177"/>
      <c r="B530" s="177"/>
      <c r="C530" s="178" t="s">
        <v>198</v>
      </c>
      <c r="D530" s="178" t="s">
        <v>1132</v>
      </c>
      <c r="E530" s="178">
        <v>2024.0</v>
      </c>
      <c r="F530" s="178" t="s">
        <v>1150</v>
      </c>
      <c r="G530" s="12"/>
      <c r="H530" s="178">
        <v>1.0</v>
      </c>
      <c r="I530" s="181"/>
      <c r="J530" s="93">
        <v>25.0</v>
      </c>
      <c r="K530" s="194" t="s">
        <v>1266</v>
      </c>
      <c r="L530" s="191">
        <v>0.3229166666666667</v>
      </c>
      <c r="M530" s="192">
        <v>0.4895833333333333</v>
      </c>
      <c r="N530" s="12"/>
      <c r="O530" s="178" t="s">
        <v>1252</v>
      </c>
      <c r="P530" s="169">
        <f t="shared" si="693"/>
        <v>46029</v>
      </c>
      <c r="Q530" s="170">
        <f t="shared" si="3"/>
        <v>46057</v>
      </c>
      <c r="R530" s="180"/>
      <c r="S530" s="12"/>
      <c r="T530" s="181"/>
      <c r="U530" s="181"/>
      <c r="V530" s="172" t="str">
        <f t="shared" si="378"/>
        <v> </v>
      </c>
      <c r="W530" s="172">
        <f t="shared" si="5"/>
        <v>5</v>
      </c>
      <c r="X530" s="173">
        <f t="shared" si="6"/>
        <v>5</v>
      </c>
      <c r="Y530" s="172">
        <f t="shared" si="7"/>
        <v>28</v>
      </c>
      <c r="Z530" s="174">
        <f t="shared" si="8"/>
        <v>0.1666666667</v>
      </c>
      <c r="AA530" s="174">
        <f t="shared" si="9"/>
        <v>0.003703703704</v>
      </c>
      <c r="AB530" s="173" t="str">
        <f t="shared" si="10"/>
        <v>40,322916666666667</v>
      </c>
      <c r="AC530" s="175" t="str">
        <f t="shared" si="11"/>
        <v> 4223VPR01LT  7:45-11:45  BĐ: 7/1/2026 KT: 4/2/2026</v>
      </c>
      <c r="AD530" s="175">
        <f t="shared" ref="AD530:AE530" si="695">P530</f>
        <v>46029</v>
      </c>
      <c r="AE530" s="175">
        <f t="shared" si="695"/>
        <v>46057</v>
      </c>
      <c r="AF530" s="182"/>
      <c r="AG530" s="182"/>
    </row>
    <row r="531" ht="18.75" customHeight="1">
      <c r="A531" s="177"/>
      <c r="B531" s="177"/>
      <c r="C531" s="178" t="s">
        <v>198</v>
      </c>
      <c r="D531" s="178" t="s">
        <v>1132</v>
      </c>
      <c r="E531" s="178">
        <v>2025.0</v>
      </c>
      <c r="F531" s="178" t="s">
        <v>1154</v>
      </c>
      <c r="G531" s="12"/>
      <c r="H531" s="178">
        <v>3.0</v>
      </c>
      <c r="I531" s="181"/>
      <c r="J531" s="93">
        <v>25.0</v>
      </c>
      <c r="K531" s="194" t="s">
        <v>1266</v>
      </c>
      <c r="L531" s="191">
        <v>0.3229166666666667</v>
      </c>
      <c r="M531" s="192">
        <v>0.4895833333333333</v>
      </c>
      <c r="N531" s="19"/>
      <c r="O531" s="178" t="s">
        <v>1252</v>
      </c>
      <c r="P531" s="169">
        <f t="shared" si="693"/>
        <v>46029</v>
      </c>
      <c r="Q531" s="170">
        <f t="shared" si="3"/>
        <v>46057</v>
      </c>
      <c r="R531" s="180"/>
      <c r="S531" s="12"/>
      <c r="T531" s="181"/>
      <c r="U531" s="181"/>
      <c r="V531" s="172" t="str">
        <f t="shared" si="378"/>
        <v> </v>
      </c>
      <c r="W531" s="172">
        <f t="shared" si="5"/>
        <v>5</v>
      </c>
      <c r="X531" s="173">
        <f t="shared" si="6"/>
        <v>5</v>
      </c>
      <c r="Y531" s="172">
        <f t="shared" si="7"/>
        <v>28</v>
      </c>
      <c r="Z531" s="174">
        <f t="shared" si="8"/>
        <v>0.1666666667</v>
      </c>
      <c r="AA531" s="174">
        <f t="shared" si="9"/>
        <v>0.003703703704</v>
      </c>
      <c r="AB531" s="173" t="str">
        <f t="shared" si="10"/>
        <v>40,322916666666667</v>
      </c>
      <c r="AC531" s="175" t="str">
        <f t="shared" si="11"/>
        <v> 6252PUR01TU  7:45-11:45  BĐ: 7/1/2026 KT: 4/2/2026</v>
      </c>
      <c r="AD531" s="175">
        <f t="shared" ref="AD531:AE531" si="696">P531</f>
        <v>46029</v>
      </c>
      <c r="AE531" s="175">
        <f t="shared" si="696"/>
        <v>46057</v>
      </c>
      <c r="AF531" s="182"/>
      <c r="AG531" s="182"/>
    </row>
    <row r="532" ht="18.75" customHeight="1">
      <c r="A532" s="184"/>
      <c r="B532" s="184"/>
      <c r="C532" s="99" t="s">
        <v>198</v>
      </c>
      <c r="D532" s="99" t="s">
        <v>1132</v>
      </c>
      <c r="E532" s="99">
        <v>2024.0</v>
      </c>
      <c r="F532" s="164" t="s">
        <v>1140</v>
      </c>
      <c r="G532" s="12"/>
      <c r="H532" s="99">
        <v>6.0</v>
      </c>
      <c r="I532" s="99"/>
      <c r="J532" s="99">
        <v>35.0</v>
      </c>
      <c r="K532" s="194" t="s">
        <v>1266</v>
      </c>
      <c r="L532" s="191">
        <v>0.3229166666666667</v>
      </c>
      <c r="M532" s="192">
        <v>0.4895833333333333</v>
      </c>
      <c r="N532" s="165">
        <v>504.0</v>
      </c>
      <c r="O532" s="164" t="s">
        <v>1252</v>
      </c>
      <c r="P532" s="169">
        <f t="shared" ref="P532:P535" si="698">"23/02/2026"+(K532-2)</f>
        <v>46078</v>
      </c>
      <c r="Q532" s="170">
        <f t="shared" si="3"/>
        <v>46120</v>
      </c>
      <c r="R532" s="181"/>
      <c r="S532" s="12"/>
      <c r="T532" s="99"/>
      <c r="U532" s="99"/>
      <c r="V532" s="172" t="str">
        <f t="shared" si="378"/>
        <v> </v>
      </c>
      <c r="W532" s="172">
        <f t="shared" si="5"/>
        <v>5</v>
      </c>
      <c r="X532" s="173">
        <f t="shared" si="6"/>
        <v>7</v>
      </c>
      <c r="Y532" s="172">
        <f t="shared" si="7"/>
        <v>42</v>
      </c>
      <c r="Z532" s="174">
        <f t="shared" si="8"/>
        <v>0.1666666667</v>
      </c>
      <c r="AA532" s="174">
        <f t="shared" si="9"/>
        <v>0.003703703704</v>
      </c>
      <c r="AB532" s="173" t="str">
        <f t="shared" si="10"/>
        <v>40,322916666666667504</v>
      </c>
      <c r="AC532" s="175" t="str">
        <f t="shared" si="11"/>
        <v> 6243VPR01  7:45-11:45  BĐ: 25/2/2026 KT: 8/4/2026</v>
      </c>
      <c r="AD532" s="175">
        <f t="shared" ref="AD532:AE532" si="697">P532</f>
        <v>46078</v>
      </c>
      <c r="AE532" s="175">
        <f t="shared" si="697"/>
        <v>46120</v>
      </c>
      <c r="AF532" s="187"/>
      <c r="AG532" s="187"/>
    </row>
    <row r="533" ht="18.75" customHeight="1">
      <c r="A533" s="177"/>
      <c r="B533" s="177"/>
      <c r="C533" s="178" t="s">
        <v>198</v>
      </c>
      <c r="D533" s="178" t="s">
        <v>1132</v>
      </c>
      <c r="E533" s="178">
        <v>2024.0</v>
      </c>
      <c r="F533" s="178" t="s">
        <v>1149</v>
      </c>
      <c r="G533" s="12"/>
      <c r="H533" s="178">
        <v>10.0</v>
      </c>
      <c r="I533" s="181"/>
      <c r="J533" s="93">
        <v>35.0</v>
      </c>
      <c r="K533" s="194" t="s">
        <v>1266</v>
      </c>
      <c r="L533" s="191">
        <v>0.3229166666666667</v>
      </c>
      <c r="M533" s="192">
        <v>0.4895833333333333</v>
      </c>
      <c r="N533" s="12"/>
      <c r="O533" s="178" t="s">
        <v>1252</v>
      </c>
      <c r="P533" s="169">
        <f t="shared" si="698"/>
        <v>46078</v>
      </c>
      <c r="Q533" s="170">
        <f t="shared" si="3"/>
        <v>46120</v>
      </c>
      <c r="R533" s="180"/>
      <c r="S533" s="12"/>
      <c r="T533" s="181"/>
      <c r="U533" s="181"/>
      <c r="V533" s="172" t="str">
        <f t="shared" si="378"/>
        <v> </v>
      </c>
      <c r="W533" s="172">
        <f t="shared" si="5"/>
        <v>5</v>
      </c>
      <c r="X533" s="173">
        <f t="shared" si="6"/>
        <v>7</v>
      </c>
      <c r="Y533" s="172">
        <f t="shared" si="7"/>
        <v>42</v>
      </c>
      <c r="Z533" s="174">
        <f t="shared" si="8"/>
        <v>0.1666666667</v>
      </c>
      <c r="AA533" s="174">
        <f t="shared" si="9"/>
        <v>0.003703703704</v>
      </c>
      <c r="AB533" s="173" t="str">
        <f t="shared" si="10"/>
        <v>40,322916666666667</v>
      </c>
      <c r="AC533" s="175" t="str">
        <f t="shared" si="11"/>
        <v> 6243VPR02  7:45-11:45  BĐ: 25/2/2026 KT: 8/4/2026</v>
      </c>
      <c r="AD533" s="175">
        <f t="shared" ref="AD533:AE533" si="699">P533</f>
        <v>46078</v>
      </c>
      <c r="AE533" s="175">
        <f t="shared" si="699"/>
        <v>46120</v>
      </c>
      <c r="AF533" s="182"/>
      <c r="AG533" s="182"/>
    </row>
    <row r="534" ht="18.75" customHeight="1">
      <c r="A534" s="177"/>
      <c r="B534" s="177"/>
      <c r="C534" s="178" t="s">
        <v>198</v>
      </c>
      <c r="D534" s="178" t="s">
        <v>1132</v>
      </c>
      <c r="E534" s="178">
        <v>2024.0</v>
      </c>
      <c r="F534" s="178" t="s">
        <v>1150</v>
      </c>
      <c r="G534" s="12"/>
      <c r="H534" s="178">
        <v>1.0</v>
      </c>
      <c r="I534" s="181"/>
      <c r="J534" s="93">
        <v>35.0</v>
      </c>
      <c r="K534" s="194" t="s">
        <v>1266</v>
      </c>
      <c r="L534" s="191">
        <v>0.3229166666666667</v>
      </c>
      <c r="M534" s="192">
        <v>0.4895833333333333</v>
      </c>
      <c r="N534" s="12"/>
      <c r="O534" s="178" t="s">
        <v>1252</v>
      </c>
      <c r="P534" s="169">
        <f t="shared" si="698"/>
        <v>46078</v>
      </c>
      <c r="Q534" s="170">
        <f t="shared" si="3"/>
        <v>46120</v>
      </c>
      <c r="R534" s="180"/>
      <c r="S534" s="12"/>
      <c r="T534" s="181"/>
      <c r="U534" s="181"/>
      <c r="V534" s="172" t="str">
        <f t="shared" si="378"/>
        <v> </v>
      </c>
      <c r="W534" s="172">
        <f t="shared" si="5"/>
        <v>5</v>
      </c>
      <c r="X534" s="173">
        <f t="shared" si="6"/>
        <v>7</v>
      </c>
      <c r="Y534" s="172">
        <f t="shared" si="7"/>
        <v>42</v>
      </c>
      <c r="Z534" s="174">
        <f t="shared" si="8"/>
        <v>0.1666666667</v>
      </c>
      <c r="AA534" s="174">
        <f t="shared" si="9"/>
        <v>0.003703703704</v>
      </c>
      <c r="AB534" s="173" t="str">
        <f t="shared" si="10"/>
        <v>40,322916666666667</v>
      </c>
      <c r="AC534" s="175" t="str">
        <f t="shared" si="11"/>
        <v> 4223VPR01LT  7:45-11:45  BĐ: 25/2/2026 KT: 8/4/2026</v>
      </c>
      <c r="AD534" s="175">
        <f t="shared" ref="AD534:AE534" si="700">P534</f>
        <v>46078</v>
      </c>
      <c r="AE534" s="175">
        <f t="shared" si="700"/>
        <v>46120</v>
      </c>
      <c r="AF534" s="182"/>
      <c r="AG534" s="182"/>
    </row>
    <row r="535" ht="18.75" customHeight="1">
      <c r="A535" s="177"/>
      <c r="B535" s="177"/>
      <c r="C535" s="178" t="s">
        <v>198</v>
      </c>
      <c r="D535" s="178" t="s">
        <v>1132</v>
      </c>
      <c r="E535" s="178">
        <v>2025.0</v>
      </c>
      <c r="F535" s="178" t="s">
        <v>1154</v>
      </c>
      <c r="G535" s="12"/>
      <c r="H535" s="178">
        <v>3.0</v>
      </c>
      <c r="I535" s="181"/>
      <c r="J535" s="93">
        <v>35.0</v>
      </c>
      <c r="K535" s="194" t="s">
        <v>1266</v>
      </c>
      <c r="L535" s="191">
        <v>0.3229166666666667</v>
      </c>
      <c r="M535" s="192">
        <v>0.4895833333333333</v>
      </c>
      <c r="N535" s="19"/>
      <c r="O535" s="178" t="s">
        <v>1252</v>
      </c>
      <c r="P535" s="169">
        <f t="shared" si="698"/>
        <v>46078</v>
      </c>
      <c r="Q535" s="170">
        <f t="shared" si="3"/>
        <v>46120</v>
      </c>
      <c r="R535" s="180"/>
      <c r="S535" s="12"/>
      <c r="T535" s="181"/>
      <c r="U535" s="181"/>
      <c r="V535" s="172" t="str">
        <f t="shared" si="378"/>
        <v> </v>
      </c>
      <c r="W535" s="172">
        <f t="shared" si="5"/>
        <v>5</v>
      </c>
      <c r="X535" s="173">
        <f t="shared" si="6"/>
        <v>7</v>
      </c>
      <c r="Y535" s="172">
        <f t="shared" si="7"/>
        <v>42</v>
      </c>
      <c r="Z535" s="174">
        <f t="shared" si="8"/>
        <v>0.1666666667</v>
      </c>
      <c r="AA535" s="174">
        <f t="shared" si="9"/>
        <v>0.003703703704</v>
      </c>
      <c r="AB535" s="173" t="str">
        <f t="shared" si="10"/>
        <v>40,322916666666667</v>
      </c>
      <c r="AC535" s="175" t="str">
        <f t="shared" si="11"/>
        <v> 6252PUR01TU  7:45-11:45  BĐ: 25/2/2026 KT: 8/4/2026</v>
      </c>
      <c r="AD535" s="175">
        <f t="shared" ref="AD535:AE535" si="701">P535</f>
        <v>46078</v>
      </c>
      <c r="AE535" s="175">
        <f t="shared" si="701"/>
        <v>46120</v>
      </c>
      <c r="AF535" s="182"/>
      <c r="AG535" s="182"/>
    </row>
    <row r="536" ht="18.75" customHeight="1">
      <c r="A536" s="184"/>
      <c r="B536" s="184"/>
      <c r="C536" s="99" t="s">
        <v>198</v>
      </c>
      <c r="D536" s="99" t="s">
        <v>1132</v>
      </c>
      <c r="E536" s="99">
        <v>2024.0</v>
      </c>
      <c r="F536" s="164" t="s">
        <v>1140</v>
      </c>
      <c r="G536" s="12"/>
      <c r="H536" s="99">
        <v>6.0</v>
      </c>
      <c r="I536" s="99"/>
      <c r="J536" s="99">
        <v>15.0</v>
      </c>
      <c r="K536" s="185"/>
      <c r="L536" s="191">
        <v>0.3229166666666667</v>
      </c>
      <c r="M536" s="192">
        <v>0.4895833333333333</v>
      </c>
      <c r="N536" s="165"/>
      <c r="O536" s="164" t="s">
        <v>1252</v>
      </c>
      <c r="P536" s="169">
        <f t="shared" ref="P536:P539" si="703">"23/03/2026"+(K536-2)</f>
        <v>46102</v>
      </c>
      <c r="Q536" s="170">
        <f t="shared" si="3"/>
        <v>46116</v>
      </c>
      <c r="R536" s="181"/>
      <c r="S536" s="12"/>
      <c r="T536" s="99"/>
      <c r="U536" s="99"/>
      <c r="V536" s="172" t="str">
        <f t="shared" si="378"/>
        <v> </v>
      </c>
      <c r="W536" s="172">
        <f t="shared" si="5"/>
        <v>5</v>
      </c>
      <c r="X536" s="173">
        <f t="shared" si="6"/>
        <v>3</v>
      </c>
      <c r="Y536" s="172">
        <f t="shared" si="7"/>
        <v>14</v>
      </c>
      <c r="Z536" s="174">
        <f t="shared" si="8"/>
        <v>0.1666666667</v>
      </c>
      <c r="AA536" s="174">
        <f t="shared" si="9"/>
        <v>0.003703703704</v>
      </c>
      <c r="AB536" s="173" t="str">
        <f t="shared" si="10"/>
        <v>0,322916666666667</v>
      </c>
      <c r="AC536" s="175" t="str">
        <f t="shared" si="11"/>
        <v> 6243VPR01  7:45-11:45  BĐ: 21/3/2026 KT: 4/4/2026</v>
      </c>
      <c r="AD536" s="175">
        <f t="shared" ref="AD536:AE536" si="702">P536</f>
        <v>46102</v>
      </c>
      <c r="AE536" s="175">
        <f t="shared" si="702"/>
        <v>46116</v>
      </c>
      <c r="AF536" s="187"/>
      <c r="AG536" s="187"/>
    </row>
    <row r="537" ht="18.75" customHeight="1">
      <c r="A537" s="177"/>
      <c r="B537" s="177"/>
      <c r="C537" s="178" t="s">
        <v>198</v>
      </c>
      <c r="D537" s="178" t="s">
        <v>1132</v>
      </c>
      <c r="E537" s="178">
        <v>2024.0</v>
      </c>
      <c r="F537" s="178" t="s">
        <v>1149</v>
      </c>
      <c r="G537" s="12"/>
      <c r="H537" s="178">
        <v>10.0</v>
      </c>
      <c r="I537" s="181"/>
      <c r="J537" s="93">
        <v>15.0</v>
      </c>
      <c r="K537" s="194"/>
      <c r="L537" s="191">
        <v>0.3229166666666667</v>
      </c>
      <c r="M537" s="192">
        <v>0.4895833333333333</v>
      </c>
      <c r="N537" s="12"/>
      <c r="O537" s="178" t="s">
        <v>1252</v>
      </c>
      <c r="P537" s="169">
        <f t="shared" si="703"/>
        <v>46102</v>
      </c>
      <c r="Q537" s="170">
        <f t="shared" si="3"/>
        <v>46116</v>
      </c>
      <c r="R537" s="180"/>
      <c r="S537" s="12"/>
      <c r="T537" s="181"/>
      <c r="U537" s="181"/>
      <c r="V537" s="172" t="str">
        <f t="shared" si="378"/>
        <v> </v>
      </c>
      <c r="W537" s="172">
        <f t="shared" si="5"/>
        <v>5</v>
      </c>
      <c r="X537" s="173">
        <f t="shared" si="6"/>
        <v>3</v>
      </c>
      <c r="Y537" s="172">
        <f t="shared" si="7"/>
        <v>14</v>
      </c>
      <c r="Z537" s="174">
        <f t="shared" si="8"/>
        <v>0.1666666667</v>
      </c>
      <c r="AA537" s="174">
        <f t="shared" si="9"/>
        <v>0.003703703704</v>
      </c>
      <c r="AB537" s="173" t="str">
        <f t="shared" si="10"/>
        <v>0,322916666666667</v>
      </c>
      <c r="AC537" s="175" t="str">
        <f t="shared" si="11"/>
        <v> 6243VPR02  7:45-11:45  BĐ: 21/3/2026 KT: 4/4/2026</v>
      </c>
      <c r="AD537" s="175">
        <f t="shared" ref="AD537:AE537" si="704">P537</f>
        <v>46102</v>
      </c>
      <c r="AE537" s="175">
        <f t="shared" si="704"/>
        <v>46116</v>
      </c>
      <c r="AF537" s="182"/>
      <c r="AG537" s="182"/>
    </row>
    <row r="538" ht="18.75" customHeight="1">
      <c r="A538" s="177"/>
      <c r="B538" s="177"/>
      <c r="C538" s="178" t="s">
        <v>198</v>
      </c>
      <c r="D538" s="178" t="s">
        <v>1132</v>
      </c>
      <c r="E538" s="178">
        <v>2024.0</v>
      </c>
      <c r="F538" s="178" t="s">
        <v>1150</v>
      </c>
      <c r="G538" s="12"/>
      <c r="H538" s="178">
        <v>1.0</v>
      </c>
      <c r="I538" s="181"/>
      <c r="J538" s="93">
        <v>15.0</v>
      </c>
      <c r="K538" s="194"/>
      <c r="L538" s="191">
        <v>0.3229166666666667</v>
      </c>
      <c r="M538" s="192">
        <v>0.4895833333333333</v>
      </c>
      <c r="N538" s="12"/>
      <c r="O538" s="178" t="s">
        <v>1252</v>
      </c>
      <c r="P538" s="169">
        <f t="shared" si="703"/>
        <v>46102</v>
      </c>
      <c r="Q538" s="170">
        <f t="shared" si="3"/>
        <v>46116</v>
      </c>
      <c r="R538" s="180"/>
      <c r="S538" s="12"/>
      <c r="T538" s="181"/>
      <c r="U538" s="181"/>
      <c r="V538" s="172" t="str">
        <f t="shared" si="378"/>
        <v> </v>
      </c>
      <c r="W538" s="172">
        <f t="shared" si="5"/>
        <v>5</v>
      </c>
      <c r="X538" s="173">
        <f t="shared" si="6"/>
        <v>3</v>
      </c>
      <c r="Y538" s="172">
        <f t="shared" si="7"/>
        <v>14</v>
      </c>
      <c r="Z538" s="174">
        <f t="shared" si="8"/>
        <v>0.1666666667</v>
      </c>
      <c r="AA538" s="174">
        <f t="shared" si="9"/>
        <v>0.003703703704</v>
      </c>
      <c r="AB538" s="173" t="str">
        <f t="shared" si="10"/>
        <v>0,322916666666667</v>
      </c>
      <c r="AC538" s="175" t="str">
        <f t="shared" si="11"/>
        <v> 4223VPR01LT  7:45-11:45  BĐ: 21/3/2026 KT: 4/4/2026</v>
      </c>
      <c r="AD538" s="175">
        <f t="shared" ref="AD538:AE538" si="705">P538</f>
        <v>46102</v>
      </c>
      <c r="AE538" s="175">
        <f t="shared" si="705"/>
        <v>46116</v>
      </c>
      <c r="AF538" s="182"/>
      <c r="AG538" s="182"/>
    </row>
    <row r="539" ht="18.75" customHeight="1">
      <c r="A539" s="177"/>
      <c r="B539" s="177"/>
      <c r="C539" s="178" t="s">
        <v>198</v>
      </c>
      <c r="D539" s="178" t="s">
        <v>1132</v>
      </c>
      <c r="E539" s="178">
        <v>2025.0</v>
      </c>
      <c r="F539" s="178" t="s">
        <v>1154</v>
      </c>
      <c r="G539" s="12"/>
      <c r="H539" s="178">
        <v>3.0</v>
      </c>
      <c r="I539" s="181"/>
      <c r="J539" s="93">
        <v>15.0</v>
      </c>
      <c r="K539" s="194"/>
      <c r="L539" s="191">
        <v>0.3229166666666667</v>
      </c>
      <c r="M539" s="192">
        <v>0.4895833333333333</v>
      </c>
      <c r="N539" s="19"/>
      <c r="O539" s="178" t="s">
        <v>1252</v>
      </c>
      <c r="P539" s="169">
        <f t="shared" si="703"/>
        <v>46102</v>
      </c>
      <c r="Q539" s="170">
        <f t="shared" si="3"/>
        <v>46116</v>
      </c>
      <c r="R539" s="180"/>
      <c r="S539" s="19"/>
      <c r="T539" s="181"/>
      <c r="U539" s="181"/>
      <c r="V539" s="172" t="str">
        <f t="shared" si="378"/>
        <v> </v>
      </c>
      <c r="W539" s="172">
        <f t="shared" si="5"/>
        <v>5</v>
      </c>
      <c r="X539" s="173">
        <f t="shared" si="6"/>
        <v>3</v>
      </c>
      <c r="Y539" s="172">
        <f t="shared" si="7"/>
        <v>14</v>
      </c>
      <c r="Z539" s="174">
        <f t="shared" si="8"/>
        <v>0.1666666667</v>
      </c>
      <c r="AA539" s="174">
        <f t="shared" si="9"/>
        <v>0.003703703704</v>
      </c>
      <c r="AB539" s="173" t="str">
        <f t="shared" si="10"/>
        <v>0,322916666666667</v>
      </c>
      <c r="AC539" s="175" t="str">
        <f t="shared" si="11"/>
        <v> 6252PUR01TU  7:45-11:45  BĐ: 21/3/2026 KT: 4/4/2026</v>
      </c>
      <c r="AD539" s="175">
        <f t="shared" ref="AD539:AE539" si="706">P539</f>
        <v>46102</v>
      </c>
      <c r="AE539" s="175">
        <f t="shared" si="706"/>
        <v>46116</v>
      </c>
      <c r="AF539" s="182"/>
      <c r="AG539" s="182"/>
    </row>
    <row r="540" ht="18.75" customHeight="1">
      <c r="A540" s="177"/>
      <c r="B540" s="177"/>
      <c r="C540" s="178" t="s">
        <v>198</v>
      </c>
      <c r="D540" s="178" t="s">
        <v>1165</v>
      </c>
      <c r="E540" s="178">
        <v>2024.0</v>
      </c>
      <c r="F540" s="178" t="s">
        <v>1170</v>
      </c>
      <c r="G540" s="165" t="s">
        <v>1137</v>
      </c>
      <c r="H540" s="178">
        <v>6.0</v>
      </c>
      <c r="I540" s="181"/>
      <c r="J540" s="99">
        <v>25.0</v>
      </c>
      <c r="K540" s="185" t="s">
        <v>1262</v>
      </c>
      <c r="L540" s="191">
        <v>0.5416666666666666</v>
      </c>
      <c r="M540" s="192">
        <v>0.7083333333333334</v>
      </c>
      <c r="N540" s="165">
        <v>406.0</v>
      </c>
      <c r="O540" s="178" t="s">
        <v>1252</v>
      </c>
      <c r="P540" s="169">
        <f t="shared" ref="P540:P543" si="708">"05/01/2026"+(K540-2)</f>
        <v>46031</v>
      </c>
      <c r="Q540" s="170">
        <f t="shared" si="3"/>
        <v>46059</v>
      </c>
      <c r="R540" s="180"/>
      <c r="S540" s="165" t="s">
        <v>398</v>
      </c>
      <c r="T540" s="181"/>
      <c r="U540" s="181"/>
      <c r="V540" s="172" t="str">
        <f t="shared" si="378"/>
        <v> </v>
      </c>
      <c r="W540" s="172">
        <f t="shared" si="5"/>
        <v>5</v>
      </c>
      <c r="X540" s="173">
        <f t="shared" si="6"/>
        <v>5</v>
      </c>
      <c r="Y540" s="172">
        <f t="shared" si="7"/>
        <v>28</v>
      </c>
      <c r="Z540" s="174">
        <f t="shared" si="8"/>
        <v>0.1666666667</v>
      </c>
      <c r="AA540" s="174">
        <f t="shared" si="9"/>
        <v>0.003703703704</v>
      </c>
      <c r="AB540" s="173" t="str">
        <f t="shared" si="10"/>
        <v>60,541666666666667406</v>
      </c>
      <c r="AC540" s="175" t="str">
        <f t="shared" si="11"/>
        <v>Tổ chức sự kiện 6243VMH02 Phùng Thị Kiều Oanh 13:00-17:00  BĐ: 9/1/2026 KT: 6/2/2026</v>
      </c>
      <c r="AD540" s="175">
        <f t="shared" ref="AD540:AE540" si="707">P540</f>
        <v>46031</v>
      </c>
      <c r="AE540" s="175">
        <f t="shared" si="707"/>
        <v>46059</v>
      </c>
      <c r="AF540" s="182"/>
      <c r="AG540" s="182"/>
    </row>
    <row r="541" ht="18.75" customHeight="1">
      <c r="A541" s="177"/>
      <c r="B541" s="177"/>
      <c r="C541" s="178" t="s">
        <v>198</v>
      </c>
      <c r="D541" s="178" t="s">
        <v>1165</v>
      </c>
      <c r="E541" s="178">
        <v>2024.0</v>
      </c>
      <c r="F541" s="178" t="s">
        <v>1177</v>
      </c>
      <c r="G541" s="12"/>
      <c r="H541" s="178">
        <v>2.0</v>
      </c>
      <c r="I541" s="181"/>
      <c r="J541" s="99">
        <v>25.0</v>
      </c>
      <c r="K541" s="185" t="s">
        <v>1262</v>
      </c>
      <c r="L541" s="191">
        <v>0.5416666666666666</v>
      </c>
      <c r="M541" s="192">
        <v>0.7083333333333334</v>
      </c>
      <c r="N541" s="12"/>
      <c r="O541" s="178" t="s">
        <v>1252</v>
      </c>
      <c r="P541" s="169">
        <f t="shared" si="708"/>
        <v>46031</v>
      </c>
      <c r="Q541" s="170">
        <f t="shared" si="3"/>
        <v>46059</v>
      </c>
      <c r="R541" s="180"/>
      <c r="S541" s="12"/>
      <c r="T541" s="181"/>
      <c r="U541" s="181"/>
      <c r="V541" s="172" t="str">
        <f t="shared" si="378"/>
        <v> </v>
      </c>
      <c r="W541" s="172">
        <f t="shared" si="5"/>
        <v>5</v>
      </c>
      <c r="X541" s="173">
        <f t="shared" si="6"/>
        <v>5</v>
      </c>
      <c r="Y541" s="172">
        <f t="shared" si="7"/>
        <v>28</v>
      </c>
      <c r="Z541" s="174">
        <f t="shared" si="8"/>
        <v>0.1666666667</v>
      </c>
      <c r="AA541" s="174">
        <f t="shared" si="9"/>
        <v>0.003703703704</v>
      </c>
      <c r="AB541" s="173" t="str">
        <f t="shared" si="10"/>
        <v>60,541666666666667</v>
      </c>
      <c r="AC541" s="175" t="str">
        <f t="shared" si="11"/>
        <v> 6252HOM01TU  13:00-17:00  BĐ: 9/1/2026 KT: 6/2/2026</v>
      </c>
      <c r="AD541" s="175">
        <f t="shared" ref="AD541:AE541" si="709">P541</f>
        <v>46031</v>
      </c>
      <c r="AE541" s="175">
        <f t="shared" si="709"/>
        <v>46059</v>
      </c>
      <c r="AF541" s="182"/>
      <c r="AG541" s="182"/>
    </row>
    <row r="542" ht="18.75" customHeight="1">
      <c r="A542" s="177"/>
      <c r="B542" s="177"/>
      <c r="C542" s="178" t="s">
        <v>198</v>
      </c>
      <c r="D542" s="178" t="s">
        <v>1193</v>
      </c>
      <c r="E542" s="178">
        <v>2024.0</v>
      </c>
      <c r="F542" s="178" t="s">
        <v>1200</v>
      </c>
      <c r="G542" s="12"/>
      <c r="H542" s="178">
        <v>6.0</v>
      </c>
      <c r="I542" s="181"/>
      <c r="J542" s="99">
        <v>25.0</v>
      </c>
      <c r="K542" s="185" t="s">
        <v>1262</v>
      </c>
      <c r="L542" s="191">
        <v>0.5416666666666666</v>
      </c>
      <c r="M542" s="192">
        <v>0.7083333333333334</v>
      </c>
      <c r="N542" s="12"/>
      <c r="O542" s="178" t="s">
        <v>1252</v>
      </c>
      <c r="P542" s="169">
        <f t="shared" si="708"/>
        <v>46031</v>
      </c>
      <c r="Q542" s="170">
        <f t="shared" si="3"/>
        <v>46059</v>
      </c>
      <c r="R542" s="180"/>
      <c r="S542" s="12"/>
      <c r="T542" s="181"/>
      <c r="U542" s="181"/>
      <c r="V542" s="172" t="str">
        <f t="shared" si="378"/>
        <v> </v>
      </c>
      <c r="W542" s="172">
        <f t="shared" si="5"/>
        <v>5</v>
      </c>
      <c r="X542" s="173">
        <f t="shared" si="6"/>
        <v>5</v>
      </c>
      <c r="Y542" s="172">
        <f t="shared" si="7"/>
        <v>28</v>
      </c>
      <c r="Z542" s="174">
        <f t="shared" si="8"/>
        <v>0.1666666667</v>
      </c>
      <c r="AA542" s="174">
        <f t="shared" si="9"/>
        <v>0.003703703704</v>
      </c>
      <c r="AB542" s="173" t="str">
        <f t="shared" si="10"/>
        <v>60,541666666666667</v>
      </c>
      <c r="AC542" s="175" t="str">
        <f t="shared" si="11"/>
        <v> 6243VMS01  13:00-17:00  BĐ: 9/1/2026 KT: 6/2/2026</v>
      </c>
      <c r="AD542" s="175">
        <f t="shared" ref="AD542:AE542" si="710">P542</f>
        <v>46031</v>
      </c>
      <c r="AE542" s="175">
        <f t="shared" si="710"/>
        <v>46059</v>
      </c>
      <c r="AF542" s="182"/>
      <c r="AG542" s="182"/>
    </row>
    <row r="543" ht="18.75" customHeight="1">
      <c r="A543" s="177"/>
      <c r="B543" s="177"/>
      <c r="C543" s="178" t="s">
        <v>198</v>
      </c>
      <c r="D543" s="178" t="s">
        <v>1193</v>
      </c>
      <c r="E543" s="178">
        <v>2024.0</v>
      </c>
      <c r="F543" s="178" t="s">
        <v>1205</v>
      </c>
      <c r="G543" s="12"/>
      <c r="H543" s="178">
        <v>10.0</v>
      </c>
      <c r="I543" s="181"/>
      <c r="J543" s="99">
        <v>25.0</v>
      </c>
      <c r="K543" s="185" t="s">
        <v>1262</v>
      </c>
      <c r="L543" s="191">
        <v>0.5416666666666666</v>
      </c>
      <c r="M543" s="192">
        <v>0.7083333333333334</v>
      </c>
      <c r="N543" s="19"/>
      <c r="O543" s="178" t="s">
        <v>1252</v>
      </c>
      <c r="P543" s="169">
        <f t="shared" si="708"/>
        <v>46031</v>
      </c>
      <c r="Q543" s="170">
        <f t="shared" si="3"/>
        <v>46059</v>
      </c>
      <c r="R543" s="180"/>
      <c r="S543" s="12"/>
      <c r="T543" s="181"/>
      <c r="U543" s="181"/>
      <c r="V543" s="172" t="str">
        <f t="shared" si="378"/>
        <v> </v>
      </c>
      <c r="W543" s="172">
        <f t="shared" si="5"/>
        <v>5</v>
      </c>
      <c r="X543" s="173">
        <f t="shared" si="6"/>
        <v>5</v>
      </c>
      <c r="Y543" s="172">
        <f t="shared" si="7"/>
        <v>28</v>
      </c>
      <c r="Z543" s="174">
        <f t="shared" si="8"/>
        <v>0.1666666667</v>
      </c>
      <c r="AA543" s="174">
        <f t="shared" si="9"/>
        <v>0.003703703704</v>
      </c>
      <c r="AB543" s="173" t="str">
        <f t="shared" si="10"/>
        <v>60,541666666666667</v>
      </c>
      <c r="AC543" s="175" t="str">
        <f t="shared" si="11"/>
        <v> 6243VMS02  13:00-17:00  BĐ: 9/1/2026 KT: 6/2/2026</v>
      </c>
      <c r="AD543" s="175">
        <f t="shared" ref="AD543:AE543" si="711">P543</f>
        <v>46031</v>
      </c>
      <c r="AE543" s="175">
        <f t="shared" si="711"/>
        <v>46059</v>
      </c>
      <c r="AF543" s="182"/>
      <c r="AG543" s="182"/>
    </row>
    <row r="544" ht="18.75" customHeight="1">
      <c r="A544" s="177"/>
      <c r="B544" s="177"/>
      <c r="C544" s="178" t="s">
        <v>198</v>
      </c>
      <c r="D544" s="178" t="s">
        <v>1165</v>
      </c>
      <c r="E544" s="178">
        <v>2024.0</v>
      </c>
      <c r="F544" s="178" t="s">
        <v>1170</v>
      </c>
      <c r="G544" s="12"/>
      <c r="H544" s="178">
        <v>6.0</v>
      </c>
      <c r="I544" s="181"/>
      <c r="J544" s="99">
        <v>20.0</v>
      </c>
      <c r="K544" s="185" t="s">
        <v>1262</v>
      </c>
      <c r="L544" s="191">
        <v>0.5416666666666666</v>
      </c>
      <c r="M544" s="192">
        <v>0.7083333333333334</v>
      </c>
      <c r="N544" s="165">
        <v>406.0</v>
      </c>
      <c r="O544" s="178" t="s">
        <v>1252</v>
      </c>
      <c r="P544" s="169">
        <f t="shared" ref="P544:P547" si="713">"23/02/2026"+(K544-2)</f>
        <v>46080</v>
      </c>
      <c r="Q544" s="170">
        <f t="shared" si="3"/>
        <v>46101</v>
      </c>
      <c r="R544" s="180"/>
      <c r="S544" s="12"/>
      <c r="T544" s="181"/>
      <c r="U544" s="181"/>
      <c r="V544" s="172" t="str">
        <f t="shared" si="378"/>
        <v> </v>
      </c>
      <c r="W544" s="172">
        <f t="shared" si="5"/>
        <v>5</v>
      </c>
      <c r="X544" s="173">
        <f t="shared" si="6"/>
        <v>4</v>
      </c>
      <c r="Y544" s="172">
        <f t="shared" si="7"/>
        <v>21</v>
      </c>
      <c r="Z544" s="174">
        <f t="shared" si="8"/>
        <v>0.1666666667</v>
      </c>
      <c r="AA544" s="174">
        <f t="shared" si="9"/>
        <v>0.003703703704</v>
      </c>
      <c r="AB544" s="173" t="str">
        <f t="shared" si="10"/>
        <v>60,541666666666667406</v>
      </c>
      <c r="AC544" s="175" t="str">
        <f t="shared" si="11"/>
        <v> 6243VMH02  13:00-17:00  BĐ: 27/2/2026 KT: 20/3/2026</v>
      </c>
      <c r="AD544" s="175">
        <f t="shared" ref="AD544:AE544" si="712">P544</f>
        <v>46080</v>
      </c>
      <c r="AE544" s="175">
        <f t="shared" si="712"/>
        <v>46101</v>
      </c>
      <c r="AF544" s="182"/>
      <c r="AG544" s="182"/>
    </row>
    <row r="545" ht="18.75" customHeight="1">
      <c r="A545" s="177"/>
      <c r="B545" s="177"/>
      <c r="C545" s="178" t="s">
        <v>198</v>
      </c>
      <c r="D545" s="178" t="s">
        <v>1165</v>
      </c>
      <c r="E545" s="178">
        <v>2024.0</v>
      </c>
      <c r="F545" s="178" t="s">
        <v>1177</v>
      </c>
      <c r="G545" s="12"/>
      <c r="H545" s="178">
        <v>2.0</v>
      </c>
      <c r="I545" s="181"/>
      <c r="J545" s="99">
        <v>20.0</v>
      </c>
      <c r="K545" s="185" t="s">
        <v>1262</v>
      </c>
      <c r="L545" s="191">
        <v>0.5416666666666666</v>
      </c>
      <c r="M545" s="192">
        <v>0.7083333333333334</v>
      </c>
      <c r="N545" s="12"/>
      <c r="O545" s="178" t="s">
        <v>1252</v>
      </c>
      <c r="P545" s="169">
        <f t="shared" si="713"/>
        <v>46080</v>
      </c>
      <c r="Q545" s="170">
        <f t="shared" si="3"/>
        <v>46101</v>
      </c>
      <c r="R545" s="180"/>
      <c r="S545" s="12"/>
      <c r="T545" s="181"/>
      <c r="U545" s="181"/>
      <c r="V545" s="172" t="str">
        <f t="shared" si="378"/>
        <v> </v>
      </c>
      <c r="W545" s="172">
        <f t="shared" si="5"/>
        <v>5</v>
      </c>
      <c r="X545" s="173">
        <f t="shared" si="6"/>
        <v>4</v>
      </c>
      <c r="Y545" s="172">
        <f t="shared" si="7"/>
        <v>21</v>
      </c>
      <c r="Z545" s="174">
        <f t="shared" si="8"/>
        <v>0.1666666667</v>
      </c>
      <c r="AA545" s="174">
        <f t="shared" si="9"/>
        <v>0.003703703704</v>
      </c>
      <c r="AB545" s="173" t="str">
        <f t="shared" si="10"/>
        <v>60,541666666666667</v>
      </c>
      <c r="AC545" s="175" t="str">
        <f t="shared" si="11"/>
        <v> 6252HOM01TU  13:00-17:00  BĐ: 27/2/2026 KT: 20/3/2026</v>
      </c>
      <c r="AD545" s="175">
        <f t="shared" ref="AD545:AE545" si="714">P545</f>
        <v>46080</v>
      </c>
      <c r="AE545" s="175">
        <f t="shared" si="714"/>
        <v>46101</v>
      </c>
      <c r="AF545" s="182"/>
      <c r="AG545" s="182"/>
    </row>
    <row r="546" ht="18.75" customHeight="1">
      <c r="A546" s="177"/>
      <c r="B546" s="177"/>
      <c r="C546" s="178" t="s">
        <v>198</v>
      </c>
      <c r="D546" s="178" t="s">
        <v>1193</v>
      </c>
      <c r="E546" s="178">
        <v>2024.0</v>
      </c>
      <c r="F546" s="178" t="s">
        <v>1200</v>
      </c>
      <c r="G546" s="12"/>
      <c r="H546" s="178">
        <v>6.0</v>
      </c>
      <c r="I546" s="181"/>
      <c r="J546" s="99">
        <v>20.0</v>
      </c>
      <c r="K546" s="185" t="s">
        <v>1262</v>
      </c>
      <c r="L546" s="191">
        <v>0.5416666666666666</v>
      </c>
      <c r="M546" s="192">
        <v>0.7083333333333334</v>
      </c>
      <c r="N546" s="12"/>
      <c r="O546" s="178" t="s">
        <v>1252</v>
      </c>
      <c r="P546" s="169">
        <f t="shared" si="713"/>
        <v>46080</v>
      </c>
      <c r="Q546" s="170">
        <f t="shared" si="3"/>
        <v>46101</v>
      </c>
      <c r="R546" s="180"/>
      <c r="S546" s="12"/>
      <c r="T546" s="181"/>
      <c r="U546" s="181"/>
      <c r="V546" s="172" t="str">
        <f t="shared" si="378"/>
        <v> </v>
      </c>
      <c r="W546" s="172">
        <f t="shared" si="5"/>
        <v>5</v>
      </c>
      <c r="X546" s="173">
        <f t="shared" si="6"/>
        <v>4</v>
      </c>
      <c r="Y546" s="172">
        <f t="shared" si="7"/>
        <v>21</v>
      </c>
      <c r="Z546" s="174">
        <f t="shared" si="8"/>
        <v>0.1666666667</v>
      </c>
      <c r="AA546" s="174">
        <f t="shared" si="9"/>
        <v>0.003703703704</v>
      </c>
      <c r="AB546" s="173" t="str">
        <f t="shared" si="10"/>
        <v>60,541666666666667</v>
      </c>
      <c r="AC546" s="175" t="str">
        <f t="shared" si="11"/>
        <v> 6243VMS01  13:00-17:00  BĐ: 27/2/2026 KT: 20/3/2026</v>
      </c>
      <c r="AD546" s="175">
        <f t="shared" ref="AD546:AE546" si="715">P546</f>
        <v>46080</v>
      </c>
      <c r="AE546" s="175">
        <f t="shared" si="715"/>
        <v>46101</v>
      </c>
      <c r="AF546" s="182"/>
      <c r="AG546" s="182"/>
    </row>
    <row r="547" ht="18.75" customHeight="1">
      <c r="A547" s="177"/>
      <c r="B547" s="177"/>
      <c r="C547" s="178" t="s">
        <v>198</v>
      </c>
      <c r="D547" s="178" t="s">
        <v>1193</v>
      </c>
      <c r="E547" s="178">
        <v>2024.0</v>
      </c>
      <c r="F547" s="178" t="s">
        <v>1205</v>
      </c>
      <c r="G547" s="12"/>
      <c r="H547" s="178">
        <v>10.0</v>
      </c>
      <c r="I547" s="181"/>
      <c r="J547" s="99">
        <v>20.0</v>
      </c>
      <c r="K547" s="185" t="s">
        <v>1262</v>
      </c>
      <c r="L547" s="191">
        <v>0.5416666666666666</v>
      </c>
      <c r="M547" s="192">
        <v>0.7083333333333334</v>
      </c>
      <c r="N547" s="19"/>
      <c r="O547" s="178" t="s">
        <v>1252</v>
      </c>
      <c r="P547" s="169">
        <f t="shared" si="713"/>
        <v>46080</v>
      </c>
      <c r="Q547" s="170">
        <f t="shared" si="3"/>
        <v>46101</v>
      </c>
      <c r="R547" s="180"/>
      <c r="S547" s="19"/>
      <c r="T547" s="181"/>
      <c r="U547" s="181"/>
      <c r="V547" s="172" t="str">
        <f t="shared" si="378"/>
        <v> </v>
      </c>
      <c r="W547" s="172">
        <f t="shared" si="5"/>
        <v>5</v>
      </c>
      <c r="X547" s="173">
        <f t="shared" si="6"/>
        <v>4</v>
      </c>
      <c r="Y547" s="172">
        <f t="shared" si="7"/>
        <v>21</v>
      </c>
      <c r="Z547" s="174">
        <f t="shared" si="8"/>
        <v>0.1666666667</v>
      </c>
      <c r="AA547" s="174">
        <f t="shared" si="9"/>
        <v>0.003703703704</v>
      </c>
      <c r="AB547" s="173" t="str">
        <f t="shared" si="10"/>
        <v>60,541666666666667</v>
      </c>
      <c r="AC547" s="175" t="str">
        <f t="shared" si="11"/>
        <v> 6243VMS02  13:00-17:00  BĐ: 27/2/2026 KT: 20/3/2026</v>
      </c>
      <c r="AD547" s="175">
        <f t="shared" ref="AD547:AE547" si="716">P547</f>
        <v>46080</v>
      </c>
      <c r="AE547" s="175">
        <f t="shared" si="716"/>
        <v>46101</v>
      </c>
      <c r="AF547" s="182"/>
      <c r="AG547" s="182"/>
    </row>
    <row r="548" ht="18.75" customHeight="1">
      <c r="A548" s="184"/>
      <c r="B548" s="184"/>
      <c r="C548" s="99" t="s">
        <v>198</v>
      </c>
      <c r="D548" s="99" t="s">
        <v>1132</v>
      </c>
      <c r="E548" s="99">
        <v>2024.0</v>
      </c>
      <c r="F548" s="164" t="s">
        <v>1140</v>
      </c>
      <c r="G548" s="165" t="s">
        <v>1137</v>
      </c>
      <c r="H548" s="99">
        <v>6.0</v>
      </c>
      <c r="I548" s="99"/>
      <c r="J548" s="99">
        <v>25.0</v>
      </c>
      <c r="K548" s="185" t="s">
        <v>1267</v>
      </c>
      <c r="L548" s="191">
        <v>0.3229166666666667</v>
      </c>
      <c r="M548" s="192">
        <v>0.4895833333333333</v>
      </c>
      <c r="N548" s="165">
        <v>406.0</v>
      </c>
      <c r="O548" s="164" t="s">
        <v>1252</v>
      </c>
      <c r="P548" s="169">
        <f t="shared" ref="P548:P551" si="718">"05/01/2026"+(K548-2)</f>
        <v>46032</v>
      </c>
      <c r="Q548" s="170">
        <f t="shared" si="3"/>
        <v>46060</v>
      </c>
      <c r="R548" s="181"/>
      <c r="S548" s="165" t="s">
        <v>108</v>
      </c>
      <c r="T548" s="99"/>
      <c r="U548" s="99"/>
      <c r="V548" s="172" t="str">
        <f t="shared" si="378"/>
        <v> </v>
      </c>
      <c r="W548" s="172">
        <f t="shared" si="5"/>
        <v>5</v>
      </c>
      <c r="X548" s="173">
        <f t="shared" si="6"/>
        <v>5</v>
      </c>
      <c r="Y548" s="172">
        <f t="shared" si="7"/>
        <v>28</v>
      </c>
      <c r="Z548" s="174">
        <f t="shared" si="8"/>
        <v>0.1666666667</v>
      </c>
      <c r="AA548" s="174">
        <f t="shared" si="9"/>
        <v>0.003703703704</v>
      </c>
      <c r="AB548" s="173" t="str">
        <f t="shared" si="10"/>
        <v>70,322916666666667406</v>
      </c>
      <c r="AC548" s="175" t="str">
        <f t="shared" si="11"/>
        <v>Tổ chức sự kiện 6243VPR01 Nguyễn Ngọc Sĩ Đan 7:45-11:45  BĐ: 10/1/2026 KT: 7/2/2026</v>
      </c>
      <c r="AD548" s="175">
        <f t="shared" ref="AD548:AE548" si="717">P548</f>
        <v>46032</v>
      </c>
      <c r="AE548" s="175">
        <f t="shared" si="717"/>
        <v>46060</v>
      </c>
      <c r="AF548" s="187"/>
      <c r="AG548" s="187"/>
    </row>
    <row r="549" ht="18.75" customHeight="1">
      <c r="A549" s="177"/>
      <c r="B549" s="177"/>
      <c r="C549" s="178" t="s">
        <v>198</v>
      </c>
      <c r="D549" s="178" t="s">
        <v>1132</v>
      </c>
      <c r="E549" s="178">
        <v>2024.0</v>
      </c>
      <c r="F549" s="178" t="s">
        <v>1149</v>
      </c>
      <c r="G549" s="12"/>
      <c r="H549" s="178">
        <v>10.0</v>
      </c>
      <c r="I549" s="181"/>
      <c r="J549" s="99">
        <v>25.0</v>
      </c>
      <c r="K549" s="185" t="s">
        <v>1267</v>
      </c>
      <c r="L549" s="191">
        <v>0.3229166666666667</v>
      </c>
      <c r="M549" s="192">
        <v>0.4895833333333333</v>
      </c>
      <c r="N549" s="12"/>
      <c r="O549" s="178" t="s">
        <v>1252</v>
      </c>
      <c r="P549" s="169">
        <f t="shared" si="718"/>
        <v>46032</v>
      </c>
      <c r="Q549" s="170">
        <f t="shared" si="3"/>
        <v>46060</v>
      </c>
      <c r="R549" s="180"/>
      <c r="S549" s="12"/>
      <c r="T549" s="181"/>
      <c r="U549" s="181"/>
      <c r="V549" s="172" t="str">
        <f t="shared" si="378"/>
        <v> </v>
      </c>
      <c r="W549" s="172">
        <f t="shared" si="5"/>
        <v>5</v>
      </c>
      <c r="X549" s="173">
        <f t="shared" si="6"/>
        <v>5</v>
      </c>
      <c r="Y549" s="172">
        <f t="shared" si="7"/>
        <v>28</v>
      </c>
      <c r="Z549" s="174">
        <f t="shared" si="8"/>
        <v>0.1666666667</v>
      </c>
      <c r="AA549" s="174">
        <f t="shared" si="9"/>
        <v>0.003703703704</v>
      </c>
      <c r="AB549" s="173" t="str">
        <f t="shared" si="10"/>
        <v>70,322916666666667</v>
      </c>
      <c r="AC549" s="175" t="str">
        <f t="shared" si="11"/>
        <v> 6243VPR02  7:45-11:45  BĐ: 10/1/2026 KT: 7/2/2026</v>
      </c>
      <c r="AD549" s="175">
        <f t="shared" ref="AD549:AE549" si="719">P549</f>
        <v>46032</v>
      </c>
      <c r="AE549" s="175">
        <f t="shared" si="719"/>
        <v>46060</v>
      </c>
      <c r="AF549" s="182"/>
      <c r="AG549" s="182"/>
    </row>
    <row r="550" ht="18.75" customHeight="1">
      <c r="A550" s="177"/>
      <c r="B550" s="177"/>
      <c r="C550" s="178" t="s">
        <v>198</v>
      </c>
      <c r="D550" s="178" t="s">
        <v>1132</v>
      </c>
      <c r="E550" s="178">
        <v>2024.0</v>
      </c>
      <c r="F550" s="178" t="s">
        <v>1150</v>
      </c>
      <c r="G550" s="12"/>
      <c r="H550" s="178">
        <v>1.0</v>
      </c>
      <c r="I550" s="181"/>
      <c r="J550" s="99">
        <v>25.0</v>
      </c>
      <c r="K550" s="185" t="s">
        <v>1267</v>
      </c>
      <c r="L550" s="191">
        <v>0.3229166666666667</v>
      </c>
      <c r="M550" s="192">
        <v>0.4895833333333333</v>
      </c>
      <c r="N550" s="12"/>
      <c r="O550" s="178" t="s">
        <v>1252</v>
      </c>
      <c r="P550" s="169">
        <f t="shared" si="718"/>
        <v>46032</v>
      </c>
      <c r="Q550" s="170">
        <f t="shared" si="3"/>
        <v>46060</v>
      </c>
      <c r="R550" s="180"/>
      <c r="S550" s="12"/>
      <c r="T550" s="181"/>
      <c r="U550" s="181"/>
      <c r="V550" s="172" t="str">
        <f t="shared" si="378"/>
        <v> </v>
      </c>
      <c r="W550" s="172">
        <f t="shared" si="5"/>
        <v>5</v>
      </c>
      <c r="X550" s="173">
        <f t="shared" si="6"/>
        <v>5</v>
      </c>
      <c r="Y550" s="172">
        <f t="shared" si="7"/>
        <v>28</v>
      </c>
      <c r="Z550" s="174">
        <f t="shared" si="8"/>
        <v>0.1666666667</v>
      </c>
      <c r="AA550" s="174">
        <f t="shared" si="9"/>
        <v>0.003703703704</v>
      </c>
      <c r="AB550" s="173" t="str">
        <f t="shared" si="10"/>
        <v>70,322916666666667</v>
      </c>
      <c r="AC550" s="175" t="str">
        <f t="shared" si="11"/>
        <v> 4223VPR01LT  7:45-11:45  BĐ: 10/1/2026 KT: 7/2/2026</v>
      </c>
      <c r="AD550" s="175">
        <f t="shared" ref="AD550:AE550" si="720">P550</f>
        <v>46032</v>
      </c>
      <c r="AE550" s="175">
        <f t="shared" si="720"/>
        <v>46060</v>
      </c>
      <c r="AF550" s="182"/>
      <c r="AG550" s="182"/>
    </row>
    <row r="551" ht="18.75" customHeight="1">
      <c r="A551" s="177"/>
      <c r="B551" s="177"/>
      <c r="C551" s="178" t="s">
        <v>198</v>
      </c>
      <c r="D551" s="178" t="s">
        <v>1132</v>
      </c>
      <c r="E551" s="178">
        <v>2025.0</v>
      </c>
      <c r="F551" s="178" t="s">
        <v>1154</v>
      </c>
      <c r="G551" s="12"/>
      <c r="H551" s="178">
        <v>3.0</v>
      </c>
      <c r="I551" s="181"/>
      <c r="J551" s="99">
        <v>25.0</v>
      </c>
      <c r="K551" s="185" t="s">
        <v>1267</v>
      </c>
      <c r="L551" s="191">
        <v>0.3229166666666667</v>
      </c>
      <c r="M551" s="192">
        <v>0.4895833333333333</v>
      </c>
      <c r="N551" s="19"/>
      <c r="O551" s="178" t="s">
        <v>1252</v>
      </c>
      <c r="P551" s="169">
        <f t="shared" si="718"/>
        <v>46032</v>
      </c>
      <c r="Q551" s="170">
        <f t="shared" si="3"/>
        <v>46060</v>
      </c>
      <c r="R551" s="180"/>
      <c r="S551" s="12"/>
      <c r="T551" s="181"/>
      <c r="U551" s="181"/>
      <c r="V551" s="172" t="str">
        <f t="shared" si="378"/>
        <v> </v>
      </c>
      <c r="W551" s="172">
        <f t="shared" si="5"/>
        <v>5</v>
      </c>
      <c r="X551" s="173">
        <f t="shared" si="6"/>
        <v>5</v>
      </c>
      <c r="Y551" s="172">
        <f t="shared" si="7"/>
        <v>28</v>
      </c>
      <c r="Z551" s="174">
        <f t="shared" si="8"/>
        <v>0.1666666667</v>
      </c>
      <c r="AA551" s="174">
        <f t="shared" si="9"/>
        <v>0.003703703704</v>
      </c>
      <c r="AB551" s="173" t="str">
        <f t="shared" si="10"/>
        <v>70,322916666666667</v>
      </c>
      <c r="AC551" s="175" t="str">
        <f t="shared" si="11"/>
        <v> 6252PUR01TU  7:45-11:45  BĐ: 10/1/2026 KT: 7/2/2026</v>
      </c>
      <c r="AD551" s="175">
        <f t="shared" ref="AD551:AE551" si="721">P551</f>
        <v>46032</v>
      </c>
      <c r="AE551" s="175">
        <f t="shared" si="721"/>
        <v>46060</v>
      </c>
      <c r="AF551" s="182"/>
      <c r="AG551" s="182"/>
    </row>
    <row r="552" ht="18.75" customHeight="1">
      <c r="A552" s="184"/>
      <c r="B552" s="184"/>
      <c r="C552" s="99" t="s">
        <v>198</v>
      </c>
      <c r="D552" s="99" t="s">
        <v>1132</v>
      </c>
      <c r="E552" s="99">
        <v>2024.0</v>
      </c>
      <c r="F552" s="164" t="s">
        <v>1140</v>
      </c>
      <c r="G552" s="12"/>
      <c r="H552" s="99">
        <v>6.0</v>
      </c>
      <c r="I552" s="99"/>
      <c r="J552" s="99">
        <v>20.0</v>
      </c>
      <c r="K552" s="185" t="s">
        <v>1267</v>
      </c>
      <c r="L552" s="191">
        <v>0.3229166666666667</v>
      </c>
      <c r="M552" s="192">
        <v>0.4895833333333333</v>
      </c>
      <c r="N552" s="165">
        <v>406.0</v>
      </c>
      <c r="O552" s="164" t="s">
        <v>1252</v>
      </c>
      <c r="P552" s="169">
        <f t="shared" ref="P552:P555" si="723">"23/02/2026"+(K552-2)</f>
        <v>46081</v>
      </c>
      <c r="Q552" s="170">
        <f t="shared" si="3"/>
        <v>46102</v>
      </c>
      <c r="R552" s="181"/>
      <c r="S552" s="12"/>
      <c r="T552" s="99"/>
      <c r="U552" s="99"/>
      <c r="V552" s="172" t="str">
        <f t="shared" si="378"/>
        <v> </v>
      </c>
      <c r="W552" s="172">
        <f t="shared" si="5"/>
        <v>5</v>
      </c>
      <c r="X552" s="173">
        <f t="shared" si="6"/>
        <v>4</v>
      </c>
      <c r="Y552" s="172">
        <f t="shared" si="7"/>
        <v>21</v>
      </c>
      <c r="Z552" s="174">
        <f t="shared" si="8"/>
        <v>0.1666666667</v>
      </c>
      <c r="AA552" s="174">
        <f t="shared" si="9"/>
        <v>0.003703703704</v>
      </c>
      <c r="AB552" s="173" t="str">
        <f t="shared" si="10"/>
        <v>70,322916666666667406</v>
      </c>
      <c r="AC552" s="175" t="str">
        <f t="shared" si="11"/>
        <v> 6243VPR01  7:45-11:45  BĐ: 28/2/2026 KT: 21/3/2026</v>
      </c>
      <c r="AD552" s="175">
        <f t="shared" ref="AD552:AE552" si="722">P552</f>
        <v>46081</v>
      </c>
      <c r="AE552" s="175">
        <f t="shared" si="722"/>
        <v>46102</v>
      </c>
      <c r="AF552" s="187"/>
      <c r="AG552" s="187"/>
    </row>
    <row r="553" ht="18.75" customHeight="1">
      <c r="A553" s="177"/>
      <c r="B553" s="177"/>
      <c r="C553" s="178" t="s">
        <v>198</v>
      </c>
      <c r="D553" s="178" t="s">
        <v>1132</v>
      </c>
      <c r="E553" s="178">
        <v>2024.0</v>
      </c>
      <c r="F553" s="178" t="s">
        <v>1149</v>
      </c>
      <c r="G553" s="12"/>
      <c r="H553" s="178">
        <v>10.0</v>
      </c>
      <c r="I553" s="181"/>
      <c r="J553" s="99">
        <v>20.0</v>
      </c>
      <c r="K553" s="185" t="s">
        <v>1267</v>
      </c>
      <c r="L553" s="191">
        <v>0.3229166666666667</v>
      </c>
      <c r="M553" s="192">
        <v>0.4895833333333333</v>
      </c>
      <c r="N553" s="12"/>
      <c r="O553" s="178" t="s">
        <v>1252</v>
      </c>
      <c r="P553" s="169">
        <f t="shared" si="723"/>
        <v>46081</v>
      </c>
      <c r="Q553" s="170">
        <f t="shared" si="3"/>
        <v>46102</v>
      </c>
      <c r="R553" s="180"/>
      <c r="S553" s="12"/>
      <c r="T553" s="181"/>
      <c r="U553" s="181"/>
      <c r="V553" s="172" t="str">
        <f t="shared" si="378"/>
        <v> </v>
      </c>
      <c r="W553" s="172">
        <f t="shared" si="5"/>
        <v>5</v>
      </c>
      <c r="X553" s="173">
        <f t="shared" si="6"/>
        <v>4</v>
      </c>
      <c r="Y553" s="172">
        <f t="shared" si="7"/>
        <v>21</v>
      </c>
      <c r="Z553" s="174">
        <f t="shared" si="8"/>
        <v>0.1666666667</v>
      </c>
      <c r="AA553" s="174">
        <f t="shared" si="9"/>
        <v>0.003703703704</v>
      </c>
      <c r="AB553" s="173" t="str">
        <f t="shared" si="10"/>
        <v>70,322916666666667</v>
      </c>
      <c r="AC553" s="175" t="str">
        <f t="shared" si="11"/>
        <v> 6243VPR02  7:45-11:45  BĐ: 28/2/2026 KT: 21/3/2026</v>
      </c>
      <c r="AD553" s="175">
        <f t="shared" ref="AD553:AE553" si="724">P553</f>
        <v>46081</v>
      </c>
      <c r="AE553" s="175">
        <f t="shared" si="724"/>
        <v>46102</v>
      </c>
      <c r="AF553" s="182"/>
      <c r="AG553" s="182"/>
    </row>
    <row r="554" ht="18.75" customHeight="1">
      <c r="A554" s="177"/>
      <c r="B554" s="177"/>
      <c r="C554" s="178" t="s">
        <v>198</v>
      </c>
      <c r="D554" s="178" t="s">
        <v>1132</v>
      </c>
      <c r="E554" s="178">
        <v>2024.0</v>
      </c>
      <c r="F554" s="178" t="s">
        <v>1150</v>
      </c>
      <c r="G554" s="12"/>
      <c r="H554" s="178">
        <v>1.0</v>
      </c>
      <c r="I554" s="181"/>
      <c r="J554" s="99">
        <v>20.0</v>
      </c>
      <c r="K554" s="185" t="s">
        <v>1267</v>
      </c>
      <c r="L554" s="191">
        <v>0.3229166666666667</v>
      </c>
      <c r="M554" s="192">
        <v>0.4895833333333333</v>
      </c>
      <c r="N554" s="12"/>
      <c r="O554" s="178" t="s">
        <v>1252</v>
      </c>
      <c r="P554" s="169">
        <f t="shared" si="723"/>
        <v>46081</v>
      </c>
      <c r="Q554" s="170">
        <f t="shared" si="3"/>
        <v>46102</v>
      </c>
      <c r="R554" s="180"/>
      <c r="S554" s="12"/>
      <c r="T554" s="181"/>
      <c r="U554" s="181"/>
      <c r="V554" s="172" t="str">
        <f t="shared" si="378"/>
        <v> </v>
      </c>
      <c r="W554" s="172">
        <f t="shared" si="5"/>
        <v>5</v>
      </c>
      <c r="X554" s="173">
        <f t="shared" si="6"/>
        <v>4</v>
      </c>
      <c r="Y554" s="172">
        <f t="shared" si="7"/>
        <v>21</v>
      </c>
      <c r="Z554" s="174">
        <f t="shared" si="8"/>
        <v>0.1666666667</v>
      </c>
      <c r="AA554" s="174">
        <f t="shared" si="9"/>
        <v>0.003703703704</v>
      </c>
      <c r="AB554" s="173" t="str">
        <f t="shared" si="10"/>
        <v>70,322916666666667</v>
      </c>
      <c r="AC554" s="175" t="str">
        <f t="shared" si="11"/>
        <v> 4223VPR01LT  7:45-11:45  BĐ: 28/2/2026 KT: 21/3/2026</v>
      </c>
      <c r="AD554" s="175">
        <f t="shared" ref="AD554:AE554" si="725">P554</f>
        <v>46081</v>
      </c>
      <c r="AE554" s="175">
        <f t="shared" si="725"/>
        <v>46102</v>
      </c>
      <c r="AF554" s="182"/>
      <c r="AG554" s="182"/>
    </row>
    <row r="555" ht="18.75" customHeight="1">
      <c r="A555" s="177"/>
      <c r="B555" s="177"/>
      <c r="C555" s="178" t="s">
        <v>198</v>
      </c>
      <c r="D555" s="178" t="s">
        <v>1132</v>
      </c>
      <c r="E555" s="178">
        <v>2025.0</v>
      </c>
      <c r="F555" s="178" t="s">
        <v>1154</v>
      </c>
      <c r="G555" s="12"/>
      <c r="H555" s="178">
        <v>3.0</v>
      </c>
      <c r="I555" s="181"/>
      <c r="J555" s="99">
        <v>20.0</v>
      </c>
      <c r="K555" s="185" t="s">
        <v>1267</v>
      </c>
      <c r="L555" s="191">
        <v>0.3229166666666667</v>
      </c>
      <c r="M555" s="192">
        <v>0.4895833333333333</v>
      </c>
      <c r="N555" s="19"/>
      <c r="O555" s="178" t="s">
        <v>1252</v>
      </c>
      <c r="P555" s="169">
        <f t="shared" si="723"/>
        <v>46081</v>
      </c>
      <c r="Q555" s="170">
        <f t="shared" si="3"/>
        <v>46102</v>
      </c>
      <c r="R555" s="180"/>
      <c r="S555" s="19"/>
      <c r="T555" s="181"/>
      <c r="U555" s="181"/>
      <c r="V555" s="172" t="str">
        <f t="shared" si="378"/>
        <v> </v>
      </c>
      <c r="W555" s="172">
        <f t="shared" si="5"/>
        <v>5</v>
      </c>
      <c r="X555" s="173">
        <f t="shared" si="6"/>
        <v>4</v>
      </c>
      <c r="Y555" s="172">
        <f t="shared" si="7"/>
        <v>21</v>
      </c>
      <c r="Z555" s="174">
        <f t="shared" si="8"/>
        <v>0.1666666667</v>
      </c>
      <c r="AA555" s="174">
        <f t="shared" si="9"/>
        <v>0.003703703704</v>
      </c>
      <c r="AB555" s="173" t="str">
        <f t="shared" si="10"/>
        <v>70,322916666666667</v>
      </c>
      <c r="AC555" s="175" t="str">
        <f t="shared" si="11"/>
        <v> 6252PUR01TU  7:45-11:45  BĐ: 28/2/2026 KT: 21/3/2026</v>
      </c>
      <c r="AD555" s="175">
        <f t="shared" ref="AD555:AE555" si="726">P555</f>
        <v>46081</v>
      </c>
      <c r="AE555" s="175">
        <f t="shared" si="726"/>
        <v>46102</v>
      </c>
      <c r="AF555" s="182"/>
      <c r="AG555" s="182"/>
    </row>
    <row r="556" ht="18.75" customHeight="1">
      <c r="A556" s="177"/>
      <c r="B556" s="177"/>
      <c r="C556" s="178" t="s">
        <v>198</v>
      </c>
      <c r="D556" s="178" t="s">
        <v>1165</v>
      </c>
      <c r="E556" s="178">
        <v>2024.0</v>
      </c>
      <c r="F556" s="178" t="s">
        <v>1174</v>
      </c>
      <c r="G556" s="216" t="s">
        <v>1137</v>
      </c>
      <c r="H556" s="178">
        <v>2.0</v>
      </c>
      <c r="I556" s="181"/>
      <c r="J556" s="93">
        <v>25.0</v>
      </c>
      <c r="K556" s="185" t="s">
        <v>1272</v>
      </c>
      <c r="L556" s="191">
        <v>0.3229166666666667</v>
      </c>
      <c r="M556" s="192">
        <v>0.4895833333333333</v>
      </c>
      <c r="N556" s="186" t="s">
        <v>1271</v>
      </c>
      <c r="O556" s="178" t="s">
        <v>1261</v>
      </c>
      <c r="P556" s="169">
        <f t="shared" ref="P556:P561" si="728">"05/01/2026"+(K556-2)</f>
        <v>46030</v>
      </c>
      <c r="Q556" s="170">
        <f t="shared" si="3"/>
        <v>46058</v>
      </c>
      <c r="R556" s="180"/>
      <c r="S556" s="186" t="s">
        <v>341</v>
      </c>
      <c r="T556" s="181"/>
      <c r="U556" s="181"/>
      <c r="V556" s="172" t="str">
        <f t="shared" si="378"/>
        <v> </v>
      </c>
      <c r="W556" s="172">
        <f t="shared" si="5"/>
        <v>5</v>
      </c>
      <c r="X556" s="173">
        <f t="shared" si="6"/>
        <v>5</v>
      </c>
      <c r="Y556" s="172">
        <f t="shared" si="7"/>
        <v>28</v>
      </c>
      <c r="Z556" s="174">
        <f t="shared" si="8"/>
        <v>0.1666666667</v>
      </c>
      <c r="AA556" s="174">
        <f t="shared" si="9"/>
        <v>0.003703703704</v>
      </c>
      <c r="AB556" s="173" t="str">
        <f t="shared" si="10"/>
        <v>50,322916666666667G_201</v>
      </c>
      <c r="AC556" s="175" t="str">
        <f t="shared" si="11"/>
        <v>Tổ chức sự kiện 6243VMH02G Quách Thanh Hiếu 7:45-11:45  BĐ: 8/1/2026 KT: 5/2/2026</v>
      </c>
      <c r="AD556" s="175">
        <f t="shared" ref="AD556:AE556" si="727">P556</f>
        <v>46030</v>
      </c>
      <c r="AE556" s="175">
        <f t="shared" si="727"/>
        <v>46058</v>
      </c>
      <c r="AF556" s="182"/>
      <c r="AG556" s="182"/>
    </row>
    <row r="557" ht="18.75" customHeight="1">
      <c r="A557" s="177"/>
      <c r="B557" s="177"/>
      <c r="C557" s="217" t="s">
        <v>198</v>
      </c>
      <c r="D557" s="217" t="s">
        <v>1193</v>
      </c>
      <c r="E557" s="217">
        <v>2024.0</v>
      </c>
      <c r="F557" s="217" t="s">
        <v>1204</v>
      </c>
      <c r="G557" s="12"/>
      <c r="H557" s="217">
        <v>4.0</v>
      </c>
      <c r="I557" s="180"/>
      <c r="J557" s="93">
        <v>25.0</v>
      </c>
      <c r="K557" s="185" t="s">
        <v>1272</v>
      </c>
      <c r="L557" s="191">
        <v>0.3229166666666667</v>
      </c>
      <c r="M557" s="192">
        <v>0.4895833333333333</v>
      </c>
      <c r="N557" s="12"/>
      <c r="O557" s="217" t="s">
        <v>1261</v>
      </c>
      <c r="P557" s="169">
        <f t="shared" si="728"/>
        <v>46030</v>
      </c>
      <c r="Q557" s="170">
        <f t="shared" si="3"/>
        <v>46058</v>
      </c>
      <c r="R557" s="180"/>
      <c r="S557" s="12"/>
      <c r="T557" s="180"/>
      <c r="U557" s="180"/>
      <c r="V557" s="172" t="str">
        <f t="shared" si="378"/>
        <v> </v>
      </c>
      <c r="W557" s="172">
        <f t="shared" si="5"/>
        <v>5</v>
      </c>
      <c r="X557" s="173">
        <f t="shared" si="6"/>
        <v>5</v>
      </c>
      <c r="Y557" s="172">
        <f t="shared" si="7"/>
        <v>28</v>
      </c>
      <c r="Z557" s="174">
        <f t="shared" si="8"/>
        <v>0.1666666667</v>
      </c>
      <c r="AA557" s="174">
        <f t="shared" si="9"/>
        <v>0.003703703704</v>
      </c>
      <c r="AB557" s="173" t="str">
        <f t="shared" si="10"/>
        <v>50,322916666666667</v>
      </c>
      <c r="AC557" s="175" t="str">
        <f t="shared" si="11"/>
        <v> 6243VMS01G  7:45-11:45  BĐ: 8/1/2026 KT: 5/2/2026</v>
      </c>
      <c r="AD557" s="175">
        <f t="shared" ref="AD557:AE557" si="729">P557</f>
        <v>46030</v>
      </c>
      <c r="AE557" s="175">
        <f t="shared" si="729"/>
        <v>46058</v>
      </c>
      <c r="AF557" s="218"/>
      <c r="AG557" s="218"/>
    </row>
    <row r="558" ht="18.75" customHeight="1">
      <c r="A558" s="177"/>
      <c r="B558" s="177"/>
      <c r="C558" s="217" t="s">
        <v>198</v>
      </c>
      <c r="D558" s="217" t="s">
        <v>1193</v>
      </c>
      <c r="E558" s="217">
        <v>2024.0</v>
      </c>
      <c r="F558" s="217" t="s">
        <v>1206</v>
      </c>
      <c r="G558" s="12"/>
      <c r="H558" s="217">
        <v>8.0</v>
      </c>
      <c r="I558" s="180"/>
      <c r="J558" s="93">
        <v>25.0</v>
      </c>
      <c r="K558" s="185" t="s">
        <v>1272</v>
      </c>
      <c r="L558" s="191">
        <v>0.3229166666666667</v>
      </c>
      <c r="M558" s="192">
        <v>0.4895833333333333</v>
      </c>
      <c r="N558" s="12"/>
      <c r="O558" s="217" t="s">
        <v>1261</v>
      </c>
      <c r="P558" s="169">
        <f t="shared" si="728"/>
        <v>46030</v>
      </c>
      <c r="Q558" s="170">
        <f t="shared" si="3"/>
        <v>46058</v>
      </c>
      <c r="R558" s="180"/>
      <c r="S558" s="12"/>
      <c r="T558" s="180"/>
      <c r="U558" s="180"/>
      <c r="V558" s="172" t="str">
        <f t="shared" si="378"/>
        <v> </v>
      </c>
      <c r="W558" s="172">
        <f t="shared" si="5"/>
        <v>5</v>
      </c>
      <c r="X558" s="173">
        <f t="shared" si="6"/>
        <v>5</v>
      </c>
      <c r="Y558" s="172">
        <f t="shared" si="7"/>
        <v>28</v>
      </c>
      <c r="Z558" s="174">
        <f t="shared" si="8"/>
        <v>0.1666666667</v>
      </c>
      <c r="AA558" s="174">
        <f t="shared" si="9"/>
        <v>0.003703703704</v>
      </c>
      <c r="AB558" s="173" t="str">
        <f t="shared" si="10"/>
        <v>50,322916666666667</v>
      </c>
      <c r="AC558" s="175" t="str">
        <f t="shared" si="11"/>
        <v> 6243VMS02G  7:45-11:45  BĐ: 8/1/2026 KT: 5/2/2026</v>
      </c>
      <c r="AD558" s="175">
        <f t="shared" ref="AD558:AE558" si="730">P558</f>
        <v>46030</v>
      </c>
      <c r="AE558" s="175">
        <f t="shared" si="730"/>
        <v>46058</v>
      </c>
      <c r="AF558" s="218"/>
      <c r="AG558" s="218"/>
    </row>
    <row r="559" ht="18.75" customHeight="1">
      <c r="A559" s="177"/>
      <c r="B559" s="177"/>
      <c r="C559" s="178" t="s">
        <v>198</v>
      </c>
      <c r="D559" s="178" t="s">
        <v>1193</v>
      </c>
      <c r="E559" s="178">
        <v>2024.0</v>
      </c>
      <c r="F559" s="199" t="s">
        <v>1194</v>
      </c>
      <c r="G559" s="12"/>
      <c r="H559" s="178">
        <v>5.0</v>
      </c>
      <c r="I559" s="181"/>
      <c r="J559" s="93">
        <v>25.0</v>
      </c>
      <c r="K559" s="185" t="s">
        <v>1272</v>
      </c>
      <c r="L559" s="191">
        <v>0.3229166666666667</v>
      </c>
      <c r="M559" s="192">
        <v>0.4895833333333333</v>
      </c>
      <c r="N559" s="12"/>
      <c r="O559" s="178" t="s">
        <v>1261</v>
      </c>
      <c r="P559" s="169">
        <f t="shared" si="728"/>
        <v>46030</v>
      </c>
      <c r="Q559" s="170">
        <f t="shared" si="3"/>
        <v>46058</v>
      </c>
      <c r="R559" s="180"/>
      <c r="S559" s="12"/>
      <c r="T559" s="181"/>
      <c r="U559" s="181"/>
      <c r="V559" s="172" t="str">
        <f t="shared" si="378"/>
        <v> </v>
      </c>
      <c r="W559" s="172">
        <f t="shared" si="5"/>
        <v>5</v>
      </c>
      <c r="X559" s="173">
        <f t="shared" si="6"/>
        <v>5</v>
      </c>
      <c r="Y559" s="172">
        <f t="shared" si="7"/>
        <v>28</v>
      </c>
      <c r="Z559" s="174">
        <f t="shared" si="8"/>
        <v>0.1666666667</v>
      </c>
      <c r="AA559" s="174">
        <f t="shared" si="9"/>
        <v>0.003703703704</v>
      </c>
      <c r="AB559" s="173" t="str">
        <f t="shared" si="10"/>
        <v>50,322916666666667</v>
      </c>
      <c r="AC559" s="175" t="str">
        <f t="shared" si="11"/>
        <v> 5243VMS01G  7:45-11:45  BĐ: 8/1/2026 KT: 5/2/2026</v>
      </c>
      <c r="AD559" s="175">
        <f t="shared" ref="AD559:AE559" si="731">P559</f>
        <v>46030</v>
      </c>
      <c r="AE559" s="175">
        <f t="shared" si="731"/>
        <v>46058</v>
      </c>
      <c r="AF559" s="182"/>
      <c r="AG559" s="182"/>
    </row>
    <row r="560" ht="18.75" customHeight="1">
      <c r="A560" s="177"/>
      <c r="B560" s="177"/>
      <c r="C560" s="217" t="s">
        <v>198</v>
      </c>
      <c r="D560" s="217" t="s">
        <v>1193</v>
      </c>
      <c r="E560" s="217">
        <v>2024.0</v>
      </c>
      <c r="F560" s="219" t="s">
        <v>1198</v>
      </c>
      <c r="G560" s="12"/>
      <c r="H560" s="217">
        <v>18.0</v>
      </c>
      <c r="I560" s="180"/>
      <c r="J560" s="93">
        <v>25.0</v>
      </c>
      <c r="K560" s="185" t="s">
        <v>1272</v>
      </c>
      <c r="L560" s="191">
        <v>0.3229166666666667</v>
      </c>
      <c r="M560" s="192">
        <v>0.4895833333333333</v>
      </c>
      <c r="N560" s="12"/>
      <c r="O560" s="217" t="s">
        <v>1261</v>
      </c>
      <c r="P560" s="169">
        <f t="shared" si="728"/>
        <v>46030</v>
      </c>
      <c r="Q560" s="170">
        <f t="shared" si="3"/>
        <v>46058</v>
      </c>
      <c r="R560" s="180"/>
      <c r="S560" s="12"/>
      <c r="T560" s="180"/>
      <c r="U560" s="180"/>
      <c r="V560" s="172" t="str">
        <f t="shared" si="378"/>
        <v> </v>
      </c>
      <c r="W560" s="172">
        <f t="shared" si="5"/>
        <v>5</v>
      </c>
      <c r="X560" s="173">
        <f t="shared" si="6"/>
        <v>5</v>
      </c>
      <c r="Y560" s="172">
        <f t="shared" si="7"/>
        <v>28</v>
      </c>
      <c r="Z560" s="174">
        <f t="shared" si="8"/>
        <v>0.1666666667</v>
      </c>
      <c r="AA560" s="174">
        <f t="shared" si="9"/>
        <v>0.003703703704</v>
      </c>
      <c r="AB560" s="173" t="str">
        <f t="shared" si="10"/>
        <v>50,322916666666667</v>
      </c>
      <c r="AC560" s="175" t="str">
        <f t="shared" si="11"/>
        <v> 5243VMS02G  7:45-11:45  BĐ: 8/1/2026 KT: 5/2/2026</v>
      </c>
      <c r="AD560" s="175">
        <f t="shared" ref="AD560:AE560" si="732">P560</f>
        <v>46030</v>
      </c>
      <c r="AE560" s="175">
        <f t="shared" si="732"/>
        <v>46058</v>
      </c>
      <c r="AF560" s="218"/>
      <c r="AG560" s="218"/>
    </row>
    <row r="561" ht="18.75" customHeight="1">
      <c r="A561" s="177"/>
      <c r="B561" s="177"/>
      <c r="C561" s="217" t="s">
        <v>198</v>
      </c>
      <c r="D561" s="217" t="s">
        <v>1224</v>
      </c>
      <c r="E561" s="217">
        <v>2024.0</v>
      </c>
      <c r="F561" s="219" t="s">
        <v>1225</v>
      </c>
      <c r="G561" s="12"/>
      <c r="H561" s="217">
        <v>10.0</v>
      </c>
      <c r="I561" s="180"/>
      <c r="J561" s="93">
        <v>25.0</v>
      </c>
      <c r="K561" s="185" t="s">
        <v>1272</v>
      </c>
      <c r="L561" s="191">
        <v>0.3229166666666667</v>
      </c>
      <c r="M561" s="192">
        <v>0.4895833333333333</v>
      </c>
      <c r="N561" s="19"/>
      <c r="O561" s="217" t="s">
        <v>1261</v>
      </c>
      <c r="P561" s="169">
        <f t="shared" si="728"/>
        <v>46030</v>
      </c>
      <c r="Q561" s="170">
        <f t="shared" si="3"/>
        <v>46058</v>
      </c>
      <c r="R561" s="180"/>
      <c r="S561" s="12"/>
      <c r="T561" s="180"/>
      <c r="U561" s="180"/>
      <c r="V561" s="172" t="str">
        <f t="shared" si="378"/>
        <v> </v>
      </c>
      <c r="W561" s="172">
        <f t="shared" si="5"/>
        <v>5</v>
      </c>
      <c r="X561" s="173">
        <f t="shared" si="6"/>
        <v>5</v>
      </c>
      <c r="Y561" s="172">
        <f t="shared" si="7"/>
        <v>28</v>
      </c>
      <c r="Z561" s="174">
        <f t="shared" si="8"/>
        <v>0.1666666667</v>
      </c>
      <c r="AA561" s="174">
        <f t="shared" si="9"/>
        <v>0.003703703704</v>
      </c>
      <c r="AB561" s="173" t="str">
        <f t="shared" si="10"/>
        <v>50,322916666666667</v>
      </c>
      <c r="AC561" s="175" t="str">
        <f t="shared" si="11"/>
        <v> 5243VMT01G  7:45-11:45  BĐ: 8/1/2026 KT: 5/2/2026</v>
      </c>
      <c r="AD561" s="175">
        <f t="shared" ref="AD561:AE561" si="733">P561</f>
        <v>46030</v>
      </c>
      <c r="AE561" s="175">
        <f t="shared" si="733"/>
        <v>46058</v>
      </c>
      <c r="AF561" s="218"/>
      <c r="AG561" s="218"/>
    </row>
    <row r="562" ht="18.75" customHeight="1">
      <c r="A562" s="140"/>
      <c r="B562" s="140"/>
      <c r="C562" s="217" t="s">
        <v>198</v>
      </c>
      <c r="D562" s="217" t="s">
        <v>1165</v>
      </c>
      <c r="E562" s="217">
        <v>2024.0</v>
      </c>
      <c r="F562" s="217" t="s">
        <v>1174</v>
      </c>
      <c r="G562" s="12"/>
      <c r="H562" s="217">
        <v>2.0</v>
      </c>
      <c r="I562" s="203"/>
      <c r="J562" s="220">
        <v>35.0</v>
      </c>
      <c r="K562" s="185" t="s">
        <v>1272</v>
      </c>
      <c r="L562" s="191">
        <v>0.3229166666666667</v>
      </c>
      <c r="M562" s="192">
        <v>0.4895833333333333</v>
      </c>
      <c r="N562" s="186" t="s">
        <v>1271</v>
      </c>
      <c r="O562" s="217" t="s">
        <v>1261</v>
      </c>
      <c r="P562" s="169">
        <f t="shared" ref="P562:P567" si="735">"23/02/2026"+(K562-2)</f>
        <v>46079</v>
      </c>
      <c r="Q562" s="202">
        <f t="shared" si="3"/>
        <v>46121</v>
      </c>
      <c r="R562" s="203"/>
      <c r="S562" s="12"/>
      <c r="T562" s="203"/>
      <c r="U562" s="203"/>
      <c r="V562" s="204" t="str">
        <f t="shared" ref="V562:V567" si="736">IF(OR(
    COUNTIFS($S$3:$S$2485, S562, $K$3:$K$2485, K562, $L$3:$L$2485, L562, $P$3:$P$2485, "&lt;="&amp;Q562, $Q$3:$Q$2485, "&gt;="&amp;P562) &gt; 1, 
    COUNTIFS($F$3:$F$2485, F562, $K$3:$K$2485, K562, $L$3:$L$2485, L562, $P$3:$P$2485, "&lt;="&amp;Q562, $Q$3:$Q$2485, "&gt;="&amp;P562) &gt; 1
), "Trùng lịch",
IF(
    COUNTIFS(
        $N$3:$N$2485, N562,
        $K$3:$K$2485, K562,
        $P$3:$P$2485, "&lt;="&amp;Q562,
        $Q$3:$Q$2485, "&gt;="&amp;P562,
        $L$3:$L$2485, "&lt;"&amp;M562,
        $M$3:$M$2485, "&gt;"&amp;L562
    ) &gt; 1, 
    "Trùng phòng", 
    " "
)
)
</f>
        <v> </v>
      </c>
      <c r="W562" s="204">
        <f t="shared" si="5"/>
        <v>5</v>
      </c>
      <c r="X562" s="205">
        <f t="shared" si="6"/>
        <v>7</v>
      </c>
      <c r="Y562" s="204">
        <f t="shared" si="7"/>
        <v>42</v>
      </c>
      <c r="Z562" s="190">
        <f t="shared" si="8"/>
        <v>0.1666666667</v>
      </c>
      <c r="AA562" s="190">
        <f t="shared" si="9"/>
        <v>0.003703703704</v>
      </c>
      <c r="AB562" s="206" t="str">
        <f t="shared" si="10"/>
        <v>50,322916666666667G_201</v>
      </c>
      <c r="AC562" s="207" t="str">
        <f t="shared" si="11"/>
        <v> 6243VMH02G  7:45-11:45  BĐ: 26/2/2026 KT: 9/4/2026</v>
      </c>
      <c r="AD562" s="207">
        <f t="shared" ref="AD562:AE562" si="734">P562</f>
        <v>46079</v>
      </c>
      <c r="AE562" s="207">
        <f t="shared" si="734"/>
        <v>46121</v>
      </c>
      <c r="AF562" s="221"/>
      <c r="AG562" s="221"/>
    </row>
    <row r="563" ht="18.75" customHeight="1">
      <c r="A563" s="140"/>
      <c r="B563" s="140"/>
      <c r="C563" s="217" t="s">
        <v>198</v>
      </c>
      <c r="D563" s="217" t="s">
        <v>1193</v>
      </c>
      <c r="E563" s="217">
        <v>2024.0</v>
      </c>
      <c r="F563" s="217" t="s">
        <v>1204</v>
      </c>
      <c r="G563" s="12"/>
      <c r="H563" s="217">
        <v>4.0</v>
      </c>
      <c r="I563" s="203"/>
      <c r="J563" s="220">
        <v>35.0</v>
      </c>
      <c r="K563" s="185" t="s">
        <v>1272</v>
      </c>
      <c r="L563" s="191">
        <v>0.3229166666666667</v>
      </c>
      <c r="M563" s="192">
        <v>0.4895833333333333</v>
      </c>
      <c r="N563" s="12"/>
      <c r="O563" s="217" t="s">
        <v>1261</v>
      </c>
      <c r="P563" s="169">
        <f t="shared" si="735"/>
        <v>46079</v>
      </c>
      <c r="Q563" s="202">
        <f t="shared" si="3"/>
        <v>46121</v>
      </c>
      <c r="R563" s="203"/>
      <c r="S563" s="12"/>
      <c r="T563" s="203"/>
      <c r="U563" s="203"/>
      <c r="V563" s="204" t="str">
        <f t="shared" si="736"/>
        <v> </v>
      </c>
      <c r="W563" s="204">
        <f t="shared" si="5"/>
        <v>5</v>
      </c>
      <c r="X563" s="205">
        <f t="shared" si="6"/>
        <v>7</v>
      </c>
      <c r="Y563" s="204">
        <f t="shared" si="7"/>
        <v>42</v>
      </c>
      <c r="Z563" s="190">
        <f t="shared" si="8"/>
        <v>0.1666666667</v>
      </c>
      <c r="AA563" s="190">
        <f t="shared" si="9"/>
        <v>0.003703703704</v>
      </c>
      <c r="AB563" s="206" t="str">
        <f t="shared" si="10"/>
        <v>50,322916666666667</v>
      </c>
      <c r="AC563" s="207" t="str">
        <f t="shared" si="11"/>
        <v> 6243VMS01G  7:45-11:45  BĐ: 26/2/2026 KT: 9/4/2026</v>
      </c>
      <c r="AD563" s="207">
        <f t="shared" ref="AD563:AE563" si="737">P563</f>
        <v>46079</v>
      </c>
      <c r="AE563" s="207">
        <f t="shared" si="737"/>
        <v>46121</v>
      </c>
      <c r="AF563" s="221"/>
      <c r="AG563" s="221"/>
    </row>
    <row r="564" ht="18.75" customHeight="1">
      <c r="A564" s="140"/>
      <c r="B564" s="140"/>
      <c r="C564" s="217" t="s">
        <v>198</v>
      </c>
      <c r="D564" s="217" t="s">
        <v>1193</v>
      </c>
      <c r="E564" s="217">
        <v>2024.0</v>
      </c>
      <c r="F564" s="217" t="s">
        <v>1206</v>
      </c>
      <c r="G564" s="12"/>
      <c r="H564" s="217">
        <v>8.0</v>
      </c>
      <c r="I564" s="203"/>
      <c r="J564" s="220">
        <v>35.0</v>
      </c>
      <c r="K564" s="185" t="s">
        <v>1272</v>
      </c>
      <c r="L564" s="191">
        <v>0.3229166666666667</v>
      </c>
      <c r="M564" s="192">
        <v>0.4895833333333333</v>
      </c>
      <c r="N564" s="12"/>
      <c r="O564" s="217" t="s">
        <v>1261</v>
      </c>
      <c r="P564" s="169">
        <f t="shared" si="735"/>
        <v>46079</v>
      </c>
      <c r="Q564" s="202">
        <f t="shared" si="3"/>
        <v>46121</v>
      </c>
      <c r="R564" s="203"/>
      <c r="S564" s="12"/>
      <c r="T564" s="203"/>
      <c r="U564" s="203"/>
      <c r="V564" s="204" t="str">
        <f t="shared" si="736"/>
        <v> </v>
      </c>
      <c r="W564" s="204">
        <f t="shared" si="5"/>
        <v>5</v>
      </c>
      <c r="X564" s="205">
        <f t="shared" si="6"/>
        <v>7</v>
      </c>
      <c r="Y564" s="204">
        <f t="shared" si="7"/>
        <v>42</v>
      </c>
      <c r="Z564" s="190">
        <f t="shared" si="8"/>
        <v>0.1666666667</v>
      </c>
      <c r="AA564" s="190">
        <f t="shared" si="9"/>
        <v>0.003703703704</v>
      </c>
      <c r="AB564" s="206" t="str">
        <f t="shared" si="10"/>
        <v>50,322916666666667</v>
      </c>
      <c r="AC564" s="207" t="str">
        <f t="shared" si="11"/>
        <v> 6243VMS02G  7:45-11:45  BĐ: 26/2/2026 KT: 9/4/2026</v>
      </c>
      <c r="AD564" s="207">
        <f t="shared" ref="AD564:AE564" si="738">P564</f>
        <v>46079</v>
      </c>
      <c r="AE564" s="207">
        <f t="shared" si="738"/>
        <v>46121</v>
      </c>
      <c r="AF564" s="221"/>
      <c r="AG564" s="221"/>
    </row>
    <row r="565" ht="18.75" customHeight="1">
      <c r="A565" s="140"/>
      <c r="B565" s="140"/>
      <c r="C565" s="217" t="s">
        <v>198</v>
      </c>
      <c r="D565" s="217" t="s">
        <v>1193</v>
      </c>
      <c r="E565" s="217">
        <v>2024.0</v>
      </c>
      <c r="F565" s="219" t="s">
        <v>1194</v>
      </c>
      <c r="G565" s="12"/>
      <c r="H565" s="217">
        <v>5.0</v>
      </c>
      <c r="I565" s="203"/>
      <c r="J565" s="220">
        <v>35.0</v>
      </c>
      <c r="K565" s="185" t="s">
        <v>1272</v>
      </c>
      <c r="L565" s="191">
        <v>0.3229166666666667</v>
      </c>
      <c r="M565" s="192">
        <v>0.4895833333333333</v>
      </c>
      <c r="N565" s="12"/>
      <c r="O565" s="217" t="s">
        <v>1261</v>
      </c>
      <c r="P565" s="169">
        <f t="shared" si="735"/>
        <v>46079</v>
      </c>
      <c r="Q565" s="202">
        <f t="shared" si="3"/>
        <v>46121</v>
      </c>
      <c r="R565" s="203"/>
      <c r="S565" s="12"/>
      <c r="T565" s="203"/>
      <c r="U565" s="203"/>
      <c r="V565" s="204" t="str">
        <f t="shared" si="736"/>
        <v> </v>
      </c>
      <c r="W565" s="204">
        <f t="shared" si="5"/>
        <v>5</v>
      </c>
      <c r="X565" s="205">
        <f t="shared" si="6"/>
        <v>7</v>
      </c>
      <c r="Y565" s="204">
        <f t="shared" si="7"/>
        <v>42</v>
      </c>
      <c r="Z565" s="190">
        <f t="shared" si="8"/>
        <v>0.1666666667</v>
      </c>
      <c r="AA565" s="190">
        <f t="shared" si="9"/>
        <v>0.003703703704</v>
      </c>
      <c r="AB565" s="206" t="str">
        <f t="shared" si="10"/>
        <v>50,322916666666667</v>
      </c>
      <c r="AC565" s="207" t="str">
        <f t="shared" si="11"/>
        <v> 5243VMS01G  7:45-11:45  BĐ: 26/2/2026 KT: 9/4/2026</v>
      </c>
      <c r="AD565" s="207">
        <f t="shared" ref="AD565:AE565" si="739">P565</f>
        <v>46079</v>
      </c>
      <c r="AE565" s="207">
        <f t="shared" si="739"/>
        <v>46121</v>
      </c>
      <c r="AF565" s="221"/>
      <c r="AG565" s="221"/>
    </row>
    <row r="566" ht="18.75" customHeight="1">
      <c r="A566" s="140"/>
      <c r="B566" s="140"/>
      <c r="C566" s="217" t="s">
        <v>198</v>
      </c>
      <c r="D566" s="217" t="s">
        <v>1193</v>
      </c>
      <c r="E566" s="217">
        <v>2024.0</v>
      </c>
      <c r="F566" s="219" t="s">
        <v>1198</v>
      </c>
      <c r="G566" s="12"/>
      <c r="H566" s="217">
        <v>18.0</v>
      </c>
      <c r="I566" s="203"/>
      <c r="J566" s="220">
        <v>35.0</v>
      </c>
      <c r="K566" s="185" t="s">
        <v>1272</v>
      </c>
      <c r="L566" s="191">
        <v>0.3229166666666667</v>
      </c>
      <c r="M566" s="192">
        <v>0.4895833333333333</v>
      </c>
      <c r="N566" s="12"/>
      <c r="O566" s="217" t="s">
        <v>1261</v>
      </c>
      <c r="P566" s="169">
        <f t="shared" si="735"/>
        <v>46079</v>
      </c>
      <c r="Q566" s="202">
        <f t="shared" si="3"/>
        <v>46121</v>
      </c>
      <c r="R566" s="203"/>
      <c r="S566" s="12"/>
      <c r="T566" s="203"/>
      <c r="U566" s="203"/>
      <c r="V566" s="204" t="str">
        <f t="shared" si="736"/>
        <v> </v>
      </c>
      <c r="W566" s="204">
        <f t="shared" si="5"/>
        <v>5</v>
      </c>
      <c r="X566" s="205">
        <f t="shared" si="6"/>
        <v>7</v>
      </c>
      <c r="Y566" s="204">
        <f t="shared" si="7"/>
        <v>42</v>
      </c>
      <c r="Z566" s="190">
        <f t="shared" si="8"/>
        <v>0.1666666667</v>
      </c>
      <c r="AA566" s="190">
        <f t="shared" si="9"/>
        <v>0.003703703704</v>
      </c>
      <c r="AB566" s="206" t="str">
        <f t="shared" si="10"/>
        <v>50,322916666666667</v>
      </c>
      <c r="AC566" s="207" t="str">
        <f t="shared" si="11"/>
        <v> 5243VMS02G  7:45-11:45  BĐ: 26/2/2026 KT: 9/4/2026</v>
      </c>
      <c r="AD566" s="207">
        <f t="shared" ref="AD566:AE566" si="740">P566</f>
        <v>46079</v>
      </c>
      <c r="AE566" s="207">
        <f t="shared" si="740"/>
        <v>46121</v>
      </c>
      <c r="AF566" s="221"/>
      <c r="AG566" s="221"/>
    </row>
    <row r="567" ht="18.75" customHeight="1">
      <c r="A567" s="140"/>
      <c r="B567" s="140"/>
      <c r="C567" s="217" t="s">
        <v>198</v>
      </c>
      <c r="D567" s="217" t="s">
        <v>1224</v>
      </c>
      <c r="E567" s="217">
        <v>2024.0</v>
      </c>
      <c r="F567" s="219" t="s">
        <v>1225</v>
      </c>
      <c r="G567" s="12"/>
      <c r="H567" s="217">
        <v>10.0</v>
      </c>
      <c r="I567" s="203"/>
      <c r="J567" s="220">
        <v>35.0</v>
      </c>
      <c r="K567" s="185" t="s">
        <v>1272</v>
      </c>
      <c r="L567" s="191">
        <v>0.3229166666666667</v>
      </c>
      <c r="M567" s="192">
        <v>0.4895833333333333</v>
      </c>
      <c r="N567" s="19"/>
      <c r="O567" s="217" t="s">
        <v>1261</v>
      </c>
      <c r="P567" s="169">
        <f t="shared" si="735"/>
        <v>46079</v>
      </c>
      <c r="Q567" s="202">
        <f t="shared" si="3"/>
        <v>46121</v>
      </c>
      <c r="R567" s="203"/>
      <c r="S567" s="19"/>
      <c r="T567" s="203"/>
      <c r="U567" s="203"/>
      <c r="V567" s="204" t="str">
        <f t="shared" si="736"/>
        <v> </v>
      </c>
      <c r="W567" s="204">
        <f t="shared" si="5"/>
        <v>5</v>
      </c>
      <c r="X567" s="205">
        <f t="shared" si="6"/>
        <v>7</v>
      </c>
      <c r="Y567" s="204">
        <f t="shared" si="7"/>
        <v>42</v>
      </c>
      <c r="Z567" s="190">
        <f t="shared" si="8"/>
        <v>0.1666666667</v>
      </c>
      <c r="AA567" s="190">
        <f t="shared" si="9"/>
        <v>0.003703703704</v>
      </c>
      <c r="AB567" s="206" t="str">
        <f t="shared" si="10"/>
        <v>50,322916666666667</v>
      </c>
      <c r="AC567" s="207" t="str">
        <f t="shared" si="11"/>
        <v> 5243VMT01G  7:45-11:45  BĐ: 26/2/2026 KT: 9/4/2026</v>
      </c>
      <c r="AD567" s="207">
        <f t="shared" ref="AD567:AE567" si="741">P567</f>
        <v>46079</v>
      </c>
      <c r="AE567" s="207">
        <f t="shared" si="741"/>
        <v>46121</v>
      </c>
      <c r="AF567" s="221"/>
      <c r="AG567" s="221"/>
    </row>
    <row r="568" ht="18.75" customHeight="1">
      <c r="A568" s="184"/>
      <c r="B568" s="184"/>
      <c r="C568" s="99" t="s">
        <v>198</v>
      </c>
      <c r="D568" s="99" t="s">
        <v>1132</v>
      </c>
      <c r="E568" s="99">
        <v>2024.0</v>
      </c>
      <c r="F568" s="164" t="s">
        <v>1140</v>
      </c>
      <c r="G568" s="165" t="s">
        <v>929</v>
      </c>
      <c r="H568" s="99">
        <v>6.0</v>
      </c>
      <c r="I568" s="99"/>
      <c r="J568" s="99">
        <v>25.0</v>
      </c>
      <c r="K568" s="185" t="s">
        <v>1272</v>
      </c>
      <c r="L568" s="191">
        <v>0.3229166666666667</v>
      </c>
      <c r="M568" s="192">
        <v>0.4895833333333333</v>
      </c>
      <c r="N568" s="165">
        <v>302.0</v>
      </c>
      <c r="O568" s="164" t="s">
        <v>1252</v>
      </c>
      <c r="P568" s="169">
        <f t="shared" ref="P568:P571" si="743">"05/01/2026"+(K568-2)</f>
        <v>46030</v>
      </c>
      <c r="Q568" s="170">
        <f t="shared" si="3"/>
        <v>46058</v>
      </c>
      <c r="R568" s="181"/>
      <c r="S568" s="165" t="s">
        <v>236</v>
      </c>
      <c r="T568" s="99"/>
      <c r="U568" s="99"/>
      <c r="V568" s="172" t="str">
        <f t="shared" ref="V568:V599" si="744">IF(OR(
    COUNTIFS($S$3:$S$2491, S568, $K$3:$K$2491, K568, $L$3:$L$2491, L568, $P$3:$P$2491, "&lt;="&amp;Q568, $Q$3:$Q$2491, "&gt;="&amp;P568) &gt; 1, 
    COUNTIFS($F$3:$F$2491, F568, $K$3:$K$2491, K568, $L$3:$L$2491, L568, $P$3:$P$2491, "&lt;="&amp;Q568, $Q$3:$Q$2491, "&gt;="&amp;P568) &gt; 1
), "Trùng lịch",
IF(
    COUNTIFS(
        $N$3:$N$2491, N568,
        $K$3:$K$2491, K568,
        $P$3:$P$2491, "&lt;="&amp;Q568,
        $Q$3:$Q$2491, "&gt;="&amp;P568,
        $L$3:$L$2491, "&lt;"&amp;M568,
        $M$3:$M$2491, "&gt;"&amp;L568
    ) &gt; 1, 
    "Trùng phòng", 
    " "
)
)
</f>
        <v> </v>
      </c>
      <c r="W568" s="172">
        <f t="shared" si="5"/>
        <v>5</v>
      </c>
      <c r="X568" s="173">
        <f t="shared" si="6"/>
        <v>5</v>
      </c>
      <c r="Y568" s="172">
        <f t="shared" si="7"/>
        <v>28</v>
      </c>
      <c r="Z568" s="174">
        <f t="shared" si="8"/>
        <v>0.1666666667</v>
      </c>
      <c r="AA568" s="174">
        <f t="shared" si="9"/>
        <v>0.003703703704</v>
      </c>
      <c r="AB568" s="173" t="str">
        <f t="shared" si="10"/>
        <v>50,322916666666667302</v>
      </c>
      <c r="AC568" s="175" t="str">
        <f t="shared" si="11"/>
        <v>Kỹ năng làm việc 6243VPR01 Trương Ngọc Triệu Minh 7:45-11:45  BĐ: 8/1/2026 KT: 5/2/2026</v>
      </c>
      <c r="AD568" s="175">
        <f t="shared" ref="AD568:AE568" si="742">P568</f>
        <v>46030</v>
      </c>
      <c r="AE568" s="175">
        <f t="shared" si="742"/>
        <v>46058</v>
      </c>
      <c r="AF568" s="187"/>
      <c r="AG568" s="187"/>
    </row>
    <row r="569" ht="18.75" customHeight="1">
      <c r="A569" s="184"/>
      <c r="B569" s="184"/>
      <c r="C569" s="99" t="s">
        <v>198</v>
      </c>
      <c r="D569" s="99" t="s">
        <v>1132</v>
      </c>
      <c r="E569" s="99">
        <v>2024.0</v>
      </c>
      <c r="F569" s="164" t="s">
        <v>1149</v>
      </c>
      <c r="G569" s="12"/>
      <c r="H569" s="99">
        <v>10.0</v>
      </c>
      <c r="I569" s="99"/>
      <c r="J569" s="99">
        <v>25.0</v>
      </c>
      <c r="K569" s="185" t="s">
        <v>1272</v>
      </c>
      <c r="L569" s="191">
        <v>0.3229166666666667</v>
      </c>
      <c r="M569" s="192">
        <v>0.4895833333333333</v>
      </c>
      <c r="N569" s="12"/>
      <c r="O569" s="164" t="s">
        <v>1252</v>
      </c>
      <c r="P569" s="169">
        <f t="shared" si="743"/>
        <v>46030</v>
      </c>
      <c r="Q569" s="170">
        <f t="shared" si="3"/>
        <v>46058</v>
      </c>
      <c r="R569" s="181"/>
      <c r="S569" s="12"/>
      <c r="T569" s="99"/>
      <c r="U569" s="99"/>
      <c r="V569" s="172" t="str">
        <f t="shared" si="744"/>
        <v> </v>
      </c>
      <c r="W569" s="172">
        <f t="shared" si="5"/>
        <v>5</v>
      </c>
      <c r="X569" s="173">
        <f t="shared" si="6"/>
        <v>5</v>
      </c>
      <c r="Y569" s="172">
        <f t="shared" si="7"/>
        <v>28</v>
      </c>
      <c r="Z569" s="174">
        <f t="shared" si="8"/>
        <v>0.1666666667</v>
      </c>
      <c r="AA569" s="174">
        <f t="shared" si="9"/>
        <v>0.003703703704</v>
      </c>
      <c r="AB569" s="173" t="str">
        <f t="shared" si="10"/>
        <v>50,322916666666667</v>
      </c>
      <c r="AC569" s="175" t="str">
        <f t="shared" si="11"/>
        <v> 6243VPR02  7:45-11:45  BĐ: 8/1/2026 KT: 5/2/2026</v>
      </c>
      <c r="AD569" s="175">
        <f t="shared" ref="AD569:AE569" si="745">P569</f>
        <v>46030</v>
      </c>
      <c r="AE569" s="175">
        <f t="shared" si="745"/>
        <v>46058</v>
      </c>
      <c r="AF569" s="187"/>
      <c r="AG569" s="187"/>
    </row>
    <row r="570" ht="18.75" customHeight="1">
      <c r="A570" s="177"/>
      <c r="B570" s="177"/>
      <c r="C570" s="178" t="s">
        <v>198</v>
      </c>
      <c r="D570" s="178" t="s">
        <v>1193</v>
      </c>
      <c r="E570" s="178">
        <v>2024.0</v>
      </c>
      <c r="F570" s="178" t="s">
        <v>1200</v>
      </c>
      <c r="G570" s="12"/>
      <c r="H570" s="178">
        <v>6.0</v>
      </c>
      <c r="I570" s="181"/>
      <c r="J570" s="99">
        <v>25.0</v>
      </c>
      <c r="K570" s="185" t="s">
        <v>1272</v>
      </c>
      <c r="L570" s="191">
        <v>0.3229166666666667</v>
      </c>
      <c r="M570" s="192">
        <v>0.4895833333333333</v>
      </c>
      <c r="N570" s="12"/>
      <c r="O570" s="178" t="s">
        <v>1252</v>
      </c>
      <c r="P570" s="169">
        <f t="shared" si="743"/>
        <v>46030</v>
      </c>
      <c r="Q570" s="170">
        <f t="shared" si="3"/>
        <v>46058</v>
      </c>
      <c r="R570" s="180"/>
      <c r="S570" s="12"/>
      <c r="T570" s="181"/>
      <c r="U570" s="181"/>
      <c r="V570" s="172" t="str">
        <f t="shared" si="744"/>
        <v> </v>
      </c>
      <c r="W570" s="172">
        <f t="shared" si="5"/>
        <v>5</v>
      </c>
      <c r="X570" s="173">
        <f t="shared" si="6"/>
        <v>5</v>
      </c>
      <c r="Y570" s="172">
        <f t="shared" si="7"/>
        <v>28</v>
      </c>
      <c r="Z570" s="174">
        <f t="shared" si="8"/>
        <v>0.1666666667</v>
      </c>
      <c r="AA570" s="174">
        <f t="shared" si="9"/>
        <v>0.003703703704</v>
      </c>
      <c r="AB570" s="173" t="str">
        <f t="shared" si="10"/>
        <v>50,322916666666667</v>
      </c>
      <c r="AC570" s="175" t="str">
        <f t="shared" si="11"/>
        <v> 6243VMS01  7:45-11:45  BĐ: 8/1/2026 KT: 5/2/2026</v>
      </c>
      <c r="AD570" s="175">
        <f t="shared" ref="AD570:AE570" si="746">P570</f>
        <v>46030</v>
      </c>
      <c r="AE570" s="175">
        <f t="shared" si="746"/>
        <v>46058</v>
      </c>
      <c r="AF570" s="182"/>
      <c r="AG570" s="182"/>
    </row>
    <row r="571" ht="18.75" customHeight="1">
      <c r="A571" s="177"/>
      <c r="B571" s="177"/>
      <c r="C571" s="178" t="s">
        <v>198</v>
      </c>
      <c r="D571" s="178" t="s">
        <v>1193</v>
      </c>
      <c r="E571" s="178">
        <v>2024.0</v>
      </c>
      <c r="F571" s="178" t="s">
        <v>1205</v>
      </c>
      <c r="G571" s="12"/>
      <c r="H571" s="178">
        <v>10.0</v>
      </c>
      <c r="I571" s="181"/>
      <c r="J571" s="99">
        <v>25.0</v>
      </c>
      <c r="K571" s="185" t="s">
        <v>1272</v>
      </c>
      <c r="L571" s="191">
        <v>0.3229166666666667</v>
      </c>
      <c r="M571" s="192">
        <v>0.4895833333333333</v>
      </c>
      <c r="N571" s="19"/>
      <c r="O571" s="178" t="s">
        <v>1252</v>
      </c>
      <c r="P571" s="169">
        <f t="shared" si="743"/>
        <v>46030</v>
      </c>
      <c r="Q571" s="170">
        <f t="shared" si="3"/>
        <v>46058</v>
      </c>
      <c r="R571" s="180"/>
      <c r="S571" s="12"/>
      <c r="T571" s="181"/>
      <c r="U571" s="181"/>
      <c r="V571" s="172" t="str">
        <f t="shared" si="744"/>
        <v> </v>
      </c>
      <c r="W571" s="172">
        <f t="shared" si="5"/>
        <v>5</v>
      </c>
      <c r="X571" s="173">
        <f t="shared" si="6"/>
        <v>5</v>
      </c>
      <c r="Y571" s="172">
        <f t="shared" si="7"/>
        <v>28</v>
      </c>
      <c r="Z571" s="174">
        <f t="shared" si="8"/>
        <v>0.1666666667</v>
      </c>
      <c r="AA571" s="174">
        <f t="shared" si="9"/>
        <v>0.003703703704</v>
      </c>
      <c r="AB571" s="173" t="str">
        <f t="shared" si="10"/>
        <v>50,322916666666667</v>
      </c>
      <c r="AC571" s="175" t="str">
        <f t="shared" si="11"/>
        <v> 6243VMS02  7:45-11:45  BĐ: 8/1/2026 KT: 5/2/2026</v>
      </c>
      <c r="AD571" s="175">
        <f t="shared" ref="AD571:AE571" si="747">P571</f>
        <v>46030</v>
      </c>
      <c r="AE571" s="175">
        <f t="shared" si="747"/>
        <v>46058</v>
      </c>
      <c r="AF571" s="182"/>
      <c r="AG571" s="182"/>
    </row>
    <row r="572" ht="18.75" customHeight="1">
      <c r="A572" s="184"/>
      <c r="B572" s="184"/>
      <c r="C572" s="99" t="s">
        <v>198</v>
      </c>
      <c r="D572" s="99" t="s">
        <v>1132</v>
      </c>
      <c r="E572" s="99">
        <v>2024.0</v>
      </c>
      <c r="F572" s="164" t="s">
        <v>1140</v>
      </c>
      <c r="G572" s="12"/>
      <c r="H572" s="99">
        <v>6.0</v>
      </c>
      <c r="I572" s="99"/>
      <c r="J572" s="99">
        <v>20.0</v>
      </c>
      <c r="K572" s="185" t="s">
        <v>1272</v>
      </c>
      <c r="L572" s="191">
        <v>0.3229166666666667</v>
      </c>
      <c r="M572" s="192">
        <v>0.4895833333333333</v>
      </c>
      <c r="N572" s="165">
        <v>302.0</v>
      </c>
      <c r="O572" s="164" t="s">
        <v>1252</v>
      </c>
      <c r="P572" s="169">
        <f t="shared" ref="P572:P575" si="749">"23/02/2026"+(K572-2)</f>
        <v>46079</v>
      </c>
      <c r="Q572" s="170">
        <f t="shared" si="3"/>
        <v>46100</v>
      </c>
      <c r="R572" s="181"/>
      <c r="S572" s="12"/>
      <c r="T572" s="99"/>
      <c r="U572" s="99"/>
      <c r="V572" s="172" t="str">
        <f t="shared" si="744"/>
        <v> </v>
      </c>
      <c r="W572" s="172">
        <f t="shared" si="5"/>
        <v>5</v>
      </c>
      <c r="X572" s="173">
        <f t="shared" si="6"/>
        <v>4</v>
      </c>
      <c r="Y572" s="172">
        <f t="shared" si="7"/>
        <v>21</v>
      </c>
      <c r="Z572" s="174">
        <f t="shared" si="8"/>
        <v>0.1666666667</v>
      </c>
      <c r="AA572" s="174">
        <f t="shared" si="9"/>
        <v>0.003703703704</v>
      </c>
      <c r="AB572" s="173" t="str">
        <f t="shared" si="10"/>
        <v>50,322916666666667302</v>
      </c>
      <c r="AC572" s="175" t="str">
        <f t="shared" si="11"/>
        <v> 6243VPR01  7:45-11:45  BĐ: 26/2/2026 KT: 19/3/2026</v>
      </c>
      <c r="AD572" s="175">
        <f t="shared" ref="AD572:AE572" si="748">P572</f>
        <v>46079</v>
      </c>
      <c r="AE572" s="175">
        <f t="shared" si="748"/>
        <v>46100</v>
      </c>
      <c r="AF572" s="187"/>
      <c r="AG572" s="187"/>
    </row>
    <row r="573" ht="18.75" customHeight="1">
      <c r="A573" s="184"/>
      <c r="B573" s="184"/>
      <c r="C573" s="99" t="s">
        <v>198</v>
      </c>
      <c r="D573" s="99" t="s">
        <v>1132</v>
      </c>
      <c r="E573" s="99">
        <v>2024.0</v>
      </c>
      <c r="F573" s="164" t="s">
        <v>1149</v>
      </c>
      <c r="G573" s="12"/>
      <c r="H573" s="99">
        <v>10.0</v>
      </c>
      <c r="I573" s="99"/>
      <c r="J573" s="99">
        <v>20.0</v>
      </c>
      <c r="K573" s="185" t="s">
        <v>1272</v>
      </c>
      <c r="L573" s="191">
        <v>0.3229166666666667</v>
      </c>
      <c r="M573" s="192">
        <v>0.4895833333333333</v>
      </c>
      <c r="N573" s="12"/>
      <c r="O573" s="164" t="s">
        <v>1252</v>
      </c>
      <c r="P573" s="169">
        <f t="shared" si="749"/>
        <v>46079</v>
      </c>
      <c r="Q573" s="170">
        <f t="shared" si="3"/>
        <v>46100</v>
      </c>
      <c r="R573" s="181"/>
      <c r="S573" s="12"/>
      <c r="T573" s="99"/>
      <c r="U573" s="99"/>
      <c r="V573" s="172" t="str">
        <f t="shared" si="744"/>
        <v> </v>
      </c>
      <c r="W573" s="172">
        <f t="shared" si="5"/>
        <v>5</v>
      </c>
      <c r="X573" s="173">
        <f t="shared" si="6"/>
        <v>4</v>
      </c>
      <c r="Y573" s="172">
        <f t="shared" si="7"/>
        <v>21</v>
      </c>
      <c r="Z573" s="174">
        <f t="shared" si="8"/>
        <v>0.1666666667</v>
      </c>
      <c r="AA573" s="174">
        <f t="shared" si="9"/>
        <v>0.003703703704</v>
      </c>
      <c r="AB573" s="173" t="str">
        <f t="shared" si="10"/>
        <v>50,322916666666667</v>
      </c>
      <c r="AC573" s="175" t="str">
        <f t="shared" si="11"/>
        <v> 6243VPR02  7:45-11:45  BĐ: 26/2/2026 KT: 19/3/2026</v>
      </c>
      <c r="AD573" s="175">
        <f t="shared" ref="AD573:AE573" si="750">P573</f>
        <v>46079</v>
      </c>
      <c r="AE573" s="175">
        <f t="shared" si="750"/>
        <v>46100</v>
      </c>
      <c r="AF573" s="187"/>
      <c r="AG573" s="187"/>
    </row>
    <row r="574" ht="18.75" customHeight="1">
      <c r="A574" s="177"/>
      <c r="B574" s="177"/>
      <c r="C574" s="178" t="s">
        <v>198</v>
      </c>
      <c r="D574" s="178" t="s">
        <v>1193</v>
      </c>
      <c r="E574" s="178">
        <v>2024.0</v>
      </c>
      <c r="F574" s="178" t="s">
        <v>1200</v>
      </c>
      <c r="G574" s="12"/>
      <c r="H574" s="178">
        <v>6.0</v>
      </c>
      <c r="I574" s="181"/>
      <c r="J574" s="99">
        <v>20.0</v>
      </c>
      <c r="K574" s="194" t="s">
        <v>1272</v>
      </c>
      <c r="L574" s="191">
        <v>0.3229166666666667</v>
      </c>
      <c r="M574" s="192">
        <v>0.4895833333333333</v>
      </c>
      <c r="N574" s="12"/>
      <c r="O574" s="178" t="s">
        <v>1252</v>
      </c>
      <c r="P574" s="169">
        <f t="shared" si="749"/>
        <v>46079</v>
      </c>
      <c r="Q574" s="170">
        <f t="shared" si="3"/>
        <v>46100</v>
      </c>
      <c r="R574" s="180"/>
      <c r="S574" s="12"/>
      <c r="T574" s="181"/>
      <c r="U574" s="181"/>
      <c r="V574" s="172" t="str">
        <f t="shared" si="744"/>
        <v> </v>
      </c>
      <c r="W574" s="172">
        <f t="shared" si="5"/>
        <v>5</v>
      </c>
      <c r="X574" s="173">
        <f t="shared" si="6"/>
        <v>4</v>
      </c>
      <c r="Y574" s="172">
        <f t="shared" si="7"/>
        <v>21</v>
      </c>
      <c r="Z574" s="174">
        <f t="shared" si="8"/>
        <v>0.1666666667</v>
      </c>
      <c r="AA574" s="174">
        <f t="shared" si="9"/>
        <v>0.003703703704</v>
      </c>
      <c r="AB574" s="173" t="str">
        <f t="shared" si="10"/>
        <v>50,322916666666667</v>
      </c>
      <c r="AC574" s="175" t="str">
        <f t="shared" si="11"/>
        <v> 6243VMS01  7:45-11:45  BĐ: 26/2/2026 KT: 19/3/2026</v>
      </c>
      <c r="AD574" s="175">
        <f t="shared" ref="AD574:AE574" si="751">P574</f>
        <v>46079</v>
      </c>
      <c r="AE574" s="175">
        <f t="shared" si="751"/>
        <v>46100</v>
      </c>
      <c r="AF574" s="182"/>
      <c r="AG574" s="182"/>
    </row>
    <row r="575" ht="18.75" customHeight="1">
      <c r="A575" s="177"/>
      <c r="B575" s="177"/>
      <c r="C575" s="178" t="s">
        <v>198</v>
      </c>
      <c r="D575" s="178" t="s">
        <v>1193</v>
      </c>
      <c r="E575" s="178">
        <v>2024.0</v>
      </c>
      <c r="F575" s="178" t="s">
        <v>1205</v>
      </c>
      <c r="G575" s="12"/>
      <c r="H575" s="178">
        <v>10.0</v>
      </c>
      <c r="I575" s="181"/>
      <c r="J575" s="99">
        <v>20.0</v>
      </c>
      <c r="K575" s="194" t="s">
        <v>1272</v>
      </c>
      <c r="L575" s="191">
        <v>0.3229166666666667</v>
      </c>
      <c r="M575" s="192">
        <v>0.4895833333333333</v>
      </c>
      <c r="N575" s="19"/>
      <c r="O575" s="178" t="s">
        <v>1252</v>
      </c>
      <c r="P575" s="169">
        <f t="shared" si="749"/>
        <v>46079</v>
      </c>
      <c r="Q575" s="170">
        <f t="shared" si="3"/>
        <v>46100</v>
      </c>
      <c r="R575" s="180"/>
      <c r="S575" s="19"/>
      <c r="T575" s="181"/>
      <c r="U575" s="181"/>
      <c r="V575" s="172" t="str">
        <f t="shared" si="744"/>
        <v> </v>
      </c>
      <c r="W575" s="172">
        <f t="shared" si="5"/>
        <v>5</v>
      </c>
      <c r="X575" s="173">
        <f t="shared" si="6"/>
        <v>4</v>
      </c>
      <c r="Y575" s="172">
        <f t="shared" si="7"/>
        <v>21</v>
      </c>
      <c r="Z575" s="174">
        <f t="shared" si="8"/>
        <v>0.1666666667</v>
      </c>
      <c r="AA575" s="174">
        <f t="shared" si="9"/>
        <v>0.003703703704</v>
      </c>
      <c r="AB575" s="173" t="str">
        <f t="shared" si="10"/>
        <v>50,322916666666667</v>
      </c>
      <c r="AC575" s="175" t="str">
        <f t="shared" si="11"/>
        <v> 6243VMS02  7:45-11:45  BĐ: 26/2/2026 KT: 19/3/2026</v>
      </c>
      <c r="AD575" s="175">
        <f t="shared" ref="AD575:AE575" si="752">P575</f>
        <v>46079</v>
      </c>
      <c r="AE575" s="175">
        <f t="shared" si="752"/>
        <v>46100</v>
      </c>
      <c r="AF575" s="182"/>
      <c r="AG575" s="182"/>
    </row>
    <row r="576" ht="18.75" customHeight="1">
      <c r="A576" s="184"/>
      <c r="B576" s="184"/>
      <c r="C576" s="99" t="s">
        <v>198</v>
      </c>
      <c r="D576" s="99" t="s">
        <v>1132</v>
      </c>
      <c r="E576" s="99">
        <v>2024.0</v>
      </c>
      <c r="F576" s="164" t="s">
        <v>1150</v>
      </c>
      <c r="G576" s="165" t="s">
        <v>1152</v>
      </c>
      <c r="H576" s="99">
        <v>1.0</v>
      </c>
      <c r="I576" s="99"/>
      <c r="J576" s="99">
        <v>25.0</v>
      </c>
      <c r="K576" s="185" t="s">
        <v>1272</v>
      </c>
      <c r="L576" s="191">
        <v>0.3229166666666667</v>
      </c>
      <c r="M576" s="192">
        <v>0.4895833333333333</v>
      </c>
      <c r="N576" s="165">
        <v>205.0</v>
      </c>
      <c r="O576" s="164" t="s">
        <v>1252</v>
      </c>
      <c r="P576" s="169">
        <f t="shared" ref="P576:P583" si="754">"05/01/2026"+(K576-2)</f>
        <v>46030</v>
      </c>
      <c r="Q576" s="170">
        <f t="shared" si="3"/>
        <v>46058</v>
      </c>
      <c r="R576" s="181"/>
      <c r="S576" s="165" t="s">
        <v>296</v>
      </c>
      <c r="T576" s="99"/>
      <c r="U576" s="99"/>
      <c r="V576" s="172" t="str">
        <f t="shared" si="744"/>
        <v> </v>
      </c>
      <c r="W576" s="172">
        <f t="shared" si="5"/>
        <v>5</v>
      </c>
      <c r="X576" s="173">
        <f t="shared" si="6"/>
        <v>5</v>
      </c>
      <c r="Y576" s="172">
        <f t="shared" si="7"/>
        <v>28</v>
      </c>
      <c r="Z576" s="174">
        <f t="shared" si="8"/>
        <v>0.1666666667</v>
      </c>
      <c r="AA576" s="174">
        <f t="shared" si="9"/>
        <v>0.003703703704</v>
      </c>
      <c r="AB576" s="173" t="str">
        <f t="shared" si="10"/>
        <v>50,322916666666667205</v>
      </c>
      <c r="AC576" s="175" t="str">
        <f t="shared" si="11"/>
        <v>Digital Marketing 4223VPR01LT Trương Hồng Kỳ 7:45-11:45  BĐ: 8/1/2026 KT: 5/2/2026</v>
      </c>
      <c r="AD576" s="175">
        <f t="shared" ref="AD576:AE576" si="753">P576</f>
        <v>46030</v>
      </c>
      <c r="AE576" s="175">
        <f t="shared" si="753"/>
        <v>46058</v>
      </c>
      <c r="AF576" s="187"/>
      <c r="AG576" s="187"/>
    </row>
    <row r="577" ht="18.75" customHeight="1">
      <c r="A577" s="177"/>
      <c r="B577" s="177"/>
      <c r="C577" s="178" t="s">
        <v>198</v>
      </c>
      <c r="D577" s="178" t="s">
        <v>1132</v>
      </c>
      <c r="E577" s="178">
        <v>2025.0</v>
      </c>
      <c r="F577" s="178" t="s">
        <v>1154</v>
      </c>
      <c r="G577" s="12"/>
      <c r="H577" s="178">
        <v>3.0</v>
      </c>
      <c r="I577" s="181"/>
      <c r="J577" s="93">
        <v>25.0</v>
      </c>
      <c r="K577" s="194" t="s">
        <v>1272</v>
      </c>
      <c r="L577" s="191">
        <v>0.3229166666666667</v>
      </c>
      <c r="M577" s="192">
        <v>0.4895833333333333</v>
      </c>
      <c r="N577" s="12"/>
      <c r="O577" s="178" t="s">
        <v>1252</v>
      </c>
      <c r="P577" s="169">
        <f t="shared" si="754"/>
        <v>46030</v>
      </c>
      <c r="Q577" s="170">
        <f t="shared" si="3"/>
        <v>46058</v>
      </c>
      <c r="R577" s="180"/>
      <c r="S577" s="12"/>
      <c r="T577" s="181"/>
      <c r="U577" s="181"/>
      <c r="V577" s="172" t="str">
        <f t="shared" si="744"/>
        <v> </v>
      </c>
      <c r="W577" s="172">
        <f t="shared" si="5"/>
        <v>5</v>
      </c>
      <c r="X577" s="173">
        <f t="shared" si="6"/>
        <v>5</v>
      </c>
      <c r="Y577" s="172">
        <f t="shared" si="7"/>
        <v>28</v>
      </c>
      <c r="Z577" s="174">
        <f t="shared" si="8"/>
        <v>0.1666666667</v>
      </c>
      <c r="AA577" s="174">
        <f t="shared" si="9"/>
        <v>0.003703703704</v>
      </c>
      <c r="AB577" s="173" t="str">
        <f t="shared" si="10"/>
        <v>50,322916666666667</v>
      </c>
      <c r="AC577" s="175" t="str">
        <f t="shared" si="11"/>
        <v> 6252PUR01TU  7:45-11:45  BĐ: 8/1/2026 KT: 5/2/2026</v>
      </c>
      <c r="AD577" s="175">
        <f t="shared" ref="AD577:AE577" si="755">P577</f>
        <v>46030</v>
      </c>
      <c r="AE577" s="175">
        <f t="shared" si="755"/>
        <v>46058</v>
      </c>
      <c r="AF577" s="182"/>
      <c r="AG577" s="182"/>
    </row>
    <row r="578" ht="18.75" customHeight="1">
      <c r="A578" s="177"/>
      <c r="B578" s="177"/>
      <c r="C578" s="178" t="s">
        <v>198</v>
      </c>
      <c r="D578" s="178" t="s">
        <v>1165</v>
      </c>
      <c r="E578" s="178">
        <v>2024.0</v>
      </c>
      <c r="F578" s="178" t="s">
        <v>1170</v>
      </c>
      <c r="G578" s="12"/>
      <c r="H578" s="178">
        <v>6.0</v>
      </c>
      <c r="I578" s="181"/>
      <c r="J578" s="93">
        <v>25.0</v>
      </c>
      <c r="K578" s="194" t="s">
        <v>1272</v>
      </c>
      <c r="L578" s="191">
        <v>0.3229166666666667</v>
      </c>
      <c r="M578" s="192">
        <v>0.4895833333333333</v>
      </c>
      <c r="N578" s="12"/>
      <c r="O578" s="178" t="s">
        <v>1252</v>
      </c>
      <c r="P578" s="169">
        <f t="shared" si="754"/>
        <v>46030</v>
      </c>
      <c r="Q578" s="170">
        <f t="shared" si="3"/>
        <v>46058</v>
      </c>
      <c r="R578" s="180"/>
      <c r="S578" s="12"/>
      <c r="T578" s="181"/>
      <c r="U578" s="181"/>
      <c r="V578" s="172" t="str">
        <f t="shared" si="744"/>
        <v> </v>
      </c>
      <c r="W578" s="172">
        <f t="shared" si="5"/>
        <v>5</v>
      </c>
      <c r="X578" s="173">
        <f t="shared" si="6"/>
        <v>5</v>
      </c>
      <c r="Y578" s="172">
        <f t="shared" si="7"/>
        <v>28</v>
      </c>
      <c r="Z578" s="174">
        <f t="shared" si="8"/>
        <v>0.1666666667</v>
      </c>
      <c r="AA578" s="174">
        <f t="shared" si="9"/>
        <v>0.003703703704</v>
      </c>
      <c r="AB578" s="173" t="str">
        <f t="shared" si="10"/>
        <v>50,322916666666667</v>
      </c>
      <c r="AC578" s="175" t="str">
        <f t="shared" si="11"/>
        <v> 6243VMH02  7:45-11:45  BĐ: 8/1/2026 KT: 5/2/2026</v>
      </c>
      <c r="AD578" s="175">
        <f t="shared" ref="AD578:AE578" si="756">P578</f>
        <v>46030</v>
      </c>
      <c r="AE578" s="175">
        <f t="shared" si="756"/>
        <v>46058</v>
      </c>
      <c r="AF578" s="182"/>
      <c r="AG578" s="182"/>
    </row>
    <row r="579" ht="18.75" customHeight="1">
      <c r="A579" s="177"/>
      <c r="B579" s="177"/>
      <c r="C579" s="178" t="s">
        <v>198</v>
      </c>
      <c r="D579" s="93" t="s">
        <v>988</v>
      </c>
      <c r="E579" s="178">
        <v>2024.0</v>
      </c>
      <c r="F579" s="93" t="s">
        <v>989</v>
      </c>
      <c r="G579" s="12"/>
      <c r="H579" s="93">
        <v>3.0</v>
      </c>
      <c r="I579" s="181"/>
      <c r="J579" s="93">
        <v>25.0</v>
      </c>
      <c r="K579" s="194" t="s">
        <v>1272</v>
      </c>
      <c r="L579" s="191">
        <v>0.3229166666666667</v>
      </c>
      <c r="M579" s="192">
        <v>0.4895833333333333</v>
      </c>
      <c r="N579" s="12"/>
      <c r="O579" s="178" t="s">
        <v>1252</v>
      </c>
      <c r="P579" s="169">
        <f t="shared" si="754"/>
        <v>46030</v>
      </c>
      <c r="Q579" s="170">
        <f t="shared" si="3"/>
        <v>46058</v>
      </c>
      <c r="R579" s="180"/>
      <c r="S579" s="12"/>
      <c r="T579" s="181"/>
      <c r="U579" s="181"/>
      <c r="V579" s="172" t="str">
        <f t="shared" si="744"/>
        <v> </v>
      </c>
      <c r="W579" s="172">
        <f t="shared" si="5"/>
        <v>5</v>
      </c>
      <c r="X579" s="173">
        <f t="shared" si="6"/>
        <v>5</v>
      </c>
      <c r="Y579" s="172">
        <f t="shared" si="7"/>
        <v>28</v>
      </c>
      <c r="Z579" s="174">
        <f t="shared" si="8"/>
        <v>0.1666666667</v>
      </c>
      <c r="AA579" s="174">
        <f t="shared" si="9"/>
        <v>0.003703703704</v>
      </c>
      <c r="AB579" s="173" t="str">
        <f t="shared" si="10"/>
        <v>50,322916666666667</v>
      </c>
      <c r="AC579" s="175" t="str">
        <f t="shared" si="11"/>
        <v> 5243VIF01  7:45-11:45  BĐ: 8/1/2026 KT: 5/2/2026</v>
      </c>
      <c r="AD579" s="175">
        <f t="shared" ref="AD579:AE579" si="757">P579</f>
        <v>46030</v>
      </c>
      <c r="AE579" s="175">
        <f t="shared" si="757"/>
        <v>46058</v>
      </c>
      <c r="AF579" s="182"/>
      <c r="AG579" s="182"/>
    </row>
    <row r="580" ht="18.75" customHeight="1">
      <c r="A580" s="177"/>
      <c r="B580" s="177"/>
      <c r="C580" s="178" t="s">
        <v>198</v>
      </c>
      <c r="D580" s="178" t="s">
        <v>1165</v>
      </c>
      <c r="E580" s="178">
        <v>2024.0</v>
      </c>
      <c r="F580" s="178" t="s">
        <v>1175</v>
      </c>
      <c r="G580" s="12"/>
      <c r="H580" s="178">
        <v>1.0</v>
      </c>
      <c r="I580" s="181"/>
      <c r="J580" s="93">
        <v>25.0</v>
      </c>
      <c r="K580" s="194" t="s">
        <v>1272</v>
      </c>
      <c r="L580" s="191">
        <v>0.3229166666666667</v>
      </c>
      <c r="M580" s="192">
        <v>0.4895833333333333</v>
      </c>
      <c r="N580" s="12"/>
      <c r="O580" s="178" t="s">
        <v>1252</v>
      </c>
      <c r="P580" s="169">
        <f t="shared" si="754"/>
        <v>46030</v>
      </c>
      <c r="Q580" s="170">
        <f t="shared" si="3"/>
        <v>46058</v>
      </c>
      <c r="R580" s="180"/>
      <c r="S580" s="12"/>
      <c r="T580" s="181"/>
      <c r="U580" s="181"/>
      <c r="V580" s="172" t="str">
        <f t="shared" si="744"/>
        <v> </v>
      </c>
      <c r="W580" s="172">
        <f t="shared" si="5"/>
        <v>5</v>
      </c>
      <c r="X580" s="173">
        <f t="shared" si="6"/>
        <v>5</v>
      </c>
      <c r="Y580" s="172">
        <f t="shared" si="7"/>
        <v>28</v>
      </c>
      <c r="Z580" s="174">
        <f t="shared" si="8"/>
        <v>0.1666666667</v>
      </c>
      <c r="AA580" s="174">
        <f t="shared" si="9"/>
        <v>0.003703703704</v>
      </c>
      <c r="AB580" s="173" t="str">
        <f t="shared" si="10"/>
        <v>50,322916666666667</v>
      </c>
      <c r="AC580" s="175" t="str">
        <f t="shared" si="11"/>
        <v> 6252HOM02TU  7:45-11:45  BĐ: 8/1/2026 KT: 5/2/2026</v>
      </c>
      <c r="AD580" s="175">
        <f t="shared" ref="AD580:AE580" si="758">P580</f>
        <v>46030</v>
      </c>
      <c r="AE580" s="175">
        <f t="shared" si="758"/>
        <v>46058</v>
      </c>
      <c r="AF580" s="182"/>
      <c r="AG580" s="182"/>
    </row>
    <row r="581" ht="18.75" customHeight="1">
      <c r="A581" s="177"/>
      <c r="B581" s="177"/>
      <c r="C581" s="178" t="s">
        <v>198</v>
      </c>
      <c r="D581" s="178" t="s">
        <v>1165</v>
      </c>
      <c r="E581" s="178">
        <v>2024.0</v>
      </c>
      <c r="F581" s="178" t="s">
        <v>1177</v>
      </c>
      <c r="G581" s="12"/>
      <c r="H581" s="178">
        <v>2.0</v>
      </c>
      <c r="I581" s="181"/>
      <c r="J581" s="93">
        <v>25.0</v>
      </c>
      <c r="K581" s="194" t="s">
        <v>1272</v>
      </c>
      <c r="L581" s="191">
        <v>0.3229166666666667</v>
      </c>
      <c r="M581" s="192">
        <v>0.4895833333333333</v>
      </c>
      <c r="N581" s="12"/>
      <c r="O581" s="178" t="s">
        <v>1252</v>
      </c>
      <c r="P581" s="169">
        <f t="shared" si="754"/>
        <v>46030</v>
      </c>
      <c r="Q581" s="170">
        <f t="shared" si="3"/>
        <v>46058</v>
      </c>
      <c r="R581" s="180"/>
      <c r="S581" s="12"/>
      <c r="T581" s="181"/>
      <c r="U581" s="181"/>
      <c r="V581" s="172" t="str">
        <f t="shared" si="744"/>
        <v> </v>
      </c>
      <c r="W581" s="172">
        <f t="shared" si="5"/>
        <v>5</v>
      </c>
      <c r="X581" s="173">
        <f t="shared" si="6"/>
        <v>5</v>
      </c>
      <c r="Y581" s="172">
        <f t="shared" si="7"/>
        <v>28</v>
      </c>
      <c r="Z581" s="174">
        <f t="shared" si="8"/>
        <v>0.1666666667</v>
      </c>
      <c r="AA581" s="174">
        <f t="shared" si="9"/>
        <v>0.003703703704</v>
      </c>
      <c r="AB581" s="173" t="str">
        <f t="shared" si="10"/>
        <v>50,322916666666667</v>
      </c>
      <c r="AC581" s="175" t="str">
        <f t="shared" si="11"/>
        <v> 6252HOM01TU  7:45-11:45  BĐ: 8/1/2026 KT: 5/2/2026</v>
      </c>
      <c r="AD581" s="175">
        <f t="shared" ref="AD581:AE581" si="759">P581</f>
        <v>46030</v>
      </c>
      <c r="AE581" s="175">
        <f t="shared" si="759"/>
        <v>46058</v>
      </c>
      <c r="AF581" s="182"/>
      <c r="AG581" s="182"/>
    </row>
    <row r="582" ht="18.75" customHeight="1">
      <c r="A582" s="177"/>
      <c r="B582" s="177"/>
      <c r="C582" s="178" t="s">
        <v>198</v>
      </c>
      <c r="D582" s="178" t="s">
        <v>1193</v>
      </c>
      <c r="E582" s="178">
        <v>2025.0</v>
      </c>
      <c r="F582" s="178" t="s">
        <v>1207</v>
      </c>
      <c r="G582" s="12"/>
      <c r="H582" s="178">
        <v>4.0</v>
      </c>
      <c r="I582" s="181"/>
      <c r="J582" s="93">
        <v>25.0</v>
      </c>
      <c r="K582" s="194" t="s">
        <v>1272</v>
      </c>
      <c r="L582" s="191">
        <v>0.3229166666666667</v>
      </c>
      <c r="M582" s="192">
        <v>0.4895833333333333</v>
      </c>
      <c r="N582" s="12"/>
      <c r="O582" s="178" t="s">
        <v>1252</v>
      </c>
      <c r="P582" s="169">
        <f t="shared" si="754"/>
        <v>46030</v>
      </c>
      <c r="Q582" s="170">
        <f t="shared" si="3"/>
        <v>46058</v>
      </c>
      <c r="R582" s="180"/>
      <c r="S582" s="12"/>
      <c r="T582" s="181"/>
      <c r="U582" s="181"/>
      <c r="V582" s="172" t="str">
        <f t="shared" si="744"/>
        <v> </v>
      </c>
      <c r="W582" s="172">
        <f t="shared" si="5"/>
        <v>5</v>
      </c>
      <c r="X582" s="173">
        <f t="shared" si="6"/>
        <v>5</v>
      </c>
      <c r="Y582" s="172">
        <f t="shared" si="7"/>
        <v>28</v>
      </c>
      <c r="Z582" s="174">
        <f t="shared" si="8"/>
        <v>0.1666666667</v>
      </c>
      <c r="AA582" s="174">
        <f t="shared" si="9"/>
        <v>0.003703703704</v>
      </c>
      <c r="AB582" s="173" t="str">
        <f t="shared" si="10"/>
        <v>50,322916666666667</v>
      </c>
      <c r="AC582" s="175" t="str">
        <f t="shared" si="11"/>
        <v> 6252SMA01TU  7:45-11:45  BĐ: 8/1/2026 KT: 5/2/2026</v>
      </c>
      <c r="AD582" s="175">
        <f t="shared" ref="AD582:AE582" si="760">P582</f>
        <v>46030</v>
      </c>
      <c r="AE582" s="175">
        <f t="shared" si="760"/>
        <v>46058</v>
      </c>
      <c r="AF582" s="182"/>
      <c r="AG582" s="182"/>
    </row>
    <row r="583" ht="18.75" customHeight="1">
      <c r="A583" s="177"/>
      <c r="B583" s="177"/>
      <c r="C583" s="178" t="s">
        <v>198</v>
      </c>
      <c r="D583" s="178" t="s">
        <v>1193</v>
      </c>
      <c r="E583" s="178">
        <v>2025.0</v>
      </c>
      <c r="F583" s="178" t="s">
        <v>1209</v>
      </c>
      <c r="G583" s="12"/>
      <c r="H583" s="178">
        <v>3.0</v>
      </c>
      <c r="I583" s="181"/>
      <c r="J583" s="93">
        <v>25.0</v>
      </c>
      <c r="K583" s="194" t="s">
        <v>1272</v>
      </c>
      <c r="L583" s="191">
        <v>0.3229166666666667</v>
      </c>
      <c r="M583" s="192">
        <v>0.4895833333333333</v>
      </c>
      <c r="N583" s="19"/>
      <c r="O583" s="178" t="s">
        <v>1252</v>
      </c>
      <c r="P583" s="169">
        <f t="shared" si="754"/>
        <v>46030</v>
      </c>
      <c r="Q583" s="170">
        <f t="shared" si="3"/>
        <v>46058</v>
      </c>
      <c r="R583" s="180"/>
      <c r="S583" s="12"/>
      <c r="T583" s="181"/>
      <c r="U583" s="181"/>
      <c r="V583" s="172" t="str">
        <f t="shared" si="744"/>
        <v> </v>
      </c>
      <c r="W583" s="172">
        <f t="shared" si="5"/>
        <v>5</v>
      </c>
      <c r="X583" s="173">
        <f t="shared" si="6"/>
        <v>5</v>
      </c>
      <c r="Y583" s="172">
        <f t="shared" si="7"/>
        <v>28</v>
      </c>
      <c r="Z583" s="174">
        <f t="shared" si="8"/>
        <v>0.1666666667</v>
      </c>
      <c r="AA583" s="174">
        <f t="shared" si="9"/>
        <v>0.003703703704</v>
      </c>
      <c r="AB583" s="173" t="str">
        <f t="shared" si="10"/>
        <v>50,322916666666667</v>
      </c>
      <c r="AC583" s="175" t="str">
        <f t="shared" si="11"/>
        <v> 6252SMA02TU  7:45-11:45  BĐ: 8/1/2026 KT: 5/2/2026</v>
      </c>
      <c r="AD583" s="175">
        <f t="shared" ref="AD583:AE583" si="761">P583</f>
        <v>46030</v>
      </c>
      <c r="AE583" s="175">
        <f t="shared" si="761"/>
        <v>46058</v>
      </c>
      <c r="AF583" s="182"/>
      <c r="AG583" s="182"/>
    </row>
    <row r="584" ht="18.75" customHeight="1">
      <c r="A584" s="184"/>
      <c r="B584" s="184"/>
      <c r="C584" s="99" t="s">
        <v>198</v>
      </c>
      <c r="D584" s="99" t="s">
        <v>1132</v>
      </c>
      <c r="E584" s="99">
        <v>2024.0</v>
      </c>
      <c r="F584" s="164" t="s">
        <v>1150</v>
      </c>
      <c r="G584" s="12"/>
      <c r="H584" s="99">
        <v>1.0</v>
      </c>
      <c r="I584" s="99"/>
      <c r="J584" s="99">
        <v>35.0</v>
      </c>
      <c r="K584" s="185" t="s">
        <v>1272</v>
      </c>
      <c r="L584" s="191">
        <v>0.3229166666666667</v>
      </c>
      <c r="M584" s="192">
        <v>0.4895833333333333</v>
      </c>
      <c r="N584" s="165">
        <v>205.0</v>
      </c>
      <c r="O584" s="164" t="s">
        <v>1252</v>
      </c>
      <c r="P584" s="169">
        <f t="shared" ref="P584:P591" si="763">"23/02/2026"+(K584-2)</f>
        <v>46079</v>
      </c>
      <c r="Q584" s="170">
        <f t="shared" si="3"/>
        <v>46121</v>
      </c>
      <c r="R584" s="181"/>
      <c r="S584" s="12"/>
      <c r="T584" s="99"/>
      <c r="U584" s="99"/>
      <c r="V584" s="172" t="str">
        <f t="shared" si="744"/>
        <v> </v>
      </c>
      <c r="W584" s="172">
        <f t="shared" si="5"/>
        <v>5</v>
      </c>
      <c r="X584" s="173">
        <f t="shared" si="6"/>
        <v>7</v>
      </c>
      <c r="Y584" s="172">
        <f t="shared" si="7"/>
        <v>42</v>
      </c>
      <c r="Z584" s="174">
        <f t="shared" si="8"/>
        <v>0.1666666667</v>
      </c>
      <c r="AA584" s="174">
        <f t="shared" si="9"/>
        <v>0.003703703704</v>
      </c>
      <c r="AB584" s="173" t="str">
        <f t="shared" si="10"/>
        <v>50,322916666666667205</v>
      </c>
      <c r="AC584" s="175" t="str">
        <f t="shared" si="11"/>
        <v> 4223VPR01LT  7:45-11:45  BĐ: 26/2/2026 KT: 9/4/2026</v>
      </c>
      <c r="AD584" s="175">
        <f t="shared" ref="AD584:AE584" si="762">P584</f>
        <v>46079</v>
      </c>
      <c r="AE584" s="175">
        <f t="shared" si="762"/>
        <v>46121</v>
      </c>
      <c r="AF584" s="187"/>
      <c r="AG584" s="187"/>
    </row>
    <row r="585" ht="18.75" customHeight="1">
      <c r="A585" s="177"/>
      <c r="B585" s="177"/>
      <c r="C585" s="178" t="s">
        <v>198</v>
      </c>
      <c r="D585" s="178" t="s">
        <v>1132</v>
      </c>
      <c r="E585" s="178">
        <v>2025.0</v>
      </c>
      <c r="F585" s="178" t="s">
        <v>1154</v>
      </c>
      <c r="G585" s="12"/>
      <c r="H585" s="178">
        <v>3.0</v>
      </c>
      <c r="I585" s="181"/>
      <c r="J585" s="99">
        <v>35.0</v>
      </c>
      <c r="K585" s="194" t="s">
        <v>1272</v>
      </c>
      <c r="L585" s="191">
        <v>0.3229166666666667</v>
      </c>
      <c r="M585" s="192">
        <v>0.4895833333333333</v>
      </c>
      <c r="N585" s="12"/>
      <c r="O585" s="178" t="s">
        <v>1252</v>
      </c>
      <c r="P585" s="169">
        <f t="shared" si="763"/>
        <v>46079</v>
      </c>
      <c r="Q585" s="170">
        <f t="shared" si="3"/>
        <v>46121</v>
      </c>
      <c r="R585" s="180"/>
      <c r="S585" s="12"/>
      <c r="T585" s="181"/>
      <c r="U585" s="181"/>
      <c r="V585" s="172" t="str">
        <f t="shared" si="744"/>
        <v> </v>
      </c>
      <c r="W585" s="172">
        <f t="shared" si="5"/>
        <v>5</v>
      </c>
      <c r="X585" s="173">
        <f t="shared" si="6"/>
        <v>7</v>
      </c>
      <c r="Y585" s="172">
        <f t="shared" si="7"/>
        <v>42</v>
      </c>
      <c r="Z585" s="174">
        <f t="shared" si="8"/>
        <v>0.1666666667</v>
      </c>
      <c r="AA585" s="174">
        <f t="shared" si="9"/>
        <v>0.003703703704</v>
      </c>
      <c r="AB585" s="173" t="str">
        <f t="shared" si="10"/>
        <v>50,322916666666667</v>
      </c>
      <c r="AC585" s="175" t="str">
        <f t="shared" si="11"/>
        <v> 6252PUR01TU  7:45-11:45  BĐ: 26/2/2026 KT: 9/4/2026</v>
      </c>
      <c r="AD585" s="175">
        <f t="shared" ref="AD585:AE585" si="764">P585</f>
        <v>46079</v>
      </c>
      <c r="AE585" s="175">
        <f t="shared" si="764"/>
        <v>46121</v>
      </c>
      <c r="AF585" s="182"/>
      <c r="AG585" s="182"/>
    </row>
    <row r="586" ht="18.75" customHeight="1">
      <c r="A586" s="177"/>
      <c r="B586" s="177"/>
      <c r="C586" s="178" t="s">
        <v>198</v>
      </c>
      <c r="D586" s="178" t="s">
        <v>1165</v>
      </c>
      <c r="E586" s="178">
        <v>2024.0</v>
      </c>
      <c r="F586" s="178" t="s">
        <v>1170</v>
      </c>
      <c r="G586" s="12"/>
      <c r="H586" s="178">
        <v>6.0</v>
      </c>
      <c r="I586" s="181"/>
      <c r="J586" s="99">
        <v>35.0</v>
      </c>
      <c r="K586" s="194" t="s">
        <v>1272</v>
      </c>
      <c r="L586" s="191">
        <v>0.3229166666666667</v>
      </c>
      <c r="M586" s="192">
        <v>0.4895833333333333</v>
      </c>
      <c r="N586" s="12"/>
      <c r="O586" s="178" t="s">
        <v>1252</v>
      </c>
      <c r="P586" s="169">
        <f t="shared" si="763"/>
        <v>46079</v>
      </c>
      <c r="Q586" s="170">
        <f t="shared" si="3"/>
        <v>46121</v>
      </c>
      <c r="R586" s="180"/>
      <c r="S586" s="12"/>
      <c r="T586" s="181"/>
      <c r="U586" s="181"/>
      <c r="V586" s="172" t="str">
        <f t="shared" si="744"/>
        <v> </v>
      </c>
      <c r="W586" s="172">
        <f t="shared" si="5"/>
        <v>5</v>
      </c>
      <c r="X586" s="173">
        <f t="shared" si="6"/>
        <v>7</v>
      </c>
      <c r="Y586" s="172">
        <f t="shared" si="7"/>
        <v>42</v>
      </c>
      <c r="Z586" s="174">
        <f t="shared" si="8"/>
        <v>0.1666666667</v>
      </c>
      <c r="AA586" s="174">
        <f t="shared" si="9"/>
        <v>0.003703703704</v>
      </c>
      <c r="AB586" s="173" t="str">
        <f t="shared" si="10"/>
        <v>50,322916666666667</v>
      </c>
      <c r="AC586" s="175" t="str">
        <f t="shared" si="11"/>
        <v> 6243VMH02  7:45-11:45  BĐ: 26/2/2026 KT: 9/4/2026</v>
      </c>
      <c r="AD586" s="175">
        <f t="shared" ref="AD586:AE586" si="765">P586</f>
        <v>46079</v>
      </c>
      <c r="AE586" s="175">
        <f t="shared" si="765"/>
        <v>46121</v>
      </c>
      <c r="AF586" s="182"/>
      <c r="AG586" s="182"/>
    </row>
    <row r="587" ht="18.75" customHeight="1">
      <c r="A587" s="177"/>
      <c r="B587" s="177"/>
      <c r="C587" s="178" t="s">
        <v>198</v>
      </c>
      <c r="D587" s="93" t="s">
        <v>988</v>
      </c>
      <c r="E587" s="178">
        <v>2024.0</v>
      </c>
      <c r="F587" s="93" t="s">
        <v>989</v>
      </c>
      <c r="G587" s="12"/>
      <c r="H587" s="93">
        <v>3.0</v>
      </c>
      <c r="I587" s="181"/>
      <c r="J587" s="99">
        <v>35.0</v>
      </c>
      <c r="K587" s="194" t="s">
        <v>1272</v>
      </c>
      <c r="L587" s="191">
        <v>0.3229166666666667</v>
      </c>
      <c r="M587" s="192">
        <v>0.4895833333333333</v>
      </c>
      <c r="N587" s="12"/>
      <c r="O587" s="178" t="s">
        <v>1252</v>
      </c>
      <c r="P587" s="169">
        <f t="shared" si="763"/>
        <v>46079</v>
      </c>
      <c r="Q587" s="170">
        <f t="shared" si="3"/>
        <v>46121</v>
      </c>
      <c r="R587" s="180"/>
      <c r="S587" s="12"/>
      <c r="T587" s="181"/>
      <c r="U587" s="181"/>
      <c r="V587" s="172" t="str">
        <f t="shared" si="744"/>
        <v> </v>
      </c>
      <c r="W587" s="172">
        <f t="shared" si="5"/>
        <v>5</v>
      </c>
      <c r="X587" s="173">
        <f t="shared" si="6"/>
        <v>7</v>
      </c>
      <c r="Y587" s="172">
        <f t="shared" si="7"/>
        <v>42</v>
      </c>
      <c r="Z587" s="174">
        <f t="shared" si="8"/>
        <v>0.1666666667</v>
      </c>
      <c r="AA587" s="174">
        <f t="shared" si="9"/>
        <v>0.003703703704</v>
      </c>
      <c r="AB587" s="173" t="str">
        <f t="shared" si="10"/>
        <v>50,322916666666667</v>
      </c>
      <c r="AC587" s="175" t="str">
        <f t="shared" si="11"/>
        <v> 5243VIF01  7:45-11:45  BĐ: 26/2/2026 KT: 9/4/2026</v>
      </c>
      <c r="AD587" s="175">
        <f t="shared" ref="AD587:AE587" si="766">P587</f>
        <v>46079</v>
      </c>
      <c r="AE587" s="175">
        <f t="shared" si="766"/>
        <v>46121</v>
      </c>
      <c r="AF587" s="182"/>
      <c r="AG587" s="182"/>
    </row>
    <row r="588" ht="18.75" customHeight="1">
      <c r="A588" s="177"/>
      <c r="B588" s="177"/>
      <c r="C588" s="178" t="s">
        <v>198</v>
      </c>
      <c r="D588" s="178" t="s">
        <v>1165</v>
      </c>
      <c r="E588" s="178">
        <v>2024.0</v>
      </c>
      <c r="F588" s="178" t="s">
        <v>1175</v>
      </c>
      <c r="G588" s="12"/>
      <c r="H588" s="178">
        <v>1.0</v>
      </c>
      <c r="I588" s="181"/>
      <c r="J588" s="99">
        <v>35.0</v>
      </c>
      <c r="K588" s="194" t="s">
        <v>1272</v>
      </c>
      <c r="L588" s="191">
        <v>0.3229166666666667</v>
      </c>
      <c r="M588" s="192">
        <v>0.4895833333333333</v>
      </c>
      <c r="N588" s="12"/>
      <c r="O588" s="178" t="s">
        <v>1252</v>
      </c>
      <c r="P588" s="169">
        <f t="shared" si="763"/>
        <v>46079</v>
      </c>
      <c r="Q588" s="170">
        <f t="shared" si="3"/>
        <v>46121</v>
      </c>
      <c r="R588" s="180"/>
      <c r="S588" s="12"/>
      <c r="T588" s="181"/>
      <c r="U588" s="181"/>
      <c r="V588" s="172" t="str">
        <f t="shared" si="744"/>
        <v> </v>
      </c>
      <c r="W588" s="172">
        <f t="shared" si="5"/>
        <v>5</v>
      </c>
      <c r="X588" s="173">
        <f t="shared" si="6"/>
        <v>7</v>
      </c>
      <c r="Y588" s="172">
        <f t="shared" si="7"/>
        <v>42</v>
      </c>
      <c r="Z588" s="174">
        <f t="shared" si="8"/>
        <v>0.1666666667</v>
      </c>
      <c r="AA588" s="174">
        <f t="shared" si="9"/>
        <v>0.003703703704</v>
      </c>
      <c r="AB588" s="173" t="str">
        <f t="shared" si="10"/>
        <v>50,322916666666667</v>
      </c>
      <c r="AC588" s="175" t="str">
        <f t="shared" si="11"/>
        <v> 6252HOM02TU  7:45-11:45  BĐ: 26/2/2026 KT: 9/4/2026</v>
      </c>
      <c r="AD588" s="175">
        <f t="shared" ref="AD588:AE588" si="767">P588</f>
        <v>46079</v>
      </c>
      <c r="AE588" s="175">
        <f t="shared" si="767"/>
        <v>46121</v>
      </c>
      <c r="AF588" s="182"/>
      <c r="AG588" s="182"/>
    </row>
    <row r="589" ht="18.75" customHeight="1">
      <c r="A589" s="177"/>
      <c r="B589" s="177"/>
      <c r="C589" s="178" t="s">
        <v>198</v>
      </c>
      <c r="D589" s="178" t="s">
        <v>1165</v>
      </c>
      <c r="E589" s="178">
        <v>2024.0</v>
      </c>
      <c r="F589" s="178" t="s">
        <v>1177</v>
      </c>
      <c r="G589" s="12"/>
      <c r="H589" s="178">
        <v>2.0</v>
      </c>
      <c r="I589" s="181"/>
      <c r="J589" s="99">
        <v>35.0</v>
      </c>
      <c r="K589" s="194" t="s">
        <v>1272</v>
      </c>
      <c r="L589" s="191">
        <v>0.3229166666666667</v>
      </c>
      <c r="M589" s="192">
        <v>0.4895833333333333</v>
      </c>
      <c r="N589" s="12"/>
      <c r="O589" s="178" t="s">
        <v>1252</v>
      </c>
      <c r="P589" s="169">
        <f t="shared" si="763"/>
        <v>46079</v>
      </c>
      <c r="Q589" s="170">
        <f t="shared" si="3"/>
        <v>46121</v>
      </c>
      <c r="R589" s="180"/>
      <c r="S589" s="12"/>
      <c r="T589" s="181"/>
      <c r="U589" s="181"/>
      <c r="V589" s="172" t="str">
        <f t="shared" si="744"/>
        <v> </v>
      </c>
      <c r="W589" s="172">
        <f t="shared" si="5"/>
        <v>5</v>
      </c>
      <c r="X589" s="173">
        <f t="shared" si="6"/>
        <v>7</v>
      </c>
      <c r="Y589" s="172">
        <f t="shared" si="7"/>
        <v>42</v>
      </c>
      <c r="Z589" s="174">
        <f t="shared" si="8"/>
        <v>0.1666666667</v>
      </c>
      <c r="AA589" s="174">
        <f t="shared" si="9"/>
        <v>0.003703703704</v>
      </c>
      <c r="AB589" s="173" t="str">
        <f t="shared" si="10"/>
        <v>50,322916666666667</v>
      </c>
      <c r="AC589" s="175" t="str">
        <f t="shared" si="11"/>
        <v> 6252HOM01TU  7:45-11:45  BĐ: 26/2/2026 KT: 9/4/2026</v>
      </c>
      <c r="AD589" s="175">
        <f t="shared" ref="AD589:AE589" si="768">P589</f>
        <v>46079</v>
      </c>
      <c r="AE589" s="175">
        <f t="shared" si="768"/>
        <v>46121</v>
      </c>
      <c r="AF589" s="182"/>
      <c r="AG589" s="182"/>
    </row>
    <row r="590" ht="18.75" customHeight="1">
      <c r="A590" s="177"/>
      <c r="B590" s="177"/>
      <c r="C590" s="178" t="s">
        <v>198</v>
      </c>
      <c r="D590" s="178" t="s">
        <v>1193</v>
      </c>
      <c r="E590" s="178">
        <v>2025.0</v>
      </c>
      <c r="F590" s="178" t="s">
        <v>1207</v>
      </c>
      <c r="G590" s="12"/>
      <c r="H590" s="178">
        <v>4.0</v>
      </c>
      <c r="I590" s="181"/>
      <c r="J590" s="99">
        <v>35.0</v>
      </c>
      <c r="K590" s="194" t="s">
        <v>1272</v>
      </c>
      <c r="L590" s="191">
        <v>0.3229166666666667</v>
      </c>
      <c r="M590" s="192">
        <v>0.4895833333333333</v>
      </c>
      <c r="N590" s="12"/>
      <c r="O590" s="178" t="s">
        <v>1252</v>
      </c>
      <c r="P590" s="169">
        <f t="shared" si="763"/>
        <v>46079</v>
      </c>
      <c r="Q590" s="170">
        <f t="shared" si="3"/>
        <v>46121</v>
      </c>
      <c r="R590" s="180"/>
      <c r="S590" s="12"/>
      <c r="T590" s="181"/>
      <c r="U590" s="181"/>
      <c r="V590" s="172" t="str">
        <f t="shared" si="744"/>
        <v> </v>
      </c>
      <c r="W590" s="172">
        <f t="shared" si="5"/>
        <v>5</v>
      </c>
      <c r="X590" s="173">
        <f t="shared" si="6"/>
        <v>7</v>
      </c>
      <c r="Y590" s="172">
        <f t="shared" si="7"/>
        <v>42</v>
      </c>
      <c r="Z590" s="174">
        <f t="shared" si="8"/>
        <v>0.1666666667</v>
      </c>
      <c r="AA590" s="174">
        <f t="shared" si="9"/>
        <v>0.003703703704</v>
      </c>
      <c r="AB590" s="173" t="str">
        <f t="shared" si="10"/>
        <v>50,322916666666667</v>
      </c>
      <c r="AC590" s="175" t="str">
        <f t="shared" si="11"/>
        <v> 6252SMA01TU  7:45-11:45  BĐ: 26/2/2026 KT: 9/4/2026</v>
      </c>
      <c r="AD590" s="175">
        <f t="shared" ref="AD590:AE590" si="769">P590</f>
        <v>46079</v>
      </c>
      <c r="AE590" s="175">
        <f t="shared" si="769"/>
        <v>46121</v>
      </c>
      <c r="AF590" s="182"/>
      <c r="AG590" s="182"/>
    </row>
    <row r="591" ht="18.75" customHeight="1">
      <c r="A591" s="177"/>
      <c r="B591" s="177"/>
      <c r="C591" s="178" t="s">
        <v>198</v>
      </c>
      <c r="D591" s="178" t="s">
        <v>1193</v>
      </c>
      <c r="E591" s="178">
        <v>2025.0</v>
      </c>
      <c r="F591" s="178" t="s">
        <v>1209</v>
      </c>
      <c r="G591" s="12"/>
      <c r="H591" s="178">
        <v>3.0</v>
      </c>
      <c r="I591" s="181"/>
      <c r="J591" s="99">
        <v>35.0</v>
      </c>
      <c r="K591" s="194" t="s">
        <v>1272</v>
      </c>
      <c r="L591" s="191">
        <v>0.3229166666666667</v>
      </c>
      <c r="M591" s="192">
        <v>0.4895833333333333</v>
      </c>
      <c r="N591" s="19"/>
      <c r="O591" s="178" t="s">
        <v>1252</v>
      </c>
      <c r="P591" s="169">
        <f t="shared" si="763"/>
        <v>46079</v>
      </c>
      <c r="Q591" s="170">
        <f t="shared" si="3"/>
        <v>46121</v>
      </c>
      <c r="R591" s="180"/>
      <c r="S591" s="19"/>
      <c r="T591" s="181"/>
      <c r="U591" s="181"/>
      <c r="V591" s="172" t="str">
        <f t="shared" si="744"/>
        <v> </v>
      </c>
      <c r="W591" s="172">
        <f t="shared" si="5"/>
        <v>5</v>
      </c>
      <c r="X591" s="173">
        <f t="shared" si="6"/>
        <v>7</v>
      </c>
      <c r="Y591" s="172">
        <f t="shared" si="7"/>
        <v>42</v>
      </c>
      <c r="Z591" s="174">
        <f t="shared" si="8"/>
        <v>0.1666666667</v>
      </c>
      <c r="AA591" s="174">
        <f t="shared" si="9"/>
        <v>0.003703703704</v>
      </c>
      <c r="AB591" s="173" t="str">
        <f t="shared" si="10"/>
        <v>50,322916666666667</v>
      </c>
      <c r="AC591" s="175" t="str">
        <f t="shared" si="11"/>
        <v> 6252SMA02TU  7:45-11:45  BĐ: 26/2/2026 KT: 9/4/2026</v>
      </c>
      <c r="AD591" s="175">
        <f t="shared" ref="AD591:AE591" si="770">P591</f>
        <v>46079</v>
      </c>
      <c r="AE591" s="175">
        <f t="shared" si="770"/>
        <v>46121</v>
      </c>
      <c r="AF591" s="182"/>
      <c r="AG591" s="182"/>
    </row>
    <row r="592" ht="18.75" customHeight="1">
      <c r="A592" s="184"/>
      <c r="B592" s="184"/>
      <c r="C592" s="99" t="s">
        <v>198</v>
      </c>
      <c r="D592" s="99" t="s">
        <v>1132</v>
      </c>
      <c r="E592" s="99">
        <v>2025.0</v>
      </c>
      <c r="F592" s="164" t="s">
        <v>1155</v>
      </c>
      <c r="G592" s="165" t="s">
        <v>1157</v>
      </c>
      <c r="H592" s="99">
        <v>15.0</v>
      </c>
      <c r="I592" s="99"/>
      <c r="J592" s="99">
        <v>25.0</v>
      </c>
      <c r="K592" s="185" t="s">
        <v>1272</v>
      </c>
      <c r="L592" s="191">
        <v>0.3229166666666667</v>
      </c>
      <c r="M592" s="192">
        <v>0.4895833333333333</v>
      </c>
      <c r="N592" s="165">
        <v>202.0</v>
      </c>
      <c r="O592" s="164" t="s">
        <v>1252</v>
      </c>
      <c r="P592" s="169">
        <f t="shared" ref="P592:P593" si="772">"05/01/2026"+(K592-2)</f>
        <v>46030</v>
      </c>
      <c r="Q592" s="170">
        <f t="shared" si="3"/>
        <v>46058</v>
      </c>
      <c r="R592" s="181"/>
      <c r="S592" s="165" t="s">
        <v>580</v>
      </c>
      <c r="T592" s="99"/>
      <c r="U592" s="99"/>
      <c r="V592" s="172" t="str">
        <f t="shared" si="744"/>
        <v> </v>
      </c>
      <c r="W592" s="172">
        <f t="shared" si="5"/>
        <v>5</v>
      </c>
      <c r="X592" s="173">
        <f t="shared" si="6"/>
        <v>5</v>
      </c>
      <c r="Y592" s="172">
        <f t="shared" si="7"/>
        <v>28</v>
      </c>
      <c r="Z592" s="174">
        <f t="shared" si="8"/>
        <v>0.1666666667</v>
      </c>
      <c r="AA592" s="174">
        <f t="shared" si="9"/>
        <v>0.003703703704</v>
      </c>
      <c r="AB592" s="173" t="str">
        <f t="shared" si="10"/>
        <v>50,322916666666667202</v>
      </c>
      <c r="AC592" s="175" t="str">
        <f t="shared" si="11"/>
        <v>Thực hành ngôn ngữ viết trong Truyền thông &amp; MKT 5252PUR01 Phan Thị Đài Trang 7:45-11:45  BĐ: 8/1/2026 KT: 5/2/2026</v>
      </c>
      <c r="AD592" s="175">
        <f t="shared" ref="AD592:AE592" si="771">P592</f>
        <v>46030</v>
      </c>
      <c r="AE592" s="175">
        <f t="shared" si="771"/>
        <v>46058</v>
      </c>
      <c r="AF592" s="187"/>
      <c r="AG592" s="187"/>
    </row>
    <row r="593" ht="18.75" customHeight="1">
      <c r="A593" s="184"/>
      <c r="B593" s="184"/>
      <c r="C593" s="99" t="s">
        <v>198</v>
      </c>
      <c r="D593" s="99" t="s">
        <v>1132</v>
      </c>
      <c r="E593" s="99">
        <v>2025.0</v>
      </c>
      <c r="F593" s="164" t="s">
        <v>1160</v>
      </c>
      <c r="G593" s="12"/>
      <c r="H593" s="99">
        <v>9.0</v>
      </c>
      <c r="I593" s="99"/>
      <c r="J593" s="99">
        <v>25.0</v>
      </c>
      <c r="K593" s="185" t="s">
        <v>1272</v>
      </c>
      <c r="L593" s="191">
        <v>0.3229166666666667</v>
      </c>
      <c r="M593" s="192">
        <v>0.4895833333333333</v>
      </c>
      <c r="N593" s="19"/>
      <c r="O593" s="164" t="s">
        <v>1252</v>
      </c>
      <c r="P593" s="169">
        <f t="shared" si="772"/>
        <v>46030</v>
      </c>
      <c r="Q593" s="170">
        <f t="shared" si="3"/>
        <v>46058</v>
      </c>
      <c r="R593" s="181"/>
      <c r="S593" s="12"/>
      <c r="T593" s="99"/>
      <c r="U593" s="99"/>
      <c r="V593" s="172" t="str">
        <f t="shared" si="744"/>
        <v> </v>
      </c>
      <c r="W593" s="172">
        <f t="shared" si="5"/>
        <v>5</v>
      </c>
      <c r="X593" s="173">
        <f t="shared" si="6"/>
        <v>5</v>
      </c>
      <c r="Y593" s="172">
        <f t="shared" si="7"/>
        <v>28</v>
      </c>
      <c r="Z593" s="174">
        <f t="shared" si="8"/>
        <v>0.1666666667</v>
      </c>
      <c r="AA593" s="174">
        <f t="shared" si="9"/>
        <v>0.003703703704</v>
      </c>
      <c r="AB593" s="173" t="str">
        <f t="shared" si="10"/>
        <v>50,322916666666667</v>
      </c>
      <c r="AC593" s="175" t="str">
        <f t="shared" si="11"/>
        <v> 6252PUR01  7:45-11:45  BĐ: 8/1/2026 KT: 5/2/2026</v>
      </c>
      <c r="AD593" s="175">
        <f t="shared" ref="AD593:AE593" si="773">P593</f>
        <v>46030</v>
      </c>
      <c r="AE593" s="175">
        <f t="shared" si="773"/>
        <v>46058</v>
      </c>
      <c r="AF593" s="187"/>
      <c r="AG593" s="187"/>
    </row>
    <row r="594" ht="18.75" customHeight="1">
      <c r="A594" s="184"/>
      <c r="B594" s="184"/>
      <c r="C594" s="99" t="s">
        <v>198</v>
      </c>
      <c r="D594" s="99" t="s">
        <v>1132</v>
      </c>
      <c r="E594" s="99">
        <v>2025.0</v>
      </c>
      <c r="F594" s="164" t="s">
        <v>1155</v>
      </c>
      <c r="G594" s="12"/>
      <c r="H594" s="99">
        <v>15.0</v>
      </c>
      <c r="I594" s="99"/>
      <c r="J594" s="99">
        <v>35.0</v>
      </c>
      <c r="K594" s="185" t="s">
        <v>1272</v>
      </c>
      <c r="L594" s="191">
        <v>0.3229166666666667</v>
      </c>
      <c r="M594" s="192">
        <v>0.4895833333333333</v>
      </c>
      <c r="N594" s="165">
        <v>202.0</v>
      </c>
      <c r="O594" s="164" t="s">
        <v>1252</v>
      </c>
      <c r="P594" s="169">
        <f t="shared" ref="P594:P595" si="775">"23/02/2026"+(K594-2)</f>
        <v>46079</v>
      </c>
      <c r="Q594" s="170">
        <f t="shared" si="3"/>
        <v>46121</v>
      </c>
      <c r="R594" s="181"/>
      <c r="S594" s="12"/>
      <c r="T594" s="99"/>
      <c r="U594" s="99"/>
      <c r="V594" s="172" t="str">
        <f t="shared" si="744"/>
        <v> </v>
      </c>
      <c r="W594" s="172">
        <f t="shared" si="5"/>
        <v>5</v>
      </c>
      <c r="X594" s="173">
        <f t="shared" si="6"/>
        <v>7</v>
      </c>
      <c r="Y594" s="172">
        <f t="shared" si="7"/>
        <v>42</v>
      </c>
      <c r="Z594" s="174">
        <f t="shared" si="8"/>
        <v>0.1666666667</v>
      </c>
      <c r="AA594" s="174">
        <f t="shared" si="9"/>
        <v>0.003703703704</v>
      </c>
      <c r="AB594" s="173" t="str">
        <f t="shared" si="10"/>
        <v>50,322916666666667202</v>
      </c>
      <c r="AC594" s="175" t="str">
        <f t="shared" si="11"/>
        <v> 5252PUR01  7:45-11:45  BĐ: 26/2/2026 KT: 9/4/2026</v>
      </c>
      <c r="AD594" s="175">
        <f t="shared" ref="AD594:AE594" si="774">P594</f>
        <v>46079</v>
      </c>
      <c r="AE594" s="175">
        <f t="shared" si="774"/>
        <v>46121</v>
      </c>
      <c r="AF594" s="187"/>
      <c r="AG594" s="187"/>
    </row>
    <row r="595" ht="18.75" customHeight="1">
      <c r="A595" s="184"/>
      <c r="B595" s="184"/>
      <c r="C595" s="99" t="s">
        <v>198</v>
      </c>
      <c r="D595" s="99" t="s">
        <v>1132</v>
      </c>
      <c r="E595" s="99">
        <v>2025.0</v>
      </c>
      <c r="F595" s="164" t="s">
        <v>1160</v>
      </c>
      <c r="G595" s="12"/>
      <c r="H595" s="99">
        <v>9.0</v>
      </c>
      <c r="I595" s="99"/>
      <c r="J595" s="99">
        <v>35.0</v>
      </c>
      <c r="K595" s="185" t="s">
        <v>1272</v>
      </c>
      <c r="L595" s="191">
        <v>0.3229166666666667</v>
      </c>
      <c r="M595" s="192">
        <v>0.4895833333333333</v>
      </c>
      <c r="N595" s="19"/>
      <c r="O595" s="164" t="s">
        <v>1252</v>
      </c>
      <c r="P595" s="169">
        <f t="shared" si="775"/>
        <v>46079</v>
      </c>
      <c r="Q595" s="170">
        <f t="shared" si="3"/>
        <v>46121</v>
      </c>
      <c r="R595" s="181"/>
      <c r="S595" s="12"/>
      <c r="T595" s="99"/>
      <c r="U595" s="99"/>
      <c r="V595" s="172" t="str">
        <f t="shared" si="744"/>
        <v> </v>
      </c>
      <c r="W595" s="172">
        <f t="shared" si="5"/>
        <v>5</v>
      </c>
      <c r="X595" s="173">
        <f t="shared" si="6"/>
        <v>7</v>
      </c>
      <c r="Y595" s="172">
        <f t="shared" si="7"/>
        <v>42</v>
      </c>
      <c r="Z595" s="174">
        <f t="shared" si="8"/>
        <v>0.1666666667</v>
      </c>
      <c r="AA595" s="174">
        <f t="shared" si="9"/>
        <v>0.003703703704</v>
      </c>
      <c r="AB595" s="173" t="str">
        <f t="shared" si="10"/>
        <v>50,322916666666667</v>
      </c>
      <c r="AC595" s="175" t="str">
        <f t="shared" si="11"/>
        <v> 6252PUR01  7:45-11:45  BĐ: 26/2/2026 KT: 9/4/2026</v>
      </c>
      <c r="AD595" s="175">
        <f t="shared" ref="AD595:AE595" si="776">P595</f>
        <v>46079</v>
      </c>
      <c r="AE595" s="175">
        <f t="shared" si="776"/>
        <v>46121</v>
      </c>
      <c r="AF595" s="187"/>
      <c r="AG595" s="187"/>
    </row>
    <row r="596" ht="18.75" customHeight="1">
      <c r="A596" s="184"/>
      <c r="B596" s="184"/>
      <c r="C596" s="99" t="s">
        <v>198</v>
      </c>
      <c r="D596" s="99" t="s">
        <v>1132</v>
      </c>
      <c r="E596" s="99">
        <v>2025.0</v>
      </c>
      <c r="F596" s="164" t="s">
        <v>1155</v>
      </c>
      <c r="G596" s="12"/>
      <c r="H596" s="99">
        <v>15.0</v>
      </c>
      <c r="I596" s="99"/>
      <c r="J596" s="99">
        <v>15.0</v>
      </c>
      <c r="K596" s="185" t="s">
        <v>1262</v>
      </c>
      <c r="L596" s="191">
        <v>0.3229166666666667</v>
      </c>
      <c r="M596" s="192">
        <v>0.4895833333333333</v>
      </c>
      <c r="N596" s="165">
        <v>202.0</v>
      </c>
      <c r="O596" s="164" t="s">
        <v>1252</v>
      </c>
      <c r="P596" s="169">
        <f t="shared" ref="P596:P597" si="778">"23/03/2026"+(K596-2)</f>
        <v>46108</v>
      </c>
      <c r="Q596" s="170">
        <f t="shared" si="3"/>
        <v>46122</v>
      </c>
      <c r="R596" s="181"/>
      <c r="S596" s="12"/>
      <c r="T596" s="99"/>
      <c r="U596" s="99"/>
      <c r="V596" s="172" t="str">
        <f t="shared" si="744"/>
        <v> </v>
      </c>
      <c r="W596" s="172">
        <f t="shared" si="5"/>
        <v>5</v>
      </c>
      <c r="X596" s="173">
        <f t="shared" si="6"/>
        <v>3</v>
      </c>
      <c r="Y596" s="172">
        <f t="shared" si="7"/>
        <v>14</v>
      </c>
      <c r="Z596" s="174">
        <f t="shared" si="8"/>
        <v>0.1666666667</v>
      </c>
      <c r="AA596" s="174">
        <f t="shared" si="9"/>
        <v>0.003703703704</v>
      </c>
      <c r="AB596" s="173" t="str">
        <f t="shared" si="10"/>
        <v>60,322916666666667202</v>
      </c>
      <c r="AC596" s="175" t="str">
        <f t="shared" si="11"/>
        <v> 5252PUR01  7:45-11:45  BĐ: 27/3/2026 KT: 10/4/2026</v>
      </c>
      <c r="AD596" s="175">
        <f t="shared" ref="AD596:AE596" si="777">P596</f>
        <v>46108</v>
      </c>
      <c r="AE596" s="175">
        <f t="shared" si="777"/>
        <v>46122</v>
      </c>
      <c r="AF596" s="187"/>
      <c r="AG596" s="187"/>
    </row>
    <row r="597" ht="18.75" customHeight="1">
      <c r="A597" s="184"/>
      <c r="B597" s="184"/>
      <c r="C597" s="99" t="s">
        <v>198</v>
      </c>
      <c r="D597" s="99" t="s">
        <v>1132</v>
      </c>
      <c r="E597" s="99">
        <v>2025.0</v>
      </c>
      <c r="F597" s="164" t="s">
        <v>1160</v>
      </c>
      <c r="G597" s="12"/>
      <c r="H597" s="99">
        <v>9.0</v>
      </c>
      <c r="I597" s="99"/>
      <c r="J597" s="99">
        <v>15.0</v>
      </c>
      <c r="K597" s="185" t="s">
        <v>1262</v>
      </c>
      <c r="L597" s="191">
        <v>0.3229166666666667</v>
      </c>
      <c r="M597" s="192">
        <v>0.4895833333333333</v>
      </c>
      <c r="N597" s="19"/>
      <c r="O597" s="164" t="s">
        <v>1252</v>
      </c>
      <c r="P597" s="169">
        <f t="shared" si="778"/>
        <v>46108</v>
      </c>
      <c r="Q597" s="170">
        <f t="shared" si="3"/>
        <v>46122</v>
      </c>
      <c r="R597" s="181"/>
      <c r="S597" s="19"/>
      <c r="T597" s="99"/>
      <c r="U597" s="99"/>
      <c r="V597" s="172" t="str">
        <f t="shared" si="744"/>
        <v> </v>
      </c>
      <c r="W597" s="172">
        <f t="shared" si="5"/>
        <v>5</v>
      </c>
      <c r="X597" s="173">
        <f t="shared" si="6"/>
        <v>3</v>
      </c>
      <c r="Y597" s="172">
        <f t="shared" si="7"/>
        <v>14</v>
      </c>
      <c r="Z597" s="174">
        <f t="shared" si="8"/>
        <v>0.1666666667</v>
      </c>
      <c r="AA597" s="174">
        <f t="shared" si="9"/>
        <v>0.003703703704</v>
      </c>
      <c r="AB597" s="173" t="str">
        <f t="shared" si="10"/>
        <v>60,322916666666667</v>
      </c>
      <c r="AC597" s="175" t="str">
        <f t="shared" si="11"/>
        <v> 6252PUR01  7:45-11:45  BĐ: 27/3/2026 KT: 10/4/2026</v>
      </c>
      <c r="AD597" s="175">
        <f t="shared" ref="AD597:AE597" si="779">P597</f>
        <v>46108</v>
      </c>
      <c r="AE597" s="175">
        <f t="shared" si="779"/>
        <v>46122</v>
      </c>
      <c r="AF597" s="187"/>
      <c r="AG597" s="187"/>
    </row>
    <row r="598" ht="18.75" customHeight="1">
      <c r="A598" s="184"/>
      <c r="B598" s="184"/>
      <c r="C598" s="99" t="s">
        <v>198</v>
      </c>
      <c r="D598" s="99" t="s">
        <v>1132</v>
      </c>
      <c r="E598" s="99">
        <v>2025.0</v>
      </c>
      <c r="F598" s="164" t="s">
        <v>1155</v>
      </c>
      <c r="G598" s="165" t="s">
        <v>1159</v>
      </c>
      <c r="H598" s="99">
        <v>15.0</v>
      </c>
      <c r="I598" s="99"/>
      <c r="J598" s="99">
        <v>25.0</v>
      </c>
      <c r="K598" s="185" t="s">
        <v>1258</v>
      </c>
      <c r="L598" s="191">
        <v>0.3229166666666667</v>
      </c>
      <c r="M598" s="192">
        <v>0.4895833333333333</v>
      </c>
      <c r="N598" s="165">
        <v>202.0</v>
      </c>
      <c r="O598" s="164" t="s">
        <v>1252</v>
      </c>
      <c r="P598" s="169">
        <f t="shared" ref="P598:P599" si="781">"05/01/2026"+(K598-2)</f>
        <v>46028</v>
      </c>
      <c r="Q598" s="170">
        <f t="shared" si="3"/>
        <v>46056</v>
      </c>
      <c r="R598" s="181"/>
      <c r="S598" s="165" t="s">
        <v>398</v>
      </c>
      <c r="T598" s="99"/>
      <c r="U598" s="99"/>
      <c r="V598" s="172" t="str">
        <f t="shared" si="744"/>
        <v> </v>
      </c>
      <c r="W598" s="172">
        <f t="shared" si="5"/>
        <v>5</v>
      </c>
      <c r="X598" s="173">
        <f t="shared" si="6"/>
        <v>5</v>
      </c>
      <c r="Y598" s="172">
        <f t="shared" si="7"/>
        <v>28</v>
      </c>
      <c r="Z598" s="174">
        <f t="shared" si="8"/>
        <v>0.1666666667</v>
      </c>
      <c r="AA598" s="174">
        <f t="shared" si="9"/>
        <v>0.003703703704</v>
      </c>
      <c r="AB598" s="173" t="str">
        <f t="shared" si="10"/>
        <v>30,322916666666667202</v>
      </c>
      <c r="AC598" s="175" t="str">
        <f t="shared" si="11"/>
        <v>Văn hoá trong truyền thông và Marketing 5252PUR01 Phùng Thị Kiều Oanh 7:45-11:45  BĐ: 6/1/2026 KT: 3/2/2026</v>
      </c>
      <c r="AD598" s="175">
        <f t="shared" ref="AD598:AE598" si="780">P598</f>
        <v>46028</v>
      </c>
      <c r="AE598" s="175">
        <f t="shared" si="780"/>
        <v>46056</v>
      </c>
      <c r="AF598" s="187"/>
      <c r="AG598" s="187"/>
    </row>
    <row r="599" ht="18.75" customHeight="1">
      <c r="A599" s="184"/>
      <c r="B599" s="184"/>
      <c r="C599" s="99" t="s">
        <v>198</v>
      </c>
      <c r="D599" s="99" t="s">
        <v>1132</v>
      </c>
      <c r="E599" s="99">
        <v>2025.0</v>
      </c>
      <c r="F599" s="164" t="s">
        <v>1160</v>
      </c>
      <c r="G599" s="12"/>
      <c r="H599" s="99">
        <v>9.0</v>
      </c>
      <c r="I599" s="99"/>
      <c r="J599" s="99">
        <v>25.0</v>
      </c>
      <c r="K599" s="185" t="s">
        <v>1258</v>
      </c>
      <c r="L599" s="191">
        <v>0.3229166666666667</v>
      </c>
      <c r="M599" s="192">
        <v>0.4895833333333333</v>
      </c>
      <c r="N599" s="19"/>
      <c r="O599" s="164" t="s">
        <v>1252</v>
      </c>
      <c r="P599" s="169">
        <f t="shared" si="781"/>
        <v>46028</v>
      </c>
      <c r="Q599" s="170">
        <f t="shared" si="3"/>
        <v>46056</v>
      </c>
      <c r="R599" s="181"/>
      <c r="S599" s="12"/>
      <c r="T599" s="99"/>
      <c r="U599" s="99"/>
      <c r="V599" s="172" t="str">
        <f t="shared" si="744"/>
        <v> </v>
      </c>
      <c r="W599" s="172">
        <f t="shared" si="5"/>
        <v>5</v>
      </c>
      <c r="X599" s="173">
        <f t="shared" si="6"/>
        <v>5</v>
      </c>
      <c r="Y599" s="172">
        <f t="shared" si="7"/>
        <v>28</v>
      </c>
      <c r="Z599" s="174">
        <f t="shared" si="8"/>
        <v>0.1666666667</v>
      </c>
      <c r="AA599" s="174">
        <f t="shared" si="9"/>
        <v>0.003703703704</v>
      </c>
      <c r="AB599" s="173" t="str">
        <f t="shared" si="10"/>
        <v>30,322916666666667</v>
      </c>
      <c r="AC599" s="175" t="str">
        <f t="shared" si="11"/>
        <v> 6252PUR01  7:45-11:45  BĐ: 6/1/2026 KT: 3/2/2026</v>
      </c>
      <c r="AD599" s="175">
        <f t="shared" ref="AD599:AE599" si="782">P599</f>
        <v>46028</v>
      </c>
      <c r="AE599" s="175">
        <f t="shared" si="782"/>
        <v>46056</v>
      </c>
      <c r="AF599" s="187"/>
      <c r="AG599" s="187"/>
    </row>
    <row r="600" ht="18.75" customHeight="1">
      <c r="A600" s="140"/>
      <c r="B600" s="140"/>
      <c r="C600" s="178" t="s">
        <v>198</v>
      </c>
      <c r="D600" s="178" t="s">
        <v>1132</v>
      </c>
      <c r="E600" s="178">
        <v>2025.0</v>
      </c>
      <c r="F600" s="199" t="s">
        <v>1155</v>
      </c>
      <c r="G600" s="12"/>
      <c r="H600" s="178">
        <v>15.0</v>
      </c>
      <c r="I600" s="201"/>
      <c r="J600" s="93">
        <v>35.0</v>
      </c>
      <c r="K600" s="185" t="s">
        <v>1258</v>
      </c>
      <c r="L600" s="191">
        <v>0.3229166666666667</v>
      </c>
      <c r="M600" s="192">
        <v>0.4895833333333333</v>
      </c>
      <c r="N600" s="165">
        <v>202.0</v>
      </c>
      <c r="O600" s="178" t="s">
        <v>1252</v>
      </c>
      <c r="P600" s="169">
        <f t="shared" ref="P600:P601" si="784">"23/02/2026"+(K600-2)</f>
        <v>46077</v>
      </c>
      <c r="Q600" s="202">
        <f t="shared" si="3"/>
        <v>46119</v>
      </c>
      <c r="R600" s="203"/>
      <c r="S600" s="12"/>
      <c r="T600" s="201"/>
      <c r="U600" s="201"/>
      <c r="V600" s="204" t="str">
        <f t="shared" ref="V600:V601" si="785">IF(OR(
    COUNTIFS($S$3:$S$2487, S600, $K$3:$K$2487, K600, $L$3:$L$2487, L600, $P$3:$P$2487, "&lt;="&amp;Q600, $Q$3:$Q$2487, "&gt;="&amp;P600) &gt; 1, 
    COUNTIFS($F$3:$F$2487, F600, $K$3:$K$2487, K600, $L$3:$L$2487, L600, $P$3:$P$2487, "&lt;="&amp;Q600, $Q$3:$Q$2487, "&gt;="&amp;P600) &gt; 1
), "Trùng lịch",
IF(
    COUNTIFS(
        $N$3:$N$2487, N600,
        $K$3:$K$2487, K600,
        $P$3:$P$2487, "&lt;="&amp;Q600,
        $Q$3:$Q$2487, "&gt;="&amp;P600,
        $L$3:$L$2487, "&lt;"&amp;M600,
        $M$3:$M$2487, "&gt;"&amp;L600
    ) &gt; 1, 
    "Trùng phòng", 
    " "
)
)
</f>
        <v> </v>
      </c>
      <c r="W600" s="204">
        <f t="shared" si="5"/>
        <v>5</v>
      </c>
      <c r="X600" s="205">
        <f t="shared" si="6"/>
        <v>7</v>
      </c>
      <c r="Y600" s="204">
        <f t="shared" si="7"/>
        <v>42</v>
      </c>
      <c r="Z600" s="190">
        <f t="shared" si="8"/>
        <v>0.1666666667</v>
      </c>
      <c r="AA600" s="190">
        <f t="shared" si="9"/>
        <v>0.003703703704</v>
      </c>
      <c r="AB600" s="206" t="str">
        <f t="shared" si="10"/>
        <v>30,322916666666667202</v>
      </c>
      <c r="AC600" s="207" t="str">
        <f t="shared" si="11"/>
        <v> 5252PUR01  7:45-11:45  BĐ: 24/2/2026 KT: 7/4/2026</v>
      </c>
      <c r="AD600" s="207">
        <f t="shared" ref="AD600:AE600" si="783">P600</f>
        <v>46077</v>
      </c>
      <c r="AE600" s="207">
        <f t="shared" si="783"/>
        <v>46119</v>
      </c>
      <c r="AF600" s="208"/>
      <c r="AG600" s="208"/>
    </row>
    <row r="601" ht="18.75" customHeight="1">
      <c r="A601" s="140"/>
      <c r="B601" s="140"/>
      <c r="C601" s="178" t="s">
        <v>198</v>
      </c>
      <c r="D601" s="178" t="s">
        <v>1132</v>
      </c>
      <c r="E601" s="178">
        <v>2025.0</v>
      </c>
      <c r="F601" s="178" t="s">
        <v>1160</v>
      </c>
      <c r="G601" s="12"/>
      <c r="H601" s="178">
        <v>9.0</v>
      </c>
      <c r="I601" s="201"/>
      <c r="J601" s="93">
        <v>35.0</v>
      </c>
      <c r="K601" s="185" t="s">
        <v>1258</v>
      </c>
      <c r="L601" s="191">
        <v>0.3229166666666667</v>
      </c>
      <c r="M601" s="192">
        <v>0.4895833333333333</v>
      </c>
      <c r="N601" s="19"/>
      <c r="O601" s="178" t="s">
        <v>1252</v>
      </c>
      <c r="P601" s="169">
        <f t="shared" si="784"/>
        <v>46077</v>
      </c>
      <c r="Q601" s="202">
        <f t="shared" si="3"/>
        <v>46119</v>
      </c>
      <c r="R601" s="203"/>
      <c r="S601" s="19"/>
      <c r="T601" s="201"/>
      <c r="U601" s="201"/>
      <c r="V601" s="204" t="str">
        <f t="shared" si="785"/>
        <v> </v>
      </c>
      <c r="W601" s="204">
        <f t="shared" si="5"/>
        <v>5</v>
      </c>
      <c r="X601" s="205">
        <f t="shared" si="6"/>
        <v>7</v>
      </c>
      <c r="Y601" s="204">
        <f t="shared" si="7"/>
        <v>42</v>
      </c>
      <c r="Z601" s="190">
        <f t="shared" si="8"/>
        <v>0.1666666667</v>
      </c>
      <c r="AA601" s="190">
        <f t="shared" si="9"/>
        <v>0.003703703704</v>
      </c>
      <c r="AB601" s="206" t="str">
        <f t="shared" si="10"/>
        <v>30,322916666666667</v>
      </c>
      <c r="AC601" s="207" t="str">
        <f t="shared" si="11"/>
        <v> 6252PUR01  7:45-11:45  BĐ: 24/2/2026 KT: 7/4/2026</v>
      </c>
      <c r="AD601" s="207">
        <f t="shared" ref="AD601:AE601" si="786">P601</f>
        <v>46077</v>
      </c>
      <c r="AE601" s="207">
        <f t="shared" si="786"/>
        <v>46119</v>
      </c>
      <c r="AF601" s="208"/>
      <c r="AG601" s="208"/>
    </row>
    <row r="602" ht="18.75" customHeight="1">
      <c r="A602" s="184"/>
      <c r="B602" s="184"/>
      <c r="C602" s="99" t="s">
        <v>198</v>
      </c>
      <c r="D602" s="99" t="s">
        <v>1165</v>
      </c>
      <c r="E602" s="99">
        <v>2024.0</v>
      </c>
      <c r="F602" s="164" t="s">
        <v>1166</v>
      </c>
      <c r="G602" s="165" t="s">
        <v>1168</v>
      </c>
      <c r="H602" s="99">
        <v>2.0</v>
      </c>
      <c r="I602" s="99"/>
      <c r="J602" s="99">
        <v>25.0</v>
      </c>
      <c r="K602" s="185" t="s">
        <v>1258</v>
      </c>
      <c r="L602" s="191">
        <v>0.3229166666666667</v>
      </c>
      <c r="M602" s="192">
        <v>0.4895833333333333</v>
      </c>
      <c r="N602" s="165" t="s">
        <v>1327</v>
      </c>
      <c r="O602" s="164" t="s">
        <v>1252</v>
      </c>
      <c r="P602" s="169">
        <f t="shared" ref="P602:P605" si="788">"05/01/2026"+(K602-2)</f>
        <v>46028</v>
      </c>
      <c r="Q602" s="170">
        <f t="shared" si="3"/>
        <v>46056</v>
      </c>
      <c r="R602" s="181"/>
      <c r="S602" s="165" t="s">
        <v>859</v>
      </c>
      <c r="T602" s="99"/>
      <c r="U602" s="99"/>
      <c r="V602" s="172" t="str">
        <f t="shared" ref="V602:V664" si="789">IF(OR(
    COUNTIFS($S$3:$S$2491, S602, $K$3:$K$2491, K602, $L$3:$L$2491, L602, $P$3:$P$2491, "&lt;="&amp;Q602, $Q$3:$Q$2491, "&gt;="&amp;P602) &gt; 1, 
    COUNTIFS($F$3:$F$2491, F602, $K$3:$K$2491, K602, $L$3:$L$2491, L602, $P$3:$P$2491, "&lt;="&amp;Q602, $Q$3:$Q$2491, "&gt;="&amp;P602) &gt; 1
), "Trùng lịch",
IF(
    COUNTIFS(
        $N$3:$N$2491, N602,
        $K$3:$K$2491, K602,
        $P$3:$P$2491, "&lt;="&amp;Q602,
        $Q$3:$Q$2491, "&gt;="&amp;P602,
        $L$3:$L$2491, "&lt;"&amp;M602,
        $M$3:$M$2491, "&gt;"&amp;L602
    ) &gt; 1, 
    "Trùng phòng", 
    " "
)
)
</f>
        <v> </v>
      </c>
      <c r="W602" s="172">
        <f t="shared" si="5"/>
        <v>5</v>
      </c>
      <c r="X602" s="173">
        <f t="shared" si="6"/>
        <v>5</v>
      </c>
      <c r="Y602" s="172">
        <f t="shared" si="7"/>
        <v>28</v>
      </c>
      <c r="Z602" s="174">
        <f t="shared" si="8"/>
        <v>0.1666666667</v>
      </c>
      <c r="AA602" s="174">
        <f t="shared" si="9"/>
        <v>0.003703703704</v>
      </c>
      <c r="AB602" s="173" t="str">
        <f t="shared" si="10"/>
        <v>30,322916666666667Thực hành lầu 6</v>
      </c>
      <c r="AC602" s="175" t="str">
        <f t="shared" si="11"/>
        <v>Nghiệp vụ lễ tân 5243VMH01 Phạm Hiển Long 7:45-11:45  BĐ: 6/1/2026 KT: 3/2/2026</v>
      </c>
      <c r="AD602" s="175">
        <f t="shared" ref="AD602:AE602" si="787">P602</f>
        <v>46028</v>
      </c>
      <c r="AE602" s="175">
        <f t="shared" si="787"/>
        <v>46056</v>
      </c>
      <c r="AF602" s="187"/>
      <c r="AG602" s="187"/>
    </row>
    <row r="603" ht="18.75" customHeight="1">
      <c r="A603" s="177"/>
      <c r="B603" s="177"/>
      <c r="C603" s="178" t="s">
        <v>198</v>
      </c>
      <c r="D603" s="178" t="s">
        <v>1165</v>
      </c>
      <c r="E603" s="178">
        <v>2024.0</v>
      </c>
      <c r="F603" s="199" t="s">
        <v>1169</v>
      </c>
      <c r="G603" s="12"/>
      <c r="H603" s="178">
        <v>20.0</v>
      </c>
      <c r="I603" s="181"/>
      <c r="J603" s="93">
        <v>25.0</v>
      </c>
      <c r="K603" s="194" t="s">
        <v>1258</v>
      </c>
      <c r="L603" s="191">
        <v>0.3229166666666667</v>
      </c>
      <c r="M603" s="192">
        <v>0.4895833333333333</v>
      </c>
      <c r="N603" s="12"/>
      <c r="O603" s="178" t="s">
        <v>1252</v>
      </c>
      <c r="P603" s="169">
        <f t="shared" si="788"/>
        <v>46028</v>
      </c>
      <c r="Q603" s="170">
        <f t="shared" si="3"/>
        <v>46056</v>
      </c>
      <c r="R603" s="180"/>
      <c r="S603" s="12"/>
      <c r="T603" s="181"/>
      <c r="U603" s="181"/>
      <c r="V603" s="172" t="str">
        <f t="shared" si="789"/>
        <v> </v>
      </c>
      <c r="W603" s="172">
        <f t="shared" si="5"/>
        <v>5</v>
      </c>
      <c r="X603" s="173">
        <f t="shared" si="6"/>
        <v>5</v>
      </c>
      <c r="Y603" s="172">
        <f t="shared" si="7"/>
        <v>28</v>
      </c>
      <c r="Z603" s="174">
        <f t="shared" si="8"/>
        <v>0.1666666667</v>
      </c>
      <c r="AA603" s="174">
        <f t="shared" si="9"/>
        <v>0.003703703704</v>
      </c>
      <c r="AB603" s="173" t="str">
        <f t="shared" si="10"/>
        <v>30,322916666666667</v>
      </c>
      <c r="AC603" s="175" t="str">
        <f t="shared" si="11"/>
        <v> 5243VMH02  7:45-11:45  BĐ: 6/1/2026 KT: 3/2/2026</v>
      </c>
      <c r="AD603" s="175">
        <f t="shared" ref="AD603:AE603" si="790">P603</f>
        <v>46028</v>
      </c>
      <c r="AE603" s="175">
        <f t="shared" si="790"/>
        <v>46056</v>
      </c>
      <c r="AF603" s="182"/>
      <c r="AG603" s="182"/>
    </row>
    <row r="604" ht="18.75" customHeight="1">
      <c r="A604" s="177"/>
      <c r="B604" s="177"/>
      <c r="C604" s="178" t="s">
        <v>198</v>
      </c>
      <c r="D604" s="178" t="s">
        <v>1165</v>
      </c>
      <c r="E604" s="178">
        <v>2024.0</v>
      </c>
      <c r="F604" s="178" t="s">
        <v>1170</v>
      </c>
      <c r="G604" s="12"/>
      <c r="H604" s="178">
        <v>6.0</v>
      </c>
      <c r="I604" s="181"/>
      <c r="J604" s="93">
        <v>25.0</v>
      </c>
      <c r="K604" s="194" t="s">
        <v>1258</v>
      </c>
      <c r="L604" s="191">
        <v>0.3229166666666667</v>
      </c>
      <c r="M604" s="192">
        <v>0.4895833333333333</v>
      </c>
      <c r="N604" s="12"/>
      <c r="O604" s="178" t="s">
        <v>1252</v>
      </c>
      <c r="P604" s="169">
        <f t="shared" si="788"/>
        <v>46028</v>
      </c>
      <c r="Q604" s="170">
        <f t="shared" si="3"/>
        <v>46056</v>
      </c>
      <c r="R604" s="180"/>
      <c r="S604" s="12"/>
      <c r="T604" s="181"/>
      <c r="U604" s="181"/>
      <c r="V604" s="172" t="str">
        <f t="shared" si="789"/>
        <v> </v>
      </c>
      <c r="W604" s="172">
        <f t="shared" si="5"/>
        <v>5</v>
      </c>
      <c r="X604" s="173">
        <f t="shared" si="6"/>
        <v>5</v>
      </c>
      <c r="Y604" s="172">
        <f t="shared" si="7"/>
        <v>28</v>
      </c>
      <c r="Z604" s="174">
        <f t="shared" si="8"/>
        <v>0.1666666667</v>
      </c>
      <c r="AA604" s="174">
        <f t="shared" si="9"/>
        <v>0.003703703704</v>
      </c>
      <c r="AB604" s="173" t="str">
        <f t="shared" si="10"/>
        <v>30,322916666666667</v>
      </c>
      <c r="AC604" s="175" t="str">
        <f t="shared" si="11"/>
        <v> 6243VMH02  7:45-11:45  BĐ: 6/1/2026 KT: 3/2/2026</v>
      </c>
      <c r="AD604" s="175">
        <f t="shared" ref="AD604:AE604" si="791">P604</f>
        <v>46028</v>
      </c>
      <c r="AE604" s="175">
        <f t="shared" si="791"/>
        <v>46056</v>
      </c>
      <c r="AF604" s="182"/>
      <c r="AG604" s="182"/>
    </row>
    <row r="605" ht="18.75" customHeight="1">
      <c r="A605" s="177"/>
      <c r="B605" s="177"/>
      <c r="C605" s="178" t="s">
        <v>198</v>
      </c>
      <c r="D605" s="178" t="s">
        <v>1165</v>
      </c>
      <c r="E605" s="178">
        <v>2024.0</v>
      </c>
      <c r="F605" s="178" t="s">
        <v>1174</v>
      </c>
      <c r="G605" s="12"/>
      <c r="H605" s="178">
        <v>2.0</v>
      </c>
      <c r="I605" s="181"/>
      <c r="J605" s="93">
        <v>25.0</v>
      </c>
      <c r="K605" s="194" t="s">
        <v>1258</v>
      </c>
      <c r="L605" s="191">
        <v>0.3229166666666667</v>
      </c>
      <c r="M605" s="192">
        <v>0.4895833333333333</v>
      </c>
      <c r="N605" s="19"/>
      <c r="O605" s="178" t="s">
        <v>1252</v>
      </c>
      <c r="P605" s="169">
        <f t="shared" si="788"/>
        <v>46028</v>
      </c>
      <c r="Q605" s="170">
        <f t="shared" si="3"/>
        <v>46056</v>
      </c>
      <c r="R605" s="180"/>
      <c r="S605" s="12"/>
      <c r="T605" s="181"/>
      <c r="U605" s="181"/>
      <c r="V605" s="172" t="str">
        <f t="shared" si="789"/>
        <v> </v>
      </c>
      <c r="W605" s="172">
        <f t="shared" si="5"/>
        <v>5</v>
      </c>
      <c r="X605" s="173">
        <f t="shared" si="6"/>
        <v>5</v>
      </c>
      <c r="Y605" s="172">
        <f t="shared" si="7"/>
        <v>28</v>
      </c>
      <c r="Z605" s="174">
        <f t="shared" si="8"/>
        <v>0.1666666667</v>
      </c>
      <c r="AA605" s="174">
        <f t="shared" si="9"/>
        <v>0.003703703704</v>
      </c>
      <c r="AB605" s="173" t="str">
        <f t="shared" si="10"/>
        <v>30,322916666666667</v>
      </c>
      <c r="AC605" s="175" t="str">
        <f t="shared" si="11"/>
        <v> 6243VMH02G  7:45-11:45  BĐ: 6/1/2026 KT: 3/2/2026</v>
      </c>
      <c r="AD605" s="175">
        <f t="shared" ref="AD605:AE605" si="792">P605</f>
        <v>46028</v>
      </c>
      <c r="AE605" s="175">
        <f t="shared" si="792"/>
        <v>46056</v>
      </c>
      <c r="AF605" s="182"/>
      <c r="AG605" s="182"/>
    </row>
    <row r="606" ht="18.75" customHeight="1">
      <c r="A606" s="184"/>
      <c r="B606" s="184"/>
      <c r="C606" s="99" t="s">
        <v>198</v>
      </c>
      <c r="D606" s="99" t="s">
        <v>1165</v>
      </c>
      <c r="E606" s="99">
        <v>2024.0</v>
      </c>
      <c r="F606" s="164" t="s">
        <v>1166</v>
      </c>
      <c r="G606" s="12"/>
      <c r="H606" s="99">
        <v>2.0</v>
      </c>
      <c r="I606" s="99"/>
      <c r="J606" s="99">
        <v>35.0</v>
      </c>
      <c r="K606" s="185" t="s">
        <v>1258</v>
      </c>
      <c r="L606" s="191">
        <v>0.3229166666666667</v>
      </c>
      <c r="M606" s="192">
        <v>0.4895833333333333</v>
      </c>
      <c r="N606" s="165" t="s">
        <v>1327</v>
      </c>
      <c r="O606" s="164" t="s">
        <v>1252</v>
      </c>
      <c r="P606" s="169">
        <f t="shared" ref="P606:P609" si="794">"23/02/2026"+(K606-2)</f>
        <v>46077</v>
      </c>
      <c r="Q606" s="170">
        <f t="shared" si="3"/>
        <v>46119</v>
      </c>
      <c r="R606" s="181"/>
      <c r="S606" s="12"/>
      <c r="T606" s="99"/>
      <c r="U606" s="99"/>
      <c r="V606" s="172" t="str">
        <f t="shared" si="789"/>
        <v> </v>
      </c>
      <c r="W606" s="172">
        <f t="shared" si="5"/>
        <v>5</v>
      </c>
      <c r="X606" s="173">
        <f t="shared" si="6"/>
        <v>7</v>
      </c>
      <c r="Y606" s="172">
        <f t="shared" si="7"/>
        <v>42</v>
      </c>
      <c r="Z606" s="174">
        <f t="shared" si="8"/>
        <v>0.1666666667</v>
      </c>
      <c r="AA606" s="174">
        <f t="shared" si="9"/>
        <v>0.003703703704</v>
      </c>
      <c r="AB606" s="173" t="str">
        <f t="shared" si="10"/>
        <v>30,322916666666667Thực hành lầu 6</v>
      </c>
      <c r="AC606" s="175" t="str">
        <f t="shared" si="11"/>
        <v> 5243VMH01  7:45-11:45  BĐ: 24/2/2026 KT: 7/4/2026</v>
      </c>
      <c r="AD606" s="175">
        <f t="shared" ref="AD606:AE606" si="793">P606</f>
        <v>46077</v>
      </c>
      <c r="AE606" s="175">
        <f t="shared" si="793"/>
        <v>46119</v>
      </c>
      <c r="AF606" s="187"/>
      <c r="AG606" s="187"/>
    </row>
    <row r="607" ht="18.75" customHeight="1">
      <c r="A607" s="177"/>
      <c r="B607" s="177"/>
      <c r="C607" s="178" t="s">
        <v>198</v>
      </c>
      <c r="D607" s="178" t="s">
        <v>1165</v>
      </c>
      <c r="E607" s="178">
        <v>2024.0</v>
      </c>
      <c r="F607" s="199" t="s">
        <v>1169</v>
      </c>
      <c r="G607" s="12"/>
      <c r="H607" s="178">
        <v>20.0</v>
      </c>
      <c r="I607" s="181"/>
      <c r="J607" s="93">
        <v>35.0</v>
      </c>
      <c r="K607" s="194" t="s">
        <v>1258</v>
      </c>
      <c r="L607" s="191">
        <v>0.3229166666666667</v>
      </c>
      <c r="M607" s="192">
        <v>0.4895833333333333</v>
      </c>
      <c r="N607" s="12"/>
      <c r="O607" s="178" t="s">
        <v>1252</v>
      </c>
      <c r="P607" s="169">
        <f t="shared" si="794"/>
        <v>46077</v>
      </c>
      <c r="Q607" s="170">
        <f t="shared" si="3"/>
        <v>46119</v>
      </c>
      <c r="R607" s="180"/>
      <c r="S607" s="12"/>
      <c r="T607" s="181"/>
      <c r="U607" s="181"/>
      <c r="V607" s="172" t="str">
        <f t="shared" si="789"/>
        <v> </v>
      </c>
      <c r="W607" s="172">
        <f t="shared" si="5"/>
        <v>5</v>
      </c>
      <c r="X607" s="173">
        <f t="shared" si="6"/>
        <v>7</v>
      </c>
      <c r="Y607" s="172">
        <f t="shared" si="7"/>
        <v>42</v>
      </c>
      <c r="Z607" s="174">
        <f t="shared" si="8"/>
        <v>0.1666666667</v>
      </c>
      <c r="AA607" s="174">
        <f t="shared" si="9"/>
        <v>0.003703703704</v>
      </c>
      <c r="AB607" s="173" t="str">
        <f t="shared" si="10"/>
        <v>30,322916666666667</v>
      </c>
      <c r="AC607" s="175" t="str">
        <f t="shared" si="11"/>
        <v> 5243VMH02  7:45-11:45  BĐ: 24/2/2026 KT: 7/4/2026</v>
      </c>
      <c r="AD607" s="175">
        <f t="shared" ref="AD607:AE607" si="795">P607</f>
        <v>46077</v>
      </c>
      <c r="AE607" s="175">
        <f t="shared" si="795"/>
        <v>46119</v>
      </c>
      <c r="AF607" s="182"/>
      <c r="AG607" s="182"/>
    </row>
    <row r="608" ht="18.75" customHeight="1">
      <c r="A608" s="177"/>
      <c r="B608" s="177"/>
      <c r="C608" s="178" t="s">
        <v>198</v>
      </c>
      <c r="D608" s="178" t="s">
        <v>1165</v>
      </c>
      <c r="E608" s="178">
        <v>2024.0</v>
      </c>
      <c r="F608" s="178" t="s">
        <v>1170</v>
      </c>
      <c r="G608" s="12"/>
      <c r="H608" s="178">
        <v>6.0</v>
      </c>
      <c r="I608" s="181"/>
      <c r="J608" s="93">
        <v>35.0</v>
      </c>
      <c r="K608" s="194" t="s">
        <v>1258</v>
      </c>
      <c r="L608" s="191">
        <v>0.3229166666666667</v>
      </c>
      <c r="M608" s="192">
        <v>0.4895833333333333</v>
      </c>
      <c r="N608" s="12"/>
      <c r="O608" s="178" t="s">
        <v>1252</v>
      </c>
      <c r="P608" s="169">
        <f t="shared" si="794"/>
        <v>46077</v>
      </c>
      <c r="Q608" s="170">
        <f t="shared" si="3"/>
        <v>46119</v>
      </c>
      <c r="R608" s="180"/>
      <c r="S608" s="12"/>
      <c r="T608" s="181"/>
      <c r="U608" s="181"/>
      <c r="V608" s="172" t="str">
        <f t="shared" si="789"/>
        <v> </v>
      </c>
      <c r="W608" s="172">
        <f t="shared" si="5"/>
        <v>5</v>
      </c>
      <c r="X608" s="173">
        <f t="shared" si="6"/>
        <v>7</v>
      </c>
      <c r="Y608" s="172">
        <f t="shared" si="7"/>
        <v>42</v>
      </c>
      <c r="Z608" s="174">
        <f t="shared" si="8"/>
        <v>0.1666666667</v>
      </c>
      <c r="AA608" s="174">
        <f t="shared" si="9"/>
        <v>0.003703703704</v>
      </c>
      <c r="AB608" s="173" t="str">
        <f t="shared" si="10"/>
        <v>30,322916666666667</v>
      </c>
      <c r="AC608" s="175" t="str">
        <f t="shared" si="11"/>
        <v> 6243VMH02  7:45-11:45  BĐ: 24/2/2026 KT: 7/4/2026</v>
      </c>
      <c r="AD608" s="175">
        <f t="shared" ref="AD608:AE608" si="796">P608</f>
        <v>46077</v>
      </c>
      <c r="AE608" s="175">
        <f t="shared" si="796"/>
        <v>46119</v>
      </c>
      <c r="AF608" s="182"/>
      <c r="AG608" s="182"/>
    </row>
    <row r="609" ht="18.75" customHeight="1">
      <c r="A609" s="177"/>
      <c r="B609" s="177"/>
      <c r="C609" s="178" t="s">
        <v>198</v>
      </c>
      <c r="D609" s="178" t="s">
        <v>1165</v>
      </c>
      <c r="E609" s="178">
        <v>2024.0</v>
      </c>
      <c r="F609" s="178" t="s">
        <v>1174</v>
      </c>
      <c r="G609" s="12"/>
      <c r="H609" s="178">
        <v>2.0</v>
      </c>
      <c r="I609" s="181"/>
      <c r="J609" s="93">
        <v>35.0</v>
      </c>
      <c r="K609" s="194" t="s">
        <v>1258</v>
      </c>
      <c r="L609" s="191">
        <v>0.3229166666666667</v>
      </c>
      <c r="M609" s="192">
        <v>0.4895833333333333</v>
      </c>
      <c r="N609" s="19"/>
      <c r="O609" s="178" t="s">
        <v>1252</v>
      </c>
      <c r="P609" s="169">
        <f t="shared" si="794"/>
        <v>46077</v>
      </c>
      <c r="Q609" s="170">
        <f t="shared" si="3"/>
        <v>46119</v>
      </c>
      <c r="R609" s="180"/>
      <c r="S609" s="12"/>
      <c r="T609" s="181"/>
      <c r="U609" s="181"/>
      <c r="V609" s="172" t="str">
        <f t="shared" si="789"/>
        <v> </v>
      </c>
      <c r="W609" s="172">
        <f t="shared" si="5"/>
        <v>5</v>
      </c>
      <c r="X609" s="173">
        <f t="shared" si="6"/>
        <v>7</v>
      </c>
      <c r="Y609" s="172">
        <f t="shared" si="7"/>
        <v>42</v>
      </c>
      <c r="Z609" s="174">
        <f t="shared" si="8"/>
        <v>0.1666666667</v>
      </c>
      <c r="AA609" s="174">
        <f t="shared" si="9"/>
        <v>0.003703703704</v>
      </c>
      <c r="AB609" s="173" t="str">
        <f t="shared" si="10"/>
        <v>30,322916666666667</v>
      </c>
      <c r="AC609" s="175" t="str">
        <f t="shared" si="11"/>
        <v> 6243VMH02G  7:45-11:45  BĐ: 24/2/2026 KT: 7/4/2026</v>
      </c>
      <c r="AD609" s="175">
        <f t="shared" ref="AD609:AE609" si="797">P609</f>
        <v>46077</v>
      </c>
      <c r="AE609" s="175">
        <f t="shared" si="797"/>
        <v>46119</v>
      </c>
      <c r="AF609" s="182"/>
      <c r="AG609" s="182"/>
    </row>
    <row r="610" ht="18.75" customHeight="1">
      <c r="A610" s="184"/>
      <c r="B610" s="184"/>
      <c r="C610" s="99" t="s">
        <v>198</v>
      </c>
      <c r="D610" s="99" t="s">
        <v>1165</v>
      </c>
      <c r="E610" s="99">
        <v>2024.0</v>
      </c>
      <c r="F610" s="164" t="s">
        <v>1166</v>
      </c>
      <c r="G610" s="12"/>
      <c r="H610" s="99">
        <v>2.0</v>
      </c>
      <c r="I610" s="99"/>
      <c r="J610" s="99">
        <v>15.0</v>
      </c>
      <c r="K610" s="185" t="s">
        <v>1266</v>
      </c>
      <c r="L610" s="191">
        <v>0.3229166666666667</v>
      </c>
      <c r="M610" s="192">
        <v>0.4895833333333333</v>
      </c>
      <c r="N610" s="165" t="s">
        <v>1327</v>
      </c>
      <c r="O610" s="164" t="s">
        <v>1252</v>
      </c>
      <c r="P610" s="169">
        <f t="shared" ref="P610:P613" si="799">"23/03/2026"+(K610-2)</f>
        <v>46106</v>
      </c>
      <c r="Q610" s="170">
        <f t="shared" si="3"/>
        <v>46120</v>
      </c>
      <c r="R610" s="181"/>
      <c r="S610" s="12"/>
      <c r="T610" s="99"/>
      <c r="U610" s="99"/>
      <c r="V610" s="172" t="str">
        <f t="shared" si="789"/>
        <v> </v>
      </c>
      <c r="W610" s="172">
        <f t="shared" si="5"/>
        <v>5</v>
      </c>
      <c r="X610" s="173">
        <f t="shared" si="6"/>
        <v>3</v>
      </c>
      <c r="Y610" s="172">
        <f t="shared" si="7"/>
        <v>14</v>
      </c>
      <c r="Z610" s="174">
        <f t="shared" si="8"/>
        <v>0.1666666667</v>
      </c>
      <c r="AA610" s="174">
        <f t="shared" si="9"/>
        <v>0.003703703704</v>
      </c>
      <c r="AB610" s="173" t="str">
        <f t="shared" si="10"/>
        <v>40,322916666666667Thực hành lầu 6</v>
      </c>
      <c r="AC610" s="175" t="str">
        <f t="shared" si="11"/>
        <v> 5243VMH01  7:45-11:45  BĐ: 25/3/2026 KT: 8/4/2026</v>
      </c>
      <c r="AD610" s="175">
        <f t="shared" ref="AD610:AE610" si="798">P610</f>
        <v>46106</v>
      </c>
      <c r="AE610" s="175">
        <f t="shared" si="798"/>
        <v>46120</v>
      </c>
      <c r="AF610" s="187"/>
      <c r="AG610" s="187"/>
    </row>
    <row r="611" ht="18.75" customHeight="1">
      <c r="A611" s="177"/>
      <c r="B611" s="177"/>
      <c r="C611" s="178" t="s">
        <v>198</v>
      </c>
      <c r="D611" s="178" t="s">
        <v>1165</v>
      </c>
      <c r="E611" s="178">
        <v>2024.0</v>
      </c>
      <c r="F611" s="199" t="s">
        <v>1169</v>
      </c>
      <c r="G611" s="12"/>
      <c r="H611" s="178">
        <v>20.0</v>
      </c>
      <c r="I611" s="181"/>
      <c r="J611" s="99">
        <v>15.0</v>
      </c>
      <c r="K611" s="194" t="s">
        <v>1266</v>
      </c>
      <c r="L611" s="191">
        <v>0.3229166666666667</v>
      </c>
      <c r="M611" s="192">
        <v>0.4895833333333333</v>
      </c>
      <c r="N611" s="12"/>
      <c r="O611" s="178" t="s">
        <v>1252</v>
      </c>
      <c r="P611" s="169">
        <f t="shared" si="799"/>
        <v>46106</v>
      </c>
      <c r="Q611" s="170">
        <f t="shared" si="3"/>
        <v>46120</v>
      </c>
      <c r="R611" s="180"/>
      <c r="S611" s="12"/>
      <c r="T611" s="181"/>
      <c r="U611" s="181"/>
      <c r="V611" s="172" t="str">
        <f t="shared" si="789"/>
        <v> </v>
      </c>
      <c r="W611" s="172">
        <f t="shared" si="5"/>
        <v>5</v>
      </c>
      <c r="X611" s="173">
        <f t="shared" si="6"/>
        <v>3</v>
      </c>
      <c r="Y611" s="172">
        <f t="shared" si="7"/>
        <v>14</v>
      </c>
      <c r="Z611" s="174">
        <f t="shared" si="8"/>
        <v>0.1666666667</v>
      </c>
      <c r="AA611" s="174">
        <f t="shared" si="9"/>
        <v>0.003703703704</v>
      </c>
      <c r="AB611" s="173" t="str">
        <f t="shared" si="10"/>
        <v>40,322916666666667</v>
      </c>
      <c r="AC611" s="175" t="str">
        <f t="shared" si="11"/>
        <v> 5243VMH02  7:45-11:45  BĐ: 25/3/2026 KT: 8/4/2026</v>
      </c>
      <c r="AD611" s="175">
        <f t="shared" ref="AD611:AE611" si="800">P611</f>
        <v>46106</v>
      </c>
      <c r="AE611" s="175">
        <f t="shared" si="800"/>
        <v>46120</v>
      </c>
      <c r="AF611" s="182"/>
      <c r="AG611" s="182"/>
    </row>
    <row r="612" ht="18.75" customHeight="1">
      <c r="A612" s="177"/>
      <c r="B612" s="177"/>
      <c r="C612" s="178" t="s">
        <v>198</v>
      </c>
      <c r="D612" s="178" t="s">
        <v>1165</v>
      </c>
      <c r="E612" s="178">
        <v>2024.0</v>
      </c>
      <c r="F612" s="178" t="s">
        <v>1170</v>
      </c>
      <c r="G612" s="12"/>
      <c r="H612" s="178">
        <v>6.0</v>
      </c>
      <c r="I612" s="181"/>
      <c r="J612" s="99">
        <v>15.0</v>
      </c>
      <c r="K612" s="194" t="s">
        <v>1266</v>
      </c>
      <c r="L612" s="191">
        <v>0.3229166666666667</v>
      </c>
      <c r="M612" s="192">
        <v>0.4895833333333333</v>
      </c>
      <c r="N612" s="12"/>
      <c r="O612" s="178" t="s">
        <v>1252</v>
      </c>
      <c r="P612" s="169">
        <f t="shared" si="799"/>
        <v>46106</v>
      </c>
      <c r="Q612" s="170">
        <f t="shared" si="3"/>
        <v>46120</v>
      </c>
      <c r="R612" s="180"/>
      <c r="S612" s="12"/>
      <c r="T612" s="181"/>
      <c r="U612" s="181"/>
      <c r="V612" s="172" t="str">
        <f t="shared" si="789"/>
        <v> </v>
      </c>
      <c r="W612" s="172">
        <f t="shared" si="5"/>
        <v>5</v>
      </c>
      <c r="X612" s="173">
        <f t="shared" si="6"/>
        <v>3</v>
      </c>
      <c r="Y612" s="172">
        <f t="shared" si="7"/>
        <v>14</v>
      </c>
      <c r="Z612" s="174">
        <f t="shared" si="8"/>
        <v>0.1666666667</v>
      </c>
      <c r="AA612" s="174">
        <f t="shared" si="9"/>
        <v>0.003703703704</v>
      </c>
      <c r="AB612" s="173" t="str">
        <f t="shared" si="10"/>
        <v>40,322916666666667</v>
      </c>
      <c r="AC612" s="175" t="str">
        <f t="shared" si="11"/>
        <v> 6243VMH02  7:45-11:45  BĐ: 25/3/2026 KT: 8/4/2026</v>
      </c>
      <c r="AD612" s="175">
        <f t="shared" ref="AD612:AE612" si="801">P612</f>
        <v>46106</v>
      </c>
      <c r="AE612" s="175">
        <f t="shared" si="801"/>
        <v>46120</v>
      </c>
      <c r="AF612" s="182"/>
      <c r="AG612" s="182"/>
    </row>
    <row r="613" ht="18.75" customHeight="1">
      <c r="A613" s="177"/>
      <c r="B613" s="177"/>
      <c r="C613" s="178" t="s">
        <v>198</v>
      </c>
      <c r="D613" s="178" t="s">
        <v>1165</v>
      </c>
      <c r="E613" s="178">
        <v>2024.0</v>
      </c>
      <c r="F613" s="178" t="s">
        <v>1174</v>
      </c>
      <c r="G613" s="12"/>
      <c r="H613" s="178">
        <v>2.0</v>
      </c>
      <c r="I613" s="181"/>
      <c r="J613" s="99">
        <v>15.0</v>
      </c>
      <c r="K613" s="194" t="s">
        <v>1266</v>
      </c>
      <c r="L613" s="191">
        <v>0.3229166666666667</v>
      </c>
      <c r="M613" s="192">
        <v>0.4895833333333333</v>
      </c>
      <c r="N613" s="19"/>
      <c r="O613" s="178" t="s">
        <v>1252</v>
      </c>
      <c r="P613" s="169">
        <f t="shared" si="799"/>
        <v>46106</v>
      </c>
      <c r="Q613" s="170">
        <f t="shared" si="3"/>
        <v>46120</v>
      </c>
      <c r="R613" s="180"/>
      <c r="S613" s="19"/>
      <c r="T613" s="181"/>
      <c r="U613" s="181"/>
      <c r="V613" s="172" t="str">
        <f t="shared" si="789"/>
        <v> </v>
      </c>
      <c r="W613" s="172">
        <f t="shared" si="5"/>
        <v>5</v>
      </c>
      <c r="X613" s="173">
        <f t="shared" si="6"/>
        <v>3</v>
      </c>
      <c r="Y613" s="172">
        <f t="shared" si="7"/>
        <v>14</v>
      </c>
      <c r="Z613" s="174">
        <f t="shared" si="8"/>
        <v>0.1666666667</v>
      </c>
      <c r="AA613" s="174">
        <f t="shared" si="9"/>
        <v>0.003703703704</v>
      </c>
      <c r="AB613" s="173" t="str">
        <f t="shared" si="10"/>
        <v>40,322916666666667</v>
      </c>
      <c r="AC613" s="175" t="str">
        <f t="shared" si="11"/>
        <v> 6243VMH02G  7:45-11:45  BĐ: 25/3/2026 KT: 8/4/2026</v>
      </c>
      <c r="AD613" s="175">
        <f t="shared" ref="AD613:AE613" si="802">P613</f>
        <v>46106</v>
      </c>
      <c r="AE613" s="175">
        <f t="shared" si="802"/>
        <v>46120</v>
      </c>
      <c r="AF613" s="182"/>
      <c r="AG613" s="182"/>
    </row>
    <row r="614" ht="18.75" customHeight="1">
      <c r="A614" s="184"/>
      <c r="B614" s="184"/>
      <c r="C614" s="99" t="s">
        <v>198</v>
      </c>
      <c r="D614" s="99" t="s">
        <v>1165</v>
      </c>
      <c r="E614" s="99">
        <v>2024.0</v>
      </c>
      <c r="F614" s="164" t="s">
        <v>1166</v>
      </c>
      <c r="G614" s="165" t="s">
        <v>929</v>
      </c>
      <c r="H614" s="99">
        <v>2.0</v>
      </c>
      <c r="I614" s="99"/>
      <c r="J614" s="93">
        <v>25.0</v>
      </c>
      <c r="K614" s="185" t="s">
        <v>1272</v>
      </c>
      <c r="L614" s="191">
        <v>0.3229166666666667</v>
      </c>
      <c r="M614" s="192">
        <v>0.4895833333333333</v>
      </c>
      <c r="N614" s="165">
        <v>203.0</v>
      </c>
      <c r="O614" s="164" t="s">
        <v>1252</v>
      </c>
      <c r="P614" s="169">
        <f t="shared" ref="P614:P617" si="804">"05/01/2026"+(K614-2)</f>
        <v>46030</v>
      </c>
      <c r="Q614" s="170">
        <f t="shared" si="3"/>
        <v>46058</v>
      </c>
      <c r="R614" s="181"/>
      <c r="S614" s="165" t="s">
        <v>398</v>
      </c>
      <c r="T614" s="99"/>
      <c r="U614" s="99"/>
      <c r="V614" s="172" t="str">
        <f t="shared" si="789"/>
        <v> </v>
      </c>
      <c r="W614" s="172">
        <f t="shared" si="5"/>
        <v>5</v>
      </c>
      <c r="X614" s="173">
        <f t="shared" si="6"/>
        <v>5</v>
      </c>
      <c r="Y614" s="172">
        <f t="shared" si="7"/>
        <v>28</v>
      </c>
      <c r="Z614" s="174">
        <f t="shared" si="8"/>
        <v>0.1666666667</v>
      </c>
      <c r="AA614" s="174">
        <f t="shared" si="9"/>
        <v>0.003703703704</v>
      </c>
      <c r="AB614" s="173" t="str">
        <f t="shared" si="10"/>
        <v>50,322916666666667203</v>
      </c>
      <c r="AC614" s="175" t="str">
        <f t="shared" si="11"/>
        <v>Kỹ năng làm việc 5243VMH01 Phùng Thị Kiều Oanh 7:45-11:45  BĐ: 8/1/2026 KT: 5/2/2026</v>
      </c>
      <c r="AD614" s="175">
        <f t="shared" ref="AD614:AE614" si="803">P614</f>
        <v>46030</v>
      </c>
      <c r="AE614" s="175">
        <f t="shared" si="803"/>
        <v>46058</v>
      </c>
      <c r="AF614" s="187"/>
      <c r="AG614" s="187"/>
    </row>
    <row r="615" ht="18.75" customHeight="1">
      <c r="A615" s="177"/>
      <c r="B615" s="177"/>
      <c r="C615" s="178" t="s">
        <v>198</v>
      </c>
      <c r="D615" s="178" t="s">
        <v>1165</v>
      </c>
      <c r="E615" s="178">
        <v>2024.0</v>
      </c>
      <c r="F615" s="199" t="s">
        <v>1169</v>
      </c>
      <c r="G615" s="12"/>
      <c r="H615" s="178">
        <v>20.0</v>
      </c>
      <c r="I615" s="181"/>
      <c r="J615" s="93">
        <v>25.0</v>
      </c>
      <c r="K615" s="194" t="s">
        <v>1272</v>
      </c>
      <c r="L615" s="191">
        <v>0.3229166666666667</v>
      </c>
      <c r="M615" s="192">
        <v>0.4895833333333333</v>
      </c>
      <c r="N615" s="12"/>
      <c r="O615" s="178" t="s">
        <v>1252</v>
      </c>
      <c r="P615" s="169">
        <f t="shared" si="804"/>
        <v>46030</v>
      </c>
      <c r="Q615" s="170">
        <f t="shared" si="3"/>
        <v>46058</v>
      </c>
      <c r="R615" s="180"/>
      <c r="S615" s="12"/>
      <c r="T615" s="181"/>
      <c r="U615" s="181"/>
      <c r="V615" s="172" t="str">
        <f t="shared" si="789"/>
        <v> </v>
      </c>
      <c r="W615" s="172">
        <f t="shared" si="5"/>
        <v>5</v>
      </c>
      <c r="X615" s="173">
        <f t="shared" si="6"/>
        <v>5</v>
      </c>
      <c r="Y615" s="172">
        <f t="shared" si="7"/>
        <v>28</v>
      </c>
      <c r="Z615" s="174">
        <f t="shared" si="8"/>
        <v>0.1666666667</v>
      </c>
      <c r="AA615" s="174">
        <f t="shared" si="9"/>
        <v>0.003703703704</v>
      </c>
      <c r="AB615" s="173" t="str">
        <f t="shared" si="10"/>
        <v>50,322916666666667</v>
      </c>
      <c r="AC615" s="175" t="str">
        <f t="shared" si="11"/>
        <v> 5243VMH02  7:45-11:45  BĐ: 8/1/2026 KT: 5/2/2026</v>
      </c>
      <c r="AD615" s="175">
        <f t="shared" ref="AD615:AE615" si="805">P615</f>
        <v>46030</v>
      </c>
      <c r="AE615" s="175">
        <f t="shared" si="805"/>
        <v>46058</v>
      </c>
      <c r="AF615" s="182"/>
      <c r="AG615" s="182"/>
    </row>
    <row r="616" ht="18.75" customHeight="1">
      <c r="A616" s="177"/>
      <c r="B616" s="177"/>
      <c r="C616" s="178" t="s">
        <v>198</v>
      </c>
      <c r="D616" s="178" t="s">
        <v>1193</v>
      </c>
      <c r="E616" s="178">
        <v>2024.0</v>
      </c>
      <c r="F616" s="199" t="s">
        <v>1197</v>
      </c>
      <c r="G616" s="12"/>
      <c r="H616" s="178">
        <v>10.0</v>
      </c>
      <c r="I616" s="181"/>
      <c r="J616" s="93">
        <v>25.0</v>
      </c>
      <c r="K616" s="194" t="s">
        <v>1272</v>
      </c>
      <c r="L616" s="191">
        <v>0.3229166666666667</v>
      </c>
      <c r="M616" s="192">
        <v>0.4895833333333333</v>
      </c>
      <c r="N616" s="12"/>
      <c r="O616" s="178" t="s">
        <v>1252</v>
      </c>
      <c r="P616" s="169">
        <f t="shared" si="804"/>
        <v>46030</v>
      </c>
      <c r="Q616" s="170">
        <f t="shared" si="3"/>
        <v>46058</v>
      </c>
      <c r="R616" s="180"/>
      <c r="S616" s="12"/>
      <c r="T616" s="181"/>
      <c r="U616" s="181"/>
      <c r="V616" s="172" t="str">
        <f t="shared" si="789"/>
        <v> </v>
      </c>
      <c r="W616" s="172">
        <f t="shared" si="5"/>
        <v>5</v>
      </c>
      <c r="X616" s="173">
        <f t="shared" si="6"/>
        <v>5</v>
      </c>
      <c r="Y616" s="172">
        <f t="shared" si="7"/>
        <v>28</v>
      </c>
      <c r="Z616" s="174">
        <f t="shared" si="8"/>
        <v>0.1666666667</v>
      </c>
      <c r="AA616" s="174">
        <f t="shared" si="9"/>
        <v>0.003703703704</v>
      </c>
      <c r="AB616" s="173" t="str">
        <f t="shared" si="10"/>
        <v>50,322916666666667</v>
      </c>
      <c r="AC616" s="175" t="str">
        <f t="shared" si="11"/>
        <v> 5243VMS02  7:45-11:45  BĐ: 8/1/2026 KT: 5/2/2026</v>
      </c>
      <c r="AD616" s="175">
        <f t="shared" ref="AD616:AE616" si="806">P616</f>
        <v>46030</v>
      </c>
      <c r="AE616" s="175">
        <f t="shared" si="806"/>
        <v>46058</v>
      </c>
      <c r="AF616" s="182"/>
      <c r="AG616" s="182"/>
    </row>
    <row r="617" ht="18.75" customHeight="1">
      <c r="A617" s="177"/>
      <c r="B617" s="177"/>
      <c r="C617" s="178" t="s">
        <v>198</v>
      </c>
      <c r="D617" s="178" t="s">
        <v>1193</v>
      </c>
      <c r="E617" s="178">
        <v>2024.0</v>
      </c>
      <c r="F617" s="199" t="s">
        <v>1199</v>
      </c>
      <c r="G617" s="12"/>
      <c r="H617" s="178">
        <v>13.0</v>
      </c>
      <c r="I617" s="181"/>
      <c r="J617" s="93">
        <v>25.0</v>
      </c>
      <c r="K617" s="194" t="s">
        <v>1272</v>
      </c>
      <c r="L617" s="191">
        <v>0.3229166666666667</v>
      </c>
      <c r="M617" s="192">
        <v>0.4895833333333333</v>
      </c>
      <c r="N617" s="19"/>
      <c r="O617" s="178" t="s">
        <v>1252</v>
      </c>
      <c r="P617" s="169">
        <f t="shared" si="804"/>
        <v>46030</v>
      </c>
      <c r="Q617" s="170">
        <f t="shared" si="3"/>
        <v>46058</v>
      </c>
      <c r="R617" s="180"/>
      <c r="S617" s="12"/>
      <c r="T617" s="181"/>
      <c r="U617" s="181"/>
      <c r="V617" s="172" t="str">
        <f t="shared" si="789"/>
        <v> </v>
      </c>
      <c r="W617" s="172">
        <f t="shared" si="5"/>
        <v>5</v>
      </c>
      <c r="X617" s="173">
        <f t="shared" si="6"/>
        <v>5</v>
      </c>
      <c r="Y617" s="172">
        <f t="shared" si="7"/>
        <v>28</v>
      </c>
      <c r="Z617" s="174">
        <f t="shared" si="8"/>
        <v>0.1666666667</v>
      </c>
      <c r="AA617" s="174">
        <f t="shared" si="9"/>
        <v>0.003703703704</v>
      </c>
      <c r="AB617" s="173" t="str">
        <f t="shared" si="10"/>
        <v>50,322916666666667</v>
      </c>
      <c r="AC617" s="175" t="str">
        <f t="shared" si="11"/>
        <v> 5243VMS03  7:45-11:45  BĐ: 8/1/2026 KT: 5/2/2026</v>
      </c>
      <c r="AD617" s="175">
        <f t="shared" ref="AD617:AE617" si="807">P617</f>
        <v>46030</v>
      </c>
      <c r="AE617" s="175">
        <f t="shared" si="807"/>
        <v>46058</v>
      </c>
      <c r="AF617" s="182"/>
      <c r="AG617" s="182"/>
    </row>
    <row r="618" ht="18.75" customHeight="1">
      <c r="A618" s="184"/>
      <c r="B618" s="184"/>
      <c r="C618" s="99" t="s">
        <v>198</v>
      </c>
      <c r="D618" s="99" t="s">
        <v>1165</v>
      </c>
      <c r="E618" s="99">
        <v>2024.0</v>
      </c>
      <c r="F618" s="164" t="s">
        <v>1166</v>
      </c>
      <c r="G618" s="12"/>
      <c r="H618" s="99">
        <v>2.0</v>
      </c>
      <c r="I618" s="99"/>
      <c r="J618" s="99">
        <v>20.0</v>
      </c>
      <c r="K618" s="185" t="s">
        <v>1272</v>
      </c>
      <c r="L618" s="191">
        <v>0.3229166666666667</v>
      </c>
      <c r="M618" s="192">
        <v>0.4895833333333333</v>
      </c>
      <c r="N618" s="165">
        <v>203.0</v>
      </c>
      <c r="O618" s="164" t="s">
        <v>1252</v>
      </c>
      <c r="P618" s="169">
        <f t="shared" ref="P618:P621" si="809">"23/02/2026"+(K618-2)</f>
        <v>46079</v>
      </c>
      <c r="Q618" s="170">
        <f t="shared" si="3"/>
        <v>46100</v>
      </c>
      <c r="R618" s="181"/>
      <c r="S618" s="12"/>
      <c r="T618" s="99"/>
      <c r="U618" s="99"/>
      <c r="V618" s="172" t="str">
        <f t="shared" si="789"/>
        <v> </v>
      </c>
      <c r="W618" s="172">
        <f t="shared" si="5"/>
        <v>5</v>
      </c>
      <c r="X618" s="173">
        <f t="shared" si="6"/>
        <v>4</v>
      </c>
      <c r="Y618" s="172">
        <f t="shared" si="7"/>
        <v>21</v>
      </c>
      <c r="Z618" s="174">
        <f t="shared" si="8"/>
        <v>0.1666666667</v>
      </c>
      <c r="AA618" s="174">
        <f t="shared" si="9"/>
        <v>0.003703703704</v>
      </c>
      <c r="AB618" s="173" t="str">
        <f t="shared" si="10"/>
        <v>50,322916666666667203</v>
      </c>
      <c r="AC618" s="175" t="str">
        <f t="shared" si="11"/>
        <v> 5243VMH01  7:45-11:45  BĐ: 26/2/2026 KT: 19/3/2026</v>
      </c>
      <c r="AD618" s="175">
        <f t="shared" ref="AD618:AE618" si="808">P618</f>
        <v>46079</v>
      </c>
      <c r="AE618" s="175">
        <f t="shared" si="808"/>
        <v>46100</v>
      </c>
      <c r="AF618" s="187"/>
      <c r="AG618" s="187"/>
    </row>
    <row r="619" ht="18.75" customHeight="1">
      <c r="A619" s="177"/>
      <c r="B619" s="177"/>
      <c r="C619" s="178" t="s">
        <v>198</v>
      </c>
      <c r="D619" s="178" t="s">
        <v>1165</v>
      </c>
      <c r="E619" s="178">
        <v>2024.0</v>
      </c>
      <c r="F619" s="199" t="s">
        <v>1169</v>
      </c>
      <c r="G619" s="12"/>
      <c r="H619" s="178">
        <v>20.0</v>
      </c>
      <c r="I619" s="181"/>
      <c r="J619" s="99">
        <v>20.0</v>
      </c>
      <c r="K619" s="194" t="s">
        <v>1272</v>
      </c>
      <c r="L619" s="191">
        <v>0.3229166666666667</v>
      </c>
      <c r="M619" s="192">
        <v>0.4895833333333333</v>
      </c>
      <c r="N619" s="12"/>
      <c r="O619" s="178" t="s">
        <v>1252</v>
      </c>
      <c r="P619" s="169">
        <f t="shared" si="809"/>
        <v>46079</v>
      </c>
      <c r="Q619" s="170">
        <f t="shared" si="3"/>
        <v>46100</v>
      </c>
      <c r="R619" s="180"/>
      <c r="S619" s="12"/>
      <c r="T619" s="181"/>
      <c r="U619" s="181"/>
      <c r="V619" s="172" t="str">
        <f t="shared" si="789"/>
        <v> </v>
      </c>
      <c r="W619" s="172">
        <f t="shared" si="5"/>
        <v>5</v>
      </c>
      <c r="X619" s="173">
        <f t="shared" si="6"/>
        <v>4</v>
      </c>
      <c r="Y619" s="172">
        <f t="shared" si="7"/>
        <v>21</v>
      </c>
      <c r="Z619" s="174">
        <f t="shared" si="8"/>
        <v>0.1666666667</v>
      </c>
      <c r="AA619" s="174">
        <f t="shared" si="9"/>
        <v>0.003703703704</v>
      </c>
      <c r="AB619" s="173" t="str">
        <f t="shared" si="10"/>
        <v>50,322916666666667</v>
      </c>
      <c r="AC619" s="175" t="str">
        <f t="shared" si="11"/>
        <v> 5243VMH02  7:45-11:45  BĐ: 26/2/2026 KT: 19/3/2026</v>
      </c>
      <c r="AD619" s="175">
        <f t="shared" ref="AD619:AE619" si="810">P619</f>
        <v>46079</v>
      </c>
      <c r="AE619" s="175">
        <f t="shared" si="810"/>
        <v>46100</v>
      </c>
      <c r="AF619" s="182"/>
      <c r="AG619" s="182"/>
    </row>
    <row r="620" ht="18.75" customHeight="1">
      <c r="A620" s="177"/>
      <c r="B620" s="177"/>
      <c r="C620" s="178" t="s">
        <v>198</v>
      </c>
      <c r="D620" s="178" t="s">
        <v>1193</v>
      </c>
      <c r="E620" s="178">
        <v>2024.0</v>
      </c>
      <c r="F620" s="199" t="s">
        <v>1197</v>
      </c>
      <c r="G620" s="12"/>
      <c r="H620" s="178">
        <v>10.0</v>
      </c>
      <c r="I620" s="181"/>
      <c r="J620" s="99">
        <v>20.0</v>
      </c>
      <c r="K620" s="194" t="s">
        <v>1272</v>
      </c>
      <c r="L620" s="191">
        <v>0.3229166666666667</v>
      </c>
      <c r="M620" s="192">
        <v>0.4895833333333333</v>
      </c>
      <c r="N620" s="12"/>
      <c r="O620" s="178" t="s">
        <v>1252</v>
      </c>
      <c r="P620" s="169">
        <f t="shared" si="809"/>
        <v>46079</v>
      </c>
      <c r="Q620" s="170">
        <f t="shared" si="3"/>
        <v>46100</v>
      </c>
      <c r="R620" s="180"/>
      <c r="S620" s="12"/>
      <c r="T620" s="181"/>
      <c r="U620" s="181"/>
      <c r="V620" s="172" t="str">
        <f t="shared" si="789"/>
        <v> </v>
      </c>
      <c r="W620" s="172">
        <f t="shared" si="5"/>
        <v>5</v>
      </c>
      <c r="X620" s="173">
        <f t="shared" si="6"/>
        <v>4</v>
      </c>
      <c r="Y620" s="172">
        <f t="shared" si="7"/>
        <v>21</v>
      </c>
      <c r="Z620" s="174">
        <f t="shared" si="8"/>
        <v>0.1666666667</v>
      </c>
      <c r="AA620" s="174">
        <f t="shared" si="9"/>
        <v>0.003703703704</v>
      </c>
      <c r="AB620" s="173" t="str">
        <f t="shared" si="10"/>
        <v>50,322916666666667</v>
      </c>
      <c r="AC620" s="175" t="str">
        <f t="shared" si="11"/>
        <v> 5243VMS02  7:45-11:45  BĐ: 26/2/2026 KT: 19/3/2026</v>
      </c>
      <c r="AD620" s="175">
        <f t="shared" ref="AD620:AE620" si="811">P620</f>
        <v>46079</v>
      </c>
      <c r="AE620" s="175">
        <f t="shared" si="811"/>
        <v>46100</v>
      </c>
      <c r="AF620" s="182"/>
      <c r="AG620" s="182"/>
    </row>
    <row r="621" ht="18.75" customHeight="1">
      <c r="A621" s="177"/>
      <c r="B621" s="177"/>
      <c r="C621" s="178" t="s">
        <v>198</v>
      </c>
      <c r="D621" s="178" t="s">
        <v>1193</v>
      </c>
      <c r="E621" s="178">
        <v>2024.0</v>
      </c>
      <c r="F621" s="199" t="s">
        <v>1199</v>
      </c>
      <c r="G621" s="12"/>
      <c r="H621" s="178">
        <v>13.0</v>
      </c>
      <c r="I621" s="181"/>
      <c r="J621" s="99">
        <v>20.0</v>
      </c>
      <c r="K621" s="194" t="s">
        <v>1272</v>
      </c>
      <c r="L621" s="191">
        <v>0.3229166666666667</v>
      </c>
      <c r="M621" s="192">
        <v>0.4895833333333333</v>
      </c>
      <c r="N621" s="19"/>
      <c r="O621" s="178" t="s">
        <v>1252</v>
      </c>
      <c r="P621" s="169">
        <f t="shared" si="809"/>
        <v>46079</v>
      </c>
      <c r="Q621" s="170">
        <f t="shared" si="3"/>
        <v>46100</v>
      </c>
      <c r="R621" s="180"/>
      <c r="S621" s="19"/>
      <c r="T621" s="181"/>
      <c r="U621" s="181"/>
      <c r="V621" s="172" t="str">
        <f t="shared" si="789"/>
        <v> </v>
      </c>
      <c r="W621" s="172">
        <f t="shared" si="5"/>
        <v>5</v>
      </c>
      <c r="X621" s="173">
        <f t="shared" si="6"/>
        <v>4</v>
      </c>
      <c r="Y621" s="172">
        <f t="shared" si="7"/>
        <v>21</v>
      </c>
      <c r="Z621" s="174">
        <f t="shared" si="8"/>
        <v>0.1666666667</v>
      </c>
      <c r="AA621" s="174">
        <f t="shared" si="9"/>
        <v>0.003703703704</v>
      </c>
      <c r="AB621" s="173" t="str">
        <f t="shared" si="10"/>
        <v>50,322916666666667</v>
      </c>
      <c r="AC621" s="175" t="str">
        <f t="shared" si="11"/>
        <v> 5243VMS03  7:45-11:45  BĐ: 26/2/2026 KT: 19/3/2026</v>
      </c>
      <c r="AD621" s="175">
        <f t="shared" ref="AD621:AE621" si="812">P621</f>
        <v>46079</v>
      </c>
      <c r="AE621" s="175">
        <f t="shared" si="812"/>
        <v>46100</v>
      </c>
      <c r="AF621" s="182"/>
      <c r="AG621" s="182"/>
    </row>
    <row r="622" ht="18.75" customHeight="1">
      <c r="A622" s="184"/>
      <c r="B622" s="184"/>
      <c r="C622" s="99" t="s">
        <v>198</v>
      </c>
      <c r="D622" s="99" t="s">
        <v>1165</v>
      </c>
      <c r="E622" s="99">
        <v>2024.0</v>
      </c>
      <c r="F622" s="164" t="s">
        <v>1170</v>
      </c>
      <c r="G622" s="195" t="s">
        <v>1172</v>
      </c>
      <c r="H622" s="188">
        <v>6.0</v>
      </c>
      <c r="I622" s="99"/>
      <c r="J622" s="99">
        <v>25.0</v>
      </c>
      <c r="K622" s="185" t="s">
        <v>1250</v>
      </c>
      <c r="L622" s="191">
        <v>0.3229166666666667</v>
      </c>
      <c r="M622" s="192">
        <v>0.4895833333333333</v>
      </c>
      <c r="N622" s="165" t="s">
        <v>1291</v>
      </c>
      <c r="O622" s="164" t="s">
        <v>1252</v>
      </c>
      <c r="P622" s="169">
        <f t="shared" ref="P622:P624" si="814">"05/01/2026"+(K622-2)</f>
        <v>46027</v>
      </c>
      <c r="Q622" s="170">
        <f t="shared" si="3"/>
        <v>46055</v>
      </c>
      <c r="R622" s="181"/>
      <c r="S622" s="165" t="s">
        <v>227</v>
      </c>
      <c r="T622" s="99"/>
      <c r="U622" s="99"/>
      <c r="V622" s="172" t="str">
        <f t="shared" si="789"/>
        <v> </v>
      </c>
      <c r="W622" s="172">
        <f t="shared" si="5"/>
        <v>5</v>
      </c>
      <c r="X622" s="173">
        <f t="shared" si="6"/>
        <v>5</v>
      </c>
      <c r="Y622" s="172">
        <f t="shared" si="7"/>
        <v>28</v>
      </c>
      <c r="Z622" s="174">
        <f t="shared" si="8"/>
        <v>0.1666666667</v>
      </c>
      <c r="AA622" s="174">
        <f t="shared" si="9"/>
        <v>0.003703703704</v>
      </c>
      <c r="AB622" s="173" t="str">
        <f t="shared" si="10"/>
        <v>20,322916666666667G_302</v>
      </c>
      <c r="AC622" s="175" t="str">
        <f t="shared" si="11"/>
        <v>Tiếng Anh chuyên ngành Dịch vụ 6243VMH02 Trương Thị Lê 7:45-11:45  BĐ: 5/1/2026 KT: 2/2/2026</v>
      </c>
      <c r="AD622" s="175">
        <f t="shared" ref="AD622:AE622" si="813">P622</f>
        <v>46027</v>
      </c>
      <c r="AE622" s="175">
        <f t="shared" si="813"/>
        <v>46055</v>
      </c>
      <c r="AF622" s="187"/>
      <c r="AG622" s="187"/>
    </row>
    <row r="623" ht="18.75" customHeight="1">
      <c r="A623" s="184"/>
      <c r="B623" s="184"/>
      <c r="C623" s="99" t="s">
        <v>198</v>
      </c>
      <c r="D623" s="99" t="s">
        <v>1165</v>
      </c>
      <c r="E623" s="99">
        <v>2024.0</v>
      </c>
      <c r="F623" s="164" t="s">
        <v>1174</v>
      </c>
      <c r="G623" s="12"/>
      <c r="H623" s="188">
        <v>2.0</v>
      </c>
      <c r="I623" s="99"/>
      <c r="J623" s="99">
        <v>25.0</v>
      </c>
      <c r="K623" s="185" t="s">
        <v>1250</v>
      </c>
      <c r="L623" s="191">
        <v>0.3229166666666667</v>
      </c>
      <c r="M623" s="192">
        <v>0.4895833333333333</v>
      </c>
      <c r="N623" s="12"/>
      <c r="O623" s="164" t="s">
        <v>1261</v>
      </c>
      <c r="P623" s="169">
        <f t="shared" si="814"/>
        <v>46027</v>
      </c>
      <c r="Q623" s="170">
        <f t="shared" si="3"/>
        <v>46055</v>
      </c>
      <c r="R623" s="181"/>
      <c r="S623" s="12"/>
      <c r="T623" s="99"/>
      <c r="U623" s="99"/>
      <c r="V623" s="172" t="str">
        <f t="shared" si="789"/>
        <v> </v>
      </c>
      <c r="W623" s="172">
        <f t="shared" si="5"/>
        <v>5</v>
      </c>
      <c r="X623" s="173">
        <f t="shared" si="6"/>
        <v>5</v>
      </c>
      <c r="Y623" s="172">
        <f t="shared" si="7"/>
        <v>28</v>
      </c>
      <c r="Z623" s="174">
        <f t="shared" si="8"/>
        <v>0.1666666667</v>
      </c>
      <c r="AA623" s="174">
        <f t="shared" si="9"/>
        <v>0.003703703704</v>
      </c>
      <c r="AB623" s="173" t="str">
        <f t="shared" si="10"/>
        <v>20,322916666666667</v>
      </c>
      <c r="AC623" s="175" t="str">
        <f t="shared" si="11"/>
        <v> 6243VMH02G  7:45-11:45  BĐ: 5/1/2026 KT: 2/2/2026</v>
      </c>
      <c r="AD623" s="175">
        <f t="shared" ref="AD623:AE623" si="815">P623</f>
        <v>46027</v>
      </c>
      <c r="AE623" s="175">
        <f t="shared" si="815"/>
        <v>46055</v>
      </c>
      <c r="AF623" s="187"/>
      <c r="AG623" s="187"/>
    </row>
    <row r="624" ht="18.75" customHeight="1">
      <c r="A624" s="184"/>
      <c r="B624" s="184"/>
      <c r="C624" s="99" t="s">
        <v>198</v>
      </c>
      <c r="D624" s="99" t="s">
        <v>1165</v>
      </c>
      <c r="E624" s="99">
        <v>2024.0</v>
      </c>
      <c r="F624" s="164" t="s">
        <v>1175</v>
      </c>
      <c r="G624" s="12"/>
      <c r="H624" s="188">
        <v>1.0</v>
      </c>
      <c r="I624" s="99"/>
      <c r="J624" s="99">
        <v>25.0</v>
      </c>
      <c r="K624" s="185" t="s">
        <v>1250</v>
      </c>
      <c r="L624" s="191">
        <v>0.3229166666666667</v>
      </c>
      <c r="M624" s="192">
        <v>0.4895833333333333</v>
      </c>
      <c r="N624" s="19"/>
      <c r="O624" s="164" t="s">
        <v>1252</v>
      </c>
      <c r="P624" s="169">
        <f t="shared" si="814"/>
        <v>46027</v>
      </c>
      <c r="Q624" s="170">
        <f t="shared" si="3"/>
        <v>46055</v>
      </c>
      <c r="R624" s="181"/>
      <c r="S624" s="12"/>
      <c r="T624" s="99"/>
      <c r="U624" s="99"/>
      <c r="V624" s="172" t="str">
        <f t="shared" si="789"/>
        <v> </v>
      </c>
      <c r="W624" s="172">
        <f t="shared" si="5"/>
        <v>5</v>
      </c>
      <c r="X624" s="173">
        <f t="shared" si="6"/>
        <v>5</v>
      </c>
      <c r="Y624" s="172">
        <f t="shared" si="7"/>
        <v>28</v>
      </c>
      <c r="Z624" s="174">
        <f t="shared" si="8"/>
        <v>0.1666666667</v>
      </c>
      <c r="AA624" s="174">
        <f t="shared" si="9"/>
        <v>0.003703703704</v>
      </c>
      <c r="AB624" s="173" t="str">
        <f t="shared" si="10"/>
        <v>20,322916666666667</v>
      </c>
      <c r="AC624" s="175" t="str">
        <f t="shared" si="11"/>
        <v> 6252HOM02TU  7:45-11:45  BĐ: 5/1/2026 KT: 2/2/2026</v>
      </c>
      <c r="AD624" s="175">
        <f t="shared" ref="AD624:AE624" si="816">P624</f>
        <v>46027</v>
      </c>
      <c r="AE624" s="175">
        <f t="shared" si="816"/>
        <v>46055</v>
      </c>
      <c r="AF624" s="187"/>
      <c r="AG624" s="187"/>
    </row>
    <row r="625" ht="18.75" customHeight="1">
      <c r="A625" s="184"/>
      <c r="B625" s="184"/>
      <c r="C625" s="99" t="s">
        <v>198</v>
      </c>
      <c r="D625" s="99" t="s">
        <v>1165</v>
      </c>
      <c r="E625" s="99">
        <v>2024.0</v>
      </c>
      <c r="F625" s="164" t="s">
        <v>1170</v>
      </c>
      <c r="G625" s="12"/>
      <c r="H625" s="188">
        <v>6.0</v>
      </c>
      <c r="I625" s="99"/>
      <c r="J625" s="99">
        <v>35.0</v>
      </c>
      <c r="K625" s="185" t="s">
        <v>1250</v>
      </c>
      <c r="L625" s="191">
        <v>0.3229166666666667</v>
      </c>
      <c r="M625" s="192">
        <v>0.4895833333333333</v>
      </c>
      <c r="N625" s="165" t="s">
        <v>1291</v>
      </c>
      <c r="O625" s="164" t="s">
        <v>1252</v>
      </c>
      <c r="P625" s="169">
        <f t="shared" ref="P625:P627" si="818">"23/02/2026"+(K625-2)</f>
        <v>46076</v>
      </c>
      <c r="Q625" s="170">
        <f t="shared" si="3"/>
        <v>46118</v>
      </c>
      <c r="R625" s="181"/>
      <c r="S625" s="12"/>
      <c r="T625" s="99"/>
      <c r="U625" s="99"/>
      <c r="V625" s="172" t="str">
        <f t="shared" si="789"/>
        <v> </v>
      </c>
      <c r="W625" s="172">
        <f t="shared" si="5"/>
        <v>5</v>
      </c>
      <c r="X625" s="173">
        <f t="shared" si="6"/>
        <v>7</v>
      </c>
      <c r="Y625" s="172">
        <f t="shared" si="7"/>
        <v>42</v>
      </c>
      <c r="Z625" s="174">
        <f t="shared" si="8"/>
        <v>0.1666666667</v>
      </c>
      <c r="AA625" s="174">
        <f t="shared" si="9"/>
        <v>0.003703703704</v>
      </c>
      <c r="AB625" s="173" t="str">
        <f t="shared" si="10"/>
        <v>20,322916666666667G_302</v>
      </c>
      <c r="AC625" s="175" t="str">
        <f t="shared" si="11"/>
        <v> 6243VMH02  7:45-11:45  BĐ: 23/2/2026 KT: 6/4/2026</v>
      </c>
      <c r="AD625" s="175">
        <f t="shared" ref="AD625:AE625" si="817">P625</f>
        <v>46076</v>
      </c>
      <c r="AE625" s="175">
        <f t="shared" si="817"/>
        <v>46118</v>
      </c>
      <c r="AF625" s="187"/>
      <c r="AG625" s="187"/>
    </row>
    <row r="626" ht="18.75" customHeight="1">
      <c r="A626" s="184"/>
      <c r="B626" s="184"/>
      <c r="C626" s="99" t="s">
        <v>198</v>
      </c>
      <c r="D626" s="99" t="s">
        <v>1165</v>
      </c>
      <c r="E626" s="99">
        <v>2024.0</v>
      </c>
      <c r="F626" s="164" t="s">
        <v>1174</v>
      </c>
      <c r="G626" s="12"/>
      <c r="H626" s="188">
        <v>2.0</v>
      </c>
      <c r="I626" s="99"/>
      <c r="J626" s="99">
        <v>35.0</v>
      </c>
      <c r="K626" s="185" t="s">
        <v>1250</v>
      </c>
      <c r="L626" s="191">
        <v>0.3229166666666667</v>
      </c>
      <c r="M626" s="192">
        <v>0.4895833333333333</v>
      </c>
      <c r="N626" s="12"/>
      <c r="O626" s="164" t="s">
        <v>1261</v>
      </c>
      <c r="P626" s="169">
        <f t="shared" si="818"/>
        <v>46076</v>
      </c>
      <c r="Q626" s="170">
        <f t="shared" si="3"/>
        <v>46118</v>
      </c>
      <c r="R626" s="181"/>
      <c r="S626" s="12"/>
      <c r="T626" s="99"/>
      <c r="U626" s="99"/>
      <c r="V626" s="172" t="str">
        <f t="shared" si="789"/>
        <v> </v>
      </c>
      <c r="W626" s="172">
        <f t="shared" si="5"/>
        <v>5</v>
      </c>
      <c r="X626" s="173">
        <f t="shared" si="6"/>
        <v>7</v>
      </c>
      <c r="Y626" s="172">
        <f t="shared" si="7"/>
        <v>42</v>
      </c>
      <c r="Z626" s="174">
        <f t="shared" si="8"/>
        <v>0.1666666667</v>
      </c>
      <c r="AA626" s="174">
        <f t="shared" si="9"/>
        <v>0.003703703704</v>
      </c>
      <c r="AB626" s="173" t="str">
        <f t="shared" si="10"/>
        <v>20,322916666666667</v>
      </c>
      <c r="AC626" s="175" t="str">
        <f t="shared" si="11"/>
        <v> 6243VMH02G  7:45-11:45  BĐ: 23/2/2026 KT: 6/4/2026</v>
      </c>
      <c r="AD626" s="175">
        <f t="shared" ref="AD626:AE626" si="819">P626</f>
        <v>46076</v>
      </c>
      <c r="AE626" s="175">
        <f t="shared" si="819"/>
        <v>46118</v>
      </c>
      <c r="AF626" s="187"/>
      <c r="AG626" s="187"/>
    </row>
    <row r="627" ht="18.75" customHeight="1">
      <c r="A627" s="184"/>
      <c r="B627" s="184"/>
      <c r="C627" s="99" t="s">
        <v>198</v>
      </c>
      <c r="D627" s="99" t="s">
        <v>1165</v>
      </c>
      <c r="E627" s="99">
        <v>2024.0</v>
      </c>
      <c r="F627" s="164" t="s">
        <v>1175</v>
      </c>
      <c r="G627" s="12"/>
      <c r="H627" s="188">
        <v>1.0</v>
      </c>
      <c r="I627" s="99"/>
      <c r="J627" s="99">
        <v>35.0</v>
      </c>
      <c r="K627" s="185" t="s">
        <v>1250</v>
      </c>
      <c r="L627" s="191">
        <v>0.3229166666666667</v>
      </c>
      <c r="M627" s="192">
        <v>0.4895833333333333</v>
      </c>
      <c r="N627" s="19"/>
      <c r="O627" s="164" t="s">
        <v>1252</v>
      </c>
      <c r="P627" s="169">
        <f t="shared" si="818"/>
        <v>46076</v>
      </c>
      <c r="Q627" s="170">
        <f t="shared" si="3"/>
        <v>46118</v>
      </c>
      <c r="R627" s="181"/>
      <c r="S627" s="19"/>
      <c r="T627" s="99"/>
      <c r="U627" s="99"/>
      <c r="V627" s="172" t="str">
        <f t="shared" si="789"/>
        <v> </v>
      </c>
      <c r="W627" s="172">
        <f t="shared" si="5"/>
        <v>5</v>
      </c>
      <c r="X627" s="173">
        <f t="shared" si="6"/>
        <v>7</v>
      </c>
      <c r="Y627" s="172">
        <f t="shared" si="7"/>
        <v>42</v>
      </c>
      <c r="Z627" s="174">
        <f t="shared" si="8"/>
        <v>0.1666666667</v>
      </c>
      <c r="AA627" s="174">
        <f t="shared" si="9"/>
        <v>0.003703703704</v>
      </c>
      <c r="AB627" s="173" t="str">
        <f t="shared" si="10"/>
        <v>20,322916666666667</v>
      </c>
      <c r="AC627" s="175" t="str">
        <f t="shared" si="11"/>
        <v> 6252HOM02TU  7:45-11:45  BĐ: 23/2/2026 KT: 6/4/2026</v>
      </c>
      <c r="AD627" s="175">
        <f t="shared" ref="AD627:AE627" si="820">P627</f>
        <v>46076</v>
      </c>
      <c r="AE627" s="175">
        <f t="shared" si="820"/>
        <v>46118</v>
      </c>
      <c r="AF627" s="187"/>
      <c r="AG627" s="187"/>
    </row>
    <row r="628" ht="18.75" customHeight="1">
      <c r="A628" s="184"/>
      <c r="B628" s="184"/>
      <c r="C628" s="99" t="s">
        <v>198</v>
      </c>
      <c r="D628" s="99" t="s">
        <v>1165</v>
      </c>
      <c r="E628" s="99">
        <v>2024.0</v>
      </c>
      <c r="F628" s="164" t="s">
        <v>1174</v>
      </c>
      <c r="G628" s="195" t="s">
        <v>1152</v>
      </c>
      <c r="H628" s="188">
        <v>2.0</v>
      </c>
      <c r="I628" s="99"/>
      <c r="J628" s="99">
        <v>25.0</v>
      </c>
      <c r="K628" s="185" t="s">
        <v>1250</v>
      </c>
      <c r="L628" s="191">
        <v>0.5416666666666666</v>
      </c>
      <c r="M628" s="192">
        <v>0.7083333333333334</v>
      </c>
      <c r="N628" s="165" t="s">
        <v>1291</v>
      </c>
      <c r="O628" s="164" t="s">
        <v>1261</v>
      </c>
      <c r="P628" s="169">
        <f t="shared" ref="P628:P630" si="822">"05/01/2026"+(K628-2)</f>
        <v>46027</v>
      </c>
      <c r="Q628" s="170">
        <f t="shared" si="3"/>
        <v>46055</v>
      </c>
      <c r="R628" s="181"/>
      <c r="S628" s="165" t="s">
        <v>69</v>
      </c>
      <c r="T628" s="99"/>
      <c r="U628" s="99"/>
      <c r="V628" s="172" t="str">
        <f t="shared" si="789"/>
        <v> </v>
      </c>
      <c r="W628" s="172">
        <f t="shared" si="5"/>
        <v>5</v>
      </c>
      <c r="X628" s="173">
        <f t="shared" si="6"/>
        <v>5</v>
      </c>
      <c r="Y628" s="172">
        <f t="shared" si="7"/>
        <v>28</v>
      </c>
      <c r="Z628" s="174">
        <f t="shared" si="8"/>
        <v>0.1666666667</v>
      </c>
      <c r="AA628" s="174">
        <f t="shared" si="9"/>
        <v>0.003703703704</v>
      </c>
      <c r="AB628" s="173" t="str">
        <f t="shared" si="10"/>
        <v>20,541666666666667G_302</v>
      </c>
      <c r="AC628" s="175" t="str">
        <f t="shared" si="11"/>
        <v>Digital Marketing 6243VMH02G Nguyễn Minh Hiến 13:00-17:00  BĐ: 5/1/2026 KT: 2/2/2026</v>
      </c>
      <c r="AD628" s="175">
        <f t="shared" ref="AD628:AE628" si="821">P628</f>
        <v>46027</v>
      </c>
      <c r="AE628" s="175">
        <f t="shared" si="821"/>
        <v>46055</v>
      </c>
      <c r="AF628" s="187"/>
      <c r="AG628" s="187"/>
    </row>
    <row r="629" ht="18.75" customHeight="1">
      <c r="A629" s="177"/>
      <c r="B629" s="177"/>
      <c r="C629" s="178" t="s">
        <v>198</v>
      </c>
      <c r="D629" s="178" t="s">
        <v>1193</v>
      </c>
      <c r="E629" s="178">
        <v>2025.0</v>
      </c>
      <c r="F629" s="178" t="s">
        <v>1208</v>
      </c>
      <c r="G629" s="12"/>
      <c r="H629" s="200">
        <v>1.0</v>
      </c>
      <c r="I629" s="181"/>
      <c r="J629" s="93">
        <v>25.0</v>
      </c>
      <c r="K629" s="185" t="s">
        <v>1250</v>
      </c>
      <c r="L629" s="191">
        <v>0.5416666666666666</v>
      </c>
      <c r="M629" s="192">
        <v>0.7083333333333334</v>
      </c>
      <c r="N629" s="12"/>
      <c r="O629" s="178" t="s">
        <v>1261</v>
      </c>
      <c r="P629" s="169">
        <f t="shared" si="822"/>
        <v>46027</v>
      </c>
      <c r="Q629" s="170">
        <f t="shared" si="3"/>
        <v>46055</v>
      </c>
      <c r="R629" s="180"/>
      <c r="S629" s="12"/>
      <c r="T629" s="181"/>
      <c r="U629" s="181"/>
      <c r="V629" s="172" t="str">
        <f t="shared" si="789"/>
        <v> </v>
      </c>
      <c r="W629" s="172">
        <f t="shared" si="5"/>
        <v>5</v>
      </c>
      <c r="X629" s="173">
        <f t="shared" si="6"/>
        <v>5</v>
      </c>
      <c r="Y629" s="172">
        <f t="shared" si="7"/>
        <v>28</v>
      </c>
      <c r="Z629" s="174">
        <f t="shared" si="8"/>
        <v>0.1666666667</v>
      </c>
      <c r="AA629" s="174">
        <f t="shared" si="9"/>
        <v>0.003703703704</v>
      </c>
      <c r="AB629" s="173" t="str">
        <f t="shared" si="10"/>
        <v>20,541666666666667</v>
      </c>
      <c r="AC629" s="175" t="str">
        <f t="shared" si="11"/>
        <v> 6252SMA01TUG  13:00-17:00  BĐ: 5/1/2026 KT: 2/2/2026</v>
      </c>
      <c r="AD629" s="175">
        <f t="shared" ref="AD629:AE629" si="823">P629</f>
        <v>46027</v>
      </c>
      <c r="AE629" s="175">
        <f t="shared" si="823"/>
        <v>46055</v>
      </c>
      <c r="AF629" s="182"/>
      <c r="AG629" s="182"/>
    </row>
    <row r="630" ht="18.75" customHeight="1">
      <c r="A630" s="177"/>
      <c r="B630" s="177"/>
      <c r="C630" s="178" t="s">
        <v>198</v>
      </c>
      <c r="D630" s="178" t="s">
        <v>1193</v>
      </c>
      <c r="E630" s="178">
        <v>2025.0</v>
      </c>
      <c r="F630" s="178" t="s">
        <v>1211</v>
      </c>
      <c r="G630" s="12"/>
      <c r="H630" s="200">
        <v>1.0</v>
      </c>
      <c r="I630" s="181"/>
      <c r="J630" s="93">
        <v>25.0</v>
      </c>
      <c r="K630" s="185" t="s">
        <v>1250</v>
      </c>
      <c r="L630" s="191">
        <v>0.5416666666666666</v>
      </c>
      <c r="M630" s="192">
        <v>0.7083333333333334</v>
      </c>
      <c r="N630" s="19"/>
      <c r="O630" s="178" t="s">
        <v>1261</v>
      </c>
      <c r="P630" s="169">
        <f t="shared" si="822"/>
        <v>46027</v>
      </c>
      <c r="Q630" s="170">
        <f t="shared" si="3"/>
        <v>46055</v>
      </c>
      <c r="R630" s="180"/>
      <c r="S630" s="12"/>
      <c r="T630" s="181"/>
      <c r="U630" s="181"/>
      <c r="V630" s="172" t="str">
        <f t="shared" si="789"/>
        <v> </v>
      </c>
      <c r="W630" s="172">
        <f t="shared" si="5"/>
        <v>5</v>
      </c>
      <c r="X630" s="173">
        <f t="shared" si="6"/>
        <v>5</v>
      </c>
      <c r="Y630" s="172">
        <f t="shared" si="7"/>
        <v>28</v>
      </c>
      <c r="Z630" s="174">
        <f t="shared" si="8"/>
        <v>0.1666666667</v>
      </c>
      <c r="AA630" s="174">
        <f t="shared" si="9"/>
        <v>0.003703703704</v>
      </c>
      <c r="AB630" s="173" t="str">
        <f t="shared" si="10"/>
        <v>20,541666666666667</v>
      </c>
      <c r="AC630" s="175" t="str">
        <f t="shared" si="11"/>
        <v> 6252SMA02TUG  13:00-17:00  BĐ: 5/1/2026 KT: 2/2/2026</v>
      </c>
      <c r="AD630" s="175">
        <f t="shared" ref="AD630:AE630" si="824">P630</f>
        <v>46027</v>
      </c>
      <c r="AE630" s="175">
        <f t="shared" si="824"/>
        <v>46055</v>
      </c>
      <c r="AF630" s="182"/>
      <c r="AG630" s="182"/>
    </row>
    <row r="631" ht="18.75" customHeight="1">
      <c r="A631" s="184"/>
      <c r="B631" s="184"/>
      <c r="C631" s="99" t="s">
        <v>198</v>
      </c>
      <c r="D631" s="99" t="s">
        <v>1165</v>
      </c>
      <c r="E631" s="99">
        <v>2024.0</v>
      </c>
      <c r="F631" s="164" t="s">
        <v>1174</v>
      </c>
      <c r="G631" s="12"/>
      <c r="H631" s="188">
        <v>2.0</v>
      </c>
      <c r="I631" s="99"/>
      <c r="J631" s="99">
        <v>35.0</v>
      </c>
      <c r="K631" s="185" t="s">
        <v>1250</v>
      </c>
      <c r="L631" s="191">
        <v>0.5416666666666666</v>
      </c>
      <c r="M631" s="192">
        <v>0.7083333333333334</v>
      </c>
      <c r="N631" s="165" t="s">
        <v>1291</v>
      </c>
      <c r="O631" s="164" t="s">
        <v>1261</v>
      </c>
      <c r="P631" s="169">
        <f t="shared" ref="P631:P633" si="826">"23/02/2026"+(K631-2)</f>
        <v>46076</v>
      </c>
      <c r="Q631" s="170">
        <f t="shared" si="3"/>
        <v>46118</v>
      </c>
      <c r="R631" s="181"/>
      <c r="S631" s="165" t="s">
        <v>69</v>
      </c>
      <c r="T631" s="99"/>
      <c r="U631" s="99"/>
      <c r="V631" s="172" t="str">
        <f t="shared" si="789"/>
        <v> </v>
      </c>
      <c r="W631" s="172">
        <f t="shared" si="5"/>
        <v>5</v>
      </c>
      <c r="X631" s="173">
        <f t="shared" si="6"/>
        <v>7</v>
      </c>
      <c r="Y631" s="172">
        <f t="shared" si="7"/>
        <v>42</v>
      </c>
      <c r="Z631" s="174">
        <f t="shared" si="8"/>
        <v>0.1666666667</v>
      </c>
      <c r="AA631" s="174">
        <f t="shared" si="9"/>
        <v>0.003703703704</v>
      </c>
      <c r="AB631" s="173" t="str">
        <f t="shared" si="10"/>
        <v>20,541666666666667G_302</v>
      </c>
      <c r="AC631" s="175" t="str">
        <f t="shared" si="11"/>
        <v> 6243VMH02G Nguyễn Minh Hiến 13:00-17:00  BĐ: 23/2/2026 KT: 6/4/2026</v>
      </c>
      <c r="AD631" s="175">
        <f t="shared" ref="AD631:AE631" si="825">P631</f>
        <v>46076</v>
      </c>
      <c r="AE631" s="175">
        <f t="shared" si="825"/>
        <v>46118</v>
      </c>
      <c r="AF631" s="187"/>
      <c r="AG631" s="187"/>
    </row>
    <row r="632" ht="18.75" customHeight="1">
      <c r="A632" s="177"/>
      <c r="B632" s="177"/>
      <c r="C632" s="178" t="s">
        <v>198</v>
      </c>
      <c r="D632" s="178" t="s">
        <v>1193</v>
      </c>
      <c r="E632" s="178">
        <v>2025.0</v>
      </c>
      <c r="F632" s="178" t="s">
        <v>1208</v>
      </c>
      <c r="G632" s="12"/>
      <c r="H632" s="200">
        <v>1.0</v>
      </c>
      <c r="I632" s="181"/>
      <c r="J632" s="93">
        <v>35.0</v>
      </c>
      <c r="K632" s="185" t="s">
        <v>1250</v>
      </c>
      <c r="L632" s="191">
        <v>0.5416666666666666</v>
      </c>
      <c r="M632" s="192">
        <v>0.7083333333333334</v>
      </c>
      <c r="N632" s="12"/>
      <c r="O632" s="178" t="s">
        <v>1261</v>
      </c>
      <c r="P632" s="169">
        <f t="shared" si="826"/>
        <v>46076</v>
      </c>
      <c r="Q632" s="170">
        <f t="shared" si="3"/>
        <v>46118</v>
      </c>
      <c r="R632" s="180"/>
      <c r="S632" s="12"/>
      <c r="T632" s="181"/>
      <c r="U632" s="181"/>
      <c r="V632" s="172" t="str">
        <f t="shared" si="789"/>
        <v> </v>
      </c>
      <c r="W632" s="172">
        <f t="shared" si="5"/>
        <v>5</v>
      </c>
      <c r="X632" s="173">
        <f t="shared" si="6"/>
        <v>7</v>
      </c>
      <c r="Y632" s="172">
        <f t="shared" si="7"/>
        <v>42</v>
      </c>
      <c r="Z632" s="174">
        <f t="shared" si="8"/>
        <v>0.1666666667</v>
      </c>
      <c r="AA632" s="174">
        <f t="shared" si="9"/>
        <v>0.003703703704</v>
      </c>
      <c r="AB632" s="173" t="str">
        <f t="shared" si="10"/>
        <v>20,541666666666667</v>
      </c>
      <c r="AC632" s="175" t="str">
        <f t="shared" si="11"/>
        <v> 6252SMA01TUG  13:00-17:00  BĐ: 23/2/2026 KT: 6/4/2026</v>
      </c>
      <c r="AD632" s="175">
        <f t="shared" ref="AD632:AE632" si="827">P632</f>
        <v>46076</v>
      </c>
      <c r="AE632" s="175">
        <f t="shared" si="827"/>
        <v>46118</v>
      </c>
      <c r="AF632" s="182"/>
      <c r="AG632" s="182"/>
    </row>
    <row r="633" ht="18.75" customHeight="1">
      <c r="A633" s="177"/>
      <c r="B633" s="177"/>
      <c r="C633" s="178" t="s">
        <v>198</v>
      </c>
      <c r="D633" s="178" t="s">
        <v>1193</v>
      </c>
      <c r="E633" s="178">
        <v>2025.0</v>
      </c>
      <c r="F633" s="178" t="s">
        <v>1211</v>
      </c>
      <c r="G633" s="12"/>
      <c r="H633" s="200">
        <v>1.0</v>
      </c>
      <c r="I633" s="181"/>
      <c r="J633" s="93">
        <v>35.0</v>
      </c>
      <c r="K633" s="185" t="s">
        <v>1250</v>
      </c>
      <c r="L633" s="191">
        <v>0.5416666666666666</v>
      </c>
      <c r="M633" s="192">
        <v>0.7083333333333334</v>
      </c>
      <c r="N633" s="19"/>
      <c r="O633" s="178" t="s">
        <v>1261</v>
      </c>
      <c r="P633" s="169">
        <f t="shared" si="826"/>
        <v>46076</v>
      </c>
      <c r="Q633" s="170">
        <f t="shared" si="3"/>
        <v>46118</v>
      </c>
      <c r="R633" s="180"/>
      <c r="S633" s="12"/>
      <c r="T633" s="181"/>
      <c r="U633" s="181"/>
      <c r="V633" s="172" t="str">
        <f t="shared" si="789"/>
        <v> </v>
      </c>
      <c r="W633" s="172">
        <f t="shared" si="5"/>
        <v>5</v>
      </c>
      <c r="X633" s="173">
        <f t="shared" si="6"/>
        <v>7</v>
      </c>
      <c r="Y633" s="172">
        <f t="shared" si="7"/>
        <v>42</v>
      </c>
      <c r="Z633" s="174">
        <f t="shared" si="8"/>
        <v>0.1666666667</v>
      </c>
      <c r="AA633" s="174">
        <f t="shared" si="9"/>
        <v>0.003703703704</v>
      </c>
      <c r="AB633" s="173" t="str">
        <f t="shared" si="10"/>
        <v>20,541666666666667</v>
      </c>
      <c r="AC633" s="175" t="str">
        <f t="shared" si="11"/>
        <v> 6252SMA02TUG  13:00-17:00  BĐ: 23/2/2026 KT: 6/4/2026</v>
      </c>
      <c r="AD633" s="175">
        <f t="shared" ref="AD633:AE633" si="828">P633</f>
        <v>46076</v>
      </c>
      <c r="AE633" s="175">
        <f t="shared" si="828"/>
        <v>46118</v>
      </c>
      <c r="AF633" s="182"/>
      <c r="AG633" s="182"/>
    </row>
    <row r="634" ht="18.75" customHeight="1">
      <c r="A634" s="184"/>
      <c r="B634" s="184"/>
      <c r="C634" s="99" t="s">
        <v>198</v>
      </c>
      <c r="D634" s="99" t="s">
        <v>1165</v>
      </c>
      <c r="E634" s="99">
        <v>2025.0</v>
      </c>
      <c r="F634" s="164" t="s">
        <v>1178</v>
      </c>
      <c r="G634" s="165" t="s">
        <v>1180</v>
      </c>
      <c r="H634" s="99">
        <v>12.0</v>
      </c>
      <c r="I634" s="99"/>
      <c r="J634" s="99">
        <v>25.0</v>
      </c>
      <c r="K634" s="185" t="s">
        <v>1272</v>
      </c>
      <c r="L634" s="191">
        <v>0.3229166666666667</v>
      </c>
      <c r="M634" s="192">
        <v>0.4895833333333333</v>
      </c>
      <c r="N634" s="165">
        <v>303.0</v>
      </c>
      <c r="O634" s="164" t="s">
        <v>1252</v>
      </c>
      <c r="P634" s="169">
        <f t="shared" ref="P634:P635" si="830">"05/01/2026"+(K634-2)</f>
        <v>46030</v>
      </c>
      <c r="Q634" s="170">
        <f t="shared" si="3"/>
        <v>46058</v>
      </c>
      <c r="R634" s="181"/>
      <c r="S634" s="165" t="s">
        <v>422</v>
      </c>
      <c r="T634" s="99"/>
      <c r="U634" s="99"/>
      <c r="V634" s="172" t="str">
        <f t="shared" si="789"/>
        <v> </v>
      </c>
      <c r="W634" s="172">
        <f t="shared" si="5"/>
        <v>5</v>
      </c>
      <c r="X634" s="173">
        <f t="shared" si="6"/>
        <v>5</v>
      </c>
      <c r="Y634" s="172">
        <f t="shared" si="7"/>
        <v>28</v>
      </c>
      <c r="Z634" s="174">
        <f t="shared" si="8"/>
        <v>0.1666666667</v>
      </c>
      <c r="AA634" s="174">
        <f t="shared" si="9"/>
        <v>0.003703703704</v>
      </c>
      <c r="AB634" s="173" t="str">
        <f t="shared" si="10"/>
        <v>50,322916666666667303</v>
      </c>
      <c r="AC634" s="175" t="str">
        <f t="shared" si="11"/>
        <v>Nguyên lý kế toán 5252HOM01 Phạm Thanh Mộng 7:45-11:45  BĐ: 8/1/2026 KT: 5/2/2026</v>
      </c>
      <c r="AD634" s="175">
        <f t="shared" ref="AD634:AE634" si="829">P634</f>
        <v>46030</v>
      </c>
      <c r="AE634" s="175">
        <f t="shared" si="829"/>
        <v>46058</v>
      </c>
      <c r="AF634" s="187"/>
      <c r="AG634" s="187"/>
    </row>
    <row r="635" ht="18.75" customHeight="1">
      <c r="A635" s="184"/>
      <c r="B635" s="184"/>
      <c r="C635" s="99" t="s">
        <v>198</v>
      </c>
      <c r="D635" s="99" t="s">
        <v>1193</v>
      </c>
      <c r="E635" s="99">
        <v>2025.0</v>
      </c>
      <c r="F635" s="164" t="s">
        <v>1214</v>
      </c>
      <c r="G635" s="12"/>
      <c r="H635" s="99">
        <v>28.0</v>
      </c>
      <c r="I635" s="99"/>
      <c r="J635" s="99">
        <v>25.0</v>
      </c>
      <c r="K635" s="185" t="s">
        <v>1272</v>
      </c>
      <c r="L635" s="191">
        <v>0.3229166666666667</v>
      </c>
      <c r="M635" s="192">
        <v>0.4895833333333333</v>
      </c>
      <c r="N635" s="19"/>
      <c r="O635" s="164" t="s">
        <v>1252</v>
      </c>
      <c r="P635" s="169">
        <f t="shared" si="830"/>
        <v>46030</v>
      </c>
      <c r="Q635" s="170">
        <f t="shared" si="3"/>
        <v>46058</v>
      </c>
      <c r="R635" s="181"/>
      <c r="S635" s="12"/>
      <c r="T635" s="99"/>
      <c r="U635" s="99"/>
      <c r="V635" s="172" t="str">
        <f t="shared" si="789"/>
        <v> </v>
      </c>
      <c r="W635" s="172">
        <f t="shared" si="5"/>
        <v>5</v>
      </c>
      <c r="X635" s="173">
        <f t="shared" si="6"/>
        <v>5</v>
      </c>
      <c r="Y635" s="172">
        <f t="shared" si="7"/>
        <v>28</v>
      </c>
      <c r="Z635" s="174">
        <f t="shared" si="8"/>
        <v>0.1666666667</v>
      </c>
      <c r="AA635" s="174">
        <f t="shared" si="9"/>
        <v>0.003703703704</v>
      </c>
      <c r="AB635" s="173" t="str">
        <f t="shared" si="10"/>
        <v>50,322916666666667</v>
      </c>
      <c r="AC635" s="175" t="str">
        <f t="shared" si="11"/>
        <v> 5252SMA01  7:45-11:45  BĐ: 8/1/2026 KT: 5/2/2026</v>
      </c>
      <c r="AD635" s="175">
        <f t="shared" ref="AD635:AE635" si="831">P635</f>
        <v>46030</v>
      </c>
      <c r="AE635" s="175">
        <f t="shared" si="831"/>
        <v>46058</v>
      </c>
      <c r="AF635" s="187"/>
      <c r="AG635" s="187"/>
    </row>
    <row r="636" ht="18.75" customHeight="1">
      <c r="A636" s="184"/>
      <c r="B636" s="184"/>
      <c r="C636" s="99" t="s">
        <v>198</v>
      </c>
      <c r="D636" s="99" t="s">
        <v>1165</v>
      </c>
      <c r="E636" s="99">
        <v>2025.0</v>
      </c>
      <c r="F636" s="164" t="s">
        <v>1178</v>
      </c>
      <c r="G636" s="12"/>
      <c r="H636" s="99">
        <v>12.0</v>
      </c>
      <c r="I636" s="99"/>
      <c r="J636" s="99">
        <v>35.0</v>
      </c>
      <c r="K636" s="185" t="s">
        <v>1272</v>
      </c>
      <c r="L636" s="191">
        <v>0.3229166666666667</v>
      </c>
      <c r="M636" s="192">
        <v>0.4895833333333333</v>
      </c>
      <c r="N636" s="165">
        <v>303.0</v>
      </c>
      <c r="O636" s="164" t="s">
        <v>1252</v>
      </c>
      <c r="P636" s="169">
        <f t="shared" ref="P636:P637" si="833">"23/02/2026"+(K636-2)</f>
        <v>46079</v>
      </c>
      <c r="Q636" s="170">
        <f t="shared" si="3"/>
        <v>46121</v>
      </c>
      <c r="R636" s="181"/>
      <c r="S636" s="165" t="s">
        <v>422</v>
      </c>
      <c r="T636" s="99"/>
      <c r="U636" s="99"/>
      <c r="V636" s="172" t="str">
        <f t="shared" si="789"/>
        <v> </v>
      </c>
      <c r="W636" s="172">
        <f t="shared" si="5"/>
        <v>5</v>
      </c>
      <c r="X636" s="173">
        <f t="shared" si="6"/>
        <v>7</v>
      </c>
      <c r="Y636" s="172">
        <f t="shared" si="7"/>
        <v>42</v>
      </c>
      <c r="Z636" s="174">
        <f t="shared" si="8"/>
        <v>0.1666666667</v>
      </c>
      <c r="AA636" s="174">
        <f t="shared" si="9"/>
        <v>0.003703703704</v>
      </c>
      <c r="AB636" s="173" t="str">
        <f t="shared" si="10"/>
        <v>50,322916666666667303</v>
      </c>
      <c r="AC636" s="175" t="str">
        <f t="shared" si="11"/>
        <v> 5252HOM01 Phạm Thanh Mộng 7:45-11:45  BĐ: 26/2/2026 KT: 9/4/2026</v>
      </c>
      <c r="AD636" s="175">
        <f t="shared" ref="AD636:AE636" si="832">P636</f>
        <v>46079</v>
      </c>
      <c r="AE636" s="175">
        <f t="shared" si="832"/>
        <v>46121</v>
      </c>
      <c r="AF636" s="187"/>
      <c r="AG636" s="187"/>
    </row>
    <row r="637" ht="18.75" customHeight="1">
      <c r="A637" s="184"/>
      <c r="B637" s="184"/>
      <c r="C637" s="99" t="s">
        <v>198</v>
      </c>
      <c r="D637" s="99" t="s">
        <v>1193</v>
      </c>
      <c r="E637" s="99">
        <v>2025.0</v>
      </c>
      <c r="F637" s="164" t="s">
        <v>1214</v>
      </c>
      <c r="G637" s="12"/>
      <c r="H637" s="99">
        <v>28.0</v>
      </c>
      <c r="I637" s="99"/>
      <c r="J637" s="99">
        <v>35.0</v>
      </c>
      <c r="K637" s="185" t="s">
        <v>1272</v>
      </c>
      <c r="L637" s="191">
        <v>0.3229166666666667</v>
      </c>
      <c r="M637" s="192">
        <v>0.4895833333333333</v>
      </c>
      <c r="N637" s="19"/>
      <c r="O637" s="164" t="s">
        <v>1252</v>
      </c>
      <c r="P637" s="169">
        <f t="shared" si="833"/>
        <v>46079</v>
      </c>
      <c r="Q637" s="170">
        <f t="shared" si="3"/>
        <v>46121</v>
      </c>
      <c r="R637" s="181"/>
      <c r="S637" s="12"/>
      <c r="T637" s="99"/>
      <c r="U637" s="99"/>
      <c r="V637" s="172" t="str">
        <f t="shared" si="789"/>
        <v> </v>
      </c>
      <c r="W637" s="172">
        <f t="shared" si="5"/>
        <v>5</v>
      </c>
      <c r="X637" s="173">
        <f t="shared" si="6"/>
        <v>7</v>
      </c>
      <c r="Y637" s="172">
        <f t="shared" si="7"/>
        <v>42</v>
      </c>
      <c r="Z637" s="174">
        <f t="shared" si="8"/>
        <v>0.1666666667</v>
      </c>
      <c r="AA637" s="174">
        <f t="shared" si="9"/>
        <v>0.003703703704</v>
      </c>
      <c r="AB637" s="173" t="str">
        <f t="shared" si="10"/>
        <v>50,322916666666667</v>
      </c>
      <c r="AC637" s="175" t="str">
        <f t="shared" si="11"/>
        <v> 5252SMA01  7:45-11:45  BĐ: 26/2/2026 KT: 9/4/2026</v>
      </c>
      <c r="AD637" s="175">
        <f t="shared" ref="AD637:AE637" si="834">P637</f>
        <v>46079</v>
      </c>
      <c r="AE637" s="175">
        <f t="shared" si="834"/>
        <v>46121</v>
      </c>
      <c r="AF637" s="187"/>
      <c r="AG637" s="187"/>
    </row>
    <row r="638" ht="18.75" customHeight="1">
      <c r="A638" s="184"/>
      <c r="B638" s="184"/>
      <c r="C638" s="99" t="s">
        <v>198</v>
      </c>
      <c r="D638" s="99" t="s">
        <v>1165</v>
      </c>
      <c r="E638" s="99">
        <v>2025.0</v>
      </c>
      <c r="F638" s="164" t="s">
        <v>1186</v>
      </c>
      <c r="G638" s="165" t="s">
        <v>1180</v>
      </c>
      <c r="H638" s="99">
        <v>8.0</v>
      </c>
      <c r="I638" s="99"/>
      <c r="J638" s="99">
        <v>25.0</v>
      </c>
      <c r="K638" s="185" t="s">
        <v>1262</v>
      </c>
      <c r="L638" s="191">
        <v>0.3229166666666667</v>
      </c>
      <c r="M638" s="192">
        <v>0.4895833333333333</v>
      </c>
      <c r="N638" s="165">
        <v>201.0</v>
      </c>
      <c r="O638" s="164" t="s">
        <v>1252</v>
      </c>
      <c r="P638" s="169">
        <f t="shared" ref="P638:P639" si="836">"05/01/2026"+(K638-2)</f>
        <v>46031</v>
      </c>
      <c r="Q638" s="170">
        <f t="shared" si="3"/>
        <v>46059</v>
      </c>
      <c r="R638" s="181"/>
      <c r="S638" s="165" t="s">
        <v>129</v>
      </c>
      <c r="T638" s="99"/>
      <c r="U638" s="99"/>
      <c r="V638" s="172" t="str">
        <f t="shared" si="789"/>
        <v> </v>
      </c>
      <c r="W638" s="172">
        <f t="shared" si="5"/>
        <v>5</v>
      </c>
      <c r="X638" s="173">
        <f t="shared" si="6"/>
        <v>5</v>
      </c>
      <c r="Y638" s="172">
        <f t="shared" si="7"/>
        <v>28</v>
      </c>
      <c r="Z638" s="174">
        <f t="shared" si="8"/>
        <v>0.1666666667</v>
      </c>
      <c r="AA638" s="174">
        <f t="shared" si="9"/>
        <v>0.003703703704</v>
      </c>
      <c r="AB638" s="173" t="str">
        <f t="shared" si="10"/>
        <v>60,322916666666667201</v>
      </c>
      <c r="AC638" s="175" t="str">
        <f t="shared" si="11"/>
        <v>Nguyên lý kế toán 6252HOM01 Bùi Thị Hồng Thắm 7:45-11:45  BĐ: 9/1/2026 KT: 6/2/2026</v>
      </c>
      <c r="AD638" s="175">
        <f t="shared" ref="AD638:AE638" si="835">P638</f>
        <v>46031</v>
      </c>
      <c r="AE638" s="175">
        <f t="shared" si="835"/>
        <v>46059</v>
      </c>
      <c r="AF638" s="187"/>
      <c r="AG638" s="187"/>
    </row>
    <row r="639" ht="18.75" customHeight="1">
      <c r="A639" s="184"/>
      <c r="B639" s="184"/>
      <c r="C639" s="99" t="s">
        <v>198</v>
      </c>
      <c r="D639" s="99" t="s">
        <v>1193</v>
      </c>
      <c r="E639" s="99">
        <v>2025.0</v>
      </c>
      <c r="F639" s="164" t="s">
        <v>1212</v>
      </c>
      <c r="G639" s="12"/>
      <c r="H639" s="99">
        <v>10.0</v>
      </c>
      <c r="I639" s="99"/>
      <c r="J639" s="99">
        <v>25.0</v>
      </c>
      <c r="K639" s="185" t="s">
        <v>1262</v>
      </c>
      <c r="L639" s="191">
        <v>0.3229166666666667</v>
      </c>
      <c r="M639" s="192">
        <v>0.4895833333333333</v>
      </c>
      <c r="N639" s="19"/>
      <c r="O639" s="164" t="s">
        <v>1252</v>
      </c>
      <c r="P639" s="169">
        <f t="shared" si="836"/>
        <v>46031</v>
      </c>
      <c r="Q639" s="170">
        <f t="shared" si="3"/>
        <v>46059</v>
      </c>
      <c r="R639" s="181"/>
      <c r="S639" s="12"/>
      <c r="T639" s="99"/>
      <c r="U639" s="99"/>
      <c r="V639" s="172" t="str">
        <f t="shared" si="789"/>
        <v> </v>
      </c>
      <c r="W639" s="172">
        <f t="shared" si="5"/>
        <v>5</v>
      </c>
      <c r="X639" s="173">
        <f t="shared" si="6"/>
        <v>5</v>
      </c>
      <c r="Y639" s="172">
        <f t="shared" si="7"/>
        <v>28</v>
      </c>
      <c r="Z639" s="174">
        <f t="shared" si="8"/>
        <v>0.1666666667</v>
      </c>
      <c r="AA639" s="174">
        <f t="shared" si="9"/>
        <v>0.003703703704</v>
      </c>
      <c r="AB639" s="173" t="str">
        <f t="shared" si="10"/>
        <v>60,322916666666667</v>
      </c>
      <c r="AC639" s="175" t="str">
        <f t="shared" si="11"/>
        <v> 6252SMA01  7:45-11:45  BĐ: 9/1/2026 KT: 6/2/2026</v>
      </c>
      <c r="AD639" s="175">
        <f t="shared" ref="AD639:AE639" si="837">P639</f>
        <v>46031</v>
      </c>
      <c r="AE639" s="175">
        <f t="shared" si="837"/>
        <v>46059</v>
      </c>
      <c r="AF639" s="187"/>
      <c r="AG639" s="187"/>
    </row>
    <row r="640" ht="18.75" customHeight="1">
      <c r="A640" s="184"/>
      <c r="B640" s="184"/>
      <c r="C640" s="99" t="s">
        <v>198</v>
      </c>
      <c r="D640" s="99" t="s">
        <v>1165</v>
      </c>
      <c r="E640" s="99">
        <v>2025.0</v>
      </c>
      <c r="F640" s="164" t="s">
        <v>1186</v>
      </c>
      <c r="G640" s="12"/>
      <c r="H640" s="99">
        <v>8.0</v>
      </c>
      <c r="I640" s="99"/>
      <c r="J640" s="99">
        <v>35.0</v>
      </c>
      <c r="K640" s="185" t="s">
        <v>1262</v>
      </c>
      <c r="L640" s="191">
        <v>0.3229166666666667</v>
      </c>
      <c r="M640" s="192">
        <v>0.4895833333333333</v>
      </c>
      <c r="N640" s="165">
        <v>201.0</v>
      </c>
      <c r="O640" s="164" t="s">
        <v>1252</v>
      </c>
      <c r="P640" s="169">
        <f t="shared" ref="P640:P641" si="839">"23/02/2026"+(K640-2)</f>
        <v>46080</v>
      </c>
      <c r="Q640" s="170">
        <f t="shared" si="3"/>
        <v>46122</v>
      </c>
      <c r="R640" s="181"/>
      <c r="S640" s="165" t="s">
        <v>129</v>
      </c>
      <c r="T640" s="99"/>
      <c r="U640" s="99"/>
      <c r="V640" s="172" t="str">
        <f t="shared" si="789"/>
        <v> </v>
      </c>
      <c r="W640" s="172">
        <f t="shared" si="5"/>
        <v>5</v>
      </c>
      <c r="X640" s="173">
        <f t="shared" si="6"/>
        <v>7</v>
      </c>
      <c r="Y640" s="172">
        <f t="shared" si="7"/>
        <v>42</v>
      </c>
      <c r="Z640" s="174">
        <f t="shared" si="8"/>
        <v>0.1666666667</v>
      </c>
      <c r="AA640" s="174">
        <f t="shared" si="9"/>
        <v>0.003703703704</v>
      </c>
      <c r="AB640" s="173" t="str">
        <f t="shared" si="10"/>
        <v>60,322916666666667201</v>
      </c>
      <c r="AC640" s="175" t="str">
        <f t="shared" si="11"/>
        <v> 6252HOM01 Bùi Thị Hồng Thắm 7:45-11:45  BĐ: 27/2/2026 KT: 10/4/2026</v>
      </c>
      <c r="AD640" s="175">
        <f t="shared" ref="AD640:AE640" si="838">P640</f>
        <v>46080</v>
      </c>
      <c r="AE640" s="175">
        <f t="shared" si="838"/>
        <v>46122</v>
      </c>
      <c r="AF640" s="187"/>
      <c r="AG640" s="187"/>
    </row>
    <row r="641" ht="18.75" customHeight="1">
      <c r="A641" s="184"/>
      <c r="B641" s="184"/>
      <c r="C641" s="99" t="s">
        <v>198</v>
      </c>
      <c r="D641" s="99" t="s">
        <v>1193</v>
      </c>
      <c r="E641" s="99">
        <v>2025.0</v>
      </c>
      <c r="F641" s="164" t="s">
        <v>1212</v>
      </c>
      <c r="G641" s="12"/>
      <c r="H641" s="99">
        <v>10.0</v>
      </c>
      <c r="I641" s="99"/>
      <c r="J641" s="99">
        <v>35.0</v>
      </c>
      <c r="K641" s="185" t="s">
        <v>1262</v>
      </c>
      <c r="L641" s="191">
        <v>0.3229166666666667</v>
      </c>
      <c r="M641" s="192">
        <v>0.4895833333333333</v>
      </c>
      <c r="N641" s="19"/>
      <c r="O641" s="164" t="s">
        <v>1252</v>
      </c>
      <c r="P641" s="169">
        <f t="shared" si="839"/>
        <v>46080</v>
      </c>
      <c r="Q641" s="170">
        <f t="shared" si="3"/>
        <v>46122</v>
      </c>
      <c r="R641" s="181"/>
      <c r="S641" s="12"/>
      <c r="T641" s="99"/>
      <c r="U641" s="99"/>
      <c r="V641" s="172" t="str">
        <f t="shared" si="789"/>
        <v> </v>
      </c>
      <c r="W641" s="172">
        <f t="shared" si="5"/>
        <v>5</v>
      </c>
      <c r="X641" s="173">
        <f t="shared" si="6"/>
        <v>7</v>
      </c>
      <c r="Y641" s="172">
        <f t="shared" si="7"/>
        <v>42</v>
      </c>
      <c r="Z641" s="174">
        <f t="shared" si="8"/>
        <v>0.1666666667</v>
      </c>
      <c r="AA641" s="174">
        <f t="shared" si="9"/>
        <v>0.003703703704</v>
      </c>
      <c r="AB641" s="173" t="str">
        <f t="shared" si="10"/>
        <v>60,322916666666667</v>
      </c>
      <c r="AC641" s="175" t="str">
        <f t="shared" si="11"/>
        <v> 6252SMA01  7:45-11:45  BĐ: 27/2/2026 KT: 10/4/2026</v>
      </c>
      <c r="AD641" s="175">
        <f t="shared" ref="AD641:AE641" si="840">P641</f>
        <v>46080</v>
      </c>
      <c r="AE641" s="175">
        <f t="shared" si="840"/>
        <v>46122</v>
      </c>
      <c r="AF641" s="187"/>
      <c r="AG641" s="187"/>
    </row>
    <row r="642" ht="18.75" customHeight="1">
      <c r="A642" s="184"/>
      <c r="B642" s="184"/>
      <c r="C642" s="99" t="s">
        <v>198</v>
      </c>
      <c r="D642" s="99" t="s">
        <v>1165</v>
      </c>
      <c r="E642" s="99">
        <v>2025.0</v>
      </c>
      <c r="F642" s="164" t="s">
        <v>1178</v>
      </c>
      <c r="G642" s="165" t="s">
        <v>1182</v>
      </c>
      <c r="H642" s="99">
        <v>12.0</v>
      </c>
      <c r="I642" s="99"/>
      <c r="J642" s="99">
        <v>25.0</v>
      </c>
      <c r="K642" s="185" t="s">
        <v>1266</v>
      </c>
      <c r="L642" s="191">
        <v>0.3229166666666667</v>
      </c>
      <c r="M642" s="192">
        <v>0.4895833333333333</v>
      </c>
      <c r="N642" s="165">
        <v>203.0</v>
      </c>
      <c r="O642" s="164" t="s">
        <v>1252</v>
      </c>
      <c r="P642" s="169">
        <f t="shared" ref="P642:P645" si="842">"05/01/2026"+(K642-2)</f>
        <v>46029</v>
      </c>
      <c r="Q642" s="170">
        <f t="shared" si="3"/>
        <v>46057</v>
      </c>
      <c r="R642" s="181"/>
      <c r="S642" s="165" t="s">
        <v>422</v>
      </c>
      <c r="T642" s="99"/>
      <c r="U642" s="99"/>
      <c r="V642" s="172" t="str">
        <f t="shared" si="789"/>
        <v> </v>
      </c>
      <c r="W642" s="172">
        <f t="shared" si="5"/>
        <v>5</v>
      </c>
      <c r="X642" s="173">
        <f t="shared" si="6"/>
        <v>5</v>
      </c>
      <c r="Y642" s="172">
        <f t="shared" si="7"/>
        <v>28</v>
      </c>
      <c r="Z642" s="174">
        <f t="shared" si="8"/>
        <v>0.1666666667</v>
      </c>
      <c r="AA642" s="174">
        <f t="shared" si="9"/>
        <v>0.003703703704</v>
      </c>
      <c r="AB642" s="173" t="str">
        <f t="shared" si="10"/>
        <v>40,322916666666667203</v>
      </c>
      <c r="AC642" s="175" t="str">
        <f t="shared" si="11"/>
        <v>Kinh tế vi mô 5252HOM01 Phạm Thanh Mộng 7:45-11:45  BĐ: 7/1/2026 KT: 4/2/2026</v>
      </c>
      <c r="AD642" s="175">
        <f t="shared" ref="AD642:AE642" si="841">P642</f>
        <v>46029</v>
      </c>
      <c r="AE642" s="175">
        <f t="shared" si="841"/>
        <v>46057</v>
      </c>
      <c r="AF642" s="187"/>
      <c r="AG642" s="187"/>
    </row>
    <row r="643" ht="18.75" customHeight="1">
      <c r="A643" s="184"/>
      <c r="B643" s="184"/>
      <c r="C643" s="99" t="s">
        <v>198</v>
      </c>
      <c r="D643" s="99" t="s">
        <v>1165</v>
      </c>
      <c r="E643" s="99">
        <v>2025.0</v>
      </c>
      <c r="F643" s="164" t="s">
        <v>1186</v>
      </c>
      <c r="G643" s="12"/>
      <c r="H643" s="99">
        <v>8.0</v>
      </c>
      <c r="I643" s="99"/>
      <c r="J643" s="99">
        <v>25.0</v>
      </c>
      <c r="K643" s="185" t="s">
        <v>1266</v>
      </c>
      <c r="L643" s="191">
        <v>0.3229166666666667</v>
      </c>
      <c r="M643" s="192">
        <v>0.4895833333333333</v>
      </c>
      <c r="N643" s="12"/>
      <c r="O643" s="164" t="s">
        <v>1252</v>
      </c>
      <c r="P643" s="169">
        <f t="shared" si="842"/>
        <v>46029</v>
      </c>
      <c r="Q643" s="170">
        <f t="shared" si="3"/>
        <v>46057</v>
      </c>
      <c r="R643" s="181"/>
      <c r="S643" s="12"/>
      <c r="T643" s="99"/>
      <c r="U643" s="99"/>
      <c r="V643" s="172" t="str">
        <f t="shared" si="789"/>
        <v> </v>
      </c>
      <c r="W643" s="172">
        <f t="shared" si="5"/>
        <v>5</v>
      </c>
      <c r="X643" s="173">
        <f t="shared" si="6"/>
        <v>5</v>
      </c>
      <c r="Y643" s="172">
        <f t="shared" si="7"/>
        <v>28</v>
      </c>
      <c r="Z643" s="174">
        <f t="shared" si="8"/>
        <v>0.1666666667</v>
      </c>
      <c r="AA643" s="174">
        <f t="shared" si="9"/>
        <v>0.003703703704</v>
      </c>
      <c r="AB643" s="173" t="str">
        <f t="shared" si="10"/>
        <v>40,322916666666667</v>
      </c>
      <c r="AC643" s="175" t="str">
        <f t="shared" si="11"/>
        <v> 6252HOM01  7:45-11:45  BĐ: 7/1/2026 KT: 4/2/2026</v>
      </c>
      <c r="AD643" s="175">
        <f t="shared" ref="AD643:AE643" si="843">P643</f>
        <v>46029</v>
      </c>
      <c r="AE643" s="175">
        <f t="shared" si="843"/>
        <v>46057</v>
      </c>
      <c r="AF643" s="187"/>
      <c r="AG643" s="187"/>
    </row>
    <row r="644" ht="18.75" customHeight="1">
      <c r="A644" s="184"/>
      <c r="B644" s="184"/>
      <c r="C644" s="99" t="s">
        <v>198</v>
      </c>
      <c r="D644" s="99" t="s">
        <v>1193</v>
      </c>
      <c r="E644" s="99">
        <v>2025.0</v>
      </c>
      <c r="F644" s="164" t="s">
        <v>1214</v>
      </c>
      <c r="G644" s="12"/>
      <c r="H644" s="99">
        <v>28.0</v>
      </c>
      <c r="I644" s="99"/>
      <c r="J644" s="99">
        <v>25.0</v>
      </c>
      <c r="K644" s="185" t="s">
        <v>1266</v>
      </c>
      <c r="L644" s="191">
        <v>0.3229166666666667</v>
      </c>
      <c r="M644" s="192">
        <v>0.4895833333333333</v>
      </c>
      <c r="N644" s="12"/>
      <c r="O644" s="164" t="s">
        <v>1252</v>
      </c>
      <c r="P644" s="169">
        <f t="shared" si="842"/>
        <v>46029</v>
      </c>
      <c r="Q644" s="170">
        <f t="shared" si="3"/>
        <v>46057</v>
      </c>
      <c r="R644" s="181"/>
      <c r="S644" s="12"/>
      <c r="T644" s="99"/>
      <c r="U644" s="99"/>
      <c r="V644" s="172" t="str">
        <f t="shared" si="789"/>
        <v> </v>
      </c>
      <c r="W644" s="172">
        <f t="shared" si="5"/>
        <v>5</v>
      </c>
      <c r="X644" s="173">
        <f t="shared" si="6"/>
        <v>5</v>
      </c>
      <c r="Y644" s="172">
        <f t="shared" si="7"/>
        <v>28</v>
      </c>
      <c r="Z644" s="174">
        <f t="shared" si="8"/>
        <v>0.1666666667</v>
      </c>
      <c r="AA644" s="174">
        <f t="shared" si="9"/>
        <v>0.003703703704</v>
      </c>
      <c r="AB644" s="173" t="str">
        <f t="shared" si="10"/>
        <v>40,322916666666667</v>
      </c>
      <c r="AC644" s="175" t="str">
        <f t="shared" si="11"/>
        <v> 5252SMA01  7:45-11:45  BĐ: 7/1/2026 KT: 4/2/2026</v>
      </c>
      <c r="AD644" s="175">
        <f t="shared" ref="AD644:AE644" si="844">P644</f>
        <v>46029</v>
      </c>
      <c r="AE644" s="175">
        <f t="shared" si="844"/>
        <v>46057</v>
      </c>
      <c r="AF644" s="187"/>
      <c r="AG644" s="187"/>
    </row>
    <row r="645" ht="18.75" customHeight="1">
      <c r="A645" s="184"/>
      <c r="B645" s="184"/>
      <c r="C645" s="99" t="s">
        <v>198</v>
      </c>
      <c r="D645" s="99" t="s">
        <v>1193</v>
      </c>
      <c r="E645" s="99">
        <v>2025.0</v>
      </c>
      <c r="F645" s="164" t="s">
        <v>1212</v>
      </c>
      <c r="G645" s="12"/>
      <c r="H645" s="99">
        <v>10.0</v>
      </c>
      <c r="I645" s="99"/>
      <c r="J645" s="99">
        <v>25.0</v>
      </c>
      <c r="K645" s="185" t="s">
        <v>1266</v>
      </c>
      <c r="L645" s="191">
        <v>0.3229166666666667</v>
      </c>
      <c r="M645" s="192">
        <v>0.4895833333333333</v>
      </c>
      <c r="N645" s="19"/>
      <c r="O645" s="164" t="s">
        <v>1252</v>
      </c>
      <c r="P645" s="169">
        <f t="shared" si="842"/>
        <v>46029</v>
      </c>
      <c r="Q645" s="170">
        <f t="shared" si="3"/>
        <v>46057</v>
      </c>
      <c r="R645" s="181"/>
      <c r="S645" s="12"/>
      <c r="T645" s="99"/>
      <c r="U645" s="99"/>
      <c r="V645" s="172" t="str">
        <f t="shared" si="789"/>
        <v> </v>
      </c>
      <c r="W645" s="172">
        <f t="shared" si="5"/>
        <v>5</v>
      </c>
      <c r="X645" s="173">
        <f t="shared" si="6"/>
        <v>5</v>
      </c>
      <c r="Y645" s="172">
        <f t="shared" si="7"/>
        <v>28</v>
      </c>
      <c r="Z645" s="174">
        <f t="shared" si="8"/>
        <v>0.1666666667</v>
      </c>
      <c r="AA645" s="174">
        <f t="shared" si="9"/>
        <v>0.003703703704</v>
      </c>
      <c r="AB645" s="173" t="str">
        <f t="shared" si="10"/>
        <v>40,322916666666667</v>
      </c>
      <c r="AC645" s="175" t="str">
        <f t="shared" si="11"/>
        <v> 6252SMA01  7:45-11:45  BĐ: 7/1/2026 KT: 4/2/2026</v>
      </c>
      <c r="AD645" s="175">
        <f t="shared" ref="AD645:AE645" si="845">P645</f>
        <v>46029</v>
      </c>
      <c r="AE645" s="175">
        <f t="shared" si="845"/>
        <v>46057</v>
      </c>
      <c r="AF645" s="187"/>
      <c r="AG645" s="187"/>
    </row>
    <row r="646" ht="18.75" customHeight="1">
      <c r="A646" s="184"/>
      <c r="B646" s="184"/>
      <c r="C646" s="99" t="s">
        <v>198</v>
      </c>
      <c r="D646" s="99" t="s">
        <v>1165</v>
      </c>
      <c r="E646" s="99">
        <v>2025.0</v>
      </c>
      <c r="F646" s="164" t="s">
        <v>1178</v>
      </c>
      <c r="G646" s="12"/>
      <c r="H646" s="99">
        <v>12.0</v>
      </c>
      <c r="I646" s="99"/>
      <c r="J646" s="99">
        <v>20.0</v>
      </c>
      <c r="K646" s="185" t="s">
        <v>1266</v>
      </c>
      <c r="L646" s="191">
        <v>0.3229166666666667</v>
      </c>
      <c r="M646" s="192">
        <v>0.4895833333333333</v>
      </c>
      <c r="N646" s="165">
        <v>203.0</v>
      </c>
      <c r="O646" s="164" t="s">
        <v>1252</v>
      </c>
      <c r="P646" s="169">
        <f t="shared" ref="P646:P649" si="847">"23/02/2026"+(K646-2)</f>
        <v>46078</v>
      </c>
      <c r="Q646" s="170">
        <f t="shared" si="3"/>
        <v>46099</v>
      </c>
      <c r="R646" s="181"/>
      <c r="S646" s="165" t="s">
        <v>422</v>
      </c>
      <c r="T646" s="99"/>
      <c r="U646" s="99"/>
      <c r="V646" s="172" t="str">
        <f t="shared" si="789"/>
        <v> </v>
      </c>
      <c r="W646" s="172">
        <f t="shared" si="5"/>
        <v>5</v>
      </c>
      <c r="X646" s="173">
        <f t="shared" si="6"/>
        <v>4</v>
      </c>
      <c r="Y646" s="172">
        <f t="shared" si="7"/>
        <v>21</v>
      </c>
      <c r="Z646" s="174">
        <f t="shared" si="8"/>
        <v>0.1666666667</v>
      </c>
      <c r="AA646" s="174">
        <f t="shared" si="9"/>
        <v>0.003703703704</v>
      </c>
      <c r="AB646" s="173" t="str">
        <f t="shared" si="10"/>
        <v>40,322916666666667203</v>
      </c>
      <c r="AC646" s="175" t="str">
        <f t="shared" si="11"/>
        <v> 5252HOM01 Phạm Thanh Mộng 7:45-11:45  BĐ: 25/2/2026 KT: 18/3/2026</v>
      </c>
      <c r="AD646" s="175">
        <f t="shared" ref="AD646:AE646" si="846">P646</f>
        <v>46078</v>
      </c>
      <c r="AE646" s="175">
        <f t="shared" si="846"/>
        <v>46099</v>
      </c>
      <c r="AF646" s="187"/>
      <c r="AG646" s="187"/>
    </row>
    <row r="647" ht="18.75" customHeight="1">
      <c r="A647" s="184"/>
      <c r="B647" s="184"/>
      <c r="C647" s="99" t="s">
        <v>198</v>
      </c>
      <c r="D647" s="99" t="s">
        <v>1165</v>
      </c>
      <c r="E647" s="99">
        <v>2025.0</v>
      </c>
      <c r="F647" s="164" t="s">
        <v>1186</v>
      </c>
      <c r="G647" s="12"/>
      <c r="H647" s="99">
        <v>8.0</v>
      </c>
      <c r="I647" s="99"/>
      <c r="J647" s="99">
        <v>20.0</v>
      </c>
      <c r="K647" s="185" t="s">
        <v>1266</v>
      </c>
      <c r="L647" s="191">
        <v>0.3229166666666667</v>
      </c>
      <c r="M647" s="192">
        <v>0.4895833333333333</v>
      </c>
      <c r="N647" s="12"/>
      <c r="O647" s="164" t="s">
        <v>1252</v>
      </c>
      <c r="P647" s="169">
        <f t="shared" si="847"/>
        <v>46078</v>
      </c>
      <c r="Q647" s="170">
        <f t="shared" si="3"/>
        <v>46099</v>
      </c>
      <c r="R647" s="181"/>
      <c r="S647" s="12"/>
      <c r="T647" s="99"/>
      <c r="U647" s="99"/>
      <c r="V647" s="172" t="str">
        <f t="shared" si="789"/>
        <v> </v>
      </c>
      <c r="W647" s="172">
        <f t="shared" si="5"/>
        <v>5</v>
      </c>
      <c r="X647" s="173">
        <f t="shared" si="6"/>
        <v>4</v>
      </c>
      <c r="Y647" s="172">
        <f t="shared" si="7"/>
        <v>21</v>
      </c>
      <c r="Z647" s="174">
        <f t="shared" si="8"/>
        <v>0.1666666667</v>
      </c>
      <c r="AA647" s="174">
        <f t="shared" si="9"/>
        <v>0.003703703704</v>
      </c>
      <c r="AB647" s="173" t="str">
        <f t="shared" si="10"/>
        <v>40,322916666666667</v>
      </c>
      <c r="AC647" s="175" t="str">
        <f t="shared" si="11"/>
        <v> 6252HOM01  7:45-11:45  BĐ: 25/2/2026 KT: 18/3/2026</v>
      </c>
      <c r="AD647" s="175">
        <f t="shared" ref="AD647:AE647" si="848">P647</f>
        <v>46078</v>
      </c>
      <c r="AE647" s="175">
        <f t="shared" si="848"/>
        <v>46099</v>
      </c>
      <c r="AF647" s="187"/>
      <c r="AG647" s="187"/>
    </row>
    <row r="648" ht="18.75" customHeight="1">
      <c r="A648" s="184"/>
      <c r="B648" s="184"/>
      <c r="C648" s="99" t="s">
        <v>198</v>
      </c>
      <c r="D648" s="99" t="s">
        <v>1193</v>
      </c>
      <c r="E648" s="99">
        <v>2025.0</v>
      </c>
      <c r="F648" s="164" t="s">
        <v>1214</v>
      </c>
      <c r="G648" s="12"/>
      <c r="H648" s="99">
        <v>28.0</v>
      </c>
      <c r="I648" s="99"/>
      <c r="J648" s="99">
        <v>20.0</v>
      </c>
      <c r="K648" s="185" t="s">
        <v>1266</v>
      </c>
      <c r="L648" s="191">
        <v>0.3229166666666667</v>
      </c>
      <c r="M648" s="192">
        <v>0.4895833333333333</v>
      </c>
      <c r="N648" s="12"/>
      <c r="O648" s="164" t="s">
        <v>1252</v>
      </c>
      <c r="P648" s="169">
        <f t="shared" si="847"/>
        <v>46078</v>
      </c>
      <c r="Q648" s="170">
        <f t="shared" si="3"/>
        <v>46099</v>
      </c>
      <c r="R648" s="181"/>
      <c r="S648" s="12"/>
      <c r="T648" s="99"/>
      <c r="U648" s="99"/>
      <c r="V648" s="172" t="str">
        <f t="shared" si="789"/>
        <v> </v>
      </c>
      <c r="W648" s="172">
        <f t="shared" si="5"/>
        <v>5</v>
      </c>
      <c r="X648" s="173">
        <f t="shared" si="6"/>
        <v>4</v>
      </c>
      <c r="Y648" s="172">
        <f t="shared" si="7"/>
        <v>21</v>
      </c>
      <c r="Z648" s="174">
        <f t="shared" si="8"/>
        <v>0.1666666667</v>
      </c>
      <c r="AA648" s="174">
        <f t="shared" si="9"/>
        <v>0.003703703704</v>
      </c>
      <c r="AB648" s="173" t="str">
        <f t="shared" si="10"/>
        <v>40,322916666666667</v>
      </c>
      <c r="AC648" s="175" t="str">
        <f t="shared" si="11"/>
        <v> 5252SMA01  7:45-11:45  BĐ: 25/2/2026 KT: 18/3/2026</v>
      </c>
      <c r="AD648" s="175">
        <f t="shared" ref="AD648:AE648" si="849">P648</f>
        <v>46078</v>
      </c>
      <c r="AE648" s="175">
        <f t="shared" si="849"/>
        <v>46099</v>
      </c>
      <c r="AF648" s="187"/>
      <c r="AG648" s="187"/>
    </row>
    <row r="649" ht="18.75" customHeight="1">
      <c r="A649" s="184"/>
      <c r="B649" s="184"/>
      <c r="C649" s="99" t="s">
        <v>198</v>
      </c>
      <c r="D649" s="99" t="s">
        <v>1193</v>
      </c>
      <c r="E649" s="99">
        <v>2025.0</v>
      </c>
      <c r="F649" s="164" t="s">
        <v>1212</v>
      </c>
      <c r="G649" s="12"/>
      <c r="H649" s="99">
        <v>10.0</v>
      </c>
      <c r="I649" s="99"/>
      <c r="J649" s="99">
        <v>20.0</v>
      </c>
      <c r="K649" s="185" t="s">
        <v>1266</v>
      </c>
      <c r="L649" s="191">
        <v>0.3229166666666667</v>
      </c>
      <c r="M649" s="192">
        <v>0.4895833333333333</v>
      </c>
      <c r="N649" s="19"/>
      <c r="O649" s="164" t="s">
        <v>1252</v>
      </c>
      <c r="P649" s="169">
        <f t="shared" si="847"/>
        <v>46078</v>
      </c>
      <c r="Q649" s="170">
        <f t="shared" si="3"/>
        <v>46099</v>
      </c>
      <c r="R649" s="181"/>
      <c r="S649" s="12"/>
      <c r="T649" s="99"/>
      <c r="U649" s="99"/>
      <c r="V649" s="172" t="str">
        <f t="shared" si="789"/>
        <v> </v>
      </c>
      <c r="W649" s="172">
        <f t="shared" si="5"/>
        <v>5</v>
      </c>
      <c r="X649" s="173">
        <f t="shared" si="6"/>
        <v>4</v>
      </c>
      <c r="Y649" s="172">
        <f t="shared" si="7"/>
        <v>21</v>
      </c>
      <c r="Z649" s="174">
        <f t="shared" si="8"/>
        <v>0.1666666667</v>
      </c>
      <c r="AA649" s="174">
        <f t="shared" si="9"/>
        <v>0.003703703704</v>
      </c>
      <c r="AB649" s="173" t="str">
        <f t="shared" si="10"/>
        <v>40,322916666666667</v>
      </c>
      <c r="AC649" s="175" t="str">
        <f t="shared" si="11"/>
        <v> 6252SMA01  7:45-11:45  BĐ: 25/2/2026 KT: 18/3/2026</v>
      </c>
      <c r="AD649" s="175">
        <f t="shared" ref="AD649:AE649" si="850">P649</f>
        <v>46078</v>
      </c>
      <c r="AE649" s="175">
        <f t="shared" si="850"/>
        <v>46099</v>
      </c>
      <c r="AF649" s="187"/>
      <c r="AG649" s="187"/>
    </row>
    <row r="650" ht="18.75" customHeight="1">
      <c r="A650" s="184"/>
      <c r="B650" s="184"/>
      <c r="C650" s="99" t="s">
        <v>198</v>
      </c>
      <c r="D650" s="99" t="s">
        <v>1165</v>
      </c>
      <c r="E650" s="99">
        <v>2025.0</v>
      </c>
      <c r="F650" s="164" t="s">
        <v>1178</v>
      </c>
      <c r="G650" s="165" t="s">
        <v>1184</v>
      </c>
      <c r="H650" s="99">
        <v>12.0</v>
      </c>
      <c r="I650" s="99"/>
      <c r="J650" s="99">
        <v>25.0</v>
      </c>
      <c r="K650" s="185" t="s">
        <v>1250</v>
      </c>
      <c r="L650" s="191">
        <v>0.3229166666666667</v>
      </c>
      <c r="M650" s="192">
        <v>0.4895833333333333</v>
      </c>
      <c r="N650" s="165" t="s">
        <v>1327</v>
      </c>
      <c r="O650" s="164" t="s">
        <v>1252</v>
      </c>
      <c r="P650" s="169">
        <f t="shared" ref="P650:P651" si="852">"05/01/2026"+(K650-2)</f>
        <v>46027</v>
      </c>
      <c r="Q650" s="170">
        <f t="shared" si="3"/>
        <v>46055</v>
      </c>
      <c r="R650" s="181"/>
      <c r="S650" s="165" t="s">
        <v>1328</v>
      </c>
      <c r="T650" s="99"/>
      <c r="U650" s="99"/>
      <c r="V650" s="172" t="str">
        <f t="shared" si="789"/>
        <v> </v>
      </c>
      <c r="W650" s="172">
        <f t="shared" si="5"/>
        <v>5</v>
      </c>
      <c r="X650" s="173">
        <f t="shared" si="6"/>
        <v>5</v>
      </c>
      <c r="Y650" s="172">
        <f t="shared" si="7"/>
        <v>28</v>
      </c>
      <c r="Z650" s="174">
        <f t="shared" si="8"/>
        <v>0.1666666667</v>
      </c>
      <c r="AA650" s="174">
        <f t="shared" si="9"/>
        <v>0.003703703704</v>
      </c>
      <c r="AB650" s="173" t="str">
        <f t="shared" si="10"/>
        <v>20,322916666666667Thực hành lầu 6</v>
      </c>
      <c r="AC650" s="175" t="str">
        <f t="shared" si="11"/>
        <v>Nghiệp vụ nhà hàng 5252HOM01 Nguyễn Anh Phú  7:45-11:45  BĐ: 5/1/2026 KT: 2/2/2026</v>
      </c>
      <c r="AD650" s="175">
        <f t="shared" ref="AD650:AE650" si="851">P650</f>
        <v>46027</v>
      </c>
      <c r="AE650" s="175">
        <f t="shared" si="851"/>
        <v>46055</v>
      </c>
      <c r="AF650" s="187"/>
      <c r="AG650" s="187"/>
    </row>
    <row r="651" ht="18.75" customHeight="1">
      <c r="A651" s="184"/>
      <c r="B651" s="184"/>
      <c r="C651" s="99" t="s">
        <v>198</v>
      </c>
      <c r="D651" s="99" t="s">
        <v>1165</v>
      </c>
      <c r="E651" s="99">
        <v>2025.0</v>
      </c>
      <c r="F651" s="164" t="s">
        <v>1186</v>
      </c>
      <c r="G651" s="12"/>
      <c r="H651" s="99">
        <v>8.0</v>
      </c>
      <c r="I651" s="99"/>
      <c r="J651" s="99">
        <v>25.0</v>
      </c>
      <c r="K651" s="185" t="s">
        <v>1250</v>
      </c>
      <c r="L651" s="191">
        <v>0.3229166666666667</v>
      </c>
      <c r="M651" s="192">
        <v>0.4895833333333333</v>
      </c>
      <c r="N651" s="19"/>
      <c r="O651" s="164" t="s">
        <v>1252</v>
      </c>
      <c r="P651" s="169">
        <f t="shared" si="852"/>
        <v>46027</v>
      </c>
      <c r="Q651" s="170">
        <f t="shared" si="3"/>
        <v>46055</v>
      </c>
      <c r="R651" s="181"/>
      <c r="S651" s="12"/>
      <c r="T651" s="99"/>
      <c r="U651" s="99"/>
      <c r="V651" s="172" t="str">
        <f t="shared" si="789"/>
        <v> </v>
      </c>
      <c r="W651" s="172">
        <f t="shared" si="5"/>
        <v>5</v>
      </c>
      <c r="X651" s="173">
        <f t="shared" si="6"/>
        <v>5</v>
      </c>
      <c r="Y651" s="172">
        <f t="shared" si="7"/>
        <v>28</v>
      </c>
      <c r="Z651" s="174">
        <f t="shared" si="8"/>
        <v>0.1666666667</v>
      </c>
      <c r="AA651" s="174">
        <f t="shared" si="9"/>
        <v>0.003703703704</v>
      </c>
      <c r="AB651" s="173" t="str">
        <f t="shared" si="10"/>
        <v>20,322916666666667</v>
      </c>
      <c r="AC651" s="175" t="str">
        <f t="shared" si="11"/>
        <v> 6252HOM01  7:45-11:45  BĐ: 5/1/2026 KT: 2/2/2026</v>
      </c>
      <c r="AD651" s="175">
        <f t="shared" ref="AD651:AE651" si="853">P651</f>
        <v>46027</v>
      </c>
      <c r="AE651" s="175">
        <f t="shared" si="853"/>
        <v>46055</v>
      </c>
      <c r="AF651" s="187"/>
      <c r="AG651" s="187"/>
    </row>
    <row r="652" ht="18.75" customHeight="1">
      <c r="A652" s="184"/>
      <c r="B652" s="184"/>
      <c r="C652" s="99" t="s">
        <v>198</v>
      </c>
      <c r="D652" s="99" t="s">
        <v>1165</v>
      </c>
      <c r="E652" s="99">
        <v>2025.0</v>
      </c>
      <c r="F652" s="164" t="s">
        <v>1178</v>
      </c>
      <c r="G652" s="12"/>
      <c r="H652" s="99">
        <v>12.0</v>
      </c>
      <c r="I652" s="99"/>
      <c r="J652" s="99">
        <v>35.0</v>
      </c>
      <c r="K652" s="185" t="s">
        <v>1250</v>
      </c>
      <c r="L652" s="191">
        <v>0.3229166666666667</v>
      </c>
      <c r="M652" s="192">
        <v>0.4895833333333333</v>
      </c>
      <c r="N652" s="165" t="s">
        <v>1327</v>
      </c>
      <c r="O652" s="164" t="s">
        <v>1252</v>
      </c>
      <c r="P652" s="169">
        <f t="shared" ref="P652:P653" si="855">"23/02/2026"+(K652-2)</f>
        <v>46076</v>
      </c>
      <c r="Q652" s="170">
        <f t="shared" si="3"/>
        <v>46118</v>
      </c>
      <c r="R652" s="181"/>
      <c r="S652" s="12"/>
      <c r="T652" s="99"/>
      <c r="U652" s="99"/>
      <c r="V652" s="172" t="str">
        <f t="shared" si="789"/>
        <v> </v>
      </c>
      <c r="W652" s="172">
        <f t="shared" si="5"/>
        <v>5</v>
      </c>
      <c r="X652" s="173">
        <f t="shared" si="6"/>
        <v>7</v>
      </c>
      <c r="Y652" s="172">
        <f t="shared" si="7"/>
        <v>42</v>
      </c>
      <c r="Z652" s="174">
        <f t="shared" si="8"/>
        <v>0.1666666667</v>
      </c>
      <c r="AA652" s="174">
        <f t="shared" si="9"/>
        <v>0.003703703704</v>
      </c>
      <c r="AB652" s="173" t="str">
        <f t="shared" si="10"/>
        <v>20,322916666666667Thực hành lầu 6</v>
      </c>
      <c r="AC652" s="175" t="str">
        <f t="shared" si="11"/>
        <v> 5252HOM01  7:45-11:45  BĐ: 23/2/2026 KT: 6/4/2026</v>
      </c>
      <c r="AD652" s="175">
        <f t="shared" ref="AD652:AE652" si="854">P652</f>
        <v>46076</v>
      </c>
      <c r="AE652" s="175">
        <f t="shared" si="854"/>
        <v>46118</v>
      </c>
      <c r="AF652" s="187"/>
      <c r="AG652" s="187"/>
    </row>
    <row r="653" ht="18.75" customHeight="1">
      <c r="A653" s="184"/>
      <c r="B653" s="184"/>
      <c r="C653" s="99" t="s">
        <v>198</v>
      </c>
      <c r="D653" s="99" t="s">
        <v>1165</v>
      </c>
      <c r="E653" s="99">
        <v>2025.0</v>
      </c>
      <c r="F653" s="164" t="s">
        <v>1186</v>
      </c>
      <c r="G653" s="12"/>
      <c r="H653" s="99">
        <v>8.0</v>
      </c>
      <c r="I653" s="99"/>
      <c r="J653" s="99">
        <v>35.0</v>
      </c>
      <c r="K653" s="185" t="s">
        <v>1250</v>
      </c>
      <c r="L653" s="191">
        <v>0.3229166666666667</v>
      </c>
      <c r="M653" s="192">
        <v>0.4895833333333333</v>
      </c>
      <c r="N653" s="19"/>
      <c r="O653" s="164" t="s">
        <v>1252</v>
      </c>
      <c r="P653" s="169">
        <f t="shared" si="855"/>
        <v>46076</v>
      </c>
      <c r="Q653" s="170">
        <f t="shared" si="3"/>
        <v>46118</v>
      </c>
      <c r="R653" s="181"/>
      <c r="S653" s="12"/>
      <c r="T653" s="99"/>
      <c r="U653" s="99"/>
      <c r="V653" s="172" t="str">
        <f t="shared" si="789"/>
        <v> </v>
      </c>
      <c r="W653" s="172">
        <f t="shared" si="5"/>
        <v>5</v>
      </c>
      <c r="X653" s="173">
        <f t="shared" si="6"/>
        <v>7</v>
      </c>
      <c r="Y653" s="172">
        <f t="shared" si="7"/>
        <v>42</v>
      </c>
      <c r="Z653" s="174">
        <f t="shared" si="8"/>
        <v>0.1666666667</v>
      </c>
      <c r="AA653" s="174">
        <f t="shared" si="9"/>
        <v>0.003703703704</v>
      </c>
      <c r="AB653" s="173" t="str">
        <f t="shared" si="10"/>
        <v>20,322916666666667</v>
      </c>
      <c r="AC653" s="175" t="str">
        <f t="shared" si="11"/>
        <v> 6252HOM01  7:45-11:45  BĐ: 23/2/2026 KT: 6/4/2026</v>
      </c>
      <c r="AD653" s="175">
        <f t="shared" ref="AD653:AE653" si="856">P653</f>
        <v>46076</v>
      </c>
      <c r="AE653" s="175">
        <f t="shared" si="856"/>
        <v>46118</v>
      </c>
      <c r="AF653" s="187"/>
      <c r="AG653" s="187"/>
    </row>
    <row r="654" ht="18.75" customHeight="1">
      <c r="A654" s="184"/>
      <c r="B654" s="184"/>
      <c r="C654" s="99" t="s">
        <v>198</v>
      </c>
      <c r="D654" s="99" t="s">
        <v>1165</v>
      </c>
      <c r="E654" s="99">
        <v>2025.0</v>
      </c>
      <c r="F654" s="164" t="s">
        <v>1178</v>
      </c>
      <c r="G654" s="12"/>
      <c r="H654" s="99">
        <v>12.0</v>
      </c>
      <c r="I654" s="99"/>
      <c r="J654" s="99">
        <v>15.0</v>
      </c>
      <c r="K654" s="185" t="s">
        <v>1262</v>
      </c>
      <c r="L654" s="191">
        <v>0.3229166666666667</v>
      </c>
      <c r="M654" s="192">
        <v>0.4895833333333333</v>
      </c>
      <c r="N654" s="165" t="s">
        <v>1327</v>
      </c>
      <c r="O654" s="164" t="s">
        <v>1252</v>
      </c>
      <c r="P654" s="169">
        <f t="shared" ref="P654:P655" si="858">"23/03/2026"+(K654-2)</f>
        <v>46108</v>
      </c>
      <c r="Q654" s="170">
        <f t="shared" si="3"/>
        <v>46122</v>
      </c>
      <c r="R654" s="181"/>
      <c r="S654" s="12"/>
      <c r="T654" s="99"/>
      <c r="U654" s="99"/>
      <c r="V654" s="172" t="str">
        <f t="shared" si="789"/>
        <v> </v>
      </c>
      <c r="W654" s="172">
        <f t="shared" si="5"/>
        <v>5</v>
      </c>
      <c r="X654" s="173">
        <f t="shared" si="6"/>
        <v>3</v>
      </c>
      <c r="Y654" s="172">
        <f t="shared" si="7"/>
        <v>14</v>
      </c>
      <c r="Z654" s="174">
        <f t="shared" si="8"/>
        <v>0.1666666667</v>
      </c>
      <c r="AA654" s="174">
        <f t="shared" si="9"/>
        <v>0.003703703704</v>
      </c>
      <c r="AB654" s="173" t="str">
        <f t="shared" si="10"/>
        <v>60,322916666666667Thực hành lầu 6</v>
      </c>
      <c r="AC654" s="175" t="str">
        <f t="shared" si="11"/>
        <v> 5252HOM01  7:45-11:45  BĐ: 27/3/2026 KT: 10/4/2026</v>
      </c>
      <c r="AD654" s="175">
        <f t="shared" ref="AD654:AE654" si="857">P654</f>
        <v>46108</v>
      </c>
      <c r="AE654" s="175">
        <f t="shared" si="857"/>
        <v>46122</v>
      </c>
      <c r="AF654" s="187"/>
      <c r="AG654" s="187"/>
    </row>
    <row r="655" ht="18.75" customHeight="1">
      <c r="A655" s="184"/>
      <c r="B655" s="184"/>
      <c r="C655" s="99" t="s">
        <v>198</v>
      </c>
      <c r="D655" s="99" t="s">
        <v>1165</v>
      </c>
      <c r="E655" s="99">
        <v>2025.0</v>
      </c>
      <c r="F655" s="164" t="s">
        <v>1186</v>
      </c>
      <c r="G655" s="12"/>
      <c r="H655" s="99">
        <v>8.0</v>
      </c>
      <c r="I655" s="99"/>
      <c r="J655" s="99">
        <v>15.0</v>
      </c>
      <c r="K655" s="185" t="s">
        <v>1272</v>
      </c>
      <c r="L655" s="191">
        <v>0.3229166666666667</v>
      </c>
      <c r="M655" s="192">
        <v>0.4895833333333333</v>
      </c>
      <c r="N655" s="19"/>
      <c r="O655" s="164" t="s">
        <v>1252</v>
      </c>
      <c r="P655" s="169">
        <f t="shared" si="858"/>
        <v>46107</v>
      </c>
      <c r="Q655" s="170">
        <f t="shared" si="3"/>
        <v>46121</v>
      </c>
      <c r="R655" s="181"/>
      <c r="S655" s="19"/>
      <c r="T655" s="99"/>
      <c r="U655" s="99"/>
      <c r="V655" s="172" t="str">
        <f t="shared" si="789"/>
        <v> </v>
      </c>
      <c r="W655" s="172">
        <f t="shared" si="5"/>
        <v>5</v>
      </c>
      <c r="X655" s="173">
        <f t="shared" si="6"/>
        <v>3</v>
      </c>
      <c r="Y655" s="172">
        <f t="shared" si="7"/>
        <v>14</v>
      </c>
      <c r="Z655" s="174">
        <f t="shared" si="8"/>
        <v>0.1666666667</v>
      </c>
      <c r="AA655" s="174">
        <f t="shared" si="9"/>
        <v>0.003703703704</v>
      </c>
      <c r="AB655" s="173" t="str">
        <f t="shared" si="10"/>
        <v>50,322916666666667</v>
      </c>
      <c r="AC655" s="175" t="str">
        <f t="shared" si="11"/>
        <v> 6252HOM01  7:45-11:45  BĐ: 26/3/2026 KT: 9/4/2026</v>
      </c>
      <c r="AD655" s="175">
        <f t="shared" ref="AD655:AE655" si="859">P655</f>
        <v>46107</v>
      </c>
      <c r="AE655" s="175">
        <f t="shared" si="859"/>
        <v>46121</v>
      </c>
      <c r="AF655" s="187"/>
      <c r="AG655" s="187"/>
    </row>
    <row r="656" ht="18.75" customHeight="1">
      <c r="A656" s="184"/>
      <c r="B656" s="184"/>
      <c r="C656" s="99" t="s">
        <v>198</v>
      </c>
      <c r="D656" s="99" t="s">
        <v>1165</v>
      </c>
      <c r="E656" s="99">
        <v>2025.0</v>
      </c>
      <c r="F656" s="164" t="s">
        <v>1185</v>
      </c>
      <c r="G656" s="165" t="s">
        <v>1180</v>
      </c>
      <c r="H656" s="99">
        <v>4.0</v>
      </c>
      <c r="I656" s="99"/>
      <c r="J656" s="99">
        <v>25.0</v>
      </c>
      <c r="K656" s="185" t="s">
        <v>1262</v>
      </c>
      <c r="L656" s="191">
        <v>0.3229166666666667</v>
      </c>
      <c r="M656" s="192">
        <v>0.4895833333333333</v>
      </c>
      <c r="N656" s="165" t="s">
        <v>1329</v>
      </c>
      <c r="O656" s="164" t="s">
        <v>1261</v>
      </c>
      <c r="P656" s="169">
        <f t="shared" ref="P656:P658" si="861">"05/01/2026"+(K656-2)</f>
        <v>46031</v>
      </c>
      <c r="Q656" s="170">
        <f t="shared" si="3"/>
        <v>46059</v>
      </c>
      <c r="R656" s="181"/>
      <c r="S656" s="165" t="s">
        <v>422</v>
      </c>
      <c r="T656" s="99"/>
      <c r="U656" s="99"/>
      <c r="V656" s="172" t="str">
        <f t="shared" si="789"/>
        <v> </v>
      </c>
      <c r="W656" s="172">
        <f t="shared" si="5"/>
        <v>5</v>
      </c>
      <c r="X656" s="173">
        <f t="shared" si="6"/>
        <v>5</v>
      </c>
      <c r="Y656" s="172">
        <f t="shared" si="7"/>
        <v>28</v>
      </c>
      <c r="Z656" s="174">
        <f t="shared" si="8"/>
        <v>0.1666666667</v>
      </c>
      <c r="AA656" s="174">
        <f t="shared" si="9"/>
        <v>0.003703703704</v>
      </c>
      <c r="AB656" s="173" t="str">
        <f t="shared" si="10"/>
        <v>60,322916666666667G_401</v>
      </c>
      <c r="AC656" s="175" t="str">
        <f t="shared" si="11"/>
        <v>Nguyên lý kế toán 5252HOM01G Phạm Thanh Mộng 7:45-11:45  BĐ: 9/1/2026 KT: 6/2/2026</v>
      </c>
      <c r="AD656" s="175">
        <f t="shared" ref="AD656:AE656" si="860">P656</f>
        <v>46031</v>
      </c>
      <c r="AE656" s="175">
        <f t="shared" si="860"/>
        <v>46059</v>
      </c>
      <c r="AF656" s="187"/>
      <c r="AG656" s="187"/>
    </row>
    <row r="657" ht="18.75" customHeight="1">
      <c r="A657" s="177"/>
      <c r="B657" s="177"/>
      <c r="C657" s="178" t="s">
        <v>198</v>
      </c>
      <c r="D657" s="178" t="s">
        <v>1193</v>
      </c>
      <c r="E657" s="178">
        <v>2025.0</v>
      </c>
      <c r="F657" s="178" t="s">
        <v>1213</v>
      </c>
      <c r="G657" s="12"/>
      <c r="H657" s="178">
        <v>11.0</v>
      </c>
      <c r="I657" s="181"/>
      <c r="J657" s="99">
        <v>25.0</v>
      </c>
      <c r="K657" s="185" t="s">
        <v>1262</v>
      </c>
      <c r="L657" s="191">
        <v>0.3229166666666667</v>
      </c>
      <c r="M657" s="192">
        <v>0.4895833333333333</v>
      </c>
      <c r="N657" s="12"/>
      <c r="O657" s="178" t="s">
        <v>1261</v>
      </c>
      <c r="P657" s="169">
        <f t="shared" si="861"/>
        <v>46031</v>
      </c>
      <c r="Q657" s="170">
        <f t="shared" si="3"/>
        <v>46059</v>
      </c>
      <c r="R657" s="180"/>
      <c r="S657" s="12"/>
      <c r="T657" s="181"/>
      <c r="U657" s="181"/>
      <c r="V657" s="172" t="str">
        <f t="shared" si="789"/>
        <v> </v>
      </c>
      <c r="W657" s="172">
        <f t="shared" si="5"/>
        <v>5</v>
      </c>
      <c r="X657" s="173">
        <f t="shared" si="6"/>
        <v>5</v>
      </c>
      <c r="Y657" s="172">
        <f t="shared" si="7"/>
        <v>28</v>
      </c>
      <c r="Z657" s="174">
        <f t="shared" si="8"/>
        <v>0.1666666667</v>
      </c>
      <c r="AA657" s="174">
        <f t="shared" si="9"/>
        <v>0.003703703704</v>
      </c>
      <c r="AB657" s="173" t="str">
        <f t="shared" si="10"/>
        <v>60,322916666666667</v>
      </c>
      <c r="AC657" s="175" t="str">
        <f t="shared" si="11"/>
        <v> 6252SMA01G  7:45-11:45  BĐ: 9/1/2026 KT: 6/2/2026</v>
      </c>
      <c r="AD657" s="175">
        <f t="shared" ref="AD657:AE657" si="862">P657</f>
        <v>46031</v>
      </c>
      <c r="AE657" s="175">
        <f t="shared" si="862"/>
        <v>46059</v>
      </c>
      <c r="AF657" s="182"/>
      <c r="AG657" s="182"/>
    </row>
    <row r="658" ht="18.75" customHeight="1">
      <c r="A658" s="177"/>
      <c r="B658" s="177"/>
      <c r="C658" s="178" t="s">
        <v>198</v>
      </c>
      <c r="D658" s="178" t="s">
        <v>1193</v>
      </c>
      <c r="E658" s="178">
        <v>2025.0</v>
      </c>
      <c r="F658" s="199" t="s">
        <v>1215</v>
      </c>
      <c r="G658" s="12"/>
      <c r="H658" s="178">
        <v>22.0</v>
      </c>
      <c r="I658" s="181"/>
      <c r="J658" s="99">
        <v>25.0</v>
      </c>
      <c r="K658" s="185" t="s">
        <v>1262</v>
      </c>
      <c r="L658" s="191">
        <v>0.3229166666666667</v>
      </c>
      <c r="M658" s="192">
        <v>0.4895833333333333</v>
      </c>
      <c r="N658" s="19"/>
      <c r="O658" s="178" t="s">
        <v>1261</v>
      </c>
      <c r="P658" s="169">
        <f t="shared" si="861"/>
        <v>46031</v>
      </c>
      <c r="Q658" s="170">
        <f t="shared" si="3"/>
        <v>46059</v>
      </c>
      <c r="R658" s="180"/>
      <c r="S658" s="19"/>
      <c r="T658" s="181"/>
      <c r="U658" s="181"/>
      <c r="V658" s="172" t="str">
        <f t="shared" si="789"/>
        <v> </v>
      </c>
      <c r="W658" s="172">
        <f t="shared" si="5"/>
        <v>5</v>
      </c>
      <c r="X658" s="173">
        <f t="shared" si="6"/>
        <v>5</v>
      </c>
      <c r="Y658" s="172">
        <f t="shared" si="7"/>
        <v>28</v>
      </c>
      <c r="Z658" s="174">
        <f t="shared" si="8"/>
        <v>0.1666666667</v>
      </c>
      <c r="AA658" s="174">
        <f t="shared" si="9"/>
        <v>0.003703703704</v>
      </c>
      <c r="AB658" s="173" t="str">
        <f t="shared" si="10"/>
        <v>60,322916666666667</v>
      </c>
      <c r="AC658" s="175" t="str">
        <f t="shared" si="11"/>
        <v> 5252SMA01G  7:45-11:45  BĐ: 9/1/2026 KT: 6/2/2026</v>
      </c>
      <c r="AD658" s="175">
        <f t="shared" ref="AD658:AE658" si="863">P658</f>
        <v>46031</v>
      </c>
      <c r="AE658" s="175">
        <f t="shared" si="863"/>
        <v>46059</v>
      </c>
      <c r="AF658" s="182"/>
      <c r="AG658" s="182"/>
    </row>
    <row r="659" ht="18.75" customHeight="1">
      <c r="A659" s="177"/>
      <c r="B659" s="177"/>
      <c r="C659" s="99" t="s">
        <v>198</v>
      </c>
      <c r="D659" s="99" t="s">
        <v>1165</v>
      </c>
      <c r="E659" s="99">
        <v>2025.0</v>
      </c>
      <c r="F659" s="164" t="s">
        <v>1185</v>
      </c>
      <c r="G659" s="12"/>
      <c r="H659" s="99">
        <v>4.0</v>
      </c>
      <c r="I659" s="99"/>
      <c r="J659" s="99">
        <v>35.0</v>
      </c>
      <c r="K659" s="185" t="s">
        <v>1262</v>
      </c>
      <c r="L659" s="191">
        <v>0.3229166666666667</v>
      </c>
      <c r="M659" s="192">
        <v>0.4895833333333333</v>
      </c>
      <c r="N659" s="165" t="s">
        <v>1329</v>
      </c>
      <c r="O659" s="178" t="s">
        <v>1261</v>
      </c>
      <c r="P659" s="169">
        <f t="shared" ref="P659:P661" si="865">"23/02/2026"+(K659-2)</f>
        <v>46080</v>
      </c>
      <c r="Q659" s="170">
        <f t="shared" si="3"/>
        <v>46122</v>
      </c>
      <c r="R659" s="180"/>
      <c r="S659" s="165" t="s">
        <v>422</v>
      </c>
      <c r="T659" s="181"/>
      <c r="U659" s="181"/>
      <c r="V659" s="172" t="str">
        <f t="shared" si="789"/>
        <v> </v>
      </c>
      <c r="W659" s="172">
        <f t="shared" si="5"/>
        <v>5</v>
      </c>
      <c r="X659" s="173">
        <f t="shared" si="6"/>
        <v>7</v>
      </c>
      <c r="Y659" s="172">
        <f t="shared" si="7"/>
        <v>42</v>
      </c>
      <c r="Z659" s="174">
        <f t="shared" si="8"/>
        <v>0.1666666667</v>
      </c>
      <c r="AA659" s="174">
        <f t="shared" si="9"/>
        <v>0.003703703704</v>
      </c>
      <c r="AB659" s="173" t="str">
        <f t="shared" si="10"/>
        <v>60,322916666666667G_401</v>
      </c>
      <c r="AC659" s="175" t="str">
        <f t="shared" si="11"/>
        <v> 5252HOM01G Phạm Thanh Mộng 7:45-11:45  BĐ: 27/2/2026 KT: 10/4/2026</v>
      </c>
      <c r="AD659" s="175">
        <f t="shared" ref="AD659:AE659" si="864">P659</f>
        <v>46080</v>
      </c>
      <c r="AE659" s="175">
        <f t="shared" si="864"/>
        <v>46122</v>
      </c>
      <c r="AF659" s="182"/>
      <c r="AG659" s="182"/>
    </row>
    <row r="660" ht="18.75" customHeight="1">
      <c r="A660" s="177"/>
      <c r="B660" s="177"/>
      <c r="C660" s="178" t="s">
        <v>198</v>
      </c>
      <c r="D660" s="178" t="s">
        <v>1193</v>
      </c>
      <c r="E660" s="178">
        <v>2025.0</v>
      </c>
      <c r="F660" s="178" t="s">
        <v>1213</v>
      </c>
      <c r="G660" s="12"/>
      <c r="H660" s="178">
        <v>11.0</v>
      </c>
      <c r="I660" s="181"/>
      <c r="J660" s="93">
        <v>35.0</v>
      </c>
      <c r="K660" s="185" t="s">
        <v>1262</v>
      </c>
      <c r="L660" s="191">
        <v>0.3229166666666667</v>
      </c>
      <c r="M660" s="192">
        <v>0.4895833333333333</v>
      </c>
      <c r="N660" s="12"/>
      <c r="O660" s="178" t="s">
        <v>1261</v>
      </c>
      <c r="P660" s="169">
        <f t="shared" si="865"/>
        <v>46080</v>
      </c>
      <c r="Q660" s="170">
        <f t="shared" si="3"/>
        <v>46122</v>
      </c>
      <c r="R660" s="180"/>
      <c r="S660" s="12"/>
      <c r="T660" s="181"/>
      <c r="U660" s="181"/>
      <c r="V660" s="172" t="str">
        <f t="shared" si="789"/>
        <v> </v>
      </c>
      <c r="W660" s="172">
        <f t="shared" si="5"/>
        <v>5</v>
      </c>
      <c r="X660" s="173">
        <f t="shared" si="6"/>
        <v>7</v>
      </c>
      <c r="Y660" s="172">
        <f t="shared" si="7"/>
        <v>42</v>
      </c>
      <c r="Z660" s="174">
        <f t="shared" si="8"/>
        <v>0.1666666667</v>
      </c>
      <c r="AA660" s="174">
        <f t="shared" si="9"/>
        <v>0.003703703704</v>
      </c>
      <c r="AB660" s="173" t="str">
        <f t="shared" si="10"/>
        <v>60,322916666666667</v>
      </c>
      <c r="AC660" s="175" t="str">
        <f t="shared" si="11"/>
        <v> 6252SMA01G  7:45-11:45  BĐ: 27/2/2026 KT: 10/4/2026</v>
      </c>
      <c r="AD660" s="175">
        <f t="shared" ref="AD660:AE660" si="866">P660</f>
        <v>46080</v>
      </c>
      <c r="AE660" s="175">
        <f t="shared" si="866"/>
        <v>46122</v>
      </c>
      <c r="AF660" s="182"/>
      <c r="AG660" s="182"/>
    </row>
    <row r="661" ht="18.75" customHeight="1">
      <c r="A661" s="177"/>
      <c r="B661" s="177"/>
      <c r="C661" s="178" t="s">
        <v>198</v>
      </c>
      <c r="D661" s="178" t="s">
        <v>1193</v>
      </c>
      <c r="E661" s="178">
        <v>2025.0</v>
      </c>
      <c r="F661" s="199" t="s">
        <v>1215</v>
      </c>
      <c r="G661" s="12"/>
      <c r="H661" s="178">
        <v>22.0</v>
      </c>
      <c r="I661" s="181"/>
      <c r="J661" s="93">
        <v>35.0</v>
      </c>
      <c r="K661" s="185" t="s">
        <v>1262</v>
      </c>
      <c r="L661" s="191">
        <v>0.3229166666666667</v>
      </c>
      <c r="M661" s="192">
        <v>0.4895833333333333</v>
      </c>
      <c r="N661" s="19"/>
      <c r="O661" s="178" t="s">
        <v>1261</v>
      </c>
      <c r="P661" s="169">
        <f t="shared" si="865"/>
        <v>46080</v>
      </c>
      <c r="Q661" s="170">
        <f t="shared" si="3"/>
        <v>46122</v>
      </c>
      <c r="R661" s="180"/>
      <c r="S661" s="19"/>
      <c r="T661" s="181"/>
      <c r="U661" s="181"/>
      <c r="V661" s="172" t="str">
        <f t="shared" si="789"/>
        <v> </v>
      </c>
      <c r="W661" s="172">
        <f t="shared" si="5"/>
        <v>5</v>
      </c>
      <c r="X661" s="173">
        <f t="shared" si="6"/>
        <v>7</v>
      </c>
      <c r="Y661" s="172">
        <f t="shared" si="7"/>
        <v>42</v>
      </c>
      <c r="Z661" s="174">
        <f t="shared" si="8"/>
        <v>0.1666666667</v>
      </c>
      <c r="AA661" s="174">
        <f t="shared" si="9"/>
        <v>0.003703703704</v>
      </c>
      <c r="AB661" s="173" t="str">
        <f t="shared" si="10"/>
        <v>60,322916666666667</v>
      </c>
      <c r="AC661" s="175" t="str">
        <f t="shared" si="11"/>
        <v> 5252SMA01G  7:45-11:45  BĐ: 27/2/2026 KT: 10/4/2026</v>
      </c>
      <c r="AD661" s="175">
        <f t="shared" ref="AD661:AE661" si="867">P661</f>
        <v>46080</v>
      </c>
      <c r="AE661" s="175">
        <f t="shared" si="867"/>
        <v>46122</v>
      </c>
      <c r="AF661" s="182"/>
      <c r="AG661" s="182"/>
    </row>
    <row r="662" ht="18.75" customHeight="1">
      <c r="A662" s="184"/>
      <c r="B662" s="184"/>
      <c r="C662" s="99" t="s">
        <v>198</v>
      </c>
      <c r="D662" s="99" t="s">
        <v>1165</v>
      </c>
      <c r="E662" s="99">
        <v>2025.0</v>
      </c>
      <c r="F662" s="164" t="s">
        <v>1185</v>
      </c>
      <c r="G662" s="165" t="s">
        <v>1182</v>
      </c>
      <c r="H662" s="99">
        <v>4.0</v>
      </c>
      <c r="I662" s="99"/>
      <c r="J662" s="99">
        <v>25.0</v>
      </c>
      <c r="K662" s="185" t="s">
        <v>1250</v>
      </c>
      <c r="L662" s="191">
        <v>0.3229166666666667</v>
      </c>
      <c r="M662" s="192">
        <v>0.4895833333333333</v>
      </c>
      <c r="N662" s="165" t="s">
        <v>1284</v>
      </c>
      <c r="O662" s="164" t="s">
        <v>1261</v>
      </c>
      <c r="P662" s="169">
        <f t="shared" ref="P662:P664" si="869">"05/01/2026"+(K662-2)</f>
        <v>46027</v>
      </c>
      <c r="Q662" s="170">
        <f t="shared" si="3"/>
        <v>46055</v>
      </c>
      <c r="R662" s="181"/>
      <c r="S662" s="165" t="s">
        <v>556</v>
      </c>
      <c r="T662" s="99"/>
      <c r="U662" s="99"/>
      <c r="V662" s="172" t="str">
        <f t="shared" si="789"/>
        <v> </v>
      </c>
      <c r="W662" s="172">
        <f t="shared" si="5"/>
        <v>5</v>
      </c>
      <c r="X662" s="173">
        <f t="shared" si="6"/>
        <v>5</v>
      </c>
      <c r="Y662" s="172">
        <f t="shared" si="7"/>
        <v>28</v>
      </c>
      <c r="Z662" s="174">
        <f t="shared" si="8"/>
        <v>0.1666666667</v>
      </c>
      <c r="AA662" s="174">
        <f t="shared" si="9"/>
        <v>0.003703703704</v>
      </c>
      <c r="AB662" s="173" t="str">
        <f t="shared" si="10"/>
        <v>20,322916666666667G_301</v>
      </c>
      <c r="AC662" s="175" t="str">
        <f t="shared" si="11"/>
        <v>Kinh tế vi mô 5252HOM01G Lưu Vũ Hiền 7:45-11:45  BĐ: 5/1/2026 KT: 2/2/2026</v>
      </c>
      <c r="AD662" s="175">
        <f t="shared" ref="AD662:AE662" si="868">P662</f>
        <v>46027</v>
      </c>
      <c r="AE662" s="175">
        <f t="shared" si="868"/>
        <v>46055</v>
      </c>
      <c r="AF662" s="187"/>
      <c r="AG662" s="187"/>
    </row>
    <row r="663" ht="18.75" customHeight="1">
      <c r="A663" s="177"/>
      <c r="B663" s="177"/>
      <c r="C663" s="178" t="s">
        <v>198</v>
      </c>
      <c r="D663" s="178" t="s">
        <v>1193</v>
      </c>
      <c r="E663" s="178">
        <v>2025.0</v>
      </c>
      <c r="F663" s="178" t="s">
        <v>1213</v>
      </c>
      <c r="G663" s="12"/>
      <c r="H663" s="178">
        <v>11.0</v>
      </c>
      <c r="I663" s="181"/>
      <c r="J663" s="93">
        <v>25.0</v>
      </c>
      <c r="K663" s="185" t="s">
        <v>1250</v>
      </c>
      <c r="L663" s="191">
        <v>0.3229166666666667</v>
      </c>
      <c r="M663" s="192">
        <v>0.4895833333333333</v>
      </c>
      <c r="N663" s="12"/>
      <c r="O663" s="178" t="s">
        <v>1261</v>
      </c>
      <c r="P663" s="169">
        <f t="shared" si="869"/>
        <v>46027</v>
      </c>
      <c r="Q663" s="170">
        <f t="shared" si="3"/>
        <v>46055</v>
      </c>
      <c r="R663" s="180"/>
      <c r="S663" s="12"/>
      <c r="T663" s="181"/>
      <c r="U663" s="181"/>
      <c r="V663" s="172" t="str">
        <f t="shared" si="789"/>
        <v> </v>
      </c>
      <c r="W663" s="172">
        <f t="shared" si="5"/>
        <v>5</v>
      </c>
      <c r="X663" s="173">
        <f t="shared" si="6"/>
        <v>5</v>
      </c>
      <c r="Y663" s="172">
        <f t="shared" si="7"/>
        <v>28</v>
      </c>
      <c r="Z663" s="174">
        <f t="shared" si="8"/>
        <v>0.1666666667</v>
      </c>
      <c r="AA663" s="174">
        <f t="shared" si="9"/>
        <v>0.003703703704</v>
      </c>
      <c r="AB663" s="173" t="str">
        <f t="shared" si="10"/>
        <v>20,322916666666667</v>
      </c>
      <c r="AC663" s="175" t="str">
        <f t="shared" si="11"/>
        <v> 6252SMA01G  7:45-11:45  BĐ: 5/1/2026 KT: 2/2/2026</v>
      </c>
      <c r="AD663" s="175">
        <f t="shared" ref="AD663:AE663" si="870">P663</f>
        <v>46027</v>
      </c>
      <c r="AE663" s="175">
        <f t="shared" si="870"/>
        <v>46055</v>
      </c>
      <c r="AF663" s="182"/>
      <c r="AG663" s="182"/>
    </row>
    <row r="664" ht="18.75" customHeight="1">
      <c r="A664" s="177"/>
      <c r="B664" s="177"/>
      <c r="C664" s="178" t="s">
        <v>198</v>
      </c>
      <c r="D664" s="178" t="s">
        <v>1193</v>
      </c>
      <c r="E664" s="178">
        <v>2025.0</v>
      </c>
      <c r="F664" s="199" t="s">
        <v>1215</v>
      </c>
      <c r="G664" s="12"/>
      <c r="H664" s="178">
        <v>22.0</v>
      </c>
      <c r="I664" s="181"/>
      <c r="J664" s="93">
        <v>25.0</v>
      </c>
      <c r="K664" s="185" t="s">
        <v>1250</v>
      </c>
      <c r="L664" s="191">
        <v>0.3229166666666667</v>
      </c>
      <c r="M664" s="192">
        <v>0.4895833333333333</v>
      </c>
      <c r="N664" s="19"/>
      <c r="O664" s="178" t="s">
        <v>1261</v>
      </c>
      <c r="P664" s="169">
        <f t="shared" si="869"/>
        <v>46027</v>
      </c>
      <c r="Q664" s="170">
        <f t="shared" si="3"/>
        <v>46055</v>
      </c>
      <c r="R664" s="180"/>
      <c r="S664" s="12"/>
      <c r="T664" s="181"/>
      <c r="U664" s="181"/>
      <c r="V664" s="172" t="str">
        <f t="shared" si="789"/>
        <v> </v>
      </c>
      <c r="W664" s="172">
        <f t="shared" si="5"/>
        <v>5</v>
      </c>
      <c r="X664" s="173">
        <f t="shared" si="6"/>
        <v>5</v>
      </c>
      <c r="Y664" s="172">
        <f t="shared" si="7"/>
        <v>28</v>
      </c>
      <c r="Z664" s="174">
        <f t="shared" si="8"/>
        <v>0.1666666667</v>
      </c>
      <c r="AA664" s="174">
        <f t="shared" si="9"/>
        <v>0.003703703704</v>
      </c>
      <c r="AB664" s="173" t="str">
        <f t="shared" si="10"/>
        <v>20,322916666666667</v>
      </c>
      <c r="AC664" s="175" t="str">
        <f t="shared" si="11"/>
        <v> 5252SMA01G  7:45-11:45  BĐ: 5/1/2026 KT: 2/2/2026</v>
      </c>
      <c r="AD664" s="175">
        <f t="shared" ref="AD664:AE664" si="871">P664</f>
        <v>46027</v>
      </c>
      <c r="AE664" s="175">
        <f t="shared" si="871"/>
        <v>46055</v>
      </c>
      <c r="AF664" s="182"/>
      <c r="AG664" s="182"/>
    </row>
    <row r="665" ht="18.75" customHeight="1">
      <c r="A665" s="177"/>
      <c r="B665" s="177"/>
      <c r="C665" s="178" t="s">
        <v>198</v>
      </c>
      <c r="D665" s="178" t="s">
        <v>1193</v>
      </c>
      <c r="E665" s="178">
        <v>2025.0</v>
      </c>
      <c r="F665" s="199" t="s">
        <v>1215</v>
      </c>
      <c r="G665" s="12"/>
      <c r="H665" s="178">
        <v>22.0</v>
      </c>
      <c r="I665" s="181"/>
      <c r="J665" s="93">
        <v>20.0</v>
      </c>
      <c r="K665" s="185" t="s">
        <v>1250</v>
      </c>
      <c r="L665" s="191">
        <v>0.3229166666666667</v>
      </c>
      <c r="M665" s="192">
        <v>0.4895833333333333</v>
      </c>
      <c r="N665" s="165" t="s">
        <v>1284</v>
      </c>
      <c r="O665" s="178" t="s">
        <v>1261</v>
      </c>
      <c r="P665" s="169">
        <f t="shared" ref="P665:P667" si="873">"23/02/2026"+(K665-2)</f>
        <v>46076</v>
      </c>
      <c r="Q665" s="170">
        <f t="shared" si="3"/>
        <v>46097</v>
      </c>
      <c r="R665" s="180"/>
      <c r="S665" s="12"/>
      <c r="T665" s="181"/>
      <c r="U665" s="181"/>
      <c r="V665" s="172"/>
      <c r="W665" s="172">
        <f t="shared" si="5"/>
        <v>5</v>
      </c>
      <c r="X665" s="173">
        <f t="shared" si="6"/>
        <v>4</v>
      </c>
      <c r="Y665" s="172">
        <f t="shared" si="7"/>
        <v>21</v>
      </c>
      <c r="Z665" s="174">
        <f t="shared" si="8"/>
        <v>0.1666666667</v>
      </c>
      <c r="AA665" s="174">
        <f t="shared" si="9"/>
        <v>0.003703703704</v>
      </c>
      <c r="AB665" s="173" t="str">
        <f t="shared" si="10"/>
        <v>20,322916666666667G_301</v>
      </c>
      <c r="AC665" s="175" t="str">
        <f t="shared" si="11"/>
        <v> 5252SMA01G  7:45-11:45  BĐ: 23/2/2026 KT: 16/3/2026</v>
      </c>
      <c r="AD665" s="175">
        <f t="shared" ref="AD665:AE665" si="872">P665</f>
        <v>46076</v>
      </c>
      <c r="AE665" s="175">
        <f t="shared" si="872"/>
        <v>46097</v>
      </c>
      <c r="AF665" s="182"/>
      <c r="AG665" s="182"/>
    </row>
    <row r="666" ht="18.75" customHeight="1">
      <c r="A666" s="177"/>
      <c r="B666" s="177"/>
      <c r="C666" s="99" t="s">
        <v>198</v>
      </c>
      <c r="D666" s="99" t="s">
        <v>1165</v>
      </c>
      <c r="E666" s="99">
        <v>2025.0</v>
      </c>
      <c r="F666" s="164" t="s">
        <v>1185</v>
      </c>
      <c r="G666" s="12"/>
      <c r="H666" s="99">
        <v>4.0</v>
      </c>
      <c r="I666" s="181"/>
      <c r="J666" s="93">
        <v>20.0</v>
      </c>
      <c r="K666" s="185" t="s">
        <v>1250</v>
      </c>
      <c r="L666" s="191">
        <v>0.3229166666666667</v>
      </c>
      <c r="M666" s="192">
        <v>0.4895833333333333</v>
      </c>
      <c r="N666" s="12"/>
      <c r="O666" s="178" t="s">
        <v>1261</v>
      </c>
      <c r="P666" s="169">
        <f t="shared" si="873"/>
        <v>46076</v>
      </c>
      <c r="Q666" s="170">
        <f t="shared" si="3"/>
        <v>46097</v>
      </c>
      <c r="R666" s="180"/>
      <c r="S666" s="12"/>
      <c r="T666" s="181"/>
      <c r="U666" s="181"/>
      <c r="V666" s="172"/>
      <c r="W666" s="172">
        <f t="shared" si="5"/>
        <v>5</v>
      </c>
      <c r="X666" s="173">
        <f t="shared" si="6"/>
        <v>4</v>
      </c>
      <c r="Y666" s="172">
        <f t="shared" si="7"/>
        <v>21</v>
      </c>
      <c r="Z666" s="174">
        <f t="shared" si="8"/>
        <v>0.1666666667</v>
      </c>
      <c r="AA666" s="174">
        <f t="shared" si="9"/>
        <v>0.003703703704</v>
      </c>
      <c r="AB666" s="173" t="str">
        <f t="shared" si="10"/>
        <v>20,322916666666667</v>
      </c>
      <c r="AC666" s="175" t="str">
        <f t="shared" si="11"/>
        <v> 5252HOM01G  7:45-11:45  BĐ: 23/2/2026 KT: 16/3/2026</v>
      </c>
      <c r="AD666" s="175">
        <f t="shared" ref="AD666:AE666" si="874">P666</f>
        <v>46076</v>
      </c>
      <c r="AE666" s="175">
        <f t="shared" si="874"/>
        <v>46097</v>
      </c>
      <c r="AF666" s="182"/>
      <c r="AG666" s="182"/>
    </row>
    <row r="667" ht="18.75" customHeight="1">
      <c r="A667" s="177"/>
      <c r="B667" s="177"/>
      <c r="C667" s="178" t="s">
        <v>198</v>
      </c>
      <c r="D667" s="178" t="s">
        <v>1193</v>
      </c>
      <c r="E667" s="178">
        <v>2025.0</v>
      </c>
      <c r="F667" s="178" t="s">
        <v>1213</v>
      </c>
      <c r="G667" s="12"/>
      <c r="H667" s="93">
        <v>11.0</v>
      </c>
      <c r="I667" s="181"/>
      <c r="J667" s="93">
        <v>20.0</v>
      </c>
      <c r="K667" s="185" t="s">
        <v>1250</v>
      </c>
      <c r="L667" s="191">
        <v>0.3229166666666667</v>
      </c>
      <c r="M667" s="192">
        <v>0.4895833333333333</v>
      </c>
      <c r="N667" s="19"/>
      <c r="O667" s="178" t="s">
        <v>1261</v>
      </c>
      <c r="P667" s="169">
        <f t="shared" si="873"/>
        <v>46076</v>
      </c>
      <c r="Q667" s="170">
        <f t="shared" si="3"/>
        <v>46097</v>
      </c>
      <c r="R667" s="180"/>
      <c r="S667" s="19"/>
      <c r="T667" s="181"/>
      <c r="U667" s="181"/>
      <c r="V667" s="172"/>
      <c r="W667" s="172">
        <f t="shared" si="5"/>
        <v>5</v>
      </c>
      <c r="X667" s="173">
        <f t="shared" si="6"/>
        <v>4</v>
      </c>
      <c r="Y667" s="172">
        <f t="shared" si="7"/>
        <v>21</v>
      </c>
      <c r="Z667" s="174">
        <f t="shared" si="8"/>
        <v>0.1666666667</v>
      </c>
      <c r="AA667" s="174">
        <f t="shared" si="9"/>
        <v>0.003703703704</v>
      </c>
      <c r="AB667" s="173" t="str">
        <f t="shared" si="10"/>
        <v>20,322916666666667</v>
      </c>
      <c r="AC667" s="175" t="str">
        <f t="shared" si="11"/>
        <v> 6252SMA01G  7:45-11:45  BĐ: 23/2/2026 KT: 16/3/2026</v>
      </c>
      <c r="AD667" s="175">
        <f t="shared" ref="AD667:AE667" si="875">P667</f>
        <v>46076</v>
      </c>
      <c r="AE667" s="175">
        <f t="shared" si="875"/>
        <v>46097</v>
      </c>
      <c r="AF667" s="182"/>
      <c r="AG667" s="182"/>
    </row>
    <row r="668" ht="18.75" customHeight="1">
      <c r="A668" s="184"/>
      <c r="B668" s="184"/>
      <c r="C668" s="99" t="s">
        <v>198</v>
      </c>
      <c r="D668" s="99" t="s">
        <v>1193</v>
      </c>
      <c r="E668" s="99">
        <v>2024.0</v>
      </c>
      <c r="F668" s="164" t="s">
        <v>1194</v>
      </c>
      <c r="G668" s="165" t="s">
        <v>1196</v>
      </c>
      <c r="H668" s="99">
        <v>5.0</v>
      </c>
      <c r="I668" s="99"/>
      <c r="J668" s="99">
        <v>25.0</v>
      </c>
      <c r="K668" s="185" t="s">
        <v>1250</v>
      </c>
      <c r="L668" s="191">
        <v>0.3229166666666667</v>
      </c>
      <c r="M668" s="192">
        <v>0.4895833333333333</v>
      </c>
      <c r="N668" s="165" t="s">
        <v>1271</v>
      </c>
      <c r="O668" s="164" t="s">
        <v>1261</v>
      </c>
      <c r="P668" s="169">
        <f t="shared" ref="P668:P672" si="877">"05/01/2026"+(K668-2)</f>
        <v>46027</v>
      </c>
      <c r="Q668" s="170">
        <f t="shared" si="3"/>
        <v>46055</v>
      </c>
      <c r="R668" s="181"/>
      <c r="S668" s="165" t="s">
        <v>422</v>
      </c>
      <c r="T668" s="99"/>
      <c r="U668" s="99"/>
      <c r="V668" s="172" t="str">
        <f t="shared" ref="V668:V715" si="878">IF(OR(
    COUNTIFS($S$3:$S$2491, S668, $K$3:$K$2491, K668, $L$3:$L$2491, L668, $P$3:$P$2491, "&lt;="&amp;Q668, $Q$3:$Q$2491, "&gt;="&amp;P668) &gt; 1, 
    COUNTIFS($F$3:$F$2491, F668, $K$3:$K$2491, K668, $L$3:$L$2491, L668, $P$3:$P$2491, "&lt;="&amp;Q668, $Q$3:$Q$2491, "&gt;="&amp;P668) &gt; 1
), "Trùng lịch",
IF(
    COUNTIFS(
        $N$3:$N$2491, N668,
        $K$3:$K$2491, K668,
        $P$3:$P$2491, "&lt;="&amp;Q668,
        $Q$3:$Q$2491, "&gt;="&amp;P668,
        $L$3:$L$2491, "&lt;"&amp;M668,
        $M$3:$M$2491, "&gt;"&amp;L668
    ) &gt; 1, 
    "Trùng phòng", 
    " "
)
)
</f>
        <v> </v>
      </c>
      <c r="W668" s="172">
        <f t="shared" si="5"/>
        <v>5</v>
      </c>
      <c r="X668" s="173">
        <f t="shared" si="6"/>
        <v>5</v>
      </c>
      <c r="Y668" s="172">
        <f t="shared" si="7"/>
        <v>28</v>
      </c>
      <c r="Z668" s="174">
        <f t="shared" si="8"/>
        <v>0.1666666667</v>
      </c>
      <c r="AA668" s="174">
        <f t="shared" si="9"/>
        <v>0.003703703704</v>
      </c>
      <c r="AB668" s="173" t="str">
        <f t="shared" si="10"/>
        <v>20,322916666666667G_201</v>
      </c>
      <c r="AC668" s="175" t="str">
        <f t="shared" si="11"/>
        <v>Quản trị dự án kinh doanh 5243VMS01G Phạm Thanh Mộng 7:45-11:45  BĐ: 5/1/2026 KT: 2/2/2026</v>
      </c>
      <c r="AD668" s="175">
        <f t="shared" ref="AD668:AE668" si="876">P668</f>
        <v>46027</v>
      </c>
      <c r="AE668" s="175">
        <f t="shared" si="876"/>
        <v>46055</v>
      </c>
      <c r="AF668" s="187"/>
      <c r="AG668" s="187"/>
    </row>
    <row r="669" ht="18.75" customHeight="1">
      <c r="A669" s="184"/>
      <c r="B669" s="184"/>
      <c r="C669" s="99" t="s">
        <v>198</v>
      </c>
      <c r="D669" s="99" t="s">
        <v>1193</v>
      </c>
      <c r="E669" s="99">
        <v>2024.0</v>
      </c>
      <c r="F669" s="164" t="s">
        <v>1198</v>
      </c>
      <c r="G669" s="12"/>
      <c r="H669" s="99">
        <v>18.0</v>
      </c>
      <c r="I669" s="99"/>
      <c r="J669" s="99">
        <v>25.0</v>
      </c>
      <c r="K669" s="185" t="s">
        <v>1250</v>
      </c>
      <c r="L669" s="191">
        <v>0.3229166666666667</v>
      </c>
      <c r="M669" s="192">
        <v>0.4895833333333333</v>
      </c>
      <c r="N669" s="12"/>
      <c r="O669" s="164" t="s">
        <v>1261</v>
      </c>
      <c r="P669" s="169">
        <f t="shared" si="877"/>
        <v>46027</v>
      </c>
      <c r="Q669" s="170">
        <f t="shared" si="3"/>
        <v>46055</v>
      </c>
      <c r="R669" s="181"/>
      <c r="S669" s="12"/>
      <c r="T669" s="99"/>
      <c r="U669" s="99"/>
      <c r="V669" s="172" t="str">
        <f t="shared" si="878"/>
        <v> </v>
      </c>
      <c r="W669" s="172">
        <f t="shared" si="5"/>
        <v>5</v>
      </c>
      <c r="X669" s="173">
        <f t="shared" si="6"/>
        <v>5</v>
      </c>
      <c r="Y669" s="172">
        <f t="shared" si="7"/>
        <v>28</v>
      </c>
      <c r="Z669" s="174">
        <f t="shared" si="8"/>
        <v>0.1666666667</v>
      </c>
      <c r="AA669" s="174">
        <f t="shared" si="9"/>
        <v>0.003703703704</v>
      </c>
      <c r="AB669" s="173" t="str">
        <f t="shared" si="10"/>
        <v>20,322916666666667</v>
      </c>
      <c r="AC669" s="175" t="str">
        <f t="shared" si="11"/>
        <v> 5243VMS02G  7:45-11:45  BĐ: 5/1/2026 KT: 2/2/2026</v>
      </c>
      <c r="AD669" s="175">
        <f t="shared" ref="AD669:AE669" si="879">P669</f>
        <v>46027</v>
      </c>
      <c r="AE669" s="175">
        <f t="shared" si="879"/>
        <v>46055</v>
      </c>
      <c r="AF669" s="187"/>
      <c r="AG669" s="187"/>
    </row>
    <row r="670" ht="18.75" customHeight="1">
      <c r="A670" s="177"/>
      <c r="B670" s="177"/>
      <c r="C670" s="178" t="s">
        <v>198</v>
      </c>
      <c r="D670" s="178" t="s">
        <v>1193</v>
      </c>
      <c r="E670" s="178">
        <v>2024.0</v>
      </c>
      <c r="F670" s="178" t="s">
        <v>1204</v>
      </c>
      <c r="G670" s="12"/>
      <c r="H670" s="178">
        <v>4.0</v>
      </c>
      <c r="I670" s="181"/>
      <c r="J670" s="99">
        <v>25.0</v>
      </c>
      <c r="K670" s="185" t="s">
        <v>1250</v>
      </c>
      <c r="L670" s="191">
        <v>0.3229166666666667</v>
      </c>
      <c r="M670" s="192">
        <v>0.4895833333333333</v>
      </c>
      <c r="N670" s="12"/>
      <c r="O670" s="178" t="s">
        <v>1261</v>
      </c>
      <c r="P670" s="169">
        <f t="shared" si="877"/>
        <v>46027</v>
      </c>
      <c r="Q670" s="170">
        <f t="shared" si="3"/>
        <v>46055</v>
      </c>
      <c r="R670" s="180"/>
      <c r="S670" s="12"/>
      <c r="T670" s="181"/>
      <c r="U670" s="181"/>
      <c r="V670" s="172" t="str">
        <f t="shared" si="878"/>
        <v> </v>
      </c>
      <c r="W670" s="172">
        <f t="shared" si="5"/>
        <v>5</v>
      </c>
      <c r="X670" s="173">
        <f t="shared" si="6"/>
        <v>5</v>
      </c>
      <c r="Y670" s="172">
        <f t="shared" si="7"/>
        <v>28</v>
      </c>
      <c r="Z670" s="174">
        <f t="shared" si="8"/>
        <v>0.1666666667</v>
      </c>
      <c r="AA670" s="174">
        <f t="shared" si="9"/>
        <v>0.003703703704</v>
      </c>
      <c r="AB670" s="173" t="str">
        <f t="shared" si="10"/>
        <v>20,322916666666667</v>
      </c>
      <c r="AC670" s="175" t="str">
        <f t="shared" si="11"/>
        <v> 6243VMS01G  7:45-11:45  BĐ: 5/1/2026 KT: 2/2/2026</v>
      </c>
      <c r="AD670" s="175">
        <f t="shared" ref="AD670:AE670" si="880">P670</f>
        <v>46027</v>
      </c>
      <c r="AE670" s="175">
        <f t="shared" si="880"/>
        <v>46055</v>
      </c>
      <c r="AF670" s="182"/>
      <c r="AG670" s="182"/>
    </row>
    <row r="671" ht="18.75" customHeight="1">
      <c r="A671" s="177"/>
      <c r="B671" s="177"/>
      <c r="C671" s="178" t="s">
        <v>198</v>
      </c>
      <c r="D671" s="178" t="s">
        <v>1193</v>
      </c>
      <c r="E671" s="178">
        <v>2024.0</v>
      </c>
      <c r="F671" s="178" t="s">
        <v>1206</v>
      </c>
      <c r="G671" s="12"/>
      <c r="H671" s="178">
        <v>8.0</v>
      </c>
      <c r="I671" s="181"/>
      <c r="J671" s="99">
        <v>25.0</v>
      </c>
      <c r="K671" s="185" t="s">
        <v>1250</v>
      </c>
      <c r="L671" s="191">
        <v>0.3229166666666667</v>
      </c>
      <c r="M671" s="192">
        <v>0.4895833333333333</v>
      </c>
      <c r="N671" s="12"/>
      <c r="O671" s="178" t="s">
        <v>1261</v>
      </c>
      <c r="P671" s="169">
        <f t="shared" si="877"/>
        <v>46027</v>
      </c>
      <c r="Q671" s="170">
        <f t="shared" si="3"/>
        <v>46055</v>
      </c>
      <c r="R671" s="180"/>
      <c r="S671" s="12"/>
      <c r="T671" s="181"/>
      <c r="U671" s="181"/>
      <c r="V671" s="172" t="str">
        <f t="shared" si="878"/>
        <v> </v>
      </c>
      <c r="W671" s="172">
        <f t="shared" si="5"/>
        <v>5</v>
      </c>
      <c r="X671" s="173">
        <f t="shared" si="6"/>
        <v>5</v>
      </c>
      <c r="Y671" s="172">
        <f t="shared" si="7"/>
        <v>28</v>
      </c>
      <c r="Z671" s="174">
        <f t="shared" si="8"/>
        <v>0.1666666667</v>
      </c>
      <c r="AA671" s="174">
        <f t="shared" si="9"/>
        <v>0.003703703704</v>
      </c>
      <c r="AB671" s="173" t="str">
        <f t="shared" si="10"/>
        <v>20,322916666666667</v>
      </c>
      <c r="AC671" s="175" t="str">
        <f t="shared" si="11"/>
        <v> 6243VMS02G  7:45-11:45  BĐ: 5/1/2026 KT: 2/2/2026</v>
      </c>
      <c r="AD671" s="175">
        <f t="shared" ref="AD671:AE671" si="881">P671</f>
        <v>46027</v>
      </c>
      <c r="AE671" s="175">
        <f t="shared" si="881"/>
        <v>46055</v>
      </c>
      <c r="AF671" s="182"/>
      <c r="AG671" s="182"/>
    </row>
    <row r="672" ht="18.75" customHeight="1">
      <c r="A672" s="177"/>
      <c r="B672" s="177"/>
      <c r="C672" s="178" t="s">
        <v>198</v>
      </c>
      <c r="D672" s="178" t="s">
        <v>1193</v>
      </c>
      <c r="E672" s="178">
        <v>2025.0</v>
      </c>
      <c r="F672" s="178" t="s">
        <v>1208</v>
      </c>
      <c r="G672" s="12"/>
      <c r="H672" s="178">
        <v>1.0</v>
      </c>
      <c r="I672" s="181"/>
      <c r="J672" s="99">
        <v>25.0</v>
      </c>
      <c r="K672" s="185" t="s">
        <v>1250</v>
      </c>
      <c r="L672" s="191">
        <v>0.3229166666666667</v>
      </c>
      <c r="M672" s="192">
        <v>0.4895833333333333</v>
      </c>
      <c r="N672" s="19"/>
      <c r="O672" s="178" t="s">
        <v>1261</v>
      </c>
      <c r="P672" s="169">
        <f t="shared" si="877"/>
        <v>46027</v>
      </c>
      <c r="Q672" s="170">
        <f t="shared" si="3"/>
        <v>46055</v>
      </c>
      <c r="R672" s="180"/>
      <c r="S672" s="12"/>
      <c r="T672" s="181"/>
      <c r="U672" s="181"/>
      <c r="V672" s="172" t="str">
        <f t="shared" si="878"/>
        <v> </v>
      </c>
      <c r="W672" s="172">
        <f t="shared" si="5"/>
        <v>5</v>
      </c>
      <c r="X672" s="173">
        <f t="shared" si="6"/>
        <v>5</v>
      </c>
      <c r="Y672" s="172">
        <f t="shared" si="7"/>
        <v>28</v>
      </c>
      <c r="Z672" s="174">
        <f t="shared" si="8"/>
        <v>0.1666666667</v>
      </c>
      <c r="AA672" s="174">
        <f t="shared" si="9"/>
        <v>0.003703703704</v>
      </c>
      <c r="AB672" s="173" t="str">
        <f t="shared" si="10"/>
        <v>20,322916666666667</v>
      </c>
      <c r="AC672" s="175" t="str">
        <f t="shared" si="11"/>
        <v> 6252SMA01TUG  7:45-11:45  BĐ: 5/1/2026 KT: 2/2/2026</v>
      </c>
      <c r="AD672" s="175">
        <f t="shared" ref="AD672:AE672" si="882">P672</f>
        <v>46027</v>
      </c>
      <c r="AE672" s="175">
        <f t="shared" si="882"/>
        <v>46055</v>
      </c>
      <c r="AF672" s="182"/>
      <c r="AG672" s="182"/>
    </row>
    <row r="673" ht="18.75" customHeight="1">
      <c r="A673" s="184"/>
      <c r="B673" s="184"/>
      <c r="C673" s="99" t="s">
        <v>198</v>
      </c>
      <c r="D673" s="99" t="s">
        <v>1193</v>
      </c>
      <c r="E673" s="99">
        <v>2024.0</v>
      </c>
      <c r="F673" s="164" t="s">
        <v>1194</v>
      </c>
      <c r="G673" s="12"/>
      <c r="H673" s="99">
        <v>5.0</v>
      </c>
      <c r="I673" s="99"/>
      <c r="J673" s="99">
        <v>35.0</v>
      </c>
      <c r="K673" s="185" t="s">
        <v>1250</v>
      </c>
      <c r="L673" s="191">
        <v>0.3229166666666667</v>
      </c>
      <c r="M673" s="192">
        <v>0.4895833333333333</v>
      </c>
      <c r="N673" s="165" t="s">
        <v>1271</v>
      </c>
      <c r="O673" s="164" t="s">
        <v>1261</v>
      </c>
      <c r="P673" s="169">
        <f t="shared" ref="P673:P677" si="884">"23/02/2026"+(K673-2)</f>
        <v>46076</v>
      </c>
      <c r="Q673" s="170">
        <f t="shared" si="3"/>
        <v>46118</v>
      </c>
      <c r="R673" s="181"/>
      <c r="S673" s="165" t="s">
        <v>422</v>
      </c>
      <c r="T673" s="99"/>
      <c r="U673" s="99"/>
      <c r="V673" s="172" t="str">
        <f t="shared" si="878"/>
        <v> </v>
      </c>
      <c r="W673" s="172">
        <f t="shared" si="5"/>
        <v>5</v>
      </c>
      <c r="X673" s="173">
        <f t="shared" si="6"/>
        <v>7</v>
      </c>
      <c r="Y673" s="172">
        <f t="shared" si="7"/>
        <v>42</v>
      </c>
      <c r="Z673" s="174">
        <f t="shared" si="8"/>
        <v>0.1666666667</v>
      </c>
      <c r="AA673" s="174">
        <f t="shared" si="9"/>
        <v>0.003703703704</v>
      </c>
      <c r="AB673" s="173" t="str">
        <f t="shared" si="10"/>
        <v>20,322916666666667G_201</v>
      </c>
      <c r="AC673" s="175" t="str">
        <f t="shared" si="11"/>
        <v> 5243VMS01G Phạm Thanh Mộng 7:45-11:45  BĐ: 23/2/2026 KT: 6/4/2026</v>
      </c>
      <c r="AD673" s="175">
        <f t="shared" ref="AD673:AE673" si="883">P673</f>
        <v>46076</v>
      </c>
      <c r="AE673" s="175">
        <f t="shared" si="883"/>
        <v>46118</v>
      </c>
      <c r="AF673" s="187"/>
      <c r="AG673" s="187"/>
    </row>
    <row r="674" ht="18.75" customHeight="1">
      <c r="A674" s="184"/>
      <c r="B674" s="184"/>
      <c r="C674" s="99" t="s">
        <v>198</v>
      </c>
      <c r="D674" s="99" t="s">
        <v>1193</v>
      </c>
      <c r="E674" s="99">
        <v>2024.0</v>
      </c>
      <c r="F674" s="164" t="s">
        <v>1198</v>
      </c>
      <c r="G674" s="12"/>
      <c r="H674" s="99">
        <v>18.0</v>
      </c>
      <c r="I674" s="99"/>
      <c r="J674" s="99">
        <v>35.0</v>
      </c>
      <c r="K674" s="185" t="s">
        <v>1250</v>
      </c>
      <c r="L674" s="191">
        <v>0.3229166666666667</v>
      </c>
      <c r="M674" s="192">
        <v>0.4895833333333333</v>
      </c>
      <c r="N674" s="12"/>
      <c r="O674" s="164" t="s">
        <v>1261</v>
      </c>
      <c r="P674" s="169">
        <f t="shared" si="884"/>
        <v>46076</v>
      </c>
      <c r="Q674" s="170">
        <f t="shared" si="3"/>
        <v>46118</v>
      </c>
      <c r="R674" s="181"/>
      <c r="S674" s="12"/>
      <c r="T674" s="99"/>
      <c r="U674" s="99"/>
      <c r="V674" s="172" t="str">
        <f t="shared" si="878"/>
        <v> </v>
      </c>
      <c r="W674" s="172">
        <f t="shared" si="5"/>
        <v>5</v>
      </c>
      <c r="X674" s="173">
        <f t="shared" si="6"/>
        <v>7</v>
      </c>
      <c r="Y674" s="172">
        <f t="shared" si="7"/>
        <v>42</v>
      </c>
      <c r="Z674" s="174">
        <f t="shared" si="8"/>
        <v>0.1666666667</v>
      </c>
      <c r="AA674" s="174">
        <f t="shared" si="9"/>
        <v>0.003703703704</v>
      </c>
      <c r="AB674" s="173" t="str">
        <f t="shared" si="10"/>
        <v>20,322916666666667</v>
      </c>
      <c r="AC674" s="175" t="str">
        <f t="shared" si="11"/>
        <v> 5243VMS02G  7:45-11:45  BĐ: 23/2/2026 KT: 6/4/2026</v>
      </c>
      <c r="AD674" s="175">
        <f t="shared" ref="AD674:AE674" si="885">P674</f>
        <v>46076</v>
      </c>
      <c r="AE674" s="175">
        <f t="shared" si="885"/>
        <v>46118</v>
      </c>
      <c r="AF674" s="187"/>
      <c r="AG674" s="187"/>
    </row>
    <row r="675" ht="18.75" customHeight="1">
      <c r="A675" s="177"/>
      <c r="B675" s="177"/>
      <c r="C675" s="178" t="s">
        <v>198</v>
      </c>
      <c r="D675" s="178" t="s">
        <v>1193</v>
      </c>
      <c r="E675" s="178">
        <v>2024.0</v>
      </c>
      <c r="F675" s="178" t="s">
        <v>1204</v>
      </c>
      <c r="G675" s="12"/>
      <c r="H675" s="178">
        <v>4.0</v>
      </c>
      <c r="I675" s="181"/>
      <c r="J675" s="99">
        <v>35.0</v>
      </c>
      <c r="K675" s="185" t="s">
        <v>1250</v>
      </c>
      <c r="L675" s="191">
        <v>0.3229166666666667</v>
      </c>
      <c r="M675" s="192">
        <v>0.4895833333333333</v>
      </c>
      <c r="N675" s="12"/>
      <c r="O675" s="178" t="s">
        <v>1261</v>
      </c>
      <c r="P675" s="169">
        <f t="shared" si="884"/>
        <v>46076</v>
      </c>
      <c r="Q675" s="170">
        <f t="shared" si="3"/>
        <v>46118</v>
      </c>
      <c r="R675" s="180"/>
      <c r="S675" s="12"/>
      <c r="T675" s="181"/>
      <c r="U675" s="181"/>
      <c r="V675" s="172" t="str">
        <f t="shared" si="878"/>
        <v> </v>
      </c>
      <c r="W675" s="172">
        <f t="shared" si="5"/>
        <v>5</v>
      </c>
      <c r="X675" s="173">
        <f t="shared" si="6"/>
        <v>7</v>
      </c>
      <c r="Y675" s="172">
        <f t="shared" si="7"/>
        <v>42</v>
      </c>
      <c r="Z675" s="174">
        <f t="shared" si="8"/>
        <v>0.1666666667</v>
      </c>
      <c r="AA675" s="174">
        <f t="shared" si="9"/>
        <v>0.003703703704</v>
      </c>
      <c r="AB675" s="173" t="str">
        <f t="shared" si="10"/>
        <v>20,322916666666667</v>
      </c>
      <c r="AC675" s="175" t="str">
        <f t="shared" si="11"/>
        <v> 6243VMS01G  7:45-11:45  BĐ: 23/2/2026 KT: 6/4/2026</v>
      </c>
      <c r="AD675" s="175">
        <f t="shared" ref="AD675:AE675" si="886">P675</f>
        <v>46076</v>
      </c>
      <c r="AE675" s="175">
        <f t="shared" si="886"/>
        <v>46118</v>
      </c>
      <c r="AF675" s="182"/>
      <c r="AG675" s="182"/>
    </row>
    <row r="676" ht="18.75" customHeight="1">
      <c r="A676" s="177"/>
      <c r="B676" s="177"/>
      <c r="C676" s="178" t="s">
        <v>198</v>
      </c>
      <c r="D676" s="178" t="s">
        <v>1193</v>
      </c>
      <c r="E676" s="178">
        <v>2024.0</v>
      </c>
      <c r="F676" s="178" t="s">
        <v>1206</v>
      </c>
      <c r="G676" s="12"/>
      <c r="H676" s="178">
        <v>8.0</v>
      </c>
      <c r="I676" s="181"/>
      <c r="J676" s="99">
        <v>35.0</v>
      </c>
      <c r="K676" s="185" t="s">
        <v>1250</v>
      </c>
      <c r="L676" s="191">
        <v>0.3229166666666667</v>
      </c>
      <c r="M676" s="192">
        <v>0.4895833333333333</v>
      </c>
      <c r="N676" s="12"/>
      <c r="O676" s="178" t="s">
        <v>1261</v>
      </c>
      <c r="P676" s="169">
        <f t="shared" si="884"/>
        <v>46076</v>
      </c>
      <c r="Q676" s="170">
        <f t="shared" si="3"/>
        <v>46118</v>
      </c>
      <c r="R676" s="180"/>
      <c r="S676" s="12"/>
      <c r="T676" s="181"/>
      <c r="U676" s="181"/>
      <c r="V676" s="172" t="str">
        <f t="shared" si="878"/>
        <v> </v>
      </c>
      <c r="W676" s="172">
        <f t="shared" si="5"/>
        <v>5</v>
      </c>
      <c r="X676" s="173">
        <f t="shared" si="6"/>
        <v>7</v>
      </c>
      <c r="Y676" s="172">
        <f t="shared" si="7"/>
        <v>42</v>
      </c>
      <c r="Z676" s="174">
        <f t="shared" si="8"/>
        <v>0.1666666667</v>
      </c>
      <c r="AA676" s="174">
        <f t="shared" si="9"/>
        <v>0.003703703704</v>
      </c>
      <c r="AB676" s="173" t="str">
        <f t="shared" si="10"/>
        <v>20,322916666666667</v>
      </c>
      <c r="AC676" s="175" t="str">
        <f t="shared" si="11"/>
        <v> 6243VMS02G  7:45-11:45  BĐ: 23/2/2026 KT: 6/4/2026</v>
      </c>
      <c r="AD676" s="175">
        <f t="shared" ref="AD676:AE676" si="887">P676</f>
        <v>46076</v>
      </c>
      <c r="AE676" s="175">
        <f t="shared" si="887"/>
        <v>46118</v>
      </c>
      <c r="AF676" s="182"/>
      <c r="AG676" s="182"/>
    </row>
    <row r="677" ht="18.75" customHeight="1">
      <c r="A677" s="177"/>
      <c r="B677" s="177"/>
      <c r="C677" s="178" t="s">
        <v>198</v>
      </c>
      <c r="D677" s="178" t="s">
        <v>1193</v>
      </c>
      <c r="E677" s="178">
        <v>2025.0</v>
      </c>
      <c r="F677" s="178" t="s">
        <v>1208</v>
      </c>
      <c r="G677" s="12"/>
      <c r="H677" s="178">
        <v>1.0</v>
      </c>
      <c r="I677" s="181"/>
      <c r="J677" s="99">
        <v>35.0</v>
      </c>
      <c r="K677" s="185" t="s">
        <v>1250</v>
      </c>
      <c r="L677" s="191">
        <v>0.3229166666666667</v>
      </c>
      <c r="M677" s="192">
        <v>0.4895833333333333</v>
      </c>
      <c r="N677" s="19"/>
      <c r="O677" s="178" t="s">
        <v>1261</v>
      </c>
      <c r="P677" s="169">
        <f t="shared" si="884"/>
        <v>46076</v>
      </c>
      <c r="Q677" s="170">
        <f t="shared" si="3"/>
        <v>46118</v>
      </c>
      <c r="R677" s="180"/>
      <c r="S677" s="12"/>
      <c r="T677" s="181"/>
      <c r="U677" s="181"/>
      <c r="V677" s="172" t="str">
        <f t="shared" si="878"/>
        <v> </v>
      </c>
      <c r="W677" s="172">
        <f t="shared" si="5"/>
        <v>5</v>
      </c>
      <c r="X677" s="173">
        <f t="shared" si="6"/>
        <v>7</v>
      </c>
      <c r="Y677" s="172">
        <f t="shared" si="7"/>
        <v>42</v>
      </c>
      <c r="Z677" s="174">
        <f t="shared" si="8"/>
        <v>0.1666666667</v>
      </c>
      <c r="AA677" s="174">
        <f t="shared" si="9"/>
        <v>0.003703703704</v>
      </c>
      <c r="AB677" s="173" t="str">
        <f t="shared" si="10"/>
        <v>20,322916666666667</v>
      </c>
      <c r="AC677" s="175" t="str">
        <f t="shared" si="11"/>
        <v> 6252SMA01TUG  7:45-11:45  BĐ: 23/2/2026 KT: 6/4/2026</v>
      </c>
      <c r="AD677" s="175">
        <f t="shared" ref="AD677:AE677" si="888">P677</f>
        <v>46076</v>
      </c>
      <c r="AE677" s="175">
        <f t="shared" si="888"/>
        <v>46118</v>
      </c>
      <c r="AF677" s="182"/>
      <c r="AG677" s="182"/>
    </row>
    <row r="678" ht="18.75" customHeight="1">
      <c r="A678" s="184"/>
      <c r="B678" s="184"/>
      <c r="C678" s="99" t="s">
        <v>198</v>
      </c>
      <c r="D678" s="99" t="s">
        <v>1193</v>
      </c>
      <c r="E678" s="99">
        <v>2024.0</v>
      </c>
      <c r="F678" s="164" t="s">
        <v>1197</v>
      </c>
      <c r="G678" s="165" t="s">
        <v>1196</v>
      </c>
      <c r="H678" s="99">
        <v>10.0</v>
      </c>
      <c r="I678" s="99"/>
      <c r="J678" s="99">
        <v>25.0</v>
      </c>
      <c r="K678" s="185" t="s">
        <v>1267</v>
      </c>
      <c r="L678" s="191">
        <v>0.3229166666666667</v>
      </c>
      <c r="M678" s="192">
        <v>0.4895833333333333</v>
      </c>
      <c r="N678" s="165">
        <v>203.0</v>
      </c>
      <c r="O678" s="164" t="s">
        <v>1252</v>
      </c>
      <c r="P678" s="169">
        <f t="shared" ref="P678:P682" si="890">"05/01/2026"+(K678-2)</f>
        <v>46032</v>
      </c>
      <c r="Q678" s="170">
        <f t="shared" si="3"/>
        <v>46060</v>
      </c>
      <c r="R678" s="181"/>
      <c r="S678" s="165" t="s">
        <v>1330</v>
      </c>
      <c r="T678" s="99"/>
      <c r="U678" s="99"/>
      <c r="V678" s="172" t="str">
        <f t="shared" si="878"/>
        <v> </v>
      </c>
      <c r="W678" s="172">
        <f t="shared" si="5"/>
        <v>5</v>
      </c>
      <c r="X678" s="173">
        <f t="shared" si="6"/>
        <v>5</v>
      </c>
      <c r="Y678" s="172">
        <f t="shared" si="7"/>
        <v>28</v>
      </c>
      <c r="Z678" s="174">
        <f t="shared" si="8"/>
        <v>0.1666666667</v>
      </c>
      <c r="AA678" s="174">
        <f t="shared" si="9"/>
        <v>0.003703703704</v>
      </c>
      <c r="AB678" s="173" t="str">
        <f t="shared" si="10"/>
        <v>70,322916666666667203</v>
      </c>
      <c r="AC678" s="175" t="str">
        <f t="shared" si="11"/>
        <v>Quản trị dự án kinh doanh 5243VMS02 Nguyễn Minh Trường 7:45-11:45  BĐ: 10/1/2026 KT: 7/2/2026</v>
      </c>
      <c r="AD678" s="175">
        <f t="shared" ref="AD678:AE678" si="889">P678</f>
        <v>46032</v>
      </c>
      <c r="AE678" s="175">
        <f t="shared" si="889"/>
        <v>46060</v>
      </c>
      <c r="AF678" s="187"/>
      <c r="AG678" s="187"/>
    </row>
    <row r="679" ht="18.75" customHeight="1">
      <c r="A679" s="184"/>
      <c r="B679" s="184"/>
      <c r="C679" s="99" t="s">
        <v>198</v>
      </c>
      <c r="D679" s="99" t="s">
        <v>1193</v>
      </c>
      <c r="E679" s="99">
        <v>2024.0</v>
      </c>
      <c r="F679" s="164" t="s">
        <v>1199</v>
      </c>
      <c r="G679" s="12"/>
      <c r="H679" s="99">
        <v>13.0</v>
      </c>
      <c r="I679" s="99"/>
      <c r="J679" s="99">
        <v>25.0</v>
      </c>
      <c r="K679" s="185" t="s">
        <v>1267</v>
      </c>
      <c r="L679" s="191">
        <v>0.3229166666666667</v>
      </c>
      <c r="M679" s="192">
        <v>0.4895833333333333</v>
      </c>
      <c r="N679" s="12"/>
      <c r="O679" s="164" t="s">
        <v>1252</v>
      </c>
      <c r="P679" s="169">
        <f t="shared" si="890"/>
        <v>46032</v>
      </c>
      <c r="Q679" s="170">
        <f t="shared" si="3"/>
        <v>46060</v>
      </c>
      <c r="R679" s="181"/>
      <c r="S679" s="12"/>
      <c r="T679" s="99"/>
      <c r="U679" s="99"/>
      <c r="V679" s="172" t="str">
        <f t="shared" si="878"/>
        <v> </v>
      </c>
      <c r="W679" s="172">
        <f t="shared" si="5"/>
        <v>5</v>
      </c>
      <c r="X679" s="173">
        <f t="shared" si="6"/>
        <v>5</v>
      </c>
      <c r="Y679" s="172">
        <f t="shared" si="7"/>
        <v>28</v>
      </c>
      <c r="Z679" s="174">
        <f t="shared" si="8"/>
        <v>0.1666666667</v>
      </c>
      <c r="AA679" s="174">
        <f t="shared" si="9"/>
        <v>0.003703703704</v>
      </c>
      <c r="AB679" s="173" t="str">
        <f t="shared" si="10"/>
        <v>70,322916666666667</v>
      </c>
      <c r="AC679" s="175" t="str">
        <f t="shared" si="11"/>
        <v> 5243VMS03  7:45-11:45  BĐ: 10/1/2026 KT: 7/2/2026</v>
      </c>
      <c r="AD679" s="175">
        <f t="shared" ref="AD679:AE679" si="891">P679</f>
        <v>46032</v>
      </c>
      <c r="AE679" s="175">
        <f t="shared" si="891"/>
        <v>46060</v>
      </c>
      <c r="AF679" s="187"/>
      <c r="AG679" s="187"/>
    </row>
    <row r="680" ht="18.75" customHeight="1">
      <c r="A680" s="177"/>
      <c r="B680" s="177"/>
      <c r="C680" s="178" t="s">
        <v>198</v>
      </c>
      <c r="D680" s="178" t="s">
        <v>1193</v>
      </c>
      <c r="E680" s="178">
        <v>2024.0</v>
      </c>
      <c r="F680" s="178" t="s">
        <v>1200</v>
      </c>
      <c r="G680" s="12"/>
      <c r="H680" s="178">
        <v>6.0</v>
      </c>
      <c r="I680" s="181"/>
      <c r="J680" s="93">
        <v>25.0</v>
      </c>
      <c r="K680" s="185" t="s">
        <v>1267</v>
      </c>
      <c r="L680" s="191">
        <v>0.3229166666666667</v>
      </c>
      <c r="M680" s="192">
        <v>0.4895833333333333</v>
      </c>
      <c r="N680" s="12"/>
      <c r="O680" s="178" t="s">
        <v>1252</v>
      </c>
      <c r="P680" s="169">
        <f t="shared" si="890"/>
        <v>46032</v>
      </c>
      <c r="Q680" s="170">
        <f t="shared" si="3"/>
        <v>46060</v>
      </c>
      <c r="R680" s="180"/>
      <c r="S680" s="12"/>
      <c r="T680" s="181"/>
      <c r="U680" s="181"/>
      <c r="V680" s="172" t="str">
        <f t="shared" si="878"/>
        <v> </v>
      </c>
      <c r="W680" s="172">
        <f t="shared" si="5"/>
        <v>5</v>
      </c>
      <c r="X680" s="173">
        <f t="shared" si="6"/>
        <v>5</v>
      </c>
      <c r="Y680" s="172">
        <f t="shared" si="7"/>
        <v>28</v>
      </c>
      <c r="Z680" s="174">
        <f t="shared" si="8"/>
        <v>0.1666666667</v>
      </c>
      <c r="AA680" s="174">
        <f t="shared" si="9"/>
        <v>0.003703703704</v>
      </c>
      <c r="AB680" s="173" t="str">
        <f t="shared" si="10"/>
        <v>70,322916666666667</v>
      </c>
      <c r="AC680" s="175" t="str">
        <f t="shared" si="11"/>
        <v> 6243VMS01  7:45-11:45  BĐ: 10/1/2026 KT: 7/2/2026</v>
      </c>
      <c r="AD680" s="175">
        <f t="shared" ref="AD680:AE680" si="892">P680</f>
        <v>46032</v>
      </c>
      <c r="AE680" s="175">
        <f t="shared" si="892"/>
        <v>46060</v>
      </c>
      <c r="AF680" s="182"/>
      <c r="AG680" s="182"/>
    </row>
    <row r="681" ht="18.75" customHeight="1">
      <c r="A681" s="177"/>
      <c r="B681" s="177"/>
      <c r="C681" s="178" t="s">
        <v>198</v>
      </c>
      <c r="D681" s="178" t="s">
        <v>1193</v>
      </c>
      <c r="E681" s="178">
        <v>2024.0</v>
      </c>
      <c r="F681" s="178" t="s">
        <v>1205</v>
      </c>
      <c r="G681" s="12"/>
      <c r="H681" s="178">
        <v>10.0</v>
      </c>
      <c r="I681" s="181"/>
      <c r="J681" s="93">
        <v>25.0</v>
      </c>
      <c r="K681" s="185" t="s">
        <v>1267</v>
      </c>
      <c r="L681" s="191">
        <v>0.3229166666666667</v>
      </c>
      <c r="M681" s="192">
        <v>0.4895833333333333</v>
      </c>
      <c r="N681" s="12"/>
      <c r="O681" s="178" t="s">
        <v>1252</v>
      </c>
      <c r="P681" s="169">
        <f t="shared" si="890"/>
        <v>46032</v>
      </c>
      <c r="Q681" s="170">
        <f t="shared" si="3"/>
        <v>46060</v>
      </c>
      <c r="R681" s="180"/>
      <c r="S681" s="12"/>
      <c r="T681" s="181"/>
      <c r="U681" s="181"/>
      <c r="V681" s="172" t="str">
        <f t="shared" si="878"/>
        <v> </v>
      </c>
      <c r="W681" s="172">
        <f t="shared" si="5"/>
        <v>5</v>
      </c>
      <c r="X681" s="173">
        <f t="shared" si="6"/>
        <v>5</v>
      </c>
      <c r="Y681" s="172">
        <f t="shared" si="7"/>
        <v>28</v>
      </c>
      <c r="Z681" s="174">
        <f t="shared" si="8"/>
        <v>0.1666666667</v>
      </c>
      <c r="AA681" s="174">
        <f t="shared" si="9"/>
        <v>0.003703703704</v>
      </c>
      <c r="AB681" s="173" t="str">
        <f t="shared" si="10"/>
        <v>70,322916666666667</v>
      </c>
      <c r="AC681" s="175" t="str">
        <f t="shared" si="11"/>
        <v> 6243VMS02  7:45-11:45  BĐ: 10/1/2026 KT: 7/2/2026</v>
      </c>
      <c r="AD681" s="175">
        <f t="shared" ref="AD681:AE681" si="893">P681</f>
        <v>46032</v>
      </c>
      <c r="AE681" s="175">
        <f t="shared" si="893"/>
        <v>46060</v>
      </c>
      <c r="AF681" s="182"/>
      <c r="AG681" s="182"/>
    </row>
    <row r="682" ht="18.75" customHeight="1">
      <c r="A682" s="177"/>
      <c r="B682" s="177"/>
      <c r="C682" s="178" t="s">
        <v>198</v>
      </c>
      <c r="D682" s="178" t="s">
        <v>1193</v>
      </c>
      <c r="E682" s="178">
        <v>2025.0</v>
      </c>
      <c r="F682" s="178" t="s">
        <v>1207</v>
      </c>
      <c r="G682" s="12"/>
      <c r="H682" s="178">
        <v>4.0</v>
      </c>
      <c r="I682" s="181"/>
      <c r="J682" s="93">
        <v>25.0</v>
      </c>
      <c r="K682" s="185" t="s">
        <v>1267</v>
      </c>
      <c r="L682" s="191">
        <v>0.3229166666666667</v>
      </c>
      <c r="M682" s="192">
        <v>0.4895833333333333</v>
      </c>
      <c r="N682" s="19"/>
      <c r="O682" s="178" t="s">
        <v>1252</v>
      </c>
      <c r="P682" s="169">
        <f t="shared" si="890"/>
        <v>46032</v>
      </c>
      <c r="Q682" s="170">
        <f t="shared" si="3"/>
        <v>46060</v>
      </c>
      <c r="R682" s="180"/>
      <c r="S682" s="12"/>
      <c r="T682" s="181"/>
      <c r="U682" s="181"/>
      <c r="V682" s="172" t="str">
        <f t="shared" si="878"/>
        <v> </v>
      </c>
      <c r="W682" s="172">
        <f t="shared" si="5"/>
        <v>5</v>
      </c>
      <c r="X682" s="173">
        <f t="shared" si="6"/>
        <v>5</v>
      </c>
      <c r="Y682" s="172">
        <f t="shared" si="7"/>
        <v>28</v>
      </c>
      <c r="Z682" s="174">
        <f t="shared" si="8"/>
        <v>0.1666666667</v>
      </c>
      <c r="AA682" s="174">
        <f t="shared" si="9"/>
        <v>0.003703703704</v>
      </c>
      <c r="AB682" s="173" t="str">
        <f t="shared" si="10"/>
        <v>70,322916666666667</v>
      </c>
      <c r="AC682" s="175" t="str">
        <f t="shared" si="11"/>
        <v> 6252SMA01TU  7:45-11:45  BĐ: 10/1/2026 KT: 7/2/2026</v>
      </c>
      <c r="AD682" s="175">
        <f t="shared" ref="AD682:AE682" si="894">P682</f>
        <v>46032</v>
      </c>
      <c r="AE682" s="175">
        <f t="shared" si="894"/>
        <v>46060</v>
      </c>
      <c r="AF682" s="182"/>
      <c r="AG682" s="182"/>
    </row>
    <row r="683" ht="18.75" customHeight="1">
      <c r="A683" s="184"/>
      <c r="B683" s="184"/>
      <c r="C683" s="99" t="s">
        <v>198</v>
      </c>
      <c r="D683" s="99" t="s">
        <v>1193</v>
      </c>
      <c r="E683" s="99">
        <v>2024.0</v>
      </c>
      <c r="F683" s="164" t="s">
        <v>1197</v>
      </c>
      <c r="G683" s="12"/>
      <c r="H683" s="99">
        <v>10.0</v>
      </c>
      <c r="I683" s="99"/>
      <c r="J683" s="99">
        <v>35.0</v>
      </c>
      <c r="K683" s="185" t="s">
        <v>1267</v>
      </c>
      <c r="L683" s="191">
        <v>0.3229166666666667</v>
      </c>
      <c r="M683" s="192">
        <v>0.4895833333333333</v>
      </c>
      <c r="N683" s="165">
        <v>203.0</v>
      </c>
      <c r="O683" s="164" t="s">
        <v>1252</v>
      </c>
      <c r="P683" s="169">
        <f t="shared" ref="P683:P687" si="896">"23/02/2026"+(K683-2)</f>
        <v>46081</v>
      </c>
      <c r="Q683" s="170">
        <f t="shared" si="3"/>
        <v>46123</v>
      </c>
      <c r="R683" s="181"/>
      <c r="S683" s="12"/>
      <c r="T683" s="99"/>
      <c r="U683" s="99"/>
      <c r="V683" s="172" t="str">
        <f t="shared" si="878"/>
        <v> </v>
      </c>
      <c r="W683" s="172">
        <f t="shared" si="5"/>
        <v>5</v>
      </c>
      <c r="X683" s="173">
        <f t="shared" si="6"/>
        <v>7</v>
      </c>
      <c r="Y683" s="172">
        <f t="shared" si="7"/>
        <v>42</v>
      </c>
      <c r="Z683" s="174">
        <f t="shared" si="8"/>
        <v>0.1666666667</v>
      </c>
      <c r="AA683" s="174">
        <f t="shared" si="9"/>
        <v>0.003703703704</v>
      </c>
      <c r="AB683" s="173" t="str">
        <f t="shared" si="10"/>
        <v>70,322916666666667203</v>
      </c>
      <c r="AC683" s="175" t="str">
        <f t="shared" si="11"/>
        <v> 5243VMS02  7:45-11:45  BĐ: 28/2/2026 KT: 11/4/2026</v>
      </c>
      <c r="AD683" s="175">
        <f t="shared" ref="AD683:AE683" si="895">P683</f>
        <v>46081</v>
      </c>
      <c r="AE683" s="175">
        <f t="shared" si="895"/>
        <v>46123</v>
      </c>
      <c r="AF683" s="187"/>
      <c r="AG683" s="187"/>
    </row>
    <row r="684" ht="18.75" customHeight="1">
      <c r="A684" s="184"/>
      <c r="B684" s="184"/>
      <c r="C684" s="99" t="s">
        <v>198</v>
      </c>
      <c r="D684" s="99" t="s">
        <v>1193</v>
      </c>
      <c r="E684" s="99">
        <v>2024.0</v>
      </c>
      <c r="F684" s="164" t="s">
        <v>1199</v>
      </c>
      <c r="G684" s="12"/>
      <c r="H684" s="99">
        <v>13.0</v>
      </c>
      <c r="I684" s="99"/>
      <c r="J684" s="99">
        <v>35.0</v>
      </c>
      <c r="K684" s="185" t="s">
        <v>1267</v>
      </c>
      <c r="L684" s="191">
        <v>0.3229166666666667</v>
      </c>
      <c r="M684" s="192">
        <v>0.4895833333333333</v>
      </c>
      <c r="N684" s="12"/>
      <c r="O684" s="164" t="s">
        <v>1252</v>
      </c>
      <c r="P684" s="169">
        <f t="shared" si="896"/>
        <v>46081</v>
      </c>
      <c r="Q684" s="170">
        <f t="shared" si="3"/>
        <v>46123</v>
      </c>
      <c r="R684" s="181"/>
      <c r="S684" s="12"/>
      <c r="T684" s="99"/>
      <c r="U684" s="99"/>
      <c r="V684" s="172" t="str">
        <f t="shared" si="878"/>
        <v> </v>
      </c>
      <c r="W684" s="172">
        <f t="shared" si="5"/>
        <v>5</v>
      </c>
      <c r="X684" s="173">
        <f t="shared" si="6"/>
        <v>7</v>
      </c>
      <c r="Y684" s="172">
        <f t="shared" si="7"/>
        <v>42</v>
      </c>
      <c r="Z684" s="174">
        <f t="shared" si="8"/>
        <v>0.1666666667</v>
      </c>
      <c r="AA684" s="174">
        <f t="shared" si="9"/>
        <v>0.003703703704</v>
      </c>
      <c r="AB684" s="173" t="str">
        <f t="shared" si="10"/>
        <v>70,322916666666667</v>
      </c>
      <c r="AC684" s="175" t="str">
        <f t="shared" si="11"/>
        <v> 5243VMS03  7:45-11:45  BĐ: 28/2/2026 KT: 11/4/2026</v>
      </c>
      <c r="AD684" s="175">
        <f t="shared" ref="AD684:AE684" si="897">P684</f>
        <v>46081</v>
      </c>
      <c r="AE684" s="175">
        <f t="shared" si="897"/>
        <v>46123</v>
      </c>
      <c r="AF684" s="187"/>
      <c r="AG684" s="187"/>
    </row>
    <row r="685" ht="18.75" customHeight="1">
      <c r="A685" s="177"/>
      <c r="B685" s="177"/>
      <c r="C685" s="178" t="s">
        <v>198</v>
      </c>
      <c r="D685" s="178" t="s">
        <v>1193</v>
      </c>
      <c r="E685" s="178">
        <v>2024.0</v>
      </c>
      <c r="F685" s="178" t="s">
        <v>1200</v>
      </c>
      <c r="G685" s="12"/>
      <c r="H685" s="178">
        <v>6.0</v>
      </c>
      <c r="I685" s="181"/>
      <c r="J685" s="93">
        <v>35.0</v>
      </c>
      <c r="K685" s="185" t="s">
        <v>1267</v>
      </c>
      <c r="L685" s="191">
        <v>0.3229166666666667</v>
      </c>
      <c r="M685" s="192">
        <v>0.4895833333333333</v>
      </c>
      <c r="N685" s="12"/>
      <c r="O685" s="178" t="s">
        <v>1252</v>
      </c>
      <c r="P685" s="169">
        <f t="shared" si="896"/>
        <v>46081</v>
      </c>
      <c r="Q685" s="170">
        <f t="shared" si="3"/>
        <v>46123</v>
      </c>
      <c r="R685" s="180"/>
      <c r="S685" s="12"/>
      <c r="T685" s="181"/>
      <c r="U685" s="181"/>
      <c r="V685" s="172" t="str">
        <f t="shared" si="878"/>
        <v> </v>
      </c>
      <c r="W685" s="172">
        <f t="shared" si="5"/>
        <v>5</v>
      </c>
      <c r="X685" s="173">
        <f t="shared" si="6"/>
        <v>7</v>
      </c>
      <c r="Y685" s="172">
        <f t="shared" si="7"/>
        <v>42</v>
      </c>
      <c r="Z685" s="174">
        <f t="shared" si="8"/>
        <v>0.1666666667</v>
      </c>
      <c r="AA685" s="174">
        <f t="shared" si="9"/>
        <v>0.003703703704</v>
      </c>
      <c r="AB685" s="173" t="str">
        <f t="shared" si="10"/>
        <v>70,322916666666667</v>
      </c>
      <c r="AC685" s="175" t="str">
        <f t="shared" si="11"/>
        <v> 6243VMS01  7:45-11:45  BĐ: 28/2/2026 KT: 11/4/2026</v>
      </c>
      <c r="AD685" s="175">
        <f t="shared" ref="AD685:AE685" si="898">P685</f>
        <v>46081</v>
      </c>
      <c r="AE685" s="175">
        <f t="shared" si="898"/>
        <v>46123</v>
      </c>
      <c r="AF685" s="182"/>
      <c r="AG685" s="182"/>
    </row>
    <row r="686" ht="18.75" customHeight="1">
      <c r="A686" s="177"/>
      <c r="B686" s="177"/>
      <c r="C686" s="178" t="s">
        <v>198</v>
      </c>
      <c r="D686" s="178" t="s">
        <v>1193</v>
      </c>
      <c r="E686" s="178">
        <v>2024.0</v>
      </c>
      <c r="F686" s="178" t="s">
        <v>1205</v>
      </c>
      <c r="G686" s="12"/>
      <c r="H686" s="178">
        <v>10.0</v>
      </c>
      <c r="I686" s="181"/>
      <c r="J686" s="93">
        <v>35.0</v>
      </c>
      <c r="K686" s="185" t="s">
        <v>1267</v>
      </c>
      <c r="L686" s="191">
        <v>0.3229166666666667</v>
      </c>
      <c r="M686" s="192">
        <v>0.4895833333333333</v>
      </c>
      <c r="N686" s="12"/>
      <c r="O686" s="178" t="s">
        <v>1252</v>
      </c>
      <c r="P686" s="169">
        <f t="shared" si="896"/>
        <v>46081</v>
      </c>
      <c r="Q686" s="170">
        <f t="shared" si="3"/>
        <v>46123</v>
      </c>
      <c r="R686" s="180"/>
      <c r="S686" s="12"/>
      <c r="T686" s="181"/>
      <c r="U686" s="181"/>
      <c r="V686" s="172" t="str">
        <f t="shared" si="878"/>
        <v> </v>
      </c>
      <c r="W686" s="172">
        <f t="shared" si="5"/>
        <v>5</v>
      </c>
      <c r="X686" s="173">
        <f t="shared" si="6"/>
        <v>7</v>
      </c>
      <c r="Y686" s="172">
        <f t="shared" si="7"/>
        <v>42</v>
      </c>
      <c r="Z686" s="174">
        <f t="shared" si="8"/>
        <v>0.1666666667</v>
      </c>
      <c r="AA686" s="174">
        <f t="shared" si="9"/>
        <v>0.003703703704</v>
      </c>
      <c r="AB686" s="173" t="str">
        <f t="shared" si="10"/>
        <v>70,322916666666667</v>
      </c>
      <c r="AC686" s="175" t="str">
        <f t="shared" si="11"/>
        <v> 6243VMS02  7:45-11:45  BĐ: 28/2/2026 KT: 11/4/2026</v>
      </c>
      <c r="AD686" s="175">
        <f t="shared" ref="AD686:AE686" si="899">P686</f>
        <v>46081</v>
      </c>
      <c r="AE686" s="175">
        <f t="shared" si="899"/>
        <v>46123</v>
      </c>
      <c r="AF686" s="182"/>
      <c r="AG686" s="182"/>
    </row>
    <row r="687" ht="18.75" customHeight="1">
      <c r="A687" s="177"/>
      <c r="B687" s="177"/>
      <c r="C687" s="178" t="s">
        <v>198</v>
      </c>
      <c r="D687" s="178" t="s">
        <v>1193</v>
      </c>
      <c r="E687" s="178">
        <v>2025.0</v>
      </c>
      <c r="F687" s="178" t="s">
        <v>1207</v>
      </c>
      <c r="G687" s="19"/>
      <c r="H687" s="178">
        <v>4.0</v>
      </c>
      <c r="I687" s="181"/>
      <c r="J687" s="93">
        <v>35.0</v>
      </c>
      <c r="K687" s="185" t="s">
        <v>1267</v>
      </c>
      <c r="L687" s="191">
        <v>0.3229166666666667</v>
      </c>
      <c r="M687" s="192">
        <v>0.4895833333333333</v>
      </c>
      <c r="N687" s="19"/>
      <c r="O687" s="178" t="s">
        <v>1252</v>
      </c>
      <c r="P687" s="169">
        <f t="shared" si="896"/>
        <v>46081</v>
      </c>
      <c r="Q687" s="170">
        <f t="shared" si="3"/>
        <v>46123</v>
      </c>
      <c r="R687" s="180"/>
      <c r="S687" s="19"/>
      <c r="T687" s="181"/>
      <c r="U687" s="181"/>
      <c r="V687" s="172" t="str">
        <f t="shared" si="878"/>
        <v> </v>
      </c>
      <c r="W687" s="172">
        <f t="shared" si="5"/>
        <v>5</v>
      </c>
      <c r="X687" s="173">
        <f t="shared" si="6"/>
        <v>7</v>
      </c>
      <c r="Y687" s="172">
        <f t="shared" si="7"/>
        <v>42</v>
      </c>
      <c r="Z687" s="174">
        <f t="shared" si="8"/>
        <v>0.1666666667</v>
      </c>
      <c r="AA687" s="174">
        <f t="shared" si="9"/>
        <v>0.003703703704</v>
      </c>
      <c r="AB687" s="173" t="str">
        <f t="shared" si="10"/>
        <v>70,322916666666667</v>
      </c>
      <c r="AC687" s="175" t="str">
        <f t="shared" si="11"/>
        <v> 6252SMA01TU  7:45-11:45  BĐ: 28/2/2026 KT: 11/4/2026</v>
      </c>
      <c r="AD687" s="175">
        <f t="shared" ref="AD687:AE687" si="900">P687</f>
        <v>46081</v>
      </c>
      <c r="AE687" s="175">
        <f t="shared" si="900"/>
        <v>46123</v>
      </c>
      <c r="AF687" s="182"/>
      <c r="AG687" s="182"/>
    </row>
    <row r="688" ht="18.75" customHeight="1">
      <c r="A688" s="184"/>
      <c r="B688" s="184"/>
      <c r="C688" s="99" t="s">
        <v>198</v>
      </c>
      <c r="D688" s="99" t="s">
        <v>1193</v>
      </c>
      <c r="E688" s="99">
        <v>2024.0</v>
      </c>
      <c r="F688" s="164" t="s">
        <v>1200</v>
      </c>
      <c r="G688" s="165" t="s">
        <v>1202</v>
      </c>
      <c r="H688" s="99">
        <v>6.0</v>
      </c>
      <c r="I688" s="99"/>
      <c r="J688" s="99">
        <v>25.0</v>
      </c>
      <c r="K688" s="194" t="s">
        <v>1250</v>
      </c>
      <c r="L688" s="191">
        <v>0.3229166666666667</v>
      </c>
      <c r="M688" s="192">
        <v>0.4895833333333333</v>
      </c>
      <c r="N688" s="165">
        <v>302.0</v>
      </c>
      <c r="O688" s="164" t="s">
        <v>1252</v>
      </c>
      <c r="P688" s="169">
        <f t="shared" ref="P688:P690" si="902">"05/01/2026"+(K688-2)</f>
        <v>46027</v>
      </c>
      <c r="Q688" s="170">
        <f t="shared" si="3"/>
        <v>46055</v>
      </c>
      <c r="R688" s="181"/>
      <c r="S688" s="165" t="s">
        <v>1331</v>
      </c>
      <c r="T688" s="99"/>
      <c r="U688" s="99"/>
      <c r="V688" s="172" t="str">
        <f t="shared" si="878"/>
        <v> </v>
      </c>
      <c r="W688" s="172">
        <f t="shared" si="5"/>
        <v>5</v>
      </c>
      <c r="X688" s="173">
        <f t="shared" si="6"/>
        <v>5</v>
      </c>
      <c r="Y688" s="172">
        <f t="shared" si="7"/>
        <v>28</v>
      </c>
      <c r="Z688" s="174">
        <f t="shared" si="8"/>
        <v>0.1666666667</v>
      </c>
      <c r="AA688" s="174">
        <f t="shared" si="9"/>
        <v>0.003703703704</v>
      </c>
      <c r="AB688" s="173" t="str">
        <f t="shared" si="10"/>
        <v>20,322916666666667302</v>
      </c>
      <c r="AC688" s="175" t="str">
        <f t="shared" si="11"/>
        <v>Tiếng Anh chuyên ngành Quản trị 6243VMS01 Trương Ngọc Triệu Minh  7:45-11:45  BĐ: 5/1/2026 KT: 2/2/2026</v>
      </c>
      <c r="AD688" s="175">
        <f t="shared" ref="AD688:AE688" si="901">P688</f>
        <v>46027</v>
      </c>
      <c r="AE688" s="175">
        <f t="shared" si="901"/>
        <v>46055</v>
      </c>
      <c r="AF688" s="187"/>
      <c r="AG688" s="187"/>
    </row>
    <row r="689" ht="18.75" customHeight="1">
      <c r="A689" s="177"/>
      <c r="B689" s="177"/>
      <c r="C689" s="178" t="s">
        <v>198</v>
      </c>
      <c r="D689" s="178" t="s">
        <v>1193</v>
      </c>
      <c r="E689" s="178">
        <v>2024.0</v>
      </c>
      <c r="F689" s="178" t="s">
        <v>1205</v>
      </c>
      <c r="G689" s="12"/>
      <c r="H689" s="178">
        <v>10.0</v>
      </c>
      <c r="I689" s="181"/>
      <c r="J689" s="93">
        <v>25.0</v>
      </c>
      <c r="K689" s="194" t="s">
        <v>1250</v>
      </c>
      <c r="L689" s="191">
        <v>0.3229166666666667</v>
      </c>
      <c r="M689" s="192">
        <v>0.4895833333333333</v>
      </c>
      <c r="N689" s="12"/>
      <c r="O689" s="178" t="s">
        <v>1252</v>
      </c>
      <c r="P689" s="169">
        <f t="shared" si="902"/>
        <v>46027</v>
      </c>
      <c r="Q689" s="170">
        <f t="shared" si="3"/>
        <v>46055</v>
      </c>
      <c r="R689" s="180"/>
      <c r="S689" s="12"/>
      <c r="T689" s="181"/>
      <c r="U689" s="181"/>
      <c r="V689" s="172" t="str">
        <f t="shared" si="878"/>
        <v> </v>
      </c>
      <c r="W689" s="172">
        <f t="shared" si="5"/>
        <v>5</v>
      </c>
      <c r="X689" s="173">
        <f t="shared" si="6"/>
        <v>5</v>
      </c>
      <c r="Y689" s="172">
        <f t="shared" si="7"/>
        <v>28</v>
      </c>
      <c r="Z689" s="174">
        <f t="shared" si="8"/>
        <v>0.1666666667</v>
      </c>
      <c r="AA689" s="174">
        <f t="shared" si="9"/>
        <v>0.003703703704</v>
      </c>
      <c r="AB689" s="173" t="str">
        <f t="shared" si="10"/>
        <v>20,322916666666667</v>
      </c>
      <c r="AC689" s="175" t="str">
        <f t="shared" si="11"/>
        <v> 6243VMS02  7:45-11:45  BĐ: 5/1/2026 KT: 2/2/2026</v>
      </c>
      <c r="AD689" s="175">
        <f t="shared" ref="AD689:AE689" si="903">P689</f>
        <v>46027</v>
      </c>
      <c r="AE689" s="175">
        <f t="shared" si="903"/>
        <v>46055</v>
      </c>
      <c r="AF689" s="182"/>
      <c r="AG689" s="182"/>
    </row>
    <row r="690" ht="18.75" customHeight="1">
      <c r="A690" s="177"/>
      <c r="B690" s="177"/>
      <c r="C690" s="178" t="s">
        <v>198</v>
      </c>
      <c r="D690" s="178" t="s">
        <v>1193</v>
      </c>
      <c r="E690" s="178">
        <v>2025.0</v>
      </c>
      <c r="F690" s="178" t="s">
        <v>1209</v>
      </c>
      <c r="G690" s="12"/>
      <c r="H690" s="178">
        <v>3.0</v>
      </c>
      <c r="I690" s="181"/>
      <c r="J690" s="93">
        <v>25.0</v>
      </c>
      <c r="K690" s="194" t="s">
        <v>1250</v>
      </c>
      <c r="L690" s="191">
        <v>0.3229166666666667</v>
      </c>
      <c r="M690" s="192">
        <v>0.4895833333333333</v>
      </c>
      <c r="N690" s="19"/>
      <c r="O690" s="178" t="s">
        <v>1252</v>
      </c>
      <c r="P690" s="169">
        <f t="shared" si="902"/>
        <v>46027</v>
      </c>
      <c r="Q690" s="170">
        <f t="shared" si="3"/>
        <v>46055</v>
      </c>
      <c r="R690" s="180"/>
      <c r="S690" s="12"/>
      <c r="T690" s="181"/>
      <c r="U690" s="181"/>
      <c r="V690" s="172" t="str">
        <f t="shared" si="878"/>
        <v> </v>
      </c>
      <c r="W690" s="172">
        <f t="shared" si="5"/>
        <v>5</v>
      </c>
      <c r="X690" s="173">
        <f t="shared" si="6"/>
        <v>5</v>
      </c>
      <c r="Y690" s="172">
        <f t="shared" si="7"/>
        <v>28</v>
      </c>
      <c r="Z690" s="174">
        <f t="shared" si="8"/>
        <v>0.1666666667</v>
      </c>
      <c r="AA690" s="174">
        <f t="shared" si="9"/>
        <v>0.003703703704</v>
      </c>
      <c r="AB690" s="173" t="str">
        <f t="shared" si="10"/>
        <v>20,322916666666667</v>
      </c>
      <c r="AC690" s="175" t="str">
        <f t="shared" si="11"/>
        <v> 6252SMA02TU  7:45-11:45  BĐ: 5/1/2026 KT: 2/2/2026</v>
      </c>
      <c r="AD690" s="175">
        <f t="shared" ref="AD690:AE690" si="904">P690</f>
        <v>46027</v>
      </c>
      <c r="AE690" s="175">
        <f t="shared" si="904"/>
        <v>46055</v>
      </c>
      <c r="AF690" s="182"/>
      <c r="AG690" s="182"/>
    </row>
    <row r="691" ht="18.75" customHeight="1">
      <c r="A691" s="184"/>
      <c r="B691" s="184"/>
      <c r="C691" s="99" t="s">
        <v>198</v>
      </c>
      <c r="D691" s="99" t="s">
        <v>1193</v>
      </c>
      <c r="E691" s="99">
        <v>2024.0</v>
      </c>
      <c r="F691" s="164" t="s">
        <v>1200</v>
      </c>
      <c r="G691" s="12"/>
      <c r="H691" s="99">
        <v>6.0</v>
      </c>
      <c r="I691" s="99"/>
      <c r="J691" s="99">
        <v>35.0</v>
      </c>
      <c r="K691" s="194" t="s">
        <v>1250</v>
      </c>
      <c r="L691" s="191">
        <v>0.3229166666666667</v>
      </c>
      <c r="M691" s="192">
        <v>0.4895833333333333</v>
      </c>
      <c r="N691" s="165">
        <v>302.0</v>
      </c>
      <c r="O691" s="164" t="s">
        <v>1252</v>
      </c>
      <c r="P691" s="169">
        <f t="shared" ref="P691:P693" si="906">"23/02/2026"+(K691-2)</f>
        <v>46076</v>
      </c>
      <c r="Q691" s="170">
        <f t="shared" si="3"/>
        <v>46118</v>
      </c>
      <c r="R691" s="181"/>
      <c r="S691" s="12"/>
      <c r="T691" s="99"/>
      <c r="U691" s="99"/>
      <c r="V691" s="172" t="str">
        <f t="shared" si="878"/>
        <v> </v>
      </c>
      <c r="W691" s="172">
        <f t="shared" si="5"/>
        <v>5</v>
      </c>
      <c r="X691" s="173">
        <f t="shared" si="6"/>
        <v>7</v>
      </c>
      <c r="Y691" s="172">
        <f t="shared" si="7"/>
        <v>42</v>
      </c>
      <c r="Z691" s="174">
        <f t="shared" si="8"/>
        <v>0.1666666667</v>
      </c>
      <c r="AA691" s="174">
        <f t="shared" si="9"/>
        <v>0.003703703704</v>
      </c>
      <c r="AB691" s="173" t="str">
        <f t="shared" si="10"/>
        <v>20,322916666666667302</v>
      </c>
      <c r="AC691" s="175" t="str">
        <f t="shared" si="11"/>
        <v> 6243VMS01  7:45-11:45  BĐ: 23/2/2026 KT: 6/4/2026</v>
      </c>
      <c r="AD691" s="175">
        <f t="shared" ref="AD691:AE691" si="905">P691</f>
        <v>46076</v>
      </c>
      <c r="AE691" s="175">
        <f t="shared" si="905"/>
        <v>46118</v>
      </c>
      <c r="AF691" s="187"/>
      <c r="AG691" s="187"/>
    </row>
    <row r="692" ht="18.75" customHeight="1">
      <c r="A692" s="177"/>
      <c r="B692" s="177"/>
      <c r="C692" s="178" t="s">
        <v>198</v>
      </c>
      <c r="D692" s="178" t="s">
        <v>1193</v>
      </c>
      <c r="E692" s="178">
        <v>2024.0</v>
      </c>
      <c r="F692" s="178" t="s">
        <v>1205</v>
      </c>
      <c r="G692" s="12"/>
      <c r="H692" s="178">
        <v>10.0</v>
      </c>
      <c r="I692" s="181"/>
      <c r="J692" s="93">
        <v>35.0</v>
      </c>
      <c r="K692" s="222" t="s">
        <v>1250</v>
      </c>
      <c r="L692" s="189">
        <v>0.3229166666666667</v>
      </c>
      <c r="M692" s="190">
        <v>0.4895833333333333</v>
      </c>
      <c r="N692" s="12"/>
      <c r="O692" s="178" t="s">
        <v>1252</v>
      </c>
      <c r="P692" s="169">
        <f t="shared" si="906"/>
        <v>46076</v>
      </c>
      <c r="Q692" s="170">
        <f t="shared" si="3"/>
        <v>46118</v>
      </c>
      <c r="R692" s="180"/>
      <c r="S692" s="12"/>
      <c r="T692" s="181"/>
      <c r="U692" s="181"/>
      <c r="V692" s="172" t="str">
        <f t="shared" si="878"/>
        <v> </v>
      </c>
      <c r="W692" s="172">
        <f t="shared" si="5"/>
        <v>5</v>
      </c>
      <c r="X692" s="173">
        <f t="shared" si="6"/>
        <v>7</v>
      </c>
      <c r="Y692" s="172">
        <f t="shared" si="7"/>
        <v>42</v>
      </c>
      <c r="Z692" s="174">
        <f t="shared" si="8"/>
        <v>0.1666666667</v>
      </c>
      <c r="AA692" s="174">
        <f t="shared" si="9"/>
        <v>0.003703703704</v>
      </c>
      <c r="AB692" s="173" t="str">
        <f t="shared" si="10"/>
        <v>20,322916666666667</v>
      </c>
      <c r="AC692" s="175" t="str">
        <f t="shared" si="11"/>
        <v> 6243VMS02  7:45-11:45  BĐ: 23/2/2026 KT: 6/4/2026</v>
      </c>
      <c r="AD692" s="175">
        <f t="shared" ref="AD692:AE692" si="907">P692</f>
        <v>46076</v>
      </c>
      <c r="AE692" s="175">
        <f t="shared" si="907"/>
        <v>46118</v>
      </c>
      <c r="AF692" s="182"/>
      <c r="AG692" s="182"/>
    </row>
    <row r="693" ht="18.75" customHeight="1">
      <c r="A693" s="177"/>
      <c r="B693" s="177"/>
      <c r="C693" s="178" t="s">
        <v>198</v>
      </c>
      <c r="D693" s="178" t="s">
        <v>1193</v>
      </c>
      <c r="E693" s="178">
        <v>2025.0</v>
      </c>
      <c r="F693" s="178" t="s">
        <v>1209</v>
      </c>
      <c r="G693" s="12"/>
      <c r="H693" s="178">
        <v>3.0</v>
      </c>
      <c r="I693" s="181"/>
      <c r="J693" s="93">
        <v>35.0</v>
      </c>
      <c r="K693" s="222" t="s">
        <v>1250</v>
      </c>
      <c r="L693" s="189">
        <v>0.3229166666666667</v>
      </c>
      <c r="M693" s="190">
        <v>0.4895833333333333</v>
      </c>
      <c r="N693" s="19"/>
      <c r="O693" s="178" t="s">
        <v>1252</v>
      </c>
      <c r="P693" s="169">
        <f t="shared" si="906"/>
        <v>46076</v>
      </c>
      <c r="Q693" s="170">
        <f t="shared" si="3"/>
        <v>46118</v>
      </c>
      <c r="R693" s="180"/>
      <c r="S693" s="19"/>
      <c r="T693" s="181"/>
      <c r="U693" s="181"/>
      <c r="V693" s="172" t="str">
        <f t="shared" si="878"/>
        <v> </v>
      </c>
      <c r="W693" s="172">
        <f t="shared" si="5"/>
        <v>5</v>
      </c>
      <c r="X693" s="173">
        <f t="shared" si="6"/>
        <v>7</v>
      </c>
      <c r="Y693" s="172">
        <f t="shared" si="7"/>
        <v>42</v>
      </c>
      <c r="Z693" s="174">
        <f t="shared" si="8"/>
        <v>0.1666666667</v>
      </c>
      <c r="AA693" s="174">
        <f t="shared" si="9"/>
        <v>0.003703703704</v>
      </c>
      <c r="AB693" s="173" t="str">
        <f t="shared" si="10"/>
        <v>20,322916666666667</v>
      </c>
      <c r="AC693" s="175" t="str">
        <f t="shared" si="11"/>
        <v> 6252SMA02TU  7:45-11:45  BĐ: 23/2/2026 KT: 6/4/2026</v>
      </c>
      <c r="AD693" s="175">
        <f t="shared" ref="AD693:AE693" si="908">P693</f>
        <v>46076</v>
      </c>
      <c r="AE693" s="175">
        <f t="shared" si="908"/>
        <v>46118</v>
      </c>
      <c r="AF693" s="182"/>
      <c r="AG693" s="182"/>
    </row>
    <row r="694" ht="18.75" customHeight="1">
      <c r="A694" s="184"/>
      <c r="B694" s="184"/>
      <c r="C694" s="99" t="s">
        <v>198</v>
      </c>
      <c r="D694" s="99" t="s">
        <v>1193</v>
      </c>
      <c r="E694" s="99">
        <v>2024.0</v>
      </c>
      <c r="F694" s="164" t="s">
        <v>1204</v>
      </c>
      <c r="G694" s="195" t="s">
        <v>1202</v>
      </c>
      <c r="H694" s="188">
        <v>4.0</v>
      </c>
      <c r="I694" s="99"/>
      <c r="J694" s="99">
        <v>25.0</v>
      </c>
      <c r="K694" s="223" t="s">
        <v>1266</v>
      </c>
      <c r="L694" s="167">
        <v>0.5416666666666666</v>
      </c>
      <c r="M694" s="168">
        <v>0.7083333333333334</v>
      </c>
      <c r="N694" s="165" t="s">
        <v>1270</v>
      </c>
      <c r="O694" s="164" t="s">
        <v>1261</v>
      </c>
      <c r="P694" s="169">
        <f t="shared" ref="P694:P696" si="910">"05/01/2026"+(K694-2)</f>
        <v>46029</v>
      </c>
      <c r="Q694" s="170">
        <f t="shared" si="3"/>
        <v>46057</v>
      </c>
      <c r="R694" s="181"/>
      <c r="S694" s="165" t="s">
        <v>1331</v>
      </c>
      <c r="T694" s="99"/>
      <c r="U694" s="99"/>
      <c r="V694" s="172" t="str">
        <f t="shared" si="878"/>
        <v> </v>
      </c>
      <c r="W694" s="172">
        <f t="shared" si="5"/>
        <v>5</v>
      </c>
      <c r="X694" s="173">
        <f t="shared" si="6"/>
        <v>5</v>
      </c>
      <c r="Y694" s="172">
        <f t="shared" si="7"/>
        <v>28</v>
      </c>
      <c r="Z694" s="174">
        <f t="shared" si="8"/>
        <v>0.1666666667</v>
      </c>
      <c r="AA694" s="174">
        <f t="shared" si="9"/>
        <v>0.003703703704</v>
      </c>
      <c r="AB694" s="173" t="str">
        <f t="shared" si="10"/>
        <v>40,541666666666667G_202</v>
      </c>
      <c r="AC694" s="175" t="str">
        <f t="shared" si="11"/>
        <v>Tiếng Anh chuyên ngành Quản trị 6243VMS01G Trương Ngọc Triệu Minh  13:00-17:00  BĐ: 7/1/2026 KT: 4/2/2026</v>
      </c>
      <c r="AD694" s="175">
        <f t="shared" ref="AD694:AE694" si="909">P694</f>
        <v>46029</v>
      </c>
      <c r="AE694" s="175">
        <f t="shared" si="909"/>
        <v>46057</v>
      </c>
      <c r="AF694" s="187"/>
      <c r="AG694" s="187"/>
    </row>
    <row r="695" ht="18.75" customHeight="1">
      <c r="A695" s="184"/>
      <c r="B695" s="184"/>
      <c r="C695" s="99" t="s">
        <v>198</v>
      </c>
      <c r="D695" s="99" t="s">
        <v>1193</v>
      </c>
      <c r="E695" s="99">
        <v>2024.0</v>
      </c>
      <c r="F695" s="164" t="s">
        <v>1206</v>
      </c>
      <c r="G695" s="12"/>
      <c r="H695" s="188">
        <v>8.0</v>
      </c>
      <c r="I695" s="99"/>
      <c r="J695" s="93">
        <v>25.0</v>
      </c>
      <c r="K695" s="223" t="s">
        <v>1266</v>
      </c>
      <c r="L695" s="167">
        <v>0.5416666666666666</v>
      </c>
      <c r="M695" s="168">
        <v>0.7083333333333334</v>
      </c>
      <c r="N695" s="12"/>
      <c r="O695" s="164" t="s">
        <v>1261</v>
      </c>
      <c r="P695" s="169">
        <f t="shared" si="910"/>
        <v>46029</v>
      </c>
      <c r="Q695" s="170">
        <f t="shared" si="3"/>
        <v>46057</v>
      </c>
      <c r="R695" s="181"/>
      <c r="S695" s="12"/>
      <c r="T695" s="99"/>
      <c r="U695" s="99"/>
      <c r="V695" s="172" t="str">
        <f t="shared" si="878"/>
        <v> </v>
      </c>
      <c r="W695" s="172">
        <f t="shared" si="5"/>
        <v>5</v>
      </c>
      <c r="X695" s="173">
        <f t="shared" si="6"/>
        <v>5</v>
      </c>
      <c r="Y695" s="172">
        <f t="shared" si="7"/>
        <v>28</v>
      </c>
      <c r="Z695" s="174">
        <f t="shared" si="8"/>
        <v>0.1666666667</v>
      </c>
      <c r="AA695" s="174">
        <f t="shared" si="9"/>
        <v>0.003703703704</v>
      </c>
      <c r="AB695" s="173" t="str">
        <f t="shared" si="10"/>
        <v>40,541666666666667</v>
      </c>
      <c r="AC695" s="175" t="str">
        <f t="shared" si="11"/>
        <v> 6243VMS02G  13:00-17:00  BĐ: 7/1/2026 KT: 4/2/2026</v>
      </c>
      <c r="AD695" s="175">
        <f t="shared" ref="AD695:AE695" si="911">P695</f>
        <v>46029</v>
      </c>
      <c r="AE695" s="175">
        <f t="shared" si="911"/>
        <v>46057</v>
      </c>
      <c r="AF695" s="187"/>
      <c r="AG695" s="187"/>
    </row>
    <row r="696" ht="18.75" customHeight="1">
      <c r="A696" s="184"/>
      <c r="B696" s="184"/>
      <c r="C696" s="99" t="s">
        <v>198</v>
      </c>
      <c r="D696" s="99" t="s">
        <v>1193</v>
      </c>
      <c r="E696" s="99">
        <v>2025.0</v>
      </c>
      <c r="F696" s="164" t="s">
        <v>1211</v>
      </c>
      <c r="G696" s="12"/>
      <c r="H696" s="188">
        <v>1.0</v>
      </c>
      <c r="I696" s="99"/>
      <c r="J696" s="93">
        <v>25.0</v>
      </c>
      <c r="K696" s="223" t="s">
        <v>1266</v>
      </c>
      <c r="L696" s="167">
        <v>0.5416666666666666</v>
      </c>
      <c r="M696" s="168">
        <v>0.7083333333333334</v>
      </c>
      <c r="N696" s="19"/>
      <c r="O696" s="164" t="s">
        <v>1261</v>
      </c>
      <c r="P696" s="169">
        <f t="shared" si="910"/>
        <v>46029</v>
      </c>
      <c r="Q696" s="170">
        <f t="shared" si="3"/>
        <v>46057</v>
      </c>
      <c r="R696" s="181"/>
      <c r="S696" s="12"/>
      <c r="T696" s="99"/>
      <c r="U696" s="99"/>
      <c r="V696" s="172" t="str">
        <f t="shared" si="878"/>
        <v> </v>
      </c>
      <c r="W696" s="172">
        <f t="shared" si="5"/>
        <v>5</v>
      </c>
      <c r="X696" s="173">
        <f t="shared" si="6"/>
        <v>5</v>
      </c>
      <c r="Y696" s="172">
        <f t="shared" si="7"/>
        <v>28</v>
      </c>
      <c r="Z696" s="174">
        <f t="shared" si="8"/>
        <v>0.1666666667</v>
      </c>
      <c r="AA696" s="174">
        <f t="shared" si="9"/>
        <v>0.003703703704</v>
      </c>
      <c r="AB696" s="173" t="str">
        <f t="shared" si="10"/>
        <v>40,541666666666667</v>
      </c>
      <c r="AC696" s="175" t="str">
        <f t="shared" si="11"/>
        <v> 6252SMA02TUG  13:00-17:00  BĐ: 7/1/2026 KT: 4/2/2026</v>
      </c>
      <c r="AD696" s="175">
        <f t="shared" ref="AD696:AE696" si="912">P696</f>
        <v>46029</v>
      </c>
      <c r="AE696" s="175">
        <f t="shared" si="912"/>
        <v>46057</v>
      </c>
      <c r="AF696" s="187"/>
      <c r="AG696" s="187"/>
    </row>
    <row r="697" ht="18.75" customHeight="1">
      <c r="A697" s="184"/>
      <c r="B697" s="184"/>
      <c r="C697" s="99" t="s">
        <v>198</v>
      </c>
      <c r="D697" s="99" t="s">
        <v>1193</v>
      </c>
      <c r="E697" s="99">
        <v>2024.0</v>
      </c>
      <c r="F697" s="164" t="s">
        <v>1204</v>
      </c>
      <c r="G697" s="12"/>
      <c r="H697" s="188">
        <v>4.0</v>
      </c>
      <c r="I697" s="99"/>
      <c r="J697" s="99">
        <v>35.0</v>
      </c>
      <c r="K697" s="223" t="s">
        <v>1266</v>
      </c>
      <c r="L697" s="167">
        <v>0.5416666666666666</v>
      </c>
      <c r="M697" s="168">
        <v>0.7083333333333334</v>
      </c>
      <c r="N697" s="165" t="s">
        <v>1270</v>
      </c>
      <c r="O697" s="164" t="s">
        <v>1261</v>
      </c>
      <c r="P697" s="169">
        <f t="shared" ref="P697:P699" si="914">"23/02/2026"+(K697-2)</f>
        <v>46078</v>
      </c>
      <c r="Q697" s="170">
        <f t="shared" si="3"/>
        <v>46120</v>
      </c>
      <c r="R697" s="181"/>
      <c r="S697" s="12"/>
      <c r="T697" s="99"/>
      <c r="U697" s="99"/>
      <c r="V697" s="172" t="str">
        <f t="shared" si="878"/>
        <v> </v>
      </c>
      <c r="W697" s="172">
        <f t="shared" si="5"/>
        <v>5</v>
      </c>
      <c r="X697" s="173">
        <f t="shared" si="6"/>
        <v>7</v>
      </c>
      <c r="Y697" s="172">
        <f t="shared" si="7"/>
        <v>42</v>
      </c>
      <c r="Z697" s="174">
        <f t="shared" si="8"/>
        <v>0.1666666667</v>
      </c>
      <c r="AA697" s="174">
        <f t="shared" si="9"/>
        <v>0.003703703704</v>
      </c>
      <c r="AB697" s="173" t="str">
        <f t="shared" si="10"/>
        <v>40,541666666666667G_202</v>
      </c>
      <c r="AC697" s="175" t="str">
        <f t="shared" si="11"/>
        <v> 6243VMS01G  13:00-17:00  BĐ: 25/2/2026 KT: 8/4/2026</v>
      </c>
      <c r="AD697" s="175">
        <f t="shared" ref="AD697:AE697" si="913">P697</f>
        <v>46078</v>
      </c>
      <c r="AE697" s="175">
        <f t="shared" si="913"/>
        <v>46120</v>
      </c>
      <c r="AF697" s="187"/>
      <c r="AG697" s="187"/>
    </row>
    <row r="698" ht="18.75" customHeight="1">
      <c r="A698" s="184"/>
      <c r="B698" s="184"/>
      <c r="C698" s="99" t="s">
        <v>198</v>
      </c>
      <c r="D698" s="99" t="s">
        <v>1193</v>
      </c>
      <c r="E698" s="99">
        <v>2024.0</v>
      </c>
      <c r="F698" s="164" t="s">
        <v>1206</v>
      </c>
      <c r="G698" s="12"/>
      <c r="H698" s="188">
        <v>8.0</v>
      </c>
      <c r="I698" s="99"/>
      <c r="J698" s="93">
        <v>35.0</v>
      </c>
      <c r="K698" s="223" t="s">
        <v>1266</v>
      </c>
      <c r="L698" s="167">
        <v>0.5416666666666666</v>
      </c>
      <c r="M698" s="168">
        <v>0.7083333333333334</v>
      </c>
      <c r="N698" s="12"/>
      <c r="O698" s="164" t="s">
        <v>1261</v>
      </c>
      <c r="P698" s="169">
        <f t="shared" si="914"/>
        <v>46078</v>
      </c>
      <c r="Q698" s="170">
        <f t="shared" si="3"/>
        <v>46120</v>
      </c>
      <c r="R698" s="181"/>
      <c r="S698" s="12"/>
      <c r="T698" s="99"/>
      <c r="U698" s="99"/>
      <c r="V698" s="172" t="str">
        <f t="shared" si="878"/>
        <v> </v>
      </c>
      <c r="W698" s="172">
        <f t="shared" si="5"/>
        <v>5</v>
      </c>
      <c r="X698" s="173">
        <f t="shared" si="6"/>
        <v>7</v>
      </c>
      <c r="Y698" s="172">
        <f t="shared" si="7"/>
        <v>42</v>
      </c>
      <c r="Z698" s="174">
        <f t="shared" si="8"/>
        <v>0.1666666667</v>
      </c>
      <c r="AA698" s="174">
        <f t="shared" si="9"/>
        <v>0.003703703704</v>
      </c>
      <c r="AB698" s="173" t="str">
        <f t="shared" si="10"/>
        <v>40,541666666666667</v>
      </c>
      <c r="AC698" s="175" t="str">
        <f t="shared" si="11"/>
        <v> 6243VMS02G  13:00-17:00  BĐ: 25/2/2026 KT: 8/4/2026</v>
      </c>
      <c r="AD698" s="175">
        <f t="shared" ref="AD698:AE698" si="915">P698</f>
        <v>46078</v>
      </c>
      <c r="AE698" s="175">
        <f t="shared" si="915"/>
        <v>46120</v>
      </c>
      <c r="AF698" s="187"/>
      <c r="AG698" s="187"/>
    </row>
    <row r="699" ht="18.75" customHeight="1">
      <c r="A699" s="184"/>
      <c r="B699" s="184"/>
      <c r="C699" s="99" t="s">
        <v>198</v>
      </c>
      <c r="D699" s="99" t="s">
        <v>1193</v>
      </c>
      <c r="E699" s="99">
        <v>2025.0</v>
      </c>
      <c r="F699" s="164" t="s">
        <v>1211</v>
      </c>
      <c r="G699" s="12"/>
      <c r="H699" s="188">
        <v>1.0</v>
      </c>
      <c r="I699" s="99"/>
      <c r="J699" s="93">
        <v>35.0</v>
      </c>
      <c r="K699" s="223" t="s">
        <v>1266</v>
      </c>
      <c r="L699" s="167">
        <v>0.5416666666666666</v>
      </c>
      <c r="M699" s="168">
        <v>0.7083333333333334</v>
      </c>
      <c r="N699" s="19"/>
      <c r="O699" s="164" t="s">
        <v>1261</v>
      </c>
      <c r="P699" s="169">
        <f t="shared" si="914"/>
        <v>46078</v>
      </c>
      <c r="Q699" s="170">
        <f t="shared" si="3"/>
        <v>46120</v>
      </c>
      <c r="R699" s="181"/>
      <c r="S699" s="19"/>
      <c r="T699" s="99"/>
      <c r="U699" s="99"/>
      <c r="V699" s="172" t="str">
        <f t="shared" si="878"/>
        <v> </v>
      </c>
      <c r="W699" s="172">
        <f t="shared" si="5"/>
        <v>5</v>
      </c>
      <c r="X699" s="173">
        <f t="shared" si="6"/>
        <v>7</v>
      </c>
      <c r="Y699" s="172">
        <f t="shared" si="7"/>
        <v>42</v>
      </c>
      <c r="Z699" s="174">
        <f t="shared" si="8"/>
        <v>0.1666666667</v>
      </c>
      <c r="AA699" s="174">
        <f t="shared" si="9"/>
        <v>0.003703703704</v>
      </c>
      <c r="AB699" s="173" t="str">
        <f t="shared" si="10"/>
        <v>40,541666666666667</v>
      </c>
      <c r="AC699" s="175" t="str">
        <f t="shared" si="11"/>
        <v> 6252SMA02TUG  13:00-17:00  BĐ: 25/2/2026 KT: 8/4/2026</v>
      </c>
      <c r="AD699" s="175">
        <f t="shared" ref="AD699:AE699" si="916">P699</f>
        <v>46078</v>
      </c>
      <c r="AE699" s="175">
        <f t="shared" si="916"/>
        <v>46120</v>
      </c>
      <c r="AF699" s="187"/>
      <c r="AG699" s="187"/>
    </row>
    <row r="700" ht="18.75" customHeight="1">
      <c r="A700" s="184"/>
      <c r="B700" s="184"/>
      <c r="C700" s="99" t="s">
        <v>198</v>
      </c>
      <c r="D700" s="99" t="s">
        <v>1193</v>
      </c>
      <c r="E700" s="99">
        <v>2024.0</v>
      </c>
      <c r="F700" s="164" t="s">
        <v>1204</v>
      </c>
      <c r="G700" s="165" t="s">
        <v>1139</v>
      </c>
      <c r="H700" s="99">
        <v>4.0</v>
      </c>
      <c r="I700" s="99"/>
      <c r="J700" s="99">
        <v>25.0</v>
      </c>
      <c r="K700" s="223" t="s">
        <v>1266</v>
      </c>
      <c r="L700" s="189">
        <v>0.3229166666666667</v>
      </c>
      <c r="M700" s="190">
        <v>0.4895833333333333</v>
      </c>
      <c r="N700" s="165" t="s">
        <v>1271</v>
      </c>
      <c r="O700" s="164" t="s">
        <v>1261</v>
      </c>
      <c r="P700" s="169">
        <f t="shared" ref="P700:P703" si="918">"05/01/2026"+(K700-2)</f>
        <v>46029</v>
      </c>
      <c r="Q700" s="170">
        <f t="shared" si="3"/>
        <v>46057</v>
      </c>
      <c r="R700" s="181"/>
      <c r="S700" s="165" t="s">
        <v>341</v>
      </c>
      <c r="T700" s="99"/>
      <c r="U700" s="99"/>
      <c r="V700" s="172" t="str">
        <f t="shared" si="878"/>
        <v> </v>
      </c>
      <c r="W700" s="172">
        <f t="shared" si="5"/>
        <v>5</v>
      </c>
      <c r="X700" s="173">
        <f t="shared" si="6"/>
        <v>5</v>
      </c>
      <c r="Y700" s="172">
        <f t="shared" si="7"/>
        <v>28</v>
      </c>
      <c r="Z700" s="174">
        <f t="shared" si="8"/>
        <v>0.1666666667</v>
      </c>
      <c r="AA700" s="174">
        <f t="shared" si="9"/>
        <v>0.003703703704</v>
      </c>
      <c r="AB700" s="173" t="str">
        <f t="shared" si="10"/>
        <v>40,322916666666667G_201</v>
      </c>
      <c r="AC700" s="175" t="str">
        <f t="shared" si="11"/>
        <v>Tâm lý và hành vi khách hàng 6243VMS01G Quách Thanh Hiếu 7:45-11:45  BĐ: 7/1/2026 KT: 4/2/2026</v>
      </c>
      <c r="AD700" s="175">
        <f t="shared" ref="AD700:AE700" si="917">P700</f>
        <v>46029</v>
      </c>
      <c r="AE700" s="175">
        <f t="shared" si="917"/>
        <v>46057</v>
      </c>
      <c r="AF700" s="187"/>
      <c r="AG700" s="187"/>
    </row>
    <row r="701" ht="18.75" customHeight="1">
      <c r="A701" s="177"/>
      <c r="B701" s="177"/>
      <c r="C701" s="178" t="s">
        <v>198</v>
      </c>
      <c r="D701" s="178" t="s">
        <v>1193</v>
      </c>
      <c r="E701" s="178">
        <v>2024.0</v>
      </c>
      <c r="F701" s="178" t="s">
        <v>1206</v>
      </c>
      <c r="G701" s="12"/>
      <c r="H701" s="178">
        <v>8.0</v>
      </c>
      <c r="I701" s="181"/>
      <c r="J701" s="93">
        <v>25.0</v>
      </c>
      <c r="K701" s="223" t="s">
        <v>1266</v>
      </c>
      <c r="L701" s="189">
        <v>0.3229166666666667</v>
      </c>
      <c r="M701" s="190">
        <v>0.4895833333333333</v>
      </c>
      <c r="N701" s="12"/>
      <c r="O701" s="178" t="s">
        <v>1261</v>
      </c>
      <c r="P701" s="169">
        <f t="shared" si="918"/>
        <v>46029</v>
      </c>
      <c r="Q701" s="170">
        <f t="shared" si="3"/>
        <v>46057</v>
      </c>
      <c r="R701" s="180"/>
      <c r="S701" s="12"/>
      <c r="T701" s="181"/>
      <c r="U701" s="181"/>
      <c r="V701" s="172" t="str">
        <f t="shared" si="878"/>
        <v> </v>
      </c>
      <c r="W701" s="172">
        <f t="shared" si="5"/>
        <v>5</v>
      </c>
      <c r="X701" s="173">
        <f t="shared" si="6"/>
        <v>5</v>
      </c>
      <c r="Y701" s="172">
        <f t="shared" si="7"/>
        <v>28</v>
      </c>
      <c r="Z701" s="174">
        <f t="shared" si="8"/>
        <v>0.1666666667</v>
      </c>
      <c r="AA701" s="174">
        <f t="shared" si="9"/>
        <v>0.003703703704</v>
      </c>
      <c r="AB701" s="173" t="str">
        <f t="shared" si="10"/>
        <v>40,322916666666667</v>
      </c>
      <c r="AC701" s="175" t="str">
        <f t="shared" si="11"/>
        <v> 6243VMS02G  7:45-11:45  BĐ: 7/1/2026 KT: 4/2/2026</v>
      </c>
      <c r="AD701" s="175">
        <f t="shared" ref="AD701:AE701" si="919">P701</f>
        <v>46029</v>
      </c>
      <c r="AE701" s="175">
        <f t="shared" si="919"/>
        <v>46057</v>
      </c>
      <c r="AF701" s="182"/>
      <c r="AG701" s="182"/>
    </row>
    <row r="702" ht="18.75" customHeight="1">
      <c r="A702" s="177"/>
      <c r="B702" s="177"/>
      <c r="C702" s="178" t="s">
        <v>198</v>
      </c>
      <c r="D702" s="178" t="s">
        <v>1193</v>
      </c>
      <c r="E702" s="178">
        <v>2025.0</v>
      </c>
      <c r="F702" s="178" t="s">
        <v>1213</v>
      </c>
      <c r="G702" s="12"/>
      <c r="H702" s="178">
        <v>11.0</v>
      </c>
      <c r="I702" s="181"/>
      <c r="J702" s="93">
        <v>25.0</v>
      </c>
      <c r="K702" s="223" t="s">
        <v>1266</v>
      </c>
      <c r="L702" s="189">
        <v>0.3229166666666667</v>
      </c>
      <c r="M702" s="190">
        <v>0.4895833333333333</v>
      </c>
      <c r="N702" s="12"/>
      <c r="O702" s="178" t="s">
        <v>1261</v>
      </c>
      <c r="P702" s="169">
        <f t="shared" si="918"/>
        <v>46029</v>
      </c>
      <c r="Q702" s="170">
        <f t="shared" si="3"/>
        <v>46057</v>
      </c>
      <c r="R702" s="180"/>
      <c r="S702" s="12"/>
      <c r="T702" s="181"/>
      <c r="U702" s="181"/>
      <c r="V702" s="172" t="str">
        <f t="shared" si="878"/>
        <v> </v>
      </c>
      <c r="W702" s="172">
        <f t="shared" si="5"/>
        <v>5</v>
      </c>
      <c r="X702" s="173">
        <f t="shared" si="6"/>
        <v>5</v>
      </c>
      <c r="Y702" s="172">
        <f t="shared" si="7"/>
        <v>28</v>
      </c>
      <c r="Z702" s="174">
        <f t="shared" si="8"/>
        <v>0.1666666667</v>
      </c>
      <c r="AA702" s="174">
        <f t="shared" si="9"/>
        <v>0.003703703704</v>
      </c>
      <c r="AB702" s="173" t="str">
        <f t="shared" si="10"/>
        <v>40,322916666666667</v>
      </c>
      <c r="AC702" s="175" t="str">
        <f t="shared" si="11"/>
        <v> 6252SMA01G  7:45-11:45  BĐ: 7/1/2026 KT: 4/2/2026</v>
      </c>
      <c r="AD702" s="175">
        <f t="shared" ref="AD702:AE702" si="920">P702</f>
        <v>46029</v>
      </c>
      <c r="AE702" s="175">
        <f t="shared" si="920"/>
        <v>46057</v>
      </c>
      <c r="AF702" s="182"/>
      <c r="AG702" s="182"/>
    </row>
    <row r="703" ht="18.75" customHeight="1">
      <c r="A703" s="177"/>
      <c r="B703" s="177"/>
      <c r="C703" s="178" t="s">
        <v>198</v>
      </c>
      <c r="D703" s="178" t="s">
        <v>1193</v>
      </c>
      <c r="E703" s="178">
        <v>2025.0</v>
      </c>
      <c r="F703" s="93" t="s">
        <v>1198</v>
      </c>
      <c r="G703" s="12"/>
      <c r="H703" s="93">
        <v>18.0</v>
      </c>
      <c r="I703" s="181"/>
      <c r="J703" s="93">
        <v>25.0</v>
      </c>
      <c r="K703" s="223" t="s">
        <v>1266</v>
      </c>
      <c r="L703" s="189">
        <v>0.3229166666666667</v>
      </c>
      <c r="M703" s="190">
        <v>0.4895833333333333</v>
      </c>
      <c r="N703" s="19"/>
      <c r="O703" s="178" t="s">
        <v>1261</v>
      </c>
      <c r="P703" s="169">
        <f t="shared" si="918"/>
        <v>46029</v>
      </c>
      <c r="Q703" s="170">
        <f t="shared" si="3"/>
        <v>46057</v>
      </c>
      <c r="R703" s="180"/>
      <c r="S703" s="12"/>
      <c r="T703" s="181"/>
      <c r="U703" s="181"/>
      <c r="V703" s="172" t="str">
        <f t="shared" si="878"/>
        <v> </v>
      </c>
      <c r="W703" s="172">
        <f t="shared" si="5"/>
        <v>5</v>
      </c>
      <c r="X703" s="173">
        <f t="shared" si="6"/>
        <v>5</v>
      </c>
      <c r="Y703" s="172">
        <f t="shared" si="7"/>
        <v>28</v>
      </c>
      <c r="Z703" s="174">
        <f t="shared" si="8"/>
        <v>0.1666666667</v>
      </c>
      <c r="AA703" s="174">
        <f t="shared" si="9"/>
        <v>0.003703703704</v>
      </c>
      <c r="AB703" s="173" t="str">
        <f t="shared" si="10"/>
        <v>40,322916666666667</v>
      </c>
      <c r="AC703" s="175" t="str">
        <f t="shared" si="11"/>
        <v> 5243VMS02G  7:45-11:45  BĐ: 7/1/2026 KT: 4/2/2026</v>
      </c>
      <c r="AD703" s="175">
        <f t="shared" ref="AD703:AE703" si="921">P703</f>
        <v>46029</v>
      </c>
      <c r="AE703" s="175">
        <f t="shared" si="921"/>
        <v>46057</v>
      </c>
      <c r="AF703" s="182"/>
      <c r="AG703" s="182"/>
    </row>
    <row r="704" ht="18.75" customHeight="1">
      <c r="A704" s="184"/>
      <c r="B704" s="184"/>
      <c r="C704" s="99" t="s">
        <v>198</v>
      </c>
      <c r="D704" s="99" t="s">
        <v>1193</v>
      </c>
      <c r="E704" s="99">
        <v>2024.0</v>
      </c>
      <c r="F704" s="164" t="s">
        <v>1204</v>
      </c>
      <c r="G704" s="12"/>
      <c r="H704" s="99">
        <v>4.0</v>
      </c>
      <c r="I704" s="99"/>
      <c r="J704" s="99">
        <v>20.0</v>
      </c>
      <c r="K704" s="223" t="s">
        <v>1266</v>
      </c>
      <c r="L704" s="189">
        <v>0.3229166666666667</v>
      </c>
      <c r="M704" s="190">
        <v>0.4895833333333333</v>
      </c>
      <c r="N704" s="165" t="s">
        <v>1271</v>
      </c>
      <c r="O704" s="164" t="s">
        <v>1261</v>
      </c>
      <c r="P704" s="169">
        <f t="shared" ref="P704:P707" si="923">"23/02/2026"+(K704-2)</f>
        <v>46078</v>
      </c>
      <c r="Q704" s="170">
        <f t="shared" si="3"/>
        <v>46099</v>
      </c>
      <c r="R704" s="181"/>
      <c r="S704" s="12"/>
      <c r="T704" s="99"/>
      <c r="U704" s="99"/>
      <c r="V704" s="172" t="str">
        <f t="shared" si="878"/>
        <v> </v>
      </c>
      <c r="W704" s="172">
        <f t="shared" si="5"/>
        <v>5</v>
      </c>
      <c r="X704" s="173">
        <f t="shared" si="6"/>
        <v>4</v>
      </c>
      <c r="Y704" s="172">
        <f t="shared" si="7"/>
        <v>21</v>
      </c>
      <c r="Z704" s="174">
        <f t="shared" si="8"/>
        <v>0.1666666667</v>
      </c>
      <c r="AA704" s="174">
        <f t="shared" si="9"/>
        <v>0.003703703704</v>
      </c>
      <c r="AB704" s="173" t="str">
        <f t="shared" si="10"/>
        <v>40,322916666666667G_201</v>
      </c>
      <c r="AC704" s="175" t="str">
        <f t="shared" si="11"/>
        <v> 6243VMS01G  7:45-11:45  BĐ: 25/2/2026 KT: 18/3/2026</v>
      </c>
      <c r="AD704" s="175">
        <f t="shared" ref="AD704:AE704" si="922">P704</f>
        <v>46078</v>
      </c>
      <c r="AE704" s="175">
        <f t="shared" si="922"/>
        <v>46099</v>
      </c>
      <c r="AF704" s="187"/>
      <c r="AG704" s="187"/>
    </row>
    <row r="705" ht="18.75" customHeight="1">
      <c r="A705" s="177"/>
      <c r="B705" s="177"/>
      <c r="C705" s="178" t="s">
        <v>198</v>
      </c>
      <c r="D705" s="178" t="s">
        <v>1193</v>
      </c>
      <c r="E705" s="178">
        <v>2024.0</v>
      </c>
      <c r="F705" s="178" t="s">
        <v>1206</v>
      </c>
      <c r="G705" s="12"/>
      <c r="H705" s="178">
        <v>8.0</v>
      </c>
      <c r="I705" s="181"/>
      <c r="J705" s="99">
        <v>20.0</v>
      </c>
      <c r="K705" s="223" t="s">
        <v>1266</v>
      </c>
      <c r="L705" s="189">
        <v>0.3229166666666667</v>
      </c>
      <c r="M705" s="190">
        <v>0.4895833333333333</v>
      </c>
      <c r="N705" s="12"/>
      <c r="O705" s="178" t="s">
        <v>1261</v>
      </c>
      <c r="P705" s="169">
        <f t="shared" si="923"/>
        <v>46078</v>
      </c>
      <c r="Q705" s="170">
        <f t="shared" si="3"/>
        <v>46099</v>
      </c>
      <c r="R705" s="180"/>
      <c r="S705" s="12"/>
      <c r="T705" s="181"/>
      <c r="U705" s="181"/>
      <c r="V705" s="172" t="str">
        <f t="shared" si="878"/>
        <v> </v>
      </c>
      <c r="W705" s="172">
        <f t="shared" si="5"/>
        <v>5</v>
      </c>
      <c r="X705" s="173">
        <f t="shared" si="6"/>
        <v>4</v>
      </c>
      <c r="Y705" s="172">
        <f t="shared" si="7"/>
        <v>21</v>
      </c>
      <c r="Z705" s="174">
        <f t="shared" si="8"/>
        <v>0.1666666667</v>
      </c>
      <c r="AA705" s="174">
        <f t="shared" si="9"/>
        <v>0.003703703704</v>
      </c>
      <c r="AB705" s="173" t="str">
        <f t="shared" si="10"/>
        <v>40,322916666666667</v>
      </c>
      <c r="AC705" s="175" t="str">
        <f t="shared" si="11"/>
        <v> 6243VMS02G  7:45-11:45  BĐ: 25/2/2026 KT: 18/3/2026</v>
      </c>
      <c r="AD705" s="175">
        <f t="shared" ref="AD705:AE705" si="924">P705</f>
        <v>46078</v>
      </c>
      <c r="AE705" s="175">
        <f t="shared" si="924"/>
        <v>46099</v>
      </c>
      <c r="AF705" s="182"/>
      <c r="AG705" s="182"/>
    </row>
    <row r="706" ht="18.75" customHeight="1">
      <c r="A706" s="177"/>
      <c r="B706" s="177"/>
      <c r="C706" s="178" t="s">
        <v>198</v>
      </c>
      <c r="D706" s="178" t="s">
        <v>1193</v>
      </c>
      <c r="E706" s="178">
        <v>2025.0</v>
      </c>
      <c r="F706" s="178" t="s">
        <v>1213</v>
      </c>
      <c r="G706" s="12"/>
      <c r="H706" s="178">
        <v>11.0</v>
      </c>
      <c r="I706" s="181"/>
      <c r="J706" s="99">
        <v>20.0</v>
      </c>
      <c r="K706" s="223" t="s">
        <v>1266</v>
      </c>
      <c r="L706" s="189">
        <v>0.3229166666666667</v>
      </c>
      <c r="M706" s="190">
        <v>0.4895833333333333</v>
      </c>
      <c r="N706" s="12"/>
      <c r="O706" s="178" t="s">
        <v>1261</v>
      </c>
      <c r="P706" s="169">
        <f t="shared" si="923"/>
        <v>46078</v>
      </c>
      <c r="Q706" s="170">
        <f t="shared" si="3"/>
        <v>46099</v>
      </c>
      <c r="R706" s="180"/>
      <c r="S706" s="12"/>
      <c r="T706" s="181"/>
      <c r="U706" s="181"/>
      <c r="V706" s="172" t="str">
        <f t="shared" si="878"/>
        <v> </v>
      </c>
      <c r="W706" s="172">
        <f t="shared" si="5"/>
        <v>5</v>
      </c>
      <c r="X706" s="173">
        <f t="shared" si="6"/>
        <v>4</v>
      </c>
      <c r="Y706" s="172">
        <f t="shared" si="7"/>
        <v>21</v>
      </c>
      <c r="Z706" s="174">
        <f t="shared" si="8"/>
        <v>0.1666666667</v>
      </c>
      <c r="AA706" s="174">
        <f t="shared" si="9"/>
        <v>0.003703703704</v>
      </c>
      <c r="AB706" s="173" t="str">
        <f t="shared" si="10"/>
        <v>40,322916666666667</v>
      </c>
      <c r="AC706" s="175" t="str">
        <f t="shared" si="11"/>
        <v> 6252SMA01G  7:45-11:45  BĐ: 25/2/2026 KT: 18/3/2026</v>
      </c>
      <c r="AD706" s="175">
        <f t="shared" ref="AD706:AE706" si="925">P706</f>
        <v>46078</v>
      </c>
      <c r="AE706" s="175">
        <f t="shared" si="925"/>
        <v>46099</v>
      </c>
      <c r="AF706" s="182"/>
      <c r="AG706" s="182"/>
    </row>
    <row r="707" ht="18.75" customHeight="1">
      <c r="A707" s="177"/>
      <c r="B707" s="177"/>
      <c r="C707" s="178" t="s">
        <v>198</v>
      </c>
      <c r="D707" s="178" t="s">
        <v>1193</v>
      </c>
      <c r="E707" s="178">
        <v>2025.0</v>
      </c>
      <c r="F707" s="93" t="s">
        <v>1198</v>
      </c>
      <c r="G707" s="12"/>
      <c r="H707" s="93">
        <v>18.0</v>
      </c>
      <c r="I707" s="181"/>
      <c r="J707" s="99">
        <v>20.0</v>
      </c>
      <c r="K707" s="223" t="s">
        <v>1266</v>
      </c>
      <c r="L707" s="189">
        <v>0.3229166666666667</v>
      </c>
      <c r="M707" s="190">
        <v>0.4895833333333333</v>
      </c>
      <c r="N707" s="19"/>
      <c r="O707" s="178" t="s">
        <v>1261</v>
      </c>
      <c r="P707" s="169">
        <f t="shared" si="923"/>
        <v>46078</v>
      </c>
      <c r="Q707" s="170">
        <f t="shared" si="3"/>
        <v>46099</v>
      </c>
      <c r="R707" s="180"/>
      <c r="S707" s="19"/>
      <c r="T707" s="181"/>
      <c r="U707" s="181"/>
      <c r="V707" s="172" t="str">
        <f t="shared" si="878"/>
        <v> </v>
      </c>
      <c r="W707" s="172">
        <f t="shared" si="5"/>
        <v>5</v>
      </c>
      <c r="X707" s="173">
        <f t="shared" si="6"/>
        <v>4</v>
      </c>
      <c r="Y707" s="172">
        <f t="shared" si="7"/>
        <v>21</v>
      </c>
      <c r="Z707" s="174">
        <f t="shared" si="8"/>
        <v>0.1666666667</v>
      </c>
      <c r="AA707" s="174">
        <f t="shared" si="9"/>
        <v>0.003703703704</v>
      </c>
      <c r="AB707" s="173" t="str">
        <f t="shared" si="10"/>
        <v>40,322916666666667</v>
      </c>
      <c r="AC707" s="175" t="str">
        <f t="shared" si="11"/>
        <v> 5243VMS02G  7:45-11:45  BĐ: 25/2/2026 KT: 18/3/2026</v>
      </c>
      <c r="AD707" s="175">
        <f t="shared" ref="AD707:AE707" si="926">P707</f>
        <v>46078</v>
      </c>
      <c r="AE707" s="175">
        <f t="shared" si="926"/>
        <v>46099</v>
      </c>
      <c r="AF707" s="182"/>
      <c r="AG707" s="182"/>
    </row>
    <row r="708" ht="18.75" customHeight="1">
      <c r="A708" s="177"/>
      <c r="B708" s="177"/>
      <c r="C708" s="178" t="s">
        <v>198</v>
      </c>
      <c r="D708" s="178" t="s">
        <v>1193</v>
      </c>
      <c r="E708" s="178">
        <v>2025.0</v>
      </c>
      <c r="F708" s="93" t="s">
        <v>1216</v>
      </c>
      <c r="G708" s="224" t="s">
        <v>1218</v>
      </c>
      <c r="H708" s="93">
        <v>11.0</v>
      </c>
      <c r="I708" s="181"/>
      <c r="J708" s="93">
        <v>20.0</v>
      </c>
      <c r="K708" s="223" t="s">
        <v>1258</v>
      </c>
      <c r="L708" s="189">
        <v>0.7395833333333334</v>
      </c>
      <c r="M708" s="190">
        <v>0.875</v>
      </c>
      <c r="N708" s="93">
        <v>201.0</v>
      </c>
      <c r="O708" s="93" t="s">
        <v>1252</v>
      </c>
      <c r="P708" s="169">
        <f>"05/01/2026"+(K708-2)</f>
        <v>46028</v>
      </c>
      <c r="Q708" s="170">
        <f t="shared" si="3"/>
        <v>46056</v>
      </c>
      <c r="R708" s="180"/>
      <c r="S708" s="165" t="s">
        <v>236</v>
      </c>
      <c r="T708" s="181"/>
      <c r="U708" s="181"/>
      <c r="V708" s="172" t="str">
        <f t="shared" si="878"/>
        <v> </v>
      </c>
      <c r="W708" s="172">
        <f t="shared" si="5"/>
        <v>4</v>
      </c>
      <c r="X708" s="173">
        <f t="shared" si="6"/>
        <v>5</v>
      </c>
      <c r="Y708" s="172">
        <f t="shared" si="7"/>
        <v>28</v>
      </c>
      <c r="Z708" s="174">
        <f t="shared" si="8"/>
        <v>0.1354166667</v>
      </c>
      <c r="AA708" s="174">
        <f t="shared" si="9"/>
        <v>0.003009259259</v>
      </c>
      <c r="AB708" s="173" t="str">
        <f t="shared" si="10"/>
        <v>30,739583333333333201</v>
      </c>
      <c r="AC708" s="175" t="str">
        <f t="shared" si="11"/>
        <v>TOEIC 2 6252SMA01E Trương Ngọc Triệu Minh 17:45-21:00  BĐ: 6/1/2026 KT: 3/2/2026</v>
      </c>
      <c r="AD708" s="175">
        <f t="shared" ref="AD708:AE708" si="927">P708</f>
        <v>46028</v>
      </c>
      <c r="AE708" s="175">
        <f t="shared" si="927"/>
        <v>46056</v>
      </c>
      <c r="AF708" s="182"/>
      <c r="AG708" s="182"/>
    </row>
    <row r="709" ht="18.75" customHeight="1">
      <c r="A709" s="177"/>
      <c r="B709" s="177"/>
      <c r="C709" s="178" t="s">
        <v>198</v>
      </c>
      <c r="D709" s="178" t="s">
        <v>1193</v>
      </c>
      <c r="E709" s="178">
        <v>2025.0</v>
      </c>
      <c r="F709" s="93" t="s">
        <v>1216</v>
      </c>
      <c r="G709" s="12"/>
      <c r="H709" s="93">
        <v>11.0</v>
      </c>
      <c r="I709" s="181"/>
      <c r="J709" s="93">
        <v>20.0</v>
      </c>
      <c r="K709" s="223" t="s">
        <v>1258</v>
      </c>
      <c r="L709" s="189">
        <v>0.7395833333333334</v>
      </c>
      <c r="M709" s="190">
        <v>0.875</v>
      </c>
      <c r="N709" s="93">
        <v>201.0</v>
      </c>
      <c r="O709" s="93" t="s">
        <v>1252</v>
      </c>
      <c r="P709" s="169">
        <f t="shared" ref="P709:P712" si="929">"23/02/2026"+(K709-2)</f>
        <v>46077</v>
      </c>
      <c r="Q709" s="170">
        <f t="shared" si="3"/>
        <v>46105</v>
      </c>
      <c r="R709" s="180"/>
      <c r="S709" s="12"/>
      <c r="T709" s="181"/>
      <c r="U709" s="181"/>
      <c r="V709" s="172" t="str">
        <f t="shared" si="878"/>
        <v> </v>
      </c>
      <c r="W709" s="172">
        <f t="shared" si="5"/>
        <v>4</v>
      </c>
      <c r="X709" s="173">
        <f t="shared" si="6"/>
        <v>5</v>
      </c>
      <c r="Y709" s="172">
        <f t="shared" si="7"/>
        <v>28</v>
      </c>
      <c r="Z709" s="174">
        <f t="shared" si="8"/>
        <v>0.1354166667</v>
      </c>
      <c r="AA709" s="174">
        <f t="shared" si="9"/>
        <v>0.003009259259</v>
      </c>
      <c r="AB709" s="173" t="str">
        <f t="shared" si="10"/>
        <v>30,739583333333333201</v>
      </c>
      <c r="AC709" s="175" t="str">
        <f t="shared" si="11"/>
        <v> 6252SMA01E  17:45-21:00  BĐ: 24/2/2026 KT: 24/3/2026</v>
      </c>
      <c r="AD709" s="175">
        <f t="shared" ref="AD709:AE709" si="928">P709</f>
        <v>46077</v>
      </c>
      <c r="AE709" s="175">
        <f t="shared" si="928"/>
        <v>46105</v>
      </c>
      <c r="AF709" s="182"/>
      <c r="AG709" s="182"/>
    </row>
    <row r="710" ht="18.75" customHeight="1">
      <c r="A710" s="177"/>
      <c r="B710" s="177"/>
      <c r="C710" s="178" t="s">
        <v>198</v>
      </c>
      <c r="D710" s="178" t="s">
        <v>1193</v>
      </c>
      <c r="E710" s="178">
        <v>2025.0</v>
      </c>
      <c r="F710" s="93" t="s">
        <v>1216</v>
      </c>
      <c r="G710" s="12"/>
      <c r="H710" s="93">
        <v>11.0</v>
      </c>
      <c r="I710" s="181"/>
      <c r="J710" s="93">
        <v>20.0</v>
      </c>
      <c r="K710" s="223" t="s">
        <v>1272</v>
      </c>
      <c r="L710" s="189">
        <v>0.7395833333333334</v>
      </c>
      <c r="M710" s="190">
        <v>0.875</v>
      </c>
      <c r="N710" s="93">
        <v>201.0</v>
      </c>
      <c r="O710" s="93" t="s">
        <v>1252</v>
      </c>
      <c r="P710" s="169">
        <f t="shared" si="929"/>
        <v>46079</v>
      </c>
      <c r="Q710" s="170">
        <f t="shared" si="3"/>
        <v>46107</v>
      </c>
      <c r="R710" s="180"/>
      <c r="S710" s="19"/>
      <c r="T710" s="181"/>
      <c r="U710" s="181"/>
      <c r="V710" s="172" t="str">
        <f t="shared" si="878"/>
        <v> </v>
      </c>
      <c r="W710" s="172">
        <f t="shared" si="5"/>
        <v>4</v>
      </c>
      <c r="X710" s="173">
        <f t="shared" si="6"/>
        <v>5</v>
      </c>
      <c r="Y710" s="172">
        <f t="shared" si="7"/>
        <v>28</v>
      </c>
      <c r="Z710" s="174">
        <f t="shared" si="8"/>
        <v>0.1354166667</v>
      </c>
      <c r="AA710" s="174">
        <f t="shared" si="9"/>
        <v>0.003009259259</v>
      </c>
      <c r="AB710" s="173" t="str">
        <f t="shared" si="10"/>
        <v>50,739583333333333201</v>
      </c>
      <c r="AC710" s="175" t="str">
        <f t="shared" si="11"/>
        <v> 6252SMA01E  17:45-21:00  BĐ: 26/2/2026 KT: 26/3/2026</v>
      </c>
      <c r="AD710" s="175">
        <f t="shared" ref="AD710:AE710" si="930">P710</f>
        <v>46079</v>
      </c>
      <c r="AE710" s="175">
        <f t="shared" si="930"/>
        <v>46107</v>
      </c>
      <c r="AF710" s="182"/>
      <c r="AG710" s="182"/>
    </row>
    <row r="711" ht="18.75" customHeight="1">
      <c r="A711" s="177"/>
      <c r="B711" s="177"/>
      <c r="C711" s="178" t="s">
        <v>198</v>
      </c>
      <c r="D711" s="178" t="s">
        <v>1193</v>
      </c>
      <c r="E711" s="178">
        <v>2025.0</v>
      </c>
      <c r="F711" s="93" t="s">
        <v>1216</v>
      </c>
      <c r="G711" s="224" t="s">
        <v>1220</v>
      </c>
      <c r="H711" s="93">
        <v>11.0</v>
      </c>
      <c r="I711" s="181"/>
      <c r="J711" s="93">
        <v>32.0</v>
      </c>
      <c r="K711" s="223" t="s">
        <v>1250</v>
      </c>
      <c r="L711" s="189">
        <v>0.7395833333333334</v>
      </c>
      <c r="M711" s="190">
        <v>0.875</v>
      </c>
      <c r="N711" s="93">
        <v>201.0</v>
      </c>
      <c r="O711" s="93" t="s">
        <v>1252</v>
      </c>
      <c r="P711" s="169">
        <f t="shared" si="929"/>
        <v>46076</v>
      </c>
      <c r="Q711" s="170">
        <f t="shared" si="3"/>
        <v>46125</v>
      </c>
      <c r="R711" s="180"/>
      <c r="S711" s="165" t="s">
        <v>1332</v>
      </c>
      <c r="T711" s="225" t="s">
        <v>1333</v>
      </c>
      <c r="U711" s="181"/>
      <c r="V711" s="172" t="str">
        <f t="shared" si="878"/>
        <v> </v>
      </c>
      <c r="W711" s="172">
        <f t="shared" si="5"/>
        <v>4</v>
      </c>
      <c r="X711" s="173">
        <f t="shared" si="6"/>
        <v>8</v>
      </c>
      <c r="Y711" s="172">
        <f t="shared" si="7"/>
        <v>49</v>
      </c>
      <c r="Z711" s="174">
        <f t="shared" si="8"/>
        <v>0.1354166667</v>
      </c>
      <c r="AA711" s="174">
        <f t="shared" si="9"/>
        <v>0.003009259259</v>
      </c>
      <c r="AB711" s="173" t="str">
        <f t="shared" si="10"/>
        <v>20,739583333333333201</v>
      </c>
      <c r="AC711" s="175" t="str">
        <f t="shared" si="11"/>
        <v>Quản trị học 6252SMA01E TBA 17:45-21:00  BĐ: 23/2/2026 KT: 13/4/2026</v>
      </c>
      <c r="AD711" s="175">
        <f t="shared" ref="AD711:AE711" si="931">P711</f>
        <v>46076</v>
      </c>
      <c r="AE711" s="175">
        <f t="shared" si="931"/>
        <v>46125</v>
      </c>
      <c r="AF711" s="182"/>
      <c r="AG711" s="182"/>
    </row>
    <row r="712" ht="18.75" customHeight="1">
      <c r="A712" s="177"/>
      <c r="B712" s="177"/>
      <c r="C712" s="178" t="s">
        <v>198</v>
      </c>
      <c r="D712" s="178" t="s">
        <v>1193</v>
      </c>
      <c r="E712" s="178">
        <v>2025.0</v>
      </c>
      <c r="F712" s="93" t="s">
        <v>1216</v>
      </c>
      <c r="G712" s="12"/>
      <c r="H712" s="93">
        <v>11.0</v>
      </c>
      <c r="I712" s="181"/>
      <c r="J712" s="93">
        <v>28.0</v>
      </c>
      <c r="K712" s="223" t="s">
        <v>1266</v>
      </c>
      <c r="L712" s="189">
        <v>0.7395833333333334</v>
      </c>
      <c r="M712" s="190">
        <v>0.875</v>
      </c>
      <c r="N712" s="93">
        <v>201.0</v>
      </c>
      <c r="O712" s="93" t="s">
        <v>1252</v>
      </c>
      <c r="P712" s="169">
        <f t="shared" si="929"/>
        <v>46078</v>
      </c>
      <c r="Q712" s="170">
        <f t="shared" si="3"/>
        <v>46120</v>
      </c>
      <c r="R712" s="180"/>
      <c r="S712" s="19"/>
      <c r="T712" s="19"/>
      <c r="U712" s="181"/>
      <c r="V712" s="172" t="str">
        <f t="shared" si="878"/>
        <v> </v>
      </c>
      <c r="W712" s="172">
        <f t="shared" si="5"/>
        <v>4</v>
      </c>
      <c r="X712" s="173">
        <f t="shared" si="6"/>
        <v>7</v>
      </c>
      <c r="Y712" s="172">
        <f t="shared" si="7"/>
        <v>42</v>
      </c>
      <c r="Z712" s="174">
        <f t="shared" si="8"/>
        <v>0.1354166667</v>
      </c>
      <c r="AA712" s="174">
        <f t="shared" si="9"/>
        <v>0.003009259259</v>
      </c>
      <c r="AB712" s="173" t="str">
        <f t="shared" si="10"/>
        <v>40,739583333333333201</v>
      </c>
      <c r="AC712" s="175" t="str">
        <f t="shared" si="11"/>
        <v> 6252SMA01E  17:45-21:00  BĐ: 25/2/2026 KT: 8/4/2026</v>
      </c>
      <c r="AD712" s="175">
        <f t="shared" ref="AD712:AE712" si="932">P712</f>
        <v>46078</v>
      </c>
      <c r="AE712" s="175">
        <f t="shared" si="932"/>
        <v>46120</v>
      </c>
      <c r="AF712" s="182"/>
      <c r="AG712" s="182"/>
    </row>
    <row r="713" ht="18.75" customHeight="1">
      <c r="A713" s="177"/>
      <c r="B713" s="177"/>
      <c r="C713" s="178" t="s">
        <v>198</v>
      </c>
      <c r="D713" s="178" t="s">
        <v>1193</v>
      </c>
      <c r="E713" s="178">
        <v>2025.0</v>
      </c>
      <c r="F713" s="93" t="s">
        <v>1216</v>
      </c>
      <c r="G713" s="224" t="s">
        <v>1222</v>
      </c>
      <c r="H713" s="93">
        <v>11.0</v>
      </c>
      <c r="I713" s="181"/>
      <c r="J713" s="93">
        <v>20.0</v>
      </c>
      <c r="K713" s="223" t="s">
        <v>1262</v>
      </c>
      <c r="L713" s="189">
        <v>0.7395833333333334</v>
      </c>
      <c r="M713" s="190">
        <v>0.875</v>
      </c>
      <c r="N713" s="93">
        <v>201.0</v>
      </c>
      <c r="O713" s="93" t="s">
        <v>1252</v>
      </c>
      <c r="P713" s="169">
        <f>"05/01/2026"+(K713-2)</f>
        <v>46031</v>
      </c>
      <c r="Q713" s="170">
        <f t="shared" si="3"/>
        <v>46059</v>
      </c>
      <c r="R713" s="180"/>
      <c r="S713" s="165" t="s">
        <v>1334</v>
      </c>
      <c r="T713" s="225" t="s">
        <v>1333</v>
      </c>
      <c r="U713" s="181"/>
      <c r="V713" s="172" t="str">
        <f t="shared" si="878"/>
        <v> </v>
      </c>
      <c r="W713" s="172">
        <f t="shared" si="5"/>
        <v>4</v>
      </c>
      <c r="X713" s="173">
        <f t="shared" si="6"/>
        <v>5</v>
      </c>
      <c r="Y713" s="172">
        <f t="shared" si="7"/>
        <v>28</v>
      </c>
      <c r="Z713" s="174">
        <f t="shared" si="8"/>
        <v>0.1354166667</v>
      </c>
      <c r="AA713" s="174">
        <f t="shared" si="9"/>
        <v>0.003009259259</v>
      </c>
      <c r="AB713" s="173" t="str">
        <f t="shared" si="10"/>
        <v>60,739583333333333201</v>
      </c>
      <c r="AC713" s="175" t="str">
        <f t="shared" si="11"/>
        <v>Marketing Căn bản 6252SMA01E Cô Nguyễn Thiên Hương 17:45-21:00  BĐ: 9/1/2026 KT: 6/2/2026</v>
      </c>
      <c r="AD713" s="175">
        <f t="shared" ref="AD713:AE713" si="933">P713</f>
        <v>46031</v>
      </c>
      <c r="AE713" s="175">
        <f t="shared" si="933"/>
        <v>46059</v>
      </c>
      <c r="AF713" s="182"/>
      <c r="AG713" s="182"/>
    </row>
    <row r="714" ht="18.75" customHeight="1">
      <c r="A714" s="177"/>
      <c r="B714" s="177"/>
      <c r="C714" s="178" t="s">
        <v>198</v>
      </c>
      <c r="D714" s="178" t="s">
        <v>1193</v>
      </c>
      <c r="E714" s="178">
        <v>2025.0</v>
      </c>
      <c r="F714" s="93" t="s">
        <v>1216</v>
      </c>
      <c r="G714" s="12"/>
      <c r="H714" s="93">
        <v>11.0</v>
      </c>
      <c r="I714" s="181"/>
      <c r="J714" s="93">
        <v>28.0</v>
      </c>
      <c r="K714" s="223" t="s">
        <v>1262</v>
      </c>
      <c r="L714" s="189">
        <v>0.7395833333333334</v>
      </c>
      <c r="M714" s="190">
        <v>0.875</v>
      </c>
      <c r="N714" s="93">
        <v>201.0</v>
      </c>
      <c r="O714" s="93" t="s">
        <v>1252</v>
      </c>
      <c r="P714" s="169">
        <f>"23/02/2026"+(K714-2)</f>
        <v>46080</v>
      </c>
      <c r="Q714" s="170">
        <f t="shared" si="3"/>
        <v>46122</v>
      </c>
      <c r="R714" s="180"/>
      <c r="S714" s="12"/>
      <c r="T714" s="12"/>
      <c r="U714" s="181"/>
      <c r="V714" s="172" t="str">
        <f t="shared" si="878"/>
        <v> </v>
      </c>
      <c r="W714" s="172">
        <f t="shared" si="5"/>
        <v>4</v>
      </c>
      <c r="X714" s="173">
        <f t="shared" si="6"/>
        <v>7</v>
      </c>
      <c r="Y714" s="172">
        <f t="shared" si="7"/>
        <v>42</v>
      </c>
      <c r="Z714" s="174">
        <f t="shared" si="8"/>
        <v>0.1354166667</v>
      </c>
      <c r="AA714" s="174">
        <f t="shared" si="9"/>
        <v>0.003009259259</v>
      </c>
      <c r="AB714" s="173" t="str">
        <f t="shared" si="10"/>
        <v>60,739583333333333201</v>
      </c>
      <c r="AC714" s="175" t="str">
        <f t="shared" si="11"/>
        <v> 6252SMA01E  17:45-21:00  BĐ: 27/2/2026 KT: 10/4/2026</v>
      </c>
      <c r="AD714" s="175">
        <f t="shared" ref="AD714:AE714" si="934">P714</f>
        <v>46080</v>
      </c>
      <c r="AE714" s="175">
        <f t="shared" si="934"/>
        <v>46122</v>
      </c>
      <c r="AF714" s="182"/>
      <c r="AG714" s="182"/>
    </row>
    <row r="715" ht="18.75" customHeight="1">
      <c r="A715" s="177"/>
      <c r="B715" s="177"/>
      <c r="C715" s="178" t="s">
        <v>198</v>
      </c>
      <c r="D715" s="178" t="s">
        <v>1193</v>
      </c>
      <c r="E715" s="178">
        <v>2025.0</v>
      </c>
      <c r="F715" s="93" t="s">
        <v>1216</v>
      </c>
      <c r="G715" s="12"/>
      <c r="H715" s="93">
        <v>11.0</v>
      </c>
      <c r="I715" s="181"/>
      <c r="J715" s="93">
        <v>12.0</v>
      </c>
      <c r="K715" s="223" t="s">
        <v>1258</v>
      </c>
      <c r="L715" s="189">
        <v>0.7395833333333334</v>
      </c>
      <c r="M715" s="190">
        <v>0.875</v>
      </c>
      <c r="N715" s="93">
        <v>201.0</v>
      </c>
      <c r="O715" s="93" t="s">
        <v>1252</v>
      </c>
      <c r="P715" s="169">
        <f>"30/03/2026"+(K715-2)</f>
        <v>46112</v>
      </c>
      <c r="Q715" s="170">
        <f t="shared" si="3"/>
        <v>46126</v>
      </c>
      <c r="R715" s="180"/>
      <c r="S715" s="19"/>
      <c r="T715" s="19"/>
      <c r="U715" s="181"/>
      <c r="V715" s="172" t="str">
        <f t="shared" si="878"/>
        <v> </v>
      </c>
      <c r="W715" s="172">
        <f t="shared" si="5"/>
        <v>4</v>
      </c>
      <c r="X715" s="173">
        <f t="shared" si="6"/>
        <v>3</v>
      </c>
      <c r="Y715" s="172">
        <f t="shared" si="7"/>
        <v>14</v>
      </c>
      <c r="Z715" s="174">
        <f t="shared" si="8"/>
        <v>0.1354166667</v>
      </c>
      <c r="AA715" s="174">
        <f t="shared" si="9"/>
        <v>0.003009259259</v>
      </c>
      <c r="AB715" s="173" t="str">
        <f t="shared" si="10"/>
        <v>30,739583333333333201</v>
      </c>
      <c r="AC715" s="175" t="str">
        <f t="shared" si="11"/>
        <v> 6252SMA01E  17:45-21:00  BĐ: 31/3/2026 KT: 14/4/2026</v>
      </c>
      <c r="AD715" s="175">
        <f t="shared" ref="AD715:AE715" si="935">P715</f>
        <v>46112</v>
      </c>
      <c r="AE715" s="175">
        <f t="shared" si="935"/>
        <v>46126</v>
      </c>
      <c r="AF715" s="182"/>
      <c r="AG715" s="182"/>
    </row>
    <row r="716" ht="18.75" customHeight="1">
      <c r="A716" s="140"/>
      <c r="B716" s="140"/>
      <c r="C716" s="217" t="s">
        <v>198</v>
      </c>
      <c r="D716" s="217" t="s">
        <v>1193</v>
      </c>
      <c r="E716" s="217">
        <v>2025.0</v>
      </c>
      <c r="F716" s="219" t="s">
        <v>1185</v>
      </c>
      <c r="G716" s="226" t="s">
        <v>1184</v>
      </c>
      <c r="H716" s="200">
        <v>4.0</v>
      </c>
      <c r="I716" s="201"/>
      <c r="J716" s="178">
        <v>75.0</v>
      </c>
      <c r="K716" s="210"/>
      <c r="L716" s="211"/>
      <c r="M716" s="212"/>
      <c r="N716" s="227"/>
      <c r="O716" s="178" t="s">
        <v>1261</v>
      </c>
      <c r="P716" s="202">
        <f t="shared" ref="P716:P902" si="937">"05/01/2026"+(K716-2)</f>
        <v>46025</v>
      </c>
      <c r="Q716" s="202" t="str">
        <f t="shared" si="3"/>
        <v>#DIV/0!</v>
      </c>
      <c r="R716" s="203"/>
      <c r="S716" s="178"/>
      <c r="T716" s="228"/>
      <c r="U716" s="201"/>
      <c r="V716" s="204" t="str">
        <f>IF(OR(
    COUNTIFS($S$3:$S$2490, S716, $K$3:$K$2490, K716, $L$3:$L$2490, L716, $P$3:$P$2490, "&lt;="&amp;Q716, $Q$3:$Q$2490, "&gt;="&amp;P716) &gt; 1, 
    COUNTIFS($F$3:$F$2490, F716, $K$3:$K$2490, K716, $L$3:$L$2490, L716, $P$3:$P$2490, "&lt;="&amp;Q716, $Q$3:$Q$2490, "&gt;="&amp;P716) &gt; 1
), "Trùng lịch",
IF(
    COUNTIFS(
        $N$3:$N$2490, N716,
        $K$3:$K$2490, K716,
        $P$3:$P$2490, "&lt;="&amp;Q716,
        $Q$3:$Q$2490, "&gt;="&amp;P716,
        $L$3:$L$2490, "&lt;"&amp;M716,
        $M$3:$M$2490, "&gt;"&amp;L716
    ) &gt; 1, 
    "Trùng phòng", 
    " "
)
)
</f>
        <v> </v>
      </c>
      <c r="W716" s="204">
        <f t="shared" si="5"/>
        <v>0</v>
      </c>
      <c r="X716" s="205" t="str">
        <f t="shared" si="6"/>
        <v>#DIV/0!</v>
      </c>
      <c r="Y716" s="204" t="str">
        <f t="shared" si="7"/>
        <v>#DIV/0!</v>
      </c>
      <c r="Z716" s="190">
        <f t="shared" si="8"/>
        <v>0</v>
      </c>
      <c r="AA716" s="190">
        <f t="shared" si="9"/>
        <v>0</v>
      </c>
      <c r="AB716" s="206" t="str">
        <f t="shared" si="10"/>
        <v/>
      </c>
      <c r="AC716" s="207" t="str">
        <f t="shared" si="11"/>
        <v>Nghiệp vụ nhà hàng 5252HOM01G  -  BĐ: 3/1/2026 KT: Ngày lỗi</v>
      </c>
      <c r="AD716" s="207">
        <f t="shared" ref="AD716:AE716" si="936">P716</f>
        <v>46025</v>
      </c>
      <c r="AE716" s="207" t="str">
        <f t="shared" si="936"/>
        <v>#DIV/0!</v>
      </c>
      <c r="AF716" s="208"/>
      <c r="AG716" s="208"/>
    </row>
    <row r="717" ht="18.75" customHeight="1">
      <c r="A717" s="140"/>
      <c r="B717" s="140"/>
      <c r="C717" s="178" t="s">
        <v>1249</v>
      </c>
      <c r="D717" s="179" t="s">
        <v>894</v>
      </c>
      <c r="E717" s="179">
        <v>2024.0</v>
      </c>
      <c r="F717" s="179" t="s">
        <v>920</v>
      </c>
      <c r="G717" s="179" t="s">
        <v>922</v>
      </c>
      <c r="H717" s="178">
        <v>10.0</v>
      </c>
      <c r="I717" s="201"/>
      <c r="J717" s="178">
        <v>270.0</v>
      </c>
      <c r="K717" s="213" t="s">
        <v>1267</v>
      </c>
      <c r="L717" s="191">
        <v>0.3229166666666667</v>
      </c>
      <c r="M717" s="192">
        <v>0.4895833333333333</v>
      </c>
      <c r="N717" s="229" t="s">
        <v>1273</v>
      </c>
      <c r="O717" s="178" t="s">
        <v>1252</v>
      </c>
      <c r="P717" s="202">
        <f t="shared" si="937"/>
        <v>46032</v>
      </c>
      <c r="Q717" s="202">
        <f t="shared" si="3"/>
        <v>46403</v>
      </c>
      <c r="R717" s="203"/>
      <c r="S717" s="178"/>
      <c r="T717" s="201"/>
      <c r="U717" s="201"/>
      <c r="V717" s="204" t="str">
        <f t="shared" ref="V717:V718" si="939">IF(OR(
    COUNTIFS($S$3:$S$2489, S717, $K$3:$K$2489, K717, $L$3:$L$2489, L717, $P$3:$P$2489, "&lt;="&amp;Q717, $Q$3:$Q$2489, "&gt;="&amp;P717) &gt; 1, 
    COUNTIFS($F$3:$F$2489, F717, $K$3:$K$2489, K717, $L$3:$L$2489, L717, $P$3:$P$2489, "&lt;="&amp;Q717, $Q$3:$Q$2489, "&gt;="&amp;P717) &gt; 1
), "Trùng lịch",
IF(
    COUNTIFS(
        $N$3:$N$2489, N717,
        $K$3:$K$2489, K717,
        $P$3:$P$2489, "&lt;="&amp;Q717,
        $Q$3:$Q$2489, "&gt;="&amp;P717,
        $L$3:$L$2489, "&lt;"&amp;M717,
        $M$3:$M$2489, "&gt;"&amp;L717
    ) &gt; 1, 
    "Trùng phòng", 
    " "
)
)
</f>
        <v> </v>
      </c>
      <c r="W717" s="204">
        <f t="shared" si="5"/>
        <v>5</v>
      </c>
      <c r="X717" s="205">
        <f t="shared" si="6"/>
        <v>54</v>
      </c>
      <c r="Y717" s="204">
        <f t="shared" si="7"/>
        <v>371</v>
      </c>
      <c r="Z717" s="190">
        <f t="shared" si="8"/>
        <v>0.1666666667</v>
      </c>
      <c r="AA717" s="190">
        <f t="shared" si="9"/>
        <v>0.003703703704</v>
      </c>
      <c r="AB717" s="205" t="str">
        <f t="shared" si="10"/>
        <v>70,322916666666667Zoom01</v>
      </c>
      <c r="AC717" s="207" t="str">
        <f t="shared" si="11"/>
        <v>Thực tập tốt nghiệp 4223VIS01LT  7:45-11:45  BĐ: 10/1/2026 KT: 16/1/2027</v>
      </c>
      <c r="AD717" s="207">
        <f t="shared" ref="AD717:AE717" si="938">P717</f>
        <v>46032</v>
      </c>
      <c r="AE717" s="207">
        <f t="shared" si="938"/>
        <v>46403</v>
      </c>
      <c r="AF717" s="208"/>
      <c r="AG717" s="208"/>
    </row>
    <row r="718" ht="18.75" customHeight="1">
      <c r="A718" s="140"/>
      <c r="B718" s="140"/>
      <c r="C718" s="178" t="s">
        <v>1249</v>
      </c>
      <c r="D718" s="179" t="s">
        <v>894</v>
      </c>
      <c r="E718" s="179">
        <v>2024.0</v>
      </c>
      <c r="F718" s="179" t="s">
        <v>920</v>
      </c>
      <c r="G718" s="179" t="s">
        <v>924</v>
      </c>
      <c r="H718" s="178">
        <v>10.0</v>
      </c>
      <c r="I718" s="201"/>
      <c r="J718" s="178">
        <v>150.0</v>
      </c>
      <c r="K718" s="194" t="s">
        <v>1267</v>
      </c>
      <c r="L718" s="191">
        <v>0.5416666666666666</v>
      </c>
      <c r="M718" s="192">
        <v>0.7083333333333334</v>
      </c>
      <c r="N718" s="229" t="s">
        <v>1335</v>
      </c>
      <c r="O718" s="178" t="s">
        <v>1252</v>
      </c>
      <c r="P718" s="202">
        <f t="shared" si="937"/>
        <v>46032</v>
      </c>
      <c r="Q718" s="202">
        <f t="shared" si="3"/>
        <v>46235</v>
      </c>
      <c r="R718" s="203"/>
      <c r="S718" s="178"/>
      <c r="T718" s="201"/>
      <c r="U718" s="201"/>
      <c r="V718" s="204" t="str">
        <f t="shared" si="939"/>
        <v> </v>
      </c>
      <c r="W718" s="204">
        <f t="shared" si="5"/>
        <v>5</v>
      </c>
      <c r="X718" s="205">
        <f t="shared" si="6"/>
        <v>30</v>
      </c>
      <c r="Y718" s="204">
        <f t="shared" si="7"/>
        <v>203</v>
      </c>
      <c r="Z718" s="190">
        <f t="shared" si="8"/>
        <v>0.1666666667</v>
      </c>
      <c r="AA718" s="190">
        <f t="shared" si="9"/>
        <v>0.003703703704</v>
      </c>
      <c r="AB718" s="205" t="str">
        <f t="shared" si="10"/>
        <v>70,541666666666667Zoom02</v>
      </c>
      <c r="AC718" s="207" t="str">
        <f t="shared" si="11"/>
        <v>Đồ án TN 4223VIS01LT  13:00-17:00  BĐ: 10/1/2026 KT: 1/8/2026</v>
      </c>
      <c r="AD718" s="207">
        <f t="shared" ref="AD718:AE718" si="940">P718</f>
        <v>46032</v>
      </c>
      <c r="AE718" s="207">
        <f t="shared" si="940"/>
        <v>46235</v>
      </c>
      <c r="AF718" s="208"/>
      <c r="AG718" s="208"/>
    </row>
    <row r="719" ht="18.75" customHeight="1">
      <c r="A719" s="184"/>
      <c r="B719" s="184"/>
      <c r="C719" s="99" t="s">
        <v>1289</v>
      </c>
      <c r="D719" s="99" t="s">
        <v>1002</v>
      </c>
      <c r="E719" s="99">
        <v>2024.0</v>
      </c>
      <c r="F719" s="164" t="s">
        <v>1003</v>
      </c>
      <c r="G719" s="165" t="s">
        <v>1005</v>
      </c>
      <c r="H719" s="99">
        <v>9.0</v>
      </c>
      <c r="I719" s="99"/>
      <c r="J719" s="99">
        <v>75.0</v>
      </c>
      <c r="K719" s="185" t="s">
        <v>1267</v>
      </c>
      <c r="L719" s="191">
        <v>0.3229166666666667</v>
      </c>
      <c r="M719" s="192">
        <v>0.4895833333333333</v>
      </c>
      <c r="N719" s="183" t="s">
        <v>1259</v>
      </c>
      <c r="O719" s="164" t="s">
        <v>1252</v>
      </c>
      <c r="P719" s="169">
        <f t="shared" si="937"/>
        <v>46032</v>
      </c>
      <c r="Q719" s="170">
        <f t="shared" si="3"/>
        <v>46130</v>
      </c>
      <c r="R719" s="181"/>
      <c r="S719" s="165"/>
      <c r="T719" s="99"/>
      <c r="U719" s="99"/>
      <c r="V719" s="172" t="str">
        <f t="shared" ref="V719:V932" si="942">IF(OR(
    COUNTIFS($S$3:$S$2491, S719, $K$3:$K$2491, K719, $L$3:$L$2491, L719, $P$3:$P$2491, "&lt;="&amp;Q719, $Q$3:$Q$2491, "&gt;="&amp;P719) &gt; 1, 
    COUNTIFS($F$3:$F$2491, F719, $K$3:$K$2491, K719, $L$3:$L$2491, L719, $P$3:$P$2491, "&lt;="&amp;Q719, $Q$3:$Q$2491, "&gt;="&amp;P719) &gt; 1
), "Trùng lịch",
IF(
    COUNTIFS(
        $N$3:$N$2491, N719,
        $K$3:$K$2491, K719,
        $P$3:$P$2491, "&lt;="&amp;Q719,
        $Q$3:$Q$2491, "&gt;="&amp;P719,
        $L$3:$L$2491, "&lt;"&amp;M719,
        $M$3:$M$2491, "&gt;"&amp;L719
    ) &gt; 1, 
    "Trùng phòng", 
    " "
)
)
</f>
        <v> </v>
      </c>
      <c r="W719" s="172">
        <f t="shared" si="5"/>
        <v>5</v>
      </c>
      <c r="X719" s="173">
        <f t="shared" si="6"/>
        <v>15</v>
      </c>
      <c r="Y719" s="172">
        <f t="shared" si="7"/>
        <v>98</v>
      </c>
      <c r="Z719" s="174">
        <f t="shared" si="8"/>
        <v>0.1666666667</v>
      </c>
      <c r="AA719" s="174">
        <f t="shared" si="9"/>
        <v>0.003703703704</v>
      </c>
      <c r="AB719" s="173" t="str">
        <f t="shared" si="10"/>
        <v>70,322916666666667Google Meet01</v>
      </c>
      <c r="AC719" s="175" t="str">
        <f t="shared" si="11"/>
        <v>Thực tập doanh nghiệp (học phần 1) 5243VIG01  7:45-11:45  BĐ: 10/1/2026 KT: 18/4/2026</v>
      </c>
      <c r="AD719" s="175">
        <f t="shared" ref="AD719:AE719" si="941">P719</f>
        <v>46032</v>
      </c>
      <c r="AE719" s="175">
        <f t="shared" si="941"/>
        <v>46130</v>
      </c>
      <c r="AF719" s="187"/>
      <c r="AG719" s="187"/>
    </row>
    <row r="720" ht="18.75" customHeight="1">
      <c r="A720" s="184"/>
      <c r="B720" s="184"/>
      <c r="C720" s="99" t="s">
        <v>1289</v>
      </c>
      <c r="D720" s="99" t="s">
        <v>1002</v>
      </c>
      <c r="E720" s="99">
        <v>2024.0</v>
      </c>
      <c r="F720" s="164" t="s">
        <v>1007</v>
      </c>
      <c r="G720" s="12"/>
      <c r="H720" s="99">
        <v>4.0</v>
      </c>
      <c r="I720" s="99"/>
      <c r="J720" s="99">
        <v>75.0</v>
      </c>
      <c r="K720" s="185" t="s">
        <v>1267</v>
      </c>
      <c r="L720" s="191">
        <v>0.3229166666666667</v>
      </c>
      <c r="M720" s="192">
        <v>0.4895833333333333</v>
      </c>
      <c r="N720" s="12"/>
      <c r="O720" s="164" t="s">
        <v>1252</v>
      </c>
      <c r="P720" s="169">
        <f t="shared" si="937"/>
        <v>46032</v>
      </c>
      <c r="Q720" s="170">
        <f t="shared" si="3"/>
        <v>46130</v>
      </c>
      <c r="R720" s="181"/>
      <c r="S720" s="19"/>
      <c r="T720" s="99"/>
      <c r="U720" s="99"/>
      <c r="V720" s="172" t="str">
        <f t="shared" si="942"/>
        <v> </v>
      </c>
      <c r="W720" s="172">
        <f t="shared" si="5"/>
        <v>5</v>
      </c>
      <c r="X720" s="173">
        <f t="shared" si="6"/>
        <v>15</v>
      </c>
      <c r="Y720" s="172">
        <f t="shared" si="7"/>
        <v>98</v>
      </c>
      <c r="Z720" s="174">
        <f t="shared" si="8"/>
        <v>0.1666666667</v>
      </c>
      <c r="AA720" s="174">
        <f t="shared" si="9"/>
        <v>0.003703703704</v>
      </c>
      <c r="AB720" s="173" t="str">
        <f t="shared" si="10"/>
        <v>70,322916666666667</v>
      </c>
      <c r="AC720" s="175" t="str">
        <f t="shared" si="11"/>
        <v> 6243VIG01  7:45-11:45  BĐ: 10/1/2026 KT: 18/4/2026</v>
      </c>
      <c r="AD720" s="175">
        <f t="shared" ref="AD720:AE720" si="943">P720</f>
        <v>46032</v>
      </c>
      <c r="AE720" s="175">
        <f t="shared" si="943"/>
        <v>46130</v>
      </c>
      <c r="AF720" s="187"/>
      <c r="AG720" s="187"/>
    </row>
    <row r="721" ht="18.75" customHeight="1">
      <c r="A721" s="184"/>
      <c r="B721" s="184"/>
      <c r="C721" s="99" t="s">
        <v>1289</v>
      </c>
      <c r="D721" s="99" t="s">
        <v>1002</v>
      </c>
      <c r="E721" s="99">
        <v>2024.0</v>
      </c>
      <c r="F721" s="164" t="s">
        <v>1006</v>
      </c>
      <c r="G721" s="165" t="s">
        <v>1005</v>
      </c>
      <c r="H721" s="99">
        <v>6.0</v>
      </c>
      <c r="I721" s="99"/>
      <c r="J721" s="99">
        <v>75.0</v>
      </c>
      <c r="K721" s="185" t="s">
        <v>1267</v>
      </c>
      <c r="L721" s="191">
        <v>0.3229166666666667</v>
      </c>
      <c r="M721" s="192">
        <v>0.4895833333333333</v>
      </c>
      <c r="N721" s="183" t="s">
        <v>1336</v>
      </c>
      <c r="O721" s="164" t="s">
        <v>1261</v>
      </c>
      <c r="P721" s="169">
        <f t="shared" si="937"/>
        <v>46032</v>
      </c>
      <c r="Q721" s="170">
        <f t="shared" si="3"/>
        <v>46130</v>
      </c>
      <c r="R721" s="181"/>
      <c r="S721" s="165"/>
      <c r="T721" s="99"/>
      <c r="U721" s="99"/>
      <c r="V721" s="172" t="str">
        <f t="shared" si="942"/>
        <v> </v>
      </c>
      <c r="W721" s="172">
        <f t="shared" si="5"/>
        <v>5</v>
      </c>
      <c r="X721" s="173">
        <f t="shared" si="6"/>
        <v>15</v>
      </c>
      <c r="Y721" s="172">
        <f t="shared" si="7"/>
        <v>98</v>
      </c>
      <c r="Z721" s="174">
        <f t="shared" si="8"/>
        <v>0.1666666667</v>
      </c>
      <c r="AA721" s="174">
        <f t="shared" si="9"/>
        <v>0.003703703704</v>
      </c>
      <c r="AB721" s="173" t="str">
        <f t="shared" si="10"/>
        <v>70,322916666666667Google Meet02</v>
      </c>
      <c r="AC721" s="175" t="str">
        <f t="shared" si="11"/>
        <v>Thực tập doanh nghiệp (học phần 1) 5243VIG01G  7:45-11:45  BĐ: 10/1/2026 KT: 18/4/2026</v>
      </c>
      <c r="AD721" s="175">
        <f t="shared" ref="AD721:AE721" si="944">P721</f>
        <v>46032</v>
      </c>
      <c r="AE721" s="175">
        <f t="shared" si="944"/>
        <v>46130</v>
      </c>
      <c r="AF721" s="187"/>
      <c r="AG721" s="187"/>
    </row>
    <row r="722" ht="18.75" customHeight="1">
      <c r="A722" s="184"/>
      <c r="B722" s="184"/>
      <c r="C722" s="99" t="s">
        <v>1289</v>
      </c>
      <c r="D722" s="99" t="s">
        <v>1002</v>
      </c>
      <c r="E722" s="99">
        <v>2024.0</v>
      </c>
      <c r="F722" s="164" t="s">
        <v>1009</v>
      </c>
      <c r="G722" s="12"/>
      <c r="H722" s="99">
        <v>10.0</v>
      </c>
      <c r="I722" s="99"/>
      <c r="J722" s="99">
        <v>75.0</v>
      </c>
      <c r="K722" s="185" t="s">
        <v>1267</v>
      </c>
      <c r="L722" s="191">
        <v>0.3229166666666667</v>
      </c>
      <c r="M722" s="192">
        <v>0.4895833333333333</v>
      </c>
      <c r="N722" s="19"/>
      <c r="O722" s="164" t="s">
        <v>1261</v>
      </c>
      <c r="P722" s="169">
        <f t="shared" si="937"/>
        <v>46032</v>
      </c>
      <c r="Q722" s="170">
        <f t="shared" si="3"/>
        <v>46130</v>
      </c>
      <c r="R722" s="181"/>
      <c r="S722" s="19"/>
      <c r="T722" s="99"/>
      <c r="U722" s="99"/>
      <c r="V722" s="172" t="str">
        <f t="shared" si="942"/>
        <v> </v>
      </c>
      <c r="W722" s="172">
        <f t="shared" si="5"/>
        <v>5</v>
      </c>
      <c r="X722" s="173">
        <f t="shared" si="6"/>
        <v>15</v>
      </c>
      <c r="Y722" s="172">
        <f t="shared" si="7"/>
        <v>98</v>
      </c>
      <c r="Z722" s="174">
        <f t="shared" si="8"/>
        <v>0.1666666667</v>
      </c>
      <c r="AA722" s="174">
        <f t="shared" si="9"/>
        <v>0.003703703704</v>
      </c>
      <c r="AB722" s="173" t="str">
        <f t="shared" si="10"/>
        <v>70,322916666666667</v>
      </c>
      <c r="AC722" s="175" t="str">
        <f t="shared" si="11"/>
        <v> 6243VIG01G  7:45-11:45  BĐ: 10/1/2026 KT: 18/4/2026</v>
      </c>
      <c r="AD722" s="175">
        <f t="shared" ref="AD722:AE722" si="945">P722</f>
        <v>46032</v>
      </c>
      <c r="AE722" s="175">
        <f t="shared" si="945"/>
        <v>46130</v>
      </c>
      <c r="AF722" s="187"/>
      <c r="AG722" s="187"/>
    </row>
    <row r="723" ht="18.75" customHeight="1">
      <c r="A723" s="184"/>
      <c r="B723" s="184"/>
      <c r="C723" s="99" t="s">
        <v>1337</v>
      </c>
      <c r="D723" s="99" t="s">
        <v>1224</v>
      </c>
      <c r="E723" s="99">
        <v>2024.0</v>
      </c>
      <c r="F723" s="164" t="s">
        <v>1225</v>
      </c>
      <c r="G723" s="165" t="s">
        <v>1226</v>
      </c>
      <c r="H723" s="99">
        <v>10.0</v>
      </c>
      <c r="I723" s="99"/>
      <c r="J723" s="99">
        <v>30.0</v>
      </c>
      <c r="K723" s="185"/>
      <c r="L723" s="191"/>
      <c r="M723" s="192"/>
      <c r="N723" s="164"/>
      <c r="O723" s="164" t="s">
        <v>1338</v>
      </c>
      <c r="P723" s="169">
        <f t="shared" si="937"/>
        <v>46025</v>
      </c>
      <c r="Q723" s="170" t="str">
        <f t="shared" si="3"/>
        <v>#DIV/0!</v>
      </c>
      <c r="R723" s="181"/>
      <c r="S723" s="165"/>
      <c r="T723" s="99"/>
      <c r="U723" s="99"/>
      <c r="V723" s="172" t="str">
        <f t="shared" si="942"/>
        <v> </v>
      </c>
      <c r="W723" s="172">
        <f t="shared" si="5"/>
        <v>0</v>
      </c>
      <c r="X723" s="173" t="str">
        <f t="shared" si="6"/>
        <v>#DIV/0!</v>
      </c>
      <c r="Y723" s="172" t="str">
        <f t="shared" si="7"/>
        <v>#DIV/0!</v>
      </c>
      <c r="Z723" s="174">
        <f t="shared" si="8"/>
        <v>0</v>
      </c>
      <c r="AA723" s="174">
        <f t="shared" si="9"/>
        <v>0</v>
      </c>
      <c r="AB723" s="173" t="str">
        <f t="shared" si="10"/>
        <v/>
      </c>
      <c r="AC723" s="175" t="str">
        <f t="shared" si="11"/>
        <v>Giáo dục Chính trị 5243VMT01G  -  BĐ: 3/1/2026 KT: Ngày lỗi</v>
      </c>
      <c r="AD723" s="175">
        <f t="shared" ref="AD723:AE723" si="946">P723</f>
        <v>46025</v>
      </c>
      <c r="AE723" s="175" t="str">
        <f t="shared" si="946"/>
        <v>#DIV/0!</v>
      </c>
      <c r="AF723" s="187"/>
      <c r="AG723" s="187"/>
    </row>
    <row r="724" ht="18.75" customHeight="1">
      <c r="A724" s="177"/>
      <c r="B724" s="177"/>
      <c r="C724" s="178" t="s">
        <v>1337</v>
      </c>
      <c r="D724" s="178" t="s">
        <v>988</v>
      </c>
      <c r="E724" s="178">
        <v>2024.0</v>
      </c>
      <c r="F724" s="199" t="s">
        <v>989</v>
      </c>
      <c r="G724" s="12"/>
      <c r="H724" s="178">
        <v>3.0</v>
      </c>
      <c r="I724" s="181"/>
      <c r="J724" s="178">
        <v>30.0</v>
      </c>
      <c r="K724" s="213"/>
      <c r="L724" s="189"/>
      <c r="M724" s="190"/>
      <c r="N724" s="178"/>
      <c r="O724" s="164" t="s">
        <v>1338</v>
      </c>
      <c r="P724" s="169">
        <f t="shared" si="937"/>
        <v>46025</v>
      </c>
      <c r="Q724" s="170" t="str">
        <f t="shared" si="3"/>
        <v>#DIV/0!</v>
      </c>
      <c r="R724" s="180"/>
      <c r="S724" s="12"/>
      <c r="T724" s="181"/>
      <c r="U724" s="181"/>
      <c r="V724" s="172" t="str">
        <f t="shared" si="942"/>
        <v> </v>
      </c>
      <c r="W724" s="172">
        <f t="shared" si="5"/>
        <v>0</v>
      </c>
      <c r="X724" s="173" t="str">
        <f t="shared" si="6"/>
        <v>#DIV/0!</v>
      </c>
      <c r="Y724" s="172" t="str">
        <f t="shared" si="7"/>
        <v>#DIV/0!</v>
      </c>
      <c r="Z724" s="174">
        <f t="shared" si="8"/>
        <v>0</v>
      </c>
      <c r="AA724" s="174">
        <f t="shared" si="9"/>
        <v>0</v>
      </c>
      <c r="AB724" s="173" t="str">
        <f t="shared" si="10"/>
        <v/>
      </c>
      <c r="AC724" s="175" t="str">
        <f t="shared" si="11"/>
        <v> 5243VIF01  -  BĐ: 3/1/2026 KT: Ngày lỗi</v>
      </c>
      <c r="AD724" s="175">
        <f t="shared" ref="AD724:AE724" si="947">P724</f>
        <v>46025</v>
      </c>
      <c r="AE724" s="175" t="str">
        <f t="shared" si="947"/>
        <v>#DIV/0!</v>
      </c>
      <c r="AF724" s="182"/>
      <c r="AG724" s="182"/>
    </row>
    <row r="725" ht="18.75" customHeight="1">
      <c r="A725" s="177"/>
      <c r="B725" s="177"/>
      <c r="C725" s="178" t="s">
        <v>1337</v>
      </c>
      <c r="D725" s="178" t="s">
        <v>1002</v>
      </c>
      <c r="E725" s="178">
        <v>2024.0</v>
      </c>
      <c r="F725" s="199" t="s">
        <v>1010</v>
      </c>
      <c r="G725" s="12"/>
      <c r="H725" s="178">
        <v>23.0</v>
      </c>
      <c r="I725" s="181"/>
      <c r="J725" s="178">
        <v>30.0</v>
      </c>
      <c r="K725" s="213"/>
      <c r="L725" s="189"/>
      <c r="M725" s="190"/>
      <c r="N725" s="178"/>
      <c r="O725" s="164" t="s">
        <v>1338</v>
      </c>
      <c r="P725" s="169">
        <f t="shared" si="937"/>
        <v>46025</v>
      </c>
      <c r="Q725" s="170" t="str">
        <f t="shared" si="3"/>
        <v>#DIV/0!</v>
      </c>
      <c r="R725" s="180"/>
      <c r="S725" s="12"/>
      <c r="T725" s="181"/>
      <c r="U725" s="181"/>
      <c r="V725" s="172" t="str">
        <f t="shared" si="942"/>
        <v> </v>
      </c>
      <c r="W725" s="172">
        <f t="shared" si="5"/>
        <v>0</v>
      </c>
      <c r="X725" s="173" t="str">
        <f t="shared" si="6"/>
        <v>#DIV/0!</v>
      </c>
      <c r="Y725" s="172" t="str">
        <f t="shared" si="7"/>
        <v>#DIV/0!</v>
      </c>
      <c r="Z725" s="174">
        <f t="shared" si="8"/>
        <v>0</v>
      </c>
      <c r="AA725" s="174">
        <f t="shared" si="9"/>
        <v>0</v>
      </c>
      <c r="AB725" s="173" t="str">
        <f t="shared" si="10"/>
        <v/>
      </c>
      <c r="AC725" s="175" t="str">
        <f t="shared" si="11"/>
        <v> 5243VIG02  -  BĐ: 3/1/2026 KT: Ngày lỗi</v>
      </c>
      <c r="AD725" s="175">
        <f t="shared" ref="AD725:AE725" si="948">P725</f>
        <v>46025</v>
      </c>
      <c r="AE725" s="175" t="str">
        <f t="shared" si="948"/>
        <v>#DIV/0!</v>
      </c>
      <c r="AF725" s="182"/>
      <c r="AG725" s="182"/>
    </row>
    <row r="726" ht="18.75" customHeight="1">
      <c r="A726" s="177"/>
      <c r="B726" s="177"/>
      <c r="C726" s="178" t="s">
        <v>1337</v>
      </c>
      <c r="D726" s="178" t="s">
        <v>1002</v>
      </c>
      <c r="E726" s="178">
        <v>2024.0</v>
      </c>
      <c r="F726" s="199" t="s">
        <v>1014</v>
      </c>
      <c r="G726" s="12"/>
      <c r="H726" s="178">
        <v>9.0</v>
      </c>
      <c r="I726" s="65" t="s">
        <v>32</v>
      </c>
      <c r="J726" s="178">
        <v>30.0</v>
      </c>
      <c r="K726" s="213"/>
      <c r="L726" s="189"/>
      <c r="M726" s="190"/>
      <c r="N726" s="178"/>
      <c r="O726" s="164" t="s">
        <v>1338</v>
      </c>
      <c r="P726" s="169">
        <f t="shared" si="937"/>
        <v>46025</v>
      </c>
      <c r="Q726" s="170" t="str">
        <f t="shared" si="3"/>
        <v>#DIV/0!</v>
      </c>
      <c r="R726" s="180"/>
      <c r="S726" s="12"/>
      <c r="T726" s="181"/>
      <c r="U726" s="181"/>
      <c r="V726" s="172" t="str">
        <f t="shared" si="942"/>
        <v> </v>
      </c>
      <c r="W726" s="172">
        <f t="shared" si="5"/>
        <v>0</v>
      </c>
      <c r="X726" s="173" t="str">
        <f t="shared" si="6"/>
        <v>#DIV/0!</v>
      </c>
      <c r="Y726" s="172" t="str">
        <f t="shared" si="7"/>
        <v>#DIV/0!</v>
      </c>
      <c r="Z726" s="174">
        <f t="shared" si="8"/>
        <v>0</v>
      </c>
      <c r="AA726" s="174">
        <f t="shared" si="9"/>
        <v>0</v>
      </c>
      <c r="AB726" s="173" t="str">
        <f t="shared" si="10"/>
        <v/>
      </c>
      <c r="AC726" s="175" t="str">
        <f t="shared" si="11"/>
        <v> 5243VIG02G  -  BĐ: 3/1/2026 KT: Ngày lỗi</v>
      </c>
      <c r="AD726" s="175">
        <f t="shared" ref="AD726:AE726" si="949">P726</f>
        <v>46025</v>
      </c>
      <c r="AE726" s="175" t="str">
        <f t="shared" si="949"/>
        <v>#DIV/0!</v>
      </c>
      <c r="AF726" s="182"/>
      <c r="AG726" s="182"/>
    </row>
    <row r="727" ht="18.75" customHeight="1">
      <c r="A727" s="177"/>
      <c r="B727" s="177"/>
      <c r="C727" s="178" t="s">
        <v>1337</v>
      </c>
      <c r="D727" s="93" t="s">
        <v>944</v>
      </c>
      <c r="E727" s="178">
        <v>2024.0</v>
      </c>
      <c r="F727" s="230" t="s">
        <v>945</v>
      </c>
      <c r="G727" s="12"/>
      <c r="H727" s="93">
        <v>16.0</v>
      </c>
      <c r="I727" s="181"/>
      <c r="J727" s="178">
        <v>30.0</v>
      </c>
      <c r="K727" s="213"/>
      <c r="L727" s="189"/>
      <c r="M727" s="190"/>
      <c r="N727" s="178"/>
      <c r="O727" s="164" t="s">
        <v>1338</v>
      </c>
      <c r="P727" s="169">
        <f t="shared" si="937"/>
        <v>46025</v>
      </c>
      <c r="Q727" s="170" t="str">
        <f t="shared" si="3"/>
        <v>#DIV/0!</v>
      </c>
      <c r="R727" s="180"/>
      <c r="S727" s="12"/>
      <c r="T727" s="181"/>
      <c r="U727" s="181"/>
      <c r="V727" s="172" t="str">
        <f t="shared" si="942"/>
        <v> </v>
      </c>
      <c r="W727" s="172">
        <f t="shared" si="5"/>
        <v>0</v>
      </c>
      <c r="X727" s="173" t="str">
        <f t="shared" si="6"/>
        <v>#DIV/0!</v>
      </c>
      <c r="Y727" s="172" t="str">
        <f t="shared" si="7"/>
        <v>#DIV/0!</v>
      </c>
      <c r="Z727" s="174">
        <f t="shared" si="8"/>
        <v>0</v>
      </c>
      <c r="AA727" s="174">
        <f t="shared" si="9"/>
        <v>0</v>
      </c>
      <c r="AB727" s="173" t="str">
        <f t="shared" si="10"/>
        <v/>
      </c>
      <c r="AC727" s="175" t="str">
        <f t="shared" si="11"/>
        <v> 5243VOT01  -  BĐ: 3/1/2026 KT: Ngày lỗi</v>
      </c>
      <c r="AD727" s="175">
        <f t="shared" ref="AD727:AE727" si="950">P727</f>
        <v>46025</v>
      </c>
      <c r="AE727" s="175" t="str">
        <f t="shared" si="950"/>
        <v>#DIV/0!</v>
      </c>
      <c r="AF727" s="182"/>
      <c r="AG727" s="182"/>
    </row>
    <row r="728" ht="18.75" customHeight="1">
      <c r="A728" s="177"/>
      <c r="B728" s="177"/>
      <c r="C728" s="178" t="s">
        <v>1337</v>
      </c>
      <c r="D728" s="217" t="s">
        <v>1193</v>
      </c>
      <c r="E728" s="178">
        <v>2024.0</v>
      </c>
      <c r="F728" s="230" t="s">
        <v>1194</v>
      </c>
      <c r="G728" s="12"/>
      <c r="H728" s="93">
        <v>5.0</v>
      </c>
      <c r="I728" s="181"/>
      <c r="J728" s="178">
        <v>30.0</v>
      </c>
      <c r="K728" s="213"/>
      <c r="L728" s="189"/>
      <c r="M728" s="190"/>
      <c r="N728" s="178"/>
      <c r="O728" s="164" t="s">
        <v>1338</v>
      </c>
      <c r="P728" s="169">
        <f t="shared" si="937"/>
        <v>46025</v>
      </c>
      <c r="Q728" s="170" t="str">
        <f t="shared" si="3"/>
        <v>#DIV/0!</v>
      </c>
      <c r="R728" s="180"/>
      <c r="S728" s="12"/>
      <c r="T728" s="181"/>
      <c r="U728" s="181"/>
      <c r="V728" s="172" t="str">
        <f t="shared" si="942"/>
        <v> </v>
      </c>
      <c r="W728" s="172">
        <f t="shared" si="5"/>
        <v>0</v>
      </c>
      <c r="X728" s="173" t="str">
        <f t="shared" si="6"/>
        <v>#DIV/0!</v>
      </c>
      <c r="Y728" s="172" t="str">
        <f t="shared" si="7"/>
        <v>#DIV/0!</v>
      </c>
      <c r="Z728" s="174">
        <f t="shared" si="8"/>
        <v>0</v>
      </c>
      <c r="AA728" s="174">
        <f t="shared" si="9"/>
        <v>0</v>
      </c>
      <c r="AB728" s="173" t="str">
        <f t="shared" si="10"/>
        <v/>
      </c>
      <c r="AC728" s="175" t="str">
        <f t="shared" si="11"/>
        <v> 5243VMS01G  -  BĐ: 3/1/2026 KT: Ngày lỗi</v>
      </c>
      <c r="AD728" s="175">
        <f t="shared" ref="AD728:AE728" si="951">P728</f>
        <v>46025</v>
      </c>
      <c r="AE728" s="175" t="str">
        <f t="shared" si="951"/>
        <v>#DIV/0!</v>
      </c>
      <c r="AF728" s="182"/>
      <c r="AG728" s="182"/>
    </row>
    <row r="729" ht="18.75" customHeight="1">
      <c r="A729" s="177"/>
      <c r="B729" s="177"/>
      <c r="C729" s="178" t="s">
        <v>1337</v>
      </c>
      <c r="D729" s="217" t="s">
        <v>1193</v>
      </c>
      <c r="E729" s="178">
        <v>2024.0</v>
      </c>
      <c r="F729" s="230" t="s">
        <v>1197</v>
      </c>
      <c r="G729" s="12"/>
      <c r="H729" s="93">
        <v>10.0</v>
      </c>
      <c r="I729" s="181"/>
      <c r="J729" s="178">
        <v>30.0</v>
      </c>
      <c r="K729" s="213"/>
      <c r="L729" s="189"/>
      <c r="M729" s="190"/>
      <c r="N729" s="178"/>
      <c r="O729" s="164" t="s">
        <v>1338</v>
      </c>
      <c r="P729" s="169">
        <f t="shared" si="937"/>
        <v>46025</v>
      </c>
      <c r="Q729" s="170" t="str">
        <f t="shared" si="3"/>
        <v>#DIV/0!</v>
      </c>
      <c r="R729" s="180"/>
      <c r="S729" s="12"/>
      <c r="T729" s="181"/>
      <c r="U729" s="181"/>
      <c r="V729" s="172" t="str">
        <f t="shared" si="942"/>
        <v> </v>
      </c>
      <c r="W729" s="172">
        <f t="shared" si="5"/>
        <v>0</v>
      </c>
      <c r="X729" s="173" t="str">
        <f t="shared" si="6"/>
        <v>#DIV/0!</v>
      </c>
      <c r="Y729" s="172" t="str">
        <f t="shared" si="7"/>
        <v>#DIV/0!</v>
      </c>
      <c r="Z729" s="174">
        <f t="shared" si="8"/>
        <v>0</v>
      </c>
      <c r="AA729" s="174">
        <f t="shared" si="9"/>
        <v>0</v>
      </c>
      <c r="AB729" s="173" t="str">
        <f t="shared" si="10"/>
        <v/>
      </c>
      <c r="AC729" s="175" t="str">
        <f t="shared" si="11"/>
        <v> 5243VMS02  -  BĐ: 3/1/2026 KT: Ngày lỗi</v>
      </c>
      <c r="AD729" s="175">
        <f t="shared" ref="AD729:AE729" si="952">P729</f>
        <v>46025</v>
      </c>
      <c r="AE729" s="175" t="str">
        <f t="shared" si="952"/>
        <v>#DIV/0!</v>
      </c>
      <c r="AF729" s="182"/>
      <c r="AG729" s="182"/>
    </row>
    <row r="730" ht="18.75" customHeight="1">
      <c r="A730" s="177"/>
      <c r="B730" s="177"/>
      <c r="C730" s="178" t="s">
        <v>1337</v>
      </c>
      <c r="D730" s="217" t="s">
        <v>1193</v>
      </c>
      <c r="E730" s="178">
        <v>2024.0</v>
      </c>
      <c r="F730" s="230" t="s">
        <v>1198</v>
      </c>
      <c r="G730" s="12"/>
      <c r="H730" s="93">
        <v>18.0</v>
      </c>
      <c r="I730" s="181"/>
      <c r="J730" s="178">
        <v>30.0</v>
      </c>
      <c r="K730" s="213"/>
      <c r="L730" s="189"/>
      <c r="M730" s="190"/>
      <c r="N730" s="178"/>
      <c r="O730" s="164" t="s">
        <v>1338</v>
      </c>
      <c r="P730" s="169">
        <f t="shared" si="937"/>
        <v>46025</v>
      </c>
      <c r="Q730" s="170" t="str">
        <f t="shared" si="3"/>
        <v>#DIV/0!</v>
      </c>
      <c r="R730" s="180"/>
      <c r="S730" s="12"/>
      <c r="T730" s="181"/>
      <c r="U730" s="181"/>
      <c r="V730" s="172" t="str">
        <f t="shared" si="942"/>
        <v> </v>
      </c>
      <c r="W730" s="172">
        <f t="shared" si="5"/>
        <v>0</v>
      </c>
      <c r="X730" s="173" t="str">
        <f t="shared" si="6"/>
        <v>#DIV/0!</v>
      </c>
      <c r="Y730" s="172" t="str">
        <f t="shared" si="7"/>
        <v>#DIV/0!</v>
      </c>
      <c r="Z730" s="174">
        <f t="shared" si="8"/>
        <v>0</v>
      </c>
      <c r="AA730" s="174">
        <f t="shared" si="9"/>
        <v>0</v>
      </c>
      <c r="AB730" s="173" t="str">
        <f t="shared" si="10"/>
        <v/>
      </c>
      <c r="AC730" s="175" t="str">
        <f t="shared" si="11"/>
        <v> 5243VMS02G  -  BĐ: 3/1/2026 KT: Ngày lỗi</v>
      </c>
      <c r="AD730" s="175">
        <f t="shared" ref="AD730:AE730" si="953">P730</f>
        <v>46025</v>
      </c>
      <c r="AE730" s="175" t="str">
        <f t="shared" si="953"/>
        <v>#DIV/0!</v>
      </c>
      <c r="AF730" s="182"/>
      <c r="AG730" s="182"/>
    </row>
    <row r="731" ht="18.75" customHeight="1">
      <c r="A731" s="177"/>
      <c r="B731" s="177"/>
      <c r="C731" s="178" t="s">
        <v>1337</v>
      </c>
      <c r="D731" s="217" t="s">
        <v>1193</v>
      </c>
      <c r="E731" s="178">
        <v>2024.0</v>
      </c>
      <c r="F731" s="230" t="s">
        <v>1199</v>
      </c>
      <c r="G731" s="12"/>
      <c r="H731" s="93">
        <v>13.0</v>
      </c>
      <c r="I731" s="181"/>
      <c r="J731" s="178">
        <v>30.0</v>
      </c>
      <c r="K731" s="213"/>
      <c r="L731" s="189"/>
      <c r="M731" s="190"/>
      <c r="N731" s="178"/>
      <c r="O731" s="164" t="s">
        <v>1338</v>
      </c>
      <c r="P731" s="169">
        <f t="shared" si="937"/>
        <v>46025</v>
      </c>
      <c r="Q731" s="170" t="str">
        <f t="shared" si="3"/>
        <v>#DIV/0!</v>
      </c>
      <c r="R731" s="180"/>
      <c r="S731" s="12"/>
      <c r="T731" s="181"/>
      <c r="U731" s="181"/>
      <c r="V731" s="172" t="str">
        <f t="shared" si="942"/>
        <v> </v>
      </c>
      <c r="W731" s="172">
        <f t="shared" si="5"/>
        <v>0</v>
      </c>
      <c r="X731" s="173" t="str">
        <f t="shared" si="6"/>
        <v>#DIV/0!</v>
      </c>
      <c r="Y731" s="172" t="str">
        <f t="shared" si="7"/>
        <v>#DIV/0!</v>
      </c>
      <c r="Z731" s="174">
        <f t="shared" si="8"/>
        <v>0</v>
      </c>
      <c r="AA731" s="174">
        <f t="shared" si="9"/>
        <v>0</v>
      </c>
      <c r="AB731" s="173" t="str">
        <f t="shared" si="10"/>
        <v/>
      </c>
      <c r="AC731" s="175" t="str">
        <f t="shared" si="11"/>
        <v> 5243VMS03  -  BĐ: 3/1/2026 KT: Ngày lỗi</v>
      </c>
      <c r="AD731" s="175">
        <f t="shared" ref="AD731:AE731" si="954">P731</f>
        <v>46025</v>
      </c>
      <c r="AE731" s="175" t="str">
        <f t="shared" si="954"/>
        <v>#DIV/0!</v>
      </c>
      <c r="AF731" s="182"/>
      <c r="AG731" s="182"/>
    </row>
    <row r="732" ht="18.75" customHeight="1">
      <c r="A732" s="177"/>
      <c r="B732" s="177"/>
      <c r="C732" s="178" t="s">
        <v>1337</v>
      </c>
      <c r="D732" s="93" t="s">
        <v>1165</v>
      </c>
      <c r="E732" s="178">
        <v>2024.0</v>
      </c>
      <c r="F732" s="230" t="s">
        <v>1166</v>
      </c>
      <c r="G732" s="12"/>
      <c r="H732" s="93">
        <v>2.0</v>
      </c>
      <c r="I732" s="181"/>
      <c r="J732" s="178">
        <v>30.0</v>
      </c>
      <c r="K732" s="213"/>
      <c r="L732" s="189"/>
      <c r="M732" s="190"/>
      <c r="N732" s="178"/>
      <c r="O732" s="164" t="s">
        <v>1338</v>
      </c>
      <c r="P732" s="169">
        <f t="shared" si="937"/>
        <v>46025</v>
      </c>
      <c r="Q732" s="170" t="str">
        <f t="shared" si="3"/>
        <v>#DIV/0!</v>
      </c>
      <c r="R732" s="180"/>
      <c r="S732" s="12"/>
      <c r="T732" s="181"/>
      <c r="U732" s="181"/>
      <c r="V732" s="172" t="str">
        <f t="shared" si="942"/>
        <v> </v>
      </c>
      <c r="W732" s="172">
        <f t="shared" si="5"/>
        <v>0</v>
      </c>
      <c r="X732" s="173" t="str">
        <f t="shared" si="6"/>
        <v>#DIV/0!</v>
      </c>
      <c r="Y732" s="172" t="str">
        <f t="shared" si="7"/>
        <v>#DIV/0!</v>
      </c>
      <c r="Z732" s="174">
        <f t="shared" si="8"/>
        <v>0</v>
      </c>
      <c r="AA732" s="174">
        <f t="shared" si="9"/>
        <v>0</v>
      </c>
      <c r="AB732" s="173" t="str">
        <f t="shared" si="10"/>
        <v/>
      </c>
      <c r="AC732" s="175" t="str">
        <f t="shared" si="11"/>
        <v> 5243VMH01  -  BĐ: 3/1/2026 KT: Ngày lỗi</v>
      </c>
      <c r="AD732" s="175">
        <f t="shared" ref="AD732:AE732" si="955">P732</f>
        <v>46025</v>
      </c>
      <c r="AE732" s="175" t="str">
        <f t="shared" si="955"/>
        <v>#DIV/0!</v>
      </c>
      <c r="AF732" s="182"/>
      <c r="AG732" s="182"/>
    </row>
    <row r="733" ht="18.75" customHeight="1">
      <c r="A733" s="177"/>
      <c r="B733" s="177"/>
      <c r="C733" s="178" t="s">
        <v>1337</v>
      </c>
      <c r="D733" s="93" t="s">
        <v>1165</v>
      </c>
      <c r="E733" s="178">
        <v>2024.0</v>
      </c>
      <c r="F733" s="230" t="s">
        <v>1169</v>
      </c>
      <c r="G733" s="12"/>
      <c r="H733" s="93">
        <v>20.0</v>
      </c>
      <c r="I733" s="181"/>
      <c r="J733" s="178">
        <v>30.0</v>
      </c>
      <c r="K733" s="213"/>
      <c r="L733" s="189"/>
      <c r="M733" s="190"/>
      <c r="N733" s="178"/>
      <c r="O733" s="164" t="s">
        <v>1338</v>
      </c>
      <c r="P733" s="169">
        <f t="shared" si="937"/>
        <v>46025</v>
      </c>
      <c r="Q733" s="170" t="str">
        <f t="shared" si="3"/>
        <v>#DIV/0!</v>
      </c>
      <c r="R733" s="180"/>
      <c r="S733" s="19"/>
      <c r="T733" s="181"/>
      <c r="U733" s="181"/>
      <c r="V733" s="172" t="str">
        <f t="shared" si="942"/>
        <v> </v>
      </c>
      <c r="W733" s="172">
        <f t="shared" si="5"/>
        <v>0</v>
      </c>
      <c r="X733" s="173" t="str">
        <f t="shared" si="6"/>
        <v>#DIV/0!</v>
      </c>
      <c r="Y733" s="172" t="str">
        <f t="shared" si="7"/>
        <v>#DIV/0!</v>
      </c>
      <c r="Z733" s="174">
        <f t="shared" si="8"/>
        <v>0</v>
      </c>
      <c r="AA733" s="174">
        <f t="shared" si="9"/>
        <v>0</v>
      </c>
      <c r="AB733" s="173" t="str">
        <f t="shared" si="10"/>
        <v/>
      </c>
      <c r="AC733" s="175" t="str">
        <f t="shared" si="11"/>
        <v> 5243VMH02  -  BĐ: 3/1/2026 KT: Ngày lỗi</v>
      </c>
      <c r="AD733" s="175">
        <f t="shared" ref="AD733:AE733" si="956">P733</f>
        <v>46025</v>
      </c>
      <c r="AE733" s="175" t="str">
        <f t="shared" si="956"/>
        <v>#DIV/0!</v>
      </c>
      <c r="AF733" s="182"/>
      <c r="AG733" s="182"/>
    </row>
    <row r="734" ht="18.75" customHeight="1">
      <c r="A734" s="177"/>
      <c r="B734" s="177"/>
      <c r="C734" s="178" t="s">
        <v>1337</v>
      </c>
      <c r="D734" s="178" t="s">
        <v>977</v>
      </c>
      <c r="E734" s="178">
        <v>2024.0</v>
      </c>
      <c r="F734" s="178" t="s">
        <v>978</v>
      </c>
      <c r="G734" s="216" t="s">
        <v>986</v>
      </c>
      <c r="H734" s="178">
        <v>9.0</v>
      </c>
      <c r="I734" s="181"/>
      <c r="J734" s="178">
        <v>75.0</v>
      </c>
      <c r="K734" s="213"/>
      <c r="L734" s="189"/>
      <c r="M734" s="190"/>
      <c r="N734" s="178"/>
      <c r="O734" s="164" t="s">
        <v>1338</v>
      </c>
      <c r="P734" s="169">
        <f t="shared" si="937"/>
        <v>46025</v>
      </c>
      <c r="Q734" s="170" t="str">
        <f t="shared" si="3"/>
        <v>#DIV/0!</v>
      </c>
      <c r="R734" s="180"/>
      <c r="S734" s="216"/>
      <c r="T734" s="181"/>
      <c r="U734" s="181"/>
      <c r="V734" s="172" t="str">
        <f t="shared" si="942"/>
        <v> </v>
      </c>
      <c r="W734" s="172">
        <f t="shared" si="5"/>
        <v>0</v>
      </c>
      <c r="X734" s="173" t="str">
        <f t="shared" si="6"/>
        <v>#DIV/0!</v>
      </c>
      <c r="Y734" s="172" t="str">
        <f t="shared" si="7"/>
        <v>#DIV/0!</v>
      </c>
      <c r="Z734" s="174">
        <f t="shared" si="8"/>
        <v>0</v>
      </c>
      <c r="AA734" s="174">
        <f t="shared" si="9"/>
        <v>0</v>
      </c>
      <c r="AB734" s="173" t="str">
        <f t="shared" si="10"/>
        <v/>
      </c>
      <c r="AC734" s="175" t="str">
        <f t="shared" si="11"/>
        <v>Giáo dục chính trị 6243VII01  -  BĐ: 3/1/2026 KT: Ngày lỗi</v>
      </c>
      <c r="AD734" s="175">
        <f t="shared" ref="AD734:AE734" si="957">P734</f>
        <v>46025</v>
      </c>
      <c r="AE734" s="175" t="str">
        <f t="shared" si="957"/>
        <v>#DIV/0!</v>
      </c>
      <c r="AF734" s="182"/>
      <c r="AG734" s="182"/>
    </row>
    <row r="735" ht="18.75" customHeight="1">
      <c r="A735" s="177"/>
      <c r="B735" s="177"/>
      <c r="C735" s="178" t="s">
        <v>1337</v>
      </c>
      <c r="D735" s="178" t="s">
        <v>988</v>
      </c>
      <c r="E735" s="178">
        <v>2024.0</v>
      </c>
      <c r="F735" s="178" t="s">
        <v>995</v>
      </c>
      <c r="G735" s="12"/>
      <c r="H735" s="178">
        <v>9.0</v>
      </c>
      <c r="I735" s="181"/>
      <c r="J735" s="178">
        <v>75.0</v>
      </c>
      <c r="K735" s="213"/>
      <c r="L735" s="189"/>
      <c r="M735" s="190"/>
      <c r="N735" s="178"/>
      <c r="O735" s="164" t="s">
        <v>1338</v>
      </c>
      <c r="P735" s="169">
        <f t="shared" si="937"/>
        <v>46025</v>
      </c>
      <c r="Q735" s="170" t="str">
        <f t="shared" si="3"/>
        <v>#DIV/0!</v>
      </c>
      <c r="R735" s="180"/>
      <c r="S735" s="12"/>
      <c r="T735" s="181"/>
      <c r="U735" s="181"/>
      <c r="V735" s="172" t="str">
        <f t="shared" si="942"/>
        <v> </v>
      </c>
      <c r="W735" s="172">
        <f t="shared" si="5"/>
        <v>0</v>
      </c>
      <c r="X735" s="173" t="str">
        <f t="shared" si="6"/>
        <v>#DIV/0!</v>
      </c>
      <c r="Y735" s="172" t="str">
        <f t="shared" si="7"/>
        <v>#DIV/0!</v>
      </c>
      <c r="Z735" s="174">
        <f t="shared" si="8"/>
        <v>0</v>
      </c>
      <c r="AA735" s="174">
        <f t="shared" si="9"/>
        <v>0</v>
      </c>
      <c r="AB735" s="173" t="str">
        <f t="shared" si="10"/>
        <v/>
      </c>
      <c r="AC735" s="175" t="str">
        <f t="shared" si="11"/>
        <v> 6243VIF01  -  BĐ: 3/1/2026 KT: Ngày lỗi</v>
      </c>
      <c r="AD735" s="175">
        <f t="shared" ref="AD735:AE735" si="958">P735</f>
        <v>46025</v>
      </c>
      <c r="AE735" s="175" t="str">
        <f t="shared" si="958"/>
        <v>#DIV/0!</v>
      </c>
      <c r="AF735" s="182"/>
      <c r="AG735" s="182"/>
    </row>
    <row r="736" ht="18.75" customHeight="1">
      <c r="A736" s="177"/>
      <c r="B736" s="177"/>
      <c r="C736" s="178" t="s">
        <v>1337</v>
      </c>
      <c r="D736" s="178" t="s">
        <v>1002</v>
      </c>
      <c r="E736" s="178">
        <v>2024.0</v>
      </c>
      <c r="F736" s="178" t="s">
        <v>1015</v>
      </c>
      <c r="G736" s="12"/>
      <c r="H736" s="178">
        <v>15.0</v>
      </c>
      <c r="I736" s="181"/>
      <c r="J736" s="178">
        <v>75.0</v>
      </c>
      <c r="K736" s="213"/>
      <c r="L736" s="189"/>
      <c r="M736" s="190"/>
      <c r="N736" s="178"/>
      <c r="O736" s="164" t="s">
        <v>1338</v>
      </c>
      <c r="P736" s="169">
        <f t="shared" si="937"/>
        <v>46025</v>
      </c>
      <c r="Q736" s="170" t="str">
        <f t="shared" si="3"/>
        <v>#DIV/0!</v>
      </c>
      <c r="R736" s="180"/>
      <c r="S736" s="12"/>
      <c r="T736" s="181"/>
      <c r="U736" s="181"/>
      <c r="V736" s="172" t="str">
        <f t="shared" si="942"/>
        <v> </v>
      </c>
      <c r="W736" s="172">
        <f t="shared" si="5"/>
        <v>0</v>
      </c>
      <c r="X736" s="173" t="str">
        <f t="shared" si="6"/>
        <v>#DIV/0!</v>
      </c>
      <c r="Y736" s="172" t="str">
        <f t="shared" si="7"/>
        <v>#DIV/0!</v>
      </c>
      <c r="Z736" s="174">
        <f t="shared" si="8"/>
        <v>0</v>
      </c>
      <c r="AA736" s="174">
        <f t="shared" si="9"/>
        <v>0</v>
      </c>
      <c r="AB736" s="173" t="str">
        <f t="shared" si="10"/>
        <v/>
      </c>
      <c r="AC736" s="175" t="str">
        <f t="shared" si="11"/>
        <v> 6243VIG02  -  BĐ: 3/1/2026 KT: Ngày lỗi</v>
      </c>
      <c r="AD736" s="175">
        <f t="shared" ref="AD736:AE736" si="959">P736</f>
        <v>46025</v>
      </c>
      <c r="AE736" s="175" t="str">
        <f t="shared" si="959"/>
        <v>#DIV/0!</v>
      </c>
      <c r="AF736" s="182"/>
      <c r="AG736" s="182"/>
    </row>
    <row r="737" ht="18.75" customHeight="1">
      <c r="A737" s="177"/>
      <c r="B737" s="177"/>
      <c r="C737" s="178" t="s">
        <v>1337</v>
      </c>
      <c r="D737" s="178" t="s">
        <v>1002</v>
      </c>
      <c r="E737" s="178">
        <v>2024.0</v>
      </c>
      <c r="F737" s="178" t="s">
        <v>1020</v>
      </c>
      <c r="G737" s="12"/>
      <c r="H737" s="178">
        <v>16.0</v>
      </c>
      <c r="I737" s="181"/>
      <c r="J737" s="178">
        <v>75.0</v>
      </c>
      <c r="K737" s="213"/>
      <c r="L737" s="189"/>
      <c r="M737" s="190"/>
      <c r="N737" s="178"/>
      <c r="O737" s="164" t="s">
        <v>1338</v>
      </c>
      <c r="P737" s="169">
        <f t="shared" si="937"/>
        <v>46025</v>
      </c>
      <c r="Q737" s="170" t="str">
        <f t="shared" si="3"/>
        <v>#DIV/0!</v>
      </c>
      <c r="R737" s="180"/>
      <c r="S737" s="12"/>
      <c r="T737" s="181"/>
      <c r="U737" s="181"/>
      <c r="V737" s="172" t="str">
        <f t="shared" si="942"/>
        <v> </v>
      </c>
      <c r="W737" s="172">
        <f t="shared" si="5"/>
        <v>0</v>
      </c>
      <c r="X737" s="173" t="str">
        <f t="shared" si="6"/>
        <v>#DIV/0!</v>
      </c>
      <c r="Y737" s="172" t="str">
        <f t="shared" si="7"/>
        <v>#DIV/0!</v>
      </c>
      <c r="Z737" s="174">
        <f t="shared" si="8"/>
        <v>0</v>
      </c>
      <c r="AA737" s="174">
        <f t="shared" si="9"/>
        <v>0</v>
      </c>
      <c r="AB737" s="173" t="str">
        <f t="shared" si="10"/>
        <v/>
      </c>
      <c r="AC737" s="175" t="str">
        <f t="shared" si="11"/>
        <v> 6243VIG02G  -  BĐ: 3/1/2026 KT: Ngày lỗi</v>
      </c>
      <c r="AD737" s="175">
        <f t="shared" ref="AD737:AE737" si="960">P737</f>
        <v>46025</v>
      </c>
      <c r="AE737" s="175" t="str">
        <f t="shared" si="960"/>
        <v>#DIV/0!</v>
      </c>
      <c r="AF737" s="182"/>
      <c r="AG737" s="182"/>
    </row>
    <row r="738" ht="18.75" customHeight="1">
      <c r="A738" s="177"/>
      <c r="B738" s="177"/>
      <c r="C738" s="178" t="s">
        <v>1337</v>
      </c>
      <c r="D738" s="178" t="s">
        <v>1040</v>
      </c>
      <c r="E738" s="178">
        <v>2024.0</v>
      </c>
      <c r="F738" s="178" t="s">
        <v>1041</v>
      </c>
      <c r="G738" s="12"/>
      <c r="H738" s="178">
        <v>8.0</v>
      </c>
      <c r="I738" s="181"/>
      <c r="J738" s="178">
        <v>75.0</v>
      </c>
      <c r="K738" s="213"/>
      <c r="L738" s="189"/>
      <c r="M738" s="190"/>
      <c r="N738" s="178"/>
      <c r="O738" s="164" t="s">
        <v>1338</v>
      </c>
      <c r="P738" s="169">
        <f t="shared" si="937"/>
        <v>46025</v>
      </c>
      <c r="Q738" s="170" t="str">
        <f t="shared" si="3"/>
        <v>#DIV/0!</v>
      </c>
      <c r="R738" s="180"/>
      <c r="S738" s="12"/>
      <c r="T738" s="181"/>
      <c r="U738" s="181"/>
      <c r="V738" s="172" t="str">
        <f t="shared" si="942"/>
        <v> </v>
      </c>
      <c r="W738" s="172">
        <f t="shared" si="5"/>
        <v>0</v>
      </c>
      <c r="X738" s="173" t="str">
        <f t="shared" si="6"/>
        <v>#DIV/0!</v>
      </c>
      <c r="Y738" s="172" t="str">
        <f t="shared" si="7"/>
        <v>#DIV/0!</v>
      </c>
      <c r="Z738" s="174">
        <f t="shared" si="8"/>
        <v>0</v>
      </c>
      <c r="AA738" s="174">
        <f t="shared" si="9"/>
        <v>0</v>
      </c>
      <c r="AB738" s="173" t="str">
        <f t="shared" si="10"/>
        <v/>
      </c>
      <c r="AC738" s="175" t="str">
        <f t="shared" si="11"/>
        <v> 6243VLB01  -  BĐ: 3/1/2026 KT: Ngày lỗi</v>
      </c>
      <c r="AD738" s="175">
        <f t="shared" ref="AD738:AE738" si="961">P738</f>
        <v>46025</v>
      </c>
      <c r="AE738" s="175" t="str">
        <f t="shared" si="961"/>
        <v>#DIV/0!</v>
      </c>
      <c r="AF738" s="182"/>
      <c r="AG738" s="182"/>
    </row>
    <row r="739" ht="18.75" customHeight="1">
      <c r="A739" s="177"/>
      <c r="B739" s="177"/>
      <c r="C739" s="178" t="s">
        <v>1337</v>
      </c>
      <c r="D739" s="178" t="s">
        <v>1040</v>
      </c>
      <c r="E739" s="178">
        <v>2024.0</v>
      </c>
      <c r="F739" s="178" t="s">
        <v>1053</v>
      </c>
      <c r="G739" s="12"/>
      <c r="H739" s="178">
        <v>6.0</v>
      </c>
      <c r="I739" s="181"/>
      <c r="J739" s="178">
        <v>75.0</v>
      </c>
      <c r="K739" s="213"/>
      <c r="L739" s="189"/>
      <c r="M739" s="190"/>
      <c r="N739" s="178"/>
      <c r="O739" s="164" t="s">
        <v>1338</v>
      </c>
      <c r="P739" s="169">
        <f t="shared" si="937"/>
        <v>46025</v>
      </c>
      <c r="Q739" s="170" t="str">
        <f t="shared" si="3"/>
        <v>#DIV/0!</v>
      </c>
      <c r="R739" s="180"/>
      <c r="S739" s="12"/>
      <c r="T739" s="181"/>
      <c r="U739" s="181"/>
      <c r="V739" s="172" t="str">
        <f t="shared" si="942"/>
        <v> </v>
      </c>
      <c r="W739" s="172">
        <f t="shared" si="5"/>
        <v>0</v>
      </c>
      <c r="X739" s="173" t="str">
        <f t="shared" si="6"/>
        <v>#DIV/0!</v>
      </c>
      <c r="Y739" s="172" t="str">
        <f t="shared" si="7"/>
        <v>#DIV/0!</v>
      </c>
      <c r="Z739" s="174">
        <f t="shared" si="8"/>
        <v>0</v>
      </c>
      <c r="AA739" s="174">
        <f t="shared" si="9"/>
        <v>0</v>
      </c>
      <c r="AB739" s="173" t="str">
        <f t="shared" si="10"/>
        <v/>
      </c>
      <c r="AC739" s="175" t="str">
        <f t="shared" si="11"/>
        <v> 6243VLB01G  -  BĐ: 3/1/2026 KT: Ngày lỗi</v>
      </c>
      <c r="AD739" s="175">
        <f t="shared" ref="AD739:AE739" si="962">P739</f>
        <v>46025</v>
      </c>
      <c r="AE739" s="175" t="str">
        <f t="shared" si="962"/>
        <v>#DIV/0!</v>
      </c>
      <c r="AF739" s="182"/>
      <c r="AG739" s="182"/>
    </row>
    <row r="740" ht="18.75" customHeight="1">
      <c r="A740" s="177"/>
      <c r="B740" s="177"/>
      <c r="C740" s="178" t="s">
        <v>1337</v>
      </c>
      <c r="D740" s="178" t="s">
        <v>1099</v>
      </c>
      <c r="E740" s="178">
        <v>2024.0</v>
      </c>
      <c r="F740" s="178" t="s">
        <v>1100</v>
      </c>
      <c r="G740" s="12"/>
      <c r="H740" s="178">
        <v>23.0</v>
      </c>
      <c r="I740" s="181"/>
      <c r="J740" s="178">
        <v>75.0</v>
      </c>
      <c r="K740" s="213"/>
      <c r="L740" s="189"/>
      <c r="M740" s="190"/>
      <c r="N740" s="178"/>
      <c r="O740" s="164" t="s">
        <v>1338</v>
      </c>
      <c r="P740" s="169">
        <f t="shared" si="937"/>
        <v>46025</v>
      </c>
      <c r="Q740" s="170" t="str">
        <f t="shared" si="3"/>
        <v>#DIV/0!</v>
      </c>
      <c r="R740" s="180"/>
      <c r="S740" s="12"/>
      <c r="T740" s="181"/>
      <c r="U740" s="181"/>
      <c r="V740" s="172" t="str">
        <f t="shared" si="942"/>
        <v> </v>
      </c>
      <c r="W740" s="172">
        <f t="shared" si="5"/>
        <v>0</v>
      </c>
      <c r="X740" s="173" t="str">
        <f t="shared" si="6"/>
        <v>#DIV/0!</v>
      </c>
      <c r="Y740" s="172" t="str">
        <f t="shared" si="7"/>
        <v>#DIV/0!</v>
      </c>
      <c r="Z740" s="174">
        <f t="shared" si="8"/>
        <v>0</v>
      </c>
      <c r="AA740" s="174">
        <f t="shared" si="9"/>
        <v>0</v>
      </c>
      <c r="AB740" s="173" t="str">
        <f t="shared" si="10"/>
        <v/>
      </c>
      <c r="AC740" s="175" t="str">
        <f t="shared" si="11"/>
        <v> 6243VHN01  -  BĐ: 3/1/2026 KT: Ngày lỗi</v>
      </c>
      <c r="AD740" s="175">
        <f t="shared" ref="AD740:AE740" si="963">P740</f>
        <v>46025</v>
      </c>
      <c r="AE740" s="175" t="str">
        <f t="shared" si="963"/>
        <v>#DIV/0!</v>
      </c>
      <c r="AF740" s="182"/>
      <c r="AG740" s="182"/>
    </row>
    <row r="741" ht="18.75" customHeight="1">
      <c r="A741" s="177"/>
      <c r="B741" s="177"/>
      <c r="C741" s="178" t="s">
        <v>1337</v>
      </c>
      <c r="D741" s="178" t="s">
        <v>1099</v>
      </c>
      <c r="E741" s="178">
        <v>2024.0</v>
      </c>
      <c r="F741" s="178" t="s">
        <v>1113</v>
      </c>
      <c r="G741" s="12"/>
      <c r="H741" s="178">
        <v>11.0</v>
      </c>
      <c r="I741" s="181"/>
      <c r="J741" s="178">
        <v>75.0</v>
      </c>
      <c r="K741" s="213"/>
      <c r="L741" s="189"/>
      <c r="M741" s="190"/>
      <c r="N741" s="178"/>
      <c r="O741" s="164" t="s">
        <v>1338</v>
      </c>
      <c r="P741" s="169">
        <f t="shared" si="937"/>
        <v>46025</v>
      </c>
      <c r="Q741" s="170" t="str">
        <f t="shared" si="3"/>
        <v>#DIV/0!</v>
      </c>
      <c r="R741" s="180"/>
      <c r="S741" s="12"/>
      <c r="T741" s="181"/>
      <c r="U741" s="181"/>
      <c r="V741" s="172" t="str">
        <f t="shared" si="942"/>
        <v> </v>
      </c>
      <c r="W741" s="172">
        <f t="shared" si="5"/>
        <v>0</v>
      </c>
      <c r="X741" s="173" t="str">
        <f t="shared" si="6"/>
        <v>#DIV/0!</v>
      </c>
      <c r="Y741" s="172" t="str">
        <f t="shared" si="7"/>
        <v>#DIV/0!</v>
      </c>
      <c r="Z741" s="174">
        <f t="shared" si="8"/>
        <v>0</v>
      </c>
      <c r="AA741" s="174">
        <f t="shared" si="9"/>
        <v>0</v>
      </c>
      <c r="AB741" s="173" t="str">
        <f t="shared" si="10"/>
        <v/>
      </c>
      <c r="AC741" s="175" t="str">
        <f t="shared" si="11"/>
        <v> 6243VHN01G  -  BĐ: 3/1/2026 KT: Ngày lỗi</v>
      </c>
      <c r="AD741" s="175">
        <f t="shared" ref="AD741:AE741" si="964">P741</f>
        <v>46025</v>
      </c>
      <c r="AE741" s="175" t="str">
        <f t="shared" si="964"/>
        <v>#DIV/0!</v>
      </c>
      <c r="AF741" s="182"/>
      <c r="AG741" s="182"/>
    </row>
    <row r="742" ht="18.75" customHeight="1">
      <c r="A742" s="177"/>
      <c r="B742" s="177"/>
      <c r="C742" s="178" t="s">
        <v>1337</v>
      </c>
      <c r="D742" s="93" t="s">
        <v>944</v>
      </c>
      <c r="E742" s="178">
        <v>2024.0</v>
      </c>
      <c r="F742" s="93" t="s">
        <v>951</v>
      </c>
      <c r="G742" s="12"/>
      <c r="H742" s="99">
        <v>16.0</v>
      </c>
      <c r="I742" s="181"/>
      <c r="J742" s="178">
        <v>75.0</v>
      </c>
      <c r="K742" s="213"/>
      <c r="L742" s="189"/>
      <c r="M742" s="190"/>
      <c r="N742" s="178"/>
      <c r="O742" s="164" t="s">
        <v>1338</v>
      </c>
      <c r="P742" s="169">
        <f t="shared" si="937"/>
        <v>46025</v>
      </c>
      <c r="Q742" s="170" t="str">
        <f t="shared" si="3"/>
        <v>#DIV/0!</v>
      </c>
      <c r="R742" s="180"/>
      <c r="S742" s="12"/>
      <c r="T742" s="181"/>
      <c r="U742" s="181"/>
      <c r="V742" s="172" t="str">
        <f t="shared" si="942"/>
        <v> </v>
      </c>
      <c r="W742" s="172">
        <f t="shared" si="5"/>
        <v>0</v>
      </c>
      <c r="X742" s="173" t="str">
        <f t="shared" si="6"/>
        <v>#DIV/0!</v>
      </c>
      <c r="Y742" s="172" t="str">
        <f t="shared" si="7"/>
        <v>#DIV/0!</v>
      </c>
      <c r="Z742" s="174">
        <f t="shared" si="8"/>
        <v>0</v>
      </c>
      <c r="AA742" s="174">
        <f t="shared" si="9"/>
        <v>0</v>
      </c>
      <c r="AB742" s="173" t="str">
        <f t="shared" si="10"/>
        <v/>
      </c>
      <c r="AC742" s="175" t="str">
        <f t="shared" si="11"/>
        <v> 6243VOT01  -  BĐ: 3/1/2026 KT: Ngày lỗi</v>
      </c>
      <c r="AD742" s="175">
        <f t="shared" ref="AD742:AE742" si="965">P742</f>
        <v>46025</v>
      </c>
      <c r="AE742" s="175" t="str">
        <f t="shared" si="965"/>
        <v>#DIV/0!</v>
      </c>
      <c r="AF742" s="182"/>
      <c r="AG742" s="182"/>
    </row>
    <row r="743" ht="18.75" customHeight="1">
      <c r="A743" s="177"/>
      <c r="B743" s="177"/>
      <c r="C743" s="178" t="s">
        <v>1337</v>
      </c>
      <c r="D743" s="93" t="s">
        <v>944</v>
      </c>
      <c r="E743" s="178">
        <v>2024.0</v>
      </c>
      <c r="F743" s="93" t="s">
        <v>957</v>
      </c>
      <c r="G743" s="12"/>
      <c r="H743" s="99">
        <v>6.0</v>
      </c>
      <c r="I743" s="181"/>
      <c r="J743" s="178">
        <v>75.0</v>
      </c>
      <c r="K743" s="213"/>
      <c r="L743" s="189"/>
      <c r="M743" s="190"/>
      <c r="N743" s="178"/>
      <c r="O743" s="164" t="s">
        <v>1338</v>
      </c>
      <c r="P743" s="169">
        <f t="shared" si="937"/>
        <v>46025</v>
      </c>
      <c r="Q743" s="170" t="str">
        <f t="shared" si="3"/>
        <v>#DIV/0!</v>
      </c>
      <c r="R743" s="180"/>
      <c r="S743" s="12"/>
      <c r="T743" s="181"/>
      <c r="U743" s="181"/>
      <c r="V743" s="172" t="str">
        <f t="shared" si="942"/>
        <v> </v>
      </c>
      <c r="W743" s="172">
        <f t="shared" si="5"/>
        <v>0</v>
      </c>
      <c r="X743" s="173" t="str">
        <f t="shared" si="6"/>
        <v>#DIV/0!</v>
      </c>
      <c r="Y743" s="172" t="str">
        <f t="shared" si="7"/>
        <v>#DIV/0!</v>
      </c>
      <c r="Z743" s="174">
        <f t="shared" si="8"/>
        <v>0</v>
      </c>
      <c r="AA743" s="174">
        <f t="shared" si="9"/>
        <v>0</v>
      </c>
      <c r="AB743" s="173" t="str">
        <f t="shared" si="10"/>
        <v/>
      </c>
      <c r="AC743" s="175" t="str">
        <f t="shared" si="11"/>
        <v> 6243VOT01G  -  BĐ: 3/1/2026 KT: Ngày lỗi</v>
      </c>
      <c r="AD743" s="175">
        <f t="shared" ref="AD743:AE743" si="966">P743</f>
        <v>46025</v>
      </c>
      <c r="AE743" s="175" t="str">
        <f t="shared" si="966"/>
        <v>#DIV/0!</v>
      </c>
      <c r="AF743" s="182"/>
      <c r="AG743" s="182"/>
    </row>
    <row r="744" ht="18.75" customHeight="1">
      <c r="A744" s="177"/>
      <c r="B744" s="177"/>
      <c r="C744" s="178" t="s">
        <v>1337</v>
      </c>
      <c r="D744" s="93" t="s">
        <v>1081</v>
      </c>
      <c r="E744" s="178">
        <v>2024.0</v>
      </c>
      <c r="F744" s="93" t="s">
        <v>1082</v>
      </c>
      <c r="G744" s="12"/>
      <c r="H744" s="188">
        <v>10.0</v>
      </c>
      <c r="I744" s="181"/>
      <c r="J744" s="178">
        <v>75.0</v>
      </c>
      <c r="K744" s="213"/>
      <c r="L744" s="189"/>
      <c r="M744" s="190"/>
      <c r="N744" s="178"/>
      <c r="O744" s="164" t="s">
        <v>1338</v>
      </c>
      <c r="P744" s="169">
        <f t="shared" si="937"/>
        <v>46025</v>
      </c>
      <c r="Q744" s="170" t="str">
        <f t="shared" si="3"/>
        <v>#DIV/0!</v>
      </c>
      <c r="R744" s="180"/>
      <c r="S744" s="12"/>
      <c r="T744" s="181"/>
      <c r="U744" s="181"/>
      <c r="V744" s="172" t="str">
        <f t="shared" si="942"/>
        <v> </v>
      </c>
      <c r="W744" s="172">
        <f t="shared" si="5"/>
        <v>0</v>
      </c>
      <c r="X744" s="173" t="str">
        <f t="shared" si="6"/>
        <v>#DIV/0!</v>
      </c>
      <c r="Y744" s="172" t="str">
        <f t="shared" si="7"/>
        <v>#DIV/0!</v>
      </c>
      <c r="Z744" s="174">
        <f t="shared" si="8"/>
        <v>0</v>
      </c>
      <c r="AA744" s="174">
        <f t="shared" si="9"/>
        <v>0</v>
      </c>
      <c r="AB744" s="173" t="str">
        <f t="shared" si="10"/>
        <v/>
      </c>
      <c r="AC744" s="175" t="str">
        <f t="shared" si="11"/>
        <v> 6243VHP01  -  BĐ: 3/1/2026 KT: Ngày lỗi</v>
      </c>
      <c r="AD744" s="175">
        <f t="shared" ref="AD744:AE744" si="967">P744</f>
        <v>46025</v>
      </c>
      <c r="AE744" s="175" t="str">
        <f t="shared" si="967"/>
        <v>#DIV/0!</v>
      </c>
      <c r="AF744" s="182"/>
      <c r="AG744" s="182"/>
    </row>
    <row r="745" ht="18.75" customHeight="1">
      <c r="A745" s="177"/>
      <c r="B745" s="177"/>
      <c r="C745" s="178" t="s">
        <v>1337</v>
      </c>
      <c r="D745" s="93" t="s">
        <v>1081</v>
      </c>
      <c r="E745" s="178">
        <v>2024.0</v>
      </c>
      <c r="F745" s="93" t="s">
        <v>1087</v>
      </c>
      <c r="G745" s="12"/>
      <c r="H745" s="188">
        <v>1.0</v>
      </c>
      <c r="I745" s="181"/>
      <c r="J745" s="178">
        <v>75.0</v>
      </c>
      <c r="K745" s="213"/>
      <c r="L745" s="189"/>
      <c r="M745" s="190"/>
      <c r="N745" s="178"/>
      <c r="O745" s="164" t="s">
        <v>1338</v>
      </c>
      <c r="P745" s="169">
        <f t="shared" si="937"/>
        <v>46025</v>
      </c>
      <c r="Q745" s="170" t="str">
        <f t="shared" si="3"/>
        <v>#DIV/0!</v>
      </c>
      <c r="R745" s="180"/>
      <c r="S745" s="12"/>
      <c r="T745" s="181"/>
      <c r="U745" s="181"/>
      <c r="V745" s="172" t="str">
        <f t="shared" si="942"/>
        <v> </v>
      </c>
      <c r="W745" s="172">
        <f t="shared" si="5"/>
        <v>0</v>
      </c>
      <c r="X745" s="173" t="str">
        <f t="shared" si="6"/>
        <v>#DIV/0!</v>
      </c>
      <c r="Y745" s="172" t="str">
        <f t="shared" si="7"/>
        <v>#DIV/0!</v>
      </c>
      <c r="Z745" s="174">
        <f t="shared" si="8"/>
        <v>0</v>
      </c>
      <c r="AA745" s="174">
        <f t="shared" si="9"/>
        <v>0</v>
      </c>
      <c r="AB745" s="173" t="str">
        <f t="shared" si="10"/>
        <v/>
      </c>
      <c r="AC745" s="175" t="str">
        <f t="shared" si="11"/>
        <v> 6243VHP01G  -  BĐ: 3/1/2026 KT: Ngày lỗi</v>
      </c>
      <c r="AD745" s="175">
        <f t="shared" ref="AD745:AE745" si="968">P745</f>
        <v>46025</v>
      </c>
      <c r="AE745" s="175" t="str">
        <f t="shared" si="968"/>
        <v>#DIV/0!</v>
      </c>
      <c r="AF745" s="182"/>
      <c r="AG745" s="182"/>
    </row>
    <row r="746" ht="18.75" customHeight="1">
      <c r="A746" s="177"/>
      <c r="B746" s="177"/>
      <c r="C746" s="178" t="s">
        <v>1337</v>
      </c>
      <c r="D746" s="93" t="s">
        <v>1193</v>
      </c>
      <c r="E746" s="178">
        <v>2024.0</v>
      </c>
      <c r="F746" s="93" t="s">
        <v>1200</v>
      </c>
      <c r="G746" s="12"/>
      <c r="H746" s="99">
        <v>6.0</v>
      </c>
      <c r="I746" s="181"/>
      <c r="J746" s="178">
        <v>75.0</v>
      </c>
      <c r="K746" s="213"/>
      <c r="L746" s="189"/>
      <c r="M746" s="190"/>
      <c r="N746" s="178"/>
      <c r="O746" s="164" t="s">
        <v>1338</v>
      </c>
      <c r="P746" s="169">
        <f t="shared" si="937"/>
        <v>46025</v>
      </c>
      <c r="Q746" s="170" t="str">
        <f t="shared" si="3"/>
        <v>#DIV/0!</v>
      </c>
      <c r="R746" s="180"/>
      <c r="S746" s="12"/>
      <c r="T746" s="181"/>
      <c r="U746" s="181"/>
      <c r="V746" s="172" t="str">
        <f t="shared" si="942"/>
        <v> </v>
      </c>
      <c r="W746" s="172">
        <f t="shared" si="5"/>
        <v>0</v>
      </c>
      <c r="X746" s="173" t="str">
        <f t="shared" si="6"/>
        <v>#DIV/0!</v>
      </c>
      <c r="Y746" s="172" t="str">
        <f t="shared" si="7"/>
        <v>#DIV/0!</v>
      </c>
      <c r="Z746" s="174">
        <f t="shared" si="8"/>
        <v>0</v>
      </c>
      <c r="AA746" s="174">
        <f t="shared" si="9"/>
        <v>0</v>
      </c>
      <c r="AB746" s="173" t="str">
        <f t="shared" si="10"/>
        <v/>
      </c>
      <c r="AC746" s="175" t="str">
        <f t="shared" si="11"/>
        <v> 6243VMS01  -  BĐ: 3/1/2026 KT: Ngày lỗi</v>
      </c>
      <c r="AD746" s="175">
        <f t="shared" ref="AD746:AE746" si="969">P746</f>
        <v>46025</v>
      </c>
      <c r="AE746" s="175" t="str">
        <f t="shared" si="969"/>
        <v>#DIV/0!</v>
      </c>
      <c r="AF746" s="182"/>
      <c r="AG746" s="182"/>
    </row>
    <row r="747" ht="18.75" customHeight="1">
      <c r="A747" s="177"/>
      <c r="B747" s="177"/>
      <c r="C747" s="178" t="s">
        <v>1337</v>
      </c>
      <c r="D747" s="93" t="s">
        <v>1193</v>
      </c>
      <c r="E747" s="178">
        <v>2024.0</v>
      </c>
      <c r="F747" s="93" t="s">
        <v>1204</v>
      </c>
      <c r="G747" s="12"/>
      <c r="H747" s="99">
        <v>4.0</v>
      </c>
      <c r="I747" s="181"/>
      <c r="J747" s="178">
        <v>75.0</v>
      </c>
      <c r="K747" s="213"/>
      <c r="L747" s="189"/>
      <c r="M747" s="190"/>
      <c r="N747" s="178"/>
      <c r="O747" s="164" t="s">
        <v>1338</v>
      </c>
      <c r="P747" s="169">
        <f t="shared" si="937"/>
        <v>46025</v>
      </c>
      <c r="Q747" s="170" t="str">
        <f t="shared" si="3"/>
        <v>#DIV/0!</v>
      </c>
      <c r="R747" s="180"/>
      <c r="S747" s="12"/>
      <c r="T747" s="181"/>
      <c r="U747" s="181"/>
      <c r="V747" s="172" t="str">
        <f t="shared" si="942"/>
        <v> </v>
      </c>
      <c r="W747" s="172">
        <f t="shared" si="5"/>
        <v>0</v>
      </c>
      <c r="X747" s="173" t="str">
        <f t="shared" si="6"/>
        <v>#DIV/0!</v>
      </c>
      <c r="Y747" s="172" t="str">
        <f t="shared" si="7"/>
        <v>#DIV/0!</v>
      </c>
      <c r="Z747" s="174">
        <f t="shared" si="8"/>
        <v>0</v>
      </c>
      <c r="AA747" s="174">
        <f t="shared" si="9"/>
        <v>0</v>
      </c>
      <c r="AB747" s="173" t="str">
        <f t="shared" si="10"/>
        <v/>
      </c>
      <c r="AC747" s="175" t="str">
        <f t="shared" si="11"/>
        <v> 6243VMS01G  -  BĐ: 3/1/2026 KT: Ngày lỗi</v>
      </c>
      <c r="AD747" s="175">
        <f t="shared" ref="AD747:AE747" si="970">P747</f>
        <v>46025</v>
      </c>
      <c r="AE747" s="175" t="str">
        <f t="shared" si="970"/>
        <v>#DIV/0!</v>
      </c>
      <c r="AF747" s="182"/>
      <c r="AG747" s="182"/>
    </row>
    <row r="748" ht="18.75" customHeight="1">
      <c r="A748" s="177"/>
      <c r="B748" s="177"/>
      <c r="C748" s="178" t="s">
        <v>1337</v>
      </c>
      <c r="D748" s="93" t="s">
        <v>1193</v>
      </c>
      <c r="E748" s="178">
        <v>2024.0</v>
      </c>
      <c r="F748" s="93" t="s">
        <v>1205</v>
      </c>
      <c r="G748" s="12"/>
      <c r="H748" s="178">
        <v>10.0</v>
      </c>
      <c r="I748" s="181"/>
      <c r="J748" s="178">
        <v>75.0</v>
      </c>
      <c r="K748" s="213"/>
      <c r="L748" s="189"/>
      <c r="M748" s="190"/>
      <c r="N748" s="178"/>
      <c r="O748" s="164" t="s">
        <v>1338</v>
      </c>
      <c r="P748" s="169">
        <f t="shared" si="937"/>
        <v>46025</v>
      </c>
      <c r="Q748" s="170" t="str">
        <f t="shared" si="3"/>
        <v>#DIV/0!</v>
      </c>
      <c r="R748" s="180"/>
      <c r="S748" s="12"/>
      <c r="T748" s="181"/>
      <c r="U748" s="181"/>
      <c r="V748" s="172" t="str">
        <f t="shared" si="942"/>
        <v> </v>
      </c>
      <c r="W748" s="172">
        <f t="shared" si="5"/>
        <v>0</v>
      </c>
      <c r="X748" s="173" t="str">
        <f t="shared" si="6"/>
        <v>#DIV/0!</v>
      </c>
      <c r="Y748" s="172" t="str">
        <f t="shared" si="7"/>
        <v>#DIV/0!</v>
      </c>
      <c r="Z748" s="174">
        <f t="shared" si="8"/>
        <v>0</v>
      </c>
      <c r="AA748" s="174">
        <f t="shared" si="9"/>
        <v>0</v>
      </c>
      <c r="AB748" s="173" t="str">
        <f t="shared" si="10"/>
        <v/>
      </c>
      <c r="AC748" s="175" t="str">
        <f t="shared" si="11"/>
        <v> 6243VMS02  -  BĐ: 3/1/2026 KT: Ngày lỗi</v>
      </c>
      <c r="AD748" s="175">
        <f t="shared" ref="AD748:AE748" si="971">P748</f>
        <v>46025</v>
      </c>
      <c r="AE748" s="175" t="str">
        <f t="shared" si="971"/>
        <v>#DIV/0!</v>
      </c>
      <c r="AF748" s="182"/>
      <c r="AG748" s="182"/>
    </row>
    <row r="749" ht="18.75" customHeight="1">
      <c r="A749" s="177"/>
      <c r="B749" s="177"/>
      <c r="C749" s="178" t="s">
        <v>1337</v>
      </c>
      <c r="D749" s="93" t="s">
        <v>1193</v>
      </c>
      <c r="E749" s="178">
        <v>2024.0</v>
      </c>
      <c r="F749" s="93" t="s">
        <v>1206</v>
      </c>
      <c r="G749" s="12"/>
      <c r="H749" s="178">
        <v>8.0</v>
      </c>
      <c r="I749" s="181"/>
      <c r="J749" s="178">
        <v>75.0</v>
      </c>
      <c r="K749" s="213"/>
      <c r="L749" s="189"/>
      <c r="M749" s="190"/>
      <c r="N749" s="178"/>
      <c r="O749" s="164" t="s">
        <v>1338</v>
      </c>
      <c r="P749" s="169">
        <f t="shared" si="937"/>
        <v>46025</v>
      </c>
      <c r="Q749" s="170" t="str">
        <f t="shared" si="3"/>
        <v>#DIV/0!</v>
      </c>
      <c r="R749" s="180"/>
      <c r="S749" s="12"/>
      <c r="T749" s="181"/>
      <c r="U749" s="181"/>
      <c r="V749" s="172" t="str">
        <f t="shared" si="942"/>
        <v> </v>
      </c>
      <c r="W749" s="172">
        <f t="shared" si="5"/>
        <v>0</v>
      </c>
      <c r="X749" s="173" t="str">
        <f t="shared" si="6"/>
        <v>#DIV/0!</v>
      </c>
      <c r="Y749" s="172" t="str">
        <f t="shared" si="7"/>
        <v>#DIV/0!</v>
      </c>
      <c r="Z749" s="174">
        <f t="shared" si="8"/>
        <v>0</v>
      </c>
      <c r="AA749" s="174">
        <f t="shared" si="9"/>
        <v>0</v>
      </c>
      <c r="AB749" s="173" t="str">
        <f t="shared" si="10"/>
        <v/>
      </c>
      <c r="AC749" s="175" t="str">
        <f t="shared" si="11"/>
        <v> 6243VMS02G  -  BĐ: 3/1/2026 KT: Ngày lỗi</v>
      </c>
      <c r="AD749" s="175">
        <f t="shared" ref="AD749:AE749" si="972">P749</f>
        <v>46025</v>
      </c>
      <c r="AE749" s="175" t="str">
        <f t="shared" si="972"/>
        <v>#DIV/0!</v>
      </c>
      <c r="AF749" s="182"/>
      <c r="AG749" s="182"/>
    </row>
    <row r="750" ht="18.75" customHeight="1">
      <c r="A750" s="177"/>
      <c r="B750" s="177"/>
      <c r="C750" s="178" t="s">
        <v>1337</v>
      </c>
      <c r="D750" s="93" t="s">
        <v>1165</v>
      </c>
      <c r="E750" s="178">
        <v>2024.0</v>
      </c>
      <c r="F750" s="93" t="s">
        <v>1170</v>
      </c>
      <c r="G750" s="12"/>
      <c r="H750" s="178">
        <v>6.0</v>
      </c>
      <c r="I750" s="181"/>
      <c r="J750" s="178">
        <v>75.0</v>
      </c>
      <c r="K750" s="213"/>
      <c r="L750" s="189"/>
      <c r="M750" s="190"/>
      <c r="N750" s="178"/>
      <c r="O750" s="164" t="s">
        <v>1338</v>
      </c>
      <c r="P750" s="169">
        <f t="shared" si="937"/>
        <v>46025</v>
      </c>
      <c r="Q750" s="170" t="str">
        <f t="shared" si="3"/>
        <v>#DIV/0!</v>
      </c>
      <c r="R750" s="180"/>
      <c r="S750" s="12"/>
      <c r="T750" s="181"/>
      <c r="U750" s="181"/>
      <c r="V750" s="172" t="str">
        <f t="shared" si="942"/>
        <v> </v>
      </c>
      <c r="W750" s="172">
        <f t="shared" si="5"/>
        <v>0</v>
      </c>
      <c r="X750" s="173" t="str">
        <f t="shared" si="6"/>
        <v>#DIV/0!</v>
      </c>
      <c r="Y750" s="172" t="str">
        <f t="shared" si="7"/>
        <v>#DIV/0!</v>
      </c>
      <c r="Z750" s="174">
        <f t="shared" si="8"/>
        <v>0</v>
      </c>
      <c r="AA750" s="174">
        <f t="shared" si="9"/>
        <v>0</v>
      </c>
      <c r="AB750" s="173" t="str">
        <f t="shared" si="10"/>
        <v/>
      </c>
      <c r="AC750" s="175" t="str">
        <f t="shared" si="11"/>
        <v> 6243VMH02  -  BĐ: 3/1/2026 KT: Ngày lỗi</v>
      </c>
      <c r="AD750" s="175">
        <f t="shared" ref="AD750:AE750" si="973">P750</f>
        <v>46025</v>
      </c>
      <c r="AE750" s="175" t="str">
        <f t="shared" si="973"/>
        <v>#DIV/0!</v>
      </c>
      <c r="AF750" s="182"/>
      <c r="AG750" s="182"/>
    </row>
    <row r="751" ht="18.75" customHeight="1">
      <c r="A751" s="177"/>
      <c r="B751" s="177"/>
      <c r="C751" s="178" t="s">
        <v>1337</v>
      </c>
      <c r="D751" s="93" t="s">
        <v>1165</v>
      </c>
      <c r="E751" s="178">
        <v>2024.0</v>
      </c>
      <c r="F751" s="93" t="s">
        <v>1174</v>
      </c>
      <c r="G751" s="12"/>
      <c r="H751" s="178">
        <v>2.0</v>
      </c>
      <c r="I751" s="181"/>
      <c r="J751" s="178">
        <v>75.0</v>
      </c>
      <c r="K751" s="213"/>
      <c r="L751" s="189"/>
      <c r="M751" s="190"/>
      <c r="N751" s="178"/>
      <c r="O751" s="164" t="s">
        <v>1338</v>
      </c>
      <c r="P751" s="169">
        <f t="shared" si="937"/>
        <v>46025</v>
      </c>
      <c r="Q751" s="170" t="str">
        <f t="shared" si="3"/>
        <v>#DIV/0!</v>
      </c>
      <c r="R751" s="180"/>
      <c r="S751" s="19"/>
      <c r="T751" s="181"/>
      <c r="U751" s="181"/>
      <c r="V751" s="172" t="str">
        <f t="shared" si="942"/>
        <v> </v>
      </c>
      <c r="W751" s="172">
        <f t="shared" si="5"/>
        <v>0</v>
      </c>
      <c r="X751" s="173" t="str">
        <f t="shared" si="6"/>
        <v>#DIV/0!</v>
      </c>
      <c r="Y751" s="172" t="str">
        <f t="shared" si="7"/>
        <v>#DIV/0!</v>
      </c>
      <c r="Z751" s="174">
        <f t="shared" si="8"/>
        <v>0</v>
      </c>
      <c r="AA751" s="174">
        <f t="shared" si="9"/>
        <v>0</v>
      </c>
      <c r="AB751" s="173" t="str">
        <f t="shared" si="10"/>
        <v/>
      </c>
      <c r="AC751" s="175" t="str">
        <f t="shared" si="11"/>
        <v> 6243VMH02G  -  BĐ: 3/1/2026 KT: Ngày lỗi</v>
      </c>
      <c r="AD751" s="175">
        <f t="shared" ref="AD751:AE751" si="974">P751</f>
        <v>46025</v>
      </c>
      <c r="AE751" s="175" t="str">
        <f t="shared" si="974"/>
        <v>#DIV/0!</v>
      </c>
      <c r="AF751" s="182"/>
      <c r="AG751" s="182"/>
    </row>
    <row r="752" ht="18.75" customHeight="1">
      <c r="A752" s="184"/>
      <c r="B752" s="184"/>
      <c r="C752" s="99" t="s">
        <v>1337</v>
      </c>
      <c r="D752" s="99" t="s">
        <v>1224</v>
      </c>
      <c r="E752" s="99">
        <v>2024.0</v>
      </c>
      <c r="F752" s="164" t="s">
        <v>1225</v>
      </c>
      <c r="G752" s="165" t="s">
        <v>911</v>
      </c>
      <c r="H752" s="99">
        <v>10.0</v>
      </c>
      <c r="I752" s="99"/>
      <c r="J752" s="99">
        <v>15.0</v>
      </c>
      <c r="K752" s="185"/>
      <c r="L752" s="191"/>
      <c r="M752" s="192"/>
      <c r="N752" s="164"/>
      <c r="O752" s="164" t="s">
        <v>1338</v>
      </c>
      <c r="P752" s="169">
        <f t="shared" si="937"/>
        <v>46025</v>
      </c>
      <c r="Q752" s="170" t="str">
        <f t="shared" si="3"/>
        <v>#DIV/0!</v>
      </c>
      <c r="R752" s="181"/>
      <c r="S752" s="165"/>
      <c r="T752" s="99"/>
      <c r="U752" s="99"/>
      <c r="V752" s="172" t="str">
        <f t="shared" si="942"/>
        <v> </v>
      </c>
      <c r="W752" s="172">
        <f t="shared" si="5"/>
        <v>0</v>
      </c>
      <c r="X752" s="173" t="str">
        <f t="shared" si="6"/>
        <v>#DIV/0!</v>
      </c>
      <c r="Y752" s="172" t="str">
        <f t="shared" si="7"/>
        <v>#DIV/0!</v>
      </c>
      <c r="Z752" s="174">
        <f t="shared" si="8"/>
        <v>0</v>
      </c>
      <c r="AA752" s="174">
        <f t="shared" si="9"/>
        <v>0</v>
      </c>
      <c r="AB752" s="173" t="str">
        <f t="shared" si="10"/>
        <v/>
      </c>
      <c r="AC752" s="175" t="str">
        <f t="shared" si="11"/>
        <v>Pháp luật 5243VMT01G  -  BĐ: 3/1/2026 KT: Ngày lỗi</v>
      </c>
      <c r="AD752" s="175">
        <f t="shared" ref="AD752:AE752" si="975">P752</f>
        <v>46025</v>
      </c>
      <c r="AE752" s="175" t="str">
        <f t="shared" si="975"/>
        <v>#DIV/0!</v>
      </c>
      <c r="AF752" s="187"/>
      <c r="AG752" s="187"/>
    </row>
    <row r="753" ht="18.75" customHeight="1">
      <c r="A753" s="177"/>
      <c r="B753" s="177"/>
      <c r="C753" s="178" t="s">
        <v>1337</v>
      </c>
      <c r="D753" s="178" t="s">
        <v>988</v>
      </c>
      <c r="E753" s="178">
        <v>2024.0</v>
      </c>
      <c r="F753" s="199" t="s">
        <v>989</v>
      </c>
      <c r="G753" s="12"/>
      <c r="H753" s="178">
        <v>3.0</v>
      </c>
      <c r="I753" s="181"/>
      <c r="J753" s="178">
        <v>15.0</v>
      </c>
      <c r="K753" s="213"/>
      <c r="L753" s="189"/>
      <c r="M753" s="190"/>
      <c r="N753" s="178"/>
      <c r="O753" s="164" t="s">
        <v>1338</v>
      </c>
      <c r="P753" s="169">
        <f t="shared" si="937"/>
        <v>46025</v>
      </c>
      <c r="Q753" s="170" t="str">
        <f t="shared" si="3"/>
        <v>#DIV/0!</v>
      </c>
      <c r="R753" s="180"/>
      <c r="S753" s="12"/>
      <c r="T753" s="181"/>
      <c r="U753" s="181"/>
      <c r="V753" s="172" t="str">
        <f t="shared" si="942"/>
        <v> </v>
      </c>
      <c r="W753" s="172">
        <f t="shared" si="5"/>
        <v>0</v>
      </c>
      <c r="X753" s="173" t="str">
        <f t="shared" si="6"/>
        <v>#DIV/0!</v>
      </c>
      <c r="Y753" s="172" t="str">
        <f t="shared" si="7"/>
        <v>#DIV/0!</v>
      </c>
      <c r="Z753" s="174">
        <f t="shared" si="8"/>
        <v>0</v>
      </c>
      <c r="AA753" s="174">
        <f t="shared" si="9"/>
        <v>0</v>
      </c>
      <c r="AB753" s="173" t="str">
        <f t="shared" si="10"/>
        <v/>
      </c>
      <c r="AC753" s="175" t="str">
        <f t="shared" si="11"/>
        <v> 5243VIF01  -  BĐ: 3/1/2026 KT: Ngày lỗi</v>
      </c>
      <c r="AD753" s="175">
        <f t="shared" ref="AD753:AE753" si="976">P753</f>
        <v>46025</v>
      </c>
      <c r="AE753" s="175" t="str">
        <f t="shared" si="976"/>
        <v>#DIV/0!</v>
      </c>
      <c r="AF753" s="182"/>
      <c r="AG753" s="182"/>
    </row>
    <row r="754" ht="18.75" customHeight="1">
      <c r="A754" s="177"/>
      <c r="B754" s="177"/>
      <c r="C754" s="178" t="s">
        <v>1337</v>
      </c>
      <c r="D754" s="178" t="s">
        <v>1002</v>
      </c>
      <c r="E754" s="178">
        <v>2024.0</v>
      </c>
      <c r="F754" s="199" t="s">
        <v>1010</v>
      </c>
      <c r="G754" s="12"/>
      <c r="H754" s="178">
        <v>23.0</v>
      </c>
      <c r="I754" s="181"/>
      <c r="J754" s="178">
        <v>15.0</v>
      </c>
      <c r="K754" s="213"/>
      <c r="L754" s="189"/>
      <c r="M754" s="190"/>
      <c r="N754" s="178"/>
      <c r="O754" s="164" t="s">
        <v>1338</v>
      </c>
      <c r="P754" s="169">
        <f t="shared" si="937"/>
        <v>46025</v>
      </c>
      <c r="Q754" s="170" t="str">
        <f t="shared" si="3"/>
        <v>#DIV/0!</v>
      </c>
      <c r="R754" s="180"/>
      <c r="S754" s="12"/>
      <c r="T754" s="181"/>
      <c r="U754" s="181"/>
      <c r="V754" s="172" t="str">
        <f t="shared" si="942"/>
        <v> </v>
      </c>
      <c r="W754" s="172">
        <f t="shared" si="5"/>
        <v>0</v>
      </c>
      <c r="X754" s="173" t="str">
        <f t="shared" si="6"/>
        <v>#DIV/0!</v>
      </c>
      <c r="Y754" s="172" t="str">
        <f t="shared" si="7"/>
        <v>#DIV/0!</v>
      </c>
      <c r="Z754" s="174">
        <f t="shared" si="8"/>
        <v>0</v>
      </c>
      <c r="AA754" s="174">
        <f t="shared" si="9"/>
        <v>0</v>
      </c>
      <c r="AB754" s="173" t="str">
        <f t="shared" si="10"/>
        <v/>
      </c>
      <c r="AC754" s="175" t="str">
        <f t="shared" si="11"/>
        <v> 5243VIG02  -  BĐ: 3/1/2026 KT: Ngày lỗi</v>
      </c>
      <c r="AD754" s="175">
        <f t="shared" ref="AD754:AE754" si="977">P754</f>
        <v>46025</v>
      </c>
      <c r="AE754" s="175" t="str">
        <f t="shared" si="977"/>
        <v>#DIV/0!</v>
      </c>
      <c r="AF754" s="182"/>
      <c r="AG754" s="182"/>
    </row>
    <row r="755" ht="18.75" customHeight="1">
      <c r="A755" s="177"/>
      <c r="B755" s="177"/>
      <c r="C755" s="178" t="s">
        <v>1337</v>
      </c>
      <c r="D755" s="178" t="s">
        <v>1002</v>
      </c>
      <c r="E755" s="178">
        <v>2024.0</v>
      </c>
      <c r="F755" s="199" t="s">
        <v>1014</v>
      </c>
      <c r="G755" s="12"/>
      <c r="H755" s="178">
        <v>9.0</v>
      </c>
      <c r="I755" s="181"/>
      <c r="J755" s="178">
        <v>15.0</v>
      </c>
      <c r="K755" s="213"/>
      <c r="L755" s="189"/>
      <c r="M755" s="190"/>
      <c r="N755" s="178"/>
      <c r="O755" s="164" t="s">
        <v>1338</v>
      </c>
      <c r="P755" s="169">
        <f t="shared" si="937"/>
        <v>46025</v>
      </c>
      <c r="Q755" s="170" t="str">
        <f t="shared" si="3"/>
        <v>#DIV/0!</v>
      </c>
      <c r="R755" s="180"/>
      <c r="S755" s="12"/>
      <c r="T755" s="181"/>
      <c r="U755" s="181"/>
      <c r="V755" s="172" t="str">
        <f t="shared" si="942"/>
        <v> </v>
      </c>
      <c r="W755" s="172">
        <f t="shared" si="5"/>
        <v>0</v>
      </c>
      <c r="X755" s="173" t="str">
        <f t="shared" si="6"/>
        <v>#DIV/0!</v>
      </c>
      <c r="Y755" s="172" t="str">
        <f t="shared" si="7"/>
        <v>#DIV/0!</v>
      </c>
      <c r="Z755" s="174">
        <f t="shared" si="8"/>
        <v>0</v>
      </c>
      <c r="AA755" s="174">
        <f t="shared" si="9"/>
        <v>0</v>
      </c>
      <c r="AB755" s="173" t="str">
        <f t="shared" si="10"/>
        <v/>
      </c>
      <c r="AC755" s="175" t="str">
        <f t="shared" si="11"/>
        <v> 5243VIG02G  -  BĐ: 3/1/2026 KT: Ngày lỗi</v>
      </c>
      <c r="AD755" s="175">
        <f t="shared" ref="AD755:AE755" si="978">P755</f>
        <v>46025</v>
      </c>
      <c r="AE755" s="175" t="str">
        <f t="shared" si="978"/>
        <v>#DIV/0!</v>
      </c>
      <c r="AF755" s="182"/>
      <c r="AG755" s="182"/>
    </row>
    <row r="756" ht="18.75" customHeight="1">
      <c r="A756" s="177"/>
      <c r="B756" s="177"/>
      <c r="C756" s="178" t="s">
        <v>1337</v>
      </c>
      <c r="D756" s="93" t="s">
        <v>944</v>
      </c>
      <c r="E756" s="178">
        <v>2024.0</v>
      </c>
      <c r="F756" s="230" t="s">
        <v>945</v>
      </c>
      <c r="G756" s="12"/>
      <c r="H756" s="93">
        <v>16.0</v>
      </c>
      <c r="I756" s="181"/>
      <c r="J756" s="178">
        <v>15.0</v>
      </c>
      <c r="K756" s="213"/>
      <c r="L756" s="189"/>
      <c r="M756" s="190"/>
      <c r="N756" s="178"/>
      <c r="O756" s="164" t="s">
        <v>1338</v>
      </c>
      <c r="P756" s="169">
        <f t="shared" si="937"/>
        <v>46025</v>
      </c>
      <c r="Q756" s="170" t="str">
        <f t="shared" si="3"/>
        <v>#DIV/0!</v>
      </c>
      <c r="R756" s="180"/>
      <c r="S756" s="12"/>
      <c r="T756" s="181"/>
      <c r="U756" s="181"/>
      <c r="V756" s="172" t="str">
        <f t="shared" si="942"/>
        <v> </v>
      </c>
      <c r="W756" s="172">
        <f t="shared" si="5"/>
        <v>0</v>
      </c>
      <c r="X756" s="173" t="str">
        <f t="shared" si="6"/>
        <v>#DIV/0!</v>
      </c>
      <c r="Y756" s="172" t="str">
        <f t="shared" si="7"/>
        <v>#DIV/0!</v>
      </c>
      <c r="Z756" s="174">
        <f t="shared" si="8"/>
        <v>0</v>
      </c>
      <c r="AA756" s="174">
        <f t="shared" si="9"/>
        <v>0</v>
      </c>
      <c r="AB756" s="173" t="str">
        <f t="shared" si="10"/>
        <v/>
      </c>
      <c r="AC756" s="175" t="str">
        <f t="shared" si="11"/>
        <v> 5243VOT01  -  BĐ: 3/1/2026 KT: Ngày lỗi</v>
      </c>
      <c r="AD756" s="175">
        <f t="shared" ref="AD756:AE756" si="979">P756</f>
        <v>46025</v>
      </c>
      <c r="AE756" s="175" t="str">
        <f t="shared" si="979"/>
        <v>#DIV/0!</v>
      </c>
      <c r="AF756" s="182"/>
      <c r="AG756" s="182"/>
    </row>
    <row r="757" ht="18.75" customHeight="1">
      <c r="A757" s="177"/>
      <c r="B757" s="177"/>
      <c r="C757" s="178" t="s">
        <v>1337</v>
      </c>
      <c r="D757" s="217" t="s">
        <v>1193</v>
      </c>
      <c r="E757" s="178">
        <v>2024.0</v>
      </c>
      <c r="F757" s="230" t="s">
        <v>1194</v>
      </c>
      <c r="G757" s="12"/>
      <c r="H757" s="93">
        <v>5.0</v>
      </c>
      <c r="I757" s="181"/>
      <c r="J757" s="178">
        <v>15.0</v>
      </c>
      <c r="K757" s="213"/>
      <c r="L757" s="189"/>
      <c r="M757" s="190"/>
      <c r="N757" s="178"/>
      <c r="O757" s="164" t="s">
        <v>1338</v>
      </c>
      <c r="P757" s="169">
        <f t="shared" si="937"/>
        <v>46025</v>
      </c>
      <c r="Q757" s="170" t="str">
        <f t="shared" si="3"/>
        <v>#DIV/0!</v>
      </c>
      <c r="R757" s="180"/>
      <c r="S757" s="12"/>
      <c r="T757" s="181"/>
      <c r="U757" s="181"/>
      <c r="V757" s="172" t="str">
        <f t="shared" si="942"/>
        <v> </v>
      </c>
      <c r="W757" s="172">
        <f t="shared" si="5"/>
        <v>0</v>
      </c>
      <c r="X757" s="173" t="str">
        <f t="shared" si="6"/>
        <v>#DIV/0!</v>
      </c>
      <c r="Y757" s="172" t="str">
        <f t="shared" si="7"/>
        <v>#DIV/0!</v>
      </c>
      <c r="Z757" s="174">
        <f t="shared" si="8"/>
        <v>0</v>
      </c>
      <c r="AA757" s="174">
        <f t="shared" si="9"/>
        <v>0</v>
      </c>
      <c r="AB757" s="173" t="str">
        <f t="shared" si="10"/>
        <v/>
      </c>
      <c r="AC757" s="175" t="str">
        <f t="shared" si="11"/>
        <v> 5243VMS01G  -  BĐ: 3/1/2026 KT: Ngày lỗi</v>
      </c>
      <c r="AD757" s="175">
        <f t="shared" ref="AD757:AE757" si="980">P757</f>
        <v>46025</v>
      </c>
      <c r="AE757" s="175" t="str">
        <f t="shared" si="980"/>
        <v>#DIV/0!</v>
      </c>
      <c r="AF757" s="182"/>
      <c r="AG757" s="182"/>
    </row>
    <row r="758" ht="18.75" customHeight="1">
      <c r="A758" s="177"/>
      <c r="B758" s="177"/>
      <c r="C758" s="178" t="s">
        <v>1337</v>
      </c>
      <c r="D758" s="217" t="s">
        <v>1193</v>
      </c>
      <c r="E758" s="178">
        <v>2024.0</v>
      </c>
      <c r="F758" s="230" t="s">
        <v>1197</v>
      </c>
      <c r="G758" s="12"/>
      <c r="H758" s="93">
        <v>10.0</v>
      </c>
      <c r="I758" s="181"/>
      <c r="J758" s="178">
        <v>15.0</v>
      </c>
      <c r="K758" s="213"/>
      <c r="L758" s="189"/>
      <c r="M758" s="190"/>
      <c r="N758" s="178"/>
      <c r="O758" s="164" t="s">
        <v>1338</v>
      </c>
      <c r="P758" s="169">
        <f t="shared" si="937"/>
        <v>46025</v>
      </c>
      <c r="Q758" s="170" t="str">
        <f t="shared" si="3"/>
        <v>#DIV/0!</v>
      </c>
      <c r="R758" s="180"/>
      <c r="S758" s="12"/>
      <c r="T758" s="181"/>
      <c r="U758" s="181"/>
      <c r="V758" s="172" t="str">
        <f t="shared" si="942"/>
        <v> </v>
      </c>
      <c r="W758" s="172">
        <f t="shared" si="5"/>
        <v>0</v>
      </c>
      <c r="X758" s="173" t="str">
        <f t="shared" si="6"/>
        <v>#DIV/0!</v>
      </c>
      <c r="Y758" s="172" t="str">
        <f t="shared" si="7"/>
        <v>#DIV/0!</v>
      </c>
      <c r="Z758" s="174">
        <f t="shared" si="8"/>
        <v>0</v>
      </c>
      <c r="AA758" s="174">
        <f t="shared" si="9"/>
        <v>0</v>
      </c>
      <c r="AB758" s="173" t="str">
        <f t="shared" si="10"/>
        <v/>
      </c>
      <c r="AC758" s="175" t="str">
        <f t="shared" si="11"/>
        <v> 5243VMS02  -  BĐ: 3/1/2026 KT: Ngày lỗi</v>
      </c>
      <c r="AD758" s="175">
        <f t="shared" ref="AD758:AE758" si="981">P758</f>
        <v>46025</v>
      </c>
      <c r="AE758" s="175" t="str">
        <f t="shared" si="981"/>
        <v>#DIV/0!</v>
      </c>
      <c r="AF758" s="182"/>
      <c r="AG758" s="182"/>
    </row>
    <row r="759" ht="18.75" customHeight="1">
      <c r="A759" s="177"/>
      <c r="B759" s="177"/>
      <c r="C759" s="178" t="s">
        <v>1337</v>
      </c>
      <c r="D759" s="217" t="s">
        <v>1193</v>
      </c>
      <c r="E759" s="178">
        <v>2024.0</v>
      </c>
      <c r="F759" s="230" t="s">
        <v>1198</v>
      </c>
      <c r="G759" s="12"/>
      <c r="H759" s="93">
        <v>18.0</v>
      </c>
      <c r="I759" s="181"/>
      <c r="J759" s="178">
        <v>15.0</v>
      </c>
      <c r="K759" s="213"/>
      <c r="L759" s="189"/>
      <c r="M759" s="190"/>
      <c r="N759" s="178"/>
      <c r="O759" s="164" t="s">
        <v>1338</v>
      </c>
      <c r="P759" s="169">
        <f t="shared" si="937"/>
        <v>46025</v>
      </c>
      <c r="Q759" s="170" t="str">
        <f t="shared" si="3"/>
        <v>#DIV/0!</v>
      </c>
      <c r="R759" s="180"/>
      <c r="S759" s="12"/>
      <c r="T759" s="181"/>
      <c r="U759" s="181"/>
      <c r="V759" s="172" t="str">
        <f t="shared" si="942"/>
        <v> </v>
      </c>
      <c r="W759" s="172">
        <f t="shared" si="5"/>
        <v>0</v>
      </c>
      <c r="X759" s="173" t="str">
        <f t="shared" si="6"/>
        <v>#DIV/0!</v>
      </c>
      <c r="Y759" s="172" t="str">
        <f t="shared" si="7"/>
        <v>#DIV/0!</v>
      </c>
      <c r="Z759" s="174">
        <f t="shared" si="8"/>
        <v>0</v>
      </c>
      <c r="AA759" s="174">
        <f t="shared" si="9"/>
        <v>0</v>
      </c>
      <c r="AB759" s="173" t="str">
        <f t="shared" si="10"/>
        <v/>
      </c>
      <c r="AC759" s="175" t="str">
        <f t="shared" si="11"/>
        <v> 5243VMS02G  -  BĐ: 3/1/2026 KT: Ngày lỗi</v>
      </c>
      <c r="AD759" s="175">
        <f t="shared" ref="AD759:AE759" si="982">P759</f>
        <v>46025</v>
      </c>
      <c r="AE759" s="175" t="str">
        <f t="shared" si="982"/>
        <v>#DIV/0!</v>
      </c>
      <c r="AF759" s="182"/>
      <c r="AG759" s="182"/>
    </row>
    <row r="760" ht="18.75" customHeight="1">
      <c r="A760" s="177"/>
      <c r="B760" s="177"/>
      <c r="C760" s="178" t="s">
        <v>1337</v>
      </c>
      <c r="D760" s="217" t="s">
        <v>1193</v>
      </c>
      <c r="E760" s="178">
        <v>2024.0</v>
      </c>
      <c r="F760" s="230" t="s">
        <v>1199</v>
      </c>
      <c r="G760" s="12"/>
      <c r="H760" s="93">
        <v>13.0</v>
      </c>
      <c r="I760" s="181"/>
      <c r="J760" s="178">
        <v>15.0</v>
      </c>
      <c r="K760" s="213"/>
      <c r="L760" s="189"/>
      <c r="M760" s="190"/>
      <c r="N760" s="178"/>
      <c r="O760" s="164" t="s">
        <v>1338</v>
      </c>
      <c r="P760" s="169">
        <f t="shared" si="937"/>
        <v>46025</v>
      </c>
      <c r="Q760" s="170" t="str">
        <f t="shared" si="3"/>
        <v>#DIV/0!</v>
      </c>
      <c r="R760" s="180"/>
      <c r="S760" s="12"/>
      <c r="T760" s="181"/>
      <c r="U760" s="181"/>
      <c r="V760" s="172" t="str">
        <f t="shared" si="942"/>
        <v> </v>
      </c>
      <c r="W760" s="172">
        <f t="shared" si="5"/>
        <v>0</v>
      </c>
      <c r="X760" s="173" t="str">
        <f t="shared" si="6"/>
        <v>#DIV/0!</v>
      </c>
      <c r="Y760" s="172" t="str">
        <f t="shared" si="7"/>
        <v>#DIV/0!</v>
      </c>
      <c r="Z760" s="174">
        <f t="shared" si="8"/>
        <v>0</v>
      </c>
      <c r="AA760" s="174">
        <f t="shared" si="9"/>
        <v>0</v>
      </c>
      <c r="AB760" s="173" t="str">
        <f t="shared" si="10"/>
        <v/>
      </c>
      <c r="AC760" s="175" t="str">
        <f t="shared" si="11"/>
        <v> 5243VMS03  -  BĐ: 3/1/2026 KT: Ngày lỗi</v>
      </c>
      <c r="AD760" s="175">
        <f t="shared" ref="AD760:AE760" si="983">P760</f>
        <v>46025</v>
      </c>
      <c r="AE760" s="175" t="str">
        <f t="shared" si="983"/>
        <v>#DIV/0!</v>
      </c>
      <c r="AF760" s="182"/>
      <c r="AG760" s="182"/>
    </row>
    <row r="761" ht="18.75" customHeight="1">
      <c r="A761" s="177"/>
      <c r="B761" s="177"/>
      <c r="C761" s="178" t="s">
        <v>1337</v>
      </c>
      <c r="D761" s="93" t="s">
        <v>1165</v>
      </c>
      <c r="E761" s="178">
        <v>2024.0</v>
      </c>
      <c r="F761" s="230" t="s">
        <v>1166</v>
      </c>
      <c r="G761" s="12"/>
      <c r="H761" s="93">
        <v>2.0</v>
      </c>
      <c r="I761" s="181"/>
      <c r="J761" s="178">
        <v>15.0</v>
      </c>
      <c r="K761" s="213"/>
      <c r="L761" s="189"/>
      <c r="M761" s="190"/>
      <c r="N761" s="178"/>
      <c r="O761" s="164" t="s">
        <v>1338</v>
      </c>
      <c r="P761" s="169">
        <f t="shared" si="937"/>
        <v>46025</v>
      </c>
      <c r="Q761" s="170" t="str">
        <f t="shared" si="3"/>
        <v>#DIV/0!</v>
      </c>
      <c r="R761" s="180"/>
      <c r="S761" s="12"/>
      <c r="T761" s="181"/>
      <c r="U761" s="181"/>
      <c r="V761" s="172" t="str">
        <f t="shared" si="942"/>
        <v> </v>
      </c>
      <c r="W761" s="172">
        <f t="shared" si="5"/>
        <v>0</v>
      </c>
      <c r="X761" s="173" t="str">
        <f t="shared" si="6"/>
        <v>#DIV/0!</v>
      </c>
      <c r="Y761" s="172" t="str">
        <f t="shared" si="7"/>
        <v>#DIV/0!</v>
      </c>
      <c r="Z761" s="174">
        <f t="shared" si="8"/>
        <v>0</v>
      </c>
      <c r="AA761" s="174">
        <f t="shared" si="9"/>
        <v>0</v>
      </c>
      <c r="AB761" s="173" t="str">
        <f t="shared" si="10"/>
        <v/>
      </c>
      <c r="AC761" s="175" t="str">
        <f t="shared" si="11"/>
        <v> 5243VMH01  -  BĐ: 3/1/2026 KT: Ngày lỗi</v>
      </c>
      <c r="AD761" s="175">
        <f t="shared" ref="AD761:AE761" si="984">P761</f>
        <v>46025</v>
      </c>
      <c r="AE761" s="175" t="str">
        <f t="shared" si="984"/>
        <v>#DIV/0!</v>
      </c>
      <c r="AF761" s="182"/>
      <c r="AG761" s="182"/>
    </row>
    <row r="762" ht="18.75" customHeight="1">
      <c r="A762" s="177"/>
      <c r="B762" s="177"/>
      <c r="C762" s="178" t="s">
        <v>1337</v>
      </c>
      <c r="D762" s="93" t="s">
        <v>1165</v>
      </c>
      <c r="E762" s="178">
        <v>2024.0</v>
      </c>
      <c r="F762" s="230" t="s">
        <v>1169</v>
      </c>
      <c r="G762" s="12"/>
      <c r="H762" s="93">
        <v>20.0</v>
      </c>
      <c r="I762" s="181"/>
      <c r="J762" s="178">
        <v>15.0</v>
      </c>
      <c r="K762" s="213"/>
      <c r="L762" s="189"/>
      <c r="M762" s="190"/>
      <c r="N762" s="178"/>
      <c r="O762" s="164" t="s">
        <v>1338</v>
      </c>
      <c r="P762" s="169">
        <f t="shared" si="937"/>
        <v>46025</v>
      </c>
      <c r="Q762" s="170" t="str">
        <f t="shared" si="3"/>
        <v>#DIV/0!</v>
      </c>
      <c r="R762" s="180"/>
      <c r="S762" s="19"/>
      <c r="T762" s="181"/>
      <c r="U762" s="181"/>
      <c r="V762" s="172" t="str">
        <f t="shared" si="942"/>
        <v> </v>
      </c>
      <c r="W762" s="172">
        <f t="shared" si="5"/>
        <v>0</v>
      </c>
      <c r="X762" s="173" t="str">
        <f t="shared" si="6"/>
        <v>#DIV/0!</v>
      </c>
      <c r="Y762" s="172" t="str">
        <f t="shared" si="7"/>
        <v>#DIV/0!</v>
      </c>
      <c r="Z762" s="174">
        <f t="shared" si="8"/>
        <v>0</v>
      </c>
      <c r="AA762" s="174">
        <f t="shared" si="9"/>
        <v>0</v>
      </c>
      <c r="AB762" s="173" t="str">
        <f t="shared" si="10"/>
        <v/>
      </c>
      <c r="AC762" s="175" t="str">
        <f t="shared" si="11"/>
        <v> 5243VMH02  -  BĐ: 3/1/2026 KT: Ngày lỗi</v>
      </c>
      <c r="AD762" s="175">
        <f t="shared" ref="AD762:AE762" si="985">P762</f>
        <v>46025</v>
      </c>
      <c r="AE762" s="175" t="str">
        <f t="shared" si="985"/>
        <v>#DIV/0!</v>
      </c>
      <c r="AF762" s="182"/>
      <c r="AG762" s="182"/>
    </row>
    <row r="763" ht="18.75" customHeight="1">
      <c r="A763" s="184"/>
      <c r="B763" s="184"/>
      <c r="C763" s="99" t="s">
        <v>1337</v>
      </c>
      <c r="D763" s="165" t="s">
        <v>894</v>
      </c>
      <c r="E763" s="165">
        <v>2024.0</v>
      </c>
      <c r="F763" s="165" t="s">
        <v>907</v>
      </c>
      <c r="G763" s="165" t="s">
        <v>911</v>
      </c>
      <c r="H763" s="99">
        <v>3.0</v>
      </c>
      <c r="I763" s="99"/>
      <c r="J763" s="99">
        <v>30.0</v>
      </c>
      <c r="K763" s="185"/>
      <c r="L763" s="191"/>
      <c r="M763" s="192"/>
      <c r="N763" s="164"/>
      <c r="O763" s="164" t="s">
        <v>1338</v>
      </c>
      <c r="P763" s="169">
        <f t="shared" si="937"/>
        <v>46025</v>
      </c>
      <c r="Q763" s="170" t="str">
        <f t="shared" si="3"/>
        <v>#DIV/0!</v>
      </c>
      <c r="R763" s="181"/>
      <c r="S763" s="165"/>
      <c r="T763" s="99"/>
      <c r="U763" s="99"/>
      <c r="V763" s="172" t="str">
        <f t="shared" si="942"/>
        <v> </v>
      </c>
      <c r="W763" s="172">
        <f t="shared" si="5"/>
        <v>0</v>
      </c>
      <c r="X763" s="173" t="str">
        <f t="shared" si="6"/>
        <v>#DIV/0!</v>
      </c>
      <c r="Y763" s="172" t="str">
        <f t="shared" si="7"/>
        <v>#DIV/0!</v>
      </c>
      <c r="Z763" s="174">
        <f t="shared" si="8"/>
        <v>0</v>
      </c>
      <c r="AA763" s="174">
        <f t="shared" si="9"/>
        <v>0</v>
      </c>
      <c r="AB763" s="173" t="str">
        <f t="shared" si="10"/>
        <v/>
      </c>
      <c r="AC763" s="175" t="str">
        <f t="shared" si="11"/>
        <v>Pháp luật 6243VIS01  -  BĐ: 3/1/2026 KT: Ngày lỗi</v>
      </c>
      <c r="AD763" s="175">
        <f t="shared" ref="AD763:AE763" si="986">P763</f>
        <v>46025</v>
      </c>
      <c r="AE763" s="175" t="str">
        <f t="shared" si="986"/>
        <v>#DIV/0!</v>
      </c>
      <c r="AF763" s="187"/>
      <c r="AG763" s="187"/>
    </row>
    <row r="764" ht="18.75" customHeight="1">
      <c r="A764" s="177"/>
      <c r="B764" s="177"/>
      <c r="C764" s="178" t="s">
        <v>1337</v>
      </c>
      <c r="D764" s="179" t="s">
        <v>894</v>
      </c>
      <c r="E764" s="179">
        <v>2024.0</v>
      </c>
      <c r="F764" s="179" t="s">
        <v>916</v>
      </c>
      <c r="G764" s="12"/>
      <c r="H764" s="178">
        <v>1.0</v>
      </c>
      <c r="I764" s="181"/>
      <c r="J764" s="178">
        <v>30.0</v>
      </c>
      <c r="K764" s="213"/>
      <c r="L764" s="189"/>
      <c r="M764" s="190"/>
      <c r="N764" s="178"/>
      <c r="O764" s="164" t="s">
        <v>1338</v>
      </c>
      <c r="P764" s="169">
        <f t="shared" si="937"/>
        <v>46025</v>
      </c>
      <c r="Q764" s="170" t="str">
        <f t="shared" si="3"/>
        <v>#DIV/0!</v>
      </c>
      <c r="R764" s="180"/>
      <c r="S764" s="12"/>
      <c r="T764" s="181"/>
      <c r="U764" s="181"/>
      <c r="V764" s="172" t="str">
        <f t="shared" si="942"/>
        <v> </v>
      </c>
      <c r="W764" s="172">
        <f t="shared" si="5"/>
        <v>0</v>
      </c>
      <c r="X764" s="173" t="str">
        <f t="shared" si="6"/>
        <v>#DIV/0!</v>
      </c>
      <c r="Y764" s="172" t="str">
        <f t="shared" si="7"/>
        <v>#DIV/0!</v>
      </c>
      <c r="Z764" s="174">
        <f t="shared" si="8"/>
        <v>0</v>
      </c>
      <c r="AA764" s="174">
        <f t="shared" si="9"/>
        <v>0</v>
      </c>
      <c r="AB764" s="173" t="str">
        <f t="shared" si="10"/>
        <v/>
      </c>
      <c r="AC764" s="175" t="str">
        <f t="shared" si="11"/>
        <v> 6243VIS01G  -  BĐ: 3/1/2026 KT: Ngày lỗi</v>
      </c>
      <c r="AD764" s="175">
        <f t="shared" ref="AD764:AE764" si="987">P764</f>
        <v>46025</v>
      </c>
      <c r="AE764" s="175" t="str">
        <f t="shared" si="987"/>
        <v>#DIV/0!</v>
      </c>
      <c r="AF764" s="182"/>
      <c r="AG764" s="182"/>
    </row>
    <row r="765" ht="18.75" customHeight="1">
      <c r="A765" s="177"/>
      <c r="B765" s="177"/>
      <c r="C765" s="178" t="s">
        <v>1337</v>
      </c>
      <c r="D765" s="179" t="s">
        <v>894</v>
      </c>
      <c r="E765" s="179">
        <v>2024.0</v>
      </c>
      <c r="F765" s="179" t="s">
        <v>917</v>
      </c>
      <c r="G765" s="12"/>
      <c r="H765" s="178">
        <v>6.0</v>
      </c>
      <c r="I765" s="181"/>
      <c r="J765" s="178">
        <v>30.0</v>
      </c>
      <c r="K765" s="213"/>
      <c r="L765" s="189"/>
      <c r="M765" s="190"/>
      <c r="N765" s="178"/>
      <c r="O765" s="164" t="s">
        <v>1338</v>
      </c>
      <c r="P765" s="169">
        <f t="shared" si="937"/>
        <v>46025</v>
      </c>
      <c r="Q765" s="170" t="str">
        <f t="shared" si="3"/>
        <v>#DIV/0!</v>
      </c>
      <c r="R765" s="180"/>
      <c r="S765" s="12"/>
      <c r="T765" s="181"/>
      <c r="U765" s="181"/>
      <c r="V765" s="172" t="str">
        <f t="shared" si="942"/>
        <v> </v>
      </c>
      <c r="W765" s="172">
        <f t="shared" si="5"/>
        <v>0</v>
      </c>
      <c r="X765" s="173" t="str">
        <f t="shared" si="6"/>
        <v>#DIV/0!</v>
      </c>
      <c r="Y765" s="172" t="str">
        <f t="shared" si="7"/>
        <v>#DIV/0!</v>
      </c>
      <c r="Z765" s="174">
        <f t="shared" si="8"/>
        <v>0</v>
      </c>
      <c r="AA765" s="174">
        <f t="shared" si="9"/>
        <v>0</v>
      </c>
      <c r="AB765" s="173" t="str">
        <f t="shared" si="10"/>
        <v/>
      </c>
      <c r="AC765" s="175" t="str">
        <f t="shared" si="11"/>
        <v> 6243VIS02  -  BĐ: 3/1/2026 KT: Ngày lỗi</v>
      </c>
      <c r="AD765" s="175">
        <f t="shared" ref="AD765:AE765" si="988">P765</f>
        <v>46025</v>
      </c>
      <c r="AE765" s="175" t="str">
        <f t="shared" si="988"/>
        <v>#DIV/0!</v>
      </c>
      <c r="AF765" s="182"/>
      <c r="AG765" s="182"/>
    </row>
    <row r="766" ht="18.75" customHeight="1">
      <c r="A766" s="177"/>
      <c r="B766" s="177"/>
      <c r="C766" s="178" t="s">
        <v>1337</v>
      </c>
      <c r="D766" s="179" t="s">
        <v>894</v>
      </c>
      <c r="E766" s="179">
        <v>2024.0</v>
      </c>
      <c r="F766" s="179" t="s">
        <v>918</v>
      </c>
      <c r="G766" s="12"/>
      <c r="H766" s="178">
        <v>8.0</v>
      </c>
      <c r="I766" s="181"/>
      <c r="J766" s="178">
        <v>30.0</v>
      </c>
      <c r="K766" s="213"/>
      <c r="L766" s="189"/>
      <c r="M766" s="190"/>
      <c r="N766" s="178"/>
      <c r="O766" s="164" t="s">
        <v>1338</v>
      </c>
      <c r="P766" s="169">
        <f t="shared" si="937"/>
        <v>46025</v>
      </c>
      <c r="Q766" s="170" t="str">
        <f t="shared" si="3"/>
        <v>#DIV/0!</v>
      </c>
      <c r="R766" s="180"/>
      <c r="S766" s="12"/>
      <c r="T766" s="181"/>
      <c r="U766" s="181"/>
      <c r="V766" s="172" t="str">
        <f t="shared" si="942"/>
        <v> </v>
      </c>
      <c r="W766" s="172">
        <f t="shared" si="5"/>
        <v>0</v>
      </c>
      <c r="X766" s="173" t="str">
        <f t="shared" si="6"/>
        <v>#DIV/0!</v>
      </c>
      <c r="Y766" s="172" t="str">
        <f t="shared" si="7"/>
        <v>#DIV/0!</v>
      </c>
      <c r="Z766" s="174">
        <f t="shared" si="8"/>
        <v>0</v>
      </c>
      <c r="AA766" s="174">
        <f t="shared" si="9"/>
        <v>0</v>
      </c>
      <c r="AB766" s="173" t="str">
        <f t="shared" si="10"/>
        <v/>
      </c>
      <c r="AC766" s="175" t="str">
        <f t="shared" si="11"/>
        <v> 6243VIS02G  -  BĐ: 3/1/2026 KT: Ngày lỗi</v>
      </c>
      <c r="AD766" s="175">
        <f t="shared" ref="AD766:AE766" si="989">P766</f>
        <v>46025</v>
      </c>
      <c r="AE766" s="175" t="str">
        <f t="shared" si="989"/>
        <v>#DIV/0!</v>
      </c>
      <c r="AF766" s="182"/>
      <c r="AG766" s="182"/>
    </row>
    <row r="767" ht="18.75" customHeight="1">
      <c r="A767" s="177"/>
      <c r="B767" s="177"/>
      <c r="C767" s="178" t="s">
        <v>1337</v>
      </c>
      <c r="D767" s="178" t="s">
        <v>977</v>
      </c>
      <c r="E767" s="178">
        <v>2024.0</v>
      </c>
      <c r="F767" s="178" t="s">
        <v>978</v>
      </c>
      <c r="G767" s="12"/>
      <c r="H767" s="178">
        <v>9.0</v>
      </c>
      <c r="I767" s="181"/>
      <c r="J767" s="178">
        <v>30.0</v>
      </c>
      <c r="K767" s="213"/>
      <c r="L767" s="189"/>
      <c r="M767" s="190"/>
      <c r="N767" s="178"/>
      <c r="O767" s="164" t="s">
        <v>1338</v>
      </c>
      <c r="P767" s="169">
        <f t="shared" si="937"/>
        <v>46025</v>
      </c>
      <c r="Q767" s="170" t="str">
        <f t="shared" si="3"/>
        <v>#DIV/0!</v>
      </c>
      <c r="R767" s="180"/>
      <c r="S767" s="12"/>
      <c r="T767" s="181"/>
      <c r="U767" s="181"/>
      <c r="V767" s="172" t="str">
        <f t="shared" si="942"/>
        <v> </v>
      </c>
      <c r="W767" s="172">
        <f t="shared" si="5"/>
        <v>0</v>
      </c>
      <c r="X767" s="173" t="str">
        <f t="shared" si="6"/>
        <v>#DIV/0!</v>
      </c>
      <c r="Y767" s="172" t="str">
        <f t="shared" si="7"/>
        <v>#DIV/0!</v>
      </c>
      <c r="Z767" s="174">
        <f t="shared" si="8"/>
        <v>0</v>
      </c>
      <c r="AA767" s="174">
        <f t="shared" si="9"/>
        <v>0</v>
      </c>
      <c r="AB767" s="173" t="str">
        <f t="shared" si="10"/>
        <v/>
      </c>
      <c r="AC767" s="175" t="str">
        <f t="shared" si="11"/>
        <v> 6243VII01  -  BĐ: 3/1/2026 KT: Ngày lỗi</v>
      </c>
      <c r="AD767" s="175">
        <f t="shared" ref="AD767:AE767" si="990">P767</f>
        <v>46025</v>
      </c>
      <c r="AE767" s="175" t="str">
        <f t="shared" si="990"/>
        <v>#DIV/0!</v>
      </c>
      <c r="AF767" s="182"/>
      <c r="AG767" s="182"/>
    </row>
    <row r="768" ht="18.75" customHeight="1">
      <c r="A768" s="177"/>
      <c r="B768" s="177"/>
      <c r="C768" s="178" t="s">
        <v>1337</v>
      </c>
      <c r="D768" s="178" t="s">
        <v>988</v>
      </c>
      <c r="E768" s="178">
        <v>2024.0</v>
      </c>
      <c r="F768" s="178" t="s">
        <v>995</v>
      </c>
      <c r="G768" s="12"/>
      <c r="H768" s="178">
        <v>9.0</v>
      </c>
      <c r="I768" s="181"/>
      <c r="J768" s="178">
        <v>30.0</v>
      </c>
      <c r="K768" s="213"/>
      <c r="L768" s="189"/>
      <c r="M768" s="190"/>
      <c r="N768" s="178"/>
      <c r="O768" s="164" t="s">
        <v>1338</v>
      </c>
      <c r="P768" s="169">
        <f t="shared" si="937"/>
        <v>46025</v>
      </c>
      <c r="Q768" s="170" t="str">
        <f t="shared" si="3"/>
        <v>#DIV/0!</v>
      </c>
      <c r="R768" s="180"/>
      <c r="S768" s="12"/>
      <c r="T768" s="181"/>
      <c r="U768" s="181"/>
      <c r="V768" s="172" t="str">
        <f t="shared" si="942"/>
        <v> </v>
      </c>
      <c r="W768" s="172">
        <f t="shared" si="5"/>
        <v>0</v>
      </c>
      <c r="X768" s="173" t="str">
        <f t="shared" si="6"/>
        <v>#DIV/0!</v>
      </c>
      <c r="Y768" s="172" t="str">
        <f t="shared" si="7"/>
        <v>#DIV/0!</v>
      </c>
      <c r="Z768" s="174">
        <f t="shared" si="8"/>
        <v>0</v>
      </c>
      <c r="AA768" s="174">
        <f t="shared" si="9"/>
        <v>0</v>
      </c>
      <c r="AB768" s="173" t="str">
        <f t="shared" si="10"/>
        <v/>
      </c>
      <c r="AC768" s="175" t="str">
        <f t="shared" si="11"/>
        <v> 6243VIF01  -  BĐ: 3/1/2026 KT: Ngày lỗi</v>
      </c>
      <c r="AD768" s="175">
        <f t="shared" ref="AD768:AE768" si="991">P768</f>
        <v>46025</v>
      </c>
      <c r="AE768" s="175" t="str">
        <f t="shared" si="991"/>
        <v>#DIV/0!</v>
      </c>
      <c r="AF768" s="182"/>
      <c r="AG768" s="182"/>
    </row>
    <row r="769" ht="18.75" customHeight="1">
      <c r="A769" s="177"/>
      <c r="B769" s="177"/>
      <c r="C769" s="178" t="s">
        <v>1337</v>
      </c>
      <c r="D769" s="178" t="s">
        <v>1002</v>
      </c>
      <c r="E769" s="178">
        <v>2024.0</v>
      </c>
      <c r="F769" s="178" t="s">
        <v>1015</v>
      </c>
      <c r="G769" s="12"/>
      <c r="H769" s="178">
        <v>15.0</v>
      </c>
      <c r="I769" s="181"/>
      <c r="J769" s="178">
        <v>30.0</v>
      </c>
      <c r="K769" s="213"/>
      <c r="L769" s="189"/>
      <c r="M769" s="190"/>
      <c r="N769" s="178"/>
      <c r="O769" s="164" t="s">
        <v>1338</v>
      </c>
      <c r="P769" s="169">
        <f t="shared" si="937"/>
        <v>46025</v>
      </c>
      <c r="Q769" s="170" t="str">
        <f t="shared" si="3"/>
        <v>#DIV/0!</v>
      </c>
      <c r="R769" s="180"/>
      <c r="S769" s="12"/>
      <c r="T769" s="181"/>
      <c r="U769" s="181"/>
      <c r="V769" s="172" t="str">
        <f t="shared" si="942"/>
        <v> </v>
      </c>
      <c r="W769" s="172">
        <f t="shared" si="5"/>
        <v>0</v>
      </c>
      <c r="X769" s="173" t="str">
        <f t="shared" si="6"/>
        <v>#DIV/0!</v>
      </c>
      <c r="Y769" s="172" t="str">
        <f t="shared" si="7"/>
        <v>#DIV/0!</v>
      </c>
      <c r="Z769" s="174">
        <f t="shared" si="8"/>
        <v>0</v>
      </c>
      <c r="AA769" s="174">
        <f t="shared" si="9"/>
        <v>0</v>
      </c>
      <c r="AB769" s="173" t="str">
        <f t="shared" si="10"/>
        <v/>
      </c>
      <c r="AC769" s="175" t="str">
        <f t="shared" si="11"/>
        <v> 6243VIG02  -  BĐ: 3/1/2026 KT: Ngày lỗi</v>
      </c>
      <c r="AD769" s="175">
        <f t="shared" ref="AD769:AE769" si="992">P769</f>
        <v>46025</v>
      </c>
      <c r="AE769" s="175" t="str">
        <f t="shared" si="992"/>
        <v>#DIV/0!</v>
      </c>
      <c r="AF769" s="182"/>
      <c r="AG769" s="182"/>
    </row>
    <row r="770" ht="18.75" customHeight="1">
      <c r="A770" s="177"/>
      <c r="B770" s="177"/>
      <c r="C770" s="178" t="s">
        <v>1337</v>
      </c>
      <c r="D770" s="178" t="s">
        <v>1002</v>
      </c>
      <c r="E770" s="178">
        <v>2024.0</v>
      </c>
      <c r="F770" s="178" t="s">
        <v>1020</v>
      </c>
      <c r="G770" s="12"/>
      <c r="H770" s="178">
        <v>16.0</v>
      </c>
      <c r="I770" s="181"/>
      <c r="J770" s="178">
        <v>30.0</v>
      </c>
      <c r="K770" s="213"/>
      <c r="L770" s="189"/>
      <c r="M770" s="190"/>
      <c r="N770" s="178"/>
      <c r="O770" s="164" t="s">
        <v>1338</v>
      </c>
      <c r="P770" s="169">
        <f t="shared" si="937"/>
        <v>46025</v>
      </c>
      <c r="Q770" s="170" t="str">
        <f t="shared" si="3"/>
        <v>#DIV/0!</v>
      </c>
      <c r="R770" s="180"/>
      <c r="S770" s="12"/>
      <c r="T770" s="181"/>
      <c r="U770" s="181"/>
      <c r="V770" s="172" t="str">
        <f t="shared" si="942"/>
        <v> </v>
      </c>
      <c r="W770" s="172">
        <f t="shared" si="5"/>
        <v>0</v>
      </c>
      <c r="X770" s="173" t="str">
        <f t="shared" si="6"/>
        <v>#DIV/0!</v>
      </c>
      <c r="Y770" s="172" t="str">
        <f t="shared" si="7"/>
        <v>#DIV/0!</v>
      </c>
      <c r="Z770" s="174">
        <f t="shared" si="8"/>
        <v>0</v>
      </c>
      <c r="AA770" s="174">
        <f t="shared" si="9"/>
        <v>0</v>
      </c>
      <c r="AB770" s="173" t="str">
        <f t="shared" si="10"/>
        <v/>
      </c>
      <c r="AC770" s="175" t="str">
        <f t="shared" si="11"/>
        <v> 6243VIG02G  -  BĐ: 3/1/2026 KT: Ngày lỗi</v>
      </c>
      <c r="AD770" s="175">
        <f t="shared" ref="AD770:AE770" si="993">P770</f>
        <v>46025</v>
      </c>
      <c r="AE770" s="175" t="str">
        <f t="shared" si="993"/>
        <v>#DIV/0!</v>
      </c>
      <c r="AF770" s="182"/>
      <c r="AG770" s="182"/>
    </row>
    <row r="771" ht="18.75" customHeight="1">
      <c r="A771" s="177"/>
      <c r="B771" s="177"/>
      <c r="C771" s="178" t="s">
        <v>1337</v>
      </c>
      <c r="D771" s="178" t="s">
        <v>1055</v>
      </c>
      <c r="E771" s="178">
        <v>2025.0</v>
      </c>
      <c r="F771" s="178" t="s">
        <v>1070</v>
      </c>
      <c r="G771" s="12"/>
      <c r="H771" s="178">
        <v>6.0</v>
      </c>
      <c r="I771" s="181"/>
      <c r="J771" s="178">
        <v>30.0</v>
      </c>
      <c r="K771" s="213"/>
      <c r="L771" s="189"/>
      <c r="M771" s="190"/>
      <c r="N771" s="178"/>
      <c r="O771" s="164" t="s">
        <v>1338</v>
      </c>
      <c r="P771" s="169">
        <f t="shared" si="937"/>
        <v>46025</v>
      </c>
      <c r="Q771" s="170" t="str">
        <f t="shared" si="3"/>
        <v>#DIV/0!</v>
      </c>
      <c r="R771" s="180"/>
      <c r="S771" s="12"/>
      <c r="T771" s="181"/>
      <c r="U771" s="181"/>
      <c r="V771" s="172" t="str">
        <f t="shared" si="942"/>
        <v> </v>
      </c>
      <c r="W771" s="172">
        <f t="shared" si="5"/>
        <v>0</v>
      </c>
      <c r="X771" s="173" t="str">
        <f t="shared" si="6"/>
        <v>#DIV/0!</v>
      </c>
      <c r="Y771" s="172" t="str">
        <f t="shared" si="7"/>
        <v>#DIV/0!</v>
      </c>
      <c r="Z771" s="174">
        <f t="shared" si="8"/>
        <v>0</v>
      </c>
      <c r="AA771" s="174">
        <f t="shared" si="9"/>
        <v>0</v>
      </c>
      <c r="AB771" s="173" t="str">
        <f t="shared" si="10"/>
        <v/>
      </c>
      <c r="AC771" s="175" t="str">
        <f t="shared" si="11"/>
        <v> 6252KOR01  -  BĐ: 3/1/2026 KT: Ngày lỗi</v>
      </c>
      <c r="AD771" s="175">
        <f t="shared" ref="AD771:AE771" si="994">P771</f>
        <v>46025</v>
      </c>
      <c r="AE771" s="175" t="str">
        <f t="shared" si="994"/>
        <v>#DIV/0!</v>
      </c>
      <c r="AF771" s="182"/>
      <c r="AG771" s="182"/>
    </row>
    <row r="772" ht="18.75" customHeight="1">
      <c r="A772" s="177"/>
      <c r="B772" s="177"/>
      <c r="C772" s="178" t="s">
        <v>1337</v>
      </c>
      <c r="D772" s="178" t="s">
        <v>1055</v>
      </c>
      <c r="E772" s="178">
        <v>2025.0</v>
      </c>
      <c r="F772" s="178" t="s">
        <v>1079</v>
      </c>
      <c r="G772" s="12"/>
      <c r="H772" s="178">
        <v>2.0</v>
      </c>
      <c r="I772" s="181"/>
      <c r="J772" s="178">
        <v>30.0</v>
      </c>
      <c r="K772" s="213"/>
      <c r="L772" s="189"/>
      <c r="M772" s="190"/>
      <c r="N772" s="178"/>
      <c r="O772" s="164" t="s">
        <v>1338</v>
      </c>
      <c r="P772" s="169">
        <f t="shared" si="937"/>
        <v>46025</v>
      </c>
      <c r="Q772" s="170" t="str">
        <f t="shared" si="3"/>
        <v>#DIV/0!</v>
      </c>
      <c r="R772" s="180"/>
      <c r="S772" s="12"/>
      <c r="T772" s="181"/>
      <c r="U772" s="181"/>
      <c r="V772" s="172" t="str">
        <f t="shared" si="942"/>
        <v> </v>
      </c>
      <c r="W772" s="172">
        <f t="shared" si="5"/>
        <v>0</v>
      </c>
      <c r="X772" s="173" t="str">
        <f t="shared" si="6"/>
        <v>#DIV/0!</v>
      </c>
      <c r="Y772" s="172" t="str">
        <f t="shared" si="7"/>
        <v>#DIV/0!</v>
      </c>
      <c r="Z772" s="174">
        <f t="shared" si="8"/>
        <v>0</v>
      </c>
      <c r="AA772" s="174">
        <f t="shared" si="9"/>
        <v>0</v>
      </c>
      <c r="AB772" s="173" t="str">
        <f t="shared" si="10"/>
        <v/>
      </c>
      <c r="AC772" s="175" t="str">
        <f t="shared" si="11"/>
        <v> 6252KOR01G  -  BĐ: 3/1/2026 KT: Ngày lỗi</v>
      </c>
      <c r="AD772" s="175">
        <f t="shared" ref="AD772:AE772" si="995">P772</f>
        <v>46025</v>
      </c>
      <c r="AE772" s="175" t="str">
        <f t="shared" si="995"/>
        <v>#DIV/0!</v>
      </c>
      <c r="AF772" s="182"/>
      <c r="AG772" s="182"/>
    </row>
    <row r="773" ht="18.75" customHeight="1">
      <c r="A773" s="177"/>
      <c r="B773" s="177"/>
      <c r="C773" s="178" t="s">
        <v>1337</v>
      </c>
      <c r="D773" s="178" t="s">
        <v>1099</v>
      </c>
      <c r="E773" s="178">
        <v>2024.0</v>
      </c>
      <c r="F773" s="178" t="s">
        <v>1100</v>
      </c>
      <c r="G773" s="12"/>
      <c r="H773" s="178">
        <v>23.0</v>
      </c>
      <c r="I773" s="181"/>
      <c r="J773" s="178">
        <v>30.0</v>
      </c>
      <c r="K773" s="213"/>
      <c r="L773" s="189"/>
      <c r="M773" s="190"/>
      <c r="N773" s="178"/>
      <c r="O773" s="164" t="s">
        <v>1338</v>
      </c>
      <c r="P773" s="169">
        <f t="shared" si="937"/>
        <v>46025</v>
      </c>
      <c r="Q773" s="170" t="str">
        <f t="shared" si="3"/>
        <v>#DIV/0!</v>
      </c>
      <c r="R773" s="180"/>
      <c r="S773" s="12"/>
      <c r="T773" s="181"/>
      <c r="U773" s="181"/>
      <c r="V773" s="172" t="str">
        <f t="shared" si="942"/>
        <v> </v>
      </c>
      <c r="W773" s="172">
        <f t="shared" si="5"/>
        <v>0</v>
      </c>
      <c r="X773" s="173" t="str">
        <f t="shared" si="6"/>
        <v>#DIV/0!</v>
      </c>
      <c r="Y773" s="172" t="str">
        <f t="shared" si="7"/>
        <v>#DIV/0!</v>
      </c>
      <c r="Z773" s="174">
        <f t="shared" si="8"/>
        <v>0</v>
      </c>
      <c r="AA773" s="174">
        <f t="shared" si="9"/>
        <v>0</v>
      </c>
      <c r="AB773" s="173" t="str">
        <f t="shared" si="10"/>
        <v/>
      </c>
      <c r="AC773" s="175" t="str">
        <f t="shared" si="11"/>
        <v> 6243VHN01  -  BĐ: 3/1/2026 KT: Ngày lỗi</v>
      </c>
      <c r="AD773" s="175">
        <f t="shared" ref="AD773:AE773" si="996">P773</f>
        <v>46025</v>
      </c>
      <c r="AE773" s="175" t="str">
        <f t="shared" si="996"/>
        <v>#DIV/0!</v>
      </c>
      <c r="AF773" s="182"/>
      <c r="AG773" s="182"/>
    </row>
    <row r="774" ht="18.75" customHeight="1">
      <c r="A774" s="177"/>
      <c r="B774" s="177"/>
      <c r="C774" s="178" t="s">
        <v>1337</v>
      </c>
      <c r="D774" s="178" t="s">
        <v>1099</v>
      </c>
      <c r="E774" s="178">
        <v>2024.0</v>
      </c>
      <c r="F774" s="178" t="s">
        <v>1113</v>
      </c>
      <c r="G774" s="12"/>
      <c r="H774" s="178">
        <v>11.0</v>
      </c>
      <c r="I774" s="181"/>
      <c r="J774" s="178">
        <v>30.0</v>
      </c>
      <c r="K774" s="213"/>
      <c r="L774" s="189"/>
      <c r="M774" s="190"/>
      <c r="N774" s="178"/>
      <c r="O774" s="164" t="s">
        <v>1338</v>
      </c>
      <c r="P774" s="169">
        <f t="shared" si="937"/>
        <v>46025</v>
      </c>
      <c r="Q774" s="170" t="str">
        <f t="shared" si="3"/>
        <v>#DIV/0!</v>
      </c>
      <c r="R774" s="180"/>
      <c r="S774" s="12"/>
      <c r="T774" s="181"/>
      <c r="U774" s="181"/>
      <c r="V774" s="172" t="str">
        <f t="shared" si="942"/>
        <v> </v>
      </c>
      <c r="W774" s="172">
        <f t="shared" si="5"/>
        <v>0</v>
      </c>
      <c r="X774" s="173" t="str">
        <f t="shared" si="6"/>
        <v>#DIV/0!</v>
      </c>
      <c r="Y774" s="172" t="str">
        <f t="shared" si="7"/>
        <v>#DIV/0!</v>
      </c>
      <c r="Z774" s="174">
        <f t="shared" si="8"/>
        <v>0</v>
      </c>
      <c r="AA774" s="174">
        <f t="shared" si="9"/>
        <v>0</v>
      </c>
      <c r="AB774" s="173" t="str">
        <f t="shared" si="10"/>
        <v/>
      </c>
      <c r="AC774" s="175" t="str">
        <f t="shared" si="11"/>
        <v> 6243VHN01G  -  BĐ: 3/1/2026 KT: Ngày lỗi</v>
      </c>
      <c r="AD774" s="175">
        <f t="shared" ref="AD774:AE774" si="997">P774</f>
        <v>46025</v>
      </c>
      <c r="AE774" s="175" t="str">
        <f t="shared" si="997"/>
        <v>#DIV/0!</v>
      </c>
      <c r="AF774" s="182"/>
      <c r="AG774" s="182"/>
    </row>
    <row r="775" ht="18.75" customHeight="1">
      <c r="A775" s="177"/>
      <c r="B775" s="177"/>
      <c r="C775" s="178" t="s">
        <v>1337</v>
      </c>
      <c r="D775" s="93" t="s">
        <v>944</v>
      </c>
      <c r="E775" s="178">
        <v>2024.0</v>
      </c>
      <c r="F775" s="93" t="s">
        <v>951</v>
      </c>
      <c r="G775" s="12"/>
      <c r="H775" s="99">
        <v>16.0</v>
      </c>
      <c r="I775" s="181"/>
      <c r="J775" s="178">
        <v>30.0</v>
      </c>
      <c r="K775" s="213"/>
      <c r="L775" s="189"/>
      <c r="M775" s="190"/>
      <c r="N775" s="178"/>
      <c r="O775" s="164" t="s">
        <v>1338</v>
      </c>
      <c r="P775" s="169">
        <f t="shared" si="937"/>
        <v>46025</v>
      </c>
      <c r="Q775" s="170" t="str">
        <f t="shared" si="3"/>
        <v>#DIV/0!</v>
      </c>
      <c r="R775" s="180"/>
      <c r="S775" s="12"/>
      <c r="T775" s="181"/>
      <c r="U775" s="181"/>
      <c r="V775" s="172" t="str">
        <f t="shared" si="942"/>
        <v> </v>
      </c>
      <c r="W775" s="172">
        <f t="shared" si="5"/>
        <v>0</v>
      </c>
      <c r="X775" s="173" t="str">
        <f t="shared" si="6"/>
        <v>#DIV/0!</v>
      </c>
      <c r="Y775" s="172" t="str">
        <f t="shared" si="7"/>
        <v>#DIV/0!</v>
      </c>
      <c r="Z775" s="174">
        <f t="shared" si="8"/>
        <v>0</v>
      </c>
      <c r="AA775" s="174">
        <f t="shared" si="9"/>
        <v>0</v>
      </c>
      <c r="AB775" s="173" t="str">
        <f t="shared" si="10"/>
        <v/>
      </c>
      <c r="AC775" s="175" t="str">
        <f t="shared" si="11"/>
        <v> 6243VOT01  -  BĐ: 3/1/2026 KT: Ngày lỗi</v>
      </c>
      <c r="AD775" s="175">
        <f t="shared" ref="AD775:AE775" si="998">P775</f>
        <v>46025</v>
      </c>
      <c r="AE775" s="175" t="str">
        <f t="shared" si="998"/>
        <v>#DIV/0!</v>
      </c>
      <c r="AF775" s="182"/>
      <c r="AG775" s="182"/>
    </row>
    <row r="776" ht="18.75" customHeight="1">
      <c r="A776" s="177"/>
      <c r="B776" s="177"/>
      <c r="C776" s="178" t="s">
        <v>1337</v>
      </c>
      <c r="D776" s="93" t="s">
        <v>944</v>
      </c>
      <c r="E776" s="178">
        <v>2024.0</v>
      </c>
      <c r="F776" s="93" t="s">
        <v>957</v>
      </c>
      <c r="G776" s="12"/>
      <c r="H776" s="99">
        <v>6.0</v>
      </c>
      <c r="I776" s="181"/>
      <c r="J776" s="178">
        <v>30.0</v>
      </c>
      <c r="K776" s="213"/>
      <c r="L776" s="189"/>
      <c r="M776" s="190"/>
      <c r="N776" s="178"/>
      <c r="O776" s="164" t="s">
        <v>1338</v>
      </c>
      <c r="P776" s="169">
        <f t="shared" si="937"/>
        <v>46025</v>
      </c>
      <c r="Q776" s="170" t="str">
        <f t="shared" si="3"/>
        <v>#DIV/0!</v>
      </c>
      <c r="R776" s="180"/>
      <c r="S776" s="12"/>
      <c r="T776" s="181"/>
      <c r="U776" s="181"/>
      <c r="V776" s="172" t="str">
        <f t="shared" si="942"/>
        <v> </v>
      </c>
      <c r="W776" s="172">
        <f t="shared" si="5"/>
        <v>0</v>
      </c>
      <c r="X776" s="173" t="str">
        <f t="shared" si="6"/>
        <v>#DIV/0!</v>
      </c>
      <c r="Y776" s="172" t="str">
        <f t="shared" si="7"/>
        <v>#DIV/0!</v>
      </c>
      <c r="Z776" s="174">
        <f t="shared" si="8"/>
        <v>0</v>
      </c>
      <c r="AA776" s="174">
        <f t="shared" si="9"/>
        <v>0</v>
      </c>
      <c r="AB776" s="173" t="str">
        <f t="shared" si="10"/>
        <v/>
      </c>
      <c r="AC776" s="175" t="str">
        <f t="shared" si="11"/>
        <v> 6243VOT01G  -  BĐ: 3/1/2026 KT: Ngày lỗi</v>
      </c>
      <c r="AD776" s="175">
        <f t="shared" ref="AD776:AE776" si="999">P776</f>
        <v>46025</v>
      </c>
      <c r="AE776" s="175" t="str">
        <f t="shared" si="999"/>
        <v>#DIV/0!</v>
      </c>
      <c r="AF776" s="182"/>
      <c r="AG776" s="182"/>
    </row>
    <row r="777" ht="18.75" customHeight="1">
      <c r="A777" s="177"/>
      <c r="B777" s="177"/>
      <c r="C777" s="178" t="s">
        <v>1337</v>
      </c>
      <c r="D777" s="93" t="s">
        <v>1081</v>
      </c>
      <c r="E777" s="178">
        <v>2024.0</v>
      </c>
      <c r="F777" s="93" t="s">
        <v>1082</v>
      </c>
      <c r="G777" s="12"/>
      <c r="H777" s="188">
        <v>10.0</v>
      </c>
      <c r="I777" s="181"/>
      <c r="J777" s="178">
        <v>30.0</v>
      </c>
      <c r="K777" s="213"/>
      <c r="L777" s="189"/>
      <c r="M777" s="190"/>
      <c r="N777" s="178"/>
      <c r="O777" s="164" t="s">
        <v>1338</v>
      </c>
      <c r="P777" s="169">
        <f t="shared" si="937"/>
        <v>46025</v>
      </c>
      <c r="Q777" s="170" t="str">
        <f t="shared" si="3"/>
        <v>#DIV/0!</v>
      </c>
      <c r="R777" s="180"/>
      <c r="S777" s="12"/>
      <c r="T777" s="181"/>
      <c r="U777" s="181"/>
      <c r="V777" s="172" t="str">
        <f t="shared" si="942"/>
        <v> </v>
      </c>
      <c r="W777" s="172">
        <f t="shared" si="5"/>
        <v>0</v>
      </c>
      <c r="X777" s="173" t="str">
        <f t="shared" si="6"/>
        <v>#DIV/0!</v>
      </c>
      <c r="Y777" s="172" t="str">
        <f t="shared" si="7"/>
        <v>#DIV/0!</v>
      </c>
      <c r="Z777" s="174">
        <f t="shared" si="8"/>
        <v>0</v>
      </c>
      <c r="AA777" s="174">
        <f t="shared" si="9"/>
        <v>0</v>
      </c>
      <c r="AB777" s="173" t="str">
        <f t="shared" si="10"/>
        <v/>
      </c>
      <c r="AC777" s="175" t="str">
        <f t="shared" si="11"/>
        <v> 6243VHP01  -  BĐ: 3/1/2026 KT: Ngày lỗi</v>
      </c>
      <c r="AD777" s="175">
        <f t="shared" ref="AD777:AE777" si="1000">P777</f>
        <v>46025</v>
      </c>
      <c r="AE777" s="175" t="str">
        <f t="shared" si="1000"/>
        <v>#DIV/0!</v>
      </c>
      <c r="AF777" s="182"/>
      <c r="AG777" s="182"/>
    </row>
    <row r="778" ht="18.75" customHeight="1">
      <c r="A778" s="177"/>
      <c r="B778" s="177"/>
      <c r="C778" s="178" t="s">
        <v>1337</v>
      </c>
      <c r="D778" s="93" t="s">
        <v>1081</v>
      </c>
      <c r="E778" s="178">
        <v>2024.0</v>
      </c>
      <c r="F778" s="93" t="s">
        <v>1087</v>
      </c>
      <c r="G778" s="12"/>
      <c r="H778" s="188">
        <v>1.0</v>
      </c>
      <c r="I778" s="181"/>
      <c r="J778" s="178">
        <v>30.0</v>
      </c>
      <c r="K778" s="213"/>
      <c r="L778" s="189"/>
      <c r="M778" s="190"/>
      <c r="N778" s="178"/>
      <c r="O778" s="164" t="s">
        <v>1338</v>
      </c>
      <c r="P778" s="169">
        <f t="shared" si="937"/>
        <v>46025</v>
      </c>
      <c r="Q778" s="170" t="str">
        <f t="shared" si="3"/>
        <v>#DIV/0!</v>
      </c>
      <c r="R778" s="180"/>
      <c r="S778" s="12"/>
      <c r="T778" s="181"/>
      <c r="U778" s="181"/>
      <c r="V778" s="172" t="str">
        <f t="shared" si="942"/>
        <v> </v>
      </c>
      <c r="W778" s="172">
        <f t="shared" si="5"/>
        <v>0</v>
      </c>
      <c r="X778" s="173" t="str">
        <f t="shared" si="6"/>
        <v>#DIV/0!</v>
      </c>
      <c r="Y778" s="172" t="str">
        <f t="shared" si="7"/>
        <v>#DIV/0!</v>
      </c>
      <c r="Z778" s="174">
        <f t="shared" si="8"/>
        <v>0</v>
      </c>
      <c r="AA778" s="174">
        <f t="shared" si="9"/>
        <v>0</v>
      </c>
      <c r="AB778" s="173" t="str">
        <f t="shared" si="10"/>
        <v/>
      </c>
      <c r="AC778" s="175" t="str">
        <f t="shared" si="11"/>
        <v> 6243VHP01G  -  BĐ: 3/1/2026 KT: Ngày lỗi</v>
      </c>
      <c r="AD778" s="175">
        <f t="shared" ref="AD778:AE778" si="1001">P778</f>
        <v>46025</v>
      </c>
      <c r="AE778" s="175" t="str">
        <f t="shared" si="1001"/>
        <v>#DIV/0!</v>
      </c>
      <c r="AF778" s="182"/>
      <c r="AG778" s="182"/>
    </row>
    <row r="779" ht="18.75" customHeight="1">
      <c r="A779" s="177"/>
      <c r="B779" s="177"/>
      <c r="C779" s="178" t="s">
        <v>1337</v>
      </c>
      <c r="D779" s="93" t="s">
        <v>1193</v>
      </c>
      <c r="E779" s="178">
        <v>2024.0</v>
      </c>
      <c r="F779" s="93" t="s">
        <v>1200</v>
      </c>
      <c r="G779" s="12"/>
      <c r="H779" s="99">
        <v>6.0</v>
      </c>
      <c r="I779" s="181"/>
      <c r="J779" s="178">
        <v>30.0</v>
      </c>
      <c r="K779" s="213"/>
      <c r="L779" s="189"/>
      <c r="M779" s="190"/>
      <c r="N779" s="178"/>
      <c r="O779" s="164" t="s">
        <v>1338</v>
      </c>
      <c r="P779" s="169">
        <f t="shared" si="937"/>
        <v>46025</v>
      </c>
      <c r="Q779" s="170" t="str">
        <f t="shared" si="3"/>
        <v>#DIV/0!</v>
      </c>
      <c r="R779" s="180"/>
      <c r="S779" s="12"/>
      <c r="T779" s="181"/>
      <c r="U779" s="181"/>
      <c r="V779" s="172" t="str">
        <f t="shared" si="942"/>
        <v> </v>
      </c>
      <c r="W779" s="172">
        <f t="shared" si="5"/>
        <v>0</v>
      </c>
      <c r="X779" s="173" t="str">
        <f t="shared" si="6"/>
        <v>#DIV/0!</v>
      </c>
      <c r="Y779" s="172" t="str">
        <f t="shared" si="7"/>
        <v>#DIV/0!</v>
      </c>
      <c r="Z779" s="174">
        <f t="shared" si="8"/>
        <v>0</v>
      </c>
      <c r="AA779" s="174">
        <f t="shared" si="9"/>
        <v>0</v>
      </c>
      <c r="AB779" s="173" t="str">
        <f t="shared" si="10"/>
        <v/>
      </c>
      <c r="AC779" s="175" t="str">
        <f t="shared" si="11"/>
        <v> 6243VMS01  -  BĐ: 3/1/2026 KT: Ngày lỗi</v>
      </c>
      <c r="AD779" s="175">
        <f t="shared" ref="AD779:AE779" si="1002">P779</f>
        <v>46025</v>
      </c>
      <c r="AE779" s="175" t="str">
        <f t="shared" si="1002"/>
        <v>#DIV/0!</v>
      </c>
      <c r="AF779" s="182"/>
      <c r="AG779" s="182"/>
    </row>
    <row r="780" ht="18.75" customHeight="1">
      <c r="A780" s="177"/>
      <c r="B780" s="177"/>
      <c r="C780" s="178" t="s">
        <v>1337</v>
      </c>
      <c r="D780" s="93" t="s">
        <v>1193</v>
      </c>
      <c r="E780" s="178">
        <v>2024.0</v>
      </c>
      <c r="F780" s="93" t="s">
        <v>1204</v>
      </c>
      <c r="G780" s="12"/>
      <c r="H780" s="99">
        <v>4.0</v>
      </c>
      <c r="I780" s="181"/>
      <c r="J780" s="178">
        <v>30.0</v>
      </c>
      <c r="K780" s="213"/>
      <c r="L780" s="189"/>
      <c r="M780" s="190"/>
      <c r="N780" s="178"/>
      <c r="O780" s="164" t="s">
        <v>1338</v>
      </c>
      <c r="P780" s="169">
        <f t="shared" si="937"/>
        <v>46025</v>
      </c>
      <c r="Q780" s="170" t="str">
        <f t="shared" si="3"/>
        <v>#DIV/0!</v>
      </c>
      <c r="R780" s="180"/>
      <c r="S780" s="12"/>
      <c r="T780" s="181"/>
      <c r="U780" s="181"/>
      <c r="V780" s="172" t="str">
        <f t="shared" si="942"/>
        <v> </v>
      </c>
      <c r="W780" s="172">
        <f t="shared" si="5"/>
        <v>0</v>
      </c>
      <c r="X780" s="173" t="str">
        <f t="shared" si="6"/>
        <v>#DIV/0!</v>
      </c>
      <c r="Y780" s="172" t="str">
        <f t="shared" si="7"/>
        <v>#DIV/0!</v>
      </c>
      <c r="Z780" s="174">
        <f t="shared" si="8"/>
        <v>0</v>
      </c>
      <c r="AA780" s="174">
        <f t="shared" si="9"/>
        <v>0</v>
      </c>
      <c r="AB780" s="173" t="str">
        <f t="shared" si="10"/>
        <v/>
      </c>
      <c r="AC780" s="175" t="str">
        <f t="shared" si="11"/>
        <v> 6243VMS01G  -  BĐ: 3/1/2026 KT: Ngày lỗi</v>
      </c>
      <c r="AD780" s="175">
        <f t="shared" ref="AD780:AE780" si="1003">P780</f>
        <v>46025</v>
      </c>
      <c r="AE780" s="175" t="str">
        <f t="shared" si="1003"/>
        <v>#DIV/0!</v>
      </c>
      <c r="AF780" s="182"/>
      <c r="AG780" s="182"/>
    </row>
    <row r="781" ht="18.75" customHeight="1">
      <c r="A781" s="177"/>
      <c r="B781" s="177"/>
      <c r="C781" s="178" t="s">
        <v>1337</v>
      </c>
      <c r="D781" s="93" t="s">
        <v>1193</v>
      </c>
      <c r="E781" s="178">
        <v>2024.0</v>
      </c>
      <c r="F781" s="93" t="s">
        <v>1205</v>
      </c>
      <c r="G781" s="12"/>
      <c r="H781" s="178">
        <v>10.0</v>
      </c>
      <c r="I781" s="181"/>
      <c r="J781" s="178">
        <v>30.0</v>
      </c>
      <c r="K781" s="213"/>
      <c r="L781" s="189"/>
      <c r="M781" s="190"/>
      <c r="N781" s="178"/>
      <c r="O781" s="164" t="s">
        <v>1338</v>
      </c>
      <c r="P781" s="169">
        <f t="shared" si="937"/>
        <v>46025</v>
      </c>
      <c r="Q781" s="170" t="str">
        <f t="shared" si="3"/>
        <v>#DIV/0!</v>
      </c>
      <c r="R781" s="180"/>
      <c r="S781" s="12"/>
      <c r="T781" s="181"/>
      <c r="U781" s="181"/>
      <c r="V781" s="172" t="str">
        <f t="shared" si="942"/>
        <v> </v>
      </c>
      <c r="W781" s="172">
        <f t="shared" si="5"/>
        <v>0</v>
      </c>
      <c r="X781" s="173" t="str">
        <f t="shared" si="6"/>
        <v>#DIV/0!</v>
      </c>
      <c r="Y781" s="172" t="str">
        <f t="shared" si="7"/>
        <v>#DIV/0!</v>
      </c>
      <c r="Z781" s="174">
        <f t="shared" si="8"/>
        <v>0</v>
      </c>
      <c r="AA781" s="174">
        <f t="shared" si="9"/>
        <v>0</v>
      </c>
      <c r="AB781" s="173" t="str">
        <f t="shared" si="10"/>
        <v/>
      </c>
      <c r="AC781" s="175" t="str">
        <f t="shared" si="11"/>
        <v> 6243VMS02  -  BĐ: 3/1/2026 KT: Ngày lỗi</v>
      </c>
      <c r="AD781" s="175">
        <f t="shared" ref="AD781:AE781" si="1004">P781</f>
        <v>46025</v>
      </c>
      <c r="AE781" s="175" t="str">
        <f t="shared" si="1004"/>
        <v>#DIV/0!</v>
      </c>
      <c r="AF781" s="182"/>
      <c r="AG781" s="182"/>
    </row>
    <row r="782" ht="18.75" customHeight="1">
      <c r="A782" s="177"/>
      <c r="B782" s="177"/>
      <c r="C782" s="178" t="s">
        <v>1337</v>
      </c>
      <c r="D782" s="93" t="s">
        <v>1193</v>
      </c>
      <c r="E782" s="178">
        <v>2024.0</v>
      </c>
      <c r="F782" s="93" t="s">
        <v>1206</v>
      </c>
      <c r="G782" s="12"/>
      <c r="H782" s="178">
        <v>8.0</v>
      </c>
      <c r="I782" s="181"/>
      <c r="J782" s="178">
        <v>30.0</v>
      </c>
      <c r="K782" s="213"/>
      <c r="L782" s="189"/>
      <c r="M782" s="190"/>
      <c r="N782" s="178"/>
      <c r="O782" s="164" t="s">
        <v>1338</v>
      </c>
      <c r="P782" s="169">
        <f t="shared" si="937"/>
        <v>46025</v>
      </c>
      <c r="Q782" s="170" t="str">
        <f t="shared" si="3"/>
        <v>#DIV/0!</v>
      </c>
      <c r="R782" s="180"/>
      <c r="S782" s="12"/>
      <c r="T782" s="181"/>
      <c r="U782" s="181"/>
      <c r="V782" s="172" t="str">
        <f t="shared" si="942"/>
        <v> </v>
      </c>
      <c r="W782" s="172">
        <f t="shared" si="5"/>
        <v>0</v>
      </c>
      <c r="X782" s="173" t="str">
        <f t="shared" si="6"/>
        <v>#DIV/0!</v>
      </c>
      <c r="Y782" s="172" t="str">
        <f t="shared" si="7"/>
        <v>#DIV/0!</v>
      </c>
      <c r="Z782" s="174">
        <f t="shared" si="8"/>
        <v>0</v>
      </c>
      <c r="AA782" s="174">
        <f t="shared" si="9"/>
        <v>0</v>
      </c>
      <c r="AB782" s="173" t="str">
        <f t="shared" si="10"/>
        <v/>
      </c>
      <c r="AC782" s="175" t="str">
        <f t="shared" si="11"/>
        <v> 6243VMS02G  -  BĐ: 3/1/2026 KT: Ngày lỗi</v>
      </c>
      <c r="AD782" s="175">
        <f t="shared" ref="AD782:AE782" si="1005">P782</f>
        <v>46025</v>
      </c>
      <c r="AE782" s="175" t="str">
        <f t="shared" si="1005"/>
        <v>#DIV/0!</v>
      </c>
      <c r="AF782" s="182"/>
      <c r="AG782" s="182"/>
    </row>
    <row r="783" ht="18.75" customHeight="1">
      <c r="A783" s="177"/>
      <c r="B783" s="177"/>
      <c r="C783" s="178" t="s">
        <v>1337</v>
      </c>
      <c r="D783" s="93" t="s">
        <v>1165</v>
      </c>
      <c r="E783" s="178">
        <v>2024.0</v>
      </c>
      <c r="F783" s="93" t="s">
        <v>1170</v>
      </c>
      <c r="G783" s="12"/>
      <c r="H783" s="178">
        <v>6.0</v>
      </c>
      <c r="I783" s="181"/>
      <c r="J783" s="178">
        <v>30.0</v>
      </c>
      <c r="K783" s="213"/>
      <c r="L783" s="189"/>
      <c r="M783" s="190"/>
      <c r="N783" s="178"/>
      <c r="O783" s="164" t="s">
        <v>1338</v>
      </c>
      <c r="P783" s="169">
        <f t="shared" si="937"/>
        <v>46025</v>
      </c>
      <c r="Q783" s="170" t="str">
        <f t="shared" si="3"/>
        <v>#DIV/0!</v>
      </c>
      <c r="R783" s="180"/>
      <c r="S783" s="12"/>
      <c r="T783" s="181"/>
      <c r="U783" s="181"/>
      <c r="V783" s="172" t="str">
        <f t="shared" si="942"/>
        <v> </v>
      </c>
      <c r="W783" s="172">
        <f t="shared" si="5"/>
        <v>0</v>
      </c>
      <c r="X783" s="173" t="str">
        <f t="shared" si="6"/>
        <v>#DIV/0!</v>
      </c>
      <c r="Y783" s="172" t="str">
        <f t="shared" si="7"/>
        <v>#DIV/0!</v>
      </c>
      <c r="Z783" s="174">
        <f t="shared" si="8"/>
        <v>0</v>
      </c>
      <c r="AA783" s="174">
        <f t="shared" si="9"/>
        <v>0</v>
      </c>
      <c r="AB783" s="173" t="str">
        <f t="shared" si="10"/>
        <v/>
      </c>
      <c r="AC783" s="175" t="str">
        <f t="shared" si="11"/>
        <v> 6243VMH02  -  BĐ: 3/1/2026 KT: Ngày lỗi</v>
      </c>
      <c r="AD783" s="175">
        <f t="shared" ref="AD783:AE783" si="1006">P783</f>
        <v>46025</v>
      </c>
      <c r="AE783" s="175" t="str">
        <f t="shared" si="1006"/>
        <v>#DIV/0!</v>
      </c>
      <c r="AF783" s="182"/>
      <c r="AG783" s="182"/>
    </row>
    <row r="784" ht="18.75" customHeight="1">
      <c r="A784" s="177"/>
      <c r="B784" s="177"/>
      <c r="C784" s="178" t="s">
        <v>1337</v>
      </c>
      <c r="D784" s="93" t="s">
        <v>1165</v>
      </c>
      <c r="E784" s="178">
        <v>2024.0</v>
      </c>
      <c r="F784" s="93" t="s">
        <v>1174</v>
      </c>
      <c r="G784" s="12"/>
      <c r="H784" s="178">
        <v>2.0</v>
      </c>
      <c r="I784" s="181"/>
      <c r="J784" s="178">
        <v>30.0</v>
      </c>
      <c r="K784" s="213"/>
      <c r="L784" s="189"/>
      <c r="M784" s="190"/>
      <c r="N784" s="178"/>
      <c r="O784" s="164" t="s">
        <v>1338</v>
      </c>
      <c r="P784" s="169">
        <f t="shared" si="937"/>
        <v>46025</v>
      </c>
      <c r="Q784" s="170" t="str">
        <f t="shared" si="3"/>
        <v>#DIV/0!</v>
      </c>
      <c r="R784" s="180"/>
      <c r="S784" s="19"/>
      <c r="T784" s="181"/>
      <c r="U784" s="181"/>
      <c r="V784" s="172" t="str">
        <f t="shared" si="942"/>
        <v> </v>
      </c>
      <c r="W784" s="172">
        <f t="shared" si="5"/>
        <v>0</v>
      </c>
      <c r="X784" s="173" t="str">
        <f t="shared" si="6"/>
        <v>#DIV/0!</v>
      </c>
      <c r="Y784" s="172" t="str">
        <f t="shared" si="7"/>
        <v>#DIV/0!</v>
      </c>
      <c r="Z784" s="174">
        <f t="shared" si="8"/>
        <v>0</v>
      </c>
      <c r="AA784" s="174">
        <f t="shared" si="9"/>
        <v>0</v>
      </c>
      <c r="AB784" s="173" t="str">
        <f t="shared" si="10"/>
        <v/>
      </c>
      <c r="AC784" s="175" t="str">
        <f t="shared" si="11"/>
        <v> 6243VMH02G  -  BĐ: 3/1/2026 KT: Ngày lỗi</v>
      </c>
      <c r="AD784" s="175">
        <f t="shared" ref="AD784:AE784" si="1007">P784</f>
        <v>46025</v>
      </c>
      <c r="AE784" s="175" t="str">
        <f t="shared" si="1007"/>
        <v>#DIV/0!</v>
      </c>
      <c r="AF784" s="182"/>
      <c r="AG784" s="182"/>
    </row>
    <row r="785" ht="18.75" customHeight="1">
      <c r="A785" s="177"/>
      <c r="B785" s="177"/>
      <c r="C785" s="178" t="s">
        <v>1337</v>
      </c>
      <c r="D785" s="93" t="s">
        <v>1132</v>
      </c>
      <c r="E785" s="178">
        <v>2024.0</v>
      </c>
      <c r="F785" s="93" t="s">
        <v>1140</v>
      </c>
      <c r="G785" s="165" t="s">
        <v>1119</v>
      </c>
      <c r="H785" s="99">
        <v>6.0</v>
      </c>
      <c r="I785" s="181"/>
      <c r="J785" s="93">
        <v>75.0</v>
      </c>
      <c r="K785" s="231" t="s">
        <v>1339</v>
      </c>
      <c r="L785" s="189"/>
      <c r="M785" s="190"/>
      <c r="N785" s="178"/>
      <c r="O785" s="93" t="s">
        <v>1340</v>
      </c>
      <c r="P785" s="169" t="str">
        <f t="shared" si="937"/>
        <v>#VALUE!</v>
      </c>
      <c r="Q785" s="170" t="str">
        <f t="shared" si="3"/>
        <v>#VALUE!</v>
      </c>
      <c r="R785" s="180"/>
      <c r="S785" s="165"/>
      <c r="T785" s="181"/>
      <c r="U785" s="181"/>
      <c r="V785" s="172" t="str">
        <f t="shared" si="942"/>
        <v> </v>
      </c>
      <c r="W785" s="172">
        <f t="shared" si="5"/>
        <v>0</v>
      </c>
      <c r="X785" s="173" t="str">
        <f t="shared" si="6"/>
        <v>#DIV/0!</v>
      </c>
      <c r="Y785" s="172" t="str">
        <f t="shared" si="7"/>
        <v>#DIV/0!</v>
      </c>
      <c r="Z785" s="174">
        <f t="shared" si="8"/>
        <v>0</v>
      </c>
      <c r="AA785" s="174">
        <f t="shared" si="9"/>
        <v>0</v>
      </c>
      <c r="AB785" s="173" t="str">
        <f t="shared" si="10"/>
        <v>2-CN</v>
      </c>
      <c r="AC785" s="175" t="str">
        <f t="shared" si="11"/>
        <v>Giáo dục quốc phòng và an ninh 6243VPR01  -  BĐ: Ngày lỗi KT: Ngày lỗi</v>
      </c>
      <c r="AD785" s="175" t="str">
        <f t="shared" ref="AD785:AE785" si="1008">P785</f>
        <v>#VALUE!</v>
      </c>
      <c r="AE785" s="175" t="str">
        <f t="shared" si="1008"/>
        <v>#VALUE!</v>
      </c>
      <c r="AF785" s="182"/>
      <c r="AG785" s="182"/>
    </row>
    <row r="786" ht="18.75" customHeight="1">
      <c r="A786" s="177"/>
      <c r="B786" s="177"/>
      <c r="C786" s="178" t="s">
        <v>1337</v>
      </c>
      <c r="D786" s="93" t="s">
        <v>1132</v>
      </c>
      <c r="E786" s="178">
        <v>2024.0</v>
      </c>
      <c r="F786" s="93" t="s">
        <v>1149</v>
      </c>
      <c r="G786" s="12"/>
      <c r="H786" s="99">
        <v>10.0</v>
      </c>
      <c r="I786" s="181"/>
      <c r="J786" s="93">
        <v>75.0</v>
      </c>
      <c r="K786" s="231" t="s">
        <v>1339</v>
      </c>
      <c r="L786" s="189"/>
      <c r="M786" s="190"/>
      <c r="N786" s="178"/>
      <c r="O786" s="93" t="s">
        <v>1340</v>
      </c>
      <c r="P786" s="169" t="str">
        <f t="shared" si="937"/>
        <v>#VALUE!</v>
      </c>
      <c r="Q786" s="170" t="str">
        <f t="shared" si="3"/>
        <v>#VALUE!</v>
      </c>
      <c r="R786" s="180"/>
      <c r="S786" s="12"/>
      <c r="T786" s="181"/>
      <c r="U786" s="181"/>
      <c r="V786" s="172" t="str">
        <f t="shared" si="942"/>
        <v> </v>
      </c>
      <c r="W786" s="172">
        <f t="shared" si="5"/>
        <v>0</v>
      </c>
      <c r="X786" s="173" t="str">
        <f t="shared" si="6"/>
        <v>#DIV/0!</v>
      </c>
      <c r="Y786" s="172" t="str">
        <f t="shared" si="7"/>
        <v>#DIV/0!</v>
      </c>
      <c r="Z786" s="174">
        <f t="shared" si="8"/>
        <v>0</v>
      </c>
      <c r="AA786" s="174">
        <f t="shared" si="9"/>
        <v>0</v>
      </c>
      <c r="AB786" s="173" t="str">
        <f t="shared" si="10"/>
        <v>2-CN</v>
      </c>
      <c r="AC786" s="175" t="str">
        <f t="shared" si="11"/>
        <v> 6243VPR02  -  BĐ: Ngày lỗi KT: Ngày lỗi</v>
      </c>
      <c r="AD786" s="175" t="str">
        <f t="shared" ref="AD786:AE786" si="1009">P786</f>
        <v>#VALUE!</v>
      </c>
      <c r="AE786" s="175" t="str">
        <f t="shared" si="1009"/>
        <v>#VALUE!</v>
      </c>
      <c r="AF786" s="182"/>
      <c r="AG786" s="182"/>
    </row>
    <row r="787" ht="18.75" customHeight="1">
      <c r="A787" s="177"/>
      <c r="B787" s="177"/>
      <c r="C787" s="178" t="s">
        <v>1337</v>
      </c>
      <c r="D787" s="99" t="s">
        <v>944</v>
      </c>
      <c r="E787" s="178">
        <v>2024.0</v>
      </c>
      <c r="F787" s="93" t="s">
        <v>951</v>
      </c>
      <c r="G787" s="12"/>
      <c r="H787" s="99">
        <v>16.0</v>
      </c>
      <c r="I787" s="181"/>
      <c r="J787" s="93">
        <v>75.0</v>
      </c>
      <c r="K787" s="231" t="s">
        <v>1339</v>
      </c>
      <c r="L787" s="189"/>
      <c r="M787" s="190"/>
      <c r="N787" s="178"/>
      <c r="O787" s="93" t="s">
        <v>1340</v>
      </c>
      <c r="P787" s="169" t="str">
        <f t="shared" si="937"/>
        <v>#VALUE!</v>
      </c>
      <c r="Q787" s="170" t="str">
        <f t="shared" si="3"/>
        <v>#VALUE!</v>
      </c>
      <c r="R787" s="180"/>
      <c r="S787" s="12"/>
      <c r="T787" s="181"/>
      <c r="U787" s="181"/>
      <c r="V787" s="172" t="str">
        <f t="shared" si="942"/>
        <v> </v>
      </c>
      <c r="W787" s="172">
        <f t="shared" si="5"/>
        <v>0</v>
      </c>
      <c r="X787" s="173" t="str">
        <f t="shared" si="6"/>
        <v>#DIV/0!</v>
      </c>
      <c r="Y787" s="172" t="str">
        <f t="shared" si="7"/>
        <v>#DIV/0!</v>
      </c>
      <c r="Z787" s="174">
        <f t="shared" si="8"/>
        <v>0</v>
      </c>
      <c r="AA787" s="174">
        <f t="shared" si="9"/>
        <v>0</v>
      </c>
      <c r="AB787" s="173" t="str">
        <f t="shared" si="10"/>
        <v>2-CN</v>
      </c>
      <c r="AC787" s="175" t="str">
        <f t="shared" si="11"/>
        <v> 6243VOT01  -  BĐ: Ngày lỗi KT: Ngày lỗi</v>
      </c>
      <c r="AD787" s="175" t="str">
        <f t="shared" ref="AD787:AE787" si="1010">P787</f>
        <v>#VALUE!</v>
      </c>
      <c r="AE787" s="175" t="str">
        <f t="shared" si="1010"/>
        <v>#VALUE!</v>
      </c>
      <c r="AF787" s="182"/>
      <c r="AG787" s="182"/>
    </row>
    <row r="788" ht="18.75" customHeight="1">
      <c r="A788" s="177"/>
      <c r="B788" s="177"/>
      <c r="C788" s="178" t="s">
        <v>1337</v>
      </c>
      <c r="D788" s="99" t="s">
        <v>944</v>
      </c>
      <c r="E788" s="178">
        <v>2024.0</v>
      </c>
      <c r="F788" s="93" t="s">
        <v>957</v>
      </c>
      <c r="G788" s="12"/>
      <c r="H788" s="99">
        <v>6.0</v>
      </c>
      <c r="I788" s="181"/>
      <c r="J788" s="93">
        <v>75.0</v>
      </c>
      <c r="K788" s="231" t="s">
        <v>1339</v>
      </c>
      <c r="L788" s="189"/>
      <c r="M788" s="190"/>
      <c r="N788" s="178"/>
      <c r="O788" s="93" t="s">
        <v>1340</v>
      </c>
      <c r="P788" s="169" t="str">
        <f t="shared" si="937"/>
        <v>#VALUE!</v>
      </c>
      <c r="Q788" s="170" t="str">
        <f t="shared" si="3"/>
        <v>#VALUE!</v>
      </c>
      <c r="R788" s="180"/>
      <c r="S788" s="12"/>
      <c r="T788" s="181"/>
      <c r="U788" s="181"/>
      <c r="V788" s="172" t="str">
        <f t="shared" si="942"/>
        <v> </v>
      </c>
      <c r="W788" s="172">
        <f t="shared" si="5"/>
        <v>0</v>
      </c>
      <c r="X788" s="173" t="str">
        <f t="shared" si="6"/>
        <v>#DIV/0!</v>
      </c>
      <c r="Y788" s="172" t="str">
        <f t="shared" si="7"/>
        <v>#DIV/0!</v>
      </c>
      <c r="Z788" s="174">
        <f t="shared" si="8"/>
        <v>0</v>
      </c>
      <c r="AA788" s="174">
        <f t="shared" si="9"/>
        <v>0</v>
      </c>
      <c r="AB788" s="173" t="str">
        <f t="shared" si="10"/>
        <v>2-CN</v>
      </c>
      <c r="AC788" s="175" t="str">
        <f t="shared" si="11"/>
        <v> 6243VOT01G  -  BĐ: Ngày lỗi KT: Ngày lỗi</v>
      </c>
      <c r="AD788" s="175" t="str">
        <f t="shared" ref="AD788:AE788" si="1011">P788</f>
        <v>#VALUE!</v>
      </c>
      <c r="AE788" s="175" t="str">
        <f t="shared" si="1011"/>
        <v>#VALUE!</v>
      </c>
      <c r="AF788" s="182"/>
      <c r="AG788" s="182"/>
    </row>
    <row r="789" ht="18.75" customHeight="1">
      <c r="A789" s="177"/>
      <c r="B789" s="177"/>
      <c r="C789" s="178" t="s">
        <v>1337</v>
      </c>
      <c r="D789" s="93" t="s">
        <v>1099</v>
      </c>
      <c r="E789" s="178">
        <v>2024.0</v>
      </c>
      <c r="F789" s="178" t="s">
        <v>1100</v>
      </c>
      <c r="G789" s="12"/>
      <c r="H789" s="178">
        <v>23.0</v>
      </c>
      <c r="I789" s="181"/>
      <c r="J789" s="93">
        <v>75.0</v>
      </c>
      <c r="K789" s="231" t="s">
        <v>1339</v>
      </c>
      <c r="L789" s="189"/>
      <c r="M789" s="190"/>
      <c r="N789" s="178"/>
      <c r="O789" s="93" t="s">
        <v>1340</v>
      </c>
      <c r="P789" s="169" t="str">
        <f t="shared" si="937"/>
        <v>#VALUE!</v>
      </c>
      <c r="Q789" s="170" t="str">
        <f t="shared" si="3"/>
        <v>#VALUE!</v>
      </c>
      <c r="R789" s="180"/>
      <c r="S789" s="12"/>
      <c r="T789" s="181"/>
      <c r="U789" s="181"/>
      <c r="V789" s="172" t="str">
        <f t="shared" si="942"/>
        <v> </v>
      </c>
      <c r="W789" s="172">
        <f t="shared" si="5"/>
        <v>0</v>
      </c>
      <c r="X789" s="173" t="str">
        <f t="shared" si="6"/>
        <v>#DIV/0!</v>
      </c>
      <c r="Y789" s="172" t="str">
        <f t="shared" si="7"/>
        <v>#DIV/0!</v>
      </c>
      <c r="Z789" s="174">
        <f t="shared" si="8"/>
        <v>0</v>
      </c>
      <c r="AA789" s="174">
        <f t="shared" si="9"/>
        <v>0</v>
      </c>
      <c r="AB789" s="173" t="str">
        <f t="shared" si="10"/>
        <v>2-CN</v>
      </c>
      <c r="AC789" s="175" t="str">
        <f t="shared" si="11"/>
        <v> 6243VHN01  -  BĐ: Ngày lỗi KT: Ngày lỗi</v>
      </c>
      <c r="AD789" s="175" t="str">
        <f t="shared" ref="AD789:AE789" si="1012">P789</f>
        <v>#VALUE!</v>
      </c>
      <c r="AE789" s="175" t="str">
        <f t="shared" si="1012"/>
        <v>#VALUE!</v>
      </c>
      <c r="AF789" s="182"/>
      <c r="AG789" s="182"/>
    </row>
    <row r="790" ht="18.75" customHeight="1">
      <c r="A790" s="177"/>
      <c r="B790" s="177"/>
      <c r="C790" s="178" t="s">
        <v>1337</v>
      </c>
      <c r="D790" s="93" t="s">
        <v>1099</v>
      </c>
      <c r="E790" s="178">
        <v>2024.0</v>
      </c>
      <c r="F790" s="178" t="s">
        <v>1113</v>
      </c>
      <c r="G790" s="12"/>
      <c r="H790" s="178">
        <v>11.0</v>
      </c>
      <c r="I790" s="181"/>
      <c r="J790" s="93">
        <v>75.0</v>
      </c>
      <c r="K790" s="231" t="s">
        <v>1339</v>
      </c>
      <c r="L790" s="189"/>
      <c r="M790" s="190"/>
      <c r="N790" s="178"/>
      <c r="O790" s="93" t="s">
        <v>1340</v>
      </c>
      <c r="P790" s="169" t="str">
        <f t="shared" si="937"/>
        <v>#VALUE!</v>
      </c>
      <c r="Q790" s="170" t="str">
        <f t="shared" si="3"/>
        <v>#VALUE!</v>
      </c>
      <c r="R790" s="180"/>
      <c r="S790" s="12"/>
      <c r="T790" s="181"/>
      <c r="U790" s="181"/>
      <c r="V790" s="172" t="str">
        <f t="shared" si="942"/>
        <v> </v>
      </c>
      <c r="W790" s="172">
        <f t="shared" si="5"/>
        <v>0</v>
      </c>
      <c r="X790" s="173" t="str">
        <f t="shared" si="6"/>
        <v>#DIV/0!</v>
      </c>
      <c r="Y790" s="172" t="str">
        <f t="shared" si="7"/>
        <v>#DIV/0!</v>
      </c>
      <c r="Z790" s="174">
        <f t="shared" si="8"/>
        <v>0</v>
      </c>
      <c r="AA790" s="174">
        <f t="shared" si="9"/>
        <v>0</v>
      </c>
      <c r="AB790" s="173" t="str">
        <f t="shared" si="10"/>
        <v>2-CN</v>
      </c>
      <c r="AC790" s="175" t="str">
        <f t="shared" si="11"/>
        <v> 6243VHN01G  -  BĐ: Ngày lỗi KT: Ngày lỗi</v>
      </c>
      <c r="AD790" s="175" t="str">
        <f t="shared" ref="AD790:AE790" si="1013">P790</f>
        <v>#VALUE!</v>
      </c>
      <c r="AE790" s="175" t="str">
        <f t="shared" si="1013"/>
        <v>#VALUE!</v>
      </c>
      <c r="AF790" s="182"/>
      <c r="AG790" s="182"/>
    </row>
    <row r="791" ht="18.75" customHeight="1">
      <c r="A791" s="177"/>
      <c r="B791" s="177"/>
      <c r="C791" s="178" t="s">
        <v>1337</v>
      </c>
      <c r="D791" s="93" t="s">
        <v>1081</v>
      </c>
      <c r="E791" s="178">
        <v>2024.0</v>
      </c>
      <c r="F791" s="93" t="s">
        <v>1082</v>
      </c>
      <c r="G791" s="12"/>
      <c r="H791" s="93">
        <v>10.0</v>
      </c>
      <c r="I791" s="181"/>
      <c r="J791" s="93">
        <v>75.0</v>
      </c>
      <c r="K791" s="231" t="s">
        <v>1339</v>
      </c>
      <c r="L791" s="189"/>
      <c r="M791" s="190"/>
      <c r="N791" s="178"/>
      <c r="O791" s="93" t="s">
        <v>1340</v>
      </c>
      <c r="P791" s="169" t="str">
        <f t="shared" si="937"/>
        <v>#VALUE!</v>
      </c>
      <c r="Q791" s="170" t="str">
        <f t="shared" si="3"/>
        <v>#VALUE!</v>
      </c>
      <c r="R791" s="180"/>
      <c r="S791" s="12"/>
      <c r="T791" s="181"/>
      <c r="U791" s="181"/>
      <c r="V791" s="172" t="str">
        <f t="shared" si="942"/>
        <v> </v>
      </c>
      <c r="W791" s="172">
        <f t="shared" si="5"/>
        <v>0</v>
      </c>
      <c r="X791" s="173" t="str">
        <f t="shared" si="6"/>
        <v>#DIV/0!</v>
      </c>
      <c r="Y791" s="172" t="str">
        <f t="shared" si="7"/>
        <v>#DIV/0!</v>
      </c>
      <c r="Z791" s="174">
        <f t="shared" si="8"/>
        <v>0</v>
      </c>
      <c r="AA791" s="174">
        <f t="shared" si="9"/>
        <v>0</v>
      </c>
      <c r="AB791" s="173" t="str">
        <f t="shared" si="10"/>
        <v>2-CN</v>
      </c>
      <c r="AC791" s="175" t="str">
        <f t="shared" si="11"/>
        <v> 6243VHP01  -  BĐ: Ngày lỗi KT: Ngày lỗi</v>
      </c>
      <c r="AD791" s="175" t="str">
        <f t="shared" ref="AD791:AE791" si="1014">P791</f>
        <v>#VALUE!</v>
      </c>
      <c r="AE791" s="175" t="str">
        <f t="shared" si="1014"/>
        <v>#VALUE!</v>
      </c>
      <c r="AF791" s="182"/>
      <c r="AG791" s="182"/>
    </row>
    <row r="792" ht="18.75" customHeight="1">
      <c r="A792" s="177"/>
      <c r="B792" s="177"/>
      <c r="C792" s="178" t="s">
        <v>1337</v>
      </c>
      <c r="D792" s="93" t="s">
        <v>1081</v>
      </c>
      <c r="E792" s="178">
        <v>2024.0</v>
      </c>
      <c r="F792" s="93" t="s">
        <v>1087</v>
      </c>
      <c r="G792" s="12"/>
      <c r="H792" s="93">
        <v>1.0</v>
      </c>
      <c r="I792" s="181"/>
      <c r="J792" s="93">
        <v>75.0</v>
      </c>
      <c r="K792" s="231" t="s">
        <v>1339</v>
      </c>
      <c r="L792" s="189"/>
      <c r="M792" s="190"/>
      <c r="N792" s="178"/>
      <c r="O792" s="93" t="s">
        <v>1340</v>
      </c>
      <c r="P792" s="169" t="str">
        <f t="shared" si="937"/>
        <v>#VALUE!</v>
      </c>
      <c r="Q792" s="170" t="str">
        <f t="shared" si="3"/>
        <v>#VALUE!</v>
      </c>
      <c r="R792" s="180"/>
      <c r="S792" s="12"/>
      <c r="T792" s="181"/>
      <c r="U792" s="181"/>
      <c r="V792" s="172" t="str">
        <f t="shared" si="942"/>
        <v> </v>
      </c>
      <c r="W792" s="172">
        <f t="shared" si="5"/>
        <v>0</v>
      </c>
      <c r="X792" s="173" t="str">
        <f t="shared" si="6"/>
        <v>#DIV/0!</v>
      </c>
      <c r="Y792" s="172" t="str">
        <f t="shared" si="7"/>
        <v>#DIV/0!</v>
      </c>
      <c r="Z792" s="174">
        <f t="shared" si="8"/>
        <v>0</v>
      </c>
      <c r="AA792" s="174">
        <f t="shared" si="9"/>
        <v>0</v>
      </c>
      <c r="AB792" s="173" t="str">
        <f t="shared" si="10"/>
        <v>2-CN</v>
      </c>
      <c r="AC792" s="175" t="str">
        <f t="shared" si="11"/>
        <v> 6243VHP01G  -  BĐ: Ngày lỗi KT: Ngày lỗi</v>
      </c>
      <c r="AD792" s="175" t="str">
        <f t="shared" ref="AD792:AE792" si="1015">P792</f>
        <v>#VALUE!</v>
      </c>
      <c r="AE792" s="175" t="str">
        <f t="shared" si="1015"/>
        <v>#VALUE!</v>
      </c>
      <c r="AF792" s="182"/>
      <c r="AG792" s="182"/>
    </row>
    <row r="793" ht="18.75" customHeight="1">
      <c r="A793" s="177"/>
      <c r="B793" s="177"/>
      <c r="C793" s="178" t="s">
        <v>1337</v>
      </c>
      <c r="D793" s="93" t="s">
        <v>988</v>
      </c>
      <c r="E793" s="178">
        <v>2024.0</v>
      </c>
      <c r="F793" s="93" t="s">
        <v>995</v>
      </c>
      <c r="G793" s="12"/>
      <c r="H793" s="178">
        <v>9.0</v>
      </c>
      <c r="I793" s="181"/>
      <c r="J793" s="93">
        <v>75.0</v>
      </c>
      <c r="K793" s="231" t="s">
        <v>1339</v>
      </c>
      <c r="L793" s="189"/>
      <c r="M793" s="190"/>
      <c r="N793" s="178"/>
      <c r="O793" s="93" t="s">
        <v>1340</v>
      </c>
      <c r="P793" s="169" t="str">
        <f t="shared" si="937"/>
        <v>#VALUE!</v>
      </c>
      <c r="Q793" s="170" t="str">
        <f t="shared" si="3"/>
        <v>#VALUE!</v>
      </c>
      <c r="R793" s="180"/>
      <c r="S793" s="12"/>
      <c r="T793" s="181"/>
      <c r="U793" s="181"/>
      <c r="V793" s="172" t="str">
        <f t="shared" si="942"/>
        <v> </v>
      </c>
      <c r="W793" s="172">
        <f t="shared" si="5"/>
        <v>0</v>
      </c>
      <c r="X793" s="173" t="str">
        <f t="shared" si="6"/>
        <v>#DIV/0!</v>
      </c>
      <c r="Y793" s="172" t="str">
        <f t="shared" si="7"/>
        <v>#DIV/0!</v>
      </c>
      <c r="Z793" s="174">
        <f t="shared" si="8"/>
        <v>0</v>
      </c>
      <c r="AA793" s="174">
        <f t="shared" si="9"/>
        <v>0</v>
      </c>
      <c r="AB793" s="173" t="str">
        <f t="shared" si="10"/>
        <v>2-CN</v>
      </c>
      <c r="AC793" s="175" t="str">
        <f t="shared" si="11"/>
        <v> 6243VIF01  -  BĐ: Ngày lỗi KT: Ngày lỗi</v>
      </c>
      <c r="AD793" s="175" t="str">
        <f t="shared" ref="AD793:AE793" si="1016">P793</f>
        <v>#VALUE!</v>
      </c>
      <c r="AE793" s="175" t="str">
        <f t="shared" si="1016"/>
        <v>#VALUE!</v>
      </c>
      <c r="AF793" s="182"/>
      <c r="AG793" s="182"/>
    </row>
    <row r="794" ht="18.75" customHeight="1">
      <c r="A794" s="177"/>
      <c r="B794" s="177"/>
      <c r="C794" s="178" t="s">
        <v>1337</v>
      </c>
      <c r="D794" s="93" t="s">
        <v>1002</v>
      </c>
      <c r="E794" s="178">
        <v>2024.0</v>
      </c>
      <c r="F794" s="93" t="s">
        <v>1007</v>
      </c>
      <c r="G794" s="12"/>
      <c r="H794" s="99">
        <v>4.0</v>
      </c>
      <c r="I794" s="181"/>
      <c r="J794" s="93">
        <v>75.0</v>
      </c>
      <c r="K794" s="231" t="s">
        <v>1339</v>
      </c>
      <c r="L794" s="189"/>
      <c r="M794" s="190"/>
      <c r="N794" s="178"/>
      <c r="O794" s="93" t="s">
        <v>1340</v>
      </c>
      <c r="P794" s="169" t="str">
        <f t="shared" si="937"/>
        <v>#VALUE!</v>
      </c>
      <c r="Q794" s="170" t="str">
        <f t="shared" si="3"/>
        <v>#VALUE!</v>
      </c>
      <c r="R794" s="180"/>
      <c r="S794" s="12"/>
      <c r="T794" s="181"/>
      <c r="U794" s="181"/>
      <c r="V794" s="172" t="str">
        <f t="shared" si="942"/>
        <v> </v>
      </c>
      <c r="W794" s="172">
        <f t="shared" si="5"/>
        <v>0</v>
      </c>
      <c r="X794" s="173" t="str">
        <f t="shared" si="6"/>
        <v>#DIV/0!</v>
      </c>
      <c r="Y794" s="172" t="str">
        <f t="shared" si="7"/>
        <v>#DIV/0!</v>
      </c>
      <c r="Z794" s="174">
        <f t="shared" si="8"/>
        <v>0</v>
      </c>
      <c r="AA794" s="174">
        <f t="shared" si="9"/>
        <v>0</v>
      </c>
      <c r="AB794" s="173" t="str">
        <f t="shared" si="10"/>
        <v>2-CN</v>
      </c>
      <c r="AC794" s="175" t="str">
        <f t="shared" si="11"/>
        <v> 6243VIG01  -  BĐ: Ngày lỗi KT: Ngày lỗi</v>
      </c>
      <c r="AD794" s="175" t="str">
        <f t="shared" ref="AD794:AE794" si="1017">P794</f>
        <v>#VALUE!</v>
      </c>
      <c r="AE794" s="175" t="str">
        <f t="shared" si="1017"/>
        <v>#VALUE!</v>
      </c>
      <c r="AF794" s="182"/>
      <c r="AG794" s="182"/>
    </row>
    <row r="795" ht="18.75" customHeight="1">
      <c r="A795" s="177"/>
      <c r="B795" s="177"/>
      <c r="C795" s="178" t="s">
        <v>1337</v>
      </c>
      <c r="D795" s="93" t="s">
        <v>1002</v>
      </c>
      <c r="E795" s="178">
        <v>2024.0</v>
      </c>
      <c r="F795" s="93" t="s">
        <v>1009</v>
      </c>
      <c r="G795" s="12"/>
      <c r="H795" s="99">
        <v>10.0</v>
      </c>
      <c r="I795" s="181"/>
      <c r="J795" s="93">
        <v>75.0</v>
      </c>
      <c r="K795" s="231" t="s">
        <v>1339</v>
      </c>
      <c r="L795" s="189"/>
      <c r="M795" s="190"/>
      <c r="N795" s="178"/>
      <c r="O795" s="93" t="s">
        <v>1340</v>
      </c>
      <c r="P795" s="169" t="str">
        <f t="shared" si="937"/>
        <v>#VALUE!</v>
      </c>
      <c r="Q795" s="170" t="str">
        <f t="shared" si="3"/>
        <v>#VALUE!</v>
      </c>
      <c r="R795" s="180"/>
      <c r="S795" s="12"/>
      <c r="T795" s="181"/>
      <c r="U795" s="181"/>
      <c r="V795" s="172" t="str">
        <f t="shared" si="942"/>
        <v> </v>
      </c>
      <c r="W795" s="172">
        <f t="shared" si="5"/>
        <v>0</v>
      </c>
      <c r="X795" s="173" t="str">
        <f t="shared" si="6"/>
        <v>#DIV/0!</v>
      </c>
      <c r="Y795" s="172" t="str">
        <f t="shared" si="7"/>
        <v>#DIV/0!</v>
      </c>
      <c r="Z795" s="174">
        <f t="shared" si="8"/>
        <v>0</v>
      </c>
      <c r="AA795" s="174">
        <f t="shared" si="9"/>
        <v>0</v>
      </c>
      <c r="AB795" s="173" t="str">
        <f t="shared" si="10"/>
        <v>2-CN</v>
      </c>
      <c r="AC795" s="175" t="str">
        <f t="shared" si="11"/>
        <v> 6243VIG01G  -  BĐ: Ngày lỗi KT: Ngày lỗi</v>
      </c>
      <c r="AD795" s="175" t="str">
        <f t="shared" ref="AD795:AE795" si="1018">P795</f>
        <v>#VALUE!</v>
      </c>
      <c r="AE795" s="175" t="str">
        <f t="shared" si="1018"/>
        <v>#VALUE!</v>
      </c>
      <c r="AF795" s="182"/>
      <c r="AG795" s="182"/>
    </row>
    <row r="796" ht="18.75" customHeight="1">
      <c r="A796" s="177"/>
      <c r="B796" s="177"/>
      <c r="C796" s="178" t="s">
        <v>1337</v>
      </c>
      <c r="D796" s="93" t="s">
        <v>1002</v>
      </c>
      <c r="E796" s="178">
        <v>2024.0</v>
      </c>
      <c r="F796" s="93" t="s">
        <v>1015</v>
      </c>
      <c r="G796" s="12"/>
      <c r="H796" s="178">
        <v>15.0</v>
      </c>
      <c r="I796" s="181"/>
      <c r="J796" s="93">
        <v>75.0</v>
      </c>
      <c r="K796" s="231" t="s">
        <v>1339</v>
      </c>
      <c r="L796" s="189"/>
      <c r="M796" s="190"/>
      <c r="N796" s="178"/>
      <c r="O796" s="93" t="s">
        <v>1340</v>
      </c>
      <c r="P796" s="169" t="str">
        <f t="shared" si="937"/>
        <v>#VALUE!</v>
      </c>
      <c r="Q796" s="170" t="str">
        <f t="shared" si="3"/>
        <v>#VALUE!</v>
      </c>
      <c r="R796" s="180"/>
      <c r="S796" s="12"/>
      <c r="T796" s="181"/>
      <c r="U796" s="181"/>
      <c r="V796" s="172" t="str">
        <f t="shared" si="942"/>
        <v> </v>
      </c>
      <c r="W796" s="172">
        <f t="shared" si="5"/>
        <v>0</v>
      </c>
      <c r="X796" s="173" t="str">
        <f t="shared" si="6"/>
        <v>#DIV/0!</v>
      </c>
      <c r="Y796" s="172" t="str">
        <f t="shared" si="7"/>
        <v>#DIV/0!</v>
      </c>
      <c r="Z796" s="174">
        <f t="shared" si="8"/>
        <v>0</v>
      </c>
      <c r="AA796" s="174">
        <f t="shared" si="9"/>
        <v>0</v>
      </c>
      <c r="AB796" s="173" t="str">
        <f t="shared" si="10"/>
        <v>2-CN</v>
      </c>
      <c r="AC796" s="175" t="str">
        <f t="shared" si="11"/>
        <v> 6243VIG02  -  BĐ: Ngày lỗi KT: Ngày lỗi</v>
      </c>
      <c r="AD796" s="175" t="str">
        <f t="shared" ref="AD796:AE796" si="1019">P796</f>
        <v>#VALUE!</v>
      </c>
      <c r="AE796" s="175" t="str">
        <f t="shared" si="1019"/>
        <v>#VALUE!</v>
      </c>
      <c r="AF796" s="182"/>
      <c r="AG796" s="182"/>
    </row>
    <row r="797" ht="18.75" customHeight="1">
      <c r="A797" s="177"/>
      <c r="B797" s="177"/>
      <c r="C797" s="178" t="s">
        <v>1337</v>
      </c>
      <c r="D797" s="93" t="s">
        <v>1002</v>
      </c>
      <c r="E797" s="178">
        <v>2024.0</v>
      </c>
      <c r="F797" s="93" t="s">
        <v>1020</v>
      </c>
      <c r="G797" s="12"/>
      <c r="H797" s="178">
        <v>16.0</v>
      </c>
      <c r="I797" s="181"/>
      <c r="J797" s="93">
        <v>75.0</v>
      </c>
      <c r="K797" s="231" t="s">
        <v>1339</v>
      </c>
      <c r="L797" s="189"/>
      <c r="M797" s="190"/>
      <c r="N797" s="178"/>
      <c r="O797" s="93" t="s">
        <v>1340</v>
      </c>
      <c r="P797" s="169" t="str">
        <f t="shared" si="937"/>
        <v>#VALUE!</v>
      </c>
      <c r="Q797" s="170" t="str">
        <f t="shared" si="3"/>
        <v>#VALUE!</v>
      </c>
      <c r="R797" s="180"/>
      <c r="S797" s="12"/>
      <c r="T797" s="181"/>
      <c r="U797" s="181"/>
      <c r="V797" s="172" t="str">
        <f t="shared" si="942"/>
        <v> </v>
      </c>
      <c r="W797" s="172">
        <f t="shared" si="5"/>
        <v>0</v>
      </c>
      <c r="X797" s="173" t="str">
        <f t="shared" si="6"/>
        <v>#DIV/0!</v>
      </c>
      <c r="Y797" s="172" t="str">
        <f t="shared" si="7"/>
        <v>#DIV/0!</v>
      </c>
      <c r="Z797" s="174">
        <f t="shared" si="8"/>
        <v>0</v>
      </c>
      <c r="AA797" s="174">
        <f t="shared" si="9"/>
        <v>0</v>
      </c>
      <c r="AB797" s="173" t="str">
        <f t="shared" si="10"/>
        <v>2-CN</v>
      </c>
      <c r="AC797" s="175" t="str">
        <f t="shared" si="11"/>
        <v> 6243VIG02G  -  BĐ: Ngày lỗi KT: Ngày lỗi</v>
      </c>
      <c r="AD797" s="175" t="str">
        <f t="shared" ref="AD797:AE797" si="1020">P797</f>
        <v>#VALUE!</v>
      </c>
      <c r="AE797" s="175" t="str">
        <f t="shared" si="1020"/>
        <v>#VALUE!</v>
      </c>
      <c r="AF797" s="182"/>
      <c r="AG797" s="182"/>
    </row>
    <row r="798" ht="18.75" customHeight="1">
      <c r="A798" s="177"/>
      <c r="B798" s="177"/>
      <c r="C798" s="178" t="s">
        <v>1337</v>
      </c>
      <c r="D798" s="93" t="s">
        <v>977</v>
      </c>
      <c r="E798" s="178">
        <v>2024.0</v>
      </c>
      <c r="F798" s="93" t="s">
        <v>978</v>
      </c>
      <c r="G798" s="12"/>
      <c r="H798" s="178">
        <v>9.0</v>
      </c>
      <c r="I798" s="181"/>
      <c r="J798" s="93">
        <v>75.0</v>
      </c>
      <c r="K798" s="231" t="s">
        <v>1339</v>
      </c>
      <c r="L798" s="189"/>
      <c r="M798" s="190"/>
      <c r="N798" s="178"/>
      <c r="O798" s="93" t="s">
        <v>1340</v>
      </c>
      <c r="P798" s="169" t="str">
        <f t="shared" si="937"/>
        <v>#VALUE!</v>
      </c>
      <c r="Q798" s="170" t="str">
        <f t="shared" si="3"/>
        <v>#VALUE!</v>
      </c>
      <c r="R798" s="180"/>
      <c r="S798" s="12"/>
      <c r="T798" s="181"/>
      <c r="U798" s="181"/>
      <c r="V798" s="172" t="str">
        <f t="shared" si="942"/>
        <v> </v>
      </c>
      <c r="W798" s="172">
        <f t="shared" si="5"/>
        <v>0</v>
      </c>
      <c r="X798" s="173" t="str">
        <f t="shared" si="6"/>
        <v>#DIV/0!</v>
      </c>
      <c r="Y798" s="172" t="str">
        <f t="shared" si="7"/>
        <v>#DIV/0!</v>
      </c>
      <c r="Z798" s="174">
        <f t="shared" si="8"/>
        <v>0</v>
      </c>
      <c r="AA798" s="174">
        <f t="shared" si="9"/>
        <v>0</v>
      </c>
      <c r="AB798" s="173" t="str">
        <f t="shared" si="10"/>
        <v>2-CN</v>
      </c>
      <c r="AC798" s="175" t="str">
        <f t="shared" si="11"/>
        <v> 6243VII01  -  BĐ: Ngày lỗi KT: Ngày lỗi</v>
      </c>
      <c r="AD798" s="175" t="str">
        <f t="shared" ref="AD798:AE798" si="1021">P798</f>
        <v>#VALUE!</v>
      </c>
      <c r="AE798" s="175" t="str">
        <f t="shared" si="1021"/>
        <v>#VALUE!</v>
      </c>
      <c r="AF798" s="182"/>
      <c r="AG798" s="182"/>
    </row>
    <row r="799" ht="18.75" customHeight="1">
      <c r="A799" s="177"/>
      <c r="B799" s="177"/>
      <c r="C799" s="178" t="s">
        <v>1337</v>
      </c>
      <c r="D799" s="93" t="s">
        <v>894</v>
      </c>
      <c r="E799" s="178">
        <v>2024.0</v>
      </c>
      <c r="F799" s="93" t="s">
        <v>907</v>
      </c>
      <c r="G799" s="12"/>
      <c r="H799" s="99">
        <v>3.0</v>
      </c>
      <c r="I799" s="181"/>
      <c r="J799" s="93">
        <v>75.0</v>
      </c>
      <c r="K799" s="231" t="s">
        <v>1339</v>
      </c>
      <c r="L799" s="189"/>
      <c r="M799" s="190"/>
      <c r="N799" s="178"/>
      <c r="O799" s="93" t="s">
        <v>1340</v>
      </c>
      <c r="P799" s="169" t="str">
        <f t="shared" si="937"/>
        <v>#VALUE!</v>
      </c>
      <c r="Q799" s="170" t="str">
        <f t="shared" si="3"/>
        <v>#VALUE!</v>
      </c>
      <c r="R799" s="180"/>
      <c r="S799" s="12"/>
      <c r="T799" s="181"/>
      <c r="U799" s="181"/>
      <c r="V799" s="172" t="str">
        <f t="shared" si="942"/>
        <v> </v>
      </c>
      <c r="W799" s="172">
        <f t="shared" si="5"/>
        <v>0</v>
      </c>
      <c r="X799" s="173" t="str">
        <f t="shared" si="6"/>
        <v>#DIV/0!</v>
      </c>
      <c r="Y799" s="172" t="str">
        <f t="shared" si="7"/>
        <v>#DIV/0!</v>
      </c>
      <c r="Z799" s="174">
        <f t="shared" si="8"/>
        <v>0</v>
      </c>
      <c r="AA799" s="174">
        <f t="shared" si="9"/>
        <v>0</v>
      </c>
      <c r="AB799" s="173" t="str">
        <f t="shared" si="10"/>
        <v>2-CN</v>
      </c>
      <c r="AC799" s="175" t="str">
        <f t="shared" si="11"/>
        <v> 6243VIS01  -  BĐ: Ngày lỗi KT: Ngày lỗi</v>
      </c>
      <c r="AD799" s="175" t="str">
        <f t="shared" ref="AD799:AE799" si="1022">P799</f>
        <v>#VALUE!</v>
      </c>
      <c r="AE799" s="175" t="str">
        <f t="shared" si="1022"/>
        <v>#VALUE!</v>
      </c>
      <c r="AF799" s="182"/>
      <c r="AG799" s="182"/>
    </row>
    <row r="800" ht="18.75" customHeight="1">
      <c r="A800" s="177"/>
      <c r="B800" s="177"/>
      <c r="C800" s="178" t="s">
        <v>1337</v>
      </c>
      <c r="D800" s="93" t="s">
        <v>894</v>
      </c>
      <c r="E800" s="178">
        <v>2024.0</v>
      </c>
      <c r="F800" s="93" t="s">
        <v>916</v>
      </c>
      <c r="G800" s="12"/>
      <c r="H800" s="178">
        <v>1.0</v>
      </c>
      <c r="I800" s="181"/>
      <c r="J800" s="93">
        <v>75.0</v>
      </c>
      <c r="K800" s="231" t="s">
        <v>1339</v>
      </c>
      <c r="L800" s="189"/>
      <c r="M800" s="190"/>
      <c r="N800" s="178"/>
      <c r="O800" s="93" t="s">
        <v>1340</v>
      </c>
      <c r="P800" s="169" t="str">
        <f t="shared" si="937"/>
        <v>#VALUE!</v>
      </c>
      <c r="Q800" s="170" t="str">
        <f t="shared" si="3"/>
        <v>#VALUE!</v>
      </c>
      <c r="R800" s="180"/>
      <c r="S800" s="12"/>
      <c r="T800" s="181"/>
      <c r="U800" s="181"/>
      <c r="V800" s="172" t="str">
        <f t="shared" si="942"/>
        <v> </v>
      </c>
      <c r="W800" s="172">
        <f t="shared" si="5"/>
        <v>0</v>
      </c>
      <c r="X800" s="173" t="str">
        <f t="shared" si="6"/>
        <v>#DIV/0!</v>
      </c>
      <c r="Y800" s="172" t="str">
        <f t="shared" si="7"/>
        <v>#DIV/0!</v>
      </c>
      <c r="Z800" s="174">
        <f t="shared" si="8"/>
        <v>0</v>
      </c>
      <c r="AA800" s="174">
        <f t="shared" si="9"/>
        <v>0</v>
      </c>
      <c r="AB800" s="173" t="str">
        <f t="shared" si="10"/>
        <v>2-CN</v>
      </c>
      <c r="AC800" s="175" t="str">
        <f t="shared" si="11"/>
        <v> 6243VIS01G  -  BĐ: Ngày lỗi KT: Ngày lỗi</v>
      </c>
      <c r="AD800" s="175" t="str">
        <f t="shared" ref="AD800:AE800" si="1023">P800</f>
        <v>#VALUE!</v>
      </c>
      <c r="AE800" s="175" t="str">
        <f t="shared" si="1023"/>
        <v>#VALUE!</v>
      </c>
      <c r="AF800" s="182"/>
      <c r="AG800" s="182"/>
    </row>
    <row r="801" ht="18.75" customHeight="1">
      <c r="A801" s="177"/>
      <c r="B801" s="177"/>
      <c r="C801" s="178" t="s">
        <v>1337</v>
      </c>
      <c r="D801" s="93" t="s">
        <v>894</v>
      </c>
      <c r="E801" s="178">
        <v>2024.0</v>
      </c>
      <c r="F801" s="93" t="s">
        <v>917</v>
      </c>
      <c r="G801" s="12"/>
      <c r="H801" s="178">
        <v>6.0</v>
      </c>
      <c r="I801" s="181"/>
      <c r="J801" s="93">
        <v>75.0</v>
      </c>
      <c r="K801" s="231" t="s">
        <v>1339</v>
      </c>
      <c r="L801" s="189"/>
      <c r="M801" s="190"/>
      <c r="N801" s="178"/>
      <c r="O801" s="93" t="s">
        <v>1340</v>
      </c>
      <c r="P801" s="169" t="str">
        <f t="shared" si="937"/>
        <v>#VALUE!</v>
      </c>
      <c r="Q801" s="170" t="str">
        <f t="shared" si="3"/>
        <v>#VALUE!</v>
      </c>
      <c r="R801" s="180"/>
      <c r="S801" s="12"/>
      <c r="T801" s="181"/>
      <c r="U801" s="181"/>
      <c r="V801" s="172" t="str">
        <f t="shared" si="942"/>
        <v> </v>
      </c>
      <c r="W801" s="172">
        <f t="shared" si="5"/>
        <v>0</v>
      </c>
      <c r="X801" s="173" t="str">
        <f t="shared" si="6"/>
        <v>#DIV/0!</v>
      </c>
      <c r="Y801" s="172" t="str">
        <f t="shared" si="7"/>
        <v>#DIV/0!</v>
      </c>
      <c r="Z801" s="174">
        <f t="shared" si="8"/>
        <v>0</v>
      </c>
      <c r="AA801" s="174">
        <f t="shared" si="9"/>
        <v>0</v>
      </c>
      <c r="AB801" s="173" t="str">
        <f t="shared" si="10"/>
        <v>2-CN</v>
      </c>
      <c r="AC801" s="175" t="str">
        <f t="shared" si="11"/>
        <v> 6243VIS02  -  BĐ: Ngày lỗi KT: Ngày lỗi</v>
      </c>
      <c r="AD801" s="175" t="str">
        <f t="shared" ref="AD801:AE801" si="1024">P801</f>
        <v>#VALUE!</v>
      </c>
      <c r="AE801" s="175" t="str">
        <f t="shared" si="1024"/>
        <v>#VALUE!</v>
      </c>
      <c r="AF801" s="182"/>
      <c r="AG801" s="182"/>
    </row>
    <row r="802" ht="18.75" customHeight="1">
      <c r="A802" s="177"/>
      <c r="B802" s="177"/>
      <c r="C802" s="178" t="s">
        <v>1337</v>
      </c>
      <c r="D802" s="93" t="s">
        <v>894</v>
      </c>
      <c r="E802" s="178">
        <v>2024.0</v>
      </c>
      <c r="F802" s="93" t="s">
        <v>918</v>
      </c>
      <c r="G802" s="12"/>
      <c r="H802" s="178">
        <v>8.0</v>
      </c>
      <c r="I802" s="181"/>
      <c r="J802" s="93">
        <v>75.0</v>
      </c>
      <c r="K802" s="231" t="s">
        <v>1339</v>
      </c>
      <c r="L802" s="189"/>
      <c r="M802" s="190"/>
      <c r="N802" s="178"/>
      <c r="O802" s="93" t="s">
        <v>1340</v>
      </c>
      <c r="P802" s="169" t="str">
        <f t="shared" si="937"/>
        <v>#VALUE!</v>
      </c>
      <c r="Q802" s="170" t="str">
        <f t="shared" si="3"/>
        <v>#VALUE!</v>
      </c>
      <c r="R802" s="180"/>
      <c r="S802" s="12"/>
      <c r="T802" s="181"/>
      <c r="U802" s="181"/>
      <c r="V802" s="172" t="str">
        <f t="shared" si="942"/>
        <v> </v>
      </c>
      <c r="W802" s="172">
        <f t="shared" si="5"/>
        <v>0</v>
      </c>
      <c r="X802" s="173" t="str">
        <f t="shared" si="6"/>
        <v>#DIV/0!</v>
      </c>
      <c r="Y802" s="172" t="str">
        <f t="shared" si="7"/>
        <v>#DIV/0!</v>
      </c>
      <c r="Z802" s="174">
        <f t="shared" si="8"/>
        <v>0</v>
      </c>
      <c r="AA802" s="174">
        <f t="shared" si="9"/>
        <v>0</v>
      </c>
      <c r="AB802" s="173" t="str">
        <f t="shared" si="10"/>
        <v>2-CN</v>
      </c>
      <c r="AC802" s="175" t="str">
        <f t="shared" si="11"/>
        <v> 6243VIS02G  -  BĐ: Ngày lỗi KT: Ngày lỗi</v>
      </c>
      <c r="AD802" s="175" t="str">
        <f t="shared" ref="AD802:AE802" si="1025">P802</f>
        <v>#VALUE!</v>
      </c>
      <c r="AE802" s="175" t="str">
        <f t="shared" si="1025"/>
        <v>#VALUE!</v>
      </c>
      <c r="AF802" s="182"/>
      <c r="AG802" s="182"/>
    </row>
    <row r="803" ht="18.75" customHeight="1">
      <c r="A803" s="177"/>
      <c r="B803" s="177"/>
      <c r="C803" s="178" t="s">
        <v>1337</v>
      </c>
      <c r="D803" s="93" t="s">
        <v>1040</v>
      </c>
      <c r="E803" s="178">
        <v>2024.0</v>
      </c>
      <c r="F803" s="93" t="s">
        <v>1041</v>
      </c>
      <c r="G803" s="12"/>
      <c r="H803" s="178">
        <v>8.0</v>
      </c>
      <c r="I803" s="181"/>
      <c r="J803" s="93">
        <v>75.0</v>
      </c>
      <c r="K803" s="231" t="s">
        <v>1339</v>
      </c>
      <c r="L803" s="189"/>
      <c r="M803" s="190"/>
      <c r="N803" s="178"/>
      <c r="O803" s="93" t="s">
        <v>1340</v>
      </c>
      <c r="P803" s="169" t="str">
        <f t="shared" si="937"/>
        <v>#VALUE!</v>
      </c>
      <c r="Q803" s="170" t="str">
        <f t="shared" si="3"/>
        <v>#VALUE!</v>
      </c>
      <c r="R803" s="180"/>
      <c r="S803" s="12"/>
      <c r="T803" s="181"/>
      <c r="U803" s="181"/>
      <c r="V803" s="172" t="str">
        <f t="shared" si="942"/>
        <v> </v>
      </c>
      <c r="W803" s="172">
        <f t="shared" si="5"/>
        <v>0</v>
      </c>
      <c r="X803" s="173" t="str">
        <f t="shared" si="6"/>
        <v>#DIV/0!</v>
      </c>
      <c r="Y803" s="172" t="str">
        <f t="shared" si="7"/>
        <v>#DIV/0!</v>
      </c>
      <c r="Z803" s="174">
        <f t="shared" si="8"/>
        <v>0</v>
      </c>
      <c r="AA803" s="174">
        <f t="shared" si="9"/>
        <v>0</v>
      </c>
      <c r="AB803" s="173" t="str">
        <f t="shared" si="10"/>
        <v>2-CN</v>
      </c>
      <c r="AC803" s="175" t="str">
        <f t="shared" si="11"/>
        <v> 6243VLB01  -  BĐ: Ngày lỗi KT: Ngày lỗi</v>
      </c>
      <c r="AD803" s="175" t="str">
        <f t="shared" ref="AD803:AE803" si="1026">P803</f>
        <v>#VALUE!</v>
      </c>
      <c r="AE803" s="175" t="str">
        <f t="shared" si="1026"/>
        <v>#VALUE!</v>
      </c>
      <c r="AF803" s="182"/>
      <c r="AG803" s="182"/>
    </row>
    <row r="804" ht="18.75" customHeight="1">
      <c r="A804" s="177"/>
      <c r="B804" s="177"/>
      <c r="C804" s="178" t="s">
        <v>1337</v>
      </c>
      <c r="D804" s="93" t="s">
        <v>1040</v>
      </c>
      <c r="E804" s="178">
        <v>2024.0</v>
      </c>
      <c r="F804" s="93" t="s">
        <v>1053</v>
      </c>
      <c r="G804" s="12"/>
      <c r="H804" s="178">
        <v>6.0</v>
      </c>
      <c r="I804" s="181"/>
      <c r="J804" s="93">
        <v>75.0</v>
      </c>
      <c r="K804" s="231" t="s">
        <v>1339</v>
      </c>
      <c r="L804" s="189"/>
      <c r="M804" s="190"/>
      <c r="N804" s="178"/>
      <c r="O804" s="93" t="s">
        <v>1340</v>
      </c>
      <c r="P804" s="169" t="str">
        <f t="shared" si="937"/>
        <v>#VALUE!</v>
      </c>
      <c r="Q804" s="170" t="str">
        <f t="shared" si="3"/>
        <v>#VALUE!</v>
      </c>
      <c r="R804" s="180"/>
      <c r="S804" s="12"/>
      <c r="T804" s="181"/>
      <c r="U804" s="181"/>
      <c r="V804" s="172" t="str">
        <f t="shared" si="942"/>
        <v> </v>
      </c>
      <c r="W804" s="172">
        <f t="shared" si="5"/>
        <v>0</v>
      </c>
      <c r="X804" s="173" t="str">
        <f t="shared" si="6"/>
        <v>#DIV/0!</v>
      </c>
      <c r="Y804" s="172" t="str">
        <f t="shared" si="7"/>
        <v>#DIV/0!</v>
      </c>
      <c r="Z804" s="174">
        <f t="shared" si="8"/>
        <v>0</v>
      </c>
      <c r="AA804" s="174">
        <f t="shared" si="9"/>
        <v>0</v>
      </c>
      <c r="AB804" s="173" t="str">
        <f t="shared" si="10"/>
        <v>2-CN</v>
      </c>
      <c r="AC804" s="175" t="str">
        <f t="shared" si="11"/>
        <v> 6243VLB01G  -  BĐ: Ngày lỗi KT: Ngày lỗi</v>
      </c>
      <c r="AD804" s="175" t="str">
        <f t="shared" ref="AD804:AE804" si="1027">P804</f>
        <v>#VALUE!</v>
      </c>
      <c r="AE804" s="175" t="str">
        <f t="shared" si="1027"/>
        <v>#VALUE!</v>
      </c>
      <c r="AF804" s="182"/>
      <c r="AG804" s="182"/>
    </row>
    <row r="805" ht="18.75" customHeight="1">
      <c r="A805" s="177"/>
      <c r="B805" s="177"/>
      <c r="C805" s="178" t="s">
        <v>1337</v>
      </c>
      <c r="D805" s="93" t="s">
        <v>1055</v>
      </c>
      <c r="E805" s="178">
        <v>2024.0</v>
      </c>
      <c r="F805" s="93" t="s">
        <v>1056</v>
      </c>
      <c r="G805" s="12"/>
      <c r="H805" s="99">
        <v>11.0</v>
      </c>
      <c r="I805" s="181"/>
      <c r="J805" s="93">
        <v>75.0</v>
      </c>
      <c r="K805" s="231" t="s">
        <v>1339</v>
      </c>
      <c r="L805" s="189"/>
      <c r="M805" s="190"/>
      <c r="N805" s="178"/>
      <c r="O805" s="93" t="s">
        <v>1340</v>
      </c>
      <c r="P805" s="169" t="str">
        <f t="shared" si="937"/>
        <v>#VALUE!</v>
      </c>
      <c r="Q805" s="170" t="str">
        <f t="shared" si="3"/>
        <v>#VALUE!</v>
      </c>
      <c r="R805" s="180"/>
      <c r="S805" s="12"/>
      <c r="T805" s="181"/>
      <c r="U805" s="181"/>
      <c r="V805" s="172" t="str">
        <f t="shared" si="942"/>
        <v> </v>
      </c>
      <c r="W805" s="172">
        <f t="shared" si="5"/>
        <v>0</v>
      </c>
      <c r="X805" s="173" t="str">
        <f t="shared" si="6"/>
        <v>#DIV/0!</v>
      </c>
      <c r="Y805" s="172" t="str">
        <f t="shared" si="7"/>
        <v>#DIV/0!</v>
      </c>
      <c r="Z805" s="174">
        <f t="shared" si="8"/>
        <v>0</v>
      </c>
      <c r="AA805" s="174">
        <f t="shared" si="9"/>
        <v>0</v>
      </c>
      <c r="AB805" s="173" t="str">
        <f t="shared" si="10"/>
        <v>2-CN</v>
      </c>
      <c r="AC805" s="175" t="str">
        <f t="shared" si="11"/>
        <v> 6243VLK01  -  BĐ: Ngày lỗi KT: Ngày lỗi</v>
      </c>
      <c r="AD805" s="175" t="str">
        <f t="shared" ref="AD805:AE805" si="1028">P805</f>
        <v>#VALUE!</v>
      </c>
      <c r="AE805" s="175" t="str">
        <f t="shared" si="1028"/>
        <v>#VALUE!</v>
      </c>
      <c r="AF805" s="182"/>
      <c r="AG805" s="182"/>
    </row>
    <row r="806" ht="18.75" customHeight="1">
      <c r="A806" s="177"/>
      <c r="B806" s="177"/>
      <c r="C806" s="178" t="s">
        <v>1337</v>
      </c>
      <c r="D806" s="93" t="s">
        <v>1055</v>
      </c>
      <c r="E806" s="178">
        <v>2024.0</v>
      </c>
      <c r="F806" s="93" t="s">
        <v>1069</v>
      </c>
      <c r="G806" s="12"/>
      <c r="H806" s="99">
        <v>4.0</v>
      </c>
      <c r="I806" s="181"/>
      <c r="J806" s="93">
        <v>75.0</v>
      </c>
      <c r="K806" s="231" t="s">
        <v>1339</v>
      </c>
      <c r="L806" s="189"/>
      <c r="M806" s="190"/>
      <c r="N806" s="178"/>
      <c r="O806" s="93" t="s">
        <v>1340</v>
      </c>
      <c r="P806" s="169" t="str">
        <f t="shared" si="937"/>
        <v>#VALUE!</v>
      </c>
      <c r="Q806" s="170" t="str">
        <f t="shared" si="3"/>
        <v>#VALUE!</v>
      </c>
      <c r="R806" s="180"/>
      <c r="S806" s="12"/>
      <c r="T806" s="181"/>
      <c r="U806" s="181"/>
      <c r="V806" s="172" t="str">
        <f t="shared" si="942"/>
        <v> </v>
      </c>
      <c r="W806" s="172">
        <f t="shared" si="5"/>
        <v>0</v>
      </c>
      <c r="X806" s="173" t="str">
        <f t="shared" si="6"/>
        <v>#DIV/0!</v>
      </c>
      <c r="Y806" s="172" t="str">
        <f t="shared" si="7"/>
        <v>#DIV/0!</v>
      </c>
      <c r="Z806" s="174">
        <f t="shared" si="8"/>
        <v>0</v>
      </c>
      <c r="AA806" s="174">
        <f t="shared" si="9"/>
        <v>0</v>
      </c>
      <c r="AB806" s="173" t="str">
        <f t="shared" si="10"/>
        <v>2-CN</v>
      </c>
      <c r="AC806" s="175" t="str">
        <f t="shared" si="11"/>
        <v> 6243VLK01G  -  BĐ: Ngày lỗi KT: Ngày lỗi</v>
      </c>
      <c r="AD806" s="175" t="str">
        <f t="shared" ref="AD806:AE806" si="1029">P806</f>
        <v>#VALUE!</v>
      </c>
      <c r="AE806" s="175" t="str">
        <f t="shared" si="1029"/>
        <v>#VALUE!</v>
      </c>
      <c r="AF806" s="182"/>
      <c r="AG806" s="182"/>
    </row>
    <row r="807" ht="18.75" customHeight="1">
      <c r="A807" s="177"/>
      <c r="B807" s="177"/>
      <c r="C807" s="178" t="s">
        <v>1337</v>
      </c>
      <c r="D807" s="93" t="s">
        <v>1165</v>
      </c>
      <c r="E807" s="178">
        <v>2024.0</v>
      </c>
      <c r="F807" s="93" t="s">
        <v>1170</v>
      </c>
      <c r="G807" s="12"/>
      <c r="H807" s="178">
        <v>6.0</v>
      </c>
      <c r="I807" s="181"/>
      <c r="J807" s="93">
        <v>75.0</v>
      </c>
      <c r="K807" s="231" t="s">
        <v>1339</v>
      </c>
      <c r="L807" s="189"/>
      <c r="M807" s="190"/>
      <c r="N807" s="178"/>
      <c r="O807" s="93" t="s">
        <v>1340</v>
      </c>
      <c r="P807" s="169" t="str">
        <f t="shared" si="937"/>
        <v>#VALUE!</v>
      </c>
      <c r="Q807" s="170" t="str">
        <f t="shared" si="3"/>
        <v>#VALUE!</v>
      </c>
      <c r="R807" s="180"/>
      <c r="S807" s="12"/>
      <c r="T807" s="181"/>
      <c r="U807" s="181"/>
      <c r="V807" s="172" t="str">
        <f t="shared" si="942"/>
        <v> </v>
      </c>
      <c r="W807" s="172">
        <f t="shared" si="5"/>
        <v>0</v>
      </c>
      <c r="X807" s="173" t="str">
        <f t="shared" si="6"/>
        <v>#DIV/0!</v>
      </c>
      <c r="Y807" s="172" t="str">
        <f t="shared" si="7"/>
        <v>#DIV/0!</v>
      </c>
      <c r="Z807" s="174">
        <f t="shared" si="8"/>
        <v>0</v>
      </c>
      <c r="AA807" s="174">
        <f t="shared" si="9"/>
        <v>0</v>
      </c>
      <c r="AB807" s="173" t="str">
        <f t="shared" si="10"/>
        <v>2-CN</v>
      </c>
      <c r="AC807" s="175" t="str">
        <f t="shared" si="11"/>
        <v> 6243VMH02  -  BĐ: Ngày lỗi KT: Ngày lỗi</v>
      </c>
      <c r="AD807" s="175" t="str">
        <f t="shared" ref="AD807:AE807" si="1030">P807</f>
        <v>#VALUE!</v>
      </c>
      <c r="AE807" s="175" t="str">
        <f t="shared" si="1030"/>
        <v>#VALUE!</v>
      </c>
      <c r="AF807" s="182"/>
      <c r="AG807" s="182"/>
    </row>
    <row r="808" ht="18.75" customHeight="1">
      <c r="A808" s="177"/>
      <c r="B808" s="177"/>
      <c r="C808" s="178" t="s">
        <v>1337</v>
      </c>
      <c r="D808" s="93" t="s">
        <v>1165</v>
      </c>
      <c r="E808" s="178">
        <v>2024.0</v>
      </c>
      <c r="F808" s="93" t="s">
        <v>1174</v>
      </c>
      <c r="G808" s="12"/>
      <c r="H808" s="178">
        <v>2.0</v>
      </c>
      <c r="I808" s="181"/>
      <c r="J808" s="93">
        <v>75.0</v>
      </c>
      <c r="K808" s="231" t="s">
        <v>1339</v>
      </c>
      <c r="L808" s="189"/>
      <c r="M808" s="190"/>
      <c r="N808" s="178"/>
      <c r="O808" s="93" t="s">
        <v>1340</v>
      </c>
      <c r="P808" s="169" t="str">
        <f t="shared" si="937"/>
        <v>#VALUE!</v>
      </c>
      <c r="Q808" s="170" t="str">
        <f t="shared" si="3"/>
        <v>#VALUE!</v>
      </c>
      <c r="R808" s="180"/>
      <c r="S808" s="12"/>
      <c r="T808" s="181"/>
      <c r="U808" s="181"/>
      <c r="V808" s="172" t="str">
        <f t="shared" si="942"/>
        <v> </v>
      </c>
      <c r="W808" s="172">
        <f t="shared" si="5"/>
        <v>0</v>
      </c>
      <c r="X808" s="173" t="str">
        <f t="shared" si="6"/>
        <v>#DIV/0!</v>
      </c>
      <c r="Y808" s="172" t="str">
        <f t="shared" si="7"/>
        <v>#DIV/0!</v>
      </c>
      <c r="Z808" s="174">
        <f t="shared" si="8"/>
        <v>0</v>
      </c>
      <c r="AA808" s="174">
        <f t="shared" si="9"/>
        <v>0</v>
      </c>
      <c r="AB808" s="173" t="str">
        <f t="shared" si="10"/>
        <v>2-CN</v>
      </c>
      <c r="AC808" s="175" t="str">
        <f t="shared" si="11"/>
        <v> 6243VMH02G  -  BĐ: Ngày lỗi KT: Ngày lỗi</v>
      </c>
      <c r="AD808" s="175" t="str">
        <f t="shared" ref="AD808:AE808" si="1031">P808</f>
        <v>#VALUE!</v>
      </c>
      <c r="AE808" s="175" t="str">
        <f t="shared" si="1031"/>
        <v>#VALUE!</v>
      </c>
      <c r="AF808" s="182"/>
      <c r="AG808" s="182"/>
    </row>
    <row r="809" ht="18.75" customHeight="1">
      <c r="A809" s="177"/>
      <c r="B809" s="177"/>
      <c r="C809" s="178" t="s">
        <v>1337</v>
      </c>
      <c r="D809" s="93" t="s">
        <v>1193</v>
      </c>
      <c r="E809" s="178">
        <v>2024.0</v>
      </c>
      <c r="F809" s="93" t="s">
        <v>1200</v>
      </c>
      <c r="G809" s="12"/>
      <c r="H809" s="93">
        <v>6.0</v>
      </c>
      <c r="I809" s="181"/>
      <c r="J809" s="93">
        <v>75.0</v>
      </c>
      <c r="K809" s="231" t="s">
        <v>1339</v>
      </c>
      <c r="L809" s="189"/>
      <c r="M809" s="190"/>
      <c r="N809" s="178"/>
      <c r="O809" s="93" t="s">
        <v>1340</v>
      </c>
      <c r="P809" s="169" t="str">
        <f t="shared" si="937"/>
        <v>#VALUE!</v>
      </c>
      <c r="Q809" s="170" t="str">
        <f t="shared" si="3"/>
        <v>#VALUE!</v>
      </c>
      <c r="R809" s="180"/>
      <c r="S809" s="12"/>
      <c r="T809" s="181"/>
      <c r="U809" s="181"/>
      <c r="V809" s="172" t="str">
        <f t="shared" si="942"/>
        <v> </v>
      </c>
      <c r="W809" s="172">
        <f t="shared" si="5"/>
        <v>0</v>
      </c>
      <c r="X809" s="173" t="str">
        <f t="shared" si="6"/>
        <v>#DIV/0!</v>
      </c>
      <c r="Y809" s="172" t="str">
        <f t="shared" si="7"/>
        <v>#DIV/0!</v>
      </c>
      <c r="Z809" s="174">
        <f t="shared" si="8"/>
        <v>0</v>
      </c>
      <c r="AA809" s="174">
        <f t="shared" si="9"/>
        <v>0</v>
      </c>
      <c r="AB809" s="173" t="str">
        <f t="shared" si="10"/>
        <v>2-CN</v>
      </c>
      <c r="AC809" s="175" t="str">
        <f t="shared" si="11"/>
        <v> 6243VMS01  -  BĐ: Ngày lỗi KT: Ngày lỗi</v>
      </c>
      <c r="AD809" s="175" t="str">
        <f t="shared" ref="AD809:AE809" si="1032">P809</f>
        <v>#VALUE!</v>
      </c>
      <c r="AE809" s="175" t="str">
        <f t="shared" si="1032"/>
        <v>#VALUE!</v>
      </c>
      <c r="AF809" s="182"/>
      <c r="AG809" s="182"/>
    </row>
    <row r="810" ht="18.75" customHeight="1">
      <c r="A810" s="177"/>
      <c r="B810" s="177"/>
      <c r="C810" s="178" t="s">
        <v>1337</v>
      </c>
      <c r="D810" s="93" t="s">
        <v>1193</v>
      </c>
      <c r="E810" s="178">
        <v>2024.0</v>
      </c>
      <c r="F810" s="93" t="s">
        <v>1204</v>
      </c>
      <c r="G810" s="12"/>
      <c r="H810" s="93">
        <v>4.0</v>
      </c>
      <c r="I810" s="181"/>
      <c r="J810" s="93">
        <v>75.0</v>
      </c>
      <c r="K810" s="231" t="s">
        <v>1339</v>
      </c>
      <c r="L810" s="189"/>
      <c r="M810" s="190"/>
      <c r="N810" s="178"/>
      <c r="O810" s="93" t="s">
        <v>1340</v>
      </c>
      <c r="P810" s="169" t="str">
        <f t="shared" si="937"/>
        <v>#VALUE!</v>
      </c>
      <c r="Q810" s="170" t="str">
        <f t="shared" si="3"/>
        <v>#VALUE!</v>
      </c>
      <c r="R810" s="180"/>
      <c r="S810" s="12"/>
      <c r="T810" s="181"/>
      <c r="U810" s="181"/>
      <c r="V810" s="172" t="str">
        <f t="shared" si="942"/>
        <v> </v>
      </c>
      <c r="W810" s="172">
        <f t="shared" si="5"/>
        <v>0</v>
      </c>
      <c r="X810" s="173" t="str">
        <f t="shared" si="6"/>
        <v>#DIV/0!</v>
      </c>
      <c r="Y810" s="172" t="str">
        <f t="shared" si="7"/>
        <v>#DIV/0!</v>
      </c>
      <c r="Z810" s="174">
        <f t="shared" si="8"/>
        <v>0</v>
      </c>
      <c r="AA810" s="174">
        <f t="shared" si="9"/>
        <v>0</v>
      </c>
      <c r="AB810" s="173" t="str">
        <f t="shared" si="10"/>
        <v>2-CN</v>
      </c>
      <c r="AC810" s="175" t="str">
        <f t="shared" si="11"/>
        <v> 6243VMS01G  -  BĐ: Ngày lỗi KT: Ngày lỗi</v>
      </c>
      <c r="AD810" s="175" t="str">
        <f t="shared" ref="AD810:AE810" si="1033">P810</f>
        <v>#VALUE!</v>
      </c>
      <c r="AE810" s="175" t="str">
        <f t="shared" si="1033"/>
        <v>#VALUE!</v>
      </c>
      <c r="AF810" s="182"/>
      <c r="AG810" s="182"/>
    </row>
    <row r="811" ht="18.75" customHeight="1">
      <c r="A811" s="177"/>
      <c r="B811" s="177"/>
      <c r="C811" s="178" t="s">
        <v>1337</v>
      </c>
      <c r="D811" s="93" t="s">
        <v>1193</v>
      </c>
      <c r="E811" s="178">
        <v>2024.0</v>
      </c>
      <c r="F811" s="93" t="s">
        <v>1205</v>
      </c>
      <c r="G811" s="12"/>
      <c r="H811" s="93">
        <v>10.0</v>
      </c>
      <c r="I811" s="181"/>
      <c r="J811" s="93">
        <v>75.0</v>
      </c>
      <c r="K811" s="231" t="s">
        <v>1339</v>
      </c>
      <c r="L811" s="189"/>
      <c r="M811" s="190"/>
      <c r="N811" s="178"/>
      <c r="O811" s="93" t="s">
        <v>1340</v>
      </c>
      <c r="P811" s="169" t="str">
        <f t="shared" si="937"/>
        <v>#VALUE!</v>
      </c>
      <c r="Q811" s="170" t="str">
        <f t="shared" si="3"/>
        <v>#VALUE!</v>
      </c>
      <c r="R811" s="180"/>
      <c r="S811" s="12"/>
      <c r="T811" s="181"/>
      <c r="U811" s="181"/>
      <c r="V811" s="172" t="str">
        <f t="shared" si="942"/>
        <v> </v>
      </c>
      <c r="W811" s="172">
        <f t="shared" si="5"/>
        <v>0</v>
      </c>
      <c r="X811" s="173" t="str">
        <f t="shared" si="6"/>
        <v>#DIV/0!</v>
      </c>
      <c r="Y811" s="172" t="str">
        <f t="shared" si="7"/>
        <v>#DIV/0!</v>
      </c>
      <c r="Z811" s="174">
        <f t="shared" si="8"/>
        <v>0</v>
      </c>
      <c r="AA811" s="174">
        <f t="shared" si="9"/>
        <v>0</v>
      </c>
      <c r="AB811" s="173" t="str">
        <f t="shared" si="10"/>
        <v>2-CN</v>
      </c>
      <c r="AC811" s="175" t="str">
        <f t="shared" si="11"/>
        <v> 6243VMS02  -  BĐ: Ngày lỗi KT: Ngày lỗi</v>
      </c>
      <c r="AD811" s="175" t="str">
        <f t="shared" ref="AD811:AE811" si="1034">P811</f>
        <v>#VALUE!</v>
      </c>
      <c r="AE811" s="175" t="str">
        <f t="shared" si="1034"/>
        <v>#VALUE!</v>
      </c>
      <c r="AF811" s="182"/>
      <c r="AG811" s="182"/>
    </row>
    <row r="812" ht="18.75" customHeight="1">
      <c r="A812" s="177"/>
      <c r="B812" s="177"/>
      <c r="C812" s="178" t="s">
        <v>1337</v>
      </c>
      <c r="D812" s="93" t="s">
        <v>1193</v>
      </c>
      <c r="E812" s="178">
        <v>2024.0</v>
      </c>
      <c r="F812" s="93" t="s">
        <v>1206</v>
      </c>
      <c r="G812" s="12"/>
      <c r="H812" s="93">
        <v>8.0</v>
      </c>
      <c r="I812" s="181"/>
      <c r="J812" s="93">
        <v>75.0</v>
      </c>
      <c r="K812" s="231" t="s">
        <v>1339</v>
      </c>
      <c r="L812" s="189"/>
      <c r="M812" s="190"/>
      <c r="N812" s="178"/>
      <c r="O812" s="93" t="s">
        <v>1340</v>
      </c>
      <c r="P812" s="169" t="str">
        <f t="shared" si="937"/>
        <v>#VALUE!</v>
      </c>
      <c r="Q812" s="170" t="str">
        <f t="shared" si="3"/>
        <v>#VALUE!</v>
      </c>
      <c r="R812" s="180"/>
      <c r="S812" s="19"/>
      <c r="T812" s="181"/>
      <c r="U812" s="181"/>
      <c r="V812" s="172" t="str">
        <f t="shared" si="942"/>
        <v> </v>
      </c>
      <c r="W812" s="172">
        <f t="shared" si="5"/>
        <v>0</v>
      </c>
      <c r="X812" s="173" t="str">
        <f t="shared" si="6"/>
        <v>#DIV/0!</v>
      </c>
      <c r="Y812" s="172" t="str">
        <f t="shared" si="7"/>
        <v>#DIV/0!</v>
      </c>
      <c r="Z812" s="174">
        <f t="shared" si="8"/>
        <v>0</v>
      </c>
      <c r="AA812" s="174">
        <f t="shared" si="9"/>
        <v>0</v>
      </c>
      <c r="AB812" s="173" t="str">
        <f t="shared" si="10"/>
        <v>2-CN</v>
      </c>
      <c r="AC812" s="175" t="str">
        <f t="shared" si="11"/>
        <v> 6243VMS02G  -  BĐ: Ngày lỗi KT: Ngày lỗi</v>
      </c>
      <c r="AD812" s="175" t="str">
        <f t="shared" ref="AD812:AE812" si="1035">P812</f>
        <v>#VALUE!</v>
      </c>
      <c r="AE812" s="175" t="str">
        <f t="shared" si="1035"/>
        <v>#VALUE!</v>
      </c>
      <c r="AF812" s="182"/>
      <c r="AG812" s="182"/>
    </row>
    <row r="813" ht="18.75" customHeight="1">
      <c r="A813" s="177"/>
      <c r="B813" s="177"/>
      <c r="C813" s="178" t="s">
        <v>1337</v>
      </c>
      <c r="D813" s="93" t="s">
        <v>988</v>
      </c>
      <c r="E813" s="178">
        <v>2024.0</v>
      </c>
      <c r="F813" s="93" t="s">
        <v>989</v>
      </c>
      <c r="G813" s="165" t="s">
        <v>1119</v>
      </c>
      <c r="H813" s="178">
        <v>3.0</v>
      </c>
      <c r="I813" s="181"/>
      <c r="J813" s="232">
        <v>45.0</v>
      </c>
      <c r="K813" s="231" t="s">
        <v>1339</v>
      </c>
      <c r="L813" s="189"/>
      <c r="M813" s="190"/>
      <c r="N813" s="178"/>
      <c r="O813" s="93" t="s">
        <v>1340</v>
      </c>
      <c r="P813" s="169" t="str">
        <f t="shared" si="937"/>
        <v>#VALUE!</v>
      </c>
      <c r="Q813" s="170" t="str">
        <f t="shared" si="3"/>
        <v>#VALUE!</v>
      </c>
      <c r="R813" s="180"/>
      <c r="S813" s="165"/>
      <c r="T813" s="181"/>
      <c r="U813" s="181"/>
      <c r="V813" s="172" t="str">
        <f t="shared" si="942"/>
        <v> </v>
      </c>
      <c r="W813" s="172">
        <f t="shared" si="5"/>
        <v>0</v>
      </c>
      <c r="X813" s="173" t="str">
        <f t="shared" si="6"/>
        <v>#DIV/0!</v>
      </c>
      <c r="Y813" s="172" t="str">
        <f t="shared" si="7"/>
        <v>#DIV/0!</v>
      </c>
      <c r="Z813" s="174">
        <f t="shared" si="8"/>
        <v>0</v>
      </c>
      <c r="AA813" s="174">
        <f t="shared" si="9"/>
        <v>0</v>
      </c>
      <c r="AB813" s="173" t="str">
        <f t="shared" si="10"/>
        <v>2-CN</v>
      </c>
      <c r="AC813" s="175" t="str">
        <f t="shared" si="11"/>
        <v>Giáo dục quốc phòng và an ninh 5243VIF01  -  BĐ: Ngày lỗi KT: Ngày lỗi</v>
      </c>
      <c r="AD813" s="175" t="str">
        <f t="shared" ref="AD813:AE813" si="1036">P813</f>
        <v>#VALUE!</v>
      </c>
      <c r="AE813" s="175" t="str">
        <f t="shared" si="1036"/>
        <v>#VALUE!</v>
      </c>
      <c r="AF813" s="182"/>
      <c r="AG813" s="182"/>
    </row>
    <row r="814" ht="18.75" customHeight="1">
      <c r="A814" s="177"/>
      <c r="B814" s="177"/>
      <c r="C814" s="178" t="s">
        <v>1337</v>
      </c>
      <c r="D814" s="93" t="s">
        <v>1002</v>
      </c>
      <c r="E814" s="178">
        <v>2024.0</v>
      </c>
      <c r="F814" s="93" t="s">
        <v>1003</v>
      </c>
      <c r="G814" s="12"/>
      <c r="H814" s="99">
        <v>9.0</v>
      </c>
      <c r="I814" s="181"/>
      <c r="J814" s="232">
        <v>45.0</v>
      </c>
      <c r="K814" s="231" t="s">
        <v>1339</v>
      </c>
      <c r="L814" s="189"/>
      <c r="M814" s="190"/>
      <c r="N814" s="178"/>
      <c r="O814" s="93" t="s">
        <v>1340</v>
      </c>
      <c r="P814" s="169" t="str">
        <f t="shared" si="937"/>
        <v>#VALUE!</v>
      </c>
      <c r="Q814" s="170" t="str">
        <f t="shared" si="3"/>
        <v>#VALUE!</v>
      </c>
      <c r="R814" s="180"/>
      <c r="S814" s="12"/>
      <c r="T814" s="181"/>
      <c r="U814" s="181"/>
      <c r="V814" s="172" t="str">
        <f t="shared" si="942"/>
        <v> </v>
      </c>
      <c r="W814" s="172">
        <f t="shared" si="5"/>
        <v>0</v>
      </c>
      <c r="X814" s="173" t="str">
        <f t="shared" si="6"/>
        <v>#DIV/0!</v>
      </c>
      <c r="Y814" s="172" t="str">
        <f t="shared" si="7"/>
        <v>#DIV/0!</v>
      </c>
      <c r="Z814" s="174">
        <f t="shared" si="8"/>
        <v>0</v>
      </c>
      <c r="AA814" s="174">
        <f t="shared" si="9"/>
        <v>0</v>
      </c>
      <c r="AB814" s="173" t="str">
        <f t="shared" si="10"/>
        <v>2-CN</v>
      </c>
      <c r="AC814" s="175" t="str">
        <f t="shared" si="11"/>
        <v> 5243VIG01  -  BĐ: Ngày lỗi KT: Ngày lỗi</v>
      </c>
      <c r="AD814" s="175" t="str">
        <f t="shared" ref="AD814:AE814" si="1037">P814</f>
        <v>#VALUE!</v>
      </c>
      <c r="AE814" s="175" t="str">
        <f t="shared" si="1037"/>
        <v>#VALUE!</v>
      </c>
      <c r="AF814" s="182"/>
      <c r="AG814" s="182"/>
    </row>
    <row r="815" ht="18.75" customHeight="1">
      <c r="A815" s="177"/>
      <c r="B815" s="177"/>
      <c r="C815" s="178" t="s">
        <v>1337</v>
      </c>
      <c r="D815" s="93" t="s">
        <v>1002</v>
      </c>
      <c r="E815" s="178">
        <v>2024.0</v>
      </c>
      <c r="F815" s="93" t="s">
        <v>1006</v>
      </c>
      <c r="G815" s="12"/>
      <c r="H815" s="99">
        <v>6.0</v>
      </c>
      <c r="I815" s="181"/>
      <c r="J815" s="232">
        <v>45.0</v>
      </c>
      <c r="K815" s="231" t="s">
        <v>1339</v>
      </c>
      <c r="L815" s="189"/>
      <c r="M815" s="190"/>
      <c r="N815" s="178"/>
      <c r="O815" s="93" t="s">
        <v>1340</v>
      </c>
      <c r="P815" s="169" t="str">
        <f t="shared" si="937"/>
        <v>#VALUE!</v>
      </c>
      <c r="Q815" s="170" t="str">
        <f t="shared" si="3"/>
        <v>#VALUE!</v>
      </c>
      <c r="R815" s="180"/>
      <c r="S815" s="12"/>
      <c r="T815" s="181"/>
      <c r="U815" s="181"/>
      <c r="V815" s="172" t="str">
        <f t="shared" si="942"/>
        <v> </v>
      </c>
      <c r="W815" s="172">
        <f t="shared" si="5"/>
        <v>0</v>
      </c>
      <c r="X815" s="173" t="str">
        <f t="shared" si="6"/>
        <v>#DIV/0!</v>
      </c>
      <c r="Y815" s="172" t="str">
        <f t="shared" si="7"/>
        <v>#DIV/0!</v>
      </c>
      <c r="Z815" s="174">
        <f t="shared" si="8"/>
        <v>0</v>
      </c>
      <c r="AA815" s="174">
        <f t="shared" si="9"/>
        <v>0</v>
      </c>
      <c r="AB815" s="173" t="str">
        <f t="shared" si="10"/>
        <v>2-CN</v>
      </c>
      <c r="AC815" s="175" t="str">
        <f t="shared" si="11"/>
        <v> 5243VIG01G  -  BĐ: Ngày lỗi KT: Ngày lỗi</v>
      </c>
      <c r="AD815" s="175" t="str">
        <f t="shared" ref="AD815:AE815" si="1038">P815</f>
        <v>#VALUE!</v>
      </c>
      <c r="AE815" s="175" t="str">
        <f t="shared" si="1038"/>
        <v>#VALUE!</v>
      </c>
      <c r="AF815" s="182"/>
      <c r="AG815" s="182"/>
    </row>
    <row r="816" ht="18.75" customHeight="1">
      <c r="A816" s="177"/>
      <c r="B816" s="177"/>
      <c r="C816" s="178" t="s">
        <v>1337</v>
      </c>
      <c r="D816" s="93" t="s">
        <v>1002</v>
      </c>
      <c r="E816" s="178">
        <v>2024.0</v>
      </c>
      <c r="F816" s="93" t="s">
        <v>1010</v>
      </c>
      <c r="G816" s="12"/>
      <c r="H816" s="178">
        <v>23.0</v>
      </c>
      <c r="I816" s="181"/>
      <c r="J816" s="232">
        <v>45.0</v>
      </c>
      <c r="K816" s="231" t="s">
        <v>1339</v>
      </c>
      <c r="L816" s="189"/>
      <c r="M816" s="190"/>
      <c r="N816" s="178"/>
      <c r="O816" s="93" t="s">
        <v>1340</v>
      </c>
      <c r="P816" s="169" t="str">
        <f t="shared" si="937"/>
        <v>#VALUE!</v>
      </c>
      <c r="Q816" s="170" t="str">
        <f t="shared" si="3"/>
        <v>#VALUE!</v>
      </c>
      <c r="R816" s="180"/>
      <c r="S816" s="12"/>
      <c r="T816" s="181"/>
      <c r="U816" s="181"/>
      <c r="V816" s="172" t="str">
        <f t="shared" si="942"/>
        <v> </v>
      </c>
      <c r="W816" s="172">
        <f t="shared" si="5"/>
        <v>0</v>
      </c>
      <c r="X816" s="173" t="str">
        <f t="shared" si="6"/>
        <v>#DIV/0!</v>
      </c>
      <c r="Y816" s="172" t="str">
        <f t="shared" si="7"/>
        <v>#DIV/0!</v>
      </c>
      <c r="Z816" s="174">
        <f t="shared" si="8"/>
        <v>0</v>
      </c>
      <c r="AA816" s="174">
        <f t="shared" si="9"/>
        <v>0</v>
      </c>
      <c r="AB816" s="173" t="str">
        <f t="shared" si="10"/>
        <v>2-CN</v>
      </c>
      <c r="AC816" s="175" t="str">
        <f t="shared" si="11"/>
        <v> 5243VIG02  -  BĐ: Ngày lỗi KT: Ngày lỗi</v>
      </c>
      <c r="AD816" s="175" t="str">
        <f t="shared" ref="AD816:AE816" si="1039">P816</f>
        <v>#VALUE!</v>
      </c>
      <c r="AE816" s="175" t="str">
        <f t="shared" si="1039"/>
        <v>#VALUE!</v>
      </c>
      <c r="AF816" s="182"/>
      <c r="AG816" s="182"/>
    </row>
    <row r="817" ht="18.75" customHeight="1">
      <c r="A817" s="177"/>
      <c r="B817" s="177"/>
      <c r="C817" s="178" t="s">
        <v>1337</v>
      </c>
      <c r="D817" s="93" t="s">
        <v>1002</v>
      </c>
      <c r="E817" s="178">
        <v>2024.0</v>
      </c>
      <c r="F817" s="93" t="s">
        <v>1014</v>
      </c>
      <c r="G817" s="12"/>
      <c r="H817" s="178">
        <v>9.0</v>
      </c>
      <c r="I817" s="181"/>
      <c r="J817" s="232">
        <v>45.0</v>
      </c>
      <c r="K817" s="231" t="s">
        <v>1339</v>
      </c>
      <c r="L817" s="189"/>
      <c r="M817" s="190"/>
      <c r="N817" s="178"/>
      <c r="O817" s="93" t="s">
        <v>1340</v>
      </c>
      <c r="P817" s="169" t="str">
        <f t="shared" si="937"/>
        <v>#VALUE!</v>
      </c>
      <c r="Q817" s="170" t="str">
        <f t="shared" si="3"/>
        <v>#VALUE!</v>
      </c>
      <c r="R817" s="180"/>
      <c r="S817" s="12"/>
      <c r="T817" s="181"/>
      <c r="U817" s="181"/>
      <c r="V817" s="172" t="str">
        <f t="shared" si="942"/>
        <v> </v>
      </c>
      <c r="W817" s="172">
        <f t="shared" si="5"/>
        <v>0</v>
      </c>
      <c r="X817" s="173" t="str">
        <f t="shared" si="6"/>
        <v>#DIV/0!</v>
      </c>
      <c r="Y817" s="172" t="str">
        <f t="shared" si="7"/>
        <v>#DIV/0!</v>
      </c>
      <c r="Z817" s="174">
        <f t="shared" si="8"/>
        <v>0</v>
      </c>
      <c r="AA817" s="174">
        <f t="shared" si="9"/>
        <v>0</v>
      </c>
      <c r="AB817" s="173" t="str">
        <f t="shared" si="10"/>
        <v>2-CN</v>
      </c>
      <c r="AC817" s="175" t="str">
        <f t="shared" si="11"/>
        <v> 5243VIG02G  -  BĐ: Ngày lỗi KT: Ngày lỗi</v>
      </c>
      <c r="AD817" s="175" t="str">
        <f t="shared" ref="AD817:AE817" si="1040">P817</f>
        <v>#VALUE!</v>
      </c>
      <c r="AE817" s="175" t="str">
        <f t="shared" si="1040"/>
        <v>#VALUE!</v>
      </c>
      <c r="AF817" s="182"/>
      <c r="AG817" s="182"/>
    </row>
    <row r="818" ht="18.75" customHeight="1">
      <c r="A818" s="177"/>
      <c r="B818" s="177"/>
      <c r="C818" s="178" t="s">
        <v>1337</v>
      </c>
      <c r="D818" s="93" t="s">
        <v>894</v>
      </c>
      <c r="E818" s="178">
        <v>2024.0</v>
      </c>
      <c r="F818" s="93" t="s">
        <v>895</v>
      </c>
      <c r="G818" s="12"/>
      <c r="H818" s="93">
        <v>2.0</v>
      </c>
      <c r="I818" s="181"/>
      <c r="J818" s="232">
        <v>45.0</v>
      </c>
      <c r="K818" s="231" t="s">
        <v>1339</v>
      </c>
      <c r="L818" s="189"/>
      <c r="M818" s="190"/>
      <c r="N818" s="178"/>
      <c r="O818" s="93" t="s">
        <v>1340</v>
      </c>
      <c r="P818" s="169" t="str">
        <f t="shared" si="937"/>
        <v>#VALUE!</v>
      </c>
      <c r="Q818" s="170" t="str">
        <f t="shared" si="3"/>
        <v>#VALUE!</v>
      </c>
      <c r="R818" s="180"/>
      <c r="S818" s="12"/>
      <c r="T818" s="181"/>
      <c r="U818" s="181"/>
      <c r="V818" s="172" t="str">
        <f t="shared" si="942"/>
        <v> </v>
      </c>
      <c r="W818" s="172">
        <f t="shared" si="5"/>
        <v>0</v>
      </c>
      <c r="X818" s="173" t="str">
        <f t="shared" si="6"/>
        <v>#DIV/0!</v>
      </c>
      <c r="Y818" s="172" t="str">
        <f t="shared" si="7"/>
        <v>#DIV/0!</v>
      </c>
      <c r="Z818" s="174">
        <f t="shared" si="8"/>
        <v>0</v>
      </c>
      <c r="AA818" s="174">
        <f t="shared" si="9"/>
        <v>0</v>
      </c>
      <c r="AB818" s="173" t="str">
        <f t="shared" si="10"/>
        <v>2-CN</v>
      </c>
      <c r="AC818" s="175" t="str">
        <f t="shared" si="11"/>
        <v> 5243VIS01  -  BĐ: Ngày lỗi KT: Ngày lỗi</v>
      </c>
      <c r="AD818" s="175" t="str">
        <f t="shared" ref="AD818:AE818" si="1041">P818</f>
        <v>#VALUE!</v>
      </c>
      <c r="AE818" s="175" t="str">
        <f t="shared" si="1041"/>
        <v>#VALUE!</v>
      </c>
      <c r="AF818" s="182"/>
      <c r="AG818" s="182"/>
    </row>
    <row r="819" ht="18.75" customHeight="1">
      <c r="A819" s="177"/>
      <c r="B819" s="177"/>
      <c r="C819" s="178" t="s">
        <v>1337</v>
      </c>
      <c r="D819" s="93" t="s">
        <v>894</v>
      </c>
      <c r="E819" s="178">
        <v>2024.0</v>
      </c>
      <c r="F819" s="93" t="s">
        <v>902</v>
      </c>
      <c r="G819" s="12"/>
      <c r="H819" s="93">
        <v>1.0</v>
      </c>
      <c r="I819" s="181"/>
      <c r="J819" s="232">
        <v>45.0</v>
      </c>
      <c r="K819" s="231" t="s">
        <v>1339</v>
      </c>
      <c r="L819" s="189"/>
      <c r="M819" s="190"/>
      <c r="N819" s="178"/>
      <c r="O819" s="93" t="s">
        <v>1340</v>
      </c>
      <c r="P819" s="169" t="str">
        <f t="shared" si="937"/>
        <v>#VALUE!</v>
      </c>
      <c r="Q819" s="170" t="str">
        <f t="shared" si="3"/>
        <v>#VALUE!</v>
      </c>
      <c r="R819" s="180"/>
      <c r="S819" s="12"/>
      <c r="T819" s="181"/>
      <c r="U819" s="181"/>
      <c r="V819" s="172" t="str">
        <f t="shared" si="942"/>
        <v> </v>
      </c>
      <c r="W819" s="172">
        <f t="shared" si="5"/>
        <v>0</v>
      </c>
      <c r="X819" s="173" t="str">
        <f t="shared" si="6"/>
        <v>#DIV/0!</v>
      </c>
      <c r="Y819" s="172" t="str">
        <f t="shared" si="7"/>
        <v>#DIV/0!</v>
      </c>
      <c r="Z819" s="174">
        <f t="shared" si="8"/>
        <v>0</v>
      </c>
      <c r="AA819" s="174">
        <f t="shared" si="9"/>
        <v>0</v>
      </c>
      <c r="AB819" s="173" t="str">
        <f t="shared" si="10"/>
        <v>2-CN</v>
      </c>
      <c r="AC819" s="175" t="str">
        <f t="shared" si="11"/>
        <v> 5243VIS01G  -  BĐ: Ngày lỗi KT: Ngày lỗi</v>
      </c>
      <c r="AD819" s="175" t="str">
        <f t="shared" ref="AD819:AE819" si="1042">P819</f>
        <v>#VALUE!</v>
      </c>
      <c r="AE819" s="175" t="str">
        <f t="shared" si="1042"/>
        <v>#VALUE!</v>
      </c>
      <c r="AF819" s="182"/>
      <c r="AG819" s="182"/>
    </row>
    <row r="820" ht="18.75" customHeight="1">
      <c r="A820" s="177"/>
      <c r="B820" s="177"/>
      <c r="C820" s="178" t="s">
        <v>1337</v>
      </c>
      <c r="D820" s="93" t="s">
        <v>894</v>
      </c>
      <c r="E820" s="178">
        <v>2024.0</v>
      </c>
      <c r="F820" s="93" t="s">
        <v>903</v>
      </c>
      <c r="G820" s="12"/>
      <c r="H820" s="93">
        <v>20.0</v>
      </c>
      <c r="I820" s="181"/>
      <c r="J820" s="232">
        <v>45.0</v>
      </c>
      <c r="K820" s="231" t="s">
        <v>1339</v>
      </c>
      <c r="L820" s="189"/>
      <c r="M820" s="190"/>
      <c r="N820" s="178"/>
      <c r="O820" s="93" t="s">
        <v>1340</v>
      </c>
      <c r="P820" s="169" t="str">
        <f t="shared" si="937"/>
        <v>#VALUE!</v>
      </c>
      <c r="Q820" s="170" t="str">
        <f t="shared" si="3"/>
        <v>#VALUE!</v>
      </c>
      <c r="R820" s="180"/>
      <c r="S820" s="12"/>
      <c r="T820" s="181"/>
      <c r="U820" s="181"/>
      <c r="V820" s="172" t="str">
        <f t="shared" si="942"/>
        <v> </v>
      </c>
      <c r="W820" s="172">
        <f t="shared" si="5"/>
        <v>0</v>
      </c>
      <c r="X820" s="173" t="str">
        <f t="shared" si="6"/>
        <v>#DIV/0!</v>
      </c>
      <c r="Y820" s="172" t="str">
        <f t="shared" si="7"/>
        <v>#DIV/0!</v>
      </c>
      <c r="Z820" s="174">
        <f t="shared" si="8"/>
        <v>0</v>
      </c>
      <c r="AA820" s="174">
        <f t="shared" si="9"/>
        <v>0</v>
      </c>
      <c r="AB820" s="173" t="str">
        <f t="shared" si="10"/>
        <v>2-CN</v>
      </c>
      <c r="AC820" s="175" t="str">
        <f t="shared" si="11"/>
        <v> 5243VIS02  -  BĐ: Ngày lỗi KT: Ngày lỗi</v>
      </c>
      <c r="AD820" s="175" t="str">
        <f t="shared" ref="AD820:AE820" si="1043">P820</f>
        <v>#VALUE!</v>
      </c>
      <c r="AE820" s="175" t="str">
        <f t="shared" si="1043"/>
        <v>#VALUE!</v>
      </c>
      <c r="AF820" s="182"/>
      <c r="AG820" s="182"/>
    </row>
    <row r="821" ht="18.75" customHeight="1">
      <c r="A821" s="177"/>
      <c r="B821" s="177"/>
      <c r="C821" s="178" t="s">
        <v>1337</v>
      </c>
      <c r="D821" s="93" t="s">
        <v>894</v>
      </c>
      <c r="E821" s="178">
        <v>2024.0</v>
      </c>
      <c r="F821" s="93" t="s">
        <v>904</v>
      </c>
      <c r="G821" s="12"/>
      <c r="H821" s="93">
        <v>6.0</v>
      </c>
      <c r="I821" s="181"/>
      <c r="J821" s="232">
        <v>45.0</v>
      </c>
      <c r="K821" s="231" t="s">
        <v>1339</v>
      </c>
      <c r="L821" s="189"/>
      <c r="M821" s="190"/>
      <c r="N821" s="178"/>
      <c r="O821" s="93" t="s">
        <v>1340</v>
      </c>
      <c r="P821" s="169" t="str">
        <f t="shared" si="937"/>
        <v>#VALUE!</v>
      </c>
      <c r="Q821" s="170" t="str">
        <f t="shared" si="3"/>
        <v>#VALUE!</v>
      </c>
      <c r="R821" s="180"/>
      <c r="S821" s="12"/>
      <c r="T821" s="181"/>
      <c r="U821" s="181"/>
      <c r="V821" s="172" t="str">
        <f t="shared" si="942"/>
        <v> </v>
      </c>
      <c r="W821" s="172">
        <f t="shared" si="5"/>
        <v>0</v>
      </c>
      <c r="X821" s="173" t="str">
        <f t="shared" si="6"/>
        <v>#DIV/0!</v>
      </c>
      <c r="Y821" s="172" t="str">
        <f t="shared" si="7"/>
        <v>#DIV/0!</v>
      </c>
      <c r="Z821" s="174">
        <f t="shared" si="8"/>
        <v>0</v>
      </c>
      <c r="AA821" s="174">
        <f t="shared" si="9"/>
        <v>0</v>
      </c>
      <c r="AB821" s="173" t="str">
        <f t="shared" si="10"/>
        <v>2-CN</v>
      </c>
      <c r="AC821" s="175" t="str">
        <f t="shared" si="11"/>
        <v> 5243VIS02G  -  BĐ: Ngày lỗi KT: Ngày lỗi</v>
      </c>
      <c r="AD821" s="175" t="str">
        <f t="shared" ref="AD821:AE821" si="1044">P821</f>
        <v>#VALUE!</v>
      </c>
      <c r="AE821" s="175" t="str">
        <f t="shared" si="1044"/>
        <v>#VALUE!</v>
      </c>
      <c r="AF821" s="182"/>
      <c r="AG821" s="182"/>
    </row>
    <row r="822" ht="18.75" customHeight="1">
      <c r="A822" s="177"/>
      <c r="B822" s="177"/>
      <c r="C822" s="178" t="s">
        <v>1337</v>
      </c>
      <c r="D822" s="93" t="s">
        <v>894</v>
      </c>
      <c r="E822" s="178">
        <v>2024.0</v>
      </c>
      <c r="F822" s="93" t="s">
        <v>905</v>
      </c>
      <c r="G822" s="12"/>
      <c r="H822" s="93">
        <v>12.0</v>
      </c>
      <c r="I822" s="181"/>
      <c r="J822" s="232">
        <v>45.0</v>
      </c>
      <c r="K822" s="231" t="s">
        <v>1339</v>
      </c>
      <c r="L822" s="189"/>
      <c r="M822" s="190"/>
      <c r="N822" s="178"/>
      <c r="O822" s="93" t="s">
        <v>1340</v>
      </c>
      <c r="P822" s="169" t="str">
        <f t="shared" si="937"/>
        <v>#VALUE!</v>
      </c>
      <c r="Q822" s="170" t="str">
        <f t="shared" si="3"/>
        <v>#VALUE!</v>
      </c>
      <c r="R822" s="180"/>
      <c r="S822" s="12"/>
      <c r="T822" s="181"/>
      <c r="U822" s="181"/>
      <c r="V822" s="172" t="str">
        <f t="shared" si="942"/>
        <v> </v>
      </c>
      <c r="W822" s="172">
        <f t="shared" si="5"/>
        <v>0</v>
      </c>
      <c r="X822" s="173" t="str">
        <f t="shared" si="6"/>
        <v>#DIV/0!</v>
      </c>
      <c r="Y822" s="172" t="str">
        <f t="shared" si="7"/>
        <v>#DIV/0!</v>
      </c>
      <c r="Z822" s="174">
        <f t="shared" si="8"/>
        <v>0</v>
      </c>
      <c r="AA822" s="174">
        <f t="shared" si="9"/>
        <v>0</v>
      </c>
      <c r="AB822" s="173" t="str">
        <f t="shared" si="10"/>
        <v>2-CN</v>
      </c>
      <c r="AC822" s="175" t="str">
        <f t="shared" si="11"/>
        <v> 5243VIS03  -  BĐ: Ngày lỗi KT: Ngày lỗi</v>
      </c>
      <c r="AD822" s="175" t="str">
        <f t="shared" ref="AD822:AE822" si="1045">P822</f>
        <v>#VALUE!</v>
      </c>
      <c r="AE822" s="175" t="str">
        <f t="shared" si="1045"/>
        <v>#VALUE!</v>
      </c>
      <c r="AF822" s="182"/>
      <c r="AG822" s="182"/>
    </row>
    <row r="823" ht="18.75" customHeight="1">
      <c r="A823" s="177"/>
      <c r="B823" s="177"/>
      <c r="C823" s="178" t="s">
        <v>1337</v>
      </c>
      <c r="D823" s="93" t="s">
        <v>1165</v>
      </c>
      <c r="E823" s="178">
        <v>2024.0</v>
      </c>
      <c r="F823" s="93" t="s">
        <v>1166</v>
      </c>
      <c r="G823" s="12"/>
      <c r="H823" s="99">
        <v>2.0</v>
      </c>
      <c r="I823" s="181"/>
      <c r="J823" s="232">
        <v>45.0</v>
      </c>
      <c r="K823" s="231" t="s">
        <v>1339</v>
      </c>
      <c r="L823" s="189"/>
      <c r="M823" s="190"/>
      <c r="N823" s="178"/>
      <c r="O823" s="93" t="s">
        <v>1340</v>
      </c>
      <c r="P823" s="169" t="str">
        <f t="shared" si="937"/>
        <v>#VALUE!</v>
      </c>
      <c r="Q823" s="170" t="str">
        <f t="shared" si="3"/>
        <v>#VALUE!</v>
      </c>
      <c r="R823" s="180"/>
      <c r="S823" s="12"/>
      <c r="T823" s="181"/>
      <c r="U823" s="181"/>
      <c r="V823" s="172" t="str">
        <f t="shared" si="942"/>
        <v> </v>
      </c>
      <c r="W823" s="172">
        <f t="shared" si="5"/>
        <v>0</v>
      </c>
      <c r="X823" s="173" t="str">
        <f t="shared" si="6"/>
        <v>#DIV/0!</v>
      </c>
      <c r="Y823" s="172" t="str">
        <f t="shared" si="7"/>
        <v>#DIV/0!</v>
      </c>
      <c r="Z823" s="174">
        <f t="shared" si="8"/>
        <v>0</v>
      </c>
      <c r="AA823" s="174">
        <f t="shared" si="9"/>
        <v>0</v>
      </c>
      <c r="AB823" s="173" t="str">
        <f t="shared" si="10"/>
        <v>2-CN</v>
      </c>
      <c r="AC823" s="175" t="str">
        <f t="shared" si="11"/>
        <v> 5243VMH01  -  BĐ: Ngày lỗi KT: Ngày lỗi</v>
      </c>
      <c r="AD823" s="175" t="str">
        <f t="shared" ref="AD823:AE823" si="1046">P823</f>
        <v>#VALUE!</v>
      </c>
      <c r="AE823" s="175" t="str">
        <f t="shared" si="1046"/>
        <v>#VALUE!</v>
      </c>
      <c r="AF823" s="182"/>
      <c r="AG823" s="182"/>
    </row>
    <row r="824" ht="18.75" customHeight="1">
      <c r="A824" s="177"/>
      <c r="B824" s="177"/>
      <c r="C824" s="178" t="s">
        <v>1337</v>
      </c>
      <c r="D824" s="93" t="s">
        <v>1165</v>
      </c>
      <c r="E824" s="178">
        <v>2024.0</v>
      </c>
      <c r="F824" s="93" t="s">
        <v>1169</v>
      </c>
      <c r="G824" s="12"/>
      <c r="H824" s="178">
        <v>20.0</v>
      </c>
      <c r="I824" s="181"/>
      <c r="J824" s="232">
        <v>45.0</v>
      </c>
      <c r="K824" s="231" t="s">
        <v>1339</v>
      </c>
      <c r="L824" s="189"/>
      <c r="M824" s="190"/>
      <c r="N824" s="178"/>
      <c r="O824" s="93" t="s">
        <v>1340</v>
      </c>
      <c r="P824" s="169" t="str">
        <f t="shared" si="937"/>
        <v>#VALUE!</v>
      </c>
      <c r="Q824" s="170" t="str">
        <f t="shared" si="3"/>
        <v>#VALUE!</v>
      </c>
      <c r="R824" s="180"/>
      <c r="S824" s="12"/>
      <c r="T824" s="181"/>
      <c r="U824" s="181"/>
      <c r="V824" s="172" t="str">
        <f t="shared" si="942"/>
        <v> </v>
      </c>
      <c r="W824" s="172">
        <f t="shared" si="5"/>
        <v>0</v>
      </c>
      <c r="X824" s="173" t="str">
        <f t="shared" si="6"/>
        <v>#DIV/0!</v>
      </c>
      <c r="Y824" s="172" t="str">
        <f t="shared" si="7"/>
        <v>#DIV/0!</v>
      </c>
      <c r="Z824" s="174">
        <f t="shared" si="8"/>
        <v>0</v>
      </c>
      <c r="AA824" s="174">
        <f t="shared" si="9"/>
        <v>0</v>
      </c>
      <c r="AB824" s="173" t="str">
        <f t="shared" si="10"/>
        <v>2-CN</v>
      </c>
      <c r="AC824" s="175" t="str">
        <f t="shared" si="11"/>
        <v> 5243VMH02  -  BĐ: Ngày lỗi KT: Ngày lỗi</v>
      </c>
      <c r="AD824" s="175" t="str">
        <f t="shared" ref="AD824:AE824" si="1047">P824</f>
        <v>#VALUE!</v>
      </c>
      <c r="AE824" s="175" t="str">
        <f t="shared" si="1047"/>
        <v>#VALUE!</v>
      </c>
      <c r="AF824" s="182"/>
      <c r="AG824" s="182"/>
    </row>
    <row r="825" ht="18.75" customHeight="1">
      <c r="A825" s="177"/>
      <c r="B825" s="177"/>
      <c r="C825" s="178" t="s">
        <v>1337</v>
      </c>
      <c r="D825" s="93" t="s">
        <v>1193</v>
      </c>
      <c r="E825" s="178">
        <v>2024.0</v>
      </c>
      <c r="F825" s="93" t="s">
        <v>1194</v>
      </c>
      <c r="G825" s="12"/>
      <c r="H825" s="99">
        <v>5.0</v>
      </c>
      <c r="I825" s="181"/>
      <c r="J825" s="232">
        <v>45.0</v>
      </c>
      <c r="K825" s="231" t="s">
        <v>1339</v>
      </c>
      <c r="L825" s="189"/>
      <c r="M825" s="190"/>
      <c r="N825" s="178"/>
      <c r="O825" s="93" t="s">
        <v>1340</v>
      </c>
      <c r="P825" s="169" t="str">
        <f t="shared" si="937"/>
        <v>#VALUE!</v>
      </c>
      <c r="Q825" s="170" t="str">
        <f t="shared" si="3"/>
        <v>#VALUE!</v>
      </c>
      <c r="R825" s="180"/>
      <c r="S825" s="12"/>
      <c r="T825" s="181"/>
      <c r="U825" s="181"/>
      <c r="V825" s="172" t="str">
        <f t="shared" si="942"/>
        <v> </v>
      </c>
      <c r="W825" s="172">
        <f t="shared" si="5"/>
        <v>0</v>
      </c>
      <c r="X825" s="173" t="str">
        <f t="shared" si="6"/>
        <v>#DIV/0!</v>
      </c>
      <c r="Y825" s="172" t="str">
        <f t="shared" si="7"/>
        <v>#DIV/0!</v>
      </c>
      <c r="Z825" s="174">
        <f t="shared" si="8"/>
        <v>0</v>
      </c>
      <c r="AA825" s="174">
        <f t="shared" si="9"/>
        <v>0</v>
      </c>
      <c r="AB825" s="173" t="str">
        <f t="shared" si="10"/>
        <v>2-CN</v>
      </c>
      <c r="AC825" s="175" t="str">
        <f t="shared" si="11"/>
        <v> 5243VMS01G  -  BĐ: Ngày lỗi KT: Ngày lỗi</v>
      </c>
      <c r="AD825" s="175" t="str">
        <f t="shared" ref="AD825:AE825" si="1048">P825</f>
        <v>#VALUE!</v>
      </c>
      <c r="AE825" s="175" t="str">
        <f t="shared" si="1048"/>
        <v>#VALUE!</v>
      </c>
      <c r="AF825" s="182"/>
      <c r="AG825" s="182"/>
    </row>
    <row r="826" ht="18.75" customHeight="1">
      <c r="A826" s="177"/>
      <c r="B826" s="177"/>
      <c r="C826" s="178" t="s">
        <v>1337</v>
      </c>
      <c r="D826" s="93" t="s">
        <v>1193</v>
      </c>
      <c r="E826" s="178">
        <v>2024.0</v>
      </c>
      <c r="F826" s="93" t="s">
        <v>1197</v>
      </c>
      <c r="G826" s="12"/>
      <c r="H826" s="99">
        <v>10.0</v>
      </c>
      <c r="I826" s="181"/>
      <c r="J826" s="232">
        <v>45.0</v>
      </c>
      <c r="K826" s="231" t="s">
        <v>1339</v>
      </c>
      <c r="L826" s="189"/>
      <c r="M826" s="190"/>
      <c r="N826" s="178"/>
      <c r="O826" s="93" t="s">
        <v>1340</v>
      </c>
      <c r="P826" s="169" t="str">
        <f t="shared" si="937"/>
        <v>#VALUE!</v>
      </c>
      <c r="Q826" s="170" t="str">
        <f t="shared" si="3"/>
        <v>#VALUE!</v>
      </c>
      <c r="R826" s="180"/>
      <c r="S826" s="12"/>
      <c r="T826" s="181"/>
      <c r="U826" s="181"/>
      <c r="V826" s="172" t="str">
        <f t="shared" si="942"/>
        <v> </v>
      </c>
      <c r="W826" s="172">
        <f t="shared" si="5"/>
        <v>0</v>
      </c>
      <c r="X826" s="173" t="str">
        <f t="shared" si="6"/>
        <v>#DIV/0!</v>
      </c>
      <c r="Y826" s="172" t="str">
        <f t="shared" si="7"/>
        <v>#DIV/0!</v>
      </c>
      <c r="Z826" s="174">
        <f t="shared" si="8"/>
        <v>0</v>
      </c>
      <c r="AA826" s="174">
        <f t="shared" si="9"/>
        <v>0</v>
      </c>
      <c r="AB826" s="173" t="str">
        <f t="shared" si="10"/>
        <v>2-CN</v>
      </c>
      <c r="AC826" s="175" t="str">
        <f t="shared" si="11"/>
        <v> 5243VMS02  -  BĐ: Ngày lỗi KT: Ngày lỗi</v>
      </c>
      <c r="AD826" s="175" t="str">
        <f t="shared" ref="AD826:AE826" si="1049">P826</f>
        <v>#VALUE!</v>
      </c>
      <c r="AE826" s="175" t="str">
        <f t="shared" si="1049"/>
        <v>#VALUE!</v>
      </c>
      <c r="AF826" s="182"/>
      <c r="AG826" s="182"/>
    </row>
    <row r="827" ht="18.75" customHeight="1">
      <c r="A827" s="177"/>
      <c r="B827" s="177"/>
      <c r="C827" s="178" t="s">
        <v>1337</v>
      </c>
      <c r="D827" s="93" t="s">
        <v>1193</v>
      </c>
      <c r="E827" s="178">
        <v>2024.0</v>
      </c>
      <c r="F827" s="93" t="s">
        <v>1198</v>
      </c>
      <c r="G827" s="12"/>
      <c r="H827" s="99">
        <v>18.0</v>
      </c>
      <c r="I827" s="181"/>
      <c r="J827" s="232">
        <v>45.0</v>
      </c>
      <c r="K827" s="231" t="s">
        <v>1339</v>
      </c>
      <c r="L827" s="189"/>
      <c r="M827" s="190"/>
      <c r="N827" s="178"/>
      <c r="O827" s="93" t="s">
        <v>1340</v>
      </c>
      <c r="P827" s="169" t="str">
        <f t="shared" si="937"/>
        <v>#VALUE!</v>
      </c>
      <c r="Q827" s="170" t="str">
        <f t="shared" si="3"/>
        <v>#VALUE!</v>
      </c>
      <c r="R827" s="180"/>
      <c r="S827" s="12"/>
      <c r="T827" s="181"/>
      <c r="U827" s="181"/>
      <c r="V827" s="172" t="str">
        <f t="shared" si="942"/>
        <v> </v>
      </c>
      <c r="W827" s="172">
        <f t="shared" si="5"/>
        <v>0</v>
      </c>
      <c r="X827" s="173" t="str">
        <f t="shared" si="6"/>
        <v>#DIV/0!</v>
      </c>
      <c r="Y827" s="172" t="str">
        <f t="shared" si="7"/>
        <v>#DIV/0!</v>
      </c>
      <c r="Z827" s="174">
        <f t="shared" si="8"/>
        <v>0</v>
      </c>
      <c r="AA827" s="174">
        <f t="shared" si="9"/>
        <v>0</v>
      </c>
      <c r="AB827" s="173" t="str">
        <f t="shared" si="10"/>
        <v>2-CN</v>
      </c>
      <c r="AC827" s="175" t="str">
        <f t="shared" si="11"/>
        <v> 5243VMS02G  -  BĐ: Ngày lỗi KT: Ngày lỗi</v>
      </c>
      <c r="AD827" s="175" t="str">
        <f t="shared" ref="AD827:AE827" si="1050">P827</f>
        <v>#VALUE!</v>
      </c>
      <c r="AE827" s="175" t="str">
        <f t="shared" si="1050"/>
        <v>#VALUE!</v>
      </c>
      <c r="AF827" s="182"/>
      <c r="AG827" s="182"/>
    </row>
    <row r="828" ht="18.75" customHeight="1">
      <c r="A828" s="177"/>
      <c r="B828" s="177"/>
      <c r="C828" s="178" t="s">
        <v>1337</v>
      </c>
      <c r="D828" s="93" t="s">
        <v>1193</v>
      </c>
      <c r="E828" s="178">
        <v>2024.0</v>
      </c>
      <c r="F828" s="93" t="s">
        <v>1199</v>
      </c>
      <c r="G828" s="12"/>
      <c r="H828" s="99">
        <v>13.0</v>
      </c>
      <c r="I828" s="181"/>
      <c r="J828" s="232">
        <v>45.0</v>
      </c>
      <c r="K828" s="231" t="s">
        <v>1339</v>
      </c>
      <c r="L828" s="189"/>
      <c r="M828" s="190"/>
      <c r="N828" s="178"/>
      <c r="O828" s="93" t="s">
        <v>1340</v>
      </c>
      <c r="P828" s="169" t="str">
        <f t="shared" si="937"/>
        <v>#VALUE!</v>
      </c>
      <c r="Q828" s="170" t="str">
        <f t="shared" si="3"/>
        <v>#VALUE!</v>
      </c>
      <c r="R828" s="180"/>
      <c r="S828" s="12"/>
      <c r="T828" s="181"/>
      <c r="U828" s="181"/>
      <c r="V828" s="172" t="str">
        <f t="shared" si="942"/>
        <v> </v>
      </c>
      <c r="W828" s="172">
        <f t="shared" si="5"/>
        <v>0</v>
      </c>
      <c r="X828" s="173" t="str">
        <f t="shared" si="6"/>
        <v>#DIV/0!</v>
      </c>
      <c r="Y828" s="172" t="str">
        <f t="shared" si="7"/>
        <v>#DIV/0!</v>
      </c>
      <c r="Z828" s="174">
        <f t="shared" si="8"/>
        <v>0</v>
      </c>
      <c r="AA828" s="174">
        <f t="shared" si="9"/>
        <v>0</v>
      </c>
      <c r="AB828" s="173" t="str">
        <f t="shared" si="10"/>
        <v>2-CN</v>
      </c>
      <c r="AC828" s="175" t="str">
        <f t="shared" si="11"/>
        <v> 5243VMS03  -  BĐ: Ngày lỗi KT: Ngày lỗi</v>
      </c>
      <c r="AD828" s="175" t="str">
        <f t="shared" ref="AD828:AE828" si="1051">P828</f>
        <v>#VALUE!</v>
      </c>
      <c r="AE828" s="175" t="str">
        <f t="shared" si="1051"/>
        <v>#VALUE!</v>
      </c>
      <c r="AF828" s="182"/>
      <c r="AG828" s="182"/>
    </row>
    <row r="829" ht="18.75" customHeight="1">
      <c r="A829" s="177"/>
      <c r="B829" s="177"/>
      <c r="C829" s="178" t="s">
        <v>1337</v>
      </c>
      <c r="D829" s="93" t="s">
        <v>1224</v>
      </c>
      <c r="E829" s="178">
        <v>2024.0</v>
      </c>
      <c r="F829" s="93" t="s">
        <v>1225</v>
      </c>
      <c r="G829" s="12"/>
      <c r="H829" s="99">
        <v>10.0</v>
      </c>
      <c r="I829" s="181"/>
      <c r="J829" s="232">
        <v>45.0</v>
      </c>
      <c r="K829" s="231" t="s">
        <v>1339</v>
      </c>
      <c r="L829" s="189"/>
      <c r="M829" s="190"/>
      <c r="N829" s="178"/>
      <c r="O829" s="93" t="s">
        <v>1340</v>
      </c>
      <c r="P829" s="169" t="str">
        <f t="shared" si="937"/>
        <v>#VALUE!</v>
      </c>
      <c r="Q829" s="170" t="str">
        <f t="shared" si="3"/>
        <v>#VALUE!</v>
      </c>
      <c r="R829" s="180"/>
      <c r="S829" s="12"/>
      <c r="T829" s="181"/>
      <c r="U829" s="181"/>
      <c r="V829" s="172" t="str">
        <f t="shared" si="942"/>
        <v> </v>
      </c>
      <c r="W829" s="172">
        <f t="shared" si="5"/>
        <v>0</v>
      </c>
      <c r="X829" s="173" t="str">
        <f t="shared" si="6"/>
        <v>#DIV/0!</v>
      </c>
      <c r="Y829" s="172" t="str">
        <f t="shared" si="7"/>
        <v>#DIV/0!</v>
      </c>
      <c r="Z829" s="174">
        <f t="shared" si="8"/>
        <v>0</v>
      </c>
      <c r="AA829" s="174">
        <f t="shared" si="9"/>
        <v>0</v>
      </c>
      <c r="AB829" s="173" t="str">
        <f t="shared" si="10"/>
        <v>2-CN</v>
      </c>
      <c r="AC829" s="175" t="str">
        <f t="shared" si="11"/>
        <v> 5243VMT01G  -  BĐ: Ngày lỗi KT: Ngày lỗi</v>
      </c>
      <c r="AD829" s="175" t="str">
        <f t="shared" ref="AD829:AE829" si="1052">P829</f>
        <v>#VALUE!</v>
      </c>
      <c r="AE829" s="175" t="str">
        <f t="shared" si="1052"/>
        <v>#VALUE!</v>
      </c>
      <c r="AF829" s="182"/>
      <c r="AG829" s="182"/>
    </row>
    <row r="830" ht="18.75" customHeight="1">
      <c r="A830" s="177"/>
      <c r="B830" s="177"/>
      <c r="C830" s="178" t="s">
        <v>1337</v>
      </c>
      <c r="D830" s="93" t="s">
        <v>944</v>
      </c>
      <c r="E830" s="178">
        <v>2024.0</v>
      </c>
      <c r="F830" s="93" t="s">
        <v>945</v>
      </c>
      <c r="G830" s="12"/>
      <c r="H830" s="99">
        <v>16.0</v>
      </c>
      <c r="I830" s="181"/>
      <c r="J830" s="232">
        <v>45.0</v>
      </c>
      <c r="K830" s="231" t="s">
        <v>1339</v>
      </c>
      <c r="L830" s="189"/>
      <c r="M830" s="190"/>
      <c r="N830" s="178"/>
      <c r="O830" s="93" t="s">
        <v>1340</v>
      </c>
      <c r="P830" s="169" t="str">
        <f t="shared" si="937"/>
        <v>#VALUE!</v>
      </c>
      <c r="Q830" s="170" t="str">
        <f t="shared" si="3"/>
        <v>#VALUE!</v>
      </c>
      <c r="R830" s="180"/>
      <c r="S830" s="12"/>
      <c r="T830" s="181"/>
      <c r="U830" s="181"/>
      <c r="V830" s="172" t="str">
        <f t="shared" si="942"/>
        <v> </v>
      </c>
      <c r="W830" s="172">
        <f t="shared" si="5"/>
        <v>0</v>
      </c>
      <c r="X830" s="173" t="str">
        <f t="shared" si="6"/>
        <v>#DIV/0!</v>
      </c>
      <c r="Y830" s="172" t="str">
        <f t="shared" si="7"/>
        <v>#DIV/0!</v>
      </c>
      <c r="Z830" s="174">
        <f t="shared" si="8"/>
        <v>0</v>
      </c>
      <c r="AA830" s="174">
        <f t="shared" si="9"/>
        <v>0</v>
      </c>
      <c r="AB830" s="173" t="str">
        <f t="shared" si="10"/>
        <v>2-CN</v>
      </c>
      <c r="AC830" s="175" t="str">
        <f t="shared" si="11"/>
        <v> 5243VOT01  -  BĐ: Ngày lỗi KT: Ngày lỗi</v>
      </c>
      <c r="AD830" s="175" t="str">
        <f t="shared" ref="AD830:AE830" si="1053">P830</f>
        <v>#VALUE!</v>
      </c>
      <c r="AE830" s="175" t="str">
        <f t="shared" si="1053"/>
        <v>#VALUE!</v>
      </c>
      <c r="AF830" s="182"/>
      <c r="AG830" s="182"/>
    </row>
    <row r="831" ht="18.75" customHeight="1">
      <c r="A831" s="177"/>
      <c r="B831" s="177"/>
      <c r="C831" s="178" t="s">
        <v>1337</v>
      </c>
      <c r="D831" s="93" t="s">
        <v>1132</v>
      </c>
      <c r="E831" s="178">
        <v>2024.0</v>
      </c>
      <c r="F831" s="93" t="s">
        <v>1133</v>
      </c>
      <c r="G831" s="19"/>
      <c r="H831" s="99">
        <v>14.0</v>
      </c>
      <c r="I831" s="181"/>
      <c r="J831" s="232">
        <v>45.0</v>
      </c>
      <c r="K831" s="231" t="s">
        <v>1339</v>
      </c>
      <c r="L831" s="189"/>
      <c r="M831" s="190"/>
      <c r="N831" s="178"/>
      <c r="O831" s="93" t="s">
        <v>1340</v>
      </c>
      <c r="P831" s="169" t="str">
        <f t="shared" si="937"/>
        <v>#VALUE!</v>
      </c>
      <c r="Q831" s="170" t="str">
        <f t="shared" si="3"/>
        <v>#VALUE!</v>
      </c>
      <c r="R831" s="180"/>
      <c r="S831" s="19"/>
      <c r="T831" s="181"/>
      <c r="U831" s="181"/>
      <c r="V831" s="172" t="str">
        <f t="shared" si="942"/>
        <v> </v>
      </c>
      <c r="W831" s="172">
        <f t="shared" si="5"/>
        <v>0</v>
      </c>
      <c r="X831" s="173" t="str">
        <f t="shared" si="6"/>
        <v>#DIV/0!</v>
      </c>
      <c r="Y831" s="172" t="str">
        <f t="shared" si="7"/>
        <v>#DIV/0!</v>
      </c>
      <c r="Z831" s="174">
        <f t="shared" si="8"/>
        <v>0</v>
      </c>
      <c r="AA831" s="174">
        <f t="shared" si="9"/>
        <v>0</v>
      </c>
      <c r="AB831" s="173" t="str">
        <f t="shared" si="10"/>
        <v>2-CN</v>
      </c>
      <c r="AC831" s="175" t="str">
        <f t="shared" si="11"/>
        <v> 5243VPR02  -  BĐ: Ngày lỗi KT: Ngày lỗi</v>
      </c>
      <c r="AD831" s="175" t="str">
        <f t="shared" ref="AD831:AE831" si="1054">P831</f>
        <v>#VALUE!</v>
      </c>
      <c r="AE831" s="175" t="str">
        <f t="shared" si="1054"/>
        <v>#VALUE!</v>
      </c>
      <c r="AF831" s="182"/>
      <c r="AG831" s="182"/>
    </row>
    <row r="832" ht="18.75" customHeight="1">
      <c r="A832" s="177"/>
      <c r="B832" s="177"/>
      <c r="C832" s="178" t="s">
        <v>1337</v>
      </c>
      <c r="D832" s="93" t="s">
        <v>1099</v>
      </c>
      <c r="E832" s="178">
        <v>2024.0</v>
      </c>
      <c r="F832" s="93" t="s">
        <v>1115</v>
      </c>
      <c r="G832" s="165" t="s">
        <v>1119</v>
      </c>
      <c r="H832" s="93">
        <v>11.0</v>
      </c>
      <c r="I832" s="181"/>
      <c r="J832" s="93">
        <v>30.0</v>
      </c>
      <c r="K832" s="231" t="s">
        <v>1339</v>
      </c>
      <c r="L832" s="189"/>
      <c r="M832" s="190"/>
      <c r="N832" s="178"/>
      <c r="O832" s="93" t="s">
        <v>1340</v>
      </c>
      <c r="P832" s="169" t="str">
        <f t="shared" si="937"/>
        <v>#VALUE!</v>
      </c>
      <c r="Q832" s="170" t="str">
        <f t="shared" si="3"/>
        <v>#VALUE!</v>
      </c>
      <c r="R832" s="180"/>
      <c r="S832" s="165"/>
      <c r="T832" s="181"/>
      <c r="U832" s="181"/>
      <c r="V832" s="172" t="str">
        <f t="shared" si="942"/>
        <v> </v>
      </c>
      <c r="W832" s="172">
        <f t="shared" si="5"/>
        <v>0</v>
      </c>
      <c r="X832" s="173" t="str">
        <f t="shared" si="6"/>
        <v>#DIV/0!</v>
      </c>
      <c r="Y832" s="172" t="str">
        <f t="shared" si="7"/>
        <v>#DIV/0!</v>
      </c>
      <c r="Z832" s="174">
        <f t="shared" si="8"/>
        <v>0</v>
      </c>
      <c r="AA832" s="174">
        <f t="shared" si="9"/>
        <v>0</v>
      </c>
      <c r="AB832" s="173" t="str">
        <f t="shared" si="10"/>
        <v>2-CN</v>
      </c>
      <c r="AC832" s="175" t="str">
        <f t="shared" si="11"/>
        <v>Giáo dục quốc phòng và an ninh 6243VHN01LT  -  BĐ: Ngày lỗi KT: Ngày lỗi</v>
      </c>
      <c r="AD832" s="175" t="str">
        <f t="shared" ref="AD832:AE832" si="1055">P832</f>
        <v>#VALUE!</v>
      </c>
      <c r="AE832" s="175" t="str">
        <f t="shared" si="1055"/>
        <v>#VALUE!</v>
      </c>
      <c r="AF832" s="182"/>
      <c r="AG832" s="182"/>
    </row>
    <row r="833" ht="18.75" customHeight="1">
      <c r="A833" s="177"/>
      <c r="B833" s="177"/>
      <c r="C833" s="178" t="s">
        <v>1337</v>
      </c>
      <c r="D833" s="93" t="s">
        <v>1193</v>
      </c>
      <c r="E833" s="93">
        <v>2025.0</v>
      </c>
      <c r="F833" s="93" t="s">
        <v>1209</v>
      </c>
      <c r="G833" s="12"/>
      <c r="H833" s="178">
        <v>3.0</v>
      </c>
      <c r="I833" s="181"/>
      <c r="J833" s="93">
        <v>30.0</v>
      </c>
      <c r="K833" s="231" t="s">
        <v>1339</v>
      </c>
      <c r="L833" s="189"/>
      <c r="M833" s="190"/>
      <c r="N833" s="178"/>
      <c r="O833" s="93" t="s">
        <v>1340</v>
      </c>
      <c r="P833" s="169" t="str">
        <f t="shared" si="937"/>
        <v>#VALUE!</v>
      </c>
      <c r="Q833" s="170" t="str">
        <f t="shared" si="3"/>
        <v>#VALUE!</v>
      </c>
      <c r="R833" s="180"/>
      <c r="S833" s="12"/>
      <c r="T833" s="181"/>
      <c r="U833" s="181"/>
      <c r="V833" s="172" t="str">
        <f t="shared" si="942"/>
        <v> </v>
      </c>
      <c r="W833" s="172">
        <f t="shared" si="5"/>
        <v>0</v>
      </c>
      <c r="X833" s="173" t="str">
        <f t="shared" si="6"/>
        <v>#DIV/0!</v>
      </c>
      <c r="Y833" s="172" t="str">
        <f t="shared" si="7"/>
        <v>#DIV/0!</v>
      </c>
      <c r="Z833" s="174">
        <f t="shared" si="8"/>
        <v>0</v>
      </c>
      <c r="AA833" s="174">
        <f t="shared" si="9"/>
        <v>0</v>
      </c>
      <c r="AB833" s="173" t="str">
        <f t="shared" si="10"/>
        <v>2-CN</v>
      </c>
      <c r="AC833" s="175" t="str">
        <f t="shared" si="11"/>
        <v> 6252SMA02TU  -  BĐ: Ngày lỗi KT: Ngày lỗi</v>
      </c>
      <c r="AD833" s="175" t="str">
        <f t="shared" ref="AD833:AE833" si="1056">P833</f>
        <v>#VALUE!</v>
      </c>
      <c r="AE833" s="175" t="str">
        <f t="shared" si="1056"/>
        <v>#VALUE!</v>
      </c>
      <c r="AF833" s="182"/>
      <c r="AG833" s="182"/>
    </row>
    <row r="834" ht="18.75" customHeight="1">
      <c r="A834" s="177"/>
      <c r="B834" s="177"/>
      <c r="C834" s="178" t="s">
        <v>1337</v>
      </c>
      <c r="D834" s="93" t="s">
        <v>1165</v>
      </c>
      <c r="E834" s="93">
        <v>2025.0</v>
      </c>
      <c r="F834" s="93" t="s">
        <v>1175</v>
      </c>
      <c r="G834" s="12"/>
      <c r="H834" s="178">
        <v>1.0</v>
      </c>
      <c r="I834" s="181"/>
      <c r="J834" s="93">
        <v>30.0</v>
      </c>
      <c r="K834" s="231" t="s">
        <v>1339</v>
      </c>
      <c r="L834" s="189"/>
      <c r="M834" s="190"/>
      <c r="N834" s="178"/>
      <c r="O834" s="93" t="s">
        <v>1340</v>
      </c>
      <c r="P834" s="169" t="str">
        <f t="shared" si="937"/>
        <v>#VALUE!</v>
      </c>
      <c r="Q834" s="170" t="str">
        <f t="shared" si="3"/>
        <v>#VALUE!</v>
      </c>
      <c r="R834" s="180"/>
      <c r="S834" s="12"/>
      <c r="T834" s="181"/>
      <c r="U834" s="181"/>
      <c r="V834" s="172" t="str">
        <f t="shared" si="942"/>
        <v> </v>
      </c>
      <c r="W834" s="172">
        <f t="shared" si="5"/>
        <v>0</v>
      </c>
      <c r="X834" s="173" t="str">
        <f t="shared" si="6"/>
        <v>#DIV/0!</v>
      </c>
      <c r="Y834" s="172" t="str">
        <f t="shared" si="7"/>
        <v>#DIV/0!</v>
      </c>
      <c r="Z834" s="174">
        <f t="shared" si="8"/>
        <v>0</v>
      </c>
      <c r="AA834" s="174">
        <f t="shared" si="9"/>
        <v>0</v>
      </c>
      <c r="AB834" s="173" t="str">
        <f t="shared" si="10"/>
        <v>2-CN</v>
      </c>
      <c r="AC834" s="175" t="str">
        <f t="shared" si="11"/>
        <v> 6252HOM02TU  -  BĐ: Ngày lỗi KT: Ngày lỗi</v>
      </c>
      <c r="AD834" s="175" t="str">
        <f t="shared" ref="AD834:AE834" si="1057">P834</f>
        <v>#VALUE!</v>
      </c>
      <c r="AE834" s="175" t="str">
        <f t="shared" si="1057"/>
        <v>#VALUE!</v>
      </c>
      <c r="AF834" s="182"/>
      <c r="AG834" s="182"/>
    </row>
    <row r="835" ht="18.75" customHeight="1">
      <c r="A835" s="177"/>
      <c r="B835" s="177"/>
      <c r="C835" s="178" t="s">
        <v>1337</v>
      </c>
      <c r="D835" s="93" t="s">
        <v>1193</v>
      </c>
      <c r="E835" s="93">
        <v>2025.0</v>
      </c>
      <c r="F835" s="93" t="s">
        <v>1211</v>
      </c>
      <c r="G835" s="12"/>
      <c r="H835" s="178">
        <v>1.0</v>
      </c>
      <c r="I835" s="181"/>
      <c r="J835" s="93">
        <v>30.0</v>
      </c>
      <c r="K835" s="231" t="s">
        <v>1339</v>
      </c>
      <c r="L835" s="189"/>
      <c r="M835" s="190"/>
      <c r="N835" s="178"/>
      <c r="O835" s="93" t="s">
        <v>1340</v>
      </c>
      <c r="P835" s="169" t="str">
        <f t="shared" si="937"/>
        <v>#VALUE!</v>
      </c>
      <c r="Q835" s="170" t="str">
        <f t="shared" si="3"/>
        <v>#VALUE!</v>
      </c>
      <c r="R835" s="180"/>
      <c r="S835" s="12"/>
      <c r="T835" s="181"/>
      <c r="U835" s="181"/>
      <c r="V835" s="172" t="str">
        <f t="shared" si="942"/>
        <v> </v>
      </c>
      <c r="W835" s="172">
        <f t="shared" si="5"/>
        <v>0</v>
      </c>
      <c r="X835" s="173" t="str">
        <f t="shared" si="6"/>
        <v>#DIV/0!</v>
      </c>
      <c r="Y835" s="172" t="str">
        <f t="shared" si="7"/>
        <v>#DIV/0!</v>
      </c>
      <c r="Z835" s="174">
        <f t="shared" si="8"/>
        <v>0</v>
      </c>
      <c r="AA835" s="174">
        <f t="shared" si="9"/>
        <v>0</v>
      </c>
      <c r="AB835" s="173" t="str">
        <f t="shared" si="10"/>
        <v>2-CN</v>
      </c>
      <c r="AC835" s="175" t="str">
        <f t="shared" si="11"/>
        <v> 6252SMA02TUG  -  BĐ: Ngày lỗi KT: Ngày lỗi</v>
      </c>
      <c r="AD835" s="175" t="str">
        <f t="shared" ref="AD835:AE835" si="1058">P835</f>
        <v>#VALUE!</v>
      </c>
      <c r="AE835" s="175" t="str">
        <f t="shared" si="1058"/>
        <v>#VALUE!</v>
      </c>
      <c r="AF835" s="182"/>
      <c r="AG835" s="182"/>
    </row>
    <row r="836" ht="18.75" customHeight="1">
      <c r="A836" s="177"/>
      <c r="B836" s="177"/>
      <c r="C836" s="178" t="s">
        <v>1337</v>
      </c>
      <c r="D836" s="93" t="s">
        <v>1002</v>
      </c>
      <c r="E836" s="93">
        <v>2025.0</v>
      </c>
      <c r="F836" s="93" t="s">
        <v>1026</v>
      </c>
      <c r="G836" s="19"/>
      <c r="H836" s="99">
        <v>4.0</v>
      </c>
      <c r="I836" s="181"/>
      <c r="J836" s="93">
        <v>30.0</v>
      </c>
      <c r="K836" s="231" t="s">
        <v>1339</v>
      </c>
      <c r="L836" s="189"/>
      <c r="M836" s="190"/>
      <c r="N836" s="178"/>
      <c r="O836" s="93" t="s">
        <v>1340</v>
      </c>
      <c r="P836" s="169" t="str">
        <f t="shared" si="937"/>
        <v>#VALUE!</v>
      </c>
      <c r="Q836" s="170" t="str">
        <f t="shared" si="3"/>
        <v>#VALUE!</v>
      </c>
      <c r="R836" s="180"/>
      <c r="S836" s="19"/>
      <c r="T836" s="181"/>
      <c r="U836" s="181"/>
      <c r="V836" s="172" t="str">
        <f t="shared" si="942"/>
        <v> </v>
      </c>
      <c r="W836" s="172">
        <f t="shared" si="5"/>
        <v>0</v>
      </c>
      <c r="X836" s="173" t="str">
        <f t="shared" si="6"/>
        <v>#DIV/0!</v>
      </c>
      <c r="Y836" s="172" t="str">
        <f t="shared" si="7"/>
        <v>#DIV/0!</v>
      </c>
      <c r="Z836" s="174">
        <f t="shared" si="8"/>
        <v>0</v>
      </c>
      <c r="AA836" s="174">
        <f t="shared" si="9"/>
        <v>0</v>
      </c>
      <c r="AB836" s="173" t="str">
        <f t="shared" si="10"/>
        <v>2-CN</v>
      </c>
      <c r="AC836" s="175" t="str">
        <f t="shared" si="11"/>
        <v> 6252GRD02TUG  -  BĐ: Ngày lỗi KT: Ngày lỗi</v>
      </c>
      <c r="AD836" s="175" t="str">
        <f t="shared" ref="AD836:AE836" si="1059">P836</f>
        <v>#VALUE!</v>
      </c>
      <c r="AE836" s="175" t="str">
        <f t="shared" si="1059"/>
        <v>#VALUE!</v>
      </c>
      <c r="AF836" s="182"/>
      <c r="AG836" s="182"/>
    </row>
    <row r="837" ht="18.75" customHeight="1">
      <c r="A837" s="177"/>
      <c r="B837" s="177"/>
      <c r="C837" s="178" t="s">
        <v>1337</v>
      </c>
      <c r="D837" s="93" t="s">
        <v>1132</v>
      </c>
      <c r="E837" s="178">
        <v>2024.0</v>
      </c>
      <c r="F837" s="93" t="s">
        <v>1140</v>
      </c>
      <c r="G837" s="165" t="s">
        <v>1117</v>
      </c>
      <c r="H837" s="99">
        <v>6.0</v>
      </c>
      <c r="I837" s="181"/>
      <c r="J837" s="93">
        <v>60.0</v>
      </c>
      <c r="K837" s="213"/>
      <c r="L837" s="189"/>
      <c r="M837" s="190"/>
      <c r="N837" s="178"/>
      <c r="O837" s="178"/>
      <c r="P837" s="169">
        <f t="shared" si="937"/>
        <v>46025</v>
      </c>
      <c r="Q837" s="170" t="str">
        <f t="shared" si="3"/>
        <v>#DIV/0!</v>
      </c>
      <c r="R837" s="180"/>
      <c r="S837" s="165"/>
      <c r="T837" s="181"/>
      <c r="U837" s="181"/>
      <c r="V837" s="172" t="str">
        <f t="shared" si="942"/>
        <v> </v>
      </c>
      <c r="W837" s="172">
        <f t="shared" si="5"/>
        <v>0</v>
      </c>
      <c r="X837" s="173" t="str">
        <f t="shared" si="6"/>
        <v>#DIV/0!</v>
      </c>
      <c r="Y837" s="172" t="str">
        <f t="shared" si="7"/>
        <v>#DIV/0!</v>
      </c>
      <c r="Z837" s="174">
        <f t="shared" si="8"/>
        <v>0</v>
      </c>
      <c r="AA837" s="174">
        <f t="shared" si="9"/>
        <v>0</v>
      </c>
      <c r="AB837" s="173" t="str">
        <f t="shared" si="10"/>
        <v/>
      </c>
      <c r="AC837" s="175" t="str">
        <f t="shared" si="11"/>
        <v>Giáo dục thể chất 6243VPR01  -  BĐ: 3/1/2026 KT: Ngày lỗi</v>
      </c>
      <c r="AD837" s="175">
        <f t="shared" ref="AD837:AE837" si="1060">P837</f>
        <v>46025</v>
      </c>
      <c r="AE837" s="175" t="str">
        <f t="shared" si="1060"/>
        <v>#DIV/0!</v>
      </c>
      <c r="AF837" s="182"/>
      <c r="AG837" s="182"/>
    </row>
    <row r="838" ht="18.75" customHeight="1">
      <c r="A838" s="177"/>
      <c r="B838" s="177"/>
      <c r="C838" s="178" t="s">
        <v>1337</v>
      </c>
      <c r="D838" s="93" t="s">
        <v>1132</v>
      </c>
      <c r="E838" s="178">
        <v>2024.0</v>
      </c>
      <c r="F838" s="93" t="s">
        <v>1149</v>
      </c>
      <c r="G838" s="12"/>
      <c r="H838" s="99">
        <v>10.0</v>
      </c>
      <c r="I838" s="181"/>
      <c r="J838" s="93">
        <v>60.0</v>
      </c>
      <c r="K838" s="213"/>
      <c r="L838" s="189"/>
      <c r="M838" s="190"/>
      <c r="N838" s="178"/>
      <c r="O838" s="178"/>
      <c r="P838" s="169">
        <f t="shared" si="937"/>
        <v>46025</v>
      </c>
      <c r="Q838" s="170" t="str">
        <f t="shared" si="3"/>
        <v>#DIV/0!</v>
      </c>
      <c r="R838" s="180"/>
      <c r="S838" s="12"/>
      <c r="T838" s="181"/>
      <c r="U838" s="181"/>
      <c r="V838" s="172" t="str">
        <f t="shared" si="942"/>
        <v> </v>
      </c>
      <c r="W838" s="172">
        <f t="shared" si="5"/>
        <v>0</v>
      </c>
      <c r="X838" s="173" t="str">
        <f t="shared" si="6"/>
        <v>#DIV/0!</v>
      </c>
      <c r="Y838" s="172" t="str">
        <f t="shared" si="7"/>
        <v>#DIV/0!</v>
      </c>
      <c r="Z838" s="174">
        <f t="shared" si="8"/>
        <v>0</v>
      </c>
      <c r="AA838" s="174">
        <f t="shared" si="9"/>
        <v>0</v>
      </c>
      <c r="AB838" s="173" t="str">
        <f t="shared" si="10"/>
        <v/>
      </c>
      <c r="AC838" s="175" t="str">
        <f t="shared" si="11"/>
        <v> 6243VPR02  -  BĐ: 3/1/2026 KT: Ngày lỗi</v>
      </c>
      <c r="AD838" s="175">
        <f t="shared" ref="AD838:AE838" si="1061">P838</f>
        <v>46025</v>
      </c>
      <c r="AE838" s="175" t="str">
        <f t="shared" si="1061"/>
        <v>#DIV/0!</v>
      </c>
      <c r="AF838" s="182"/>
      <c r="AG838" s="182"/>
    </row>
    <row r="839" ht="18.75" customHeight="1">
      <c r="A839" s="177"/>
      <c r="B839" s="177"/>
      <c r="C839" s="178" t="s">
        <v>1337</v>
      </c>
      <c r="D839" s="99" t="s">
        <v>944</v>
      </c>
      <c r="E839" s="178">
        <v>2024.0</v>
      </c>
      <c r="F839" s="93" t="s">
        <v>951</v>
      </c>
      <c r="G839" s="12"/>
      <c r="H839" s="99">
        <v>16.0</v>
      </c>
      <c r="I839" s="181"/>
      <c r="J839" s="93">
        <v>60.0</v>
      </c>
      <c r="K839" s="213"/>
      <c r="L839" s="189"/>
      <c r="M839" s="190"/>
      <c r="N839" s="178"/>
      <c r="O839" s="178"/>
      <c r="P839" s="169">
        <f t="shared" si="937"/>
        <v>46025</v>
      </c>
      <c r="Q839" s="170" t="str">
        <f t="shared" si="3"/>
        <v>#DIV/0!</v>
      </c>
      <c r="R839" s="180"/>
      <c r="S839" s="12"/>
      <c r="T839" s="181"/>
      <c r="U839" s="181"/>
      <c r="V839" s="172" t="str">
        <f t="shared" si="942"/>
        <v> </v>
      </c>
      <c r="W839" s="172">
        <f t="shared" si="5"/>
        <v>0</v>
      </c>
      <c r="X839" s="173" t="str">
        <f t="shared" si="6"/>
        <v>#DIV/0!</v>
      </c>
      <c r="Y839" s="172" t="str">
        <f t="shared" si="7"/>
        <v>#DIV/0!</v>
      </c>
      <c r="Z839" s="174">
        <f t="shared" si="8"/>
        <v>0</v>
      </c>
      <c r="AA839" s="174">
        <f t="shared" si="9"/>
        <v>0</v>
      </c>
      <c r="AB839" s="173" t="str">
        <f t="shared" si="10"/>
        <v/>
      </c>
      <c r="AC839" s="175" t="str">
        <f t="shared" si="11"/>
        <v> 6243VOT01  -  BĐ: 3/1/2026 KT: Ngày lỗi</v>
      </c>
      <c r="AD839" s="175">
        <f t="shared" ref="AD839:AE839" si="1062">P839</f>
        <v>46025</v>
      </c>
      <c r="AE839" s="175" t="str">
        <f t="shared" si="1062"/>
        <v>#DIV/0!</v>
      </c>
      <c r="AF839" s="182"/>
      <c r="AG839" s="182"/>
    </row>
    <row r="840" ht="18.75" customHeight="1">
      <c r="A840" s="177"/>
      <c r="B840" s="177"/>
      <c r="C840" s="178" t="s">
        <v>1337</v>
      </c>
      <c r="D840" s="99" t="s">
        <v>944</v>
      </c>
      <c r="E840" s="178">
        <v>2024.0</v>
      </c>
      <c r="F840" s="93" t="s">
        <v>957</v>
      </c>
      <c r="G840" s="12"/>
      <c r="H840" s="99">
        <v>6.0</v>
      </c>
      <c r="I840" s="181"/>
      <c r="J840" s="93">
        <v>60.0</v>
      </c>
      <c r="K840" s="213"/>
      <c r="L840" s="189"/>
      <c r="M840" s="190"/>
      <c r="N840" s="178"/>
      <c r="O840" s="178"/>
      <c r="P840" s="169">
        <f t="shared" si="937"/>
        <v>46025</v>
      </c>
      <c r="Q840" s="170" t="str">
        <f t="shared" si="3"/>
        <v>#DIV/0!</v>
      </c>
      <c r="R840" s="180"/>
      <c r="S840" s="12"/>
      <c r="T840" s="181"/>
      <c r="U840" s="181"/>
      <c r="V840" s="172" t="str">
        <f t="shared" si="942"/>
        <v> </v>
      </c>
      <c r="W840" s="172">
        <f t="shared" si="5"/>
        <v>0</v>
      </c>
      <c r="X840" s="173" t="str">
        <f t="shared" si="6"/>
        <v>#DIV/0!</v>
      </c>
      <c r="Y840" s="172" t="str">
        <f t="shared" si="7"/>
        <v>#DIV/0!</v>
      </c>
      <c r="Z840" s="174">
        <f t="shared" si="8"/>
        <v>0</v>
      </c>
      <c r="AA840" s="174">
        <f t="shared" si="9"/>
        <v>0</v>
      </c>
      <c r="AB840" s="173" t="str">
        <f t="shared" si="10"/>
        <v/>
      </c>
      <c r="AC840" s="175" t="str">
        <f t="shared" si="11"/>
        <v> 6243VOT01G  -  BĐ: 3/1/2026 KT: Ngày lỗi</v>
      </c>
      <c r="AD840" s="175">
        <f t="shared" ref="AD840:AE840" si="1063">P840</f>
        <v>46025</v>
      </c>
      <c r="AE840" s="175" t="str">
        <f t="shared" si="1063"/>
        <v>#DIV/0!</v>
      </c>
      <c r="AF840" s="182"/>
      <c r="AG840" s="182"/>
    </row>
    <row r="841" ht="18.75" customHeight="1">
      <c r="A841" s="177"/>
      <c r="B841" s="177"/>
      <c r="C841" s="178" t="s">
        <v>1337</v>
      </c>
      <c r="D841" s="93" t="s">
        <v>1099</v>
      </c>
      <c r="E841" s="178">
        <v>2024.0</v>
      </c>
      <c r="F841" s="178" t="s">
        <v>1100</v>
      </c>
      <c r="G841" s="12"/>
      <c r="H841" s="178">
        <v>23.0</v>
      </c>
      <c r="I841" s="181"/>
      <c r="J841" s="93">
        <v>60.0</v>
      </c>
      <c r="K841" s="213"/>
      <c r="L841" s="189"/>
      <c r="M841" s="190"/>
      <c r="N841" s="178"/>
      <c r="O841" s="178"/>
      <c r="P841" s="169">
        <f t="shared" si="937"/>
        <v>46025</v>
      </c>
      <c r="Q841" s="170" t="str">
        <f t="shared" si="3"/>
        <v>#DIV/0!</v>
      </c>
      <c r="R841" s="180"/>
      <c r="S841" s="12"/>
      <c r="T841" s="181"/>
      <c r="U841" s="181"/>
      <c r="V841" s="172" t="str">
        <f t="shared" si="942"/>
        <v> </v>
      </c>
      <c r="W841" s="172">
        <f t="shared" si="5"/>
        <v>0</v>
      </c>
      <c r="X841" s="173" t="str">
        <f t="shared" si="6"/>
        <v>#DIV/0!</v>
      </c>
      <c r="Y841" s="172" t="str">
        <f t="shared" si="7"/>
        <v>#DIV/0!</v>
      </c>
      <c r="Z841" s="174">
        <f t="shared" si="8"/>
        <v>0</v>
      </c>
      <c r="AA841" s="174">
        <f t="shared" si="9"/>
        <v>0</v>
      </c>
      <c r="AB841" s="173" t="str">
        <f t="shared" si="10"/>
        <v/>
      </c>
      <c r="AC841" s="175" t="str">
        <f t="shared" si="11"/>
        <v> 6243VHN01  -  BĐ: 3/1/2026 KT: Ngày lỗi</v>
      </c>
      <c r="AD841" s="175">
        <f t="shared" ref="AD841:AE841" si="1064">P841</f>
        <v>46025</v>
      </c>
      <c r="AE841" s="175" t="str">
        <f t="shared" si="1064"/>
        <v>#DIV/0!</v>
      </c>
      <c r="AF841" s="182"/>
      <c r="AG841" s="182"/>
    </row>
    <row r="842" ht="18.75" customHeight="1">
      <c r="A842" s="177"/>
      <c r="B842" s="177"/>
      <c r="C842" s="178" t="s">
        <v>1337</v>
      </c>
      <c r="D842" s="93" t="s">
        <v>1099</v>
      </c>
      <c r="E842" s="178">
        <v>2024.0</v>
      </c>
      <c r="F842" s="178" t="s">
        <v>1113</v>
      </c>
      <c r="G842" s="12"/>
      <c r="H842" s="178">
        <v>11.0</v>
      </c>
      <c r="I842" s="181"/>
      <c r="J842" s="93">
        <v>60.0</v>
      </c>
      <c r="K842" s="213"/>
      <c r="L842" s="189"/>
      <c r="M842" s="190"/>
      <c r="N842" s="178"/>
      <c r="O842" s="178"/>
      <c r="P842" s="169">
        <f t="shared" si="937"/>
        <v>46025</v>
      </c>
      <c r="Q842" s="170" t="str">
        <f t="shared" si="3"/>
        <v>#DIV/0!</v>
      </c>
      <c r="R842" s="180"/>
      <c r="S842" s="12"/>
      <c r="T842" s="181"/>
      <c r="U842" s="181"/>
      <c r="V842" s="172" t="str">
        <f t="shared" si="942"/>
        <v> </v>
      </c>
      <c r="W842" s="172">
        <f t="shared" si="5"/>
        <v>0</v>
      </c>
      <c r="X842" s="173" t="str">
        <f t="shared" si="6"/>
        <v>#DIV/0!</v>
      </c>
      <c r="Y842" s="172" t="str">
        <f t="shared" si="7"/>
        <v>#DIV/0!</v>
      </c>
      <c r="Z842" s="174">
        <f t="shared" si="8"/>
        <v>0</v>
      </c>
      <c r="AA842" s="174">
        <f t="shared" si="9"/>
        <v>0</v>
      </c>
      <c r="AB842" s="173" t="str">
        <f t="shared" si="10"/>
        <v/>
      </c>
      <c r="AC842" s="175" t="str">
        <f t="shared" si="11"/>
        <v> 6243VHN01G  -  BĐ: 3/1/2026 KT: Ngày lỗi</v>
      </c>
      <c r="AD842" s="175">
        <f t="shared" ref="AD842:AE842" si="1065">P842</f>
        <v>46025</v>
      </c>
      <c r="AE842" s="175" t="str">
        <f t="shared" si="1065"/>
        <v>#DIV/0!</v>
      </c>
      <c r="AF842" s="182"/>
      <c r="AG842" s="182"/>
    </row>
    <row r="843" ht="18.75" customHeight="1">
      <c r="A843" s="177"/>
      <c r="B843" s="177"/>
      <c r="C843" s="178" t="s">
        <v>1337</v>
      </c>
      <c r="D843" s="93" t="s">
        <v>1081</v>
      </c>
      <c r="E843" s="178">
        <v>2024.0</v>
      </c>
      <c r="F843" s="93" t="s">
        <v>1082</v>
      </c>
      <c r="G843" s="12"/>
      <c r="H843" s="93">
        <v>10.0</v>
      </c>
      <c r="I843" s="181"/>
      <c r="J843" s="93">
        <v>60.0</v>
      </c>
      <c r="K843" s="213"/>
      <c r="L843" s="189"/>
      <c r="M843" s="190"/>
      <c r="N843" s="178"/>
      <c r="O843" s="178"/>
      <c r="P843" s="169">
        <f t="shared" si="937"/>
        <v>46025</v>
      </c>
      <c r="Q843" s="170" t="str">
        <f t="shared" si="3"/>
        <v>#DIV/0!</v>
      </c>
      <c r="R843" s="180"/>
      <c r="S843" s="12"/>
      <c r="T843" s="181"/>
      <c r="U843" s="181"/>
      <c r="V843" s="172" t="str">
        <f t="shared" si="942"/>
        <v> </v>
      </c>
      <c r="W843" s="172">
        <f t="shared" si="5"/>
        <v>0</v>
      </c>
      <c r="X843" s="173" t="str">
        <f t="shared" si="6"/>
        <v>#DIV/0!</v>
      </c>
      <c r="Y843" s="172" t="str">
        <f t="shared" si="7"/>
        <v>#DIV/0!</v>
      </c>
      <c r="Z843" s="174">
        <f t="shared" si="8"/>
        <v>0</v>
      </c>
      <c r="AA843" s="174">
        <f t="shared" si="9"/>
        <v>0</v>
      </c>
      <c r="AB843" s="173" t="str">
        <f t="shared" si="10"/>
        <v/>
      </c>
      <c r="AC843" s="175" t="str">
        <f t="shared" si="11"/>
        <v> 6243VHP01  -  BĐ: 3/1/2026 KT: Ngày lỗi</v>
      </c>
      <c r="AD843" s="175">
        <f t="shared" ref="AD843:AE843" si="1066">P843</f>
        <v>46025</v>
      </c>
      <c r="AE843" s="175" t="str">
        <f t="shared" si="1066"/>
        <v>#DIV/0!</v>
      </c>
      <c r="AF843" s="182"/>
      <c r="AG843" s="182"/>
    </row>
    <row r="844" ht="18.75" customHeight="1">
      <c r="A844" s="177"/>
      <c r="B844" s="177"/>
      <c r="C844" s="178" t="s">
        <v>1337</v>
      </c>
      <c r="D844" s="93" t="s">
        <v>1081</v>
      </c>
      <c r="E844" s="178">
        <v>2024.0</v>
      </c>
      <c r="F844" s="93" t="s">
        <v>1087</v>
      </c>
      <c r="G844" s="12"/>
      <c r="H844" s="93">
        <v>1.0</v>
      </c>
      <c r="I844" s="181"/>
      <c r="J844" s="93">
        <v>60.0</v>
      </c>
      <c r="K844" s="213"/>
      <c r="L844" s="189"/>
      <c r="M844" s="190"/>
      <c r="N844" s="178"/>
      <c r="O844" s="178"/>
      <c r="P844" s="169">
        <f t="shared" si="937"/>
        <v>46025</v>
      </c>
      <c r="Q844" s="170" t="str">
        <f t="shared" si="3"/>
        <v>#DIV/0!</v>
      </c>
      <c r="R844" s="180"/>
      <c r="S844" s="12"/>
      <c r="T844" s="181"/>
      <c r="U844" s="181"/>
      <c r="V844" s="172" t="str">
        <f t="shared" si="942"/>
        <v> </v>
      </c>
      <c r="W844" s="172">
        <f t="shared" si="5"/>
        <v>0</v>
      </c>
      <c r="X844" s="173" t="str">
        <f t="shared" si="6"/>
        <v>#DIV/0!</v>
      </c>
      <c r="Y844" s="172" t="str">
        <f t="shared" si="7"/>
        <v>#DIV/0!</v>
      </c>
      <c r="Z844" s="174">
        <f t="shared" si="8"/>
        <v>0</v>
      </c>
      <c r="AA844" s="174">
        <f t="shared" si="9"/>
        <v>0</v>
      </c>
      <c r="AB844" s="173" t="str">
        <f t="shared" si="10"/>
        <v/>
      </c>
      <c r="AC844" s="175" t="str">
        <f t="shared" si="11"/>
        <v> 6243VHP01G  -  BĐ: 3/1/2026 KT: Ngày lỗi</v>
      </c>
      <c r="AD844" s="175">
        <f t="shared" ref="AD844:AE844" si="1067">P844</f>
        <v>46025</v>
      </c>
      <c r="AE844" s="175" t="str">
        <f t="shared" si="1067"/>
        <v>#DIV/0!</v>
      </c>
      <c r="AF844" s="182"/>
      <c r="AG844" s="182"/>
    </row>
    <row r="845" ht="18.75" customHeight="1">
      <c r="A845" s="177"/>
      <c r="B845" s="177"/>
      <c r="C845" s="178" t="s">
        <v>1337</v>
      </c>
      <c r="D845" s="93" t="s">
        <v>988</v>
      </c>
      <c r="E845" s="178">
        <v>2024.0</v>
      </c>
      <c r="F845" s="93" t="s">
        <v>995</v>
      </c>
      <c r="G845" s="12"/>
      <c r="H845" s="178">
        <v>9.0</v>
      </c>
      <c r="I845" s="181"/>
      <c r="J845" s="93">
        <v>60.0</v>
      </c>
      <c r="K845" s="213"/>
      <c r="L845" s="189"/>
      <c r="M845" s="190"/>
      <c r="N845" s="178"/>
      <c r="O845" s="178"/>
      <c r="P845" s="169">
        <f t="shared" si="937"/>
        <v>46025</v>
      </c>
      <c r="Q845" s="170" t="str">
        <f t="shared" si="3"/>
        <v>#DIV/0!</v>
      </c>
      <c r="R845" s="180"/>
      <c r="S845" s="12"/>
      <c r="T845" s="181"/>
      <c r="U845" s="181"/>
      <c r="V845" s="172" t="str">
        <f t="shared" si="942"/>
        <v> </v>
      </c>
      <c r="W845" s="172">
        <f t="shared" si="5"/>
        <v>0</v>
      </c>
      <c r="X845" s="173" t="str">
        <f t="shared" si="6"/>
        <v>#DIV/0!</v>
      </c>
      <c r="Y845" s="172" t="str">
        <f t="shared" si="7"/>
        <v>#DIV/0!</v>
      </c>
      <c r="Z845" s="174">
        <f t="shared" si="8"/>
        <v>0</v>
      </c>
      <c r="AA845" s="174">
        <f t="shared" si="9"/>
        <v>0</v>
      </c>
      <c r="AB845" s="173" t="str">
        <f t="shared" si="10"/>
        <v/>
      </c>
      <c r="AC845" s="175" t="str">
        <f t="shared" si="11"/>
        <v> 6243VIF01  -  BĐ: 3/1/2026 KT: Ngày lỗi</v>
      </c>
      <c r="AD845" s="175">
        <f t="shared" ref="AD845:AE845" si="1068">P845</f>
        <v>46025</v>
      </c>
      <c r="AE845" s="175" t="str">
        <f t="shared" si="1068"/>
        <v>#DIV/0!</v>
      </c>
      <c r="AF845" s="182"/>
      <c r="AG845" s="182"/>
    </row>
    <row r="846" ht="18.75" customHeight="1">
      <c r="A846" s="177"/>
      <c r="B846" s="177"/>
      <c r="C846" s="178" t="s">
        <v>1337</v>
      </c>
      <c r="D846" s="93" t="s">
        <v>1002</v>
      </c>
      <c r="E846" s="178">
        <v>2024.0</v>
      </c>
      <c r="F846" s="93" t="s">
        <v>1007</v>
      </c>
      <c r="G846" s="12"/>
      <c r="H846" s="99">
        <v>4.0</v>
      </c>
      <c r="I846" s="181"/>
      <c r="J846" s="93">
        <v>60.0</v>
      </c>
      <c r="K846" s="213"/>
      <c r="L846" s="189"/>
      <c r="M846" s="190"/>
      <c r="N846" s="178"/>
      <c r="O846" s="178"/>
      <c r="P846" s="169">
        <f t="shared" si="937"/>
        <v>46025</v>
      </c>
      <c r="Q846" s="170" t="str">
        <f t="shared" si="3"/>
        <v>#DIV/0!</v>
      </c>
      <c r="R846" s="180"/>
      <c r="S846" s="12"/>
      <c r="T846" s="181"/>
      <c r="U846" s="181"/>
      <c r="V846" s="172" t="str">
        <f t="shared" si="942"/>
        <v> </v>
      </c>
      <c r="W846" s="172">
        <f t="shared" si="5"/>
        <v>0</v>
      </c>
      <c r="X846" s="173" t="str">
        <f t="shared" si="6"/>
        <v>#DIV/0!</v>
      </c>
      <c r="Y846" s="172" t="str">
        <f t="shared" si="7"/>
        <v>#DIV/0!</v>
      </c>
      <c r="Z846" s="174">
        <f t="shared" si="8"/>
        <v>0</v>
      </c>
      <c r="AA846" s="174">
        <f t="shared" si="9"/>
        <v>0</v>
      </c>
      <c r="AB846" s="173" t="str">
        <f t="shared" si="10"/>
        <v/>
      </c>
      <c r="AC846" s="175" t="str">
        <f t="shared" si="11"/>
        <v> 6243VIG01  -  BĐ: 3/1/2026 KT: Ngày lỗi</v>
      </c>
      <c r="AD846" s="175">
        <f t="shared" ref="AD846:AE846" si="1069">P846</f>
        <v>46025</v>
      </c>
      <c r="AE846" s="175" t="str">
        <f t="shared" si="1069"/>
        <v>#DIV/0!</v>
      </c>
      <c r="AF846" s="182"/>
      <c r="AG846" s="182"/>
    </row>
    <row r="847" ht="18.75" customHeight="1">
      <c r="A847" s="177"/>
      <c r="B847" s="177"/>
      <c r="C847" s="178" t="s">
        <v>1337</v>
      </c>
      <c r="D847" s="93" t="s">
        <v>1002</v>
      </c>
      <c r="E847" s="178">
        <v>2024.0</v>
      </c>
      <c r="F847" s="93" t="s">
        <v>1009</v>
      </c>
      <c r="G847" s="12"/>
      <c r="H847" s="99">
        <v>10.0</v>
      </c>
      <c r="I847" s="181"/>
      <c r="J847" s="93">
        <v>60.0</v>
      </c>
      <c r="K847" s="213"/>
      <c r="L847" s="189"/>
      <c r="M847" s="190"/>
      <c r="N847" s="178"/>
      <c r="O847" s="178"/>
      <c r="P847" s="169">
        <f t="shared" si="937"/>
        <v>46025</v>
      </c>
      <c r="Q847" s="170" t="str">
        <f t="shared" si="3"/>
        <v>#DIV/0!</v>
      </c>
      <c r="R847" s="180"/>
      <c r="S847" s="12"/>
      <c r="T847" s="181"/>
      <c r="U847" s="181"/>
      <c r="V847" s="172" t="str">
        <f t="shared" si="942"/>
        <v> </v>
      </c>
      <c r="W847" s="172">
        <f t="shared" si="5"/>
        <v>0</v>
      </c>
      <c r="X847" s="173" t="str">
        <f t="shared" si="6"/>
        <v>#DIV/0!</v>
      </c>
      <c r="Y847" s="172" t="str">
        <f t="shared" si="7"/>
        <v>#DIV/0!</v>
      </c>
      <c r="Z847" s="174">
        <f t="shared" si="8"/>
        <v>0</v>
      </c>
      <c r="AA847" s="174">
        <f t="shared" si="9"/>
        <v>0</v>
      </c>
      <c r="AB847" s="173" t="str">
        <f t="shared" si="10"/>
        <v/>
      </c>
      <c r="AC847" s="175" t="str">
        <f t="shared" si="11"/>
        <v> 6243VIG01G  -  BĐ: 3/1/2026 KT: Ngày lỗi</v>
      </c>
      <c r="AD847" s="175">
        <f t="shared" ref="AD847:AE847" si="1070">P847</f>
        <v>46025</v>
      </c>
      <c r="AE847" s="175" t="str">
        <f t="shared" si="1070"/>
        <v>#DIV/0!</v>
      </c>
      <c r="AF847" s="182"/>
      <c r="AG847" s="182"/>
    </row>
    <row r="848" ht="18.75" customHeight="1">
      <c r="A848" s="177"/>
      <c r="B848" s="177"/>
      <c r="C848" s="178" t="s">
        <v>1337</v>
      </c>
      <c r="D848" s="93" t="s">
        <v>1002</v>
      </c>
      <c r="E848" s="178">
        <v>2024.0</v>
      </c>
      <c r="F848" s="93" t="s">
        <v>1015</v>
      </c>
      <c r="G848" s="12"/>
      <c r="H848" s="178">
        <v>15.0</v>
      </c>
      <c r="I848" s="181"/>
      <c r="J848" s="93">
        <v>60.0</v>
      </c>
      <c r="K848" s="213"/>
      <c r="L848" s="189"/>
      <c r="M848" s="190"/>
      <c r="N848" s="178"/>
      <c r="O848" s="178"/>
      <c r="P848" s="169">
        <f t="shared" si="937"/>
        <v>46025</v>
      </c>
      <c r="Q848" s="170" t="str">
        <f t="shared" si="3"/>
        <v>#DIV/0!</v>
      </c>
      <c r="R848" s="180"/>
      <c r="S848" s="12"/>
      <c r="T848" s="181"/>
      <c r="U848" s="181"/>
      <c r="V848" s="172" t="str">
        <f t="shared" si="942"/>
        <v> </v>
      </c>
      <c r="W848" s="172">
        <f t="shared" si="5"/>
        <v>0</v>
      </c>
      <c r="X848" s="173" t="str">
        <f t="shared" si="6"/>
        <v>#DIV/0!</v>
      </c>
      <c r="Y848" s="172" t="str">
        <f t="shared" si="7"/>
        <v>#DIV/0!</v>
      </c>
      <c r="Z848" s="174">
        <f t="shared" si="8"/>
        <v>0</v>
      </c>
      <c r="AA848" s="174">
        <f t="shared" si="9"/>
        <v>0</v>
      </c>
      <c r="AB848" s="173" t="str">
        <f t="shared" si="10"/>
        <v/>
      </c>
      <c r="AC848" s="175" t="str">
        <f t="shared" si="11"/>
        <v> 6243VIG02  -  BĐ: 3/1/2026 KT: Ngày lỗi</v>
      </c>
      <c r="AD848" s="175">
        <f t="shared" ref="AD848:AE848" si="1071">P848</f>
        <v>46025</v>
      </c>
      <c r="AE848" s="175" t="str">
        <f t="shared" si="1071"/>
        <v>#DIV/0!</v>
      </c>
      <c r="AF848" s="182"/>
      <c r="AG848" s="182"/>
    </row>
    <row r="849" ht="18.75" customHeight="1">
      <c r="A849" s="177"/>
      <c r="B849" s="177"/>
      <c r="C849" s="178" t="s">
        <v>1337</v>
      </c>
      <c r="D849" s="93" t="s">
        <v>1002</v>
      </c>
      <c r="E849" s="178">
        <v>2024.0</v>
      </c>
      <c r="F849" s="93" t="s">
        <v>1020</v>
      </c>
      <c r="G849" s="12"/>
      <c r="H849" s="178">
        <v>16.0</v>
      </c>
      <c r="I849" s="181"/>
      <c r="J849" s="93">
        <v>60.0</v>
      </c>
      <c r="K849" s="213"/>
      <c r="L849" s="189"/>
      <c r="M849" s="190"/>
      <c r="N849" s="178"/>
      <c r="O849" s="178"/>
      <c r="P849" s="169">
        <f t="shared" si="937"/>
        <v>46025</v>
      </c>
      <c r="Q849" s="170" t="str">
        <f t="shared" si="3"/>
        <v>#DIV/0!</v>
      </c>
      <c r="R849" s="180"/>
      <c r="S849" s="12"/>
      <c r="T849" s="181"/>
      <c r="U849" s="181"/>
      <c r="V849" s="172" t="str">
        <f t="shared" si="942"/>
        <v> </v>
      </c>
      <c r="W849" s="172">
        <f t="shared" si="5"/>
        <v>0</v>
      </c>
      <c r="X849" s="173" t="str">
        <f t="shared" si="6"/>
        <v>#DIV/0!</v>
      </c>
      <c r="Y849" s="172" t="str">
        <f t="shared" si="7"/>
        <v>#DIV/0!</v>
      </c>
      <c r="Z849" s="174">
        <f t="shared" si="8"/>
        <v>0</v>
      </c>
      <c r="AA849" s="174">
        <f t="shared" si="9"/>
        <v>0</v>
      </c>
      <c r="AB849" s="173" t="str">
        <f t="shared" si="10"/>
        <v/>
      </c>
      <c r="AC849" s="175" t="str">
        <f t="shared" si="11"/>
        <v> 6243VIG02G  -  BĐ: 3/1/2026 KT: Ngày lỗi</v>
      </c>
      <c r="AD849" s="175">
        <f t="shared" ref="AD849:AE849" si="1072">P849</f>
        <v>46025</v>
      </c>
      <c r="AE849" s="175" t="str">
        <f t="shared" si="1072"/>
        <v>#DIV/0!</v>
      </c>
      <c r="AF849" s="182"/>
      <c r="AG849" s="182"/>
    </row>
    <row r="850" ht="18.75" customHeight="1">
      <c r="A850" s="177"/>
      <c r="B850" s="177"/>
      <c r="C850" s="178" t="s">
        <v>1337</v>
      </c>
      <c r="D850" s="93" t="s">
        <v>977</v>
      </c>
      <c r="E850" s="178">
        <v>2024.0</v>
      </c>
      <c r="F850" s="93" t="s">
        <v>978</v>
      </c>
      <c r="G850" s="12"/>
      <c r="H850" s="178">
        <v>9.0</v>
      </c>
      <c r="I850" s="181"/>
      <c r="J850" s="93">
        <v>60.0</v>
      </c>
      <c r="K850" s="213"/>
      <c r="L850" s="189"/>
      <c r="M850" s="190"/>
      <c r="N850" s="178"/>
      <c r="O850" s="178"/>
      <c r="P850" s="169">
        <f t="shared" si="937"/>
        <v>46025</v>
      </c>
      <c r="Q850" s="170" t="str">
        <f t="shared" si="3"/>
        <v>#DIV/0!</v>
      </c>
      <c r="R850" s="180"/>
      <c r="S850" s="12"/>
      <c r="T850" s="181"/>
      <c r="U850" s="181"/>
      <c r="V850" s="172" t="str">
        <f t="shared" si="942"/>
        <v> </v>
      </c>
      <c r="W850" s="172">
        <f t="shared" si="5"/>
        <v>0</v>
      </c>
      <c r="X850" s="173" t="str">
        <f t="shared" si="6"/>
        <v>#DIV/0!</v>
      </c>
      <c r="Y850" s="172" t="str">
        <f t="shared" si="7"/>
        <v>#DIV/0!</v>
      </c>
      <c r="Z850" s="174">
        <f t="shared" si="8"/>
        <v>0</v>
      </c>
      <c r="AA850" s="174">
        <f t="shared" si="9"/>
        <v>0</v>
      </c>
      <c r="AB850" s="173" t="str">
        <f t="shared" si="10"/>
        <v/>
      </c>
      <c r="AC850" s="175" t="str">
        <f t="shared" si="11"/>
        <v> 6243VII01  -  BĐ: 3/1/2026 KT: Ngày lỗi</v>
      </c>
      <c r="AD850" s="175">
        <f t="shared" ref="AD850:AE850" si="1073">P850</f>
        <v>46025</v>
      </c>
      <c r="AE850" s="175" t="str">
        <f t="shared" si="1073"/>
        <v>#DIV/0!</v>
      </c>
      <c r="AF850" s="182"/>
      <c r="AG850" s="182"/>
    </row>
    <row r="851" ht="18.75" customHeight="1">
      <c r="A851" s="177"/>
      <c r="B851" s="177"/>
      <c r="C851" s="178" t="s">
        <v>1337</v>
      </c>
      <c r="D851" s="93" t="s">
        <v>894</v>
      </c>
      <c r="E851" s="178">
        <v>2024.0</v>
      </c>
      <c r="F851" s="93" t="s">
        <v>907</v>
      </c>
      <c r="G851" s="12"/>
      <c r="H851" s="99">
        <v>3.0</v>
      </c>
      <c r="I851" s="181"/>
      <c r="J851" s="93">
        <v>60.0</v>
      </c>
      <c r="K851" s="213"/>
      <c r="L851" s="189"/>
      <c r="M851" s="190"/>
      <c r="N851" s="178"/>
      <c r="O851" s="178"/>
      <c r="P851" s="169">
        <f t="shared" si="937"/>
        <v>46025</v>
      </c>
      <c r="Q851" s="170" t="str">
        <f t="shared" si="3"/>
        <v>#DIV/0!</v>
      </c>
      <c r="R851" s="180"/>
      <c r="S851" s="12"/>
      <c r="T851" s="181"/>
      <c r="U851" s="181"/>
      <c r="V851" s="172" t="str">
        <f t="shared" si="942"/>
        <v> </v>
      </c>
      <c r="W851" s="172">
        <f t="shared" si="5"/>
        <v>0</v>
      </c>
      <c r="X851" s="173" t="str">
        <f t="shared" si="6"/>
        <v>#DIV/0!</v>
      </c>
      <c r="Y851" s="172" t="str">
        <f t="shared" si="7"/>
        <v>#DIV/0!</v>
      </c>
      <c r="Z851" s="174">
        <f t="shared" si="8"/>
        <v>0</v>
      </c>
      <c r="AA851" s="174">
        <f t="shared" si="9"/>
        <v>0</v>
      </c>
      <c r="AB851" s="173" t="str">
        <f t="shared" si="10"/>
        <v/>
      </c>
      <c r="AC851" s="175" t="str">
        <f t="shared" si="11"/>
        <v> 6243VIS01  -  BĐ: 3/1/2026 KT: Ngày lỗi</v>
      </c>
      <c r="AD851" s="175">
        <f t="shared" ref="AD851:AE851" si="1074">P851</f>
        <v>46025</v>
      </c>
      <c r="AE851" s="175" t="str">
        <f t="shared" si="1074"/>
        <v>#DIV/0!</v>
      </c>
      <c r="AF851" s="182"/>
      <c r="AG851" s="182"/>
    </row>
    <row r="852" ht="18.75" customHeight="1">
      <c r="A852" s="177"/>
      <c r="B852" s="177"/>
      <c r="C852" s="178" t="s">
        <v>1337</v>
      </c>
      <c r="D852" s="93" t="s">
        <v>894</v>
      </c>
      <c r="E852" s="178">
        <v>2024.0</v>
      </c>
      <c r="F852" s="93" t="s">
        <v>916</v>
      </c>
      <c r="G852" s="12"/>
      <c r="H852" s="178">
        <v>1.0</v>
      </c>
      <c r="I852" s="181"/>
      <c r="J852" s="93">
        <v>60.0</v>
      </c>
      <c r="K852" s="213"/>
      <c r="L852" s="189"/>
      <c r="M852" s="190"/>
      <c r="N852" s="178"/>
      <c r="O852" s="178"/>
      <c r="P852" s="169">
        <f t="shared" si="937"/>
        <v>46025</v>
      </c>
      <c r="Q852" s="170" t="str">
        <f t="shared" si="3"/>
        <v>#DIV/0!</v>
      </c>
      <c r="R852" s="180"/>
      <c r="S852" s="12"/>
      <c r="T852" s="181"/>
      <c r="U852" s="181"/>
      <c r="V852" s="172" t="str">
        <f t="shared" si="942"/>
        <v> </v>
      </c>
      <c r="W852" s="172">
        <f t="shared" si="5"/>
        <v>0</v>
      </c>
      <c r="X852" s="173" t="str">
        <f t="shared" si="6"/>
        <v>#DIV/0!</v>
      </c>
      <c r="Y852" s="172" t="str">
        <f t="shared" si="7"/>
        <v>#DIV/0!</v>
      </c>
      <c r="Z852" s="174">
        <f t="shared" si="8"/>
        <v>0</v>
      </c>
      <c r="AA852" s="174">
        <f t="shared" si="9"/>
        <v>0</v>
      </c>
      <c r="AB852" s="173" t="str">
        <f t="shared" si="10"/>
        <v/>
      </c>
      <c r="AC852" s="175" t="str">
        <f t="shared" si="11"/>
        <v> 6243VIS01G  -  BĐ: 3/1/2026 KT: Ngày lỗi</v>
      </c>
      <c r="AD852" s="175">
        <f t="shared" ref="AD852:AE852" si="1075">P852</f>
        <v>46025</v>
      </c>
      <c r="AE852" s="175" t="str">
        <f t="shared" si="1075"/>
        <v>#DIV/0!</v>
      </c>
      <c r="AF852" s="182"/>
      <c r="AG852" s="182"/>
    </row>
    <row r="853" ht="18.75" customHeight="1">
      <c r="A853" s="177"/>
      <c r="B853" s="177"/>
      <c r="C853" s="178" t="s">
        <v>1337</v>
      </c>
      <c r="D853" s="93" t="s">
        <v>894</v>
      </c>
      <c r="E853" s="178">
        <v>2024.0</v>
      </c>
      <c r="F853" s="93" t="s">
        <v>917</v>
      </c>
      <c r="G853" s="12"/>
      <c r="H853" s="178">
        <v>6.0</v>
      </c>
      <c r="I853" s="181"/>
      <c r="J853" s="93">
        <v>60.0</v>
      </c>
      <c r="K853" s="213"/>
      <c r="L853" s="189"/>
      <c r="M853" s="190"/>
      <c r="N853" s="178"/>
      <c r="O853" s="178"/>
      <c r="P853" s="169">
        <f t="shared" si="937"/>
        <v>46025</v>
      </c>
      <c r="Q853" s="170" t="str">
        <f t="shared" si="3"/>
        <v>#DIV/0!</v>
      </c>
      <c r="R853" s="180"/>
      <c r="S853" s="12"/>
      <c r="T853" s="181"/>
      <c r="U853" s="181"/>
      <c r="V853" s="172" t="str">
        <f t="shared" si="942"/>
        <v> </v>
      </c>
      <c r="W853" s="172">
        <f t="shared" si="5"/>
        <v>0</v>
      </c>
      <c r="X853" s="173" t="str">
        <f t="shared" si="6"/>
        <v>#DIV/0!</v>
      </c>
      <c r="Y853" s="172" t="str">
        <f t="shared" si="7"/>
        <v>#DIV/0!</v>
      </c>
      <c r="Z853" s="174">
        <f t="shared" si="8"/>
        <v>0</v>
      </c>
      <c r="AA853" s="174">
        <f t="shared" si="9"/>
        <v>0</v>
      </c>
      <c r="AB853" s="173" t="str">
        <f t="shared" si="10"/>
        <v/>
      </c>
      <c r="AC853" s="175" t="str">
        <f t="shared" si="11"/>
        <v> 6243VIS02  -  BĐ: 3/1/2026 KT: Ngày lỗi</v>
      </c>
      <c r="AD853" s="175">
        <f t="shared" ref="AD853:AE853" si="1076">P853</f>
        <v>46025</v>
      </c>
      <c r="AE853" s="175" t="str">
        <f t="shared" si="1076"/>
        <v>#DIV/0!</v>
      </c>
      <c r="AF853" s="182"/>
      <c r="AG853" s="182"/>
    </row>
    <row r="854" ht="18.75" customHeight="1">
      <c r="A854" s="177"/>
      <c r="B854" s="177"/>
      <c r="C854" s="178" t="s">
        <v>1337</v>
      </c>
      <c r="D854" s="93" t="s">
        <v>894</v>
      </c>
      <c r="E854" s="178">
        <v>2024.0</v>
      </c>
      <c r="F854" s="93" t="s">
        <v>918</v>
      </c>
      <c r="G854" s="12"/>
      <c r="H854" s="178">
        <v>8.0</v>
      </c>
      <c r="I854" s="181"/>
      <c r="J854" s="93">
        <v>60.0</v>
      </c>
      <c r="K854" s="213"/>
      <c r="L854" s="189"/>
      <c r="M854" s="190"/>
      <c r="N854" s="178"/>
      <c r="O854" s="178"/>
      <c r="P854" s="169">
        <f t="shared" si="937"/>
        <v>46025</v>
      </c>
      <c r="Q854" s="170" t="str">
        <f t="shared" si="3"/>
        <v>#DIV/0!</v>
      </c>
      <c r="R854" s="180"/>
      <c r="S854" s="12"/>
      <c r="T854" s="181"/>
      <c r="U854" s="181"/>
      <c r="V854" s="172" t="str">
        <f t="shared" si="942"/>
        <v> </v>
      </c>
      <c r="W854" s="172">
        <f t="shared" si="5"/>
        <v>0</v>
      </c>
      <c r="X854" s="173" t="str">
        <f t="shared" si="6"/>
        <v>#DIV/0!</v>
      </c>
      <c r="Y854" s="172" t="str">
        <f t="shared" si="7"/>
        <v>#DIV/0!</v>
      </c>
      <c r="Z854" s="174">
        <f t="shared" si="8"/>
        <v>0</v>
      </c>
      <c r="AA854" s="174">
        <f t="shared" si="9"/>
        <v>0</v>
      </c>
      <c r="AB854" s="173" t="str">
        <f t="shared" si="10"/>
        <v/>
      </c>
      <c r="AC854" s="175" t="str">
        <f t="shared" si="11"/>
        <v> 6243VIS02G  -  BĐ: 3/1/2026 KT: Ngày lỗi</v>
      </c>
      <c r="AD854" s="175">
        <f t="shared" ref="AD854:AE854" si="1077">P854</f>
        <v>46025</v>
      </c>
      <c r="AE854" s="175" t="str">
        <f t="shared" si="1077"/>
        <v>#DIV/0!</v>
      </c>
      <c r="AF854" s="182"/>
      <c r="AG854" s="182"/>
    </row>
    <row r="855" ht="18.75" customHeight="1">
      <c r="A855" s="177"/>
      <c r="B855" s="177"/>
      <c r="C855" s="178" t="s">
        <v>1337</v>
      </c>
      <c r="D855" s="93" t="s">
        <v>1040</v>
      </c>
      <c r="E855" s="178">
        <v>2024.0</v>
      </c>
      <c r="F855" s="93" t="s">
        <v>1041</v>
      </c>
      <c r="G855" s="12"/>
      <c r="H855" s="178">
        <v>8.0</v>
      </c>
      <c r="I855" s="181"/>
      <c r="J855" s="93">
        <v>60.0</v>
      </c>
      <c r="K855" s="213"/>
      <c r="L855" s="189"/>
      <c r="M855" s="190"/>
      <c r="N855" s="178"/>
      <c r="O855" s="178"/>
      <c r="P855" s="169">
        <f t="shared" si="937"/>
        <v>46025</v>
      </c>
      <c r="Q855" s="170" t="str">
        <f t="shared" si="3"/>
        <v>#DIV/0!</v>
      </c>
      <c r="R855" s="180"/>
      <c r="S855" s="12"/>
      <c r="T855" s="181"/>
      <c r="U855" s="181"/>
      <c r="V855" s="172" t="str">
        <f t="shared" si="942"/>
        <v> </v>
      </c>
      <c r="W855" s="172">
        <f t="shared" si="5"/>
        <v>0</v>
      </c>
      <c r="X855" s="173" t="str">
        <f t="shared" si="6"/>
        <v>#DIV/0!</v>
      </c>
      <c r="Y855" s="172" t="str">
        <f t="shared" si="7"/>
        <v>#DIV/0!</v>
      </c>
      <c r="Z855" s="174">
        <f t="shared" si="8"/>
        <v>0</v>
      </c>
      <c r="AA855" s="174">
        <f t="shared" si="9"/>
        <v>0</v>
      </c>
      <c r="AB855" s="173" t="str">
        <f t="shared" si="10"/>
        <v/>
      </c>
      <c r="AC855" s="175" t="str">
        <f t="shared" si="11"/>
        <v> 6243VLB01  -  BĐ: 3/1/2026 KT: Ngày lỗi</v>
      </c>
      <c r="AD855" s="175">
        <f t="shared" ref="AD855:AE855" si="1078">P855</f>
        <v>46025</v>
      </c>
      <c r="AE855" s="175" t="str">
        <f t="shared" si="1078"/>
        <v>#DIV/0!</v>
      </c>
      <c r="AF855" s="182"/>
      <c r="AG855" s="182"/>
    </row>
    <row r="856" ht="18.75" customHeight="1">
      <c r="A856" s="177"/>
      <c r="B856" s="177"/>
      <c r="C856" s="178" t="s">
        <v>1337</v>
      </c>
      <c r="D856" s="93" t="s">
        <v>1040</v>
      </c>
      <c r="E856" s="178">
        <v>2024.0</v>
      </c>
      <c r="F856" s="93" t="s">
        <v>1053</v>
      </c>
      <c r="G856" s="12"/>
      <c r="H856" s="178">
        <v>6.0</v>
      </c>
      <c r="I856" s="181"/>
      <c r="J856" s="93">
        <v>60.0</v>
      </c>
      <c r="K856" s="213"/>
      <c r="L856" s="189"/>
      <c r="M856" s="190"/>
      <c r="N856" s="178"/>
      <c r="O856" s="178"/>
      <c r="P856" s="169">
        <f t="shared" si="937"/>
        <v>46025</v>
      </c>
      <c r="Q856" s="170" t="str">
        <f t="shared" si="3"/>
        <v>#DIV/0!</v>
      </c>
      <c r="R856" s="180"/>
      <c r="S856" s="12"/>
      <c r="T856" s="181"/>
      <c r="U856" s="181"/>
      <c r="V856" s="172" t="str">
        <f t="shared" si="942"/>
        <v> </v>
      </c>
      <c r="W856" s="172">
        <f t="shared" si="5"/>
        <v>0</v>
      </c>
      <c r="X856" s="173" t="str">
        <f t="shared" si="6"/>
        <v>#DIV/0!</v>
      </c>
      <c r="Y856" s="172" t="str">
        <f t="shared" si="7"/>
        <v>#DIV/0!</v>
      </c>
      <c r="Z856" s="174">
        <f t="shared" si="8"/>
        <v>0</v>
      </c>
      <c r="AA856" s="174">
        <f t="shared" si="9"/>
        <v>0</v>
      </c>
      <c r="AB856" s="173" t="str">
        <f t="shared" si="10"/>
        <v/>
      </c>
      <c r="AC856" s="175" t="str">
        <f t="shared" si="11"/>
        <v> 6243VLB01G  -  BĐ: 3/1/2026 KT: Ngày lỗi</v>
      </c>
      <c r="AD856" s="175">
        <f t="shared" ref="AD856:AE856" si="1079">P856</f>
        <v>46025</v>
      </c>
      <c r="AE856" s="175" t="str">
        <f t="shared" si="1079"/>
        <v>#DIV/0!</v>
      </c>
      <c r="AF856" s="182"/>
      <c r="AG856" s="182"/>
    </row>
    <row r="857" ht="18.75" customHeight="1">
      <c r="A857" s="177"/>
      <c r="B857" s="177"/>
      <c r="C857" s="178" t="s">
        <v>1337</v>
      </c>
      <c r="D857" s="93" t="s">
        <v>1055</v>
      </c>
      <c r="E857" s="178">
        <v>2024.0</v>
      </c>
      <c r="F857" s="93" t="s">
        <v>1056</v>
      </c>
      <c r="G857" s="12"/>
      <c r="H857" s="99">
        <v>11.0</v>
      </c>
      <c r="I857" s="181"/>
      <c r="J857" s="93">
        <v>60.0</v>
      </c>
      <c r="K857" s="213"/>
      <c r="L857" s="189"/>
      <c r="M857" s="190"/>
      <c r="N857" s="178"/>
      <c r="O857" s="178"/>
      <c r="P857" s="169">
        <f t="shared" si="937"/>
        <v>46025</v>
      </c>
      <c r="Q857" s="170" t="str">
        <f t="shared" si="3"/>
        <v>#DIV/0!</v>
      </c>
      <c r="R857" s="180"/>
      <c r="S857" s="12"/>
      <c r="T857" s="181"/>
      <c r="U857" s="181"/>
      <c r="V857" s="172" t="str">
        <f t="shared" si="942"/>
        <v> </v>
      </c>
      <c r="W857" s="172">
        <f t="shared" si="5"/>
        <v>0</v>
      </c>
      <c r="X857" s="173" t="str">
        <f t="shared" si="6"/>
        <v>#DIV/0!</v>
      </c>
      <c r="Y857" s="172" t="str">
        <f t="shared" si="7"/>
        <v>#DIV/0!</v>
      </c>
      <c r="Z857" s="174">
        <f t="shared" si="8"/>
        <v>0</v>
      </c>
      <c r="AA857" s="174">
        <f t="shared" si="9"/>
        <v>0</v>
      </c>
      <c r="AB857" s="173" t="str">
        <f t="shared" si="10"/>
        <v/>
      </c>
      <c r="AC857" s="175" t="str">
        <f t="shared" si="11"/>
        <v> 6243VLK01  -  BĐ: 3/1/2026 KT: Ngày lỗi</v>
      </c>
      <c r="AD857" s="175">
        <f t="shared" ref="AD857:AE857" si="1080">P857</f>
        <v>46025</v>
      </c>
      <c r="AE857" s="175" t="str">
        <f t="shared" si="1080"/>
        <v>#DIV/0!</v>
      </c>
      <c r="AF857" s="182"/>
      <c r="AG857" s="182"/>
    </row>
    <row r="858" ht="18.75" customHeight="1">
      <c r="A858" s="177"/>
      <c r="B858" s="177"/>
      <c r="C858" s="178" t="s">
        <v>1337</v>
      </c>
      <c r="D858" s="93" t="s">
        <v>1055</v>
      </c>
      <c r="E858" s="178">
        <v>2024.0</v>
      </c>
      <c r="F858" s="93" t="s">
        <v>1069</v>
      </c>
      <c r="G858" s="12"/>
      <c r="H858" s="99">
        <v>4.0</v>
      </c>
      <c r="I858" s="181"/>
      <c r="J858" s="93">
        <v>60.0</v>
      </c>
      <c r="K858" s="213"/>
      <c r="L858" s="189"/>
      <c r="M858" s="190"/>
      <c r="N858" s="178"/>
      <c r="O858" s="178"/>
      <c r="P858" s="169">
        <f t="shared" si="937"/>
        <v>46025</v>
      </c>
      <c r="Q858" s="170" t="str">
        <f t="shared" si="3"/>
        <v>#DIV/0!</v>
      </c>
      <c r="R858" s="180"/>
      <c r="S858" s="12"/>
      <c r="T858" s="181"/>
      <c r="U858" s="181"/>
      <c r="V858" s="172" t="str">
        <f t="shared" si="942"/>
        <v> </v>
      </c>
      <c r="W858" s="172">
        <f t="shared" si="5"/>
        <v>0</v>
      </c>
      <c r="X858" s="173" t="str">
        <f t="shared" si="6"/>
        <v>#DIV/0!</v>
      </c>
      <c r="Y858" s="172" t="str">
        <f t="shared" si="7"/>
        <v>#DIV/0!</v>
      </c>
      <c r="Z858" s="174">
        <f t="shared" si="8"/>
        <v>0</v>
      </c>
      <c r="AA858" s="174">
        <f t="shared" si="9"/>
        <v>0</v>
      </c>
      <c r="AB858" s="173" t="str">
        <f t="shared" si="10"/>
        <v/>
      </c>
      <c r="AC858" s="175" t="str">
        <f t="shared" si="11"/>
        <v> 6243VLK01G  -  BĐ: 3/1/2026 KT: Ngày lỗi</v>
      </c>
      <c r="AD858" s="175">
        <f t="shared" ref="AD858:AE858" si="1081">P858</f>
        <v>46025</v>
      </c>
      <c r="AE858" s="175" t="str">
        <f t="shared" si="1081"/>
        <v>#DIV/0!</v>
      </c>
      <c r="AF858" s="182"/>
      <c r="AG858" s="182"/>
    </row>
    <row r="859" ht="18.75" customHeight="1">
      <c r="A859" s="177"/>
      <c r="B859" s="177"/>
      <c r="C859" s="178" t="s">
        <v>1337</v>
      </c>
      <c r="D859" s="93" t="s">
        <v>1165</v>
      </c>
      <c r="E859" s="178">
        <v>2024.0</v>
      </c>
      <c r="F859" s="93" t="s">
        <v>1170</v>
      </c>
      <c r="G859" s="12"/>
      <c r="H859" s="178">
        <v>6.0</v>
      </c>
      <c r="I859" s="181"/>
      <c r="J859" s="93">
        <v>60.0</v>
      </c>
      <c r="K859" s="213"/>
      <c r="L859" s="189"/>
      <c r="M859" s="190"/>
      <c r="N859" s="178"/>
      <c r="O859" s="178"/>
      <c r="P859" s="169">
        <f t="shared" si="937"/>
        <v>46025</v>
      </c>
      <c r="Q859" s="170" t="str">
        <f t="shared" si="3"/>
        <v>#DIV/0!</v>
      </c>
      <c r="R859" s="180"/>
      <c r="S859" s="12"/>
      <c r="T859" s="181"/>
      <c r="U859" s="181"/>
      <c r="V859" s="172" t="str">
        <f t="shared" si="942"/>
        <v> </v>
      </c>
      <c r="W859" s="172">
        <f t="shared" si="5"/>
        <v>0</v>
      </c>
      <c r="X859" s="173" t="str">
        <f t="shared" si="6"/>
        <v>#DIV/0!</v>
      </c>
      <c r="Y859" s="172" t="str">
        <f t="shared" si="7"/>
        <v>#DIV/0!</v>
      </c>
      <c r="Z859" s="174">
        <f t="shared" si="8"/>
        <v>0</v>
      </c>
      <c r="AA859" s="174">
        <f t="shared" si="9"/>
        <v>0</v>
      </c>
      <c r="AB859" s="173" t="str">
        <f t="shared" si="10"/>
        <v/>
      </c>
      <c r="AC859" s="175" t="str">
        <f t="shared" si="11"/>
        <v> 6243VMH02  -  BĐ: 3/1/2026 KT: Ngày lỗi</v>
      </c>
      <c r="AD859" s="175">
        <f t="shared" ref="AD859:AE859" si="1082">P859</f>
        <v>46025</v>
      </c>
      <c r="AE859" s="175" t="str">
        <f t="shared" si="1082"/>
        <v>#DIV/0!</v>
      </c>
      <c r="AF859" s="182"/>
      <c r="AG859" s="182"/>
    </row>
    <row r="860" ht="18.75" customHeight="1">
      <c r="A860" s="177"/>
      <c r="B860" s="177"/>
      <c r="C860" s="178" t="s">
        <v>1337</v>
      </c>
      <c r="D860" s="93" t="s">
        <v>1165</v>
      </c>
      <c r="E860" s="178">
        <v>2024.0</v>
      </c>
      <c r="F860" s="93" t="s">
        <v>1174</v>
      </c>
      <c r="G860" s="12"/>
      <c r="H860" s="178">
        <v>2.0</v>
      </c>
      <c r="I860" s="181"/>
      <c r="J860" s="93">
        <v>60.0</v>
      </c>
      <c r="K860" s="213"/>
      <c r="L860" s="189"/>
      <c r="M860" s="190"/>
      <c r="N860" s="178"/>
      <c r="O860" s="178"/>
      <c r="P860" s="169">
        <f t="shared" si="937"/>
        <v>46025</v>
      </c>
      <c r="Q860" s="170" t="str">
        <f t="shared" si="3"/>
        <v>#DIV/0!</v>
      </c>
      <c r="R860" s="180"/>
      <c r="S860" s="12"/>
      <c r="T860" s="181"/>
      <c r="U860" s="181"/>
      <c r="V860" s="172" t="str">
        <f t="shared" si="942"/>
        <v> </v>
      </c>
      <c r="W860" s="172">
        <f t="shared" si="5"/>
        <v>0</v>
      </c>
      <c r="X860" s="173" t="str">
        <f t="shared" si="6"/>
        <v>#DIV/0!</v>
      </c>
      <c r="Y860" s="172" t="str">
        <f t="shared" si="7"/>
        <v>#DIV/0!</v>
      </c>
      <c r="Z860" s="174">
        <f t="shared" si="8"/>
        <v>0</v>
      </c>
      <c r="AA860" s="174">
        <f t="shared" si="9"/>
        <v>0</v>
      </c>
      <c r="AB860" s="173" t="str">
        <f t="shared" si="10"/>
        <v/>
      </c>
      <c r="AC860" s="175" t="str">
        <f t="shared" si="11"/>
        <v> 6243VMH02G  -  BĐ: 3/1/2026 KT: Ngày lỗi</v>
      </c>
      <c r="AD860" s="175">
        <f t="shared" ref="AD860:AE860" si="1083">P860</f>
        <v>46025</v>
      </c>
      <c r="AE860" s="175" t="str">
        <f t="shared" si="1083"/>
        <v>#DIV/0!</v>
      </c>
      <c r="AF860" s="182"/>
      <c r="AG860" s="182"/>
    </row>
    <row r="861" ht="18.75" customHeight="1">
      <c r="A861" s="177"/>
      <c r="B861" s="177"/>
      <c r="C861" s="178" t="s">
        <v>1337</v>
      </c>
      <c r="D861" s="93" t="s">
        <v>1193</v>
      </c>
      <c r="E861" s="178">
        <v>2024.0</v>
      </c>
      <c r="F861" s="93" t="s">
        <v>1200</v>
      </c>
      <c r="G861" s="12"/>
      <c r="H861" s="93">
        <v>6.0</v>
      </c>
      <c r="I861" s="181"/>
      <c r="J861" s="93">
        <v>60.0</v>
      </c>
      <c r="K861" s="213"/>
      <c r="L861" s="189"/>
      <c r="M861" s="190"/>
      <c r="N861" s="178"/>
      <c r="O861" s="178"/>
      <c r="P861" s="169">
        <f t="shared" si="937"/>
        <v>46025</v>
      </c>
      <c r="Q861" s="170" t="str">
        <f t="shared" si="3"/>
        <v>#DIV/0!</v>
      </c>
      <c r="R861" s="180"/>
      <c r="S861" s="12"/>
      <c r="T861" s="181"/>
      <c r="U861" s="181"/>
      <c r="V861" s="172" t="str">
        <f t="shared" si="942"/>
        <v> </v>
      </c>
      <c r="W861" s="172">
        <f t="shared" si="5"/>
        <v>0</v>
      </c>
      <c r="X861" s="173" t="str">
        <f t="shared" si="6"/>
        <v>#DIV/0!</v>
      </c>
      <c r="Y861" s="172" t="str">
        <f t="shared" si="7"/>
        <v>#DIV/0!</v>
      </c>
      <c r="Z861" s="174">
        <f t="shared" si="8"/>
        <v>0</v>
      </c>
      <c r="AA861" s="174">
        <f t="shared" si="9"/>
        <v>0</v>
      </c>
      <c r="AB861" s="173" t="str">
        <f t="shared" si="10"/>
        <v/>
      </c>
      <c r="AC861" s="175" t="str">
        <f t="shared" si="11"/>
        <v> 6243VMS01  -  BĐ: 3/1/2026 KT: Ngày lỗi</v>
      </c>
      <c r="AD861" s="175">
        <f t="shared" ref="AD861:AE861" si="1084">P861</f>
        <v>46025</v>
      </c>
      <c r="AE861" s="175" t="str">
        <f t="shared" si="1084"/>
        <v>#DIV/0!</v>
      </c>
      <c r="AF861" s="182"/>
      <c r="AG861" s="182"/>
    </row>
    <row r="862" ht="18.75" customHeight="1">
      <c r="A862" s="177"/>
      <c r="B862" s="177"/>
      <c r="C862" s="178" t="s">
        <v>1337</v>
      </c>
      <c r="D862" s="93" t="s">
        <v>1193</v>
      </c>
      <c r="E862" s="178">
        <v>2024.0</v>
      </c>
      <c r="F862" s="93" t="s">
        <v>1204</v>
      </c>
      <c r="G862" s="12"/>
      <c r="H862" s="93">
        <v>4.0</v>
      </c>
      <c r="I862" s="181"/>
      <c r="J862" s="93">
        <v>60.0</v>
      </c>
      <c r="K862" s="213"/>
      <c r="L862" s="189"/>
      <c r="M862" s="190"/>
      <c r="N862" s="178"/>
      <c r="O862" s="178"/>
      <c r="P862" s="169">
        <f t="shared" si="937"/>
        <v>46025</v>
      </c>
      <c r="Q862" s="170" t="str">
        <f t="shared" si="3"/>
        <v>#DIV/0!</v>
      </c>
      <c r="R862" s="180"/>
      <c r="S862" s="12"/>
      <c r="T862" s="181"/>
      <c r="U862" s="181"/>
      <c r="V862" s="172" t="str">
        <f t="shared" si="942"/>
        <v> </v>
      </c>
      <c r="W862" s="172">
        <f t="shared" si="5"/>
        <v>0</v>
      </c>
      <c r="X862" s="173" t="str">
        <f t="shared" si="6"/>
        <v>#DIV/0!</v>
      </c>
      <c r="Y862" s="172" t="str">
        <f t="shared" si="7"/>
        <v>#DIV/0!</v>
      </c>
      <c r="Z862" s="174">
        <f t="shared" si="8"/>
        <v>0</v>
      </c>
      <c r="AA862" s="174">
        <f t="shared" si="9"/>
        <v>0</v>
      </c>
      <c r="AB862" s="173" t="str">
        <f t="shared" si="10"/>
        <v/>
      </c>
      <c r="AC862" s="175" t="str">
        <f t="shared" si="11"/>
        <v> 6243VMS01G  -  BĐ: 3/1/2026 KT: Ngày lỗi</v>
      </c>
      <c r="AD862" s="175">
        <f t="shared" ref="AD862:AE862" si="1085">P862</f>
        <v>46025</v>
      </c>
      <c r="AE862" s="175" t="str">
        <f t="shared" si="1085"/>
        <v>#DIV/0!</v>
      </c>
      <c r="AF862" s="182"/>
      <c r="AG862" s="182"/>
    </row>
    <row r="863" ht="18.75" customHeight="1">
      <c r="A863" s="177"/>
      <c r="B863" s="177"/>
      <c r="C863" s="178" t="s">
        <v>1337</v>
      </c>
      <c r="D863" s="93" t="s">
        <v>1193</v>
      </c>
      <c r="E863" s="178">
        <v>2024.0</v>
      </c>
      <c r="F863" s="93" t="s">
        <v>1205</v>
      </c>
      <c r="G863" s="12"/>
      <c r="H863" s="93">
        <v>10.0</v>
      </c>
      <c r="I863" s="181"/>
      <c r="J863" s="93">
        <v>60.0</v>
      </c>
      <c r="K863" s="213"/>
      <c r="L863" s="189"/>
      <c r="M863" s="190"/>
      <c r="N863" s="178"/>
      <c r="O863" s="178"/>
      <c r="P863" s="169">
        <f t="shared" si="937"/>
        <v>46025</v>
      </c>
      <c r="Q863" s="170" t="str">
        <f t="shared" si="3"/>
        <v>#DIV/0!</v>
      </c>
      <c r="R863" s="180"/>
      <c r="S863" s="12"/>
      <c r="T863" s="181"/>
      <c r="U863" s="181"/>
      <c r="V863" s="172" t="str">
        <f t="shared" si="942"/>
        <v> </v>
      </c>
      <c r="W863" s="172">
        <f t="shared" si="5"/>
        <v>0</v>
      </c>
      <c r="X863" s="173" t="str">
        <f t="shared" si="6"/>
        <v>#DIV/0!</v>
      </c>
      <c r="Y863" s="172" t="str">
        <f t="shared" si="7"/>
        <v>#DIV/0!</v>
      </c>
      <c r="Z863" s="174">
        <f t="shared" si="8"/>
        <v>0</v>
      </c>
      <c r="AA863" s="174">
        <f t="shared" si="9"/>
        <v>0</v>
      </c>
      <c r="AB863" s="173" t="str">
        <f t="shared" si="10"/>
        <v/>
      </c>
      <c r="AC863" s="175" t="str">
        <f t="shared" si="11"/>
        <v> 6243VMS02  -  BĐ: 3/1/2026 KT: Ngày lỗi</v>
      </c>
      <c r="AD863" s="175">
        <f t="shared" ref="AD863:AE863" si="1086">P863</f>
        <v>46025</v>
      </c>
      <c r="AE863" s="175" t="str">
        <f t="shared" si="1086"/>
        <v>#DIV/0!</v>
      </c>
      <c r="AF863" s="182"/>
      <c r="AG863" s="182"/>
    </row>
    <row r="864" ht="18.75" customHeight="1">
      <c r="A864" s="177"/>
      <c r="B864" s="177"/>
      <c r="C864" s="178" t="s">
        <v>1337</v>
      </c>
      <c r="D864" s="93" t="s">
        <v>1193</v>
      </c>
      <c r="E864" s="178">
        <v>2024.0</v>
      </c>
      <c r="F864" s="93" t="s">
        <v>1206</v>
      </c>
      <c r="G864" s="12"/>
      <c r="H864" s="93">
        <v>8.0</v>
      </c>
      <c r="I864" s="181"/>
      <c r="J864" s="93">
        <v>60.0</v>
      </c>
      <c r="K864" s="213"/>
      <c r="L864" s="189"/>
      <c r="M864" s="190"/>
      <c r="N864" s="178"/>
      <c r="O864" s="178"/>
      <c r="P864" s="169">
        <f t="shared" si="937"/>
        <v>46025</v>
      </c>
      <c r="Q864" s="170" t="str">
        <f t="shared" si="3"/>
        <v>#DIV/0!</v>
      </c>
      <c r="R864" s="180"/>
      <c r="S864" s="19"/>
      <c r="T864" s="181"/>
      <c r="U864" s="181"/>
      <c r="V864" s="172" t="str">
        <f t="shared" si="942"/>
        <v> </v>
      </c>
      <c r="W864" s="172">
        <f t="shared" si="5"/>
        <v>0</v>
      </c>
      <c r="X864" s="173" t="str">
        <f t="shared" si="6"/>
        <v>#DIV/0!</v>
      </c>
      <c r="Y864" s="172" t="str">
        <f t="shared" si="7"/>
        <v>#DIV/0!</v>
      </c>
      <c r="Z864" s="174">
        <f t="shared" si="8"/>
        <v>0</v>
      </c>
      <c r="AA864" s="174">
        <f t="shared" si="9"/>
        <v>0</v>
      </c>
      <c r="AB864" s="173" t="str">
        <f t="shared" si="10"/>
        <v/>
      </c>
      <c r="AC864" s="175" t="str">
        <f t="shared" si="11"/>
        <v> 6243VMS02G  -  BĐ: 3/1/2026 KT: Ngày lỗi</v>
      </c>
      <c r="AD864" s="175">
        <f t="shared" ref="AD864:AE864" si="1087">P864</f>
        <v>46025</v>
      </c>
      <c r="AE864" s="175" t="str">
        <f t="shared" si="1087"/>
        <v>#DIV/0!</v>
      </c>
      <c r="AF864" s="182"/>
      <c r="AG864" s="182"/>
    </row>
    <row r="865" ht="18.75" customHeight="1">
      <c r="A865" s="177"/>
      <c r="B865" s="177"/>
      <c r="C865" s="178" t="s">
        <v>1337</v>
      </c>
      <c r="D865" s="93" t="s">
        <v>988</v>
      </c>
      <c r="E865" s="178">
        <v>2024.0</v>
      </c>
      <c r="F865" s="93" t="s">
        <v>989</v>
      </c>
      <c r="G865" s="165" t="s">
        <v>1117</v>
      </c>
      <c r="H865" s="178">
        <v>3.0</v>
      </c>
      <c r="I865" s="181"/>
      <c r="J865" s="231">
        <v>30.0</v>
      </c>
      <c r="K865" s="213"/>
      <c r="L865" s="189"/>
      <c r="M865" s="190"/>
      <c r="N865" s="178"/>
      <c r="O865" s="178"/>
      <c r="P865" s="169">
        <f t="shared" si="937"/>
        <v>46025</v>
      </c>
      <c r="Q865" s="170" t="str">
        <f t="shared" si="3"/>
        <v>#DIV/0!</v>
      </c>
      <c r="R865" s="180"/>
      <c r="S865" s="165"/>
      <c r="T865" s="181"/>
      <c r="U865" s="181"/>
      <c r="V865" s="172" t="str">
        <f t="shared" si="942"/>
        <v> </v>
      </c>
      <c r="W865" s="172">
        <f t="shared" si="5"/>
        <v>0</v>
      </c>
      <c r="X865" s="173" t="str">
        <f t="shared" si="6"/>
        <v>#DIV/0!</v>
      </c>
      <c r="Y865" s="172" t="str">
        <f t="shared" si="7"/>
        <v>#DIV/0!</v>
      </c>
      <c r="Z865" s="174">
        <f t="shared" si="8"/>
        <v>0</v>
      </c>
      <c r="AA865" s="174">
        <f t="shared" si="9"/>
        <v>0</v>
      </c>
      <c r="AB865" s="173" t="str">
        <f t="shared" si="10"/>
        <v/>
      </c>
      <c r="AC865" s="175" t="str">
        <f t="shared" si="11"/>
        <v>Giáo dục thể chất 5243VIF01  -  BĐ: 3/1/2026 KT: Ngày lỗi</v>
      </c>
      <c r="AD865" s="175">
        <f t="shared" ref="AD865:AE865" si="1088">P865</f>
        <v>46025</v>
      </c>
      <c r="AE865" s="175" t="str">
        <f t="shared" si="1088"/>
        <v>#DIV/0!</v>
      </c>
      <c r="AF865" s="182"/>
      <c r="AG865" s="182"/>
    </row>
    <row r="866" ht="18.75" customHeight="1">
      <c r="A866" s="177"/>
      <c r="B866" s="177"/>
      <c r="C866" s="178" t="s">
        <v>1337</v>
      </c>
      <c r="D866" s="93" t="s">
        <v>1002</v>
      </c>
      <c r="E866" s="178">
        <v>2024.0</v>
      </c>
      <c r="F866" s="93" t="s">
        <v>1003</v>
      </c>
      <c r="G866" s="12"/>
      <c r="H866" s="99">
        <v>9.0</v>
      </c>
      <c r="I866" s="181"/>
      <c r="J866" s="231">
        <v>30.0</v>
      </c>
      <c r="K866" s="213"/>
      <c r="L866" s="189"/>
      <c r="M866" s="190"/>
      <c r="N866" s="178"/>
      <c r="O866" s="178"/>
      <c r="P866" s="169">
        <f t="shared" si="937"/>
        <v>46025</v>
      </c>
      <c r="Q866" s="170" t="str">
        <f t="shared" si="3"/>
        <v>#DIV/0!</v>
      </c>
      <c r="R866" s="180"/>
      <c r="S866" s="12"/>
      <c r="T866" s="181"/>
      <c r="U866" s="181"/>
      <c r="V866" s="172" t="str">
        <f t="shared" si="942"/>
        <v> </v>
      </c>
      <c r="W866" s="172">
        <f t="shared" si="5"/>
        <v>0</v>
      </c>
      <c r="X866" s="173" t="str">
        <f t="shared" si="6"/>
        <v>#DIV/0!</v>
      </c>
      <c r="Y866" s="172" t="str">
        <f t="shared" si="7"/>
        <v>#DIV/0!</v>
      </c>
      <c r="Z866" s="174">
        <f t="shared" si="8"/>
        <v>0</v>
      </c>
      <c r="AA866" s="174">
        <f t="shared" si="9"/>
        <v>0</v>
      </c>
      <c r="AB866" s="173" t="str">
        <f t="shared" si="10"/>
        <v/>
      </c>
      <c r="AC866" s="175" t="str">
        <f t="shared" si="11"/>
        <v> 5243VIG01  -  BĐ: 3/1/2026 KT: Ngày lỗi</v>
      </c>
      <c r="AD866" s="175">
        <f t="shared" ref="AD866:AE866" si="1089">P866</f>
        <v>46025</v>
      </c>
      <c r="AE866" s="175" t="str">
        <f t="shared" si="1089"/>
        <v>#DIV/0!</v>
      </c>
      <c r="AF866" s="182"/>
      <c r="AG866" s="182"/>
    </row>
    <row r="867" ht="18.75" customHeight="1">
      <c r="A867" s="177"/>
      <c r="B867" s="177"/>
      <c r="C867" s="178" t="s">
        <v>1337</v>
      </c>
      <c r="D867" s="93" t="s">
        <v>1002</v>
      </c>
      <c r="E867" s="178">
        <v>2024.0</v>
      </c>
      <c r="F867" s="93" t="s">
        <v>1006</v>
      </c>
      <c r="G867" s="12"/>
      <c r="H867" s="99">
        <v>6.0</v>
      </c>
      <c r="I867" s="181"/>
      <c r="J867" s="231">
        <v>30.0</v>
      </c>
      <c r="K867" s="213"/>
      <c r="L867" s="189"/>
      <c r="M867" s="190"/>
      <c r="N867" s="178"/>
      <c r="O867" s="178"/>
      <c r="P867" s="169">
        <f t="shared" si="937"/>
        <v>46025</v>
      </c>
      <c r="Q867" s="170" t="str">
        <f t="shared" si="3"/>
        <v>#DIV/0!</v>
      </c>
      <c r="R867" s="180"/>
      <c r="S867" s="12"/>
      <c r="T867" s="181"/>
      <c r="U867" s="181"/>
      <c r="V867" s="172" t="str">
        <f t="shared" si="942"/>
        <v> </v>
      </c>
      <c r="W867" s="172">
        <f t="shared" si="5"/>
        <v>0</v>
      </c>
      <c r="X867" s="173" t="str">
        <f t="shared" si="6"/>
        <v>#DIV/0!</v>
      </c>
      <c r="Y867" s="172" t="str">
        <f t="shared" si="7"/>
        <v>#DIV/0!</v>
      </c>
      <c r="Z867" s="174">
        <f t="shared" si="8"/>
        <v>0</v>
      </c>
      <c r="AA867" s="174">
        <f t="shared" si="9"/>
        <v>0</v>
      </c>
      <c r="AB867" s="173" t="str">
        <f t="shared" si="10"/>
        <v/>
      </c>
      <c r="AC867" s="175" t="str">
        <f t="shared" si="11"/>
        <v> 5243VIG01G  -  BĐ: 3/1/2026 KT: Ngày lỗi</v>
      </c>
      <c r="AD867" s="175">
        <f t="shared" ref="AD867:AE867" si="1090">P867</f>
        <v>46025</v>
      </c>
      <c r="AE867" s="175" t="str">
        <f t="shared" si="1090"/>
        <v>#DIV/0!</v>
      </c>
      <c r="AF867" s="182"/>
      <c r="AG867" s="182"/>
    </row>
    <row r="868" ht="18.75" customHeight="1">
      <c r="A868" s="177"/>
      <c r="B868" s="177"/>
      <c r="C868" s="178" t="s">
        <v>1337</v>
      </c>
      <c r="D868" s="93" t="s">
        <v>1002</v>
      </c>
      <c r="E868" s="178">
        <v>2024.0</v>
      </c>
      <c r="F868" s="93" t="s">
        <v>1010</v>
      </c>
      <c r="G868" s="12"/>
      <c r="H868" s="178">
        <v>23.0</v>
      </c>
      <c r="I868" s="181"/>
      <c r="J868" s="231">
        <v>30.0</v>
      </c>
      <c r="K868" s="213"/>
      <c r="L868" s="189"/>
      <c r="M868" s="190"/>
      <c r="N868" s="178"/>
      <c r="O868" s="178"/>
      <c r="P868" s="169">
        <f t="shared" si="937"/>
        <v>46025</v>
      </c>
      <c r="Q868" s="170" t="str">
        <f t="shared" si="3"/>
        <v>#DIV/0!</v>
      </c>
      <c r="R868" s="180"/>
      <c r="S868" s="12"/>
      <c r="T868" s="181"/>
      <c r="U868" s="181"/>
      <c r="V868" s="172" t="str">
        <f t="shared" si="942"/>
        <v> </v>
      </c>
      <c r="W868" s="172">
        <f t="shared" si="5"/>
        <v>0</v>
      </c>
      <c r="X868" s="173" t="str">
        <f t="shared" si="6"/>
        <v>#DIV/0!</v>
      </c>
      <c r="Y868" s="172" t="str">
        <f t="shared" si="7"/>
        <v>#DIV/0!</v>
      </c>
      <c r="Z868" s="174">
        <f t="shared" si="8"/>
        <v>0</v>
      </c>
      <c r="AA868" s="174">
        <f t="shared" si="9"/>
        <v>0</v>
      </c>
      <c r="AB868" s="173" t="str">
        <f t="shared" si="10"/>
        <v/>
      </c>
      <c r="AC868" s="175" t="str">
        <f t="shared" si="11"/>
        <v> 5243VIG02  -  BĐ: 3/1/2026 KT: Ngày lỗi</v>
      </c>
      <c r="AD868" s="175">
        <f t="shared" ref="AD868:AE868" si="1091">P868</f>
        <v>46025</v>
      </c>
      <c r="AE868" s="175" t="str">
        <f t="shared" si="1091"/>
        <v>#DIV/0!</v>
      </c>
      <c r="AF868" s="182"/>
      <c r="AG868" s="182"/>
    </row>
    <row r="869" ht="18.75" customHeight="1">
      <c r="A869" s="177"/>
      <c r="B869" s="177"/>
      <c r="C869" s="178" t="s">
        <v>1337</v>
      </c>
      <c r="D869" s="93" t="s">
        <v>1002</v>
      </c>
      <c r="E869" s="178">
        <v>2024.0</v>
      </c>
      <c r="F869" s="93" t="s">
        <v>1014</v>
      </c>
      <c r="G869" s="12"/>
      <c r="H869" s="178">
        <v>9.0</v>
      </c>
      <c r="I869" s="181"/>
      <c r="J869" s="231">
        <v>30.0</v>
      </c>
      <c r="K869" s="213"/>
      <c r="L869" s="189"/>
      <c r="M869" s="190"/>
      <c r="N869" s="178"/>
      <c r="O869" s="178"/>
      <c r="P869" s="169">
        <f t="shared" si="937"/>
        <v>46025</v>
      </c>
      <c r="Q869" s="170" t="str">
        <f t="shared" si="3"/>
        <v>#DIV/0!</v>
      </c>
      <c r="R869" s="180"/>
      <c r="S869" s="12"/>
      <c r="T869" s="181"/>
      <c r="U869" s="181"/>
      <c r="V869" s="172" t="str">
        <f t="shared" si="942"/>
        <v> </v>
      </c>
      <c r="W869" s="172">
        <f t="shared" si="5"/>
        <v>0</v>
      </c>
      <c r="X869" s="173" t="str">
        <f t="shared" si="6"/>
        <v>#DIV/0!</v>
      </c>
      <c r="Y869" s="172" t="str">
        <f t="shared" si="7"/>
        <v>#DIV/0!</v>
      </c>
      <c r="Z869" s="174">
        <f t="shared" si="8"/>
        <v>0</v>
      </c>
      <c r="AA869" s="174">
        <f t="shared" si="9"/>
        <v>0</v>
      </c>
      <c r="AB869" s="173" t="str">
        <f t="shared" si="10"/>
        <v/>
      </c>
      <c r="AC869" s="175" t="str">
        <f t="shared" si="11"/>
        <v> 5243VIG02G  -  BĐ: 3/1/2026 KT: Ngày lỗi</v>
      </c>
      <c r="AD869" s="175">
        <f t="shared" ref="AD869:AE869" si="1092">P869</f>
        <v>46025</v>
      </c>
      <c r="AE869" s="175" t="str">
        <f t="shared" si="1092"/>
        <v>#DIV/0!</v>
      </c>
      <c r="AF869" s="182"/>
      <c r="AG869" s="182"/>
    </row>
    <row r="870" ht="18.75" customHeight="1">
      <c r="A870" s="177"/>
      <c r="B870" s="177"/>
      <c r="C870" s="178" t="s">
        <v>1337</v>
      </c>
      <c r="D870" s="93" t="s">
        <v>894</v>
      </c>
      <c r="E870" s="178">
        <v>2024.0</v>
      </c>
      <c r="F870" s="93" t="s">
        <v>895</v>
      </c>
      <c r="G870" s="12"/>
      <c r="H870" s="93">
        <v>2.0</v>
      </c>
      <c r="I870" s="181"/>
      <c r="J870" s="231">
        <v>30.0</v>
      </c>
      <c r="K870" s="213"/>
      <c r="L870" s="189"/>
      <c r="M870" s="190"/>
      <c r="N870" s="178"/>
      <c r="O870" s="178"/>
      <c r="P870" s="169">
        <f t="shared" si="937"/>
        <v>46025</v>
      </c>
      <c r="Q870" s="170" t="str">
        <f t="shared" si="3"/>
        <v>#DIV/0!</v>
      </c>
      <c r="R870" s="180"/>
      <c r="S870" s="12"/>
      <c r="T870" s="181"/>
      <c r="U870" s="181"/>
      <c r="V870" s="172" t="str">
        <f t="shared" si="942"/>
        <v> </v>
      </c>
      <c r="W870" s="172">
        <f t="shared" si="5"/>
        <v>0</v>
      </c>
      <c r="X870" s="173" t="str">
        <f t="shared" si="6"/>
        <v>#DIV/0!</v>
      </c>
      <c r="Y870" s="172" t="str">
        <f t="shared" si="7"/>
        <v>#DIV/0!</v>
      </c>
      <c r="Z870" s="174">
        <f t="shared" si="8"/>
        <v>0</v>
      </c>
      <c r="AA870" s="174">
        <f t="shared" si="9"/>
        <v>0</v>
      </c>
      <c r="AB870" s="173" t="str">
        <f t="shared" si="10"/>
        <v/>
      </c>
      <c r="AC870" s="175" t="str">
        <f t="shared" si="11"/>
        <v> 5243VIS01  -  BĐ: 3/1/2026 KT: Ngày lỗi</v>
      </c>
      <c r="AD870" s="175">
        <f t="shared" ref="AD870:AE870" si="1093">P870</f>
        <v>46025</v>
      </c>
      <c r="AE870" s="175" t="str">
        <f t="shared" si="1093"/>
        <v>#DIV/0!</v>
      </c>
      <c r="AF870" s="182"/>
      <c r="AG870" s="182"/>
    </row>
    <row r="871" ht="18.75" customHeight="1">
      <c r="A871" s="177"/>
      <c r="B871" s="177"/>
      <c r="C871" s="178" t="s">
        <v>1337</v>
      </c>
      <c r="D871" s="93" t="s">
        <v>894</v>
      </c>
      <c r="E871" s="178">
        <v>2024.0</v>
      </c>
      <c r="F871" s="93" t="s">
        <v>902</v>
      </c>
      <c r="G871" s="12"/>
      <c r="H871" s="93">
        <v>1.0</v>
      </c>
      <c r="I871" s="181"/>
      <c r="J871" s="231">
        <v>30.0</v>
      </c>
      <c r="K871" s="213"/>
      <c r="L871" s="189"/>
      <c r="M871" s="190"/>
      <c r="N871" s="178"/>
      <c r="O871" s="178"/>
      <c r="P871" s="169">
        <f t="shared" si="937"/>
        <v>46025</v>
      </c>
      <c r="Q871" s="170" t="str">
        <f t="shared" si="3"/>
        <v>#DIV/0!</v>
      </c>
      <c r="R871" s="180"/>
      <c r="S871" s="12"/>
      <c r="T871" s="181"/>
      <c r="U871" s="181"/>
      <c r="V871" s="172" t="str">
        <f t="shared" si="942"/>
        <v> </v>
      </c>
      <c r="W871" s="172">
        <f t="shared" si="5"/>
        <v>0</v>
      </c>
      <c r="X871" s="173" t="str">
        <f t="shared" si="6"/>
        <v>#DIV/0!</v>
      </c>
      <c r="Y871" s="172" t="str">
        <f t="shared" si="7"/>
        <v>#DIV/0!</v>
      </c>
      <c r="Z871" s="174">
        <f t="shared" si="8"/>
        <v>0</v>
      </c>
      <c r="AA871" s="174">
        <f t="shared" si="9"/>
        <v>0</v>
      </c>
      <c r="AB871" s="173" t="str">
        <f t="shared" si="10"/>
        <v/>
      </c>
      <c r="AC871" s="175" t="str">
        <f t="shared" si="11"/>
        <v> 5243VIS01G  -  BĐ: 3/1/2026 KT: Ngày lỗi</v>
      </c>
      <c r="AD871" s="175">
        <f t="shared" ref="AD871:AE871" si="1094">P871</f>
        <v>46025</v>
      </c>
      <c r="AE871" s="175" t="str">
        <f t="shared" si="1094"/>
        <v>#DIV/0!</v>
      </c>
      <c r="AF871" s="182"/>
      <c r="AG871" s="182"/>
    </row>
    <row r="872" ht="18.75" customHeight="1">
      <c r="A872" s="177"/>
      <c r="B872" s="177"/>
      <c r="C872" s="178" t="s">
        <v>1337</v>
      </c>
      <c r="D872" s="93" t="s">
        <v>894</v>
      </c>
      <c r="E872" s="178">
        <v>2024.0</v>
      </c>
      <c r="F872" s="93" t="s">
        <v>903</v>
      </c>
      <c r="G872" s="12"/>
      <c r="H872" s="93">
        <v>20.0</v>
      </c>
      <c r="I872" s="181"/>
      <c r="J872" s="231">
        <v>30.0</v>
      </c>
      <c r="K872" s="213"/>
      <c r="L872" s="189"/>
      <c r="M872" s="190"/>
      <c r="N872" s="178"/>
      <c r="O872" s="178"/>
      <c r="P872" s="169">
        <f t="shared" si="937"/>
        <v>46025</v>
      </c>
      <c r="Q872" s="170" t="str">
        <f t="shared" si="3"/>
        <v>#DIV/0!</v>
      </c>
      <c r="R872" s="180"/>
      <c r="S872" s="12"/>
      <c r="T872" s="181"/>
      <c r="U872" s="181"/>
      <c r="V872" s="172" t="str">
        <f t="shared" si="942"/>
        <v> </v>
      </c>
      <c r="W872" s="172">
        <f t="shared" si="5"/>
        <v>0</v>
      </c>
      <c r="X872" s="173" t="str">
        <f t="shared" si="6"/>
        <v>#DIV/0!</v>
      </c>
      <c r="Y872" s="172" t="str">
        <f t="shared" si="7"/>
        <v>#DIV/0!</v>
      </c>
      <c r="Z872" s="174">
        <f t="shared" si="8"/>
        <v>0</v>
      </c>
      <c r="AA872" s="174">
        <f t="shared" si="9"/>
        <v>0</v>
      </c>
      <c r="AB872" s="173" t="str">
        <f t="shared" si="10"/>
        <v/>
      </c>
      <c r="AC872" s="175" t="str">
        <f t="shared" si="11"/>
        <v> 5243VIS02  -  BĐ: 3/1/2026 KT: Ngày lỗi</v>
      </c>
      <c r="AD872" s="175">
        <f t="shared" ref="AD872:AE872" si="1095">P872</f>
        <v>46025</v>
      </c>
      <c r="AE872" s="175" t="str">
        <f t="shared" si="1095"/>
        <v>#DIV/0!</v>
      </c>
      <c r="AF872" s="182"/>
      <c r="AG872" s="182"/>
    </row>
    <row r="873" ht="18.75" customHeight="1">
      <c r="A873" s="177"/>
      <c r="B873" s="177"/>
      <c r="C873" s="178" t="s">
        <v>1337</v>
      </c>
      <c r="D873" s="93" t="s">
        <v>894</v>
      </c>
      <c r="E873" s="178">
        <v>2024.0</v>
      </c>
      <c r="F873" s="93" t="s">
        <v>904</v>
      </c>
      <c r="G873" s="12"/>
      <c r="H873" s="93">
        <v>6.0</v>
      </c>
      <c r="I873" s="181"/>
      <c r="J873" s="231">
        <v>30.0</v>
      </c>
      <c r="K873" s="213"/>
      <c r="L873" s="189"/>
      <c r="M873" s="190"/>
      <c r="N873" s="178"/>
      <c r="O873" s="178"/>
      <c r="P873" s="169">
        <f t="shared" si="937"/>
        <v>46025</v>
      </c>
      <c r="Q873" s="170" t="str">
        <f t="shared" si="3"/>
        <v>#DIV/0!</v>
      </c>
      <c r="R873" s="180"/>
      <c r="S873" s="12"/>
      <c r="T873" s="181"/>
      <c r="U873" s="181"/>
      <c r="V873" s="172" t="str">
        <f t="shared" si="942"/>
        <v> </v>
      </c>
      <c r="W873" s="172">
        <f t="shared" si="5"/>
        <v>0</v>
      </c>
      <c r="X873" s="173" t="str">
        <f t="shared" si="6"/>
        <v>#DIV/0!</v>
      </c>
      <c r="Y873" s="172" t="str">
        <f t="shared" si="7"/>
        <v>#DIV/0!</v>
      </c>
      <c r="Z873" s="174">
        <f t="shared" si="8"/>
        <v>0</v>
      </c>
      <c r="AA873" s="174">
        <f t="shared" si="9"/>
        <v>0</v>
      </c>
      <c r="AB873" s="173" t="str">
        <f t="shared" si="10"/>
        <v/>
      </c>
      <c r="AC873" s="175" t="str">
        <f t="shared" si="11"/>
        <v> 5243VIS02G  -  BĐ: 3/1/2026 KT: Ngày lỗi</v>
      </c>
      <c r="AD873" s="175">
        <f t="shared" ref="AD873:AE873" si="1096">P873</f>
        <v>46025</v>
      </c>
      <c r="AE873" s="175" t="str">
        <f t="shared" si="1096"/>
        <v>#DIV/0!</v>
      </c>
      <c r="AF873" s="182"/>
      <c r="AG873" s="182"/>
    </row>
    <row r="874" ht="18.75" customHeight="1">
      <c r="A874" s="177"/>
      <c r="B874" s="177"/>
      <c r="C874" s="178" t="s">
        <v>1337</v>
      </c>
      <c r="D874" s="93" t="s">
        <v>894</v>
      </c>
      <c r="E874" s="178">
        <v>2024.0</v>
      </c>
      <c r="F874" s="93" t="s">
        <v>905</v>
      </c>
      <c r="G874" s="12"/>
      <c r="H874" s="93">
        <v>12.0</v>
      </c>
      <c r="I874" s="181"/>
      <c r="J874" s="231">
        <v>30.0</v>
      </c>
      <c r="K874" s="213"/>
      <c r="L874" s="189"/>
      <c r="M874" s="190"/>
      <c r="N874" s="178"/>
      <c r="O874" s="178"/>
      <c r="P874" s="169">
        <f t="shared" si="937"/>
        <v>46025</v>
      </c>
      <c r="Q874" s="170" t="str">
        <f t="shared" si="3"/>
        <v>#DIV/0!</v>
      </c>
      <c r="R874" s="180"/>
      <c r="S874" s="12"/>
      <c r="T874" s="181"/>
      <c r="U874" s="181"/>
      <c r="V874" s="172" t="str">
        <f t="shared" si="942"/>
        <v> </v>
      </c>
      <c r="W874" s="172">
        <f t="shared" si="5"/>
        <v>0</v>
      </c>
      <c r="X874" s="173" t="str">
        <f t="shared" si="6"/>
        <v>#DIV/0!</v>
      </c>
      <c r="Y874" s="172" t="str">
        <f t="shared" si="7"/>
        <v>#DIV/0!</v>
      </c>
      <c r="Z874" s="174">
        <f t="shared" si="8"/>
        <v>0</v>
      </c>
      <c r="AA874" s="174">
        <f t="shared" si="9"/>
        <v>0</v>
      </c>
      <c r="AB874" s="173" t="str">
        <f t="shared" si="10"/>
        <v/>
      </c>
      <c r="AC874" s="175" t="str">
        <f t="shared" si="11"/>
        <v> 5243VIS03  -  BĐ: 3/1/2026 KT: Ngày lỗi</v>
      </c>
      <c r="AD874" s="175">
        <f t="shared" ref="AD874:AE874" si="1097">P874</f>
        <v>46025</v>
      </c>
      <c r="AE874" s="175" t="str">
        <f t="shared" si="1097"/>
        <v>#DIV/0!</v>
      </c>
      <c r="AF874" s="182"/>
      <c r="AG874" s="182"/>
    </row>
    <row r="875" ht="18.75" customHeight="1">
      <c r="A875" s="177"/>
      <c r="B875" s="177"/>
      <c r="C875" s="178" t="s">
        <v>1337</v>
      </c>
      <c r="D875" s="93" t="s">
        <v>1165</v>
      </c>
      <c r="E875" s="178">
        <v>2024.0</v>
      </c>
      <c r="F875" s="93" t="s">
        <v>1166</v>
      </c>
      <c r="G875" s="12"/>
      <c r="H875" s="99">
        <v>2.0</v>
      </c>
      <c r="I875" s="181"/>
      <c r="J875" s="231">
        <v>30.0</v>
      </c>
      <c r="K875" s="213"/>
      <c r="L875" s="189"/>
      <c r="M875" s="190"/>
      <c r="N875" s="178"/>
      <c r="O875" s="178"/>
      <c r="P875" s="169">
        <f t="shared" si="937"/>
        <v>46025</v>
      </c>
      <c r="Q875" s="170" t="str">
        <f t="shared" si="3"/>
        <v>#DIV/0!</v>
      </c>
      <c r="R875" s="180"/>
      <c r="S875" s="12"/>
      <c r="T875" s="181"/>
      <c r="U875" s="181"/>
      <c r="V875" s="172" t="str">
        <f t="shared" si="942"/>
        <v> </v>
      </c>
      <c r="W875" s="172">
        <f t="shared" si="5"/>
        <v>0</v>
      </c>
      <c r="X875" s="173" t="str">
        <f t="shared" si="6"/>
        <v>#DIV/0!</v>
      </c>
      <c r="Y875" s="172" t="str">
        <f t="shared" si="7"/>
        <v>#DIV/0!</v>
      </c>
      <c r="Z875" s="174">
        <f t="shared" si="8"/>
        <v>0</v>
      </c>
      <c r="AA875" s="174">
        <f t="shared" si="9"/>
        <v>0</v>
      </c>
      <c r="AB875" s="173" t="str">
        <f t="shared" si="10"/>
        <v/>
      </c>
      <c r="AC875" s="175" t="str">
        <f t="shared" si="11"/>
        <v> 5243VMH01  -  BĐ: 3/1/2026 KT: Ngày lỗi</v>
      </c>
      <c r="AD875" s="175">
        <f t="shared" ref="AD875:AE875" si="1098">P875</f>
        <v>46025</v>
      </c>
      <c r="AE875" s="175" t="str">
        <f t="shared" si="1098"/>
        <v>#DIV/0!</v>
      </c>
      <c r="AF875" s="182"/>
      <c r="AG875" s="182"/>
    </row>
    <row r="876" ht="18.75" customHeight="1">
      <c r="A876" s="177"/>
      <c r="B876" s="177"/>
      <c r="C876" s="178" t="s">
        <v>1337</v>
      </c>
      <c r="D876" s="93" t="s">
        <v>1165</v>
      </c>
      <c r="E876" s="178">
        <v>2024.0</v>
      </c>
      <c r="F876" s="93" t="s">
        <v>1169</v>
      </c>
      <c r="G876" s="12"/>
      <c r="H876" s="178">
        <v>20.0</v>
      </c>
      <c r="I876" s="181"/>
      <c r="J876" s="231">
        <v>30.0</v>
      </c>
      <c r="K876" s="213"/>
      <c r="L876" s="189"/>
      <c r="M876" s="190"/>
      <c r="N876" s="178"/>
      <c r="O876" s="178"/>
      <c r="P876" s="169">
        <f t="shared" si="937"/>
        <v>46025</v>
      </c>
      <c r="Q876" s="170" t="str">
        <f t="shared" si="3"/>
        <v>#DIV/0!</v>
      </c>
      <c r="R876" s="180"/>
      <c r="S876" s="12"/>
      <c r="T876" s="181"/>
      <c r="U876" s="181"/>
      <c r="V876" s="172" t="str">
        <f t="shared" si="942"/>
        <v> </v>
      </c>
      <c r="W876" s="172">
        <f t="shared" si="5"/>
        <v>0</v>
      </c>
      <c r="X876" s="173" t="str">
        <f t="shared" si="6"/>
        <v>#DIV/0!</v>
      </c>
      <c r="Y876" s="172" t="str">
        <f t="shared" si="7"/>
        <v>#DIV/0!</v>
      </c>
      <c r="Z876" s="174">
        <f t="shared" si="8"/>
        <v>0</v>
      </c>
      <c r="AA876" s="174">
        <f t="shared" si="9"/>
        <v>0</v>
      </c>
      <c r="AB876" s="173" t="str">
        <f t="shared" si="10"/>
        <v/>
      </c>
      <c r="AC876" s="175" t="str">
        <f t="shared" si="11"/>
        <v> 5243VMH02  -  BĐ: 3/1/2026 KT: Ngày lỗi</v>
      </c>
      <c r="AD876" s="175">
        <f t="shared" ref="AD876:AE876" si="1099">P876</f>
        <v>46025</v>
      </c>
      <c r="AE876" s="175" t="str">
        <f t="shared" si="1099"/>
        <v>#DIV/0!</v>
      </c>
      <c r="AF876" s="182"/>
      <c r="AG876" s="182"/>
    </row>
    <row r="877" ht="18.75" customHeight="1">
      <c r="A877" s="177"/>
      <c r="B877" s="177"/>
      <c r="C877" s="178" t="s">
        <v>1337</v>
      </c>
      <c r="D877" s="93" t="s">
        <v>1193</v>
      </c>
      <c r="E877" s="178">
        <v>2024.0</v>
      </c>
      <c r="F877" s="93" t="s">
        <v>1194</v>
      </c>
      <c r="G877" s="12"/>
      <c r="H877" s="99">
        <v>5.0</v>
      </c>
      <c r="I877" s="181"/>
      <c r="J877" s="231">
        <v>30.0</v>
      </c>
      <c r="K877" s="213"/>
      <c r="L877" s="189"/>
      <c r="M877" s="190"/>
      <c r="N877" s="178"/>
      <c r="O877" s="178"/>
      <c r="P877" s="169">
        <f t="shared" si="937"/>
        <v>46025</v>
      </c>
      <c r="Q877" s="170" t="str">
        <f t="shared" si="3"/>
        <v>#DIV/0!</v>
      </c>
      <c r="R877" s="180"/>
      <c r="S877" s="12"/>
      <c r="T877" s="181"/>
      <c r="U877" s="181"/>
      <c r="V877" s="172" t="str">
        <f t="shared" si="942"/>
        <v> </v>
      </c>
      <c r="W877" s="172">
        <f t="shared" si="5"/>
        <v>0</v>
      </c>
      <c r="X877" s="173" t="str">
        <f t="shared" si="6"/>
        <v>#DIV/0!</v>
      </c>
      <c r="Y877" s="172" t="str">
        <f t="shared" si="7"/>
        <v>#DIV/0!</v>
      </c>
      <c r="Z877" s="174">
        <f t="shared" si="8"/>
        <v>0</v>
      </c>
      <c r="AA877" s="174">
        <f t="shared" si="9"/>
        <v>0</v>
      </c>
      <c r="AB877" s="173" t="str">
        <f t="shared" si="10"/>
        <v/>
      </c>
      <c r="AC877" s="175" t="str">
        <f t="shared" si="11"/>
        <v> 5243VMS01G  -  BĐ: 3/1/2026 KT: Ngày lỗi</v>
      </c>
      <c r="AD877" s="175">
        <f t="shared" ref="AD877:AE877" si="1100">P877</f>
        <v>46025</v>
      </c>
      <c r="AE877" s="175" t="str">
        <f t="shared" si="1100"/>
        <v>#DIV/0!</v>
      </c>
      <c r="AF877" s="182"/>
      <c r="AG877" s="182"/>
    </row>
    <row r="878" ht="18.75" customHeight="1">
      <c r="A878" s="177"/>
      <c r="B878" s="177"/>
      <c r="C878" s="178" t="s">
        <v>1337</v>
      </c>
      <c r="D878" s="93" t="s">
        <v>1193</v>
      </c>
      <c r="E878" s="178">
        <v>2024.0</v>
      </c>
      <c r="F878" s="93" t="s">
        <v>1197</v>
      </c>
      <c r="G878" s="12"/>
      <c r="H878" s="99">
        <v>10.0</v>
      </c>
      <c r="I878" s="181"/>
      <c r="J878" s="231">
        <v>30.0</v>
      </c>
      <c r="K878" s="213"/>
      <c r="L878" s="189"/>
      <c r="M878" s="190"/>
      <c r="N878" s="178"/>
      <c r="O878" s="178"/>
      <c r="P878" s="169">
        <f t="shared" si="937"/>
        <v>46025</v>
      </c>
      <c r="Q878" s="170" t="str">
        <f t="shared" si="3"/>
        <v>#DIV/0!</v>
      </c>
      <c r="R878" s="180"/>
      <c r="S878" s="12"/>
      <c r="T878" s="181"/>
      <c r="U878" s="181"/>
      <c r="V878" s="172" t="str">
        <f t="shared" si="942"/>
        <v> </v>
      </c>
      <c r="W878" s="172">
        <f t="shared" si="5"/>
        <v>0</v>
      </c>
      <c r="X878" s="173" t="str">
        <f t="shared" si="6"/>
        <v>#DIV/0!</v>
      </c>
      <c r="Y878" s="172" t="str">
        <f t="shared" si="7"/>
        <v>#DIV/0!</v>
      </c>
      <c r="Z878" s="174">
        <f t="shared" si="8"/>
        <v>0</v>
      </c>
      <c r="AA878" s="174">
        <f t="shared" si="9"/>
        <v>0</v>
      </c>
      <c r="AB878" s="173" t="str">
        <f t="shared" si="10"/>
        <v/>
      </c>
      <c r="AC878" s="175" t="str">
        <f t="shared" si="11"/>
        <v> 5243VMS02  -  BĐ: 3/1/2026 KT: Ngày lỗi</v>
      </c>
      <c r="AD878" s="175">
        <f t="shared" ref="AD878:AE878" si="1101">P878</f>
        <v>46025</v>
      </c>
      <c r="AE878" s="175" t="str">
        <f t="shared" si="1101"/>
        <v>#DIV/0!</v>
      </c>
      <c r="AF878" s="182"/>
      <c r="AG878" s="182"/>
    </row>
    <row r="879" ht="18.75" customHeight="1">
      <c r="A879" s="177"/>
      <c r="B879" s="177"/>
      <c r="C879" s="178" t="s">
        <v>1337</v>
      </c>
      <c r="D879" s="93" t="s">
        <v>1193</v>
      </c>
      <c r="E879" s="178">
        <v>2024.0</v>
      </c>
      <c r="F879" s="93" t="s">
        <v>1198</v>
      </c>
      <c r="G879" s="12"/>
      <c r="H879" s="99">
        <v>18.0</v>
      </c>
      <c r="I879" s="181"/>
      <c r="J879" s="231">
        <v>30.0</v>
      </c>
      <c r="K879" s="213"/>
      <c r="L879" s="189"/>
      <c r="M879" s="190"/>
      <c r="N879" s="178"/>
      <c r="O879" s="178"/>
      <c r="P879" s="169">
        <f t="shared" si="937"/>
        <v>46025</v>
      </c>
      <c r="Q879" s="170" t="str">
        <f t="shared" si="3"/>
        <v>#DIV/0!</v>
      </c>
      <c r="R879" s="180"/>
      <c r="S879" s="12"/>
      <c r="T879" s="181"/>
      <c r="U879" s="181"/>
      <c r="V879" s="172" t="str">
        <f t="shared" si="942"/>
        <v> </v>
      </c>
      <c r="W879" s="172">
        <f t="shared" si="5"/>
        <v>0</v>
      </c>
      <c r="X879" s="173" t="str">
        <f t="shared" si="6"/>
        <v>#DIV/0!</v>
      </c>
      <c r="Y879" s="172" t="str">
        <f t="shared" si="7"/>
        <v>#DIV/0!</v>
      </c>
      <c r="Z879" s="174">
        <f t="shared" si="8"/>
        <v>0</v>
      </c>
      <c r="AA879" s="174">
        <f t="shared" si="9"/>
        <v>0</v>
      </c>
      <c r="AB879" s="173" t="str">
        <f t="shared" si="10"/>
        <v/>
      </c>
      <c r="AC879" s="175" t="str">
        <f t="shared" si="11"/>
        <v> 5243VMS02G  -  BĐ: 3/1/2026 KT: Ngày lỗi</v>
      </c>
      <c r="AD879" s="175">
        <f t="shared" ref="AD879:AE879" si="1102">P879</f>
        <v>46025</v>
      </c>
      <c r="AE879" s="175" t="str">
        <f t="shared" si="1102"/>
        <v>#DIV/0!</v>
      </c>
      <c r="AF879" s="182"/>
      <c r="AG879" s="182"/>
    </row>
    <row r="880" ht="18.75" customHeight="1">
      <c r="A880" s="177"/>
      <c r="B880" s="177"/>
      <c r="C880" s="178" t="s">
        <v>1337</v>
      </c>
      <c r="D880" s="93" t="s">
        <v>1193</v>
      </c>
      <c r="E880" s="178">
        <v>2024.0</v>
      </c>
      <c r="F880" s="93" t="s">
        <v>1199</v>
      </c>
      <c r="G880" s="12"/>
      <c r="H880" s="99">
        <v>13.0</v>
      </c>
      <c r="I880" s="181"/>
      <c r="J880" s="231">
        <v>30.0</v>
      </c>
      <c r="K880" s="213"/>
      <c r="L880" s="189"/>
      <c r="M880" s="190"/>
      <c r="N880" s="178"/>
      <c r="O880" s="178"/>
      <c r="P880" s="169">
        <f t="shared" si="937"/>
        <v>46025</v>
      </c>
      <c r="Q880" s="170" t="str">
        <f t="shared" si="3"/>
        <v>#DIV/0!</v>
      </c>
      <c r="R880" s="180"/>
      <c r="S880" s="12"/>
      <c r="T880" s="181"/>
      <c r="U880" s="181"/>
      <c r="V880" s="172" t="str">
        <f t="shared" si="942"/>
        <v> </v>
      </c>
      <c r="W880" s="172">
        <f t="shared" si="5"/>
        <v>0</v>
      </c>
      <c r="X880" s="173" t="str">
        <f t="shared" si="6"/>
        <v>#DIV/0!</v>
      </c>
      <c r="Y880" s="172" t="str">
        <f t="shared" si="7"/>
        <v>#DIV/0!</v>
      </c>
      <c r="Z880" s="174">
        <f t="shared" si="8"/>
        <v>0</v>
      </c>
      <c r="AA880" s="174">
        <f t="shared" si="9"/>
        <v>0</v>
      </c>
      <c r="AB880" s="173" t="str">
        <f t="shared" si="10"/>
        <v/>
      </c>
      <c r="AC880" s="175" t="str">
        <f t="shared" si="11"/>
        <v> 5243VMS03  -  BĐ: 3/1/2026 KT: Ngày lỗi</v>
      </c>
      <c r="AD880" s="175">
        <f t="shared" ref="AD880:AE880" si="1103">P880</f>
        <v>46025</v>
      </c>
      <c r="AE880" s="175" t="str">
        <f t="shared" si="1103"/>
        <v>#DIV/0!</v>
      </c>
      <c r="AF880" s="182"/>
      <c r="AG880" s="182"/>
    </row>
    <row r="881" ht="18.75" customHeight="1">
      <c r="A881" s="177"/>
      <c r="B881" s="177"/>
      <c r="C881" s="178" t="s">
        <v>1337</v>
      </c>
      <c r="D881" s="93" t="s">
        <v>1224</v>
      </c>
      <c r="E881" s="178">
        <v>2024.0</v>
      </c>
      <c r="F881" s="93" t="s">
        <v>1225</v>
      </c>
      <c r="G881" s="12"/>
      <c r="H881" s="99">
        <v>10.0</v>
      </c>
      <c r="I881" s="181"/>
      <c r="J881" s="231">
        <v>30.0</v>
      </c>
      <c r="K881" s="213"/>
      <c r="L881" s="189"/>
      <c r="M881" s="190"/>
      <c r="N881" s="178"/>
      <c r="O881" s="178"/>
      <c r="P881" s="169">
        <f t="shared" si="937"/>
        <v>46025</v>
      </c>
      <c r="Q881" s="170" t="str">
        <f t="shared" si="3"/>
        <v>#DIV/0!</v>
      </c>
      <c r="R881" s="180"/>
      <c r="S881" s="12"/>
      <c r="T881" s="181"/>
      <c r="U881" s="181"/>
      <c r="V881" s="172" t="str">
        <f t="shared" si="942"/>
        <v> </v>
      </c>
      <c r="W881" s="172">
        <f t="shared" si="5"/>
        <v>0</v>
      </c>
      <c r="X881" s="173" t="str">
        <f t="shared" si="6"/>
        <v>#DIV/0!</v>
      </c>
      <c r="Y881" s="172" t="str">
        <f t="shared" si="7"/>
        <v>#DIV/0!</v>
      </c>
      <c r="Z881" s="174">
        <f t="shared" si="8"/>
        <v>0</v>
      </c>
      <c r="AA881" s="174">
        <f t="shared" si="9"/>
        <v>0</v>
      </c>
      <c r="AB881" s="173" t="str">
        <f t="shared" si="10"/>
        <v/>
      </c>
      <c r="AC881" s="175" t="str">
        <f t="shared" si="11"/>
        <v> 5243VMT01G  -  BĐ: 3/1/2026 KT: Ngày lỗi</v>
      </c>
      <c r="AD881" s="175">
        <f t="shared" ref="AD881:AE881" si="1104">P881</f>
        <v>46025</v>
      </c>
      <c r="AE881" s="175" t="str">
        <f t="shared" si="1104"/>
        <v>#DIV/0!</v>
      </c>
      <c r="AF881" s="182"/>
      <c r="AG881" s="182"/>
    </row>
    <row r="882" ht="18.75" customHeight="1">
      <c r="A882" s="177"/>
      <c r="B882" s="177"/>
      <c r="C882" s="178" t="s">
        <v>1337</v>
      </c>
      <c r="D882" s="93" t="s">
        <v>944</v>
      </c>
      <c r="E882" s="178">
        <v>2024.0</v>
      </c>
      <c r="F882" s="93" t="s">
        <v>945</v>
      </c>
      <c r="G882" s="12"/>
      <c r="H882" s="99">
        <v>16.0</v>
      </c>
      <c r="I882" s="181"/>
      <c r="J882" s="231">
        <v>30.0</v>
      </c>
      <c r="K882" s="213"/>
      <c r="L882" s="189"/>
      <c r="M882" s="190"/>
      <c r="N882" s="178"/>
      <c r="O882" s="178"/>
      <c r="P882" s="169">
        <f t="shared" si="937"/>
        <v>46025</v>
      </c>
      <c r="Q882" s="170" t="str">
        <f t="shared" si="3"/>
        <v>#DIV/0!</v>
      </c>
      <c r="R882" s="180"/>
      <c r="S882" s="12"/>
      <c r="T882" s="181"/>
      <c r="U882" s="181"/>
      <c r="V882" s="172" t="str">
        <f t="shared" si="942"/>
        <v> </v>
      </c>
      <c r="W882" s="172">
        <f t="shared" si="5"/>
        <v>0</v>
      </c>
      <c r="X882" s="173" t="str">
        <f t="shared" si="6"/>
        <v>#DIV/0!</v>
      </c>
      <c r="Y882" s="172" t="str">
        <f t="shared" si="7"/>
        <v>#DIV/0!</v>
      </c>
      <c r="Z882" s="174">
        <f t="shared" si="8"/>
        <v>0</v>
      </c>
      <c r="AA882" s="174">
        <f t="shared" si="9"/>
        <v>0</v>
      </c>
      <c r="AB882" s="173" t="str">
        <f t="shared" si="10"/>
        <v/>
      </c>
      <c r="AC882" s="175" t="str">
        <f t="shared" si="11"/>
        <v> 5243VOT01  -  BĐ: 3/1/2026 KT: Ngày lỗi</v>
      </c>
      <c r="AD882" s="175">
        <f t="shared" ref="AD882:AE882" si="1105">P882</f>
        <v>46025</v>
      </c>
      <c r="AE882" s="175" t="str">
        <f t="shared" si="1105"/>
        <v>#DIV/0!</v>
      </c>
      <c r="AF882" s="182"/>
      <c r="AG882" s="182"/>
    </row>
    <row r="883" ht="18.75" customHeight="1">
      <c r="A883" s="177"/>
      <c r="B883" s="177"/>
      <c r="C883" s="178" t="s">
        <v>1337</v>
      </c>
      <c r="D883" s="93" t="s">
        <v>1132</v>
      </c>
      <c r="E883" s="178">
        <v>2024.0</v>
      </c>
      <c r="F883" s="93" t="s">
        <v>1133</v>
      </c>
      <c r="G883" s="12"/>
      <c r="H883" s="99">
        <v>14.0</v>
      </c>
      <c r="I883" s="181"/>
      <c r="J883" s="231">
        <v>30.0</v>
      </c>
      <c r="K883" s="213"/>
      <c r="L883" s="189"/>
      <c r="M883" s="190"/>
      <c r="N883" s="178"/>
      <c r="O883" s="178"/>
      <c r="P883" s="169">
        <f t="shared" si="937"/>
        <v>46025</v>
      </c>
      <c r="Q883" s="170" t="str">
        <f t="shared" si="3"/>
        <v>#DIV/0!</v>
      </c>
      <c r="R883" s="180"/>
      <c r="S883" s="19"/>
      <c r="T883" s="181"/>
      <c r="U883" s="181"/>
      <c r="V883" s="172" t="str">
        <f t="shared" si="942"/>
        <v> </v>
      </c>
      <c r="W883" s="172">
        <f t="shared" si="5"/>
        <v>0</v>
      </c>
      <c r="X883" s="173" t="str">
        <f t="shared" si="6"/>
        <v>#DIV/0!</v>
      </c>
      <c r="Y883" s="172" t="str">
        <f t="shared" si="7"/>
        <v>#DIV/0!</v>
      </c>
      <c r="Z883" s="174">
        <f t="shared" si="8"/>
        <v>0</v>
      </c>
      <c r="AA883" s="174">
        <f t="shared" si="9"/>
        <v>0</v>
      </c>
      <c r="AB883" s="173" t="str">
        <f t="shared" si="10"/>
        <v/>
      </c>
      <c r="AC883" s="175" t="str">
        <f t="shared" si="11"/>
        <v> 5243VPR02  -  BĐ: 3/1/2026 KT: Ngày lỗi</v>
      </c>
      <c r="AD883" s="175">
        <f t="shared" ref="AD883:AE883" si="1106">P883</f>
        <v>46025</v>
      </c>
      <c r="AE883" s="175" t="str">
        <f t="shared" si="1106"/>
        <v>#DIV/0!</v>
      </c>
      <c r="AF883" s="182"/>
      <c r="AG883" s="182"/>
    </row>
    <row r="884" ht="18.75" customHeight="1">
      <c r="A884" s="177"/>
      <c r="B884" s="177"/>
      <c r="C884" s="178" t="s">
        <v>1337</v>
      </c>
      <c r="D884" s="93" t="s">
        <v>1099</v>
      </c>
      <c r="E884" s="178">
        <v>2024.0</v>
      </c>
      <c r="F884" s="93" t="s">
        <v>1115</v>
      </c>
      <c r="G884" s="165" t="s">
        <v>1117</v>
      </c>
      <c r="H884" s="93">
        <v>11.0</v>
      </c>
      <c r="I884" s="181"/>
      <c r="J884" s="93">
        <v>30.0</v>
      </c>
      <c r="K884" s="213"/>
      <c r="L884" s="189"/>
      <c r="M884" s="190"/>
      <c r="N884" s="178"/>
      <c r="O884" s="178"/>
      <c r="P884" s="169">
        <f t="shared" si="937"/>
        <v>46025</v>
      </c>
      <c r="Q884" s="170" t="str">
        <f t="shared" si="3"/>
        <v>#DIV/0!</v>
      </c>
      <c r="R884" s="180"/>
      <c r="S884" s="165"/>
      <c r="T884" s="181"/>
      <c r="U884" s="181"/>
      <c r="V884" s="172" t="str">
        <f t="shared" si="942"/>
        <v> </v>
      </c>
      <c r="W884" s="172">
        <f t="shared" si="5"/>
        <v>0</v>
      </c>
      <c r="X884" s="173" t="str">
        <f t="shared" si="6"/>
        <v>#DIV/0!</v>
      </c>
      <c r="Y884" s="172" t="str">
        <f t="shared" si="7"/>
        <v>#DIV/0!</v>
      </c>
      <c r="Z884" s="174">
        <f t="shared" si="8"/>
        <v>0</v>
      </c>
      <c r="AA884" s="174">
        <f t="shared" si="9"/>
        <v>0</v>
      </c>
      <c r="AB884" s="173" t="str">
        <f t="shared" si="10"/>
        <v/>
      </c>
      <c r="AC884" s="175" t="str">
        <f t="shared" si="11"/>
        <v>Giáo dục thể chất 6243VHN01LT  -  BĐ: 3/1/2026 KT: Ngày lỗi</v>
      </c>
      <c r="AD884" s="175">
        <f t="shared" ref="AD884:AE884" si="1107">P884</f>
        <v>46025</v>
      </c>
      <c r="AE884" s="175" t="str">
        <f t="shared" si="1107"/>
        <v>#DIV/0!</v>
      </c>
      <c r="AF884" s="182"/>
      <c r="AG884" s="182"/>
    </row>
    <row r="885" ht="18.75" customHeight="1">
      <c r="A885" s="177"/>
      <c r="B885" s="177"/>
      <c r="C885" s="178" t="s">
        <v>1337</v>
      </c>
      <c r="D885" s="93" t="s">
        <v>1193</v>
      </c>
      <c r="E885" s="93">
        <v>2025.0</v>
      </c>
      <c r="F885" s="93" t="s">
        <v>1209</v>
      </c>
      <c r="G885" s="12"/>
      <c r="H885" s="178">
        <v>3.0</v>
      </c>
      <c r="I885" s="181"/>
      <c r="J885" s="93">
        <v>30.0</v>
      </c>
      <c r="K885" s="213"/>
      <c r="L885" s="189"/>
      <c r="M885" s="190"/>
      <c r="N885" s="178"/>
      <c r="O885" s="178"/>
      <c r="P885" s="169">
        <f t="shared" si="937"/>
        <v>46025</v>
      </c>
      <c r="Q885" s="170" t="str">
        <f t="shared" si="3"/>
        <v>#DIV/0!</v>
      </c>
      <c r="R885" s="180"/>
      <c r="S885" s="12"/>
      <c r="T885" s="181"/>
      <c r="U885" s="181"/>
      <c r="V885" s="172" t="str">
        <f t="shared" si="942"/>
        <v> </v>
      </c>
      <c r="W885" s="172">
        <f t="shared" si="5"/>
        <v>0</v>
      </c>
      <c r="X885" s="173" t="str">
        <f t="shared" si="6"/>
        <v>#DIV/0!</v>
      </c>
      <c r="Y885" s="172" t="str">
        <f t="shared" si="7"/>
        <v>#DIV/0!</v>
      </c>
      <c r="Z885" s="174">
        <f t="shared" si="8"/>
        <v>0</v>
      </c>
      <c r="AA885" s="174">
        <f t="shared" si="9"/>
        <v>0</v>
      </c>
      <c r="AB885" s="173" t="str">
        <f t="shared" si="10"/>
        <v/>
      </c>
      <c r="AC885" s="175" t="str">
        <f t="shared" si="11"/>
        <v> 6252SMA02TU  -  BĐ: 3/1/2026 KT: Ngày lỗi</v>
      </c>
      <c r="AD885" s="175">
        <f t="shared" ref="AD885:AE885" si="1108">P885</f>
        <v>46025</v>
      </c>
      <c r="AE885" s="175" t="str">
        <f t="shared" si="1108"/>
        <v>#DIV/0!</v>
      </c>
      <c r="AF885" s="182"/>
      <c r="AG885" s="182"/>
    </row>
    <row r="886" ht="18.75" customHeight="1">
      <c r="A886" s="177"/>
      <c r="B886" s="177"/>
      <c r="C886" s="178" t="s">
        <v>1337</v>
      </c>
      <c r="D886" s="93" t="s">
        <v>1165</v>
      </c>
      <c r="E886" s="93">
        <v>2025.0</v>
      </c>
      <c r="F886" s="93" t="s">
        <v>1175</v>
      </c>
      <c r="G886" s="12"/>
      <c r="H886" s="178">
        <v>1.0</v>
      </c>
      <c r="I886" s="181"/>
      <c r="J886" s="93">
        <v>30.0</v>
      </c>
      <c r="K886" s="213"/>
      <c r="L886" s="189"/>
      <c r="M886" s="190"/>
      <c r="N886" s="178"/>
      <c r="O886" s="178"/>
      <c r="P886" s="169">
        <f t="shared" si="937"/>
        <v>46025</v>
      </c>
      <c r="Q886" s="170" t="str">
        <f t="shared" si="3"/>
        <v>#DIV/0!</v>
      </c>
      <c r="R886" s="180"/>
      <c r="S886" s="12"/>
      <c r="T886" s="181"/>
      <c r="U886" s="181"/>
      <c r="V886" s="172" t="str">
        <f t="shared" si="942"/>
        <v> </v>
      </c>
      <c r="W886" s="172">
        <f t="shared" si="5"/>
        <v>0</v>
      </c>
      <c r="X886" s="173" t="str">
        <f t="shared" si="6"/>
        <v>#DIV/0!</v>
      </c>
      <c r="Y886" s="172" t="str">
        <f t="shared" si="7"/>
        <v>#DIV/0!</v>
      </c>
      <c r="Z886" s="174">
        <f t="shared" si="8"/>
        <v>0</v>
      </c>
      <c r="AA886" s="174">
        <f t="shared" si="9"/>
        <v>0</v>
      </c>
      <c r="AB886" s="173" t="str">
        <f t="shared" si="10"/>
        <v/>
      </c>
      <c r="AC886" s="175" t="str">
        <f t="shared" si="11"/>
        <v> 6252HOM02TU  -  BĐ: 3/1/2026 KT: Ngày lỗi</v>
      </c>
      <c r="AD886" s="175">
        <f t="shared" ref="AD886:AE886" si="1109">P886</f>
        <v>46025</v>
      </c>
      <c r="AE886" s="175" t="str">
        <f t="shared" si="1109"/>
        <v>#DIV/0!</v>
      </c>
      <c r="AF886" s="182"/>
      <c r="AG886" s="182"/>
    </row>
    <row r="887" ht="18.75" customHeight="1">
      <c r="A887" s="177"/>
      <c r="B887" s="177"/>
      <c r="C887" s="178" t="s">
        <v>1337</v>
      </c>
      <c r="D887" s="93" t="s">
        <v>1193</v>
      </c>
      <c r="E887" s="93">
        <v>2025.0</v>
      </c>
      <c r="F887" s="93" t="s">
        <v>1211</v>
      </c>
      <c r="G887" s="12"/>
      <c r="H887" s="178">
        <v>1.0</v>
      </c>
      <c r="I887" s="181"/>
      <c r="J887" s="93">
        <v>30.0</v>
      </c>
      <c r="K887" s="213"/>
      <c r="L887" s="189"/>
      <c r="M887" s="190"/>
      <c r="N887" s="178"/>
      <c r="O887" s="178"/>
      <c r="P887" s="169">
        <f t="shared" si="937"/>
        <v>46025</v>
      </c>
      <c r="Q887" s="170" t="str">
        <f t="shared" si="3"/>
        <v>#DIV/0!</v>
      </c>
      <c r="R887" s="180"/>
      <c r="S887" s="12"/>
      <c r="T887" s="181"/>
      <c r="U887" s="181"/>
      <c r="V887" s="172" t="str">
        <f t="shared" si="942"/>
        <v> </v>
      </c>
      <c r="W887" s="172">
        <f t="shared" si="5"/>
        <v>0</v>
      </c>
      <c r="X887" s="173" t="str">
        <f t="shared" si="6"/>
        <v>#DIV/0!</v>
      </c>
      <c r="Y887" s="172" t="str">
        <f t="shared" si="7"/>
        <v>#DIV/0!</v>
      </c>
      <c r="Z887" s="174">
        <f t="shared" si="8"/>
        <v>0</v>
      </c>
      <c r="AA887" s="174">
        <f t="shared" si="9"/>
        <v>0</v>
      </c>
      <c r="AB887" s="173" t="str">
        <f t="shared" si="10"/>
        <v/>
      </c>
      <c r="AC887" s="175" t="str">
        <f t="shared" si="11"/>
        <v> 6252SMA02TUG  -  BĐ: 3/1/2026 KT: Ngày lỗi</v>
      </c>
      <c r="AD887" s="175">
        <f t="shared" ref="AD887:AE887" si="1110">P887</f>
        <v>46025</v>
      </c>
      <c r="AE887" s="175" t="str">
        <f t="shared" si="1110"/>
        <v>#DIV/0!</v>
      </c>
      <c r="AF887" s="182"/>
      <c r="AG887" s="182"/>
    </row>
    <row r="888" ht="18.75" customHeight="1">
      <c r="A888" s="177"/>
      <c r="B888" s="177"/>
      <c r="C888" s="178" t="s">
        <v>1337</v>
      </c>
      <c r="D888" s="93" t="s">
        <v>1002</v>
      </c>
      <c r="E888" s="93">
        <v>2025.0</v>
      </c>
      <c r="F888" s="93" t="s">
        <v>1026</v>
      </c>
      <c r="G888" s="12"/>
      <c r="H888" s="99">
        <v>4.0</v>
      </c>
      <c r="I888" s="181"/>
      <c r="J888" s="93">
        <v>30.0</v>
      </c>
      <c r="K888" s="213"/>
      <c r="L888" s="189"/>
      <c r="M888" s="190"/>
      <c r="N888" s="178"/>
      <c r="O888" s="178"/>
      <c r="P888" s="169">
        <f t="shared" si="937"/>
        <v>46025</v>
      </c>
      <c r="Q888" s="170" t="str">
        <f t="shared" si="3"/>
        <v>#DIV/0!</v>
      </c>
      <c r="R888" s="180"/>
      <c r="S888" s="12"/>
      <c r="T888" s="181"/>
      <c r="U888" s="181"/>
      <c r="V888" s="172" t="str">
        <f t="shared" si="942"/>
        <v> </v>
      </c>
      <c r="W888" s="172">
        <f t="shared" si="5"/>
        <v>0</v>
      </c>
      <c r="X888" s="173" t="str">
        <f t="shared" si="6"/>
        <v>#DIV/0!</v>
      </c>
      <c r="Y888" s="172" t="str">
        <f t="shared" si="7"/>
        <v>#DIV/0!</v>
      </c>
      <c r="Z888" s="174">
        <f t="shared" si="8"/>
        <v>0</v>
      </c>
      <c r="AA888" s="174">
        <f t="shared" si="9"/>
        <v>0</v>
      </c>
      <c r="AB888" s="173" t="str">
        <f t="shared" si="10"/>
        <v/>
      </c>
      <c r="AC888" s="175" t="str">
        <f t="shared" si="11"/>
        <v> 6252GRD02TUG  -  BĐ: 3/1/2026 KT: Ngày lỗi</v>
      </c>
      <c r="AD888" s="175">
        <f t="shared" ref="AD888:AE888" si="1111">P888</f>
        <v>46025</v>
      </c>
      <c r="AE888" s="175" t="str">
        <f t="shared" si="1111"/>
        <v>#DIV/0!</v>
      </c>
      <c r="AF888" s="182"/>
      <c r="AG888" s="182"/>
    </row>
    <row r="889" ht="18.75" customHeight="1">
      <c r="A889" s="177"/>
      <c r="B889" s="177"/>
      <c r="C889" s="178" t="s">
        <v>1337</v>
      </c>
      <c r="D889" s="93" t="s">
        <v>1002</v>
      </c>
      <c r="E889" s="93">
        <v>2025.0</v>
      </c>
      <c r="F889" s="93" t="s">
        <v>1022</v>
      </c>
      <c r="G889" s="12"/>
      <c r="H889" s="99">
        <v>7.0</v>
      </c>
      <c r="I889" s="181"/>
      <c r="J889" s="93">
        <v>30.0</v>
      </c>
      <c r="K889" s="213"/>
      <c r="L889" s="189"/>
      <c r="M889" s="190"/>
      <c r="N889" s="178"/>
      <c r="O889" s="178"/>
      <c r="P889" s="169">
        <f t="shared" si="937"/>
        <v>46025</v>
      </c>
      <c r="Q889" s="170" t="str">
        <f t="shared" si="3"/>
        <v>#DIV/0!</v>
      </c>
      <c r="R889" s="180"/>
      <c r="S889" s="12"/>
      <c r="T889" s="181"/>
      <c r="U889" s="181"/>
      <c r="V889" s="172" t="str">
        <f t="shared" si="942"/>
        <v> </v>
      </c>
      <c r="W889" s="172">
        <f t="shared" si="5"/>
        <v>0</v>
      </c>
      <c r="X889" s="173" t="str">
        <f t="shared" si="6"/>
        <v>#DIV/0!</v>
      </c>
      <c r="Y889" s="172" t="str">
        <f t="shared" si="7"/>
        <v>#DIV/0!</v>
      </c>
      <c r="Z889" s="174">
        <f t="shared" si="8"/>
        <v>0</v>
      </c>
      <c r="AA889" s="174">
        <f t="shared" si="9"/>
        <v>0</v>
      </c>
      <c r="AB889" s="173" t="str">
        <f t="shared" si="10"/>
        <v/>
      </c>
      <c r="AC889" s="175" t="str">
        <f t="shared" si="11"/>
        <v> 6252GRD01TU  -  BĐ: 3/1/2026 KT: Ngày lỗi</v>
      </c>
      <c r="AD889" s="175">
        <f t="shared" ref="AD889:AE889" si="1112">P889</f>
        <v>46025</v>
      </c>
      <c r="AE889" s="175" t="str">
        <f t="shared" si="1112"/>
        <v>#DIV/0!</v>
      </c>
      <c r="AF889" s="182"/>
      <c r="AG889" s="182"/>
    </row>
    <row r="890" ht="18.75" customHeight="1">
      <c r="A890" s="177"/>
      <c r="B890" s="177"/>
      <c r="C890" s="178" t="s">
        <v>1337</v>
      </c>
      <c r="D890" s="93" t="s">
        <v>1002</v>
      </c>
      <c r="E890" s="93">
        <v>2025.0</v>
      </c>
      <c r="F890" s="93" t="s">
        <v>1025</v>
      </c>
      <c r="G890" s="12"/>
      <c r="H890" s="99">
        <v>1.0</v>
      </c>
      <c r="I890" s="181"/>
      <c r="J890" s="93">
        <v>30.0</v>
      </c>
      <c r="K890" s="213"/>
      <c r="L890" s="189"/>
      <c r="M890" s="190"/>
      <c r="N890" s="178"/>
      <c r="O890" s="178"/>
      <c r="P890" s="169">
        <f t="shared" si="937"/>
        <v>46025</v>
      </c>
      <c r="Q890" s="170" t="str">
        <f t="shared" si="3"/>
        <v>#DIV/0!</v>
      </c>
      <c r="R890" s="180"/>
      <c r="S890" s="12"/>
      <c r="T890" s="181"/>
      <c r="U890" s="181"/>
      <c r="V890" s="172" t="str">
        <f t="shared" si="942"/>
        <v> </v>
      </c>
      <c r="W890" s="172">
        <f t="shared" si="5"/>
        <v>0</v>
      </c>
      <c r="X890" s="173" t="str">
        <f t="shared" si="6"/>
        <v>#DIV/0!</v>
      </c>
      <c r="Y890" s="172" t="str">
        <f t="shared" si="7"/>
        <v>#DIV/0!</v>
      </c>
      <c r="Z890" s="174">
        <f t="shared" si="8"/>
        <v>0</v>
      </c>
      <c r="AA890" s="174">
        <f t="shared" si="9"/>
        <v>0</v>
      </c>
      <c r="AB890" s="173" t="str">
        <f t="shared" si="10"/>
        <v/>
      </c>
      <c r="AC890" s="175" t="str">
        <f t="shared" si="11"/>
        <v> 6252GRD02TU  -  BĐ: 3/1/2026 KT: Ngày lỗi</v>
      </c>
      <c r="AD890" s="175">
        <f t="shared" ref="AD890:AE890" si="1113">P890</f>
        <v>46025</v>
      </c>
      <c r="AE890" s="175" t="str">
        <f t="shared" si="1113"/>
        <v>#DIV/0!</v>
      </c>
      <c r="AF890" s="182"/>
      <c r="AG890" s="182"/>
    </row>
    <row r="891" ht="18.75" customHeight="1">
      <c r="A891" s="177"/>
      <c r="B891" s="177"/>
      <c r="C891" s="178" t="s">
        <v>1337</v>
      </c>
      <c r="D891" s="93" t="s">
        <v>1165</v>
      </c>
      <c r="E891" s="93">
        <v>2025.0</v>
      </c>
      <c r="F891" s="93" t="s">
        <v>1177</v>
      </c>
      <c r="G891" s="12"/>
      <c r="H891" s="178">
        <v>2.0</v>
      </c>
      <c r="I891" s="181"/>
      <c r="J891" s="93">
        <v>30.0</v>
      </c>
      <c r="K891" s="213"/>
      <c r="L891" s="189"/>
      <c r="M891" s="190"/>
      <c r="N891" s="178"/>
      <c r="O891" s="178"/>
      <c r="P891" s="169">
        <f t="shared" si="937"/>
        <v>46025</v>
      </c>
      <c r="Q891" s="170" t="str">
        <f t="shared" si="3"/>
        <v>#DIV/0!</v>
      </c>
      <c r="R891" s="180"/>
      <c r="S891" s="12"/>
      <c r="T891" s="181"/>
      <c r="U891" s="181"/>
      <c r="V891" s="172" t="str">
        <f t="shared" si="942"/>
        <v> </v>
      </c>
      <c r="W891" s="172">
        <f t="shared" si="5"/>
        <v>0</v>
      </c>
      <c r="X891" s="173" t="str">
        <f t="shared" si="6"/>
        <v>#DIV/0!</v>
      </c>
      <c r="Y891" s="172" t="str">
        <f t="shared" si="7"/>
        <v>#DIV/0!</v>
      </c>
      <c r="Z891" s="174">
        <f t="shared" si="8"/>
        <v>0</v>
      </c>
      <c r="AA891" s="174">
        <f t="shared" si="9"/>
        <v>0</v>
      </c>
      <c r="AB891" s="173" t="str">
        <f t="shared" si="10"/>
        <v/>
      </c>
      <c r="AC891" s="175" t="str">
        <f t="shared" si="11"/>
        <v> 6252HOM01TU  -  BĐ: 3/1/2026 KT: Ngày lỗi</v>
      </c>
      <c r="AD891" s="175">
        <f t="shared" ref="AD891:AE891" si="1114">P891</f>
        <v>46025</v>
      </c>
      <c r="AE891" s="175" t="str">
        <f t="shared" si="1114"/>
        <v>#DIV/0!</v>
      </c>
      <c r="AF891" s="182"/>
      <c r="AG891" s="182"/>
    </row>
    <row r="892" ht="18.75" customHeight="1">
      <c r="A892" s="177"/>
      <c r="B892" s="177"/>
      <c r="C892" s="178" t="s">
        <v>1337</v>
      </c>
      <c r="D892" s="93" t="s">
        <v>1193</v>
      </c>
      <c r="E892" s="93">
        <v>2025.0</v>
      </c>
      <c r="F892" s="93" t="s">
        <v>1207</v>
      </c>
      <c r="G892" s="12"/>
      <c r="H892" s="178">
        <v>4.0</v>
      </c>
      <c r="I892" s="181"/>
      <c r="J892" s="93">
        <v>30.0</v>
      </c>
      <c r="K892" s="213"/>
      <c r="L892" s="189"/>
      <c r="M892" s="190"/>
      <c r="N892" s="178"/>
      <c r="O892" s="178"/>
      <c r="P892" s="169">
        <f t="shared" si="937"/>
        <v>46025</v>
      </c>
      <c r="Q892" s="170" t="str">
        <f t="shared" si="3"/>
        <v>#DIV/0!</v>
      </c>
      <c r="R892" s="180"/>
      <c r="S892" s="12"/>
      <c r="T892" s="181"/>
      <c r="U892" s="181"/>
      <c r="V892" s="172" t="str">
        <f t="shared" si="942"/>
        <v> </v>
      </c>
      <c r="W892" s="172">
        <f t="shared" si="5"/>
        <v>0</v>
      </c>
      <c r="X892" s="173" t="str">
        <f t="shared" si="6"/>
        <v>#DIV/0!</v>
      </c>
      <c r="Y892" s="172" t="str">
        <f t="shared" si="7"/>
        <v>#DIV/0!</v>
      </c>
      <c r="Z892" s="174">
        <f t="shared" si="8"/>
        <v>0</v>
      </c>
      <c r="AA892" s="174">
        <f t="shared" si="9"/>
        <v>0</v>
      </c>
      <c r="AB892" s="173" t="str">
        <f t="shared" si="10"/>
        <v/>
      </c>
      <c r="AC892" s="175" t="str">
        <f t="shared" si="11"/>
        <v> 6252SMA01TU  -  BĐ: 3/1/2026 KT: Ngày lỗi</v>
      </c>
      <c r="AD892" s="175">
        <f t="shared" ref="AD892:AE892" si="1115">P892</f>
        <v>46025</v>
      </c>
      <c r="AE892" s="175" t="str">
        <f t="shared" si="1115"/>
        <v>#DIV/0!</v>
      </c>
      <c r="AF892" s="182"/>
      <c r="AG892" s="182"/>
    </row>
    <row r="893" ht="18.75" customHeight="1">
      <c r="A893" s="177"/>
      <c r="B893" s="177"/>
      <c r="C893" s="178" t="s">
        <v>1337</v>
      </c>
      <c r="D893" s="93" t="s">
        <v>1193</v>
      </c>
      <c r="E893" s="93">
        <v>2025.0</v>
      </c>
      <c r="F893" s="93" t="s">
        <v>1208</v>
      </c>
      <c r="G893" s="12"/>
      <c r="H893" s="93">
        <v>1.0</v>
      </c>
      <c r="I893" s="181"/>
      <c r="J893" s="93">
        <v>30.0</v>
      </c>
      <c r="K893" s="213"/>
      <c r="L893" s="189"/>
      <c r="M893" s="190"/>
      <c r="N893" s="178"/>
      <c r="O893" s="178"/>
      <c r="P893" s="169">
        <f t="shared" si="937"/>
        <v>46025</v>
      </c>
      <c r="Q893" s="170" t="str">
        <f t="shared" si="3"/>
        <v>#DIV/0!</v>
      </c>
      <c r="R893" s="180"/>
      <c r="S893" s="12"/>
      <c r="T893" s="181"/>
      <c r="U893" s="181"/>
      <c r="V893" s="172" t="str">
        <f t="shared" si="942"/>
        <v> </v>
      </c>
      <c r="W893" s="172">
        <f t="shared" si="5"/>
        <v>0</v>
      </c>
      <c r="X893" s="173" t="str">
        <f t="shared" si="6"/>
        <v>#DIV/0!</v>
      </c>
      <c r="Y893" s="172" t="str">
        <f t="shared" si="7"/>
        <v>#DIV/0!</v>
      </c>
      <c r="Z893" s="174">
        <f t="shared" si="8"/>
        <v>0</v>
      </c>
      <c r="AA893" s="174">
        <f t="shared" si="9"/>
        <v>0</v>
      </c>
      <c r="AB893" s="173" t="str">
        <f t="shared" si="10"/>
        <v/>
      </c>
      <c r="AC893" s="175" t="str">
        <f t="shared" si="11"/>
        <v> 6252SMA01TUG  -  BĐ: 3/1/2026 KT: Ngày lỗi</v>
      </c>
      <c r="AD893" s="175">
        <f t="shared" ref="AD893:AE893" si="1116">P893</f>
        <v>46025</v>
      </c>
      <c r="AE893" s="175" t="str">
        <f t="shared" si="1116"/>
        <v>#DIV/0!</v>
      </c>
      <c r="AF893" s="182"/>
      <c r="AG893" s="182"/>
    </row>
    <row r="894" ht="18.75" customHeight="1">
      <c r="A894" s="177"/>
      <c r="B894" s="177"/>
      <c r="C894" s="178" t="s">
        <v>1337</v>
      </c>
      <c r="D894" s="93" t="s">
        <v>894</v>
      </c>
      <c r="E894" s="93">
        <v>2025.0</v>
      </c>
      <c r="F894" s="93" t="s">
        <v>925</v>
      </c>
      <c r="G894" s="12"/>
      <c r="H894" s="99">
        <v>8.0</v>
      </c>
      <c r="I894" s="181"/>
      <c r="J894" s="93">
        <v>30.0</v>
      </c>
      <c r="K894" s="213"/>
      <c r="L894" s="189"/>
      <c r="M894" s="190"/>
      <c r="N894" s="178"/>
      <c r="O894" s="178"/>
      <c r="P894" s="169">
        <f t="shared" si="937"/>
        <v>46025</v>
      </c>
      <c r="Q894" s="170" t="str">
        <f t="shared" si="3"/>
        <v>#DIV/0!</v>
      </c>
      <c r="R894" s="180"/>
      <c r="S894" s="12"/>
      <c r="T894" s="181"/>
      <c r="U894" s="181"/>
      <c r="V894" s="172" t="str">
        <f t="shared" si="942"/>
        <v> </v>
      </c>
      <c r="W894" s="172">
        <f t="shared" si="5"/>
        <v>0</v>
      </c>
      <c r="X894" s="173" t="str">
        <f t="shared" si="6"/>
        <v>#DIV/0!</v>
      </c>
      <c r="Y894" s="172" t="str">
        <f t="shared" si="7"/>
        <v>#DIV/0!</v>
      </c>
      <c r="Z894" s="174">
        <f t="shared" si="8"/>
        <v>0</v>
      </c>
      <c r="AA894" s="174">
        <f t="shared" si="9"/>
        <v>0</v>
      </c>
      <c r="AB894" s="173" t="str">
        <f t="shared" si="10"/>
        <v/>
      </c>
      <c r="AC894" s="175" t="str">
        <f t="shared" si="11"/>
        <v> 6252INT01TU  -  BĐ: 3/1/2026 KT: Ngày lỗi</v>
      </c>
      <c r="AD894" s="175">
        <f t="shared" ref="AD894:AE894" si="1117">P894</f>
        <v>46025</v>
      </c>
      <c r="AE894" s="175" t="str">
        <f t="shared" si="1117"/>
        <v>#DIV/0!</v>
      </c>
      <c r="AF894" s="182"/>
      <c r="AG894" s="182"/>
    </row>
    <row r="895" ht="18.75" customHeight="1">
      <c r="A895" s="177"/>
      <c r="B895" s="177"/>
      <c r="C895" s="178" t="s">
        <v>1337</v>
      </c>
      <c r="D895" s="93" t="s">
        <v>894</v>
      </c>
      <c r="E895" s="93">
        <v>2025.0</v>
      </c>
      <c r="F895" s="93" t="s">
        <v>930</v>
      </c>
      <c r="G895" s="12"/>
      <c r="H895" s="99">
        <v>1.0</v>
      </c>
      <c r="I895" s="181"/>
      <c r="J895" s="93">
        <v>30.0</v>
      </c>
      <c r="K895" s="213"/>
      <c r="L895" s="189"/>
      <c r="M895" s="190"/>
      <c r="N895" s="178"/>
      <c r="O895" s="178"/>
      <c r="P895" s="169">
        <f t="shared" si="937"/>
        <v>46025</v>
      </c>
      <c r="Q895" s="170" t="str">
        <f t="shared" si="3"/>
        <v>#DIV/0!</v>
      </c>
      <c r="R895" s="180"/>
      <c r="S895" s="12"/>
      <c r="T895" s="181"/>
      <c r="U895" s="181"/>
      <c r="V895" s="172" t="str">
        <f t="shared" si="942"/>
        <v> </v>
      </c>
      <c r="W895" s="172">
        <f t="shared" si="5"/>
        <v>0</v>
      </c>
      <c r="X895" s="173" t="str">
        <f t="shared" si="6"/>
        <v>#DIV/0!</v>
      </c>
      <c r="Y895" s="172" t="str">
        <f t="shared" si="7"/>
        <v>#DIV/0!</v>
      </c>
      <c r="Z895" s="174">
        <f t="shared" si="8"/>
        <v>0</v>
      </c>
      <c r="AA895" s="174">
        <f t="shared" si="9"/>
        <v>0</v>
      </c>
      <c r="AB895" s="173" t="str">
        <f t="shared" si="10"/>
        <v/>
      </c>
      <c r="AC895" s="175" t="str">
        <f t="shared" si="11"/>
        <v> 6252INT01TUG  -  BĐ: 3/1/2026 KT: Ngày lỗi</v>
      </c>
      <c r="AD895" s="175">
        <f t="shared" ref="AD895:AE895" si="1118">P895</f>
        <v>46025</v>
      </c>
      <c r="AE895" s="175" t="str">
        <f t="shared" si="1118"/>
        <v>#DIV/0!</v>
      </c>
      <c r="AF895" s="182"/>
      <c r="AG895" s="182"/>
    </row>
    <row r="896" ht="18.75" customHeight="1">
      <c r="A896" s="177"/>
      <c r="B896" s="177"/>
      <c r="C896" s="178" t="s">
        <v>1337</v>
      </c>
      <c r="D896" s="93" t="s">
        <v>1002</v>
      </c>
      <c r="E896" s="93">
        <v>2024.0</v>
      </c>
      <c r="F896" s="93" t="s">
        <v>1341</v>
      </c>
      <c r="G896" s="12"/>
      <c r="H896" s="93">
        <v>3.0</v>
      </c>
      <c r="I896" s="181"/>
      <c r="J896" s="93">
        <v>30.0</v>
      </c>
      <c r="K896" s="213"/>
      <c r="L896" s="189"/>
      <c r="M896" s="190"/>
      <c r="N896" s="178"/>
      <c r="O896" s="178"/>
      <c r="P896" s="169">
        <f t="shared" si="937"/>
        <v>46025</v>
      </c>
      <c r="Q896" s="170" t="str">
        <f t="shared" si="3"/>
        <v>#DIV/0!</v>
      </c>
      <c r="R896" s="180"/>
      <c r="S896" s="12"/>
      <c r="T896" s="181"/>
      <c r="U896" s="181"/>
      <c r="V896" s="172" t="str">
        <f t="shared" si="942"/>
        <v> </v>
      </c>
      <c r="W896" s="172">
        <f t="shared" si="5"/>
        <v>0</v>
      </c>
      <c r="X896" s="173" t="str">
        <f t="shared" si="6"/>
        <v>#DIV/0!</v>
      </c>
      <c r="Y896" s="172" t="str">
        <f t="shared" si="7"/>
        <v>#DIV/0!</v>
      </c>
      <c r="Z896" s="174">
        <f t="shared" si="8"/>
        <v>0</v>
      </c>
      <c r="AA896" s="174">
        <f t="shared" si="9"/>
        <v>0</v>
      </c>
      <c r="AB896" s="173" t="str">
        <f t="shared" si="10"/>
        <v/>
      </c>
      <c r="AC896" s="175" t="str">
        <f t="shared" si="11"/>
        <v> 4223VIG01LT  -  BĐ: 3/1/2026 KT: Ngày lỗi</v>
      </c>
      <c r="AD896" s="175">
        <f t="shared" ref="AD896:AE896" si="1119">P896</f>
        <v>46025</v>
      </c>
      <c r="AE896" s="175" t="str">
        <f t="shared" si="1119"/>
        <v>#DIV/0!</v>
      </c>
      <c r="AF896" s="182"/>
      <c r="AG896" s="182"/>
    </row>
    <row r="897" ht="18.75" customHeight="1">
      <c r="A897" s="177"/>
      <c r="B897" s="177"/>
      <c r="C897" s="178" t="s">
        <v>1337</v>
      </c>
      <c r="D897" s="93" t="s">
        <v>894</v>
      </c>
      <c r="E897" s="93">
        <v>2024.0</v>
      </c>
      <c r="F897" s="93" t="s">
        <v>920</v>
      </c>
      <c r="G897" s="12"/>
      <c r="H897" s="99">
        <v>10.0</v>
      </c>
      <c r="I897" s="181"/>
      <c r="J897" s="93">
        <v>30.0</v>
      </c>
      <c r="K897" s="213"/>
      <c r="L897" s="189"/>
      <c r="M897" s="190"/>
      <c r="N897" s="178"/>
      <c r="O897" s="178"/>
      <c r="P897" s="169">
        <f t="shared" si="937"/>
        <v>46025</v>
      </c>
      <c r="Q897" s="170" t="str">
        <f t="shared" si="3"/>
        <v>#DIV/0!</v>
      </c>
      <c r="R897" s="180"/>
      <c r="S897" s="12"/>
      <c r="T897" s="181"/>
      <c r="U897" s="181"/>
      <c r="V897" s="172" t="str">
        <f t="shared" si="942"/>
        <v> </v>
      </c>
      <c r="W897" s="172">
        <f t="shared" si="5"/>
        <v>0</v>
      </c>
      <c r="X897" s="173" t="str">
        <f t="shared" si="6"/>
        <v>#DIV/0!</v>
      </c>
      <c r="Y897" s="172" t="str">
        <f t="shared" si="7"/>
        <v>#DIV/0!</v>
      </c>
      <c r="Z897" s="174">
        <f t="shared" si="8"/>
        <v>0</v>
      </c>
      <c r="AA897" s="174">
        <f t="shared" si="9"/>
        <v>0</v>
      </c>
      <c r="AB897" s="173" t="str">
        <f t="shared" si="10"/>
        <v/>
      </c>
      <c r="AC897" s="175" t="str">
        <f t="shared" si="11"/>
        <v> 4223VIS01LT  -  BĐ: 3/1/2026 KT: Ngày lỗi</v>
      </c>
      <c r="AD897" s="175">
        <f t="shared" ref="AD897:AE897" si="1120">P897</f>
        <v>46025</v>
      </c>
      <c r="AE897" s="175" t="str">
        <f t="shared" si="1120"/>
        <v>#DIV/0!</v>
      </c>
      <c r="AF897" s="182"/>
      <c r="AG897" s="182"/>
    </row>
    <row r="898" ht="18.75" customHeight="1">
      <c r="A898" s="177"/>
      <c r="B898" s="177"/>
      <c r="C898" s="178" t="s">
        <v>1337</v>
      </c>
      <c r="D898" s="93" t="s">
        <v>1165</v>
      </c>
      <c r="E898" s="93">
        <v>2024.0</v>
      </c>
      <c r="F898" s="93" t="s">
        <v>1342</v>
      </c>
      <c r="G898" s="12"/>
      <c r="H898" s="93">
        <v>1.0</v>
      </c>
      <c r="I898" s="181"/>
      <c r="J898" s="93">
        <v>30.0</v>
      </c>
      <c r="K898" s="213"/>
      <c r="L898" s="189"/>
      <c r="M898" s="190"/>
      <c r="N898" s="178"/>
      <c r="O898" s="178"/>
      <c r="P898" s="169">
        <f t="shared" si="937"/>
        <v>46025</v>
      </c>
      <c r="Q898" s="170" t="str">
        <f t="shared" si="3"/>
        <v>#DIV/0!</v>
      </c>
      <c r="R898" s="180"/>
      <c r="S898" s="12"/>
      <c r="T898" s="181"/>
      <c r="U898" s="181"/>
      <c r="V898" s="172" t="str">
        <f t="shared" si="942"/>
        <v> </v>
      </c>
      <c r="W898" s="172">
        <f t="shared" si="5"/>
        <v>0</v>
      </c>
      <c r="X898" s="173" t="str">
        <f t="shared" si="6"/>
        <v>#DIV/0!</v>
      </c>
      <c r="Y898" s="172" t="str">
        <f t="shared" si="7"/>
        <v>#DIV/0!</v>
      </c>
      <c r="Z898" s="174">
        <f t="shared" si="8"/>
        <v>0</v>
      </c>
      <c r="AA898" s="174">
        <f t="shared" si="9"/>
        <v>0</v>
      </c>
      <c r="AB898" s="173" t="str">
        <f t="shared" si="10"/>
        <v/>
      </c>
      <c r="AC898" s="175" t="str">
        <f t="shared" si="11"/>
        <v> 4223VMH01LT  -  BĐ: 3/1/2026 KT: Ngày lỗi</v>
      </c>
      <c r="AD898" s="175">
        <f t="shared" ref="AD898:AE898" si="1121">P898</f>
        <v>46025</v>
      </c>
      <c r="AE898" s="175" t="str">
        <f t="shared" si="1121"/>
        <v>#DIV/0!</v>
      </c>
      <c r="AF898" s="182"/>
      <c r="AG898" s="182"/>
    </row>
    <row r="899" ht="18.75" customHeight="1">
      <c r="A899" s="177"/>
      <c r="B899" s="177"/>
      <c r="C899" s="178" t="s">
        <v>1337</v>
      </c>
      <c r="D899" s="93" t="s">
        <v>1193</v>
      </c>
      <c r="E899" s="93">
        <v>2024.0</v>
      </c>
      <c r="F899" s="93" t="s">
        <v>1343</v>
      </c>
      <c r="G899" s="12"/>
      <c r="H899" s="93">
        <v>4.0</v>
      </c>
      <c r="I899" s="181"/>
      <c r="J899" s="93">
        <v>30.0</v>
      </c>
      <c r="K899" s="213"/>
      <c r="L899" s="189"/>
      <c r="M899" s="190"/>
      <c r="N899" s="178"/>
      <c r="O899" s="178"/>
      <c r="P899" s="169">
        <f t="shared" si="937"/>
        <v>46025</v>
      </c>
      <c r="Q899" s="170" t="str">
        <f t="shared" si="3"/>
        <v>#DIV/0!</v>
      </c>
      <c r="R899" s="180"/>
      <c r="S899" s="12"/>
      <c r="T899" s="181"/>
      <c r="U899" s="181"/>
      <c r="V899" s="172" t="str">
        <f t="shared" si="942"/>
        <v> </v>
      </c>
      <c r="W899" s="172">
        <f t="shared" si="5"/>
        <v>0</v>
      </c>
      <c r="X899" s="173" t="str">
        <f t="shared" si="6"/>
        <v>#DIV/0!</v>
      </c>
      <c r="Y899" s="172" t="str">
        <f t="shared" si="7"/>
        <v>#DIV/0!</v>
      </c>
      <c r="Z899" s="174">
        <f t="shared" si="8"/>
        <v>0</v>
      </c>
      <c r="AA899" s="174">
        <f t="shared" si="9"/>
        <v>0</v>
      </c>
      <c r="AB899" s="173" t="str">
        <f t="shared" si="10"/>
        <v/>
      </c>
      <c r="AC899" s="175" t="str">
        <f t="shared" si="11"/>
        <v> 4223VMS01LT  -  BĐ: 3/1/2026 KT: Ngày lỗi</v>
      </c>
      <c r="AD899" s="175">
        <f t="shared" ref="AD899:AE899" si="1122">P899</f>
        <v>46025</v>
      </c>
      <c r="AE899" s="175" t="str">
        <f t="shared" si="1122"/>
        <v>#DIV/0!</v>
      </c>
      <c r="AF899" s="182"/>
      <c r="AG899" s="182"/>
    </row>
    <row r="900" ht="18.75" customHeight="1">
      <c r="A900" s="177"/>
      <c r="B900" s="177"/>
      <c r="C900" s="178" t="s">
        <v>1337</v>
      </c>
      <c r="D900" s="93" t="s">
        <v>1193</v>
      </c>
      <c r="E900" s="93">
        <v>2024.0</v>
      </c>
      <c r="F900" s="93" t="s">
        <v>1344</v>
      </c>
      <c r="G900" s="12"/>
      <c r="H900" s="93">
        <v>1.0</v>
      </c>
      <c r="I900" s="181"/>
      <c r="J900" s="93">
        <v>30.0</v>
      </c>
      <c r="K900" s="213"/>
      <c r="L900" s="189"/>
      <c r="M900" s="190"/>
      <c r="N900" s="178"/>
      <c r="O900" s="178"/>
      <c r="P900" s="169">
        <f t="shared" si="937"/>
        <v>46025</v>
      </c>
      <c r="Q900" s="170" t="str">
        <f t="shared" si="3"/>
        <v>#DIV/0!</v>
      </c>
      <c r="R900" s="180"/>
      <c r="S900" s="12"/>
      <c r="T900" s="181"/>
      <c r="U900" s="181"/>
      <c r="V900" s="172" t="str">
        <f t="shared" si="942"/>
        <v> </v>
      </c>
      <c r="W900" s="172">
        <f t="shared" si="5"/>
        <v>0</v>
      </c>
      <c r="X900" s="173" t="str">
        <f t="shared" si="6"/>
        <v>#DIV/0!</v>
      </c>
      <c r="Y900" s="172" t="str">
        <f t="shared" si="7"/>
        <v>#DIV/0!</v>
      </c>
      <c r="Z900" s="174">
        <f t="shared" si="8"/>
        <v>0</v>
      </c>
      <c r="AA900" s="174">
        <f t="shared" si="9"/>
        <v>0</v>
      </c>
      <c r="AB900" s="173" t="str">
        <f t="shared" si="10"/>
        <v/>
      </c>
      <c r="AC900" s="175" t="str">
        <f t="shared" si="11"/>
        <v> 4223VMS01LTG  -  BĐ: 3/1/2026 KT: Ngày lỗi</v>
      </c>
      <c r="AD900" s="175">
        <f t="shared" ref="AD900:AE900" si="1123">P900</f>
        <v>46025</v>
      </c>
      <c r="AE900" s="175" t="str">
        <f t="shared" si="1123"/>
        <v>#DIV/0!</v>
      </c>
      <c r="AF900" s="182"/>
      <c r="AG900" s="182"/>
    </row>
    <row r="901" ht="18.75" customHeight="1">
      <c r="A901" s="177"/>
      <c r="B901" s="177"/>
      <c r="C901" s="178" t="s">
        <v>1337</v>
      </c>
      <c r="D901" s="93" t="s">
        <v>1132</v>
      </c>
      <c r="E901" s="93">
        <v>2024.0</v>
      </c>
      <c r="F901" s="93" t="s">
        <v>1150</v>
      </c>
      <c r="G901" s="12"/>
      <c r="H901" s="99">
        <v>1.0</v>
      </c>
      <c r="I901" s="181"/>
      <c r="J901" s="93">
        <v>30.0</v>
      </c>
      <c r="K901" s="213"/>
      <c r="L901" s="189"/>
      <c r="M901" s="190"/>
      <c r="N901" s="178"/>
      <c r="O901" s="178"/>
      <c r="P901" s="169">
        <f t="shared" si="937"/>
        <v>46025</v>
      </c>
      <c r="Q901" s="170" t="str">
        <f t="shared" si="3"/>
        <v>#DIV/0!</v>
      </c>
      <c r="R901" s="180"/>
      <c r="S901" s="19"/>
      <c r="T901" s="181"/>
      <c r="U901" s="181"/>
      <c r="V901" s="172" t="str">
        <f t="shared" si="942"/>
        <v> </v>
      </c>
      <c r="W901" s="172">
        <f t="shared" si="5"/>
        <v>0</v>
      </c>
      <c r="X901" s="173" t="str">
        <f t="shared" si="6"/>
        <v>#DIV/0!</v>
      </c>
      <c r="Y901" s="172" t="str">
        <f t="shared" si="7"/>
        <v>#DIV/0!</v>
      </c>
      <c r="Z901" s="174">
        <f t="shared" si="8"/>
        <v>0</v>
      </c>
      <c r="AA901" s="174">
        <f t="shared" si="9"/>
        <v>0</v>
      </c>
      <c r="AB901" s="173" t="str">
        <f t="shared" si="10"/>
        <v/>
      </c>
      <c r="AC901" s="175" t="str">
        <f t="shared" si="11"/>
        <v> 4223VPR01LT  -  BĐ: 3/1/2026 KT: Ngày lỗi</v>
      </c>
      <c r="AD901" s="175">
        <f t="shared" ref="AD901:AE901" si="1124">P901</f>
        <v>46025</v>
      </c>
      <c r="AE901" s="175" t="str">
        <f t="shared" si="1124"/>
        <v>#DIV/0!</v>
      </c>
      <c r="AF901" s="182"/>
      <c r="AG901" s="182"/>
    </row>
    <row r="902" ht="18.75" customHeight="1">
      <c r="A902" s="177"/>
      <c r="B902" s="177"/>
      <c r="C902" s="93" t="s">
        <v>1249</v>
      </c>
      <c r="D902" s="93" t="s">
        <v>944</v>
      </c>
      <c r="E902" s="93">
        <v>2024.0</v>
      </c>
      <c r="F902" s="93" t="s">
        <v>945</v>
      </c>
      <c r="G902" s="165" t="s">
        <v>1072</v>
      </c>
      <c r="H902" s="99">
        <v>16.0</v>
      </c>
      <c r="I902" s="181"/>
      <c r="J902" s="93">
        <v>25.0</v>
      </c>
      <c r="K902" s="194" t="s">
        <v>1267</v>
      </c>
      <c r="L902" s="167">
        <v>0.3229166666666667</v>
      </c>
      <c r="M902" s="168">
        <v>0.4895833333333333</v>
      </c>
      <c r="N902" s="186" t="s">
        <v>1251</v>
      </c>
      <c r="O902" s="93" t="s">
        <v>1345</v>
      </c>
      <c r="P902" s="169">
        <f t="shared" si="937"/>
        <v>46032</v>
      </c>
      <c r="Q902" s="170">
        <f t="shared" si="3"/>
        <v>46060</v>
      </c>
      <c r="R902" s="180"/>
      <c r="S902" s="165"/>
      <c r="T902" s="181"/>
      <c r="U902" s="181"/>
      <c r="V902" s="172" t="str">
        <f t="shared" si="942"/>
        <v> </v>
      </c>
      <c r="W902" s="172">
        <f t="shared" si="5"/>
        <v>5</v>
      </c>
      <c r="X902" s="173">
        <f t="shared" si="6"/>
        <v>5</v>
      </c>
      <c r="Y902" s="172">
        <f t="shared" si="7"/>
        <v>28</v>
      </c>
      <c r="Z902" s="174">
        <f t="shared" si="8"/>
        <v>0.1666666667</v>
      </c>
      <c r="AA902" s="174">
        <f t="shared" si="9"/>
        <v>0.003703703704</v>
      </c>
      <c r="AB902" s="173" t="str">
        <f t="shared" si="10"/>
        <v>70,322916666666667LAB 502</v>
      </c>
      <c r="AC902" s="175" t="str">
        <f t="shared" si="11"/>
        <v>Tin học 5243VOT01  7:45-11:45  BĐ: 10/1/2026 KT: 7/2/2026</v>
      </c>
      <c r="AD902" s="175">
        <f t="shared" ref="AD902:AE902" si="1125">P902</f>
        <v>46032</v>
      </c>
      <c r="AE902" s="175">
        <f t="shared" si="1125"/>
        <v>46060</v>
      </c>
      <c r="AF902" s="182"/>
      <c r="AG902" s="182"/>
    </row>
    <row r="903" ht="18.75" customHeight="1">
      <c r="A903" s="177"/>
      <c r="B903" s="177"/>
      <c r="C903" s="93" t="s">
        <v>1249</v>
      </c>
      <c r="D903" s="93" t="s">
        <v>944</v>
      </c>
      <c r="E903" s="93">
        <v>2024.0</v>
      </c>
      <c r="F903" s="93" t="s">
        <v>945</v>
      </c>
      <c r="G903" s="12"/>
      <c r="H903" s="99">
        <v>16.0</v>
      </c>
      <c r="I903" s="181"/>
      <c r="J903" s="93">
        <v>20.0</v>
      </c>
      <c r="K903" s="194" t="s">
        <v>1267</v>
      </c>
      <c r="L903" s="167">
        <v>0.3229166666666667</v>
      </c>
      <c r="M903" s="168">
        <v>0.4895833333333333</v>
      </c>
      <c r="N903" s="186" t="s">
        <v>1251</v>
      </c>
      <c r="O903" s="93" t="s">
        <v>1345</v>
      </c>
      <c r="P903" s="169">
        <f>"23/02/2026"+(K903-2)</f>
        <v>46081</v>
      </c>
      <c r="Q903" s="170">
        <f t="shared" si="3"/>
        <v>46102</v>
      </c>
      <c r="R903" s="180"/>
      <c r="S903" s="19"/>
      <c r="T903" s="181"/>
      <c r="U903" s="181"/>
      <c r="V903" s="172" t="str">
        <f t="shared" si="942"/>
        <v> </v>
      </c>
      <c r="W903" s="172">
        <f t="shared" si="5"/>
        <v>5</v>
      </c>
      <c r="X903" s="173">
        <f t="shared" si="6"/>
        <v>4</v>
      </c>
      <c r="Y903" s="172">
        <f t="shared" si="7"/>
        <v>21</v>
      </c>
      <c r="Z903" s="174">
        <f t="shared" si="8"/>
        <v>0.1666666667</v>
      </c>
      <c r="AA903" s="174">
        <f t="shared" si="9"/>
        <v>0.003703703704</v>
      </c>
      <c r="AB903" s="173" t="str">
        <f t="shared" si="10"/>
        <v>70,322916666666667LAB 502</v>
      </c>
      <c r="AC903" s="175" t="str">
        <f t="shared" si="11"/>
        <v> 5243VOT01  7:45-11:45  BĐ: 28/2/2026 KT: 21/3/2026</v>
      </c>
      <c r="AD903" s="175">
        <f t="shared" ref="AD903:AE903" si="1126">P903</f>
        <v>46081</v>
      </c>
      <c r="AE903" s="175">
        <f t="shared" si="1126"/>
        <v>46102</v>
      </c>
      <c r="AF903" s="182"/>
      <c r="AG903" s="182"/>
    </row>
    <row r="904" ht="18.75" customHeight="1">
      <c r="A904" s="177"/>
      <c r="B904" s="177"/>
      <c r="C904" s="93" t="s">
        <v>1249</v>
      </c>
      <c r="D904" s="93" t="s">
        <v>1224</v>
      </c>
      <c r="E904" s="93">
        <v>2024.0</v>
      </c>
      <c r="F904" s="93" t="s">
        <v>1225</v>
      </c>
      <c r="G904" s="195" t="s">
        <v>1072</v>
      </c>
      <c r="H904" s="188">
        <v>10.0</v>
      </c>
      <c r="I904" s="181"/>
      <c r="J904" s="93">
        <v>25.0</v>
      </c>
      <c r="K904" s="194" t="s">
        <v>1258</v>
      </c>
      <c r="L904" s="167">
        <v>0.3229166666666667</v>
      </c>
      <c r="M904" s="168">
        <v>0.4895833333333333</v>
      </c>
      <c r="N904" s="186" t="s">
        <v>1265</v>
      </c>
      <c r="O904" s="93" t="s">
        <v>1346</v>
      </c>
      <c r="P904" s="169">
        <f>"05/01/2026"+(K904-2)</f>
        <v>46028</v>
      </c>
      <c r="Q904" s="170">
        <f t="shared" si="3"/>
        <v>46056</v>
      </c>
      <c r="R904" s="180"/>
      <c r="S904" s="165"/>
      <c r="T904" s="181"/>
      <c r="U904" s="181"/>
      <c r="V904" s="172" t="str">
        <f t="shared" si="942"/>
        <v> </v>
      </c>
      <c r="W904" s="172">
        <f t="shared" si="5"/>
        <v>5</v>
      </c>
      <c r="X904" s="173">
        <f t="shared" si="6"/>
        <v>5</v>
      </c>
      <c r="Y904" s="172">
        <f t="shared" si="7"/>
        <v>28</v>
      </c>
      <c r="Z904" s="174">
        <f t="shared" si="8"/>
        <v>0.1666666667</v>
      </c>
      <c r="AA904" s="174">
        <f t="shared" si="9"/>
        <v>0.003703703704</v>
      </c>
      <c r="AB904" s="173" t="str">
        <f t="shared" si="10"/>
        <v>30,322916666666667G_Lab101</v>
      </c>
      <c r="AC904" s="175" t="str">
        <f t="shared" si="11"/>
        <v>Tin học 5243VMT01G  7:45-11:45  BĐ: 6/1/2026 KT: 3/2/2026</v>
      </c>
      <c r="AD904" s="175">
        <f t="shared" ref="AD904:AE904" si="1127">P904</f>
        <v>46028</v>
      </c>
      <c r="AE904" s="175">
        <f t="shared" si="1127"/>
        <v>46056</v>
      </c>
      <c r="AF904" s="182"/>
      <c r="AG904" s="182"/>
    </row>
    <row r="905" ht="18.75" customHeight="1">
      <c r="A905" s="177"/>
      <c r="B905" s="177"/>
      <c r="C905" s="93" t="s">
        <v>1249</v>
      </c>
      <c r="D905" s="93" t="s">
        <v>1224</v>
      </c>
      <c r="E905" s="93">
        <v>2024.0</v>
      </c>
      <c r="F905" s="93" t="s">
        <v>1225</v>
      </c>
      <c r="G905" s="12"/>
      <c r="H905" s="188">
        <v>10.0</v>
      </c>
      <c r="I905" s="181"/>
      <c r="J905" s="93">
        <v>20.0</v>
      </c>
      <c r="K905" s="194" t="s">
        <v>1258</v>
      </c>
      <c r="L905" s="167">
        <v>0.3229166666666667</v>
      </c>
      <c r="M905" s="168">
        <v>0.4895833333333333</v>
      </c>
      <c r="N905" s="186" t="s">
        <v>1265</v>
      </c>
      <c r="O905" s="93" t="s">
        <v>1346</v>
      </c>
      <c r="P905" s="169">
        <f>"23/02/2026"+(K905-2)</f>
        <v>46077</v>
      </c>
      <c r="Q905" s="170">
        <f t="shared" si="3"/>
        <v>46098</v>
      </c>
      <c r="R905" s="180"/>
      <c r="S905" s="19"/>
      <c r="T905" s="181"/>
      <c r="U905" s="181"/>
      <c r="V905" s="172" t="str">
        <f t="shared" si="942"/>
        <v> </v>
      </c>
      <c r="W905" s="172">
        <f t="shared" si="5"/>
        <v>5</v>
      </c>
      <c r="X905" s="173">
        <f t="shared" si="6"/>
        <v>4</v>
      </c>
      <c r="Y905" s="172">
        <f t="shared" si="7"/>
        <v>21</v>
      </c>
      <c r="Z905" s="174">
        <f t="shared" si="8"/>
        <v>0.1666666667</v>
      </c>
      <c r="AA905" s="174">
        <f t="shared" si="9"/>
        <v>0.003703703704</v>
      </c>
      <c r="AB905" s="173" t="str">
        <f t="shared" si="10"/>
        <v>30,322916666666667G_Lab101</v>
      </c>
      <c r="AC905" s="175" t="str">
        <f t="shared" si="11"/>
        <v> 5243VMT01G  7:45-11:45  BĐ: 24/2/2026 KT: 17/3/2026</v>
      </c>
      <c r="AD905" s="175">
        <f t="shared" ref="AD905:AE905" si="1128">P905</f>
        <v>46077</v>
      </c>
      <c r="AE905" s="175">
        <f t="shared" si="1128"/>
        <v>46098</v>
      </c>
      <c r="AF905" s="182"/>
      <c r="AG905" s="182"/>
    </row>
    <row r="906" ht="18.75" customHeight="1">
      <c r="A906" s="177"/>
      <c r="B906" s="177"/>
      <c r="C906" s="93" t="s">
        <v>1347</v>
      </c>
      <c r="D906" s="93" t="s">
        <v>1132</v>
      </c>
      <c r="E906" s="93">
        <v>2025.0</v>
      </c>
      <c r="F906" s="93" t="s">
        <v>1155</v>
      </c>
      <c r="G906" s="165" t="s">
        <v>1122</v>
      </c>
      <c r="H906" s="178">
        <v>15.0</v>
      </c>
      <c r="I906" s="181"/>
      <c r="J906" s="99">
        <v>45.0</v>
      </c>
      <c r="K906" s="194" t="s">
        <v>1267</v>
      </c>
      <c r="L906" s="167">
        <v>0.3229166666666667</v>
      </c>
      <c r="M906" s="168">
        <v>0.4895833333333333</v>
      </c>
      <c r="N906" s="186">
        <v>303.0</v>
      </c>
      <c r="O906" s="93" t="s">
        <v>1345</v>
      </c>
      <c r="P906" s="169">
        <f t="shared" ref="P906:P927" si="1130">"26/01/2026"+(K906-2)</f>
        <v>46053</v>
      </c>
      <c r="Q906" s="170">
        <f t="shared" si="3"/>
        <v>46109</v>
      </c>
      <c r="R906" s="180"/>
      <c r="S906" s="165" t="s">
        <v>187</v>
      </c>
      <c r="T906" s="181"/>
      <c r="U906" s="181"/>
      <c r="V906" s="172" t="str">
        <f t="shared" si="942"/>
        <v> </v>
      </c>
      <c r="W906" s="172">
        <f t="shared" si="5"/>
        <v>5</v>
      </c>
      <c r="X906" s="173">
        <f t="shared" si="6"/>
        <v>9</v>
      </c>
      <c r="Y906" s="172">
        <f t="shared" si="7"/>
        <v>56</v>
      </c>
      <c r="Z906" s="174">
        <f t="shared" si="8"/>
        <v>0.1666666667</v>
      </c>
      <c r="AA906" s="174">
        <f t="shared" si="9"/>
        <v>0.003703703704</v>
      </c>
      <c r="AB906" s="173" t="str">
        <f t="shared" si="10"/>
        <v>70,322916666666667303</v>
      </c>
      <c r="AC906" s="175" t="str">
        <f t="shared" si="11"/>
        <v>Tiếng Anh 5252PUR01 Phan Thị Kim Ngân 7:45-11:45  BĐ: 31/1/2026 KT: 28/3/2026</v>
      </c>
      <c r="AD906" s="175">
        <f t="shared" ref="AD906:AE906" si="1129">P906</f>
        <v>46053</v>
      </c>
      <c r="AE906" s="175">
        <f t="shared" si="1129"/>
        <v>46109</v>
      </c>
      <c r="AF906" s="182"/>
      <c r="AG906" s="182"/>
    </row>
    <row r="907" ht="18.75" customHeight="1">
      <c r="A907" s="177"/>
      <c r="B907" s="177"/>
      <c r="C907" s="93" t="s">
        <v>1347</v>
      </c>
      <c r="D907" s="93" t="s">
        <v>944</v>
      </c>
      <c r="E907" s="93">
        <v>2025.0</v>
      </c>
      <c r="F907" s="93" t="s">
        <v>958</v>
      </c>
      <c r="G907" s="12"/>
      <c r="H907" s="99">
        <v>23.0</v>
      </c>
      <c r="I907" s="181"/>
      <c r="J907" s="99">
        <v>45.0</v>
      </c>
      <c r="K907" s="194" t="s">
        <v>1267</v>
      </c>
      <c r="L907" s="167">
        <v>0.3229166666666667</v>
      </c>
      <c r="M907" s="168">
        <v>0.4895833333333333</v>
      </c>
      <c r="N907" s="12"/>
      <c r="O907" s="93" t="s">
        <v>1345</v>
      </c>
      <c r="P907" s="169">
        <f t="shared" si="1130"/>
        <v>46053</v>
      </c>
      <c r="Q907" s="170">
        <f t="shared" si="3"/>
        <v>46109</v>
      </c>
      <c r="R907" s="180"/>
      <c r="S907" s="12"/>
      <c r="T907" s="181"/>
      <c r="U907" s="181"/>
      <c r="V907" s="172" t="str">
        <f t="shared" si="942"/>
        <v> </v>
      </c>
      <c r="W907" s="172">
        <f t="shared" si="5"/>
        <v>5</v>
      </c>
      <c r="X907" s="173">
        <f t="shared" si="6"/>
        <v>9</v>
      </c>
      <c r="Y907" s="172">
        <f t="shared" si="7"/>
        <v>56</v>
      </c>
      <c r="Z907" s="174">
        <f t="shared" si="8"/>
        <v>0.1666666667</v>
      </c>
      <c r="AA907" s="174">
        <f t="shared" si="9"/>
        <v>0.003703703704</v>
      </c>
      <c r="AB907" s="173" t="str">
        <f t="shared" si="10"/>
        <v>70,322916666666667</v>
      </c>
      <c r="AC907" s="175" t="str">
        <f t="shared" si="11"/>
        <v> 5252ATE01  7:45-11:45  BĐ: 31/1/2026 KT: 28/3/2026</v>
      </c>
      <c r="AD907" s="175">
        <f t="shared" ref="AD907:AE907" si="1131">P907</f>
        <v>46053</v>
      </c>
      <c r="AE907" s="175">
        <f t="shared" si="1131"/>
        <v>46109</v>
      </c>
      <c r="AF907" s="182"/>
      <c r="AG907" s="182"/>
    </row>
    <row r="908" ht="18.75" customHeight="1">
      <c r="A908" s="177"/>
      <c r="B908" s="177"/>
      <c r="C908" s="93" t="s">
        <v>1347</v>
      </c>
      <c r="D908" s="93" t="s">
        <v>1002</v>
      </c>
      <c r="E908" s="93">
        <v>2025.0</v>
      </c>
      <c r="F908" s="93" t="s">
        <v>1027</v>
      </c>
      <c r="G908" s="12"/>
      <c r="H908" s="99">
        <v>18.0</v>
      </c>
      <c r="I908" s="181"/>
      <c r="J908" s="99">
        <v>45.0</v>
      </c>
      <c r="K908" s="194" t="s">
        <v>1267</v>
      </c>
      <c r="L908" s="167">
        <v>0.3229166666666667</v>
      </c>
      <c r="M908" s="168">
        <v>0.4895833333333333</v>
      </c>
      <c r="N908" s="19"/>
      <c r="O908" s="93" t="s">
        <v>1345</v>
      </c>
      <c r="P908" s="169">
        <f t="shared" si="1130"/>
        <v>46053</v>
      </c>
      <c r="Q908" s="170">
        <f t="shared" si="3"/>
        <v>46109</v>
      </c>
      <c r="R908" s="180"/>
      <c r="S908" s="12"/>
      <c r="T908" s="181"/>
      <c r="U908" s="181"/>
      <c r="V908" s="172" t="str">
        <f t="shared" si="942"/>
        <v> </v>
      </c>
      <c r="W908" s="172">
        <f t="shared" si="5"/>
        <v>5</v>
      </c>
      <c r="X908" s="173">
        <f t="shared" si="6"/>
        <v>9</v>
      </c>
      <c r="Y908" s="172">
        <f t="shared" si="7"/>
        <v>56</v>
      </c>
      <c r="Z908" s="174">
        <f t="shared" si="8"/>
        <v>0.1666666667</v>
      </c>
      <c r="AA908" s="174">
        <f t="shared" si="9"/>
        <v>0.003703703704</v>
      </c>
      <c r="AB908" s="173" t="str">
        <f t="shared" si="10"/>
        <v>70,322916666666667</v>
      </c>
      <c r="AC908" s="175" t="str">
        <f t="shared" si="11"/>
        <v> 5252GRD01  7:45-11:45  BĐ: 31/1/2026 KT: 28/3/2026</v>
      </c>
      <c r="AD908" s="175">
        <f t="shared" ref="AD908:AE908" si="1132">P908</f>
        <v>46053</v>
      </c>
      <c r="AE908" s="175">
        <f t="shared" si="1132"/>
        <v>46109</v>
      </c>
      <c r="AF908" s="182"/>
      <c r="AG908" s="182"/>
    </row>
    <row r="909" ht="18.75" customHeight="1">
      <c r="A909" s="177"/>
      <c r="B909" s="177"/>
      <c r="C909" s="93" t="s">
        <v>1347</v>
      </c>
      <c r="D909" s="93" t="s">
        <v>1132</v>
      </c>
      <c r="E909" s="93">
        <v>2025.0</v>
      </c>
      <c r="F909" s="93" t="s">
        <v>1155</v>
      </c>
      <c r="G909" s="12"/>
      <c r="H909" s="178">
        <v>15.0</v>
      </c>
      <c r="I909" s="181"/>
      <c r="J909" s="99">
        <v>45.0</v>
      </c>
      <c r="K909" s="194" t="s">
        <v>1267</v>
      </c>
      <c r="L909" s="167">
        <v>0.7395833333333334</v>
      </c>
      <c r="M909" s="168">
        <v>0.90625</v>
      </c>
      <c r="N909" s="233"/>
      <c r="O909" s="93" t="s">
        <v>1338</v>
      </c>
      <c r="P909" s="169">
        <f t="shared" si="1130"/>
        <v>46053</v>
      </c>
      <c r="Q909" s="170">
        <f t="shared" si="3"/>
        <v>46109</v>
      </c>
      <c r="R909" s="180"/>
      <c r="S909" s="12"/>
      <c r="T909" s="181"/>
      <c r="U909" s="181"/>
      <c r="V909" s="172" t="str">
        <f t="shared" si="942"/>
        <v> </v>
      </c>
      <c r="W909" s="172">
        <f t="shared" si="5"/>
        <v>5</v>
      </c>
      <c r="X909" s="173">
        <f t="shared" si="6"/>
        <v>9</v>
      </c>
      <c r="Y909" s="172">
        <f t="shared" si="7"/>
        <v>56</v>
      </c>
      <c r="Z909" s="174">
        <f t="shared" si="8"/>
        <v>0.1666666667</v>
      </c>
      <c r="AA909" s="174">
        <f t="shared" si="9"/>
        <v>0.003703703704</v>
      </c>
      <c r="AB909" s="173" t="str">
        <f t="shared" si="10"/>
        <v>70,739583333333333</v>
      </c>
      <c r="AC909" s="175" t="str">
        <f t="shared" si="11"/>
        <v> 5252PUR01  17:45-21:45  BĐ: 31/1/2026 KT: 28/3/2026</v>
      </c>
      <c r="AD909" s="175">
        <f t="shared" ref="AD909:AE909" si="1133">P909</f>
        <v>46053</v>
      </c>
      <c r="AE909" s="175">
        <f t="shared" si="1133"/>
        <v>46109</v>
      </c>
      <c r="AF909" s="182"/>
      <c r="AG909" s="182"/>
    </row>
    <row r="910" ht="18.75" customHeight="1">
      <c r="A910" s="177"/>
      <c r="B910" s="177"/>
      <c r="C910" s="93" t="s">
        <v>1347</v>
      </c>
      <c r="D910" s="93" t="s">
        <v>944</v>
      </c>
      <c r="E910" s="93">
        <v>2025.0</v>
      </c>
      <c r="F910" s="93" t="s">
        <v>958</v>
      </c>
      <c r="G910" s="12"/>
      <c r="H910" s="99">
        <v>23.0</v>
      </c>
      <c r="I910" s="181"/>
      <c r="J910" s="99">
        <v>45.0</v>
      </c>
      <c r="K910" s="194" t="s">
        <v>1267</v>
      </c>
      <c r="L910" s="167">
        <v>0.7395833333333334</v>
      </c>
      <c r="M910" s="168">
        <v>0.90625</v>
      </c>
      <c r="N910" s="12"/>
      <c r="O910" s="93" t="s">
        <v>1338</v>
      </c>
      <c r="P910" s="169">
        <f t="shared" si="1130"/>
        <v>46053</v>
      </c>
      <c r="Q910" s="170">
        <f t="shared" si="3"/>
        <v>46109</v>
      </c>
      <c r="R910" s="180"/>
      <c r="S910" s="12"/>
      <c r="T910" s="181"/>
      <c r="U910" s="181"/>
      <c r="V910" s="172" t="str">
        <f t="shared" si="942"/>
        <v> </v>
      </c>
      <c r="W910" s="172">
        <f t="shared" si="5"/>
        <v>5</v>
      </c>
      <c r="X910" s="173">
        <f t="shared" si="6"/>
        <v>9</v>
      </c>
      <c r="Y910" s="172">
        <f t="shared" si="7"/>
        <v>56</v>
      </c>
      <c r="Z910" s="174">
        <f t="shared" si="8"/>
        <v>0.1666666667</v>
      </c>
      <c r="AA910" s="174">
        <f t="shared" si="9"/>
        <v>0.003703703704</v>
      </c>
      <c r="AB910" s="173" t="str">
        <f t="shared" si="10"/>
        <v>70,739583333333333</v>
      </c>
      <c r="AC910" s="175" t="str">
        <f t="shared" si="11"/>
        <v> 5252ATE01  17:45-21:45  BĐ: 31/1/2026 KT: 28/3/2026</v>
      </c>
      <c r="AD910" s="175">
        <f t="shared" ref="AD910:AE910" si="1134">P910</f>
        <v>46053</v>
      </c>
      <c r="AE910" s="175">
        <f t="shared" si="1134"/>
        <v>46109</v>
      </c>
      <c r="AF910" s="182"/>
      <c r="AG910" s="182"/>
    </row>
    <row r="911" ht="18.75" customHeight="1">
      <c r="A911" s="177"/>
      <c r="B911" s="177"/>
      <c r="C911" s="93" t="s">
        <v>1347</v>
      </c>
      <c r="D911" s="93" t="s">
        <v>1002</v>
      </c>
      <c r="E911" s="93">
        <v>2025.0</v>
      </c>
      <c r="F911" s="93" t="s">
        <v>1027</v>
      </c>
      <c r="G911" s="12"/>
      <c r="H911" s="99">
        <v>18.0</v>
      </c>
      <c r="I911" s="181"/>
      <c r="J911" s="99">
        <v>45.0</v>
      </c>
      <c r="K911" s="194" t="s">
        <v>1267</v>
      </c>
      <c r="L911" s="167">
        <v>0.7395833333333334</v>
      </c>
      <c r="M911" s="168">
        <v>0.90625</v>
      </c>
      <c r="N911" s="19"/>
      <c r="O911" s="93" t="s">
        <v>1338</v>
      </c>
      <c r="P911" s="169">
        <f t="shared" si="1130"/>
        <v>46053</v>
      </c>
      <c r="Q911" s="170">
        <f t="shared" si="3"/>
        <v>46109</v>
      </c>
      <c r="R911" s="180"/>
      <c r="S911" s="19"/>
      <c r="T911" s="181"/>
      <c r="U911" s="181"/>
      <c r="V911" s="172" t="str">
        <f t="shared" si="942"/>
        <v> </v>
      </c>
      <c r="W911" s="172">
        <f t="shared" si="5"/>
        <v>5</v>
      </c>
      <c r="X911" s="173">
        <f t="shared" si="6"/>
        <v>9</v>
      </c>
      <c r="Y911" s="172">
        <f t="shared" si="7"/>
        <v>56</v>
      </c>
      <c r="Z911" s="174">
        <f t="shared" si="8"/>
        <v>0.1666666667</v>
      </c>
      <c r="AA911" s="174">
        <f t="shared" si="9"/>
        <v>0.003703703704</v>
      </c>
      <c r="AB911" s="173" t="str">
        <f t="shared" si="10"/>
        <v>70,739583333333333</v>
      </c>
      <c r="AC911" s="175" t="str">
        <f t="shared" si="11"/>
        <v> 5252GRD01  17:45-21:45  BĐ: 31/1/2026 KT: 28/3/2026</v>
      </c>
      <c r="AD911" s="175">
        <f t="shared" ref="AD911:AE911" si="1135">P911</f>
        <v>46053</v>
      </c>
      <c r="AE911" s="175">
        <f t="shared" si="1135"/>
        <v>46109</v>
      </c>
      <c r="AF911" s="182"/>
      <c r="AG911" s="182"/>
    </row>
    <row r="912" ht="18.75" customHeight="1">
      <c r="A912" s="177"/>
      <c r="B912" s="177"/>
      <c r="C912" s="93" t="s">
        <v>1347</v>
      </c>
      <c r="D912" s="93" t="s">
        <v>1193</v>
      </c>
      <c r="E912" s="93">
        <v>2025.0</v>
      </c>
      <c r="F912" s="93" t="s">
        <v>1214</v>
      </c>
      <c r="G912" s="165" t="s">
        <v>1122</v>
      </c>
      <c r="H912" s="99">
        <v>28.0</v>
      </c>
      <c r="I912" s="181"/>
      <c r="J912" s="99">
        <v>45.0</v>
      </c>
      <c r="K912" s="194" t="s">
        <v>1258</v>
      </c>
      <c r="L912" s="167">
        <v>0.3229166666666667</v>
      </c>
      <c r="M912" s="168">
        <v>0.4895833333333333</v>
      </c>
      <c r="N912" s="186">
        <v>303.0</v>
      </c>
      <c r="O912" s="93" t="s">
        <v>1345</v>
      </c>
      <c r="P912" s="169">
        <f t="shared" si="1130"/>
        <v>46049</v>
      </c>
      <c r="Q912" s="170">
        <f t="shared" si="3"/>
        <v>46105</v>
      </c>
      <c r="R912" s="180"/>
      <c r="S912" s="165" t="s">
        <v>1348</v>
      </c>
      <c r="T912" s="181"/>
      <c r="U912" s="181"/>
      <c r="V912" s="172" t="str">
        <f t="shared" si="942"/>
        <v> </v>
      </c>
      <c r="W912" s="172">
        <f t="shared" si="5"/>
        <v>5</v>
      </c>
      <c r="X912" s="173">
        <f t="shared" si="6"/>
        <v>9</v>
      </c>
      <c r="Y912" s="172">
        <f t="shared" si="7"/>
        <v>56</v>
      </c>
      <c r="Z912" s="174">
        <f t="shared" si="8"/>
        <v>0.1666666667</v>
      </c>
      <c r="AA912" s="174">
        <f t="shared" si="9"/>
        <v>0.003703703704</v>
      </c>
      <c r="AB912" s="173" t="str">
        <f t="shared" si="10"/>
        <v>30,322916666666667303</v>
      </c>
      <c r="AC912" s="175" t="str">
        <f t="shared" si="11"/>
        <v>Tiếng Anh 5252SMA01 Nguyễn Thị Hồng Nga  7:45-11:45  BĐ: 27/1/2026 KT: 24/3/2026</v>
      </c>
      <c r="AD912" s="175">
        <f t="shared" ref="AD912:AE912" si="1136">P912</f>
        <v>46049</v>
      </c>
      <c r="AE912" s="175">
        <f t="shared" si="1136"/>
        <v>46105</v>
      </c>
      <c r="AF912" s="182"/>
      <c r="AG912" s="182"/>
    </row>
    <row r="913" ht="18.75" customHeight="1">
      <c r="A913" s="177"/>
      <c r="B913" s="177"/>
      <c r="C913" s="93" t="s">
        <v>1347</v>
      </c>
      <c r="D913" s="93" t="s">
        <v>1165</v>
      </c>
      <c r="E913" s="93">
        <v>2025.0</v>
      </c>
      <c r="F913" s="93" t="s">
        <v>1178</v>
      </c>
      <c r="G913" s="12"/>
      <c r="H913" s="99">
        <v>12.0</v>
      </c>
      <c r="I913" s="181"/>
      <c r="J913" s="99">
        <v>45.0</v>
      </c>
      <c r="K913" s="194" t="s">
        <v>1258</v>
      </c>
      <c r="L913" s="167">
        <v>0.3229166666666667</v>
      </c>
      <c r="M913" s="168">
        <v>0.4895833333333333</v>
      </c>
      <c r="N913" s="12"/>
      <c r="O913" s="93" t="s">
        <v>1345</v>
      </c>
      <c r="P913" s="169">
        <f t="shared" si="1130"/>
        <v>46049</v>
      </c>
      <c r="Q913" s="170">
        <f t="shared" si="3"/>
        <v>46105</v>
      </c>
      <c r="R913" s="180"/>
      <c r="S913" s="12"/>
      <c r="T913" s="181"/>
      <c r="U913" s="181"/>
      <c r="V913" s="172" t="str">
        <f t="shared" si="942"/>
        <v> </v>
      </c>
      <c r="W913" s="172">
        <f t="shared" si="5"/>
        <v>5</v>
      </c>
      <c r="X913" s="173">
        <f t="shared" si="6"/>
        <v>9</v>
      </c>
      <c r="Y913" s="172">
        <f t="shared" si="7"/>
        <v>56</v>
      </c>
      <c r="Z913" s="174">
        <f t="shared" si="8"/>
        <v>0.1666666667</v>
      </c>
      <c r="AA913" s="174">
        <f t="shared" si="9"/>
        <v>0.003703703704</v>
      </c>
      <c r="AB913" s="173" t="str">
        <f t="shared" si="10"/>
        <v>30,322916666666667</v>
      </c>
      <c r="AC913" s="175" t="str">
        <f t="shared" si="11"/>
        <v> 5252HOM01  7:45-11:45  BĐ: 27/1/2026 KT: 24/3/2026</v>
      </c>
      <c r="AD913" s="175">
        <f t="shared" ref="AD913:AE913" si="1137">P913</f>
        <v>46049</v>
      </c>
      <c r="AE913" s="175">
        <f t="shared" si="1137"/>
        <v>46105</v>
      </c>
      <c r="AF913" s="182"/>
      <c r="AG913" s="182"/>
    </row>
    <row r="914" ht="18.75" customHeight="1">
      <c r="A914" s="177"/>
      <c r="B914" s="177"/>
      <c r="C914" s="93" t="s">
        <v>1347</v>
      </c>
      <c r="D914" s="93" t="s">
        <v>894</v>
      </c>
      <c r="E914" s="93">
        <v>2025.0</v>
      </c>
      <c r="F914" s="93" t="s">
        <v>931</v>
      </c>
      <c r="G914" s="12"/>
      <c r="H914" s="99">
        <v>18.0</v>
      </c>
      <c r="I914" s="181"/>
      <c r="J914" s="99">
        <v>45.0</v>
      </c>
      <c r="K914" s="194" t="s">
        <v>1258</v>
      </c>
      <c r="L914" s="167">
        <v>0.3229166666666667</v>
      </c>
      <c r="M914" s="168">
        <v>0.4895833333333333</v>
      </c>
      <c r="N914" s="19"/>
      <c r="O914" s="93" t="s">
        <v>1345</v>
      </c>
      <c r="P914" s="169">
        <f t="shared" si="1130"/>
        <v>46049</v>
      </c>
      <c r="Q914" s="170">
        <f t="shared" si="3"/>
        <v>46105</v>
      </c>
      <c r="R914" s="180"/>
      <c r="S914" s="12"/>
      <c r="T914" s="181"/>
      <c r="U914" s="181"/>
      <c r="V914" s="172" t="str">
        <f t="shared" si="942"/>
        <v> </v>
      </c>
      <c r="W914" s="172">
        <f t="shared" si="5"/>
        <v>5</v>
      </c>
      <c r="X914" s="173">
        <f t="shared" si="6"/>
        <v>9</v>
      </c>
      <c r="Y914" s="172">
        <f t="shared" si="7"/>
        <v>56</v>
      </c>
      <c r="Z914" s="174">
        <f t="shared" si="8"/>
        <v>0.1666666667</v>
      </c>
      <c r="AA914" s="174">
        <f t="shared" si="9"/>
        <v>0.003703703704</v>
      </c>
      <c r="AB914" s="173" t="str">
        <f t="shared" si="10"/>
        <v>30,322916666666667</v>
      </c>
      <c r="AC914" s="175" t="str">
        <f t="shared" si="11"/>
        <v> 5252INT01  7:45-11:45  BĐ: 27/1/2026 KT: 24/3/2026</v>
      </c>
      <c r="AD914" s="175">
        <f t="shared" ref="AD914:AE914" si="1138">P914</f>
        <v>46049</v>
      </c>
      <c r="AE914" s="175">
        <f t="shared" si="1138"/>
        <v>46105</v>
      </c>
      <c r="AF914" s="182"/>
      <c r="AG914" s="182"/>
    </row>
    <row r="915" ht="18.75" customHeight="1">
      <c r="A915" s="177"/>
      <c r="B915" s="177"/>
      <c r="C915" s="93" t="s">
        <v>1347</v>
      </c>
      <c r="D915" s="93" t="s">
        <v>1193</v>
      </c>
      <c r="E915" s="93">
        <v>2025.0</v>
      </c>
      <c r="F915" s="93" t="s">
        <v>1214</v>
      </c>
      <c r="G915" s="12"/>
      <c r="H915" s="99">
        <v>28.0</v>
      </c>
      <c r="I915" s="181"/>
      <c r="J915" s="99">
        <v>45.0</v>
      </c>
      <c r="K915" s="194" t="s">
        <v>1258</v>
      </c>
      <c r="L915" s="167">
        <v>0.7395833333333334</v>
      </c>
      <c r="M915" s="168">
        <v>0.90625</v>
      </c>
      <c r="N915" s="233"/>
      <c r="O915" s="93" t="s">
        <v>1338</v>
      </c>
      <c r="P915" s="169">
        <f t="shared" si="1130"/>
        <v>46049</v>
      </c>
      <c r="Q915" s="170">
        <f t="shared" si="3"/>
        <v>46105</v>
      </c>
      <c r="R915" s="180"/>
      <c r="S915" s="12"/>
      <c r="T915" s="181"/>
      <c r="U915" s="181"/>
      <c r="V915" s="172" t="str">
        <f t="shared" si="942"/>
        <v> </v>
      </c>
      <c r="W915" s="172">
        <f t="shared" si="5"/>
        <v>5</v>
      </c>
      <c r="X915" s="173">
        <f t="shared" si="6"/>
        <v>9</v>
      </c>
      <c r="Y915" s="172">
        <f t="shared" si="7"/>
        <v>56</v>
      </c>
      <c r="Z915" s="174">
        <f t="shared" si="8"/>
        <v>0.1666666667</v>
      </c>
      <c r="AA915" s="174">
        <f t="shared" si="9"/>
        <v>0.003703703704</v>
      </c>
      <c r="AB915" s="173" t="str">
        <f t="shared" si="10"/>
        <v>30,739583333333333</v>
      </c>
      <c r="AC915" s="175" t="str">
        <f t="shared" si="11"/>
        <v> 5252SMA01  17:45-21:45  BĐ: 27/1/2026 KT: 24/3/2026</v>
      </c>
      <c r="AD915" s="175">
        <f t="shared" ref="AD915:AE915" si="1139">P915</f>
        <v>46049</v>
      </c>
      <c r="AE915" s="175">
        <f t="shared" si="1139"/>
        <v>46105</v>
      </c>
      <c r="AF915" s="182"/>
      <c r="AG915" s="182"/>
    </row>
    <row r="916" ht="18.75" customHeight="1">
      <c r="A916" s="177"/>
      <c r="B916" s="177"/>
      <c r="C916" s="93" t="s">
        <v>1347</v>
      </c>
      <c r="D916" s="93" t="s">
        <v>1165</v>
      </c>
      <c r="E916" s="93">
        <v>2025.0</v>
      </c>
      <c r="F916" s="93" t="s">
        <v>1178</v>
      </c>
      <c r="G916" s="12"/>
      <c r="H916" s="99">
        <v>12.0</v>
      </c>
      <c r="I916" s="181"/>
      <c r="J916" s="99">
        <v>45.0</v>
      </c>
      <c r="K916" s="194" t="s">
        <v>1258</v>
      </c>
      <c r="L916" s="167">
        <v>0.7395833333333334</v>
      </c>
      <c r="M916" s="168">
        <v>0.90625</v>
      </c>
      <c r="N916" s="12"/>
      <c r="O916" s="93" t="s">
        <v>1338</v>
      </c>
      <c r="P916" s="169">
        <f t="shared" si="1130"/>
        <v>46049</v>
      </c>
      <c r="Q916" s="170">
        <f t="shared" si="3"/>
        <v>46105</v>
      </c>
      <c r="R916" s="180"/>
      <c r="S916" s="12"/>
      <c r="T916" s="181"/>
      <c r="U916" s="181"/>
      <c r="V916" s="172" t="str">
        <f t="shared" si="942"/>
        <v> </v>
      </c>
      <c r="W916" s="172">
        <f t="shared" si="5"/>
        <v>5</v>
      </c>
      <c r="X916" s="173">
        <f t="shared" si="6"/>
        <v>9</v>
      </c>
      <c r="Y916" s="172">
        <f t="shared" si="7"/>
        <v>56</v>
      </c>
      <c r="Z916" s="174">
        <f t="shared" si="8"/>
        <v>0.1666666667</v>
      </c>
      <c r="AA916" s="174">
        <f t="shared" si="9"/>
        <v>0.003703703704</v>
      </c>
      <c r="AB916" s="173" t="str">
        <f t="shared" si="10"/>
        <v>30,739583333333333</v>
      </c>
      <c r="AC916" s="175" t="str">
        <f t="shared" si="11"/>
        <v> 5252HOM01  17:45-21:45  BĐ: 27/1/2026 KT: 24/3/2026</v>
      </c>
      <c r="AD916" s="175">
        <f t="shared" ref="AD916:AE916" si="1140">P916</f>
        <v>46049</v>
      </c>
      <c r="AE916" s="175">
        <f t="shared" si="1140"/>
        <v>46105</v>
      </c>
      <c r="AF916" s="182"/>
      <c r="AG916" s="182"/>
    </row>
    <row r="917" ht="18.75" customHeight="1">
      <c r="A917" s="177"/>
      <c r="B917" s="177"/>
      <c r="C917" s="217" t="s">
        <v>1347</v>
      </c>
      <c r="D917" s="217" t="s">
        <v>894</v>
      </c>
      <c r="E917" s="217">
        <v>2025.0</v>
      </c>
      <c r="F917" s="219" t="s">
        <v>931</v>
      </c>
      <c r="G917" s="12"/>
      <c r="H917" s="99">
        <v>18.0</v>
      </c>
      <c r="I917" s="181"/>
      <c r="J917" s="99">
        <v>45.0</v>
      </c>
      <c r="K917" s="194" t="s">
        <v>1258</v>
      </c>
      <c r="L917" s="167">
        <v>0.7395833333333334</v>
      </c>
      <c r="M917" s="168">
        <v>0.90625</v>
      </c>
      <c r="N917" s="19"/>
      <c r="O917" s="93" t="s">
        <v>1338</v>
      </c>
      <c r="P917" s="169">
        <f t="shared" si="1130"/>
        <v>46049</v>
      </c>
      <c r="Q917" s="170">
        <f t="shared" si="3"/>
        <v>46105</v>
      </c>
      <c r="R917" s="180"/>
      <c r="S917" s="19"/>
      <c r="T917" s="181"/>
      <c r="U917" s="181"/>
      <c r="V917" s="172" t="str">
        <f t="shared" si="942"/>
        <v> </v>
      </c>
      <c r="W917" s="172">
        <f t="shared" si="5"/>
        <v>5</v>
      </c>
      <c r="X917" s="173">
        <f t="shared" si="6"/>
        <v>9</v>
      </c>
      <c r="Y917" s="172">
        <f t="shared" si="7"/>
        <v>56</v>
      </c>
      <c r="Z917" s="174">
        <f t="shared" si="8"/>
        <v>0.1666666667</v>
      </c>
      <c r="AA917" s="174">
        <f t="shared" si="9"/>
        <v>0.003703703704</v>
      </c>
      <c r="AB917" s="173" t="str">
        <f t="shared" si="10"/>
        <v>30,739583333333333</v>
      </c>
      <c r="AC917" s="175" t="str">
        <f t="shared" si="11"/>
        <v> 5252INT01  17:45-21:45  BĐ: 27/1/2026 KT: 24/3/2026</v>
      </c>
      <c r="AD917" s="175">
        <f t="shared" ref="AD917:AE917" si="1141">P917</f>
        <v>46049</v>
      </c>
      <c r="AE917" s="175">
        <f t="shared" si="1141"/>
        <v>46105</v>
      </c>
      <c r="AF917" s="182"/>
      <c r="AG917" s="182"/>
    </row>
    <row r="918" ht="18.75" customHeight="1">
      <c r="A918" s="177"/>
      <c r="B918" s="177"/>
      <c r="C918" s="93" t="s">
        <v>1347</v>
      </c>
      <c r="D918" s="93" t="s">
        <v>1193</v>
      </c>
      <c r="E918" s="93">
        <v>2025.0</v>
      </c>
      <c r="F918" s="93" t="s">
        <v>1215</v>
      </c>
      <c r="G918" s="165" t="s">
        <v>1122</v>
      </c>
      <c r="H918" s="178">
        <v>22.0</v>
      </c>
      <c r="I918" s="181"/>
      <c r="J918" s="99">
        <v>45.0</v>
      </c>
      <c r="K918" s="194" t="s">
        <v>1267</v>
      </c>
      <c r="L918" s="167">
        <v>0.3229166666666667</v>
      </c>
      <c r="M918" s="168">
        <v>0.4895833333333333</v>
      </c>
      <c r="N918" s="186" t="s">
        <v>1284</v>
      </c>
      <c r="O918" s="93" t="s">
        <v>1346</v>
      </c>
      <c r="P918" s="169">
        <f t="shared" si="1130"/>
        <v>46053</v>
      </c>
      <c r="Q918" s="170">
        <f t="shared" si="3"/>
        <v>46109</v>
      </c>
      <c r="R918" s="180"/>
      <c r="S918" s="165" t="s">
        <v>227</v>
      </c>
      <c r="T918" s="181"/>
      <c r="U918" s="181"/>
      <c r="V918" s="172" t="str">
        <f t="shared" si="942"/>
        <v> </v>
      </c>
      <c r="W918" s="172">
        <f t="shared" si="5"/>
        <v>5</v>
      </c>
      <c r="X918" s="173">
        <f t="shared" si="6"/>
        <v>9</v>
      </c>
      <c r="Y918" s="172">
        <f t="shared" si="7"/>
        <v>56</v>
      </c>
      <c r="Z918" s="174">
        <f t="shared" si="8"/>
        <v>0.1666666667</v>
      </c>
      <c r="AA918" s="174">
        <f t="shared" si="9"/>
        <v>0.003703703704</v>
      </c>
      <c r="AB918" s="173" t="str">
        <f t="shared" si="10"/>
        <v>70,322916666666667G_301</v>
      </c>
      <c r="AC918" s="175" t="str">
        <f t="shared" si="11"/>
        <v>Tiếng Anh 5252SMA01G Trương Thị Lê 7:45-11:45  BĐ: 31/1/2026 KT: 28/3/2026</v>
      </c>
      <c r="AD918" s="175">
        <f t="shared" ref="AD918:AE918" si="1142">P918</f>
        <v>46053</v>
      </c>
      <c r="AE918" s="175">
        <f t="shared" si="1142"/>
        <v>46109</v>
      </c>
      <c r="AF918" s="182"/>
      <c r="AG918" s="182"/>
    </row>
    <row r="919" ht="18.75" customHeight="1">
      <c r="A919" s="177"/>
      <c r="B919" s="177"/>
      <c r="C919" s="93" t="s">
        <v>1347</v>
      </c>
      <c r="D919" s="93" t="s">
        <v>1165</v>
      </c>
      <c r="E919" s="93">
        <v>2025.0</v>
      </c>
      <c r="F919" s="93" t="s">
        <v>1185</v>
      </c>
      <c r="G919" s="12"/>
      <c r="H919" s="99">
        <v>4.0</v>
      </c>
      <c r="I919" s="181"/>
      <c r="J919" s="99">
        <v>45.0</v>
      </c>
      <c r="K919" s="194" t="s">
        <v>1267</v>
      </c>
      <c r="L919" s="167">
        <v>0.3229166666666667</v>
      </c>
      <c r="M919" s="168">
        <v>0.4895833333333333</v>
      </c>
      <c r="N919" s="12"/>
      <c r="O919" s="93" t="s">
        <v>1346</v>
      </c>
      <c r="P919" s="169">
        <f t="shared" si="1130"/>
        <v>46053</v>
      </c>
      <c r="Q919" s="170">
        <f t="shared" si="3"/>
        <v>46109</v>
      </c>
      <c r="R919" s="180"/>
      <c r="S919" s="12"/>
      <c r="T919" s="181"/>
      <c r="U919" s="181"/>
      <c r="V919" s="172" t="str">
        <f t="shared" si="942"/>
        <v> </v>
      </c>
      <c r="W919" s="172">
        <f t="shared" si="5"/>
        <v>5</v>
      </c>
      <c r="X919" s="173">
        <f t="shared" si="6"/>
        <v>9</v>
      </c>
      <c r="Y919" s="172">
        <f t="shared" si="7"/>
        <v>56</v>
      </c>
      <c r="Z919" s="174">
        <f t="shared" si="8"/>
        <v>0.1666666667</v>
      </c>
      <c r="AA919" s="174">
        <f t="shared" si="9"/>
        <v>0.003703703704</v>
      </c>
      <c r="AB919" s="173" t="str">
        <f t="shared" si="10"/>
        <v>70,322916666666667</v>
      </c>
      <c r="AC919" s="175" t="str">
        <f t="shared" si="11"/>
        <v> 5252HOM01G  7:45-11:45  BĐ: 31/1/2026 KT: 28/3/2026</v>
      </c>
      <c r="AD919" s="175">
        <f t="shared" ref="AD919:AE919" si="1143">P919</f>
        <v>46053</v>
      </c>
      <c r="AE919" s="175">
        <f t="shared" si="1143"/>
        <v>46109</v>
      </c>
      <c r="AF919" s="182"/>
      <c r="AG919" s="182"/>
    </row>
    <row r="920" ht="18.75" customHeight="1">
      <c r="A920" s="177"/>
      <c r="B920" s="177"/>
      <c r="C920" s="93" t="s">
        <v>1347</v>
      </c>
      <c r="D920" s="93" t="s">
        <v>1002</v>
      </c>
      <c r="E920" s="93">
        <v>2025.0</v>
      </c>
      <c r="F920" s="93" t="s">
        <v>1032</v>
      </c>
      <c r="G920" s="12"/>
      <c r="H920" s="99">
        <v>13.0</v>
      </c>
      <c r="I920" s="181"/>
      <c r="J920" s="99">
        <v>45.0</v>
      </c>
      <c r="K920" s="194" t="s">
        <v>1267</v>
      </c>
      <c r="L920" s="167">
        <v>0.3229166666666667</v>
      </c>
      <c r="M920" s="168">
        <v>0.4895833333333333</v>
      </c>
      <c r="N920" s="19"/>
      <c r="O920" s="93" t="s">
        <v>1346</v>
      </c>
      <c r="P920" s="169">
        <f t="shared" si="1130"/>
        <v>46053</v>
      </c>
      <c r="Q920" s="170">
        <f t="shared" si="3"/>
        <v>46109</v>
      </c>
      <c r="R920" s="180"/>
      <c r="S920" s="12"/>
      <c r="T920" s="181"/>
      <c r="U920" s="181"/>
      <c r="V920" s="172" t="str">
        <f t="shared" si="942"/>
        <v> </v>
      </c>
      <c r="W920" s="172">
        <f t="shared" si="5"/>
        <v>5</v>
      </c>
      <c r="X920" s="173">
        <f t="shared" si="6"/>
        <v>9</v>
      </c>
      <c r="Y920" s="172">
        <f t="shared" si="7"/>
        <v>56</v>
      </c>
      <c r="Z920" s="174">
        <f t="shared" si="8"/>
        <v>0.1666666667</v>
      </c>
      <c r="AA920" s="174">
        <f t="shared" si="9"/>
        <v>0.003703703704</v>
      </c>
      <c r="AB920" s="173" t="str">
        <f t="shared" si="10"/>
        <v>70,322916666666667</v>
      </c>
      <c r="AC920" s="175" t="str">
        <f t="shared" si="11"/>
        <v> 5252GRD01G  7:45-11:45  BĐ: 31/1/2026 KT: 28/3/2026</v>
      </c>
      <c r="AD920" s="175">
        <f t="shared" ref="AD920:AE920" si="1144">P920</f>
        <v>46053</v>
      </c>
      <c r="AE920" s="175">
        <f t="shared" si="1144"/>
        <v>46109</v>
      </c>
      <c r="AF920" s="182"/>
      <c r="AG920" s="182"/>
    </row>
    <row r="921" ht="18.75" customHeight="1">
      <c r="A921" s="177"/>
      <c r="B921" s="177"/>
      <c r="C921" s="93" t="s">
        <v>1347</v>
      </c>
      <c r="D921" s="93" t="s">
        <v>1193</v>
      </c>
      <c r="E921" s="93">
        <v>2025.0</v>
      </c>
      <c r="F921" s="93" t="s">
        <v>1215</v>
      </c>
      <c r="G921" s="12"/>
      <c r="H921" s="178">
        <v>22.0</v>
      </c>
      <c r="I921" s="181"/>
      <c r="J921" s="99">
        <v>45.0</v>
      </c>
      <c r="K921" s="194" t="s">
        <v>1267</v>
      </c>
      <c r="L921" s="167">
        <v>0.7395833333333334</v>
      </c>
      <c r="M921" s="168">
        <v>0.90625</v>
      </c>
      <c r="N921" s="233"/>
      <c r="O921" s="93" t="s">
        <v>1338</v>
      </c>
      <c r="P921" s="169">
        <f t="shared" si="1130"/>
        <v>46053</v>
      </c>
      <c r="Q921" s="170">
        <f t="shared" si="3"/>
        <v>46109</v>
      </c>
      <c r="R921" s="180"/>
      <c r="S921" s="12"/>
      <c r="T921" s="181"/>
      <c r="U921" s="181"/>
      <c r="V921" s="172" t="str">
        <f t="shared" si="942"/>
        <v> </v>
      </c>
      <c r="W921" s="172">
        <f t="shared" si="5"/>
        <v>5</v>
      </c>
      <c r="X921" s="173">
        <f t="shared" si="6"/>
        <v>9</v>
      </c>
      <c r="Y921" s="172">
        <f t="shared" si="7"/>
        <v>56</v>
      </c>
      <c r="Z921" s="174">
        <f t="shared" si="8"/>
        <v>0.1666666667</v>
      </c>
      <c r="AA921" s="174">
        <f t="shared" si="9"/>
        <v>0.003703703704</v>
      </c>
      <c r="AB921" s="173" t="str">
        <f t="shared" si="10"/>
        <v>70,739583333333333</v>
      </c>
      <c r="AC921" s="175" t="str">
        <f t="shared" si="11"/>
        <v> 5252SMA01G  17:45-21:45  BĐ: 31/1/2026 KT: 28/3/2026</v>
      </c>
      <c r="AD921" s="175">
        <f t="shared" ref="AD921:AE921" si="1145">P921</f>
        <v>46053</v>
      </c>
      <c r="AE921" s="175">
        <f t="shared" si="1145"/>
        <v>46109</v>
      </c>
      <c r="AF921" s="182"/>
      <c r="AG921" s="182"/>
    </row>
    <row r="922" ht="18.75" customHeight="1">
      <c r="A922" s="177"/>
      <c r="B922" s="177"/>
      <c r="C922" s="93" t="s">
        <v>1347</v>
      </c>
      <c r="D922" s="93" t="s">
        <v>1165</v>
      </c>
      <c r="E922" s="93">
        <v>2025.0</v>
      </c>
      <c r="F922" s="93" t="s">
        <v>1185</v>
      </c>
      <c r="G922" s="12"/>
      <c r="H922" s="99">
        <v>4.0</v>
      </c>
      <c r="I922" s="181"/>
      <c r="J922" s="99">
        <v>45.0</v>
      </c>
      <c r="K922" s="194" t="s">
        <v>1267</v>
      </c>
      <c r="L922" s="167">
        <v>0.7395833333333334</v>
      </c>
      <c r="M922" s="168">
        <v>0.90625</v>
      </c>
      <c r="N922" s="12"/>
      <c r="O922" s="93" t="s">
        <v>1338</v>
      </c>
      <c r="P922" s="169">
        <f t="shared" si="1130"/>
        <v>46053</v>
      </c>
      <c r="Q922" s="170">
        <f t="shared" si="3"/>
        <v>46109</v>
      </c>
      <c r="R922" s="180"/>
      <c r="S922" s="12"/>
      <c r="T922" s="181"/>
      <c r="U922" s="181"/>
      <c r="V922" s="172" t="str">
        <f t="shared" si="942"/>
        <v> </v>
      </c>
      <c r="W922" s="172">
        <f t="shared" si="5"/>
        <v>5</v>
      </c>
      <c r="X922" s="173">
        <f t="shared" si="6"/>
        <v>9</v>
      </c>
      <c r="Y922" s="172">
        <f t="shared" si="7"/>
        <v>56</v>
      </c>
      <c r="Z922" s="174">
        <f t="shared" si="8"/>
        <v>0.1666666667</v>
      </c>
      <c r="AA922" s="174">
        <f t="shared" si="9"/>
        <v>0.003703703704</v>
      </c>
      <c r="AB922" s="173" t="str">
        <f t="shared" si="10"/>
        <v>70,739583333333333</v>
      </c>
      <c r="AC922" s="175" t="str">
        <f t="shared" si="11"/>
        <v> 5252HOM01G  17:45-21:45  BĐ: 31/1/2026 KT: 28/3/2026</v>
      </c>
      <c r="AD922" s="175">
        <f t="shared" ref="AD922:AE922" si="1146">P922</f>
        <v>46053</v>
      </c>
      <c r="AE922" s="175">
        <f t="shared" si="1146"/>
        <v>46109</v>
      </c>
      <c r="AF922" s="182"/>
      <c r="AG922" s="182"/>
    </row>
    <row r="923" ht="18.75" customHeight="1">
      <c r="A923" s="177"/>
      <c r="B923" s="177"/>
      <c r="C923" s="93" t="s">
        <v>1347</v>
      </c>
      <c r="D923" s="93" t="s">
        <v>1002</v>
      </c>
      <c r="E923" s="93">
        <v>2025.0</v>
      </c>
      <c r="F923" s="93" t="s">
        <v>1032</v>
      </c>
      <c r="G923" s="12"/>
      <c r="H923" s="99">
        <v>13.0</v>
      </c>
      <c r="I923" s="181"/>
      <c r="J923" s="99">
        <v>45.0</v>
      </c>
      <c r="K923" s="194" t="s">
        <v>1267</v>
      </c>
      <c r="L923" s="167">
        <v>0.7395833333333334</v>
      </c>
      <c r="M923" s="168">
        <v>0.90625</v>
      </c>
      <c r="N923" s="19"/>
      <c r="O923" s="93" t="s">
        <v>1338</v>
      </c>
      <c r="P923" s="169">
        <f t="shared" si="1130"/>
        <v>46053</v>
      </c>
      <c r="Q923" s="170">
        <f t="shared" si="3"/>
        <v>46109</v>
      </c>
      <c r="R923" s="180"/>
      <c r="S923" s="19"/>
      <c r="T923" s="181"/>
      <c r="U923" s="181"/>
      <c r="V923" s="172" t="str">
        <f t="shared" si="942"/>
        <v> </v>
      </c>
      <c r="W923" s="172">
        <f t="shared" si="5"/>
        <v>5</v>
      </c>
      <c r="X923" s="173">
        <f t="shared" si="6"/>
        <v>9</v>
      </c>
      <c r="Y923" s="172">
        <f t="shared" si="7"/>
        <v>56</v>
      </c>
      <c r="Z923" s="174">
        <f t="shared" si="8"/>
        <v>0.1666666667</v>
      </c>
      <c r="AA923" s="174">
        <f t="shared" si="9"/>
        <v>0.003703703704</v>
      </c>
      <c r="AB923" s="173" t="str">
        <f t="shared" si="10"/>
        <v>70,739583333333333</v>
      </c>
      <c r="AC923" s="175" t="str">
        <f t="shared" si="11"/>
        <v> 5252GRD01G  17:45-21:45  BĐ: 31/1/2026 KT: 28/3/2026</v>
      </c>
      <c r="AD923" s="175">
        <f t="shared" ref="AD923:AE923" si="1147">P923</f>
        <v>46053</v>
      </c>
      <c r="AE923" s="175">
        <f t="shared" si="1147"/>
        <v>46109</v>
      </c>
      <c r="AF923" s="182"/>
      <c r="AG923" s="182"/>
    </row>
    <row r="924" ht="18.75" customHeight="1">
      <c r="A924" s="177"/>
      <c r="B924" s="177"/>
      <c r="C924" s="93" t="s">
        <v>1347</v>
      </c>
      <c r="D924" s="93" t="s">
        <v>894</v>
      </c>
      <c r="E924" s="93">
        <v>2025.0</v>
      </c>
      <c r="F924" s="93" t="s">
        <v>939</v>
      </c>
      <c r="G924" s="165" t="s">
        <v>1122</v>
      </c>
      <c r="H924" s="99">
        <v>13.0</v>
      </c>
      <c r="I924" s="181"/>
      <c r="J924" s="99">
        <v>45.0</v>
      </c>
      <c r="K924" s="194" t="s">
        <v>1266</v>
      </c>
      <c r="L924" s="167">
        <v>0.3229166666666667</v>
      </c>
      <c r="M924" s="168">
        <v>0.4895833333333333</v>
      </c>
      <c r="N924" s="186" t="s">
        <v>1284</v>
      </c>
      <c r="O924" s="93" t="s">
        <v>1346</v>
      </c>
      <c r="P924" s="169">
        <f t="shared" si="1130"/>
        <v>46050</v>
      </c>
      <c r="Q924" s="170">
        <f t="shared" si="3"/>
        <v>46106</v>
      </c>
      <c r="R924" s="180"/>
      <c r="S924" s="165" t="s">
        <v>269</v>
      </c>
      <c r="T924" s="181"/>
      <c r="U924" s="181"/>
      <c r="V924" s="172" t="str">
        <f t="shared" si="942"/>
        <v> </v>
      </c>
      <c r="W924" s="172">
        <f t="shared" si="5"/>
        <v>5</v>
      </c>
      <c r="X924" s="173">
        <f t="shared" si="6"/>
        <v>9</v>
      </c>
      <c r="Y924" s="172">
        <f t="shared" si="7"/>
        <v>56</v>
      </c>
      <c r="Z924" s="174">
        <f t="shared" si="8"/>
        <v>0.1666666667</v>
      </c>
      <c r="AA924" s="174">
        <f t="shared" si="9"/>
        <v>0.003703703704</v>
      </c>
      <c r="AB924" s="173" t="str">
        <f t="shared" si="10"/>
        <v>40,322916666666667G_301</v>
      </c>
      <c r="AC924" s="175" t="str">
        <f t="shared" si="11"/>
        <v>Tiếng Anh 5252INT01G Nguyễn Lữ Bảo Trân 7:45-11:45  BĐ: 28/1/2026 KT: 25/3/2026</v>
      </c>
      <c r="AD924" s="175">
        <f t="shared" ref="AD924:AE924" si="1148">P924</f>
        <v>46050</v>
      </c>
      <c r="AE924" s="175">
        <f t="shared" si="1148"/>
        <v>46106</v>
      </c>
      <c r="AF924" s="182"/>
      <c r="AG924" s="182"/>
    </row>
    <row r="925" ht="18.75" customHeight="1">
      <c r="A925" s="177"/>
      <c r="B925" s="177"/>
      <c r="C925" s="93" t="s">
        <v>1347</v>
      </c>
      <c r="D925" s="93" t="s">
        <v>944</v>
      </c>
      <c r="E925" s="93">
        <v>2025.0</v>
      </c>
      <c r="F925" s="93" t="s">
        <v>965</v>
      </c>
      <c r="G925" s="12"/>
      <c r="H925" s="99">
        <v>19.0</v>
      </c>
      <c r="I925" s="181"/>
      <c r="J925" s="99">
        <v>45.0</v>
      </c>
      <c r="K925" s="194" t="s">
        <v>1266</v>
      </c>
      <c r="L925" s="167">
        <v>0.3229166666666667</v>
      </c>
      <c r="M925" s="168">
        <v>0.4895833333333333</v>
      </c>
      <c r="N925" s="19"/>
      <c r="O925" s="93" t="s">
        <v>1346</v>
      </c>
      <c r="P925" s="169">
        <f t="shared" si="1130"/>
        <v>46050</v>
      </c>
      <c r="Q925" s="170">
        <f t="shared" si="3"/>
        <v>46106</v>
      </c>
      <c r="R925" s="180"/>
      <c r="S925" s="12"/>
      <c r="T925" s="181"/>
      <c r="U925" s="181"/>
      <c r="V925" s="172" t="str">
        <f t="shared" si="942"/>
        <v> </v>
      </c>
      <c r="W925" s="172">
        <f t="shared" si="5"/>
        <v>5</v>
      </c>
      <c r="X925" s="173">
        <f t="shared" si="6"/>
        <v>9</v>
      </c>
      <c r="Y925" s="172">
        <f t="shared" si="7"/>
        <v>56</v>
      </c>
      <c r="Z925" s="174">
        <f t="shared" si="8"/>
        <v>0.1666666667</v>
      </c>
      <c r="AA925" s="174">
        <f t="shared" si="9"/>
        <v>0.003703703704</v>
      </c>
      <c r="AB925" s="173" t="str">
        <f t="shared" si="10"/>
        <v>40,322916666666667</v>
      </c>
      <c r="AC925" s="175" t="str">
        <f t="shared" si="11"/>
        <v> 5252ATE01G  7:45-11:45  BĐ: 28/1/2026 KT: 25/3/2026</v>
      </c>
      <c r="AD925" s="175">
        <f t="shared" ref="AD925:AE925" si="1149">P925</f>
        <v>46050</v>
      </c>
      <c r="AE925" s="175">
        <f t="shared" si="1149"/>
        <v>46106</v>
      </c>
      <c r="AF925" s="182"/>
      <c r="AG925" s="182"/>
    </row>
    <row r="926" ht="18.75" customHeight="1">
      <c r="A926" s="177"/>
      <c r="B926" s="177"/>
      <c r="C926" s="93" t="s">
        <v>1347</v>
      </c>
      <c r="D926" s="93" t="s">
        <v>894</v>
      </c>
      <c r="E926" s="93">
        <v>2025.0</v>
      </c>
      <c r="F926" s="93" t="s">
        <v>939</v>
      </c>
      <c r="G926" s="12"/>
      <c r="H926" s="99">
        <v>13.0</v>
      </c>
      <c r="I926" s="181"/>
      <c r="J926" s="99">
        <v>45.0</v>
      </c>
      <c r="K926" s="194" t="s">
        <v>1266</v>
      </c>
      <c r="L926" s="167">
        <v>0.7395833333333334</v>
      </c>
      <c r="M926" s="168">
        <v>0.90625</v>
      </c>
      <c r="N926" s="233"/>
      <c r="O926" s="93" t="s">
        <v>1338</v>
      </c>
      <c r="P926" s="169">
        <f t="shared" si="1130"/>
        <v>46050</v>
      </c>
      <c r="Q926" s="170">
        <f t="shared" si="3"/>
        <v>46106</v>
      </c>
      <c r="R926" s="180"/>
      <c r="S926" s="12"/>
      <c r="T926" s="181"/>
      <c r="U926" s="181"/>
      <c r="V926" s="172" t="str">
        <f t="shared" si="942"/>
        <v> </v>
      </c>
      <c r="W926" s="172">
        <f t="shared" si="5"/>
        <v>5</v>
      </c>
      <c r="X926" s="173">
        <f t="shared" si="6"/>
        <v>9</v>
      </c>
      <c r="Y926" s="172">
        <f t="shared" si="7"/>
        <v>56</v>
      </c>
      <c r="Z926" s="174">
        <f t="shared" si="8"/>
        <v>0.1666666667</v>
      </c>
      <c r="AA926" s="174">
        <f t="shared" si="9"/>
        <v>0.003703703704</v>
      </c>
      <c r="AB926" s="173" t="str">
        <f t="shared" si="10"/>
        <v>40,739583333333333</v>
      </c>
      <c r="AC926" s="175" t="str">
        <f t="shared" si="11"/>
        <v> 5252INT01G  17:45-21:45  BĐ: 28/1/2026 KT: 25/3/2026</v>
      </c>
      <c r="AD926" s="175">
        <f t="shared" ref="AD926:AE926" si="1150">P926</f>
        <v>46050</v>
      </c>
      <c r="AE926" s="175">
        <f t="shared" si="1150"/>
        <v>46106</v>
      </c>
      <c r="AF926" s="182"/>
      <c r="AG926" s="182"/>
    </row>
    <row r="927" ht="18.75" customHeight="1">
      <c r="A927" s="177"/>
      <c r="B927" s="177"/>
      <c r="C927" s="93" t="s">
        <v>1347</v>
      </c>
      <c r="D927" s="93" t="s">
        <v>944</v>
      </c>
      <c r="E927" s="93">
        <v>2025.0</v>
      </c>
      <c r="F927" s="93" t="s">
        <v>965</v>
      </c>
      <c r="G927" s="12"/>
      <c r="H927" s="99">
        <v>19.0</v>
      </c>
      <c r="I927" s="181"/>
      <c r="J927" s="99">
        <v>45.0</v>
      </c>
      <c r="K927" s="194" t="s">
        <v>1266</v>
      </c>
      <c r="L927" s="167">
        <v>0.7395833333333334</v>
      </c>
      <c r="M927" s="168">
        <v>0.90625</v>
      </c>
      <c r="N927" s="19"/>
      <c r="O927" s="93" t="s">
        <v>1338</v>
      </c>
      <c r="P927" s="169">
        <f t="shared" si="1130"/>
        <v>46050</v>
      </c>
      <c r="Q927" s="170">
        <f t="shared" si="3"/>
        <v>46106</v>
      </c>
      <c r="R927" s="180"/>
      <c r="S927" s="19"/>
      <c r="T927" s="181"/>
      <c r="U927" s="181"/>
      <c r="V927" s="172" t="str">
        <f t="shared" si="942"/>
        <v> </v>
      </c>
      <c r="W927" s="172">
        <f t="shared" si="5"/>
        <v>5</v>
      </c>
      <c r="X927" s="173">
        <f t="shared" si="6"/>
        <v>9</v>
      </c>
      <c r="Y927" s="172">
        <f t="shared" si="7"/>
        <v>56</v>
      </c>
      <c r="Z927" s="174">
        <f t="shared" si="8"/>
        <v>0.1666666667</v>
      </c>
      <c r="AA927" s="174">
        <f t="shared" si="9"/>
        <v>0.003703703704</v>
      </c>
      <c r="AB927" s="173" t="str">
        <f t="shared" si="10"/>
        <v>40,739583333333333</v>
      </c>
      <c r="AC927" s="175" t="str">
        <f t="shared" si="11"/>
        <v> 5252ATE01G  17:45-21:45  BĐ: 28/1/2026 KT: 25/3/2026</v>
      </c>
      <c r="AD927" s="175">
        <f t="shared" ref="AD927:AE927" si="1151">P927</f>
        <v>46050</v>
      </c>
      <c r="AE927" s="175">
        <f t="shared" si="1151"/>
        <v>46106</v>
      </c>
      <c r="AF927" s="182"/>
      <c r="AG927" s="182"/>
    </row>
    <row r="928" ht="18.75" hidden="1" customHeight="1">
      <c r="A928" s="234"/>
      <c r="B928" s="234"/>
      <c r="C928" s="99" t="s">
        <v>1347</v>
      </c>
      <c r="D928" s="99" t="s">
        <v>1193</v>
      </c>
      <c r="E928" s="99">
        <v>2025.0</v>
      </c>
      <c r="F928" s="99" t="s">
        <v>1216</v>
      </c>
      <c r="G928" s="186" t="s">
        <v>933</v>
      </c>
      <c r="H928" s="188">
        <v>11.0</v>
      </c>
      <c r="I928" s="99"/>
      <c r="J928" s="99">
        <v>32.0</v>
      </c>
      <c r="K928" s="235" t="s">
        <v>1266</v>
      </c>
      <c r="L928" s="192">
        <v>0.7395833333333334</v>
      </c>
      <c r="M928" s="192">
        <v>0.875</v>
      </c>
      <c r="N928" s="99" t="s">
        <v>1335</v>
      </c>
      <c r="O928" s="236" t="s">
        <v>1274</v>
      </c>
      <c r="P928" s="237">
        <f t="shared" ref="P928:P929" si="1153">"17/11/2025"+(K928-2)</f>
        <v>45980</v>
      </c>
      <c r="Q928" s="170">
        <f t="shared" si="3"/>
        <v>46029</v>
      </c>
      <c r="R928" s="238"/>
      <c r="S928" s="239" t="s">
        <v>338</v>
      </c>
      <c r="T928" s="240" t="s">
        <v>1349</v>
      </c>
      <c r="U928" s="99"/>
      <c r="V928" s="172" t="str">
        <f t="shared" si="942"/>
        <v> </v>
      </c>
      <c r="W928" s="172">
        <f t="shared" si="5"/>
        <v>4</v>
      </c>
      <c r="X928" s="173">
        <f t="shared" si="6"/>
        <v>8</v>
      </c>
      <c r="Y928" s="172">
        <f t="shared" si="7"/>
        <v>49</v>
      </c>
      <c r="Z928" s="174">
        <f t="shared" si="8"/>
        <v>0.1354166667</v>
      </c>
      <c r="AA928" s="174">
        <f t="shared" si="9"/>
        <v>0.003009259259</v>
      </c>
      <c r="AB928" s="173" t="str">
        <f t="shared" si="10"/>
        <v>40,739583333333333Zoom02</v>
      </c>
      <c r="AC928" s="175" t="str">
        <f t="shared" si="11"/>
        <v>TOEIC 1 6252SMA01E Nguyễn Thị Thanh Huyền 17:45-21:00  BĐ: 19/11/2025 KT: 7/1/2026</v>
      </c>
      <c r="AD928" s="175">
        <f t="shared" ref="AD928:AE928" si="1152">P928</f>
        <v>45980</v>
      </c>
      <c r="AE928" s="175">
        <f t="shared" si="1152"/>
        <v>46029</v>
      </c>
      <c r="AF928" s="187"/>
      <c r="AG928" s="187"/>
    </row>
    <row r="929" ht="18.75" hidden="1" customHeight="1">
      <c r="A929" s="234"/>
      <c r="B929" s="234"/>
      <c r="C929" s="99" t="s">
        <v>1347</v>
      </c>
      <c r="D929" s="99" t="s">
        <v>1193</v>
      </c>
      <c r="E929" s="99">
        <v>2025.0</v>
      </c>
      <c r="F929" s="99" t="s">
        <v>1216</v>
      </c>
      <c r="G929" s="12"/>
      <c r="H929" s="188"/>
      <c r="I929" s="99"/>
      <c r="J929" s="99">
        <v>28.0</v>
      </c>
      <c r="K929" s="235" t="s">
        <v>1262</v>
      </c>
      <c r="L929" s="192">
        <v>0.7395833333333334</v>
      </c>
      <c r="M929" s="192">
        <v>0.875</v>
      </c>
      <c r="N929" s="99" t="s">
        <v>1335</v>
      </c>
      <c r="O929" s="236" t="s">
        <v>1274</v>
      </c>
      <c r="P929" s="237">
        <f t="shared" si="1153"/>
        <v>45982</v>
      </c>
      <c r="Q929" s="170">
        <f t="shared" si="3"/>
        <v>46024</v>
      </c>
      <c r="R929" s="238"/>
      <c r="S929" s="19"/>
      <c r="T929" s="241"/>
      <c r="U929" s="99"/>
      <c r="V929" s="172" t="str">
        <f t="shared" si="942"/>
        <v> </v>
      </c>
      <c r="W929" s="172">
        <f t="shared" si="5"/>
        <v>4</v>
      </c>
      <c r="X929" s="173">
        <f t="shared" si="6"/>
        <v>7</v>
      </c>
      <c r="Y929" s="172">
        <f t="shared" si="7"/>
        <v>42</v>
      </c>
      <c r="Z929" s="174">
        <f t="shared" si="8"/>
        <v>0.1354166667</v>
      </c>
      <c r="AA929" s="174">
        <f t="shared" si="9"/>
        <v>0.003009259259</v>
      </c>
      <c r="AB929" s="173" t="str">
        <f t="shared" si="10"/>
        <v>60,739583333333333Zoom02</v>
      </c>
      <c r="AC929" s="175" t="str">
        <f t="shared" si="11"/>
        <v> 6252SMA01E  17:45-21:00  BĐ: 21/11/2025 KT: 2/1/2026</v>
      </c>
      <c r="AD929" s="175">
        <f t="shared" ref="AD929:AE929" si="1154">P929</f>
        <v>45982</v>
      </c>
      <c r="AE929" s="175">
        <f t="shared" si="1154"/>
        <v>46024</v>
      </c>
      <c r="AF929" s="187"/>
      <c r="AG929" s="187"/>
    </row>
    <row r="930" ht="18.75" hidden="1" customHeight="1">
      <c r="A930" s="234"/>
      <c r="B930" s="234"/>
      <c r="C930" s="99" t="s">
        <v>198</v>
      </c>
      <c r="D930" s="99" t="s">
        <v>1193</v>
      </c>
      <c r="E930" s="99">
        <v>2025.0</v>
      </c>
      <c r="F930" s="99" t="s">
        <v>1216</v>
      </c>
      <c r="G930" s="186" t="s">
        <v>915</v>
      </c>
      <c r="H930" s="188"/>
      <c r="I930" s="99"/>
      <c r="J930" s="99">
        <v>60.0</v>
      </c>
      <c r="K930" s="235" t="s">
        <v>1250</v>
      </c>
      <c r="L930" s="192">
        <v>0.7395833333333334</v>
      </c>
      <c r="M930" s="192">
        <v>0.875</v>
      </c>
      <c r="N930" s="186" t="s">
        <v>1335</v>
      </c>
      <c r="O930" s="236" t="s">
        <v>1274</v>
      </c>
      <c r="P930" s="237">
        <f>"20/10/2025"+(K930-2)</f>
        <v>45950</v>
      </c>
      <c r="Q930" s="170">
        <f t="shared" si="3"/>
        <v>46048</v>
      </c>
      <c r="R930" s="238"/>
      <c r="S930" s="239" t="s">
        <v>308</v>
      </c>
      <c r="T930" s="240" t="s">
        <v>1349</v>
      </c>
      <c r="U930" s="99"/>
      <c r="V930" s="172" t="str">
        <f t="shared" si="942"/>
        <v> </v>
      </c>
      <c r="W930" s="172">
        <f t="shared" si="5"/>
        <v>4</v>
      </c>
      <c r="X930" s="173">
        <f t="shared" si="6"/>
        <v>15</v>
      </c>
      <c r="Y930" s="172">
        <f t="shared" si="7"/>
        <v>98</v>
      </c>
      <c r="Z930" s="174">
        <f t="shared" si="8"/>
        <v>0.1354166667</v>
      </c>
      <c r="AA930" s="174">
        <f t="shared" si="9"/>
        <v>0.003009259259</v>
      </c>
      <c r="AB930" s="173" t="str">
        <f t="shared" si="10"/>
        <v>20,739583333333333Zoom02</v>
      </c>
      <c r="AC930" s="175" t="str">
        <f t="shared" si="11"/>
        <v>Kỹ năng bán hàng 6252SMA01E Lê Hữu Yến Thanh 17:45-21:00  BĐ: 20/10/2025 KT: 26/1/2026</v>
      </c>
      <c r="AD930" s="175">
        <f t="shared" ref="AD930:AE930" si="1155">P930</f>
        <v>45950</v>
      </c>
      <c r="AE930" s="175">
        <f t="shared" si="1155"/>
        <v>46048</v>
      </c>
      <c r="AF930" s="187"/>
      <c r="AG930" s="187"/>
    </row>
    <row r="931" ht="18.75" hidden="1" customHeight="1">
      <c r="A931" s="184">
        <f t="shared" ref="A931:A932" si="1157">COUNTIF($S$3:S931,S931)</f>
        <v>0</v>
      </c>
      <c r="B931" s="184" t="str">
        <f t="shared" ref="B931:B932" si="1158">A931&amp;S931</f>
        <v>0</v>
      </c>
      <c r="C931" s="99" t="s">
        <v>198</v>
      </c>
      <c r="D931" s="99" t="s">
        <v>1099</v>
      </c>
      <c r="E931" s="99">
        <v>2023.0</v>
      </c>
      <c r="F931" s="99" t="s">
        <v>1350</v>
      </c>
      <c r="G931" s="12"/>
      <c r="H931" s="99">
        <v>18.0</v>
      </c>
      <c r="I931" s="99">
        <v>19.0</v>
      </c>
      <c r="J931" s="93">
        <v>40.0</v>
      </c>
      <c r="K931" s="242" t="s">
        <v>1250</v>
      </c>
      <c r="L931" s="168">
        <v>0.7395833333333334</v>
      </c>
      <c r="M931" s="168">
        <v>0.875</v>
      </c>
      <c r="N931" s="12"/>
      <c r="O931" s="236" t="s">
        <v>1274</v>
      </c>
      <c r="P931" s="237">
        <f>"17/11/2025"+(K931-2)</f>
        <v>45978</v>
      </c>
      <c r="Q931" s="243">
        <v>45683.0</v>
      </c>
      <c r="R931" s="180"/>
      <c r="S931" s="12"/>
      <c r="T931" s="241" t="s">
        <v>1351</v>
      </c>
      <c r="U931" s="99"/>
      <c r="V931" s="172" t="str">
        <f t="shared" si="942"/>
        <v> </v>
      </c>
      <c r="W931" s="172">
        <f t="shared" si="5"/>
        <v>4</v>
      </c>
      <c r="X931" s="173">
        <f t="shared" si="6"/>
        <v>10</v>
      </c>
      <c r="Y931" s="172">
        <f t="shared" si="7"/>
        <v>63</v>
      </c>
      <c r="Z931" s="174">
        <f t="shared" si="8"/>
        <v>0.1354166667</v>
      </c>
      <c r="AA931" s="174">
        <f t="shared" si="9"/>
        <v>0.003009259259</v>
      </c>
      <c r="AB931" s="173" t="str">
        <f t="shared" si="10"/>
        <v>20,739583333333333</v>
      </c>
      <c r="AC931" s="175" t="str">
        <f t="shared" si="11"/>
        <v> 6233VHN01  17:45-21:00  BĐ: 17/11/2025 KT: 26/1/2025</v>
      </c>
      <c r="AD931" s="175">
        <f t="shared" ref="AD931:AE931" si="1156">P931</f>
        <v>45978</v>
      </c>
      <c r="AE931" s="175">
        <f t="shared" si="1156"/>
        <v>45683</v>
      </c>
      <c r="AF931" s="187"/>
      <c r="AG931" s="187"/>
    </row>
    <row r="932" ht="18.75" hidden="1" customHeight="1">
      <c r="A932" s="184">
        <f t="shared" si="1157"/>
        <v>0</v>
      </c>
      <c r="B932" s="184" t="str">
        <f t="shared" si="1158"/>
        <v>0</v>
      </c>
      <c r="C932" s="99" t="s">
        <v>198</v>
      </c>
      <c r="D932" s="99" t="s">
        <v>1099</v>
      </c>
      <c r="E932" s="99">
        <v>2023.0</v>
      </c>
      <c r="F932" s="99" t="s">
        <v>1352</v>
      </c>
      <c r="G932" s="12"/>
      <c r="H932" s="188">
        <v>4.0</v>
      </c>
      <c r="I932" s="99">
        <v>4.0</v>
      </c>
      <c r="J932" s="93">
        <v>45.0</v>
      </c>
      <c r="K932" s="242" t="s">
        <v>1250</v>
      </c>
      <c r="L932" s="168">
        <v>0.7395833333333334</v>
      </c>
      <c r="M932" s="168">
        <v>0.875</v>
      </c>
      <c r="N932" s="19"/>
      <c r="O932" s="236" t="s">
        <v>1274</v>
      </c>
      <c r="P932" s="237">
        <f>"10/11/2025"+(K932-2)</f>
        <v>45971</v>
      </c>
      <c r="Q932" s="243">
        <v>45683.0</v>
      </c>
      <c r="R932" s="181"/>
      <c r="S932" s="19"/>
      <c r="T932" s="241" t="s">
        <v>1353</v>
      </c>
      <c r="U932" s="99"/>
      <c r="V932" s="172" t="str">
        <f t="shared" si="942"/>
        <v> </v>
      </c>
      <c r="W932" s="172">
        <f t="shared" si="5"/>
        <v>4</v>
      </c>
      <c r="X932" s="173">
        <f t="shared" si="6"/>
        <v>12</v>
      </c>
      <c r="Y932" s="172">
        <f t="shared" si="7"/>
        <v>77</v>
      </c>
      <c r="Z932" s="174">
        <f t="shared" si="8"/>
        <v>0.1354166667</v>
      </c>
      <c r="AA932" s="174">
        <f t="shared" si="9"/>
        <v>0.003009259259</v>
      </c>
      <c r="AB932" s="173" t="str">
        <f t="shared" si="10"/>
        <v>20,739583333333333</v>
      </c>
      <c r="AC932" s="175" t="str">
        <f t="shared" si="11"/>
        <v> 6233VHN01G  17:45-21:00  BĐ: 10/11/2025 KT: 26/1/2025</v>
      </c>
      <c r="AD932" s="175">
        <f t="shared" ref="AD932:AE932" si="1159">P932</f>
        <v>45971</v>
      </c>
      <c r="AE932" s="175">
        <f t="shared" si="1159"/>
        <v>45683</v>
      </c>
      <c r="AF932" s="187"/>
      <c r="AG932" s="187"/>
    </row>
    <row r="933">
      <c r="A933" s="244"/>
      <c r="B933" s="244"/>
      <c r="C933" s="245"/>
      <c r="D933" s="246" t="s">
        <v>1354</v>
      </c>
      <c r="E933" s="245"/>
      <c r="F933" s="246"/>
      <c r="G933" s="247"/>
      <c r="H933" s="248"/>
      <c r="I933" s="249"/>
      <c r="J933" s="245"/>
      <c r="K933" s="250"/>
      <c r="L933" s="245"/>
      <c r="M933" s="245"/>
      <c r="N933" s="245"/>
      <c r="O933" s="245"/>
      <c r="P933" s="251"/>
      <c r="Q933" s="245"/>
      <c r="R933" s="206"/>
      <c r="S933" s="252"/>
      <c r="T933" s="245"/>
      <c r="U933" s="245"/>
      <c r="V933" s="245"/>
      <c r="W933" s="245"/>
      <c r="X933" s="245"/>
      <c r="Y933" s="245"/>
      <c r="Z933" s="245"/>
      <c r="AA933" s="245"/>
      <c r="AB933" s="245"/>
      <c r="AC933" s="245"/>
      <c r="AD933" s="245"/>
      <c r="AE933" s="245"/>
      <c r="AF933" s="244"/>
      <c r="AG933" s="244"/>
    </row>
    <row r="934">
      <c r="A934" s="253"/>
      <c r="B934" s="253"/>
      <c r="C934" s="99" t="s">
        <v>1355</v>
      </c>
      <c r="D934" s="99" t="s">
        <v>1356</v>
      </c>
      <c r="E934" s="99">
        <v>2025.0</v>
      </c>
      <c r="F934" s="99" t="s">
        <v>1357</v>
      </c>
      <c r="G934" s="99" t="s">
        <v>1358</v>
      </c>
      <c r="H934" s="99"/>
      <c r="I934" s="99"/>
      <c r="J934" s="99"/>
      <c r="K934" s="231">
        <v>2.0</v>
      </c>
      <c r="L934" s="254">
        <v>0.5416666666666666</v>
      </c>
      <c r="M934" s="255">
        <v>0.7083333333333334</v>
      </c>
      <c r="N934" s="99">
        <v>402.0</v>
      </c>
      <c r="O934" s="99" t="s">
        <v>1345</v>
      </c>
      <c r="P934" s="256">
        <v>45894.0</v>
      </c>
      <c r="Q934" s="243">
        <v>46173.0</v>
      </c>
      <c r="R934" s="206"/>
      <c r="S934" s="257"/>
      <c r="T934" s="258"/>
      <c r="U934" s="99"/>
      <c r="V934" s="259" t="str">
        <f t="shared" ref="V934:V2152" si="1161">IF(OR(
    COUNTIFS($S$3:$S$2491, S934, $K$3:$K$2491, K934, $L$3:$L$2491, L934, $P$3:$P$2491, "&lt;="&amp;Q934, $Q$3:$Q$2491, "&gt;="&amp;P934) &gt; 1, 
    COUNTIFS($F$3:$F$2491, F934, $K$3:$K$2491, K934, $L$3:$L$2491, L934, $P$3:$P$2491, "&lt;="&amp;Q934, $Q$3:$Q$2491, "&gt;="&amp;P934) &gt; 1
), "Trùng lịch",
IF(
    COUNTIFS(
        $N$3:$N$2491, N934,
        $K$3:$K$2491, K934,
        $P$3:$P$2491, "&lt;="&amp;Q934,
        $Q$3:$Q$2491, "&gt;="&amp;P934,
        $L$3:$L$2491, "&lt;"&amp;M934,
        $M$3:$M$2491, "&gt;"&amp;L934
    ) &gt; 1, 
    "Trùng phòng", 
    " "
)
)
</f>
        <v> </v>
      </c>
      <c r="W934" s="260">
        <f t="shared" ref="W934:W1041" si="1162">iF(Z934=$Z$2,6,if(Z934=$AA$2,3,if(Z934=$Y$2,5,if(or(Z934=$Y$1,Z934=$Z$1),4,0))))</f>
        <v>5</v>
      </c>
      <c r="X934" s="258">
        <f t="shared" ref="X934:X1041" si="1163">ROUNDUP(J934/W934,0)</f>
        <v>0</v>
      </c>
      <c r="Y934" s="261">
        <f t="shared" ref="Y934:Y1041" si="1164">(X934-1)*7</f>
        <v>-7</v>
      </c>
      <c r="Z934" s="262">
        <f t="shared" ref="Z934:Z1041" si="1165">M934-L934</f>
        <v>0.1666666667</v>
      </c>
      <c r="AA934" s="262">
        <f t="shared" ref="AA934:AA1041" si="1166">Z934/45</f>
        <v>0.003703703704</v>
      </c>
      <c r="AB934" s="258" t="str">
        <f t="shared" ref="AB934:AB1041" si="1167">K934&amp;L934&amp;N934</f>
        <v>20,541666666666667402</v>
      </c>
      <c r="AC934" s="263" t="str">
        <f t="shared" ref="AC934:AC1868" si="1168">G934&amp;" "&amp;F934&amp;" "&amp;S934&amp;" "&amp;TRIM(L934)&amp;"-"&amp;TRIM(M934)&amp;" "&amp;
" BĐ: "&amp;IFERROR(DAY(P934)&amp;"/"&amp;MONTH(P934)&amp;"/"&amp;YEAR(P934), "Ngày lỗi")&amp;
" KT: "&amp;IFERROR(DAY(Q934)&amp;"/"&amp;MONTH(Q934)&amp;"/"&amp;YEAR(Q934), "Ngày lỗi")
</f>
        <v>VH7M- GDTX 10C1  13:00-17:00  BĐ: 25/8/2025 KT: 31/5/2026</v>
      </c>
      <c r="AD934" s="263">
        <f t="shared" ref="AD934:AE934" si="1160">P934</f>
        <v>45894</v>
      </c>
      <c r="AE934" s="263">
        <f t="shared" si="1160"/>
        <v>46173</v>
      </c>
      <c r="AF934" s="187"/>
      <c r="AG934" s="187"/>
    </row>
    <row r="935">
      <c r="A935" s="253"/>
      <c r="B935" s="253"/>
      <c r="C935" s="99" t="s">
        <v>1355</v>
      </c>
      <c r="D935" s="99" t="s">
        <v>1356</v>
      </c>
      <c r="E935" s="99">
        <v>2025.0</v>
      </c>
      <c r="F935" s="99" t="s">
        <v>1357</v>
      </c>
      <c r="G935" s="99" t="s">
        <v>1358</v>
      </c>
      <c r="H935" s="99"/>
      <c r="I935" s="99"/>
      <c r="J935" s="99"/>
      <c r="K935" s="231">
        <v>3.0</v>
      </c>
      <c r="L935" s="254">
        <v>0.5416666666666666</v>
      </c>
      <c r="M935" s="255">
        <v>0.7083333333333334</v>
      </c>
      <c r="N935" s="99">
        <v>402.0</v>
      </c>
      <c r="O935" s="99" t="s">
        <v>1345</v>
      </c>
      <c r="P935" s="256">
        <v>45895.0</v>
      </c>
      <c r="Q935" s="243">
        <v>46173.0</v>
      </c>
      <c r="R935" s="206"/>
      <c r="S935" s="257"/>
      <c r="T935" s="258"/>
      <c r="U935" s="99"/>
      <c r="V935" s="259" t="str">
        <f t="shared" si="1161"/>
        <v> </v>
      </c>
      <c r="W935" s="260">
        <f t="shared" si="1162"/>
        <v>5</v>
      </c>
      <c r="X935" s="258">
        <f t="shared" si="1163"/>
        <v>0</v>
      </c>
      <c r="Y935" s="261">
        <f t="shared" si="1164"/>
        <v>-7</v>
      </c>
      <c r="Z935" s="262">
        <f t="shared" si="1165"/>
        <v>0.1666666667</v>
      </c>
      <c r="AA935" s="262">
        <f t="shared" si="1166"/>
        <v>0.003703703704</v>
      </c>
      <c r="AB935" s="258" t="str">
        <f t="shared" si="1167"/>
        <v>30,541666666666667402</v>
      </c>
      <c r="AC935" s="263" t="str">
        <f t="shared" si="1168"/>
        <v>VH7M- GDTX 10C1  13:00-17:00  BĐ: 26/8/2025 KT: 31/5/2026</v>
      </c>
      <c r="AD935" s="263">
        <f t="shared" ref="AD935:AE935" si="1169">P935</f>
        <v>45895</v>
      </c>
      <c r="AE935" s="263">
        <f t="shared" si="1169"/>
        <v>46173</v>
      </c>
      <c r="AF935" s="187"/>
      <c r="AG935" s="187"/>
    </row>
    <row r="936">
      <c r="A936" s="253"/>
      <c r="B936" s="253"/>
      <c r="C936" s="99" t="s">
        <v>1355</v>
      </c>
      <c r="D936" s="99" t="s">
        <v>1356</v>
      </c>
      <c r="E936" s="99">
        <v>2025.0</v>
      </c>
      <c r="F936" s="99" t="s">
        <v>1357</v>
      </c>
      <c r="G936" s="99" t="s">
        <v>1358</v>
      </c>
      <c r="H936" s="99"/>
      <c r="I936" s="99"/>
      <c r="J936" s="99"/>
      <c r="K936" s="231">
        <v>4.0</v>
      </c>
      <c r="L936" s="254">
        <v>0.5416666666666666</v>
      </c>
      <c r="M936" s="255">
        <v>0.7083333333333334</v>
      </c>
      <c r="N936" s="99">
        <v>402.0</v>
      </c>
      <c r="O936" s="99" t="s">
        <v>1345</v>
      </c>
      <c r="P936" s="256">
        <v>45896.0</v>
      </c>
      <c r="Q936" s="243">
        <v>46173.0</v>
      </c>
      <c r="R936" s="206"/>
      <c r="S936" s="257"/>
      <c r="T936" s="258"/>
      <c r="U936" s="99"/>
      <c r="V936" s="259" t="str">
        <f t="shared" si="1161"/>
        <v> </v>
      </c>
      <c r="W936" s="260">
        <f t="shared" si="1162"/>
        <v>5</v>
      </c>
      <c r="X936" s="258">
        <f t="shared" si="1163"/>
        <v>0</v>
      </c>
      <c r="Y936" s="261">
        <f t="shared" si="1164"/>
        <v>-7</v>
      </c>
      <c r="Z936" s="262">
        <f t="shared" si="1165"/>
        <v>0.1666666667</v>
      </c>
      <c r="AA936" s="262">
        <f t="shared" si="1166"/>
        <v>0.003703703704</v>
      </c>
      <c r="AB936" s="258" t="str">
        <f t="shared" si="1167"/>
        <v>40,541666666666667402</v>
      </c>
      <c r="AC936" s="263" t="str">
        <f t="shared" si="1168"/>
        <v>VH7M- GDTX 10C1  13:00-17:00  BĐ: 27/8/2025 KT: 31/5/2026</v>
      </c>
      <c r="AD936" s="263">
        <f t="shared" ref="AD936:AE936" si="1170">P936</f>
        <v>45896</v>
      </c>
      <c r="AE936" s="263">
        <f t="shared" si="1170"/>
        <v>46173</v>
      </c>
      <c r="AF936" s="187"/>
      <c r="AG936" s="187"/>
    </row>
    <row r="937">
      <c r="A937" s="253"/>
      <c r="B937" s="253"/>
      <c r="C937" s="99" t="s">
        <v>1355</v>
      </c>
      <c r="D937" s="99" t="s">
        <v>1356</v>
      </c>
      <c r="E937" s="99">
        <v>2025.0</v>
      </c>
      <c r="F937" s="99" t="s">
        <v>1357</v>
      </c>
      <c r="G937" s="99" t="s">
        <v>1358</v>
      </c>
      <c r="H937" s="99"/>
      <c r="I937" s="99"/>
      <c r="J937" s="99"/>
      <c r="K937" s="231">
        <v>5.0</v>
      </c>
      <c r="L937" s="254">
        <v>0.5416666666666666</v>
      </c>
      <c r="M937" s="255">
        <v>0.7083333333333334</v>
      </c>
      <c r="N937" s="99">
        <v>402.0</v>
      </c>
      <c r="O937" s="99" t="s">
        <v>1345</v>
      </c>
      <c r="P937" s="256">
        <v>45897.0</v>
      </c>
      <c r="Q937" s="243">
        <v>46173.0</v>
      </c>
      <c r="R937" s="206"/>
      <c r="S937" s="257"/>
      <c r="T937" s="258"/>
      <c r="U937" s="99"/>
      <c r="V937" s="259" t="str">
        <f t="shared" si="1161"/>
        <v> </v>
      </c>
      <c r="W937" s="260">
        <f t="shared" si="1162"/>
        <v>5</v>
      </c>
      <c r="X937" s="258">
        <f t="shared" si="1163"/>
        <v>0</v>
      </c>
      <c r="Y937" s="261">
        <f t="shared" si="1164"/>
        <v>-7</v>
      </c>
      <c r="Z937" s="262">
        <f t="shared" si="1165"/>
        <v>0.1666666667</v>
      </c>
      <c r="AA937" s="262">
        <f t="shared" si="1166"/>
        <v>0.003703703704</v>
      </c>
      <c r="AB937" s="258" t="str">
        <f t="shared" si="1167"/>
        <v>50,541666666666667402</v>
      </c>
      <c r="AC937" s="263" t="str">
        <f t="shared" si="1168"/>
        <v>VH7M- GDTX 10C1  13:00-17:00  BĐ: 28/8/2025 KT: 31/5/2026</v>
      </c>
      <c r="AD937" s="263">
        <f t="shared" ref="AD937:AE937" si="1171">P937</f>
        <v>45897</v>
      </c>
      <c r="AE937" s="263">
        <f t="shared" si="1171"/>
        <v>46173</v>
      </c>
      <c r="AF937" s="187"/>
      <c r="AG937" s="187"/>
    </row>
    <row r="938">
      <c r="A938" s="253"/>
      <c r="B938" s="253"/>
      <c r="C938" s="99" t="s">
        <v>1355</v>
      </c>
      <c r="D938" s="99" t="s">
        <v>1356</v>
      </c>
      <c r="E938" s="99">
        <v>2025.0</v>
      </c>
      <c r="F938" s="99" t="s">
        <v>1357</v>
      </c>
      <c r="G938" s="99" t="s">
        <v>1358</v>
      </c>
      <c r="H938" s="99"/>
      <c r="I938" s="99"/>
      <c r="J938" s="99"/>
      <c r="K938" s="231">
        <v>6.0</v>
      </c>
      <c r="L938" s="254">
        <v>0.5416666666666666</v>
      </c>
      <c r="M938" s="255">
        <v>0.7083333333333334</v>
      </c>
      <c r="N938" s="99">
        <v>402.0</v>
      </c>
      <c r="O938" s="99" t="s">
        <v>1345</v>
      </c>
      <c r="P938" s="256">
        <v>45898.0</v>
      </c>
      <c r="Q938" s="243">
        <v>46173.0</v>
      </c>
      <c r="R938" s="206"/>
      <c r="S938" s="257"/>
      <c r="T938" s="258"/>
      <c r="U938" s="99"/>
      <c r="V938" s="259" t="str">
        <f t="shared" si="1161"/>
        <v> </v>
      </c>
      <c r="W938" s="260">
        <f t="shared" si="1162"/>
        <v>5</v>
      </c>
      <c r="X938" s="258">
        <f t="shared" si="1163"/>
        <v>0</v>
      </c>
      <c r="Y938" s="261">
        <f t="shared" si="1164"/>
        <v>-7</v>
      </c>
      <c r="Z938" s="262">
        <f t="shared" si="1165"/>
        <v>0.1666666667</v>
      </c>
      <c r="AA938" s="262">
        <f t="shared" si="1166"/>
        <v>0.003703703704</v>
      </c>
      <c r="AB938" s="258" t="str">
        <f t="shared" si="1167"/>
        <v>60,541666666666667402</v>
      </c>
      <c r="AC938" s="263" t="str">
        <f t="shared" si="1168"/>
        <v>VH7M- GDTX 10C1  13:00-17:00  BĐ: 29/8/2025 KT: 31/5/2026</v>
      </c>
      <c r="AD938" s="263">
        <f t="shared" ref="AD938:AE938" si="1172">P938</f>
        <v>45898</v>
      </c>
      <c r="AE938" s="263">
        <f t="shared" si="1172"/>
        <v>46173</v>
      </c>
      <c r="AF938" s="187"/>
      <c r="AG938" s="187"/>
    </row>
    <row r="939">
      <c r="A939" s="253"/>
      <c r="B939" s="253"/>
      <c r="C939" s="99" t="s">
        <v>1355</v>
      </c>
      <c r="D939" s="99" t="s">
        <v>1356</v>
      </c>
      <c r="E939" s="99">
        <v>2025.0</v>
      </c>
      <c r="F939" s="99" t="s">
        <v>1357</v>
      </c>
      <c r="G939" s="99" t="s">
        <v>1358</v>
      </c>
      <c r="H939" s="99"/>
      <c r="I939" s="99"/>
      <c r="J939" s="99"/>
      <c r="K939" s="231">
        <v>7.0</v>
      </c>
      <c r="L939" s="254">
        <v>0.5416666666666666</v>
      </c>
      <c r="M939" s="255">
        <v>0.7083333333333334</v>
      </c>
      <c r="N939" s="99">
        <v>402.0</v>
      </c>
      <c r="O939" s="99" t="s">
        <v>1345</v>
      </c>
      <c r="P939" s="256">
        <v>45899.0</v>
      </c>
      <c r="Q939" s="243">
        <v>46173.0</v>
      </c>
      <c r="R939" s="206"/>
      <c r="S939" s="257"/>
      <c r="T939" s="258"/>
      <c r="U939" s="99"/>
      <c r="V939" s="259" t="str">
        <f t="shared" si="1161"/>
        <v> </v>
      </c>
      <c r="W939" s="260">
        <f t="shared" si="1162"/>
        <v>5</v>
      </c>
      <c r="X939" s="258">
        <f t="shared" si="1163"/>
        <v>0</v>
      </c>
      <c r="Y939" s="261">
        <f t="shared" si="1164"/>
        <v>-7</v>
      </c>
      <c r="Z939" s="262">
        <f t="shared" si="1165"/>
        <v>0.1666666667</v>
      </c>
      <c r="AA939" s="262">
        <f t="shared" si="1166"/>
        <v>0.003703703704</v>
      </c>
      <c r="AB939" s="258" t="str">
        <f t="shared" si="1167"/>
        <v>70,541666666666667402</v>
      </c>
      <c r="AC939" s="263" t="str">
        <f t="shared" si="1168"/>
        <v>VH7M- GDTX 10C1  13:00-17:00  BĐ: 30/8/2025 KT: 31/5/2026</v>
      </c>
      <c r="AD939" s="263">
        <f t="shared" ref="AD939:AE939" si="1173">P939</f>
        <v>45899</v>
      </c>
      <c r="AE939" s="263">
        <f t="shared" si="1173"/>
        <v>46173</v>
      </c>
      <c r="AF939" s="187"/>
      <c r="AG939" s="187"/>
    </row>
    <row r="940">
      <c r="A940" s="253"/>
      <c r="B940" s="253"/>
      <c r="C940" s="99" t="s">
        <v>1355</v>
      </c>
      <c r="D940" s="99" t="s">
        <v>1356</v>
      </c>
      <c r="E940" s="99">
        <v>2025.0</v>
      </c>
      <c r="F940" s="99" t="s">
        <v>1359</v>
      </c>
      <c r="G940" s="99" t="s">
        <v>1358</v>
      </c>
      <c r="H940" s="99"/>
      <c r="I940" s="99"/>
      <c r="J940" s="99"/>
      <c r="K940" s="231">
        <v>2.0</v>
      </c>
      <c r="L940" s="254">
        <v>0.5416666666666666</v>
      </c>
      <c r="M940" s="255">
        <v>0.7083333333333334</v>
      </c>
      <c r="N940" s="99">
        <v>202.0</v>
      </c>
      <c r="O940" s="99" t="s">
        <v>1345</v>
      </c>
      <c r="P940" s="256">
        <v>45894.0</v>
      </c>
      <c r="Q940" s="243">
        <v>46173.0</v>
      </c>
      <c r="R940" s="206"/>
      <c r="S940" s="257"/>
      <c r="T940" s="258"/>
      <c r="U940" s="99"/>
      <c r="V940" s="259" t="str">
        <f t="shared" si="1161"/>
        <v> </v>
      </c>
      <c r="W940" s="260">
        <f t="shared" si="1162"/>
        <v>5</v>
      </c>
      <c r="X940" s="258">
        <f t="shared" si="1163"/>
        <v>0</v>
      </c>
      <c r="Y940" s="261">
        <f t="shared" si="1164"/>
        <v>-7</v>
      </c>
      <c r="Z940" s="262">
        <f t="shared" si="1165"/>
        <v>0.1666666667</v>
      </c>
      <c r="AA940" s="262">
        <f t="shared" si="1166"/>
        <v>0.003703703704</v>
      </c>
      <c r="AB940" s="258" t="str">
        <f t="shared" si="1167"/>
        <v>20,541666666666667202</v>
      </c>
      <c r="AC940" s="263" t="str">
        <f t="shared" si="1168"/>
        <v>VH7M- GDTX 10C2  13:00-17:00  BĐ: 25/8/2025 KT: 31/5/2026</v>
      </c>
      <c r="AD940" s="263">
        <f t="shared" ref="AD940:AE940" si="1174">P940</f>
        <v>45894</v>
      </c>
      <c r="AE940" s="263">
        <f t="shared" si="1174"/>
        <v>46173</v>
      </c>
      <c r="AF940" s="187"/>
      <c r="AG940" s="187"/>
    </row>
    <row r="941">
      <c r="A941" s="253"/>
      <c r="B941" s="253"/>
      <c r="C941" s="99" t="s">
        <v>1355</v>
      </c>
      <c r="D941" s="99" t="s">
        <v>1356</v>
      </c>
      <c r="E941" s="99">
        <v>2025.0</v>
      </c>
      <c r="F941" s="99" t="s">
        <v>1359</v>
      </c>
      <c r="G941" s="99" t="s">
        <v>1358</v>
      </c>
      <c r="H941" s="99"/>
      <c r="I941" s="99"/>
      <c r="J941" s="99"/>
      <c r="K941" s="231">
        <v>3.0</v>
      </c>
      <c r="L941" s="254">
        <v>0.5416666666666666</v>
      </c>
      <c r="M941" s="255">
        <v>0.7083333333333334</v>
      </c>
      <c r="N941" s="99">
        <v>202.0</v>
      </c>
      <c r="O941" s="99" t="s">
        <v>1345</v>
      </c>
      <c r="P941" s="256">
        <v>45895.0</v>
      </c>
      <c r="Q941" s="243">
        <v>46173.0</v>
      </c>
      <c r="R941" s="206"/>
      <c r="S941" s="257"/>
      <c r="T941" s="258"/>
      <c r="U941" s="99"/>
      <c r="V941" s="259" t="str">
        <f t="shared" si="1161"/>
        <v> </v>
      </c>
      <c r="W941" s="260">
        <f t="shared" si="1162"/>
        <v>5</v>
      </c>
      <c r="X941" s="258">
        <f t="shared" si="1163"/>
        <v>0</v>
      </c>
      <c r="Y941" s="261">
        <f t="shared" si="1164"/>
        <v>-7</v>
      </c>
      <c r="Z941" s="262">
        <f t="shared" si="1165"/>
        <v>0.1666666667</v>
      </c>
      <c r="AA941" s="262">
        <f t="shared" si="1166"/>
        <v>0.003703703704</v>
      </c>
      <c r="AB941" s="258" t="str">
        <f t="shared" si="1167"/>
        <v>30,541666666666667202</v>
      </c>
      <c r="AC941" s="263" t="str">
        <f t="shared" si="1168"/>
        <v>VH7M- GDTX 10C2  13:00-17:00  BĐ: 26/8/2025 KT: 31/5/2026</v>
      </c>
      <c r="AD941" s="263">
        <f t="shared" ref="AD941:AE941" si="1175">P941</f>
        <v>45895</v>
      </c>
      <c r="AE941" s="263">
        <f t="shared" si="1175"/>
        <v>46173</v>
      </c>
      <c r="AF941" s="187"/>
      <c r="AG941" s="187"/>
    </row>
    <row r="942">
      <c r="A942" s="253"/>
      <c r="B942" s="253"/>
      <c r="C942" s="99" t="s">
        <v>1355</v>
      </c>
      <c r="D942" s="99" t="s">
        <v>1356</v>
      </c>
      <c r="E942" s="99">
        <v>2025.0</v>
      </c>
      <c r="F942" s="99" t="s">
        <v>1359</v>
      </c>
      <c r="G942" s="99" t="s">
        <v>1358</v>
      </c>
      <c r="H942" s="99"/>
      <c r="I942" s="99"/>
      <c r="J942" s="99"/>
      <c r="K942" s="231">
        <v>4.0</v>
      </c>
      <c r="L942" s="254">
        <v>0.5416666666666666</v>
      </c>
      <c r="M942" s="255">
        <v>0.7083333333333334</v>
      </c>
      <c r="N942" s="99">
        <v>202.0</v>
      </c>
      <c r="O942" s="99" t="s">
        <v>1345</v>
      </c>
      <c r="P942" s="256">
        <v>45896.0</v>
      </c>
      <c r="Q942" s="243">
        <v>46173.0</v>
      </c>
      <c r="R942" s="206"/>
      <c r="S942" s="257"/>
      <c r="T942" s="258"/>
      <c r="U942" s="99"/>
      <c r="V942" s="259" t="str">
        <f t="shared" si="1161"/>
        <v> </v>
      </c>
      <c r="W942" s="260">
        <f t="shared" si="1162"/>
        <v>5</v>
      </c>
      <c r="X942" s="258">
        <f t="shared" si="1163"/>
        <v>0</v>
      </c>
      <c r="Y942" s="261">
        <f t="shared" si="1164"/>
        <v>-7</v>
      </c>
      <c r="Z942" s="262">
        <f t="shared" si="1165"/>
        <v>0.1666666667</v>
      </c>
      <c r="AA942" s="262">
        <f t="shared" si="1166"/>
        <v>0.003703703704</v>
      </c>
      <c r="AB942" s="258" t="str">
        <f t="shared" si="1167"/>
        <v>40,541666666666667202</v>
      </c>
      <c r="AC942" s="263" t="str">
        <f t="shared" si="1168"/>
        <v>VH7M- GDTX 10C2  13:00-17:00  BĐ: 27/8/2025 KT: 31/5/2026</v>
      </c>
      <c r="AD942" s="263">
        <f t="shared" ref="AD942:AE942" si="1176">P942</f>
        <v>45896</v>
      </c>
      <c r="AE942" s="263">
        <f t="shared" si="1176"/>
        <v>46173</v>
      </c>
      <c r="AF942" s="187"/>
      <c r="AG942" s="187"/>
    </row>
    <row r="943">
      <c r="A943" s="253"/>
      <c r="B943" s="253"/>
      <c r="C943" s="99" t="s">
        <v>1355</v>
      </c>
      <c r="D943" s="99" t="s">
        <v>1356</v>
      </c>
      <c r="E943" s="99">
        <v>2025.0</v>
      </c>
      <c r="F943" s="99" t="s">
        <v>1359</v>
      </c>
      <c r="G943" s="99" t="s">
        <v>1358</v>
      </c>
      <c r="H943" s="99"/>
      <c r="I943" s="99"/>
      <c r="J943" s="99"/>
      <c r="K943" s="231">
        <v>5.0</v>
      </c>
      <c r="L943" s="254">
        <v>0.5416666666666666</v>
      </c>
      <c r="M943" s="255">
        <v>0.7083333333333334</v>
      </c>
      <c r="N943" s="99">
        <v>202.0</v>
      </c>
      <c r="O943" s="99" t="s">
        <v>1345</v>
      </c>
      <c r="P943" s="256">
        <v>45897.0</v>
      </c>
      <c r="Q943" s="243">
        <v>46173.0</v>
      </c>
      <c r="R943" s="206"/>
      <c r="S943" s="257"/>
      <c r="T943" s="258"/>
      <c r="U943" s="99"/>
      <c r="V943" s="259" t="str">
        <f t="shared" si="1161"/>
        <v> </v>
      </c>
      <c r="W943" s="260">
        <f t="shared" si="1162"/>
        <v>5</v>
      </c>
      <c r="X943" s="258">
        <f t="shared" si="1163"/>
        <v>0</v>
      </c>
      <c r="Y943" s="261">
        <f t="shared" si="1164"/>
        <v>-7</v>
      </c>
      <c r="Z943" s="262">
        <f t="shared" si="1165"/>
        <v>0.1666666667</v>
      </c>
      <c r="AA943" s="262">
        <f t="shared" si="1166"/>
        <v>0.003703703704</v>
      </c>
      <c r="AB943" s="258" t="str">
        <f t="shared" si="1167"/>
        <v>50,541666666666667202</v>
      </c>
      <c r="AC943" s="263" t="str">
        <f t="shared" si="1168"/>
        <v>VH7M- GDTX 10C2  13:00-17:00  BĐ: 28/8/2025 KT: 31/5/2026</v>
      </c>
      <c r="AD943" s="263">
        <f t="shared" ref="AD943:AE943" si="1177">P943</f>
        <v>45897</v>
      </c>
      <c r="AE943" s="263">
        <f t="shared" si="1177"/>
        <v>46173</v>
      </c>
      <c r="AF943" s="187"/>
      <c r="AG943" s="187"/>
    </row>
    <row r="944">
      <c r="A944" s="253"/>
      <c r="B944" s="253"/>
      <c r="C944" s="99" t="s">
        <v>1355</v>
      </c>
      <c r="D944" s="99" t="s">
        <v>1356</v>
      </c>
      <c r="E944" s="99">
        <v>2025.0</v>
      </c>
      <c r="F944" s="99" t="s">
        <v>1359</v>
      </c>
      <c r="G944" s="99" t="s">
        <v>1358</v>
      </c>
      <c r="H944" s="99"/>
      <c r="I944" s="99"/>
      <c r="J944" s="99"/>
      <c r="K944" s="231">
        <v>6.0</v>
      </c>
      <c r="L944" s="254">
        <v>0.5416666666666666</v>
      </c>
      <c r="M944" s="255">
        <v>0.7083333333333334</v>
      </c>
      <c r="N944" s="99">
        <v>202.0</v>
      </c>
      <c r="O944" s="99" t="s">
        <v>1345</v>
      </c>
      <c r="P944" s="256">
        <v>45898.0</v>
      </c>
      <c r="Q944" s="243">
        <v>46173.0</v>
      </c>
      <c r="R944" s="206"/>
      <c r="S944" s="257"/>
      <c r="T944" s="258"/>
      <c r="U944" s="99"/>
      <c r="V944" s="259" t="str">
        <f t="shared" si="1161"/>
        <v> </v>
      </c>
      <c r="W944" s="260">
        <f t="shared" si="1162"/>
        <v>5</v>
      </c>
      <c r="X944" s="258">
        <f t="shared" si="1163"/>
        <v>0</v>
      </c>
      <c r="Y944" s="261">
        <f t="shared" si="1164"/>
        <v>-7</v>
      </c>
      <c r="Z944" s="262">
        <f t="shared" si="1165"/>
        <v>0.1666666667</v>
      </c>
      <c r="AA944" s="262">
        <f t="shared" si="1166"/>
        <v>0.003703703704</v>
      </c>
      <c r="AB944" s="258" t="str">
        <f t="shared" si="1167"/>
        <v>60,541666666666667202</v>
      </c>
      <c r="AC944" s="263" t="str">
        <f t="shared" si="1168"/>
        <v>VH7M- GDTX 10C2  13:00-17:00  BĐ: 29/8/2025 KT: 31/5/2026</v>
      </c>
      <c r="AD944" s="263">
        <f t="shared" ref="AD944:AE944" si="1178">P944</f>
        <v>45898</v>
      </c>
      <c r="AE944" s="263">
        <f t="shared" si="1178"/>
        <v>46173</v>
      </c>
      <c r="AF944" s="187"/>
      <c r="AG944" s="187"/>
    </row>
    <row r="945">
      <c r="A945" s="253"/>
      <c r="B945" s="253"/>
      <c r="C945" s="99" t="s">
        <v>1355</v>
      </c>
      <c r="D945" s="99" t="s">
        <v>1356</v>
      </c>
      <c r="E945" s="99">
        <v>2025.0</v>
      </c>
      <c r="F945" s="99" t="s">
        <v>1359</v>
      </c>
      <c r="G945" s="99" t="s">
        <v>1358</v>
      </c>
      <c r="H945" s="99"/>
      <c r="I945" s="99"/>
      <c r="J945" s="99"/>
      <c r="K945" s="231">
        <v>7.0</v>
      </c>
      <c r="L945" s="254">
        <v>0.5416666666666666</v>
      </c>
      <c r="M945" s="255">
        <v>0.7083333333333334</v>
      </c>
      <c r="N945" s="99">
        <v>202.0</v>
      </c>
      <c r="O945" s="99" t="s">
        <v>1345</v>
      </c>
      <c r="P945" s="256">
        <v>45899.0</v>
      </c>
      <c r="Q945" s="243">
        <v>46173.0</v>
      </c>
      <c r="R945" s="206"/>
      <c r="S945" s="257"/>
      <c r="T945" s="258"/>
      <c r="U945" s="99"/>
      <c r="V945" s="259" t="str">
        <f t="shared" si="1161"/>
        <v> </v>
      </c>
      <c r="W945" s="260">
        <f t="shared" si="1162"/>
        <v>5</v>
      </c>
      <c r="X945" s="258">
        <f t="shared" si="1163"/>
        <v>0</v>
      </c>
      <c r="Y945" s="261">
        <f t="shared" si="1164"/>
        <v>-7</v>
      </c>
      <c r="Z945" s="262">
        <f t="shared" si="1165"/>
        <v>0.1666666667</v>
      </c>
      <c r="AA945" s="262">
        <f t="shared" si="1166"/>
        <v>0.003703703704</v>
      </c>
      <c r="AB945" s="258" t="str">
        <f t="shared" si="1167"/>
        <v>70,541666666666667202</v>
      </c>
      <c r="AC945" s="263" t="str">
        <f t="shared" si="1168"/>
        <v>VH7M- GDTX 10C2  13:00-17:00  BĐ: 30/8/2025 KT: 31/5/2026</v>
      </c>
      <c r="AD945" s="263">
        <f t="shared" ref="AD945:AE945" si="1179">P945</f>
        <v>45899</v>
      </c>
      <c r="AE945" s="263">
        <f t="shared" si="1179"/>
        <v>46173</v>
      </c>
      <c r="AF945" s="187"/>
      <c r="AG945" s="187"/>
    </row>
    <row r="946">
      <c r="A946" s="253"/>
      <c r="B946" s="253"/>
      <c r="C946" s="99" t="s">
        <v>1355</v>
      </c>
      <c r="D946" s="99" t="s">
        <v>1356</v>
      </c>
      <c r="E946" s="99">
        <v>2025.0</v>
      </c>
      <c r="F946" s="99" t="s">
        <v>1360</v>
      </c>
      <c r="G946" s="99" t="s">
        <v>1358</v>
      </c>
      <c r="H946" s="99"/>
      <c r="I946" s="99"/>
      <c r="J946" s="99"/>
      <c r="K946" s="231">
        <v>2.0</v>
      </c>
      <c r="L946" s="254">
        <v>0.5416666666666666</v>
      </c>
      <c r="M946" s="255">
        <v>0.7083333333333334</v>
      </c>
      <c r="N946" s="99" t="s">
        <v>1268</v>
      </c>
      <c r="O946" s="99" t="s">
        <v>1345</v>
      </c>
      <c r="P946" s="256">
        <v>45894.0</v>
      </c>
      <c r="Q946" s="243">
        <v>46173.0</v>
      </c>
      <c r="R946" s="206"/>
      <c r="S946" s="257"/>
      <c r="T946" s="258"/>
      <c r="U946" s="99"/>
      <c r="V946" s="259" t="str">
        <f t="shared" si="1161"/>
        <v> </v>
      </c>
      <c r="W946" s="260">
        <f t="shared" si="1162"/>
        <v>5</v>
      </c>
      <c r="X946" s="258">
        <f t="shared" si="1163"/>
        <v>0</v>
      </c>
      <c r="Y946" s="261">
        <f t="shared" si="1164"/>
        <v>-7</v>
      </c>
      <c r="Z946" s="262">
        <f t="shared" si="1165"/>
        <v>0.1666666667</v>
      </c>
      <c r="AA946" s="262">
        <f t="shared" si="1166"/>
        <v>0.003703703704</v>
      </c>
      <c r="AB946" s="258" t="str">
        <f t="shared" si="1167"/>
        <v>20,541666666666667403&amp;404</v>
      </c>
      <c r="AC946" s="263" t="str">
        <f t="shared" si="1168"/>
        <v>VH7M- GDTX 10C3  13:00-17:00  BĐ: 25/8/2025 KT: 31/5/2026</v>
      </c>
      <c r="AD946" s="263">
        <f t="shared" ref="AD946:AE946" si="1180">P946</f>
        <v>45894</v>
      </c>
      <c r="AE946" s="263">
        <f t="shared" si="1180"/>
        <v>46173</v>
      </c>
      <c r="AF946" s="187"/>
      <c r="AG946" s="187"/>
    </row>
    <row r="947">
      <c r="A947" s="253"/>
      <c r="B947" s="253"/>
      <c r="C947" s="99" t="s">
        <v>1355</v>
      </c>
      <c r="D947" s="99" t="s">
        <v>1356</v>
      </c>
      <c r="E947" s="99">
        <v>2025.0</v>
      </c>
      <c r="F947" s="99" t="s">
        <v>1360</v>
      </c>
      <c r="G947" s="99" t="s">
        <v>1358</v>
      </c>
      <c r="H947" s="99"/>
      <c r="I947" s="99"/>
      <c r="J947" s="99"/>
      <c r="K947" s="231">
        <v>3.0</v>
      </c>
      <c r="L947" s="254">
        <v>0.5416666666666666</v>
      </c>
      <c r="M947" s="255">
        <v>0.7083333333333334</v>
      </c>
      <c r="N947" s="99" t="s">
        <v>1268</v>
      </c>
      <c r="O947" s="99" t="s">
        <v>1345</v>
      </c>
      <c r="P947" s="256">
        <v>45895.0</v>
      </c>
      <c r="Q947" s="243">
        <v>46173.0</v>
      </c>
      <c r="R947" s="206"/>
      <c r="S947" s="257"/>
      <c r="T947" s="258"/>
      <c r="U947" s="99"/>
      <c r="V947" s="259" t="str">
        <f t="shared" si="1161"/>
        <v> </v>
      </c>
      <c r="W947" s="260">
        <f t="shared" si="1162"/>
        <v>5</v>
      </c>
      <c r="X947" s="258">
        <f t="shared" si="1163"/>
        <v>0</v>
      </c>
      <c r="Y947" s="261">
        <f t="shared" si="1164"/>
        <v>-7</v>
      </c>
      <c r="Z947" s="262">
        <f t="shared" si="1165"/>
        <v>0.1666666667</v>
      </c>
      <c r="AA947" s="262">
        <f t="shared" si="1166"/>
        <v>0.003703703704</v>
      </c>
      <c r="AB947" s="258" t="str">
        <f t="shared" si="1167"/>
        <v>30,541666666666667403&amp;404</v>
      </c>
      <c r="AC947" s="263" t="str">
        <f t="shared" si="1168"/>
        <v>VH7M- GDTX 10C3  13:00-17:00  BĐ: 26/8/2025 KT: 31/5/2026</v>
      </c>
      <c r="AD947" s="263">
        <f t="shared" ref="AD947:AE947" si="1181">P947</f>
        <v>45895</v>
      </c>
      <c r="AE947" s="263">
        <f t="shared" si="1181"/>
        <v>46173</v>
      </c>
      <c r="AF947" s="187"/>
      <c r="AG947" s="187"/>
    </row>
    <row r="948">
      <c r="A948" s="253"/>
      <c r="B948" s="253"/>
      <c r="C948" s="99" t="s">
        <v>1355</v>
      </c>
      <c r="D948" s="99" t="s">
        <v>1356</v>
      </c>
      <c r="E948" s="99">
        <v>2025.0</v>
      </c>
      <c r="F948" s="99" t="s">
        <v>1360</v>
      </c>
      <c r="G948" s="99" t="s">
        <v>1358</v>
      </c>
      <c r="H948" s="99"/>
      <c r="I948" s="99"/>
      <c r="J948" s="99"/>
      <c r="K948" s="231">
        <v>4.0</v>
      </c>
      <c r="L948" s="254">
        <v>0.5416666666666666</v>
      </c>
      <c r="M948" s="255">
        <v>0.7083333333333334</v>
      </c>
      <c r="N948" s="99" t="s">
        <v>1268</v>
      </c>
      <c r="O948" s="99" t="s">
        <v>1345</v>
      </c>
      <c r="P948" s="256">
        <v>45896.0</v>
      </c>
      <c r="Q948" s="243">
        <v>46173.0</v>
      </c>
      <c r="R948" s="206"/>
      <c r="S948" s="257"/>
      <c r="T948" s="258"/>
      <c r="U948" s="99"/>
      <c r="V948" s="259" t="str">
        <f t="shared" si="1161"/>
        <v> </v>
      </c>
      <c r="W948" s="260">
        <f t="shared" si="1162"/>
        <v>5</v>
      </c>
      <c r="X948" s="258">
        <f t="shared" si="1163"/>
        <v>0</v>
      </c>
      <c r="Y948" s="261">
        <f t="shared" si="1164"/>
        <v>-7</v>
      </c>
      <c r="Z948" s="262">
        <f t="shared" si="1165"/>
        <v>0.1666666667</v>
      </c>
      <c r="AA948" s="262">
        <f t="shared" si="1166"/>
        <v>0.003703703704</v>
      </c>
      <c r="AB948" s="258" t="str">
        <f t="shared" si="1167"/>
        <v>40,541666666666667403&amp;404</v>
      </c>
      <c r="AC948" s="263" t="str">
        <f t="shared" si="1168"/>
        <v>VH7M- GDTX 10C3  13:00-17:00  BĐ: 27/8/2025 KT: 31/5/2026</v>
      </c>
      <c r="AD948" s="263">
        <f t="shared" ref="AD948:AE948" si="1182">P948</f>
        <v>45896</v>
      </c>
      <c r="AE948" s="263">
        <f t="shared" si="1182"/>
        <v>46173</v>
      </c>
      <c r="AF948" s="187"/>
      <c r="AG948" s="187"/>
    </row>
    <row r="949">
      <c r="A949" s="253"/>
      <c r="B949" s="253"/>
      <c r="C949" s="99" t="s">
        <v>1355</v>
      </c>
      <c r="D949" s="99" t="s">
        <v>1356</v>
      </c>
      <c r="E949" s="99">
        <v>2025.0</v>
      </c>
      <c r="F949" s="99" t="s">
        <v>1360</v>
      </c>
      <c r="G949" s="99" t="s">
        <v>1358</v>
      </c>
      <c r="H949" s="99"/>
      <c r="I949" s="99"/>
      <c r="J949" s="99"/>
      <c r="K949" s="231">
        <v>5.0</v>
      </c>
      <c r="L949" s="254">
        <v>0.5416666666666666</v>
      </c>
      <c r="M949" s="255">
        <v>0.7083333333333334</v>
      </c>
      <c r="N949" s="99" t="s">
        <v>1268</v>
      </c>
      <c r="O949" s="99" t="s">
        <v>1345</v>
      </c>
      <c r="P949" s="256">
        <v>45897.0</v>
      </c>
      <c r="Q949" s="243">
        <v>46173.0</v>
      </c>
      <c r="R949" s="206"/>
      <c r="S949" s="257"/>
      <c r="T949" s="258"/>
      <c r="U949" s="99"/>
      <c r="V949" s="259" t="str">
        <f t="shared" si="1161"/>
        <v> </v>
      </c>
      <c r="W949" s="260">
        <f t="shared" si="1162"/>
        <v>5</v>
      </c>
      <c r="X949" s="258">
        <f t="shared" si="1163"/>
        <v>0</v>
      </c>
      <c r="Y949" s="261">
        <f t="shared" si="1164"/>
        <v>-7</v>
      </c>
      <c r="Z949" s="262">
        <f t="shared" si="1165"/>
        <v>0.1666666667</v>
      </c>
      <c r="AA949" s="262">
        <f t="shared" si="1166"/>
        <v>0.003703703704</v>
      </c>
      <c r="AB949" s="258" t="str">
        <f t="shared" si="1167"/>
        <v>50,541666666666667403&amp;404</v>
      </c>
      <c r="AC949" s="263" t="str">
        <f t="shared" si="1168"/>
        <v>VH7M- GDTX 10C3  13:00-17:00  BĐ: 28/8/2025 KT: 31/5/2026</v>
      </c>
      <c r="AD949" s="263">
        <f t="shared" ref="AD949:AE949" si="1183">P949</f>
        <v>45897</v>
      </c>
      <c r="AE949" s="263">
        <f t="shared" si="1183"/>
        <v>46173</v>
      </c>
      <c r="AF949" s="187"/>
      <c r="AG949" s="187"/>
    </row>
    <row r="950">
      <c r="A950" s="253"/>
      <c r="B950" s="253"/>
      <c r="C950" s="99" t="s">
        <v>1355</v>
      </c>
      <c r="D950" s="99" t="s">
        <v>1356</v>
      </c>
      <c r="E950" s="99">
        <v>2025.0</v>
      </c>
      <c r="F950" s="99" t="s">
        <v>1360</v>
      </c>
      <c r="G950" s="99" t="s">
        <v>1358</v>
      </c>
      <c r="H950" s="99"/>
      <c r="I950" s="99"/>
      <c r="J950" s="99"/>
      <c r="K950" s="231">
        <v>6.0</v>
      </c>
      <c r="L950" s="254">
        <v>0.5416666666666666</v>
      </c>
      <c r="M950" s="255">
        <v>0.7083333333333334</v>
      </c>
      <c r="N950" s="99" t="s">
        <v>1268</v>
      </c>
      <c r="O950" s="99" t="s">
        <v>1345</v>
      </c>
      <c r="P950" s="256">
        <v>45898.0</v>
      </c>
      <c r="Q950" s="243">
        <v>46173.0</v>
      </c>
      <c r="R950" s="206"/>
      <c r="S950" s="257"/>
      <c r="T950" s="258"/>
      <c r="U950" s="99"/>
      <c r="V950" s="259" t="str">
        <f t="shared" si="1161"/>
        <v> </v>
      </c>
      <c r="W950" s="260">
        <f t="shared" si="1162"/>
        <v>5</v>
      </c>
      <c r="X950" s="258">
        <f t="shared" si="1163"/>
        <v>0</v>
      </c>
      <c r="Y950" s="261">
        <f t="shared" si="1164"/>
        <v>-7</v>
      </c>
      <c r="Z950" s="262">
        <f t="shared" si="1165"/>
        <v>0.1666666667</v>
      </c>
      <c r="AA950" s="262">
        <f t="shared" si="1166"/>
        <v>0.003703703704</v>
      </c>
      <c r="AB950" s="258" t="str">
        <f t="shared" si="1167"/>
        <v>60,541666666666667403&amp;404</v>
      </c>
      <c r="AC950" s="263" t="str">
        <f t="shared" si="1168"/>
        <v>VH7M- GDTX 10C3  13:00-17:00  BĐ: 29/8/2025 KT: 31/5/2026</v>
      </c>
      <c r="AD950" s="263">
        <f t="shared" ref="AD950:AE950" si="1184">P950</f>
        <v>45898</v>
      </c>
      <c r="AE950" s="263">
        <f t="shared" si="1184"/>
        <v>46173</v>
      </c>
      <c r="AF950" s="187"/>
      <c r="AG950" s="187"/>
    </row>
    <row r="951">
      <c r="A951" s="253"/>
      <c r="B951" s="253"/>
      <c r="C951" s="99" t="s">
        <v>1355</v>
      </c>
      <c r="D951" s="99" t="s">
        <v>1356</v>
      </c>
      <c r="E951" s="99">
        <v>2025.0</v>
      </c>
      <c r="F951" s="99" t="s">
        <v>1360</v>
      </c>
      <c r="G951" s="99" t="s">
        <v>1358</v>
      </c>
      <c r="H951" s="99"/>
      <c r="I951" s="99"/>
      <c r="J951" s="99"/>
      <c r="K951" s="231">
        <v>7.0</v>
      </c>
      <c r="L951" s="254">
        <v>0.5416666666666666</v>
      </c>
      <c r="M951" s="255">
        <v>0.7083333333333334</v>
      </c>
      <c r="N951" s="99" t="s">
        <v>1268</v>
      </c>
      <c r="O951" s="99" t="s">
        <v>1345</v>
      </c>
      <c r="P951" s="256">
        <v>45899.0</v>
      </c>
      <c r="Q951" s="243">
        <v>46173.0</v>
      </c>
      <c r="R951" s="206"/>
      <c r="S951" s="257"/>
      <c r="T951" s="258"/>
      <c r="U951" s="99"/>
      <c r="V951" s="259" t="str">
        <f t="shared" si="1161"/>
        <v> </v>
      </c>
      <c r="W951" s="260">
        <f t="shared" si="1162"/>
        <v>5</v>
      </c>
      <c r="X951" s="258">
        <f t="shared" si="1163"/>
        <v>0</v>
      </c>
      <c r="Y951" s="261">
        <f t="shared" si="1164"/>
        <v>-7</v>
      </c>
      <c r="Z951" s="262">
        <f t="shared" si="1165"/>
        <v>0.1666666667</v>
      </c>
      <c r="AA951" s="262">
        <f t="shared" si="1166"/>
        <v>0.003703703704</v>
      </c>
      <c r="AB951" s="258" t="str">
        <f t="shared" si="1167"/>
        <v>70,541666666666667403&amp;404</v>
      </c>
      <c r="AC951" s="263" t="str">
        <f t="shared" si="1168"/>
        <v>VH7M- GDTX 10C3  13:00-17:00  BĐ: 30/8/2025 KT: 31/5/2026</v>
      </c>
      <c r="AD951" s="263">
        <f t="shared" ref="AD951:AE951" si="1185">P951</f>
        <v>45899</v>
      </c>
      <c r="AE951" s="263">
        <f t="shared" si="1185"/>
        <v>46173</v>
      </c>
      <c r="AF951" s="187"/>
      <c r="AG951" s="187"/>
    </row>
    <row r="952">
      <c r="A952" s="253"/>
      <c r="B952" s="253"/>
      <c r="C952" s="99" t="s">
        <v>1355</v>
      </c>
      <c r="D952" s="99" t="s">
        <v>1356</v>
      </c>
      <c r="E952" s="99">
        <v>2025.0</v>
      </c>
      <c r="F952" s="99" t="s">
        <v>1361</v>
      </c>
      <c r="G952" s="99" t="s">
        <v>1358</v>
      </c>
      <c r="H952" s="99"/>
      <c r="I952" s="99"/>
      <c r="J952" s="99"/>
      <c r="K952" s="231">
        <v>2.0</v>
      </c>
      <c r="L952" s="254">
        <v>0.5416666666666666</v>
      </c>
      <c r="M952" s="255">
        <v>0.7083333333333334</v>
      </c>
      <c r="N952" s="99" t="s">
        <v>1284</v>
      </c>
      <c r="O952" s="99" t="s">
        <v>1261</v>
      </c>
      <c r="P952" s="256">
        <v>45894.0</v>
      </c>
      <c r="Q952" s="243">
        <v>46173.0</v>
      </c>
      <c r="R952" s="206"/>
      <c r="S952" s="257"/>
      <c r="T952" s="99"/>
      <c r="U952" s="99"/>
      <c r="V952" s="259" t="str">
        <f t="shared" si="1161"/>
        <v> </v>
      </c>
      <c r="W952" s="260">
        <f t="shared" si="1162"/>
        <v>5</v>
      </c>
      <c r="X952" s="258">
        <f t="shared" si="1163"/>
        <v>0</v>
      </c>
      <c r="Y952" s="261">
        <f t="shared" si="1164"/>
        <v>-7</v>
      </c>
      <c r="Z952" s="262">
        <f t="shared" si="1165"/>
        <v>0.1666666667</v>
      </c>
      <c r="AA952" s="262">
        <f t="shared" si="1166"/>
        <v>0.003703703704</v>
      </c>
      <c r="AB952" s="258" t="str">
        <f t="shared" si="1167"/>
        <v>20,541666666666667G_301</v>
      </c>
      <c r="AC952" s="263" t="str">
        <f t="shared" si="1168"/>
        <v>VH7M- GDTX 10_C4  13:00-17:00  BĐ: 25/8/2025 KT: 31/5/2026</v>
      </c>
      <c r="AD952" s="263">
        <f t="shared" ref="AD952:AE952" si="1186">P952</f>
        <v>45894</v>
      </c>
      <c r="AE952" s="263">
        <f t="shared" si="1186"/>
        <v>46173</v>
      </c>
      <c r="AF952" s="187"/>
      <c r="AG952" s="187"/>
    </row>
    <row r="953">
      <c r="A953" s="253"/>
      <c r="B953" s="253"/>
      <c r="C953" s="99" t="s">
        <v>1355</v>
      </c>
      <c r="D953" s="99" t="s">
        <v>1356</v>
      </c>
      <c r="E953" s="99">
        <v>2025.0</v>
      </c>
      <c r="F953" s="99" t="s">
        <v>1361</v>
      </c>
      <c r="G953" s="99" t="s">
        <v>1358</v>
      </c>
      <c r="H953" s="99"/>
      <c r="I953" s="99"/>
      <c r="J953" s="99"/>
      <c r="K953" s="231">
        <v>3.0</v>
      </c>
      <c r="L953" s="254">
        <v>0.5416666666666666</v>
      </c>
      <c r="M953" s="255">
        <v>0.7083333333333334</v>
      </c>
      <c r="N953" s="99" t="s">
        <v>1284</v>
      </c>
      <c r="O953" s="99" t="s">
        <v>1261</v>
      </c>
      <c r="P953" s="256">
        <v>45895.0</v>
      </c>
      <c r="Q953" s="243">
        <v>46173.0</v>
      </c>
      <c r="R953" s="206"/>
      <c r="S953" s="257"/>
      <c r="T953" s="258"/>
      <c r="U953" s="99"/>
      <c r="V953" s="259" t="str">
        <f t="shared" si="1161"/>
        <v> </v>
      </c>
      <c r="W953" s="260">
        <f t="shared" si="1162"/>
        <v>5</v>
      </c>
      <c r="X953" s="258">
        <f t="shared" si="1163"/>
        <v>0</v>
      </c>
      <c r="Y953" s="261">
        <f t="shared" si="1164"/>
        <v>-7</v>
      </c>
      <c r="Z953" s="262">
        <f t="shared" si="1165"/>
        <v>0.1666666667</v>
      </c>
      <c r="AA953" s="262">
        <f t="shared" si="1166"/>
        <v>0.003703703704</v>
      </c>
      <c r="AB953" s="258" t="str">
        <f t="shared" si="1167"/>
        <v>30,541666666666667G_301</v>
      </c>
      <c r="AC953" s="263" t="str">
        <f t="shared" si="1168"/>
        <v>VH7M- GDTX 10_C4  13:00-17:00  BĐ: 26/8/2025 KT: 31/5/2026</v>
      </c>
      <c r="AD953" s="263">
        <f t="shared" ref="AD953:AE953" si="1187">P953</f>
        <v>45895</v>
      </c>
      <c r="AE953" s="263">
        <f t="shared" si="1187"/>
        <v>46173</v>
      </c>
      <c r="AF953" s="187"/>
      <c r="AG953" s="187"/>
    </row>
    <row r="954">
      <c r="A954" s="253"/>
      <c r="B954" s="253"/>
      <c r="C954" s="99" t="s">
        <v>1355</v>
      </c>
      <c r="D954" s="99" t="s">
        <v>1356</v>
      </c>
      <c r="E954" s="99">
        <v>2025.0</v>
      </c>
      <c r="F954" s="99" t="s">
        <v>1361</v>
      </c>
      <c r="G954" s="99" t="s">
        <v>1358</v>
      </c>
      <c r="H954" s="99"/>
      <c r="I954" s="99"/>
      <c r="J954" s="99"/>
      <c r="K954" s="231">
        <v>4.0</v>
      </c>
      <c r="L954" s="254">
        <v>0.5416666666666666</v>
      </c>
      <c r="M954" s="255">
        <v>0.7083333333333334</v>
      </c>
      <c r="N954" s="99" t="s">
        <v>1284</v>
      </c>
      <c r="O954" s="99" t="s">
        <v>1261</v>
      </c>
      <c r="P954" s="256">
        <v>45896.0</v>
      </c>
      <c r="Q954" s="243">
        <v>46173.0</v>
      </c>
      <c r="R954" s="206"/>
      <c r="S954" s="257"/>
      <c r="T954" s="258"/>
      <c r="U954" s="99"/>
      <c r="V954" s="259" t="str">
        <f t="shared" si="1161"/>
        <v> </v>
      </c>
      <c r="W954" s="260">
        <f t="shared" si="1162"/>
        <v>5</v>
      </c>
      <c r="X954" s="258">
        <f t="shared" si="1163"/>
        <v>0</v>
      </c>
      <c r="Y954" s="261">
        <f t="shared" si="1164"/>
        <v>-7</v>
      </c>
      <c r="Z954" s="262">
        <f t="shared" si="1165"/>
        <v>0.1666666667</v>
      </c>
      <c r="AA954" s="262">
        <f t="shared" si="1166"/>
        <v>0.003703703704</v>
      </c>
      <c r="AB954" s="258" t="str">
        <f t="shared" si="1167"/>
        <v>40,541666666666667G_301</v>
      </c>
      <c r="AC954" s="263" t="str">
        <f t="shared" si="1168"/>
        <v>VH7M- GDTX 10_C4  13:00-17:00  BĐ: 27/8/2025 KT: 31/5/2026</v>
      </c>
      <c r="AD954" s="263">
        <f t="shared" ref="AD954:AE954" si="1188">P954</f>
        <v>45896</v>
      </c>
      <c r="AE954" s="263">
        <f t="shared" si="1188"/>
        <v>46173</v>
      </c>
      <c r="AF954" s="187"/>
      <c r="AG954" s="187"/>
    </row>
    <row r="955">
      <c r="A955" s="253"/>
      <c r="B955" s="253"/>
      <c r="C955" s="99" t="s">
        <v>1355</v>
      </c>
      <c r="D955" s="99" t="s">
        <v>1356</v>
      </c>
      <c r="E955" s="99">
        <v>2025.0</v>
      </c>
      <c r="F955" s="99" t="s">
        <v>1361</v>
      </c>
      <c r="G955" s="99" t="s">
        <v>1358</v>
      </c>
      <c r="H955" s="99"/>
      <c r="I955" s="99"/>
      <c r="J955" s="99"/>
      <c r="K955" s="231">
        <v>5.0</v>
      </c>
      <c r="L955" s="254">
        <v>0.5416666666666666</v>
      </c>
      <c r="M955" s="255">
        <v>0.7083333333333334</v>
      </c>
      <c r="N955" s="99" t="s">
        <v>1284</v>
      </c>
      <c r="O955" s="99" t="s">
        <v>1261</v>
      </c>
      <c r="P955" s="256">
        <v>45897.0</v>
      </c>
      <c r="Q955" s="243">
        <v>46173.0</v>
      </c>
      <c r="R955" s="206"/>
      <c r="S955" s="257"/>
      <c r="T955" s="258"/>
      <c r="U955" s="99"/>
      <c r="V955" s="259" t="str">
        <f t="shared" si="1161"/>
        <v> </v>
      </c>
      <c r="W955" s="260">
        <f t="shared" si="1162"/>
        <v>5</v>
      </c>
      <c r="X955" s="258">
        <f t="shared" si="1163"/>
        <v>0</v>
      </c>
      <c r="Y955" s="261">
        <f t="shared" si="1164"/>
        <v>-7</v>
      </c>
      <c r="Z955" s="262">
        <f t="shared" si="1165"/>
        <v>0.1666666667</v>
      </c>
      <c r="AA955" s="262">
        <f t="shared" si="1166"/>
        <v>0.003703703704</v>
      </c>
      <c r="AB955" s="258" t="str">
        <f t="shared" si="1167"/>
        <v>50,541666666666667G_301</v>
      </c>
      <c r="AC955" s="263" t="str">
        <f t="shared" si="1168"/>
        <v>VH7M- GDTX 10_C4  13:00-17:00  BĐ: 28/8/2025 KT: 31/5/2026</v>
      </c>
      <c r="AD955" s="263">
        <f t="shared" ref="AD955:AE955" si="1189">P955</f>
        <v>45897</v>
      </c>
      <c r="AE955" s="263">
        <f t="shared" si="1189"/>
        <v>46173</v>
      </c>
      <c r="AF955" s="187"/>
      <c r="AG955" s="187"/>
    </row>
    <row r="956">
      <c r="A956" s="253"/>
      <c r="B956" s="253"/>
      <c r="C956" s="99" t="s">
        <v>1355</v>
      </c>
      <c r="D956" s="99" t="s">
        <v>1356</v>
      </c>
      <c r="E956" s="99">
        <v>2025.0</v>
      </c>
      <c r="F956" s="99" t="s">
        <v>1361</v>
      </c>
      <c r="G956" s="99" t="s">
        <v>1358</v>
      </c>
      <c r="H956" s="99"/>
      <c r="I956" s="99"/>
      <c r="J956" s="99"/>
      <c r="K956" s="231">
        <v>6.0</v>
      </c>
      <c r="L956" s="254">
        <v>0.5416666666666666</v>
      </c>
      <c r="M956" s="255">
        <v>0.7083333333333334</v>
      </c>
      <c r="N956" s="99" t="s">
        <v>1284</v>
      </c>
      <c r="O956" s="99" t="s">
        <v>1261</v>
      </c>
      <c r="P956" s="256">
        <v>45898.0</v>
      </c>
      <c r="Q956" s="243">
        <v>46173.0</v>
      </c>
      <c r="R956" s="206"/>
      <c r="S956" s="257"/>
      <c r="T956" s="258"/>
      <c r="U956" s="99"/>
      <c r="V956" s="259" t="str">
        <f t="shared" si="1161"/>
        <v> </v>
      </c>
      <c r="W956" s="260">
        <f t="shared" si="1162"/>
        <v>5</v>
      </c>
      <c r="X956" s="258">
        <f t="shared" si="1163"/>
        <v>0</v>
      </c>
      <c r="Y956" s="261">
        <f t="shared" si="1164"/>
        <v>-7</v>
      </c>
      <c r="Z956" s="262">
        <f t="shared" si="1165"/>
        <v>0.1666666667</v>
      </c>
      <c r="AA956" s="262">
        <f t="shared" si="1166"/>
        <v>0.003703703704</v>
      </c>
      <c r="AB956" s="258" t="str">
        <f t="shared" si="1167"/>
        <v>60,541666666666667G_301</v>
      </c>
      <c r="AC956" s="263" t="str">
        <f t="shared" si="1168"/>
        <v>VH7M- GDTX 10_C4  13:00-17:00  BĐ: 29/8/2025 KT: 31/5/2026</v>
      </c>
      <c r="AD956" s="263">
        <f t="shared" ref="AD956:AE956" si="1190">P956</f>
        <v>45898</v>
      </c>
      <c r="AE956" s="263">
        <f t="shared" si="1190"/>
        <v>46173</v>
      </c>
      <c r="AF956" s="187"/>
      <c r="AG956" s="187"/>
    </row>
    <row r="957">
      <c r="A957" s="253"/>
      <c r="B957" s="253"/>
      <c r="C957" s="99" t="s">
        <v>1355</v>
      </c>
      <c r="D957" s="99" t="s">
        <v>1356</v>
      </c>
      <c r="E957" s="99">
        <v>2025.0</v>
      </c>
      <c r="F957" s="99" t="s">
        <v>1361</v>
      </c>
      <c r="G957" s="99" t="s">
        <v>1358</v>
      </c>
      <c r="H957" s="99"/>
      <c r="I957" s="99"/>
      <c r="J957" s="99"/>
      <c r="K957" s="231">
        <v>7.0</v>
      </c>
      <c r="L957" s="254">
        <v>0.5416666666666666</v>
      </c>
      <c r="M957" s="255">
        <v>0.7083333333333334</v>
      </c>
      <c r="N957" s="99" t="s">
        <v>1284</v>
      </c>
      <c r="O957" s="99" t="s">
        <v>1261</v>
      </c>
      <c r="P957" s="256">
        <v>45899.0</v>
      </c>
      <c r="Q957" s="243">
        <v>46173.0</v>
      </c>
      <c r="R957" s="206"/>
      <c r="S957" s="257"/>
      <c r="T957" s="258"/>
      <c r="U957" s="99"/>
      <c r="V957" s="259" t="str">
        <f t="shared" si="1161"/>
        <v> </v>
      </c>
      <c r="W957" s="260">
        <f t="shared" si="1162"/>
        <v>5</v>
      </c>
      <c r="X957" s="258">
        <f t="shared" si="1163"/>
        <v>0</v>
      </c>
      <c r="Y957" s="261">
        <f t="shared" si="1164"/>
        <v>-7</v>
      </c>
      <c r="Z957" s="262">
        <f t="shared" si="1165"/>
        <v>0.1666666667</v>
      </c>
      <c r="AA957" s="262">
        <f t="shared" si="1166"/>
        <v>0.003703703704</v>
      </c>
      <c r="AB957" s="258" t="str">
        <f t="shared" si="1167"/>
        <v>70,541666666666667G_301</v>
      </c>
      <c r="AC957" s="263" t="str">
        <f t="shared" si="1168"/>
        <v>VH7M- GDTX 10_C4  13:00-17:00  BĐ: 30/8/2025 KT: 31/5/2026</v>
      </c>
      <c r="AD957" s="263">
        <f t="shared" ref="AD957:AE957" si="1191">P957</f>
        <v>45899</v>
      </c>
      <c r="AE957" s="263">
        <f t="shared" si="1191"/>
        <v>46173</v>
      </c>
      <c r="AF957" s="187"/>
      <c r="AG957" s="187"/>
    </row>
    <row r="958">
      <c r="A958" s="253"/>
      <c r="B958" s="253"/>
      <c r="C958" s="99" t="s">
        <v>1355</v>
      </c>
      <c r="D958" s="99" t="s">
        <v>1356</v>
      </c>
      <c r="E958" s="99">
        <v>2024.0</v>
      </c>
      <c r="F958" s="99" t="s">
        <v>1362</v>
      </c>
      <c r="G958" s="99" t="s">
        <v>1358</v>
      </c>
      <c r="H958" s="99"/>
      <c r="I958" s="99"/>
      <c r="J958" s="99"/>
      <c r="K958" s="231">
        <v>2.0</v>
      </c>
      <c r="L958" s="254">
        <v>0.5416666666666666</v>
      </c>
      <c r="M958" s="255">
        <v>0.7083333333333334</v>
      </c>
      <c r="N958" s="99">
        <v>401.0</v>
      </c>
      <c r="O958" s="99" t="s">
        <v>1345</v>
      </c>
      <c r="P958" s="256">
        <v>45894.0</v>
      </c>
      <c r="Q958" s="243">
        <v>46173.0</v>
      </c>
      <c r="R958" s="206"/>
      <c r="S958" s="257"/>
      <c r="T958" s="258"/>
      <c r="U958" s="99"/>
      <c r="V958" s="259" t="str">
        <f t="shared" si="1161"/>
        <v> </v>
      </c>
      <c r="W958" s="260">
        <f t="shared" si="1162"/>
        <v>5</v>
      </c>
      <c r="X958" s="258">
        <f t="shared" si="1163"/>
        <v>0</v>
      </c>
      <c r="Y958" s="261">
        <f t="shared" si="1164"/>
        <v>-7</v>
      </c>
      <c r="Z958" s="262">
        <f t="shared" si="1165"/>
        <v>0.1666666667</v>
      </c>
      <c r="AA958" s="262">
        <f t="shared" si="1166"/>
        <v>0.003703703704</v>
      </c>
      <c r="AB958" s="258" t="str">
        <f t="shared" si="1167"/>
        <v>20,541666666666667401</v>
      </c>
      <c r="AC958" s="263" t="str">
        <f t="shared" si="1168"/>
        <v>VH7M- GDTX 11C1  13:00-17:00  BĐ: 25/8/2025 KT: 31/5/2026</v>
      </c>
      <c r="AD958" s="263">
        <f t="shared" ref="AD958:AE958" si="1192">P958</f>
        <v>45894</v>
      </c>
      <c r="AE958" s="263">
        <f t="shared" si="1192"/>
        <v>46173</v>
      </c>
      <c r="AF958" s="187"/>
      <c r="AG958" s="187"/>
    </row>
    <row r="959">
      <c r="A959" s="253"/>
      <c r="B959" s="253"/>
      <c r="C959" s="99" t="s">
        <v>1355</v>
      </c>
      <c r="D959" s="99" t="s">
        <v>1356</v>
      </c>
      <c r="E959" s="99">
        <v>2024.0</v>
      </c>
      <c r="F959" s="99" t="s">
        <v>1362</v>
      </c>
      <c r="G959" s="99" t="s">
        <v>1358</v>
      </c>
      <c r="H959" s="99"/>
      <c r="I959" s="99"/>
      <c r="J959" s="99"/>
      <c r="K959" s="231">
        <v>3.0</v>
      </c>
      <c r="L959" s="254">
        <v>0.5416666666666666</v>
      </c>
      <c r="M959" s="255">
        <v>0.7083333333333334</v>
      </c>
      <c r="N959" s="99">
        <v>401.0</v>
      </c>
      <c r="O959" s="99" t="s">
        <v>1345</v>
      </c>
      <c r="P959" s="256">
        <v>45895.0</v>
      </c>
      <c r="Q959" s="243">
        <v>46173.0</v>
      </c>
      <c r="R959" s="206"/>
      <c r="S959" s="257"/>
      <c r="T959" s="258"/>
      <c r="U959" s="99"/>
      <c r="V959" s="259" t="str">
        <f t="shared" si="1161"/>
        <v> </v>
      </c>
      <c r="W959" s="260">
        <f t="shared" si="1162"/>
        <v>5</v>
      </c>
      <c r="X959" s="258">
        <f t="shared" si="1163"/>
        <v>0</v>
      </c>
      <c r="Y959" s="261">
        <f t="shared" si="1164"/>
        <v>-7</v>
      </c>
      <c r="Z959" s="262">
        <f t="shared" si="1165"/>
        <v>0.1666666667</v>
      </c>
      <c r="AA959" s="262">
        <f t="shared" si="1166"/>
        <v>0.003703703704</v>
      </c>
      <c r="AB959" s="258" t="str">
        <f t="shared" si="1167"/>
        <v>30,541666666666667401</v>
      </c>
      <c r="AC959" s="263" t="str">
        <f t="shared" si="1168"/>
        <v>VH7M- GDTX 11C1  13:00-17:00  BĐ: 26/8/2025 KT: 31/5/2026</v>
      </c>
      <c r="AD959" s="263">
        <f t="shared" ref="AD959:AE959" si="1193">P959</f>
        <v>45895</v>
      </c>
      <c r="AE959" s="263">
        <f t="shared" si="1193"/>
        <v>46173</v>
      </c>
      <c r="AF959" s="187"/>
      <c r="AG959" s="187"/>
    </row>
    <row r="960">
      <c r="A960" s="253"/>
      <c r="B960" s="253"/>
      <c r="C960" s="99" t="s">
        <v>1355</v>
      </c>
      <c r="D960" s="99" t="s">
        <v>1356</v>
      </c>
      <c r="E960" s="99">
        <v>2024.0</v>
      </c>
      <c r="F960" s="99" t="s">
        <v>1362</v>
      </c>
      <c r="G960" s="99" t="s">
        <v>1358</v>
      </c>
      <c r="H960" s="99"/>
      <c r="I960" s="99"/>
      <c r="J960" s="99"/>
      <c r="K960" s="231">
        <v>4.0</v>
      </c>
      <c r="L960" s="254">
        <v>0.5416666666666666</v>
      </c>
      <c r="M960" s="255">
        <v>0.7083333333333334</v>
      </c>
      <c r="N960" s="99">
        <v>401.0</v>
      </c>
      <c r="O960" s="99" t="s">
        <v>1345</v>
      </c>
      <c r="P960" s="256">
        <v>45896.0</v>
      </c>
      <c r="Q960" s="243">
        <v>46173.0</v>
      </c>
      <c r="R960" s="206"/>
      <c r="S960" s="257"/>
      <c r="T960" s="258"/>
      <c r="U960" s="99"/>
      <c r="V960" s="259" t="str">
        <f t="shared" si="1161"/>
        <v> </v>
      </c>
      <c r="W960" s="260">
        <f t="shared" si="1162"/>
        <v>5</v>
      </c>
      <c r="X960" s="258">
        <f t="shared" si="1163"/>
        <v>0</v>
      </c>
      <c r="Y960" s="261">
        <f t="shared" si="1164"/>
        <v>-7</v>
      </c>
      <c r="Z960" s="262">
        <f t="shared" si="1165"/>
        <v>0.1666666667</v>
      </c>
      <c r="AA960" s="262">
        <f t="shared" si="1166"/>
        <v>0.003703703704</v>
      </c>
      <c r="AB960" s="258" t="str">
        <f t="shared" si="1167"/>
        <v>40,541666666666667401</v>
      </c>
      <c r="AC960" s="263" t="str">
        <f t="shared" si="1168"/>
        <v>VH7M- GDTX 11C1  13:00-17:00  BĐ: 27/8/2025 KT: 31/5/2026</v>
      </c>
      <c r="AD960" s="263">
        <f t="shared" ref="AD960:AE960" si="1194">P960</f>
        <v>45896</v>
      </c>
      <c r="AE960" s="263">
        <f t="shared" si="1194"/>
        <v>46173</v>
      </c>
      <c r="AF960" s="187"/>
      <c r="AG960" s="187"/>
    </row>
    <row r="961">
      <c r="A961" s="253"/>
      <c r="B961" s="253"/>
      <c r="C961" s="99" t="s">
        <v>1355</v>
      </c>
      <c r="D961" s="99" t="s">
        <v>1356</v>
      </c>
      <c r="E961" s="99">
        <v>2024.0</v>
      </c>
      <c r="F961" s="99" t="s">
        <v>1362</v>
      </c>
      <c r="G961" s="99" t="s">
        <v>1358</v>
      </c>
      <c r="H961" s="99"/>
      <c r="I961" s="99"/>
      <c r="J961" s="99"/>
      <c r="K961" s="231">
        <v>5.0</v>
      </c>
      <c r="L961" s="254">
        <v>0.5416666666666666</v>
      </c>
      <c r="M961" s="255">
        <v>0.7083333333333334</v>
      </c>
      <c r="N961" s="99">
        <v>401.0</v>
      </c>
      <c r="O961" s="99" t="s">
        <v>1345</v>
      </c>
      <c r="P961" s="256">
        <v>45897.0</v>
      </c>
      <c r="Q961" s="243">
        <v>46173.0</v>
      </c>
      <c r="R961" s="206"/>
      <c r="S961" s="257"/>
      <c r="T961" s="258"/>
      <c r="U961" s="99"/>
      <c r="V961" s="259" t="str">
        <f t="shared" si="1161"/>
        <v> </v>
      </c>
      <c r="W961" s="260">
        <f t="shared" si="1162"/>
        <v>5</v>
      </c>
      <c r="X961" s="258">
        <f t="shared" si="1163"/>
        <v>0</v>
      </c>
      <c r="Y961" s="261">
        <f t="shared" si="1164"/>
        <v>-7</v>
      </c>
      <c r="Z961" s="262">
        <f t="shared" si="1165"/>
        <v>0.1666666667</v>
      </c>
      <c r="AA961" s="262">
        <f t="shared" si="1166"/>
        <v>0.003703703704</v>
      </c>
      <c r="AB961" s="258" t="str">
        <f t="shared" si="1167"/>
        <v>50,541666666666667401</v>
      </c>
      <c r="AC961" s="263" t="str">
        <f t="shared" si="1168"/>
        <v>VH7M- GDTX 11C1  13:00-17:00  BĐ: 28/8/2025 KT: 31/5/2026</v>
      </c>
      <c r="AD961" s="263">
        <f t="shared" ref="AD961:AE961" si="1195">P961</f>
        <v>45897</v>
      </c>
      <c r="AE961" s="263">
        <f t="shared" si="1195"/>
        <v>46173</v>
      </c>
      <c r="AF961" s="187"/>
      <c r="AG961" s="187"/>
    </row>
    <row r="962">
      <c r="A962" s="253"/>
      <c r="B962" s="253"/>
      <c r="C962" s="99" t="s">
        <v>1355</v>
      </c>
      <c r="D962" s="99" t="s">
        <v>1356</v>
      </c>
      <c r="E962" s="99">
        <v>2024.0</v>
      </c>
      <c r="F962" s="99" t="s">
        <v>1362</v>
      </c>
      <c r="G962" s="99" t="s">
        <v>1358</v>
      </c>
      <c r="H962" s="99"/>
      <c r="I962" s="99"/>
      <c r="J962" s="99"/>
      <c r="K962" s="231">
        <v>6.0</v>
      </c>
      <c r="L962" s="254">
        <v>0.5416666666666666</v>
      </c>
      <c r="M962" s="255">
        <v>0.7083333333333334</v>
      </c>
      <c r="N962" s="99">
        <v>401.0</v>
      </c>
      <c r="O962" s="99" t="s">
        <v>1345</v>
      </c>
      <c r="P962" s="256">
        <v>45898.0</v>
      </c>
      <c r="Q962" s="243">
        <v>46173.0</v>
      </c>
      <c r="R962" s="206"/>
      <c r="S962" s="257"/>
      <c r="T962" s="258"/>
      <c r="U962" s="99"/>
      <c r="V962" s="259" t="str">
        <f t="shared" si="1161"/>
        <v> </v>
      </c>
      <c r="W962" s="260">
        <f t="shared" si="1162"/>
        <v>5</v>
      </c>
      <c r="X962" s="258">
        <f t="shared" si="1163"/>
        <v>0</v>
      </c>
      <c r="Y962" s="261">
        <f t="shared" si="1164"/>
        <v>-7</v>
      </c>
      <c r="Z962" s="262">
        <f t="shared" si="1165"/>
        <v>0.1666666667</v>
      </c>
      <c r="AA962" s="262">
        <f t="shared" si="1166"/>
        <v>0.003703703704</v>
      </c>
      <c r="AB962" s="258" t="str">
        <f t="shared" si="1167"/>
        <v>60,541666666666667401</v>
      </c>
      <c r="AC962" s="263" t="str">
        <f t="shared" si="1168"/>
        <v>VH7M- GDTX 11C1  13:00-17:00  BĐ: 29/8/2025 KT: 31/5/2026</v>
      </c>
      <c r="AD962" s="263">
        <f t="shared" ref="AD962:AE962" si="1196">P962</f>
        <v>45898</v>
      </c>
      <c r="AE962" s="263">
        <f t="shared" si="1196"/>
        <v>46173</v>
      </c>
      <c r="AF962" s="187"/>
      <c r="AG962" s="187"/>
    </row>
    <row r="963">
      <c r="A963" s="253"/>
      <c r="B963" s="253"/>
      <c r="C963" s="99" t="s">
        <v>1355</v>
      </c>
      <c r="D963" s="99" t="s">
        <v>1356</v>
      </c>
      <c r="E963" s="99">
        <v>2024.0</v>
      </c>
      <c r="F963" s="99" t="s">
        <v>1362</v>
      </c>
      <c r="G963" s="99" t="s">
        <v>1358</v>
      </c>
      <c r="H963" s="99"/>
      <c r="I963" s="99"/>
      <c r="J963" s="99"/>
      <c r="K963" s="231">
        <v>7.0</v>
      </c>
      <c r="L963" s="254">
        <v>0.5416666666666666</v>
      </c>
      <c r="M963" s="255">
        <v>0.7083333333333334</v>
      </c>
      <c r="N963" s="99">
        <v>401.0</v>
      </c>
      <c r="O963" s="99" t="s">
        <v>1345</v>
      </c>
      <c r="P963" s="256">
        <v>45899.0</v>
      </c>
      <c r="Q963" s="243">
        <v>46173.0</v>
      </c>
      <c r="R963" s="206"/>
      <c r="S963" s="257"/>
      <c r="T963" s="258"/>
      <c r="U963" s="99"/>
      <c r="V963" s="259" t="str">
        <f t="shared" si="1161"/>
        <v> </v>
      </c>
      <c r="W963" s="260">
        <f t="shared" si="1162"/>
        <v>5</v>
      </c>
      <c r="X963" s="258">
        <f t="shared" si="1163"/>
        <v>0</v>
      </c>
      <c r="Y963" s="261">
        <f t="shared" si="1164"/>
        <v>-7</v>
      </c>
      <c r="Z963" s="262">
        <f t="shared" si="1165"/>
        <v>0.1666666667</v>
      </c>
      <c r="AA963" s="262">
        <f t="shared" si="1166"/>
        <v>0.003703703704</v>
      </c>
      <c r="AB963" s="258" t="str">
        <f t="shared" si="1167"/>
        <v>70,541666666666667401</v>
      </c>
      <c r="AC963" s="263" t="str">
        <f t="shared" si="1168"/>
        <v>VH7M- GDTX 11C1  13:00-17:00  BĐ: 30/8/2025 KT: 31/5/2026</v>
      </c>
      <c r="AD963" s="263">
        <f t="shared" ref="AD963:AE963" si="1197">P963</f>
        <v>45899</v>
      </c>
      <c r="AE963" s="263">
        <f t="shared" si="1197"/>
        <v>46173</v>
      </c>
      <c r="AF963" s="187"/>
      <c r="AG963" s="187"/>
    </row>
    <row r="964">
      <c r="A964" s="253"/>
      <c r="B964" s="253"/>
      <c r="C964" s="99" t="s">
        <v>1355</v>
      </c>
      <c r="D964" s="99" t="s">
        <v>1356</v>
      </c>
      <c r="E964" s="99">
        <v>2024.0</v>
      </c>
      <c r="F964" s="99" t="s">
        <v>1363</v>
      </c>
      <c r="G964" s="99" t="s">
        <v>1358</v>
      </c>
      <c r="H964" s="99"/>
      <c r="I964" s="99"/>
      <c r="J964" s="99"/>
      <c r="K964" s="231">
        <v>2.0</v>
      </c>
      <c r="L964" s="254">
        <v>0.5416666666666666</v>
      </c>
      <c r="M964" s="255">
        <v>0.7083333333333334</v>
      </c>
      <c r="N964" s="99">
        <v>405.0</v>
      </c>
      <c r="O964" s="99" t="s">
        <v>1345</v>
      </c>
      <c r="P964" s="256">
        <v>45894.0</v>
      </c>
      <c r="Q964" s="243">
        <v>46173.0</v>
      </c>
      <c r="R964" s="206"/>
      <c r="S964" s="257"/>
      <c r="T964" s="258"/>
      <c r="U964" s="99"/>
      <c r="V964" s="259" t="str">
        <f t="shared" si="1161"/>
        <v> </v>
      </c>
      <c r="W964" s="260">
        <f t="shared" si="1162"/>
        <v>5</v>
      </c>
      <c r="X964" s="258">
        <f t="shared" si="1163"/>
        <v>0</v>
      </c>
      <c r="Y964" s="261">
        <f t="shared" si="1164"/>
        <v>-7</v>
      </c>
      <c r="Z964" s="262">
        <f t="shared" si="1165"/>
        <v>0.1666666667</v>
      </c>
      <c r="AA964" s="262">
        <f t="shared" si="1166"/>
        <v>0.003703703704</v>
      </c>
      <c r="AB964" s="258" t="str">
        <f t="shared" si="1167"/>
        <v>20,541666666666667405</v>
      </c>
      <c r="AC964" s="263" t="str">
        <f t="shared" si="1168"/>
        <v>VH7M- GDTX 11C2  13:00-17:00  BĐ: 25/8/2025 KT: 31/5/2026</v>
      </c>
      <c r="AD964" s="263">
        <f t="shared" ref="AD964:AE964" si="1198">P964</f>
        <v>45894</v>
      </c>
      <c r="AE964" s="263">
        <f t="shared" si="1198"/>
        <v>46173</v>
      </c>
      <c r="AF964" s="187"/>
      <c r="AG964" s="187"/>
    </row>
    <row r="965">
      <c r="A965" s="253"/>
      <c r="B965" s="253"/>
      <c r="C965" s="99" t="s">
        <v>1355</v>
      </c>
      <c r="D965" s="99" t="s">
        <v>1356</v>
      </c>
      <c r="E965" s="99">
        <v>2024.0</v>
      </c>
      <c r="F965" s="99" t="s">
        <v>1363</v>
      </c>
      <c r="G965" s="99" t="s">
        <v>1358</v>
      </c>
      <c r="H965" s="99"/>
      <c r="I965" s="99"/>
      <c r="J965" s="99"/>
      <c r="K965" s="231">
        <v>3.0</v>
      </c>
      <c r="L965" s="254">
        <v>0.5416666666666666</v>
      </c>
      <c r="M965" s="255">
        <v>0.7083333333333334</v>
      </c>
      <c r="N965" s="99">
        <v>405.0</v>
      </c>
      <c r="O965" s="99" t="s">
        <v>1345</v>
      </c>
      <c r="P965" s="256">
        <v>45895.0</v>
      </c>
      <c r="Q965" s="243">
        <v>46173.0</v>
      </c>
      <c r="R965" s="206"/>
      <c r="S965" s="257"/>
      <c r="T965" s="258"/>
      <c r="U965" s="99"/>
      <c r="V965" s="259" t="str">
        <f t="shared" si="1161"/>
        <v> </v>
      </c>
      <c r="W965" s="260">
        <f t="shared" si="1162"/>
        <v>5</v>
      </c>
      <c r="X965" s="258">
        <f t="shared" si="1163"/>
        <v>0</v>
      </c>
      <c r="Y965" s="261">
        <f t="shared" si="1164"/>
        <v>-7</v>
      </c>
      <c r="Z965" s="262">
        <f t="shared" si="1165"/>
        <v>0.1666666667</v>
      </c>
      <c r="AA965" s="262">
        <f t="shared" si="1166"/>
        <v>0.003703703704</v>
      </c>
      <c r="AB965" s="258" t="str">
        <f t="shared" si="1167"/>
        <v>30,541666666666667405</v>
      </c>
      <c r="AC965" s="263" t="str">
        <f t="shared" si="1168"/>
        <v>VH7M- GDTX 11C2  13:00-17:00  BĐ: 26/8/2025 KT: 31/5/2026</v>
      </c>
      <c r="AD965" s="263">
        <f t="shared" ref="AD965:AE965" si="1199">P965</f>
        <v>45895</v>
      </c>
      <c r="AE965" s="263">
        <f t="shared" si="1199"/>
        <v>46173</v>
      </c>
      <c r="AF965" s="187"/>
      <c r="AG965" s="187"/>
    </row>
    <row r="966">
      <c r="A966" s="253"/>
      <c r="B966" s="253"/>
      <c r="C966" s="99" t="s">
        <v>1355</v>
      </c>
      <c r="D966" s="99" t="s">
        <v>1356</v>
      </c>
      <c r="E966" s="99">
        <v>2024.0</v>
      </c>
      <c r="F966" s="99" t="s">
        <v>1363</v>
      </c>
      <c r="G966" s="99" t="s">
        <v>1358</v>
      </c>
      <c r="H966" s="99"/>
      <c r="I966" s="99"/>
      <c r="J966" s="99"/>
      <c r="K966" s="231">
        <v>4.0</v>
      </c>
      <c r="L966" s="254">
        <v>0.5416666666666666</v>
      </c>
      <c r="M966" s="255">
        <v>0.7083333333333334</v>
      </c>
      <c r="N966" s="99">
        <v>405.0</v>
      </c>
      <c r="O966" s="99" t="s">
        <v>1345</v>
      </c>
      <c r="P966" s="256">
        <v>45896.0</v>
      </c>
      <c r="Q966" s="243">
        <v>46173.0</v>
      </c>
      <c r="R966" s="206"/>
      <c r="S966" s="257"/>
      <c r="T966" s="258"/>
      <c r="U966" s="99"/>
      <c r="V966" s="259" t="str">
        <f t="shared" si="1161"/>
        <v> </v>
      </c>
      <c r="W966" s="260">
        <f t="shared" si="1162"/>
        <v>5</v>
      </c>
      <c r="X966" s="258">
        <f t="shared" si="1163"/>
        <v>0</v>
      </c>
      <c r="Y966" s="261">
        <f t="shared" si="1164"/>
        <v>-7</v>
      </c>
      <c r="Z966" s="262">
        <f t="shared" si="1165"/>
        <v>0.1666666667</v>
      </c>
      <c r="AA966" s="262">
        <f t="shared" si="1166"/>
        <v>0.003703703704</v>
      </c>
      <c r="AB966" s="258" t="str">
        <f t="shared" si="1167"/>
        <v>40,541666666666667405</v>
      </c>
      <c r="AC966" s="263" t="str">
        <f t="shared" si="1168"/>
        <v>VH7M- GDTX 11C2  13:00-17:00  BĐ: 27/8/2025 KT: 31/5/2026</v>
      </c>
      <c r="AD966" s="263">
        <f t="shared" ref="AD966:AE966" si="1200">P966</f>
        <v>45896</v>
      </c>
      <c r="AE966" s="263">
        <f t="shared" si="1200"/>
        <v>46173</v>
      </c>
      <c r="AF966" s="187"/>
      <c r="AG966" s="187"/>
    </row>
    <row r="967">
      <c r="A967" s="253"/>
      <c r="B967" s="253"/>
      <c r="C967" s="99" t="s">
        <v>1355</v>
      </c>
      <c r="D967" s="99" t="s">
        <v>1356</v>
      </c>
      <c r="E967" s="99">
        <v>2024.0</v>
      </c>
      <c r="F967" s="99" t="s">
        <v>1363</v>
      </c>
      <c r="G967" s="99" t="s">
        <v>1358</v>
      </c>
      <c r="H967" s="99"/>
      <c r="I967" s="99"/>
      <c r="J967" s="99"/>
      <c r="K967" s="231">
        <v>5.0</v>
      </c>
      <c r="L967" s="254">
        <v>0.5416666666666666</v>
      </c>
      <c r="M967" s="255">
        <v>0.7083333333333334</v>
      </c>
      <c r="N967" s="99">
        <v>405.0</v>
      </c>
      <c r="O967" s="99" t="s">
        <v>1345</v>
      </c>
      <c r="P967" s="256">
        <v>45897.0</v>
      </c>
      <c r="Q967" s="243">
        <v>46173.0</v>
      </c>
      <c r="R967" s="264"/>
      <c r="S967" s="257"/>
      <c r="T967" s="258"/>
      <c r="U967" s="99"/>
      <c r="V967" s="259" t="str">
        <f t="shared" si="1161"/>
        <v> </v>
      </c>
      <c r="W967" s="260">
        <f t="shared" si="1162"/>
        <v>5</v>
      </c>
      <c r="X967" s="258">
        <f t="shared" si="1163"/>
        <v>0</v>
      </c>
      <c r="Y967" s="261">
        <f t="shared" si="1164"/>
        <v>-7</v>
      </c>
      <c r="Z967" s="262">
        <f t="shared" si="1165"/>
        <v>0.1666666667</v>
      </c>
      <c r="AA967" s="262">
        <f t="shared" si="1166"/>
        <v>0.003703703704</v>
      </c>
      <c r="AB967" s="258" t="str">
        <f t="shared" si="1167"/>
        <v>50,541666666666667405</v>
      </c>
      <c r="AC967" s="263" t="str">
        <f t="shared" si="1168"/>
        <v>VH7M- GDTX 11C2  13:00-17:00  BĐ: 28/8/2025 KT: 31/5/2026</v>
      </c>
      <c r="AD967" s="263">
        <f t="shared" ref="AD967:AE967" si="1201">P967</f>
        <v>45897</v>
      </c>
      <c r="AE967" s="263">
        <f t="shared" si="1201"/>
        <v>46173</v>
      </c>
      <c r="AF967" s="187"/>
      <c r="AG967" s="187"/>
    </row>
    <row r="968">
      <c r="A968" s="253"/>
      <c r="B968" s="253"/>
      <c r="C968" s="99" t="s">
        <v>1355</v>
      </c>
      <c r="D968" s="99" t="s">
        <v>1356</v>
      </c>
      <c r="E968" s="99">
        <v>2024.0</v>
      </c>
      <c r="F968" s="99" t="s">
        <v>1363</v>
      </c>
      <c r="G968" s="99" t="s">
        <v>1358</v>
      </c>
      <c r="H968" s="99"/>
      <c r="I968" s="99"/>
      <c r="J968" s="99"/>
      <c r="K968" s="231">
        <v>6.0</v>
      </c>
      <c r="L968" s="254">
        <v>0.5416666666666666</v>
      </c>
      <c r="M968" s="255">
        <v>0.7083333333333334</v>
      </c>
      <c r="N968" s="99">
        <v>405.0</v>
      </c>
      <c r="O968" s="99" t="s">
        <v>1345</v>
      </c>
      <c r="P968" s="256">
        <v>45898.0</v>
      </c>
      <c r="Q968" s="243">
        <v>46173.0</v>
      </c>
      <c r="R968" s="264"/>
      <c r="S968" s="257"/>
      <c r="T968" s="258"/>
      <c r="U968" s="99"/>
      <c r="V968" s="259" t="str">
        <f t="shared" si="1161"/>
        <v> </v>
      </c>
      <c r="W968" s="260">
        <f t="shared" si="1162"/>
        <v>5</v>
      </c>
      <c r="X968" s="258">
        <f t="shared" si="1163"/>
        <v>0</v>
      </c>
      <c r="Y968" s="261">
        <f t="shared" si="1164"/>
        <v>-7</v>
      </c>
      <c r="Z968" s="262">
        <f t="shared" si="1165"/>
        <v>0.1666666667</v>
      </c>
      <c r="AA968" s="262">
        <f t="shared" si="1166"/>
        <v>0.003703703704</v>
      </c>
      <c r="AB968" s="258" t="str">
        <f t="shared" si="1167"/>
        <v>60,541666666666667405</v>
      </c>
      <c r="AC968" s="263" t="str">
        <f t="shared" si="1168"/>
        <v>VH7M- GDTX 11C2  13:00-17:00  BĐ: 29/8/2025 KT: 31/5/2026</v>
      </c>
      <c r="AD968" s="263">
        <f t="shared" ref="AD968:AE968" si="1202">P968</f>
        <v>45898</v>
      </c>
      <c r="AE968" s="263">
        <f t="shared" si="1202"/>
        <v>46173</v>
      </c>
      <c r="AF968" s="187"/>
      <c r="AG968" s="187"/>
    </row>
    <row r="969">
      <c r="A969" s="253"/>
      <c r="B969" s="253"/>
      <c r="C969" s="99" t="s">
        <v>1355</v>
      </c>
      <c r="D969" s="99" t="s">
        <v>1356</v>
      </c>
      <c r="E969" s="99">
        <v>2024.0</v>
      </c>
      <c r="F969" s="99" t="s">
        <v>1363</v>
      </c>
      <c r="G969" s="99" t="s">
        <v>1358</v>
      </c>
      <c r="H969" s="99"/>
      <c r="I969" s="99"/>
      <c r="J969" s="99"/>
      <c r="K969" s="231">
        <v>7.0</v>
      </c>
      <c r="L969" s="254">
        <v>0.5416666666666666</v>
      </c>
      <c r="M969" s="255">
        <v>0.7083333333333334</v>
      </c>
      <c r="N969" s="99">
        <v>405.0</v>
      </c>
      <c r="O969" s="99" t="s">
        <v>1345</v>
      </c>
      <c r="P969" s="256">
        <v>45899.0</v>
      </c>
      <c r="Q969" s="243">
        <v>46173.0</v>
      </c>
      <c r="R969" s="206"/>
      <c r="S969" s="257"/>
      <c r="T969" s="258"/>
      <c r="U969" s="99"/>
      <c r="V969" s="259" t="str">
        <f t="shared" si="1161"/>
        <v> </v>
      </c>
      <c r="W969" s="260">
        <f t="shared" si="1162"/>
        <v>5</v>
      </c>
      <c r="X969" s="258">
        <f t="shared" si="1163"/>
        <v>0</v>
      </c>
      <c r="Y969" s="261">
        <f t="shared" si="1164"/>
        <v>-7</v>
      </c>
      <c r="Z969" s="262">
        <f t="shared" si="1165"/>
        <v>0.1666666667</v>
      </c>
      <c r="AA969" s="262">
        <f t="shared" si="1166"/>
        <v>0.003703703704</v>
      </c>
      <c r="AB969" s="258" t="str">
        <f t="shared" si="1167"/>
        <v>70,541666666666667405</v>
      </c>
      <c r="AC969" s="263" t="str">
        <f t="shared" si="1168"/>
        <v>VH7M- GDTX 11C2  13:00-17:00  BĐ: 30/8/2025 KT: 31/5/2026</v>
      </c>
      <c r="AD969" s="263">
        <f t="shared" ref="AD969:AE969" si="1203">P969</f>
        <v>45899</v>
      </c>
      <c r="AE969" s="263">
        <f t="shared" si="1203"/>
        <v>46173</v>
      </c>
      <c r="AF969" s="187"/>
      <c r="AG969" s="187"/>
    </row>
    <row r="970">
      <c r="A970" s="253"/>
      <c r="B970" s="253"/>
      <c r="C970" s="99" t="s">
        <v>1355</v>
      </c>
      <c r="D970" s="99" t="s">
        <v>1356</v>
      </c>
      <c r="E970" s="99">
        <v>2024.0</v>
      </c>
      <c r="F970" s="99" t="s">
        <v>1364</v>
      </c>
      <c r="G970" s="99" t="s">
        <v>1358</v>
      </c>
      <c r="H970" s="99"/>
      <c r="I970" s="99"/>
      <c r="J970" s="99"/>
      <c r="K970" s="231">
        <v>2.0</v>
      </c>
      <c r="L970" s="254">
        <v>0.5416666666666666</v>
      </c>
      <c r="M970" s="255">
        <v>0.7083333333333334</v>
      </c>
      <c r="N970" s="99">
        <v>201.0</v>
      </c>
      <c r="O970" s="99" t="s">
        <v>1345</v>
      </c>
      <c r="P970" s="256">
        <v>45894.0</v>
      </c>
      <c r="Q970" s="243">
        <v>46173.0</v>
      </c>
      <c r="R970" s="206"/>
      <c r="S970" s="257"/>
      <c r="T970" s="258"/>
      <c r="U970" s="99"/>
      <c r="V970" s="259" t="str">
        <f t="shared" si="1161"/>
        <v> </v>
      </c>
      <c r="W970" s="260">
        <f t="shared" si="1162"/>
        <v>5</v>
      </c>
      <c r="X970" s="258">
        <f t="shared" si="1163"/>
        <v>0</v>
      </c>
      <c r="Y970" s="261">
        <f t="shared" si="1164"/>
        <v>-7</v>
      </c>
      <c r="Z970" s="262">
        <f t="shared" si="1165"/>
        <v>0.1666666667</v>
      </c>
      <c r="AA970" s="262">
        <f t="shared" si="1166"/>
        <v>0.003703703704</v>
      </c>
      <c r="AB970" s="258" t="str">
        <f t="shared" si="1167"/>
        <v>20,541666666666667201</v>
      </c>
      <c r="AC970" s="263" t="str">
        <f t="shared" si="1168"/>
        <v>VH7M- GDTX 11C3  13:00-17:00  BĐ: 25/8/2025 KT: 31/5/2026</v>
      </c>
      <c r="AD970" s="263">
        <f t="shared" ref="AD970:AE970" si="1204">P970</f>
        <v>45894</v>
      </c>
      <c r="AE970" s="263">
        <f t="shared" si="1204"/>
        <v>46173</v>
      </c>
      <c r="AF970" s="187"/>
      <c r="AG970" s="187"/>
    </row>
    <row r="971">
      <c r="A971" s="253"/>
      <c r="B971" s="253"/>
      <c r="C971" s="99" t="s">
        <v>1355</v>
      </c>
      <c r="D971" s="99" t="s">
        <v>1356</v>
      </c>
      <c r="E971" s="99">
        <v>2024.0</v>
      </c>
      <c r="F971" s="99" t="s">
        <v>1364</v>
      </c>
      <c r="G971" s="99" t="s">
        <v>1358</v>
      </c>
      <c r="H971" s="99"/>
      <c r="I971" s="99"/>
      <c r="J971" s="99"/>
      <c r="K971" s="231">
        <v>3.0</v>
      </c>
      <c r="L971" s="254">
        <v>0.5416666666666666</v>
      </c>
      <c r="M971" s="255">
        <v>0.7083333333333334</v>
      </c>
      <c r="N971" s="99">
        <v>201.0</v>
      </c>
      <c r="O971" s="99" t="s">
        <v>1345</v>
      </c>
      <c r="P971" s="256">
        <v>45895.0</v>
      </c>
      <c r="Q971" s="243">
        <v>46173.0</v>
      </c>
      <c r="R971" s="206"/>
      <c r="S971" s="257"/>
      <c r="T971" s="258"/>
      <c r="U971" s="99"/>
      <c r="V971" s="259" t="str">
        <f t="shared" si="1161"/>
        <v> </v>
      </c>
      <c r="W971" s="260">
        <f t="shared" si="1162"/>
        <v>5</v>
      </c>
      <c r="X971" s="258">
        <f t="shared" si="1163"/>
        <v>0</v>
      </c>
      <c r="Y971" s="261">
        <f t="shared" si="1164"/>
        <v>-7</v>
      </c>
      <c r="Z971" s="262">
        <f t="shared" si="1165"/>
        <v>0.1666666667</v>
      </c>
      <c r="AA971" s="262">
        <f t="shared" si="1166"/>
        <v>0.003703703704</v>
      </c>
      <c r="AB971" s="258" t="str">
        <f t="shared" si="1167"/>
        <v>30,541666666666667201</v>
      </c>
      <c r="AC971" s="263" t="str">
        <f t="shared" si="1168"/>
        <v>VH7M- GDTX 11C3  13:00-17:00  BĐ: 26/8/2025 KT: 31/5/2026</v>
      </c>
      <c r="AD971" s="263">
        <f t="shared" ref="AD971:AE971" si="1205">P971</f>
        <v>45895</v>
      </c>
      <c r="AE971" s="263">
        <f t="shared" si="1205"/>
        <v>46173</v>
      </c>
      <c r="AF971" s="187"/>
      <c r="AG971" s="187"/>
    </row>
    <row r="972">
      <c r="A972" s="253"/>
      <c r="B972" s="253"/>
      <c r="C972" s="99" t="s">
        <v>1355</v>
      </c>
      <c r="D972" s="99" t="s">
        <v>1356</v>
      </c>
      <c r="E972" s="99">
        <v>2024.0</v>
      </c>
      <c r="F972" s="99" t="s">
        <v>1364</v>
      </c>
      <c r="G972" s="99" t="s">
        <v>1358</v>
      </c>
      <c r="H972" s="99"/>
      <c r="I972" s="99"/>
      <c r="J972" s="99"/>
      <c r="K972" s="231">
        <v>4.0</v>
      </c>
      <c r="L972" s="254">
        <v>0.5416666666666666</v>
      </c>
      <c r="M972" s="255">
        <v>0.7083333333333334</v>
      </c>
      <c r="N972" s="99">
        <v>201.0</v>
      </c>
      <c r="O972" s="99" t="s">
        <v>1345</v>
      </c>
      <c r="P972" s="256">
        <v>45896.0</v>
      </c>
      <c r="Q972" s="243">
        <v>46173.0</v>
      </c>
      <c r="R972" s="206"/>
      <c r="S972" s="257"/>
      <c r="T972" s="258"/>
      <c r="U972" s="99"/>
      <c r="V972" s="259" t="str">
        <f t="shared" si="1161"/>
        <v> </v>
      </c>
      <c r="W972" s="260">
        <f t="shared" si="1162"/>
        <v>5</v>
      </c>
      <c r="X972" s="258">
        <f t="shared" si="1163"/>
        <v>0</v>
      </c>
      <c r="Y972" s="261">
        <f t="shared" si="1164"/>
        <v>-7</v>
      </c>
      <c r="Z972" s="262">
        <f t="shared" si="1165"/>
        <v>0.1666666667</v>
      </c>
      <c r="AA972" s="262">
        <f t="shared" si="1166"/>
        <v>0.003703703704</v>
      </c>
      <c r="AB972" s="258" t="str">
        <f t="shared" si="1167"/>
        <v>40,541666666666667201</v>
      </c>
      <c r="AC972" s="263" t="str">
        <f t="shared" si="1168"/>
        <v>VH7M- GDTX 11C3  13:00-17:00  BĐ: 27/8/2025 KT: 31/5/2026</v>
      </c>
      <c r="AD972" s="263">
        <f t="shared" ref="AD972:AE972" si="1206">P972</f>
        <v>45896</v>
      </c>
      <c r="AE972" s="263">
        <f t="shared" si="1206"/>
        <v>46173</v>
      </c>
      <c r="AF972" s="187"/>
      <c r="AG972" s="187"/>
    </row>
    <row r="973">
      <c r="A973" s="253"/>
      <c r="B973" s="253"/>
      <c r="C973" s="99" t="s">
        <v>1355</v>
      </c>
      <c r="D973" s="99" t="s">
        <v>1356</v>
      </c>
      <c r="E973" s="99">
        <v>2024.0</v>
      </c>
      <c r="F973" s="99" t="s">
        <v>1364</v>
      </c>
      <c r="G973" s="99" t="s">
        <v>1358</v>
      </c>
      <c r="H973" s="99"/>
      <c r="I973" s="99"/>
      <c r="J973" s="99"/>
      <c r="K973" s="231">
        <v>5.0</v>
      </c>
      <c r="L973" s="254">
        <v>0.5416666666666666</v>
      </c>
      <c r="M973" s="255">
        <v>0.7083333333333334</v>
      </c>
      <c r="N973" s="99">
        <v>201.0</v>
      </c>
      <c r="O973" s="99" t="s">
        <v>1345</v>
      </c>
      <c r="P973" s="256">
        <v>45897.0</v>
      </c>
      <c r="Q973" s="243">
        <v>46173.0</v>
      </c>
      <c r="R973" s="206"/>
      <c r="S973" s="257"/>
      <c r="T973" s="258"/>
      <c r="U973" s="99"/>
      <c r="V973" s="259" t="str">
        <f t="shared" si="1161"/>
        <v> </v>
      </c>
      <c r="W973" s="260">
        <f t="shared" si="1162"/>
        <v>5</v>
      </c>
      <c r="X973" s="258">
        <f t="shared" si="1163"/>
        <v>0</v>
      </c>
      <c r="Y973" s="261">
        <f t="shared" si="1164"/>
        <v>-7</v>
      </c>
      <c r="Z973" s="262">
        <f t="shared" si="1165"/>
        <v>0.1666666667</v>
      </c>
      <c r="AA973" s="262">
        <f t="shared" si="1166"/>
        <v>0.003703703704</v>
      </c>
      <c r="AB973" s="258" t="str">
        <f t="shared" si="1167"/>
        <v>50,541666666666667201</v>
      </c>
      <c r="AC973" s="263" t="str">
        <f t="shared" si="1168"/>
        <v>VH7M- GDTX 11C3  13:00-17:00  BĐ: 28/8/2025 KT: 31/5/2026</v>
      </c>
      <c r="AD973" s="263">
        <f t="shared" ref="AD973:AE973" si="1207">P973</f>
        <v>45897</v>
      </c>
      <c r="AE973" s="263">
        <f t="shared" si="1207"/>
        <v>46173</v>
      </c>
      <c r="AF973" s="187"/>
      <c r="AG973" s="187"/>
    </row>
    <row r="974">
      <c r="A974" s="253"/>
      <c r="B974" s="253"/>
      <c r="C974" s="99" t="s">
        <v>1355</v>
      </c>
      <c r="D974" s="99" t="s">
        <v>1356</v>
      </c>
      <c r="E974" s="99">
        <v>2024.0</v>
      </c>
      <c r="F974" s="99" t="s">
        <v>1364</v>
      </c>
      <c r="G974" s="99" t="s">
        <v>1358</v>
      </c>
      <c r="H974" s="99"/>
      <c r="I974" s="99"/>
      <c r="J974" s="99"/>
      <c r="K974" s="231">
        <v>6.0</v>
      </c>
      <c r="L974" s="254">
        <v>0.5416666666666666</v>
      </c>
      <c r="M974" s="255">
        <v>0.7083333333333334</v>
      </c>
      <c r="N974" s="99">
        <v>201.0</v>
      </c>
      <c r="O974" s="99" t="s">
        <v>1345</v>
      </c>
      <c r="P974" s="256">
        <v>45898.0</v>
      </c>
      <c r="Q974" s="243">
        <v>46173.0</v>
      </c>
      <c r="R974" s="206"/>
      <c r="S974" s="257"/>
      <c r="T974" s="258"/>
      <c r="U974" s="99"/>
      <c r="V974" s="259" t="str">
        <f t="shared" si="1161"/>
        <v> </v>
      </c>
      <c r="W974" s="260">
        <f t="shared" si="1162"/>
        <v>5</v>
      </c>
      <c r="X974" s="258">
        <f t="shared" si="1163"/>
        <v>0</v>
      </c>
      <c r="Y974" s="261">
        <f t="shared" si="1164"/>
        <v>-7</v>
      </c>
      <c r="Z974" s="262">
        <f t="shared" si="1165"/>
        <v>0.1666666667</v>
      </c>
      <c r="AA974" s="262">
        <f t="shared" si="1166"/>
        <v>0.003703703704</v>
      </c>
      <c r="AB974" s="258" t="str">
        <f t="shared" si="1167"/>
        <v>60,541666666666667201</v>
      </c>
      <c r="AC974" s="263" t="str">
        <f t="shared" si="1168"/>
        <v>VH7M- GDTX 11C3  13:00-17:00  BĐ: 29/8/2025 KT: 31/5/2026</v>
      </c>
      <c r="AD974" s="263">
        <f t="shared" ref="AD974:AE974" si="1208">P974</f>
        <v>45898</v>
      </c>
      <c r="AE974" s="263">
        <f t="shared" si="1208"/>
        <v>46173</v>
      </c>
      <c r="AF974" s="187"/>
      <c r="AG974" s="187"/>
    </row>
    <row r="975">
      <c r="A975" s="253"/>
      <c r="B975" s="253"/>
      <c r="C975" s="99" t="s">
        <v>1355</v>
      </c>
      <c r="D975" s="99" t="s">
        <v>1356</v>
      </c>
      <c r="E975" s="99">
        <v>2024.0</v>
      </c>
      <c r="F975" s="99" t="s">
        <v>1364</v>
      </c>
      <c r="G975" s="99" t="s">
        <v>1358</v>
      </c>
      <c r="H975" s="99"/>
      <c r="I975" s="99"/>
      <c r="J975" s="99"/>
      <c r="K975" s="231">
        <v>7.0</v>
      </c>
      <c r="L975" s="254">
        <v>0.5416666666666666</v>
      </c>
      <c r="M975" s="255">
        <v>0.7083333333333334</v>
      </c>
      <c r="N975" s="99">
        <v>201.0</v>
      </c>
      <c r="O975" s="99" t="s">
        <v>1345</v>
      </c>
      <c r="P975" s="256">
        <v>45899.0</v>
      </c>
      <c r="Q975" s="243">
        <v>46173.0</v>
      </c>
      <c r="R975" s="206"/>
      <c r="S975" s="257"/>
      <c r="T975" s="258"/>
      <c r="U975" s="99"/>
      <c r="V975" s="259" t="str">
        <f t="shared" si="1161"/>
        <v> </v>
      </c>
      <c r="W975" s="260">
        <f t="shared" si="1162"/>
        <v>5</v>
      </c>
      <c r="X975" s="258">
        <f t="shared" si="1163"/>
        <v>0</v>
      </c>
      <c r="Y975" s="261">
        <f t="shared" si="1164"/>
        <v>-7</v>
      </c>
      <c r="Z975" s="262">
        <f t="shared" si="1165"/>
        <v>0.1666666667</v>
      </c>
      <c r="AA975" s="262">
        <f t="shared" si="1166"/>
        <v>0.003703703704</v>
      </c>
      <c r="AB975" s="258" t="str">
        <f t="shared" si="1167"/>
        <v>70,541666666666667201</v>
      </c>
      <c r="AC975" s="263" t="str">
        <f t="shared" si="1168"/>
        <v>VH7M- GDTX 11C3  13:00-17:00  BĐ: 30/8/2025 KT: 31/5/2026</v>
      </c>
      <c r="AD975" s="263">
        <f t="shared" ref="AD975:AE975" si="1209">P975</f>
        <v>45899</v>
      </c>
      <c r="AE975" s="263">
        <f t="shared" si="1209"/>
        <v>46173</v>
      </c>
      <c r="AF975" s="187"/>
      <c r="AG975" s="187"/>
    </row>
    <row r="976">
      <c r="A976" s="253"/>
      <c r="B976" s="253"/>
      <c r="C976" s="99" t="s">
        <v>1355</v>
      </c>
      <c r="D976" s="99" t="s">
        <v>1356</v>
      </c>
      <c r="E976" s="99">
        <v>2024.0</v>
      </c>
      <c r="F976" s="99" t="s">
        <v>1365</v>
      </c>
      <c r="G976" s="99" t="s">
        <v>1358</v>
      </c>
      <c r="H976" s="99"/>
      <c r="I976" s="99"/>
      <c r="J976" s="99"/>
      <c r="K976" s="231">
        <v>2.0</v>
      </c>
      <c r="L976" s="254">
        <v>0.5416666666666666</v>
      </c>
      <c r="M976" s="255">
        <v>0.7083333333333334</v>
      </c>
      <c r="N976" s="99">
        <v>205.0</v>
      </c>
      <c r="O976" s="99" t="s">
        <v>1345</v>
      </c>
      <c r="P976" s="256">
        <v>45894.0</v>
      </c>
      <c r="Q976" s="243">
        <v>46173.0</v>
      </c>
      <c r="R976" s="206"/>
      <c r="S976" s="257"/>
      <c r="T976" s="258"/>
      <c r="U976" s="99"/>
      <c r="V976" s="259" t="str">
        <f t="shared" si="1161"/>
        <v> </v>
      </c>
      <c r="W976" s="260">
        <f t="shared" si="1162"/>
        <v>5</v>
      </c>
      <c r="X976" s="258">
        <f t="shared" si="1163"/>
        <v>0</v>
      </c>
      <c r="Y976" s="261">
        <f t="shared" si="1164"/>
        <v>-7</v>
      </c>
      <c r="Z976" s="262">
        <f t="shared" si="1165"/>
        <v>0.1666666667</v>
      </c>
      <c r="AA976" s="262">
        <f t="shared" si="1166"/>
        <v>0.003703703704</v>
      </c>
      <c r="AB976" s="258" t="str">
        <f t="shared" si="1167"/>
        <v>20,541666666666667205</v>
      </c>
      <c r="AC976" s="263" t="str">
        <f t="shared" si="1168"/>
        <v>VH7M- GDTX 11C4  13:00-17:00  BĐ: 25/8/2025 KT: 31/5/2026</v>
      </c>
      <c r="AD976" s="263">
        <f t="shared" ref="AD976:AE976" si="1210">P976</f>
        <v>45894</v>
      </c>
      <c r="AE976" s="263">
        <f t="shared" si="1210"/>
        <v>46173</v>
      </c>
      <c r="AF976" s="187"/>
      <c r="AG976" s="187"/>
    </row>
    <row r="977">
      <c r="A977" s="253"/>
      <c r="B977" s="253"/>
      <c r="C977" s="99" t="s">
        <v>1355</v>
      </c>
      <c r="D977" s="99" t="s">
        <v>1356</v>
      </c>
      <c r="E977" s="99">
        <v>2024.0</v>
      </c>
      <c r="F977" s="99" t="s">
        <v>1365</v>
      </c>
      <c r="G977" s="99" t="s">
        <v>1358</v>
      </c>
      <c r="H977" s="99"/>
      <c r="I977" s="99"/>
      <c r="J977" s="99"/>
      <c r="K977" s="231">
        <v>3.0</v>
      </c>
      <c r="L977" s="254">
        <v>0.5416666666666666</v>
      </c>
      <c r="M977" s="255">
        <v>0.7083333333333334</v>
      </c>
      <c r="N977" s="99">
        <v>205.0</v>
      </c>
      <c r="O977" s="99" t="s">
        <v>1345</v>
      </c>
      <c r="P977" s="256">
        <v>45895.0</v>
      </c>
      <c r="Q977" s="243">
        <v>46173.0</v>
      </c>
      <c r="R977" s="206"/>
      <c r="S977" s="257"/>
      <c r="T977" s="258"/>
      <c r="U977" s="99"/>
      <c r="V977" s="259" t="str">
        <f t="shared" si="1161"/>
        <v> </v>
      </c>
      <c r="W977" s="260">
        <f t="shared" si="1162"/>
        <v>5</v>
      </c>
      <c r="X977" s="258">
        <f t="shared" si="1163"/>
        <v>0</v>
      </c>
      <c r="Y977" s="261">
        <f t="shared" si="1164"/>
        <v>-7</v>
      </c>
      <c r="Z977" s="262">
        <f t="shared" si="1165"/>
        <v>0.1666666667</v>
      </c>
      <c r="AA977" s="262">
        <f t="shared" si="1166"/>
        <v>0.003703703704</v>
      </c>
      <c r="AB977" s="258" t="str">
        <f t="shared" si="1167"/>
        <v>30,541666666666667205</v>
      </c>
      <c r="AC977" s="263" t="str">
        <f t="shared" si="1168"/>
        <v>VH7M- GDTX 11C4  13:00-17:00  BĐ: 26/8/2025 KT: 31/5/2026</v>
      </c>
      <c r="AD977" s="263">
        <f t="shared" ref="AD977:AE977" si="1211">P977</f>
        <v>45895</v>
      </c>
      <c r="AE977" s="263">
        <f t="shared" si="1211"/>
        <v>46173</v>
      </c>
      <c r="AF977" s="187"/>
      <c r="AG977" s="187"/>
    </row>
    <row r="978">
      <c r="A978" s="253"/>
      <c r="B978" s="253"/>
      <c r="C978" s="99" t="s">
        <v>1355</v>
      </c>
      <c r="D978" s="99" t="s">
        <v>1356</v>
      </c>
      <c r="E978" s="99">
        <v>2024.0</v>
      </c>
      <c r="F978" s="99" t="s">
        <v>1365</v>
      </c>
      <c r="G978" s="99" t="s">
        <v>1358</v>
      </c>
      <c r="H978" s="99"/>
      <c r="I978" s="99"/>
      <c r="J978" s="99"/>
      <c r="K978" s="231">
        <v>4.0</v>
      </c>
      <c r="L978" s="254">
        <v>0.5416666666666666</v>
      </c>
      <c r="M978" s="255">
        <v>0.7083333333333334</v>
      </c>
      <c r="N978" s="99">
        <v>205.0</v>
      </c>
      <c r="O978" s="99" t="s">
        <v>1345</v>
      </c>
      <c r="P978" s="256">
        <v>45896.0</v>
      </c>
      <c r="Q978" s="243">
        <v>46173.0</v>
      </c>
      <c r="R978" s="206"/>
      <c r="S978" s="257"/>
      <c r="T978" s="258"/>
      <c r="U978" s="99"/>
      <c r="V978" s="259" t="str">
        <f t="shared" si="1161"/>
        <v> </v>
      </c>
      <c r="W978" s="260">
        <f t="shared" si="1162"/>
        <v>5</v>
      </c>
      <c r="X978" s="258">
        <f t="shared" si="1163"/>
        <v>0</v>
      </c>
      <c r="Y978" s="261">
        <f t="shared" si="1164"/>
        <v>-7</v>
      </c>
      <c r="Z978" s="262">
        <f t="shared" si="1165"/>
        <v>0.1666666667</v>
      </c>
      <c r="AA978" s="262">
        <f t="shared" si="1166"/>
        <v>0.003703703704</v>
      </c>
      <c r="AB978" s="258" t="str">
        <f t="shared" si="1167"/>
        <v>40,541666666666667205</v>
      </c>
      <c r="AC978" s="263" t="str">
        <f t="shared" si="1168"/>
        <v>VH7M- GDTX 11C4  13:00-17:00  BĐ: 27/8/2025 KT: 31/5/2026</v>
      </c>
      <c r="AD978" s="263">
        <f t="shared" ref="AD978:AE978" si="1212">P978</f>
        <v>45896</v>
      </c>
      <c r="AE978" s="263">
        <f t="shared" si="1212"/>
        <v>46173</v>
      </c>
      <c r="AF978" s="187"/>
      <c r="AG978" s="187"/>
    </row>
    <row r="979">
      <c r="A979" s="253"/>
      <c r="B979" s="253"/>
      <c r="C979" s="99" t="s">
        <v>1355</v>
      </c>
      <c r="D979" s="99" t="s">
        <v>1356</v>
      </c>
      <c r="E979" s="99">
        <v>2024.0</v>
      </c>
      <c r="F979" s="99" t="s">
        <v>1365</v>
      </c>
      <c r="G979" s="99" t="s">
        <v>1358</v>
      </c>
      <c r="H979" s="99"/>
      <c r="I979" s="99"/>
      <c r="J979" s="99"/>
      <c r="K979" s="231">
        <v>5.0</v>
      </c>
      <c r="L979" s="254">
        <v>0.5416666666666666</v>
      </c>
      <c r="M979" s="255">
        <v>0.7083333333333334</v>
      </c>
      <c r="N979" s="99">
        <v>205.0</v>
      </c>
      <c r="O979" s="99" t="s">
        <v>1345</v>
      </c>
      <c r="P979" s="256">
        <v>45897.0</v>
      </c>
      <c r="Q979" s="243">
        <v>46173.0</v>
      </c>
      <c r="R979" s="206"/>
      <c r="S979" s="257"/>
      <c r="T979" s="258"/>
      <c r="U979" s="99"/>
      <c r="V979" s="259" t="str">
        <f t="shared" si="1161"/>
        <v> </v>
      </c>
      <c r="W979" s="260">
        <f t="shared" si="1162"/>
        <v>5</v>
      </c>
      <c r="X979" s="258">
        <f t="shared" si="1163"/>
        <v>0</v>
      </c>
      <c r="Y979" s="261">
        <f t="shared" si="1164"/>
        <v>-7</v>
      </c>
      <c r="Z979" s="262">
        <f t="shared" si="1165"/>
        <v>0.1666666667</v>
      </c>
      <c r="AA979" s="262">
        <f t="shared" si="1166"/>
        <v>0.003703703704</v>
      </c>
      <c r="AB979" s="258" t="str">
        <f t="shared" si="1167"/>
        <v>50,541666666666667205</v>
      </c>
      <c r="AC979" s="263" t="str">
        <f t="shared" si="1168"/>
        <v>VH7M- GDTX 11C4  13:00-17:00  BĐ: 28/8/2025 KT: 31/5/2026</v>
      </c>
      <c r="AD979" s="263">
        <f t="shared" ref="AD979:AE979" si="1213">P979</f>
        <v>45897</v>
      </c>
      <c r="AE979" s="263">
        <f t="shared" si="1213"/>
        <v>46173</v>
      </c>
      <c r="AF979" s="187"/>
      <c r="AG979" s="187"/>
    </row>
    <row r="980">
      <c r="A980" s="253"/>
      <c r="B980" s="253"/>
      <c r="C980" s="99" t="s">
        <v>1355</v>
      </c>
      <c r="D980" s="99" t="s">
        <v>1356</v>
      </c>
      <c r="E980" s="99">
        <v>2024.0</v>
      </c>
      <c r="F980" s="99" t="s">
        <v>1365</v>
      </c>
      <c r="G980" s="99" t="s">
        <v>1358</v>
      </c>
      <c r="H980" s="99"/>
      <c r="I980" s="99"/>
      <c r="J980" s="99"/>
      <c r="K980" s="231">
        <v>6.0</v>
      </c>
      <c r="L980" s="254">
        <v>0.5416666666666666</v>
      </c>
      <c r="M980" s="255">
        <v>0.7083333333333334</v>
      </c>
      <c r="N980" s="99">
        <v>205.0</v>
      </c>
      <c r="O980" s="99" t="s">
        <v>1345</v>
      </c>
      <c r="P980" s="256">
        <v>45898.0</v>
      </c>
      <c r="Q980" s="243">
        <v>46173.0</v>
      </c>
      <c r="R980" s="206"/>
      <c r="S980" s="257"/>
      <c r="T980" s="258"/>
      <c r="U980" s="99"/>
      <c r="V980" s="259" t="str">
        <f t="shared" si="1161"/>
        <v> </v>
      </c>
      <c r="W980" s="260">
        <f t="shared" si="1162"/>
        <v>5</v>
      </c>
      <c r="X980" s="258">
        <f t="shared" si="1163"/>
        <v>0</v>
      </c>
      <c r="Y980" s="261">
        <f t="shared" si="1164"/>
        <v>-7</v>
      </c>
      <c r="Z980" s="262">
        <f t="shared" si="1165"/>
        <v>0.1666666667</v>
      </c>
      <c r="AA980" s="262">
        <f t="shared" si="1166"/>
        <v>0.003703703704</v>
      </c>
      <c r="AB980" s="258" t="str">
        <f t="shared" si="1167"/>
        <v>60,541666666666667205</v>
      </c>
      <c r="AC980" s="263" t="str">
        <f t="shared" si="1168"/>
        <v>VH7M- GDTX 11C4  13:00-17:00  BĐ: 29/8/2025 KT: 31/5/2026</v>
      </c>
      <c r="AD980" s="263">
        <f t="shared" ref="AD980:AE980" si="1214">P980</f>
        <v>45898</v>
      </c>
      <c r="AE980" s="263">
        <f t="shared" si="1214"/>
        <v>46173</v>
      </c>
      <c r="AF980" s="187"/>
      <c r="AG980" s="187"/>
    </row>
    <row r="981">
      <c r="A981" s="253"/>
      <c r="B981" s="253"/>
      <c r="C981" s="99" t="s">
        <v>1355</v>
      </c>
      <c r="D981" s="99" t="s">
        <v>1356</v>
      </c>
      <c r="E981" s="99">
        <v>2024.0</v>
      </c>
      <c r="F981" s="99" t="s">
        <v>1365</v>
      </c>
      <c r="G981" s="99" t="s">
        <v>1358</v>
      </c>
      <c r="H981" s="99"/>
      <c r="I981" s="99"/>
      <c r="J981" s="99"/>
      <c r="K981" s="231">
        <v>7.0</v>
      </c>
      <c r="L981" s="254">
        <v>0.5416666666666666</v>
      </c>
      <c r="M981" s="255">
        <v>0.7083333333333334</v>
      </c>
      <c r="N981" s="99">
        <v>205.0</v>
      </c>
      <c r="O981" s="99" t="s">
        <v>1345</v>
      </c>
      <c r="P981" s="256">
        <v>45899.0</v>
      </c>
      <c r="Q981" s="243">
        <v>46173.0</v>
      </c>
      <c r="R981" s="206"/>
      <c r="S981" s="257"/>
      <c r="T981" s="258"/>
      <c r="U981" s="99"/>
      <c r="V981" s="259" t="str">
        <f t="shared" si="1161"/>
        <v> </v>
      </c>
      <c r="W981" s="260">
        <f t="shared" si="1162"/>
        <v>5</v>
      </c>
      <c r="X981" s="258">
        <f t="shared" si="1163"/>
        <v>0</v>
      </c>
      <c r="Y981" s="261">
        <f t="shared" si="1164"/>
        <v>-7</v>
      </c>
      <c r="Z981" s="262">
        <f t="shared" si="1165"/>
        <v>0.1666666667</v>
      </c>
      <c r="AA981" s="262">
        <f t="shared" si="1166"/>
        <v>0.003703703704</v>
      </c>
      <c r="AB981" s="258" t="str">
        <f t="shared" si="1167"/>
        <v>70,541666666666667205</v>
      </c>
      <c r="AC981" s="263" t="str">
        <f t="shared" si="1168"/>
        <v>VH7M- GDTX 11C4  13:00-17:00  BĐ: 30/8/2025 KT: 31/5/2026</v>
      </c>
      <c r="AD981" s="263">
        <f t="shared" ref="AD981:AE981" si="1215">P981</f>
        <v>45899</v>
      </c>
      <c r="AE981" s="263">
        <f t="shared" si="1215"/>
        <v>46173</v>
      </c>
      <c r="AF981" s="187"/>
      <c r="AG981" s="187"/>
    </row>
    <row r="982">
      <c r="A982" s="253"/>
      <c r="B982" s="253"/>
      <c r="C982" s="99" t="s">
        <v>1355</v>
      </c>
      <c r="D982" s="99" t="s">
        <v>1356</v>
      </c>
      <c r="E982" s="99">
        <v>2024.0</v>
      </c>
      <c r="F982" s="99" t="s">
        <v>1366</v>
      </c>
      <c r="G982" s="99" t="s">
        <v>1358</v>
      </c>
      <c r="H982" s="99"/>
      <c r="I982" s="99"/>
      <c r="J982" s="99"/>
      <c r="K982" s="231">
        <v>2.0</v>
      </c>
      <c r="L982" s="254">
        <v>0.5416666666666666</v>
      </c>
      <c r="M982" s="255">
        <v>0.7083333333333334</v>
      </c>
      <c r="N982" s="99">
        <v>203.0</v>
      </c>
      <c r="O982" s="99" t="s">
        <v>1345</v>
      </c>
      <c r="P982" s="256">
        <v>45894.0</v>
      </c>
      <c r="Q982" s="243">
        <v>46173.0</v>
      </c>
      <c r="R982" s="206"/>
      <c r="S982" s="257"/>
      <c r="T982" s="258"/>
      <c r="U982" s="99"/>
      <c r="V982" s="259" t="str">
        <f t="shared" si="1161"/>
        <v> </v>
      </c>
      <c r="W982" s="260">
        <f t="shared" si="1162"/>
        <v>5</v>
      </c>
      <c r="X982" s="258">
        <f t="shared" si="1163"/>
        <v>0</v>
      </c>
      <c r="Y982" s="261">
        <f t="shared" si="1164"/>
        <v>-7</v>
      </c>
      <c r="Z982" s="262">
        <f t="shared" si="1165"/>
        <v>0.1666666667</v>
      </c>
      <c r="AA982" s="262">
        <f t="shared" si="1166"/>
        <v>0.003703703704</v>
      </c>
      <c r="AB982" s="258" t="str">
        <f t="shared" si="1167"/>
        <v>20,541666666666667203</v>
      </c>
      <c r="AC982" s="263" t="str">
        <f t="shared" si="1168"/>
        <v>VH7M- GDTX 11C5  13:00-17:00  BĐ: 25/8/2025 KT: 31/5/2026</v>
      </c>
      <c r="AD982" s="263">
        <f t="shared" ref="AD982:AE982" si="1216">P982</f>
        <v>45894</v>
      </c>
      <c r="AE982" s="263">
        <f t="shared" si="1216"/>
        <v>46173</v>
      </c>
      <c r="AF982" s="187"/>
      <c r="AG982" s="187"/>
    </row>
    <row r="983">
      <c r="A983" s="253"/>
      <c r="B983" s="253"/>
      <c r="C983" s="99" t="s">
        <v>1355</v>
      </c>
      <c r="D983" s="99" t="s">
        <v>1356</v>
      </c>
      <c r="E983" s="99">
        <v>2024.0</v>
      </c>
      <c r="F983" s="99" t="s">
        <v>1366</v>
      </c>
      <c r="G983" s="99" t="s">
        <v>1358</v>
      </c>
      <c r="H983" s="99"/>
      <c r="I983" s="99"/>
      <c r="J983" s="99"/>
      <c r="K983" s="231">
        <v>3.0</v>
      </c>
      <c r="L983" s="254">
        <v>0.5416666666666666</v>
      </c>
      <c r="M983" s="255">
        <v>0.7083333333333334</v>
      </c>
      <c r="N983" s="99">
        <v>203.0</v>
      </c>
      <c r="O983" s="99" t="s">
        <v>1345</v>
      </c>
      <c r="P983" s="256">
        <v>45895.0</v>
      </c>
      <c r="Q983" s="243">
        <v>46173.0</v>
      </c>
      <c r="R983" s="206"/>
      <c r="S983" s="257"/>
      <c r="T983" s="258"/>
      <c r="U983" s="99"/>
      <c r="V983" s="259" t="str">
        <f t="shared" si="1161"/>
        <v> </v>
      </c>
      <c r="W983" s="260">
        <f t="shared" si="1162"/>
        <v>5</v>
      </c>
      <c r="X983" s="258">
        <f t="shared" si="1163"/>
        <v>0</v>
      </c>
      <c r="Y983" s="261">
        <f t="shared" si="1164"/>
        <v>-7</v>
      </c>
      <c r="Z983" s="262">
        <f t="shared" si="1165"/>
        <v>0.1666666667</v>
      </c>
      <c r="AA983" s="262">
        <f t="shared" si="1166"/>
        <v>0.003703703704</v>
      </c>
      <c r="AB983" s="258" t="str">
        <f t="shared" si="1167"/>
        <v>30,541666666666667203</v>
      </c>
      <c r="AC983" s="263" t="str">
        <f t="shared" si="1168"/>
        <v>VH7M- GDTX 11C5  13:00-17:00  BĐ: 26/8/2025 KT: 31/5/2026</v>
      </c>
      <c r="AD983" s="263">
        <f t="shared" ref="AD983:AE983" si="1217">P983</f>
        <v>45895</v>
      </c>
      <c r="AE983" s="263">
        <f t="shared" si="1217"/>
        <v>46173</v>
      </c>
      <c r="AF983" s="187"/>
      <c r="AG983" s="187"/>
    </row>
    <row r="984">
      <c r="A984" s="253"/>
      <c r="B984" s="253"/>
      <c r="C984" s="99" t="s">
        <v>1355</v>
      </c>
      <c r="D984" s="99" t="s">
        <v>1356</v>
      </c>
      <c r="E984" s="99">
        <v>2024.0</v>
      </c>
      <c r="F984" s="99" t="s">
        <v>1366</v>
      </c>
      <c r="G984" s="99" t="s">
        <v>1358</v>
      </c>
      <c r="H984" s="99"/>
      <c r="I984" s="99"/>
      <c r="J984" s="99"/>
      <c r="K984" s="231">
        <v>4.0</v>
      </c>
      <c r="L984" s="254">
        <v>0.5416666666666666</v>
      </c>
      <c r="M984" s="255">
        <v>0.7083333333333334</v>
      </c>
      <c r="N984" s="99">
        <v>203.0</v>
      </c>
      <c r="O984" s="99" t="s">
        <v>1345</v>
      </c>
      <c r="P984" s="256">
        <v>45896.0</v>
      </c>
      <c r="Q984" s="243">
        <v>46173.0</v>
      </c>
      <c r="R984" s="206"/>
      <c r="S984" s="257"/>
      <c r="T984" s="258"/>
      <c r="U984" s="99"/>
      <c r="V984" s="259" t="str">
        <f t="shared" si="1161"/>
        <v> </v>
      </c>
      <c r="W984" s="260">
        <f t="shared" si="1162"/>
        <v>5</v>
      </c>
      <c r="X984" s="258">
        <f t="shared" si="1163"/>
        <v>0</v>
      </c>
      <c r="Y984" s="261">
        <f t="shared" si="1164"/>
        <v>-7</v>
      </c>
      <c r="Z984" s="262">
        <f t="shared" si="1165"/>
        <v>0.1666666667</v>
      </c>
      <c r="AA984" s="262">
        <f t="shared" si="1166"/>
        <v>0.003703703704</v>
      </c>
      <c r="AB984" s="258" t="str">
        <f t="shared" si="1167"/>
        <v>40,541666666666667203</v>
      </c>
      <c r="AC984" s="263" t="str">
        <f t="shared" si="1168"/>
        <v>VH7M- GDTX 11C5  13:00-17:00  BĐ: 27/8/2025 KT: 31/5/2026</v>
      </c>
      <c r="AD984" s="263">
        <f t="shared" ref="AD984:AE984" si="1218">P984</f>
        <v>45896</v>
      </c>
      <c r="AE984" s="263">
        <f t="shared" si="1218"/>
        <v>46173</v>
      </c>
      <c r="AF984" s="187"/>
      <c r="AG984" s="187"/>
    </row>
    <row r="985">
      <c r="A985" s="253"/>
      <c r="B985" s="253"/>
      <c r="C985" s="99" t="s">
        <v>1355</v>
      </c>
      <c r="D985" s="99" t="s">
        <v>1356</v>
      </c>
      <c r="E985" s="99">
        <v>2024.0</v>
      </c>
      <c r="F985" s="99" t="s">
        <v>1366</v>
      </c>
      <c r="G985" s="99" t="s">
        <v>1358</v>
      </c>
      <c r="H985" s="99"/>
      <c r="I985" s="99"/>
      <c r="J985" s="99"/>
      <c r="K985" s="231">
        <v>5.0</v>
      </c>
      <c r="L985" s="254">
        <v>0.5416666666666666</v>
      </c>
      <c r="M985" s="255">
        <v>0.7083333333333334</v>
      </c>
      <c r="N985" s="99">
        <v>203.0</v>
      </c>
      <c r="O985" s="99" t="s">
        <v>1345</v>
      </c>
      <c r="P985" s="256">
        <v>45897.0</v>
      </c>
      <c r="Q985" s="243">
        <v>46173.0</v>
      </c>
      <c r="R985" s="206"/>
      <c r="S985" s="257"/>
      <c r="T985" s="258"/>
      <c r="U985" s="99"/>
      <c r="V985" s="259" t="str">
        <f t="shared" si="1161"/>
        <v> </v>
      </c>
      <c r="W985" s="260">
        <f t="shared" si="1162"/>
        <v>5</v>
      </c>
      <c r="X985" s="258">
        <f t="shared" si="1163"/>
        <v>0</v>
      </c>
      <c r="Y985" s="261">
        <f t="shared" si="1164"/>
        <v>-7</v>
      </c>
      <c r="Z985" s="262">
        <f t="shared" si="1165"/>
        <v>0.1666666667</v>
      </c>
      <c r="AA985" s="262">
        <f t="shared" si="1166"/>
        <v>0.003703703704</v>
      </c>
      <c r="AB985" s="258" t="str">
        <f t="shared" si="1167"/>
        <v>50,541666666666667203</v>
      </c>
      <c r="AC985" s="263" t="str">
        <f t="shared" si="1168"/>
        <v>VH7M- GDTX 11C5  13:00-17:00  BĐ: 28/8/2025 KT: 31/5/2026</v>
      </c>
      <c r="AD985" s="263">
        <f t="shared" ref="AD985:AE985" si="1219">P985</f>
        <v>45897</v>
      </c>
      <c r="AE985" s="263">
        <f t="shared" si="1219"/>
        <v>46173</v>
      </c>
      <c r="AF985" s="187"/>
      <c r="AG985" s="187"/>
    </row>
    <row r="986">
      <c r="A986" s="253"/>
      <c r="B986" s="253"/>
      <c r="C986" s="99" t="s">
        <v>1355</v>
      </c>
      <c r="D986" s="99" t="s">
        <v>1356</v>
      </c>
      <c r="E986" s="99">
        <v>2024.0</v>
      </c>
      <c r="F986" s="99" t="s">
        <v>1366</v>
      </c>
      <c r="G986" s="99" t="s">
        <v>1358</v>
      </c>
      <c r="H986" s="99"/>
      <c r="I986" s="99"/>
      <c r="J986" s="99"/>
      <c r="K986" s="231">
        <v>6.0</v>
      </c>
      <c r="L986" s="254">
        <v>0.5416666666666666</v>
      </c>
      <c r="M986" s="255">
        <v>0.7083333333333334</v>
      </c>
      <c r="N986" s="99">
        <v>203.0</v>
      </c>
      <c r="O986" s="99" t="s">
        <v>1345</v>
      </c>
      <c r="P986" s="256">
        <v>45898.0</v>
      </c>
      <c r="Q986" s="243">
        <v>46173.0</v>
      </c>
      <c r="R986" s="206"/>
      <c r="S986" s="257"/>
      <c r="T986" s="258"/>
      <c r="U986" s="99"/>
      <c r="V986" s="259" t="str">
        <f t="shared" si="1161"/>
        <v> </v>
      </c>
      <c r="W986" s="260">
        <f t="shared" si="1162"/>
        <v>5</v>
      </c>
      <c r="X986" s="258">
        <f t="shared" si="1163"/>
        <v>0</v>
      </c>
      <c r="Y986" s="261">
        <f t="shared" si="1164"/>
        <v>-7</v>
      </c>
      <c r="Z986" s="262">
        <f t="shared" si="1165"/>
        <v>0.1666666667</v>
      </c>
      <c r="AA986" s="262">
        <f t="shared" si="1166"/>
        <v>0.003703703704</v>
      </c>
      <c r="AB986" s="258" t="str">
        <f t="shared" si="1167"/>
        <v>60,541666666666667203</v>
      </c>
      <c r="AC986" s="263" t="str">
        <f t="shared" si="1168"/>
        <v>VH7M- GDTX 11C5  13:00-17:00  BĐ: 29/8/2025 KT: 31/5/2026</v>
      </c>
      <c r="AD986" s="263">
        <f t="shared" ref="AD986:AE986" si="1220">P986</f>
        <v>45898</v>
      </c>
      <c r="AE986" s="263">
        <f t="shared" si="1220"/>
        <v>46173</v>
      </c>
      <c r="AF986" s="187"/>
      <c r="AG986" s="187"/>
    </row>
    <row r="987">
      <c r="A987" s="253"/>
      <c r="B987" s="253"/>
      <c r="C987" s="99" t="s">
        <v>1355</v>
      </c>
      <c r="D987" s="99" t="s">
        <v>1356</v>
      </c>
      <c r="E987" s="99">
        <v>2024.0</v>
      </c>
      <c r="F987" s="99" t="s">
        <v>1366</v>
      </c>
      <c r="G987" s="99" t="s">
        <v>1358</v>
      </c>
      <c r="H987" s="99"/>
      <c r="I987" s="99"/>
      <c r="J987" s="99"/>
      <c r="K987" s="231">
        <v>7.0</v>
      </c>
      <c r="L987" s="254">
        <v>0.5416666666666666</v>
      </c>
      <c r="M987" s="255">
        <v>0.7083333333333334</v>
      </c>
      <c r="N987" s="99">
        <v>203.0</v>
      </c>
      <c r="O987" s="99" t="s">
        <v>1345</v>
      </c>
      <c r="P987" s="256">
        <v>45899.0</v>
      </c>
      <c r="Q987" s="243">
        <v>46173.0</v>
      </c>
      <c r="R987" s="206"/>
      <c r="S987" s="257"/>
      <c r="T987" s="258"/>
      <c r="U987" s="99"/>
      <c r="V987" s="259" t="str">
        <f t="shared" si="1161"/>
        <v> </v>
      </c>
      <c r="W987" s="260">
        <f t="shared" si="1162"/>
        <v>5</v>
      </c>
      <c r="X987" s="258">
        <f t="shared" si="1163"/>
        <v>0</v>
      </c>
      <c r="Y987" s="261">
        <f t="shared" si="1164"/>
        <v>-7</v>
      </c>
      <c r="Z987" s="262">
        <f t="shared" si="1165"/>
        <v>0.1666666667</v>
      </c>
      <c r="AA987" s="262">
        <f t="shared" si="1166"/>
        <v>0.003703703704</v>
      </c>
      <c r="AB987" s="258" t="str">
        <f t="shared" si="1167"/>
        <v>70,541666666666667203</v>
      </c>
      <c r="AC987" s="263" t="str">
        <f t="shared" si="1168"/>
        <v>VH7M- GDTX 11C5  13:00-17:00  BĐ: 30/8/2025 KT: 31/5/2026</v>
      </c>
      <c r="AD987" s="263">
        <f t="shared" ref="AD987:AE987" si="1221">P987</f>
        <v>45899</v>
      </c>
      <c r="AE987" s="263">
        <f t="shared" si="1221"/>
        <v>46173</v>
      </c>
      <c r="AF987" s="187"/>
      <c r="AG987" s="187"/>
    </row>
    <row r="988">
      <c r="A988" s="253"/>
      <c r="B988" s="253"/>
      <c r="C988" s="99" t="s">
        <v>1355</v>
      </c>
      <c r="D988" s="99" t="s">
        <v>1356</v>
      </c>
      <c r="E988" s="99">
        <v>2024.0</v>
      </c>
      <c r="F988" s="99" t="s">
        <v>1367</v>
      </c>
      <c r="G988" s="99" t="s">
        <v>1358</v>
      </c>
      <c r="H988" s="99"/>
      <c r="I988" s="99"/>
      <c r="J988" s="99"/>
      <c r="K988" s="231">
        <v>2.0</v>
      </c>
      <c r="L988" s="254">
        <v>0.5416666666666666</v>
      </c>
      <c r="M988" s="255">
        <v>0.7083333333333334</v>
      </c>
      <c r="N988" s="99" t="s">
        <v>1368</v>
      </c>
      <c r="O988" s="99" t="s">
        <v>1261</v>
      </c>
      <c r="P988" s="256">
        <v>45894.0</v>
      </c>
      <c r="Q988" s="243">
        <v>46173.0</v>
      </c>
      <c r="R988" s="206"/>
      <c r="S988" s="257"/>
      <c r="T988" s="258"/>
      <c r="U988" s="99"/>
      <c r="V988" s="259" t="str">
        <f t="shared" si="1161"/>
        <v> </v>
      </c>
      <c r="W988" s="260">
        <f t="shared" si="1162"/>
        <v>5</v>
      </c>
      <c r="X988" s="258">
        <f t="shared" si="1163"/>
        <v>0</v>
      </c>
      <c r="Y988" s="261">
        <f t="shared" si="1164"/>
        <v>-7</v>
      </c>
      <c r="Z988" s="262">
        <f t="shared" si="1165"/>
        <v>0.1666666667</v>
      </c>
      <c r="AA988" s="262">
        <f t="shared" si="1166"/>
        <v>0.003703703704</v>
      </c>
      <c r="AB988" s="258" t="str">
        <f t="shared" si="1167"/>
        <v>20,541666666666667G_503</v>
      </c>
      <c r="AC988" s="263" t="str">
        <f t="shared" si="1168"/>
        <v>VH7M- GDTX 11C6  13:00-17:00  BĐ: 25/8/2025 KT: 31/5/2026</v>
      </c>
      <c r="AD988" s="263">
        <f t="shared" ref="AD988:AE988" si="1222">P988</f>
        <v>45894</v>
      </c>
      <c r="AE988" s="263">
        <f t="shared" si="1222"/>
        <v>46173</v>
      </c>
      <c r="AF988" s="187"/>
      <c r="AG988" s="187"/>
    </row>
    <row r="989">
      <c r="A989" s="253"/>
      <c r="B989" s="253"/>
      <c r="C989" s="99" t="s">
        <v>1355</v>
      </c>
      <c r="D989" s="99" t="s">
        <v>1356</v>
      </c>
      <c r="E989" s="99">
        <v>2024.0</v>
      </c>
      <c r="F989" s="99" t="s">
        <v>1367</v>
      </c>
      <c r="G989" s="99" t="s">
        <v>1358</v>
      </c>
      <c r="H989" s="99"/>
      <c r="I989" s="99"/>
      <c r="J989" s="99"/>
      <c r="K989" s="231">
        <v>3.0</v>
      </c>
      <c r="L989" s="254">
        <v>0.5416666666666666</v>
      </c>
      <c r="M989" s="255">
        <v>0.7083333333333334</v>
      </c>
      <c r="N989" s="99" t="s">
        <v>1368</v>
      </c>
      <c r="O989" s="99" t="s">
        <v>1261</v>
      </c>
      <c r="P989" s="256">
        <v>45895.0</v>
      </c>
      <c r="Q989" s="243">
        <v>46173.0</v>
      </c>
      <c r="R989" s="206"/>
      <c r="S989" s="257"/>
      <c r="T989" s="258"/>
      <c r="U989" s="99"/>
      <c r="V989" s="259" t="str">
        <f t="shared" si="1161"/>
        <v> </v>
      </c>
      <c r="W989" s="260">
        <f t="shared" si="1162"/>
        <v>5</v>
      </c>
      <c r="X989" s="258">
        <f t="shared" si="1163"/>
        <v>0</v>
      </c>
      <c r="Y989" s="261">
        <f t="shared" si="1164"/>
        <v>-7</v>
      </c>
      <c r="Z989" s="262">
        <f t="shared" si="1165"/>
        <v>0.1666666667</v>
      </c>
      <c r="AA989" s="262">
        <f t="shared" si="1166"/>
        <v>0.003703703704</v>
      </c>
      <c r="AB989" s="258" t="str">
        <f t="shared" si="1167"/>
        <v>30,541666666666667G_503</v>
      </c>
      <c r="AC989" s="263" t="str">
        <f t="shared" si="1168"/>
        <v>VH7M- GDTX 11C6  13:00-17:00  BĐ: 26/8/2025 KT: 31/5/2026</v>
      </c>
      <c r="AD989" s="263">
        <f t="shared" ref="AD989:AE989" si="1223">P989</f>
        <v>45895</v>
      </c>
      <c r="AE989" s="263">
        <f t="shared" si="1223"/>
        <v>46173</v>
      </c>
      <c r="AF989" s="187"/>
      <c r="AG989" s="187"/>
    </row>
    <row r="990">
      <c r="A990" s="253"/>
      <c r="B990" s="253"/>
      <c r="C990" s="99" t="s">
        <v>1355</v>
      </c>
      <c r="D990" s="99" t="s">
        <v>1356</v>
      </c>
      <c r="E990" s="99">
        <v>2024.0</v>
      </c>
      <c r="F990" s="99" t="s">
        <v>1367</v>
      </c>
      <c r="G990" s="99" t="s">
        <v>1358</v>
      </c>
      <c r="H990" s="99"/>
      <c r="I990" s="99"/>
      <c r="J990" s="99"/>
      <c r="K990" s="231">
        <v>4.0</v>
      </c>
      <c r="L990" s="254">
        <v>0.5416666666666666</v>
      </c>
      <c r="M990" s="255">
        <v>0.7083333333333334</v>
      </c>
      <c r="N990" s="99" t="s">
        <v>1368</v>
      </c>
      <c r="O990" s="99" t="s">
        <v>1261</v>
      </c>
      <c r="P990" s="256">
        <v>45896.0</v>
      </c>
      <c r="Q990" s="243">
        <v>46173.0</v>
      </c>
      <c r="R990" s="206"/>
      <c r="S990" s="257"/>
      <c r="T990" s="258"/>
      <c r="U990" s="99"/>
      <c r="V990" s="259" t="str">
        <f t="shared" si="1161"/>
        <v> </v>
      </c>
      <c r="W990" s="260">
        <f t="shared" si="1162"/>
        <v>5</v>
      </c>
      <c r="X990" s="258">
        <f t="shared" si="1163"/>
        <v>0</v>
      </c>
      <c r="Y990" s="261">
        <f t="shared" si="1164"/>
        <v>-7</v>
      </c>
      <c r="Z990" s="262">
        <f t="shared" si="1165"/>
        <v>0.1666666667</v>
      </c>
      <c r="AA990" s="262">
        <f t="shared" si="1166"/>
        <v>0.003703703704</v>
      </c>
      <c r="AB990" s="258" t="str">
        <f t="shared" si="1167"/>
        <v>40,541666666666667G_503</v>
      </c>
      <c r="AC990" s="263" t="str">
        <f t="shared" si="1168"/>
        <v>VH7M- GDTX 11C6  13:00-17:00  BĐ: 27/8/2025 KT: 31/5/2026</v>
      </c>
      <c r="AD990" s="263">
        <f t="shared" ref="AD990:AE990" si="1224">P990</f>
        <v>45896</v>
      </c>
      <c r="AE990" s="263">
        <f t="shared" si="1224"/>
        <v>46173</v>
      </c>
      <c r="AF990" s="187"/>
      <c r="AG990" s="187"/>
    </row>
    <row r="991">
      <c r="A991" s="253"/>
      <c r="B991" s="253"/>
      <c r="C991" s="99" t="s">
        <v>1355</v>
      </c>
      <c r="D991" s="99" t="s">
        <v>1356</v>
      </c>
      <c r="E991" s="99">
        <v>2024.0</v>
      </c>
      <c r="F991" s="99" t="s">
        <v>1367</v>
      </c>
      <c r="G991" s="99" t="s">
        <v>1358</v>
      </c>
      <c r="H991" s="99"/>
      <c r="I991" s="99"/>
      <c r="J991" s="99"/>
      <c r="K991" s="231">
        <v>5.0</v>
      </c>
      <c r="L991" s="254">
        <v>0.5416666666666666</v>
      </c>
      <c r="M991" s="255">
        <v>0.7083333333333334</v>
      </c>
      <c r="N991" s="99" t="s">
        <v>1368</v>
      </c>
      <c r="O991" s="99" t="s">
        <v>1261</v>
      </c>
      <c r="P991" s="256">
        <v>45897.0</v>
      </c>
      <c r="Q991" s="243">
        <v>46173.0</v>
      </c>
      <c r="R991" s="206"/>
      <c r="S991" s="257"/>
      <c r="T991" s="258"/>
      <c r="U991" s="99"/>
      <c r="V991" s="259" t="str">
        <f t="shared" si="1161"/>
        <v> </v>
      </c>
      <c r="W991" s="260">
        <f t="shared" si="1162"/>
        <v>5</v>
      </c>
      <c r="X991" s="258">
        <f t="shared" si="1163"/>
        <v>0</v>
      </c>
      <c r="Y991" s="261">
        <f t="shared" si="1164"/>
        <v>-7</v>
      </c>
      <c r="Z991" s="262">
        <f t="shared" si="1165"/>
        <v>0.1666666667</v>
      </c>
      <c r="AA991" s="262">
        <f t="shared" si="1166"/>
        <v>0.003703703704</v>
      </c>
      <c r="AB991" s="258" t="str">
        <f t="shared" si="1167"/>
        <v>50,541666666666667G_503</v>
      </c>
      <c r="AC991" s="263" t="str">
        <f t="shared" si="1168"/>
        <v>VH7M- GDTX 11C6  13:00-17:00  BĐ: 28/8/2025 KT: 31/5/2026</v>
      </c>
      <c r="AD991" s="263">
        <f t="shared" ref="AD991:AE991" si="1225">P991</f>
        <v>45897</v>
      </c>
      <c r="AE991" s="263">
        <f t="shared" si="1225"/>
        <v>46173</v>
      </c>
      <c r="AF991" s="187"/>
      <c r="AG991" s="187"/>
    </row>
    <row r="992">
      <c r="A992" s="253"/>
      <c r="B992" s="253"/>
      <c r="C992" s="99" t="s">
        <v>1355</v>
      </c>
      <c r="D992" s="99" t="s">
        <v>1356</v>
      </c>
      <c r="E992" s="99">
        <v>2024.0</v>
      </c>
      <c r="F992" s="99" t="s">
        <v>1367</v>
      </c>
      <c r="G992" s="99" t="s">
        <v>1358</v>
      </c>
      <c r="H992" s="99"/>
      <c r="I992" s="99"/>
      <c r="J992" s="99"/>
      <c r="K992" s="231">
        <v>6.0</v>
      </c>
      <c r="L992" s="254">
        <v>0.5416666666666666</v>
      </c>
      <c r="M992" s="255">
        <v>0.7083333333333334</v>
      </c>
      <c r="N992" s="99" t="s">
        <v>1368</v>
      </c>
      <c r="O992" s="99" t="s">
        <v>1261</v>
      </c>
      <c r="P992" s="256">
        <v>45898.0</v>
      </c>
      <c r="Q992" s="243">
        <v>46173.0</v>
      </c>
      <c r="R992" s="206"/>
      <c r="S992" s="257"/>
      <c r="T992" s="258"/>
      <c r="U992" s="99"/>
      <c r="V992" s="259" t="str">
        <f t="shared" si="1161"/>
        <v> </v>
      </c>
      <c r="W992" s="260">
        <f t="shared" si="1162"/>
        <v>5</v>
      </c>
      <c r="X992" s="258">
        <f t="shared" si="1163"/>
        <v>0</v>
      </c>
      <c r="Y992" s="261">
        <f t="shared" si="1164"/>
        <v>-7</v>
      </c>
      <c r="Z992" s="262">
        <f t="shared" si="1165"/>
        <v>0.1666666667</v>
      </c>
      <c r="AA992" s="262">
        <f t="shared" si="1166"/>
        <v>0.003703703704</v>
      </c>
      <c r="AB992" s="258" t="str">
        <f t="shared" si="1167"/>
        <v>60,541666666666667G_503</v>
      </c>
      <c r="AC992" s="263" t="str">
        <f t="shared" si="1168"/>
        <v>VH7M- GDTX 11C6  13:00-17:00  BĐ: 29/8/2025 KT: 31/5/2026</v>
      </c>
      <c r="AD992" s="263">
        <f t="shared" ref="AD992:AE992" si="1226">P992</f>
        <v>45898</v>
      </c>
      <c r="AE992" s="263">
        <f t="shared" si="1226"/>
        <v>46173</v>
      </c>
      <c r="AF992" s="187"/>
      <c r="AG992" s="187"/>
    </row>
    <row r="993">
      <c r="A993" s="253"/>
      <c r="B993" s="253"/>
      <c r="C993" s="99" t="s">
        <v>1355</v>
      </c>
      <c r="D993" s="99" t="s">
        <v>1356</v>
      </c>
      <c r="E993" s="99">
        <v>2024.0</v>
      </c>
      <c r="F993" s="99" t="s">
        <v>1367</v>
      </c>
      <c r="G993" s="99" t="s">
        <v>1358</v>
      </c>
      <c r="H993" s="99"/>
      <c r="I993" s="99"/>
      <c r="J993" s="99"/>
      <c r="K993" s="231">
        <v>7.0</v>
      </c>
      <c r="L993" s="254">
        <v>0.5416666666666666</v>
      </c>
      <c r="M993" s="255">
        <v>0.7083333333333334</v>
      </c>
      <c r="N993" s="99" t="s">
        <v>1368</v>
      </c>
      <c r="O993" s="99" t="s">
        <v>1261</v>
      </c>
      <c r="P993" s="256">
        <v>45899.0</v>
      </c>
      <c r="Q993" s="243">
        <v>46173.0</v>
      </c>
      <c r="R993" s="206"/>
      <c r="S993" s="257"/>
      <c r="T993" s="258"/>
      <c r="U993" s="99"/>
      <c r="V993" s="259" t="str">
        <f t="shared" si="1161"/>
        <v> </v>
      </c>
      <c r="W993" s="260">
        <f t="shared" si="1162"/>
        <v>5</v>
      </c>
      <c r="X993" s="258">
        <f t="shared" si="1163"/>
        <v>0</v>
      </c>
      <c r="Y993" s="261">
        <f t="shared" si="1164"/>
        <v>-7</v>
      </c>
      <c r="Z993" s="262">
        <f t="shared" si="1165"/>
        <v>0.1666666667</v>
      </c>
      <c r="AA993" s="262">
        <f t="shared" si="1166"/>
        <v>0.003703703704</v>
      </c>
      <c r="AB993" s="258" t="str">
        <f t="shared" si="1167"/>
        <v>70,541666666666667G_503</v>
      </c>
      <c r="AC993" s="263" t="str">
        <f t="shared" si="1168"/>
        <v>VH7M- GDTX 11C6  13:00-17:00  BĐ: 30/8/2025 KT: 31/5/2026</v>
      </c>
      <c r="AD993" s="263">
        <f t="shared" ref="AD993:AE993" si="1227">P993</f>
        <v>45899</v>
      </c>
      <c r="AE993" s="263">
        <f t="shared" si="1227"/>
        <v>46173</v>
      </c>
      <c r="AF993" s="187"/>
      <c r="AG993" s="187"/>
    </row>
    <row r="994">
      <c r="A994" s="253"/>
      <c r="B994" s="253"/>
      <c r="C994" s="99" t="s">
        <v>1355</v>
      </c>
      <c r="D994" s="99" t="s">
        <v>1356</v>
      </c>
      <c r="E994" s="99">
        <v>2024.0</v>
      </c>
      <c r="F994" s="99" t="s">
        <v>1369</v>
      </c>
      <c r="G994" s="99" t="s">
        <v>1358</v>
      </c>
      <c r="H994" s="99"/>
      <c r="I994" s="99"/>
      <c r="J994" s="99"/>
      <c r="K994" s="231">
        <v>2.0</v>
      </c>
      <c r="L994" s="254">
        <v>0.5416666666666666</v>
      </c>
      <c r="M994" s="255">
        <v>0.7083333333333334</v>
      </c>
      <c r="N994" s="99" t="s">
        <v>1329</v>
      </c>
      <c r="O994" s="99" t="s">
        <v>1261</v>
      </c>
      <c r="P994" s="256">
        <v>45894.0</v>
      </c>
      <c r="Q994" s="243">
        <v>46173.0</v>
      </c>
      <c r="R994" s="206"/>
      <c r="S994" s="257"/>
      <c r="T994" s="258"/>
      <c r="U994" s="99"/>
      <c r="V994" s="259" t="str">
        <f t="shared" si="1161"/>
        <v> </v>
      </c>
      <c r="W994" s="260">
        <f t="shared" si="1162"/>
        <v>5</v>
      </c>
      <c r="X994" s="258">
        <f t="shared" si="1163"/>
        <v>0</v>
      </c>
      <c r="Y994" s="261">
        <f t="shared" si="1164"/>
        <v>-7</v>
      </c>
      <c r="Z994" s="262">
        <f t="shared" si="1165"/>
        <v>0.1666666667</v>
      </c>
      <c r="AA994" s="262">
        <f t="shared" si="1166"/>
        <v>0.003703703704</v>
      </c>
      <c r="AB994" s="258" t="str">
        <f t="shared" si="1167"/>
        <v>20,541666666666667G_401</v>
      </c>
      <c r="AC994" s="263" t="str">
        <f t="shared" si="1168"/>
        <v>VH7M- GDTX 11C7  13:00-17:00  BĐ: 25/8/2025 KT: 31/5/2026</v>
      </c>
      <c r="AD994" s="263">
        <f t="shared" ref="AD994:AE994" si="1228">P994</f>
        <v>45894</v>
      </c>
      <c r="AE994" s="263">
        <f t="shared" si="1228"/>
        <v>46173</v>
      </c>
      <c r="AF994" s="187"/>
      <c r="AG994" s="187"/>
    </row>
    <row r="995">
      <c r="A995" s="253"/>
      <c r="B995" s="253"/>
      <c r="C995" s="99" t="s">
        <v>1355</v>
      </c>
      <c r="D995" s="99" t="s">
        <v>1356</v>
      </c>
      <c r="E995" s="99">
        <v>2024.0</v>
      </c>
      <c r="F995" s="99" t="s">
        <v>1369</v>
      </c>
      <c r="G995" s="99" t="s">
        <v>1358</v>
      </c>
      <c r="H995" s="99"/>
      <c r="I995" s="99"/>
      <c r="J995" s="99"/>
      <c r="K995" s="231">
        <v>3.0</v>
      </c>
      <c r="L995" s="254">
        <v>0.5416666666666666</v>
      </c>
      <c r="M995" s="255">
        <v>0.7083333333333334</v>
      </c>
      <c r="N995" s="99" t="s">
        <v>1329</v>
      </c>
      <c r="O995" s="99" t="s">
        <v>1261</v>
      </c>
      <c r="P995" s="256">
        <v>45895.0</v>
      </c>
      <c r="Q995" s="243">
        <v>46173.0</v>
      </c>
      <c r="R995" s="206"/>
      <c r="S995" s="257"/>
      <c r="T995" s="258"/>
      <c r="U995" s="99"/>
      <c r="V995" s="259" t="str">
        <f t="shared" si="1161"/>
        <v> </v>
      </c>
      <c r="W995" s="260">
        <f t="shared" si="1162"/>
        <v>5</v>
      </c>
      <c r="X995" s="258">
        <f t="shared" si="1163"/>
        <v>0</v>
      </c>
      <c r="Y995" s="261">
        <f t="shared" si="1164"/>
        <v>-7</v>
      </c>
      <c r="Z995" s="262">
        <f t="shared" si="1165"/>
        <v>0.1666666667</v>
      </c>
      <c r="AA995" s="262">
        <f t="shared" si="1166"/>
        <v>0.003703703704</v>
      </c>
      <c r="AB995" s="258" t="str">
        <f t="shared" si="1167"/>
        <v>30,541666666666667G_401</v>
      </c>
      <c r="AC995" s="263" t="str">
        <f t="shared" si="1168"/>
        <v>VH7M- GDTX 11C7  13:00-17:00  BĐ: 26/8/2025 KT: 31/5/2026</v>
      </c>
      <c r="AD995" s="263">
        <f t="shared" ref="AD995:AE995" si="1229">P995</f>
        <v>45895</v>
      </c>
      <c r="AE995" s="263">
        <f t="shared" si="1229"/>
        <v>46173</v>
      </c>
      <c r="AF995" s="187"/>
      <c r="AG995" s="187"/>
    </row>
    <row r="996">
      <c r="A996" s="253"/>
      <c r="B996" s="253"/>
      <c r="C996" s="99" t="s">
        <v>1355</v>
      </c>
      <c r="D996" s="99" t="s">
        <v>1356</v>
      </c>
      <c r="E996" s="99">
        <v>2024.0</v>
      </c>
      <c r="F996" s="99" t="s">
        <v>1369</v>
      </c>
      <c r="G996" s="99" t="s">
        <v>1358</v>
      </c>
      <c r="H996" s="99"/>
      <c r="I996" s="99"/>
      <c r="J996" s="99"/>
      <c r="K996" s="231">
        <v>4.0</v>
      </c>
      <c r="L996" s="254">
        <v>0.5416666666666666</v>
      </c>
      <c r="M996" s="255">
        <v>0.7083333333333334</v>
      </c>
      <c r="N996" s="99" t="s">
        <v>1329</v>
      </c>
      <c r="O996" s="99" t="s">
        <v>1261</v>
      </c>
      <c r="P996" s="256">
        <v>45896.0</v>
      </c>
      <c r="Q996" s="243">
        <v>46173.0</v>
      </c>
      <c r="R996" s="206"/>
      <c r="S996" s="257"/>
      <c r="T996" s="258"/>
      <c r="U996" s="99"/>
      <c r="V996" s="259" t="str">
        <f t="shared" si="1161"/>
        <v> </v>
      </c>
      <c r="W996" s="260">
        <f t="shared" si="1162"/>
        <v>5</v>
      </c>
      <c r="X996" s="258">
        <f t="shared" si="1163"/>
        <v>0</v>
      </c>
      <c r="Y996" s="261">
        <f t="shared" si="1164"/>
        <v>-7</v>
      </c>
      <c r="Z996" s="262">
        <f t="shared" si="1165"/>
        <v>0.1666666667</v>
      </c>
      <c r="AA996" s="262">
        <f t="shared" si="1166"/>
        <v>0.003703703704</v>
      </c>
      <c r="AB996" s="258" t="str">
        <f t="shared" si="1167"/>
        <v>40,541666666666667G_401</v>
      </c>
      <c r="AC996" s="263" t="str">
        <f t="shared" si="1168"/>
        <v>VH7M- GDTX 11C7  13:00-17:00  BĐ: 27/8/2025 KT: 31/5/2026</v>
      </c>
      <c r="AD996" s="263">
        <f t="shared" ref="AD996:AE996" si="1230">P996</f>
        <v>45896</v>
      </c>
      <c r="AE996" s="263">
        <f t="shared" si="1230"/>
        <v>46173</v>
      </c>
      <c r="AF996" s="187"/>
      <c r="AG996" s="187"/>
    </row>
    <row r="997">
      <c r="A997" s="253"/>
      <c r="B997" s="253"/>
      <c r="C997" s="99" t="s">
        <v>1355</v>
      </c>
      <c r="D997" s="99" t="s">
        <v>1356</v>
      </c>
      <c r="E997" s="99">
        <v>2024.0</v>
      </c>
      <c r="F997" s="99" t="s">
        <v>1369</v>
      </c>
      <c r="G997" s="99" t="s">
        <v>1358</v>
      </c>
      <c r="H997" s="99"/>
      <c r="I997" s="99"/>
      <c r="J997" s="99"/>
      <c r="K997" s="231">
        <v>5.0</v>
      </c>
      <c r="L997" s="254">
        <v>0.5416666666666666</v>
      </c>
      <c r="M997" s="255">
        <v>0.7083333333333334</v>
      </c>
      <c r="N997" s="99" t="s">
        <v>1329</v>
      </c>
      <c r="O997" s="99" t="s">
        <v>1261</v>
      </c>
      <c r="P997" s="256">
        <v>45897.0</v>
      </c>
      <c r="Q997" s="243">
        <v>46173.0</v>
      </c>
      <c r="R997" s="206"/>
      <c r="S997" s="257"/>
      <c r="T997" s="258"/>
      <c r="U997" s="99"/>
      <c r="V997" s="259" t="str">
        <f t="shared" si="1161"/>
        <v> </v>
      </c>
      <c r="W997" s="260">
        <f t="shared" si="1162"/>
        <v>5</v>
      </c>
      <c r="X997" s="258">
        <f t="shared" si="1163"/>
        <v>0</v>
      </c>
      <c r="Y997" s="261">
        <f t="shared" si="1164"/>
        <v>-7</v>
      </c>
      <c r="Z997" s="262">
        <f t="shared" si="1165"/>
        <v>0.1666666667</v>
      </c>
      <c r="AA997" s="262">
        <f t="shared" si="1166"/>
        <v>0.003703703704</v>
      </c>
      <c r="AB997" s="258" t="str">
        <f t="shared" si="1167"/>
        <v>50,541666666666667G_401</v>
      </c>
      <c r="AC997" s="263" t="str">
        <f t="shared" si="1168"/>
        <v>VH7M- GDTX 11C7  13:00-17:00  BĐ: 28/8/2025 KT: 31/5/2026</v>
      </c>
      <c r="AD997" s="263">
        <f t="shared" ref="AD997:AE997" si="1231">P997</f>
        <v>45897</v>
      </c>
      <c r="AE997" s="263">
        <f t="shared" si="1231"/>
        <v>46173</v>
      </c>
      <c r="AF997" s="187"/>
      <c r="AG997" s="187"/>
    </row>
    <row r="998">
      <c r="A998" s="253"/>
      <c r="B998" s="253"/>
      <c r="C998" s="99" t="s">
        <v>1355</v>
      </c>
      <c r="D998" s="99" t="s">
        <v>1356</v>
      </c>
      <c r="E998" s="99">
        <v>2024.0</v>
      </c>
      <c r="F998" s="99" t="s">
        <v>1369</v>
      </c>
      <c r="G998" s="99" t="s">
        <v>1358</v>
      </c>
      <c r="H998" s="99"/>
      <c r="I998" s="99"/>
      <c r="J998" s="99"/>
      <c r="K998" s="231">
        <v>6.0</v>
      </c>
      <c r="L998" s="254">
        <v>0.5416666666666666</v>
      </c>
      <c r="M998" s="255">
        <v>0.7083333333333334</v>
      </c>
      <c r="N998" s="99" t="s">
        <v>1329</v>
      </c>
      <c r="O998" s="99" t="s">
        <v>1261</v>
      </c>
      <c r="P998" s="256">
        <v>45898.0</v>
      </c>
      <c r="Q998" s="243">
        <v>46173.0</v>
      </c>
      <c r="R998" s="206"/>
      <c r="S998" s="257"/>
      <c r="T998" s="258"/>
      <c r="U998" s="99"/>
      <c r="V998" s="259" t="str">
        <f t="shared" si="1161"/>
        <v> </v>
      </c>
      <c r="W998" s="260">
        <f t="shared" si="1162"/>
        <v>5</v>
      </c>
      <c r="X998" s="258">
        <f t="shared" si="1163"/>
        <v>0</v>
      </c>
      <c r="Y998" s="261">
        <f t="shared" si="1164"/>
        <v>-7</v>
      </c>
      <c r="Z998" s="262">
        <f t="shared" si="1165"/>
        <v>0.1666666667</v>
      </c>
      <c r="AA998" s="262">
        <f t="shared" si="1166"/>
        <v>0.003703703704</v>
      </c>
      <c r="AB998" s="258" t="str">
        <f t="shared" si="1167"/>
        <v>60,541666666666667G_401</v>
      </c>
      <c r="AC998" s="263" t="str">
        <f t="shared" si="1168"/>
        <v>VH7M- GDTX 11C7  13:00-17:00  BĐ: 29/8/2025 KT: 31/5/2026</v>
      </c>
      <c r="AD998" s="263">
        <f t="shared" ref="AD998:AE998" si="1232">P998</f>
        <v>45898</v>
      </c>
      <c r="AE998" s="263">
        <f t="shared" si="1232"/>
        <v>46173</v>
      </c>
      <c r="AF998" s="187"/>
      <c r="AG998" s="187"/>
    </row>
    <row r="999">
      <c r="A999" s="253"/>
      <c r="B999" s="253"/>
      <c r="C999" s="99" t="s">
        <v>1355</v>
      </c>
      <c r="D999" s="99" t="s">
        <v>1356</v>
      </c>
      <c r="E999" s="99">
        <v>2024.0</v>
      </c>
      <c r="F999" s="99" t="s">
        <v>1369</v>
      </c>
      <c r="G999" s="99" t="s">
        <v>1358</v>
      </c>
      <c r="H999" s="99"/>
      <c r="I999" s="99"/>
      <c r="J999" s="99"/>
      <c r="K999" s="231">
        <v>7.0</v>
      </c>
      <c r="L999" s="254">
        <v>0.5416666666666666</v>
      </c>
      <c r="M999" s="255">
        <v>0.7083333333333334</v>
      </c>
      <c r="N999" s="99" t="s">
        <v>1329</v>
      </c>
      <c r="O999" s="99" t="s">
        <v>1261</v>
      </c>
      <c r="P999" s="256">
        <v>45899.0</v>
      </c>
      <c r="Q999" s="243">
        <v>46173.0</v>
      </c>
      <c r="R999" s="206"/>
      <c r="S999" s="257"/>
      <c r="T999" s="258"/>
      <c r="U999" s="99"/>
      <c r="V999" s="259" t="str">
        <f t="shared" si="1161"/>
        <v> </v>
      </c>
      <c r="W999" s="260">
        <f t="shared" si="1162"/>
        <v>5</v>
      </c>
      <c r="X999" s="258">
        <f t="shared" si="1163"/>
        <v>0</v>
      </c>
      <c r="Y999" s="261">
        <f t="shared" si="1164"/>
        <v>-7</v>
      </c>
      <c r="Z999" s="262">
        <f t="shared" si="1165"/>
        <v>0.1666666667</v>
      </c>
      <c r="AA999" s="262">
        <f t="shared" si="1166"/>
        <v>0.003703703704</v>
      </c>
      <c r="AB999" s="258" t="str">
        <f t="shared" si="1167"/>
        <v>70,541666666666667G_401</v>
      </c>
      <c r="AC999" s="263" t="str">
        <f t="shared" si="1168"/>
        <v>VH7M- GDTX 11C7  13:00-17:00  BĐ: 30/8/2025 KT: 31/5/2026</v>
      </c>
      <c r="AD999" s="263">
        <f t="shared" ref="AD999:AE999" si="1233">P999</f>
        <v>45899</v>
      </c>
      <c r="AE999" s="263">
        <f t="shared" si="1233"/>
        <v>46173</v>
      </c>
      <c r="AF999" s="187"/>
      <c r="AG999" s="187"/>
    </row>
    <row r="1000">
      <c r="A1000" s="253"/>
      <c r="B1000" s="253"/>
      <c r="C1000" s="99" t="s">
        <v>1355</v>
      </c>
      <c r="D1000" s="99" t="s">
        <v>1356</v>
      </c>
      <c r="E1000" s="99">
        <v>2024.0</v>
      </c>
      <c r="F1000" s="99" t="s">
        <v>1370</v>
      </c>
      <c r="G1000" s="99" t="s">
        <v>1358</v>
      </c>
      <c r="H1000" s="99"/>
      <c r="I1000" s="99"/>
      <c r="J1000" s="99"/>
      <c r="K1000" s="231">
        <v>2.0</v>
      </c>
      <c r="L1000" s="254">
        <v>0.5416666666666666</v>
      </c>
      <c r="M1000" s="255">
        <v>0.7083333333333334</v>
      </c>
      <c r="N1000" s="99">
        <v>305.0</v>
      </c>
      <c r="O1000" s="99" t="s">
        <v>1345</v>
      </c>
      <c r="P1000" s="256">
        <v>45894.0</v>
      </c>
      <c r="Q1000" s="243">
        <v>46173.0</v>
      </c>
      <c r="R1000" s="206"/>
      <c r="S1000" s="257"/>
      <c r="T1000" s="258"/>
      <c r="U1000" s="99"/>
      <c r="V1000" s="259" t="str">
        <f t="shared" si="1161"/>
        <v> </v>
      </c>
      <c r="W1000" s="260">
        <f t="shared" si="1162"/>
        <v>5</v>
      </c>
      <c r="X1000" s="258">
        <f t="shared" si="1163"/>
        <v>0</v>
      </c>
      <c r="Y1000" s="261">
        <f t="shared" si="1164"/>
        <v>-7</v>
      </c>
      <c r="Z1000" s="262">
        <f t="shared" si="1165"/>
        <v>0.1666666667</v>
      </c>
      <c r="AA1000" s="262">
        <f t="shared" si="1166"/>
        <v>0.003703703704</v>
      </c>
      <c r="AB1000" s="258" t="str">
        <f t="shared" si="1167"/>
        <v>20,541666666666667305</v>
      </c>
      <c r="AC1000" s="263" t="str">
        <f t="shared" si="1168"/>
        <v>VH7M- GDTX 11C8  13:00-17:00  BĐ: 25/8/2025 KT: 31/5/2026</v>
      </c>
      <c r="AD1000" s="263">
        <f t="shared" ref="AD1000:AE1000" si="1234">P1000</f>
        <v>45894</v>
      </c>
      <c r="AE1000" s="263">
        <f t="shared" si="1234"/>
        <v>46173</v>
      </c>
      <c r="AF1000" s="187"/>
      <c r="AG1000" s="187"/>
    </row>
    <row r="1001">
      <c r="A1001" s="253"/>
      <c r="B1001" s="253"/>
      <c r="C1001" s="99" t="s">
        <v>1355</v>
      </c>
      <c r="D1001" s="99" t="s">
        <v>1356</v>
      </c>
      <c r="E1001" s="99">
        <v>2024.0</v>
      </c>
      <c r="F1001" s="99" t="s">
        <v>1370</v>
      </c>
      <c r="G1001" s="99" t="s">
        <v>1358</v>
      </c>
      <c r="H1001" s="99"/>
      <c r="I1001" s="99"/>
      <c r="J1001" s="99"/>
      <c r="K1001" s="231">
        <v>3.0</v>
      </c>
      <c r="L1001" s="254">
        <v>0.5416666666666666</v>
      </c>
      <c r="M1001" s="255">
        <v>0.7083333333333334</v>
      </c>
      <c r="N1001" s="99">
        <v>305.0</v>
      </c>
      <c r="O1001" s="99" t="s">
        <v>1345</v>
      </c>
      <c r="P1001" s="256">
        <v>45895.0</v>
      </c>
      <c r="Q1001" s="243">
        <v>46173.0</v>
      </c>
      <c r="R1001" s="206"/>
      <c r="S1001" s="257"/>
      <c r="T1001" s="258"/>
      <c r="U1001" s="99"/>
      <c r="V1001" s="259" t="str">
        <f t="shared" si="1161"/>
        <v> </v>
      </c>
      <c r="W1001" s="260">
        <f t="shared" si="1162"/>
        <v>5</v>
      </c>
      <c r="X1001" s="258">
        <f t="shared" si="1163"/>
        <v>0</v>
      </c>
      <c r="Y1001" s="261">
        <f t="shared" si="1164"/>
        <v>-7</v>
      </c>
      <c r="Z1001" s="262">
        <f t="shared" si="1165"/>
        <v>0.1666666667</v>
      </c>
      <c r="AA1001" s="262">
        <f t="shared" si="1166"/>
        <v>0.003703703704</v>
      </c>
      <c r="AB1001" s="258" t="str">
        <f t="shared" si="1167"/>
        <v>30,541666666666667305</v>
      </c>
      <c r="AC1001" s="263" t="str">
        <f t="shared" si="1168"/>
        <v>VH7M- GDTX 11C8  13:00-17:00  BĐ: 26/8/2025 KT: 31/5/2026</v>
      </c>
      <c r="AD1001" s="263">
        <f t="shared" ref="AD1001:AE1001" si="1235">P1001</f>
        <v>45895</v>
      </c>
      <c r="AE1001" s="263">
        <f t="shared" si="1235"/>
        <v>46173</v>
      </c>
      <c r="AF1001" s="187"/>
      <c r="AG1001" s="187"/>
    </row>
    <row r="1002">
      <c r="A1002" s="253"/>
      <c r="B1002" s="253"/>
      <c r="C1002" s="99" t="s">
        <v>1355</v>
      </c>
      <c r="D1002" s="99" t="s">
        <v>1356</v>
      </c>
      <c r="E1002" s="99">
        <v>2024.0</v>
      </c>
      <c r="F1002" s="99" t="s">
        <v>1370</v>
      </c>
      <c r="G1002" s="99" t="s">
        <v>1358</v>
      </c>
      <c r="H1002" s="99"/>
      <c r="I1002" s="99"/>
      <c r="J1002" s="99"/>
      <c r="K1002" s="231">
        <v>4.0</v>
      </c>
      <c r="L1002" s="254">
        <v>0.5416666666666666</v>
      </c>
      <c r="M1002" s="255">
        <v>0.7083333333333334</v>
      </c>
      <c r="N1002" s="99">
        <v>305.0</v>
      </c>
      <c r="O1002" s="99" t="s">
        <v>1345</v>
      </c>
      <c r="P1002" s="256">
        <v>45896.0</v>
      </c>
      <c r="Q1002" s="243">
        <v>46173.0</v>
      </c>
      <c r="R1002" s="206"/>
      <c r="S1002" s="257"/>
      <c r="T1002" s="258"/>
      <c r="U1002" s="99"/>
      <c r="V1002" s="259" t="str">
        <f t="shared" si="1161"/>
        <v> </v>
      </c>
      <c r="W1002" s="260">
        <f t="shared" si="1162"/>
        <v>5</v>
      </c>
      <c r="X1002" s="258">
        <f t="shared" si="1163"/>
        <v>0</v>
      </c>
      <c r="Y1002" s="261">
        <f t="shared" si="1164"/>
        <v>-7</v>
      </c>
      <c r="Z1002" s="262">
        <f t="shared" si="1165"/>
        <v>0.1666666667</v>
      </c>
      <c r="AA1002" s="262">
        <f t="shared" si="1166"/>
        <v>0.003703703704</v>
      </c>
      <c r="AB1002" s="258" t="str">
        <f t="shared" si="1167"/>
        <v>40,541666666666667305</v>
      </c>
      <c r="AC1002" s="263" t="str">
        <f t="shared" si="1168"/>
        <v>VH7M- GDTX 11C8  13:00-17:00  BĐ: 27/8/2025 KT: 31/5/2026</v>
      </c>
      <c r="AD1002" s="263">
        <f t="shared" ref="AD1002:AE1002" si="1236">P1002</f>
        <v>45896</v>
      </c>
      <c r="AE1002" s="263">
        <f t="shared" si="1236"/>
        <v>46173</v>
      </c>
      <c r="AF1002" s="187"/>
      <c r="AG1002" s="187"/>
    </row>
    <row r="1003">
      <c r="A1003" s="253"/>
      <c r="B1003" s="253"/>
      <c r="C1003" s="99" t="s">
        <v>1355</v>
      </c>
      <c r="D1003" s="99" t="s">
        <v>1356</v>
      </c>
      <c r="E1003" s="99">
        <v>2024.0</v>
      </c>
      <c r="F1003" s="99" t="s">
        <v>1370</v>
      </c>
      <c r="G1003" s="99" t="s">
        <v>1358</v>
      </c>
      <c r="H1003" s="99"/>
      <c r="I1003" s="99"/>
      <c r="J1003" s="99"/>
      <c r="K1003" s="231">
        <v>5.0</v>
      </c>
      <c r="L1003" s="254">
        <v>0.5416666666666666</v>
      </c>
      <c r="M1003" s="255">
        <v>0.7083333333333334</v>
      </c>
      <c r="N1003" s="99">
        <v>305.0</v>
      </c>
      <c r="O1003" s="99" t="s">
        <v>1345</v>
      </c>
      <c r="P1003" s="256">
        <v>45897.0</v>
      </c>
      <c r="Q1003" s="243">
        <v>46173.0</v>
      </c>
      <c r="R1003" s="206"/>
      <c r="S1003" s="257"/>
      <c r="T1003" s="258"/>
      <c r="U1003" s="99"/>
      <c r="V1003" s="259" t="str">
        <f t="shared" si="1161"/>
        <v> </v>
      </c>
      <c r="W1003" s="260">
        <f t="shared" si="1162"/>
        <v>5</v>
      </c>
      <c r="X1003" s="258">
        <f t="shared" si="1163"/>
        <v>0</v>
      </c>
      <c r="Y1003" s="261">
        <f t="shared" si="1164"/>
        <v>-7</v>
      </c>
      <c r="Z1003" s="262">
        <f t="shared" si="1165"/>
        <v>0.1666666667</v>
      </c>
      <c r="AA1003" s="262">
        <f t="shared" si="1166"/>
        <v>0.003703703704</v>
      </c>
      <c r="AB1003" s="258" t="str">
        <f t="shared" si="1167"/>
        <v>50,541666666666667305</v>
      </c>
      <c r="AC1003" s="263" t="str">
        <f t="shared" si="1168"/>
        <v>VH7M- GDTX 11C8  13:00-17:00  BĐ: 28/8/2025 KT: 31/5/2026</v>
      </c>
      <c r="AD1003" s="263">
        <f t="shared" ref="AD1003:AE1003" si="1237">P1003</f>
        <v>45897</v>
      </c>
      <c r="AE1003" s="263">
        <f t="shared" si="1237"/>
        <v>46173</v>
      </c>
      <c r="AF1003" s="187"/>
      <c r="AG1003" s="187"/>
    </row>
    <row r="1004">
      <c r="A1004" s="253"/>
      <c r="B1004" s="253"/>
      <c r="C1004" s="99" t="s">
        <v>1355</v>
      </c>
      <c r="D1004" s="99" t="s">
        <v>1356</v>
      </c>
      <c r="E1004" s="99">
        <v>2024.0</v>
      </c>
      <c r="F1004" s="99" t="s">
        <v>1370</v>
      </c>
      <c r="G1004" s="99" t="s">
        <v>1358</v>
      </c>
      <c r="H1004" s="99"/>
      <c r="I1004" s="99"/>
      <c r="J1004" s="99"/>
      <c r="K1004" s="231">
        <v>6.0</v>
      </c>
      <c r="L1004" s="254">
        <v>0.5416666666666666</v>
      </c>
      <c r="M1004" s="255">
        <v>0.7083333333333334</v>
      </c>
      <c r="N1004" s="99">
        <v>305.0</v>
      </c>
      <c r="O1004" s="99" t="s">
        <v>1345</v>
      </c>
      <c r="P1004" s="256">
        <v>45898.0</v>
      </c>
      <c r="Q1004" s="243">
        <v>46173.0</v>
      </c>
      <c r="R1004" s="206"/>
      <c r="S1004" s="257"/>
      <c r="T1004" s="258"/>
      <c r="U1004" s="99"/>
      <c r="V1004" s="259" t="str">
        <f t="shared" si="1161"/>
        <v> </v>
      </c>
      <c r="W1004" s="260">
        <f t="shared" si="1162"/>
        <v>5</v>
      </c>
      <c r="X1004" s="258">
        <f t="shared" si="1163"/>
        <v>0</v>
      </c>
      <c r="Y1004" s="261">
        <f t="shared" si="1164"/>
        <v>-7</v>
      </c>
      <c r="Z1004" s="262">
        <f t="shared" si="1165"/>
        <v>0.1666666667</v>
      </c>
      <c r="AA1004" s="262">
        <f t="shared" si="1166"/>
        <v>0.003703703704</v>
      </c>
      <c r="AB1004" s="258" t="str">
        <f t="shared" si="1167"/>
        <v>60,541666666666667305</v>
      </c>
      <c r="AC1004" s="263" t="str">
        <f t="shared" si="1168"/>
        <v>VH7M- GDTX 11C8  13:00-17:00  BĐ: 29/8/2025 KT: 31/5/2026</v>
      </c>
      <c r="AD1004" s="263">
        <f t="shared" ref="AD1004:AE1004" si="1238">P1004</f>
        <v>45898</v>
      </c>
      <c r="AE1004" s="263">
        <f t="shared" si="1238"/>
        <v>46173</v>
      </c>
      <c r="AF1004" s="187"/>
      <c r="AG1004" s="187"/>
    </row>
    <row r="1005">
      <c r="A1005" s="253"/>
      <c r="B1005" s="253"/>
      <c r="C1005" s="99" t="s">
        <v>1355</v>
      </c>
      <c r="D1005" s="99" t="s">
        <v>1356</v>
      </c>
      <c r="E1005" s="99">
        <v>2024.0</v>
      </c>
      <c r="F1005" s="99" t="s">
        <v>1370</v>
      </c>
      <c r="G1005" s="99" t="s">
        <v>1358</v>
      </c>
      <c r="H1005" s="99"/>
      <c r="I1005" s="99"/>
      <c r="J1005" s="99"/>
      <c r="K1005" s="231">
        <v>7.0</v>
      </c>
      <c r="L1005" s="254">
        <v>0.5416666666666666</v>
      </c>
      <c r="M1005" s="255">
        <v>0.7083333333333334</v>
      </c>
      <c r="N1005" s="99">
        <v>305.0</v>
      </c>
      <c r="O1005" s="99" t="s">
        <v>1345</v>
      </c>
      <c r="P1005" s="256">
        <v>45899.0</v>
      </c>
      <c r="Q1005" s="243">
        <v>46173.0</v>
      </c>
      <c r="R1005" s="264"/>
      <c r="S1005" s="257"/>
      <c r="T1005" s="258"/>
      <c r="U1005" s="99"/>
      <c r="V1005" s="259" t="str">
        <f t="shared" si="1161"/>
        <v> </v>
      </c>
      <c r="W1005" s="260">
        <f t="shared" si="1162"/>
        <v>5</v>
      </c>
      <c r="X1005" s="258">
        <f t="shared" si="1163"/>
        <v>0</v>
      </c>
      <c r="Y1005" s="261">
        <f t="shared" si="1164"/>
        <v>-7</v>
      </c>
      <c r="Z1005" s="262">
        <f t="shared" si="1165"/>
        <v>0.1666666667</v>
      </c>
      <c r="AA1005" s="262">
        <f t="shared" si="1166"/>
        <v>0.003703703704</v>
      </c>
      <c r="AB1005" s="258" t="str">
        <f t="shared" si="1167"/>
        <v>70,541666666666667305</v>
      </c>
      <c r="AC1005" s="263" t="str">
        <f t="shared" si="1168"/>
        <v>VH7M- GDTX 11C8  13:00-17:00  BĐ: 30/8/2025 KT: 31/5/2026</v>
      </c>
      <c r="AD1005" s="263">
        <f t="shared" ref="AD1005:AE1005" si="1239">P1005</f>
        <v>45899</v>
      </c>
      <c r="AE1005" s="263">
        <f t="shared" si="1239"/>
        <v>46173</v>
      </c>
      <c r="AF1005" s="187"/>
      <c r="AG1005" s="187"/>
    </row>
    <row r="1006">
      <c r="A1006" s="253"/>
      <c r="B1006" s="253"/>
      <c r="C1006" s="99" t="s">
        <v>1355</v>
      </c>
      <c r="D1006" s="99" t="s">
        <v>1356</v>
      </c>
      <c r="E1006" s="99">
        <v>2023.0</v>
      </c>
      <c r="F1006" s="99" t="s">
        <v>1371</v>
      </c>
      <c r="G1006" s="99" t="s">
        <v>1358</v>
      </c>
      <c r="H1006" s="99"/>
      <c r="I1006" s="99"/>
      <c r="J1006" s="99"/>
      <c r="K1006" s="231">
        <v>2.0</v>
      </c>
      <c r="L1006" s="254">
        <v>0.5416666666666666</v>
      </c>
      <c r="M1006" s="255">
        <v>0.7083333333333334</v>
      </c>
      <c r="N1006" s="99">
        <v>303.0</v>
      </c>
      <c r="O1006" s="99" t="s">
        <v>1345</v>
      </c>
      <c r="P1006" s="256">
        <v>45894.0</v>
      </c>
      <c r="Q1006" s="243">
        <v>46173.0</v>
      </c>
      <c r="R1006" s="264"/>
      <c r="S1006" s="257"/>
      <c r="T1006" s="258"/>
      <c r="U1006" s="99"/>
      <c r="V1006" s="259" t="str">
        <f t="shared" si="1161"/>
        <v> </v>
      </c>
      <c r="W1006" s="260">
        <f t="shared" si="1162"/>
        <v>5</v>
      </c>
      <c r="X1006" s="258">
        <f t="shared" si="1163"/>
        <v>0</v>
      </c>
      <c r="Y1006" s="261">
        <f t="shared" si="1164"/>
        <v>-7</v>
      </c>
      <c r="Z1006" s="262">
        <f t="shared" si="1165"/>
        <v>0.1666666667</v>
      </c>
      <c r="AA1006" s="262">
        <f t="shared" si="1166"/>
        <v>0.003703703704</v>
      </c>
      <c r="AB1006" s="258" t="str">
        <f t="shared" si="1167"/>
        <v>20,541666666666667303</v>
      </c>
      <c r="AC1006" s="263" t="str">
        <f t="shared" si="1168"/>
        <v>VH7M- GDTX 12C1  13:00-17:00  BĐ: 25/8/2025 KT: 31/5/2026</v>
      </c>
      <c r="AD1006" s="263">
        <f t="shared" ref="AD1006:AE1006" si="1240">P1006</f>
        <v>45894</v>
      </c>
      <c r="AE1006" s="263">
        <f t="shared" si="1240"/>
        <v>46173</v>
      </c>
      <c r="AF1006" s="187"/>
      <c r="AG1006" s="187"/>
    </row>
    <row r="1007">
      <c r="A1007" s="253"/>
      <c r="B1007" s="253"/>
      <c r="C1007" s="99" t="s">
        <v>1355</v>
      </c>
      <c r="D1007" s="99" t="s">
        <v>1356</v>
      </c>
      <c r="E1007" s="99">
        <v>2023.0</v>
      </c>
      <c r="F1007" s="99" t="s">
        <v>1371</v>
      </c>
      <c r="G1007" s="99" t="s">
        <v>1358</v>
      </c>
      <c r="H1007" s="99"/>
      <c r="I1007" s="99"/>
      <c r="J1007" s="99"/>
      <c r="K1007" s="231">
        <v>3.0</v>
      </c>
      <c r="L1007" s="254">
        <v>0.5416666666666666</v>
      </c>
      <c r="M1007" s="255">
        <v>0.7083333333333334</v>
      </c>
      <c r="N1007" s="99">
        <v>303.0</v>
      </c>
      <c r="O1007" s="99" t="s">
        <v>1345</v>
      </c>
      <c r="P1007" s="256">
        <v>45895.0</v>
      </c>
      <c r="Q1007" s="243">
        <v>46173.0</v>
      </c>
      <c r="R1007" s="264"/>
      <c r="S1007" s="257"/>
      <c r="T1007" s="258"/>
      <c r="U1007" s="99"/>
      <c r="V1007" s="259" t="str">
        <f t="shared" si="1161"/>
        <v> </v>
      </c>
      <c r="W1007" s="260">
        <f t="shared" si="1162"/>
        <v>5</v>
      </c>
      <c r="X1007" s="258">
        <f t="shared" si="1163"/>
        <v>0</v>
      </c>
      <c r="Y1007" s="261">
        <f t="shared" si="1164"/>
        <v>-7</v>
      </c>
      <c r="Z1007" s="262">
        <f t="shared" si="1165"/>
        <v>0.1666666667</v>
      </c>
      <c r="AA1007" s="262">
        <f t="shared" si="1166"/>
        <v>0.003703703704</v>
      </c>
      <c r="AB1007" s="258" t="str">
        <f t="shared" si="1167"/>
        <v>30,541666666666667303</v>
      </c>
      <c r="AC1007" s="263" t="str">
        <f t="shared" si="1168"/>
        <v>VH7M- GDTX 12C1  13:00-17:00  BĐ: 26/8/2025 KT: 31/5/2026</v>
      </c>
      <c r="AD1007" s="263">
        <f t="shared" ref="AD1007:AE1007" si="1241">P1007</f>
        <v>45895</v>
      </c>
      <c r="AE1007" s="263">
        <f t="shared" si="1241"/>
        <v>46173</v>
      </c>
      <c r="AF1007" s="187"/>
      <c r="AG1007" s="187"/>
    </row>
    <row r="1008">
      <c r="A1008" s="253"/>
      <c r="B1008" s="253"/>
      <c r="C1008" s="99" t="s">
        <v>1355</v>
      </c>
      <c r="D1008" s="99" t="s">
        <v>1356</v>
      </c>
      <c r="E1008" s="99">
        <v>2023.0</v>
      </c>
      <c r="F1008" s="99" t="s">
        <v>1371</v>
      </c>
      <c r="G1008" s="99" t="s">
        <v>1358</v>
      </c>
      <c r="H1008" s="99"/>
      <c r="I1008" s="99"/>
      <c r="J1008" s="99"/>
      <c r="K1008" s="231">
        <v>4.0</v>
      </c>
      <c r="L1008" s="254">
        <v>0.5416666666666666</v>
      </c>
      <c r="M1008" s="255">
        <v>0.7083333333333334</v>
      </c>
      <c r="N1008" s="99">
        <v>303.0</v>
      </c>
      <c r="O1008" s="99" t="s">
        <v>1345</v>
      </c>
      <c r="P1008" s="256">
        <v>45896.0</v>
      </c>
      <c r="Q1008" s="243">
        <v>46173.0</v>
      </c>
      <c r="R1008" s="264"/>
      <c r="S1008" s="257"/>
      <c r="T1008" s="258"/>
      <c r="U1008" s="99"/>
      <c r="V1008" s="259" t="str">
        <f t="shared" si="1161"/>
        <v> </v>
      </c>
      <c r="W1008" s="260">
        <f t="shared" si="1162"/>
        <v>5</v>
      </c>
      <c r="X1008" s="258">
        <f t="shared" si="1163"/>
        <v>0</v>
      </c>
      <c r="Y1008" s="261">
        <f t="shared" si="1164"/>
        <v>-7</v>
      </c>
      <c r="Z1008" s="262">
        <f t="shared" si="1165"/>
        <v>0.1666666667</v>
      </c>
      <c r="AA1008" s="262">
        <f t="shared" si="1166"/>
        <v>0.003703703704</v>
      </c>
      <c r="AB1008" s="258" t="str">
        <f t="shared" si="1167"/>
        <v>40,541666666666667303</v>
      </c>
      <c r="AC1008" s="263" t="str">
        <f t="shared" si="1168"/>
        <v>VH7M- GDTX 12C1  13:00-17:00  BĐ: 27/8/2025 KT: 31/5/2026</v>
      </c>
      <c r="AD1008" s="263">
        <f t="shared" ref="AD1008:AE1008" si="1242">P1008</f>
        <v>45896</v>
      </c>
      <c r="AE1008" s="263">
        <f t="shared" si="1242"/>
        <v>46173</v>
      </c>
      <c r="AF1008" s="187"/>
      <c r="AG1008" s="187"/>
    </row>
    <row r="1009">
      <c r="A1009" s="253"/>
      <c r="B1009" s="253"/>
      <c r="C1009" s="99" t="s">
        <v>1355</v>
      </c>
      <c r="D1009" s="99" t="s">
        <v>1356</v>
      </c>
      <c r="E1009" s="99">
        <v>2023.0</v>
      </c>
      <c r="F1009" s="99" t="s">
        <v>1371</v>
      </c>
      <c r="G1009" s="99" t="s">
        <v>1358</v>
      </c>
      <c r="H1009" s="99"/>
      <c r="I1009" s="99"/>
      <c r="J1009" s="99"/>
      <c r="K1009" s="231">
        <v>5.0</v>
      </c>
      <c r="L1009" s="254">
        <v>0.5416666666666666</v>
      </c>
      <c r="M1009" s="255">
        <v>0.7083333333333334</v>
      </c>
      <c r="N1009" s="99">
        <v>303.0</v>
      </c>
      <c r="O1009" s="99" t="s">
        <v>1345</v>
      </c>
      <c r="P1009" s="256">
        <v>45897.0</v>
      </c>
      <c r="Q1009" s="243">
        <v>46173.0</v>
      </c>
      <c r="R1009" s="264"/>
      <c r="S1009" s="257"/>
      <c r="T1009" s="258"/>
      <c r="U1009" s="99"/>
      <c r="V1009" s="259" t="str">
        <f t="shared" si="1161"/>
        <v> </v>
      </c>
      <c r="W1009" s="260">
        <f t="shared" si="1162"/>
        <v>5</v>
      </c>
      <c r="X1009" s="258">
        <f t="shared" si="1163"/>
        <v>0</v>
      </c>
      <c r="Y1009" s="261">
        <f t="shared" si="1164"/>
        <v>-7</v>
      </c>
      <c r="Z1009" s="262">
        <f t="shared" si="1165"/>
        <v>0.1666666667</v>
      </c>
      <c r="AA1009" s="262">
        <f t="shared" si="1166"/>
        <v>0.003703703704</v>
      </c>
      <c r="AB1009" s="258" t="str">
        <f t="shared" si="1167"/>
        <v>50,541666666666667303</v>
      </c>
      <c r="AC1009" s="263" t="str">
        <f t="shared" si="1168"/>
        <v>VH7M- GDTX 12C1  13:00-17:00  BĐ: 28/8/2025 KT: 31/5/2026</v>
      </c>
      <c r="AD1009" s="263">
        <f t="shared" ref="AD1009:AE1009" si="1243">P1009</f>
        <v>45897</v>
      </c>
      <c r="AE1009" s="263">
        <f t="shared" si="1243"/>
        <v>46173</v>
      </c>
      <c r="AF1009" s="187"/>
      <c r="AG1009" s="187"/>
    </row>
    <row r="1010">
      <c r="A1010" s="253"/>
      <c r="B1010" s="253"/>
      <c r="C1010" s="99" t="s">
        <v>1355</v>
      </c>
      <c r="D1010" s="99" t="s">
        <v>1356</v>
      </c>
      <c r="E1010" s="99">
        <v>2023.0</v>
      </c>
      <c r="F1010" s="99" t="s">
        <v>1371</v>
      </c>
      <c r="G1010" s="99" t="s">
        <v>1358</v>
      </c>
      <c r="H1010" s="99"/>
      <c r="I1010" s="99"/>
      <c r="J1010" s="99"/>
      <c r="K1010" s="231">
        <v>6.0</v>
      </c>
      <c r="L1010" s="254">
        <v>0.5416666666666666</v>
      </c>
      <c r="M1010" s="255">
        <v>0.7083333333333334</v>
      </c>
      <c r="N1010" s="99">
        <v>303.0</v>
      </c>
      <c r="O1010" s="99" t="s">
        <v>1345</v>
      </c>
      <c r="P1010" s="256">
        <v>45898.0</v>
      </c>
      <c r="Q1010" s="243">
        <v>46173.0</v>
      </c>
      <c r="R1010" s="264"/>
      <c r="S1010" s="257"/>
      <c r="T1010" s="258"/>
      <c r="U1010" s="99"/>
      <c r="V1010" s="259" t="str">
        <f t="shared" si="1161"/>
        <v> </v>
      </c>
      <c r="W1010" s="260">
        <f t="shared" si="1162"/>
        <v>5</v>
      </c>
      <c r="X1010" s="258">
        <f t="shared" si="1163"/>
        <v>0</v>
      </c>
      <c r="Y1010" s="261">
        <f t="shared" si="1164"/>
        <v>-7</v>
      </c>
      <c r="Z1010" s="262">
        <f t="shared" si="1165"/>
        <v>0.1666666667</v>
      </c>
      <c r="AA1010" s="262">
        <f t="shared" si="1166"/>
        <v>0.003703703704</v>
      </c>
      <c r="AB1010" s="258" t="str">
        <f t="shared" si="1167"/>
        <v>60,541666666666667303</v>
      </c>
      <c r="AC1010" s="263" t="str">
        <f t="shared" si="1168"/>
        <v>VH7M- GDTX 12C1  13:00-17:00  BĐ: 29/8/2025 KT: 31/5/2026</v>
      </c>
      <c r="AD1010" s="263">
        <f t="shared" ref="AD1010:AE1010" si="1244">P1010</f>
        <v>45898</v>
      </c>
      <c r="AE1010" s="263">
        <f t="shared" si="1244"/>
        <v>46173</v>
      </c>
      <c r="AF1010" s="187"/>
      <c r="AG1010" s="187"/>
    </row>
    <row r="1011">
      <c r="A1011" s="253"/>
      <c r="B1011" s="253"/>
      <c r="C1011" s="99" t="s">
        <v>1355</v>
      </c>
      <c r="D1011" s="99" t="s">
        <v>1356</v>
      </c>
      <c r="E1011" s="99">
        <v>2023.0</v>
      </c>
      <c r="F1011" s="99" t="s">
        <v>1371</v>
      </c>
      <c r="G1011" s="99" t="s">
        <v>1358</v>
      </c>
      <c r="H1011" s="99"/>
      <c r="I1011" s="99"/>
      <c r="J1011" s="99"/>
      <c r="K1011" s="231">
        <v>7.0</v>
      </c>
      <c r="L1011" s="254">
        <v>0.5416666666666666</v>
      </c>
      <c r="M1011" s="255">
        <v>0.7083333333333334</v>
      </c>
      <c r="N1011" s="99">
        <v>303.0</v>
      </c>
      <c r="O1011" s="99" t="s">
        <v>1345</v>
      </c>
      <c r="P1011" s="256">
        <v>45899.0</v>
      </c>
      <c r="Q1011" s="243">
        <v>46173.0</v>
      </c>
      <c r="R1011" s="264"/>
      <c r="S1011" s="257"/>
      <c r="T1011" s="258"/>
      <c r="U1011" s="99"/>
      <c r="V1011" s="259" t="str">
        <f t="shared" si="1161"/>
        <v> </v>
      </c>
      <c r="W1011" s="260">
        <f t="shared" si="1162"/>
        <v>5</v>
      </c>
      <c r="X1011" s="258">
        <f t="shared" si="1163"/>
        <v>0</v>
      </c>
      <c r="Y1011" s="261">
        <f t="shared" si="1164"/>
        <v>-7</v>
      </c>
      <c r="Z1011" s="262">
        <f t="shared" si="1165"/>
        <v>0.1666666667</v>
      </c>
      <c r="AA1011" s="262">
        <f t="shared" si="1166"/>
        <v>0.003703703704</v>
      </c>
      <c r="AB1011" s="258" t="str">
        <f t="shared" si="1167"/>
        <v>70,541666666666667303</v>
      </c>
      <c r="AC1011" s="263" t="str">
        <f t="shared" si="1168"/>
        <v>VH7M- GDTX 12C1  13:00-17:00  BĐ: 30/8/2025 KT: 31/5/2026</v>
      </c>
      <c r="AD1011" s="263">
        <f t="shared" ref="AD1011:AE1011" si="1245">P1011</f>
        <v>45899</v>
      </c>
      <c r="AE1011" s="263">
        <f t="shared" si="1245"/>
        <v>46173</v>
      </c>
      <c r="AF1011" s="187"/>
      <c r="AG1011" s="187"/>
    </row>
    <row r="1012">
      <c r="A1012" s="253"/>
      <c r="B1012" s="253"/>
      <c r="C1012" s="99" t="s">
        <v>1355</v>
      </c>
      <c r="D1012" s="99" t="s">
        <v>1356</v>
      </c>
      <c r="E1012" s="99">
        <v>2023.0</v>
      </c>
      <c r="F1012" s="99" t="s">
        <v>1372</v>
      </c>
      <c r="G1012" s="99" t="s">
        <v>1358</v>
      </c>
      <c r="H1012" s="99"/>
      <c r="I1012" s="99"/>
      <c r="J1012" s="99"/>
      <c r="K1012" s="231">
        <v>2.0</v>
      </c>
      <c r="L1012" s="254">
        <v>0.5416666666666666</v>
      </c>
      <c r="M1012" s="255">
        <v>0.7083333333333334</v>
      </c>
      <c r="N1012" s="99">
        <v>304.0</v>
      </c>
      <c r="O1012" s="99" t="s">
        <v>1345</v>
      </c>
      <c r="P1012" s="256">
        <v>45894.0</v>
      </c>
      <c r="Q1012" s="243">
        <v>46173.0</v>
      </c>
      <c r="R1012" s="264"/>
      <c r="S1012" s="257"/>
      <c r="T1012" s="258"/>
      <c r="U1012" s="99"/>
      <c r="V1012" s="259" t="str">
        <f t="shared" si="1161"/>
        <v> </v>
      </c>
      <c r="W1012" s="260">
        <f t="shared" si="1162"/>
        <v>5</v>
      </c>
      <c r="X1012" s="258">
        <f t="shared" si="1163"/>
        <v>0</v>
      </c>
      <c r="Y1012" s="261">
        <f t="shared" si="1164"/>
        <v>-7</v>
      </c>
      <c r="Z1012" s="262">
        <f t="shared" si="1165"/>
        <v>0.1666666667</v>
      </c>
      <c r="AA1012" s="262">
        <f t="shared" si="1166"/>
        <v>0.003703703704</v>
      </c>
      <c r="AB1012" s="258" t="str">
        <f t="shared" si="1167"/>
        <v>20,541666666666667304</v>
      </c>
      <c r="AC1012" s="263" t="str">
        <f t="shared" si="1168"/>
        <v>VH7M- GDTX 12C2  13:00-17:00  BĐ: 25/8/2025 KT: 31/5/2026</v>
      </c>
      <c r="AD1012" s="263">
        <f t="shared" ref="AD1012:AE1012" si="1246">P1012</f>
        <v>45894</v>
      </c>
      <c r="AE1012" s="263">
        <f t="shared" si="1246"/>
        <v>46173</v>
      </c>
      <c r="AF1012" s="187"/>
      <c r="AG1012" s="187"/>
    </row>
    <row r="1013">
      <c r="A1013" s="253"/>
      <c r="B1013" s="253"/>
      <c r="C1013" s="99" t="s">
        <v>1355</v>
      </c>
      <c r="D1013" s="99" t="s">
        <v>1356</v>
      </c>
      <c r="E1013" s="99">
        <v>2023.0</v>
      </c>
      <c r="F1013" s="99" t="s">
        <v>1372</v>
      </c>
      <c r="G1013" s="99" t="s">
        <v>1358</v>
      </c>
      <c r="H1013" s="99"/>
      <c r="I1013" s="99"/>
      <c r="J1013" s="99"/>
      <c r="K1013" s="231">
        <v>3.0</v>
      </c>
      <c r="L1013" s="254">
        <v>0.5416666666666666</v>
      </c>
      <c r="M1013" s="255">
        <v>0.7083333333333334</v>
      </c>
      <c r="N1013" s="99">
        <v>304.0</v>
      </c>
      <c r="O1013" s="99" t="s">
        <v>1345</v>
      </c>
      <c r="P1013" s="256">
        <v>45895.0</v>
      </c>
      <c r="Q1013" s="243">
        <v>46173.0</v>
      </c>
      <c r="R1013" s="264"/>
      <c r="S1013" s="257"/>
      <c r="T1013" s="258"/>
      <c r="U1013" s="99"/>
      <c r="V1013" s="259" t="str">
        <f t="shared" si="1161"/>
        <v> </v>
      </c>
      <c r="W1013" s="260">
        <f t="shared" si="1162"/>
        <v>5</v>
      </c>
      <c r="X1013" s="258">
        <f t="shared" si="1163"/>
        <v>0</v>
      </c>
      <c r="Y1013" s="261">
        <f t="shared" si="1164"/>
        <v>-7</v>
      </c>
      <c r="Z1013" s="262">
        <f t="shared" si="1165"/>
        <v>0.1666666667</v>
      </c>
      <c r="AA1013" s="262">
        <f t="shared" si="1166"/>
        <v>0.003703703704</v>
      </c>
      <c r="AB1013" s="258" t="str">
        <f t="shared" si="1167"/>
        <v>30,541666666666667304</v>
      </c>
      <c r="AC1013" s="263" t="str">
        <f t="shared" si="1168"/>
        <v>VH7M- GDTX 12C2  13:00-17:00  BĐ: 26/8/2025 KT: 31/5/2026</v>
      </c>
      <c r="AD1013" s="263">
        <f t="shared" ref="AD1013:AE1013" si="1247">P1013</f>
        <v>45895</v>
      </c>
      <c r="AE1013" s="263">
        <f t="shared" si="1247"/>
        <v>46173</v>
      </c>
      <c r="AF1013" s="187"/>
      <c r="AG1013" s="187"/>
    </row>
    <row r="1014">
      <c r="A1014" s="253"/>
      <c r="B1014" s="253"/>
      <c r="C1014" s="99" t="s">
        <v>1355</v>
      </c>
      <c r="D1014" s="99" t="s">
        <v>1356</v>
      </c>
      <c r="E1014" s="99">
        <v>2023.0</v>
      </c>
      <c r="F1014" s="99" t="s">
        <v>1372</v>
      </c>
      <c r="G1014" s="99" t="s">
        <v>1358</v>
      </c>
      <c r="H1014" s="99"/>
      <c r="I1014" s="99"/>
      <c r="J1014" s="99"/>
      <c r="K1014" s="231">
        <v>4.0</v>
      </c>
      <c r="L1014" s="254">
        <v>0.5416666666666666</v>
      </c>
      <c r="M1014" s="255">
        <v>0.7083333333333334</v>
      </c>
      <c r="N1014" s="99">
        <v>304.0</v>
      </c>
      <c r="O1014" s="99" t="s">
        <v>1345</v>
      </c>
      <c r="P1014" s="256">
        <v>45896.0</v>
      </c>
      <c r="Q1014" s="243">
        <v>46173.0</v>
      </c>
      <c r="R1014" s="264"/>
      <c r="S1014" s="257"/>
      <c r="T1014" s="258"/>
      <c r="U1014" s="99"/>
      <c r="V1014" s="259" t="str">
        <f t="shared" si="1161"/>
        <v> </v>
      </c>
      <c r="W1014" s="260">
        <f t="shared" si="1162"/>
        <v>5</v>
      </c>
      <c r="X1014" s="258">
        <f t="shared" si="1163"/>
        <v>0</v>
      </c>
      <c r="Y1014" s="261">
        <f t="shared" si="1164"/>
        <v>-7</v>
      </c>
      <c r="Z1014" s="262">
        <f t="shared" si="1165"/>
        <v>0.1666666667</v>
      </c>
      <c r="AA1014" s="262">
        <f t="shared" si="1166"/>
        <v>0.003703703704</v>
      </c>
      <c r="AB1014" s="258" t="str">
        <f t="shared" si="1167"/>
        <v>40,541666666666667304</v>
      </c>
      <c r="AC1014" s="263" t="str">
        <f t="shared" si="1168"/>
        <v>VH7M- GDTX 12C2  13:00-17:00  BĐ: 27/8/2025 KT: 31/5/2026</v>
      </c>
      <c r="AD1014" s="263">
        <f t="shared" ref="AD1014:AE1014" si="1248">P1014</f>
        <v>45896</v>
      </c>
      <c r="AE1014" s="263">
        <f t="shared" si="1248"/>
        <v>46173</v>
      </c>
      <c r="AF1014" s="187"/>
      <c r="AG1014" s="187"/>
    </row>
    <row r="1015">
      <c r="A1015" s="253"/>
      <c r="B1015" s="253"/>
      <c r="C1015" s="99" t="s">
        <v>1355</v>
      </c>
      <c r="D1015" s="99" t="s">
        <v>1356</v>
      </c>
      <c r="E1015" s="99">
        <v>2023.0</v>
      </c>
      <c r="F1015" s="99" t="s">
        <v>1372</v>
      </c>
      <c r="G1015" s="99" t="s">
        <v>1358</v>
      </c>
      <c r="H1015" s="99"/>
      <c r="I1015" s="99"/>
      <c r="J1015" s="99"/>
      <c r="K1015" s="231">
        <v>5.0</v>
      </c>
      <c r="L1015" s="254">
        <v>0.5416666666666666</v>
      </c>
      <c r="M1015" s="255">
        <v>0.7083333333333334</v>
      </c>
      <c r="N1015" s="99">
        <v>304.0</v>
      </c>
      <c r="O1015" s="99" t="s">
        <v>1345</v>
      </c>
      <c r="P1015" s="256">
        <v>45897.0</v>
      </c>
      <c r="Q1015" s="243">
        <v>46173.0</v>
      </c>
      <c r="R1015" s="264"/>
      <c r="S1015" s="257"/>
      <c r="T1015" s="258"/>
      <c r="U1015" s="99"/>
      <c r="V1015" s="259" t="str">
        <f t="shared" si="1161"/>
        <v> </v>
      </c>
      <c r="W1015" s="260">
        <f t="shared" si="1162"/>
        <v>5</v>
      </c>
      <c r="X1015" s="258">
        <f t="shared" si="1163"/>
        <v>0</v>
      </c>
      <c r="Y1015" s="261">
        <f t="shared" si="1164"/>
        <v>-7</v>
      </c>
      <c r="Z1015" s="262">
        <f t="shared" si="1165"/>
        <v>0.1666666667</v>
      </c>
      <c r="AA1015" s="262">
        <f t="shared" si="1166"/>
        <v>0.003703703704</v>
      </c>
      <c r="AB1015" s="258" t="str">
        <f t="shared" si="1167"/>
        <v>50,541666666666667304</v>
      </c>
      <c r="AC1015" s="263" t="str">
        <f t="shared" si="1168"/>
        <v>VH7M- GDTX 12C2  13:00-17:00  BĐ: 28/8/2025 KT: 31/5/2026</v>
      </c>
      <c r="AD1015" s="263">
        <f t="shared" ref="AD1015:AE1015" si="1249">P1015</f>
        <v>45897</v>
      </c>
      <c r="AE1015" s="263">
        <f t="shared" si="1249"/>
        <v>46173</v>
      </c>
      <c r="AF1015" s="187"/>
      <c r="AG1015" s="187"/>
    </row>
    <row r="1016">
      <c r="A1016" s="253"/>
      <c r="B1016" s="253"/>
      <c r="C1016" s="99" t="s">
        <v>1355</v>
      </c>
      <c r="D1016" s="99" t="s">
        <v>1356</v>
      </c>
      <c r="E1016" s="99">
        <v>2023.0</v>
      </c>
      <c r="F1016" s="99" t="s">
        <v>1372</v>
      </c>
      <c r="G1016" s="99" t="s">
        <v>1358</v>
      </c>
      <c r="H1016" s="99"/>
      <c r="I1016" s="99"/>
      <c r="J1016" s="99"/>
      <c r="K1016" s="231">
        <v>6.0</v>
      </c>
      <c r="L1016" s="254">
        <v>0.5416666666666666</v>
      </c>
      <c r="M1016" s="255">
        <v>0.7083333333333334</v>
      </c>
      <c r="N1016" s="99">
        <v>304.0</v>
      </c>
      <c r="O1016" s="99" t="s">
        <v>1345</v>
      </c>
      <c r="P1016" s="256">
        <v>45898.0</v>
      </c>
      <c r="Q1016" s="243">
        <v>46173.0</v>
      </c>
      <c r="R1016" s="264"/>
      <c r="S1016" s="257"/>
      <c r="T1016" s="258"/>
      <c r="U1016" s="99"/>
      <c r="V1016" s="259" t="str">
        <f t="shared" si="1161"/>
        <v> </v>
      </c>
      <c r="W1016" s="260">
        <f t="shared" si="1162"/>
        <v>5</v>
      </c>
      <c r="X1016" s="258">
        <f t="shared" si="1163"/>
        <v>0</v>
      </c>
      <c r="Y1016" s="261">
        <f t="shared" si="1164"/>
        <v>-7</v>
      </c>
      <c r="Z1016" s="262">
        <f t="shared" si="1165"/>
        <v>0.1666666667</v>
      </c>
      <c r="AA1016" s="262">
        <f t="shared" si="1166"/>
        <v>0.003703703704</v>
      </c>
      <c r="AB1016" s="258" t="str">
        <f t="shared" si="1167"/>
        <v>60,541666666666667304</v>
      </c>
      <c r="AC1016" s="263" t="str">
        <f t="shared" si="1168"/>
        <v>VH7M- GDTX 12C2  13:00-17:00  BĐ: 29/8/2025 KT: 31/5/2026</v>
      </c>
      <c r="AD1016" s="263">
        <f t="shared" ref="AD1016:AE1016" si="1250">P1016</f>
        <v>45898</v>
      </c>
      <c r="AE1016" s="263">
        <f t="shared" si="1250"/>
        <v>46173</v>
      </c>
      <c r="AF1016" s="187"/>
      <c r="AG1016" s="187"/>
    </row>
    <row r="1017">
      <c r="A1017" s="253"/>
      <c r="B1017" s="253"/>
      <c r="C1017" s="99" t="s">
        <v>1355</v>
      </c>
      <c r="D1017" s="99" t="s">
        <v>1356</v>
      </c>
      <c r="E1017" s="99">
        <v>2023.0</v>
      </c>
      <c r="F1017" s="99" t="s">
        <v>1372</v>
      </c>
      <c r="G1017" s="99" t="s">
        <v>1358</v>
      </c>
      <c r="H1017" s="99"/>
      <c r="I1017" s="99"/>
      <c r="J1017" s="99"/>
      <c r="K1017" s="231">
        <v>7.0</v>
      </c>
      <c r="L1017" s="254">
        <v>0.5416666666666666</v>
      </c>
      <c r="M1017" s="255">
        <v>0.7083333333333334</v>
      </c>
      <c r="N1017" s="99">
        <v>304.0</v>
      </c>
      <c r="O1017" s="99" t="s">
        <v>1345</v>
      </c>
      <c r="P1017" s="256">
        <v>45899.0</v>
      </c>
      <c r="Q1017" s="243">
        <v>46173.0</v>
      </c>
      <c r="R1017" s="264"/>
      <c r="S1017" s="257"/>
      <c r="T1017" s="258"/>
      <c r="U1017" s="99"/>
      <c r="V1017" s="259" t="str">
        <f t="shared" si="1161"/>
        <v> </v>
      </c>
      <c r="W1017" s="260">
        <f t="shared" si="1162"/>
        <v>5</v>
      </c>
      <c r="X1017" s="258">
        <f t="shared" si="1163"/>
        <v>0</v>
      </c>
      <c r="Y1017" s="261">
        <f t="shared" si="1164"/>
        <v>-7</v>
      </c>
      <c r="Z1017" s="262">
        <f t="shared" si="1165"/>
        <v>0.1666666667</v>
      </c>
      <c r="AA1017" s="262">
        <f t="shared" si="1166"/>
        <v>0.003703703704</v>
      </c>
      <c r="AB1017" s="258" t="str">
        <f t="shared" si="1167"/>
        <v>70,541666666666667304</v>
      </c>
      <c r="AC1017" s="263" t="str">
        <f t="shared" si="1168"/>
        <v>VH7M- GDTX 12C2  13:00-17:00  BĐ: 30/8/2025 KT: 31/5/2026</v>
      </c>
      <c r="AD1017" s="263">
        <f t="shared" ref="AD1017:AE1017" si="1251">P1017</f>
        <v>45899</v>
      </c>
      <c r="AE1017" s="263">
        <f t="shared" si="1251"/>
        <v>46173</v>
      </c>
      <c r="AF1017" s="187"/>
      <c r="AG1017" s="187"/>
    </row>
    <row r="1018">
      <c r="C1018" s="99" t="s">
        <v>1355</v>
      </c>
      <c r="D1018" s="99" t="s">
        <v>1356</v>
      </c>
      <c r="E1018" s="99">
        <v>2023.0</v>
      </c>
      <c r="F1018" s="265" t="s">
        <v>1373</v>
      </c>
      <c r="G1018" s="266" t="s">
        <v>1358</v>
      </c>
      <c r="I1018" s="99"/>
      <c r="J1018" s="99"/>
      <c r="K1018" s="231">
        <v>2.0</v>
      </c>
      <c r="L1018" s="254">
        <v>0.5416666666666666</v>
      </c>
      <c r="M1018" s="255">
        <v>0.7083333333333334</v>
      </c>
      <c r="N1018" s="99">
        <v>302.0</v>
      </c>
      <c r="O1018" s="99" t="s">
        <v>1345</v>
      </c>
      <c r="P1018" s="256">
        <v>45894.0</v>
      </c>
      <c r="Q1018" s="243">
        <v>46173.0</v>
      </c>
      <c r="R1018" s="264"/>
      <c r="S1018" s="267"/>
      <c r="T1018" s="258"/>
      <c r="U1018" s="99"/>
      <c r="V1018" s="259" t="str">
        <f t="shared" si="1161"/>
        <v> </v>
      </c>
      <c r="W1018" s="260">
        <f t="shared" si="1162"/>
        <v>5</v>
      </c>
      <c r="X1018" s="258">
        <f t="shared" si="1163"/>
        <v>0</v>
      </c>
      <c r="Y1018" s="261">
        <f t="shared" si="1164"/>
        <v>-7</v>
      </c>
      <c r="Z1018" s="262">
        <f t="shared" si="1165"/>
        <v>0.1666666667</v>
      </c>
      <c r="AA1018" s="262">
        <f t="shared" si="1166"/>
        <v>0.003703703704</v>
      </c>
      <c r="AB1018" s="258" t="str">
        <f t="shared" si="1167"/>
        <v>20,541666666666667302</v>
      </c>
      <c r="AC1018" s="263" t="str">
        <f t="shared" si="1168"/>
        <v>VH7M- GDTX 12C3  13:00-17:00  BĐ: 25/8/2025 KT: 31/5/2026</v>
      </c>
      <c r="AD1018" s="263">
        <f t="shared" ref="AD1018:AE1018" si="1252">P1018</f>
        <v>45894</v>
      </c>
      <c r="AE1018" s="263">
        <f t="shared" si="1252"/>
        <v>46173</v>
      </c>
      <c r="AF1018" s="187"/>
      <c r="AG1018" s="187"/>
    </row>
    <row r="1019">
      <c r="A1019" s="253"/>
      <c r="B1019" s="253"/>
      <c r="C1019" s="99" t="s">
        <v>1355</v>
      </c>
      <c r="D1019" s="99" t="s">
        <v>1356</v>
      </c>
      <c r="E1019" s="99">
        <v>2023.0</v>
      </c>
      <c r="F1019" s="268" t="s">
        <v>1373</v>
      </c>
      <c r="G1019" s="269" t="s">
        <v>1358</v>
      </c>
      <c r="H1019" s="258"/>
      <c r="I1019" s="99"/>
      <c r="J1019" s="99"/>
      <c r="K1019" s="270">
        <v>3.0</v>
      </c>
      <c r="L1019" s="254">
        <v>0.5416666666666666</v>
      </c>
      <c r="M1019" s="255">
        <v>0.7083333333333334</v>
      </c>
      <c r="N1019" s="99">
        <v>302.0</v>
      </c>
      <c r="O1019" s="99" t="s">
        <v>1345</v>
      </c>
      <c r="P1019" s="256">
        <v>45895.0</v>
      </c>
      <c r="Q1019" s="243">
        <v>46173.0</v>
      </c>
      <c r="R1019" s="264"/>
      <c r="S1019" s="267"/>
      <c r="T1019" s="258"/>
      <c r="U1019" s="99"/>
      <c r="V1019" s="259" t="str">
        <f t="shared" si="1161"/>
        <v> </v>
      </c>
      <c r="W1019" s="260">
        <f t="shared" si="1162"/>
        <v>5</v>
      </c>
      <c r="X1019" s="258">
        <f t="shared" si="1163"/>
        <v>0</v>
      </c>
      <c r="Y1019" s="261">
        <f t="shared" si="1164"/>
        <v>-7</v>
      </c>
      <c r="Z1019" s="262">
        <f t="shared" si="1165"/>
        <v>0.1666666667</v>
      </c>
      <c r="AA1019" s="262">
        <f t="shared" si="1166"/>
        <v>0.003703703704</v>
      </c>
      <c r="AB1019" s="258" t="str">
        <f t="shared" si="1167"/>
        <v>30,541666666666667302</v>
      </c>
      <c r="AC1019" s="263" t="str">
        <f t="shared" si="1168"/>
        <v>VH7M- GDTX 12C3  13:00-17:00  BĐ: 26/8/2025 KT: 31/5/2026</v>
      </c>
      <c r="AD1019" s="263">
        <f t="shared" ref="AD1019:AE1019" si="1253">P1019</f>
        <v>45895</v>
      </c>
      <c r="AE1019" s="263">
        <f t="shared" si="1253"/>
        <v>46173</v>
      </c>
      <c r="AF1019" s="187"/>
      <c r="AG1019" s="187"/>
    </row>
    <row r="1020">
      <c r="A1020" s="253"/>
      <c r="B1020" s="253"/>
      <c r="C1020" s="99" t="s">
        <v>1355</v>
      </c>
      <c r="D1020" s="99" t="s">
        <v>1356</v>
      </c>
      <c r="E1020" s="99">
        <v>2023.0</v>
      </c>
      <c r="F1020" s="265" t="s">
        <v>1373</v>
      </c>
      <c r="G1020" s="266" t="s">
        <v>1358</v>
      </c>
      <c r="H1020" s="258"/>
      <c r="I1020" s="99"/>
      <c r="J1020" s="99"/>
      <c r="K1020" s="271">
        <v>4.0</v>
      </c>
      <c r="L1020" s="254">
        <v>0.5416666666666666</v>
      </c>
      <c r="M1020" s="255">
        <v>0.7083333333333334</v>
      </c>
      <c r="N1020" s="99">
        <v>302.0</v>
      </c>
      <c r="O1020" s="99" t="s">
        <v>1345</v>
      </c>
      <c r="P1020" s="256">
        <v>45896.0</v>
      </c>
      <c r="Q1020" s="243">
        <v>46173.0</v>
      </c>
      <c r="R1020" s="264"/>
      <c r="S1020" s="267"/>
      <c r="T1020" s="258"/>
      <c r="U1020" s="99"/>
      <c r="V1020" s="259" t="str">
        <f t="shared" si="1161"/>
        <v> </v>
      </c>
      <c r="W1020" s="260">
        <f t="shared" si="1162"/>
        <v>5</v>
      </c>
      <c r="X1020" s="258">
        <f t="shared" si="1163"/>
        <v>0</v>
      </c>
      <c r="Y1020" s="261">
        <f t="shared" si="1164"/>
        <v>-7</v>
      </c>
      <c r="Z1020" s="262">
        <f t="shared" si="1165"/>
        <v>0.1666666667</v>
      </c>
      <c r="AA1020" s="262">
        <f t="shared" si="1166"/>
        <v>0.003703703704</v>
      </c>
      <c r="AB1020" s="258" t="str">
        <f t="shared" si="1167"/>
        <v>40,541666666666667302</v>
      </c>
      <c r="AC1020" s="263" t="str">
        <f t="shared" si="1168"/>
        <v>VH7M- GDTX 12C3  13:00-17:00  BĐ: 27/8/2025 KT: 31/5/2026</v>
      </c>
      <c r="AD1020" s="263">
        <f t="shared" ref="AD1020:AE1020" si="1254">P1020</f>
        <v>45896</v>
      </c>
      <c r="AE1020" s="263">
        <f t="shared" si="1254"/>
        <v>46173</v>
      </c>
      <c r="AF1020" s="187"/>
      <c r="AG1020" s="187"/>
    </row>
    <row r="1021">
      <c r="A1021" s="253"/>
      <c r="B1021" s="253"/>
      <c r="C1021" s="99" t="s">
        <v>1355</v>
      </c>
      <c r="D1021" s="99" t="s">
        <v>1356</v>
      </c>
      <c r="E1021" s="99">
        <v>2023.0</v>
      </c>
      <c r="F1021" s="265" t="s">
        <v>1373</v>
      </c>
      <c r="G1021" s="266" t="s">
        <v>1358</v>
      </c>
      <c r="H1021" s="258"/>
      <c r="I1021" s="99"/>
      <c r="J1021" s="99"/>
      <c r="K1021" s="271">
        <v>5.0</v>
      </c>
      <c r="L1021" s="254">
        <v>0.5416666666666666</v>
      </c>
      <c r="M1021" s="255">
        <v>0.7083333333333334</v>
      </c>
      <c r="N1021" s="99">
        <v>302.0</v>
      </c>
      <c r="O1021" s="99" t="s">
        <v>1345</v>
      </c>
      <c r="P1021" s="256">
        <v>45897.0</v>
      </c>
      <c r="Q1021" s="243">
        <v>46173.0</v>
      </c>
      <c r="R1021" s="264"/>
      <c r="S1021" s="267"/>
      <c r="T1021" s="258"/>
      <c r="U1021" s="99"/>
      <c r="V1021" s="259" t="str">
        <f t="shared" si="1161"/>
        <v> </v>
      </c>
      <c r="W1021" s="260">
        <f t="shared" si="1162"/>
        <v>5</v>
      </c>
      <c r="X1021" s="258">
        <f t="shared" si="1163"/>
        <v>0</v>
      </c>
      <c r="Y1021" s="261">
        <f t="shared" si="1164"/>
        <v>-7</v>
      </c>
      <c r="Z1021" s="262">
        <f t="shared" si="1165"/>
        <v>0.1666666667</v>
      </c>
      <c r="AA1021" s="262">
        <f t="shared" si="1166"/>
        <v>0.003703703704</v>
      </c>
      <c r="AB1021" s="258" t="str">
        <f t="shared" si="1167"/>
        <v>50,541666666666667302</v>
      </c>
      <c r="AC1021" s="263" t="str">
        <f t="shared" si="1168"/>
        <v>VH7M- GDTX 12C3  13:00-17:00  BĐ: 28/8/2025 KT: 31/5/2026</v>
      </c>
      <c r="AD1021" s="263">
        <f t="shared" ref="AD1021:AE1021" si="1255">P1021</f>
        <v>45897</v>
      </c>
      <c r="AE1021" s="263">
        <f t="shared" si="1255"/>
        <v>46173</v>
      </c>
      <c r="AF1021" s="187"/>
      <c r="AG1021" s="187"/>
    </row>
    <row r="1022">
      <c r="A1022" s="253"/>
      <c r="B1022" s="253"/>
      <c r="C1022" s="99" t="s">
        <v>1355</v>
      </c>
      <c r="D1022" s="99" t="s">
        <v>1356</v>
      </c>
      <c r="E1022" s="99">
        <v>2023.0</v>
      </c>
      <c r="F1022" s="265" t="s">
        <v>1373</v>
      </c>
      <c r="G1022" s="266" t="s">
        <v>1358</v>
      </c>
      <c r="H1022" s="99"/>
      <c r="I1022" s="99"/>
      <c r="J1022" s="99"/>
      <c r="K1022" s="271">
        <v>6.0</v>
      </c>
      <c r="L1022" s="254">
        <v>0.5416666666666666</v>
      </c>
      <c r="M1022" s="255">
        <v>0.7083333333333334</v>
      </c>
      <c r="N1022" s="99">
        <v>302.0</v>
      </c>
      <c r="O1022" s="99" t="s">
        <v>1345</v>
      </c>
      <c r="P1022" s="256">
        <v>45898.0</v>
      </c>
      <c r="Q1022" s="243">
        <v>46173.0</v>
      </c>
      <c r="R1022" s="264"/>
      <c r="S1022" s="267"/>
      <c r="T1022" s="258"/>
      <c r="U1022" s="99"/>
      <c r="V1022" s="259" t="str">
        <f t="shared" si="1161"/>
        <v> </v>
      </c>
      <c r="W1022" s="260">
        <f t="shared" si="1162"/>
        <v>5</v>
      </c>
      <c r="X1022" s="258">
        <f t="shared" si="1163"/>
        <v>0</v>
      </c>
      <c r="Y1022" s="261">
        <f t="shared" si="1164"/>
        <v>-7</v>
      </c>
      <c r="Z1022" s="262">
        <f t="shared" si="1165"/>
        <v>0.1666666667</v>
      </c>
      <c r="AA1022" s="262">
        <f t="shared" si="1166"/>
        <v>0.003703703704</v>
      </c>
      <c r="AB1022" s="258" t="str">
        <f t="shared" si="1167"/>
        <v>60,541666666666667302</v>
      </c>
      <c r="AC1022" s="263" t="str">
        <f t="shared" si="1168"/>
        <v>VH7M- GDTX 12C3  13:00-17:00  BĐ: 29/8/2025 KT: 31/5/2026</v>
      </c>
      <c r="AD1022" s="263">
        <f t="shared" ref="AD1022:AE1022" si="1256">P1022</f>
        <v>45898</v>
      </c>
      <c r="AE1022" s="263">
        <f t="shared" si="1256"/>
        <v>46173</v>
      </c>
      <c r="AF1022" s="187"/>
      <c r="AG1022" s="187"/>
    </row>
    <row r="1023">
      <c r="A1023" s="253"/>
      <c r="B1023" s="253"/>
      <c r="C1023" s="99" t="s">
        <v>1355</v>
      </c>
      <c r="D1023" s="99" t="s">
        <v>1356</v>
      </c>
      <c r="E1023" s="99">
        <v>2023.0</v>
      </c>
      <c r="F1023" s="265" t="s">
        <v>1373</v>
      </c>
      <c r="G1023" s="266" t="s">
        <v>1358</v>
      </c>
      <c r="H1023" s="99"/>
      <c r="I1023" s="99"/>
      <c r="J1023" s="99"/>
      <c r="K1023" s="271">
        <v>7.0</v>
      </c>
      <c r="L1023" s="254">
        <v>0.5416666666666666</v>
      </c>
      <c r="M1023" s="255">
        <v>0.7083333333333334</v>
      </c>
      <c r="N1023" s="99">
        <v>302.0</v>
      </c>
      <c r="O1023" s="99" t="s">
        <v>1345</v>
      </c>
      <c r="P1023" s="256">
        <v>45899.0</v>
      </c>
      <c r="Q1023" s="243">
        <v>46173.0</v>
      </c>
      <c r="R1023" s="203"/>
      <c r="S1023" s="242"/>
      <c r="T1023" s="258"/>
      <c r="U1023" s="99"/>
      <c r="V1023" s="259" t="str">
        <f t="shared" si="1161"/>
        <v> </v>
      </c>
      <c r="W1023" s="260">
        <f t="shared" si="1162"/>
        <v>5</v>
      </c>
      <c r="X1023" s="258">
        <f t="shared" si="1163"/>
        <v>0</v>
      </c>
      <c r="Y1023" s="261">
        <f t="shared" si="1164"/>
        <v>-7</v>
      </c>
      <c r="Z1023" s="262">
        <f t="shared" si="1165"/>
        <v>0.1666666667</v>
      </c>
      <c r="AA1023" s="262">
        <f t="shared" si="1166"/>
        <v>0.003703703704</v>
      </c>
      <c r="AB1023" s="258" t="str">
        <f t="shared" si="1167"/>
        <v>70,541666666666667302</v>
      </c>
      <c r="AC1023" s="263" t="str">
        <f t="shared" si="1168"/>
        <v>VH7M- GDTX 12C3  13:00-17:00  BĐ: 30/8/2025 KT: 31/5/2026</v>
      </c>
      <c r="AD1023" s="263">
        <f t="shared" ref="AD1023:AE1023" si="1257">P1023</f>
        <v>45899</v>
      </c>
      <c r="AE1023" s="263">
        <f t="shared" si="1257"/>
        <v>46173</v>
      </c>
      <c r="AF1023" s="187"/>
      <c r="AG1023" s="187"/>
    </row>
    <row r="1024">
      <c r="A1024" s="253"/>
      <c r="B1024" s="253"/>
      <c r="C1024" s="99" t="s">
        <v>1355</v>
      </c>
      <c r="D1024" s="99" t="s">
        <v>1356</v>
      </c>
      <c r="E1024" s="99">
        <v>2023.0</v>
      </c>
      <c r="F1024" s="265" t="s">
        <v>1374</v>
      </c>
      <c r="G1024" s="266" t="s">
        <v>1358</v>
      </c>
      <c r="H1024" s="99"/>
      <c r="I1024" s="99"/>
      <c r="J1024" s="99"/>
      <c r="K1024" s="231">
        <v>2.0</v>
      </c>
      <c r="L1024" s="254">
        <v>0.5416666666666666</v>
      </c>
      <c r="M1024" s="255">
        <v>0.7083333333333334</v>
      </c>
      <c r="N1024" s="99">
        <v>301.0</v>
      </c>
      <c r="O1024" s="99" t="s">
        <v>1345</v>
      </c>
      <c r="P1024" s="256">
        <v>45894.0</v>
      </c>
      <c r="Q1024" s="243">
        <v>46173.0</v>
      </c>
      <c r="R1024" s="264"/>
      <c r="S1024" s="267"/>
      <c r="T1024" s="258"/>
      <c r="U1024" s="99"/>
      <c r="V1024" s="259" t="str">
        <f t="shared" si="1161"/>
        <v> </v>
      </c>
      <c r="W1024" s="260">
        <f t="shared" si="1162"/>
        <v>5</v>
      </c>
      <c r="X1024" s="258">
        <f t="shared" si="1163"/>
        <v>0</v>
      </c>
      <c r="Y1024" s="261">
        <f t="shared" si="1164"/>
        <v>-7</v>
      </c>
      <c r="Z1024" s="262">
        <f t="shared" si="1165"/>
        <v>0.1666666667</v>
      </c>
      <c r="AA1024" s="262">
        <f t="shared" si="1166"/>
        <v>0.003703703704</v>
      </c>
      <c r="AB1024" s="258" t="str">
        <f t="shared" si="1167"/>
        <v>20,541666666666667301</v>
      </c>
      <c r="AC1024" s="263" t="str">
        <f t="shared" si="1168"/>
        <v>VH7M- GDTX 12C4  13:00-17:00  BĐ: 25/8/2025 KT: 31/5/2026</v>
      </c>
      <c r="AD1024" s="263">
        <f t="shared" ref="AD1024:AE1024" si="1258">P1024</f>
        <v>45894</v>
      </c>
      <c r="AE1024" s="263">
        <f t="shared" si="1258"/>
        <v>46173</v>
      </c>
      <c r="AF1024" s="187"/>
      <c r="AG1024" s="187"/>
    </row>
    <row r="1025">
      <c r="A1025" s="253"/>
      <c r="B1025" s="253"/>
      <c r="C1025" s="99" t="s">
        <v>1355</v>
      </c>
      <c r="D1025" s="99" t="s">
        <v>1356</v>
      </c>
      <c r="E1025" s="99">
        <v>2023.0</v>
      </c>
      <c r="F1025" s="265" t="s">
        <v>1374</v>
      </c>
      <c r="G1025" s="265" t="s">
        <v>1358</v>
      </c>
      <c r="H1025" s="99"/>
      <c r="I1025" s="99"/>
      <c r="J1025" s="99"/>
      <c r="K1025" s="231">
        <v>3.0</v>
      </c>
      <c r="L1025" s="254">
        <v>0.5416666666666666</v>
      </c>
      <c r="M1025" s="255">
        <v>0.7083333333333334</v>
      </c>
      <c r="N1025" s="99">
        <v>301.0</v>
      </c>
      <c r="O1025" s="99" t="s">
        <v>1345</v>
      </c>
      <c r="P1025" s="256">
        <v>45895.0</v>
      </c>
      <c r="Q1025" s="243">
        <v>46173.0</v>
      </c>
      <c r="R1025" s="264"/>
      <c r="S1025" s="267"/>
      <c r="T1025" s="258"/>
      <c r="U1025" s="99"/>
      <c r="V1025" s="259" t="str">
        <f t="shared" si="1161"/>
        <v> </v>
      </c>
      <c r="W1025" s="260">
        <f t="shared" si="1162"/>
        <v>5</v>
      </c>
      <c r="X1025" s="258">
        <f t="shared" si="1163"/>
        <v>0</v>
      </c>
      <c r="Y1025" s="261">
        <f t="shared" si="1164"/>
        <v>-7</v>
      </c>
      <c r="Z1025" s="262">
        <f t="shared" si="1165"/>
        <v>0.1666666667</v>
      </c>
      <c r="AA1025" s="262">
        <f t="shared" si="1166"/>
        <v>0.003703703704</v>
      </c>
      <c r="AB1025" s="258" t="str">
        <f t="shared" si="1167"/>
        <v>30,541666666666667301</v>
      </c>
      <c r="AC1025" s="263" t="str">
        <f t="shared" si="1168"/>
        <v>VH7M- GDTX 12C4  13:00-17:00  BĐ: 26/8/2025 KT: 31/5/2026</v>
      </c>
      <c r="AD1025" s="263">
        <f t="shared" ref="AD1025:AE1025" si="1259">P1025</f>
        <v>45895</v>
      </c>
      <c r="AE1025" s="263">
        <f t="shared" si="1259"/>
        <v>46173</v>
      </c>
      <c r="AF1025" s="187"/>
      <c r="AG1025" s="187"/>
    </row>
    <row r="1026">
      <c r="A1026" s="253"/>
      <c r="B1026" s="253"/>
      <c r="C1026" s="99" t="s">
        <v>1355</v>
      </c>
      <c r="D1026" s="99" t="s">
        <v>1356</v>
      </c>
      <c r="E1026" s="99">
        <v>2023.0</v>
      </c>
      <c r="F1026" s="265" t="s">
        <v>1374</v>
      </c>
      <c r="G1026" s="265" t="s">
        <v>1358</v>
      </c>
      <c r="H1026" s="99"/>
      <c r="I1026" s="99"/>
      <c r="J1026" s="99"/>
      <c r="K1026" s="231">
        <v>4.0</v>
      </c>
      <c r="L1026" s="254">
        <v>0.5416666666666666</v>
      </c>
      <c r="M1026" s="255">
        <v>0.7083333333333334</v>
      </c>
      <c r="N1026" s="99">
        <v>301.0</v>
      </c>
      <c r="O1026" s="99" t="s">
        <v>1345</v>
      </c>
      <c r="P1026" s="256">
        <v>45896.0</v>
      </c>
      <c r="Q1026" s="243">
        <v>46173.0</v>
      </c>
      <c r="R1026" s="264"/>
      <c r="S1026" s="267"/>
      <c r="T1026" s="258"/>
      <c r="U1026" s="99"/>
      <c r="V1026" s="259" t="str">
        <f t="shared" si="1161"/>
        <v> </v>
      </c>
      <c r="W1026" s="260">
        <f t="shared" si="1162"/>
        <v>5</v>
      </c>
      <c r="X1026" s="258">
        <f t="shared" si="1163"/>
        <v>0</v>
      </c>
      <c r="Y1026" s="261">
        <f t="shared" si="1164"/>
        <v>-7</v>
      </c>
      <c r="Z1026" s="262">
        <f t="shared" si="1165"/>
        <v>0.1666666667</v>
      </c>
      <c r="AA1026" s="262">
        <f t="shared" si="1166"/>
        <v>0.003703703704</v>
      </c>
      <c r="AB1026" s="258" t="str">
        <f t="shared" si="1167"/>
        <v>40,541666666666667301</v>
      </c>
      <c r="AC1026" s="263" t="str">
        <f t="shared" si="1168"/>
        <v>VH7M- GDTX 12C4  13:00-17:00  BĐ: 27/8/2025 KT: 31/5/2026</v>
      </c>
      <c r="AD1026" s="263">
        <f t="shared" ref="AD1026:AE1026" si="1260">P1026</f>
        <v>45896</v>
      </c>
      <c r="AE1026" s="263">
        <f t="shared" si="1260"/>
        <v>46173</v>
      </c>
      <c r="AF1026" s="187"/>
      <c r="AG1026" s="187"/>
    </row>
    <row r="1027">
      <c r="A1027" s="253"/>
      <c r="B1027" s="253"/>
      <c r="C1027" s="99" t="s">
        <v>1355</v>
      </c>
      <c r="D1027" s="99" t="s">
        <v>1356</v>
      </c>
      <c r="E1027" s="99">
        <v>2023.0</v>
      </c>
      <c r="F1027" s="268" t="s">
        <v>1374</v>
      </c>
      <c r="G1027" s="268" t="s">
        <v>1358</v>
      </c>
      <c r="H1027" s="99"/>
      <c r="I1027" s="99"/>
      <c r="J1027" s="99"/>
      <c r="K1027" s="231">
        <v>5.0</v>
      </c>
      <c r="L1027" s="254">
        <v>0.5416666666666666</v>
      </c>
      <c r="M1027" s="255">
        <v>0.7083333333333334</v>
      </c>
      <c r="N1027" s="99">
        <v>301.0</v>
      </c>
      <c r="O1027" s="99" t="s">
        <v>1345</v>
      </c>
      <c r="P1027" s="256">
        <v>45897.0</v>
      </c>
      <c r="Q1027" s="243">
        <v>46173.0</v>
      </c>
      <c r="R1027" s="264"/>
      <c r="S1027" s="267"/>
      <c r="T1027" s="258"/>
      <c r="U1027" s="99"/>
      <c r="V1027" s="259" t="str">
        <f t="shared" si="1161"/>
        <v> </v>
      </c>
      <c r="W1027" s="260">
        <f t="shared" si="1162"/>
        <v>5</v>
      </c>
      <c r="X1027" s="258">
        <f t="shared" si="1163"/>
        <v>0</v>
      </c>
      <c r="Y1027" s="261">
        <f t="shared" si="1164"/>
        <v>-7</v>
      </c>
      <c r="Z1027" s="262">
        <f t="shared" si="1165"/>
        <v>0.1666666667</v>
      </c>
      <c r="AA1027" s="262">
        <f t="shared" si="1166"/>
        <v>0.003703703704</v>
      </c>
      <c r="AB1027" s="258" t="str">
        <f t="shared" si="1167"/>
        <v>50,541666666666667301</v>
      </c>
      <c r="AC1027" s="263" t="str">
        <f t="shared" si="1168"/>
        <v>VH7M- GDTX 12C4  13:00-17:00  BĐ: 28/8/2025 KT: 31/5/2026</v>
      </c>
      <c r="AD1027" s="263">
        <f t="shared" ref="AD1027:AE1027" si="1261">P1027</f>
        <v>45897</v>
      </c>
      <c r="AE1027" s="263">
        <f t="shared" si="1261"/>
        <v>46173</v>
      </c>
      <c r="AF1027" s="187"/>
      <c r="AG1027" s="187"/>
    </row>
    <row r="1028">
      <c r="A1028" s="253"/>
      <c r="B1028" s="253"/>
      <c r="C1028" s="99" t="s">
        <v>1355</v>
      </c>
      <c r="D1028" s="99" t="s">
        <v>1356</v>
      </c>
      <c r="E1028" s="99">
        <v>2023.0</v>
      </c>
      <c r="F1028" s="268" t="s">
        <v>1374</v>
      </c>
      <c r="G1028" s="268" t="s">
        <v>1358</v>
      </c>
      <c r="H1028" s="99"/>
      <c r="I1028" s="99"/>
      <c r="J1028" s="99"/>
      <c r="K1028" s="231">
        <v>6.0</v>
      </c>
      <c r="L1028" s="254">
        <v>0.5416666666666666</v>
      </c>
      <c r="M1028" s="255">
        <v>0.7083333333333334</v>
      </c>
      <c r="N1028" s="99">
        <v>301.0</v>
      </c>
      <c r="O1028" s="99" t="s">
        <v>1345</v>
      </c>
      <c r="P1028" s="256">
        <v>45898.0</v>
      </c>
      <c r="Q1028" s="243">
        <v>46173.0</v>
      </c>
      <c r="R1028" s="264"/>
      <c r="S1028" s="267"/>
      <c r="T1028" s="258"/>
      <c r="U1028" s="99"/>
      <c r="V1028" s="259" t="str">
        <f t="shared" si="1161"/>
        <v> </v>
      </c>
      <c r="W1028" s="260">
        <f t="shared" si="1162"/>
        <v>5</v>
      </c>
      <c r="X1028" s="258">
        <f t="shared" si="1163"/>
        <v>0</v>
      </c>
      <c r="Y1028" s="261">
        <f t="shared" si="1164"/>
        <v>-7</v>
      </c>
      <c r="Z1028" s="262">
        <f t="shared" si="1165"/>
        <v>0.1666666667</v>
      </c>
      <c r="AA1028" s="262">
        <f t="shared" si="1166"/>
        <v>0.003703703704</v>
      </c>
      <c r="AB1028" s="258" t="str">
        <f t="shared" si="1167"/>
        <v>60,541666666666667301</v>
      </c>
      <c r="AC1028" s="263" t="str">
        <f t="shared" si="1168"/>
        <v>VH7M- GDTX 12C4  13:00-17:00  BĐ: 29/8/2025 KT: 31/5/2026</v>
      </c>
      <c r="AD1028" s="263">
        <f t="shared" ref="AD1028:AE1028" si="1262">P1028</f>
        <v>45898</v>
      </c>
      <c r="AE1028" s="263">
        <f t="shared" si="1262"/>
        <v>46173</v>
      </c>
      <c r="AF1028" s="187"/>
      <c r="AG1028" s="187"/>
    </row>
    <row r="1029">
      <c r="A1029" s="253"/>
      <c r="B1029" s="253"/>
      <c r="C1029" s="99" t="s">
        <v>1355</v>
      </c>
      <c r="D1029" s="99" t="s">
        <v>1356</v>
      </c>
      <c r="E1029" s="99">
        <v>2023.0</v>
      </c>
      <c r="F1029" s="268" t="s">
        <v>1374</v>
      </c>
      <c r="G1029" s="268" t="s">
        <v>1358</v>
      </c>
      <c r="H1029" s="99"/>
      <c r="I1029" s="99"/>
      <c r="J1029" s="99"/>
      <c r="K1029" s="231">
        <v>7.0</v>
      </c>
      <c r="L1029" s="254">
        <v>0.5416666666666666</v>
      </c>
      <c r="M1029" s="255">
        <v>0.7083333333333334</v>
      </c>
      <c r="N1029" s="99">
        <v>301.0</v>
      </c>
      <c r="O1029" s="99" t="s">
        <v>1345</v>
      </c>
      <c r="P1029" s="256">
        <v>45899.0</v>
      </c>
      <c r="Q1029" s="243">
        <v>46173.0</v>
      </c>
      <c r="R1029" s="264"/>
      <c r="S1029" s="267"/>
      <c r="T1029" s="258"/>
      <c r="U1029" s="99"/>
      <c r="V1029" s="259" t="str">
        <f t="shared" si="1161"/>
        <v> </v>
      </c>
      <c r="W1029" s="260">
        <f t="shared" si="1162"/>
        <v>5</v>
      </c>
      <c r="X1029" s="258">
        <f t="shared" si="1163"/>
        <v>0</v>
      </c>
      <c r="Y1029" s="261">
        <f t="shared" si="1164"/>
        <v>-7</v>
      </c>
      <c r="Z1029" s="262">
        <f t="shared" si="1165"/>
        <v>0.1666666667</v>
      </c>
      <c r="AA1029" s="262">
        <f t="shared" si="1166"/>
        <v>0.003703703704</v>
      </c>
      <c r="AB1029" s="258" t="str">
        <f t="shared" si="1167"/>
        <v>70,541666666666667301</v>
      </c>
      <c r="AC1029" s="263" t="str">
        <f t="shared" si="1168"/>
        <v>VH7M- GDTX 12C4  13:00-17:00  BĐ: 30/8/2025 KT: 31/5/2026</v>
      </c>
      <c r="AD1029" s="263">
        <f t="shared" ref="AD1029:AE1029" si="1263">P1029</f>
        <v>45899</v>
      </c>
      <c r="AE1029" s="263">
        <f t="shared" si="1263"/>
        <v>46173</v>
      </c>
      <c r="AF1029" s="187"/>
      <c r="AG1029" s="187"/>
    </row>
    <row r="1030">
      <c r="A1030" s="253"/>
      <c r="B1030" s="253"/>
      <c r="C1030" s="99" t="s">
        <v>1355</v>
      </c>
      <c r="D1030" s="99" t="s">
        <v>1356</v>
      </c>
      <c r="E1030" s="99">
        <v>2023.0</v>
      </c>
      <c r="F1030" s="268" t="s">
        <v>1375</v>
      </c>
      <c r="G1030" s="268" t="s">
        <v>1358</v>
      </c>
      <c r="H1030" s="99"/>
      <c r="I1030" s="99"/>
      <c r="J1030" s="99"/>
      <c r="K1030" s="231">
        <v>2.0</v>
      </c>
      <c r="L1030" s="254">
        <v>0.5416666666666666</v>
      </c>
      <c r="M1030" s="255">
        <v>0.7083333333333334</v>
      </c>
      <c r="N1030" s="99" t="s">
        <v>1283</v>
      </c>
      <c r="O1030" s="99" t="s">
        <v>1261</v>
      </c>
      <c r="P1030" s="256">
        <v>45894.0</v>
      </c>
      <c r="Q1030" s="243">
        <v>46173.0</v>
      </c>
      <c r="R1030" s="272"/>
      <c r="S1030" s="267"/>
      <c r="T1030" s="258"/>
      <c r="U1030" s="99"/>
      <c r="V1030" s="259" t="str">
        <f t="shared" si="1161"/>
        <v> </v>
      </c>
      <c r="W1030" s="260">
        <f t="shared" si="1162"/>
        <v>5</v>
      </c>
      <c r="X1030" s="258">
        <f t="shared" si="1163"/>
        <v>0</v>
      </c>
      <c r="Y1030" s="261">
        <f t="shared" si="1164"/>
        <v>-7</v>
      </c>
      <c r="Z1030" s="262">
        <f t="shared" si="1165"/>
        <v>0.1666666667</v>
      </c>
      <c r="AA1030" s="262">
        <f t="shared" si="1166"/>
        <v>0.003703703704</v>
      </c>
      <c r="AB1030" s="258" t="str">
        <f t="shared" si="1167"/>
        <v>20,541666666666667G_502</v>
      </c>
      <c r="AC1030" s="263" t="str">
        <f t="shared" si="1168"/>
        <v>VH7M- GDTX 12C5  13:00-17:00  BĐ: 25/8/2025 KT: 31/5/2026</v>
      </c>
      <c r="AD1030" s="263">
        <f t="shared" ref="AD1030:AE1030" si="1264">P1030</f>
        <v>45894</v>
      </c>
      <c r="AE1030" s="263">
        <f t="shared" si="1264"/>
        <v>46173</v>
      </c>
      <c r="AF1030" s="187"/>
      <c r="AG1030" s="187"/>
    </row>
    <row r="1031">
      <c r="A1031" s="253"/>
      <c r="B1031" s="253"/>
      <c r="C1031" s="99" t="s">
        <v>1355</v>
      </c>
      <c r="D1031" s="99" t="s">
        <v>1356</v>
      </c>
      <c r="E1031" s="99">
        <v>2023.0</v>
      </c>
      <c r="F1031" s="99" t="s">
        <v>1375</v>
      </c>
      <c r="G1031" s="268" t="s">
        <v>1358</v>
      </c>
      <c r="H1031" s="99"/>
      <c r="I1031" s="258"/>
      <c r="J1031" s="99"/>
      <c r="K1031" s="273" t="s">
        <v>1258</v>
      </c>
      <c r="L1031" s="254">
        <v>0.5416666666666666</v>
      </c>
      <c r="M1031" s="255">
        <v>0.7083333333333334</v>
      </c>
      <c r="N1031" s="99" t="s">
        <v>1283</v>
      </c>
      <c r="O1031" s="99" t="s">
        <v>1261</v>
      </c>
      <c r="P1031" s="256">
        <v>45895.0</v>
      </c>
      <c r="Q1031" s="243">
        <v>46173.0</v>
      </c>
      <c r="R1031" s="264"/>
      <c r="S1031" s="267"/>
      <c r="T1031" s="258"/>
      <c r="U1031" s="99"/>
      <c r="V1031" s="259" t="str">
        <f t="shared" si="1161"/>
        <v> </v>
      </c>
      <c r="W1031" s="260">
        <f t="shared" si="1162"/>
        <v>5</v>
      </c>
      <c r="X1031" s="258">
        <f t="shared" si="1163"/>
        <v>0</v>
      </c>
      <c r="Y1031" s="261">
        <f t="shared" si="1164"/>
        <v>-7</v>
      </c>
      <c r="Z1031" s="262">
        <f t="shared" si="1165"/>
        <v>0.1666666667</v>
      </c>
      <c r="AA1031" s="262">
        <f t="shared" si="1166"/>
        <v>0.003703703704</v>
      </c>
      <c r="AB1031" s="258" t="str">
        <f t="shared" si="1167"/>
        <v>30,541666666666667G_502</v>
      </c>
      <c r="AC1031" s="263" t="str">
        <f t="shared" si="1168"/>
        <v>VH7M- GDTX 12C5  13:00-17:00  BĐ: 26/8/2025 KT: 31/5/2026</v>
      </c>
      <c r="AD1031" s="263">
        <f t="shared" ref="AD1031:AE1031" si="1265">P1031</f>
        <v>45895</v>
      </c>
      <c r="AE1031" s="263">
        <f t="shared" si="1265"/>
        <v>46173</v>
      </c>
      <c r="AF1031" s="187"/>
      <c r="AG1031" s="187"/>
    </row>
    <row r="1032">
      <c r="A1032" s="253"/>
      <c r="B1032" s="253"/>
      <c r="C1032" s="99" t="s">
        <v>1355</v>
      </c>
      <c r="D1032" s="99" t="s">
        <v>1356</v>
      </c>
      <c r="E1032" s="99">
        <v>2023.0</v>
      </c>
      <c r="F1032" s="268" t="s">
        <v>1375</v>
      </c>
      <c r="G1032" s="268" t="s">
        <v>1358</v>
      </c>
      <c r="H1032" s="99"/>
      <c r="I1032" s="99"/>
      <c r="J1032" s="99"/>
      <c r="K1032" s="231">
        <v>4.0</v>
      </c>
      <c r="L1032" s="254">
        <v>0.5416666666666666</v>
      </c>
      <c r="M1032" s="255">
        <v>0.7083333333333334</v>
      </c>
      <c r="N1032" s="99" t="s">
        <v>1283</v>
      </c>
      <c r="O1032" s="99" t="s">
        <v>1261</v>
      </c>
      <c r="P1032" s="256">
        <v>45896.0</v>
      </c>
      <c r="Q1032" s="243">
        <v>46173.0</v>
      </c>
      <c r="R1032" s="264"/>
      <c r="S1032" s="267"/>
      <c r="T1032" s="99"/>
      <c r="U1032" s="99"/>
      <c r="V1032" s="259" t="str">
        <f t="shared" si="1161"/>
        <v> </v>
      </c>
      <c r="W1032" s="260">
        <f t="shared" si="1162"/>
        <v>5</v>
      </c>
      <c r="X1032" s="258">
        <f t="shared" si="1163"/>
        <v>0</v>
      </c>
      <c r="Y1032" s="261">
        <f t="shared" si="1164"/>
        <v>-7</v>
      </c>
      <c r="Z1032" s="262">
        <f t="shared" si="1165"/>
        <v>0.1666666667</v>
      </c>
      <c r="AA1032" s="262">
        <f t="shared" si="1166"/>
        <v>0.003703703704</v>
      </c>
      <c r="AB1032" s="258" t="str">
        <f t="shared" si="1167"/>
        <v>40,541666666666667G_502</v>
      </c>
      <c r="AC1032" s="263" t="str">
        <f t="shared" si="1168"/>
        <v>VH7M- GDTX 12C5  13:00-17:00  BĐ: 27/8/2025 KT: 31/5/2026</v>
      </c>
      <c r="AD1032" s="263">
        <f t="shared" ref="AD1032:AE1032" si="1266">P1032</f>
        <v>45896</v>
      </c>
      <c r="AE1032" s="263">
        <f t="shared" si="1266"/>
        <v>46173</v>
      </c>
      <c r="AF1032" s="187"/>
      <c r="AG1032" s="187"/>
    </row>
    <row r="1033">
      <c r="A1033" s="253">
        <f t="shared" ref="A1033:A1034" si="1268">COUNTIF($S$3:S1033,S1033)</f>
        <v>0</v>
      </c>
      <c r="B1033" s="253" t="str">
        <f t="shared" ref="B1033:B1034" si="1269">A1033&amp;S1033</f>
        <v>0</v>
      </c>
      <c r="C1033" s="99" t="s">
        <v>1355</v>
      </c>
      <c r="D1033" s="99" t="s">
        <v>1356</v>
      </c>
      <c r="E1033" s="99">
        <v>2023.0</v>
      </c>
      <c r="F1033" s="99" t="s">
        <v>1375</v>
      </c>
      <c r="G1033" s="268" t="s">
        <v>1358</v>
      </c>
      <c r="H1033" s="99"/>
      <c r="I1033" s="258"/>
      <c r="J1033" s="99"/>
      <c r="K1033" s="273" t="s">
        <v>1272</v>
      </c>
      <c r="L1033" s="254">
        <v>0.5416666666666666</v>
      </c>
      <c r="M1033" s="255">
        <v>0.7083333333333334</v>
      </c>
      <c r="N1033" s="99" t="s">
        <v>1283</v>
      </c>
      <c r="O1033" s="99" t="s">
        <v>1261</v>
      </c>
      <c r="P1033" s="256">
        <v>45897.0</v>
      </c>
      <c r="Q1033" s="243">
        <v>46173.0</v>
      </c>
      <c r="R1033" s="264"/>
      <c r="S1033" s="267"/>
      <c r="T1033" s="258"/>
      <c r="U1033" s="99"/>
      <c r="V1033" s="259" t="str">
        <f t="shared" si="1161"/>
        <v> </v>
      </c>
      <c r="W1033" s="260">
        <f t="shared" si="1162"/>
        <v>5</v>
      </c>
      <c r="X1033" s="258">
        <f t="shared" si="1163"/>
        <v>0</v>
      </c>
      <c r="Y1033" s="261">
        <f t="shared" si="1164"/>
        <v>-7</v>
      </c>
      <c r="Z1033" s="262">
        <f t="shared" si="1165"/>
        <v>0.1666666667</v>
      </c>
      <c r="AA1033" s="262">
        <f t="shared" si="1166"/>
        <v>0.003703703704</v>
      </c>
      <c r="AB1033" s="258" t="str">
        <f t="shared" si="1167"/>
        <v>50,541666666666667G_502</v>
      </c>
      <c r="AC1033" s="263" t="str">
        <f t="shared" si="1168"/>
        <v>VH7M- GDTX 12C5  13:00-17:00  BĐ: 28/8/2025 KT: 31/5/2026</v>
      </c>
      <c r="AD1033" s="263">
        <f t="shared" ref="AD1033:AE1033" si="1267">P1033</f>
        <v>45897</v>
      </c>
      <c r="AE1033" s="263">
        <f t="shared" si="1267"/>
        <v>46173</v>
      </c>
      <c r="AF1033" s="187"/>
      <c r="AG1033" s="187"/>
    </row>
    <row r="1034">
      <c r="A1034" s="253">
        <f t="shared" si="1268"/>
        <v>0</v>
      </c>
      <c r="B1034" s="253" t="str">
        <f t="shared" si="1269"/>
        <v>0</v>
      </c>
      <c r="C1034" s="99" t="s">
        <v>1355</v>
      </c>
      <c r="D1034" s="99" t="s">
        <v>1356</v>
      </c>
      <c r="E1034" s="99">
        <v>2023.0</v>
      </c>
      <c r="F1034" s="99" t="s">
        <v>1375</v>
      </c>
      <c r="G1034" s="268" t="s">
        <v>1358</v>
      </c>
      <c r="H1034" s="99"/>
      <c r="I1034" s="258"/>
      <c r="J1034" s="99"/>
      <c r="K1034" s="273" t="s">
        <v>1262</v>
      </c>
      <c r="L1034" s="254">
        <v>0.5416666666666666</v>
      </c>
      <c r="M1034" s="255">
        <v>0.7083333333333334</v>
      </c>
      <c r="N1034" s="99" t="s">
        <v>1283</v>
      </c>
      <c r="O1034" s="99" t="s">
        <v>1261</v>
      </c>
      <c r="P1034" s="256">
        <v>45898.0</v>
      </c>
      <c r="Q1034" s="243">
        <v>46173.0</v>
      </c>
      <c r="R1034" s="206"/>
      <c r="S1034" s="267"/>
      <c r="T1034" s="258"/>
      <c r="U1034" s="99"/>
      <c r="V1034" s="259" t="str">
        <f t="shared" si="1161"/>
        <v> </v>
      </c>
      <c r="W1034" s="260">
        <f t="shared" si="1162"/>
        <v>5</v>
      </c>
      <c r="X1034" s="258">
        <f t="shared" si="1163"/>
        <v>0</v>
      </c>
      <c r="Y1034" s="261">
        <f t="shared" si="1164"/>
        <v>-7</v>
      </c>
      <c r="Z1034" s="262">
        <f t="shared" si="1165"/>
        <v>0.1666666667</v>
      </c>
      <c r="AA1034" s="262">
        <f t="shared" si="1166"/>
        <v>0.003703703704</v>
      </c>
      <c r="AB1034" s="258" t="str">
        <f t="shared" si="1167"/>
        <v>60,541666666666667G_502</v>
      </c>
      <c r="AC1034" s="263" t="str">
        <f t="shared" si="1168"/>
        <v>VH7M- GDTX 12C5  13:00-17:00  BĐ: 29/8/2025 KT: 31/5/2026</v>
      </c>
      <c r="AD1034" s="263">
        <f t="shared" ref="AD1034:AE1034" si="1270">P1034</f>
        <v>45898</v>
      </c>
      <c r="AE1034" s="263">
        <f t="shared" si="1270"/>
        <v>46173</v>
      </c>
      <c r="AF1034" s="187"/>
      <c r="AG1034" s="187"/>
    </row>
    <row r="1035">
      <c r="A1035" s="253"/>
      <c r="B1035" s="253"/>
      <c r="C1035" s="99" t="s">
        <v>1355</v>
      </c>
      <c r="D1035" s="99" t="s">
        <v>1356</v>
      </c>
      <c r="E1035" s="99">
        <v>2023.0</v>
      </c>
      <c r="F1035" s="268" t="s">
        <v>1375</v>
      </c>
      <c r="G1035" s="268" t="s">
        <v>1358</v>
      </c>
      <c r="H1035" s="99"/>
      <c r="I1035" s="99"/>
      <c r="J1035" s="99"/>
      <c r="K1035" s="231">
        <v>7.0</v>
      </c>
      <c r="L1035" s="254">
        <v>0.5416666666666666</v>
      </c>
      <c r="M1035" s="255">
        <v>0.7083333333333334</v>
      </c>
      <c r="N1035" s="99" t="s">
        <v>1283</v>
      </c>
      <c r="O1035" s="99" t="s">
        <v>1261</v>
      </c>
      <c r="P1035" s="256">
        <v>45899.0</v>
      </c>
      <c r="Q1035" s="243">
        <v>46173.0</v>
      </c>
      <c r="R1035" s="206"/>
      <c r="S1035" s="267"/>
      <c r="T1035" s="99"/>
      <c r="U1035" s="99"/>
      <c r="V1035" s="259" t="str">
        <f t="shared" si="1161"/>
        <v> </v>
      </c>
      <c r="W1035" s="260">
        <f t="shared" si="1162"/>
        <v>5</v>
      </c>
      <c r="X1035" s="258">
        <f t="shared" si="1163"/>
        <v>0</v>
      </c>
      <c r="Y1035" s="261">
        <f t="shared" si="1164"/>
        <v>-7</v>
      </c>
      <c r="Z1035" s="262">
        <f t="shared" si="1165"/>
        <v>0.1666666667</v>
      </c>
      <c r="AA1035" s="262">
        <f t="shared" si="1166"/>
        <v>0.003703703704</v>
      </c>
      <c r="AB1035" s="258" t="str">
        <f t="shared" si="1167"/>
        <v>70,541666666666667G_502</v>
      </c>
      <c r="AC1035" s="263" t="str">
        <f t="shared" si="1168"/>
        <v>VH7M- GDTX 12C5  13:00-17:00  BĐ: 30/8/2025 KT: 31/5/2026</v>
      </c>
      <c r="AD1035" s="263">
        <f t="shared" ref="AD1035:AE1035" si="1271">P1035</f>
        <v>45899</v>
      </c>
      <c r="AE1035" s="263">
        <f t="shared" si="1271"/>
        <v>46173</v>
      </c>
      <c r="AF1035" s="187"/>
      <c r="AG1035" s="187"/>
    </row>
    <row r="1036">
      <c r="A1036" s="253"/>
      <c r="B1036" s="253"/>
      <c r="C1036" s="99" t="s">
        <v>1355</v>
      </c>
      <c r="D1036" s="99" t="s">
        <v>1356</v>
      </c>
      <c r="E1036" s="99">
        <v>2023.0</v>
      </c>
      <c r="F1036" s="268" t="s">
        <v>1376</v>
      </c>
      <c r="G1036" s="268" t="s">
        <v>1358</v>
      </c>
      <c r="H1036" s="99"/>
      <c r="I1036" s="99"/>
      <c r="J1036" s="99"/>
      <c r="K1036" s="270">
        <v>2.0</v>
      </c>
      <c r="L1036" s="254">
        <v>0.5416666666666666</v>
      </c>
      <c r="M1036" s="255">
        <v>0.7083333333333334</v>
      </c>
      <c r="N1036" s="99" t="s">
        <v>1377</v>
      </c>
      <c r="O1036" s="99" t="s">
        <v>1261</v>
      </c>
      <c r="P1036" s="256">
        <v>45894.0</v>
      </c>
      <c r="Q1036" s="243">
        <v>46173.0</v>
      </c>
      <c r="R1036" s="272"/>
      <c r="S1036" s="267"/>
      <c r="T1036" s="99"/>
      <c r="U1036" s="99"/>
      <c r="V1036" s="259" t="str">
        <f t="shared" si="1161"/>
        <v> </v>
      </c>
      <c r="W1036" s="260">
        <f t="shared" si="1162"/>
        <v>5</v>
      </c>
      <c r="X1036" s="258">
        <f t="shared" si="1163"/>
        <v>0</v>
      </c>
      <c r="Y1036" s="261">
        <f t="shared" si="1164"/>
        <v>-7</v>
      </c>
      <c r="Z1036" s="262">
        <f t="shared" si="1165"/>
        <v>0.1666666667</v>
      </c>
      <c r="AA1036" s="262">
        <f t="shared" si="1166"/>
        <v>0.003703703704</v>
      </c>
      <c r="AB1036" s="258" t="str">
        <f t="shared" si="1167"/>
        <v>20,541666666666667G_501</v>
      </c>
      <c r="AC1036" s="263" t="str">
        <f t="shared" si="1168"/>
        <v>VH7M- GDTX 12C6  13:00-17:00  BĐ: 25/8/2025 KT: 31/5/2026</v>
      </c>
      <c r="AD1036" s="263">
        <f t="shared" ref="AD1036:AE1036" si="1272">P1036</f>
        <v>45894</v>
      </c>
      <c r="AE1036" s="263">
        <f t="shared" si="1272"/>
        <v>46173</v>
      </c>
      <c r="AF1036" s="187"/>
      <c r="AG1036" s="187"/>
    </row>
    <row r="1037">
      <c r="C1037" s="99" t="s">
        <v>1355</v>
      </c>
      <c r="D1037" s="99" t="s">
        <v>1356</v>
      </c>
      <c r="E1037" s="99">
        <v>2023.0</v>
      </c>
      <c r="F1037" s="268" t="s">
        <v>1376</v>
      </c>
      <c r="G1037" s="268" t="s">
        <v>1358</v>
      </c>
      <c r="H1037" s="99"/>
      <c r="I1037" s="99"/>
      <c r="J1037" s="99"/>
      <c r="K1037" s="231">
        <v>3.0</v>
      </c>
      <c r="L1037" s="254">
        <v>0.5416666666666666</v>
      </c>
      <c r="M1037" s="255">
        <v>0.7083333333333334</v>
      </c>
      <c r="N1037" s="99" t="s">
        <v>1377</v>
      </c>
      <c r="O1037" s="99" t="s">
        <v>1261</v>
      </c>
      <c r="P1037" s="256">
        <v>45895.0</v>
      </c>
      <c r="Q1037" s="243">
        <v>46173.0</v>
      </c>
      <c r="R1037" s="206"/>
      <c r="S1037" s="267"/>
      <c r="T1037" s="99"/>
      <c r="U1037" s="99"/>
      <c r="V1037" s="259" t="str">
        <f t="shared" si="1161"/>
        <v> </v>
      </c>
      <c r="W1037" s="260">
        <f t="shared" si="1162"/>
        <v>5</v>
      </c>
      <c r="X1037" s="258">
        <f t="shared" si="1163"/>
        <v>0</v>
      </c>
      <c r="Y1037" s="261">
        <f t="shared" si="1164"/>
        <v>-7</v>
      </c>
      <c r="Z1037" s="262">
        <f t="shared" si="1165"/>
        <v>0.1666666667</v>
      </c>
      <c r="AA1037" s="262">
        <f t="shared" si="1166"/>
        <v>0.003703703704</v>
      </c>
      <c r="AB1037" s="258" t="str">
        <f t="shared" si="1167"/>
        <v>30,541666666666667G_501</v>
      </c>
      <c r="AC1037" s="263" t="str">
        <f t="shared" si="1168"/>
        <v>VH7M- GDTX 12C6  13:00-17:00  BĐ: 26/8/2025 KT: 31/5/2026</v>
      </c>
      <c r="AD1037" s="263">
        <f t="shared" ref="AD1037:AE1037" si="1273">P1037</f>
        <v>45895</v>
      </c>
      <c r="AE1037" s="263">
        <f t="shared" si="1273"/>
        <v>46173</v>
      </c>
      <c r="AF1037" s="187"/>
      <c r="AG1037" s="187"/>
    </row>
    <row r="1038">
      <c r="A1038" s="253"/>
      <c r="B1038" s="253"/>
      <c r="C1038" s="99" t="s">
        <v>1355</v>
      </c>
      <c r="D1038" s="99" t="s">
        <v>1356</v>
      </c>
      <c r="E1038" s="99">
        <v>2023.0</v>
      </c>
      <c r="F1038" s="268" t="s">
        <v>1376</v>
      </c>
      <c r="G1038" s="268" t="s">
        <v>1358</v>
      </c>
      <c r="H1038" s="99"/>
      <c r="I1038" s="99"/>
      <c r="J1038" s="99"/>
      <c r="K1038" s="270">
        <v>4.0</v>
      </c>
      <c r="L1038" s="254">
        <v>0.5416666666666666</v>
      </c>
      <c r="M1038" s="255">
        <v>0.7083333333333334</v>
      </c>
      <c r="N1038" s="99" t="s">
        <v>1377</v>
      </c>
      <c r="O1038" s="99" t="s">
        <v>1261</v>
      </c>
      <c r="P1038" s="256">
        <v>45896.0</v>
      </c>
      <c r="Q1038" s="243">
        <v>46173.0</v>
      </c>
      <c r="R1038" s="264"/>
      <c r="S1038" s="267"/>
      <c r="T1038" s="99"/>
      <c r="U1038" s="99"/>
      <c r="V1038" s="259" t="str">
        <f t="shared" si="1161"/>
        <v> </v>
      </c>
      <c r="W1038" s="260">
        <f t="shared" si="1162"/>
        <v>5</v>
      </c>
      <c r="X1038" s="258">
        <f t="shared" si="1163"/>
        <v>0</v>
      </c>
      <c r="Y1038" s="261">
        <f t="shared" si="1164"/>
        <v>-7</v>
      </c>
      <c r="Z1038" s="262">
        <f t="shared" si="1165"/>
        <v>0.1666666667</v>
      </c>
      <c r="AA1038" s="262">
        <f t="shared" si="1166"/>
        <v>0.003703703704</v>
      </c>
      <c r="AB1038" s="258" t="str">
        <f t="shared" si="1167"/>
        <v>40,541666666666667G_501</v>
      </c>
      <c r="AC1038" s="263" t="str">
        <f t="shared" si="1168"/>
        <v>VH7M- GDTX 12C6  13:00-17:00  BĐ: 27/8/2025 KT: 31/5/2026</v>
      </c>
      <c r="AD1038" s="263">
        <f t="shared" ref="AD1038:AE1038" si="1274">P1038</f>
        <v>45896</v>
      </c>
      <c r="AE1038" s="263">
        <f t="shared" si="1274"/>
        <v>46173</v>
      </c>
      <c r="AF1038" s="187"/>
      <c r="AG1038" s="187"/>
    </row>
    <row r="1039">
      <c r="A1039" s="253"/>
      <c r="B1039" s="253"/>
      <c r="C1039" s="99" t="s">
        <v>1355</v>
      </c>
      <c r="D1039" s="99" t="s">
        <v>1356</v>
      </c>
      <c r="E1039" s="99">
        <v>2023.0</v>
      </c>
      <c r="F1039" s="268" t="s">
        <v>1376</v>
      </c>
      <c r="G1039" s="268" t="s">
        <v>1358</v>
      </c>
      <c r="H1039" s="99"/>
      <c r="I1039" s="99"/>
      <c r="J1039" s="99"/>
      <c r="K1039" s="270">
        <v>5.0</v>
      </c>
      <c r="L1039" s="254">
        <v>0.5416666666666666</v>
      </c>
      <c r="M1039" s="255">
        <v>0.7083333333333334</v>
      </c>
      <c r="N1039" s="99" t="s">
        <v>1377</v>
      </c>
      <c r="O1039" s="99" t="s">
        <v>1261</v>
      </c>
      <c r="P1039" s="256">
        <v>45897.0</v>
      </c>
      <c r="Q1039" s="243">
        <v>46173.0</v>
      </c>
      <c r="R1039" s="264"/>
      <c r="S1039" s="267"/>
      <c r="T1039" s="99"/>
      <c r="U1039" s="99"/>
      <c r="V1039" s="259" t="str">
        <f t="shared" si="1161"/>
        <v> </v>
      </c>
      <c r="W1039" s="260">
        <f t="shared" si="1162"/>
        <v>5</v>
      </c>
      <c r="X1039" s="258">
        <f t="shared" si="1163"/>
        <v>0</v>
      </c>
      <c r="Y1039" s="261">
        <f t="shared" si="1164"/>
        <v>-7</v>
      </c>
      <c r="Z1039" s="262">
        <f t="shared" si="1165"/>
        <v>0.1666666667</v>
      </c>
      <c r="AA1039" s="262">
        <f t="shared" si="1166"/>
        <v>0.003703703704</v>
      </c>
      <c r="AB1039" s="258" t="str">
        <f t="shared" si="1167"/>
        <v>50,541666666666667G_501</v>
      </c>
      <c r="AC1039" s="263" t="str">
        <f t="shared" si="1168"/>
        <v>VH7M- GDTX 12C6  13:00-17:00  BĐ: 28/8/2025 KT: 31/5/2026</v>
      </c>
      <c r="AD1039" s="263">
        <f t="shared" ref="AD1039:AE1039" si="1275">P1039</f>
        <v>45897</v>
      </c>
      <c r="AE1039" s="263">
        <f t="shared" si="1275"/>
        <v>46173</v>
      </c>
      <c r="AF1039" s="187"/>
      <c r="AG1039" s="187"/>
    </row>
    <row r="1040">
      <c r="A1040" s="253"/>
      <c r="B1040" s="253"/>
      <c r="C1040" s="99" t="s">
        <v>1355</v>
      </c>
      <c r="D1040" s="99" t="s">
        <v>1356</v>
      </c>
      <c r="E1040" s="99">
        <v>2023.0</v>
      </c>
      <c r="F1040" s="99" t="s">
        <v>1376</v>
      </c>
      <c r="G1040" s="268" t="s">
        <v>1358</v>
      </c>
      <c r="H1040" s="99"/>
      <c r="I1040" s="99"/>
      <c r="J1040" s="99"/>
      <c r="K1040" s="231">
        <v>6.0</v>
      </c>
      <c r="L1040" s="254">
        <v>0.5416666666666666</v>
      </c>
      <c r="M1040" s="255">
        <v>0.7083333333333334</v>
      </c>
      <c r="N1040" s="99" t="s">
        <v>1377</v>
      </c>
      <c r="O1040" s="99" t="s">
        <v>1261</v>
      </c>
      <c r="P1040" s="256">
        <v>45898.0</v>
      </c>
      <c r="Q1040" s="243">
        <v>46173.0</v>
      </c>
      <c r="R1040" s="264"/>
      <c r="S1040" s="267"/>
      <c r="T1040" s="99"/>
      <c r="U1040" s="99"/>
      <c r="V1040" s="259" t="str">
        <f t="shared" si="1161"/>
        <v> </v>
      </c>
      <c r="W1040" s="260">
        <f t="shared" si="1162"/>
        <v>5</v>
      </c>
      <c r="X1040" s="258">
        <f t="shared" si="1163"/>
        <v>0</v>
      </c>
      <c r="Y1040" s="261">
        <f t="shared" si="1164"/>
        <v>-7</v>
      </c>
      <c r="Z1040" s="262">
        <f t="shared" si="1165"/>
        <v>0.1666666667</v>
      </c>
      <c r="AA1040" s="262">
        <f t="shared" si="1166"/>
        <v>0.003703703704</v>
      </c>
      <c r="AB1040" s="258" t="str">
        <f t="shared" si="1167"/>
        <v>60,541666666666667G_501</v>
      </c>
      <c r="AC1040" s="263" t="str">
        <f t="shared" si="1168"/>
        <v>VH7M- GDTX 12C6  13:00-17:00  BĐ: 29/8/2025 KT: 31/5/2026</v>
      </c>
      <c r="AD1040" s="263">
        <f t="shared" ref="AD1040:AE1040" si="1276">P1040</f>
        <v>45898</v>
      </c>
      <c r="AE1040" s="263">
        <f t="shared" si="1276"/>
        <v>46173</v>
      </c>
      <c r="AF1040" s="187"/>
      <c r="AG1040" s="187"/>
    </row>
    <row r="1041">
      <c r="A1041" s="253"/>
      <c r="B1041" s="253"/>
      <c r="C1041" s="99" t="s">
        <v>1355</v>
      </c>
      <c r="D1041" s="99" t="s">
        <v>1356</v>
      </c>
      <c r="E1041" s="99">
        <v>2023.0</v>
      </c>
      <c r="F1041" s="99" t="s">
        <v>1376</v>
      </c>
      <c r="G1041" s="268" t="s">
        <v>1358</v>
      </c>
      <c r="H1041" s="99"/>
      <c r="I1041" s="99"/>
      <c r="J1041" s="99"/>
      <c r="K1041" s="231">
        <v>7.0</v>
      </c>
      <c r="L1041" s="254">
        <v>0.5416666666666666</v>
      </c>
      <c r="M1041" s="274">
        <v>0.7083333333333334</v>
      </c>
      <c r="N1041" s="99" t="s">
        <v>1377</v>
      </c>
      <c r="O1041" s="99" t="s">
        <v>1261</v>
      </c>
      <c r="P1041" s="256">
        <v>45899.0</v>
      </c>
      <c r="Q1041" s="243">
        <v>46173.0</v>
      </c>
      <c r="R1041" s="264"/>
      <c r="S1041" s="267"/>
      <c r="T1041" s="99"/>
      <c r="U1041" s="99"/>
      <c r="V1041" s="259" t="str">
        <f t="shared" si="1161"/>
        <v> </v>
      </c>
      <c r="W1041" s="260">
        <f t="shared" si="1162"/>
        <v>5</v>
      </c>
      <c r="X1041" s="258">
        <f t="shared" si="1163"/>
        <v>0</v>
      </c>
      <c r="Y1041" s="261">
        <f t="shared" si="1164"/>
        <v>-7</v>
      </c>
      <c r="Z1041" s="262">
        <f t="shared" si="1165"/>
        <v>0.1666666667</v>
      </c>
      <c r="AA1041" s="262">
        <f t="shared" si="1166"/>
        <v>0.003703703704</v>
      </c>
      <c r="AB1041" s="258" t="str">
        <f t="shared" si="1167"/>
        <v>70,541666666666667G_501</v>
      </c>
      <c r="AC1041" s="263" t="str">
        <f t="shared" si="1168"/>
        <v>VH7M- GDTX 12C6  13:00-17:00  BĐ: 30/8/2025 KT: 31/5/2026</v>
      </c>
      <c r="AD1041" s="263">
        <f t="shared" ref="AD1041:AE1041" si="1277">P1041</f>
        <v>45899</v>
      </c>
      <c r="AE1041" s="263">
        <f t="shared" si="1277"/>
        <v>46173</v>
      </c>
      <c r="AF1041" s="187"/>
      <c r="AG1041" s="187"/>
    </row>
    <row r="1042">
      <c r="A1042" s="253"/>
      <c r="B1042" s="253"/>
      <c r="C1042" s="275"/>
      <c r="D1042" s="276" t="s">
        <v>1378</v>
      </c>
      <c r="E1042" s="277"/>
      <c r="F1042" s="276"/>
      <c r="G1042" s="278"/>
      <c r="H1042" s="279"/>
      <c r="I1042" s="279"/>
      <c r="J1042" s="277"/>
      <c r="K1042" s="280"/>
      <c r="L1042" s="280"/>
      <c r="M1042" s="280"/>
      <c r="N1042" s="280"/>
      <c r="O1042" s="277"/>
      <c r="P1042" s="277"/>
      <c r="Q1042" s="277"/>
      <c r="R1042" s="281"/>
      <c r="S1042" s="282"/>
      <c r="T1042" s="283"/>
      <c r="U1042" s="277"/>
      <c r="V1042" s="259" t="str">
        <f t="shared" si="1161"/>
        <v> </v>
      </c>
      <c r="W1042" s="277"/>
      <c r="X1042" s="277"/>
      <c r="Y1042" s="277"/>
      <c r="Z1042" s="277"/>
      <c r="AA1042" s="277"/>
      <c r="AB1042" s="277"/>
      <c r="AC1042" s="263" t="str">
        <f t="shared" si="1168"/>
        <v>   -  BĐ: 30/12/1899 KT: 30/12/1899</v>
      </c>
      <c r="AD1042" s="277"/>
      <c r="AE1042" s="277"/>
      <c r="AF1042" s="284"/>
      <c r="AG1042" s="284"/>
    </row>
    <row r="1043">
      <c r="A1043" s="253"/>
      <c r="B1043" s="253"/>
      <c r="C1043" s="99"/>
      <c r="D1043" s="99"/>
      <c r="E1043" s="99"/>
      <c r="F1043" s="99"/>
      <c r="G1043" s="268"/>
      <c r="H1043" s="99"/>
      <c r="I1043" s="99"/>
      <c r="J1043" s="99"/>
      <c r="K1043" s="273"/>
      <c r="L1043" s="192"/>
      <c r="M1043" s="192"/>
      <c r="N1043" s="99"/>
      <c r="O1043" s="99"/>
      <c r="P1043" s="237">
        <f t="shared" ref="P1043:P1868" si="1279">"08/09/2025"+(K1043-2)</f>
        <v>45906</v>
      </c>
      <c r="Q1043" s="170" t="str">
        <f t="shared" ref="Q1043:Q1868" si="1280">P1043+Y1043</f>
        <v>#DIV/0!</v>
      </c>
      <c r="R1043" s="206"/>
      <c r="S1043" s="267"/>
      <c r="T1043" s="99"/>
      <c r="U1043" s="99"/>
      <c r="V1043" s="259" t="str">
        <f t="shared" si="1161"/>
        <v> </v>
      </c>
      <c r="W1043" s="260">
        <f t="shared" ref="W1043:W1868" si="1281">iF(Z1043=$Z$2,6,if(Z1043=$AA$2,3,if(Z1043=$Y$2,5,if(or(Z1043=$Y$1,Z1043=$Z$1),4,0))))</f>
        <v>0</v>
      </c>
      <c r="X1043" s="258" t="str">
        <f t="shared" ref="X1043:X1868" si="1282">ROUNDUP(J1043/W1043,0)</f>
        <v>#DIV/0!</v>
      </c>
      <c r="Y1043" s="261" t="str">
        <f t="shared" ref="Y1043:Y1868" si="1283">(X1043-1)*7</f>
        <v>#DIV/0!</v>
      </c>
      <c r="Z1043" s="262">
        <f t="shared" ref="Z1043:Z1868" si="1284">M1043-L1043</f>
        <v>0</v>
      </c>
      <c r="AA1043" s="262">
        <f t="shared" ref="AA1043:AA1868" si="1285">Z1043/45</f>
        <v>0</v>
      </c>
      <c r="AB1043" s="258" t="str">
        <f t="shared" ref="AB1043:AB1868" si="1286">K1043&amp;L1043&amp;N1043</f>
        <v/>
      </c>
      <c r="AC1043" s="263" t="str">
        <f t="shared" si="1168"/>
        <v>   -  BĐ: 6/9/2025 KT: Ngày lỗi</v>
      </c>
      <c r="AD1043" s="263">
        <f t="shared" ref="AD1043:AE1043" si="1278">P1043</f>
        <v>45906</v>
      </c>
      <c r="AE1043" s="263" t="str">
        <f t="shared" si="1278"/>
        <v>#DIV/0!</v>
      </c>
      <c r="AF1043" s="187"/>
      <c r="AG1043" s="187"/>
    </row>
    <row r="1044">
      <c r="A1044" s="253"/>
      <c r="B1044" s="253"/>
      <c r="C1044" s="99"/>
      <c r="D1044" s="99"/>
      <c r="E1044" s="99"/>
      <c r="F1044" s="99"/>
      <c r="G1044" s="268"/>
      <c r="H1044" s="99"/>
      <c r="I1044" s="99"/>
      <c r="J1044" s="99"/>
      <c r="K1044" s="273"/>
      <c r="L1044" s="192"/>
      <c r="M1044" s="192"/>
      <c r="N1044" s="99"/>
      <c r="O1044" s="99"/>
      <c r="P1044" s="237">
        <f t="shared" si="1279"/>
        <v>45906</v>
      </c>
      <c r="Q1044" s="170" t="str">
        <f t="shared" si="1280"/>
        <v>#DIV/0!</v>
      </c>
      <c r="R1044" s="206"/>
      <c r="S1044" s="267"/>
      <c r="T1044" s="99"/>
      <c r="U1044" s="99"/>
      <c r="V1044" s="259" t="str">
        <f t="shared" si="1161"/>
        <v> </v>
      </c>
      <c r="W1044" s="260">
        <f t="shared" si="1281"/>
        <v>0</v>
      </c>
      <c r="X1044" s="258" t="str">
        <f t="shared" si="1282"/>
        <v>#DIV/0!</v>
      </c>
      <c r="Y1044" s="261" t="str">
        <f t="shared" si="1283"/>
        <v>#DIV/0!</v>
      </c>
      <c r="Z1044" s="262">
        <f t="shared" si="1284"/>
        <v>0</v>
      </c>
      <c r="AA1044" s="262">
        <f t="shared" si="1285"/>
        <v>0</v>
      </c>
      <c r="AB1044" s="258" t="str">
        <f t="shared" si="1286"/>
        <v/>
      </c>
      <c r="AC1044" s="263" t="str">
        <f t="shared" si="1168"/>
        <v>   -  BĐ: 6/9/2025 KT: Ngày lỗi</v>
      </c>
      <c r="AD1044" s="263">
        <f t="shared" ref="AD1044:AE1044" si="1287">P1044</f>
        <v>45906</v>
      </c>
      <c r="AE1044" s="263" t="str">
        <f t="shared" si="1287"/>
        <v>#DIV/0!</v>
      </c>
      <c r="AF1044" s="187"/>
      <c r="AG1044" s="187"/>
    </row>
    <row r="1045">
      <c r="A1045" s="253"/>
      <c r="B1045" s="253"/>
      <c r="C1045" s="99"/>
      <c r="D1045" s="99"/>
      <c r="E1045" s="99"/>
      <c r="F1045" s="99"/>
      <c r="G1045" s="268"/>
      <c r="H1045" s="99"/>
      <c r="I1045" s="99"/>
      <c r="J1045" s="99"/>
      <c r="K1045" s="273"/>
      <c r="L1045" s="192"/>
      <c r="M1045" s="192"/>
      <c r="N1045" s="99"/>
      <c r="O1045" s="99"/>
      <c r="P1045" s="237">
        <f t="shared" si="1279"/>
        <v>45906</v>
      </c>
      <c r="Q1045" s="170" t="str">
        <f t="shared" si="1280"/>
        <v>#DIV/0!</v>
      </c>
      <c r="R1045" s="206"/>
      <c r="S1045" s="267"/>
      <c r="T1045" s="99"/>
      <c r="U1045" s="99"/>
      <c r="V1045" s="259" t="str">
        <f t="shared" si="1161"/>
        <v> </v>
      </c>
      <c r="W1045" s="260">
        <f t="shared" si="1281"/>
        <v>0</v>
      </c>
      <c r="X1045" s="258" t="str">
        <f t="shared" si="1282"/>
        <v>#DIV/0!</v>
      </c>
      <c r="Y1045" s="261" t="str">
        <f t="shared" si="1283"/>
        <v>#DIV/0!</v>
      </c>
      <c r="Z1045" s="262">
        <f t="shared" si="1284"/>
        <v>0</v>
      </c>
      <c r="AA1045" s="262">
        <f t="shared" si="1285"/>
        <v>0</v>
      </c>
      <c r="AB1045" s="258" t="str">
        <f t="shared" si="1286"/>
        <v/>
      </c>
      <c r="AC1045" s="263" t="str">
        <f t="shared" si="1168"/>
        <v>   -  BĐ: 6/9/2025 KT: Ngày lỗi</v>
      </c>
      <c r="AD1045" s="263">
        <f t="shared" ref="AD1045:AE1045" si="1288">P1045</f>
        <v>45906</v>
      </c>
      <c r="AE1045" s="263" t="str">
        <f t="shared" si="1288"/>
        <v>#DIV/0!</v>
      </c>
      <c r="AF1045" s="187"/>
      <c r="AG1045" s="187"/>
    </row>
    <row r="1046">
      <c r="A1046" s="253"/>
      <c r="B1046" s="253"/>
      <c r="C1046" s="99"/>
      <c r="D1046" s="99"/>
      <c r="E1046" s="99"/>
      <c r="F1046" s="99"/>
      <c r="G1046" s="268"/>
      <c r="H1046" s="99"/>
      <c r="I1046" s="99"/>
      <c r="J1046" s="99"/>
      <c r="K1046" s="273"/>
      <c r="L1046" s="192"/>
      <c r="M1046" s="192"/>
      <c r="N1046" s="99"/>
      <c r="O1046" s="99"/>
      <c r="P1046" s="237">
        <f t="shared" si="1279"/>
        <v>45906</v>
      </c>
      <c r="Q1046" s="170" t="str">
        <f t="shared" si="1280"/>
        <v>#DIV/0!</v>
      </c>
      <c r="R1046" s="206"/>
      <c r="S1046" s="267"/>
      <c r="T1046" s="99"/>
      <c r="U1046" s="99"/>
      <c r="V1046" s="259" t="str">
        <f t="shared" si="1161"/>
        <v> </v>
      </c>
      <c r="W1046" s="260">
        <f t="shared" si="1281"/>
        <v>0</v>
      </c>
      <c r="X1046" s="258" t="str">
        <f t="shared" si="1282"/>
        <v>#DIV/0!</v>
      </c>
      <c r="Y1046" s="261" t="str">
        <f t="shared" si="1283"/>
        <v>#DIV/0!</v>
      </c>
      <c r="Z1046" s="262">
        <f t="shared" si="1284"/>
        <v>0</v>
      </c>
      <c r="AA1046" s="262">
        <f t="shared" si="1285"/>
        <v>0</v>
      </c>
      <c r="AB1046" s="258" t="str">
        <f t="shared" si="1286"/>
        <v/>
      </c>
      <c r="AC1046" s="263" t="str">
        <f t="shared" si="1168"/>
        <v>   -  BĐ: 6/9/2025 KT: Ngày lỗi</v>
      </c>
      <c r="AD1046" s="263">
        <f t="shared" ref="AD1046:AE1046" si="1289">P1046</f>
        <v>45906</v>
      </c>
      <c r="AE1046" s="263" t="str">
        <f t="shared" si="1289"/>
        <v>#DIV/0!</v>
      </c>
      <c r="AF1046" s="187"/>
      <c r="AG1046" s="187"/>
    </row>
    <row r="1047">
      <c r="A1047" s="253"/>
      <c r="B1047" s="253"/>
      <c r="C1047" s="99"/>
      <c r="D1047" s="99"/>
      <c r="E1047" s="99"/>
      <c r="F1047" s="99"/>
      <c r="G1047" s="268"/>
      <c r="H1047" s="99"/>
      <c r="I1047" s="99"/>
      <c r="J1047" s="99"/>
      <c r="K1047" s="273"/>
      <c r="L1047" s="192"/>
      <c r="M1047" s="192"/>
      <c r="N1047" s="99"/>
      <c r="O1047" s="99"/>
      <c r="P1047" s="237">
        <f t="shared" si="1279"/>
        <v>45906</v>
      </c>
      <c r="Q1047" s="170" t="str">
        <f t="shared" si="1280"/>
        <v>#DIV/0!</v>
      </c>
      <c r="R1047" s="206"/>
      <c r="S1047" s="267"/>
      <c r="T1047" s="99"/>
      <c r="U1047" s="99"/>
      <c r="V1047" s="259" t="str">
        <f t="shared" si="1161"/>
        <v> </v>
      </c>
      <c r="W1047" s="260">
        <f t="shared" si="1281"/>
        <v>0</v>
      </c>
      <c r="X1047" s="258" t="str">
        <f t="shared" si="1282"/>
        <v>#DIV/0!</v>
      </c>
      <c r="Y1047" s="261" t="str">
        <f t="shared" si="1283"/>
        <v>#DIV/0!</v>
      </c>
      <c r="Z1047" s="262">
        <f t="shared" si="1284"/>
        <v>0</v>
      </c>
      <c r="AA1047" s="262">
        <f t="shared" si="1285"/>
        <v>0</v>
      </c>
      <c r="AB1047" s="258" t="str">
        <f t="shared" si="1286"/>
        <v/>
      </c>
      <c r="AC1047" s="263" t="str">
        <f t="shared" si="1168"/>
        <v>   -  BĐ: 6/9/2025 KT: Ngày lỗi</v>
      </c>
      <c r="AD1047" s="263">
        <f t="shared" ref="AD1047:AE1047" si="1290">P1047</f>
        <v>45906</v>
      </c>
      <c r="AE1047" s="263" t="str">
        <f t="shared" si="1290"/>
        <v>#DIV/0!</v>
      </c>
      <c r="AF1047" s="187"/>
      <c r="AG1047" s="187"/>
    </row>
    <row r="1048">
      <c r="A1048" s="253"/>
      <c r="B1048" s="253"/>
      <c r="C1048" s="99"/>
      <c r="D1048" s="99"/>
      <c r="E1048" s="99"/>
      <c r="F1048" s="99"/>
      <c r="G1048" s="268"/>
      <c r="H1048" s="99"/>
      <c r="I1048" s="99"/>
      <c r="J1048" s="99"/>
      <c r="K1048" s="273"/>
      <c r="L1048" s="192"/>
      <c r="M1048" s="192"/>
      <c r="N1048" s="99"/>
      <c r="O1048" s="99"/>
      <c r="P1048" s="237">
        <f t="shared" si="1279"/>
        <v>45906</v>
      </c>
      <c r="Q1048" s="170" t="str">
        <f t="shared" si="1280"/>
        <v>#DIV/0!</v>
      </c>
      <c r="R1048" s="206"/>
      <c r="S1048" s="267"/>
      <c r="T1048" s="99"/>
      <c r="U1048" s="99"/>
      <c r="V1048" s="259" t="str">
        <f t="shared" si="1161"/>
        <v> </v>
      </c>
      <c r="W1048" s="260">
        <f t="shared" si="1281"/>
        <v>0</v>
      </c>
      <c r="X1048" s="258" t="str">
        <f t="shared" si="1282"/>
        <v>#DIV/0!</v>
      </c>
      <c r="Y1048" s="261" t="str">
        <f t="shared" si="1283"/>
        <v>#DIV/0!</v>
      </c>
      <c r="Z1048" s="262">
        <f t="shared" si="1284"/>
        <v>0</v>
      </c>
      <c r="AA1048" s="262">
        <f t="shared" si="1285"/>
        <v>0</v>
      </c>
      <c r="AB1048" s="258" t="str">
        <f t="shared" si="1286"/>
        <v/>
      </c>
      <c r="AC1048" s="263" t="str">
        <f t="shared" si="1168"/>
        <v>   -  BĐ: 6/9/2025 KT: Ngày lỗi</v>
      </c>
      <c r="AD1048" s="263">
        <f t="shared" ref="AD1048:AE1048" si="1291">P1048</f>
        <v>45906</v>
      </c>
      <c r="AE1048" s="263" t="str">
        <f t="shared" si="1291"/>
        <v>#DIV/0!</v>
      </c>
      <c r="AF1048" s="187"/>
      <c r="AG1048" s="187"/>
    </row>
    <row r="1049">
      <c r="A1049" s="253"/>
      <c r="B1049" s="253"/>
      <c r="C1049" s="99"/>
      <c r="D1049" s="99"/>
      <c r="E1049" s="99"/>
      <c r="F1049" s="99"/>
      <c r="G1049" s="268"/>
      <c r="H1049" s="99"/>
      <c r="I1049" s="99"/>
      <c r="J1049" s="99"/>
      <c r="K1049" s="273"/>
      <c r="L1049" s="192"/>
      <c r="M1049" s="192"/>
      <c r="N1049" s="99"/>
      <c r="O1049" s="99"/>
      <c r="P1049" s="237">
        <f t="shared" si="1279"/>
        <v>45906</v>
      </c>
      <c r="Q1049" s="170" t="str">
        <f t="shared" si="1280"/>
        <v>#DIV/0!</v>
      </c>
      <c r="R1049" s="206"/>
      <c r="S1049" s="267"/>
      <c r="T1049" s="99"/>
      <c r="U1049" s="99"/>
      <c r="V1049" s="259" t="str">
        <f t="shared" si="1161"/>
        <v> </v>
      </c>
      <c r="W1049" s="260">
        <f t="shared" si="1281"/>
        <v>0</v>
      </c>
      <c r="X1049" s="258" t="str">
        <f t="shared" si="1282"/>
        <v>#DIV/0!</v>
      </c>
      <c r="Y1049" s="261" t="str">
        <f t="shared" si="1283"/>
        <v>#DIV/0!</v>
      </c>
      <c r="Z1049" s="262">
        <f t="shared" si="1284"/>
        <v>0</v>
      </c>
      <c r="AA1049" s="262">
        <f t="shared" si="1285"/>
        <v>0</v>
      </c>
      <c r="AB1049" s="258" t="str">
        <f t="shared" si="1286"/>
        <v/>
      </c>
      <c r="AC1049" s="263" t="str">
        <f t="shared" si="1168"/>
        <v>   -  BĐ: 6/9/2025 KT: Ngày lỗi</v>
      </c>
      <c r="AD1049" s="263">
        <f t="shared" ref="AD1049:AE1049" si="1292">P1049</f>
        <v>45906</v>
      </c>
      <c r="AE1049" s="263" t="str">
        <f t="shared" si="1292"/>
        <v>#DIV/0!</v>
      </c>
      <c r="AF1049" s="187"/>
      <c r="AG1049" s="187"/>
    </row>
    <row r="1050">
      <c r="A1050" s="253"/>
      <c r="B1050" s="253"/>
      <c r="C1050" s="99"/>
      <c r="D1050" s="99"/>
      <c r="E1050" s="99"/>
      <c r="F1050" s="99"/>
      <c r="G1050" s="268"/>
      <c r="H1050" s="99"/>
      <c r="I1050" s="99"/>
      <c r="J1050" s="99"/>
      <c r="K1050" s="273"/>
      <c r="L1050" s="192"/>
      <c r="M1050" s="192"/>
      <c r="N1050" s="99"/>
      <c r="O1050" s="99"/>
      <c r="P1050" s="237">
        <f t="shared" si="1279"/>
        <v>45906</v>
      </c>
      <c r="Q1050" s="170" t="str">
        <f t="shared" si="1280"/>
        <v>#DIV/0!</v>
      </c>
      <c r="R1050" s="206"/>
      <c r="S1050" s="267"/>
      <c r="T1050" s="99"/>
      <c r="U1050" s="99"/>
      <c r="V1050" s="259" t="str">
        <f t="shared" si="1161"/>
        <v> </v>
      </c>
      <c r="W1050" s="260">
        <f t="shared" si="1281"/>
        <v>0</v>
      </c>
      <c r="X1050" s="258" t="str">
        <f t="shared" si="1282"/>
        <v>#DIV/0!</v>
      </c>
      <c r="Y1050" s="261" t="str">
        <f t="shared" si="1283"/>
        <v>#DIV/0!</v>
      </c>
      <c r="Z1050" s="262">
        <f t="shared" si="1284"/>
        <v>0</v>
      </c>
      <c r="AA1050" s="262">
        <f t="shared" si="1285"/>
        <v>0</v>
      </c>
      <c r="AB1050" s="258" t="str">
        <f t="shared" si="1286"/>
        <v/>
      </c>
      <c r="AC1050" s="263" t="str">
        <f t="shared" si="1168"/>
        <v>   -  BĐ: 6/9/2025 KT: Ngày lỗi</v>
      </c>
      <c r="AD1050" s="263">
        <f t="shared" ref="AD1050:AE1050" si="1293">P1050</f>
        <v>45906</v>
      </c>
      <c r="AE1050" s="263" t="str">
        <f t="shared" si="1293"/>
        <v>#DIV/0!</v>
      </c>
      <c r="AF1050" s="187"/>
      <c r="AG1050" s="187"/>
    </row>
    <row r="1051">
      <c r="A1051" s="253"/>
      <c r="B1051" s="253"/>
      <c r="C1051" s="99"/>
      <c r="D1051" s="99"/>
      <c r="E1051" s="99"/>
      <c r="F1051" s="99"/>
      <c r="G1051" s="268"/>
      <c r="H1051" s="99"/>
      <c r="I1051" s="99"/>
      <c r="J1051" s="99"/>
      <c r="K1051" s="273"/>
      <c r="L1051" s="192"/>
      <c r="M1051" s="192"/>
      <c r="N1051" s="99"/>
      <c r="O1051" s="99"/>
      <c r="P1051" s="237">
        <f t="shared" si="1279"/>
        <v>45906</v>
      </c>
      <c r="Q1051" s="170" t="str">
        <f t="shared" si="1280"/>
        <v>#DIV/0!</v>
      </c>
      <c r="R1051" s="206"/>
      <c r="S1051" s="267"/>
      <c r="T1051" s="99"/>
      <c r="U1051" s="99"/>
      <c r="V1051" s="259" t="str">
        <f t="shared" si="1161"/>
        <v> </v>
      </c>
      <c r="W1051" s="260">
        <f t="shared" si="1281"/>
        <v>0</v>
      </c>
      <c r="X1051" s="258" t="str">
        <f t="shared" si="1282"/>
        <v>#DIV/0!</v>
      </c>
      <c r="Y1051" s="261" t="str">
        <f t="shared" si="1283"/>
        <v>#DIV/0!</v>
      </c>
      <c r="Z1051" s="262">
        <f t="shared" si="1284"/>
        <v>0</v>
      </c>
      <c r="AA1051" s="262">
        <f t="shared" si="1285"/>
        <v>0</v>
      </c>
      <c r="AB1051" s="258" t="str">
        <f t="shared" si="1286"/>
        <v/>
      </c>
      <c r="AC1051" s="263" t="str">
        <f t="shared" si="1168"/>
        <v>   -  BĐ: 6/9/2025 KT: Ngày lỗi</v>
      </c>
      <c r="AD1051" s="263">
        <f t="shared" ref="AD1051:AE1051" si="1294">P1051</f>
        <v>45906</v>
      </c>
      <c r="AE1051" s="263" t="str">
        <f t="shared" si="1294"/>
        <v>#DIV/0!</v>
      </c>
      <c r="AF1051" s="187"/>
      <c r="AG1051" s="187"/>
    </row>
    <row r="1052">
      <c r="A1052" s="253"/>
      <c r="B1052" s="253"/>
      <c r="C1052" s="99"/>
      <c r="D1052" s="99"/>
      <c r="E1052" s="99"/>
      <c r="F1052" s="99"/>
      <c r="G1052" s="268"/>
      <c r="H1052" s="99"/>
      <c r="I1052" s="99"/>
      <c r="J1052" s="99"/>
      <c r="K1052" s="273"/>
      <c r="L1052" s="192"/>
      <c r="M1052" s="192"/>
      <c r="N1052" s="99"/>
      <c r="O1052" s="99"/>
      <c r="P1052" s="237">
        <f t="shared" si="1279"/>
        <v>45906</v>
      </c>
      <c r="Q1052" s="170" t="str">
        <f t="shared" si="1280"/>
        <v>#DIV/0!</v>
      </c>
      <c r="R1052" s="206"/>
      <c r="S1052" s="267"/>
      <c r="T1052" s="99"/>
      <c r="U1052" s="99"/>
      <c r="V1052" s="259" t="str">
        <f t="shared" si="1161"/>
        <v> </v>
      </c>
      <c r="W1052" s="260">
        <f t="shared" si="1281"/>
        <v>0</v>
      </c>
      <c r="X1052" s="258" t="str">
        <f t="shared" si="1282"/>
        <v>#DIV/0!</v>
      </c>
      <c r="Y1052" s="261" t="str">
        <f t="shared" si="1283"/>
        <v>#DIV/0!</v>
      </c>
      <c r="Z1052" s="262">
        <f t="shared" si="1284"/>
        <v>0</v>
      </c>
      <c r="AA1052" s="262">
        <f t="shared" si="1285"/>
        <v>0</v>
      </c>
      <c r="AB1052" s="258" t="str">
        <f t="shared" si="1286"/>
        <v/>
      </c>
      <c r="AC1052" s="263" t="str">
        <f t="shared" si="1168"/>
        <v>   -  BĐ: 6/9/2025 KT: Ngày lỗi</v>
      </c>
      <c r="AD1052" s="263">
        <f t="shared" ref="AD1052:AE1052" si="1295">P1052</f>
        <v>45906</v>
      </c>
      <c r="AE1052" s="263" t="str">
        <f t="shared" si="1295"/>
        <v>#DIV/0!</v>
      </c>
      <c r="AF1052" s="187"/>
      <c r="AG1052" s="187"/>
    </row>
    <row r="1053">
      <c r="A1053" s="253"/>
      <c r="B1053" s="253"/>
      <c r="C1053" s="99"/>
      <c r="D1053" s="99"/>
      <c r="E1053" s="99"/>
      <c r="F1053" s="99"/>
      <c r="G1053" s="268"/>
      <c r="H1053" s="99"/>
      <c r="I1053" s="99"/>
      <c r="J1053" s="99"/>
      <c r="K1053" s="273"/>
      <c r="L1053" s="192"/>
      <c r="M1053" s="192"/>
      <c r="N1053" s="99"/>
      <c r="O1053" s="99"/>
      <c r="P1053" s="237">
        <f t="shared" si="1279"/>
        <v>45906</v>
      </c>
      <c r="Q1053" s="170" t="str">
        <f t="shared" si="1280"/>
        <v>#DIV/0!</v>
      </c>
      <c r="R1053" s="206"/>
      <c r="S1053" s="267"/>
      <c r="T1053" s="99"/>
      <c r="U1053" s="99"/>
      <c r="V1053" s="259" t="str">
        <f t="shared" si="1161"/>
        <v> </v>
      </c>
      <c r="W1053" s="260">
        <f t="shared" si="1281"/>
        <v>0</v>
      </c>
      <c r="X1053" s="258" t="str">
        <f t="shared" si="1282"/>
        <v>#DIV/0!</v>
      </c>
      <c r="Y1053" s="261" t="str">
        <f t="shared" si="1283"/>
        <v>#DIV/0!</v>
      </c>
      <c r="Z1053" s="262">
        <f t="shared" si="1284"/>
        <v>0</v>
      </c>
      <c r="AA1053" s="262">
        <f t="shared" si="1285"/>
        <v>0</v>
      </c>
      <c r="AB1053" s="258" t="str">
        <f t="shared" si="1286"/>
        <v/>
      </c>
      <c r="AC1053" s="263" t="str">
        <f t="shared" si="1168"/>
        <v>   -  BĐ: 6/9/2025 KT: Ngày lỗi</v>
      </c>
      <c r="AD1053" s="263">
        <f t="shared" ref="AD1053:AE1053" si="1296">P1053</f>
        <v>45906</v>
      </c>
      <c r="AE1053" s="263" t="str">
        <f t="shared" si="1296"/>
        <v>#DIV/0!</v>
      </c>
      <c r="AF1053" s="187"/>
      <c r="AG1053" s="187"/>
    </row>
    <row r="1054">
      <c r="A1054" s="253"/>
      <c r="B1054" s="253"/>
      <c r="C1054" s="99"/>
      <c r="D1054" s="99"/>
      <c r="E1054" s="99"/>
      <c r="F1054" s="99"/>
      <c r="G1054" s="268"/>
      <c r="H1054" s="99"/>
      <c r="I1054" s="99"/>
      <c r="J1054" s="99"/>
      <c r="K1054" s="273"/>
      <c r="L1054" s="192"/>
      <c r="M1054" s="192"/>
      <c r="N1054" s="99"/>
      <c r="O1054" s="99"/>
      <c r="P1054" s="237">
        <f t="shared" si="1279"/>
        <v>45906</v>
      </c>
      <c r="Q1054" s="170" t="str">
        <f t="shared" si="1280"/>
        <v>#DIV/0!</v>
      </c>
      <c r="R1054" s="206"/>
      <c r="S1054" s="267"/>
      <c r="T1054" s="99"/>
      <c r="U1054" s="99"/>
      <c r="V1054" s="259" t="str">
        <f t="shared" si="1161"/>
        <v> </v>
      </c>
      <c r="W1054" s="260">
        <f t="shared" si="1281"/>
        <v>0</v>
      </c>
      <c r="X1054" s="258" t="str">
        <f t="shared" si="1282"/>
        <v>#DIV/0!</v>
      </c>
      <c r="Y1054" s="261" t="str">
        <f t="shared" si="1283"/>
        <v>#DIV/0!</v>
      </c>
      <c r="Z1054" s="262">
        <f t="shared" si="1284"/>
        <v>0</v>
      </c>
      <c r="AA1054" s="262">
        <f t="shared" si="1285"/>
        <v>0</v>
      </c>
      <c r="AB1054" s="258" t="str">
        <f t="shared" si="1286"/>
        <v/>
      </c>
      <c r="AC1054" s="263" t="str">
        <f t="shared" si="1168"/>
        <v>   -  BĐ: 6/9/2025 KT: Ngày lỗi</v>
      </c>
      <c r="AD1054" s="263">
        <f t="shared" ref="AD1054:AE1054" si="1297">P1054</f>
        <v>45906</v>
      </c>
      <c r="AE1054" s="263" t="str">
        <f t="shared" si="1297"/>
        <v>#DIV/0!</v>
      </c>
      <c r="AF1054" s="187"/>
      <c r="AG1054" s="187"/>
    </row>
    <row r="1055">
      <c r="A1055" s="253"/>
      <c r="B1055" s="253"/>
      <c r="C1055" s="99"/>
      <c r="D1055" s="99"/>
      <c r="E1055" s="99"/>
      <c r="F1055" s="99"/>
      <c r="G1055" s="268"/>
      <c r="H1055" s="99"/>
      <c r="I1055" s="99"/>
      <c r="J1055" s="99"/>
      <c r="K1055" s="273"/>
      <c r="L1055" s="192"/>
      <c r="M1055" s="192"/>
      <c r="N1055" s="99"/>
      <c r="O1055" s="99"/>
      <c r="P1055" s="237">
        <f t="shared" si="1279"/>
        <v>45906</v>
      </c>
      <c r="Q1055" s="170" t="str">
        <f t="shared" si="1280"/>
        <v>#DIV/0!</v>
      </c>
      <c r="R1055" s="206"/>
      <c r="S1055" s="267"/>
      <c r="T1055" s="99"/>
      <c r="U1055" s="99"/>
      <c r="V1055" s="259" t="str">
        <f t="shared" si="1161"/>
        <v> </v>
      </c>
      <c r="W1055" s="260">
        <f t="shared" si="1281"/>
        <v>0</v>
      </c>
      <c r="X1055" s="258" t="str">
        <f t="shared" si="1282"/>
        <v>#DIV/0!</v>
      </c>
      <c r="Y1055" s="261" t="str">
        <f t="shared" si="1283"/>
        <v>#DIV/0!</v>
      </c>
      <c r="Z1055" s="262">
        <f t="shared" si="1284"/>
        <v>0</v>
      </c>
      <c r="AA1055" s="262">
        <f t="shared" si="1285"/>
        <v>0</v>
      </c>
      <c r="AB1055" s="258" t="str">
        <f t="shared" si="1286"/>
        <v/>
      </c>
      <c r="AC1055" s="263" t="str">
        <f t="shared" si="1168"/>
        <v>   -  BĐ: 6/9/2025 KT: Ngày lỗi</v>
      </c>
      <c r="AD1055" s="263">
        <f t="shared" ref="AD1055:AE1055" si="1298">P1055</f>
        <v>45906</v>
      </c>
      <c r="AE1055" s="263" t="str">
        <f t="shared" si="1298"/>
        <v>#DIV/0!</v>
      </c>
      <c r="AF1055" s="187"/>
      <c r="AG1055" s="187"/>
    </row>
    <row r="1056">
      <c r="A1056" s="253"/>
      <c r="B1056" s="253"/>
      <c r="C1056" s="99"/>
      <c r="D1056" s="99"/>
      <c r="E1056" s="99"/>
      <c r="F1056" s="99"/>
      <c r="G1056" s="268"/>
      <c r="H1056" s="99"/>
      <c r="I1056" s="99"/>
      <c r="J1056" s="99"/>
      <c r="K1056" s="273"/>
      <c r="L1056" s="192"/>
      <c r="M1056" s="192"/>
      <c r="N1056" s="99"/>
      <c r="O1056" s="99"/>
      <c r="P1056" s="237">
        <f t="shared" si="1279"/>
        <v>45906</v>
      </c>
      <c r="Q1056" s="170" t="str">
        <f t="shared" si="1280"/>
        <v>#DIV/0!</v>
      </c>
      <c r="R1056" s="206"/>
      <c r="S1056" s="267"/>
      <c r="T1056" s="99"/>
      <c r="U1056" s="99"/>
      <c r="V1056" s="259" t="str">
        <f t="shared" si="1161"/>
        <v> </v>
      </c>
      <c r="W1056" s="260">
        <f t="shared" si="1281"/>
        <v>0</v>
      </c>
      <c r="X1056" s="258" t="str">
        <f t="shared" si="1282"/>
        <v>#DIV/0!</v>
      </c>
      <c r="Y1056" s="261" t="str">
        <f t="shared" si="1283"/>
        <v>#DIV/0!</v>
      </c>
      <c r="Z1056" s="262">
        <f t="shared" si="1284"/>
        <v>0</v>
      </c>
      <c r="AA1056" s="262">
        <f t="shared" si="1285"/>
        <v>0</v>
      </c>
      <c r="AB1056" s="258" t="str">
        <f t="shared" si="1286"/>
        <v/>
      </c>
      <c r="AC1056" s="263" t="str">
        <f t="shared" si="1168"/>
        <v>   -  BĐ: 6/9/2025 KT: Ngày lỗi</v>
      </c>
      <c r="AD1056" s="263">
        <f t="shared" ref="AD1056:AE1056" si="1299">P1056</f>
        <v>45906</v>
      </c>
      <c r="AE1056" s="263" t="str">
        <f t="shared" si="1299"/>
        <v>#DIV/0!</v>
      </c>
      <c r="AF1056" s="187"/>
      <c r="AG1056" s="187"/>
    </row>
    <row r="1057">
      <c r="A1057" s="253"/>
      <c r="B1057" s="253"/>
      <c r="C1057" s="99"/>
      <c r="D1057" s="99"/>
      <c r="E1057" s="99"/>
      <c r="F1057" s="99"/>
      <c r="G1057" s="268"/>
      <c r="H1057" s="99"/>
      <c r="I1057" s="99"/>
      <c r="J1057" s="99"/>
      <c r="K1057" s="273"/>
      <c r="L1057" s="192"/>
      <c r="M1057" s="192"/>
      <c r="N1057" s="99"/>
      <c r="O1057" s="99"/>
      <c r="P1057" s="237">
        <f t="shared" si="1279"/>
        <v>45906</v>
      </c>
      <c r="Q1057" s="170" t="str">
        <f t="shared" si="1280"/>
        <v>#DIV/0!</v>
      </c>
      <c r="R1057" s="206"/>
      <c r="S1057" s="267"/>
      <c r="T1057" s="99"/>
      <c r="U1057" s="99"/>
      <c r="V1057" s="259" t="str">
        <f t="shared" si="1161"/>
        <v> </v>
      </c>
      <c r="W1057" s="260">
        <f t="shared" si="1281"/>
        <v>0</v>
      </c>
      <c r="X1057" s="258" t="str">
        <f t="shared" si="1282"/>
        <v>#DIV/0!</v>
      </c>
      <c r="Y1057" s="261" t="str">
        <f t="shared" si="1283"/>
        <v>#DIV/0!</v>
      </c>
      <c r="Z1057" s="262">
        <f t="shared" si="1284"/>
        <v>0</v>
      </c>
      <c r="AA1057" s="262">
        <f t="shared" si="1285"/>
        <v>0</v>
      </c>
      <c r="AB1057" s="258" t="str">
        <f t="shared" si="1286"/>
        <v/>
      </c>
      <c r="AC1057" s="263" t="str">
        <f t="shared" si="1168"/>
        <v>   -  BĐ: 6/9/2025 KT: Ngày lỗi</v>
      </c>
      <c r="AD1057" s="263">
        <f t="shared" ref="AD1057:AE1057" si="1300">P1057</f>
        <v>45906</v>
      </c>
      <c r="AE1057" s="263" t="str">
        <f t="shared" si="1300"/>
        <v>#DIV/0!</v>
      </c>
      <c r="AF1057" s="187"/>
      <c r="AG1057" s="187"/>
    </row>
    <row r="1058">
      <c r="A1058" s="253"/>
      <c r="B1058" s="253"/>
      <c r="C1058" s="99"/>
      <c r="D1058" s="99"/>
      <c r="E1058" s="99"/>
      <c r="F1058" s="99"/>
      <c r="G1058" s="268"/>
      <c r="H1058" s="99"/>
      <c r="I1058" s="99"/>
      <c r="J1058" s="99"/>
      <c r="K1058" s="273"/>
      <c r="L1058" s="192"/>
      <c r="M1058" s="192"/>
      <c r="N1058" s="99"/>
      <c r="O1058" s="99"/>
      <c r="P1058" s="237">
        <f t="shared" si="1279"/>
        <v>45906</v>
      </c>
      <c r="Q1058" s="170" t="str">
        <f t="shared" si="1280"/>
        <v>#DIV/0!</v>
      </c>
      <c r="R1058" s="206"/>
      <c r="S1058" s="267"/>
      <c r="T1058" s="99"/>
      <c r="U1058" s="99"/>
      <c r="V1058" s="259" t="str">
        <f t="shared" si="1161"/>
        <v> </v>
      </c>
      <c r="W1058" s="260">
        <f t="shared" si="1281"/>
        <v>0</v>
      </c>
      <c r="X1058" s="258" t="str">
        <f t="shared" si="1282"/>
        <v>#DIV/0!</v>
      </c>
      <c r="Y1058" s="261" t="str">
        <f t="shared" si="1283"/>
        <v>#DIV/0!</v>
      </c>
      <c r="Z1058" s="262">
        <f t="shared" si="1284"/>
        <v>0</v>
      </c>
      <c r="AA1058" s="262">
        <f t="shared" si="1285"/>
        <v>0</v>
      </c>
      <c r="AB1058" s="258" t="str">
        <f t="shared" si="1286"/>
        <v/>
      </c>
      <c r="AC1058" s="263" t="str">
        <f t="shared" si="1168"/>
        <v>   -  BĐ: 6/9/2025 KT: Ngày lỗi</v>
      </c>
      <c r="AD1058" s="263">
        <f t="shared" ref="AD1058:AE1058" si="1301">P1058</f>
        <v>45906</v>
      </c>
      <c r="AE1058" s="263" t="str">
        <f t="shared" si="1301"/>
        <v>#DIV/0!</v>
      </c>
      <c r="AF1058" s="187"/>
      <c r="AG1058" s="187"/>
    </row>
    <row r="1059">
      <c r="A1059" s="253"/>
      <c r="B1059" s="253"/>
      <c r="C1059" s="99"/>
      <c r="D1059" s="99"/>
      <c r="E1059" s="99"/>
      <c r="F1059" s="99"/>
      <c r="G1059" s="268"/>
      <c r="H1059" s="99"/>
      <c r="I1059" s="99"/>
      <c r="J1059" s="99"/>
      <c r="K1059" s="273"/>
      <c r="L1059" s="192"/>
      <c r="M1059" s="192"/>
      <c r="N1059" s="99"/>
      <c r="O1059" s="99"/>
      <c r="P1059" s="237">
        <f t="shared" si="1279"/>
        <v>45906</v>
      </c>
      <c r="Q1059" s="170" t="str">
        <f t="shared" si="1280"/>
        <v>#DIV/0!</v>
      </c>
      <c r="R1059" s="206"/>
      <c r="S1059" s="267"/>
      <c r="T1059" s="99"/>
      <c r="U1059" s="99"/>
      <c r="V1059" s="259" t="str">
        <f t="shared" si="1161"/>
        <v> </v>
      </c>
      <c r="W1059" s="260">
        <f t="shared" si="1281"/>
        <v>0</v>
      </c>
      <c r="X1059" s="258" t="str">
        <f t="shared" si="1282"/>
        <v>#DIV/0!</v>
      </c>
      <c r="Y1059" s="261" t="str">
        <f t="shared" si="1283"/>
        <v>#DIV/0!</v>
      </c>
      <c r="Z1059" s="262">
        <f t="shared" si="1284"/>
        <v>0</v>
      </c>
      <c r="AA1059" s="262">
        <f t="shared" si="1285"/>
        <v>0</v>
      </c>
      <c r="AB1059" s="258" t="str">
        <f t="shared" si="1286"/>
        <v/>
      </c>
      <c r="AC1059" s="263" t="str">
        <f t="shared" si="1168"/>
        <v>   -  BĐ: 6/9/2025 KT: Ngày lỗi</v>
      </c>
      <c r="AD1059" s="263">
        <f t="shared" ref="AD1059:AE1059" si="1302">P1059</f>
        <v>45906</v>
      </c>
      <c r="AE1059" s="263" t="str">
        <f t="shared" si="1302"/>
        <v>#DIV/0!</v>
      </c>
      <c r="AF1059" s="187"/>
      <c r="AG1059" s="187"/>
    </row>
    <row r="1060">
      <c r="A1060" s="253"/>
      <c r="B1060" s="253"/>
      <c r="C1060" s="99"/>
      <c r="D1060" s="99"/>
      <c r="E1060" s="99"/>
      <c r="F1060" s="99"/>
      <c r="G1060" s="268"/>
      <c r="H1060" s="99"/>
      <c r="I1060" s="99"/>
      <c r="J1060" s="99"/>
      <c r="K1060" s="273"/>
      <c r="L1060" s="192"/>
      <c r="M1060" s="192"/>
      <c r="N1060" s="99"/>
      <c r="O1060" s="99"/>
      <c r="P1060" s="237">
        <f t="shared" si="1279"/>
        <v>45906</v>
      </c>
      <c r="Q1060" s="170" t="str">
        <f t="shared" si="1280"/>
        <v>#DIV/0!</v>
      </c>
      <c r="R1060" s="206"/>
      <c r="S1060" s="267"/>
      <c r="T1060" s="99"/>
      <c r="U1060" s="99"/>
      <c r="V1060" s="259" t="str">
        <f t="shared" si="1161"/>
        <v> </v>
      </c>
      <c r="W1060" s="260">
        <f t="shared" si="1281"/>
        <v>0</v>
      </c>
      <c r="X1060" s="258" t="str">
        <f t="shared" si="1282"/>
        <v>#DIV/0!</v>
      </c>
      <c r="Y1060" s="261" t="str">
        <f t="shared" si="1283"/>
        <v>#DIV/0!</v>
      </c>
      <c r="Z1060" s="262">
        <f t="shared" si="1284"/>
        <v>0</v>
      </c>
      <c r="AA1060" s="262">
        <f t="shared" si="1285"/>
        <v>0</v>
      </c>
      <c r="AB1060" s="258" t="str">
        <f t="shared" si="1286"/>
        <v/>
      </c>
      <c r="AC1060" s="263" t="str">
        <f t="shared" si="1168"/>
        <v>   -  BĐ: 6/9/2025 KT: Ngày lỗi</v>
      </c>
      <c r="AD1060" s="263">
        <f t="shared" ref="AD1060:AE1060" si="1303">P1060</f>
        <v>45906</v>
      </c>
      <c r="AE1060" s="263" t="str">
        <f t="shared" si="1303"/>
        <v>#DIV/0!</v>
      </c>
      <c r="AF1060" s="187"/>
      <c r="AG1060" s="187"/>
    </row>
    <row r="1061">
      <c r="A1061" s="253"/>
      <c r="B1061" s="253"/>
      <c r="C1061" s="99"/>
      <c r="D1061" s="99"/>
      <c r="E1061" s="99"/>
      <c r="F1061" s="99"/>
      <c r="G1061" s="268"/>
      <c r="H1061" s="99"/>
      <c r="I1061" s="99"/>
      <c r="J1061" s="99"/>
      <c r="K1061" s="273"/>
      <c r="L1061" s="192"/>
      <c r="M1061" s="192"/>
      <c r="N1061" s="99"/>
      <c r="O1061" s="99"/>
      <c r="P1061" s="237">
        <f t="shared" si="1279"/>
        <v>45906</v>
      </c>
      <c r="Q1061" s="170" t="str">
        <f t="shared" si="1280"/>
        <v>#DIV/0!</v>
      </c>
      <c r="R1061" s="206"/>
      <c r="S1061" s="267"/>
      <c r="T1061" s="99"/>
      <c r="U1061" s="99"/>
      <c r="V1061" s="259" t="str">
        <f t="shared" si="1161"/>
        <v> </v>
      </c>
      <c r="W1061" s="260">
        <f t="shared" si="1281"/>
        <v>0</v>
      </c>
      <c r="X1061" s="258" t="str">
        <f t="shared" si="1282"/>
        <v>#DIV/0!</v>
      </c>
      <c r="Y1061" s="261" t="str">
        <f t="shared" si="1283"/>
        <v>#DIV/0!</v>
      </c>
      <c r="Z1061" s="262">
        <f t="shared" si="1284"/>
        <v>0</v>
      </c>
      <c r="AA1061" s="262">
        <f t="shared" si="1285"/>
        <v>0</v>
      </c>
      <c r="AB1061" s="258" t="str">
        <f t="shared" si="1286"/>
        <v/>
      </c>
      <c r="AC1061" s="263" t="str">
        <f t="shared" si="1168"/>
        <v>   -  BĐ: 6/9/2025 KT: Ngày lỗi</v>
      </c>
      <c r="AD1061" s="263">
        <f t="shared" ref="AD1061:AE1061" si="1304">P1061</f>
        <v>45906</v>
      </c>
      <c r="AE1061" s="263" t="str">
        <f t="shared" si="1304"/>
        <v>#DIV/0!</v>
      </c>
      <c r="AF1061" s="187"/>
      <c r="AG1061" s="187"/>
    </row>
    <row r="1062">
      <c r="A1062" s="253"/>
      <c r="B1062" s="253"/>
      <c r="C1062" s="99"/>
      <c r="D1062" s="99"/>
      <c r="E1062" s="99"/>
      <c r="F1062" s="99"/>
      <c r="G1062" s="268"/>
      <c r="H1062" s="99"/>
      <c r="I1062" s="99"/>
      <c r="J1062" s="99"/>
      <c r="K1062" s="273"/>
      <c r="L1062" s="192"/>
      <c r="M1062" s="192"/>
      <c r="N1062" s="99"/>
      <c r="O1062" s="99"/>
      <c r="P1062" s="237">
        <f t="shared" si="1279"/>
        <v>45906</v>
      </c>
      <c r="Q1062" s="170" t="str">
        <f t="shared" si="1280"/>
        <v>#DIV/0!</v>
      </c>
      <c r="R1062" s="206"/>
      <c r="S1062" s="267"/>
      <c r="T1062" s="99"/>
      <c r="U1062" s="99"/>
      <c r="V1062" s="259" t="str">
        <f t="shared" si="1161"/>
        <v> </v>
      </c>
      <c r="W1062" s="260">
        <f t="shared" si="1281"/>
        <v>0</v>
      </c>
      <c r="X1062" s="258" t="str">
        <f t="shared" si="1282"/>
        <v>#DIV/0!</v>
      </c>
      <c r="Y1062" s="261" t="str">
        <f t="shared" si="1283"/>
        <v>#DIV/0!</v>
      </c>
      <c r="Z1062" s="262">
        <f t="shared" si="1284"/>
        <v>0</v>
      </c>
      <c r="AA1062" s="262">
        <f t="shared" si="1285"/>
        <v>0</v>
      </c>
      <c r="AB1062" s="258" t="str">
        <f t="shared" si="1286"/>
        <v/>
      </c>
      <c r="AC1062" s="263" t="str">
        <f t="shared" si="1168"/>
        <v>   -  BĐ: 6/9/2025 KT: Ngày lỗi</v>
      </c>
      <c r="AD1062" s="263">
        <f t="shared" ref="AD1062:AE1062" si="1305">P1062</f>
        <v>45906</v>
      </c>
      <c r="AE1062" s="263" t="str">
        <f t="shared" si="1305"/>
        <v>#DIV/0!</v>
      </c>
      <c r="AF1062" s="187"/>
      <c r="AG1062" s="187"/>
    </row>
    <row r="1063">
      <c r="A1063" s="253"/>
      <c r="B1063" s="253"/>
      <c r="C1063" s="99"/>
      <c r="D1063" s="99"/>
      <c r="E1063" s="99"/>
      <c r="F1063" s="99"/>
      <c r="G1063" s="268"/>
      <c r="H1063" s="99"/>
      <c r="I1063" s="99"/>
      <c r="J1063" s="99"/>
      <c r="K1063" s="273"/>
      <c r="L1063" s="192"/>
      <c r="M1063" s="192"/>
      <c r="N1063" s="99"/>
      <c r="O1063" s="99"/>
      <c r="P1063" s="237">
        <f t="shared" si="1279"/>
        <v>45906</v>
      </c>
      <c r="Q1063" s="170" t="str">
        <f t="shared" si="1280"/>
        <v>#DIV/0!</v>
      </c>
      <c r="R1063" s="206"/>
      <c r="S1063" s="267"/>
      <c r="T1063" s="99"/>
      <c r="U1063" s="99"/>
      <c r="V1063" s="259" t="str">
        <f t="shared" si="1161"/>
        <v> </v>
      </c>
      <c r="W1063" s="260">
        <f t="shared" si="1281"/>
        <v>0</v>
      </c>
      <c r="X1063" s="258" t="str">
        <f t="shared" si="1282"/>
        <v>#DIV/0!</v>
      </c>
      <c r="Y1063" s="261" t="str">
        <f t="shared" si="1283"/>
        <v>#DIV/0!</v>
      </c>
      <c r="Z1063" s="262">
        <f t="shared" si="1284"/>
        <v>0</v>
      </c>
      <c r="AA1063" s="262">
        <f t="shared" si="1285"/>
        <v>0</v>
      </c>
      <c r="AB1063" s="258" t="str">
        <f t="shared" si="1286"/>
        <v/>
      </c>
      <c r="AC1063" s="263" t="str">
        <f t="shared" si="1168"/>
        <v>   -  BĐ: 6/9/2025 KT: Ngày lỗi</v>
      </c>
      <c r="AD1063" s="263">
        <f t="shared" ref="AD1063:AE1063" si="1306">P1063</f>
        <v>45906</v>
      </c>
      <c r="AE1063" s="263" t="str">
        <f t="shared" si="1306"/>
        <v>#DIV/0!</v>
      </c>
      <c r="AF1063" s="187"/>
      <c r="AG1063" s="187"/>
    </row>
    <row r="1064">
      <c r="A1064" s="253"/>
      <c r="B1064" s="253"/>
      <c r="C1064" s="99"/>
      <c r="D1064" s="99"/>
      <c r="E1064" s="99"/>
      <c r="F1064" s="99"/>
      <c r="G1064" s="268"/>
      <c r="H1064" s="99"/>
      <c r="I1064" s="99"/>
      <c r="J1064" s="99"/>
      <c r="K1064" s="273"/>
      <c r="L1064" s="192"/>
      <c r="M1064" s="192"/>
      <c r="N1064" s="99"/>
      <c r="O1064" s="99"/>
      <c r="P1064" s="237">
        <f t="shared" si="1279"/>
        <v>45906</v>
      </c>
      <c r="Q1064" s="170" t="str">
        <f t="shared" si="1280"/>
        <v>#DIV/0!</v>
      </c>
      <c r="R1064" s="107"/>
      <c r="S1064" s="267"/>
      <c r="T1064" s="99"/>
      <c r="U1064" s="99"/>
      <c r="V1064" s="259" t="str">
        <f t="shared" si="1161"/>
        <v> </v>
      </c>
      <c r="W1064" s="260">
        <f t="shared" si="1281"/>
        <v>0</v>
      </c>
      <c r="X1064" s="258" t="str">
        <f t="shared" si="1282"/>
        <v>#DIV/0!</v>
      </c>
      <c r="Y1064" s="261" t="str">
        <f t="shared" si="1283"/>
        <v>#DIV/0!</v>
      </c>
      <c r="Z1064" s="262">
        <f t="shared" si="1284"/>
        <v>0</v>
      </c>
      <c r="AA1064" s="262">
        <f t="shared" si="1285"/>
        <v>0</v>
      </c>
      <c r="AB1064" s="258" t="str">
        <f t="shared" si="1286"/>
        <v/>
      </c>
      <c r="AC1064" s="263" t="str">
        <f t="shared" si="1168"/>
        <v>   -  BĐ: 6/9/2025 KT: Ngày lỗi</v>
      </c>
      <c r="AD1064" s="263">
        <f t="shared" ref="AD1064:AE1064" si="1307">P1064</f>
        <v>45906</v>
      </c>
      <c r="AE1064" s="263" t="str">
        <f t="shared" si="1307"/>
        <v>#DIV/0!</v>
      </c>
      <c r="AF1064" s="187"/>
      <c r="AG1064" s="187"/>
    </row>
    <row r="1065">
      <c r="A1065" s="253"/>
      <c r="B1065" s="253"/>
      <c r="C1065" s="99"/>
      <c r="D1065" s="99"/>
      <c r="E1065" s="99"/>
      <c r="F1065" s="99"/>
      <c r="G1065" s="268"/>
      <c r="H1065" s="99"/>
      <c r="I1065" s="99"/>
      <c r="J1065" s="99"/>
      <c r="K1065" s="273"/>
      <c r="L1065" s="192"/>
      <c r="M1065" s="192"/>
      <c r="N1065" s="99"/>
      <c r="O1065" s="99"/>
      <c r="P1065" s="237">
        <f t="shared" si="1279"/>
        <v>45906</v>
      </c>
      <c r="Q1065" s="170" t="str">
        <f t="shared" si="1280"/>
        <v>#DIV/0!</v>
      </c>
      <c r="R1065" s="285"/>
      <c r="S1065" s="267"/>
      <c r="T1065" s="99"/>
      <c r="U1065" s="99"/>
      <c r="V1065" s="259" t="str">
        <f t="shared" si="1161"/>
        <v> </v>
      </c>
      <c r="W1065" s="260">
        <f t="shared" si="1281"/>
        <v>0</v>
      </c>
      <c r="X1065" s="258" t="str">
        <f t="shared" si="1282"/>
        <v>#DIV/0!</v>
      </c>
      <c r="Y1065" s="261" t="str">
        <f t="shared" si="1283"/>
        <v>#DIV/0!</v>
      </c>
      <c r="Z1065" s="262">
        <f t="shared" si="1284"/>
        <v>0</v>
      </c>
      <c r="AA1065" s="262">
        <f t="shared" si="1285"/>
        <v>0</v>
      </c>
      <c r="AB1065" s="258" t="str">
        <f t="shared" si="1286"/>
        <v/>
      </c>
      <c r="AC1065" s="263" t="str">
        <f t="shared" si="1168"/>
        <v>   -  BĐ: 6/9/2025 KT: Ngày lỗi</v>
      </c>
      <c r="AD1065" s="263">
        <f t="shared" ref="AD1065:AE1065" si="1308">P1065</f>
        <v>45906</v>
      </c>
      <c r="AE1065" s="263" t="str">
        <f t="shared" si="1308"/>
        <v>#DIV/0!</v>
      </c>
      <c r="AF1065" s="187"/>
      <c r="AG1065" s="187"/>
    </row>
    <row r="1066">
      <c r="A1066" s="253"/>
      <c r="B1066" s="253"/>
      <c r="C1066" s="99"/>
      <c r="D1066" s="99"/>
      <c r="E1066" s="99"/>
      <c r="F1066" s="99"/>
      <c r="G1066" s="268"/>
      <c r="H1066" s="99"/>
      <c r="I1066" s="99"/>
      <c r="J1066" s="99"/>
      <c r="K1066" s="273"/>
      <c r="L1066" s="192"/>
      <c r="M1066" s="192"/>
      <c r="N1066" s="99"/>
      <c r="O1066" s="99"/>
      <c r="P1066" s="237">
        <f t="shared" si="1279"/>
        <v>45906</v>
      </c>
      <c r="Q1066" s="170" t="str">
        <f t="shared" si="1280"/>
        <v>#DIV/0!</v>
      </c>
      <c r="R1066" s="206"/>
      <c r="S1066" s="267"/>
      <c r="T1066" s="99"/>
      <c r="U1066" s="99"/>
      <c r="V1066" s="259" t="str">
        <f t="shared" si="1161"/>
        <v> </v>
      </c>
      <c r="W1066" s="260">
        <f t="shared" si="1281"/>
        <v>0</v>
      </c>
      <c r="X1066" s="258" t="str">
        <f t="shared" si="1282"/>
        <v>#DIV/0!</v>
      </c>
      <c r="Y1066" s="261" t="str">
        <f t="shared" si="1283"/>
        <v>#DIV/0!</v>
      </c>
      <c r="Z1066" s="262">
        <f t="shared" si="1284"/>
        <v>0</v>
      </c>
      <c r="AA1066" s="262">
        <f t="shared" si="1285"/>
        <v>0</v>
      </c>
      <c r="AB1066" s="258" t="str">
        <f t="shared" si="1286"/>
        <v/>
      </c>
      <c r="AC1066" s="263" t="str">
        <f t="shared" si="1168"/>
        <v>   -  BĐ: 6/9/2025 KT: Ngày lỗi</v>
      </c>
      <c r="AD1066" s="263">
        <f t="shared" ref="AD1066:AE1066" si="1309">P1066</f>
        <v>45906</v>
      </c>
      <c r="AE1066" s="263" t="str">
        <f t="shared" si="1309"/>
        <v>#DIV/0!</v>
      </c>
      <c r="AF1066" s="187"/>
      <c r="AG1066" s="187"/>
    </row>
    <row r="1067">
      <c r="A1067" s="253"/>
      <c r="B1067" s="253"/>
      <c r="C1067" s="99"/>
      <c r="D1067" s="99"/>
      <c r="E1067" s="99"/>
      <c r="F1067" s="99"/>
      <c r="G1067" s="268"/>
      <c r="H1067" s="99"/>
      <c r="I1067" s="99"/>
      <c r="J1067" s="99"/>
      <c r="K1067" s="273"/>
      <c r="L1067" s="192"/>
      <c r="M1067" s="192"/>
      <c r="N1067" s="99"/>
      <c r="O1067" s="99"/>
      <c r="P1067" s="237">
        <f t="shared" si="1279"/>
        <v>45906</v>
      </c>
      <c r="Q1067" s="170" t="str">
        <f t="shared" si="1280"/>
        <v>#DIV/0!</v>
      </c>
      <c r="R1067" s="206"/>
      <c r="S1067" s="267"/>
      <c r="T1067" s="99"/>
      <c r="U1067" s="99"/>
      <c r="V1067" s="259" t="str">
        <f t="shared" si="1161"/>
        <v> </v>
      </c>
      <c r="W1067" s="260">
        <f t="shared" si="1281"/>
        <v>0</v>
      </c>
      <c r="X1067" s="258" t="str">
        <f t="shared" si="1282"/>
        <v>#DIV/0!</v>
      </c>
      <c r="Y1067" s="261" t="str">
        <f t="shared" si="1283"/>
        <v>#DIV/0!</v>
      </c>
      <c r="Z1067" s="262">
        <f t="shared" si="1284"/>
        <v>0</v>
      </c>
      <c r="AA1067" s="262">
        <f t="shared" si="1285"/>
        <v>0</v>
      </c>
      <c r="AB1067" s="258" t="str">
        <f t="shared" si="1286"/>
        <v/>
      </c>
      <c r="AC1067" s="263" t="str">
        <f t="shared" si="1168"/>
        <v>   -  BĐ: 6/9/2025 KT: Ngày lỗi</v>
      </c>
      <c r="AD1067" s="263">
        <f t="shared" ref="AD1067:AE1067" si="1310">P1067</f>
        <v>45906</v>
      </c>
      <c r="AE1067" s="263" t="str">
        <f t="shared" si="1310"/>
        <v>#DIV/0!</v>
      </c>
      <c r="AF1067" s="187"/>
      <c r="AG1067" s="187"/>
    </row>
    <row r="1068">
      <c r="A1068" s="253"/>
      <c r="B1068" s="253"/>
      <c r="C1068" s="99"/>
      <c r="D1068" s="99"/>
      <c r="E1068" s="99"/>
      <c r="F1068" s="99"/>
      <c r="G1068" s="268"/>
      <c r="H1068" s="99"/>
      <c r="I1068" s="99"/>
      <c r="J1068" s="99"/>
      <c r="K1068" s="273"/>
      <c r="L1068" s="192"/>
      <c r="M1068" s="192"/>
      <c r="N1068" s="99"/>
      <c r="O1068" s="99"/>
      <c r="P1068" s="237">
        <f t="shared" si="1279"/>
        <v>45906</v>
      </c>
      <c r="Q1068" s="170" t="str">
        <f t="shared" si="1280"/>
        <v>#DIV/0!</v>
      </c>
      <c r="R1068" s="285"/>
      <c r="S1068" s="267"/>
      <c r="T1068" s="99"/>
      <c r="U1068" s="99"/>
      <c r="V1068" s="259" t="str">
        <f t="shared" si="1161"/>
        <v> </v>
      </c>
      <c r="W1068" s="260">
        <f t="shared" si="1281"/>
        <v>0</v>
      </c>
      <c r="X1068" s="258" t="str">
        <f t="shared" si="1282"/>
        <v>#DIV/0!</v>
      </c>
      <c r="Y1068" s="261" t="str">
        <f t="shared" si="1283"/>
        <v>#DIV/0!</v>
      </c>
      <c r="Z1068" s="262">
        <f t="shared" si="1284"/>
        <v>0</v>
      </c>
      <c r="AA1068" s="262">
        <f t="shared" si="1285"/>
        <v>0</v>
      </c>
      <c r="AB1068" s="258" t="str">
        <f t="shared" si="1286"/>
        <v/>
      </c>
      <c r="AC1068" s="263" t="str">
        <f t="shared" si="1168"/>
        <v>   -  BĐ: 6/9/2025 KT: Ngày lỗi</v>
      </c>
      <c r="AD1068" s="263">
        <f t="shared" ref="AD1068:AE1068" si="1311">P1068</f>
        <v>45906</v>
      </c>
      <c r="AE1068" s="263" t="str">
        <f t="shared" si="1311"/>
        <v>#DIV/0!</v>
      </c>
      <c r="AF1068" s="187"/>
      <c r="AG1068" s="187"/>
    </row>
    <row r="1069">
      <c r="A1069" s="253"/>
      <c r="B1069" s="253"/>
      <c r="C1069" s="99"/>
      <c r="D1069" s="99"/>
      <c r="E1069" s="99"/>
      <c r="F1069" s="99"/>
      <c r="G1069" s="268"/>
      <c r="H1069" s="99"/>
      <c r="I1069" s="99"/>
      <c r="J1069" s="99"/>
      <c r="K1069" s="273"/>
      <c r="L1069" s="192"/>
      <c r="M1069" s="192"/>
      <c r="N1069" s="99"/>
      <c r="O1069" s="99"/>
      <c r="P1069" s="237">
        <f t="shared" si="1279"/>
        <v>45906</v>
      </c>
      <c r="Q1069" s="170" t="str">
        <f t="shared" si="1280"/>
        <v>#DIV/0!</v>
      </c>
      <c r="R1069" s="285"/>
      <c r="S1069" s="267"/>
      <c r="T1069" s="99"/>
      <c r="U1069" s="99"/>
      <c r="V1069" s="259" t="str">
        <f t="shared" si="1161"/>
        <v> </v>
      </c>
      <c r="W1069" s="260">
        <f t="shared" si="1281"/>
        <v>0</v>
      </c>
      <c r="X1069" s="258" t="str">
        <f t="shared" si="1282"/>
        <v>#DIV/0!</v>
      </c>
      <c r="Y1069" s="261" t="str">
        <f t="shared" si="1283"/>
        <v>#DIV/0!</v>
      </c>
      <c r="Z1069" s="262">
        <f t="shared" si="1284"/>
        <v>0</v>
      </c>
      <c r="AA1069" s="262">
        <f t="shared" si="1285"/>
        <v>0</v>
      </c>
      <c r="AB1069" s="258" t="str">
        <f t="shared" si="1286"/>
        <v/>
      </c>
      <c r="AC1069" s="263" t="str">
        <f t="shared" si="1168"/>
        <v>   -  BĐ: 6/9/2025 KT: Ngày lỗi</v>
      </c>
      <c r="AD1069" s="263">
        <f t="shared" ref="AD1069:AE1069" si="1312">P1069</f>
        <v>45906</v>
      </c>
      <c r="AE1069" s="263" t="str">
        <f t="shared" si="1312"/>
        <v>#DIV/0!</v>
      </c>
      <c r="AF1069" s="187"/>
      <c r="AG1069" s="187"/>
    </row>
    <row r="1070">
      <c r="A1070" s="253"/>
      <c r="B1070" s="253"/>
      <c r="C1070" s="99"/>
      <c r="D1070" s="99"/>
      <c r="E1070" s="99"/>
      <c r="F1070" s="99"/>
      <c r="G1070" s="268"/>
      <c r="H1070" s="99"/>
      <c r="I1070" s="99"/>
      <c r="J1070" s="99"/>
      <c r="K1070" s="273"/>
      <c r="L1070" s="192"/>
      <c r="M1070" s="192"/>
      <c r="N1070" s="99"/>
      <c r="O1070" s="99"/>
      <c r="P1070" s="237">
        <f t="shared" si="1279"/>
        <v>45906</v>
      </c>
      <c r="Q1070" s="170" t="str">
        <f t="shared" si="1280"/>
        <v>#DIV/0!</v>
      </c>
      <c r="R1070" s="206"/>
      <c r="S1070" s="267"/>
      <c r="T1070" s="99"/>
      <c r="U1070" s="99"/>
      <c r="V1070" s="259" t="str">
        <f t="shared" si="1161"/>
        <v> </v>
      </c>
      <c r="W1070" s="260">
        <f t="shared" si="1281"/>
        <v>0</v>
      </c>
      <c r="X1070" s="258" t="str">
        <f t="shared" si="1282"/>
        <v>#DIV/0!</v>
      </c>
      <c r="Y1070" s="261" t="str">
        <f t="shared" si="1283"/>
        <v>#DIV/0!</v>
      </c>
      <c r="Z1070" s="262">
        <f t="shared" si="1284"/>
        <v>0</v>
      </c>
      <c r="AA1070" s="262">
        <f t="shared" si="1285"/>
        <v>0</v>
      </c>
      <c r="AB1070" s="258" t="str">
        <f t="shared" si="1286"/>
        <v/>
      </c>
      <c r="AC1070" s="263" t="str">
        <f t="shared" si="1168"/>
        <v>   -  BĐ: 6/9/2025 KT: Ngày lỗi</v>
      </c>
      <c r="AD1070" s="263">
        <f t="shared" ref="AD1070:AE1070" si="1313">P1070</f>
        <v>45906</v>
      </c>
      <c r="AE1070" s="263" t="str">
        <f t="shared" si="1313"/>
        <v>#DIV/0!</v>
      </c>
      <c r="AF1070" s="187"/>
      <c r="AG1070" s="187"/>
    </row>
    <row r="1071">
      <c r="A1071" s="253"/>
      <c r="B1071" s="253"/>
      <c r="C1071" s="99"/>
      <c r="D1071" s="99"/>
      <c r="E1071" s="99"/>
      <c r="F1071" s="99"/>
      <c r="G1071" s="268"/>
      <c r="H1071" s="99"/>
      <c r="I1071" s="99"/>
      <c r="J1071" s="99"/>
      <c r="K1071" s="273"/>
      <c r="L1071" s="192"/>
      <c r="M1071" s="192"/>
      <c r="N1071" s="99"/>
      <c r="O1071" s="99"/>
      <c r="P1071" s="237">
        <f t="shared" si="1279"/>
        <v>45906</v>
      </c>
      <c r="Q1071" s="170" t="str">
        <f t="shared" si="1280"/>
        <v>#DIV/0!</v>
      </c>
      <c r="R1071" s="206"/>
      <c r="S1071" s="267"/>
      <c r="T1071" s="99"/>
      <c r="U1071" s="99"/>
      <c r="V1071" s="259" t="str">
        <f t="shared" si="1161"/>
        <v> </v>
      </c>
      <c r="W1071" s="260">
        <f t="shared" si="1281"/>
        <v>0</v>
      </c>
      <c r="X1071" s="258" t="str">
        <f t="shared" si="1282"/>
        <v>#DIV/0!</v>
      </c>
      <c r="Y1071" s="261" t="str">
        <f t="shared" si="1283"/>
        <v>#DIV/0!</v>
      </c>
      <c r="Z1071" s="262">
        <f t="shared" si="1284"/>
        <v>0</v>
      </c>
      <c r="AA1071" s="262">
        <f t="shared" si="1285"/>
        <v>0</v>
      </c>
      <c r="AB1071" s="258" t="str">
        <f t="shared" si="1286"/>
        <v/>
      </c>
      <c r="AC1071" s="263" t="str">
        <f t="shared" si="1168"/>
        <v>   -  BĐ: 6/9/2025 KT: Ngày lỗi</v>
      </c>
      <c r="AD1071" s="263">
        <f t="shared" ref="AD1071:AE1071" si="1314">P1071</f>
        <v>45906</v>
      </c>
      <c r="AE1071" s="263" t="str">
        <f t="shared" si="1314"/>
        <v>#DIV/0!</v>
      </c>
      <c r="AF1071" s="187"/>
      <c r="AG1071" s="187"/>
    </row>
    <row r="1072">
      <c r="A1072" s="253"/>
      <c r="B1072" s="253"/>
      <c r="C1072" s="99"/>
      <c r="D1072" s="99"/>
      <c r="E1072" s="99"/>
      <c r="F1072" s="99"/>
      <c r="G1072" s="268"/>
      <c r="H1072" s="99"/>
      <c r="I1072" s="99"/>
      <c r="J1072" s="99"/>
      <c r="K1072" s="273"/>
      <c r="L1072" s="192"/>
      <c r="M1072" s="192"/>
      <c r="N1072" s="99"/>
      <c r="O1072" s="99"/>
      <c r="P1072" s="237">
        <f t="shared" si="1279"/>
        <v>45906</v>
      </c>
      <c r="Q1072" s="170" t="str">
        <f t="shared" si="1280"/>
        <v>#DIV/0!</v>
      </c>
      <c r="R1072" s="277"/>
      <c r="S1072" s="267"/>
      <c r="T1072" s="99"/>
      <c r="U1072" s="99"/>
      <c r="V1072" s="259" t="str">
        <f t="shared" si="1161"/>
        <v> </v>
      </c>
      <c r="W1072" s="260">
        <f t="shared" si="1281"/>
        <v>0</v>
      </c>
      <c r="X1072" s="258" t="str">
        <f t="shared" si="1282"/>
        <v>#DIV/0!</v>
      </c>
      <c r="Y1072" s="261" t="str">
        <f t="shared" si="1283"/>
        <v>#DIV/0!</v>
      </c>
      <c r="Z1072" s="262">
        <f t="shared" si="1284"/>
        <v>0</v>
      </c>
      <c r="AA1072" s="262">
        <f t="shared" si="1285"/>
        <v>0</v>
      </c>
      <c r="AB1072" s="258" t="str">
        <f t="shared" si="1286"/>
        <v/>
      </c>
      <c r="AC1072" s="263" t="str">
        <f t="shared" si="1168"/>
        <v>   -  BĐ: 6/9/2025 KT: Ngày lỗi</v>
      </c>
      <c r="AD1072" s="263">
        <f t="shared" ref="AD1072:AE1072" si="1315">P1072</f>
        <v>45906</v>
      </c>
      <c r="AE1072" s="263" t="str">
        <f t="shared" si="1315"/>
        <v>#DIV/0!</v>
      </c>
      <c r="AF1072" s="187"/>
      <c r="AG1072" s="187"/>
    </row>
    <row r="1073">
      <c r="A1073" s="253"/>
      <c r="B1073" s="253"/>
      <c r="C1073" s="99"/>
      <c r="D1073" s="99"/>
      <c r="E1073" s="99"/>
      <c r="F1073" s="99"/>
      <c r="G1073" s="268"/>
      <c r="H1073" s="99"/>
      <c r="I1073" s="99"/>
      <c r="J1073" s="99"/>
      <c r="K1073" s="273"/>
      <c r="L1073" s="192"/>
      <c r="M1073" s="192"/>
      <c r="N1073" s="99"/>
      <c r="O1073" s="99"/>
      <c r="P1073" s="237">
        <f t="shared" si="1279"/>
        <v>45906</v>
      </c>
      <c r="Q1073" s="170" t="str">
        <f t="shared" si="1280"/>
        <v>#DIV/0!</v>
      </c>
      <c r="R1073" s="206"/>
      <c r="S1073" s="267"/>
      <c r="T1073" s="99"/>
      <c r="U1073" s="99"/>
      <c r="V1073" s="259" t="str">
        <f t="shared" si="1161"/>
        <v> </v>
      </c>
      <c r="W1073" s="260">
        <f t="shared" si="1281"/>
        <v>0</v>
      </c>
      <c r="X1073" s="258" t="str">
        <f t="shared" si="1282"/>
        <v>#DIV/0!</v>
      </c>
      <c r="Y1073" s="261" t="str">
        <f t="shared" si="1283"/>
        <v>#DIV/0!</v>
      </c>
      <c r="Z1073" s="262">
        <f t="shared" si="1284"/>
        <v>0</v>
      </c>
      <c r="AA1073" s="262">
        <f t="shared" si="1285"/>
        <v>0</v>
      </c>
      <c r="AB1073" s="258" t="str">
        <f t="shared" si="1286"/>
        <v/>
      </c>
      <c r="AC1073" s="263" t="str">
        <f t="shared" si="1168"/>
        <v>   -  BĐ: 6/9/2025 KT: Ngày lỗi</v>
      </c>
      <c r="AD1073" s="263">
        <f t="shared" ref="AD1073:AE1073" si="1316">P1073</f>
        <v>45906</v>
      </c>
      <c r="AE1073" s="263" t="str">
        <f t="shared" si="1316"/>
        <v>#DIV/0!</v>
      </c>
      <c r="AF1073" s="187"/>
      <c r="AG1073" s="187"/>
    </row>
    <row r="1074">
      <c r="A1074" s="253"/>
      <c r="B1074" s="253"/>
      <c r="C1074" s="99"/>
      <c r="D1074" s="99"/>
      <c r="E1074" s="99"/>
      <c r="F1074" s="99"/>
      <c r="G1074" s="268"/>
      <c r="H1074" s="99"/>
      <c r="I1074" s="99"/>
      <c r="J1074" s="99"/>
      <c r="K1074" s="273"/>
      <c r="L1074" s="192"/>
      <c r="M1074" s="192"/>
      <c r="N1074" s="99"/>
      <c r="O1074" s="99"/>
      <c r="P1074" s="237">
        <f t="shared" si="1279"/>
        <v>45906</v>
      </c>
      <c r="Q1074" s="170" t="str">
        <f t="shared" si="1280"/>
        <v>#DIV/0!</v>
      </c>
      <c r="R1074" s="206"/>
      <c r="S1074" s="267"/>
      <c r="T1074" s="99"/>
      <c r="U1074" s="99"/>
      <c r="V1074" s="259" t="str">
        <f t="shared" si="1161"/>
        <v> </v>
      </c>
      <c r="W1074" s="260">
        <f t="shared" si="1281"/>
        <v>0</v>
      </c>
      <c r="X1074" s="258" t="str">
        <f t="shared" si="1282"/>
        <v>#DIV/0!</v>
      </c>
      <c r="Y1074" s="261" t="str">
        <f t="shared" si="1283"/>
        <v>#DIV/0!</v>
      </c>
      <c r="Z1074" s="262">
        <f t="shared" si="1284"/>
        <v>0</v>
      </c>
      <c r="AA1074" s="262">
        <f t="shared" si="1285"/>
        <v>0</v>
      </c>
      <c r="AB1074" s="258" t="str">
        <f t="shared" si="1286"/>
        <v/>
      </c>
      <c r="AC1074" s="263" t="str">
        <f t="shared" si="1168"/>
        <v>   -  BĐ: 6/9/2025 KT: Ngày lỗi</v>
      </c>
      <c r="AD1074" s="263">
        <f t="shared" ref="AD1074:AE1074" si="1317">P1074</f>
        <v>45906</v>
      </c>
      <c r="AE1074" s="263" t="str">
        <f t="shared" si="1317"/>
        <v>#DIV/0!</v>
      </c>
      <c r="AF1074" s="187"/>
      <c r="AG1074" s="187"/>
    </row>
    <row r="1075">
      <c r="A1075" s="253"/>
      <c r="B1075" s="253"/>
      <c r="C1075" s="99"/>
      <c r="D1075" s="99"/>
      <c r="E1075" s="99"/>
      <c r="F1075" s="99"/>
      <c r="G1075" s="268"/>
      <c r="H1075" s="99"/>
      <c r="I1075" s="99"/>
      <c r="J1075" s="99"/>
      <c r="K1075" s="273"/>
      <c r="L1075" s="192"/>
      <c r="M1075" s="192"/>
      <c r="N1075" s="99"/>
      <c r="O1075" s="99"/>
      <c r="P1075" s="237">
        <f t="shared" si="1279"/>
        <v>45906</v>
      </c>
      <c r="Q1075" s="170" t="str">
        <f t="shared" si="1280"/>
        <v>#DIV/0!</v>
      </c>
      <c r="R1075" s="206"/>
      <c r="S1075" s="267"/>
      <c r="T1075" s="99"/>
      <c r="U1075" s="99"/>
      <c r="V1075" s="259" t="str">
        <f t="shared" si="1161"/>
        <v> </v>
      </c>
      <c r="W1075" s="260">
        <f t="shared" si="1281"/>
        <v>0</v>
      </c>
      <c r="X1075" s="258" t="str">
        <f t="shared" si="1282"/>
        <v>#DIV/0!</v>
      </c>
      <c r="Y1075" s="261" t="str">
        <f t="shared" si="1283"/>
        <v>#DIV/0!</v>
      </c>
      <c r="Z1075" s="262">
        <f t="shared" si="1284"/>
        <v>0</v>
      </c>
      <c r="AA1075" s="262">
        <f t="shared" si="1285"/>
        <v>0</v>
      </c>
      <c r="AB1075" s="258" t="str">
        <f t="shared" si="1286"/>
        <v/>
      </c>
      <c r="AC1075" s="263" t="str">
        <f t="shared" si="1168"/>
        <v>   -  BĐ: 6/9/2025 KT: Ngày lỗi</v>
      </c>
      <c r="AD1075" s="263">
        <f t="shared" ref="AD1075:AE1075" si="1318">P1075</f>
        <v>45906</v>
      </c>
      <c r="AE1075" s="263" t="str">
        <f t="shared" si="1318"/>
        <v>#DIV/0!</v>
      </c>
      <c r="AF1075" s="187"/>
      <c r="AG1075" s="187"/>
    </row>
    <row r="1076">
      <c r="A1076" s="253"/>
      <c r="B1076" s="253"/>
      <c r="C1076" s="99"/>
      <c r="D1076" s="99"/>
      <c r="E1076" s="99"/>
      <c r="F1076" s="99"/>
      <c r="G1076" s="268"/>
      <c r="H1076" s="99"/>
      <c r="I1076" s="99"/>
      <c r="J1076" s="99"/>
      <c r="K1076" s="273"/>
      <c r="L1076" s="192"/>
      <c r="M1076" s="192"/>
      <c r="N1076" s="99"/>
      <c r="O1076" s="99"/>
      <c r="P1076" s="237">
        <f t="shared" si="1279"/>
        <v>45906</v>
      </c>
      <c r="Q1076" s="170" t="str">
        <f t="shared" si="1280"/>
        <v>#DIV/0!</v>
      </c>
      <c r="R1076" s="206"/>
      <c r="S1076" s="267"/>
      <c r="T1076" s="99"/>
      <c r="U1076" s="99"/>
      <c r="V1076" s="259" t="str">
        <f t="shared" si="1161"/>
        <v> </v>
      </c>
      <c r="W1076" s="260">
        <f t="shared" si="1281"/>
        <v>0</v>
      </c>
      <c r="X1076" s="258" t="str">
        <f t="shared" si="1282"/>
        <v>#DIV/0!</v>
      </c>
      <c r="Y1076" s="261" t="str">
        <f t="shared" si="1283"/>
        <v>#DIV/0!</v>
      </c>
      <c r="Z1076" s="262">
        <f t="shared" si="1284"/>
        <v>0</v>
      </c>
      <c r="AA1076" s="262">
        <f t="shared" si="1285"/>
        <v>0</v>
      </c>
      <c r="AB1076" s="258" t="str">
        <f t="shared" si="1286"/>
        <v/>
      </c>
      <c r="AC1076" s="263" t="str">
        <f t="shared" si="1168"/>
        <v>   -  BĐ: 6/9/2025 KT: Ngày lỗi</v>
      </c>
      <c r="AD1076" s="263">
        <f t="shared" ref="AD1076:AE1076" si="1319">P1076</f>
        <v>45906</v>
      </c>
      <c r="AE1076" s="263" t="str">
        <f t="shared" si="1319"/>
        <v>#DIV/0!</v>
      </c>
      <c r="AF1076" s="187"/>
      <c r="AG1076" s="187"/>
    </row>
    <row r="1077">
      <c r="A1077" s="253"/>
      <c r="B1077" s="253"/>
      <c r="C1077" s="99"/>
      <c r="D1077" s="99"/>
      <c r="E1077" s="99"/>
      <c r="F1077" s="99"/>
      <c r="G1077" s="268"/>
      <c r="H1077" s="99"/>
      <c r="I1077" s="99"/>
      <c r="J1077" s="99"/>
      <c r="K1077" s="273"/>
      <c r="L1077" s="192"/>
      <c r="M1077" s="192"/>
      <c r="N1077" s="99"/>
      <c r="O1077" s="99"/>
      <c r="P1077" s="237">
        <f t="shared" si="1279"/>
        <v>45906</v>
      </c>
      <c r="Q1077" s="170" t="str">
        <f t="shared" si="1280"/>
        <v>#DIV/0!</v>
      </c>
      <c r="R1077" s="206"/>
      <c r="S1077" s="267"/>
      <c r="T1077" s="99"/>
      <c r="U1077" s="99"/>
      <c r="V1077" s="259" t="str">
        <f t="shared" si="1161"/>
        <v> </v>
      </c>
      <c r="W1077" s="260">
        <f t="shared" si="1281"/>
        <v>0</v>
      </c>
      <c r="X1077" s="258" t="str">
        <f t="shared" si="1282"/>
        <v>#DIV/0!</v>
      </c>
      <c r="Y1077" s="261" t="str">
        <f t="shared" si="1283"/>
        <v>#DIV/0!</v>
      </c>
      <c r="Z1077" s="262">
        <f t="shared" si="1284"/>
        <v>0</v>
      </c>
      <c r="AA1077" s="262">
        <f t="shared" si="1285"/>
        <v>0</v>
      </c>
      <c r="AB1077" s="258" t="str">
        <f t="shared" si="1286"/>
        <v/>
      </c>
      <c r="AC1077" s="263" t="str">
        <f t="shared" si="1168"/>
        <v>   -  BĐ: 6/9/2025 KT: Ngày lỗi</v>
      </c>
      <c r="AD1077" s="263">
        <f t="shared" ref="AD1077:AE1077" si="1320">P1077</f>
        <v>45906</v>
      </c>
      <c r="AE1077" s="263" t="str">
        <f t="shared" si="1320"/>
        <v>#DIV/0!</v>
      </c>
      <c r="AF1077" s="187"/>
      <c r="AG1077" s="187"/>
    </row>
    <row r="1078">
      <c r="A1078" s="253"/>
      <c r="B1078" s="253"/>
      <c r="C1078" s="99"/>
      <c r="D1078" s="99"/>
      <c r="E1078" s="99"/>
      <c r="F1078" s="99"/>
      <c r="G1078" s="268"/>
      <c r="H1078" s="99"/>
      <c r="I1078" s="99"/>
      <c r="J1078" s="99"/>
      <c r="K1078" s="273"/>
      <c r="L1078" s="192"/>
      <c r="M1078" s="192"/>
      <c r="N1078" s="99"/>
      <c r="O1078" s="99"/>
      <c r="P1078" s="237">
        <f t="shared" si="1279"/>
        <v>45906</v>
      </c>
      <c r="Q1078" s="170" t="str">
        <f t="shared" si="1280"/>
        <v>#DIV/0!</v>
      </c>
      <c r="R1078" s="206"/>
      <c r="S1078" s="267"/>
      <c r="T1078" s="99"/>
      <c r="U1078" s="99"/>
      <c r="V1078" s="259" t="str">
        <f t="shared" si="1161"/>
        <v> </v>
      </c>
      <c r="W1078" s="260">
        <f t="shared" si="1281"/>
        <v>0</v>
      </c>
      <c r="X1078" s="258" t="str">
        <f t="shared" si="1282"/>
        <v>#DIV/0!</v>
      </c>
      <c r="Y1078" s="261" t="str">
        <f t="shared" si="1283"/>
        <v>#DIV/0!</v>
      </c>
      <c r="Z1078" s="262">
        <f t="shared" si="1284"/>
        <v>0</v>
      </c>
      <c r="AA1078" s="262">
        <f t="shared" si="1285"/>
        <v>0</v>
      </c>
      <c r="AB1078" s="258" t="str">
        <f t="shared" si="1286"/>
        <v/>
      </c>
      <c r="AC1078" s="263" t="str">
        <f t="shared" si="1168"/>
        <v>   -  BĐ: 6/9/2025 KT: Ngày lỗi</v>
      </c>
      <c r="AD1078" s="263">
        <f t="shared" ref="AD1078:AE1078" si="1321">P1078</f>
        <v>45906</v>
      </c>
      <c r="AE1078" s="263" t="str">
        <f t="shared" si="1321"/>
        <v>#DIV/0!</v>
      </c>
      <c r="AF1078" s="187"/>
      <c r="AG1078" s="187"/>
    </row>
    <row r="1079">
      <c r="A1079" s="253"/>
      <c r="B1079" s="253"/>
      <c r="C1079" s="99"/>
      <c r="D1079" s="99"/>
      <c r="E1079" s="99"/>
      <c r="F1079" s="99"/>
      <c r="G1079" s="268"/>
      <c r="H1079" s="99"/>
      <c r="I1079" s="99"/>
      <c r="J1079" s="99"/>
      <c r="K1079" s="273"/>
      <c r="L1079" s="192"/>
      <c r="M1079" s="192"/>
      <c r="N1079" s="99"/>
      <c r="O1079" s="99"/>
      <c r="P1079" s="237">
        <f t="shared" si="1279"/>
        <v>45906</v>
      </c>
      <c r="Q1079" s="170" t="str">
        <f t="shared" si="1280"/>
        <v>#DIV/0!</v>
      </c>
      <c r="R1079" s="206"/>
      <c r="S1079" s="267"/>
      <c r="T1079" s="99"/>
      <c r="U1079" s="99"/>
      <c r="V1079" s="259" t="str">
        <f t="shared" si="1161"/>
        <v> </v>
      </c>
      <c r="W1079" s="260">
        <f t="shared" si="1281"/>
        <v>0</v>
      </c>
      <c r="X1079" s="258" t="str">
        <f t="shared" si="1282"/>
        <v>#DIV/0!</v>
      </c>
      <c r="Y1079" s="261" t="str">
        <f t="shared" si="1283"/>
        <v>#DIV/0!</v>
      </c>
      <c r="Z1079" s="262">
        <f t="shared" si="1284"/>
        <v>0</v>
      </c>
      <c r="AA1079" s="262">
        <f t="shared" si="1285"/>
        <v>0</v>
      </c>
      <c r="AB1079" s="258" t="str">
        <f t="shared" si="1286"/>
        <v/>
      </c>
      <c r="AC1079" s="263" t="str">
        <f t="shared" si="1168"/>
        <v>   -  BĐ: 6/9/2025 KT: Ngày lỗi</v>
      </c>
      <c r="AD1079" s="263">
        <f t="shared" ref="AD1079:AE1079" si="1322">P1079</f>
        <v>45906</v>
      </c>
      <c r="AE1079" s="263" t="str">
        <f t="shared" si="1322"/>
        <v>#DIV/0!</v>
      </c>
      <c r="AF1079" s="187"/>
      <c r="AG1079" s="187"/>
    </row>
    <row r="1080">
      <c r="A1080" s="253"/>
      <c r="B1080" s="253"/>
      <c r="C1080" s="99"/>
      <c r="D1080" s="99"/>
      <c r="E1080" s="99"/>
      <c r="F1080" s="99"/>
      <c r="G1080" s="268"/>
      <c r="H1080" s="99"/>
      <c r="I1080" s="99"/>
      <c r="J1080" s="99"/>
      <c r="K1080" s="273"/>
      <c r="L1080" s="192"/>
      <c r="M1080" s="192"/>
      <c r="N1080" s="99"/>
      <c r="O1080" s="99"/>
      <c r="P1080" s="237">
        <f t="shared" si="1279"/>
        <v>45906</v>
      </c>
      <c r="Q1080" s="170" t="str">
        <f t="shared" si="1280"/>
        <v>#DIV/0!</v>
      </c>
      <c r="R1080" s="206"/>
      <c r="S1080" s="267"/>
      <c r="T1080" s="99"/>
      <c r="U1080" s="99"/>
      <c r="V1080" s="259" t="str">
        <f t="shared" si="1161"/>
        <v> </v>
      </c>
      <c r="W1080" s="260">
        <f t="shared" si="1281"/>
        <v>0</v>
      </c>
      <c r="X1080" s="258" t="str">
        <f t="shared" si="1282"/>
        <v>#DIV/0!</v>
      </c>
      <c r="Y1080" s="261" t="str">
        <f t="shared" si="1283"/>
        <v>#DIV/0!</v>
      </c>
      <c r="Z1080" s="262">
        <f t="shared" si="1284"/>
        <v>0</v>
      </c>
      <c r="AA1080" s="262">
        <f t="shared" si="1285"/>
        <v>0</v>
      </c>
      <c r="AB1080" s="258" t="str">
        <f t="shared" si="1286"/>
        <v/>
      </c>
      <c r="AC1080" s="263" t="str">
        <f t="shared" si="1168"/>
        <v>   -  BĐ: 6/9/2025 KT: Ngày lỗi</v>
      </c>
      <c r="AD1080" s="263">
        <f t="shared" ref="AD1080:AE1080" si="1323">P1080</f>
        <v>45906</v>
      </c>
      <c r="AE1080" s="263" t="str">
        <f t="shared" si="1323"/>
        <v>#DIV/0!</v>
      </c>
      <c r="AF1080" s="187"/>
      <c r="AG1080" s="187"/>
    </row>
    <row r="1081">
      <c r="A1081" s="253"/>
      <c r="B1081" s="253"/>
      <c r="C1081" s="99"/>
      <c r="D1081" s="99"/>
      <c r="E1081" s="99"/>
      <c r="F1081" s="99"/>
      <c r="G1081" s="268"/>
      <c r="H1081" s="99"/>
      <c r="I1081" s="99"/>
      <c r="J1081" s="99"/>
      <c r="K1081" s="273"/>
      <c r="L1081" s="192"/>
      <c r="M1081" s="192"/>
      <c r="N1081" s="99"/>
      <c r="O1081" s="99"/>
      <c r="P1081" s="237">
        <f t="shared" si="1279"/>
        <v>45906</v>
      </c>
      <c r="Q1081" s="170" t="str">
        <f t="shared" si="1280"/>
        <v>#DIV/0!</v>
      </c>
      <c r="R1081" s="206"/>
      <c r="S1081" s="267"/>
      <c r="T1081" s="99"/>
      <c r="U1081" s="99"/>
      <c r="V1081" s="259" t="str">
        <f t="shared" si="1161"/>
        <v> </v>
      </c>
      <c r="W1081" s="260">
        <f t="shared" si="1281"/>
        <v>0</v>
      </c>
      <c r="X1081" s="258" t="str">
        <f t="shared" si="1282"/>
        <v>#DIV/0!</v>
      </c>
      <c r="Y1081" s="261" t="str">
        <f t="shared" si="1283"/>
        <v>#DIV/0!</v>
      </c>
      <c r="Z1081" s="262">
        <f t="shared" si="1284"/>
        <v>0</v>
      </c>
      <c r="AA1081" s="262">
        <f t="shared" si="1285"/>
        <v>0</v>
      </c>
      <c r="AB1081" s="258" t="str">
        <f t="shared" si="1286"/>
        <v/>
      </c>
      <c r="AC1081" s="263" t="str">
        <f t="shared" si="1168"/>
        <v>   -  BĐ: 6/9/2025 KT: Ngày lỗi</v>
      </c>
      <c r="AD1081" s="263">
        <f t="shared" ref="AD1081:AE1081" si="1324">P1081</f>
        <v>45906</v>
      </c>
      <c r="AE1081" s="263" t="str">
        <f t="shared" si="1324"/>
        <v>#DIV/0!</v>
      </c>
      <c r="AF1081" s="187"/>
      <c r="AG1081" s="187"/>
    </row>
    <row r="1082">
      <c r="A1082" s="253"/>
      <c r="B1082" s="253"/>
      <c r="C1082" s="99"/>
      <c r="D1082" s="99"/>
      <c r="E1082" s="99"/>
      <c r="F1082" s="99"/>
      <c r="G1082" s="268"/>
      <c r="H1082" s="99"/>
      <c r="I1082" s="99"/>
      <c r="J1082" s="99"/>
      <c r="K1082" s="273"/>
      <c r="L1082" s="192"/>
      <c r="M1082" s="192"/>
      <c r="N1082" s="99"/>
      <c r="O1082" s="99"/>
      <c r="P1082" s="237">
        <f t="shared" si="1279"/>
        <v>45906</v>
      </c>
      <c r="Q1082" s="170" t="str">
        <f t="shared" si="1280"/>
        <v>#DIV/0!</v>
      </c>
      <c r="R1082" s="206"/>
      <c r="S1082" s="267"/>
      <c r="T1082" s="99"/>
      <c r="U1082" s="99"/>
      <c r="V1082" s="259" t="str">
        <f t="shared" si="1161"/>
        <v> </v>
      </c>
      <c r="W1082" s="260">
        <f t="shared" si="1281"/>
        <v>0</v>
      </c>
      <c r="X1082" s="258" t="str">
        <f t="shared" si="1282"/>
        <v>#DIV/0!</v>
      </c>
      <c r="Y1082" s="261" t="str">
        <f t="shared" si="1283"/>
        <v>#DIV/0!</v>
      </c>
      <c r="Z1082" s="262">
        <f t="shared" si="1284"/>
        <v>0</v>
      </c>
      <c r="AA1082" s="262">
        <f t="shared" si="1285"/>
        <v>0</v>
      </c>
      <c r="AB1082" s="258" t="str">
        <f t="shared" si="1286"/>
        <v/>
      </c>
      <c r="AC1082" s="263" t="str">
        <f t="shared" si="1168"/>
        <v>   -  BĐ: 6/9/2025 KT: Ngày lỗi</v>
      </c>
      <c r="AD1082" s="263">
        <f t="shared" ref="AD1082:AE1082" si="1325">P1082</f>
        <v>45906</v>
      </c>
      <c r="AE1082" s="263" t="str">
        <f t="shared" si="1325"/>
        <v>#DIV/0!</v>
      </c>
      <c r="AF1082" s="187"/>
      <c r="AG1082" s="187"/>
    </row>
    <row r="1083">
      <c r="A1083" s="253"/>
      <c r="B1083" s="253"/>
      <c r="C1083" s="99"/>
      <c r="D1083" s="99"/>
      <c r="E1083" s="99"/>
      <c r="F1083" s="99"/>
      <c r="G1083" s="268"/>
      <c r="H1083" s="99"/>
      <c r="I1083" s="99"/>
      <c r="J1083" s="99"/>
      <c r="K1083" s="273"/>
      <c r="L1083" s="192"/>
      <c r="M1083" s="192"/>
      <c r="N1083" s="99"/>
      <c r="O1083" s="99"/>
      <c r="P1083" s="237">
        <f t="shared" si="1279"/>
        <v>45906</v>
      </c>
      <c r="Q1083" s="170" t="str">
        <f t="shared" si="1280"/>
        <v>#DIV/0!</v>
      </c>
      <c r="R1083" s="107"/>
      <c r="S1083" s="267"/>
      <c r="T1083" s="99"/>
      <c r="U1083" s="99"/>
      <c r="V1083" s="259" t="str">
        <f t="shared" si="1161"/>
        <v> </v>
      </c>
      <c r="W1083" s="260">
        <f t="shared" si="1281"/>
        <v>0</v>
      </c>
      <c r="X1083" s="258" t="str">
        <f t="shared" si="1282"/>
        <v>#DIV/0!</v>
      </c>
      <c r="Y1083" s="261" t="str">
        <f t="shared" si="1283"/>
        <v>#DIV/0!</v>
      </c>
      <c r="Z1083" s="262">
        <f t="shared" si="1284"/>
        <v>0</v>
      </c>
      <c r="AA1083" s="262">
        <f t="shared" si="1285"/>
        <v>0</v>
      </c>
      <c r="AB1083" s="258" t="str">
        <f t="shared" si="1286"/>
        <v/>
      </c>
      <c r="AC1083" s="263" t="str">
        <f t="shared" si="1168"/>
        <v>   -  BĐ: 6/9/2025 KT: Ngày lỗi</v>
      </c>
      <c r="AD1083" s="263">
        <f t="shared" ref="AD1083:AE1083" si="1326">P1083</f>
        <v>45906</v>
      </c>
      <c r="AE1083" s="263" t="str">
        <f t="shared" si="1326"/>
        <v>#DIV/0!</v>
      </c>
      <c r="AF1083" s="187"/>
      <c r="AG1083" s="187"/>
    </row>
    <row r="1084">
      <c r="A1084" s="253"/>
      <c r="B1084" s="253"/>
      <c r="C1084" s="99"/>
      <c r="D1084" s="99"/>
      <c r="E1084" s="99"/>
      <c r="F1084" s="99"/>
      <c r="G1084" s="268"/>
      <c r="H1084" s="99"/>
      <c r="I1084" s="99"/>
      <c r="J1084" s="99"/>
      <c r="K1084" s="273"/>
      <c r="L1084" s="192"/>
      <c r="M1084" s="192"/>
      <c r="N1084" s="99"/>
      <c r="O1084" s="99"/>
      <c r="P1084" s="237">
        <f t="shared" si="1279"/>
        <v>45906</v>
      </c>
      <c r="Q1084" s="170" t="str">
        <f t="shared" si="1280"/>
        <v>#DIV/0!</v>
      </c>
      <c r="R1084" s="206"/>
      <c r="S1084" s="267"/>
      <c r="T1084" s="99"/>
      <c r="U1084" s="99"/>
      <c r="V1084" s="259" t="str">
        <f t="shared" si="1161"/>
        <v> </v>
      </c>
      <c r="W1084" s="260">
        <f t="shared" si="1281"/>
        <v>0</v>
      </c>
      <c r="X1084" s="258" t="str">
        <f t="shared" si="1282"/>
        <v>#DIV/0!</v>
      </c>
      <c r="Y1084" s="261" t="str">
        <f t="shared" si="1283"/>
        <v>#DIV/0!</v>
      </c>
      <c r="Z1084" s="262">
        <f t="shared" si="1284"/>
        <v>0</v>
      </c>
      <c r="AA1084" s="262">
        <f t="shared" si="1285"/>
        <v>0</v>
      </c>
      <c r="AB1084" s="258" t="str">
        <f t="shared" si="1286"/>
        <v/>
      </c>
      <c r="AC1084" s="263" t="str">
        <f t="shared" si="1168"/>
        <v>   -  BĐ: 6/9/2025 KT: Ngày lỗi</v>
      </c>
      <c r="AD1084" s="263">
        <f t="shared" ref="AD1084:AE1084" si="1327">P1084</f>
        <v>45906</v>
      </c>
      <c r="AE1084" s="263" t="str">
        <f t="shared" si="1327"/>
        <v>#DIV/0!</v>
      </c>
      <c r="AF1084" s="187"/>
      <c r="AG1084" s="187"/>
    </row>
    <row r="1085">
      <c r="A1085" s="253"/>
      <c r="B1085" s="253"/>
      <c r="C1085" s="99"/>
      <c r="D1085" s="99"/>
      <c r="E1085" s="99"/>
      <c r="F1085" s="99"/>
      <c r="G1085" s="268"/>
      <c r="H1085" s="99"/>
      <c r="I1085" s="99"/>
      <c r="J1085" s="99"/>
      <c r="K1085" s="273"/>
      <c r="L1085" s="192"/>
      <c r="M1085" s="192"/>
      <c r="N1085" s="99"/>
      <c r="O1085" s="99"/>
      <c r="P1085" s="237">
        <f t="shared" si="1279"/>
        <v>45906</v>
      </c>
      <c r="Q1085" s="170" t="str">
        <f t="shared" si="1280"/>
        <v>#DIV/0!</v>
      </c>
      <c r="R1085" s="206"/>
      <c r="S1085" s="267"/>
      <c r="T1085" s="99"/>
      <c r="U1085" s="99"/>
      <c r="V1085" s="259" t="str">
        <f t="shared" si="1161"/>
        <v> </v>
      </c>
      <c r="W1085" s="260">
        <f t="shared" si="1281"/>
        <v>0</v>
      </c>
      <c r="X1085" s="258" t="str">
        <f t="shared" si="1282"/>
        <v>#DIV/0!</v>
      </c>
      <c r="Y1085" s="261" t="str">
        <f t="shared" si="1283"/>
        <v>#DIV/0!</v>
      </c>
      <c r="Z1085" s="262">
        <f t="shared" si="1284"/>
        <v>0</v>
      </c>
      <c r="AA1085" s="262">
        <f t="shared" si="1285"/>
        <v>0</v>
      </c>
      <c r="AB1085" s="258" t="str">
        <f t="shared" si="1286"/>
        <v/>
      </c>
      <c r="AC1085" s="263" t="str">
        <f t="shared" si="1168"/>
        <v>   -  BĐ: 6/9/2025 KT: Ngày lỗi</v>
      </c>
      <c r="AD1085" s="263">
        <f t="shared" ref="AD1085:AE1085" si="1328">P1085</f>
        <v>45906</v>
      </c>
      <c r="AE1085" s="263" t="str">
        <f t="shared" si="1328"/>
        <v>#DIV/0!</v>
      </c>
      <c r="AF1085" s="187"/>
      <c r="AG1085" s="187"/>
    </row>
    <row r="1086">
      <c r="A1086" s="253"/>
      <c r="B1086" s="253"/>
      <c r="C1086" s="99"/>
      <c r="D1086" s="99"/>
      <c r="E1086" s="99"/>
      <c r="F1086" s="99"/>
      <c r="G1086" s="268"/>
      <c r="H1086" s="99"/>
      <c r="I1086" s="99"/>
      <c r="J1086" s="99"/>
      <c r="K1086" s="273"/>
      <c r="L1086" s="192"/>
      <c r="M1086" s="192"/>
      <c r="N1086" s="99"/>
      <c r="O1086" s="99"/>
      <c r="P1086" s="237">
        <f t="shared" si="1279"/>
        <v>45906</v>
      </c>
      <c r="Q1086" s="170" t="str">
        <f t="shared" si="1280"/>
        <v>#DIV/0!</v>
      </c>
      <c r="R1086" s="206"/>
      <c r="S1086" s="267"/>
      <c r="T1086" s="99"/>
      <c r="U1086" s="99"/>
      <c r="V1086" s="259" t="str">
        <f t="shared" si="1161"/>
        <v> </v>
      </c>
      <c r="W1086" s="260">
        <f t="shared" si="1281"/>
        <v>0</v>
      </c>
      <c r="X1086" s="258" t="str">
        <f t="shared" si="1282"/>
        <v>#DIV/0!</v>
      </c>
      <c r="Y1086" s="261" t="str">
        <f t="shared" si="1283"/>
        <v>#DIV/0!</v>
      </c>
      <c r="Z1086" s="262">
        <f t="shared" si="1284"/>
        <v>0</v>
      </c>
      <c r="AA1086" s="262">
        <f t="shared" si="1285"/>
        <v>0</v>
      </c>
      <c r="AB1086" s="258" t="str">
        <f t="shared" si="1286"/>
        <v/>
      </c>
      <c r="AC1086" s="263" t="str">
        <f t="shared" si="1168"/>
        <v>   -  BĐ: 6/9/2025 KT: Ngày lỗi</v>
      </c>
      <c r="AD1086" s="263">
        <f t="shared" ref="AD1086:AE1086" si="1329">P1086</f>
        <v>45906</v>
      </c>
      <c r="AE1086" s="263" t="str">
        <f t="shared" si="1329"/>
        <v>#DIV/0!</v>
      </c>
      <c r="AF1086" s="187"/>
      <c r="AG1086" s="187"/>
    </row>
    <row r="1087">
      <c r="A1087" s="253"/>
      <c r="B1087" s="253"/>
      <c r="C1087" s="99"/>
      <c r="D1087" s="99"/>
      <c r="E1087" s="99"/>
      <c r="F1087" s="99"/>
      <c r="G1087" s="268"/>
      <c r="H1087" s="99"/>
      <c r="I1087" s="99"/>
      <c r="J1087" s="99"/>
      <c r="K1087" s="273"/>
      <c r="L1087" s="192"/>
      <c r="M1087" s="192"/>
      <c r="N1087" s="99"/>
      <c r="O1087" s="99"/>
      <c r="P1087" s="237">
        <f t="shared" si="1279"/>
        <v>45906</v>
      </c>
      <c r="Q1087" s="170" t="str">
        <f t="shared" si="1280"/>
        <v>#DIV/0!</v>
      </c>
      <c r="R1087" s="206"/>
      <c r="S1087" s="267"/>
      <c r="T1087" s="99"/>
      <c r="U1087" s="99"/>
      <c r="V1087" s="259" t="str">
        <f t="shared" si="1161"/>
        <v> </v>
      </c>
      <c r="W1087" s="260">
        <f t="shared" si="1281"/>
        <v>0</v>
      </c>
      <c r="X1087" s="258" t="str">
        <f t="shared" si="1282"/>
        <v>#DIV/0!</v>
      </c>
      <c r="Y1087" s="261" t="str">
        <f t="shared" si="1283"/>
        <v>#DIV/0!</v>
      </c>
      <c r="Z1087" s="262">
        <f t="shared" si="1284"/>
        <v>0</v>
      </c>
      <c r="AA1087" s="262">
        <f t="shared" si="1285"/>
        <v>0</v>
      </c>
      <c r="AB1087" s="258" t="str">
        <f t="shared" si="1286"/>
        <v/>
      </c>
      <c r="AC1087" s="263" t="str">
        <f t="shared" si="1168"/>
        <v>   -  BĐ: 6/9/2025 KT: Ngày lỗi</v>
      </c>
      <c r="AD1087" s="263">
        <f t="shared" ref="AD1087:AE1087" si="1330">P1087</f>
        <v>45906</v>
      </c>
      <c r="AE1087" s="263" t="str">
        <f t="shared" si="1330"/>
        <v>#DIV/0!</v>
      </c>
      <c r="AF1087" s="187"/>
      <c r="AG1087" s="187"/>
    </row>
    <row r="1088">
      <c r="A1088" s="253"/>
      <c r="B1088" s="253"/>
      <c r="C1088" s="99"/>
      <c r="D1088" s="99"/>
      <c r="E1088" s="99"/>
      <c r="F1088" s="99"/>
      <c r="G1088" s="268"/>
      <c r="H1088" s="99"/>
      <c r="I1088" s="99"/>
      <c r="J1088" s="99"/>
      <c r="K1088" s="273"/>
      <c r="L1088" s="192"/>
      <c r="M1088" s="192"/>
      <c r="N1088" s="99"/>
      <c r="O1088" s="99"/>
      <c r="P1088" s="237">
        <f t="shared" si="1279"/>
        <v>45906</v>
      </c>
      <c r="Q1088" s="170" t="str">
        <f t="shared" si="1280"/>
        <v>#DIV/0!</v>
      </c>
      <c r="R1088" s="206"/>
      <c r="S1088" s="267"/>
      <c r="T1088" s="99"/>
      <c r="U1088" s="99"/>
      <c r="V1088" s="259" t="str">
        <f t="shared" si="1161"/>
        <v> </v>
      </c>
      <c r="W1088" s="260">
        <f t="shared" si="1281"/>
        <v>0</v>
      </c>
      <c r="X1088" s="258" t="str">
        <f t="shared" si="1282"/>
        <v>#DIV/0!</v>
      </c>
      <c r="Y1088" s="261" t="str">
        <f t="shared" si="1283"/>
        <v>#DIV/0!</v>
      </c>
      <c r="Z1088" s="262">
        <f t="shared" si="1284"/>
        <v>0</v>
      </c>
      <c r="AA1088" s="262">
        <f t="shared" si="1285"/>
        <v>0</v>
      </c>
      <c r="AB1088" s="258" t="str">
        <f t="shared" si="1286"/>
        <v/>
      </c>
      <c r="AC1088" s="263" t="str">
        <f t="shared" si="1168"/>
        <v>   -  BĐ: 6/9/2025 KT: Ngày lỗi</v>
      </c>
      <c r="AD1088" s="263">
        <f t="shared" ref="AD1088:AE1088" si="1331">P1088</f>
        <v>45906</v>
      </c>
      <c r="AE1088" s="263" t="str">
        <f t="shared" si="1331"/>
        <v>#DIV/0!</v>
      </c>
      <c r="AF1088" s="187"/>
      <c r="AG1088" s="187"/>
    </row>
    <row r="1089">
      <c r="A1089" s="253"/>
      <c r="B1089" s="253"/>
      <c r="C1089" s="99"/>
      <c r="D1089" s="99"/>
      <c r="E1089" s="99"/>
      <c r="F1089" s="99"/>
      <c r="G1089" s="268"/>
      <c r="H1089" s="99"/>
      <c r="I1089" s="99"/>
      <c r="J1089" s="99"/>
      <c r="K1089" s="273"/>
      <c r="L1089" s="192"/>
      <c r="M1089" s="192"/>
      <c r="N1089" s="99"/>
      <c r="O1089" s="99"/>
      <c r="P1089" s="237">
        <f t="shared" si="1279"/>
        <v>45906</v>
      </c>
      <c r="Q1089" s="170" t="str">
        <f t="shared" si="1280"/>
        <v>#DIV/0!</v>
      </c>
      <c r="R1089" s="206"/>
      <c r="S1089" s="267"/>
      <c r="T1089" s="99"/>
      <c r="U1089" s="99"/>
      <c r="V1089" s="259" t="str">
        <f t="shared" si="1161"/>
        <v> </v>
      </c>
      <c r="W1089" s="260">
        <f t="shared" si="1281"/>
        <v>0</v>
      </c>
      <c r="X1089" s="258" t="str">
        <f t="shared" si="1282"/>
        <v>#DIV/0!</v>
      </c>
      <c r="Y1089" s="261" t="str">
        <f t="shared" si="1283"/>
        <v>#DIV/0!</v>
      </c>
      <c r="Z1089" s="262">
        <f t="shared" si="1284"/>
        <v>0</v>
      </c>
      <c r="AA1089" s="262">
        <f t="shared" si="1285"/>
        <v>0</v>
      </c>
      <c r="AB1089" s="258" t="str">
        <f t="shared" si="1286"/>
        <v/>
      </c>
      <c r="AC1089" s="263" t="str">
        <f t="shared" si="1168"/>
        <v>   -  BĐ: 6/9/2025 KT: Ngày lỗi</v>
      </c>
      <c r="AD1089" s="263">
        <f t="shared" ref="AD1089:AE1089" si="1332">P1089</f>
        <v>45906</v>
      </c>
      <c r="AE1089" s="263" t="str">
        <f t="shared" si="1332"/>
        <v>#DIV/0!</v>
      </c>
      <c r="AF1089" s="187"/>
      <c r="AG1089" s="187"/>
    </row>
    <row r="1090">
      <c r="A1090" s="253"/>
      <c r="B1090" s="253"/>
      <c r="C1090" s="99"/>
      <c r="D1090" s="99"/>
      <c r="E1090" s="99"/>
      <c r="F1090" s="99"/>
      <c r="G1090" s="268"/>
      <c r="H1090" s="99"/>
      <c r="I1090" s="99"/>
      <c r="J1090" s="99"/>
      <c r="K1090" s="273"/>
      <c r="L1090" s="192"/>
      <c r="M1090" s="192"/>
      <c r="N1090" s="99"/>
      <c r="O1090" s="99"/>
      <c r="P1090" s="237">
        <f t="shared" si="1279"/>
        <v>45906</v>
      </c>
      <c r="Q1090" s="170" t="str">
        <f t="shared" si="1280"/>
        <v>#DIV/0!</v>
      </c>
      <c r="R1090" s="206"/>
      <c r="S1090" s="267"/>
      <c r="T1090" s="99"/>
      <c r="U1090" s="99"/>
      <c r="V1090" s="259" t="str">
        <f t="shared" si="1161"/>
        <v> </v>
      </c>
      <c r="W1090" s="260">
        <f t="shared" si="1281"/>
        <v>0</v>
      </c>
      <c r="X1090" s="258" t="str">
        <f t="shared" si="1282"/>
        <v>#DIV/0!</v>
      </c>
      <c r="Y1090" s="261" t="str">
        <f t="shared" si="1283"/>
        <v>#DIV/0!</v>
      </c>
      <c r="Z1090" s="262">
        <f t="shared" si="1284"/>
        <v>0</v>
      </c>
      <c r="AA1090" s="262">
        <f t="shared" si="1285"/>
        <v>0</v>
      </c>
      <c r="AB1090" s="258" t="str">
        <f t="shared" si="1286"/>
        <v/>
      </c>
      <c r="AC1090" s="263" t="str">
        <f t="shared" si="1168"/>
        <v>   -  BĐ: 6/9/2025 KT: Ngày lỗi</v>
      </c>
      <c r="AD1090" s="263">
        <f t="shared" ref="AD1090:AE1090" si="1333">P1090</f>
        <v>45906</v>
      </c>
      <c r="AE1090" s="263" t="str">
        <f t="shared" si="1333"/>
        <v>#DIV/0!</v>
      </c>
      <c r="AF1090" s="187"/>
      <c r="AG1090" s="187"/>
    </row>
    <row r="1091">
      <c r="A1091" s="253"/>
      <c r="B1091" s="253"/>
      <c r="C1091" s="99"/>
      <c r="D1091" s="99"/>
      <c r="E1091" s="99"/>
      <c r="F1091" s="99"/>
      <c r="G1091" s="268"/>
      <c r="H1091" s="99"/>
      <c r="I1091" s="99"/>
      <c r="J1091" s="99"/>
      <c r="K1091" s="273"/>
      <c r="L1091" s="192"/>
      <c r="M1091" s="192"/>
      <c r="N1091" s="99"/>
      <c r="O1091" s="99"/>
      <c r="P1091" s="237">
        <f t="shared" si="1279"/>
        <v>45906</v>
      </c>
      <c r="Q1091" s="170" t="str">
        <f t="shared" si="1280"/>
        <v>#DIV/0!</v>
      </c>
      <c r="R1091" s="206"/>
      <c r="S1091" s="267"/>
      <c r="T1091" s="99"/>
      <c r="U1091" s="99"/>
      <c r="V1091" s="259" t="str">
        <f t="shared" si="1161"/>
        <v> </v>
      </c>
      <c r="W1091" s="260">
        <f t="shared" si="1281"/>
        <v>0</v>
      </c>
      <c r="X1091" s="258" t="str">
        <f t="shared" si="1282"/>
        <v>#DIV/0!</v>
      </c>
      <c r="Y1091" s="261" t="str">
        <f t="shared" si="1283"/>
        <v>#DIV/0!</v>
      </c>
      <c r="Z1091" s="262">
        <f t="shared" si="1284"/>
        <v>0</v>
      </c>
      <c r="AA1091" s="262">
        <f t="shared" si="1285"/>
        <v>0</v>
      </c>
      <c r="AB1091" s="258" t="str">
        <f t="shared" si="1286"/>
        <v/>
      </c>
      <c r="AC1091" s="263" t="str">
        <f t="shared" si="1168"/>
        <v>   -  BĐ: 6/9/2025 KT: Ngày lỗi</v>
      </c>
      <c r="AD1091" s="263">
        <f t="shared" ref="AD1091:AE1091" si="1334">P1091</f>
        <v>45906</v>
      </c>
      <c r="AE1091" s="263" t="str">
        <f t="shared" si="1334"/>
        <v>#DIV/0!</v>
      </c>
      <c r="AF1091" s="187"/>
      <c r="AG1091" s="187"/>
    </row>
    <row r="1092">
      <c r="A1092" s="253"/>
      <c r="B1092" s="253"/>
      <c r="C1092" s="99"/>
      <c r="D1092" s="99"/>
      <c r="E1092" s="99"/>
      <c r="F1092" s="99"/>
      <c r="G1092" s="268"/>
      <c r="H1092" s="99"/>
      <c r="I1092" s="99"/>
      <c r="J1092" s="99"/>
      <c r="K1092" s="273"/>
      <c r="L1092" s="192"/>
      <c r="M1092" s="192"/>
      <c r="N1092" s="99"/>
      <c r="O1092" s="99"/>
      <c r="P1092" s="237">
        <f t="shared" si="1279"/>
        <v>45906</v>
      </c>
      <c r="Q1092" s="170" t="str">
        <f t="shared" si="1280"/>
        <v>#DIV/0!</v>
      </c>
      <c r="R1092" s="206"/>
      <c r="S1092" s="267"/>
      <c r="T1092" s="99"/>
      <c r="U1092" s="99"/>
      <c r="V1092" s="259" t="str">
        <f t="shared" si="1161"/>
        <v> </v>
      </c>
      <c r="W1092" s="260">
        <f t="shared" si="1281"/>
        <v>0</v>
      </c>
      <c r="X1092" s="258" t="str">
        <f t="shared" si="1282"/>
        <v>#DIV/0!</v>
      </c>
      <c r="Y1092" s="261" t="str">
        <f t="shared" si="1283"/>
        <v>#DIV/0!</v>
      </c>
      <c r="Z1092" s="262">
        <f t="shared" si="1284"/>
        <v>0</v>
      </c>
      <c r="AA1092" s="262">
        <f t="shared" si="1285"/>
        <v>0</v>
      </c>
      <c r="AB1092" s="258" t="str">
        <f t="shared" si="1286"/>
        <v/>
      </c>
      <c r="AC1092" s="263" t="str">
        <f t="shared" si="1168"/>
        <v>   -  BĐ: 6/9/2025 KT: Ngày lỗi</v>
      </c>
      <c r="AD1092" s="263">
        <f t="shared" ref="AD1092:AE1092" si="1335">P1092</f>
        <v>45906</v>
      </c>
      <c r="AE1092" s="263" t="str">
        <f t="shared" si="1335"/>
        <v>#DIV/0!</v>
      </c>
      <c r="AF1092" s="187"/>
      <c r="AG1092" s="187"/>
    </row>
    <row r="1093">
      <c r="A1093" s="253"/>
      <c r="B1093" s="253"/>
      <c r="C1093" s="99"/>
      <c r="D1093" s="99"/>
      <c r="E1093" s="99"/>
      <c r="F1093" s="99"/>
      <c r="G1093" s="268"/>
      <c r="H1093" s="99"/>
      <c r="I1093" s="99"/>
      <c r="J1093" s="99"/>
      <c r="K1093" s="273"/>
      <c r="L1093" s="192"/>
      <c r="M1093" s="192"/>
      <c r="N1093" s="99"/>
      <c r="O1093" s="99"/>
      <c r="P1093" s="237">
        <f t="shared" si="1279"/>
        <v>45906</v>
      </c>
      <c r="Q1093" s="170" t="str">
        <f t="shared" si="1280"/>
        <v>#DIV/0!</v>
      </c>
      <c r="R1093" s="206"/>
      <c r="S1093" s="267"/>
      <c r="T1093" s="99"/>
      <c r="U1093" s="99"/>
      <c r="V1093" s="259" t="str">
        <f t="shared" si="1161"/>
        <v> </v>
      </c>
      <c r="W1093" s="260">
        <f t="shared" si="1281"/>
        <v>0</v>
      </c>
      <c r="X1093" s="258" t="str">
        <f t="shared" si="1282"/>
        <v>#DIV/0!</v>
      </c>
      <c r="Y1093" s="261" t="str">
        <f t="shared" si="1283"/>
        <v>#DIV/0!</v>
      </c>
      <c r="Z1093" s="262">
        <f t="shared" si="1284"/>
        <v>0</v>
      </c>
      <c r="AA1093" s="262">
        <f t="shared" si="1285"/>
        <v>0</v>
      </c>
      <c r="AB1093" s="258" t="str">
        <f t="shared" si="1286"/>
        <v/>
      </c>
      <c r="AC1093" s="263" t="str">
        <f t="shared" si="1168"/>
        <v>   -  BĐ: 6/9/2025 KT: Ngày lỗi</v>
      </c>
      <c r="AD1093" s="263">
        <f t="shared" ref="AD1093:AE1093" si="1336">P1093</f>
        <v>45906</v>
      </c>
      <c r="AE1093" s="263" t="str">
        <f t="shared" si="1336"/>
        <v>#DIV/0!</v>
      </c>
      <c r="AF1093" s="187"/>
      <c r="AG1093" s="187"/>
    </row>
    <row r="1094">
      <c r="A1094" s="253"/>
      <c r="B1094" s="253"/>
      <c r="C1094" s="99"/>
      <c r="D1094" s="99"/>
      <c r="E1094" s="99"/>
      <c r="F1094" s="99"/>
      <c r="G1094" s="268"/>
      <c r="H1094" s="99"/>
      <c r="I1094" s="99"/>
      <c r="J1094" s="99"/>
      <c r="K1094" s="273"/>
      <c r="L1094" s="192"/>
      <c r="M1094" s="192"/>
      <c r="N1094" s="99"/>
      <c r="O1094" s="99"/>
      <c r="P1094" s="237">
        <f t="shared" si="1279"/>
        <v>45906</v>
      </c>
      <c r="Q1094" s="170" t="str">
        <f t="shared" si="1280"/>
        <v>#DIV/0!</v>
      </c>
      <c r="R1094" s="206"/>
      <c r="S1094" s="267"/>
      <c r="T1094" s="99"/>
      <c r="U1094" s="99"/>
      <c r="V1094" s="259" t="str">
        <f t="shared" si="1161"/>
        <v> </v>
      </c>
      <c r="W1094" s="260">
        <f t="shared" si="1281"/>
        <v>0</v>
      </c>
      <c r="X1094" s="258" t="str">
        <f t="shared" si="1282"/>
        <v>#DIV/0!</v>
      </c>
      <c r="Y1094" s="261" t="str">
        <f t="shared" si="1283"/>
        <v>#DIV/0!</v>
      </c>
      <c r="Z1094" s="262">
        <f t="shared" si="1284"/>
        <v>0</v>
      </c>
      <c r="AA1094" s="262">
        <f t="shared" si="1285"/>
        <v>0</v>
      </c>
      <c r="AB1094" s="258" t="str">
        <f t="shared" si="1286"/>
        <v/>
      </c>
      <c r="AC1094" s="263" t="str">
        <f t="shared" si="1168"/>
        <v>   -  BĐ: 6/9/2025 KT: Ngày lỗi</v>
      </c>
      <c r="AD1094" s="263">
        <f t="shared" ref="AD1094:AE1094" si="1337">P1094</f>
        <v>45906</v>
      </c>
      <c r="AE1094" s="263" t="str">
        <f t="shared" si="1337"/>
        <v>#DIV/0!</v>
      </c>
      <c r="AF1094" s="187"/>
      <c r="AG1094" s="187"/>
    </row>
    <row r="1095">
      <c r="A1095" s="253"/>
      <c r="B1095" s="253"/>
      <c r="C1095" s="99"/>
      <c r="D1095" s="99"/>
      <c r="E1095" s="99"/>
      <c r="F1095" s="99"/>
      <c r="G1095" s="268"/>
      <c r="H1095" s="99"/>
      <c r="I1095" s="99"/>
      <c r="J1095" s="99"/>
      <c r="K1095" s="273"/>
      <c r="L1095" s="192"/>
      <c r="M1095" s="192"/>
      <c r="N1095" s="99"/>
      <c r="O1095" s="99"/>
      <c r="P1095" s="237">
        <f t="shared" si="1279"/>
        <v>45906</v>
      </c>
      <c r="Q1095" s="170" t="str">
        <f t="shared" si="1280"/>
        <v>#DIV/0!</v>
      </c>
      <c r="R1095" s="206"/>
      <c r="S1095" s="267"/>
      <c r="T1095" s="99"/>
      <c r="U1095" s="99"/>
      <c r="V1095" s="259" t="str">
        <f t="shared" si="1161"/>
        <v> </v>
      </c>
      <c r="W1095" s="260">
        <f t="shared" si="1281"/>
        <v>0</v>
      </c>
      <c r="X1095" s="258" t="str">
        <f t="shared" si="1282"/>
        <v>#DIV/0!</v>
      </c>
      <c r="Y1095" s="261" t="str">
        <f t="shared" si="1283"/>
        <v>#DIV/0!</v>
      </c>
      <c r="Z1095" s="262">
        <f t="shared" si="1284"/>
        <v>0</v>
      </c>
      <c r="AA1095" s="262">
        <f t="shared" si="1285"/>
        <v>0</v>
      </c>
      <c r="AB1095" s="258" t="str">
        <f t="shared" si="1286"/>
        <v/>
      </c>
      <c r="AC1095" s="263" t="str">
        <f t="shared" si="1168"/>
        <v>   -  BĐ: 6/9/2025 KT: Ngày lỗi</v>
      </c>
      <c r="AD1095" s="263">
        <f t="shared" ref="AD1095:AE1095" si="1338">P1095</f>
        <v>45906</v>
      </c>
      <c r="AE1095" s="263" t="str">
        <f t="shared" si="1338"/>
        <v>#DIV/0!</v>
      </c>
      <c r="AF1095" s="187"/>
      <c r="AG1095" s="187"/>
    </row>
    <row r="1096">
      <c r="A1096" s="253"/>
      <c r="B1096" s="253"/>
      <c r="C1096" s="99"/>
      <c r="D1096" s="99"/>
      <c r="E1096" s="99"/>
      <c r="F1096" s="99"/>
      <c r="G1096" s="268"/>
      <c r="H1096" s="99"/>
      <c r="I1096" s="99"/>
      <c r="J1096" s="99"/>
      <c r="K1096" s="273"/>
      <c r="L1096" s="192"/>
      <c r="M1096" s="192"/>
      <c r="N1096" s="99"/>
      <c r="O1096" s="99"/>
      <c r="P1096" s="237">
        <f t="shared" si="1279"/>
        <v>45906</v>
      </c>
      <c r="Q1096" s="170" t="str">
        <f t="shared" si="1280"/>
        <v>#DIV/0!</v>
      </c>
      <c r="R1096" s="206"/>
      <c r="S1096" s="267"/>
      <c r="T1096" s="99"/>
      <c r="U1096" s="99"/>
      <c r="V1096" s="259" t="str">
        <f t="shared" si="1161"/>
        <v> </v>
      </c>
      <c r="W1096" s="260">
        <f t="shared" si="1281"/>
        <v>0</v>
      </c>
      <c r="X1096" s="258" t="str">
        <f t="shared" si="1282"/>
        <v>#DIV/0!</v>
      </c>
      <c r="Y1096" s="261" t="str">
        <f t="shared" si="1283"/>
        <v>#DIV/0!</v>
      </c>
      <c r="Z1096" s="262">
        <f t="shared" si="1284"/>
        <v>0</v>
      </c>
      <c r="AA1096" s="262">
        <f t="shared" si="1285"/>
        <v>0</v>
      </c>
      <c r="AB1096" s="258" t="str">
        <f t="shared" si="1286"/>
        <v/>
      </c>
      <c r="AC1096" s="263" t="str">
        <f t="shared" si="1168"/>
        <v>   -  BĐ: 6/9/2025 KT: Ngày lỗi</v>
      </c>
      <c r="AD1096" s="263">
        <f t="shared" ref="AD1096:AE1096" si="1339">P1096</f>
        <v>45906</v>
      </c>
      <c r="AE1096" s="263" t="str">
        <f t="shared" si="1339"/>
        <v>#DIV/0!</v>
      </c>
      <c r="AF1096" s="187"/>
      <c r="AG1096" s="187"/>
    </row>
    <row r="1097">
      <c r="A1097" s="253"/>
      <c r="B1097" s="253"/>
      <c r="C1097" s="99"/>
      <c r="D1097" s="99"/>
      <c r="E1097" s="99"/>
      <c r="F1097" s="99"/>
      <c r="G1097" s="268"/>
      <c r="H1097" s="99"/>
      <c r="I1097" s="99"/>
      <c r="J1097" s="99"/>
      <c r="K1097" s="273"/>
      <c r="L1097" s="192"/>
      <c r="M1097" s="192"/>
      <c r="N1097" s="99"/>
      <c r="O1097" s="99"/>
      <c r="P1097" s="237">
        <f t="shared" si="1279"/>
        <v>45906</v>
      </c>
      <c r="Q1097" s="170" t="str">
        <f t="shared" si="1280"/>
        <v>#DIV/0!</v>
      </c>
      <c r="R1097" s="206"/>
      <c r="S1097" s="267"/>
      <c r="T1097" s="99"/>
      <c r="U1097" s="99"/>
      <c r="V1097" s="259" t="str">
        <f t="shared" si="1161"/>
        <v> </v>
      </c>
      <c r="W1097" s="260">
        <f t="shared" si="1281"/>
        <v>0</v>
      </c>
      <c r="X1097" s="258" t="str">
        <f t="shared" si="1282"/>
        <v>#DIV/0!</v>
      </c>
      <c r="Y1097" s="261" t="str">
        <f t="shared" si="1283"/>
        <v>#DIV/0!</v>
      </c>
      <c r="Z1097" s="262">
        <f t="shared" si="1284"/>
        <v>0</v>
      </c>
      <c r="AA1097" s="262">
        <f t="shared" si="1285"/>
        <v>0</v>
      </c>
      <c r="AB1097" s="258" t="str">
        <f t="shared" si="1286"/>
        <v/>
      </c>
      <c r="AC1097" s="263" t="str">
        <f t="shared" si="1168"/>
        <v>   -  BĐ: 6/9/2025 KT: Ngày lỗi</v>
      </c>
      <c r="AD1097" s="263">
        <f t="shared" ref="AD1097:AE1097" si="1340">P1097</f>
        <v>45906</v>
      </c>
      <c r="AE1097" s="263" t="str">
        <f t="shared" si="1340"/>
        <v>#DIV/0!</v>
      </c>
      <c r="AF1097" s="187"/>
      <c r="AG1097" s="187"/>
    </row>
    <row r="1098">
      <c r="A1098" s="253"/>
      <c r="B1098" s="253"/>
      <c r="C1098" s="99"/>
      <c r="D1098" s="99"/>
      <c r="E1098" s="99"/>
      <c r="F1098" s="99"/>
      <c r="G1098" s="268"/>
      <c r="H1098" s="99"/>
      <c r="I1098" s="99"/>
      <c r="J1098" s="99"/>
      <c r="K1098" s="273"/>
      <c r="L1098" s="192"/>
      <c r="M1098" s="192"/>
      <c r="N1098" s="99"/>
      <c r="O1098" s="99"/>
      <c r="P1098" s="237">
        <f t="shared" si="1279"/>
        <v>45906</v>
      </c>
      <c r="Q1098" s="170" t="str">
        <f t="shared" si="1280"/>
        <v>#DIV/0!</v>
      </c>
      <c r="R1098" s="206"/>
      <c r="S1098" s="267"/>
      <c r="T1098" s="99"/>
      <c r="U1098" s="99"/>
      <c r="V1098" s="259" t="str">
        <f t="shared" si="1161"/>
        <v> </v>
      </c>
      <c r="W1098" s="260">
        <f t="shared" si="1281"/>
        <v>0</v>
      </c>
      <c r="X1098" s="258" t="str">
        <f t="shared" si="1282"/>
        <v>#DIV/0!</v>
      </c>
      <c r="Y1098" s="261" t="str">
        <f t="shared" si="1283"/>
        <v>#DIV/0!</v>
      </c>
      <c r="Z1098" s="262">
        <f t="shared" si="1284"/>
        <v>0</v>
      </c>
      <c r="AA1098" s="262">
        <f t="shared" si="1285"/>
        <v>0</v>
      </c>
      <c r="AB1098" s="258" t="str">
        <f t="shared" si="1286"/>
        <v/>
      </c>
      <c r="AC1098" s="263" t="str">
        <f t="shared" si="1168"/>
        <v>   -  BĐ: 6/9/2025 KT: Ngày lỗi</v>
      </c>
      <c r="AD1098" s="263">
        <f t="shared" ref="AD1098:AE1098" si="1341">P1098</f>
        <v>45906</v>
      </c>
      <c r="AE1098" s="263" t="str">
        <f t="shared" si="1341"/>
        <v>#DIV/0!</v>
      </c>
      <c r="AF1098" s="187"/>
      <c r="AG1098" s="187"/>
    </row>
    <row r="1099">
      <c r="A1099" s="253"/>
      <c r="B1099" s="253"/>
      <c r="C1099" s="99"/>
      <c r="D1099" s="99"/>
      <c r="E1099" s="99"/>
      <c r="F1099" s="99"/>
      <c r="G1099" s="268"/>
      <c r="H1099" s="99"/>
      <c r="I1099" s="99"/>
      <c r="J1099" s="99"/>
      <c r="K1099" s="273"/>
      <c r="L1099" s="192"/>
      <c r="M1099" s="192"/>
      <c r="N1099" s="99"/>
      <c r="O1099" s="99"/>
      <c r="P1099" s="237">
        <f t="shared" si="1279"/>
        <v>45906</v>
      </c>
      <c r="Q1099" s="170" t="str">
        <f t="shared" si="1280"/>
        <v>#DIV/0!</v>
      </c>
      <c r="R1099" s="206"/>
      <c r="S1099" s="267"/>
      <c r="T1099" s="99"/>
      <c r="U1099" s="99"/>
      <c r="V1099" s="259" t="str">
        <f t="shared" si="1161"/>
        <v> </v>
      </c>
      <c r="W1099" s="260">
        <f t="shared" si="1281"/>
        <v>0</v>
      </c>
      <c r="X1099" s="258" t="str">
        <f t="shared" si="1282"/>
        <v>#DIV/0!</v>
      </c>
      <c r="Y1099" s="261" t="str">
        <f t="shared" si="1283"/>
        <v>#DIV/0!</v>
      </c>
      <c r="Z1099" s="262">
        <f t="shared" si="1284"/>
        <v>0</v>
      </c>
      <c r="AA1099" s="262">
        <f t="shared" si="1285"/>
        <v>0</v>
      </c>
      <c r="AB1099" s="258" t="str">
        <f t="shared" si="1286"/>
        <v/>
      </c>
      <c r="AC1099" s="263" t="str">
        <f t="shared" si="1168"/>
        <v>   -  BĐ: 6/9/2025 KT: Ngày lỗi</v>
      </c>
      <c r="AD1099" s="263">
        <f t="shared" ref="AD1099:AE1099" si="1342">P1099</f>
        <v>45906</v>
      </c>
      <c r="AE1099" s="263" t="str">
        <f t="shared" si="1342"/>
        <v>#DIV/0!</v>
      </c>
      <c r="AF1099" s="187"/>
      <c r="AG1099" s="187"/>
    </row>
    <row r="1100">
      <c r="A1100" s="253"/>
      <c r="B1100" s="253"/>
      <c r="C1100" s="99"/>
      <c r="D1100" s="99"/>
      <c r="E1100" s="99"/>
      <c r="F1100" s="99"/>
      <c r="G1100" s="268"/>
      <c r="H1100" s="99"/>
      <c r="I1100" s="99"/>
      <c r="J1100" s="99"/>
      <c r="K1100" s="273"/>
      <c r="L1100" s="192"/>
      <c r="M1100" s="192"/>
      <c r="N1100" s="99"/>
      <c r="O1100" s="99"/>
      <c r="P1100" s="237">
        <f t="shared" si="1279"/>
        <v>45906</v>
      </c>
      <c r="Q1100" s="170" t="str">
        <f t="shared" si="1280"/>
        <v>#DIV/0!</v>
      </c>
      <c r="R1100" s="206"/>
      <c r="S1100" s="267"/>
      <c r="T1100" s="99"/>
      <c r="U1100" s="99"/>
      <c r="V1100" s="259" t="str">
        <f t="shared" si="1161"/>
        <v> </v>
      </c>
      <c r="W1100" s="260">
        <f t="shared" si="1281"/>
        <v>0</v>
      </c>
      <c r="X1100" s="258" t="str">
        <f t="shared" si="1282"/>
        <v>#DIV/0!</v>
      </c>
      <c r="Y1100" s="261" t="str">
        <f t="shared" si="1283"/>
        <v>#DIV/0!</v>
      </c>
      <c r="Z1100" s="262">
        <f t="shared" si="1284"/>
        <v>0</v>
      </c>
      <c r="AA1100" s="262">
        <f t="shared" si="1285"/>
        <v>0</v>
      </c>
      <c r="AB1100" s="258" t="str">
        <f t="shared" si="1286"/>
        <v/>
      </c>
      <c r="AC1100" s="263" t="str">
        <f t="shared" si="1168"/>
        <v>   -  BĐ: 6/9/2025 KT: Ngày lỗi</v>
      </c>
      <c r="AD1100" s="263">
        <f t="shared" ref="AD1100:AE1100" si="1343">P1100</f>
        <v>45906</v>
      </c>
      <c r="AE1100" s="263" t="str">
        <f t="shared" si="1343"/>
        <v>#DIV/0!</v>
      </c>
      <c r="AF1100" s="187"/>
      <c r="AG1100" s="187"/>
    </row>
    <row r="1101">
      <c r="A1101" s="253"/>
      <c r="B1101" s="253"/>
      <c r="C1101" s="99"/>
      <c r="D1101" s="99"/>
      <c r="E1101" s="99"/>
      <c r="F1101" s="99"/>
      <c r="G1101" s="268"/>
      <c r="H1101" s="99"/>
      <c r="I1101" s="99"/>
      <c r="J1101" s="99"/>
      <c r="K1101" s="273"/>
      <c r="L1101" s="192"/>
      <c r="M1101" s="192"/>
      <c r="N1101" s="99"/>
      <c r="O1101" s="99"/>
      <c r="P1101" s="237">
        <f t="shared" si="1279"/>
        <v>45906</v>
      </c>
      <c r="Q1101" s="170" t="str">
        <f t="shared" si="1280"/>
        <v>#DIV/0!</v>
      </c>
      <c r="R1101" s="206"/>
      <c r="S1101" s="267"/>
      <c r="T1101" s="99"/>
      <c r="U1101" s="99"/>
      <c r="V1101" s="259" t="str">
        <f t="shared" si="1161"/>
        <v> </v>
      </c>
      <c r="W1101" s="260">
        <f t="shared" si="1281"/>
        <v>0</v>
      </c>
      <c r="X1101" s="258" t="str">
        <f t="shared" si="1282"/>
        <v>#DIV/0!</v>
      </c>
      <c r="Y1101" s="261" t="str">
        <f t="shared" si="1283"/>
        <v>#DIV/0!</v>
      </c>
      <c r="Z1101" s="262">
        <f t="shared" si="1284"/>
        <v>0</v>
      </c>
      <c r="AA1101" s="262">
        <f t="shared" si="1285"/>
        <v>0</v>
      </c>
      <c r="AB1101" s="258" t="str">
        <f t="shared" si="1286"/>
        <v/>
      </c>
      <c r="AC1101" s="263" t="str">
        <f t="shared" si="1168"/>
        <v>   -  BĐ: 6/9/2025 KT: Ngày lỗi</v>
      </c>
      <c r="AD1101" s="263">
        <f t="shared" ref="AD1101:AE1101" si="1344">P1101</f>
        <v>45906</v>
      </c>
      <c r="AE1101" s="263" t="str">
        <f t="shared" si="1344"/>
        <v>#DIV/0!</v>
      </c>
      <c r="AF1101" s="187"/>
      <c r="AG1101" s="187"/>
    </row>
    <row r="1102">
      <c r="A1102" s="253"/>
      <c r="B1102" s="253"/>
      <c r="C1102" s="99"/>
      <c r="D1102" s="99"/>
      <c r="E1102" s="99"/>
      <c r="F1102" s="99"/>
      <c r="G1102" s="268"/>
      <c r="H1102" s="99"/>
      <c r="I1102" s="99"/>
      <c r="J1102" s="99"/>
      <c r="K1102" s="273"/>
      <c r="L1102" s="192"/>
      <c r="M1102" s="192"/>
      <c r="N1102" s="99"/>
      <c r="O1102" s="99"/>
      <c r="P1102" s="237">
        <f t="shared" si="1279"/>
        <v>45906</v>
      </c>
      <c r="Q1102" s="170" t="str">
        <f t="shared" si="1280"/>
        <v>#DIV/0!</v>
      </c>
      <c r="R1102" s="206"/>
      <c r="S1102" s="267"/>
      <c r="T1102" s="99"/>
      <c r="U1102" s="99"/>
      <c r="V1102" s="259" t="str">
        <f t="shared" si="1161"/>
        <v> </v>
      </c>
      <c r="W1102" s="260">
        <f t="shared" si="1281"/>
        <v>0</v>
      </c>
      <c r="X1102" s="258" t="str">
        <f t="shared" si="1282"/>
        <v>#DIV/0!</v>
      </c>
      <c r="Y1102" s="261" t="str">
        <f t="shared" si="1283"/>
        <v>#DIV/0!</v>
      </c>
      <c r="Z1102" s="262">
        <f t="shared" si="1284"/>
        <v>0</v>
      </c>
      <c r="AA1102" s="262">
        <f t="shared" si="1285"/>
        <v>0</v>
      </c>
      <c r="AB1102" s="258" t="str">
        <f t="shared" si="1286"/>
        <v/>
      </c>
      <c r="AC1102" s="263" t="str">
        <f t="shared" si="1168"/>
        <v>   -  BĐ: 6/9/2025 KT: Ngày lỗi</v>
      </c>
      <c r="AD1102" s="263">
        <f t="shared" ref="AD1102:AE1102" si="1345">P1102</f>
        <v>45906</v>
      </c>
      <c r="AE1102" s="263" t="str">
        <f t="shared" si="1345"/>
        <v>#DIV/0!</v>
      </c>
      <c r="AF1102" s="187"/>
      <c r="AG1102" s="187"/>
    </row>
    <row r="1103">
      <c r="A1103" s="253"/>
      <c r="B1103" s="253"/>
      <c r="C1103" s="99"/>
      <c r="D1103" s="99"/>
      <c r="E1103" s="99"/>
      <c r="F1103" s="99"/>
      <c r="G1103" s="268"/>
      <c r="H1103" s="99"/>
      <c r="I1103" s="99"/>
      <c r="J1103" s="99"/>
      <c r="K1103" s="273"/>
      <c r="L1103" s="192"/>
      <c r="M1103" s="192"/>
      <c r="N1103" s="99"/>
      <c r="O1103" s="99"/>
      <c r="P1103" s="237">
        <f t="shared" si="1279"/>
        <v>45906</v>
      </c>
      <c r="Q1103" s="170" t="str">
        <f t="shared" si="1280"/>
        <v>#DIV/0!</v>
      </c>
      <c r="R1103" s="206"/>
      <c r="S1103" s="267"/>
      <c r="T1103" s="99"/>
      <c r="U1103" s="99"/>
      <c r="V1103" s="259" t="str">
        <f t="shared" si="1161"/>
        <v> </v>
      </c>
      <c r="W1103" s="260">
        <f t="shared" si="1281"/>
        <v>0</v>
      </c>
      <c r="X1103" s="258" t="str">
        <f t="shared" si="1282"/>
        <v>#DIV/0!</v>
      </c>
      <c r="Y1103" s="261" t="str">
        <f t="shared" si="1283"/>
        <v>#DIV/0!</v>
      </c>
      <c r="Z1103" s="262">
        <f t="shared" si="1284"/>
        <v>0</v>
      </c>
      <c r="AA1103" s="262">
        <f t="shared" si="1285"/>
        <v>0</v>
      </c>
      <c r="AB1103" s="258" t="str">
        <f t="shared" si="1286"/>
        <v/>
      </c>
      <c r="AC1103" s="263" t="str">
        <f t="shared" si="1168"/>
        <v>   -  BĐ: 6/9/2025 KT: Ngày lỗi</v>
      </c>
      <c r="AD1103" s="263">
        <f t="shared" ref="AD1103:AE1103" si="1346">P1103</f>
        <v>45906</v>
      </c>
      <c r="AE1103" s="263" t="str">
        <f t="shared" si="1346"/>
        <v>#DIV/0!</v>
      </c>
      <c r="AF1103" s="187"/>
      <c r="AG1103" s="187"/>
    </row>
    <row r="1104">
      <c r="A1104" s="253"/>
      <c r="B1104" s="253"/>
      <c r="C1104" s="99"/>
      <c r="D1104" s="99"/>
      <c r="E1104" s="99"/>
      <c r="F1104" s="99"/>
      <c r="G1104" s="268"/>
      <c r="H1104" s="99"/>
      <c r="I1104" s="99"/>
      <c r="J1104" s="99"/>
      <c r="K1104" s="273"/>
      <c r="L1104" s="192"/>
      <c r="M1104" s="192"/>
      <c r="N1104" s="99"/>
      <c r="O1104" s="99"/>
      <c r="P1104" s="237">
        <f t="shared" si="1279"/>
        <v>45906</v>
      </c>
      <c r="Q1104" s="170" t="str">
        <f t="shared" si="1280"/>
        <v>#DIV/0!</v>
      </c>
      <c r="R1104" s="206"/>
      <c r="S1104" s="267"/>
      <c r="T1104" s="99"/>
      <c r="U1104" s="99"/>
      <c r="V1104" s="259" t="str">
        <f t="shared" si="1161"/>
        <v> </v>
      </c>
      <c r="W1104" s="260">
        <f t="shared" si="1281"/>
        <v>0</v>
      </c>
      <c r="X1104" s="258" t="str">
        <f t="shared" si="1282"/>
        <v>#DIV/0!</v>
      </c>
      <c r="Y1104" s="261" t="str">
        <f t="shared" si="1283"/>
        <v>#DIV/0!</v>
      </c>
      <c r="Z1104" s="262">
        <f t="shared" si="1284"/>
        <v>0</v>
      </c>
      <c r="AA1104" s="262">
        <f t="shared" si="1285"/>
        <v>0</v>
      </c>
      <c r="AB1104" s="258" t="str">
        <f t="shared" si="1286"/>
        <v/>
      </c>
      <c r="AC1104" s="263" t="str">
        <f t="shared" si="1168"/>
        <v>   -  BĐ: 6/9/2025 KT: Ngày lỗi</v>
      </c>
      <c r="AD1104" s="263">
        <f t="shared" ref="AD1104:AE1104" si="1347">P1104</f>
        <v>45906</v>
      </c>
      <c r="AE1104" s="263" t="str">
        <f t="shared" si="1347"/>
        <v>#DIV/0!</v>
      </c>
      <c r="AF1104" s="187"/>
      <c r="AG1104" s="187"/>
    </row>
    <row r="1105">
      <c r="A1105" s="253"/>
      <c r="B1105" s="253"/>
      <c r="C1105" s="99"/>
      <c r="D1105" s="99"/>
      <c r="E1105" s="99"/>
      <c r="F1105" s="99"/>
      <c r="G1105" s="268"/>
      <c r="H1105" s="99"/>
      <c r="I1105" s="99"/>
      <c r="J1105" s="99"/>
      <c r="K1105" s="273"/>
      <c r="L1105" s="192"/>
      <c r="M1105" s="192"/>
      <c r="N1105" s="99"/>
      <c r="O1105" s="99"/>
      <c r="P1105" s="237">
        <f t="shared" si="1279"/>
        <v>45906</v>
      </c>
      <c r="Q1105" s="170" t="str">
        <f t="shared" si="1280"/>
        <v>#DIV/0!</v>
      </c>
      <c r="R1105" s="206"/>
      <c r="S1105" s="267"/>
      <c r="T1105" s="99"/>
      <c r="U1105" s="99"/>
      <c r="V1105" s="259" t="str">
        <f t="shared" si="1161"/>
        <v> </v>
      </c>
      <c r="W1105" s="260">
        <f t="shared" si="1281"/>
        <v>0</v>
      </c>
      <c r="X1105" s="258" t="str">
        <f t="shared" si="1282"/>
        <v>#DIV/0!</v>
      </c>
      <c r="Y1105" s="261" t="str">
        <f t="shared" si="1283"/>
        <v>#DIV/0!</v>
      </c>
      <c r="Z1105" s="262">
        <f t="shared" si="1284"/>
        <v>0</v>
      </c>
      <c r="AA1105" s="262">
        <f t="shared" si="1285"/>
        <v>0</v>
      </c>
      <c r="AB1105" s="258" t="str">
        <f t="shared" si="1286"/>
        <v/>
      </c>
      <c r="AC1105" s="263" t="str">
        <f t="shared" si="1168"/>
        <v>   -  BĐ: 6/9/2025 KT: Ngày lỗi</v>
      </c>
      <c r="AD1105" s="263">
        <f t="shared" ref="AD1105:AE1105" si="1348">P1105</f>
        <v>45906</v>
      </c>
      <c r="AE1105" s="263" t="str">
        <f t="shared" si="1348"/>
        <v>#DIV/0!</v>
      </c>
      <c r="AF1105" s="187"/>
      <c r="AG1105" s="187"/>
    </row>
    <row r="1106">
      <c r="A1106" s="253"/>
      <c r="B1106" s="253"/>
      <c r="C1106" s="99"/>
      <c r="D1106" s="99"/>
      <c r="E1106" s="99"/>
      <c r="F1106" s="99"/>
      <c r="G1106" s="268"/>
      <c r="H1106" s="99"/>
      <c r="I1106" s="99"/>
      <c r="J1106" s="99"/>
      <c r="K1106" s="273"/>
      <c r="L1106" s="192"/>
      <c r="M1106" s="192"/>
      <c r="N1106" s="99"/>
      <c r="O1106" s="99"/>
      <c r="P1106" s="237">
        <f t="shared" si="1279"/>
        <v>45906</v>
      </c>
      <c r="Q1106" s="170" t="str">
        <f t="shared" si="1280"/>
        <v>#DIV/0!</v>
      </c>
      <c r="R1106" s="206"/>
      <c r="S1106" s="267"/>
      <c r="T1106" s="99"/>
      <c r="U1106" s="99"/>
      <c r="V1106" s="259" t="str">
        <f t="shared" si="1161"/>
        <v> </v>
      </c>
      <c r="W1106" s="260">
        <f t="shared" si="1281"/>
        <v>0</v>
      </c>
      <c r="X1106" s="258" t="str">
        <f t="shared" si="1282"/>
        <v>#DIV/0!</v>
      </c>
      <c r="Y1106" s="261" t="str">
        <f t="shared" si="1283"/>
        <v>#DIV/0!</v>
      </c>
      <c r="Z1106" s="262">
        <f t="shared" si="1284"/>
        <v>0</v>
      </c>
      <c r="AA1106" s="262">
        <f t="shared" si="1285"/>
        <v>0</v>
      </c>
      <c r="AB1106" s="258" t="str">
        <f t="shared" si="1286"/>
        <v/>
      </c>
      <c r="AC1106" s="263" t="str">
        <f t="shared" si="1168"/>
        <v>   -  BĐ: 6/9/2025 KT: Ngày lỗi</v>
      </c>
      <c r="AD1106" s="263">
        <f t="shared" ref="AD1106:AE1106" si="1349">P1106</f>
        <v>45906</v>
      </c>
      <c r="AE1106" s="263" t="str">
        <f t="shared" si="1349"/>
        <v>#DIV/0!</v>
      </c>
      <c r="AF1106" s="187"/>
      <c r="AG1106" s="187"/>
    </row>
    <row r="1107">
      <c r="A1107" s="253"/>
      <c r="B1107" s="253"/>
      <c r="C1107" s="99"/>
      <c r="D1107" s="99"/>
      <c r="E1107" s="99"/>
      <c r="F1107" s="99"/>
      <c r="G1107" s="268"/>
      <c r="H1107" s="99"/>
      <c r="I1107" s="99"/>
      <c r="J1107" s="99"/>
      <c r="K1107" s="273"/>
      <c r="L1107" s="192"/>
      <c r="M1107" s="192"/>
      <c r="N1107" s="99"/>
      <c r="O1107" s="99"/>
      <c r="P1107" s="237">
        <f t="shared" si="1279"/>
        <v>45906</v>
      </c>
      <c r="Q1107" s="170" t="str">
        <f t="shared" si="1280"/>
        <v>#DIV/0!</v>
      </c>
      <c r="R1107" s="206"/>
      <c r="S1107" s="267"/>
      <c r="T1107" s="99"/>
      <c r="U1107" s="99"/>
      <c r="V1107" s="259" t="str">
        <f t="shared" si="1161"/>
        <v> </v>
      </c>
      <c r="W1107" s="260">
        <f t="shared" si="1281"/>
        <v>0</v>
      </c>
      <c r="X1107" s="258" t="str">
        <f t="shared" si="1282"/>
        <v>#DIV/0!</v>
      </c>
      <c r="Y1107" s="261" t="str">
        <f t="shared" si="1283"/>
        <v>#DIV/0!</v>
      </c>
      <c r="Z1107" s="262">
        <f t="shared" si="1284"/>
        <v>0</v>
      </c>
      <c r="AA1107" s="262">
        <f t="shared" si="1285"/>
        <v>0</v>
      </c>
      <c r="AB1107" s="258" t="str">
        <f t="shared" si="1286"/>
        <v/>
      </c>
      <c r="AC1107" s="263" t="str">
        <f t="shared" si="1168"/>
        <v>   -  BĐ: 6/9/2025 KT: Ngày lỗi</v>
      </c>
      <c r="AD1107" s="263">
        <f t="shared" ref="AD1107:AE1107" si="1350">P1107</f>
        <v>45906</v>
      </c>
      <c r="AE1107" s="263" t="str">
        <f t="shared" si="1350"/>
        <v>#DIV/0!</v>
      </c>
      <c r="AF1107" s="187"/>
      <c r="AG1107" s="187"/>
    </row>
    <row r="1108">
      <c r="A1108" s="253"/>
      <c r="B1108" s="253"/>
      <c r="C1108" s="99"/>
      <c r="D1108" s="99"/>
      <c r="E1108" s="99"/>
      <c r="F1108" s="99"/>
      <c r="G1108" s="268"/>
      <c r="H1108" s="99"/>
      <c r="I1108" s="99"/>
      <c r="J1108" s="99"/>
      <c r="K1108" s="273"/>
      <c r="L1108" s="192"/>
      <c r="M1108" s="192"/>
      <c r="N1108" s="99"/>
      <c r="O1108" s="99"/>
      <c r="P1108" s="237">
        <f t="shared" si="1279"/>
        <v>45906</v>
      </c>
      <c r="Q1108" s="170" t="str">
        <f t="shared" si="1280"/>
        <v>#DIV/0!</v>
      </c>
      <c r="R1108" s="206"/>
      <c r="S1108" s="267"/>
      <c r="T1108" s="99"/>
      <c r="U1108" s="99"/>
      <c r="V1108" s="259" t="str">
        <f t="shared" si="1161"/>
        <v> </v>
      </c>
      <c r="W1108" s="260">
        <f t="shared" si="1281"/>
        <v>0</v>
      </c>
      <c r="X1108" s="258" t="str">
        <f t="shared" si="1282"/>
        <v>#DIV/0!</v>
      </c>
      <c r="Y1108" s="261" t="str">
        <f t="shared" si="1283"/>
        <v>#DIV/0!</v>
      </c>
      <c r="Z1108" s="262">
        <f t="shared" si="1284"/>
        <v>0</v>
      </c>
      <c r="AA1108" s="262">
        <f t="shared" si="1285"/>
        <v>0</v>
      </c>
      <c r="AB1108" s="258" t="str">
        <f t="shared" si="1286"/>
        <v/>
      </c>
      <c r="AC1108" s="263" t="str">
        <f t="shared" si="1168"/>
        <v>   -  BĐ: 6/9/2025 KT: Ngày lỗi</v>
      </c>
      <c r="AD1108" s="263">
        <f t="shared" ref="AD1108:AE1108" si="1351">P1108</f>
        <v>45906</v>
      </c>
      <c r="AE1108" s="263" t="str">
        <f t="shared" si="1351"/>
        <v>#DIV/0!</v>
      </c>
      <c r="AF1108" s="187"/>
      <c r="AG1108" s="187"/>
    </row>
    <row r="1109">
      <c r="A1109" s="253"/>
      <c r="B1109" s="253"/>
      <c r="C1109" s="99"/>
      <c r="D1109" s="99"/>
      <c r="E1109" s="99"/>
      <c r="F1109" s="99"/>
      <c r="G1109" s="268"/>
      <c r="H1109" s="99"/>
      <c r="I1109" s="99"/>
      <c r="J1109" s="99"/>
      <c r="K1109" s="273"/>
      <c r="L1109" s="192"/>
      <c r="M1109" s="192"/>
      <c r="N1109" s="99"/>
      <c r="O1109" s="99"/>
      <c r="P1109" s="237">
        <f t="shared" si="1279"/>
        <v>45906</v>
      </c>
      <c r="Q1109" s="170" t="str">
        <f t="shared" si="1280"/>
        <v>#DIV/0!</v>
      </c>
      <c r="R1109" s="206"/>
      <c r="S1109" s="267"/>
      <c r="T1109" s="99"/>
      <c r="U1109" s="99"/>
      <c r="V1109" s="259" t="str">
        <f t="shared" si="1161"/>
        <v> </v>
      </c>
      <c r="W1109" s="260">
        <f t="shared" si="1281"/>
        <v>0</v>
      </c>
      <c r="X1109" s="258" t="str">
        <f t="shared" si="1282"/>
        <v>#DIV/0!</v>
      </c>
      <c r="Y1109" s="261" t="str">
        <f t="shared" si="1283"/>
        <v>#DIV/0!</v>
      </c>
      <c r="Z1109" s="262">
        <f t="shared" si="1284"/>
        <v>0</v>
      </c>
      <c r="AA1109" s="262">
        <f t="shared" si="1285"/>
        <v>0</v>
      </c>
      <c r="AB1109" s="258" t="str">
        <f t="shared" si="1286"/>
        <v/>
      </c>
      <c r="AC1109" s="263" t="str">
        <f t="shared" si="1168"/>
        <v>   -  BĐ: 6/9/2025 KT: Ngày lỗi</v>
      </c>
      <c r="AD1109" s="263">
        <f t="shared" ref="AD1109:AE1109" si="1352">P1109</f>
        <v>45906</v>
      </c>
      <c r="AE1109" s="263" t="str">
        <f t="shared" si="1352"/>
        <v>#DIV/0!</v>
      </c>
      <c r="AF1109" s="187"/>
      <c r="AG1109" s="187"/>
    </row>
    <row r="1110">
      <c r="A1110" s="253"/>
      <c r="B1110" s="253"/>
      <c r="C1110" s="99"/>
      <c r="D1110" s="99"/>
      <c r="E1110" s="99"/>
      <c r="F1110" s="99"/>
      <c r="G1110" s="268"/>
      <c r="H1110" s="99"/>
      <c r="I1110" s="99"/>
      <c r="J1110" s="99"/>
      <c r="K1110" s="273"/>
      <c r="L1110" s="192"/>
      <c r="M1110" s="192"/>
      <c r="N1110" s="99"/>
      <c r="O1110" s="99"/>
      <c r="P1110" s="237">
        <f t="shared" si="1279"/>
        <v>45906</v>
      </c>
      <c r="Q1110" s="170" t="str">
        <f t="shared" si="1280"/>
        <v>#DIV/0!</v>
      </c>
      <c r="R1110" s="206"/>
      <c r="S1110" s="267"/>
      <c r="T1110" s="99"/>
      <c r="U1110" s="99"/>
      <c r="V1110" s="259" t="str">
        <f t="shared" si="1161"/>
        <v> </v>
      </c>
      <c r="W1110" s="260">
        <f t="shared" si="1281"/>
        <v>0</v>
      </c>
      <c r="X1110" s="258" t="str">
        <f t="shared" si="1282"/>
        <v>#DIV/0!</v>
      </c>
      <c r="Y1110" s="261" t="str">
        <f t="shared" si="1283"/>
        <v>#DIV/0!</v>
      </c>
      <c r="Z1110" s="262">
        <f t="shared" si="1284"/>
        <v>0</v>
      </c>
      <c r="AA1110" s="262">
        <f t="shared" si="1285"/>
        <v>0</v>
      </c>
      <c r="AB1110" s="258" t="str">
        <f t="shared" si="1286"/>
        <v/>
      </c>
      <c r="AC1110" s="263" t="str">
        <f t="shared" si="1168"/>
        <v>   -  BĐ: 6/9/2025 KT: Ngày lỗi</v>
      </c>
      <c r="AD1110" s="263">
        <f t="shared" ref="AD1110:AE1110" si="1353">P1110</f>
        <v>45906</v>
      </c>
      <c r="AE1110" s="263" t="str">
        <f t="shared" si="1353"/>
        <v>#DIV/0!</v>
      </c>
      <c r="AF1110" s="187"/>
      <c r="AG1110" s="187"/>
    </row>
    <row r="1111">
      <c r="A1111" s="253"/>
      <c r="B1111" s="253"/>
      <c r="C1111" s="99"/>
      <c r="D1111" s="99"/>
      <c r="E1111" s="99"/>
      <c r="F1111" s="99"/>
      <c r="G1111" s="268"/>
      <c r="H1111" s="99"/>
      <c r="I1111" s="99"/>
      <c r="J1111" s="99"/>
      <c r="K1111" s="273"/>
      <c r="L1111" s="192"/>
      <c r="M1111" s="192"/>
      <c r="N1111" s="99"/>
      <c r="O1111" s="99"/>
      <c r="P1111" s="237">
        <f t="shared" si="1279"/>
        <v>45906</v>
      </c>
      <c r="Q1111" s="170" t="str">
        <f t="shared" si="1280"/>
        <v>#DIV/0!</v>
      </c>
      <c r="R1111" s="206"/>
      <c r="S1111" s="267"/>
      <c r="T1111" s="99"/>
      <c r="U1111" s="99"/>
      <c r="V1111" s="259" t="str">
        <f t="shared" si="1161"/>
        <v> </v>
      </c>
      <c r="W1111" s="260">
        <f t="shared" si="1281"/>
        <v>0</v>
      </c>
      <c r="X1111" s="258" t="str">
        <f t="shared" si="1282"/>
        <v>#DIV/0!</v>
      </c>
      <c r="Y1111" s="261" t="str">
        <f t="shared" si="1283"/>
        <v>#DIV/0!</v>
      </c>
      <c r="Z1111" s="262">
        <f t="shared" si="1284"/>
        <v>0</v>
      </c>
      <c r="AA1111" s="262">
        <f t="shared" si="1285"/>
        <v>0</v>
      </c>
      <c r="AB1111" s="258" t="str">
        <f t="shared" si="1286"/>
        <v/>
      </c>
      <c r="AC1111" s="263" t="str">
        <f t="shared" si="1168"/>
        <v>   -  BĐ: 6/9/2025 KT: Ngày lỗi</v>
      </c>
      <c r="AD1111" s="263">
        <f t="shared" ref="AD1111:AE1111" si="1354">P1111</f>
        <v>45906</v>
      </c>
      <c r="AE1111" s="263" t="str">
        <f t="shared" si="1354"/>
        <v>#DIV/0!</v>
      </c>
      <c r="AF1111" s="187"/>
      <c r="AG1111" s="187"/>
    </row>
    <row r="1112">
      <c r="A1112" s="253"/>
      <c r="B1112" s="253"/>
      <c r="C1112" s="99"/>
      <c r="D1112" s="99"/>
      <c r="E1112" s="99"/>
      <c r="F1112" s="99"/>
      <c r="G1112" s="268"/>
      <c r="H1112" s="99"/>
      <c r="I1112" s="99"/>
      <c r="J1112" s="99"/>
      <c r="K1112" s="273"/>
      <c r="L1112" s="192"/>
      <c r="M1112" s="192"/>
      <c r="N1112" s="99"/>
      <c r="O1112" s="99"/>
      <c r="P1112" s="237">
        <f t="shared" si="1279"/>
        <v>45906</v>
      </c>
      <c r="Q1112" s="170" t="str">
        <f t="shared" si="1280"/>
        <v>#DIV/0!</v>
      </c>
      <c r="R1112" s="206"/>
      <c r="S1112" s="267"/>
      <c r="T1112" s="99"/>
      <c r="U1112" s="99"/>
      <c r="V1112" s="259" t="str">
        <f t="shared" si="1161"/>
        <v> </v>
      </c>
      <c r="W1112" s="260">
        <f t="shared" si="1281"/>
        <v>0</v>
      </c>
      <c r="X1112" s="258" t="str">
        <f t="shared" si="1282"/>
        <v>#DIV/0!</v>
      </c>
      <c r="Y1112" s="261" t="str">
        <f t="shared" si="1283"/>
        <v>#DIV/0!</v>
      </c>
      <c r="Z1112" s="262">
        <f t="shared" si="1284"/>
        <v>0</v>
      </c>
      <c r="AA1112" s="262">
        <f t="shared" si="1285"/>
        <v>0</v>
      </c>
      <c r="AB1112" s="258" t="str">
        <f t="shared" si="1286"/>
        <v/>
      </c>
      <c r="AC1112" s="263" t="str">
        <f t="shared" si="1168"/>
        <v>   -  BĐ: 6/9/2025 KT: Ngày lỗi</v>
      </c>
      <c r="AD1112" s="263">
        <f t="shared" ref="AD1112:AE1112" si="1355">P1112</f>
        <v>45906</v>
      </c>
      <c r="AE1112" s="263" t="str">
        <f t="shared" si="1355"/>
        <v>#DIV/0!</v>
      </c>
      <c r="AF1112" s="187"/>
      <c r="AG1112" s="187"/>
    </row>
    <row r="1113">
      <c r="A1113" s="253"/>
      <c r="B1113" s="253"/>
      <c r="C1113" s="99"/>
      <c r="D1113" s="99"/>
      <c r="E1113" s="99"/>
      <c r="F1113" s="99"/>
      <c r="G1113" s="268"/>
      <c r="H1113" s="99"/>
      <c r="I1113" s="99"/>
      <c r="J1113" s="99"/>
      <c r="K1113" s="273"/>
      <c r="L1113" s="192"/>
      <c r="M1113" s="192"/>
      <c r="N1113" s="99"/>
      <c r="O1113" s="99"/>
      <c r="P1113" s="237">
        <f t="shared" si="1279"/>
        <v>45906</v>
      </c>
      <c r="Q1113" s="170" t="str">
        <f t="shared" si="1280"/>
        <v>#DIV/0!</v>
      </c>
      <c r="R1113" s="206"/>
      <c r="S1113" s="267"/>
      <c r="T1113" s="99"/>
      <c r="U1113" s="99"/>
      <c r="V1113" s="259" t="str">
        <f t="shared" si="1161"/>
        <v> </v>
      </c>
      <c r="W1113" s="260">
        <f t="shared" si="1281"/>
        <v>0</v>
      </c>
      <c r="X1113" s="258" t="str">
        <f t="shared" si="1282"/>
        <v>#DIV/0!</v>
      </c>
      <c r="Y1113" s="261" t="str">
        <f t="shared" si="1283"/>
        <v>#DIV/0!</v>
      </c>
      <c r="Z1113" s="262">
        <f t="shared" si="1284"/>
        <v>0</v>
      </c>
      <c r="AA1113" s="262">
        <f t="shared" si="1285"/>
        <v>0</v>
      </c>
      <c r="AB1113" s="258" t="str">
        <f t="shared" si="1286"/>
        <v/>
      </c>
      <c r="AC1113" s="263" t="str">
        <f t="shared" si="1168"/>
        <v>   -  BĐ: 6/9/2025 KT: Ngày lỗi</v>
      </c>
      <c r="AD1113" s="263">
        <f t="shared" ref="AD1113:AE1113" si="1356">P1113</f>
        <v>45906</v>
      </c>
      <c r="AE1113" s="263" t="str">
        <f t="shared" si="1356"/>
        <v>#DIV/0!</v>
      </c>
      <c r="AF1113" s="187"/>
      <c r="AG1113" s="187"/>
    </row>
    <row r="1114">
      <c r="A1114" s="253"/>
      <c r="B1114" s="253"/>
      <c r="C1114" s="99"/>
      <c r="D1114" s="99"/>
      <c r="E1114" s="99"/>
      <c r="F1114" s="99"/>
      <c r="G1114" s="268"/>
      <c r="H1114" s="99"/>
      <c r="I1114" s="99"/>
      <c r="J1114" s="99"/>
      <c r="K1114" s="273"/>
      <c r="L1114" s="192"/>
      <c r="M1114" s="192"/>
      <c r="N1114" s="99"/>
      <c r="O1114" s="99"/>
      <c r="P1114" s="237">
        <f t="shared" si="1279"/>
        <v>45906</v>
      </c>
      <c r="Q1114" s="170" t="str">
        <f t="shared" si="1280"/>
        <v>#DIV/0!</v>
      </c>
      <c r="R1114" s="206"/>
      <c r="S1114" s="267"/>
      <c r="T1114" s="99"/>
      <c r="U1114" s="99"/>
      <c r="V1114" s="259" t="str">
        <f t="shared" si="1161"/>
        <v> </v>
      </c>
      <c r="W1114" s="260">
        <f t="shared" si="1281"/>
        <v>0</v>
      </c>
      <c r="X1114" s="258" t="str">
        <f t="shared" si="1282"/>
        <v>#DIV/0!</v>
      </c>
      <c r="Y1114" s="261" t="str">
        <f t="shared" si="1283"/>
        <v>#DIV/0!</v>
      </c>
      <c r="Z1114" s="262">
        <f t="shared" si="1284"/>
        <v>0</v>
      </c>
      <c r="AA1114" s="262">
        <f t="shared" si="1285"/>
        <v>0</v>
      </c>
      <c r="AB1114" s="258" t="str">
        <f t="shared" si="1286"/>
        <v/>
      </c>
      <c r="AC1114" s="263" t="str">
        <f t="shared" si="1168"/>
        <v>   -  BĐ: 6/9/2025 KT: Ngày lỗi</v>
      </c>
      <c r="AD1114" s="263">
        <f t="shared" ref="AD1114:AE1114" si="1357">P1114</f>
        <v>45906</v>
      </c>
      <c r="AE1114" s="263" t="str">
        <f t="shared" si="1357"/>
        <v>#DIV/0!</v>
      </c>
      <c r="AF1114" s="187"/>
      <c r="AG1114" s="187"/>
    </row>
    <row r="1115">
      <c r="A1115" s="253"/>
      <c r="B1115" s="253"/>
      <c r="C1115" s="99"/>
      <c r="D1115" s="99"/>
      <c r="E1115" s="99"/>
      <c r="F1115" s="99"/>
      <c r="G1115" s="268"/>
      <c r="H1115" s="99"/>
      <c r="I1115" s="99"/>
      <c r="J1115" s="99"/>
      <c r="K1115" s="273"/>
      <c r="L1115" s="192"/>
      <c r="M1115" s="192"/>
      <c r="N1115" s="99"/>
      <c r="O1115" s="99"/>
      <c r="P1115" s="237">
        <f t="shared" si="1279"/>
        <v>45906</v>
      </c>
      <c r="Q1115" s="170" t="str">
        <f t="shared" si="1280"/>
        <v>#DIV/0!</v>
      </c>
      <c r="R1115" s="206"/>
      <c r="S1115" s="267"/>
      <c r="T1115" s="99"/>
      <c r="U1115" s="99"/>
      <c r="V1115" s="259" t="str">
        <f t="shared" si="1161"/>
        <v> </v>
      </c>
      <c r="W1115" s="260">
        <f t="shared" si="1281"/>
        <v>0</v>
      </c>
      <c r="X1115" s="258" t="str">
        <f t="shared" si="1282"/>
        <v>#DIV/0!</v>
      </c>
      <c r="Y1115" s="261" t="str">
        <f t="shared" si="1283"/>
        <v>#DIV/0!</v>
      </c>
      <c r="Z1115" s="262">
        <f t="shared" si="1284"/>
        <v>0</v>
      </c>
      <c r="AA1115" s="262">
        <f t="shared" si="1285"/>
        <v>0</v>
      </c>
      <c r="AB1115" s="258" t="str">
        <f t="shared" si="1286"/>
        <v/>
      </c>
      <c r="AC1115" s="263" t="str">
        <f t="shared" si="1168"/>
        <v>   -  BĐ: 6/9/2025 KT: Ngày lỗi</v>
      </c>
      <c r="AD1115" s="263">
        <f t="shared" ref="AD1115:AE1115" si="1358">P1115</f>
        <v>45906</v>
      </c>
      <c r="AE1115" s="263" t="str">
        <f t="shared" si="1358"/>
        <v>#DIV/0!</v>
      </c>
      <c r="AF1115" s="187"/>
      <c r="AG1115" s="187"/>
    </row>
    <row r="1116">
      <c r="A1116" s="253"/>
      <c r="B1116" s="253"/>
      <c r="C1116" s="99"/>
      <c r="D1116" s="99"/>
      <c r="E1116" s="99"/>
      <c r="F1116" s="99"/>
      <c r="G1116" s="268"/>
      <c r="H1116" s="99"/>
      <c r="I1116" s="99"/>
      <c r="J1116" s="99"/>
      <c r="K1116" s="273"/>
      <c r="L1116" s="192"/>
      <c r="M1116" s="192"/>
      <c r="N1116" s="99"/>
      <c r="O1116" s="99"/>
      <c r="P1116" s="237">
        <f t="shared" si="1279"/>
        <v>45906</v>
      </c>
      <c r="Q1116" s="170" t="str">
        <f t="shared" si="1280"/>
        <v>#DIV/0!</v>
      </c>
      <c r="R1116" s="206"/>
      <c r="S1116" s="267"/>
      <c r="T1116" s="99"/>
      <c r="U1116" s="99"/>
      <c r="V1116" s="259" t="str">
        <f t="shared" si="1161"/>
        <v> </v>
      </c>
      <c r="W1116" s="260">
        <f t="shared" si="1281"/>
        <v>0</v>
      </c>
      <c r="X1116" s="258" t="str">
        <f t="shared" si="1282"/>
        <v>#DIV/0!</v>
      </c>
      <c r="Y1116" s="261" t="str">
        <f t="shared" si="1283"/>
        <v>#DIV/0!</v>
      </c>
      <c r="Z1116" s="262">
        <f t="shared" si="1284"/>
        <v>0</v>
      </c>
      <c r="AA1116" s="262">
        <f t="shared" si="1285"/>
        <v>0</v>
      </c>
      <c r="AB1116" s="258" t="str">
        <f t="shared" si="1286"/>
        <v/>
      </c>
      <c r="AC1116" s="263" t="str">
        <f t="shared" si="1168"/>
        <v>   -  BĐ: 6/9/2025 KT: Ngày lỗi</v>
      </c>
      <c r="AD1116" s="263">
        <f t="shared" ref="AD1116:AE1116" si="1359">P1116</f>
        <v>45906</v>
      </c>
      <c r="AE1116" s="263" t="str">
        <f t="shared" si="1359"/>
        <v>#DIV/0!</v>
      </c>
      <c r="AF1116" s="187"/>
      <c r="AG1116" s="187"/>
    </row>
    <row r="1117">
      <c r="A1117" s="253"/>
      <c r="B1117" s="253"/>
      <c r="C1117" s="99"/>
      <c r="D1117" s="99"/>
      <c r="E1117" s="99"/>
      <c r="F1117" s="99"/>
      <c r="G1117" s="268"/>
      <c r="H1117" s="99"/>
      <c r="I1117" s="99"/>
      <c r="J1117" s="99"/>
      <c r="K1117" s="273"/>
      <c r="L1117" s="192"/>
      <c r="M1117" s="192"/>
      <c r="N1117" s="99"/>
      <c r="O1117" s="99"/>
      <c r="P1117" s="237">
        <f t="shared" si="1279"/>
        <v>45906</v>
      </c>
      <c r="Q1117" s="170" t="str">
        <f t="shared" si="1280"/>
        <v>#DIV/0!</v>
      </c>
      <c r="R1117" s="206"/>
      <c r="S1117" s="267"/>
      <c r="T1117" s="99"/>
      <c r="U1117" s="99"/>
      <c r="V1117" s="259" t="str">
        <f t="shared" si="1161"/>
        <v> </v>
      </c>
      <c r="W1117" s="260">
        <f t="shared" si="1281"/>
        <v>0</v>
      </c>
      <c r="X1117" s="258" t="str">
        <f t="shared" si="1282"/>
        <v>#DIV/0!</v>
      </c>
      <c r="Y1117" s="261" t="str">
        <f t="shared" si="1283"/>
        <v>#DIV/0!</v>
      </c>
      <c r="Z1117" s="262">
        <f t="shared" si="1284"/>
        <v>0</v>
      </c>
      <c r="AA1117" s="262">
        <f t="shared" si="1285"/>
        <v>0</v>
      </c>
      <c r="AB1117" s="258" t="str">
        <f t="shared" si="1286"/>
        <v/>
      </c>
      <c r="AC1117" s="263" t="str">
        <f t="shared" si="1168"/>
        <v>   -  BĐ: 6/9/2025 KT: Ngày lỗi</v>
      </c>
      <c r="AD1117" s="263">
        <f t="shared" ref="AD1117:AE1117" si="1360">P1117</f>
        <v>45906</v>
      </c>
      <c r="AE1117" s="263" t="str">
        <f t="shared" si="1360"/>
        <v>#DIV/0!</v>
      </c>
      <c r="AF1117" s="187"/>
      <c r="AG1117" s="187"/>
    </row>
    <row r="1118">
      <c r="A1118" s="253"/>
      <c r="B1118" s="253"/>
      <c r="C1118" s="99"/>
      <c r="D1118" s="99"/>
      <c r="E1118" s="99"/>
      <c r="F1118" s="99"/>
      <c r="G1118" s="268"/>
      <c r="H1118" s="99"/>
      <c r="I1118" s="99"/>
      <c r="J1118" s="99"/>
      <c r="K1118" s="273"/>
      <c r="L1118" s="192"/>
      <c r="M1118" s="192"/>
      <c r="N1118" s="99"/>
      <c r="O1118" s="99"/>
      <c r="P1118" s="237">
        <f t="shared" si="1279"/>
        <v>45906</v>
      </c>
      <c r="Q1118" s="170" t="str">
        <f t="shared" si="1280"/>
        <v>#DIV/0!</v>
      </c>
      <c r="R1118" s="206"/>
      <c r="S1118" s="267"/>
      <c r="T1118" s="99"/>
      <c r="U1118" s="99"/>
      <c r="V1118" s="259" t="str">
        <f t="shared" si="1161"/>
        <v> </v>
      </c>
      <c r="W1118" s="260">
        <f t="shared" si="1281"/>
        <v>0</v>
      </c>
      <c r="X1118" s="258" t="str">
        <f t="shared" si="1282"/>
        <v>#DIV/0!</v>
      </c>
      <c r="Y1118" s="261" t="str">
        <f t="shared" si="1283"/>
        <v>#DIV/0!</v>
      </c>
      <c r="Z1118" s="262">
        <f t="shared" si="1284"/>
        <v>0</v>
      </c>
      <c r="AA1118" s="262">
        <f t="shared" si="1285"/>
        <v>0</v>
      </c>
      <c r="AB1118" s="258" t="str">
        <f t="shared" si="1286"/>
        <v/>
      </c>
      <c r="AC1118" s="263" t="str">
        <f t="shared" si="1168"/>
        <v>   -  BĐ: 6/9/2025 KT: Ngày lỗi</v>
      </c>
      <c r="AD1118" s="263">
        <f t="shared" ref="AD1118:AE1118" si="1361">P1118</f>
        <v>45906</v>
      </c>
      <c r="AE1118" s="263" t="str">
        <f t="shared" si="1361"/>
        <v>#DIV/0!</v>
      </c>
      <c r="AF1118" s="187"/>
      <c r="AG1118" s="187"/>
    </row>
    <row r="1119">
      <c r="A1119" s="253"/>
      <c r="B1119" s="253"/>
      <c r="C1119" s="99"/>
      <c r="D1119" s="99"/>
      <c r="E1119" s="99"/>
      <c r="F1119" s="99"/>
      <c r="G1119" s="268"/>
      <c r="H1119" s="99"/>
      <c r="I1119" s="99"/>
      <c r="J1119" s="99"/>
      <c r="K1119" s="273"/>
      <c r="L1119" s="192"/>
      <c r="M1119" s="192"/>
      <c r="N1119" s="99"/>
      <c r="O1119" s="99"/>
      <c r="P1119" s="237">
        <f t="shared" si="1279"/>
        <v>45906</v>
      </c>
      <c r="Q1119" s="170" t="str">
        <f t="shared" si="1280"/>
        <v>#DIV/0!</v>
      </c>
      <c r="R1119" s="206"/>
      <c r="S1119" s="267"/>
      <c r="T1119" s="99"/>
      <c r="U1119" s="99"/>
      <c r="V1119" s="259" t="str">
        <f t="shared" si="1161"/>
        <v> </v>
      </c>
      <c r="W1119" s="260">
        <f t="shared" si="1281"/>
        <v>0</v>
      </c>
      <c r="X1119" s="258" t="str">
        <f t="shared" si="1282"/>
        <v>#DIV/0!</v>
      </c>
      <c r="Y1119" s="261" t="str">
        <f t="shared" si="1283"/>
        <v>#DIV/0!</v>
      </c>
      <c r="Z1119" s="262">
        <f t="shared" si="1284"/>
        <v>0</v>
      </c>
      <c r="AA1119" s="262">
        <f t="shared" si="1285"/>
        <v>0</v>
      </c>
      <c r="AB1119" s="258" t="str">
        <f t="shared" si="1286"/>
        <v/>
      </c>
      <c r="AC1119" s="263" t="str">
        <f t="shared" si="1168"/>
        <v>   -  BĐ: 6/9/2025 KT: Ngày lỗi</v>
      </c>
      <c r="AD1119" s="263">
        <f t="shared" ref="AD1119:AE1119" si="1362">P1119</f>
        <v>45906</v>
      </c>
      <c r="AE1119" s="263" t="str">
        <f t="shared" si="1362"/>
        <v>#DIV/0!</v>
      </c>
      <c r="AF1119" s="187"/>
      <c r="AG1119" s="187"/>
    </row>
    <row r="1120">
      <c r="A1120" s="253"/>
      <c r="B1120" s="253"/>
      <c r="C1120" s="99"/>
      <c r="D1120" s="99"/>
      <c r="E1120" s="99"/>
      <c r="F1120" s="99"/>
      <c r="G1120" s="268"/>
      <c r="H1120" s="99"/>
      <c r="I1120" s="99"/>
      <c r="J1120" s="99"/>
      <c r="K1120" s="273"/>
      <c r="L1120" s="192"/>
      <c r="M1120" s="192"/>
      <c r="N1120" s="99"/>
      <c r="O1120" s="99"/>
      <c r="P1120" s="237">
        <f t="shared" si="1279"/>
        <v>45906</v>
      </c>
      <c r="Q1120" s="170" t="str">
        <f t="shared" si="1280"/>
        <v>#DIV/0!</v>
      </c>
      <c r="R1120" s="206"/>
      <c r="S1120" s="267"/>
      <c r="T1120" s="99"/>
      <c r="U1120" s="99"/>
      <c r="V1120" s="259" t="str">
        <f t="shared" si="1161"/>
        <v> </v>
      </c>
      <c r="W1120" s="260">
        <f t="shared" si="1281"/>
        <v>0</v>
      </c>
      <c r="X1120" s="258" t="str">
        <f t="shared" si="1282"/>
        <v>#DIV/0!</v>
      </c>
      <c r="Y1120" s="261" t="str">
        <f t="shared" si="1283"/>
        <v>#DIV/0!</v>
      </c>
      <c r="Z1120" s="262">
        <f t="shared" si="1284"/>
        <v>0</v>
      </c>
      <c r="AA1120" s="262">
        <f t="shared" si="1285"/>
        <v>0</v>
      </c>
      <c r="AB1120" s="258" t="str">
        <f t="shared" si="1286"/>
        <v/>
      </c>
      <c r="AC1120" s="263" t="str">
        <f t="shared" si="1168"/>
        <v>   -  BĐ: 6/9/2025 KT: Ngày lỗi</v>
      </c>
      <c r="AD1120" s="263">
        <f t="shared" ref="AD1120:AE1120" si="1363">P1120</f>
        <v>45906</v>
      </c>
      <c r="AE1120" s="263" t="str">
        <f t="shared" si="1363"/>
        <v>#DIV/0!</v>
      </c>
      <c r="AF1120" s="187"/>
      <c r="AG1120" s="187"/>
    </row>
    <row r="1121">
      <c r="A1121" s="253"/>
      <c r="B1121" s="253"/>
      <c r="C1121" s="99"/>
      <c r="D1121" s="99"/>
      <c r="E1121" s="99"/>
      <c r="F1121" s="99"/>
      <c r="G1121" s="268"/>
      <c r="H1121" s="99"/>
      <c r="I1121" s="99"/>
      <c r="J1121" s="99"/>
      <c r="K1121" s="273"/>
      <c r="L1121" s="192"/>
      <c r="M1121" s="192"/>
      <c r="N1121" s="99"/>
      <c r="O1121" s="99"/>
      <c r="P1121" s="237">
        <f t="shared" si="1279"/>
        <v>45906</v>
      </c>
      <c r="Q1121" s="170" t="str">
        <f t="shared" si="1280"/>
        <v>#DIV/0!</v>
      </c>
      <c r="R1121" s="206"/>
      <c r="S1121" s="267"/>
      <c r="T1121" s="99"/>
      <c r="U1121" s="99"/>
      <c r="V1121" s="259" t="str">
        <f t="shared" si="1161"/>
        <v> </v>
      </c>
      <c r="W1121" s="260">
        <f t="shared" si="1281"/>
        <v>0</v>
      </c>
      <c r="X1121" s="258" t="str">
        <f t="shared" si="1282"/>
        <v>#DIV/0!</v>
      </c>
      <c r="Y1121" s="261" t="str">
        <f t="shared" si="1283"/>
        <v>#DIV/0!</v>
      </c>
      <c r="Z1121" s="262">
        <f t="shared" si="1284"/>
        <v>0</v>
      </c>
      <c r="AA1121" s="262">
        <f t="shared" si="1285"/>
        <v>0</v>
      </c>
      <c r="AB1121" s="258" t="str">
        <f t="shared" si="1286"/>
        <v/>
      </c>
      <c r="AC1121" s="263" t="str">
        <f t="shared" si="1168"/>
        <v>   -  BĐ: 6/9/2025 KT: Ngày lỗi</v>
      </c>
      <c r="AD1121" s="263">
        <f t="shared" ref="AD1121:AE1121" si="1364">P1121</f>
        <v>45906</v>
      </c>
      <c r="AE1121" s="263" t="str">
        <f t="shared" si="1364"/>
        <v>#DIV/0!</v>
      </c>
      <c r="AF1121" s="187"/>
      <c r="AG1121" s="187"/>
    </row>
    <row r="1122">
      <c r="A1122" s="253"/>
      <c r="B1122" s="253"/>
      <c r="C1122" s="99"/>
      <c r="D1122" s="99"/>
      <c r="E1122" s="99"/>
      <c r="F1122" s="99"/>
      <c r="G1122" s="268"/>
      <c r="H1122" s="99"/>
      <c r="I1122" s="99"/>
      <c r="J1122" s="99"/>
      <c r="K1122" s="273"/>
      <c r="L1122" s="192"/>
      <c r="M1122" s="192"/>
      <c r="N1122" s="99"/>
      <c r="O1122" s="99"/>
      <c r="P1122" s="237">
        <f t="shared" si="1279"/>
        <v>45906</v>
      </c>
      <c r="Q1122" s="170" t="str">
        <f t="shared" si="1280"/>
        <v>#DIV/0!</v>
      </c>
      <c r="R1122" s="206"/>
      <c r="S1122" s="267"/>
      <c r="T1122" s="99"/>
      <c r="U1122" s="99"/>
      <c r="V1122" s="259" t="str">
        <f t="shared" si="1161"/>
        <v> </v>
      </c>
      <c r="W1122" s="260">
        <f t="shared" si="1281"/>
        <v>0</v>
      </c>
      <c r="X1122" s="258" t="str">
        <f t="shared" si="1282"/>
        <v>#DIV/0!</v>
      </c>
      <c r="Y1122" s="261" t="str">
        <f t="shared" si="1283"/>
        <v>#DIV/0!</v>
      </c>
      <c r="Z1122" s="262">
        <f t="shared" si="1284"/>
        <v>0</v>
      </c>
      <c r="AA1122" s="262">
        <f t="shared" si="1285"/>
        <v>0</v>
      </c>
      <c r="AB1122" s="258" t="str">
        <f t="shared" si="1286"/>
        <v/>
      </c>
      <c r="AC1122" s="263" t="str">
        <f t="shared" si="1168"/>
        <v>   -  BĐ: 6/9/2025 KT: Ngày lỗi</v>
      </c>
      <c r="AD1122" s="263">
        <f t="shared" ref="AD1122:AE1122" si="1365">P1122</f>
        <v>45906</v>
      </c>
      <c r="AE1122" s="263" t="str">
        <f t="shared" si="1365"/>
        <v>#DIV/0!</v>
      </c>
      <c r="AF1122" s="187"/>
      <c r="AG1122" s="187"/>
    </row>
    <row r="1123">
      <c r="A1123" s="253"/>
      <c r="B1123" s="253"/>
      <c r="C1123" s="99"/>
      <c r="D1123" s="99"/>
      <c r="E1123" s="99"/>
      <c r="F1123" s="99"/>
      <c r="G1123" s="268"/>
      <c r="H1123" s="99"/>
      <c r="I1123" s="99"/>
      <c r="J1123" s="99"/>
      <c r="K1123" s="273"/>
      <c r="L1123" s="192"/>
      <c r="M1123" s="192"/>
      <c r="N1123" s="99"/>
      <c r="O1123" s="99"/>
      <c r="P1123" s="237">
        <f t="shared" si="1279"/>
        <v>45906</v>
      </c>
      <c r="Q1123" s="170" t="str">
        <f t="shared" si="1280"/>
        <v>#DIV/0!</v>
      </c>
      <c r="R1123" s="206"/>
      <c r="S1123" s="267"/>
      <c r="T1123" s="99"/>
      <c r="U1123" s="99"/>
      <c r="V1123" s="259" t="str">
        <f t="shared" si="1161"/>
        <v> </v>
      </c>
      <c r="W1123" s="260">
        <f t="shared" si="1281"/>
        <v>0</v>
      </c>
      <c r="X1123" s="258" t="str">
        <f t="shared" si="1282"/>
        <v>#DIV/0!</v>
      </c>
      <c r="Y1123" s="261" t="str">
        <f t="shared" si="1283"/>
        <v>#DIV/0!</v>
      </c>
      <c r="Z1123" s="262">
        <f t="shared" si="1284"/>
        <v>0</v>
      </c>
      <c r="AA1123" s="262">
        <f t="shared" si="1285"/>
        <v>0</v>
      </c>
      <c r="AB1123" s="258" t="str">
        <f t="shared" si="1286"/>
        <v/>
      </c>
      <c r="AC1123" s="263" t="str">
        <f t="shared" si="1168"/>
        <v>   -  BĐ: 6/9/2025 KT: Ngày lỗi</v>
      </c>
      <c r="AD1123" s="263">
        <f t="shared" ref="AD1123:AE1123" si="1366">P1123</f>
        <v>45906</v>
      </c>
      <c r="AE1123" s="263" t="str">
        <f t="shared" si="1366"/>
        <v>#DIV/0!</v>
      </c>
      <c r="AF1123" s="187"/>
      <c r="AG1123" s="187"/>
    </row>
    <row r="1124">
      <c r="A1124" s="253"/>
      <c r="B1124" s="253"/>
      <c r="C1124" s="99"/>
      <c r="D1124" s="99"/>
      <c r="E1124" s="99"/>
      <c r="F1124" s="99"/>
      <c r="G1124" s="268"/>
      <c r="H1124" s="99"/>
      <c r="I1124" s="99"/>
      <c r="J1124" s="99"/>
      <c r="K1124" s="273"/>
      <c r="L1124" s="192"/>
      <c r="M1124" s="192"/>
      <c r="N1124" s="99"/>
      <c r="O1124" s="99"/>
      <c r="P1124" s="237">
        <f t="shared" si="1279"/>
        <v>45906</v>
      </c>
      <c r="Q1124" s="170" t="str">
        <f t="shared" si="1280"/>
        <v>#DIV/0!</v>
      </c>
      <c r="R1124" s="206"/>
      <c r="S1124" s="267"/>
      <c r="T1124" s="99"/>
      <c r="U1124" s="99"/>
      <c r="V1124" s="259" t="str">
        <f t="shared" si="1161"/>
        <v> </v>
      </c>
      <c r="W1124" s="260">
        <f t="shared" si="1281"/>
        <v>0</v>
      </c>
      <c r="X1124" s="258" t="str">
        <f t="shared" si="1282"/>
        <v>#DIV/0!</v>
      </c>
      <c r="Y1124" s="261" t="str">
        <f t="shared" si="1283"/>
        <v>#DIV/0!</v>
      </c>
      <c r="Z1124" s="262">
        <f t="shared" si="1284"/>
        <v>0</v>
      </c>
      <c r="AA1124" s="262">
        <f t="shared" si="1285"/>
        <v>0</v>
      </c>
      <c r="AB1124" s="258" t="str">
        <f t="shared" si="1286"/>
        <v/>
      </c>
      <c r="AC1124" s="263" t="str">
        <f t="shared" si="1168"/>
        <v>   -  BĐ: 6/9/2025 KT: Ngày lỗi</v>
      </c>
      <c r="AD1124" s="263">
        <f t="shared" ref="AD1124:AE1124" si="1367">P1124</f>
        <v>45906</v>
      </c>
      <c r="AE1124" s="263" t="str">
        <f t="shared" si="1367"/>
        <v>#DIV/0!</v>
      </c>
      <c r="AF1124" s="187"/>
      <c r="AG1124" s="187"/>
    </row>
    <row r="1125">
      <c r="A1125" s="253"/>
      <c r="B1125" s="253"/>
      <c r="C1125" s="99"/>
      <c r="D1125" s="99"/>
      <c r="E1125" s="99"/>
      <c r="F1125" s="99"/>
      <c r="G1125" s="268"/>
      <c r="H1125" s="99"/>
      <c r="I1125" s="99"/>
      <c r="J1125" s="99"/>
      <c r="K1125" s="273"/>
      <c r="L1125" s="192"/>
      <c r="M1125" s="192"/>
      <c r="N1125" s="99"/>
      <c r="O1125" s="99"/>
      <c r="P1125" s="237">
        <f t="shared" si="1279"/>
        <v>45906</v>
      </c>
      <c r="Q1125" s="170" t="str">
        <f t="shared" si="1280"/>
        <v>#DIV/0!</v>
      </c>
      <c r="R1125" s="206"/>
      <c r="S1125" s="267"/>
      <c r="T1125" s="99"/>
      <c r="U1125" s="99"/>
      <c r="V1125" s="259" t="str">
        <f t="shared" si="1161"/>
        <v> </v>
      </c>
      <c r="W1125" s="260">
        <f t="shared" si="1281"/>
        <v>0</v>
      </c>
      <c r="X1125" s="258" t="str">
        <f t="shared" si="1282"/>
        <v>#DIV/0!</v>
      </c>
      <c r="Y1125" s="261" t="str">
        <f t="shared" si="1283"/>
        <v>#DIV/0!</v>
      </c>
      <c r="Z1125" s="262">
        <f t="shared" si="1284"/>
        <v>0</v>
      </c>
      <c r="AA1125" s="262">
        <f t="shared" si="1285"/>
        <v>0</v>
      </c>
      <c r="AB1125" s="258" t="str">
        <f t="shared" si="1286"/>
        <v/>
      </c>
      <c r="AC1125" s="263" t="str">
        <f t="shared" si="1168"/>
        <v>   -  BĐ: 6/9/2025 KT: Ngày lỗi</v>
      </c>
      <c r="AD1125" s="263">
        <f t="shared" ref="AD1125:AE1125" si="1368">P1125</f>
        <v>45906</v>
      </c>
      <c r="AE1125" s="263" t="str">
        <f t="shared" si="1368"/>
        <v>#DIV/0!</v>
      </c>
      <c r="AF1125" s="187"/>
      <c r="AG1125" s="187"/>
    </row>
    <row r="1126">
      <c r="A1126" s="253"/>
      <c r="B1126" s="253"/>
      <c r="C1126" s="99"/>
      <c r="D1126" s="99"/>
      <c r="E1126" s="99"/>
      <c r="F1126" s="99"/>
      <c r="G1126" s="268"/>
      <c r="H1126" s="99"/>
      <c r="I1126" s="99"/>
      <c r="J1126" s="99"/>
      <c r="K1126" s="273"/>
      <c r="L1126" s="192"/>
      <c r="M1126" s="192"/>
      <c r="N1126" s="99"/>
      <c r="O1126" s="99"/>
      <c r="P1126" s="237">
        <f t="shared" si="1279"/>
        <v>45906</v>
      </c>
      <c r="Q1126" s="170" t="str">
        <f t="shared" si="1280"/>
        <v>#DIV/0!</v>
      </c>
      <c r="R1126" s="206"/>
      <c r="S1126" s="267"/>
      <c r="T1126" s="99"/>
      <c r="U1126" s="99"/>
      <c r="V1126" s="259" t="str">
        <f t="shared" si="1161"/>
        <v> </v>
      </c>
      <c r="W1126" s="260">
        <f t="shared" si="1281"/>
        <v>0</v>
      </c>
      <c r="X1126" s="258" t="str">
        <f t="shared" si="1282"/>
        <v>#DIV/0!</v>
      </c>
      <c r="Y1126" s="261" t="str">
        <f t="shared" si="1283"/>
        <v>#DIV/0!</v>
      </c>
      <c r="Z1126" s="262">
        <f t="shared" si="1284"/>
        <v>0</v>
      </c>
      <c r="AA1126" s="262">
        <f t="shared" si="1285"/>
        <v>0</v>
      </c>
      <c r="AB1126" s="258" t="str">
        <f t="shared" si="1286"/>
        <v/>
      </c>
      <c r="AC1126" s="263" t="str">
        <f t="shared" si="1168"/>
        <v>   -  BĐ: 6/9/2025 KT: Ngày lỗi</v>
      </c>
      <c r="AD1126" s="263">
        <f t="shared" ref="AD1126:AE1126" si="1369">P1126</f>
        <v>45906</v>
      </c>
      <c r="AE1126" s="263" t="str">
        <f t="shared" si="1369"/>
        <v>#DIV/0!</v>
      </c>
      <c r="AF1126" s="187"/>
      <c r="AG1126" s="187"/>
    </row>
    <row r="1127">
      <c r="A1127" s="253"/>
      <c r="B1127" s="253"/>
      <c r="C1127" s="99"/>
      <c r="D1127" s="99"/>
      <c r="E1127" s="99"/>
      <c r="F1127" s="99"/>
      <c r="G1127" s="268"/>
      <c r="H1127" s="99"/>
      <c r="I1127" s="99"/>
      <c r="J1127" s="99"/>
      <c r="K1127" s="273"/>
      <c r="L1127" s="192"/>
      <c r="M1127" s="192"/>
      <c r="N1127" s="99"/>
      <c r="O1127" s="99"/>
      <c r="P1127" s="237">
        <f t="shared" si="1279"/>
        <v>45906</v>
      </c>
      <c r="Q1127" s="170" t="str">
        <f t="shared" si="1280"/>
        <v>#DIV/0!</v>
      </c>
      <c r="R1127" s="206"/>
      <c r="S1127" s="267"/>
      <c r="T1127" s="99"/>
      <c r="U1127" s="99"/>
      <c r="V1127" s="259" t="str">
        <f t="shared" si="1161"/>
        <v> </v>
      </c>
      <c r="W1127" s="260">
        <f t="shared" si="1281"/>
        <v>0</v>
      </c>
      <c r="X1127" s="258" t="str">
        <f t="shared" si="1282"/>
        <v>#DIV/0!</v>
      </c>
      <c r="Y1127" s="261" t="str">
        <f t="shared" si="1283"/>
        <v>#DIV/0!</v>
      </c>
      <c r="Z1127" s="262">
        <f t="shared" si="1284"/>
        <v>0</v>
      </c>
      <c r="AA1127" s="262">
        <f t="shared" si="1285"/>
        <v>0</v>
      </c>
      <c r="AB1127" s="258" t="str">
        <f t="shared" si="1286"/>
        <v/>
      </c>
      <c r="AC1127" s="263" t="str">
        <f t="shared" si="1168"/>
        <v>   -  BĐ: 6/9/2025 KT: Ngày lỗi</v>
      </c>
      <c r="AD1127" s="263">
        <f t="shared" ref="AD1127:AE1127" si="1370">P1127</f>
        <v>45906</v>
      </c>
      <c r="AE1127" s="263" t="str">
        <f t="shared" si="1370"/>
        <v>#DIV/0!</v>
      </c>
      <c r="AF1127" s="187"/>
      <c r="AG1127" s="187"/>
    </row>
    <row r="1128">
      <c r="A1128" s="253"/>
      <c r="B1128" s="253"/>
      <c r="C1128" s="99"/>
      <c r="D1128" s="99"/>
      <c r="E1128" s="99"/>
      <c r="F1128" s="99"/>
      <c r="G1128" s="268"/>
      <c r="H1128" s="99"/>
      <c r="I1128" s="99"/>
      <c r="J1128" s="99"/>
      <c r="K1128" s="273"/>
      <c r="L1128" s="192"/>
      <c r="M1128" s="192"/>
      <c r="N1128" s="99"/>
      <c r="O1128" s="99"/>
      <c r="P1128" s="237">
        <f t="shared" si="1279"/>
        <v>45906</v>
      </c>
      <c r="Q1128" s="170" t="str">
        <f t="shared" si="1280"/>
        <v>#DIV/0!</v>
      </c>
      <c r="R1128" s="206"/>
      <c r="S1128" s="267"/>
      <c r="T1128" s="99"/>
      <c r="U1128" s="99"/>
      <c r="V1128" s="259" t="str">
        <f t="shared" si="1161"/>
        <v> </v>
      </c>
      <c r="W1128" s="260">
        <f t="shared" si="1281"/>
        <v>0</v>
      </c>
      <c r="X1128" s="258" t="str">
        <f t="shared" si="1282"/>
        <v>#DIV/0!</v>
      </c>
      <c r="Y1128" s="261" t="str">
        <f t="shared" si="1283"/>
        <v>#DIV/0!</v>
      </c>
      <c r="Z1128" s="262">
        <f t="shared" si="1284"/>
        <v>0</v>
      </c>
      <c r="AA1128" s="262">
        <f t="shared" si="1285"/>
        <v>0</v>
      </c>
      <c r="AB1128" s="258" t="str">
        <f t="shared" si="1286"/>
        <v/>
      </c>
      <c r="AC1128" s="263" t="str">
        <f t="shared" si="1168"/>
        <v>   -  BĐ: 6/9/2025 KT: Ngày lỗi</v>
      </c>
      <c r="AD1128" s="263">
        <f t="shared" ref="AD1128:AE1128" si="1371">P1128</f>
        <v>45906</v>
      </c>
      <c r="AE1128" s="263" t="str">
        <f t="shared" si="1371"/>
        <v>#DIV/0!</v>
      </c>
      <c r="AF1128" s="187"/>
      <c r="AG1128" s="187"/>
    </row>
    <row r="1129">
      <c r="A1129" s="253"/>
      <c r="B1129" s="253"/>
      <c r="C1129" s="99"/>
      <c r="D1129" s="99"/>
      <c r="E1129" s="99"/>
      <c r="F1129" s="99"/>
      <c r="G1129" s="268"/>
      <c r="H1129" s="99"/>
      <c r="I1129" s="99"/>
      <c r="J1129" s="99"/>
      <c r="K1129" s="273"/>
      <c r="L1129" s="192"/>
      <c r="M1129" s="192"/>
      <c r="N1129" s="99"/>
      <c r="O1129" s="99"/>
      <c r="P1129" s="237">
        <f t="shared" si="1279"/>
        <v>45906</v>
      </c>
      <c r="Q1129" s="170" t="str">
        <f t="shared" si="1280"/>
        <v>#DIV/0!</v>
      </c>
      <c r="R1129" s="206"/>
      <c r="S1129" s="267"/>
      <c r="T1129" s="99"/>
      <c r="U1129" s="99"/>
      <c r="V1129" s="259" t="str">
        <f t="shared" si="1161"/>
        <v> </v>
      </c>
      <c r="W1129" s="260">
        <f t="shared" si="1281"/>
        <v>0</v>
      </c>
      <c r="X1129" s="258" t="str">
        <f t="shared" si="1282"/>
        <v>#DIV/0!</v>
      </c>
      <c r="Y1129" s="261" t="str">
        <f t="shared" si="1283"/>
        <v>#DIV/0!</v>
      </c>
      <c r="Z1129" s="262">
        <f t="shared" si="1284"/>
        <v>0</v>
      </c>
      <c r="AA1129" s="262">
        <f t="shared" si="1285"/>
        <v>0</v>
      </c>
      <c r="AB1129" s="258" t="str">
        <f t="shared" si="1286"/>
        <v/>
      </c>
      <c r="AC1129" s="263" t="str">
        <f t="shared" si="1168"/>
        <v>   -  BĐ: 6/9/2025 KT: Ngày lỗi</v>
      </c>
      <c r="AD1129" s="263">
        <f t="shared" ref="AD1129:AE1129" si="1372">P1129</f>
        <v>45906</v>
      </c>
      <c r="AE1129" s="263" t="str">
        <f t="shared" si="1372"/>
        <v>#DIV/0!</v>
      </c>
      <c r="AF1129" s="187"/>
      <c r="AG1129" s="187"/>
    </row>
    <row r="1130">
      <c r="A1130" s="253"/>
      <c r="B1130" s="253"/>
      <c r="C1130" s="99"/>
      <c r="D1130" s="99"/>
      <c r="E1130" s="99"/>
      <c r="F1130" s="99"/>
      <c r="G1130" s="268"/>
      <c r="H1130" s="99"/>
      <c r="I1130" s="99"/>
      <c r="J1130" s="99"/>
      <c r="K1130" s="273"/>
      <c r="L1130" s="192"/>
      <c r="M1130" s="192"/>
      <c r="N1130" s="99"/>
      <c r="O1130" s="99"/>
      <c r="P1130" s="237">
        <f t="shared" si="1279"/>
        <v>45906</v>
      </c>
      <c r="Q1130" s="170" t="str">
        <f t="shared" si="1280"/>
        <v>#DIV/0!</v>
      </c>
      <c r="R1130" s="206"/>
      <c r="S1130" s="267"/>
      <c r="T1130" s="99"/>
      <c r="U1130" s="99"/>
      <c r="V1130" s="259" t="str">
        <f t="shared" si="1161"/>
        <v> </v>
      </c>
      <c r="W1130" s="260">
        <f t="shared" si="1281"/>
        <v>0</v>
      </c>
      <c r="X1130" s="258" t="str">
        <f t="shared" si="1282"/>
        <v>#DIV/0!</v>
      </c>
      <c r="Y1130" s="261" t="str">
        <f t="shared" si="1283"/>
        <v>#DIV/0!</v>
      </c>
      <c r="Z1130" s="262">
        <f t="shared" si="1284"/>
        <v>0</v>
      </c>
      <c r="AA1130" s="262">
        <f t="shared" si="1285"/>
        <v>0</v>
      </c>
      <c r="AB1130" s="258" t="str">
        <f t="shared" si="1286"/>
        <v/>
      </c>
      <c r="AC1130" s="263" t="str">
        <f t="shared" si="1168"/>
        <v>   -  BĐ: 6/9/2025 KT: Ngày lỗi</v>
      </c>
      <c r="AD1130" s="263">
        <f t="shared" ref="AD1130:AE1130" si="1373">P1130</f>
        <v>45906</v>
      </c>
      <c r="AE1130" s="263" t="str">
        <f t="shared" si="1373"/>
        <v>#DIV/0!</v>
      </c>
      <c r="AF1130" s="187"/>
      <c r="AG1130" s="187"/>
    </row>
    <row r="1131">
      <c r="A1131" s="253"/>
      <c r="B1131" s="253"/>
      <c r="C1131" s="99"/>
      <c r="D1131" s="99"/>
      <c r="E1131" s="99"/>
      <c r="F1131" s="99"/>
      <c r="G1131" s="268"/>
      <c r="H1131" s="99"/>
      <c r="I1131" s="99"/>
      <c r="J1131" s="99"/>
      <c r="K1131" s="273"/>
      <c r="L1131" s="192"/>
      <c r="M1131" s="192"/>
      <c r="N1131" s="99"/>
      <c r="O1131" s="99"/>
      <c r="P1131" s="237">
        <f t="shared" si="1279"/>
        <v>45906</v>
      </c>
      <c r="Q1131" s="170" t="str">
        <f t="shared" si="1280"/>
        <v>#DIV/0!</v>
      </c>
      <c r="R1131" s="206"/>
      <c r="S1131" s="267"/>
      <c r="T1131" s="99"/>
      <c r="U1131" s="99"/>
      <c r="V1131" s="259" t="str">
        <f t="shared" si="1161"/>
        <v> </v>
      </c>
      <c r="W1131" s="260">
        <f t="shared" si="1281"/>
        <v>0</v>
      </c>
      <c r="X1131" s="258" t="str">
        <f t="shared" si="1282"/>
        <v>#DIV/0!</v>
      </c>
      <c r="Y1131" s="261" t="str">
        <f t="shared" si="1283"/>
        <v>#DIV/0!</v>
      </c>
      <c r="Z1131" s="262">
        <f t="shared" si="1284"/>
        <v>0</v>
      </c>
      <c r="AA1131" s="262">
        <f t="shared" si="1285"/>
        <v>0</v>
      </c>
      <c r="AB1131" s="258" t="str">
        <f t="shared" si="1286"/>
        <v/>
      </c>
      <c r="AC1131" s="263" t="str">
        <f t="shared" si="1168"/>
        <v>   -  BĐ: 6/9/2025 KT: Ngày lỗi</v>
      </c>
      <c r="AD1131" s="263">
        <f t="shared" ref="AD1131:AE1131" si="1374">P1131</f>
        <v>45906</v>
      </c>
      <c r="AE1131" s="263" t="str">
        <f t="shared" si="1374"/>
        <v>#DIV/0!</v>
      </c>
      <c r="AF1131" s="187"/>
      <c r="AG1131" s="187"/>
    </row>
    <row r="1132">
      <c r="A1132" s="253"/>
      <c r="B1132" s="253"/>
      <c r="C1132" s="99"/>
      <c r="D1132" s="99"/>
      <c r="E1132" s="99"/>
      <c r="F1132" s="99"/>
      <c r="G1132" s="268"/>
      <c r="H1132" s="99"/>
      <c r="I1132" s="99"/>
      <c r="J1132" s="99"/>
      <c r="K1132" s="273"/>
      <c r="L1132" s="192"/>
      <c r="M1132" s="192"/>
      <c r="N1132" s="99"/>
      <c r="O1132" s="99"/>
      <c r="P1132" s="237">
        <f t="shared" si="1279"/>
        <v>45906</v>
      </c>
      <c r="Q1132" s="170" t="str">
        <f t="shared" si="1280"/>
        <v>#DIV/0!</v>
      </c>
      <c r="R1132" s="206"/>
      <c r="S1132" s="267"/>
      <c r="T1132" s="99"/>
      <c r="U1132" s="99"/>
      <c r="V1132" s="259" t="str">
        <f t="shared" si="1161"/>
        <v> </v>
      </c>
      <c r="W1132" s="260">
        <f t="shared" si="1281"/>
        <v>0</v>
      </c>
      <c r="X1132" s="258" t="str">
        <f t="shared" si="1282"/>
        <v>#DIV/0!</v>
      </c>
      <c r="Y1132" s="261" t="str">
        <f t="shared" si="1283"/>
        <v>#DIV/0!</v>
      </c>
      <c r="Z1132" s="262">
        <f t="shared" si="1284"/>
        <v>0</v>
      </c>
      <c r="AA1132" s="262">
        <f t="shared" si="1285"/>
        <v>0</v>
      </c>
      <c r="AB1132" s="258" t="str">
        <f t="shared" si="1286"/>
        <v/>
      </c>
      <c r="AC1132" s="263" t="str">
        <f t="shared" si="1168"/>
        <v>   -  BĐ: 6/9/2025 KT: Ngày lỗi</v>
      </c>
      <c r="AD1132" s="263">
        <f t="shared" ref="AD1132:AE1132" si="1375">P1132</f>
        <v>45906</v>
      </c>
      <c r="AE1132" s="263" t="str">
        <f t="shared" si="1375"/>
        <v>#DIV/0!</v>
      </c>
      <c r="AF1132" s="187"/>
      <c r="AG1132" s="187"/>
    </row>
    <row r="1133">
      <c r="A1133" s="253"/>
      <c r="B1133" s="253"/>
      <c r="C1133" s="99"/>
      <c r="D1133" s="99"/>
      <c r="E1133" s="99"/>
      <c r="F1133" s="99"/>
      <c r="G1133" s="268"/>
      <c r="H1133" s="99"/>
      <c r="I1133" s="99"/>
      <c r="J1133" s="99"/>
      <c r="K1133" s="273"/>
      <c r="L1133" s="192"/>
      <c r="M1133" s="192"/>
      <c r="N1133" s="99"/>
      <c r="O1133" s="99"/>
      <c r="P1133" s="237">
        <f t="shared" si="1279"/>
        <v>45906</v>
      </c>
      <c r="Q1133" s="170" t="str">
        <f t="shared" si="1280"/>
        <v>#DIV/0!</v>
      </c>
      <c r="R1133" s="206"/>
      <c r="S1133" s="267"/>
      <c r="T1133" s="99"/>
      <c r="U1133" s="99"/>
      <c r="V1133" s="259" t="str">
        <f t="shared" si="1161"/>
        <v> </v>
      </c>
      <c r="W1133" s="260">
        <f t="shared" si="1281"/>
        <v>0</v>
      </c>
      <c r="X1133" s="258" t="str">
        <f t="shared" si="1282"/>
        <v>#DIV/0!</v>
      </c>
      <c r="Y1133" s="261" t="str">
        <f t="shared" si="1283"/>
        <v>#DIV/0!</v>
      </c>
      <c r="Z1133" s="262">
        <f t="shared" si="1284"/>
        <v>0</v>
      </c>
      <c r="AA1133" s="262">
        <f t="shared" si="1285"/>
        <v>0</v>
      </c>
      <c r="AB1133" s="258" t="str">
        <f t="shared" si="1286"/>
        <v/>
      </c>
      <c r="AC1133" s="263" t="str">
        <f t="shared" si="1168"/>
        <v>   -  BĐ: 6/9/2025 KT: Ngày lỗi</v>
      </c>
      <c r="AD1133" s="263">
        <f t="shared" ref="AD1133:AE1133" si="1376">P1133</f>
        <v>45906</v>
      </c>
      <c r="AE1133" s="263" t="str">
        <f t="shared" si="1376"/>
        <v>#DIV/0!</v>
      </c>
      <c r="AF1133" s="187"/>
      <c r="AG1133" s="187"/>
    </row>
    <row r="1134">
      <c r="A1134" s="253"/>
      <c r="B1134" s="253"/>
      <c r="C1134" s="99"/>
      <c r="D1134" s="99"/>
      <c r="E1134" s="99"/>
      <c r="F1134" s="99"/>
      <c r="G1134" s="268"/>
      <c r="H1134" s="99"/>
      <c r="I1134" s="99"/>
      <c r="J1134" s="99"/>
      <c r="K1134" s="273"/>
      <c r="L1134" s="192"/>
      <c r="M1134" s="192"/>
      <c r="N1134" s="99"/>
      <c r="O1134" s="99"/>
      <c r="P1134" s="237">
        <f t="shared" si="1279"/>
        <v>45906</v>
      </c>
      <c r="Q1134" s="170" t="str">
        <f t="shared" si="1280"/>
        <v>#DIV/0!</v>
      </c>
      <c r="R1134" s="206"/>
      <c r="S1134" s="267"/>
      <c r="T1134" s="99"/>
      <c r="U1134" s="99"/>
      <c r="V1134" s="259" t="str">
        <f t="shared" si="1161"/>
        <v> </v>
      </c>
      <c r="W1134" s="260">
        <f t="shared" si="1281"/>
        <v>0</v>
      </c>
      <c r="X1134" s="258" t="str">
        <f t="shared" si="1282"/>
        <v>#DIV/0!</v>
      </c>
      <c r="Y1134" s="261" t="str">
        <f t="shared" si="1283"/>
        <v>#DIV/0!</v>
      </c>
      <c r="Z1134" s="262">
        <f t="shared" si="1284"/>
        <v>0</v>
      </c>
      <c r="AA1134" s="262">
        <f t="shared" si="1285"/>
        <v>0</v>
      </c>
      <c r="AB1134" s="258" t="str">
        <f t="shared" si="1286"/>
        <v/>
      </c>
      <c r="AC1134" s="263" t="str">
        <f t="shared" si="1168"/>
        <v>   -  BĐ: 6/9/2025 KT: Ngày lỗi</v>
      </c>
      <c r="AD1134" s="263">
        <f t="shared" ref="AD1134:AE1134" si="1377">P1134</f>
        <v>45906</v>
      </c>
      <c r="AE1134" s="263" t="str">
        <f t="shared" si="1377"/>
        <v>#DIV/0!</v>
      </c>
      <c r="AF1134" s="187"/>
      <c r="AG1134" s="187"/>
    </row>
    <row r="1135">
      <c r="A1135" s="253"/>
      <c r="B1135" s="253"/>
      <c r="C1135" s="99"/>
      <c r="D1135" s="99"/>
      <c r="E1135" s="99"/>
      <c r="F1135" s="99"/>
      <c r="G1135" s="268"/>
      <c r="H1135" s="99"/>
      <c r="I1135" s="99"/>
      <c r="J1135" s="99"/>
      <c r="K1135" s="273"/>
      <c r="L1135" s="192"/>
      <c r="M1135" s="192"/>
      <c r="N1135" s="99"/>
      <c r="O1135" s="99"/>
      <c r="P1135" s="237">
        <f t="shared" si="1279"/>
        <v>45906</v>
      </c>
      <c r="Q1135" s="170" t="str">
        <f t="shared" si="1280"/>
        <v>#DIV/0!</v>
      </c>
      <c r="R1135" s="264"/>
      <c r="S1135" s="267"/>
      <c r="T1135" s="99"/>
      <c r="U1135" s="99"/>
      <c r="V1135" s="259" t="str">
        <f t="shared" si="1161"/>
        <v> </v>
      </c>
      <c r="W1135" s="260">
        <f t="shared" si="1281"/>
        <v>0</v>
      </c>
      <c r="X1135" s="258" t="str">
        <f t="shared" si="1282"/>
        <v>#DIV/0!</v>
      </c>
      <c r="Y1135" s="261" t="str">
        <f t="shared" si="1283"/>
        <v>#DIV/0!</v>
      </c>
      <c r="Z1135" s="262">
        <f t="shared" si="1284"/>
        <v>0</v>
      </c>
      <c r="AA1135" s="262">
        <f t="shared" si="1285"/>
        <v>0</v>
      </c>
      <c r="AB1135" s="258" t="str">
        <f t="shared" si="1286"/>
        <v/>
      </c>
      <c r="AC1135" s="263" t="str">
        <f t="shared" si="1168"/>
        <v>   -  BĐ: 6/9/2025 KT: Ngày lỗi</v>
      </c>
      <c r="AD1135" s="263">
        <f t="shared" ref="AD1135:AE1135" si="1378">P1135</f>
        <v>45906</v>
      </c>
      <c r="AE1135" s="263" t="str">
        <f t="shared" si="1378"/>
        <v>#DIV/0!</v>
      </c>
      <c r="AF1135" s="187"/>
      <c r="AG1135" s="187"/>
    </row>
    <row r="1136">
      <c r="A1136" s="253"/>
      <c r="B1136" s="253"/>
      <c r="C1136" s="99"/>
      <c r="D1136" s="99"/>
      <c r="E1136" s="99"/>
      <c r="F1136" s="99"/>
      <c r="G1136" s="268"/>
      <c r="H1136" s="99"/>
      <c r="I1136" s="99"/>
      <c r="J1136" s="99"/>
      <c r="K1136" s="273"/>
      <c r="L1136" s="192"/>
      <c r="M1136" s="192"/>
      <c r="N1136" s="99"/>
      <c r="O1136" s="99"/>
      <c r="P1136" s="237">
        <f t="shared" si="1279"/>
        <v>45906</v>
      </c>
      <c r="Q1136" s="170" t="str">
        <f t="shared" si="1280"/>
        <v>#DIV/0!</v>
      </c>
      <c r="R1136" s="264"/>
      <c r="S1136" s="267"/>
      <c r="T1136" s="99"/>
      <c r="U1136" s="99"/>
      <c r="V1136" s="259" t="str">
        <f t="shared" si="1161"/>
        <v> </v>
      </c>
      <c r="W1136" s="260">
        <f t="shared" si="1281"/>
        <v>0</v>
      </c>
      <c r="X1136" s="258" t="str">
        <f t="shared" si="1282"/>
        <v>#DIV/0!</v>
      </c>
      <c r="Y1136" s="261" t="str">
        <f t="shared" si="1283"/>
        <v>#DIV/0!</v>
      </c>
      <c r="Z1136" s="262">
        <f t="shared" si="1284"/>
        <v>0</v>
      </c>
      <c r="AA1136" s="262">
        <f t="shared" si="1285"/>
        <v>0</v>
      </c>
      <c r="AB1136" s="258" t="str">
        <f t="shared" si="1286"/>
        <v/>
      </c>
      <c r="AC1136" s="263" t="str">
        <f t="shared" si="1168"/>
        <v>   -  BĐ: 6/9/2025 KT: Ngày lỗi</v>
      </c>
      <c r="AD1136" s="263">
        <f t="shared" ref="AD1136:AE1136" si="1379">P1136</f>
        <v>45906</v>
      </c>
      <c r="AE1136" s="263" t="str">
        <f t="shared" si="1379"/>
        <v>#DIV/0!</v>
      </c>
      <c r="AF1136" s="187"/>
      <c r="AG1136" s="187"/>
    </row>
    <row r="1137">
      <c r="A1137" s="253"/>
      <c r="B1137" s="253"/>
      <c r="C1137" s="99"/>
      <c r="D1137" s="99"/>
      <c r="E1137" s="99"/>
      <c r="F1137" s="99"/>
      <c r="G1137" s="268"/>
      <c r="H1137" s="99"/>
      <c r="I1137" s="99"/>
      <c r="J1137" s="99"/>
      <c r="K1137" s="273"/>
      <c r="L1137" s="192"/>
      <c r="M1137" s="192"/>
      <c r="N1137" s="99"/>
      <c r="O1137" s="99"/>
      <c r="P1137" s="237">
        <f t="shared" si="1279"/>
        <v>45906</v>
      </c>
      <c r="Q1137" s="170" t="str">
        <f t="shared" si="1280"/>
        <v>#DIV/0!</v>
      </c>
      <c r="R1137" s="206"/>
      <c r="S1137" s="267"/>
      <c r="T1137" s="99"/>
      <c r="U1137" s="99"/>
      <c r="V1137" s="259" t="str">
        <f t="shared" si="1161"/>
        <v> </v>
      </c>
      <c r="W1137" s="260">
        <f t="shared" si="1281"/>
        <v>0</v>
      </c>
      <c r="X1137" s="258" t="str">
        <f t="shared" si="1282"/>
        <v>#DIV/0!</v>
      </c>
      <c r="Y1137" s="261" t="str">
        <f t="shared" si="1283"/>
        <v>#DIV/0!</v>
      </c>
      <c r="Z1137" s="262">
        <f t="shared" si="1284"/>
        <v>0</v>
      </c>
      <c r="AA1137" s="262">
        <f t="shared" si="1285"/>
        <v>0</v>
      </c>
      <c r="AB1137" s="258" t="str">
        <f t="shared" si="1286"/>
        <v/>
      </c>
      <c r="AC1137" s="263" t="str">
        <f t="shared" si="1168"/>
        <v>   -  BĐ: 6/9/2025 KT: Ngày lỗi</v>
      </c>
      <c r="AD1137" s="263">
        <f t="shared" ref="AD1137:AE1137" si="1380">P1137</f>
        <v>45906</v>
      </c>
      <c r="AE1137" s="263" t="str">
        <f t="shared" si="1380"/>
        <v>#DIV/0!</v>
      </c>
      <c r="AF1137" s="187"/>
      <c r="AG1137" s="187"/>
    </row>
    <row r="1138">
      <c r="A1138" s="253"/>
      <c r="B1138" s="253"/>
      <c r="C1138" s="99"/>
      <c r="D1138" s="99"/>
      <c r="E1138" s="99"/>
      <c r="F1138" s="99"/>
      <c r="G1138" s="268"/>
      <c r="H1138" s="99"/>
      <c r="I1138" s="99"/>
      <c r="J1138" s="99"/>
      <c r="K1138" s="273"/>
      <c r="L1138" s="192"/>
      <c r="M1138" s="192"/>
      <c r="N1138" s="99"/>
      <c r="O1138" s="99"/>
      <c r="P1138" s="237">
        <f t="shared" si="1279"/>
        <v>45906</v>
      </c>
      <c r="Q1138" s="170" t="str">
        <f t="shared" si="1280"/>
        <v>#DIV/0!</v>
      </c>
      <c r="R1138" s="206"/>
      <c r="S1138" s="267"/>
      <c r="T1138" s="99"/>
      <c r="U1138" s="99"/>
      <c r="V1138" s="259" t="str">
        <f t="shared" si="1161"/>
        <v> </v>
      </c>
      <c r="W1138" s="260">
        <f t="shared" si="1281"/>
        <v>0</v>
      </c>
      <c r="X1138" s="258" t="str">
        <f t="shared" si="1282"/>
        <v>#DIV/0!</v>
      </c>
      <c r="Y1138" s="261" t="str">
        <f t="shared" si="1283"/>
        <v>#DIV/0!</v>
      </c>
      <c r="Z1138" s="262">
        <f t="shared" si="1284"/>
        <v>0</v>
      </c>
      <c r="AA1138" s="262">
        <f t="shared" si="1285"/>
        <v>0</v>
      </c>
      <c r="AB1138" s="258" t="str">
        <f t="shared" si="1286"/>
        <v/>
      </c>
      <c r="AC1138" s="263" t="str">
        <f t="shared" si="1168"/>
        <v>   -  BĐ: 6/9/2025 KT: Ngày lỗi</v>
      </c>
      <c r="AD1138" s="263">
        <f t="shared" ref="AD1138:AE1138" si="1381">P1138</f>
        <v>45906</v>
      </c>
      <c r="AE1138" s="263" t="str">
        <f t="shared" si="1381"/>
        <v>#DIV/0!</v>
      </c>
      <c r="AF1138" s="187"/>
      <c r="AG1138" s="187"/>
    </row>
    <row r="1139">
      <c r="A1139" s="253"/>
      <c r="B1139" s="253"/>
      <c r="C1139" s="99"/>
      <c r="D1139" s="99"/>
      <c r="E1139" s="99"/>
      <c r="F1139" s="99"/>
      <c r="G1139" s="268"/>
      <c r="H1139" s="99"/>
      <c r="I1139" s="99"/>
      <c r="J1139" s="99"/>
      <c r="K1139" s="273"/>
      <c r="L1139" s="192"/>
      <c r="M1139" s="192"/>
      <c r="N1139" s="99"/>
      <c r="O1139" s="99"/>
      <c r="P1139" s="237">
        <f t="shared" si="1279"/>
        <v>45906</v>
      </c>
      <c r="Q1139" s="170" t="str">
        <f t="shared" si="1280"/>
        <v>#DIV/0!</v>
      </c>
      <c r="R1139" s="206"/>
      <c r="S1139" s="267"/>
      <c r="T1139" s="99"/>
      <c r="U1139" s="99"/>
      <c r="V1139" s="259" t="str">
        <f t="shared" si="1161"/>
        <v> </v>
      </c>
      <c r="W1139" s="260">
        <f t="shared" si="1281"/>
        <v>0</v>
      </c>
      <c r="X1139" s="258" t="str">
        <f t="shared" si="1282"/>
        <v>#DIV/0!</v>
      </c>
      <c r="Y1139" s="261" t="str">
        <f t="shared" si="1283"/>
        <v>#DIV/0!</v>
      </c>
      <c r="Z1139" s="262">
        <f t="shared" si="1284"/>
        <v>0</v>
      </c>
      <c r="AA1139" s="262">
        <f t="shared" si="1285"/>
        <v>0</v>
      </c>
      <c r="AB1139" s="258" t="str">
        <f t="shared" si="1286"/>
        <v/>
      </c>
      <c r="AC1139" s="263" t="str">
        <f t="shared" si="1168"/>
        <v>   -  BĐ: 6/9/2025 KT: Ngày lỗi</v>
      </c>
      <c r="AD1139" s="263">
        <f t="shared" ref="AD1139:AE1139" si="1382">P1139</f>
        <v>45906</v>
      </c>
      <c r="AE1139" s="263" t="str">
        <f t="shared" si="1382"/>
        <v>#DIV/0!</v>
      </c>
      <c r="AF1139" s="187"/>
      <c r="AG1139" s="187"/>
    </row>
    <row r="1140">
      <c r="A1140" s="253"/>
      <c r="B1140" s="253"/>
      <c r="C1140" s="99"/>
      <c r="D1140" s="99"/>
      <c r="E1140" s="99"/>
      <c r="F1140" s="99"/>
      <c r="G1140" s="268"/>
      <c r="H1140" s="99"/>
      <c r="I1140" s="99"/>
      <c r="J1140" s="99"/>
      <c r="K1140" s="273"/>
      <c r="L1140" s="192"/>
      <c r="M1140" s="192"/>
      <c r="N1140" s="99"/>
      <c r="O1140" s="99"/>
      <c r="P1140" s="237">
        <f t="shared" si="1279"/>
        <v>45906</v>
      </c>
      <c r="Q1140" s="170" t="str">
        <f t="shared" si="1280"/>
        <v>#DIV/0!</v>
      </c>
      <c r="R1140" s="206"/>
      <c r="S1140" s="267"/>
      <c r="T1140" s="99"/>
      <c r="U1140" s="99"/>
      <c r="V1140" s="259" t="str">
        <f t="shared" si="1161"/>
        <v> </v>
      </c>
      <c r="W1140" s="260">
        <f t="shared" si="1281"/>
        <v>0</v>
      </c>
      <c r="X1140" s="258" t="str">
        <f t="shared" si="1282"/>
        <v>#DIV/0!</v>
      </c>
      <c r="Y1140" s="261" t="str">
        <f t="shared" si="1283"/>
        <v>#DIV/0!</v>
      </c>
      <c r="Z1140" s="262">
        <f t="shared" si="1284"/>
        <v>0</v>
      </c>
      <c r="AA1140" s="262">
        <f t="shared" si="1285"/>
        <v>0</v>
      </c>
      <c r="AB1140" s="258" t="str">
        <f t="shared" si="1286"/>
        <v/>
      </c>
      <c r="AC1140" s="263" t="str">
        <f t="shared" si="1168"/>
        <v>   -  BĐ: 6/9/2025 KT: Ngày lỗi</v>
      </c>
      <c r="AD1140" s="263">
        <f t="shared" ref="AD1140:AE1140" si="1383">P1140</f>
        <v>45906</v>
      </c>
      <c r="AE1140" s="263" t="str">
        <f t="shared" si="1383"/>
        <v>#DIV/0!</v>
      </c>
      <c r="AF1140" s="187"/>
      <c r="AG1140" s="187"/>
    </row>
    <row r="1141">
      <c r="A1141" s="253"/>
      <c r="B1141" s="253"/>
      <c r="C1141" s="99"/>
      <c r="D1141" s="99"/>
      <c r="E1141" s="99"/>
      <c r="F1141" s="99"/>
      <c r="G1141" s="268"/>
      <c r="H1141" s="99"/>
      <c r="I1141" s="99"/>
      <c r="J1141" s="99"/>
      <c r="K1141" s="273"/>
      <c r="L1141" s="192"/>
      <c r="M1141" s="192"/>
      <c r="N1141" s="99"/>
      <c r="O1141" s="99"/>
      <c r="P1141" s="237">
        <f t="shared" si="1279"/>
        <v>45906</v>
      </c>
      <c r="Q1141" s="170" t="str">
        <f t="shared" si="1280"/>
        <v>#DIV/0!</v>
      </c>
      <c r="R1141" s="206"/>
      <c r="S1141" s="267"/>
      <c r="T1141" s="99"/>
      <c r="U1141" s="99"/>
      <c r="V1141" s="259" t="str">
        <f t="shared" si="1161"/>
        <v> </v>
      </c>
      <c r="W1141" s="260">
        <f t="shared" si="1281"/>
        <v>0</v>
      </c>
      <c r="X1141" s="258" t="str">
        <f t="shared" si="1282"/>
        <v>#DIV/0!</v>
      </c>
      <c r="Y1141" s="261" t="str">
        <f t="shared" si="1283"/>
        <v>#DIV/0!</v>
      </c>
      <c r="Z1141" s="262">
        <f t="shared" si="1284"/>
        <v>0</v>
      </c>
      <c r="AA1141" s="262">
        <f t="shared" si="1285"/>
        <v>0</v>
      </c>
      <c r="AB1141" s="258" t="str">
        <f t="shared" si="1286"/>
        <v/>
      </c>
      <c r="AC1141" s="263" t="str">
        <f t="shared" si="1168"/>
        <v>   -  BĐ: 6/9/2025 KT: Ngày lỗi</v>
      </c>
      <c r="AD1141" s="263">
        <f t="shared" ref="AD1141:AE1141" si="1384">P1141</f>
        <v>45906</v>
      </c>
      <c r="AE1141" s="263" t="str">
        <f t="shared" si="1384"/>
        <v>#DIV/0!</v>
      </c>
      <c r="AF1141" s="187"/>
      <c r="AG1141" s="187"/>
    </row>
    <row r="1142">
      <c r="A1142" s="253"/>
      <c r="B1142" s="253"/>
      <c r="C1142" s="99"/>
      <c r="D1142" s="99"/>
      <c r="E1142" s="99"/>
      <c r="F1142" s="99"/>
      <c r="G1142" s="268"/>
      <c r="H1142" s="99"/>
      <c r="I1142" s="99"/>
      <c r="J1142" s="99"/>
      <c r="K1142" s="273"/>
      <c r="L1142" s="192"/>
      <c r="M1142" s="192"/>
      <c r="N1142" s="99"/>
      <c r="O1142" s="99"/>
      <c r="P1142" s="237">
        <f t="shared" si="1279"/>
        <v>45906</v>
      </c>
      <c r="Q1142" s="170" t="str">
        <f t="shared" si="1280"/>
        <v>#DIV/0!</v>
      </c>
      <c r="R1142" s="206"/>
      <c r="S1142" s="267"/>
      <c r="T1142" s="99"/>
      <c r="U1142" s="99"/>
      <c r="V1142" s="259" t="str">
        <f t="shared" si="1161"/>
        <v> </v>
      </c>
      <c r="W1142" s="260">
        <f t="shared" si="1281"/>
        <v>0</v>
      </c>
      <c r="X1142" s="258" t="str">
        <f t="shared" si="1282"/>
        <v>#DIV/0!</v>
      </c>
      <c r="Y1142" s="261" t="str">
        <f t="shared" si="1283"/>
        <v>#DIV/0!</v>
      </c>
      <c r="Z1142" s="262">
        <f t="shared" si="1284"/>
        <v>0</v>
      </c>
      <c r="AA1142" s="262">
        <f t="shared" si="1285"/>
        <v>0</v>
      </c>
      <c r="AB1142" s="258" t="str">
        <f t="shared" si="1286"/>
        <v/>
      </c>
      <c r="AC1142" s="263" t="str">
        <f t="shared" si="1168"/>
        <v>   -  BĐ: 6/9/2025 KT: Ngày lỗi</v>
      </c>
      <c r="AD1142" s="263">
        <f t="shared" ref="AD1142:AE1142" si="1385">P1142</f>
        <v>45906</v>
      </c>
      <c r="AE1142" s="263" t="str">
        <f t="shared" si="1385"/>
        <v>#DIV/0!</v>
      </c>
      <c r="AF1142" s="187"/>
      <c r="AG1142" s="187"/>
    </row>
    <row r="1143">
      <c r="A1143" s="253"/>
      <c r="B1143" s="253"/>
      <c r="C1143" s="99"/>
      <c r="D1143" s="99"/>
      <c r="E1143" s="99"/>
      <c r="F1143" s="99"/>
      <c r="G1143" s="268"/>
      <c r="H1143" s="99"/>
      <c r="I1143" s="99"/>
      <c r="J1143" s="99"/>
      <c r="K1143" s="273"/>
      <c r="L1143" s="192"/>
      <c r="M1143" s="192"/>
      <c r="N1143" s="99"/>
      <c r="O1143" s="99"/>
      <c r="P1143" s="237">
        <f t="shared" si="1279"/>
        <v>45906</v>
      </c>
      <c r="Q1143" s="170" t="str">
        <f t="shared" si="1280"/>
        <v>#DIV/0!</v>
      </c>
      <c r="R1143" s="206"/>
      <c r="S1143" s="267"/>
      <c r="T1143" s="99"/>
      <c r="U1143" s="99"/>
      <c r="V1143" s="259" t="str">
        <f t="shared" si="1161"/>
        <v> </v>
      </c>
      <c r="W1143" s="260">
        <f t="shared" si="1281"/>
        <v>0</v>
      </c>
      <c r="X1143" s="258" t="str">
        <f t="shared" si="1282"/>
        <v>#DIV/0!</v>
      </c>
      <c r="Y1143" s="261" t="str">
        <f t="shared" si="1283"/>
        <v>#DIV/0!</v>
      </c>
      <c r="Z1143" s="262">
        <f t="shared" si="1284"/>
        <v>0</v>
      </c>
      <c r="AA1143" s="262">
        <f t="shared" si="1285"/>
        <v>0</v>
      </c>
      <c r="AB1143" s="258" t="str">
        <f t="shared" si="1286"/>
        <v/>
      </c>
      <c r="AC1143" s="263" t="str">
        <f t="shared" si="1168"/>
        <v>   -  BĐ: 6/9/2025 KT: Ngày lỗi</v>
      </c>
      <c r="AD1143" s="263">
        <f t="shared" ref="AD1143:AE1143" si="1386">P1143</f>
        <v>45906</v>
      </c>
      <c r="AE1143" s="263" t="str">
        <f t="shared" si="1386"/>
        <v>#DIV/0!</v>
      </c>
      <c r="AF1143" s="187"/>
      <c r="AG1143" s="187"/>
    </row>
    <row r="1144">
      <c r="A1144" s="253"/>
      <c r="B1144" s="253"/>
      <c r="C1144" s="99"/>
      <c r="D1144" s="99"/>
      <c r="E1144" s="99"/>
      <c r="F1144" s="99"/>
      <c r="G1144" s="268"/>
      <c r="H1144" s="99"/>
      <c r="I1144" s="99"/>
      <c r="J1144" s="99"/>
      <c r="K1144" s="273"/>
      <c r="L1144" s="192"/>
      <c r="M1144" s="192"/>
      <c r="N1144" s="99"/>
      <c r="O1144" s="99"/>
      <c r="P1144" s="237">
        <f t="shared" si="1279"/>
        <v>45906</v>
      </c>
      <c r="Q1144" s="170" t="str">
        <f t="shared" si="1280"/>
        <v>#DIV/0!</v>
      </c>
      <c r="R1144" s="206"/>
      <c r="S1144" s="267"/>
      <c r="T1144" s="99"/>
      <c r="U1144" s="99"/>
      <c r="V1144" s="259" t="str">
        <f t="shared" si="1161"/>
        <v> </v>
      </c>
      <c r="W1144" s="260">
        <f t="shared" si="1281"/>
        <v>0</v>
      </c>
      <c r="X1144" s="258" t="str">
        <f t="shared" si="1282"/>
        <v>#DIV/0!</v>
      </c>
      <c r="Y1144" s="261" t="str">
        <f t="shared" si="1283"/>
        <v>#DIV/0!</v>
      </c>
      <c r="Z1144" s="262">
        <f t="shared" si="1284"/>
        <v>0</v>
      </c>
      <c r="AA1144" s="262">
        <f t="shared" si="1285"/>
        <v>0</v>
      </c>
      <c r="AB1144" s="258" t="str">
        <f t="shared" si="1286"/>
        <v/>
      </c>
      <c r="AC1144" s="263" t="str">
        <f t="shared" si="1168"/>
        <v>   -  BĐ: 6/9/2025 KT: Ngày lỗi</v>
      </c>
      <c r="AD1144" s="263">
        <f t="shared" ref="AD1144:AE1144" si="1387">P1144</f>
        <v>45906</v>
      </c>
      <c r="AE1144" s="263" t="str">
        <f t="shared" si="1387"/>
        <v>#DIV/0!</v>
      </c>
      <c r="AF1144" s="187"/>
      <c r="AG1144" s="187"/>
    </row>
    <row r="1145">
      <c r="A1145" s="253"/>
      <c r="B1145" s="253"/>
      <c r="C1145" s="99"/>
      <c r="D1145" s="99"/>
      <c r="E1145" s="99"/>
      <c r="F1145" s="99"/>
      <c r="G1145" s="268"/>
      <c r="H1145" s="99"/>
      <c r="I1145" s="99"/>
      <c r="J1145" s="99"/>
      <c r="K1145" s="273"/>
      <c r="L1145" s="192"/>
      <c r="M1145" s="192"/>
      <c r="N1145" s="99"/>
      <c r="O1145" s="99"/>
      <c r="P1145" s="237">
        <f t="shared" si="1279"/>
        <v>45906</v>
      </c>
      <c r="Q1145" s="170" t="str">
        <f t="shared" si="1280"/>
        <v>#DIV/0!</v>
      </c>
      <c r="R1145" s="206"/>
      <c r="S1145" s="267"/>
      <c r="T1145" s="99"/>
      <c r="U1145" s="99"/>
      <c r="V1145" s="259" t="str">
        <f t="shared" si="1161"/>
        <v> </v>
      </c>
      <c r="W1145" s="260">
        <f t="shared" si="1281"/>
        <v>0</v>
      </c>
      <c r="X1145" s="258" t="str">
        <f t="shared" si="1282"/>
        <v>#DIV/0!</v>
      </c>
      <c r="Y1145" s="261" t="str">
        <f t="shared" si="1283"/>
        <v>#DIV/0!</v>
      </c>
      <c r="Z1145" s="262">
        <f t="shared" si="1284"/>
        <v>0</v>
      </c>
      <c r="AA1145" s="262">
        <f t="shared" si="1285"/>
        <v>0</v>
      </c>
      <c r="AB1145" s="258" t="str">
        <f t="shared" si="1286"/>
        <v/>
      </c>
      <c r="AC1145" s="263" t="str">
        <f t="shared" si="1168"/>
        <v>   -  BĐ: 6/9/2025 KT: Ngày lỗi</v>
      </c>
      <c r="AD1145" s="263">
        <f t="shared" ref="AD1145:AE1145" si="1388">P1145</f>
        <v>45906</v>
      </c>
      <c r="AE1145" s="263" t="str">
        <f t="shared" si="1388"/>
        <v>#DIV/0!</v>
      </c>
      <c r="AF1145" s="187"/>
      <c r="AG1145" s="187"/>
    </row>
    <row r="1146">
      <c r="A1146" s="253"/>
      <c r="B1146" s="253"/>
      <c r="C1146" s="99"/>
      <c r="D1146" s="99"/>
      <c r="E1146" s="99"/>
      <c r="F1146" s="99"/>
      <c r="G1146" s="268"/>
      <c r="H1146" s="99"/>
      <c r="I1146" s="99"/>
      <c r="J1146" s="99"/>
      <c r="K1146" s="273"/>
      <c r="L1146" s="192"/>
      <c r="M1146" s="192"/>
      <c r="N1146" s="99"/>
      <c r="O1146" s="99"/>
      <c r="P1146" s="237">
        <f t="shared" si="1279"/>
        <v>45906</v>
      </c>
      <c r="Q1146" s="170" t="str">
        <f t="shared" si="1280"/>
        <v>#DIV/0!</v>
      </c>
      <c r="R1146" s="206"/>
      <c r="S1146" s="267"/>
      <c r="T1146" s="99"/>
      <c r="U1146" s="99"/>
      <c r="V1146" s="259" t="str">
        <f t="shared" si="1161"/>
        <v> </v>
      </c>
      <c r="W1146" s="260">
        <f t="shared" si="1281"/>
        <v>0</v>
      </c>
      <c r="X1146" s="258" t="str">
        <f t="shared" si="1282"/>
        <v>#DIV/0!</v>
      </c>
      <c r="Y1146" s="261" t="str">
        <f t="shared" si="1283"/>
        <v>#DIV/0!</v>
      </c>
      <c r="Z1146" s="262">
        <f t="shared" si="1284"/>
        <v>0</v>
      </c>
      <c r="AA1146" s="262">
        <f t="shared" si="1285"/>
        <v>0</v>
      </c>
      <c r="AB1146" s="258" t="str">
        <f t="shared" si="1286"/>
        <v/>
      </c>
      <c r="AC1146" s="263" t="str">
        <f t="shared" si="1168"/>
        <v>   -  BĐ: 6/9/2025 KT: Ngày lỗi</v>
      </c>
      <c r="AD1146" s="263">
        <f t="shared" ref="AD1146:AE1146" si="1389">P1146</f>
        <v>45906</v>
      </c>
      <c r="AE1146" s="263" t="str">
        <f t="shared" si="1389"/>
        <v>#DIV/0!</v>
      </c>
      <c r="AF1146" s="187"/>
      <c r="AG1146" s="187"/>
    </row>
    <row r="1147">
      <c r="A1147" s="253"/>
      <c r="B1147" s="253"/>
      <c r="C1147" s="99"/>
      <c r="D1147" s="99"/>
      <c r="E1147" s="99"/>
      <c r="F1147" s="99"/>
      <c r="G1147" s="268"/>
      <c r="H1147" s="99"/>
      <c r="I1147" s="99"/>
      <c r="J1147" s="99"/>
      <c r="K1147" s="273"/>
      <c r="L1147" s="192"/>
      <c r="M1147" s="192"/>
      <c r="N1147" s="99"/>
      <c r="O1147" s="99"/>
      <c r="P1147" s="237">
        <f t="shared" si="1279"/>
        <v>45906</v>
      </c>
      <c r="Q1147" s="170" t="str">
        <f t="shared" si="1280"/>
        <v>#DIV/0!</v>
      </c>
      <c r="R1147" s="206"/>
      <c r="S1147" s="267"/>
      <c r="T1147" s="99"/>
      <c r="U1147" s="99"/>
      <c r="V1147" s="259" t="str">
        <f t="shared" si="1161"/>
        <v> </v>
      </c>
      <c r="W1147" s="260">
        <f t="shared" si="1281"/>
        <v>0</v>
      </c>
      <c r="X1147" s="258" t="str">
        <f t="shared" si="1282"/>
        <v>#DIV/0!</v>
      </c>
      <c r="Y1147" s="261" t="str">
        <f t="shared" si="1283"/>
        <v>#DIV/0!</v>
      </c>
      <c r="Z1147" s="262">
        <f t="shared" si="1284"/>
        <v>0</v>
      </c>
      <c r="AA1147" s="262">
        <f t="shared" si="1285"/>
        <v>0</v>
      </c>
      <c r="AB1147" s="258" t="str">
        <f t="shared" si="1286"/>
        <v/>
      </c>
      <c r="AC1147" s="263" t="str">
        <f t="shared" si="1168"/>
        <v>   -  BĐ: 6/9/2025 KT: Ngày lỗi</v>
      </c>
      <c r="AD1147" s="263">
        <f t="shared" ref="AD1147:AE1147" si="1390">P1147</f>
        <v>45906</v>
      </c>
      <c r="AE1147" s="263" t="str">
        <f t="shared" si="1390"/>
        <v>#DIV/0!</v>
      </c>
      <c r="AF1147" s="187"/>
      <c r="AG1147" s="187"/>
    </row>
    <row r="1148">
      <c r="A1148" s="253"/>
      <c r="B1148" s="253"/>
      <c r="C1148" s="99"/>
      <c r="D1148" s="99"/>
      <c r="E1148" s="99"/>
      <c r="F1148" s="99"/>
      <c r="G1148" s="268"/>
      <c r="H1148" s="99"/>
      <c r="I1148" s="99"/>
      <c r="J1148" s="99"/>
      <c r="K1148" s="273"/>
      <c r="L1148" s="192"/>
      <c r="M1148" s="192"/>
      <c r="N1148" s="99"/>
      <c r="O1148" s="99"/>
      <c r="P1148" s="237">
        <f t="shared" si="1279"/>
        <v>45906</v>
      </c>
      <c r="Q1148" s="170" t="str">
        <f t="shared" si="1280"/>
        <v>#DIV/0!</v>
      </c>
      <c r="R1148" s="206"/>
      <c r="S1148" s="267"/>
      <c r="T1148" s="99"/>
      <c r="U1148" s="99"/>
      <c r="V1148" s="259" t="str">
        <f t="shared" si="1161"/>
        <v> </v>
      </c>
      <c r="W1148" s="260">
        <f t="shared" si="1281"/>
        <v>0</v>
      </c>
      <c r="X1148" s="258" t="str">
        <f t="shared" si="1282"/>
        <v>#DIV/0!</v>
      </c>
      <c r="Y1148" s="261" t="str">
        <f t="shared" si="1283"/>
        <v>#DIV/0!</v>
      </c>
      <c r="Z1148" s="262">
        <f t="shared" si="1284"/>
        <v>0</v>
      </c>
      <c r="AA1148" s="262">
        <f t="shared" si="1285"/>
        <v>0</v>
      </c>
      <c r="AB1148" s="258" t="str">
        <f t="shared" si="1286"/>
        <v/>
      </c>
      <c r="AC1148" s="263" t="str">
        <f t="shared" si="1168"/>
        <v>   -  BĐ: 6/9/2025 KT: Ngày lỗi</v>
      </c>
      <c r="AD1148" s="263">
        <f t="shared" ref="AD1148:AE1148" si="1391">P1148</f>
        <v>45906</v>
      </c>
      <c r="AE1148" s="263" t="str">
        <f t="shared" si="1391"/>
        <v>#DIV/0!</v>
      </c>
      <c r="AF1148" s="187"/>
      <c r="AG1148" s="187"/>
    </row>
    <row r="1149">
      <c r="A1149" s="253"/>
      <c r="B1149" s="253"/>
      <c r="C1149" s="99"/>
      <c r="D1149" s="99"/>
      <c r="E1149" s="99"/>
      <c r="F1149" s="99"/>
      <c r="G1149" s="268"/>
      <c r="H1149" s="99"/>
      <c r="I1149" s="99"/>
      <c r="J1149" s="99"/>
      <c r="K1149" s="273"/>
      <c r="L1149" s="192"/>
      <c r="M1149" s="192"/>
      <c r="N1149" s="99"/>
      <c r="O1149" s="99"/>
      <c r="P1149" s="237">
        <f t="shared" si="1279"/>
        <v>45906</v>
      </c>
      <c r="Q1149" s="170" t="str">
        <f t="shared" si="1280"/>
        <v>#DIV/0!</v>
      </c>
      <c r="R1149" s="206"/>
      <c r="S1149" s="267"/>
      <c r="T1149" s="99"/>
      <c r="U1149" s="99"/>
      <c r="V1149" s="259" t="str">
        <f t="shared" si="1161"/>
        <v> </v>
      </c>
      <c r="W1149" s="260">
        <f t="shared" si="1281"/>
        <v>0</v>
      </c>
      <c r="X1149" s="258" t="str">
        <f t="shared" si="1282"/>
        <v>#DIV/0!</v>
      </c>
      <c r="Y1149" s="261" t="str">
        <f t="shared" si="1283"/>
        <v>#DIV/0!</v>
      </c>
      <c r="Z1149" s="262">
        <f t="shared" si="1284"/>
        <v>0</v>
      </c>
      <c r="AA1149" s="262">
        <f t="shared" si="1285"/>
        <v>0</v>
      </c>
      <c r="AB1149" s="258" t="str">
        <f t="shared" si="1286"/>
        <v/>
      </c>
      <c r="AC1149" s="263" t="str">
        <f t="shared" si="1168"/>
        <v>   -  BĐ: 6/9/2025 KT: Ngày lỗi</v>
      </c>
      <c r="AD1149" s="263">
        <f t="shared" ref="AD1149:AE1149" si="1392">P1149</f>
        <v>45906</v>
      </c>
      <c r="AE1149" s="263" t="str">
        <f t="shared" si="1392"/>
        <v>#DIV/0!</v>
      </c>
      <c r="AF1149" s="187"/>
      <c r="AG1149" s="187"/>
    </row>
    <row r="1150">
      <c r="A1150" s="253"/>
      <c r="B1150" s="253"/>
      <c r="C1150" s="99"/>
      <c r="D1150" s="99"/>
      <c r="E1150" s="99"/>
      <c r="F1150" s="99"/>
      <c r="G1150" s="268"/>
      <c r="H1150" s="99"/>
      <c r="I1150" s="99"/>
      <c r="J1150" s="99"/>
      <c r="K1150" s="273"/>
      <c r="L1150" s="192"/>
      <c r="M1150" s="192"/>
      <c r="N1150" s="99"/>
      <c r="O1150" s="99"/>
      <c r="P1150" s="237">
        <f t="shared" si="1279"/>
        <v>45906</v>
      </c>
      <c r="Q1150" s="170" t="str">
        <f t="shared" si="1280"/>
        <v>#DIV/0!</v>
      </c>
      <c r="R1150" s="206"/>
      <c r="S1150" s="267"/>
      <c r="T1150" s="99"/>
      <c r="U1150" s="99"/>
      <c r="V1150" s="259" t="str">
        <f t="shared" si="1161"/>
        <v> </v>
      </c>
      <c r="W1150" s="260">
        <f t="shared" si="1281"/>
        <v>0</v>
      </c>
      <c r="X1150" s="258" t="str">
        <f t="shared" si="1282"/>
        <v>#DIV/0!</v>
      </c>
      <c r="Y1150" s="261" t="str">
        <f t="shared" si="1283"/>
        <v>#DIV/0!</v>
      </c>
      <c r="Z1150" s="262">
        <f t="shared" si="1284"/>
        <v>0</v>
      </c>
      <c r="AA1150" s="262">
        <f t="shared" si="1285"/>
        <v>0</v>
      </c>
      <c r="AB1150" s="258" t="str">
        <f t="shared" si="1286"/>
        <v/>
      </c>
      <c r="AC1150" s="263" t="str">
        <f t="shared" si="1168"/>
        <v>   -  BĐ: 6/9/2025 KT: Ngày lỗi</v>
      </c>
      <c r="AD1150" s="263">
        <f t="shared" ref="AD1150:AE1150" si="1393">P1150</f>
        <v>45906</v>
      </c>
      <c r="AE1150" s="263" t="str">
        <f t="shared" si="1393"/>
        <v>#DIV/0!</v>
      </c>
      <c r="AF1150" s="187"/>
      <c r="AG1150" s="187"/>
    </row>
    <row r="1151">
      <c r="A1151" s="253"/>
      <c r="B1151" s="253"/>
      <c r="C1151" s="99"/>
      <c r="D1151" s="99"/>
      <c r="E1151" s="99"/>
      <c r="F1151" s="99"/>
      <c r="G1151" s="268"/>
      <c r="H1151" s="99"/>
      <c r="I1151" s="99"/>
      <c r="J1151" s="99"/>
      <c r="K1151" s="273"/>
      <c r="L1151" s="192"/>
      <c r="M1151" s="192"/>
      <c r="N1151" s="99"/>
      <c r="O1151" s="99"/>
      <c r="P1151" s="237">
        <f t="shared" si="1279"/>
        <v>45906</v>
      </c>
      <c r="Q1151" s="170" t="str">
        <f t="shared" si="1280"/>
        <v>#DIV/0!</v>
      </c>
      <c r="R1151" s="206"/>
      <c r="S1151" s="267"/>
      <c r="T1151" s="99"/>
      <c r="U1151" s="99"/>
      <c r="V1151" s="259" t="str">
        <f t="shared" si="1161"/>
        <v> </v>
      </c>
      <c r="W1151" s="260">
        <f t="shared" si="1281"/>
        <v>0</v>
      </c>
      <c r="X1151" s="258" t="str">
        <f t="shared" si="1282"/>
        <v>#DIV/0!</v>
      </c>
      <c r="Y1151" s="261" t="str">
        <f t="shared" si="1283"/>
        <v>#DIV/0!</v>
      </c>
      <c r="Z1151" s="262">
        <f t="shared" si="1284"/>
        <v>0</v>
      </c>
      <c r="AA1151" s="262">
        <f t="shared" si="1285"/>
        <v>0</v>
      </c>
      <c r="AB1151" s="258" t="str">
        <f t="shared" si="1286"/>
        <v/>
      </c>
      <c r="AC1151" s="263" t="str">
        <f t="shared" si="1168"/>
        <v>   -  BĐ: 6/9/2025 KT: Ngày lỗi</v>
      </c>
      <c r="AD1151" s="263">
        <f t="shared" ref="AD1151:AE1151" si="1394">P1151</f>
        <v>45906</v>
      </c>
      <c r="AE1151" s="263" t="str">
        <f t="shared" si="1394"/>
        <v>#DIV/0!</v>
      </c>
      <c r="AF1151" s="187"/>
      <c r="AG1151" s="187"/>
    </row>
    <row r="1152">
      <c r="A1152" s="253"/>
      <c r="B1152" s="253"/>
      <c r="C1152" s="99"/>
      <c r="D1152" s="99"/>
      <c r="E1152" s="99"/>
      <c r="F1152" s="99"/>
      <c r="G1152" s="268"/>
      <c r="H1152" s="99"/>
      <c r="I1152" s="99"/>
      <c r="J1152" s="99"/>
      <c r="K1152" s="273"/>
      <c r="L1152" s="192"/>
      <c r="M1152" s="192"/>
      <c r="N1152" s="99"/>
      <c r="O1152" s="99"/>
      <c r="P1152" s="237">
        <f t="shared" si="1279"/>
        <v>45906</v>
      </c>
      <c r="Q1152" s="170" t="str">
        <f t="shared" si="1280"/>
        <v>#DIV/0!</v>
      </c>
      <c r="R1152" s="206"/>
      <c r="S1152" s="267"/>
      <c r="T1152" s="99"/>
      <c r="U1152" s="99"/>
      <c r="V1152" s="259" t="str">
        <f t="shared" si="1161"/>
        <v> </v>
      </c>
      <c r="W1152" s="260">
        <f t="shared" si="1281"/>
        <v>0</v>
      </c>
      <c r="X1152" s="258" t="str">
        <f t="shared" si="1282"/>
        <v>#DIV/0!</v>
      </c>
      <c r="Y1152" s="261" t="str">
        <f t="shared" si="1283"/>
        <v>#DIV/0!</v>
      </c>
      <c r="Z1152" s="262">
        <f t="shared" si="1284"/>
        <v>0</v>
      </c>
      <c r="AA1152" s="262">
        <f t="shared" si="1285"/>
        <v>0</v>
      </c>
      <c r="AB1152" s="258" t="str">
        <f t="shared" si="1286"/>
        <v/>
      </c>
      <c r="AC1152" s="263" t="str">
        <f t="shared" si="1168"/>
        <v>   -  BĐ: 6/9/2025 KT: Ngày lỗi</v>
      </c>
      <c r="AD1152" s="263">
        <f t="shared" ref="AD1152:AE1152" si="1395">P1152</f>
        <v>45906</v>
      </c>
      <c r="AE1152" s="263" t="str">
        <f t="shared" si="1395"/>
        <v>#DIV/0!</v>
      </c>
      <c r="AF1152" s="187"/>
      <c r="AG1152" s="187"/>
    </row>
    <row r="1153">
      <c r="A1153" s="253"/>
      <c r="B1153" s="253"/>
      <c r="C1153" s="99"/>
      <c r="D1153" s="99"/>
      <c r="E1153" s="99"/>
      <c r="F1153" s="99"/>
      <c r="G1153" s="268"/>
      <c r="H1153" s="99"/>
      <c r="I1153" s="99"/>
      <c r="J1153" s="99"/>
      <c r="K1153" s="273"/>
      <c r="L1153" s="192"/>
      <c r="M1153" s="192"/>
      <c r="N1153" s="99"/>
      <c r="O1153" s="99"/>
      <c r="P1153" s="237">
        <f t="shared" si="1279"/>
        <v>45906</v>
      </c>
      <c r="Q1153" s="170" t="str">
        <f t="shared" si="1280"/>
        <v>#DIV/0!</v>
      </c>
      <c r="R1153" s="206"/>
      <c r="S1153" s="267"/>
      <c r="T1153" s="99"/>
      <c r="U1153" s="99"/>
      <c r="V1153" s="259" t="str">
        <f t="shared" si="1161"/>
        <v> </v>
      </c>
      <c r="W1153" s="260">
        <f t="shared" si="1281"/>
        <v>0</v>
      </c>
      <c r="X1153" s="258" t="str">
        <f t="shared" si="1282"/>
        <v>#DIV/0!</v>
      </c>
      <c r="Y1153" s="261" t="str">
        <f t="shared" si="1283"/>
        <v>#DIV/0!</v>
      </c>
      <c r="Z1153" s="262">
        <f t="shared" si="1284"/>
        <v>0</v>
      </c>
      <c r="AA1153" s="262">
        <f t="shared" si="1285"/>
        <v>0</v>
      </c>
      <c r="AB1153" s="258" t="str">
        <f t="shared" si="1286"/>
        <v/>
      </c>
      <c r="AC1153" s="263" t="str">
        <f t="shared" si="1168"/>
        <v>   -  BĐ: 6/9/2025 KT: Ngày lỗi</v>
      </c>
      <c r="AD1153" s="263">
        <f t="shared" ref="AD1153:AE1153" si="1396">P1153</f>
        <v>45906</v>
      </c>
      <c r="AE1153" s="263" t="str">
        <f t="shared" si="1396"/>
        <v>#DIV/0!</v>
      </c>
      <c r="AF1153" s="187"/>
      <c r="AG1153" s="187"/>
    </row>
    <row r="1154">
      <c r="A1154" s="253"/>
      <c r="B1154" s="253"/>
      <c r="C1154" s="99"/>
      <c r="D1154" s="99"/>
      <c r="E1154" s="99"/>
      <c r="F1154" s="99"/>
      <c r="G1154" s="268"/>
      <c r="H1154" s="99"/>
      <c r="I1154" s="99"/>
      <c r="J1154" s="99"/>
      <c r="K1154" s="273"/>
      <c r="L1154" s="192"/>
      <c r="M1154" s="192"/>
      <c r="N1154" s="99"/>
      <c r="O1154" s="99"/>
      <c r="P1154" s="237">
        <f t="shared" si="1279"/>
        <v>45906</v>
      </c>
      <c r="Q1154" s="170" t="str">
        <f t="shared" si="1280"/>
        <v>#DIV/0!</v>
      </c>
      <c r="R1154" s="206"/>
      <c r="S1154" s="267"/>
      <c r="T1154" s="99"/>
      <c r="U1154" s="99"/>
      <c r="V1154" s="259" t="str">
        <f t="shared" si="1161"/>
        <v> </v>
      </c>
      <c r="W1154" s="260">
        <f t="shared" si="1281"/>
        <v>0</v>
      </c>
      <c r="X1154" s="258" t="str">
        <f t="shared" si="1282"/>
        <v>#DIV/0!</v>
      </c>
      <c r="Y1154" s="261" t="str">
        <f t="shared" si="1283"/>
        <v>#DIV/0!</v>
      </c>
      <c r="Z1154" s="262">
        <f t="shared" si="1284"/>
        <v>0</v>
      </c>
      <c r="AA1154" s="262">
        <f t="shared" si="1285"/>
        <v>0</v>
      </c>
      <c r="AB1154" s="258" t="str">
        <f t="shared" si="1286"/>
        <v/>
      </c>
      <c r="AC1154" s="263" t="str">
        <f t="shared" si="1168"/>
        <v>   -  BĐ: 6/9/2025 KT: Ngày lỗi</v>
      </c>
      <c r="AD1154" s="263">
        <f t="shared" ref="AD1154:AE1154" si="1397">P1154</f>
        <v>45906</v>
      </c>
      <c r="AE1154" s="263" t="str">
        <f t="shared" si="1397"/>
        <v>#DIV/0!</v>
      </c>
      <c r="AF1154" s="187"/>
      <c r="AG1154" s="187"/>
    </row>
    <row r="1155">
      <c r="A1155" s="253"/>
      <c r="B1155" s="253"/>
      <c r="C1155" s="99"/>
      <c r="D1155" s="99"/>
      <c r="E1155" s="99"/>
      <c r="F1155" s="99"/>
      <c r="G1155" s="268"/>
      <c r="H1155" s="99"/>
      <c r="I1155" s="99"/>
      <c r="J1155" s="99"/>
      <c r="K1155" s="273"/>
      <c r="L1155" s="192"/>
      <c r="M1155" s="192"/>
      <c r="N1155" s="99"/>
      <c r="O1155" s="99"/>
      <c r="P1155" s="237">
        <f t="shared" si="1279"/>
        <v>45906</v>
      </c>
      <c r="Q1155" s="170" t="str">
        <f t="shared" si="1280"/>
        <v>#DIV/0!</v>
      </c>
      <c r="R1155" s="206"/>
      <c r="S1155" s="267"/>
      <c r="T1155" s="99"/>
      <c r="U1155" s="99"/>
      <c r="V1155" s="259" t="str">
        <f t="shared" si="1161"/>
        <v> </v>
      </c>
      <c r="W1155" s="260">
        <f t="shared" si="1281"/>
        <v>0</v>
      </c>
      <c r="X1155" s="258" t="str">
        <f t="shared" si="1282"/>
        <v>#DIV/0!</v>
      </c>
      <c r="Y1155" s="261" t="str">
        <f t="shared" si="1283"/>
        <v>#DIV/0!</v>
      </c>
      <c r="Z1155" s="262">
        <f t="shared" si="1284"/>
        <v>0</v>
      </c>
      <c r="AA1155" s="262">
        <f t="shared" si="1285"/>
        <v>0</v>
      </c>
      <c r="AB1155" s="258" t="str">
        <f t="shared" si="1286"/>
        <v/>
      </c>
      <c r="AC1155" s="263" t="str">
        <f t="shared" si="1168"/>
        <v>   -  BĐ: 6/9/2025 KT: Ngày lỗi</v>
      </c>
      <c r="AD1155" s="263">
        <f t="shared" ref="AD1155:AE1155" si="1398">P1155</f>
        <v>45906</v>
      </c>
      <c r="AE1155" s="263" t="str">
        <f t="shared" si="1398"/>
        <v>#DIV/0!</v>
      </c>
      <c r="AF1155" s="187"/>
      <c r="AG1155" s="187"/>
    </row>
    <row r="1156">
      <c r="A1156" s="253"/>
      <c r="B1156" s="253"/>
      <c r="C1156" s="99"/>
      <c r="D1156" s="99"/>
      <c r="E1156" s="99"/>
      <c r="F1156" s="99"/>
      <c r="G1156" s="268"/>
      <c r="H1156" s="99"/>
      <c r="I1156" s="99"/>
      <c r="J1156" s="99"/>
      <c r="K1156" s="273"/>
      <c r="L1156" s="192"/>
      <c r="M1156" s="192"/>
      <c r="N1156" s="99"/>
      <c r="O1156" s="99"/>
      <c r="P1156" s="237">
        <f t="shared" si="1279"/>
        <v>45906</v>
      </c>
      <c r="Q1156" s="170" t="str">
        <f t="shared" si="1280"/>
        <v>#DIV/0!</v>
      </c>
      <c r="R1156" s="206"/>
      <c r="S1156" s="267"/>
      <c r="T1156" s="99"/>
      <c r="U1156" s="99"/>
      <c r="V1156" s="259" t="str">
        <f t="shared" si="1161"/>
        <v> </v>
      </c>
      <c r="W1156" s="260">
        <f t="shared" si="1281"/>
        <v>0</v>
      </c>
      <c r="X1156" s="258" t="str">
        <f t="shared" si="1282"/>
        <v>#DIV/0!</v>
      </c>
      <c r="Y1156" s="261" t="str">
        <f t="shared" si="1283"/>
        <v>#DIV/0!</v>
      </c>
      <c r="Z1156" s="262">
        <f t="shared" si="1284"/>
        <v>0</v>
      </c>
      <c r="AA1156" s="262">
        <f t="shared" si="1285"/>
        <v>0</v>
      </c>
      <c r="AB1156" s="258" t="str">
        <f t="shared" si="1286"/>
        <v/>
      </c>
      <c r="AC1156" s="263" t="str">
        <f t="shared" si="1168"/>
        <v>   -  BĐ: 6/9/2025 KT: Ngày lỗi</v>
      </c>
      <c r="AD1156" s="263">
        <f t="shared" ref="AD1156:AE1156" si="1399">P1156</f>
        <v>45906</v>
      </c>
      <c r="AE1156" s="263" t="str">
        <f t="shared" si="1399"/>
        <v>#DIV/0!</v>
      </c>
      <c r="AF1156" s="187"/>
      <c r="AG1156" s="187"/>
    </row>
    <row r="1157">
      <c r="A1157" s="253"/>
      <c r="B1157" s="253"/>
      <c r="C1157" s="99"/>
      <c r="D1157" s="99"/>
      <c r="E1157" s="99"/>
      <c r="F1157" s="99"/>
      <c r="G1157" s="268"/>
      <c r="H1157" s="99"/>
      <c r="I1157" s="99"/>
      <c r="J1157" s="99"/>
      <c r="K1157" s="273"/>
      <c r="L1157" s="192"/>
      <c r="M1157" s="192"/>
      <c r="N1157" s="99"/>
      <c r="O1157" s="99"/>
      <c r="P1157" s="237">
        <f t="shared" si="1279"/>
        <v>45906</v>
      </c>
      <c r="Q1157" s="170" t="str">
        <f t="shared" si="1280"/>
        <v>#DIV/0!</v>
      </c>
      <c r="R1157" s="206"/>
      <c r="S1157" s="267"/>
      <c r="T1157" s="99"/>
      <c r="U1157" s="99"/>
      <c r="V1157" s="259" t="str">
        <f t="shared" si="1161"/>
        <v> </v>
      </c>
      <c r="W1157" s="260">
        <f t="shared" si="1281"/>
        <v>0</v>
      </c>
      <c r="X1157" s="258" t="str">
        <f t="shared" si="1282"/>
        <v>#DIV/0!</v>
      </c>
      <c r="Y1157" s="261" t="str">
        <f t="shared" si="1283"/>
        <v>#DIV/0!</v>
      </c>
      <c r="Z1157" s="262">
        <f t="shared" si="1284"/>
        <v>0</v>
      </c>
      <c r="AA1157" s="262">
        <f t="shared" si="1285"/>
        <v>0</v>
      </c>
      <c r="AB1157" s="258" t="str">
        <f t="shared" si="1286"/>
        <v/>
      </c>
      <c r="AC1157" s="263" t="str">
        <f t="shared" si="1168"/>
        <v>   -  BĐ: 6/9/2025 KT: Ngày lỗi</v>
      </c>
      <c r="AD1157" s="263">
        <f t="shared" ref="AD1157:AE1157" si="1400">P1157</f>
        <v>45906</v>
      </c>
      <c r="AE1157" s="263" t="str">
        <f t="shared" si="1400"/>
        <v>#DIV/0!</v>
      </c>
      <c r="AF1157" s="187"/>
      <c r="AG1157" s="187"/>
    </row>
    <row r="1158">
      <c r="A1158" s="253"/>
      <c r="B1158" s="253"/>
      <c r="C1158" s="99"/>
      <c r="D1158" s="99"/>
      <c r="E1158" s="99"/>
      <c r="F1158" s="99"/>
      <c r="G1158" s="268"/>
      <c r="H1158" s="99"/>
      <c r="I1158" s="99"/>
      <c r="J1158" s="99"/>
      <c r="K1158" s="273"/>
      <c r="L1158" s="192"/>
      <c r="M1158" s="192"/>
      <c r="N1158" s="99"/>
      <c r="O1158" s="99"/>
      <c r="P1158" s="237">
        <f t="shared" si="1279"/>
        <v>45906</v>
      </c>
      <c r="Q1158" s="170" t="str">
        <f t="shared" si="1280"/>
        <v>#DIV/0!</v>
      </c>
      <c r="R1158" s="206"/>
      <c r="S1158" s="267"/>
      <c r="T1158" s="99"/>
      <c r="U1158" s="99"/>
      <c r="V1158" s="259" t="str">
        <f t="shared" si="1161"/>
        <v> </v>
      </c>
      <c r="W1158" s="260">
        <f t="shared" si="1281"/>
        <v>0</v>
      </c>
      <c r="X1158" s="258" t="str">
        <f t="shared" si="1282"/>
        <v>#DIV/0!</v>
      </c>
      <c r="Y1158" s="261" t="str">
        <f t="shared" si="1283"/>
        <v>#DIV/0!</v>
      </c>
      <c r="Z1158" s="262">
        <f t="shared" si="1284"/>
        <v>0</v>
      </c>
      <c r="AA1158" s="262">
        <f t="shared" si="1285"/>
        <v>0</v>
      </c>
      <c r="AB1158" s="258" t="str">
        <f t="shared" si="1286"/>
        <v/>
      </c>
      <c r="AC1158" s="263" t="str">
        <f t="shared" si="1168"/>
        <v>   -  BĐ: 6/9/2025 KT: Ngày lỗi</v>
      </c>
      <c r="AD1158" s="263">
        <f t="shared" ref="AD1158:AE1158" si="1401">P1158</f>
        <v>45906</v>
      </c>
      <c r="AE1158" s="263" t="str">
        <f t="shared" si="1401"/>
        <v>#DIV/0!</v>
      </c>
      <c r="AF1158" s="187"/>
      <c r="AG1158" s="187"/>
    </row>
    <row r="1159">
      <c r="A1159" s="253"/>
      <c r="B1159" s="253"/>
      <c r="C1159" s="99"/>
      <c r="D1159" s="99"/>
      <c r="E1159" s="99"/>
      <c r="F1159" s="99"/>
      <c r="G1159" s="268"/>
      <c r="H1159" s="99"/>
      <c r="I1159" s="99"/>
      <c r="J1159" s="99"/>
      <c r="K1159" s="273"/>
      <c r="L1159" s="192"/>
      <c r="M1159" s="192"/>
      <c r="N1159" s="99"/>
      <c r="O1159" s="99"/>
      <c r="P1159" s="237">
        <f t="shared" si="1279"/>
        <v>45906</v>
      </c>
      <c r="Q1159" s="170" t="str">
        <f t="shared" si="1280"/>
        <v>#DIV/0!</v>
      </c>
      <c r="R1159" s="206"/>
      <c r="S1159" s="267"/>
      <c r="T1159" s="99"/>
      <c r="U1159" s="99"/>
      <c r="V1159" s="259" t="str">
        <f t="shared" si="1161"/>
        <v> </v>
      </c>
      <c r="W1159" s="260">
        <f t="shared" si="1281"/>
        <v>0</v>
      </c>
      <c r="X1159" s="258" t="str">
        <f t="shared" si="1282"/>
        <v>#DIV/0!</v>
      </c>
      <c r="Y1159" s="261" t="str">
        <f t="shared" si="1283"/>
        <v>#DIV/0!</v>
      </c>
      <c r="Z1159" s="262">
        <f t="shared" si="1284"/>
        <v>0</v>
      </c>
      <c r="AA1159" s="262">
        <f t="shared" si="1285"/>
        <v>0</v>
      </c>
      <c r="AB1159" s="258" t="str">
        <f t="shared" si="1286"/>
        <v/>
      </c>
      <c r="AC1159" s="263" t="str">
        <f t="shared" si="1168"/>
        <v>   -  BĐ: 6/9/2025 KT: Ngày lỗi</v>
      </c>
      <c r="AD1159" s="263">
        <f t="shared" ref="AD1159:AE1159" si="1402">P1159</f>
        <v>45906</v>
      </c>
      <c r="AE1159" s="263" t="str">
        <f t="shared" si="1402"/>
        <v>#DIV/0!</v>
      </c>
      <c r="AF1159" s="187"/>
      <c r="AG1159" s="187"/>
    </row>
    <row r="1160">
      <c r="A1160" s="253"/>
      <c r="B1160" s="253"/>
      <c r="C1160" s="99"/>
      <c r="D1160" s="99"/>
      <c r="E1160" s="99"/>
      <c r="F1160" s="99"/>
      <c r="G1160" s="268"/>
      <c r="H1160" s="99"/>
      <c r="I1160" s="99"/>
      <c r="J1160" s="99"/>
      <c r="K1160" s="273"/>
      <c r="L1160" s="192"/>
      <c r="M1160" s="192"/>
      <c r="N1160" s="99"/>
      <c r="O1160" s="99"/>
      <c r="P1160" s="237">
        <f t="shared" si="1279"/>
        <v>45906</v>
      </c>
      <c r="Q1160" s="170" t="str">
        <f t="shared" si="1280"/>
        <v>#DIV/0!</v>
      </c>
      <c r="R1160" s="206"/>
      <c r="S1160" s="267"/>
      <c r="T1160" s="99"/>
      <c r="U1160" s="99"/>
      <c r="V1160" s="259" t="str">
        <f t="shared" si="1161"/>
        <v> </v>
      </c>
      <c r="W1160" s="260">
        <f t="shared" si="1281"/>
        <v>0</v>
      </c>
      <c r="X1160" s="258" t="str">
        <f t="shared" si="1282"/>
        <v>#DIV/0!</v>
      </c>
      <c r="Y1160" s="261" t="str">
        <f t="shared" si="1283"/>
        <v>#DIV/0!</v>
      </c>
      <c r="Z1160" s="262">
        <f t="shared" si="1284"/>
        <v>0</v>
      </c>
      <c r="AA1160" s="262">
        <f t="shared" si="1285"/>
        <v>0</v>
      </c>
      <c r="AB1160" s="258" t="str">
        <f t="shared" si="1286"/>
        <v/>
      </c>
      <c r="AC1160" s="263" t="str">
        <f t="shared" si="1168"/>
        <v>   -  BĐ: 6/9/2025 KT: Ngày lỗi</v>
      </c>
      <c r="AD1160" s="263">
        <f t="shared" ref="AD1160:AE1160" si="1403">P1160</f>
        <v>45906</v>
      </c>
      <c r="AE1160" s="263" t="str">
        <f t="shared" si="1403"/>
        <v>#DIV/0!</v>
      </c>
      <c r="AF1160" s="187"/>
      <c r="AG1160" s="187"/>
    </row>
    <row r="1161">
      <c r="A1161" s="253"/>
      <c r="B1161" s="253"/>
      <c r="C1161" s="99"/>
      <c r="D1161" s="99"/>
      <c r="E1161" s="99"/>
      <c r="F1161" s="99"/>
      <c r="G1161" s="268"/>
      <c r="H1161" s="99"/>
      <c r="I1161" s="99"/>
      <c r="J1161" s="99"/>
      <c r="K1161" s="273"/>
      <c r="L1161" s="192"/>
      <c r="M1161" s="192"/>
      <c r="N1161" s="99"/>
      <c r="O1161" s="99"/>
      <c r="P1161" s="237">
        <f t="shared" si="1279"/>
        <v>45906</v>
      </c>
      <c r="Q1161" s="170" t="str">
        <f t="shared" si="1280"/>
        <v>#DIV/0!</v>
      </c>
      <c r="R1161" s="206"/>
      <c r="S1161" s="267"/>
      <c r="T1161" s="99"/>
      <c r="U1161" s="99"/>
      <c r="V1161" s="259" t="str">
        <f t="shared" si="1161"/>
        <v> </v>
      </c>
      <c r="W1161" s="260">
        <f t="shared" si="1281"/>
        <v>0</v>
      </c>
      <c r="X1161" s="258" t="str">
        <f t="shared" si="1282"/>
        <v>#DIV/0!</v>
      </c>
      <c r="Y1161" s="261" t="str">
        <f t="shared" si="1283"/>
        <v>#DIV/0!</v>
      </c>
      <c r="Z1161" s="262">
        <f t="shared" si="1284"/>
        <v>0</v>
      </c>
      <c r="AA1161" s="262">
        <f t="shared" si="1285"/>
        <v>0</v>
      </c>
      <c r="AB1161" s="258" t="str">
        <f t="shared" si="1286"/>
        <v/>
      </c>
      <c r="AC1161" s="263" t="str">
        <f t="shared" si="1168"/>
        <v>   -  BĐ: 6/9/2025 KT: Ngày lỗi</v>
      </c>
      <c r="AD1161" s="263">
        <f t="shared" ref="AD1161:AE1161" si="1404">P1161</f>
        <v>45906</v>
      </c>
      <c r="AE1161" s="263" t="str">
        <f t="shared" si="1404"/>
        <v>#DIV/0!</v>
      </c>
      <c r="AF1161" s="187"/>
      <c r="AG1161" s="187"/>
    </row>
    <row r="1162">
      <c r="A1162" s="253"/>
      <c r="B1162" s="253"/>
      <c r="C1162" s="99"/>
      <c r="D1162" s="99"/>
      <c r="E1162" s="99"/>
      <c r="F1162" s="99"/>
      <c r="G1162" s="268"/>
      <c r="H1162" s="99"/>
      <c r="I1162" s="99"/>
      <c r="J1162" s="99"/>
      <c r="K1162" s="273"/>
      <c r="L1162" s="192"/>
      <c r="M1162" s="192"/>
      <c r="N1162" s="99"/>
      <c r="O1162" s="99"/>
      <c r="P1162" s="237">
        <f t="shared" si="1279"/>
        <v>45906</v>
      </c>
      <c r="Q1162" s="170" t="str">
        <f t="shared" si="1280"/>
        <v>#DIV/0!</v>
      </c>
      <c r="R1162" s="206"/>
      <c r="S1162" s="267"/>
      <c r="T1162" s="99"/>
      <c r="U1162" s="99"/>
      <c r="V1162" s="259" t="str">
        <f t="shared" si="1161"/>
        <v> </v>
      </c>
      <c r="W1162" s="260">
        <f t="shared" si="1281"/>
        <v>0</v>
      </c>
      <c r="X1162" s="258" t="str">
        <f t="shared" si="1282"/>
        <v>#DIV/0!</v>
      </c>
      <c r="Y1162" s="261" t="str">
        <f t="shared" si="1283"/>
        <v>#DIV/0!</v>
      </c>
      <c r="Z1162" s="262">
        <f t="shared" si="1284"/>
        <v>0</v>
      </c>
      <c r="AA1162" s="262">
        <f t="shared" si="1285"/>
        <v>0</v>
      </c>
      <c r="AB1162" s="258" t="str">
        <f t="shared" si="1286"/>
        <v/>
      </c>
      <c r="AC1162" s="263" t="str">
        <f t="shared" si="1168"/>
        <v>   -  BĐ: 6/9/2025 KT: Ngày lỗi</v>
      </c>
      <c r="AD1162" s="263">
        <f t="shared" ref="AD1162:AE1162" si="1405">P1162</f>
        <v>45906</v>
      </c>
      <c r="AE1162" s="263" t="str">
        <f t="shared" si="1405"/>
        <v>#DIV/0!</v>
      </c>
      <c r="AF1162" s="187"/>
      <c r="AG1162" s="187"/>
    </row>
    <row r="1163">
      <c r="A1163" s="253"/>
      <c r="B1163" s="253"/>
      <c r="C1163" s="99"/>
      <c r="D1163" s="99"/>
      <c r="E1163" s="99"/>
      <c r="F1163" s="99"/>
      <c r="G1163" s="268"/>
      <c r="H1163" s="99"/>
      <c r="I1163" s="99"/>
      <c r="J1163" s="99"/>
      <c r="K1163" s="273"/>
      <c r="L1163" s="192"/>
      <c r="M1163" s="192"/>
      <c r="N1163" s="99"/>
      <c r="O1163" s="99"/>
      <c r="P1163" s="237">
        <f t="shared" si="1279"/>
        <v>45906</v>
      </c>
      <c r="Q1163" s="170" t="str">
        <f t="shared" si="1280"/>
        <v>#DIV/0!</v>
      </c>
      <c r="R1163" s="206"/>
      <c r="S1163" s="267"/>
      <c r="T1163" s="99"/>
      <c r="U1163" s="99"/>
      <c r="V1163" s="259" t="str">
        <f t="shared" si="1161"/>
        <v> </v>
      </c>
      <c r="W1163" s="260">
        <f t="shared" si="1281"/>
        <v>0</v>
      </c>
      <c r="X1163" s="258" t="str">
        <f t="shared" si="1282"/>
        <v>#DIV/0!</v>
      </c>
      <c r="Y1163" s="261" t="str">
        <f t="shared" si="1283"/>
        <v>#DIV/0!</v>
      </c>
      <c r="Z1163" s="262">
        <f t="shared" si="1284"/>
        <v>0</v>
      </c>
      <c r="AA1163" s="262">
        <f t="shared" si="1285"/>
        <v>0</v>
      </c>
      <c r="AB1163" s="258" t="str">
        <f t="shared" si="1286"/>
        <v/>
      </c>
      <c r="AC1163" s="263" t="str">
        <f t="shared" si="1168"/>
        <v>   -  BĐ: 6/9/2025 KT: Ngày lỗi</v>
      </c>
      <c r="AD1163" s="263">
        <f t="shared" ref="AD1163:AE1163" si="1406">P1163</f>
        <v>45906</v>
      </c>
      <c r="AE1163" s="263" t="str">
        <f t="shared" si="1406"/>
        <v>#DIV/0!</v>
      </c>
      <c r="AF1163" s="187"/>
      <c r="AG1163" s="187"/>
    </row>
    <row r="1164">
      <c r="A1164" s="253"/>
      <c r="B1164" s="253"/>
      <c r="C1164" s="99"/>
      <c r="D1164" s="99"/>
      <c r="E1164" s="99"/>
      <c r="F1164" s="99"/>
      <c r="G1164" s="268"/>
      <c r="H1164" s="99"/>
      <c r="I1164" s="99"/>
      <c r="J1164" s="99"/>
      <c r="K1164" s="273"/>
      <c r="L1164" s="192"/>
      <c r="M1164" s="192"/>
      <c r="N1164" s="99"/>
      <c r="O1164" s="99"/>
      <c r="P1164" s="237">
        <f t="shared" si="1279"/>
        <v>45906</v>
      </c>
      <c r="Q1164" s="170" t="str">
        <f t="shared" si="1280"/>
        <v>#DIV/0!</v>
      </c>
      <c r="R1164" s="206"/>
      <c r="S1164" s="267"/>
      <c r="T1164" s="99"/>
      <c r="U1164" s="99"/>
      <c r="V1164" s="259" t="str">
        <f t="shared" si="1161"/>
        <v> </v>
      </c>
      <c r="W1164" s="260">
        <f t="shared" si="1281"/>
        <v>0</v>
      </c>
      <c r="X1164" s="258" t="str">
        <f t="shared" si="1282"/>
        <v>#DIV/0!</v>
      </c>
      <c r="Y1164" s="261" t="str">
        <f t="shared" si="1283"/>
        <v>#DIV/0!</v>
      </c>
      <c r="Z1164" s="262">
        <f t="shared" si="1284"/>
        <v>0</v>
      </c>
      <c r="AA1164" s="262">
        <f t="shared" si="1285"/>
        <v>0</v>
      </c>
      <c r="AB1164" s="258" t="str">
        <f t="shared" si="1286"/>
        <v/>
      </c>
      <c r="AC1164" s="263" t="str">
        <f t="shared" si="1168"/>
        <v>   -  BĐ: 6/9/2025 KT: Ngày lỗi</v>
      </c>
      <c r="AD1164" s="263">
        <f t="shared" ref="AD1164:AE1164" si="1407">P1164</f>
        <v>45906</v>
      </c>
      <c r="AE1164" s="263" t="str">
        <f t="shared" si="1407"/>
        <v>#DIV/0!</v>
      </c>
      <c r="AF1164" s="187"/>
      <c r="AG1164" s="187"/>
    </row>
    <row r="1165">
      <c r="A1165" s="253"/>
      <c r="B1165" s="253"/>
      <c r="C1165" s="99"/>
      <c r="D1165" s="99"/>
      <c r="E1165" s="99"/>
      <c r="F1165" s="99"/>
      <c r="G1165" s="268"/>
      <c r="H1165" s="99"/>
      <c r="I1165" s="99"/>
      <c r="J1165" s="99"/>
      <c r="K1165" s="273"/>
      <c r="L1165" s="192"/>
      <c r="M1165" s="192"/>
      <c r="N1165" s="99"/>
      <c r="O1165" s="99"/>
      <c r="P1165" s="237">
        <f t="shared" si="1279"/>
        <v>45906</v>
      </c>
      <c r="Q1165" s="170" t="str">
        <f t="shared" si="1280"/>
        <v>#DIV/0!</v>
      </c>
      <c r="R1165" s="206"/>
      <c r="S1165" s="267"/>
      <c r="T1165" s="99"/>
      <c r="U1165" s="99"/>
      <c r="V1165" s="259" t="str">
        <f t="shared" si="1161"/>
        <v> </v>
      </c>
      <c r="W1165" s="260">
        <f t="shared" si="1281"/>
        <v>0</v>
      </c>
      <c r="X1165" s="258" t="str">
        <f t="shared" si="1282"/>
        <v>#DIV/0!</v>
      </c>
      <c r="Y1165" s="261" t="str">
        <f t="shared" si="1283"/>
        <v>#DIV/0!</v>
      </c>
      <c r="Z1165" s="262">
        <f t="shared" si="1284"/>
        <v>0</v>
      </c>
      <c r="AA1165" s="262">
        <f t="shared" si="1285"/>
        <v>0</v>
      </c>
      <c r="AB1165" s="258" t="str">
        <f t="shared" si="1286"/>
        <v/>
      </c>
      <c r="AC1165" s="263" t="str">
        <f t="shared" si="1168"/>
        <v>   -  BĐ: 6/9/2025 KT: Ngày lỗi</v>
      </c>
      <c r="AD1165" s="263">
        <f t="shared" ref="AD1165:AE1165" si="1408">P1165</f>
        <v>45906</v>
      </c>
      <c r="AE1165" s="263" t="str">
        <f t="shared" si="1408"/>
        <v>#DIV/0!</v>
      </c>
      <c r="AF1165" s="187"/>
      <c r="AG1165" s="187"/>
    </row>
    <row r="1166">
      <c r="A1166" s="253"/>
      <c r="B1166" s="253"/>
      <c r="C1166" s="99"/>
      <c r="D1166" s="99"/>
      <c r="E1166" s="99"/>
      <c r="F1166" s="99"/>
      <c r="G1166" s="268"/>
      <c r="H1166" s="99"/>
      <c r="I1166" s="99"/>
      <c r="J1166" s="99"/>
      <c r="K1166" s="273"/>
      <c r="L1166" s="192"/>
      <c r="M1166" s="192"/>
      <c r="N1166" s="99"/>
      <c r="O1166" s="99"/>
      <c r="P1166" s="237">
        <f t="shared" si="1279"/>
        <v>45906</v>
      </c>
      <c r="Q1166" s="170" t="str">
        <f t="shared" si="1280"/>
        <v>#DIV/0!</v>
      </c>
      <c r="R1166" s="206"/>
      <c r="S1166" s="267"/>
      <c r="T1166" s="99"/>
      <c r="U1166" s="99"/>
      <c r="V1166" s="259" t="str">
        <f t="shared" si="1161"/>
        <v> </v>
      </c>
      <c r="W1166" s="260">
        <f t="shared" si="1281"/>
        <v>0</v>
      </c>
      <c r="X1166" s="258" t="str">
        <f t="shared" si="1282"/>
        <v>#DIV/0!</v>
      </c>
      <c r="Y1166" s="261" t="str">
        <f t="shared" si="1283"/>
        <v>#DIV/0!</v>
      </c>
      <c r="Z1166" s="262">
        <f t="shared" si="1284"/>
        <v>0</v>
      </c>
      <c r="AA1166" s="262">
        <f t="shared" si="1285"/>
        <v>0</v>
      </c>
      <c r="AB1166" s="258" t="str">
        <f t="shared" si="1286"/>
        <v/>
      </c>
      <c r="AC1166" s="263" t="str">
        <f t="shared" si="1168"/>
        <v>   -  BĐ: 6/9/2025 KT: Ngày lỗi</v>
      </c>
      <c r="AD1166" s="263">
        <f t="shared" ref="AD1166:AE1166" si="1409">P1166</f>
        <v>45906</v>
      </c>
      <c r="AE1166" s="263" t="str">
        <f t="shared" si="1409"/>
        <v>#DIV/0!</v>
      </c>
      <c r="AF1166" s="187"/>
      <c r="AG1166" s="187"/>
    </row>
    <row r="1167">
      <c r="A1167" s="253"/>
      <c r="B1167" s="253"/>
      <c r="C1167" s="99"/>
      <c r="D1167" s="99"/>
      <c r="E1167" s="99"/>
      <c r="F1167" s="99"/>
      <c r="G1167" s="268"/>
      <c r="H1167" s="99"/>
      <c r="I1167" s="99"/>
      <c r="J1167" s="99"/>
      <c r="K1167" s="273"/>
      <c r="L1167" s="192"/>
      <c r="M1167" s="192"/>
      <c r="N1167" s="99"/>
      <c r="O1167" s="99"/>
      <c r="P1167" s="237">
        <f t="shared" si="1279"/>
        <v>45906</v>
      </c>
      <c r="Q1167" s="170" t="str">
        <f t="shared" si="1280"/>
        <v>#DIV/0!</v>
      </c>
      <c r="R1167" s="206"/>
      <c r="S1167" s="267"/>
      <c r="T1167" s="99"/>
      <c r="U1167" s="99"/>
      <c r="V1167" s="259" t="str">
        <f t="shared" si="1161"/>
        <v> </v>
      </c>
      <c r="W1167" s="260">
        <f t="shared" si="1281"/>
        <v>0</v>
      </c>
      <c r="X1167" s="258" t="str">
        <f t="shared" si="1282"/>
        <v>#DIV/0!</v>
      </c>
      <c r="Y1167" s="261" t="str">
        <f t="shared" si="1283"/>
        <v>#DIV/0!</v>
      </c>
      <c r="Z1167" s="262">
        <f t="shared" si="1284"/>
        <v>0</v>
      </c>
      <c r="AA1167" s="262">
        <f t="shared" si="1285"/>
        <v>0</v>
      </c>
      <c r="AB1167" s="258" t="str">
        <f t="shared" si="1286"/>
        <v/>
      </c>
      <c r="AC1167" s="263" t="str">
        <f t="shared" si="1168"/>
        <v>   -  BĐ: 6/9/2025 KT: Ngày lỗi</v>
      </c>
      <c r="AD1167" s="263">
        <f t="shared" ref="AD1167:AE1167" si="1410">P1167</f>
        <v>45906</v>
      </c>
      <c r="AE1167" s="263" t="str">
        <f t="shared" si="1410"/>
        <v>#DIV/0!</v>
      </c>
      <c r="AF1167" s="187"/>
      <c r="AG1167" s="187"/>
    </row>
    <row r="1168">
      <c r="A1168" s="253"/>
      <c r="B1168" s="253"/>
      <c r="C1168" s="99"/>
      <c r="D1168" s="99"/>
      <c r="E1168" s="99"/>
      <c r="F1168" s="99"/>
      <c r="G1168" s="268"/>
      <c r="H1168" s="99"/>
      <c r="I1168" s="99"/>
      <c r="J1168" s="99"/>
      <c r="K1168" s="273"/>
      <c r="L1168" s="192"/>
      <c r="M1168" s="192"/>
      <c r="N1168" s="99"/>
      <c r="O1168" s="99"/>
      <c r="P1168" s="237">
        <f t="shared" si="1279"/>
        <v>45906</v>
      </c>
      <c r="Q1168" s="170" t="str">
        <f t="shared" si="1280"/>
        <v>#DIV/0!</v>
      </c>
      <c r="R1168" s="206"/>
      <c r="S1168" s="267"/>
      <c r="T1168" s="99"/>
      <c r="U1168" s="99"/>
      <c r="V1168" s="259" t="str">
        <f t="shared" si="1161"/>
        <v> </v>
      </c>
      <c r="W1168" s="260">
        <f t="shared" si="1281"/>
        <v>0</v>
      </c>
      <c r="X1168" s="258" t="str">
        <f t="shared" si="1282"/>
        <v>#DIV/0!</v>
      </c>
      <c r="Y1168" s="261" t="str">
        <f t="shared" si="1283"/>
        <v>#DIV/0!</v>
      </c>
      <c r="Z1168" s="262">
        <f t="shared" si="1284"/>
        <v>0</v>
      </c>
      <c r="AA1168" s="262">
        <f t="shared" si="1285"/>
        <v>0</v>
      </c>
      <c r="AB1168" s="258" t="str">
        <f t="shared" si="1286"/>
        <v/>
      </c>
      <c r="AC1168" s="263" t="str">
        <f t="shared" si="1168"/>
        <v>   -  BĐ: 6/9/2025 KT: Ngày lỗi</v>
      </c>
      <c r="AD1168" s="263">
        <f t="shared" ref="AD1168:AE1168" si="1411">P1168</f>
        <v>45906</v>
      </c>
      <c r="AE1168" s="263" t="str">
        <f t="shared" si="1411"/>
        <v>#DIV/0!</v>
      </c>
      <c r="AF1168" s="187"/>
      <c r="AG1168" s="187"/>
    </row>
    <row r="1169">
      <c r="A1169" s="253"/>
      <c r="B1169" s="253"/>
      <c r="C1169" s="99"/>
      <c r="D1169" s="99"/>
      <c r="E1169" s="99"/>
      <c r="F1169" s="99"/>
      <c r="G1169" s="268"/>
      <c r="H1169" s="99"/>
      <c r="I1169" s="99"/>
      <c r="J1169" s="99"/>
      <c r="K1169" s="273"/>
      <c r="L1169" s="192"/>
      <c r="M1169" s="192"/>
      <c r="N1169" s="99"/>
      <c r="O1169" s="99"/>
      <c r="P1169" s="237">
        <f t="shared" si="1279"/>
        <v>45906</v>
      </c>
      <c r="Q1169" s="170" t="str">
        <f t="shared" si="1280"/>
        <v>#DIV/0!</v>
      </c>
      <c r="R1169" s="264"/>
      <c r="S1169" s="267"/>
      <c r="T1169" s="99"/>
      <c r="U1169" s="99"/>
      <c r="V1169" s="259" t="str">
        <f t="shared" si="1161"/>
        <v> </v>
      </c>
      <c r="W1169" s="260">
        <f t="shared" si="1281"/>
        <v>0</v>
      </c>
      <c r="X1169" s="258" t="str">
        <f t="shared" si="1282"/>
        <v>#DIV/0!</v>
      </c>
      <c r="Y1169" s="261" t="str">
        <f t="shared" si="1283"/>
        <v>#DIV/0!</v>
      </c>
      <c r="Z1169" s="262">
        <f t="shared" si="1284"/>
        <v>0</v>
      </c>
      <c r="AA1169" s="262">
        <f t="shared" si="1285"/>
        <v>0</v>
      </c>
      <c r="AB1169" s="258" t="str">
        <f t="shared" si="1286"/>
        <v/>
      </c>
      <c r="AC1169" s="263" t="str">
        <f t="shared" si="1168"/>
        <v>   -  BĐ: 6/9/2025 KT: Ngày lỗi</v>
      </c>
      <c r="AD1169" s="263">
        <f t="shared" ref="AD1169:AE1169" si="1412">P1169</f>
        <v>45906</v>
      </c>
      <c r="AE1169" s="263" t="str">
        <f t="shared" si="1412"/>
        <v>#DIV/0!</v>
      </c>
      <c r="AF1169" s="187"/>
      <c r="AG1169" s="187"/>
    </row>
    <row r="1170">
      <c r="A1170" s="253"/>
      <c r="B1170" s="253"/>
      <c r="C1170" s="99"/>
      <c r="D1170" s="99"/>
      <c r="E1170" s="99"/>
      <c r="F1170" s="99"/>
      <c r="G1170" s="268"/>
      <c r="H1170" s="99"/>
      <c r="I1170" s="99"/>
      <c r="J1170" s="99"/>
      <c r="K1170" s="273"/>
      <c r="L1170" s="192"/>
      <c r="M1170" s="192"/>
      <c r="N1170" s="99"/>
      <c r="O1170" s="99"/>
      <c r="P1170" s="237">
        <f t="shared" si="1279"/>
        <v>45906</v>
      </c>
      <c r="Q1170" s="170" t="str">
        <f t="shared" si="1280"/>
        <v>#DIV/0!</v>
      </c>
      <c r="R1170" s="264"/>
      <c r="S1170" s="267"/>
      <c r="T1170" s="99"/>
      <c r="U1170" s="99"/>
      <c r="V1170" s="259" t="str">
        <f t="shared" si="1161"/>
        <v> </v>
      </c>
      <c r="W1170" s="260">
        <f t="shared" si="1281"/>
        <v>0</v>
      </c>
      <c r="X1170" s="258" t="str">
        <f t="shared" si="1282"/>
        <v>#DIV/0!</v>
      </c>
      <c r="Y1170" s="261" t="str">
        <f t="shared" si="1283"/>
        <v>#DIV/0!</v>
      </c>
      <c r="Z1170" s="262">
        <f t="shared" si="1284"/>
        <v>0</v>
      </c>
      <c r="AA1170" s="262">
        <f t="shared" si="1285"/>
        <v>0</v>
      </c>
      <c r="AB1170" s="258" t="str">
        <f t="shared" si="1286"/>
        <v/>
      </c>
      <c r="AC1170" s="263" t="str">
        <f t="shared" si="1168"/>
        <v>   -  BĐ: 6/9/2025 KT: Ngày lỗi</v>
      </c>
      <c r="AD1170" s="263">
        <f t="shared" ref="AD1170:AE1170" si="1413">P1170</f>
        <v>45906</v>
      </c>
      <c r="AE1170" s="263" t="str">
        <f t="shared" si="1413"/>
        <v>#DIV/0!</v>
      </c>
      <c r="AF1170" s="187"/>
      <c r="AG1170" s="187"/>
    </row>
    <row r="1171">
      <c r="A1171" s="253"/>
      <c r="B1171" s="253"/>
      <c r="C1171" s="99"/>
      <c r="D1171" s="99"/>
      <c r="E1171" s="99"/>
      <c r="F1171" s="99"/>
      <c r="G1171" s="268"/>
      <c r="H1171" s="99"/>
      <c r="I1171" s="99"/>
      <c r="J1171" s="99"/>
      <c r="K1171" s="273"/>
      <c r="L1171" s="192"/>
      <c r="M1171" s="192"/>
      <c r="N1171" s="99"/>
      <c r="O1171" s="99"/>
      <c r="P1171" s="237">
        <f t="shared" si="1279"/>
        <v>45906</v>
      </c>
      <c r="Q1171" s="170" t="str">
        <f t="shared" si="1280"/>
        <v>#DIV/0!</v>
      </c>
      <c r="R1171" s="206"/>
      <c r="S1171" s="267"/>
      <c r="T1171" s="99"/>
      <c r="U1171" s="99"/>
      <c r="V1171" s="259" t="str">
        <f t="shared" si="1161"/>
        <v> </v>
      </c>
      <c r="W1171" s="260">
        <f t="shared" si="1281"/>
        <v>0</v>
      </c>
      <c r="X1171" s="258" t="str">
        <f t="shared" si="1282"/>
        <v>#DIV/0!</v>
      </c>
      <c r="Y1171" s="261" t="str">
        <f t="shared" si="1283"/>
        <v>#DIV/0!</v>
      </c>
      <c r="Z1171" s="262">
        <f t="shared" si="1284"/>
        <v>0</v>
      </c>
      <c r="AA1171" s="262">
        <f t="shared" si="1285"/>
        <v>0</v>
      </c>
      <c r="AB1171" s="258" t="str">
        <f t="shared" si="1286"/>
        <v/>
      </c>
      <c r="AC1171" s="263" t="str">
        <f t="shared" si="1168"/>
        <v>   -  BĐ: 6/9/2025 KT: Ngày lỗi</v>
      </c>
      <c r="AD1171" s="263">
        <f t="shared" ref="AD1171:AE1171" si="1414">P1171</f>
        <v>45906</v>
      </c>
      <c r="AE1171" s="263" t="str">
        <f t="shared" si="1414"/>
        <v>#DIV/0!</v>
      </c>
      <c r="AF1171" s="187"/>
      <c r="AG1171" s="187"/>
    </row>
    <row r="1172">
      <c r="A1172" s="253"/>
      <c r="B1172" s="253"/>
      <c r="C1172" s="99"/>
      <c r="D1172" s="99"/>
      <c r="E1172" s="99"/>
      <c r="F1172" s="99"/>
      <c r="G1172" s="268"/>
      <c r="H1172" s="99"/>
      <c r="I1172" s="99"/>
      <c r="J1172" s="99"/>
      <c r="K1172" s="273"/>
      <c r="L1172" s="192"/>
      <c r="M1172" s="192"/>
      <c r="N1172" s="99"/>
      <c r="O1172" s="99"/>
      <c r="P1172" s="237">
        <f t="shared" si="1279"/>
        <v>45906</v>
      </c>
      <c r="Q1172" s="170" t="str">
        <f t="shared" si="1280"/>
        <v>#DIV/0!</v>
      </c>
      <c r="R1172" s="206"/>
      <c r="S1172" s="267"/>
      <c r="T1172" s="99"/>
      <c r="U1172" s="99"/>
      <c r="V1172" s="259" t="str">
        <f t="shared" si="1161"/>
        <v> </v>
      </c>
      <c r="W1172" s="260">
        <f t="shared" si="1281"/>
        <v>0</v>
      </c>
      <c r="X1172" s="258" t="str">
        <f t="shared" si="1282"/>
        <v>#DIV/0!</v>
      </c>
      <c r="Y1172" s="261" t="str">
        <f t="shared" si="1283"/>
        <v>#DIV/0!</v>
      </c>
      <c r="Z1172" s="262">
        <f t="shared" si="1284"/>
        <v>0</v>
      </c>
      <c r="AA1172" s="262">
        <f t="shared" si="1285"/>
        <v>0</v>
      </c>
      <c r="AB1172" s="258" t="str">
        <f t="shared" si="1286"/>
        <v/>
      </c>
      <c r="AC1172" s="263" t="str">
        <f t="shared" si="1168"/>
        <v>   -  BĐ: 6/9/2025 KT: Ngày lỗi</v>
      </c>
      <c r="AD1172" s="263">
        <f t="shared" ref="AD1172:AE1172" si="1415">P1172</f>
        <v>45906</v>
      </c>
      <c r="AE1172" s="263" t="str">
        <f t="shared" si="1415"/>
        <v>#DIV/0!</v>
      </c>
      <c r="AF1172" s="187"/>
      <c r="AG1172" s="187"/>
    </row>
    <row r="1173">
      <c r="A1173" s="253"/>
      <c r="B1173" s="253"/>
      <c r="C1173" s="99"/>
      <c r="D1173" s="99"/>
      <c r="E1173" s="99"/>
      <c r="F1173" s="99"/>
      <c r="G1173" s="268"/>
      <c r="H1173" s="99"/>
      <c r="I1173" s="99"/>
      <c r="J1173" s="99"/>
      <c r="K1173" s="273"/>
      <c r="L1173" s="192"/>
      <c r="M1173" s="192"/>
      <c r="N1173" s="99"/>
      <c r="O1173" s="99"/>
      <c r="P1173" s="237">
        <f t="shared" si="1279"/>
        <v>45906</v>
      </c>
      <c r="Q1173" s="170" t="str">
        <f t="shared" si="1280"/>
        <v>#DIV/0!</v>
      </c>
      <c r="R1173" s="206"/>
      <c r="S1173" s="267"/>
      <c r="T1173" s="99"/>
      <c r="U1173" s="99"/>
      <c r="V1173" s="259" t="str">
        <f t="shared" si="1161"/>
        <v> </v>
      </c>
      <c r="W1173" s="260">
        <f t="shared" si="1281"/>
        <v>0</v>
      </c>
      <c r="X1173" s="258" t="str">
        <f t="shared" si="1282"/>
        <v>#DIV/0!</v>
      </c>
      <c r="Y1173" s="261" t="str">
        <f t="shared" si="1283"/>
        <v>#DIV/0!</v>
      </c>
      <c r="Z1173" s="262">
        <f t="shared" si="1284"/>
        <v>0</v>
      </c>
      <c r="AA1173" s="262">
        <f t="shared" si="1285"/>
        <v>0</v>
      </c>
      <c r="AB1173" s="258" t="str">
        <f t="shared" si="1286"/>
        <v/>
      </c>
      <c r="AC1173" s="263" t="str">
        <f t="shared" si="1168"/>
        <v>   -  BĐ: 6/9/2025 KT: Ngày lỗi</v>
      </c>
      <c r="AD1173" s="263">
        <f t="shared" ref="AD1173:AE1173" si="1416">P1173</f>
        <v>45906</v>
      </c>
      <c r="AE1173" s="263" t="str">
        <f t="shared" si="1416"/>
        <v>#DIV/0!</v>
      </c>
      <c r="AF1173" s="187"/>
      <c r="AG1173" s="187"/>
    </row>
    <row r="1174">
      <c r="A1174" s="253"/>
      <c r="B1174" s="253"/>
      <c r="C1174" s="99"/>
      <c r="D1174" s="99"/>
      <c r="E1174" s="99"/>
      <c r="F1174" s="99"/>
      <c r="G1174" s="268"/>
      <c r="H1174" s="99"/>
      <c r="I1174" s="99"/>
      <c r="J1174" s="99"/>
      <c r="K1174" s="273"/>
      <c r="L1174" s="192"/>
      <c r="M1174" s="192"/>
      <c r="N1174" s="99"/>
      <c r="O1174" s="99"/>
      <c r="P1174" s="237">
        <f t="shared" si="1279"/>
        <v>45906</v>
      </c>
      <c r="Q1174" s="170" t="str">
        <f t="shared" si="1280"/>
        <v>#DIV/0!</v>
      </c>
      <c r="R1174" s="206"/>
      <c r="S1174" s="267"/>
      <c r="T1174" s="99"/>
      <c r="U1174" s="99"/>
      <c r="V1174" s="259" t="str">
        <f t="shared" si="1161"/>
        <v> </v>
      </c>
      <c r="W1174" s="260">
        <f t="shared" si="1281"/>
        <v>0</v>
      </c>
      <c r="X1174" s="258" t="str">
        <f t="shared" si="1282"/>
        <v>#DIV/0!</v>
      </c>
      <c r="Y1174" s="261" t="str">
        <f t="shared" si="1283"/>
        <v>#DIV/0!</v>
      </c>
      <c r="Z1174" s="262">
        <f t="shared" si="1284"/>
        <v>0</v>
      </c>
      <c r="AA1174" s="262">
        <f t="shared" si="1285"/>
        <v>0</v>
      </c>
      <c r="AB1174" s="258" t="str">
        <f t="shared" si="1286"/>
        <v/>
      </c>
      <c r="AC1174" s="263" t="str">
        <f t="shared" si="1168"/>
        <v>   -  BĐ: 6/9/2025 KT: Ngày lỗi</v>
      </c>
      <c r="AD1174" s="263">
        <f t="shared" ref="AD1174:AE1174" si="1417">P1174</f>
        <v>45906</v>
      </c>
      <c r="AE1174" s="263" t="str">
        <f t="shared" si="1417"/>
        <v>#DIV/0!</v>
      </c>
      <c r="AF1174" s="187"/>
      <c r="AG1174" s="187"/>
    </row>
    <row r="1175">
      <c r="A1175" s="253"/>
      <c r="B1175" s="253"/>
      <c r="C1175" s="99"/>
      <c r="D1175" s="99"/>
      <c r="E1175" s="99"/>
      <c r="F1175" s="99"/>
      <c r="G1175" s="268"/>
      <c r="H1175" s="99"/>
      <c r="I1175" s="99"/>
      <c r="J1175" s="99"/>
      <c r="K1175" s="273"/>
      <c r="L1175" s="192"/>
      <c r="M1175" s="192"/>
      <c r="N1175" s="99"/>
      <c r="O1175" s="99"/>
      <c r="P1175" s="237">
        <f t="shared" si="1279"/>
        <v>45906</v>
      </c>
      <c r="Q1175" s="170" t="str">
        <f t="shared" si="1280"/>
        <v>#DIV/0!</v>
      </c>
      <c r="R1175" s="264"/>
      <c r="S1175" s="267"/>
      <c r="T1175" s="99"/>
      <c r="U1175" s="99"/>
      <c r="V1175" s="259" t="str">
        <f t="shared" si="1161"/>
        <v> </v>
      </c>
      <c r="W1175" s="260">
        <f t="shared" si="1281"/>
        <v>0</v>
      </c>
      <c r="X1175" s="258" t="str">
        <f t="shared" si="1282"/>
        <v>#DIV/0!</v>
      </c>
      <c r="Y1175" s="261" t="str">
        <f t="shared" si="1283"/>
        <v>#DIV/0!</v>
      </c>
      <c r="Z1175" s="262">
        <f t="shared" si="1284"/>
        <v>0</v>
      </c>
      <c r="AA1175" s="262">
        <f t="shared" si="1285"/>
        <v>0</v>
      </c>
      <c r="AB1175" s="258" t="str">
        <f t="shared" si="1286"/>
        <v/>
      </c>
      <c r="AC1175" s="263" t="str">
        <f t="shared" si="1168"/>
        <v>   -  BĐ: 6/9/2025 KT: Ngày lỗi</v>
      </c>
      <c r="AD1175" s="263">
        <f t="shared" ref="AD1175:AE1175" si="1418">P1175</f>
        <v>45906</v>
      </c>
      <c r="AE1175" s="263" t="str">
        <f t="shared" si="1418"/>
        <v>#DIV/0!</v>
      </c>
      <c r="AF1175" s="187"/>
      <c r="AG1175" s="187"/>
    </row>
    <row r="1176">
      <c r="A1176" s="253"/>
      <c r="B1176" s="253"/>
      <c r="C1176" s="99"/>
      <c r="D1176" s="99"/>
      <c r="E1176" s="99"/>
      <c r="F1176" s="99"/>
      <c r="G1176" s="268"/>
      <c r="H1176" s="99"/>
      <c r="I1176" s="99"/>
      <c r="J1176" s="99"/>
      <c r="K1176" s="273"/>
      <c r="L1176" s="192"/>
      <c r="M1176" s="192"/>
      <c r="N1176" s="99"/>
      <c r="O1176" s="99"/>
      <c r="P1176" s="237">
        <f t="shared" si="1279"/>
        <v>45906</v>
      </c>
      <c r="Q1176" s="170" t="str">
        <f t="shared" si="1280"/>
        <v>#DIV/0!</v>
      </c>
      <c r="R1176" s="264"/>
      <c r="S1176" s="267"/>
      <c r="T1176" s="99"/>
      <c r="U1176" s="99"/>
      <c r="V1176" s="259" t="str">
        <f t="shared" si="1161"/>
        <v> </v>
      </c>
      <c r="W1176" s="260">
        <f t="shared" si="1281"/>
        <v>0</v>
      </c>
      <c r="X1176" s="258" t="str">
        <f t="shared" si="1282"/>
        <v>#DIV/0!</v>
      </c>
      <c r="Y1176" s="261" t="str">
        <f t="shared" si="1283"/>
        <v>#DIV/0!</v>
      </c>
      <c r="Z1176" s="262">
        <f t="shared" si="1284"/>
        <v>0</v>
      </c>
      <c r="AA1176" s="262">
        <f t="shared" si="1285"/>
        <v>0</v>
      </c>
      <c r="AB1176" s="258" t="str">
        <f t="shared" si="1286"/>
        <v/>
      </c>
      <c r="AC1176" s="263" t="str">
        <f t="shared" si="1168"/>
        <v>   -  BĐ: 6/9/2025 KT: Ngày lỗi</v>
      </c>
      <c r="AD1176" s="263">
        <f t="shared" ref="AD1176:AE1176" si="1419">P1176</f>
        <v>45906</v>
      </c>
      <c r="AE1176" s="263" t="str">
        <f t="shared" si="1419"/>
        <v>#DIV/0!</v>
      </c>
      <c r="AF1176" s="187"/>
      <c r="AG1176" s="187"/>
    </row>
    <row r="1177">
      <c r="A1177" s="253"/>
      <c r="B1177" s="253"/>
      <c r="C1177" s="99"/>
      <c r="D1177" s="99"/>
      <c r="E1177" s="99"/>
      <c r="F1177" s="99"/>
      <c r="G1177" s="268"/>
      <c r="H1177" s="99"/>
      <c r="I1177" s="99"/>
      <c r="J1177" s="99"/>
      <c r="K1177" s="273"/>
      <c r="L1177" s="192"/>
      <c r="M1177" s="192"/>
      <c r="N1177" s="99"/>
      <c r="O1177" s="99"/>
      <c r="P1177" s="237">
        <f t="shared" si="1279"/>
        <v>45906</v>
      </c>
      <c r="Q1177" s="170" t="str">
        <f t="shared" si="1280"/>
        <v>#DIV/0!</v>
      </c>
      <c r="R1177" s="206"/>
      <c r="S1177" s="267"/>
      <c r="T1177" s="99"/>
      <c r="U1177" s="99"/>
      <c r="V1177" s="259" t="str">
        <f t="shared" si="1161"/>
        <v> </v>
      </c>
      <c r="W1177" s="260">
        <f t="shared" si="1281"/>
        <v>0</v>
      </c>
      <c r="X1177" s="258" t="str">
        <f t="shared" si="1282"/>
        <v>#DIV/0!</v>
      </c>
      <c r="Y1177" s="261" t="str">
        <f t="shared" si="1283"/>
        <v>#DIV/0!</v>
      </c>
      <c r="Z1177" s="262">
        <f t="shared" si="1284"/>
        <v>0</v>
      </c>
      <c r="AA1177" s="262">
        <f t="shared" si="1285"/>
        <v>0</v>
      </c>
      <c r="AB1177" s="258" t="str">
        <f t="shared" si="1286"/>
        <v/>
      </c>
      <c r="AC1177" s="263" t="str">
        <f t="shared" si="1168"/>
        <v>   -  BĐ: 6/9/2025 KT: Ngày lỗi</v>
      </c>
      <c r="AD1177" s="263">
        <f t="shared" ref="AD1177:AE1177" si="1420">P1177</f>
        <v>45906</v>
      </c>
      <c r="AE1177" s="263" t="str">
        <f t="shared" si="1420"/>
        <v>#DIV/0!</v>
      </c>
      <c r="AF1177" s="187"/>
      <c r="AG1177" s="187"/>
    </row>
    <row r="1178">
      <c r="A1178" s="253"/>
      <c r="B1178" s="253"/>
      <c r="C1178" s="99"/>
      <c r="D1178" s="99"/>
      <c r="E1178" s="99"/>
      <c r="F1178" s="99"/>
      <c r="G1178" s="268"/>
      <c r="H1178" s="99"/>
      <c r="I1178" s="99"/>
      <c r="J1178" s="99"/>
      <c r="K1178" s="273"/>
      <c r="L1178" s="192"/>
      <c r="M1178" s="192"/>
      <c r="N1178" s="99"/>
      <c r="O1178" s="99"/>
      <c r="P1178" s="237">
        <f t="shared" si="1279"/>
        <v>45906</v>
      </c>
      <c r="Q1178" s="170" t="str">
        <f t="shared" si="1280"/>
        <v>#DIV/0!</v>
      </c>
      <c r="R1178" s="206"/>
      <c r="S1178" s="267"/>
      <c r="T1178" s="99"/>
      <c r="U1178" s="99"/>
      <c r="V1178" s="259" t="str">
        <f t="shared" si="1161"/>
        <v> </v>
      </c>
      <c r="W1178" s="260">
        <f t="shared" si="1281"/>
        <v>0</v>
      </c>
      <c r="X1178" s="258" t="str">
        <f t="shared" si="1282"/>
        <v>#DIV/0!</v>
      </c>
      <c r="Y1178" s="261" t="str">
        <f t="shared" si="1283"/>
        <v>#DIV/0!</v>
      </c>
      <c r="Z1178" s="262">
        <f t="shared" si="1284"/>
        <v>0</v>
      </c>
      <c r="AA1178" s="262">
        <f t="shared" si="1285"/>
        <v>0</v>
      </c>
      <c r="AB1178" s="258" t="str">
        <f t="shared" si="1286"/>
        <v/>
      </c>
      <c r="AC1178" s="263" t="str">
        <f t="shared" si="1168"/>
        <v>   -  BĐ: 6/9/2025 KT: Ngày lỗi</v>
      </c>
      <c r="AD1178" s="263">
        <f t="shared" ref="AD1178:AE1178" si="1421">P1178</f>
        <v>45906</v>
      </c>
      <c r="AE1178" s="263" t="str">
        <f t="shared" si="1421"/>
        <v>#DIV/0!</v>
      </c>
      <c r="AF1178" s="187"/>
      <c r="AG1178" s="187"/>
    </row>
    <row r="1179">
      <c r="A1179" s="253"/>
      <c r="B1179" s="253"/>
      <c r="C1179" s="99"/>
      <c r="D1179" s="99"/>
      <c r="E1179" s="99"/>
      <c r="F1179" s="99"/>
      <c r="G1179" s="268"/>
      <c r="H1179" s="99"/>
      <c r="I1179" s="99"/>
      <c r="J1179" s="99"/>
      <c r="K1179" s="273"/>
      <c r="L1179" s="192"/>
      <c r="M1179" s="192"/>
      <c r="N1179" s="99"/>
      <c r="O1179" s="99"/>
      <c r="P1179" s="237">
        <f t="shared" si="1279"/>
        <v>45906</v>
      </c>
      <c r="Q1179" s="170" t="str">
        <f t="shared" si="1280"/>
        <v>#DIV/0!</v>
      </c>
      <c r="R1179" s="206"/>
      <c r="S1179" s="267"/>
      <c r="T1179" s="99"/>
      <c r="U1179" s="99"/>
      <c r="V1179" s="259" t="str">
        <f t="shared" si="1161"/>
        <v> </v>
      </c>
      <c r="W1179" s="260">
        <f t="shared" si="1281"/>
        <v>0</v>
      </c>
      <c r="X1179" s="258" t="str">
        <f t="shared" si="1282"/>
        <v>#DIV/0!</v>
      </c>
      <c r="Y1179" s="261" t="str">
        <f t="shared" si="1283"/>
        <v>#DIV/0!</v>
      </c>
      <c r="Z1179" s="262">
        <f t="shared" si="1284"/>
        <v>0</v>
      </c>
      <c r="AA1179" s="262">
        <f t="shared" si="1285"/>
        <v>0</v>
      </c>
      <c r="AB1179" s="258" t="str">
        <f t="shared" si="1286"/>
        <v/>
      </c>
      <c r="AC1179" s="263" t="str">
        <f t="shared" si="1168"/>
        <v>   -  BĐ: 6/9/2025 KT: Ngày lỗi</v>
      </c>
      <c r="AD1179" s="263">
        <f t="shared" ref="AD1179:AE1179" si="1422">P1179</f>
        <v>45906</v>
      </c>
      <c r="AE1179" s="263" t="str">
        <f t="shared" si="1422"/>
        <v>#DIV/0!</v>
      </c>
      <c r="AF1179" s="187"/>
      <c r="AG1179" s="187"/>
    </row>
    <row r="1180">
      <c r="A1180" s="253"/>
      <c r="B1180" s="253"/>
      <c r="C1180" s="99"/>
      <c r="D1180" s="99"/>
      <c r="E1180" s="99"/>
      <c r="F1180" s="99"/>
      <c r="G1180" s="268"/>
      <c r="H1180" s="99"/>
      <c r="I1180" s="99"/>
      <c r="J1180" s="99"/>
      <c r="K1180" s="273"/>
      <c r="L1180" s="192"/>
      <c r="M1180" s="192"/>
      <c r="N1180" s="99"/>
      <c r="O1180" s="99"/>
      <c r="P1180" s="237">
        <f t="shared" si="1279"/>
        <v>45906</v>
      </c>
      <c r="Q1180" s="170" t="str">
        <f t="shared" si="1280"/>
        <v>#DIV/0!</v>
      </c>
      <c r="R1180" s="206"/>
      <c r="S1180" s="267"/>
      <c r="T1180" s="99"/>
      <c r="U1180" s="99"/>
      <c r="V1180" s="259" t="str">
        <f t="shared" si="1161"/>
        <v> </v>
      </c>
      <c r="W1180" s="260">
        <f t="shared" si="1281"/>
        <v>0</v>
      </c>
      <c r="X1180" s="258" t="str">
        <f t="shared" si="1282"/>
        <v>#DIV/0!</v>
      </c>
      <c r="Y1180" s="261" t="str">
        <f t="shared" si="1283"/>
        <v>#DIV/0!</v>
      </c>
      <c r="Z1180" s="262">
        <f t="shared" si="1284"/>
        <v>0</v>
      </c>
      <c r="AA1180" s="262">
        <f t="shared" si="1285"/>
        <v>0</v>
      </c>
      <c r="AB1180" s="258" t="str">
        <f t="shared" si="1286"/>
        <v/>
      </c>
      <c r="AC1180" s="263" t="str">
        <f t="shared" si="1168"/>
        <v>   -  BĐ: 6/9/2025 KT: Ngày lỗi</v>
      </c>
      <c r="AD1180" s="263">
        <f t="shared" ref="AD1180:AE1180" si="1423">P1180</f>
        <v>45906</v>
      </c>
      <c r="AE1180" s="263" t="str">
        <f t="shared" si="1423"/>
        <v>#DIV/0!</v>
      </c>
      <c r="AF1180" s="187"/>
      <c r="AG1180" s="187"/>
    </row>
    <row r="1181">
      <c r="A1181" s="253"/>
      <c r="B1181" s="253"/>
      <c r="C1181" s="99"/>
      <c r="D1181" s="99"/>
      <c r="E1181" s="99"/>
      <c r="F1181" s="99"/>
      <c r="G1181" s="268"/>
      <c r="H1181" s="99"/>
      <c r="I1181" s="99"/>
      <c r="J1181" s="99"/>
      <c r="K1181" s="273"/>
      <c r="L1181" s="192"/>
      <c r="M1181" s="192"/>
      <c r="N1181" s="99"/>
      <c r="O1181" s="99"/>
      <c r="P1181" s="237">
        <f t="shared" si="1279"/>
        <v>45906</v>
      </c>
      <c r="Q1181" s="170" t="str">
        <f t="shared" si="1280"/>
        <v>#DIV/0!</v>
      </c>
      <c r="R1181" s="206"/>
      <c r="S1181" s="267"/>
      <c r="T1181" s="99"/>
      <c r="U1181" s="99"/>
      <c r="V1181" s="259" t="str">
        <f t="shared" si="1161"/>
        <v> </v>
      </c>
      <c r="W1181" s="260">
        <f t="shared" si="1281"/>
        <v>0</v>
      </c>
      <c r="X1181" s="258" t="str">
        <f t="shared" si="1282"/>
        <v>#DIV/0!</v>
      </c>
      <c r="Y1181" s="261" t="str">
        <f t="shared" si="1283"/>
        <v>#DIV/0!</v>
      </c>
      <c r="Z1181" s="262">
        <f t="shared" si="1284"/>
        <v>0</v>
      </c>
      <c r="AA1181" s="262">
        <f t="shared" si="1285"/>
        <v>0</v>
      </c>
      <c r="AB1181" s="258" t="str">
        <f t="shared" si="1286"/>
        <v/>
      </c>
      <c r="AC1181" s="263" t="str">
        <f t="shared" si="1168"/>
        <v>   -  BĐ: 6/9/2025 KT: Ngày lỗi</v>
      </c>
      <c r="AD1181" s="263">
        <f t="shared" ref="AD1181:AE1181" si="1424">P1181</f>
        <v>45906</v>
      </c>
      <c r="AE1181" s="263" t="str">
        <f t="shared" si="1424"/>
        <v>#DIV/0!</v>
      </c>
      <c r="AF1181" s="187"/>
      <c r="AG1181" s="187"/>
    </row>
    <row r="1182">
      <c r="A1182" s="253"/>
      <c r="B1182" s="253"/>
      <c r="C1182" s="99"/>
      <c r="D1182" s="99"/>
      <c r="E1182" s="99"/>
      <c r="F1182" s="99"/>
      <c r="G1182" s="268"/>
      <c r="H1182" s="99"/>
      <c r="I1182" s="99"/>
      <c r="J1182" s="99"/>
      <c r="K1182" s="273"/>
      <c r="L1182" s="192"/>
      <c r="M1182" s="192"/>
      <c r="N1182" s="99"/>
      <c r="O1182" s="99"/>
      <c r="P1182" s="237">
        <f t="shared" si="1279"/>
        <v>45906</v>
      </c>
      <c r="Q1182" s="170" t="str">
        <f t="shared" si="1280"/>
        <v>#DIV/0!</v>
      </c>
      <c r="R1182" s="206"/>
      <c r="S1182" s="267"/>
      <c r="T1182" s="99"/>
      <c r="U1182" s="99"/>
      <c r="V1182" s="259" t="str">
        <f t="shared" si="1161"/>
        <v> </v>
      </c>
      <c r="W1182" s="260">
        <f t="shared" si="1281"/>
        <v>0</v>
      </c>
      <c r="X1182" s="258" t="str">
        <f t="shared" si="1282"/>
        <v>#DIV/0!</v>
      </c>
      <c r="Y1182" s="261" t="str">
        <f t="shared" si="1283"/>
        <v>#DIV/0!</v>
      </c>
      <c r="Z1182" s="262">
        <f t="shared" si="1284"/>
        <v>0</v>
      </c>
      <c r="AA1182" s="262">
        <f t="shared" si="1285"/>
        <v>0</v>
      </c>
      <c r="AB1182" s="258" t="str">
        <f t="shared" si="1286"/>
        <v/>
      </c>
      <c r="AC1182" s="263" t="str">
        <f t="shared" si="1168"/>
        <v>   -  BĐ: 6/9/2025 KT: Ngày lỗi</v>
      </c>
      <c r="AD1182" s="263">
        <f t="shared" ref="AD1182:AE1182" si="1425">P1182</f>
        <v>45906</v>
      </c>
      <c r="AE1182" s="263" t="str">
        <f t="shared" si="1425"/>
        <v>#DIV/0!</v>
      </c>
      <c r="AF1182" s="187"/>
      <c r="AG1182" s="187"/>
    </row>
    <row r="1183">
      <c r="A1183" s="253"/>
      <c r="B1183" s="253"/>
      <c r="C1183" s="99"/>
      <c r="D1183" s="99"/>
      <c r="E1183" s="99"/>
      <c r="F1183" s="99"/>
      <c r="G1183" s="268"/>
      <c r="H1183" s="99"/>
      <c r="I1183" s="99"/>
      <c r="J1183" s="99"/>
      <c r="K1183" s="273"/>
      <c r="L1183" s="192"/>
      <c r="M1183" s="192"/>
      <c r="N1183" s="99"/>
      <c r="O1183" s="99"/>
      <c r="P1183" s="237">
        <f t="shared" si="1279"/>
        <v>45906</v>
      </c>
      <c r="Q1183" s="170" t="str">
        <f t="shared" si="1280"/>
        <v>#DIV/0!</v>
      </c>
      <c r="R1183" s="206"/>
      <c r="S1183" s="267"/>
      <c r="T1183" s="99"/>
      <c r="U1183" s="99"/>
      <c r="V1183" s="259" t="str">
        <f t="shared" si="1161"/>
        <v> </v>
      </c>
      <c r="W1183" s="260">
        <f t="shared" si="1281"/>
        <v>0</v>
      </c>
      <c r="X1183" s="258" t="str">
        <f t="shared" si="1282"/>
        <v>#DIV/0!</v>
      </c>
      <c r="Y1183" s="261" t="str">
        <f t="shared" si="1283"/>
        <v>#DIV/0!</v>
      </c>
      <c r="Z1183" s="262">
        <f t="shared" si="1284"/>
        <v>0</v>
      </c>
      <c r="AA1183" s="262">
        <f t="shared" si="1285"/>
        <v>0</v>
      </c>
      <c r="AB1183" s="258" t="str">
        <f t="shared" si="1286"/>
        <v/>
      </c>
      <c r="AC1183" s="263" t="str">
        <f t="shared" si="1168"/>
        <v>   -  BĐ: 6/9/2025 KT: Ngày lỗi</v>
      </c>
      <c r="AD1183" s="263">
        <f t="shared" ref="AD1183:AE1183" si="1426">P1183</f>
        <v>45906</v>
      </c>
      <c r="AE1183" s="263" t="str">
        <f t="shared" si="1426"/>
        <v>#DIV/0!</v>
      </c>
      <c r="AF1183" s="187"/>
      <c r="AG1183" s="187"/>
    </row>
    <row r="1184">
      <c r="A1184" s="253"/>
      <c r="B1184" s="253"/>
      <c r="C1184" s="99"/>
      <c r="D1184" s="99"/>
      <c r="E1184" s="99"/>
      <c r="F1184" s="99"/>
      <c r="G1184" s="268"/>
      <c r="H1184" s="99"/>
      <c r="I1184" s="99"/>
      <c r="J1184" s="99"/>
      <c r="K1184" s="273"/>
      <c r="L1184" s="192"/>
      <c r="M1184" s="192"/>
      <c r="N1184" s="99"/>
      <c r="O1184" s="99"/>
      <c r="P1184" s="237">
        <f t="shared" si="1279"/>
        <v>45906</v>
      </c>
      <c r="Q1184" s="170" t="str">
        <f t="shared" si="1280"/>
        <v>#DIV/0!</v>
      </c>
      <c r="R1184" s="206"/>
      <c r="S1184" s="267"/>
      <c r="T1184" s="99"/>
      <c r="U1184" s="99"/>
      <c r="V1184" s="259" t="str">
        <f t="shared" si="1161"/>
        <v> </v>
      </c>
      <c r="W1184" s="260">
        <f t="shared" si="1281"/>
        <v>0</v>
      </c>
      <c r="X1184" s="258" t="str">
        <f t="shared" si="1282"/>
        <v>#DIV/0!</v>
      </c>
      <c r="Y1184" s="261" t="str">
        <f t="shared" si="1283"/>
        <v>#DIV/0!</v>
      </c>
      <c r="Z1184" s="262">
        <f t="shared" si="1284"/>
        <v>0</v>
      </c>
      <c r="AA1184" s="262">
        <f t="shared" si="1285"/>
        <v>0</v>
      </c>
      <c r="AB1184" s="258" t="str">
        <f t="shared" si="1286"/>
        <v/>
      </c>
      <c r="AC1184" s="263" t="str">
        <f t="shared" si="1168"/>
        <v>   -  BĐ: 6/9/2025 KT: Ngày lỗi</v>
      </c>
      <c r="AD1184" s="263">
        <f t="shared" ref="AD1184:AE1184" si="1427">P1184</f>
        <v>45906</v>
      </c>
      <c r="AE1184" s="263" t="str">
        <f t="shared" si="1427"/>
        <v>#DIV/0!</v>
      </c>
      <c r="AF1184" s="187"/>
      <c r="AG1184" s="187"/>
    </row>
    <row r="1185">
      <c r="A1185" s="253"/>
      <c r="B1185" s="253"/>
      <c r="C1185" s="99"/>
      <c r="D1185" s="99"/>
      <c r="E1185" s="99"/>
      <c r="F1185" s="99"/>
      <c r="G1185" s="268"/>
      <c r="H1185" s="99"/>
      <c r="I1185" s="99"/>
      <c r="J1185" s="99"/>
      <c r="K1185" s="273"/>
      <c r="L1185" s="192"/>
      <c r="M1185" s="192"/>
      <c r="N1185" s="99"/>
      <c r="O1185" s="99"/>
      <c r="P1185" s="237">
        <f t="shared" si="1279"/>
        <v>45906</v>
      </c>
      <c r="Q1185" s="170" t="str">
        <f t="shared" si="1280"/>
        <v>#DIV/0!</v>
      </c>
      <c r="R1185" s="286"/>
      <c r="S1185" s="267"/>
      <c r="T1185" s="99"/>
      <c r="U1185" s="99"/>
      <c r="V1185" s="259" t="str">
        <f t="shared" si="1161"/>
        <v> </v>
      </c>
      <c r="W1185" s="260">
        <f t="shared" si="1281"/>
        <v>0</v>
      </c>
      <c r="X1185" s="258" t="str">
        <f t="shared" si="1282"/>
        <v>#DIV/0!</v>
      </c>
      <c r="Y1185" s="261" t="str">
        <f t="shared" si="1283"/>
        <v>#DIV/0!</v>
      </c>
      <c r="Z1185" s="262">
        <f t="shared" si="1284"/>
        <v>0</v>
      </c>
      <c r="AA1185" s="262">
        <f t="shared" si="1285"/>
        <v>0</v>
      </c>
      <c r="AB1185" s="258" t="str">
        <f t="shared" si="1286"/>
        <v/>
      </c>
      <c r="AC1185" s="263" t="str">
        <f t="shared" si="1168"/>
        <v>   -  BĐ: 6/9/2025 KT: Ngày lỗi</v>
      </c>
      <c r="AD1185" s="263">
        <f t="shared" ref="AD1185:AE1185" si="1428">P1185</f>
        <v>45906</v>
      </c>
      <c r="AE1185" s="263" t="str">
        <f t="shared" si="1428"/>
        <v>#DIV/0!</v>
      </c>
      <c r="AF1185" s="187"/>
      <c r="AG1185" s="187"/>
    </row>
    <row r="1186">
      <c r="A1186" s="253"/>
      <c r="B1186" s="253"/>
      <c r="C1186" s="99"/>
      <c r="D1186" s="99"/>
      <c r="E1186" s="99"/>
      <c r="F1186" s="99"/>
      <c r="G1186" s="268"/>
      <c r="H1186" s="99"/>
      <c r="I1186" s="99"/>
      <c r="J1186" s="99"/>
      <c r="K1186" s="273"/>
      <c r="L1186" s="192"/>
      <c r="M1186" s="192"/>
      <c r="N1186" s="99"/>
      <c r="O1186" s="99"/>
      <c r="P1186" s="237">
        <f t="shared" si="1279"/>
        <v>45906</v>
      </c>
      <c r="Q1186" s="170" t="str">
        <f t="shared" si="1280"/>
        <v>#DIV/0!</v>
      </c>
      <c r="R1186" s="206"/>
      <c r="S1186" s="267"/>
      <c r="T1186" s="99"/>
      <c r="U1186" s="99"/>
      <c r="V1186" s="259" t="str">
        <f t="shared" si="1161"/>
        <v> </v>
      </c>
      <c r="W1186" s="260">
        <f t="shared" si="1281"/>
        <v>0</v>
      </c>
      <c r="X1186" s="258" t="str">
        <f t="shared" si="1282"/>
        <v>#DIV/0!</v>
      </c>
      <c r="Y1186" s="261" t="str">
        <f t="shared" si="1283"/>
        <v>#DIV/0!</v>
      </c>
      <c r="Z1186" s="262">
        <f t="shared" si="1284"/>
        <v>0</v>
      </c>
      <c r="AA1186" s="262">
        <f t="shared" si="1285"/>
        <v>0</v>
      </c>
      <c r="AB1186" s="258" t="str">
        <f t="shared" si="1286"/>
        <v/>
      </c>
      <c r="AC1186" s="263" t="str">
        <f t="shared" si="1168"/>
        <v>   -  BĐ: 6/9/2025 KT: Ngày lỗi</v>
      </c>
      <c r="AD1186" s="263">
        <f t="shared" ref="AD1186:AE1186" si="1429">P1186</f>
        <v>45906</v>
      </c>
      <c r="AE1186" s="263" t="str">
        <f t="shared" si="1429"/>
        <v>#DIV/0!</v>
      </c>
      <c r="AF1186" s="187"/>
      <c r="AG1186" s="187"/>
    </row>
    <row r="1187">
      <c r="A1187" s="253"/>
      <c r="B1187" s="253"/>
      <c r="C1187" s="99"/>
      <c r="D1187" s="99"/>
      <c r="E1187" s="99"/>
      <c r="F1187" s="99"/>
      <c r="G1187" s="268"/>
      <c r="H1187" s="99"/>
      <c r="I1187" s="99"/>
      <c r="J1187" s="99"/>
      <c r="K1187" s="273"/>
      <c r="L1187" s="192"/>
      <c r="M1187" s="192"/>
      <c r="N1187" s="99"/>
      <c r="O1187" s="99"/>
      <c r="P1187" s="237">
        <f t="shared" si="1279"/>
        <v>45906</v>
      </c>
      <c r="Q1187" s="170" t="str">
        <f t="shared" si="1280"/>
        <v>#DIV/0!</v>
      </c>
      <c r="R1187" s="206"/>
      <c r="S1187" s="267"/>
      <c r="T1187" s="99"/>
      <c r="U1187" s="99"/>
      <c r="V1187" s="259" t="str">
        <f t="shared" si="1161"/>
        <v> </v>
      </c>
      <c r="W1187" s="260">
        <f t="shared" si="1281"/>
        <v>0</v>
      </c>
      <c r="X1187" s="258" t="str">
        <f t="shared" si="1282"/>
        <v>#DIV/0!</v>
      </c>
      <c r="Y1187" s="261" t="str">
        <f t="shared" si="1283"/>
        <v>#DIV/0!</v>
      </c>
      <c r="Z1187" s="262">
        <f t="shared" si="1284"/>
        <v>0</v>
      </c>
      <c r="AA1187" s="262">
        <f t="shared" si="1285"/>
        <v>0</v>
      </c>
      <c r="AB1187" s="258" t="str">
        <f t="shared" si="1286"/>
        <v/>
      </c>
      <c r="AC1187" s="263" t="str">
        <f t="shared" si="1168"/>
        <v>   -  BĐ: 6/9/2025 KT: Ngày lỗi</v>
      </c>
      <c r="AD1187" s="263">
        <f t="shared" ref="AD1187:AE1187" si="1430">P1187</f>
        <v>45906</v>
      </c>
      <c r="AE1187" s="263" t="str">
        <f t="shared" si="1430"/>
        <v>#DIV/0!</v>
      </c>
      <c r="AF1187" s="187"/>
      <c r="AG1187" s="187"/>
    </row>
    <row r="1188">
      <c r="A1188" s="253"/>
      <c r="B1188" s="253"/>
      <c r="C1188" s="99"/>
      <c r="D1188" s="99"/>
      <c r="E1188" s="99"/>
      <c r="F1188" s="99"/>
      <c r="G1188" s="268"/>
      <c r="H1188" s="99"/>
      <c r="I1188" s="99"/>
      <c r="J1188" s="99"/>
      <c r="K1188" s="273"/>
      <c r="L1188" s="192"/>
      <c r="M1188" s="192"/>
      <c r="N1188" s="99"/>
      <c r="O1188" s="99"/>
      <c r="P1188" s="237">
        <f t="shared" si="1279"/>
        <v>45906</v>
      </c>
      <c r="Q1188" s="170" t="str">
        <f t="shared" si="1280"/>
        <v>#DIV/0!</v>
      </c>
      <c r="R1188" s="206"/>
      <c r="S1188" s="267"/>
      <c r="T1188" s="99"/>
      <c r="U1188" s="99"/>
      <c r="V1188" s="259" t="str">
        <f t="shared" si="1161"/>
        <v> </v>
      </c>
      <c r="W1188" s="260">
        <f t="shared" si="1281"/>
        <v>0</v>
      </c>
      <c r="X1188" s="258" t="str">
        <f t="shared" si="1282"/>
        <v>#DIV/0!</v>
      </c>
      <c r="Y1188" s="261" t="str">
        <f t="shared" si="1283"/>
        <v>#DIV/0!</v>
      </c>
      <c r="Z1188" s="262">
        <f t="shared" si="1284"/>
        <v>0</v>
      </c>
      <c r="AA1188" s="262">
        <f t="shared" si="1285"/>
        <v>0</v>
      </c>
      <c r="AB1188" s="258" t="str">
        <f t="shared" si="1286"/>
        <v/>
      </c>
      <c r="AC1188" s="263" t="str">
        <f t="shared" si="1168"/>
        <v>   -  BĐ: 6/9/2025 KT: Ngày lỗi</v>
      </c>
      <c r="AD1188" s="263">
        <f t="shared" ref="AD1188:AE1188" si="1431">P1188</f>
        <v>45906</v>
      </c>
      <c r="AE1188" s="263" t="str">
        <f t="shared" si="1431"/>
        <v>#DIV/0!</v>
      </c>
      <c r="AF1188" s="187"/>
      <c r="AG1188" s="187"/>
    </row>
    <row r="1189">
      <c r="A1189" s="253"/>
      <c r="B1189" s="253"/>
      <c r="C1189" s="99"/>
      <c r="D1189" s="99"/>
      <c r="E1189" s="99"/>
      <c r="F1189" s="99"/>
      <c r="G1189" s="268"/>
      <c r="H1189" s="99"/>
      <c r="I1189" s="99"/>
      <c r="J1189" s="99"/>
      <c r="K1189" s="273"/>
      <c r="L1189" s="192"/>
      <c r="M1189" s="192"/>
      <c r="N1189" s="99"/>
      <c r="O1189" s="99"/>
      <c r="P1189" s="237">
        <f t="shared" si="1279"/>
        <v>45906</v>
      </c>
      <c r="Q1189" s="170" t="str">
        <f t="shared" si="1280"/>
        <v>#DIV/0!</v>
      </c>
      <c r="R1189" s="206"/>
      <c r="S1189" s="267"/>
      <c r="T1189" s="99"/>
      <c r="U1189" s="99"/>
      <c r="V1189" s="259" t="str">
        <f t="shared" si="1161"/>
        <v> </v>
      </c>
      <c r="W1189" s="260">
        <f t="shared" si="1281"/>
        <v>0</v>
      </c>
      <c r="X1189" s="258" t="str">
        <f t="shared" si="1282"/>
        <v>#DIV/0!</v>
      </c>
      <c r="Y1189" s="261" t="str">
        <f t="shared" si="1283"/>
        <v>#DIV/0!</v>
      </c>
      <c r="Z1189" s="262">
        <f t="shared" si="1284"/>
        <v>0</v>
      </c>
      <c r="AA1189" s="262">
        <f t="shared" si="1285"/>
        <v>0</v>
      </c>
      <c r="AB1189" s="258" t="str">
        <f t="shared" si="1286"/>
        <v/>
      </c>
      <c r="AC1189" s="263" t="str">
        <f t="shared" si="1168"/>
        <v>   -  BĐ: 6/9/2025 KT: Ngày lỗi</v>
      </c>
      <c r="AD1189" s="263">
        <f t="shared" ref="AD1189:AE1189" si="1432">P1189</f>
        <v>45906</v>
      </c>
      <c r="AE1189" s="263" t="str">
        <f t="shared" si="1432"/>
        <v>#DIV/0!</v>
      </c>
      <c r="AF1189" s="187"/>
      <c r="AG1189" s="187"/>
    </row>
    <row r="1190">
      <c r="A1190" s="253"/>
      <c r="B1190" s="253"/>
      <c r="C1190" s="99"/>
      <c r="D1190" s="99"/>
      <c r="E1190" s="99"/>
      <c r="F1190" s="99"/>
      <c r="G1190" s="268"/>
      <c r="H1190" s="99"/>
      <c r="I1190" s="99"/>
      <c r="J1190" s="99"/>
      <c r="K1190" s="273"/>
      <c r="L1190" s="192"/>
      <c r="M1190" s="192"/>
      <c r="N1190" s="99"/>
      <c r="O1190" s="99"/>
      <c r="P1190" s="237">
        <f t="shared" si="1279"/>
        <v>45906</v>
      </c>
      <c r="Q1190" s="170" t="str">
        <f t="shared" si="1280"/>
        <v>#DIV/0!</v>
      </c>
      <c r="R1190" s="206"/>
      <c r="S1190" s="267"/>
      <c r="T1190" s="99"/>
      <c r="U1190" s="99"/>
      <c r="V1190" s="259" t="str">
        <f t="shared" si="1161"/>
        <v> </v>
      </c>
      <c r="W1190" s="260">
        <f t="shared" si="1281"/>
        <v>0</v>
      </c>
      <c r="X1190" s="258" t="str">
        <f t="shared" si="1282"/>
        <v>#DIV/0!</v>
      </c>
      <c r="Y1190" s="261" t="str">
        <f t="shared" si="1283"/>
        <v>#DIV/0!</v>
      </c>
      <c r="Z1190" s="262">
        <f t="shared" si="1284"/>
        <v>0</v>
      </c>
      <c r="AA1190" s="262">
        <f t="shared" si="1285"/>
        <v>0</v>
      </c>
      <c r="AB1190" s="258" t="str">
        <f t="shared" si="1286"/>
        <v/>
      </c>
      <c r="AC1190" s="263" t="str">
        <f t="shared" si="1168"/>
        <v>   -  BĐ: 6/9/2025 KT: Ngày lỗi</v>
      </c>
      <c r="AD1190" s="263">
        <f t="shared" ref="AD1190:AE1190" si="1433">P1190</f>
        <v>45906</v>
      </c>
      <c r="AE1190" s="263" t="str">
        <f t="shared" si="1433"/>
        <v>#DIV/0!</v>
      </c>
      <c r="AF1190" s="187"/>
      <c r="AG1190" s="187"/>
    </row>
    <row r="1191">
      <c r="A1191" s="253"/>
      <c r="B1191" s="253"/>
      <c r="C1191" s="99"/>
      <c r="D1191" s="99"/>
      <c r="E1191" s="99"/>
      <c r="F1191" s="99"/>
      <c r="G1191" s="268"/>
      <c r="H1191" s="99"/>
      <c r="I1191" s="99"/>
      <c r="J1191" s="99"/>
      <c r="K1191" s="273"/>
      <c r="L1191" s="192"/>
      <c r="M1191" s="192"/>
      <c r="N1191" s="99"/>
      <c r="O1191" s="99"/>
      <c r="P1191" s="237">
        <f t="shared" si="1279"/>
        <v>45906</v>
      </c>
      <c r="Q1191" s="170" t="str">
        <f t="shared" si="1280"/>
        <v>#DIV/0!</v>
      </c>
      <c r="R1191" s="264"/>
      <c r="S1191" s="267"/>
      <c r="T1191" s="99"/>
      <c r="U1191" s="99"/>
      <c r="V1191" s="259" t="str">
        <f t="shared" si="1161"/>
        <v> </v>
      </c>
      <c r="W1191" s="260">
        <f t="shared" si="1281"/>
        <v>0</v>
      </c>
      <c r="X1191" s="258" t="str">
        <f t="shared" si="1282"/>
        <v>#DIV/0!</v>
      </c>
      <c r="Y1191" s="261" t="str">
        <f t="shared" si="1283"/>
        <v>#DIV/0!</v>
      </c>
      <c r="Z1191" s="262">
        <f t="shared" si="1284"/>
        <v>0</v>
      </c>
      <c r="AA1191" s="262">
        <f t="shared" si="1285"/>
        <v>0</v>
      </c>
      <c r="AB1191" s="258" t="str">
        <f t="shared" si="1286"/>
        <v/>
      </c>
      <c r="AC1191" s="263" t="str">
        <f t="shared" si="1168"/>
        <v>   -  BĐ: 6/9/2025 KT: Ngày lỗi</v>
      </c>
      <c r="AD1191" s="263">
        <f t="shared" ref="AD1191:AE1191" si="1434">P1191</f>
        <v>45906</v>
      </c>
      <c r="AE1191" s="263" t="str">
        <f t="shared" si="1434"/>
        <v>#DIV/0!</v>
      </c>
      <c r="AF1191" s="187"/>
      <c r="AG1191" s="187"/>
    </row>
    <row r="1192">
      <c r="A1192" s="253"/>
      <c r="B1192" s="253"/>
      <c r="C1192" s="99"/>
      <c r="D1192" s="99"/>
      <c r="E1192" s="99"/>
      <c r="F1192" s="99"/>
      <c r="G1192" s="268"/>
      <c r="H1192" s="99"/>
      <c r="I1192" s="99"/>
      <c r="J1192" s="99"/>
      <c r="K1192" s="273"/>
      <c r="L1192" s="192"/>
      <c r="M1192" s="192"/>
      <c r="N1192" s="99"/>
      <c r="O1192" s="99"/>
      <c r="P1192" s="237">
        <f t="shared" si="1279"/>
        <v>45906</v>
      </c>
      <c r="Q1192" s="170" t="str">
        <f t="shared" si="1280"/>
        <v>#DIV/0!</v>
      </c>
      <c r="R1192" s="264"/>
      <c r="S1192" s="267"/>
      <c r="T1192" s="99"/>
      <c r="U1192" s="99"/>
      <c r="V1192" s="259" t="str">
        <f t="shared" si="1161"/>
        <v> </v>
      </c>
      <c r="W1192" s="260">
        <f t="shared" si="1281"/>
        <v>0</v>
      </c>
      <c r="X1192" s="258" t="str">
        <f t="shared" si="1282"/>
        <v>#DIV/0!</v>
      </c>
      <c r="Y1192" s="261" t="str">
        <f t="shared" si="1283"/>
        <v>#DIV/0!</v>
      </c>
      <c r="Z1192" s="262">
        <f t="shared" si="1284"/>
        <v>0</v>
      </c>
      <c r="AA1192" s="262">
        <f t="shared" si="1285"/>
        <v>0</v>
      </c>
      <c r="AB1192" s="258" t="str">
        <f t="shared" si="1286"/>
        <v/>
      </c>
      <c r="AC1192" s="263" t="str">
        <f t="shared" si="1168"/>
        <v>   -  BĐ: 6/9/2025 KT: Ngày lỗi</v>
      </c>
      <c r="AD1192" s="263">
        <f t="shared" ref="AD1192:AE1192" si="1435">P1192</f>
        <v>45906</v>
      </c>
      <c r="AE1192" s="263" t="str">
        <f t="shared" si="1435"/>
        <v>#DIV/0!</v>
      </c>
      <c r="AF1192" s="187"/>
      <c r="AG1192" s="187"/>
    </row>
    <row r="1193">
      <c r="A1193" s="253"/>
      <c r="B1193" s="253"/>
      <c r="C1193" s="99"/>
      <c r="D1193" s="99"/>
      <c r="E1193" s="99"/>
      <c r="F1193" s="99"/>
      <c r="G1193" s="268"/>
      <c r="H1193" s="99"/>
      <c r="I1193" s="99"/>
      <c r="J1193" s="99"/>
      <c r="K1193" s="273"/>
      <c r="L1193" s="192"/>
      <c r="M1193" s="192"/>
      <c r="N1193" s="99"/>
      <c r="O1193" s="99"/>
      <c r="P1193" s="237">
        <f t="shared" si="1279"/>
        <v>45906</v>
      </c>
      <c r="Q1193" s="170" t="str">
        <f t="shared" si="1280"/>
        <v>#DIV/0!</v>
      </c>
      <c r="R1193" s="206"/>
      <c r="S1193" s="267"/>
      <c r="T1193" s="99"/>
      <c r="U1193" s="99"/>
      <c r="V1193" s="259" t="str">
        <f t="shared" si="1161"/>
        <v> </v>
      </c>
      <c r="W1193" s="260">
        <f t="shared" si="1281"/>
        <v>0</v>
      </c>
      <c r="X1193" s="258" t="str">
        <f t="shared" si="1282"/>
        <v>#DIV/0!</v>
      </c>
      <c r="Y1193" s="261" t="str">
        <f t="shared" si="1283"/>
        <v>#DIV/0!</v>
      </c>
      <c r="Z1193" s="262">
        <f t="shared" si="1284"/>
        <v>0</v>
      </c>
      <c r="AA1193" s="262">
        <f t="shared" si="1285"/>
        <v>0</v>
      </c>
      <c r="AB1193" s="258" t="str">
        <f t="shared" si="1286"/>
        <v/>
      </c>
      <c r="AC1193" s="263" t="str">
        <f t="shared" si="1168"/>
        <v>   -  BĐ: 6/9/2025 KT: Ngày lỗi</v>
      </c>
      <c r="AD1193" s="263">
        <f t="shared" ref="AD1193:AE1193" si="1436">P1193</f>
        <v>45906</v>
      </c>
      <c r="AE1193" s="263" t="str">
        <f t="shared" si="1436"/>
        <v>#DIV/0!</v>
      </c>
      <c r="AF1193" s="187"/>
      <c r="AG1193" s="187"/>
    </row>
    <row r="1194">
      <c r="A1194" s="253"/>
      <c r="B1194" s="253"/>
      <c r="C1194" s="99"/>
      <c r="D1194" s="99"/>
      <c r="E1194" s="99"/>
      <c r="F1194" s="99"/>
      <c r="G1194" s="268"/>
      <c r="H1194" s="99"/>
      <c r="I1194" s="99"/>
      <c r="J1194" s="99"/>
      <c r="K1194" s="273"/>
      <c r="L1194" s="192"/>
      <c r="M1194" s="192"/>
      <c r="N1194" s="99"/>
      <c r="O1194" s="99"/>
      <c r="P1194" s="237">
        <f t="shared" si="1279"/>
        <v>45906</v>
      </c>
      <c r="Q1194" s="170" t="str">
        <f t="shared" si="1280"/>
        <v>#DIV/0!</v>
      </c>
      <c r="R1194" s="206"/>
      <c r="S1194" s="267"/>
      <c r="T1194" s="99"/>
      <c r="U1194" s="99"/>
      <c r="V1194" s="259" t="str">
        <f t="shared" si="1161"/>
        <v> </v>
      </c>
      <c r="W1194" s="260">
        <f t="shared" si="1281"/>
        <v>0</v>
      </c>
      <c r="X1194" s="258" t="str">
        <f t="shared" si="1282"/>
        <v>#DIV/0!</v>
      </c>
      <c r="Y1194" s="261" t="str">
        <f t="shared" si="1283"/>
        <v>#DIV/0!</v>
      </c>
      <c r="Z1194" s="262">
        <f t="shared" si="1284"/>
        <v>0</v>
      </c>
      <c r="AA1194" s="262">
        <f t="shared" si="1285"/>
        <v>0</v>
      </c>
      <c r="AB1194" s="258" t="str">
        <f t="shared" si="1286"/>
        <v/>
      </c>
      <c r="AC1194" s="263" t="str">
        <f t="shared" si="1168"/>
        <v>   -  BĐ: 6/9/2025 KT: Ngày lỗi</v>
      </c>
      <c r="AD1194" s="263">
        <f t="shared" ref="AD1194:AE1194" si="1437">P1194</f>
        <v>45906</v>
      </c>
      <c r="AE1194" s="263" t="str">
        <f t="shared" si="1437"/>
        <v>#DIV/0!</v>
      </c>
      <c r="AF1194" s="187"/>
      <c r="AG1194" s="187"/>
    </row>
    <row r="1195">
      <c r="A1195" s="253"/>
      <c r="B1195" s="253"/>
      <c r="C1195" s="99"/>
      <c r="D1195" s="99"/>
      <c r="E1195" s="99"/>
      <c r="F1195" s="99"/>
      <c r="G1195" s="268"/>
      <c r="H1195" s="99"/>
      <c r="I1195" s="99"/>
      <c r="J1195" s="99"/>
      <c r="K1195" s="273"/>
      <c r="L1195" s="192"/>
      <c r="M1195" s="192"/>
      <c r="N1195" s="99"/>
      <c r="O1195" s="99"/>
      <c r="P1195" s="237">
        <f t="shared" si="1279"/>
        <v>45906</v>
      </c>
      <c r="Q1195" s="170" t="str">
        <f t="shared" si="1280"/>
        <v>#DIV/0!</v>
      </c>
      <c r="R1195" s="206"/>
      <c r="S1195" s="267"/>
      <c r="T1195" s="99"/>
      <c r="U1195" s="99"/>
      <c r="V1195" s="259" t="str">
        <f t="shared" si="1161"/>
        <v> </v>
      </c>
      <c r="W1195" s="260">
        <f t="shared" si="1281"/>
        <v>0</v>
      </c>
      <c r="X1195" s="258" t="str">
        <f t="shared" si="1282"/>
        <v>#DIV/0!</v>
      </c>
      <c r="Y1195" s="261" t="str">
        <f t="shared" si="1283"/>
        <v>#DIV/0!</v>
      </c>
      <c r="Z1195" s="262">
        <f t="shared" si="1284"/>
        <v>0</v>
      </c>
      <c r="AA1195" s="262">
        <f t="shared" si="1285"/>
        <v>0</v>
      </c>
      <c r="AB1195" s="258" t="str">
        <f t="shared" si="1286"/>
        <v/>
      </c>
      <c r="AC1195" s="263" t="str">
        <f t="shared" si="1168"/>
        <v>   -  BĐ: 6/9/2025 KT: Ngày lỗi</v>
      </c>
      <c r="AD1195" s="263">
        <f t="shared" ref="AD1195:AE1195" si="1438">P1195</f>
        <v>45906</v>
      </c>
      <c r="AE1195" s="263" t="str">
        <f t="shared" si="1438"/>
        <v>#DIV/0!</v>
      </c>
      <c r="AF1195" s="187"/>
      <c r="AG1195" s="187"/>
    </row>
    <row r="1196">
      <c r="A1196" s="253"/>
      <c r="B1196" s="253"/>
      <c r="C1196" s="99"/>
      <c r="D1196" s="99"/>
      <c r="E1196" s="99"/>
      <c r="F1196" s="99"/>
      <c r="G1196" s="268"/>
      <c r="H1196" s="99"/>
      <c r="I1196" s="99"/>
      <c r="J1196" s="99"/>
      <c r="K1196" s="273"/>
      <c r="L1196" s="192"/>
      <c r="M1196" s="192"/>
      <c r="N1196" s="99"/>
      <c r="O1196" s="99"/>
      <c r="P1196" s="237">
        <f t="shared" si="1279"/>
        <v>45906</v>
      </c>
      <c r="Q1196" s="170" t="str">
        <f t="shared" si="1280"/>
        <v>#DIV/0!</v>
      </c>
      <c r="R1196" s="206"/>
      <c r="S1196" s="267"/>
      <c r="T1196" s="99"/>
      <c r="U1196" s="99"/>
      <c r="V1196" s="259" t="str">
        <f t="shared" si="1161"/>
        <v> </v>
      </c>
      <c r="W1196" s="260">
        <f t="shared" si="1281"/>
        <v>0</v>
      </c>
      <c r="X1196" s="258" t="str">
        <f t="shared" si="1282"/>
        <v>#DIV/0!</v>
      </c>
      <c r="Y1196" s="261" t="str">
        <f t="shared" si="1283"/>
        <v>#DIV/0!</v>
      </c>
      <c r="Z1196" s="262">
        <f t="shared" si="1284"/>
        <v>0</v>
      </c>
      <c r="AA1196" s="262">
        <f t="shared" si="1285"/>
        <v>0</v>
      </c>
      <c r="AB1196" s="258" t="str">
        <f t="shared" si="1286"/>
        <v/>
      </c>
      <c r="AC1196" s="263" t="str">
        <f t="shared" si="1168"/>
        <v>   -  BĐ: 6/9/2025 KT: Ngày lỗi</v>
      </c>
      <c r="AD1196" s="263">
        <f t="shared" ref="AD1196:AE1196" si="1439">P1196</f>
        <v>45906</v>
      </c>
      <c r="AE1196" s="263" t="str">
        <f t="shared" si="1439"/>
        <v>#DIV/0!</v>
      </c>
      <c r="AF1196" s="187"/>
      <c r="AG1196" s="187"/>
    </row>
    <row r="1197">
      <c r="A1197" s="253"/>
      <c r="B1197" s="253"/>
      <c r="C1197" s="99"/>
      <c r="D1197" s="99"/>
      <c r="E1197" s="99"/>
      <c r="F1197" s="99"/>
      <c r="G1197" s="268"/>
      <c r="H1197" s="99"/>
      <c r="I1197" s="99"/>
      <c r="J1197" s="99"/>
      <c r="K1197" s="273"/>
      <c r="L1197" s="192"/>
      <c r="M1197" s="192"/>
      <c r="N1197" s="99"/>
      <c r="O1197" s="99"/>
      <c r="P1197" s="237">
        <f t="shared" si="1279"/>
        <v>45906</v>
      </c>
      <c r="Q1197" s="170" t="str">
        <f t="shared" si="1280"/>
        <v>#DIV/0!</v>
      </c>
      <c r="R1197" s="206"/>
      <c r="S1197" s="267"/>
      <c r="T1197" s="99"/>
      <c r="U1197" s="99"/>
      <c r="V1197" s="259" t="str">
        <f t="shared" si="1161"/>
        <v> </v>
      </c>
      <c r="W1197" s="260">
        <f t="shared" si="1281"/>
        <v>0</v>
      </c>
      <c r="X1197" s="258" t="str">
        <f t="shared" si="1282"/>
        <v>#DIV/0!</v>
      </c>
      <c r="Y1197" s="261" t="str">
        <f t="shared" si="1283"/>
        <v>#DIV/0!</v>
      </c>
      <c r="Z1197" s="262">
        <f t="shared" si="1284"/>
        <v>0</v>
      </c>
      <c r="AA1197" s="262">
        <f t="shared" si="1285"/>
        <v>0</v>
      </c>
      <c r="AB1197" s="258" t="str">
        <f t="shared" si="1286"/>
        <v/>
      </c>
      <c r="AC1197" s="263" t="str">
        <f t="shared" si="1168"/>
        <v>   -  BĐ: 6/9/2025 KT: Ngày lỗi</v>
      </c>
      <c r="AD1197" s="263">
        <f t="shared" ref="AD1197:AE1197" si="1440">P1197</f>
        <v>45906</v>
      </c>
      <c r="AE1197" s="263" t="str">
        <f t="shared" si="1440"/>
        <v>#DIV/0!</v>
      </c>
      <c r="AF1197" s="187"/>
      <c r="AG1197" s="187"/>
    </row>
    <row r="1198">
      <c r="A1198" s="253"/>
      <c r="B1198" s="253"/>
      <c r="C1198" s="99"/>
      <c r="D1198" s="99"/>
      <c r="E1198" s="99"/>
      <c r="F1198" s="99"/>
      <c r="G1198" s="268"/>
      <c r="H1198" s="99"/>
      <c r="I1198" s="99"/>
      <c r="J1198" s="99"/>
      <c r="K1198" s="273"/>
      <c r="L1198" s="192"/>
      <c r="M1198" s="192"/>
      <c r="N1198" s="99"/>
      <c r="O1198" s="99"/>
      <c r="P1198" s="237">
        <f t="shared" si="1279"/>
        <v>45906</v>
      </c>
      <c r="Q1198" s="170" t="str">
        <f t="shared" si="1280"/>
        <v>#DIV/0!</v>
      </c>
      <c r="R1198" s="206"/>
      <c r="S1198" s="267"/>
      <c r="T1198" s="99"/>
      <c r="U1198" s="99"/>
      <c r="V1198" s="259" t="str">
        <f t="shared" si="1161"/>
        <v> </v>
      </c>
      <c r="W1198" s="260">
        <f t="shared" si="1281"/>
        <v>0</v>
      </c>
      <c r="X1198" s="258" t="str">
        <f t="shared" si="1282"/>
        <v>#DIV/0!</v>
      </c>
      <c r="Y1198" s="261" t="str">
        <f t="shared" si="1283"/>
        <v>#DIV/0!</v>
      </c>
      <c r="Z1198" s="262">
        <f t="shared" si="1284"/>
        <v>0</v>
      </c>
      <c r="AA1198" s="262">
        <f t="shared" si="1285"/>
        <v>0</v>
      </c>
      <c r="AB1198" s="258" t="str">
        <f t="shared" si="1286"/>
        <v/>
      </c>
      <c r="AC1198" s="263" t="str">
        <f t="shared" si="1168"/>
        <v>   -  BĐ: 6/9/2025 KT: Ngày lỗi</v>
      </c>
      <c r="AD1198" s="263">
        <f t="shared" ref="AD1198:AE1198" si="1441">P1198</f>
        <v>45906</v>
      </c>
      <c r="AE1198" s="263" t="str">
        <f t="shared" si="1441"/>
        <v>#DIV/0!</v>
      </c>
      <c r="AF1198" s="187"/>
      <c r="AG1198" s="187"/>
    </row>
    <row r="1199">
      <c r="A1199" s="253"/>
      <c r="B1199" s="253"/>
      <c r="C1199" s="99"/>
      <c r="D1199" s="99"/>
      <c r="E1199" s="99"/>
      <c r="F1199" s="99"/>
      <c r="G1199" s="268"/>
      <c r="H1199" s="99"/>
      <c r="I1199" s="99"/>
      <c r="J1199" s="99"/>
      <c r="K1199" s="273"/>
      <c r="L1199" s="192"/>
      <c r="M1199" s="192"/>
      <c r="N1199" s="99"/>
      <c r="O1199" s="99"/>
      <c r="P1199" s="237">
        <f t="shared" si="1279"/>
        <v>45906</v>
      </c>
      <c r="Q1199" s="170" t="str">
        <f t="shared" si="1280"/>
        <v>#DIV/0!</v>
      </c>
      <c r="R1199" s="206"/>
      <c r="S1199" s="267"/>
      <c r="T1199" s="99"/>
      <c r="U1199" s="99"/>
      <c r="V1199" s="259" t="str">
        <f t="shared" si="1161"/>
        <v> </v>
      </c>
      <c r="W1199" s="260">
        <f t="shared" si="1281"/>
        <v>0</v>
      </c>
      <c r="X1199" s="258" t="str">
        <f t="shared" si="1282"/>
        <v>#DIV/0!</v>
      </c>
      <c r="Y1199" s="261" t="str">
        <f t="shared" si="1283"/>
        <v>#DIV/0!</v>
      </c>
      <c r="Z1199" s="262">
        <f t="shared" si="1284"/>
        <v>0</v>
      </c>
      <c r="AA1199" s="262">
        <f t="shared" si="1285"/>
        <v>0</v>
      </c>
      <c r="AB1199" s="258" t="str">
        <f t="shared" si="1286"/>
        <v/>
      </c>
      <c r="AC1199" s="263" t="str">
        <f t="shared" si="1168"/>
        <v>   -  BĐ: 6/9/2025 KT: Ngày lỗi</v>
      </c>
      <c r="AD1199" s="263">
        <f t="shared" ref="AD1199:AE1199" si="1442">P1199</f>
        <v>45906</v>
      </c>
      <c r="AE1199" s="263" t="str">
        <f t="shared" si="1442"/>
        <v>#DIV/0!</v>
      </c>
      <c r="AF1199" s="187"/>
      <c r="AG1199" s="187"/>
    </row>
    <row r="1200">
      <c r="A1200" s="253"/>
      <c r="B1200" s="253"/>
      <c r="C1200" s="99"/>
      <c r="D1200" s="99"/>
      <c r="E1200" s="99"/>
      <c r="F1200" s="99"/>
      <c r="G1200" s="268"/>
      <c r="H1200" s="99"/>
      <c r="I1200" s="99"/>
      <c r="J1200" s="99"/>
      <c r="K1200" s="273"/>
      <c r="L1200" s="192"/>
      <c r="M1200" s="192"/>
      <c r="N1200" s="99"/>
      <c r="O1200" s="99"/>
      <c r="P1200" s="237">
        <f t="shared" si="1279"/>
        <v>45906</v>
      </c>
      <c r="Q1200" s="170" t="str">
        <f t="shared" si="1280"/>
        <v>#DIV/0!</v>
      </c>
      <c r="R1200" s="206"/>
      <c r="S1200" s="267"/>
      <c r="T1200" s="99"/>
      <c r="U1200" s="99"/>
      <c r="V1200" s="259" t="str">
        <f t="shared" si="1161"/>
        <v> </v>
      </c>
      <c r="W1200" s="260">
        <f t="shared" si="1281"/>
        <v>0</v>
      </c>
      <c r="X1200" s="258" t="str">
        <f t="shared" si="1282"/>
        <v>#DIV/0!</v>
      </c>
      <c r="Y1200" s="261" t="str">
        <f t="shared" si="1283"/>
        <v>#DIV/0!</v>
      </c>
      <c r="Z1200" s="262">
        <f t="shared" si="1284"/>
        <v>0</v>
      </c>
      <c r="AA1200" s="262">
        <f t="shared" si="1285"/>
        <v>0</v>
      </c>
      <c r="AB1200" s="258" t="str">
        <f t="shared" si="1286"/>
        <v/>
      </c>
      <c r="AC1200" s="263" t="str">
        <f t="shared" si="1168"/>
        <v>   -  BĐ: 6/9/2025 KT: Ngày lỗi</v>
      </c>
      <c r="AD1200" s="263">
        <f t="shared" ref="AD1200:AE1200" si="1443">P1200</f>
        <v>45906</v>
      </c>
      <c r="AE1200" s="263" t="str">
        <f t="shared" si="1443"/>
        <v>#DIV/0!</v>
      </c>
      <c r="AF1200" s="187"/>
      <c r="AG1200" s="187"/>
    </row>
    <row r="1201">
      <c r="A1201" s="253"/>
      <c r="B1201" s="253"/>
      <c r="C1201" s="99"/>
      <c r="D1201" s="99"/>
      <c r="E1201" s="99"/>
      <c r="F1201" s="99"/>
      <c r="G1201" s="268"/>
      <c r="H1201" s="99"/>
      <c r="I1201" s="99"/>
      <c r="J1201" s="99"/>
      <c r="K1201" s="273"/>
      <c r="L1201" s="192"/>
      <c r="M1201" s="192"/>
      <c r="N1201" s="99"/>
      <c r="O1201" s="99"/>
      <c r="P1201" s="237">
        <f t="shared" si="1279"/>
        <v>45906</v>
      </c>
      <c r="Q1201" s="170" t="str">
        <f t="shared" si="1280"/>
        <v>#DIV/0!</v>
      </c>
      <c r="R1201" s="206"/>
      <c r="S1201" s="267"/>
      <c r="T1201" s="99"/>
      <c r="U1201" s="99"/>
      <c r="V1201" s="259" t="str">
        <f t="shared" si="1161"/>
        <v> </v>
      </c>
      <c r="W1201" s="260">
        <f t="shared" si="1281"/>
        <v>0</v>
      </c>
      <c r="X1201" s="258" t="str">
        <f t="shared" si="1282"/>
        <v>#DIV/0!</v>
      </c>
      <c r="Y1201" s="261" t="str">
        <f t="shared" si="1283"/>
        <v>#DIV/0!</v>
      </c>
      <c r="Z1201" s="262">
        <f t="shared" si="1284"/>
        <v>0</v>
      </c>
      <c r="AA1201" s="262">
        <f t="shared" si="1285"/>
        <v>0</v>
      </c>
      <c r="AB1201" s="258" t="str">
        <f t="shared" si="1286"/>
        <v/>
      </c>
      <c r="AC1201" s="263" t="str">
        <f t="shared" si="1168"/>
        <v>   -  BĐ: 6/9/2025 KT: Ngày lỗi</v>
      </c>
      <c r="AD1201" s="263">
        <f t="shared" ref="AD1201:AE1201" si="1444">P1201</f>
        <v>45906</v>
      </c>
      <c r="AE1201" s="263" t="str">
        <f t="shared" si="1444"/>
        <v>#DIV/0!</v>
      </c>
      <c r="AF1201" s="187"/>
      <c r="AG1201" s="187"/>
    </row>
    <row r="1202">
      <c r="A1202" s="253"/>
      <c r="B1202" s="253"/>
      <c r="C1202" s="99"/>
      <c r="D1202" s="99"/>
      <c r="E1202" s="99"/>
      <c r="F1202" s="99"/>
      <c r="G1202" s="268"/>
      <c r="H1202" s="99"/>
      <c r="I1202" s="99"/>
      <c r="J1202" s="99"/>
      <c r="K1202" s="273"/>
      <c r="L1202" s="192"/>
      <c r="M1202" s="192"/>
      <c r="N1202" s="99"/>
      <c r="O1202" s="99"/>
      <c r="P1202" s="237">
        <f t="shared" si="1279"/>
        <v>45906</v>
      </c>
      <c r="Q1202" s="170" t="str">
        <f t="shared" si="1280"/>
        <v>#DIV/0!</v>
      </c>
      <c r="R1202" s="206"/>
      <c r="S1202" s="267"/>
      <c r="T1202" s="99"/>
      <c r="U1202" s="99"/>
      <c r="V1202" s="259" t="str">
        <f t="shared" si="1161"/>
        <v> </v>
      </c>
      <c r="W1202" s="260">
        <f t="shared" si="1281"/>
        <v>0</v>
      </c>
      <c r="X1202" s="258" t="str">
        <f t="shared" si="1282"/>
        <v>#DIV/0!</v>
      </c>
      <c r="Y1202" s="261" t="str">
        <f t="shared" si="1283"/>
        <v>#DIV/0!</v>
      </c>
      <c r="Z1202" s="262">
        <f t="shared" si="1284"/>
        <v>0</v>
      </c>
      <c r="AA1202" s="262">
        <f t="shared" si="1285"/>
        <v>0</v>
      </c>
      <c r="AB1202" s="258" t="str">
        <f t="shared" si="1286"/>
        <v/>
      </c>
      <c r="AC1202" s="263" t="str">
        <f t="shared" si="1168"/>
        <v>   -  BĐ: 6/9/2025 KT: Ngày lỗi</v>
      </c>
      <c r="AD1202" s="263">
        <f t="shared" ref="AD1202:AE1202" si="1445">P1202</f>
        <v>45906</v>
      </c>
      <c r="AE1202" s="263" t="str">
        <f t="shared" si="1445"/>
        <v>#DIV/0!</v>
      </c>
      <c r="AF1202" s="187"/>
      <c r="AG1202" s="187"/>
    </row>
    <row r="1203">
      <c r="A1203" s="253"/>
      <c r="B1203" s="253"/>
      <c r="C1203" s="99"/>
      <c r="D1203" s="99"/>
      <c r="E1203" s="99"/>
      <c r="F1203" s="99"/>
      <c r="G1203" s="268"/>
      <c r="H1203" s="99"/>
      <c r="I1203" s="99"/>
      <c r="J1203" s="99"/>
      <c r="K1203" s="273"/>
      <c r="L1203" s="192"/>
      <c r="M1203" s="192"/>
      <c r="N1203" s="99"/>
      <c r="O1203" s="99"/>
      <c r="P1203" s="237">
        <f t="shared" si="1279"/>
        <v>45906</v>
      </c>
      <c r="Q1203" s="170" t="str">
        <f t="shared" si="1280"/>
        <v>#DIV/0!</v>
      </c>
      <c r="R1203" s="264"/>
      <c r="S1203" s="267"/>
      <c r="T1203" s="99"/>
      <c r="U1203" s="99"/>
      <c r="V1203" s="259" t="str">
        <f t="shared" si="1161"/>
        <v> </v>
      </c>
      <c r="W1203" s="260">
        <f t="shared" si="1281"/>
        <v>0</v>
      </c>
      <c r="X1203" s="258" t="str">
        <f t="shared" si="1282"/>
        <v>#DIV/0!</v>
      </c>
      <c r="Y1203" s="261" t="str">
        <f t="shared" si="1283"/>
        <v>#DIV/0!</v>
      </c>
      <c r="Z1203" s="262">
        <f t="shared" si="1284"/>
        <v>0</v>
      </c>
      <c r="AA1203" s="262">
        <f t="shared" si="1285"/>
        <v>0</v>
      </c>
      <c r="AB1203" s="258" t="str">
        <f t="shared" si="1286"/>
        <v/>
      </c>
      <c r="AC1203" s="263" t="str">
        <f t="shared" si="1168"/>
        <v>   -  BĐ: 6/9/2025 KT: Ngày lỗi</v>
      </c>
      <c r="AD1203" s="263">
        <f t="shared" ref="AD1203:AE1203" si="1446">P1203</f>
        <v>45906</v>
      </c>
      <c r="AE1203" s="263" t="str">
        <f t="shared" si="1446"/>
        <v>#DIV/0!</v>
      </c>
      <c r="AF1203" s="187"/>
      <c r="AG1203" s="187"/>
    </row>
    <row r="1204">
      <c r="A1204" s="253"/>
      <c r="B1204" s="253"/>
      <c r="C1204" s="99"/>
      <c r="D1204" s="99"/>
      <c r="E1204" s="99"/>
      <c r="F1204" s="99"/>
      <c r="G1204" s="268"/>
      <c r="H1204" s="99"/>
      <c r="I1204" s="99"/>
      <c r="J1204" s="99"/>
      <c r="K1204" s="273"/>
      <c r="L1204" s="192"/>
      <c r="M1204" s="192"/>
      <c r="N1204" s="99"/>
      <c r="O1204" s="99"/>
      <c r="P1204" s="237">
        <f t="shared" si="1279"/>
        <v>45906</v>
      </c>
      <c r="Q1204" s="170" t="str">
        <f t="shared" si="1280"/>
        <v>#DIV/0!</v>
      </c>
      <c r="R1204" s="206"/>
      <c r="S1204" s="267"/>
      <c r="T1204" s="99"/>
      <c r="U1204" s="99"/>
      <c r="V1204" s="259" t="str">
        <f t="shared" si="1161"/>
        <v> </v>
      </c>
      <c r="W1204" s="260">
        <f t="shared" si="1281"/>
        <v>0</v>
      </c>
      <c r="X1204" s="258" t="str">
        <f t="shared" si="1282"/>
        <v>#DIV/0!</v>
      </c>
      <c r="Y1204" s="261" t="str">
        <f t="shared" si="1283"/>
        <v>#DIV/0!</v>
      </c>
      <c r="Z1204" s="262">
        <f t="shared" si="1284"/>
        <v>0</v>
      </c>
      <c r="AA1204" s="262">
        <f t="shared" si="1285"/>
        <v>0</v>
      </c>
      <c r="AB1204" s="258" t="str">
        <f t="shared" si="1286"/>
        <v/>
      </c>
      <c r="AC1204" s="263" t="str">
        <f t="shared" si="1168"/>
        <v>   -  BĐ: 6/9/2025 KT: Ngày lỗi</v>
      </c>
      <c r="AD1204" s="263">
        <f t="shared" ref="AD1204:AE1204" si="1447">P1204</f>
        <v>45906</v>
      </c>
      <c r="AE1204" s="263" t="str">
        <f t="shared" si="1447"/>
        <v>#DIV/0!</v>
      </c>
      <c r="AF1204" s="187"/>
      <c r="AG1204" s="187"/>
    </row>
    <row r="1205">
      <c r="A1205" s="253"/>
      <c r="B1205" s="253"/>
      <c r="C1205" s="99"/>
      <c r="D1205" s="99"/>
      <c r="E1205" s="99"/>
      <c r="F1205" s="99"/>
      <c r="G1205" s="268"/>
      <c r="H1205" s="99"/>
      <c r="I1205" s="99"/>
      <c r="J1205" s="99"/>
      <c r="K1205" s="273"/>
      <c r="L1205" s="192"/>
      <c r="M1205" s="192"/>
      <c r="N1205" s="99"/>
      <c r="O1205" s="99"/>
      <c r="P1205" s="237">
        <f t="shared" si="1279"/>
        <v>45906</v>
      </c>
      <c r="Q1205" s="170" t="str">
        <f t="shared" si="1280"/>
        <v>#DIV/0!</v>
      </c>
      <c r="R1205" s="206"/>
      <c r="S1205" s="267"/>
      <c r="T1205" s="99"/>
      <c r="U1205" s="99"/>
      <c r="V1205" s="259" t="str">
        <f t="shared" si="1161"/>
        <v> </v>
      </c>
      <c r="W1205" s="260">
        <f t="shared" si="1281"/>
        <v>0</v>
      </c>
      <c r="X1205" s="258" t="str">
        <f t="shared" si="1282"/>
        <v>#DIV/0!</v>
      </c>
      <c r="Y1205" s="261" t="str">
        <f t="shared" si="1283"/>
        <v>#DIV/0!</v>
      </c>
      <c r="Z1205" s="262">
        <f t="shared" si="1284"/>
        <v>0</v>
      </c>
      <c r="AA1205" s="262">
        <f t="shared" si="1285"/>
        <v>0</v>
      </c>
      <c r="AB1205" s="258" t="str">
        <f t="shared" si="1286"/>
        <v/>
      </c>
      <c r="AC1205" s="263" t="str">
        <f t="shared" si="1168"/>
        <v>   -  BĐ: 6/9/2025 KT: Ngày lỗi</v>
      </c>
      <c r="AD1205" s="263">
        <f t="shared" ref="AD1205:AE1205" si="1448">P1205</f>
        <v>45906</v>
      </c>
      <c r="AE1205" s="263" t="str">
        <f t="shared" si="1448"/>
        <v>#DIV/0!</v>
      </c>
      <c r="AF1205" s="187"/>
      <c r="AG1205" s="187"/>
    </row>
    <row r="1206">
      <c r="A1206" s="253"/>
      <c r="B1206" s="253"/>
      <c r="C1206" s="99"/>
      <c r="D1206" s="99"/>
      <c r="E1206" s="99"/>
      <c r="F1206" s="99"/>
      <c r="G1206" s="268"/>
      <c r="H1206" s="99"/>
      <c r="I1206" s="99"/>
      <c r="J1206" s="99"/>
      <c r="K1206" s="273"/>
      <c r="L1206" s="192"/>
      <c r="M1206" s="192"/>
      <c r="N1206" s="99"/>
      <c r="O1206" s="99"/>
      <c r="P1206" s="237">
        <f t="shared" si="1279"/>
        <v>45906</v>
      </c>
      <c r="Q1206" s="170" t="str">
        <f t="shared" si="1280"/>
        <v>#DIV/0!</v>
      </c>
      <c r="R1206" s="206"/>
      <c r="S1206" s="267"/>
      <c r="T1206" s="99"/>
      <c r="U1206" s="99"/>
      <c r="V1206" s="259" t="str">
        <f t="shared" si="1161"/>
        <v> </v>
      </c>
      <c r="W1206" s="260">
        <f t="shared" si="1281"/>
        <v>0</v>
      </c>
      <c r="X1206" s="258" t="str">
        <f t="shared" si="1282"/>
        <v>#DIV/0!</v>
      </c>
      <c r="Y1206" s="261" t="str">
        <f t="shared" si="1283"/>
        <v>#DIV/0!</v>
      </c>
      <c r="Z1206" s="262">
        <f t="shared" si="1284"/>
        <v>0</v>
      </c>
      <c r="AA1206" s="262">
        <f t="shared" si="1285"/>
        <v>0</v>
      </c>
      <c r="AB1206" s="258" t="str">
        <f t="shared" si="1286"/>
        <v/>
      </c>
      <c r="AC1206" s="263" t="str">
        <f t="shared" si="1168"/>
        <v>   -  BĐ: 6/9/2025 KT: Ngày lỗi</v>
      </c>
      <c r="AD1206" s="263">
        <f t="shared" ref="AD1206:AE1206" si="1449">P1206</f>
        <v>45906</v>
      </c>
      <c r="AE1206" s="263" t="str">
        <f t="shared" si="1449"/>
        <v>#DIV/0!</v>
      </c>
      <c r="AF1206" s="187"/>
      <c r="AG1206" s="187"/>
    </row>
    <row r="1207">
      <c r="A1207" s="253"/>
      <c r="B1207" s="253"/>
      <c r="C1207" s="99"/>
      <c r="D1207" s="99"/>
      <c r="E1207" s="99"/>
      <c r="F1207" s="99"/>
      <c r="G1207" s="268"/>
      <c r="H1207" s="99"/>
      <c r="I1207" s="99"/>
      <c r="J1207" s="99"/>
      <c r="K1207" s="273"/>
      <c r="L1207" s="192"/>
      <c r="M1207" s="192"/>
      <c r="N1207" s="99"/>
      <c r="O1207" s="99"/>
      <c r="P1207" s="237">
        <f t="shared" si="1279"/>
        <v>45906</v>
      </c>
      <c r="Q1207" s="170" t="str">
        <f t="shared" si="1280"/>
        <v>#DIV/0!</v>
      </c>
      <c r="R1207" s="206"/>
      <c r="S1207" s="267"/>
      <c r="T1207" s="99"/>
      <c r="U1207" s="99"/>
      <c r="V1207" s="259" t="str">
        <f t="shared" si="1161"/>
        <v> </v>
      </c>
      <c r="W1207" s="260">
        <f t="shared" si="1281"/>
        <v>0</v>
      </c>
      <c r="X1207" s="258" t="str">
        <f t="shared" si="1282"/>
        <v>#DIV/0!</v>
      </c>
      <c r="Y1207" s="261" t="str">
        <f t="shared" si="1283"/>
        <v>#DIV/0!</v>
      </c>
      <c r="Z1207" s="262">
        <f t="shared" si="1284"/>
        <v>0</v>
      </c>
      <c r="AA1207" s="262">
        <f t="shared" si="1285"/>
        <v>0</v>
      </c>
      <c r="AB1207" s="258" t="str">
        <f t="shared" si="1286"/>
        <v/>
      </c>
      <c r="AC1207" s="263" t="str">
        <f t="shared" si="1168"/>
        <v>   -  BĐ: 6/9/2025 KT: Ngày lỗi</v>
      </c>
      <c r="AD1207" s="263">
        <f t="shared" ref="AD1207:AE1207" si="1450">P1207</f>
        <v>45906</v>
      </c>
      <c r="AE1207" s="263" t="str">
        <f t="shared" si="1450"/>
        <v>#DIV/0!</v>
      </c>
      <c r="AF1207" s="187"/>
      <c r="AG1207" s="187"/>
    </row>
    <row r="1208">
      <c r="A1208" s="253"/>
      <c r="B1208" s="253"/>
      <c r="C1208" s="99"/>
      <c r="D1208" s="99"/>
      <c r="E1208" s="99"/>
      <c r="F1208" s="99"/>
      <c r="G1208" s="268"/>
      <c r="H1208" s="99"/>
      <c r="I1208" s="99"/>
      <c r="J1208" s="99"/>
      <c r="K1208" s="273"/>
      <c r="L1208" s="192"/>
      <c r="M1208" s="192"/>
      <c r="N1208" s="99"/>
      <c r="O1208" s="99"/>
      <c r="P1208" s="237">
        <f t="shared" si="1279"/>
        <v>45906</v>
      </c>
      <c r="Q1208" s="170" t="str">
        <f t="shared" si="1280"/>
        <v>#DIV/0!</v>
      </c>
      <c r="R1208" s="206"/>
      <c r="S1208" s="267"/>
      <c r="T1208" s="99"/>
      <c r="U1208" s="99"/>
      <c r="V1208" s="259" t="str">
        <f t="shared" si="1161"/>
        <v> </v>
      </c>
      <c r="W1208" s="260">
        <f t="shared" si="1281"/>
        <v>0</v>
      </c>
      <c r="X1208" s="258" t="str">
        <f t="shared" si="1282"/>
        <v>#DIV/0!</v>
      </c>
      <c r="Y1208" s="261" t="str">
        <f t="shared" si="1283"/>
        <v>#DIV/0!</v>
      </c>
      <c r="Z1208" s="262">
        <f t="shared" si="1284"/>
        <v>0</v>
      </c>
      <c r="AA1208" s="262">
        <f t="shared" si="1285"/>
        <v>0</v>
      </c>
      <c r="AB1208" s="258" t="str">
        <f t="shared" si="1286"/>
        <v/>
      </c>
      <c r="AC1208" s="263" t="str">
        <f t="shared" si="1168"/>
        <v>   -  BĐ: 6/9/2025 KT: Ngày lỗi</v>
      </c>
      <c r="AD1208" s="263">
        <f t="shared" ref="AD1208:AE1208" si="1451">P1208</f>
        <v>45906</v>
      </c>
      <c r="AE1208" s="263" t="str">
        <f t="shared" si="1451"/>
        <v>#DIV/0!</v>
      </c>
      <c r="AF1208" s="187"/>
      <c r="AG1208" s="187"/>
    </row>
    <row r="1209">
      <c r="A1209" s="253"/>
      <c r="B1209" s="253"/>
      <c r="C1209" s="99"/>
      <c r="D1209" s="99"/>
      <c r="E1209" s="99"/>
      <c r="F1209" s="99"/>
      <c r="G1209" s="268"/>
      <c r="H1209" s="99"/>
      <c r="I1209" s="99"/>
      <c r="J1209" s="99"/>
      <c r="K1209" s="273"/>
      <c r="L1209" s="192"/>
      <c r="M1209" s="192"/>
      <c r="N1209" s="99"/>
      <c r="O1209" s="99"/>
      <c r="P1209" s="237">
        <f t="shared" si="1279"/>
        <v>45906</v>
      </c>
      <c r="Q1209" s="170" t="str">
        <f t="shared" si="1280"/>
        <v>#DIV/0!</v>
      </c>
      <c r="R1209" s="206"/>
      <c r="S1209" s="267"/>
      <c r="T1209" s="99"/>
      <c r="U1209" s="99"/>
      <c r="V1209" s="259" t="str">
        <f t="shared" si="1161"/>
        <v> </v>
      </c>
      <c r="W1209" s="260">
        <f t="shared" si="1281"/>
        <v>0</v>
      </c>
      <c r="X1209" s="258" t="str">
        <f t="shared" si="1282"/>
        <v>#DIV/0!</v>
      </c>
      <c r="Y1209" s="261" t="str">
        <f t="shared" si="1283"/>
        <v>#DIV/0!</v>
      </c>
      <c r="Z1209" s="262">
        <f t="shared" si="1284"/>
        <v>0</v>
      </c>
      <c r="AA1209" s="262">
        <f t="shared" si="1285"/>
        <v>0</v>
      </c>
      <c r="AB1209" s="258" t="str">
        <f t="shared" si="1286"/>
        <v/>
      </c>
      <c r="AC1209" s="263" t="str">
        <f t="shared" si="1168"/>
        <v>   -  BĐ: 6/9/2025 KT: Ngày lỗi</v>
      </c>
      <c r="AD1209" s="263">
        <f t="shared" ref="AD1209:AE1209" si="1452">P1209</f>
        <v>45906</v>
      </c>
      <c r="AE1209" s="263" t="str">
        <f t="shared" si="1452"/>
        <v>#DIV/0!</v>
      </c>
      <c r="AF1209" s="187"/>
      <c r="AG1209" s="187"/>
    </row>
    <row r="1210">
      <c r="A1210" s="253"/>
      <c r="B1210" s="253"/>
      <c r="C1210" s="99"/>
      <c r="D1210" s="99"/>
      <c r="E1210" s="99"/>
      <c r="F1210" s="99"/>
      <c r="G1210" s="268"/>
      <c r="H1210" s="99"/>
      <c r="I1210" s="99"/>
      <c r="J1210" s="99"/>
      <c r="K1210" s="273"/>
      <c r="L1210" s="192"/>
      <c r="M1210" s="192"/>
      <c r="N1210" s="99"/>
      <c r="O1210" s="99"/>
      <c r="P1210" s="237">
        <f t="shared" si="1279"/>
        <v>45906</v>
      </c>
      <c r="Q1210" s="170" t="str">
        <f t="shared" si="1280"/>
        <v>#DIV/0!</v>
      </c>
      <c r="R1210" s="206"/>
      <c r="S1210" s="267"/>
      <c r="T1210" s="99"/>
      <c r="U1210" s="99"/>
      <c r="V1210" s="259" t="str">
        <f t="shared" si="1161"/>
        <v> </v>
      </c>
      <c r="W1210" s="260">
        <f t="shared" si="1281"/>
        <v>0</v>
      </c>
      <c r="X1210" s="258" t="str">
        <f t="shared" si="1282"/>
        <v>#DIV/0!</v>
      </c>
      <c r="Y1210" s="261" t="str">
        <f t="shared" si="1283"/>
        <v>#DIV/0!</v>
      </c>
      <c r="Z1210" s="262">
        <f t="shared" si="1284"/>
        <v>0</v>
      </c>
      <c r="AA1210" s="262">
        <f t="shared" si="1285"/>
        <v>0</v>
      </c>
      <c r="AB1210" s="258" t="str">
        <f t="shared" si="1286"/>
        <v/>
      </c>
      <c r="AC1210" s="263" t="str">
        <f t="shared" si="1168"/>
        <v>   -  BĐ: 6/9/2025 KT: Ngày lỗi</v>
      </c>
      <c r="AD1210" s="263">
        <f t="shared" ref="AD1210:AE1210" si="1453">P1210</f>
        <v>45906</v>
      </c>
      <c r="AE1210" s="263" t="str">
        <f t="shared" si="1453"/>
        <v>#DIV/0!</v>
      </c>
      <c r="AF1210" s="187"/>
      <c r="AG1210" s="187"/>
    </row>
    <row r="1211">
      <c r="A1211" s="253"/>
      <c r="B1211" s="253"/>
      <c r="C1211" s="99"/>
      <c r="D1211" s="99"/>
      <c r="E1211" s="99"/>
      <c r="F1211" s="99"/>
      <c r="G1211" s="268"/>
      <c r="H1211" s="99"/>
      <c r="I1211" s="99"/>
      <c r="J1211" s="99"/>
      <c r="K1211" s="273"/>
      <c r="L1211" s="192"/>
      <c r="M1211" s="192"/>
      <c r="N1211" s="99"/>
      <c r="O1211" s="99"/>
      <c r="P1211" s="237">
        <f t="shared" si="1279"/>
        <v>45906</v>
      </c>
      <c r="Q1211" s="170" t="str">
        <f t="shared" si="1280"/>
        <v>#DIV/0!</v>
      </c>
      <c r="R1211" s="206"/>
      <c r="S1211" s="267"/>
      <c r="T1211" s="99"/>
      <c r="U1211" s="99"/>
      <c r="V1211" s="259" t="str">
        <f t="shared" si="1161"/>
        <v> </v>
      </c>
      <c r="W1211" s="260">
        <f t="shared" si="1281"/>
        <v>0</v>
      </c>
      <c r="X1211" s="258" t="str">
        <f t="shared" si="1282"/>
        <v>#DIV/0!</v>
      </c>
      <c r="Y1211" s="261" t="str">
        <f t="shared" si="1283"/>
        <v>#DIV/0!</v>
      </c>
      <c r="Z1211" s="262">
        <f t="shared" si="1284"/>
        <v>0</v>
      </c>
      <c r="AA1211" s="262">
        <f t="shared" si="1285"/>
        <v>0</v>
      </c>
      <c r="AB1211" s="258" t="str">
        <f t="shared" si="1286"/>
        <v/>
      </c>
      <c r="AC1211" s="263" t="str">
        <f t="shared" si="1168"/>
        <v>   -  BĐ: 6/9/2025 KT: Ngày lỗi</v>
      </c>
      <c r="AD1211" s="263">
        <f t="shared" ref="AD1211:AE1211" si="1454">P1211</f>
        <v>45906</v>
      </c>
      <c r="AE1211" s="263" t="str">
        <f t="shared" si="1454"/>
        <v>#DIV/0!</v>
      </c>
      <c r="AF1211" s="187"/>
      <c r="AG1211" s="187"/>
    </row>
    <row r="1212">
      <c r="A1212" s="253"/>
      <c r="B1212" s="253"/>
      <c r="C1212" s="99"/>
      <c r="D1212" s="99"/>
      <c r="E1212" s="99"/>
      <c r="F1212" s="99"/>
      <c r="G1212" s="268"/>
      <c r="H1212" s="99"/>
      <c r="I1212" s="99"/>
      <c r="J1212" s="99"/>
      <c r="K1212" s="273"/>
      <c r="L1212" s="192"/>
      <c r="M1212" s="192"/>
      <c r="N1212" s="99"/>
      <c r="O1212" s="99"/>
      <c r="P1212" s="237">
        <f t="shared" si="1279"/>
        <v>45906</v>
      </c>
      <c r="Q1212" s="170" t="str">
        <f t="shared" si="1280"/>
        <v>#DIV/0!</v>
      </c>
      <c r="R1212" s="206"/>
      <c r="S1212" s="267"/>
      <c r="T1212" s="99"/>
      <c r="U1212" s="99"/>
      <c r="V1212" s="259" t="str">
        <f t="shared" si="1161"/>
        <v> </v>
      </c>
      <c r="W1212" s="260">
        <f t="shared" si="1281"/>
        <v>0</v>
      </c>
      <c r="X1212" s="258" t="str">
        <f t="shared" si="1282"/>
        <v>#DIV/0!</v>
      </c>
      <c r="Y1212" s="261" t="str">
        <f t="shared" si="1283"/>
        <v>#DIV/0!</v>
      </c>
      <c r="Z1212" s="262">
        <f t="shared" si="1284"/>
        <v>0</v>
      </c>
      <c r="AA1212" s="262">
        <f t="shared" si="1285"/>
        <v>0</v>
      </c>
      <c r="AB1212" s="258" t="str">
        <f t="shared" si="1286"/>
        <v/>
      </c>
      <c r="AC1212" s="263" t="str">
        <f t="shared" si="1168"/>
        <v>   -  BĐ: 6/9/2025 KT: Ngày lỗi</v>
      </c>
      <c r="AD1212" s="263">
        <f t="shared" ref="AD1212:AE1212" si="1455">P1212</f>
        <v>45906</v>
      </c>
      <c r="AE1212" s="263" t="str">
        <f t="shared" si="1455"/>
        <v>#DIV/0!</v>
      </c>
      <c r="AF1212" s="187"/>
      <c r="AG1212" s="187"/>
    </row>
    <row r="1213">
      <c r="A1213" s="253"/>
      <c r="B1213" s="253"/>
      <c r="C1213" s="99"/>
      <c r="D1213" s="99"/>
      <c r="E1213" s="99"/>
      <c r="F1213" s="99"/>
      <c r="G1213" s="268"/>
      <c r="H1213" s="99"/>
      <c r="I1213" s="99"/>
      <c r="J1213" s="99"/>
      <c r="K1213" s="273"/>
      <c r="L1213" s="192"/>
      <c r="M1213" s="192"/>
      <c r="N1213" s="99"/>
      <c r="O1213" s="99"/>
      <c r="P1213" s="237">
        <f t="shared" si="1279"/>
        <v>45906</v>
      </c>
      <c r="Q1213" s="170" t="str">
        <f t="shared" si="1280"/>
        <v>#DIV/0!</v>
      </c>
      <c r="R1213" s="206"/>
      <c r="S1213" s="267"/>
      <c r="T1213" s="99"/>
      <c r="U1213" s="99"/>
      <c r="V1213" s="259" t="str">
        <f t="shared" si="1161"/>
        <v> </v>
      </c>
      <c r="W1213" s="260">
        <f t="shared" si="1281"/>
        <v>0</v>
      </c>
      <c r="X1213" s="258" t="str">
        <f t="shared" si="1282"/>
        <v>#DIV/0!</v>
      </c>
      <c r="Y1213" s="261" t="str">
        <f t="shared" si="1283"/>
        <v>#DIV/0!</v>
      </c>
      <c r="Z1213" s="262">
        <f t="shared" si="1284"/>
        <v>0</v>
      </c>
      <c r="AA1213" s="262">
        <f t="shared" si="1285"/>
        <v>0</v>
      </c>
      <c r="AB1213" s="258" t="str">
        <f t="shared" si="1286"/>
        <v/>
      </c>
      <c r="AC1213" s="263" t="str">
        <f t="shared" si="1168"/>
        <v>   -  BĐ: 6/9/2025 KT: Ngày lỗi</v>
      </c>
      <c r="AD1213" s="263">
        <f t="shared" ref="AD1213:AE1213" si="1456">P1213</f>
        <v>45906</v>
      </c>
      <c r="AE1213" s="263" t="str">
        <f t="shared" si="1456"/>
        <v>#DIV/0!</v>
      </c>
      <c r="AF1213" s="187"/>
      <c r="AG1213" s="187"/>
    </row>
    <row r="1214">
      <c r="A1214" s="253"/>
      <c r="B1214" s="253"/>
      <c r="C1214" s="99"/>
      <c r="D1214" s="99"/>
      <c r="E1214" s="99"/>
      <c r="F1214" s="99"/>
      <c r="G1214" s="268"/>
      <c r="H1214" s="99"/>
      <c r="I1214" s="99"/>
      <c r="J1214" s="99"/>
      <c r="K1214" s="273"/>
      <c r="L1214" s="192"/>
      <c r="M1214" s="192"/>
      <c r="N1214" s="99"/>
      <c r="O1214" s="99"/>
      <c r="P1214" s="237">
        <f t="shared" si="1279"/>
        <v>45906</v>
      </c>
      <c r="Q1214" s="170" t="str">
        <f t="shared" si="1280"/>
        <v>#DIV/0!</v>
      </c>
      <c r="R1214" s="206"/>
      <c r="S1214" s="267"/>
      <c r="T1214" s="99"/>
      <c r="U1214" s="99"/>
      <c r="V1214" s="259" t="str">
        <f t="shared" si="1161"/>
        <v> </v>
      </c>
      <c r="W1214" s="260">
        <f t="shared" si="1281"/>
        <v>0</v>
      </c>
      <c r="X1214" s="258" t="str">
        <f t="shared" si="1282"/>
        <v>#DIV/0!</v>
      </c>
      <c r="Y1214" s="261" t="str">
        <f t="shared" si="1283"/>
        <v>#DIV/0!</v>
      </c>
      <c r="Z1214" s="262">
        <f t="shared" si="1284"/>
        <v>0</v>
      </c>
      <c r="AA1214" s="262">
        <f t="shared" si="1285"/>
        <v>0</v>
      </c>
      <c r="AB1214" s="258" t="str">
        <f t="shared" si="1286"/>
        <v/>
      </c>
      <c r="AC1214" s="263" t="str">
        <f t="shared" si="1168"/>
        <v>   -  BĐ: 6/9/2025 KT: Ngày lỗi</v>
      </c>
      <c r="AD1214" s="263">
        <f t="shared" ref="AD1214:AE1214" si="1457">P1214</f>
        <v>45906</v>
      </c>
      <c r="AE1214" s="263" t="str">
        <f t="shared" si="1457"/>
        <v>#DIV/0!</v>
      </c>
      <c r="AF1214" s="187"/>
      <c r="AG1214" s="187"/>
    </row>
    <row r="1215">
      <c r="A1215" s="253"/>
      <c r="B1215" s="253"/>
      <c r="C1215" s="99"/>
      <c r="D1215" s="99"/>
      <c r="E1215" s="99"/>
      <c r="F1215" s="99"/>
      <c r="G1215" s="268"/>
      <c r="H1215" s="99"/>
      <c r="I1215" s="99"/>
      <c r="J1215" s="99"/>
      <c r="K1215" s="273"/>
      <c r="L1215" s="192"/>
      <c r="M1215" s="192"/>
      <c r="N1215" s="99"/>
      <c r="O1215" s="99"/>
      <c r="P1215" s="237">
        <f t="shared" si="1279"/>
        <v>45906</v>
      </c>
      <c r="Q1215" s="170" t="str">
        <f t="shared" si="1280"/>
        <v>#DIV/0!</v>
      </c>
      <c r="R1215" s="264"/>
      <c r="S1215" s="267"/>
      <c r="T1215" s="99"/>
      <c r="U1215" s="99"/>
      <c r="V1215" s="259" t="str">
        <f t="shared" si="1161"/>
        <v> </v>
      </c>
      <c r="W1215" s="260">
        <f t="shared" si="1281"/>
        <v>0</v>
      </c>
      <c r="X1215" s="258" t="str">
        <f t="shared" si="1282"/>
        <v>#DIV/0!</v>
      </c>
      <c r="Y1215" s="261" t="str">
        <f t="shared" si="1283"/>
        <v>#DIV/0!</v>
      </c>
      <c r="Z1215" s="262">
        <f t="shared" si="1284"/>
        <v>0</v>
      </c>
      <c r="AA1215" s="262">
        <f t="shared" si="1285"/>
        <v>0</v>
      </c>
      <c r="AB1215" s="258" t="str">
        <f t="shared" si="1286"/>
        <v/>
      </c>
      <c r="AC1215" s="263" t="str">
        <f t="shared" si="1168"/>
        <v>   -  BĐ: 6/9/2025 KT: Ngày lỗi</v>
      </c>
      <c r="AD1215" s="263">
        <f t="shared" ref="AD1215:AE1215" si="1458">P1215</f>
        <v>45906</v>
      </c>
      <c r="AE1215" s="263" t="str">
        <f t="shared" si="1458"/>
        <v>#DIV/0!</v>
      </c>
      <c r="AF1215" s="187"/>
      <c r="AG1215" s="187"/>
    </row>
    <row r="1216">
      <c r="A1216" s="253"/>
      <c r="B1216" s="253"/>
      <c r="C1216" s="99"/>
      <c r="D1216" s="99"/>
      <c r="E1216" s="99"/>
      <c r="F1216" s="99"/>
      <c r="G1216" s="268"/>
      <c r="H1216" s="99"/>
      <c r="I1216" s="99"/>
      <c r="J1216" s="99"/>
      <c r="K1216" s="273"/>
      <c r="L1216" s="192"/>
      <c r="M1216" s="192"/>
      <c r="N1216" s="99"/>
      <c r="O1216" s="99"/>
      <c r="P1216" s="237">
        <f t="shared" si="1279"/>
        <v>45906</v>
      </c>
      <c r="Q1216" s="170" t="str">
        <f t="shared" si="1280"/>
        <v>#DIV/0!</v>
      </c>
      <c r="R1216" s="264"/>
      <c r="S1216" s="267"/>
      <c r="T1216" s="99"/>
      <c r="U1216" s="99"/>
      <c r="V1216" s="259" t="str">
        <f t="shared" si="1161"/>
        <v> </v>
      </c>
      <c r="W1216" s="260">
        <f t="shared" si="1281"/>
        <v>0</v>
      </c>
      <c r="X1216" s="258" t="str">
        <f t="shared" si="1282"/>
        <v>#DIV/0!</v>
      </c>
      <c r="Y1216" s="261" t="str">
        <f t="shared" si="1283"/>
        <v>#DIV/0!</v>
      </c>
      <c r="Z1216" s="262">
        <f t="shared" si="1284"/>
        <v>0</v>
      </c>
      <c r="AA1216" s="262">
        <f t="shared" si="1285"/>
        <v>0</v>
      </c>
      <c r="AB1216" s="258" t="str">
        <f t="shared" si="1286"/>
        <v/>
      </c>
      <c r="AC1216" s="263" t="str">
        <f t="shared" si="1168"/>
        <v>   -  BĐ: 6/9/2025 KT: Ngày lỗi</v>
      </c>
      <c r="AD1216" s="263">
        <f t="shared" ref="AD1216:AE1216" si="1459">P1216</f>
        <v>45906</v>
      </c>
      <c r="AE1216" s="263" t="str">
        <f t="shared" si="1459"/>
        <v>#DIV/0!</v>
      </c>
      <c r="AF1216" s="187"/>
      <c r="AG1216" s="187"/>
    </row>
    <row r="1217">
      <c r="A1217" s="253"/>
      <c r="B1217" s="253"/>
      <c r="C1217" s="99"/>
      <c r="D1217" s="99"/>
      <c r="E1217" s="99"/>
      <c r="F1217" s="99"/>
      <c r="G1217" s="268"/>
      <c r="H1217" s="99"/>
      <c r="I1217" s="99"/>
      <c r="J1217" s="99"/>
      <c r="K1217" s="273"/>
      <c r="L1217" s="192"/>
      <c r="M1217" s="192"/>
      <c r="N1217" s="99"/>
      <c r="O1217" s="99"/>
      <c r="P1217" s="237">
        <f t="shared" si="1279"/>
        <v>45906</v>
      </c>
      <c r="Q1217" s="170" t="str">
        <f t="shared" si="1280"/>
        <v>#DIV/0!</v>
      </c>
      <c r="R1217" s="206"/>
      <c r="S1217" s="267"/>
      <c r="T1217" s="99"/>
      <c r="U1217" s="99"/>
      <c r="V1217" s="259" t="str">
        <f t="shared" si="1161"/>
        <v> </v>
      </c>
      <c r="W1217" s="260">
        <f t="shared" si="1281"/>
        <v>0</v>
      </c>
      <c r="X1217" s="258" t="str">
        <f t="shared" si="1282"/>
        <v>#DIV/0!</v>
      </c>
      <c r="Y1217" s="261" t="str">
        <f t="shared" si="1283"/>
        <v>#DIV/0!</v>
      </c>
      <c r="Z1217" s="262">
        <f t="shared" si="1284"/>
        <v>0</v>
      </c>
      <c r="AA1217" s="262">
        <f t="shared" si="1285"/>
        <v>0</v>
      </c>
      <c r="AB1217" s="258" t="str">
        <f t="shared" si="1286"/>
        <v/>
      </c>
      <c r="AC1217" s="263" t="str">
        <f t="shared" si="1168"/>
        <v>   -  BĐ: 6/9/2025 KT: Ngày lỗi</v>
      </c>
      <c r="AD1217" s="263">
        <f t="shared" ref="AD1217:AE1217" si="1460">P1217</f>
        <v>45906</v>
      </c>
      <c r="AE1217" s="263" t="str">
        <f t="shared" si="1460"/>
        <v>#DIV/0!</v>
      </c>
      <c r="AF1217" s="187"/>
      <c r="AG1217" s="187"/>
    </row>
    <row r="1218">
      <c r="A1218" s="253"/>
      <c r="B1218" s="253"/>
      <c r="C1218" s="99"/>
      <c r="D1218" s="99"/>
      <c r="E1218" s="99"/>
      <c r="F1218" s="99"/>
      <c r="G1218" s="268"/>
      <c r="H1218" s="99"/>
      <c r="I1218" s="99"/>
      <c r="J1218" s="99"/>
      <c r="K1218" s="273"/>
      <c r="L1218" s="192"/>
      <c r="M1218" s="192"/>
      <c r="N1218" s="99"/>
      <c r="O1218" s="99"/>
      <c r="P1218" s="237">
        <f t="shared" si="1279"/>
        <v>45906</v>
      </c>
      <c r="Q1218" s="170" t="str">
        <f t="shared" si="1280"/>
        <v>#DIV/0!</v>
      </c>
      <c r="R1218" s="264"/>
      <c r="S1218" s="267"/>
      <c r="T1218" s="99"/>
      <c r="U1218" s="99"/>
      <c r="V1218" s="259" t="str">
        <f t="shared" si="1161"/>
        <v> </v>
      </c>
      <c r="W1218" s="260">
        <f t="shared" si="1281"/>
        <v>0</v>
      </c>
      <c r="X1218" s="258" t="str">
        <f t="shared" si="1282"/>
        <v>#DIV/0!</v>
      </c>
      <c r="Y1218" s="261" t="str">
        <f t="shared" si="1283"/>
        <v>#DIV/0!</v>
      </c>
      <c r="Z1218" s="262">
        <f t="shared" si="1284"/>
        <v>0</v>
      </c>
      <c r="AA1218" s="262">
        <f t="shared" si="1285"/>
        <v>0</v>
      </c>
      <c r="AB1218" s="258" t="str">
        <f t="shared" si="1286"/>
        <v/>
      </c>
      <c r="AC1218" s="263" t="str">
        <f t="shared" si="1168"/>
        <v>   -  BĐ: 6/9/2025 KT: Ngày lỗi</v>
      </c>
      <c r="AD1218" s="263">
        <f t="shared" ref="AD1218:AE1218" si="1461">P1218</f>
        <v>45906</v>
      </c>
      <c r="AE1218" s="263" t="str">
        <f t="shared" si="1461"/>
        <v>#DIV/0!</v>
      </c>
      <c r="AF1218" s="187"/>
      <c r="AG1218" s="187"/>
    </row>
    <row r="1219">
      <c r="A1219" s="253"/>
      <c r="B1219" s="253"/>
      <c r="C1219" s="99"/>
      <c r="D1219" s="99"/>
      <c r="E1219" s="99"/>
      <c r="F1219" s="99"/>
      <c r="G1219" s="268"/>
      <c r="H1219" s="99"/>
      <c r="I1219" s="99"/>
      <c r="J1219" s="99"/>
      <c r="K1219" s="273"/>
      <c r="L1219" s="192"/>
      <c r="M1219" s="192"/>
      <c r="N1219" s="99"/>
      <c r="O1219" s="99"/>
      <c r="P1219" s="237">
        <f t="shared" si="1279"/>
        <v>45906</v>
      </c>
      <c r="Q1219" s="170" t="str">
        <f t="shared" si="1280"/>
        <v>#DIV/0!</v>
      </c>
      <c r="R1219" s="206"/>
      <c r="S1219" s="267"/>
      <c r="T1219" s="99"/>
      <c r="U1219" s="99"/>
      <c r="V1219" s="259" t="str">
        <f t="shared" si="1161"/>
        <v> </v>
      </c>
      <c r="W1219" s="260">
        <f t="shared" si="1281"/>
        <v>0</v>
      </c>
      <c r="X1219" s="258" t="str">
        <f t="shared" si="1282"/>
        <v>#DIV/0!</v>
      </c>
      <c r="Y1219" s="261" t="str">
        <f t="shared" si="1283"/>
        <v>#DIV/0!</v>
      </c>
      <c r="Z1219" s="262">
        <f t="shared" si="1284"/>
        <v>0</v>
      </c>
      <c r="AA1219" s="262">
        <f t="shared" si="1285"/>
        <v>0</v>
      </c>
      <c r="AB1219" s="258" t="str">
        <f t="shared" si="1286"/>
        <v/>
      </c>
      <c r="AC1219" s="263" t="str">
        <f t="shared" si="1168"/>
        <v>   -  BĐ: 6/9/2025 KT: Ngày lỗi</v>
      </c>
      <c r="AD1219" s="263">
        <f t="shared" ref="AD1219:AE1219" si="1462">P1219</f>
        <v>45906</v>
      </c>
      <c r="AE1219" s="263" t="str">
        <f t="shared" si="1462"/>
        <v>#DIV/0!</v>
      </c>
      <c r="AF1219" s="187"/>
      <c r="AG1219" s="187"/>
    </row>
    <row r="1220">
      <c r="A1220" s="253"/>
      <c r="B1220" s="253"/>
      <c r="C1220" s="99"/>
      <c r="D1220" s="99"/>
      <c r="E1220" s="99"/>
      <c r="F1220" s="99"/>
      <c r="G1220" s="268"/>
      <c r="H1220" s="99"/>
      <c r="I1220" s="99"/>
      <c r="J1220" s="99"/>
      <c r="K1220" s="273"/>
      <c r="L1220" s="192"/>
      <c r="M1220" s="192"/>
      <c r="N1220" s="99"/>
      <c r="O1220" s="99"/>
      <c r="P1220" s="237">
        <f t="shared" si="1279"/>
        <v>45906</v>
      </c>
      <c r="Q1220" s="170" t="str">
        <f t="shared" si="1280"/>
        <v>#DIV/0!</v>
      </c>
      <c r="R1220" s="206"/>
      <c r="S1220" s="267"/>
      <c r="T1220" s="99"/>
      <c r="U1220" s="99"/>
      <c r="V1220" s="259" t="str">
        <f t="shared" si="1161"/>
        <v> </v>
      </c>
      <c r="W1220" s="260">
        <f t="shared" si="1281"/>
        <v>0</v>
      </c>
      <c r="X1220" s="258" t="str">
        <f t="shared" si="1282"/>
        <v>#DIV/0!</v>
      </c>
      <c r="Y1220" s="261" t="str">
        <f t="shared" si="1283"/>
        <v>#DIV/0!</v>
      </c>
      <c r="Z1220" s="262">
        <f t="shared" si="1284"/>
        <v>0</v>
      </c>
      <c r="AA1220" s="262">
        <f t="shared" si="1285"/>
        <v>0</v>
      </c>
      <c r="AB1220" s="258" t="str">
        <f t="shared" si="1286"/>
        <v/>
      </c>
      <c r="AC1220" s="263" t="str">
        <f t="shared" si="1168"/>
        <v>   -  BĐ: 6/9/2025 KT: Ngày lỗi</v>
      </c>
      <c r="AD1220" s="263">
        <f t="shared" ref="AD1220:AE1220" si="1463">P1220</f>
        <v>45906</v>
      </c>
      <c r="AE1220" s="263" t="str">
        <f t="shared" si="1463"/>
        <v>#DIV/0!</v>
      </c>
      <c r="AF1220" s="187"/>
      <c r="AG1220" s="187"/>
    </row>
    <row r="1221">
      <c r="A1221" s="253"/>
      <c r="B1221" s="253"/>
      <c r="C1221" s="99"/>
      <c r="D1221" s="99"/>
      <c r="E1221" s="99"/>
      <c r="F1221" s="99"/>
      <c r="G1221" s="268"/>
      <c r="H1221" s="99"/>
      <c r="I1221" s="99"/>
      <c r="J1221" s="99"/>
      <c r="K1221" s="273"/>
      <c r="L1221" s="192"/>
      <c r="M1221" s="192"/>
      <c r="N1221" s="99"/>
      <c r="O1221" s="99"/>
      <c r="P1221" s="237">
        <f t="shared" si="1279"/>
        <v>45906</v>
      </c>
      <c r="Q1221" s="170" t="str">
        <f t="shared" si="1280"/>
        <v>#DIV/0!</v>
      </c>
      <c r="R1221" s="206"/>
      <c r="S1221" s="267"/>
      <c r="T1221" s="99"/>
      <c r="U1221" s="99"/>
      <c r="V1221" s="259" t="str">
        <f t="shared" si="1161"/>
        <v> </v>
      </c>
      <c r="W1221" s="260">
        <f t="shared" si="1281"/>
        <v>0</v>
      </c>
      <c r="X1221" s="258" t="str">
        <f t="shared" si="1282"/>
        <v>#DIV/0!</v>
      </c>
      <c r="Y1221" s="261" t="str">
        <f t="shared" si="1283"/>
        <v>#DIV/0!</v>
      </c>
      <c r="Z1221" s="262">
        <f t="shared" si="1284"/>
        <v>0</v>
      </c>
      <c r="AA1221" s="262">
        <f t="shared" si="1285"/>
        <v>0</v>
      </c>
      <c r="AB1221" s="258" t="str">
        <f t="shared" si="1286"/>
        <v/>
      </c>
      <c r="AC1221" s="263" t="str">
        <f t="shared" si="1168"/>
        <v>   -  BĐ: 6/9/2025 KT: Ngày lỗi</v>
      </c>
      <c r="AD1221" s="263">
        <f t="shared" ref="AD1221:AE1221" si="1464">P1221</f>
        <v>45906</v>
      </c>
      <c r="AE1221" s="263" t="str">
        <f t="shared" si="1464"/>
        <v>#DIV/0!</v>
      </c>
      <c r="AF1221" s="187"/>
      <c r="AG1221" s="187"/>
    </row>
    <row r="1222">
      <c r="A1222" s="253"/>
      <c r="B1222" s="253"/>
      <c r="C1222" s="99"/>
      <c r="D1222" s="99"/>
      <c r="E1222" s="99"/>
      <c r="F1222" s="99"/>
      <c r="G1222" s="268"/>
      <c r="H1222" s="99"/>
      <c r="I1222" s="99"/>
      <c r="J1222" s="99"/>
      <c r="K1222" s="273"/>
      <c r="L1222" s="192"/>
      <c r="M1222" s="192"/>
      <c r="N1222" s="99"/>
      <c r="O1222" s="99"/>
      <c r="P1222" s="237">
        <f t="shared" si="1279"/>
        <v>45906</v>
      </c>
      <c r="Q1222" s="170" t="str">
        <f t="shared" si="1280"/>
        <v>#DIV/0!</v>
      </c>
      <c r="R1222" s="272"/>
      <c r="S1222" s="267"/>
      <c r="T1222" s="99"/>
      <c r="U1222" s="99"/>
      <c r="V1222" s="259" t="str">
        <f t="shared" si="1161"/>
        <v> </v>
      </c>
      <c r="W1222" s="260">
        <f t="shared" si="1281"/>
        <v>0</v>
      </c>
      <c r="X1222" s="258" t="str">
        <f t="shared" si="1282"/>
        <v>#DIV/0!</v>
      </c>
      <c r="Y1222" s="261" t="str">
        <f t="shared" si="1283"/>
        <v>#DIV/0!</v>
      </c>
      <c r="Z1222" s="262">
        <f t="shared" si="1284"/>
        <v>0</v>
      </c>
      <c r="AA1222" s="262">
        <f t="shared" si="1285"/>
        <v>0</v>
      </c>
      <c r="AB1222" s="258" t="str">
        <f t="shared" si="1286"/>
        <v/>
      </c>
      <c r="AC1222" s="263" t="str">
        <f t="shared" si="1168"/>
        <v>   -  BĐ: 6/9/2025 KT: Ngày lỗi</v>
      </c>
      <c r="AD1222" s="263">
        <f t="shared" ref="AD1222:AE1222" si="1465">P1222</f>
        <v>45906</v>
      </c>
      <c r="AE1222" s="263" t="str">
        <f t="shared" si="1465"/>
        <v>#DIV/0!</v>
      </c>
      <c r="AF1222" s="187"/>
      <c r="AG1222" s="187"/>
    </row>
    <row r="1223">
      <c r="A1223" s="253"/>
      <c r="B1223" s="253"/>
      <c r="C1223" s="99"/>
      <c r="D1223" s="99"/>
      <c r="E1223" s="99"/>
      <c r="F1223" s="99"/>
      <c r="G1223" s="268"/>
      <c r="H1223" s="99"/>
      <c r="I1223" s="99"/>
      <c r="J1223" s="99"/>
      <c r="K1223" s="273"/>
      <c r="L1223" s="192"/>
      <c r="M1223" s="192"/>
      <c r="N1223" s="99"/>
      <c r="O1223" s="99"/>
      <c r="P1223" s="237">
        <f t="shared" si="1279"/>
        <v>45906</v>
      </c>
      <c r="Q1223" s="170" t="str">
        <f t="shared" si="1280"/>
        <v>#DIV/0!</v>
      </c>
      <c r="R1223" s="272"/>
      <c r="S1223" s="267"/>
      <c r="T1223" s="99"/>
      <c r="U1223" s="99"/>
      <c r="V1223" s="259" t="str">
        <f t="shared" si="1161"/>
        <v> </v>
      </c>
      <c r="W1223" s="260">
        <f t="shared" si="1281"/>
        <v>0</v>
      </c>
      <c r="X1223" s="258" t="str">
        <f t="shared" si="1282"/>
        <v>#DIV/0!</v>
      </c>
      <c r="Y1223" s="261" t="str">
        <f t="shared" si="1283"/>
        <v>#DIV/0!</v>
      </c>
      <c r="Z1223" s="262">
        <f t="shared" si="1284"/>
        <v>0</v>
      </c>
      <c r="AA1223" s="262">
        <f t="shared" si="1285"/>
        <v>0</v>
      </c>
      <c r="AB1223" s="258" t="str">
        <f t="shared" si="1286"/>
        <v/>
      </c>
      <c r="AC1223" s="263" t="str">
        <f t="shared" si="1168"/>
        <v>   -  BĐ: 6/9/2025 KT: Ngày lỗi</v>
      </c>
      <c r="AD1223" s="263">
        <f t="shared" ref="AD1223:AE1223" si="1466">P1223</f>
        <v>45906</v>
      </c>
      <c r="AE1223" s="263" t="str">
        <f t="shared" si="1466"/>
        <v>#DIV/0!</v>
      </c>
      <c r="AF1223" s="187"/>
      <c r="AG1223" s="187"/>
    </row>
    <row r="1224">
      <c r="A1224" s="253"/>
      <c r="B1224" s="253"/>
      <c r="C1224" s="99"/>
      <c r="D1224" s="99"/>
      <c r="E1224" s="99"/>
      <c r="F1224" s="99"/>
      <c r="G1224" s="268"/>
      <c r="H1224" s="99"/>
      <c r="I1224" s="99"/>
      <c r="J1224" s="99"/>
      <c r="K1224" s="273"/>
      <c r="L1224" s="192"/>
      <c r="M1224" s="192"/>
      <c r="N1224" s="99"/>
      <c r="O1224" s="99"/>
      <c r="P1224" s="237">
        <f t="shared" si="1279"/>
        <v>45906</v>
      </c>
      <c r="Q1224" s="170" t="str">
        <f t="shared" si="1280"/>
        <v>#DIV/0!</v>
      </c>
      <c r="R1224" s="272"/>
      <c r="S1224" s="267"/>
      <c r="T1224" s="99"/>
      <c r="U1224" s="99"/>
      <c r="V1224" s="259" t="str">
        <f t="shared" si="1161"/>
        <v> </v>
      </c>
      <c r="W1224" s="260">
        <f t="shared" si="1281"/>
        <v>0</v>
      </c>
      <c r="X1224" s="258" t="str">
        <f t="shared" si="1282"/>
        <v>#DIV/0!</v>
      </c>
      <c r="Y1224" s="261" t="str">
        <f t="shared" si="1283"/>
        <v>#DIV/0!</v>
      </c>
      <c r="Z1224" s="262">
        <f t="shared" si="1284"/>
        <v>0</v>
      </c>
      <c r="AA1224" s="262">
        <f t="shared" si="1285"/>
        <v>0</v>
      </c>
      <c r="AB1224" s="258" t="str">
        <f t="shared" si="1286"/>
        <v/>
      </c>
      <c r="AC1224" s="263" t="str">
        <f t="shared" si="1168"/>
        <v>   -  BĐ: 6/9/2025 KT: Ngày lỗi</v>
      </c>
      <c r="AD1224" s="263">
        <f t="shared" ref="AD1224:AE1224" si="1467">P1224</f>
        <v>45906</v>
      </c>
      <c r="AE1224" s="263" t="str">
        <f t="shared" si="1467"/>
        <v>#DIV/0!</v>
      </c>
      <c r="AF1224" s="187"/>
      <c r="AG1224" s="187"/>
    </row>
    <row r="1225">
      <c r="A1225" s="253"/>
      <c r="B1225" s="253"/>
      <c r="C1225" s="99"/>
      <c r="D1225" s="99"/>
      <c r="E1225" s="99"/>
      <c r="F1225" s="99"/>
      <c r="G1225" s="268"/>
      <c r="H1225" s="99"/>
      <c r="I1225" s="99"/>
      <c r="J1225" s="99"/>
      <c r="K1225" s="273"/>
      <c r="L1225" s="192"/>
      <c r="M1225" s="192"/>
      <c r="N1225" s="99"/>
      <c r="O1225" s="99"/>
      <c r="P1225" s="237">
        <f t="shared" si="1279"/>
        <v>45906</v>
      </c>
      <c r="Q1225" s="170" t="str">
        <f t="shared" si="1280"/>
        <v>#DIV/0!</v>
      </c>
      <c r="R1225" s="272"/>
      <c r="S1225" s="267"/>
      <c r="T1225" s="99"/>
      <c r="U1225" s="99"/>
      <c r="V1225" s="259" t="str">
        <f t="shared" si="1161"/>
        <v> </v>
      </c>
      <c r="W1225" s="260">
        <f t="shared" si="1281"/>
        <v>0</v>
      </c>
      <c r="X1225" s="258" t="str">
        <f t="shared" si="1282"/>
        <v>#DIV/0!</v>
      </c>
      <c r="Y1225" s="261" t="str">
        <f t="shared" si="1283"/>
        <v>#DIV/0!</v>
      </c>
      <c r="Z1225" s="262">
        <f t="shared" si="1284"/>
        <v>0</v>
      </c>
      <c r="AA1225" s="262">
        <f t="shared" si="1285"/>
        <v>0</v>
      </c>
      <c r="AB1225" s="258" t="str">
        <f t="shared" si="1286"/>
        <v/>
      </c>
      <c r="AC1225" s="263" t="str">
        <f t="shared" si="1168"/>
        <v>   -  BĐ: 6/9/2025 KT: Ngày lỗi</v>
      </c>
      <c r="AD1225" s="263">
        <f t="shared" ref="AD1225:AE1225" si="1468">P1225</f>
        <v>45906</v>
      </c>
      <c r="AE1225" s="263" t="str">
        <f t="shared" si="1468"/>
        <v>#DIV/0!</v>
      </c>
      <c r="AF1225" s="187"/>
      <c r="AG1225" s="187"/>
    </row>
    <row r="1226">
      <c r="A1226" s="253"/>
      <c r="B1226" s="253"/>
      <c r="C1226" s="99"/>
      <c r="D1226" s="99"/>
      <c r="E1226" s="99"/>
      <c r="F1226" s="99"/>
      <c r="G1226" s="268"/>
      <c r="H1226" s="99"/>
      <c r="I1226" s="99"/>
      <c r="J1226" s="99"/>
      <c r="K1226" s="273"/>
      <c r="L1226" s="192"/>
      <c r="M1226" s="192"/>
      <c r="N1226" s="99"/>
      <c r="O1226" s="99"/>
      <c r="P1226" s="237">
        <f t="shared" si="1279"/>
        <v>45906</v>
      </c>
      <c r="Q1226" s="170" t="str">
        <f t="shared" si="1280"/>
        <v>#DIV/0!</v>
      </c>
      <c r="R1226" s="272"/>
      <c r="S1226" s="267"/>
      <c r="T1226" s="99"/>
      <c r="U1226" s="99"/>
      <c r="V1226" s="259" t="str">
        <f t="shared" si="1161"/>
        <v> </v>
      </c>
      <c r="W1226" s="260">
        <f t="shared" si="1281"/>
        <v>0</v>
      </c>
      <c r="X1226" s="258" t="str">
        <f t="shared" si="1282"/>
        <v>#DIV/0!</v>
      </c>
      <c r="Y1226" s="261" t="str">
        <f t="shared" si="1283"/>
        <v>#DIV/0!</v>
      </c>
      <c r="Z1226" s="262">
        <f t="shared" si="1284"/>
        <v>0</v>
      </c>
      <c r="AA1226" s="262">
        <f t="shared" si="1285"/>
        <v>0</v>
      </c>
      <c r="AB1226" s="258" t="str">
        <f t="shared" si="1286"/>
        <v/>
      </c>
      <c r="AC1226" s="263" t="str">
        <f t="shared" si="1168"/>
        <v>   -  BĐ: 6/9/2025 KT: Ngày lỗi</v>
      </c>
      <c r="AD1226" s="263">
        <f t="shared" ref="AD1226:AE1226" si="1469">P1226</f>
        <v>45906</v>
      </c>
      <c r="AE1226" s="263" t="str">
        <f t="shared" si="1469"/>
        <v>#DIV/0!</v>
      </c>
      <c r="AF1226" s="187"/>
      <c r="AG1226" s="187"/>
    </row>
    <row r="1227">
      <c r="A1227" s="253"/>
      <c r="B1227" s="253"/>
      <c r="C1227" s="99"/>
      <c r="D1227" s="99"/>
      <c r="E1227" s="99"/>
      <c r="F1227" s="99"/>
      <c r="G1227" s="268"/>
      <c r="H1227" s="99"/>
      <c r="I1227" s="99"/>
      <c r="J1227" s="99"/>
      <c r="K1227" s="273"/>
      <c r="L1227" s="192"/>
      <c r="M1227" s="192"/>
      <c r="N1227" s="99"/>
      <c r="O1227" s="99"/>
      <c r="P1227" s="237">
        <f t="shared" si="1279"/>
        <v>45906</v>
      </c>
      <c r="Q1227" s="170" t="str">
        <f t="shared" si="1280"/>
        <v>#DIV/0!</v>
      </c>
      <c r="R1227" s="206"/>
      <c r="S1227" s="267"/>
      <c r="T1227" s="99"/>
      <c r="U1227" s="99"/>
      <c r="V1227" s="259" t="str">
        <f t="shared" si="1161"/>
        <v> </v>
      </c>
      <c r="W1227" s="260">
        <f t="shared" si="1281"/>
        <v>0</v>
      </c>
      <c r="X1227" s="258" t="str">
        <f t="shared" si="1282"/>
        <v>#DIV/0!</v>
      </c>
      <c r="Y1227" s="261" t="str">
        <f t="shared" si="1283"/>
        <v>#DIV/0!</v>
      </c>
      <c r="Z1227" s="262">
        <f t="shared" si="1284"/>
        <v>0</v>
      </c>
      <c r="AA1227" s="262">
        <f t="shared" si="1285"/>
        <v>0</v>
      </c>
      <c r="AB1227" s="258" t="str">
        <f t="shared" si="1286"/>
        <v/>
      </c>
      <c r="AC1227" s="263" t="str">
        <f t="shared" si="1168"/>
        <v>   -  BĐ: 6/9/2025 KT: Ngày lỗi</v>
      </c>
      <c r="AD1227" s="263">
        <f t="shared" ref="AD1227:AE1227" si="1470">P1227</f>
        <v>45906</v>
      </c>
      <c r="AE1227" s="263" t="str">
        <f t="shared" si="1470"/>
        <v>#DIV/0!</v>
      </c>
      <c r="AF1227" s="187"/>
      <c r="AG1227" s="187"/>
    </row>
    <row r="1228">
      <c r="A1228" s="253"/>
      <c r="B1228" s="253"/>
      <c r="C1228" s="99"/>
      <c r="D1228" s="99"/>
      <c r="E1228" s="99"/>
      <c r="F1228" s="99"/>
      <c r="G1228" s="268"/>
      <c r="H1228" s="99"/>
      <c r="I1228" s="99"/>
      <c r="J1228" s="99"/>
      <c r="K1228" s="273"/>
      <c r="L1228" s="192"/>
      <c r="M1228" s="192"/>
      <c r="N1228" s="99"/>
      <c r="O1228" s="99"/>
      <c r="P1228" s="237">
        <f t="shared" si="1279"/>
        <v>45906</v>
      </c>
      <c r="Q1228" s="170" t="str">
        <f t="shared" si="1280"/>
        <v>#DIV/0!</v>
      </c>
      <c r="R1228" s="206"/>
      <c r="S1228" s="267"/>
      <c r="T1228" s="99"/>
      <c r="U1228" s="99"/>
      <c r="V1228" s="259" t="str">
        <f t="shared" si="1161"/>
        <v> </v>
      </c>
      <c r="W1228" s="260">
        <f t="shared" si="1281"/>
        <v>0</v>
      </c>
      <c r="X1228" s="258" t="str">
        <f t="shared" si="1282"/>
        <v>#DIV/0!</v>
      </c>
      <c r="Y1228" s="261" t="str">
        <f t="shared" si="1283"/>
        <v>#DIV/0!</v>
      </c>
      <c r="Z1228" s="262">
        <f t="shared" si="1284"/>
        <v>0</v>
      </c>
      <c r="AA1228" s="262">
        <f t="shared" si="1285"/>
        <v>0</v>
      </c>
      <c r="AB1228" s="258" t="str">
        <f t="shared" si="1286"/>
        <v/>
      </c>
      <c r="AC1228" s="263" t="str">
        <f t="shared" si="1168"/>
        <v>   -  BĐ: 6/9/2025 KT: Ngày lỗi</v>
      </c>
      <c r="AD1228" s="263">
        <f t="shared" ref="AD1228:AE1228" si="1471">P1228</f>
        <v>45906</v>
      </c>
      <c r="AE1228" s="263" t="str">
        <f t="shared" si="1471"/>
        <v>#DIV/0!</v>
      </c>
      <c r="AF1228" s="187"/>
      <c r="AG1228" s="187"/>
    </row>
    <row r="1229">
      <c r="A1229" s="253"/>
      <c r="B1229" s="253"/>
      <c r="C1229" s="99"/>
      <c r="D1229" s="99"/>
      <c r="E1229" s="99"/>
      <c r="F1229" s="99"/>
      <c r="G1229" s="268"/>
      <c r="H1229" s="99"/>
      <c r="I1229" s="99"/>
      <c r="J1229" s="99"/>
      <c r="K1229" s="273"/>
      <c r="L1229" s="192"/>
      <c r="M1229" s="192"/>
      <c r="N1229" s="99"/>
      <c r="O1229" s="99"/>
      <c r="P1229" s="237">
        <f t="shared" si="1279"/>
        <v>45906</v>
      </c>
      <c r="Q1229" s="170" t="str">
        <f t="shared" si="1280"/>
        <v>#DIV/0!</v>
      </c>
      <c r="R1229" s="206"/>
      <c r="S1229" s="267"/>
      <c r="T1229" s="99"/>
      <c r="U1229" s="99"/>
      <c r="V1229" s="259" t="str">
        <f t="shared" si="1161"/>
        <v> </v>
      </c>
      <c r="W1229" s="260">
        <f t="shared" si="1281"/>
        <v>0</v>
      </c>
      <c r="X1229" s="258" t="str">
        <f t="shared" si="1282"/>
        <v>#DIV/0!</v>
      </c>
      <c r="Y1229" s="261" t="str">
        <f t="shared" si="1283"/>
        <v>#DIV/0!</v>
      </c>
      <c r="Z1229" s="262">
        <f t="shared" si="1284"/>
        <v>0</v>
      </c>
      <c r="AA1229" s="262">
        <f t="shared" si="1285"/>
        <v>0</v>
      </c>
      <c r="AB1229" s="258" t="str">
        <f t="shared" si="1286"/>
        <v/>
      </c>
      <c r="AC1229" s="263" t="str">
        <f t="shared" si="1168"/>
        <v>   -  BĐ: 6/9/2025 KT: Ngày lỗi</v>
      </c>
      <c r="AD1229" s="263">
        <f t="shared" ref="AD1229:AE1229" si="1472">P1229</f>
        <v>45906</v>
      </c>
      <c r="AE1229" s="263" t="str">
        <f t="shared" si="1472"/>
        <v>#DIV/0!</v>
      </c>
      <c r="AF1229" s="187"/>
      <c r="AG1229" s="187"/>
    </row>
    <row r="1230">
      <c r="A1230" s="253"/>
      <c r="B1230" s="253"/>
      <c r="C1230" s="99"/>
      <c r="D1230" s="99"/>
      <c r="E1230" s="99"/>
      <c r="F1230" s="99"/>
      <c r="G1230" s="268"/>
      <c r="H1230" s="99"/>
      <c r="I1230" s="99"/>
      <c r="J1230" s="99"/>
      <c r="K1230" s="273"/>
      <c r="L1230" s="192"/>
      <c r="M1230" s="192"/>
      <c r="N1230" s="99"/>
      <c r="O1230" s="99"/>
      <c r="P1230" s="237">
        <f t="shared" si="1279"/>
        <v>45906</v>
      </c>
      <c r="Q1230" s="170" t="str">
        <f t="shared" si="1280"/>
        <v>#DIV/0!</v>
      </c>
      <c r="R1230" s="264"/>
      <c r="S1230" s="267"/>
      <c r="T1230" s="99"/>
      <c r="U1230" s="99"/>
      <c r="V1230" s="259" t="str">
        <f t="shared" si="1161"/>
        <v> </v>
      </c>
      <c r="W1230" s="260">
        <f t="shared" si="1281"/>
        <v>0</v>
      </c>
      <c r="X1230" s="258" t="str">
        <f t="shared" si="1282"/>
        <v>#DIV/0!</v>
      </c>
      <c r="Y1230" s="261" t="str">
        <f t="shared" si="1283"/>
        <v>#DIV/0!</v>
      </c>
      <c r="Z1230" s="262">
        <f t="shared" si="1284"/>
        <v>0</v>
      </c>
      <c r="AA1230" s="262">
        <f t="shared" si="1285"/>
        <v>0</v>
      </c>
      <c r="AB1230" s="258" t="str">
        <f t="shared" si="1286"/>
        <v/>
      </c>
      <c r="AC1230" s="263" t="str">
        <f t="shared" si="1168"/>
        <v>   -  BĐ: 6/9/2025 KT: Ngày lỗi</v>
      </c>
      <c r="AD1230" s="263">
        <f t="shared" ref="AD1230:AE1230" si="1473">P1230</f>
        <v>45906</v>
      </c>
      <c r="AE1230" s="263" t="str">
        <f t="shared" si="1473"/>
        <v>#DIV/0!</v>
      </c>
      <c r="AF1230" s="187"/>
      <c r="AG1230" s="187"/>
    </row>
    <row r="1231">
      <c r="A1231" s="253"/>
      <c r="B1231" s="253"/>
      <c r="C1231" s="99"/>
      <c r="D1231" s="99"/>
      <c r="E1231" s="99"/>
      <c r="F1231" s="99"/>
      <c r="G1231" s="268"/>
      <c r="H1231" s="99"/>
      <c r="I1231" s="99"/>
      <c r="J1231" s="99"/>
      <c r="K1231" s="273"/>
      <c r="L1231" s="192"/>
      <c r="M1231" s="192"/>
      <c r="N1231" s="99"/>
      <c r="O1231" s="99"/>
      <c r="P1231" s="237">
        <f t="shared" si="1279"/>
        <v>45906</v>
      </c>
      <c r="Q1231" s="170" t="str">
        <f t="shared" si="1280"/>
        <v>#DIV/0!</v>
      </c>
      <c r="R1231" s="264"/>
      <c r="S1231" s="267"/>
      <c r="T1231" s="99"/>
      <c r="U1231" s="99"/>
      <c r="V1231" s="259" t="str">
        <f t="shared" si="1161"/>
        <v> </v>
      </c>
      <c r="W1231" s="260">
        <f t="shared" si="1281"/>
        <v>0</v>
      </c>
      <c r="X1231" s="258" t="str">
        <f t="shared" si="1282"/>
        <v>#DIV/0!</v>
      </c>
      <c r="Y1231" s="261" t="str">
        <f t="shared" si="1283"/>
        <v>#DIV/0!</v>
      </c>
      <c r="Z1231" s="262">
        <f t="shared" si="1284"/>
        <v>0</v>
      </c>
      <c r="AA1231" s="262">
        <f t="shared" si="1285"/>
        <v>0</v>
      </c>
      <c r="AB1231" s="258" t="str">
        <f t="shared" si="1286"/>
        <v/>
      </c>
      <c r="AC1231" s="263" t="str">
        <f t="shared" si="1168"/>
        <v>   -  BĐ: 6/9/2025 KT: Ngày lỗi</v>
      </c>
      <c r="AD1231" s="263">
        <f t="shared" ref="AD1231:AE1231" si="1474">P1231</f>
        <v>45906</v>
      </c>
      <c r="AE1231" s="263" t="str">
        <f t="shared" si="1474"/>
        <v>#DIV/0!</v>
      </c>
      <c r="AF1231" s="187"/>
      <c r="AG1231" s="187"/>
    </row>
    <row r="1232">
      <c r="A1232" s="253"/>
      <c r="B1232" s="253"/>
      <c r="C1232" s="99"/>
      <c r="D1232" s="99"/>
      <c r="E1232" s="99"/>
      <c r="F1232" s="99"/>
      <c r="G1232" s="268"/>
      <c r="H1232" s="99"/>
      <c r="I1232" s="99"/>
      <c r="J1232" s="99"/>
      <c r="K1232" s="273"/>
      <c r="L1232" s="192"/>
      <c r="M1232" s="192"/>
      <c r="N1232" s="99"/>
      <c r="O1232" s="99"/>
      <c r="P1232" s="237">
        <f t="shared" si="1279"/>
        <v>45906</v>
      </c>
      <c r="Q1232" s="170" t="str">
        <f t="shared" si="1280"/>
        <v>#DIV/0!</v>
      </c>
      <c r="R1232" s="264"/>
      <c r="S1232" s="267"/>
      <c r="T1232" s="99"/>
      <c r="U1232" s="99"/>
      <c r="V1232" s="259" t="str">
        <f t="shared" si="1161"/>
        <v> </v>
      </c>
      <c r="W1232" s="260">
        <f t="shared" si="1281"/>
        <v>0</v>
      </c>
      <c r="X1232" s="258" t="str">
        <f t="shared" si="1282"/>
        <v>#DIV/0!</v>
      </c>
      <c r="Y1232" s="261" t="str">
        <f t="shared" si="1283"/>
        <v>#DIV/0!</v>
      </c>
      <c r="Z1232" s="262">
        <f t="shared" si="1284"/>
        <v>0</v>
      </c>
      <c r="AA1232" s="262">
        <f t="shared" si="1285"/>
        <v>0</v>
      </c>
      <c r="AB1232" s="258" t="str">
        <f t="shared" si="1286"/>
        <v/>
      </c>
      <c r="AC1232" s="263" t="str">
        <f t="shared" si="1168"/>
        <v>   -  BĐ: 6/9/2025 KT: Ngày lỗi</v>
      </c>
      <c r="AD1232" s="263">
        <f t="shared" ref="AD1232:AE1232" si="1475">P1232</f>
        <v>45906</v>
      </c>
      <c r="AE1232" s="263" t="str">
        <f t="shared" si="1475"/>
        <v>#DIV/0!</v>
      </c>
      <c r="AF1232" s="187"/>
      <c r="AG1232" s="187"/>
    </row>
    <row r="1233">
      <c r="A1233" s="253"/>
      <c r="B1233" s="253"/>
      <c r="C1233" s="99"/>
      <c r="D1233" s="99"/>
      <c r="E1233" s="99"/>
      <c r="F1233" s="99"/>
      <c r="G1233" s="268"/>
      <c r="H1233" s="99"/>
      <c r="I1233" s="99"/>
      <c r="J1233" s="99"/>
      <c r="K1233" s="273"/>
      <c r="L1233" s="192"/>
      <c r="M1233" s="192"/>
      <c r="N1233" s="99"/>
      <c r="O1233" s="99"/>
      <c r="P1233" s="237">
        <f t="shared" si="1279"/>
        <v>45906</v>
      </c>
      <c r="Q1233" s="170" t="str">
        <f t="shared" si="1280"/>
        <v>#DIV/0!</v>
      </c>
      <c r="R1233" s="264"/>
      <c r="S1233" s="267"/>
      <c r="T1233" s="99"/>
      <c r="U1233" s="99"/>
      <c r="V1233" s="259" t="str">
        <f t="shared" si="1161"/>
        <v> </v>
      </c>
      <c r="W1233" s="260">
        <f t="shared" si="1281"/>
        <v>0</v>
      </c>
      <c r="X1233" s="258" t="str">
        <f t="shared" si="1282"/>
        <v>#DIV/0!</v>
      </c>
      <c r="Y1233" s="261" t="str">
        <f t="shared" si="1283"/>
        <v>#DIV/0!</v>
      </c>
      <c r="Z1233" s="262">
        <f t="shared" si="1284"/>
        <v>0</v>
      </c>
      <c r="AA1233" s="262">
        <f t="shared" si="1285"/>
        <v>0</v>
      </c>
      <c r="AB1233" s="258" t="str">
        <f t="shared" si="1286"/>
        <v/>
      </c>
      <c r="AC1233" s="263" t="str">
        <f t="shared" si="1168"/>
        <v>   -  BĐ: 6/9/2025 KT: Ngày lỗi</v>
      </c>
      <c r="AD1233" s="263">
        <f t="shared" ref="AD1233:AE1233" si="1476">P1233</f>
        <v>45906</v>
      </c>
      <c r="AE1233" s="263" t="str">
        <f t="shared" si="1476"/>
        <v>#DIV/0!</v>
      </c>
      <c r="AF1233" s="187"/>
      <c r="AG1233" s="187"/>
    </row>
    <row r="1234">
      <c r="A1234" s="253"/>
      <c r="B1234" s="253"/>
      <c r="C1234" s="99"/>
      <c r="D1234" s="99"/>
      <c r="E1234" s="99"/>
      <c r="F1234" s="99"/>
      <c r="G1234" s="268"/>
      <c r="H1234" s="99"/>
      <c r="I1234" s="99"/>
      <c r="J1234" s="99"/>
      <c r="K1234" s="273"/>
      <c r="L1234" s="192"/>
      <c r="M1234" s="192"/>
      <c r="N1234" s="99"/>
      <c r="O1234" s="99"/>
      <c r="P1234" s="237">
        <f t="shared" si="1279"/>
        <v>45906</v>
      </c>
      <c r="Q1234" s="170" t="str">
        <f t="shared" si="1280"/>
        <v>#DIV/0!</v>
      </c>
      <c r="R1234" s="264"/>
      <c r="S1234" s="267"/>
      <c r="T1234" s="99"/>
      <c r="U1234" s="99"/>
      <c r="V1234" s="259" t="str">
        <f t="shared" si="1161"/>
        <v> </v>
      </c>
      <c r="W1234" s="260">
        <f t="shared" si="1281"/>
        <v>0</v>
      </c>
      <c r="X1234" s="258" t="str">
        <f t="shared" si="1282"/>
        <v>#DIV/0!</v>
      </c>
      <c r="Y1234" s="261" t="str">
        <f t="shared" si="1283"/>
        <v>#DIV/0!</v>
      </c>
      <c r="Z1234" s="262">
        <f t="shared" si="1284"/>
        <v>0</v>
      </c>
      <c r="AA1234" s="262">
        <f t="shared" si="1285"/>
        <v>0</v>
      </c>
      <c r="AB1234" s="258" t="str">
        <f t="shared" si="1286"/>
        <v/>
      </c>
      <c r="AC1234" s="263" t="str">
        <f t="shared" si="1168"/>
        <v>   -  BĐ: 6/9/2025 KT: Ngày lỗi</v>
      </c>
      <c r="AD1234" s="263">
        <f t="shared" ref="AD1234:AE1234" si="1477">P1234</f>
        <v>45906</v>
      </c>
      <c r="AE1234" s="263" t="str">
        <f t="shared" si="1477"/>
        <v>#DIV/0!</v>
      </c>
      <c r="AF1234" s="187"/>
      <c r="AG1234" s="187"/>
    </row>
    <row r="1235">
      <c r="A1235" s="253"/>
      <c r="B1235" s="253"/>
      <c r="C1235" s="99"/>
      <c r="D1235" s="99"/>
      <c r="E1235" s="99"/>
      <c r="F1235" s="99"/>
      <c r="G1235" s="268"/>
      <c r="H1235" s="99"/>
      <c r="I1235" s="99"/>
      <c r="J1235" s="99"/>
      <c r="K1235" s="273"/>
      <c r="L1235" s="192"/>
      <c r="M1235" s="192"/>
      <c r="N1235" s="99"/>
      <c r="O1235" s="99"/>
      <c r="P1235" s="237">
        <f t="shared" si="1279"/>
        <v>45906</v>
      </c>
      <c r="Q1235" s="170" t="str">
        <f t="shared" si="1280"/>
        <v>#DIV/0!</v>
      </c>
      <c r="R1235" s="272"/>
      <c r="S1235" s="267"/>
      <c r="T1235" s="99"/>
      <c r="U1235" s="99"/>
      <c r="V1235" s="259" t="str">
        <f t="shared" si="1161"/>
        <v> </v>
      </c>
      <c r="W1235" s="260">
        <f t="shared" si="1281"/>
        <v>0</v>
      </c>
      <c r="X1235" s="258" t="str">
        <f t="shared" si="1282"/>
        <v>#DIV/0!</v>
      </c>
      <c r="Y1235" s="261" t="str">
        <f t="shared" si="1283"/>
        <v>#DIV/0!</v>
      </c>
      <c r="Z1235" s="262">
        <f t="shared" si="1284"/>
        <v>0</v>
      </c>
      <c r="AA1235" s="262">
        <f t="shared" si="1285"/>
        <v>0</v>
      </c>
      <c r="AB1235" s="258" t="str">
        <f t="shared" si="1286"/>
        <v/>
      </c>
      <c r="AC1235" s="263" t="str">
        <f t="shared" si="1168"/>
        <v>   -  BĐ: 6/9/2025 KT: Ngày lỗi</v>
      </c>
      <c r="AD1235" s="263">
        <f t="shared" ref="AD1235:AE1235" si="1478">P1235</f>
        <v>45906</v>
      </c>
      <c r="AE1235" s="263" t="str">
        <f t="shared" si="1478"/>
        <v>#DIV/0!</v>
      </c>
      <c r="AF1235" s="187"/>
      <c r="AG1235" s="187"/>
    </row>
    <row r="1236">
      <c r="A1236" s="253"/>
      <c r="B1236" s="253"/>
      <c r="C1236" s="99"/>
      <c r="D1236" s="99"/>
      <c r="E1236" s="99"/>
      <c r="F1236" s="99"/>
      <c r="G1236" s="268"/>
      <c r="H1236" s="99"/>
      <c r="I1236" s="99"/>
      <c r="J1236" s="99"/>
      <c r="K1236" s="273"/>
      <c r="L1236" s="192"/>
      <c r="M1236" s="192"/>
      <c r="N1236" s="99"/>
      <c r="O1236" s="99"/>
      <c r="P1236" s="237">
        <f t="shared" si="1279"/>
        <v>45906</v>
      </c>
      <c r="Q1236" s="170" t="str">
        <f t="shared" si="1280"/>
        <v>#DIV/0!</v>
      </c>
      <c r="R1236" s="206"/>
      <c r="S1236" s="267"/>
      <c r="T1236" s="99"/>
      <c r="U1236" s="99"/>
      <c r="V1236" s="259" t="str">
        <f t="shared" si="1161"/>
        <v> </v>
      </c>
      <c r="W1236" s="260">
        <f t="shared" si="1281"/>
        <v>0</v>
      </c>
      <c r="X1236" s="258" t="str">
        <f t="shared" si="1282"/>
        <v>#DIV/0!</v>
      </c>
      <c r="Y1236" s="261" t="str">
        <f t="shared" si="1283"/>
        <v>#DIV/0!</v>
      </c>
      <c r="Z1236" s="262">
        <f t="shared" si="1284"/>
        <v>0</v>
      </c>
      <c r="AA1236" s="262">
        <f t="shared" si="1285"/>
        <v>0</v>
      </c>
      <c r="AB1236" s="258" t="str">
        <f t="shared" si="1286"/>
        <v/>
      </c>
      <c r="AC1236" s="263" t="str">
        <f t="shared" si="1168"/>
        <v>   -  BĐ: 6/9/2025 KT: Ngày lỗi</v>
      </c>
      <c r="AD1236" s="263">
        <f t="shared" ref="AD1236:AE1236" si="1479">P1236</f>
        <v>45906</v>
      </c>
      <c r="AE1236" s="263" t="str">
        <f t="shared" si="1479"/>
        <v>#DIV/0!</v>
      </c>
      <c r="AF1236" s="187"/>
      <c r="AG1236" s="187"/>
    </row>
    <row r="1237">
      <c r="A1237" s="253"/>
      <c r="B1237" s="253"/>
      <c r="C1237" s="99"/>
      <c r="D1237" s="99"/>
      <c r="E1237" s="99"/>
      <c r="F1237" s="99"/>
      <c r="G1237" s="268"/>
      <c r="H1237" s="99"/>
      <c r="I1237" s="99"/>
      <c r="J1237" s="99"/>
      <c r="K1237" s="273"/>
      <c r="L1237" s="192"/>
      <c r="M1237" s="192"/>
      <c r="N1237" s="99"/>
      <c r="O1237" s="99"/>
      <c r="P1237" s="237">
        <f t="shared" si="1279"/>
        <v>45906</v>
      </c>
      <c r="Q1237" s="170" t="str">
        <f t="shared" si="1280"/>
        <v>#DIV/0!</v>
      </c>
      <c r="R1237" s="206"/>
      <c r="S1237" s="267"/>
      <c r="T1237" s="99"/>
      <c r="U1237" s="99"/>
      <c r="V1237" s="259" t="str">
        <f t="shared" si="1161"/>
        <v> </v>
      </c>
      <c r="W1237" s="260">
        <f t="shared" si="1281"/>
        <v>0</v>
      </c>
      <c r="X1237" s="258" t="str">
        <f t="shared" si="1282"/>
        <v>#DIV/0!</v>
      </c>
      <c r="Y1237" s="261" t="str">
        <f t="shared" si="1283"/>
        <v>#DIV/0!</v>
      </c>
      <c r="Z1237" s="262">
        <f t="shared" si="1284"/>
        <v>0</v>
      </c>
      <c r="AA1237" s="262">
        <f t="shared" si="1285"/>
        <v>0</v>
      </c>
      <c r="AB1237" s="258" t="str">
        <f t="shared" si="1286"/>
        <v/>
      </c>
      <c r="AC1237" s="263" t="str">
        <f t="shared" si="1168"/>
        <v>   -  BĐ: 6/9/2025 KT: Ngày lỗi</v>
      </c>
      <c r="AD1237" s="263">
        <f t="shared" ref="AD1237:AE1237" si="1480">P1237</f>
        <v>45906</v>
      </c>
      <c r="AE1237" s="263" t="str">
        <f t="shared" si="1480"/>
        <v>#DIV/0!</v>
      </c>
      <c r="AF1237" s="187"/>
      <c r="AG1237" s="187"/>
    </row>
    <row r="1238">
      <c r="A1238" s="253"/>
      <c r="B1238" s="253"/>
      <c r="C1238" s="99"/>
      <c r="D1238" s="99"/>
      <c r="E1238" s="99"/>
      <c r="F1238" s="99"/>
      <c r="G1238" s="268"/>
      <c r="H1238" s="99"/>
      <c r="I1238" s="99"/>
      <c r="J1238" s="99"/>
      <c r="K1238" s="273"/>
      <c r="L1238" s="192"/>
      <c r="M1238" s="192"/>
      <c r="N1238" s="99"/>
      <c r="O1238" s="99"/>
      <c r="P1238" s="237">
        <f t="shared" si="1279"/>
        <v>45906</v>
      </c>
      <c r="Q1238" s="170" t="str">
        <f t="shared" si="1280"/>
        <v>#DIV/0!</v>
      </c>
      <c r="R1238" s="264"/>
      <c r="S1238" s="267"/>
      <c r="T1238" s="99"/>
      <c r="U1238" s="99"/>
      <c r="V1238" s="259" t="str">
        <f t="shared" si="1161"/>
        <v> </v>
      </c>
      <c r="W1238" s="260">
        <f t="shared" si="1281"/>
        <v>0</v>
      </c>
      <c r="X1238" s="258" t="str">
        <f t="shared" si="1282"/>
        <v>#DIV/0!</v>
      </c>
      <c r="Y1238" s="261" t="str">
        <f t="shared" si="1283"/>
        <v>#DIV/0!</v>
      </c>
      <c r="Z1238" s="262">
        <f t="shared" si="1284"/>
        <v>0</v>
      </c>
      <c r="AA1238" s="262">
        <f t="shared" si="1285"/>
        <v>0</v>
      </c>
      <c r="AB1238" s="258" t="str">
        <f t="shared" si="1286"/>
        <v/>
      </c>
      <c r="AC1238" s="263" t="str">
        <f t="shared" si="1168"/>
        <v>   -  BĐ: 6/9/2025 KT: Ngày lỗi</v>
      </c>
      <c r="AD1238" s="263">
        <f t="shared" ref="AD1238:AE1238" si="1481">P1238</f>
        <v>45906</v>
      </c>
      <c r="AE1238" s="263" t="str">
        <f t="shared" si="1481"/>
        <v>#DIV/0!</v>
      </c>
      <c r="AF1238" s="187"/>
      <c r="AG1238" s="187"/>
    </row>
    <row r="1239">
      <c r="A1239" s="253"/>
      <c r="B1239" s="253"/>
      <c r="C1239" s="99"/>
      <c r="D1239" s="99"/>
      <c r="E1239" s="99"/>
      <c r="F1239" s="99"/>
      <c r="G1239" s="268"/>
      <c r="H1239" s="99"/>
      <c r="I1239" s="99"/>
      <c r="J1239" s="99"/>
      <c r="K1239" s="273"/>
      <c r="L1239" s="192"/>
      <c r="M1239" s="192"/>
      <c r="N1239" s="99"/>
      <c r="O1239" s="99"/>
      <c r="P1239" s="237">
        <f t="shared" si="1279"/>
        <v>45906</v>
      </c>
      <c r="Q1239" s="170" t="str">
        <f t="shared" si="1280"/>
        <v>#DIV/0!</v>
      </c>
      <c r="R1239" s="264"/>
      <c r="S1239" s="267"/>
      <c r="T1239" s="99"/>
      <c r="U1239" s="99"/>
      <c r="V1239" s="259" t="str">
        <f t="shared" si="1161"/>
        <v> </v>
      </c>
      <c r="W1239" s="260">
        <f t="shared" si="1281"/>
        <v>0</v>
      </c>
      <c r="X1239" s="258" t="str">
        <f t="shared" si="1282"/>
        <v>#DIV/0!</v>
      </c>
      <c r="Y1239" s="261" t="str">
        <f t="shared" si="1283"/>
        <v>#DIV/0!</v>
      </c>
      <c r="Z1239" s="262">
        <f t="shared" si="1284"/>
        <v>0</v>
      </c>
      <c r="AA1239" s="262">
        <f t="shared" si="1285"/>
        <v>0</v>
      </c>
      <c r="AB1239" s="258" t="str">
        <f t="shared" si="1286"/>
        <v/>
      </c>
      <c r="AC1239" s="263" t="str">
        <f t="shared" si="1168"/>
        <v>   -  BĐ: 6/9/2025 KT: Ngày lỗi</v>
      </c>
      <c r="AD1239" s="263">
        <f t="shared" ref="AD1239:AE1239" si="1482">P1239</f>
        <v>45906</v>
      </c>
      <c r="AE1239" s="263" t="str">
        <f t="shared" si="1482"/>
        <v>#DIV/0!</v>
      </c>
      <c r="AF1239" s="187"/>
      <c r="AG1239" s="187"/>
    </row>
    <row r="1240">
      <c r="A1240" s="253"/>
      <c r="B1240" s="253"/>
      <c r="C1240" s="99"/>
      <c r="D1240" s="99"/>
      <c r="E1240" s="99"/>
      <c r="F1240" s="99"/>
      <c r="G1240" s="268"/>
      <c r="H1240" s="99"/>
      <c r="I1240" s="99"/>
      <c r="J1240" s="99"/>
      <c r="K1240" s="273"/>
      <c r="L1240" s="192"/>
      <c r="M1240" s="192"/>
      <c r="N1240" s="99"/>
      <c r="O1240" s="99"/>
      <c r="P1240" s="237">
        <f t="shared" si="1279"/>
        <v>45906</v>
      </c>
      <c r="Q1240" s="170" t="str">
        <f t="shared" si="1280"/>
        <v>#DIV/0!</v>
      </c>
      <c r="R1240" s="264"/>
      <c r="S1240" s="267"/>
      <c r="T1240" s="99"/>
      <c r="U1240" s="99"/>
      <c r="V1240" s="259" t="str">
        <f t="shared" si="1161"/>
        <v> </v>
      </c>
      <c r="W1240" s="260">
        <f t="shared" si="1281"/>
        <v>0</v>
      </c>
      <c r="X1240" s="258" t="str">
        <f t="shared" si="1282"/>
        <v>#DIV/0!</v>
      </c>
      <c r="Y1240" s="261" t="str">
        <f t="shared" si="1283"/>
        <v>#DIV/0!</v>
      </c>
      <c r="Z1240" s="262">
        <f t="shared" si="1284"/>
        <v>0</v>
      </c>
      <c r="AA1240" s="262">
        <f t="shared" si="1285"/>
        <v>0</v>
      </c>
      <c r="AB1240" s="258" t="str">
        <f t="shared" si="1286"/>
        <v/>
      </c>
      <c r="AC1240" s="263" t="str">
        <f t="shared" si="1168"/>
        <v>   -  BĐ: 6/9/2025 KT: Ngày lỗi</v>
      </c>
      <c r="AD1240" s="263">
        <f t="shared" ref="AD1240:AE1240" si="1483">P1240</f>
        <v>45906</v>
      </c>
      <c r="AE1240" s="263" t="str">
        <f t="shared" si="1483"/>
        <v>#DIV/0!</v>
      </c>
      <c r="AF1240" s="187"/>
      <c r="AG1240" s="187"/>
    </row>
    <row r="1241">
      <c r="A1241" s="253"/>
      <c r="B1241" s="253"/>
      <c r="C1241" s="99"/>
      <c r="D1241" s="99"/>
      <c r="E1241" s="99"/>
      <c r="F1241" s="99"/>
      <c r="G1241" s="268"/>
      <c r="H1241" s="99"/>
      <c r="I1241" s="99"/>
      <c r="J1241" s="99"/>
      <c r="K1241" s="273"/>
      <c r="L1241" s="192"/>
      <c r="M1241" s="192"/>
      <c r="N1241" s="99"/>
      <c r="O1241" s="99"/>
      <c r="P1241" s="237">
        <f t="shared" si="1279"/>
        <v>45906</v>
      </c>
      <c r="Q1241" s="170" t="str">
        <f t="shared" si="1280"/>
        <v>#DIV/0!</v>
      </c>
      <c r="R1241" s="264"/>
      <c r="S1241" s="267"/>
      <c r="T1241" s="99"/>
      <c r="U1241" s="99"/>
      <c r="V1241" s="259" t="str">
        <f t="shared" si="1161"/>
        <v> </v>
      </c>
      <c r="W1241" s="260">
        <f t="shared" si="1281"/>
        <v>0</v>
      </c>
      <c r="X1241" s="258" t="str">
        <f t="shared" si="1282"/>
        <v>#DIV/0!</v>
      </c>
      <c r="Y1241" s="261" t="str">
        <f t="shared" si="1283"/>
        <v>#DIV/0!</v>
      </c>
      <c r="Z1241" s="262">
        <f t="shared" si="1284"/>
        <v>0</v>
      </c>
      <c r="AA1241" s="262">
        <f t="shared" si="1285"/>
        <v>0</v>
      </c>
      <c r="AB1241" s="258" t="str">
        <f t="shared" si="1286"/>
        <v/>
      </c>
      <c r="AC1241" s="263" t="str">
        <f t="shared" si="1168"/>
        <v>   -  BĐ: 6/9/2025 KT: Ngày lỗi</v>
      </c>
      <c r="AD1241" s="263">
        <f t="shared" ref="AD1241:AE1241" si="1484">P1241</f>
        <v>45906</v>
      </c>
      <c r="AE1241" s="263" t="str">
        <f t="shared" si="1484"/>
        <v>#DIV/0!</v>
      </c>
      <c r="AF1241" s="187"/>
      <c r="AG1241" s="187"/>
    </row>
    <row r="1242">
      <c r="A1242" s="253"/>
      <c r="B1242" s="253"/>
      <c r="C1242" s="99"/>
      <c r="D1242" s="99"/>
      <c r="E1242" s="99"/>
      <c r="F1242" s="99"/>
      <c r="G1242" s="268"/>
      <c r="H1242" s="99"/>
      <c r="I1242" s="99"/>
      <c r="J1242" s="99"/>
      <c r="K1242" s="273"/>
      <c r="L1242" s="192"/>
      <c r="M1242" s="192"/>
      <c r="N1242" s="99"/>
      <c r="O1242" s="99"/>
      <c r="P1242" s="237">
        <f t="shared" si="1279"/>
        <v>45906</v>
      </c>
      <c r="Q1242" s="170" t="str">
        <f t="shared" si="1280"/>
        <v>#DIV/0!</v>
      </c>
      <c r="R1242" s="264"/>
      <c r="S1242" s="267"/>
      <c r="T1242" s="99"/>
      <c r="U1242" s="99"/>
      <c r="V1242" s="259" t="str">
        <f t="shared" si="1161"/>
        <v> </v>
      </c>
      <c r="W1242" s="260">
        <f t="shared" si="1281"/>
        <v>0</v>
      </c>
      <c r="X1242" s="258" t="str">
        <f t="shared" si="1282"/>
        <v>#DIV/0!</v>
      </c>
      <c r="Y1242" s="261" t="str">
        <f t="shared" si="1283"/>
        <v>#DIV/0!</v>
      </c>
      <c r="Z1242" s="262">
        <f t="shared" si="1284"/>
        <v>0</v>
      </c>
      <c r="AA1242" s="262">
        <f t="shared" si="1285"/>
        <v>0</v>
      </c>
      <c r="AB1242" s="258" t="str">
        <f t="shared" si="1286"/>
        <v/>
      </c>
      <c r="AC1242" s="263" t="str">
        <f t="shared" si="1168"/>
        <v>   -  BĐ: 6/9/2025 KT: Ngày lỗi</v>
      </c>
      <c r="AD1242" s="263">
        <f t="shared" ref="AD1242:AE1242" si="1485">P1242</f>
        <v>45906</v>
      </c>
      <c r="AE1242" s="263" t="str">
        <f t="shared" si="1485"/>
        <v>#DIV/0!</v>
      </c>
      <c r="AF1242" s="187"/>
      <c r="AG1242" s="187"/>
    </row>
    <row r="1243">
      <c r="A1243" s="253"/>
      <c r="B1243" s="253"/>
      <c r="C1243" s="99"/>
      <c r="D1243" s="99"/>
      <c r="E1243" s="99"/>
      <c r="F1243" s="99"/>
      <c r="G1243" s="268"/>
      <c r="H1243" s="99"/>
      <c r="I1243" s="99"/>
      <c r="J1243" s="99"/>
      <c r="K1243" s="273"/>
      <c r="L1243" s="192"/>
      <c r="M1243" s="192"/>
      <c r="N1243" s="99"/>
      <c r="O1243" s="99"/>
      <c r="P1243" s="237">
        <f t="shared" si="1279"/>
        <v>45906</v>
      </c>
      <c r="Q1243" s="170" t="str">
        <f t="shared" si="1280"/>
        <v>#DIV/0!</v>
      </c>
      <c r="R1243" s="264"/>
      <c r="S1243" s="267"/>
      <c r="T1243" s="99"/>
      <c r="U1243" s="99"/>
      <c r="V1243" s="259" t="str">
        <f t="shared" si="1161"/>
        <v> </v>
      </c>
      <c r="W1243" s="260">
        <f t="shared" si="1281"/>
        <v>0</v>
      </c>
      <c r="X1243" s="258" t="str">
        <f t="shared" si="1282"/>
        <v>#DIV/0!</v>
      </c>
      <c r="Y1243" s="261" t="str">
        <f t="shared" si="1283"/>
        <v>#DIV/0!</v>
      </c>
      <c r="Z1243" s="262">
        <f t="shared" si="1284"/>
        <v>0</v>
      </c>
      <c r="AA1243" s="262">
        <f t="shared" si="1285"/>
        <v>0</v>
      </c>
      <c r="AB1243" s="258" t="str">
        <f t="shared" si="1286"/>
        <v/>
      </c>
      <c r="AC1243" s="263" t="str">
        <f t="shared" si="1168"/>
        <v>   -  BĐ: 6/9/2025 KT: Ngày lỗi</v>
      </c>
      <c r="AD1243" s="263">
        <f t="shared" ref="AD1243:AE1243" si="1486">P1243</f>
        <v>45906</v>
      </c>
      <c r="AE1243" s="263" t="str">
        <f t="shared" si="1486"/>
        <v>#DIV/0!</v>
      </c>
      <c r="AF1243" s="187"/>
      <c r="AG1243" s="187"/>
    </row>
    <row r="1244">
      <c r="A1244" s="253"/>
      <c r="B1244" s="253"/>
      <c r="C1244" s="99"/>
      <c r="D1244" s="99"/>
      <c r="E1244" s="99"/>
      <c r="F1244" s="99"/>
      <c r="G1244" s="268"/>
      <c r="H1244" s="99"/>
      <c r="I1244" s="99"/>
      <c r="J1244" s="99"/>
      <c r="K1244" s="273"/>
      <c r="L1244" s="192"/>
      <c r="M1244" s="192"/>
      <c r="N1244" s="99"/>
      <c r="O1244" s="99"/>
      <c r="P1244" s="237">
        <f t="shared" si="1279"/>
        <v>45906</v>
      </c>
      <c r="Q1244" s="170" t="str">
        <f t="shared" si="1280"/>
        <v>#DIV/0!</v>
      </c>
      <c r="R1244" s="285"/>
      <c r="S1244" s="267"/>
      <c r="T1244" s="99"/>
      <c r="U1244" s="99"/>
      <c r="V1244" s="259" t="str">
        <f t="shared" si="1161"/>
        <v> </v>
      </c>
      <c r="W1244" s="260">
        <f t="shared" si="1281"/>
        <v>0</v>
      </c>
      <c r="X1244" s="258" t="str">
        <f t="shared" si="1282"/>
        <v>#DIV/0!</v>
      </c>
      <c r="Y1244" s="261" t="str">
        <f t="shared" si="1283"/>
        <v>#DIV/0!</v>
      </c>
      <c r="Z1244" s="262">
        <f t="shared" si="1284"/>
        <v>0</v>
      </c>
      <c r="AA1244" s="262">
        <f t="shared" si="1285"/>
        <v>0</v>
      </c>
      <c r="AB1244" s="258" t="str">
        <f t="shared" si="1286"/>
        <v/>
      </c>
      <c r="AC1244" s="263" t="str">
        <f t="shared" si="1168"/>
        <v>   -  BĐ: 6/9/2025 KT: Ngày lỗi</v>
      </c>
      <c r="AD1244" s="263">
        <f t="shared" ref="AD1244:AE1244" si="1487">P1244</f>
        <v>45906</v>
      </c>
      <c r="AE1244" s="263" t="str">
        <f t="shared" si="1487"/>
        <v>#DIV/0!</v>
      </c>
      <c r="AF1244" s="187"/>
      <c r="AG1244" s="187"/>
    </row>
    <row r="1245">
      <c r="A1245" s="253"/>
      <c r="B1245" s="253"/>
      <c r="C1245" s="99"/>
      <c r="D1245" s="99"/>
      <c r="E1245" s="99"/>
      <c r="F1245" s="99"/>
      <c r="G1245" s="268"/>
      <c r="H1245" s="99"/>
      <c r="I1245" s="99"/>
      <c r="J1245" s="99"/>
      <c r="K1245" s="273"/>
      <c r="L1245" s="192"/>
      <c r="M1245" s="192"/>
      <c r="N1245" s="99"/>
      <c r="O1245" s="99"/>
      <c r="P1245" s="237">
        <f t="shared" si="1279"/>
        <v>45906</v>
      </c>
      <c r="Q1245" s="170" t="str">
        <f t="shared" si="1280"/>
        <v>#DIV/0!</v>
      </c>
      <c r="R1245" s="285"/>
      <c r="S1245" s="267"/>
      <c r="T1245" s="99"/>
      <c r="U1245" s="99"/>
      <c r="V1245" s="259" t="str">
        <f t="shared" si="1161"/>
        <v> </v>
      </c>
      <c r="W1245" s="260">
        <f t="shared" si="1281"/>
        <v>0</v>
      </c>
      <c r="X1245" s="258" t="str">
        <f t="shared" si="1282"/>
        <v>#DIV/0!</v>
      </c>
      <c r="Y1245" s="261" t="str">
        <f t="shared" si="1283"/>
        <v>#DIV/0!</v>
      </c>
      <c r="Z1245" s="262">
        <f t="shared" si="1284"/>
        <v>0</v>
      </c>
      <c r="AA1245" s="262">
        <f t="shared" si="1285"/>
        <v>0</v>
      </c>
      <c r="AB1245" s="258" t="str">
        <f t="shared" si="1286"/>
        <v/>
      </c>
      <c r="AC1245" s="263" t="str">
        <f t="shared" si="1168"/>
        <v>   -  BĐ: 6/9/2025 KT: Ngày lỗi</v>
      </c>
      <c r="AD1245" s="263">
        <f t="shared" ref="AD1245:AE1245" si="1488">P1245</f>
        <v>45906</v>
      </c>
      <c r="AE1245" s="263" t="str">
        <f t="shared" si="1488"/>
        <v>#DIV/0!</v>
      </c>
      <c r="AF1245" s="187"/>
      <c r="AG1245" s="187"/>
    </row>
    <row r="1246">
      <c r="A1246" s="253"/>
      <c r="B1246" s="253"/>
      <c r="C1246" s="99"/>
      <c r="D1246" s="99"/>
      <c r="E1246" s="99"/>
      <c r="F1246" s="99"/>
      <c r="G1246" s="268"/>
      <c r="H1246" s="99"/>
      <c r="I1246" s="99"/>
      <c r="J1246" s="99"/>
      <c r="K1246" s="273"/>
      <c r="L1246" s="192"/>
      <c r="M1246" s="192"/>
      <c r="N1246" s="99"/>
      <c r="O1246" s="99"/>
      <c r="P1246" s="237">
        <f t="shared" si="1279"/>
        <v>45906</v>
      </c>
      <c r="Q1246" s="170" t="str">
        <f t="shared" si="1280"/>
        <v>#DIV/0!</v>
      </c>
      <c r="R1246" s="206"/>
      <c r="S1246" s="267"/>
      <c r="T1246" s="99"/>
      <c r="U1246" s="99"/>
      <c r="V1246" s="259" t="str">
        <f t="shared" si="1161"/>
        <v> </v>
      </c>
      <c r="W1246" s="260">
        <f t="shared" si="1281"/>
        <v>0</v>
      </c>
      <c r="X1246" s="258" t="str">
        <f t="shared" si="1282"/>
        <v>#DIV/0!</v>
      </c>
      <c r="Y1246" s="261" t="str">
        <f t="shared" si="1283"/>
        <v>#DIV/0!</v>
      </c>
      <c r="Z1246" s="262">
        <f t="shared" si="1284"/>
        <v>0</v>
      </c>
      <c r="AA1246" s="262">
        <f t="shared" si="1285"/>
        <v>0</v>
      </c>
      <c r="AB1246" s="258" t="str">
        <f t="shared" si="1286"/>
        <v/>
      </c>
      <c r="AC1246" s="263" t="str">
        <f t="shared" si="1168"/>
        <v>   -  BĐ: 6/9/2025 KT: Ngày lỗi</v>
      </c>
      <c r="AD1246" s="263">
        <f t="shared" ref="AD1246:AE1246" si="1489">P1246</f>
        <v>45906</v>
      </c>
      <c r="AE1246" s="263" t="str">
        <f t="shared" si="1489"/>
        <v>#DIV/0!</v>
      </c>
      <c r="AF1246" s="187"/>
      <c r="AG1246" s="187"/>
    </row>
    <row r="1247">
      <c r="A1247" s="253"/>
      <c r="B1247" s="253"/>
      <c r="C1247" s="99"/>
      <c r="D1247" s="99"/>
      <c r="E1247" s="99"/>
      <c r="F1247" s="99"/>
      <c r="G1247" s="268"/>
      <c r="H1247" s="99"/>
      <c r="I1247" s="99"/>
      <c r="J1247" s="99"/>
      <c r="K1247" s="273"/>
      <c r="L1247" s="192"/>
      <c r="M1247" s="192"/>
      <c r="N1247" s="99"/>
      <c r="O1247" s="99"/>
      <c r="P1247" s="237">
        <f t="shared" si="1279"/>
        <v>45906</v>
      </c>
      <c r="Q1247" s="170" t="str">
        <f t="shared" si="1280"/>
        <v>#DIV/0!</v>
      </c>
      <c r="R1247" s="285"/>
      <c r="S1247" s="267"/>
      <c r="T1247" s="99"/>
      <c r="U1247" s="99"/>
      <c r="V1247" s="259" t="str">
        <f t="shared" si="1161"/>
        <v> </v>
      </c>
      <c r="W1247" s="260">
        <f t="shared" si="1281"/>
        <v>0</v>
      </c>
      <c r="X1247" s="258" t="str">
        <f t="shared" si="1282"/>
        <v>#DIV/0!</v>
      </c>
      <c r="Y1247" s="261" t="str">
        <f t="shared" si="1283"/>
        <v>#DIV/0!</v>
      </c>
      <c r="Z1247" s="262">
        <f t="shared" si="1284"/>
        <v>0</v>
      </c>
      <c r="AA1247" s="262">
        <f t="shared" si="1285"/>
        <v>0</v>
      </c>
      <c r="AB1247" s="258" t="str">
        <f t="shared" si="1286"/>
        <v/>
      </c>
      <c r="AC1247" s="263" t="str">
        <f t="shared" si="1168"/>
        <v>   -  BĐ: 6/9/2025 KT: Ngày lỗi</v>
      </c>
      <c r="AD1247" s="263">
        <f t="shared" ref="AD1247:AE1247" si="1490">P1247</f>
        <v>45906</v>
      </c>
      <c r="AE1247" s="263" t="str">
        <f t="shared" si="1490"/>
        <v>#DIV/0!</v>
      </c>
      <c r="AF1247" s="187"/>
      <c r="AG1247" s="187"/>
    </row>
    <row r="1248">
      <c r="A1248" s="253"/>
      <c r="B1248" s="253"/>
      <c r="C1248" s="99"/>
      <c r="D1248" s="99"/>
      <c r="E1248" s="99"/>
      <c r="F1248" s="99"/>
      <c r="G1248" s="268"/>
      <c r="H1248" s="99"/>
      <c r="I1248" s="99"/>
      <c r="J1248" s="99"/>
      <c r="K1248" s="273"/>
      <c r="L1248" s="192"/>
      <c r="M1248" s="192"/>
      <c r="N1248" s="99"/>
      <c r="O1248" s="99"/>
      <c r="P1248" s="237">
        <f t="shared" si="1279"/>
        <v>45906</v>
      </c>
      <c r="Q1248" s="170" t="str">
        <f t="shared" si="1280"/>
        <v>#DIV/0!</v>
      </c>
      <c r="R1248" s="206"/>
      <c r="S1248" s="267"/>
      <c r="T1248" s="99"/>
      <c r="U1248" s="99"/>
      <c r="V1248" s="259" t="str">
        <f t="shared" si="1161"/>
        <v> </v>
      </c>
      <c r="W1248" s="260">
        <f t="shared" si="1281"/>
        <v>0</v>
      </c>
      <c r="X1248" s="258" t="str">
        <f t="shared" si="1282"/>
        <v>#DIV/0!</v>
      </c>
      <c r="Y1248" s="261" t="str">
        <f t="shared" si="1283"/>
        <v>#DIV/0!</v>
      </c>
      <c r="Z1248" s="262">
        <f t="shared" si="1284"/>
        <v>0</v>
      </c>
      <c r="AA1248" s="262">
        <f t="shared" si="1285"/>
        <v>0</v>
      </c>
      <c r="AB1248" s="258" t="str">
        <f t="shared" si="1286"/>
        <v/>
      </c>
      <c r="AC1248" s="263" t="str">
        <f t="shared" si="1168"/>
        <v>   -  BĐ: 6/9/2025 KT: Ngày lỗi</v>
      </c>
      <c r="AD1248" s="263">
        <f t="shared" ref="AD1248:AE1248" si="1491">P1248</f>
        <v>45906</v>
      </c>
      <c r="AE1248" s="263" t="str">
        <f t="shared" si="1491"/>
        <v>#DIV/0!</v>
      </c>
      <c r="AF1248" s="187"/>
      <c r="AG1248" s="187"/>
    </row>
    <row r="1249">
      <c r="A1249" s="253"/>
      <c r="B1249" s="253"/>
      <c r="C1249" s="99"/>
      <c r="D1249" s="99"/>
      <c r="E1249" s="99"/>
      <c r="F1249" s="99"/>
      <c r="G1249" s="268"/>
      <c r="H1249" s="99"/>
      <c r="I1249" s="99"/>
      <c r="J1249" s="99"/>
      <c r="K1249" s="273"/>
      <c r="L1249" s="192"/>
      <c r="M1249" s="192"/>
      <c r="N1249" s="99"/>
      <c r="O1249" s="99"/>
      <c r="P1249" s="237">
        <f t="shared" si="1279"/>
        <v>45906</v>
      </c>
      <c r="Q1249" s="170" t="str">
        <f t="shared" si="1280"/>
        <v>#DIV/0!</v>
      </c>
      <c r="R1249" s="206"/>
      <c r="S1249" s="267"/>
      <c r="T1249" s="99"/>
      <c r="U1249" s="99"/>
      <c r="V1249" s="259" t="str">
        <f t="shared" si="1161"/>
        <v> </v>
      </c>
      <c r="W1249" s="260">
        <f t="shared" si="1281"/>
        <v>0</v>
      </c>
      <c r="X1249" s="258" t="str">
        <f t="shared" si="1282"/>
        <v>#DIV/0!</v>
      </c>
      <c r="Y1249" s="261" t="str">
        <f t="shared" si="1283"/>
        <v>#DIV/0!</v>
      </c>
      <c r="Z1249" s="262">
        <f t="shared" si="1284"/>
        <v>0</v>
      </c>
      <c r="AA1249" s="262">
        <f t="shared" si="1285"/>
        <v>0</v>
      </c>
      <c r="AB1249" s="258" t="str">
        <f t="shared" si="1286"/>
        <v/>
      </c>
      <c r="AC1249" s="263" t="str">
        <f t="shared" si="1168"/>
        <v>   -  BĐ: 6/9/2025 KT: Ngày lỗi</v>
      </c>
      <c r="AD1249" s="263">
        <f t="shared" ref="AD1249:AE1249" si="1492">P1249</f>
        <v>45906</v>
      </c>
      <c r="AE1249" s="263" t="str">
        <f t="shared" si="1492"/>
        <v>#DIV/0!</v>
      </c>
      <c r="AF1249" s="187"/>
      <c r="AG1249" s="187"/>
    </row>
    <row r="1250">
      <c r="A1250" s="253"/>
      <c r="B1250" s="253"/>
      <c r="C1250" s="99"/>
      <c r="D1250" s="99"/>
      <c r="E1250" s="99"/>
      <c r="F1250" s="99"/>
      <c r="G1250" s="268"/>
      <c r="H1250" s="99"/>
      <c r="I1250" s="99"/>
      <c r="J1250" s="99"/>
      <c r="K1250" s="273"/>
      <c r="L1250" s="192"/>
      <c r="M1250" s="192"/>
      <c r="N1250" s="99"/>
      <c r="O1250" s="99"/>
      <c r="P1250" s="237">
        <f t="shared" si="1279"/>
        <v>45906</v>
      </c>
      <c r="Q1250" s="170" t="str">
        <f t="shared" si="1280"/>
        <v>#DIV/0!</v>
      </c>
      <c r="R1250" s="272"/>
      <c r="S1250" s="267"/>
      <c r="T1250" s="99"/>
      <c r="U1250" s="99"/>
      <c r="V1250" s="259" t="str">
        <f t="shared" si="1161"/>
        <v> </v>
      </c>
      <c r="W1250" s="260">
        <f t="shared" si="1281"/>
        <v>0</v>
      </c>
      <c r="X1250" s="258" t="str">
        <f t="shared" si="1282"/>
        <v>#DIV/0!</v>
      </c>
      <c r="Y1250" s="261" t="str">
        <f t="shared" si="1283"/>
        <v>#DIV/0!</v>
      </c>
      <c r="Z1250" s="262">
        <f t="shared" si="1284"/>
        <v>0</v>
      </c>
      <c r="AA1250" s="262">
        <f t="shared" si="1285"/>
        <v>0</v>
      </c>
      <c r="AB1250" s="258" t="str">
        <f t="shared" si="1286"/>
        <v/>
      </c>
      <c r="AC1250" s="263" t="str">
        <f t="shared" si="1168"/>
        <v>   -  BĐ: 6/9/2025 KT: Ngày lỗi</v>
      </c>
      <c r="AD1250" s="263">
        <f t="shared" ref="AD1250:AE1250" si="1493">P1250</f>
        <v>45906</v>
      </c>
      <c r="AE1250" s="263" t="str">
        <f t="shared" si="1493"/>
        <v>#DIV/0!</v>
      </c>
      <c r="AF1250" s="187"/>
      <c r="AG1250" s="187"/>
    </row>
    <row r="1251">
      <c r="A1251" s="253"/>
      <c r="B1251" s="253"/>
      <c r="C1251" s="99"/>
      <c r="D1251" s="99"/>
      <c r="E1251" s="99"/>
      <c r="F1251" s="99"/>
      <c r="G1251" s="268"/>
      <c r="H1251" s="99"/>
      <c r="I1251" s="99"/>
      <c r="J1251" s="99"/>
      <c r="K1251" s="273"/>
      <c r="L1251" s="192"/>
      <c r="M1251" s="192"/>
      <c r="N1251" s="99"/>
      <c r="O1251" s="99"/>
      <c r="P1251" s="237">
        <f t="shared" si="1279"/>
        <v>45906</v>
      </c>
      <c r="Q1251" s="170" t="str">
        <f t="shared" si="1280"/>
        <v>#DIV/0!</v>
      </c>
      <c r="R1251" s="272"/>
      <c r="S1251" s="267"/>
      <c r="T1251" s="99"/>
      <c r="U1251" s="99"/>
      <c r="V1251" s="259" t="str">
        <f t="shared" si="1161"/>
        <v> </v>
      </c>
      <c r="W1251" s="260">
        <f t="shared" si="1281"/>
        <v>0</v>
      </c>
      <c r="X1251" s="258" t="str">
        <f t="shared" si="1282"/>
        <v>#DIV/0!</v>
      </c>
      <c r="Y1251" s="261" t="str">
        <f t="shared" si="1283"/>
        <v>#DIV/0!</v>
      </c>
      <c r="Z1251" s="262">
        <f t="shared" si="1284"/>
        <v>0</v>
      </c>
      <c r="AA1251" s="262">
        <f t="shared" si="1285"/>
        <v>0</v>
      </c>
      <c r="AB1251" s="258" t="str">
        <f t="shared" si="1286"/>
        <v/>
      </c>
      <c r="AC1251" s="263" t="str">
        <f t="shared" si="1168"/>
        <v>   -  BĐ: 6/9/2025 KT: Ngày lỗi</v>
      </c>
      <c r="AD1251" s="263">
        <f t="shared" ref="AD1251:AE1251" si="1494">P1251</f>
        <v>45906</v>
      </c>
      <c r="AE1251" s="263" t="str">
        <f t="shared" si="1494"/>
        <v>#DIV/0!</v>
      </c>
      <c r="AF1251" s="187"/>
      <c r="AG1251" s="187"/>
    </row>
    <row r="1252">
      <c r="A1252" s="253"/>
      <c r="B1252" s="253"/>
      <c r="C1252" s="99"/>
      <c r="D1252" s="99"/>
      <c r="E1252" s="99"/>
      <c r="F1252" s="99"/>
      <c r="G1252" s="268"/>
      <c r="H1252" s="99"/>
      <c r="I1252" s="99"/>
      <c r="J1252" s="99"/>
      <c r="K1252" s="273"/>
      <c r="L1252" s="192"/>
      <c r="M1252" s="192"/>
      <c r="N1252" s="99"/>
      <c r="O1252" s="99"/>
      <c r="P1252" s="237">
        <f t="shared" si="1279"/>
        <v>45906</v>
      </c>
      <c r="Q1252" s="170" t="str">
        <f t="shared" si="1280"/>
        <v>#DIV/0!</v>
      </c>
      <c r="R1252" s="272"/>
      <c r="S1252" s="267"/>
      <c r="T1252" s="99"/>
      <c r="U1252" s="99"/>
      <c r="V1252" s="259" t="str">
        <f t="shared" si="1161"/>
        <v> </v>
      </c>
      <c r="W1252" s="260">
        <f t="shared" si="1281"/>
        <v>0</v>
      </c>
      <c r="X1252" s="258" t="str">
        <f t="shared" si="1282"/>
        <v>#DIV/0!</v>
      </c>
      <c r="Y1252" s="261" t="str">
        <f t="shared" si="1283"/>
        <v>#DIV/0!</v>
      </c>
      <c r="Z1252" s="262">
        <f t="shared" si="1284"/>
        <v>0</v>
      </c>
      <c r="AA1252" s="262">
        <f t="shared" si="1285"/>
        <v>0</v>
      </c>
      <c r="AB1252" s="258" t="str">
        <f t="shared" si="1286"/>
        <v/>
      </c>
      <c r="AC1252" s="263" t="str">
        <f t="shared" si="1168"/>
        <v>   -  BĐ: 6/9/2025 KT: Ngày lỗi</v>
      </c>
      <c r="AD1252" s="263">
        <f t="shared" ref="AD1252:AE1252" si="1495">P1252</f>
        <v>45906</v>
      </c>
      <c r="AE1252" s="263" t="str">
        <f t="shared" si="1495"/>
        <v>#DIV/0!</v>
      </c>
      <c r="AF1252" s="187"/>
      <c r="AG1252" s="187"/>
    </row>
    <row r="1253">
      <c r="A1253" s="253"/>
      <c r="B1253" s="253"/>
      <c r="C1253" s="99"/>
      <c r="D1253" s="99"/>
      <c r="E1253" s="99"/>
      <c r="F1253" s="99"/>
      <c r="G1253" s="268"/>
      <c r="H1253" s="99"/>
      <c r="I1253" s="99"/>
      <c r="J1253" s="99"/>
      <c r="K1253" s="273"/>
      <c r="L1253" s="192"/>
      <c r="M1253" s="192"/>
      <c r="N1253" s="99"/>
      <c r="O1253" s="99"/>
      <c r="P1253" s="237">
        <f t="shared" si="1279"/>
        <v>45906</v>
      </c>
      <c r="Q1253" s="170" t="str">
        <f t="shared" si="1280"/>
        <v>#DIV/0!</v>
      </c>
      <c r="R1253" s="264"/>
      <c r="S1253" s="267"/>
      <c r="T1253" s="99"/>
      <c r="U1253" s="99"/>
      <c r="V1253" s="259" t="str">
        <f t="shared" si="1161"/>
        <v> </v>
      </c>
      <c r="W1253" s="260">
        <f t="shared" si="1281"/>
        <v>0</v>
      </c>
      <c r="X1253" s="258" t="str">
        <f t="shared" si="1282"/>
        <v>#DIV/0!</v>
      </c>
      <c r="Y1253" s="261" t="str">
        <f t="shared" si="1283"/>
        <v>#DIV/0!</v>
      </c>
      <c r="Z1253" s="262">
        <f t="shared" si="1284"/>
        <v>0</v>
      </c>
      <c r="AA1253" s="262">
        <f t="shared" si="1285"/>
        <v>0</v>
      </c>
      <c r="AB1253" s="258" t="str">
        <f t="shared" si="1286"/>
        <v/>
      </c>
      <c r="AC1253" s="263" t="str">
        <f t="shared" si="1168"/>
        <v>   -  BĐ: 6/9/2025 KT: Ngày lỗi</v>
      </c>
      <c r="AD1253" s="263">
        <f t="shared" ref="AD1253:AE1253" si="1496">P1253</f>
        <v>45906</v>
      </c>
      <c r="AE1253" s="263" t="str">
        <f t="shared" si="1496"/>
        <v>#DIV/0!</v>
      </c>
      <c r="AF1253" s="187"/>
      <c r="AG1253" s="187"/>
    </row>
    <row r="1254">
      <c r="A1254" s="253"/>
      <c r="B1254" s="253"/>
      <c r="C1254" s="99"/>
      <c r="D1254" s="99"/>
      <c r="E1254" s="99"/>
      <c r="F1254" s="99"/>
      <c r="G1254" s="268"/>
      <c r="H1254" s="99"/>
      <c r="I1254" s="99"/>
      <c r="J1254" s="99"/>
      <c r="K1254" s="273"/>
      <c r="L1254" s="192"/>
      <c r="M1254" s="192"/>
      <c r="N1254" s="99"/>
      <c r="O1254" s="99"/>
      <c r="P1254" s="237">
        <f t="shared" si="1279"/>
        <v>45906</v>
      </c>
      <c r="Q1254" s="170" t="str">
        <f t="shared" si="1280"/>
        <v>#DIV/0!</v>
      </c>
      <c r="R1254" s="264"/>
      <c r="S1254" s="267"/>
      <c r="T1254" s="99"/>
      <c r="U1254" s="99"/>
      <c r="V1254" s="259" t="str">
        <f t="shared" si="1161"/>
        <v> </v>
      </c>
      <c r="W1254" s="260">
        <f t="shared" si="1281"/>
        <v>0</v>
      </c>
      <c r="X1254" s="258" t="str">
        <f t="shared" si="1282"/>
        <v>#DIV/0!</v>
      </c>
      <c r="Y1254" s="261" t="str">
        <f t="shared" si="1283"/>
        <v>#DIV/0!</v>
      </c>
      <c r="Z1254" s="262">
        <f t="shared" si="1284"/>
        <v>0</v>
      </c>
      <c r="AA1254" s="262">
        <f t="shared" si="1285"/>
        <v>0</v>
      </c>
      <c r="AB1254" s="258" t="str">
        <f t="shared" si="1286"/>
        <v/>
      </c>
      <c r="AC1254" s="263" t="str">
        <f t="shared" si="1168"/>
        <v>   -  BĐ: 6/9/2025 KT: Ngày lỗi</v>
      </c>
      <c r="AD1254" s="263">
        <f t="shared" ref="AD1254:AE1254" si="1497">P1254</f>
        <v>45906</v>
      </c>
      <c r="AE1254" s="263" t="str">
        <f t="shared" si="1497"/>
        <v>#DIV/0!</v>
      </c>
      <c r="AF1254" s="187"/>
      <c r="AG1254" s="187"/>
    </row>
    <row r="1255">
      <c r="A1255" s="253"/>
      <c r="B1255" s="253"/>
      <c r="C1255" s="99"/>
      <c r="D1255" s="99"/>
      <c r="E1255" s="99"/>
      <c r="F1255" s="99"/>
      <c r="G1255" s="268"/>
      <c r="H1255" s="99"/>
      <c r="I1255" s="99"/>
      <c r="J1255" s="99"/>
      <c r="K1255" s="273"/>
      <c r="L1255" s="192"/>
      <c r="M1255" s="192"/>
      <c r="N1255" s="99"/>
      <c r="O1255" s="99"/>
      <c r="P1255" s="237">
        <f t="shared" si="1279"/>
        <v>45906</v>
      </c>
      <c r="Q1255" s="170" t="str">
        <f t="shared" si="1280"/>
        <v>#DIV/0!</v>
      </c>
      <c r="R1255" s="264"/>
      <c r="S1255" s="267"/>
      <c r="T1255" s="99"/>
      <c r="U1255" s="99"/>
      <c r="V1255" s="259" t="str">
        <f t="shared" si="1161"/>
        <v> </v>
      </c>
      <c r="W1255" s="260">
        <f t="shared" si="1281"/>
        <v>0</v>
      </c>
      <c r="X1255" s="258" t="str">
        <f t="shared" si="1282"/>
        <v>#DIV/0!</v>
      </c>
      <c r="Y1255" s="261" t="str">
        <f t="shared" si="1283"/>
        <v>#DIV/0!</v>
      </c>
      <c r="Z1255" s="262">
        <f t="shared" si="1284"/>
        <v>0</v>
      </c>
      <c r="AA1255" s="262">
        <f t="shared" si="1285"/>
        <v>0</v>
      </c>
      <c r="AB1255" s="258" t="str">
        <f t="shared" si="1286"/>
        <v/>
      </c>
      <c r="AC1255" s="263" t="str">
        <f t="shared" si="1168"/>
        <v>   -  BĐ: 6/9/2025 KT: Ngày lỗi</v>
      </c>
      <c r="AD1255" s="263">
        <f t="shared" ref="AD1255:AE1255" si="1498">P1255</f>
        <v>45906</v>
      </c>
      <c r="AE1255" s="263" t="str">
        <f t="shared" si="1498"/>
        <v>#DIV/0!</v>
      </c>
      <c r="AF1255" s="187"/>
      <c r="AG1255" s="187"/>
    </row>
    <row r="1256">
      <c r="A1256" s="253"/>
      <c r="B1256" s="253"/>
      <c r="C1256" s="99"/>
      <c r="D1256" s="99"/>
      <c r="E1256" s="99"/>
      <c r="F1256" s="99"/>
      <c r="G1256" s="268"/>
      <c r="H1256" s="99"/>
      <c r="I1256" s="99"/>
      <c r="J1256" s="99"/>
      <c r="K1256" s="273"/>
      <c r="L1256" s="192"/>
      <c r="M1256" s="192"/>
      <c r="N1256" s="99"/>
      <c r="O1256" s="99"/>
      <c r="P1256" s="237">
        <f t="shared" si="1279"/>
        <v>45906</v>
      </c>
      <c r="Q1256" s="170" t="str">
        <f t="shared" si="1280"/>
        <v>#DIV/0!</v>
      </c>
      <c r="R1256" s="264"/>
      <c r="S1256" s="267"/>
      <c r="T1256" s="99"/>
      <c r="U1256" s="99"/>
      <c r="V1256" s="259" t="str">
        <f t="shared" si="1161"/>
        <v> </v>
      </c>
      <c r="W1256" s="260">
        <f t="shared" si="1281"/>
        <v>0</v>
      </c>
      <c r="X1256" s="258" t="str">
        <f t="shared" si="1282"/>
        <v>#DIV/0!</v>
      </c>
      <c r="Y1256" s="261" t="str">
        <f t="shared" si="1283"/>
        <v>#DIV/0!</v>
      </c>
      <c r="Z1256" s="262">
        <f t="shared" si="1284"/>
        <v>0</v>
      </c>
      <c r="AA1256" s="262">
        <f t="shared" si="1285"/>
        <v>0</v>
      </c>
      <c r="AB1256" s="258" t="str">
        <f t="shared" si="1286"/>
        <v/>
      </c>
      <c r="AC1256" s="263" t="str">
        <f t="shared" si="1168"/>
        <v>   -  BĐ: 6/9/2025 KT: Ngày lỗi</v>
      </c>
      <c r="AD1256" s="263">
        <f t="shared" ref="AD1256:AE1256" si="1499">P1256</f>
        <v>45906</v>
      </c>
      <c r="AE1256" s="263" t="str">
        <f t="shared" si="1499"/>
        <v>#DIV/0!</v>
      </c>
      <c r="AF1256" s="187"/>
      <c r="AG1256" s="187"/>
    </row>
    <row r="1257">
      <c r="A1257" s="253"/>
      <c r="B1257" s="253"/>
      <c r="C1257" s="99"/>
      <c r="D1257" s="99"/>
      <c r="E1257" s="99"/>
      <c r="F1257" s="99"/>
      <c r="G1257" s="268"/>
      <c r="H1257" s="99"/>
      <c r="I1257" s="99"/>
      <c r="J1257" s="99"/>
      <c r="K1257" s="273"/>
      <c r="L1257" s="192"/>
      <c r="M1257" s="192"/>
      <c r="N1257" s="99"/>
      <c r="O1257" s="99"/>
      <c r="P1257" s="237">
        <f t="shared" si="1279"/>
        <v>45906</v>
      </c>
      <c r="Q1257" s="170" t="str">
        <f t="shared" si="1280"/>
        <v>#DIV/0!</v>
      </c>
      <c r="R1257" s="264"/>
      <c r="S1257" s="267"/>
      <c r="T1257" s="99"/>
      <c r="U1257" s="99"/>
      <c r="V1257" s="259" t="str">
        <f t="shared" si="1161"/>
        <v> </v>
      </c>
      <c r="W1257" s="260">
        <f t="shared" si="1281"/>
        <v>0</v>
      </c>
      <c r="X1257" s="258" t="str">
        <f t="shared" si="1282"/>
        <v>#DIV/0!</v>
      </c>
      <c r="Y1257" s="261" t="str">
        <f t="shared" si="1283"/>
        <v>#DIV/0!</v>
      </c>
      <c r="Z1257" s="262">
        <f t="shared" si="1284"/>
        <v>0</v>
      </c>
      <c r="AA1257" s="262">
        <f t="shared" si="1285"/>
        <v>0</v>
      </c>
      <c r="AB1257" s="258" t="str">
        <f t="shared" si="1286"/>
        <v/>
      </c>
      <c r="AC1257" s="263" t="str">
        <f t="shared" si="1168"/>
        <v>   -  BĐ: 6/9/2025 KT: Ngày lỗi</v>
      </c>
      <c r="AD1257" s="263">
        <f t="shared" ref="AD1257:AE1257" si="1500">P1257</f>
        <v>45906</v>
      </c>
      <c r="AE1257" s="263" t="str">
        <f t="shared" si="1500"/>
        <v>#DIV/0!</v>
      </c>
      <c r="AF1257" s="187"/>
      <c r="AG1257" s="187"/>
    </row>
    <row r="1258">
      <c r="A1258" s="253"/>
      <c r="B1258" s="253"/>
      <c r="C1258" s="99"/>
      <c r="D1258" s="99"/>
      <c r="E1258" s="99"/>
      <c r="F1258" s="99"/>
      <c r="G1258" s="268"/>
      <c r="H1258" s="99"/>
      <c r="I1258" s="99"/>
      <c r="J1258" s="99"/>
      <c r="K1258" s="273"/>
      <c r="L1258" s="192"/>
      <c r="M1258" s="192"/>
      <c r="N1258" s="99"/>
      <c r="O1258" s="99"/>
      <c r="P1258" s="237">
        <f t="shared" si="1279"/>
        <v>45906</v>
      </c>
      <c r="Q1258" s="170" t="str">
        <f t="shared" si="1280"/>
        <v>#DIV/0!</v>
      </c>
      <c r="R1258" s="264"/>
      <c r="S1258" s="267"/>
      <c r="T1258" s="99"/>
      <c r="U1258" s="99"/>
      <c r="V1258" s="259" t="str">
        <f t="shared" si="1161"/>
        <v> </v>
      </c>
      <c r="W1258" s="260">
        <f t="shared" si="1281"/>
        <v>0</v>
      </c>
      <c r="X1258" s="258" t="str">
        <f t="shared" si="1282"/>
        <v>#DIV/0!</v>
      </c>
      <c r="Y1258" s="261" t="str">
        <f t="shared" si="1283"/>
        <v>#DIV/0!</v>
      </c>
      <c r="Z1258" s="262">
        <f t="shared" si="1284"/>
        <v>0</v>
      </c>
      <c r="AA1258" s="262">
        <f t="shared" si="1285"/>
        <v>0</v>
      </c>
      <c r="AB1258" s="258" t="str">
        <f t="shared" si="1286"/>
        <v/>
      </c>
      <c r="AC1258" s="263" t="str">
        <f t="shared" si="1168"/>
        <v>   -  BĐ: 6/9/2025 KT: Ngày lỗi</v>
      </c>
      <c r="AD1258" s="263">
        <f t="shared" ref="AD1258:AE1258" si="1501">P1258</f>
        <v>45906</v>
      </c>
      <c r="AE1258" s="263" t="str">
        <f t="shared" si="1501"/>
        <v>#DIV/0!</v>
      </c>
      <c r="AF1258" s="187"/>
      <c r="AG1258" s="187"/>
    </row>
    <row r="1259">
      <c r="A1259" s="253"/>
      <c r="B1259" s="253"/>
      <c r="C1259" s="99"/>
      <c r="D1259" s="99"/>
      <c r="E1259" s="99"/>
      <c r="F1259" s="99"/>
      <c r="G1259" s="268"/>
      <c r="H1259" s="99"/>
      <c r="I1259" s="99"/>
      <c r="J1259" s="99"/>
      <c r="K1259" s="273"/>
      <c r="L1259" s="192"/>
      <c r="M1259" s="192"/>
      <c r="N1259" s="99"/>
      <c r="O1259" s="99"/>
      <c r="P1259" s="237">
        <f t="shared" si="1279"/>
        <v>45906</v>
      </c>
      <c r="Q1259" s="170" t="str">
        <f t="shared" si="1280"/>
        <v>#DIV/0!</v>
      </c>
      <c r="R1259" s="264"/>
      <c r="S1259" s="267"/>
      <c r="T1259" s="99"/>
      <c r="U1259" s="99"/>
      <c r="V1259" s="259" t="str">
        <f t="shared" si="1161"/>
        <v> </v>
      </c>
      <c r="W1259" s="260">
        <f t="shared" si="1281"/>
        <v>0</v>
      </c>
      <c r="X1259" s="258" t="str">
        <f t="shared" si="1282"/>
        <v>#DIV/0!</v>
      </c>
      <c r="Y1259" s="261" t="str">
        <f t="shared" si="1283"/>
        <v>#DIV/0!</v>
      </c>
      <c r="Z1259" s="262">
        <f t="shared" si="1284"/>
        <v>0</v>
      </c>
      <c r="AA1259" s="262">
        <f t="shared" si="1285"/>
        <v>0</v>
      </c>
      <c r="AB1259" s="258" t="str">
        <f t="shared" si="1286"/>
        <v/>
      </c>
      <c r="AC1259" s="263" t="str">
        <f t="shared" si="1168"/>
        <v>   -  BĐ: 6/9/2025 KT: Ngày lỗi</v>
      </c>
      <c r="AD1259" s="263">
        <f t="shared" ref="AD1259:AE1259" si="1502">P1259</f>
        <v>45906</v>
      </c>
      <c r="AE1259" s="263" t="str">
        <f t="shared" si="1502"/>
        <v>#DIV/0!</v>
      </c>
      <c r="AF1259" s="187"/>
      <c r="AG1259" s="187"/>
    </row>
    <row r="1260">
      <c r="A1260" s="253"/>
      <c r="B1260" s="253"/>
      <c r="C1260" s="99"/>
      <c r="D1260" s="99"/>
      <c r="E1260" s="99"/>
      <c r="F1260" s="99"/>
      <c r="G1260" s="268"/>
      <c r="H1260" s="99"/>
      <c r="I1260" s="99"/>
      <c r="J1260" s="99"/>
      <c r="K1260" s="273"/>
      <c r="L1260" s="192"/>
      <c r="M1260" s="192"/>
      <c r="N1260" s="99"/>
      <c r="O1260" s="99"/>
      <c r="P1260" s="237">
        <f t="shared" si="1279"/>
        <v>45906</v>
      </c>
      <c r="Q1260" s="170" t="str">
        <f t="shared" si="1280"/>
        <v>#DIV/0!</v>
      </c>
      <c r="R1260" s="272"/>
      <c r="S1260" s="267"/>
      <c r="T1260" s="99"/>
      <c r="U1260" s="99"/>
      <c r="V1260" s="259" t="str">
        <f t="shared" si="1161"/>
        <v> </v>
      </c>
      <c r="W1260" s="260">
        <f t="shared" si="1281"/>
        <v>0</v>
      </c>
      <c r="X1260" s="258" t="str">
        <f t="shared" si="1282"/>
        <v>#DIV/0!</v>
      </c>
      <c r="Y1260" s="261" t="str">
        <f t="shared" si="1283"/>
        <v>#DIV/0!</v>
      </c>
      <c r="Z1260" s="262">
        <f t="shared" si="1284"/>
        <v>0</v>
      </c>
      <c r="AA1260" s="262">
        <f t="shared" si="1285"/>
        <v>0</v>
      </c>
      <c r="AB1260" s="258" t="str">
        <f t="shared" si="1286"/>
        <v/>
      </c>
      <c r="AC1260" s="263" t="str">
        <f t="shared" si="1168"/>
        <v>   -  BĐ: 6/9/2025 KT: Ngày lỗi</v>
      </c>
      <c r="AD1260" s="263">
        <f t="shared" ref="AD1260:AE1260" si="1503">P1260</f>
        <v>45906</v>
      </c>
      <c r="AE1260" s="263" t="str">
        <f t="shared" si="1503"/>
        <v>#DIV/0!</v>
      </c>
      <c r="AF1260" s="187"/>
      <c r="AG1260" s="187"/>
    </row>
    <row r="1261">
      <c r="A1261" s="253"/>
      <c r="B1261" s="253"/>
      <c r="C1261" s="99"/>
      <c r="D1261" s="99"/>
      <c r="E1261" s="99"/>
      <c r="F1261" s="99"/>
      <c r="G1261" s="268"/>
      <c r="H1261" s="99"/>
      <c r="I1261" s="99"/>
      <c r="J1261" s="99"/>
      <c r="K1261" s="273"/>
      <c r="L1261" s="192"/>
      <c r="M1261" s="192"/>
      <c r="N1261" s="99"/>
      <c r="O1261" s="99"/>
      <c r="P1261" s="237">
        <f t="shared" si="1279"/>
        <v>45906</v>
      </c>
      <c r="Q1261" s="170" t="str">
        <f t="shared" si="1280"/>
        <v>#DIV/0!</v>
      </c>
      <c r="R1261" s="272"/>
      <c r="S1261" s="267"/>
      <c r="T1261" s="99"/>
      <c r="U1261" s="99"/>
      <c r="V1261" s="259" t="str">
        <f t="shared" si="1161"/>
        <v> </v>
      </c>
      <c r="W1261" s="260">
        <f t="shared" si="1281"/>
        <v>0</v>
      </c>
      <c r="X1261" s="258" t="str">
        <f t="shared" si="1282"/>
        <v>#DIV/0!</v>
      </c>
      <c r="Y1261" s="261" t="str">
        <f t="shared" si="1283"/>
        <v>#DIV/0!</v>
      </c>
      <c r="Z1261" s="262">
        <f t="shared" si="1284"/>
        <v>0</v>
      </c>
      <c r="AA1261" s="262">
        <f t="shared" si="1285"/>
        <v>0</v>
      </c>
      <c r="AB1261" s="258" t="str">
        <f t="shared" si="1286"/>
        <v/>
      </c>
      <c r="AC1261" s="263" t="str">
        <f t="shared" si="1168"/>
        <v>   -  BĐ: 6/9/2025 KT: Ngày lỗi</v>
      </c>
      <c r="AD1261" s="263">
        <f t="shared" ref="AD1261:AE1261" si="1504">P1261</f>
        <v>45906</v>
      </c>
      <c r="AE1261" s="263" t="str">
        <f t="shared" si="1504"/>
        <v>#DIV/0!</v>
      </c>
      <c r="AF1261" s="187"/>
      <c r="AG1261" s="187"/>
    </row>
    <row r="1262">
      <c r="A1262" s="253"/>
      <c r="B1262" s="253"/>
      <c r="C1262" s="99"/>
      <c r="D1262" s="99"/>
      <c r="E1262" s="99"/>
      <c r="F1262" s="99"/>
      <c r="G1262" s="268"/>
      <c r="H1262" s="99"/>
      <c r="I1262" s="99"/>
      <c r="J1262" s="99"/>
      <c r="K1262" s="273"/>
      <c r="L1262" s="192"/>
      <c r="M1262" s="192"/>
      <c r="N1262" s="99"/>
      <c r="O1262" s="99"/>
      <c r="P1262" s="237">
        <f t="shared" si="1279"/>
        <v>45906</v>
      </c>
      <c r="Q1262" s="170" t="str">
        <f t="shared" si="1280"/>
        <v>#DIV/0!</v>
      </c>
      <c r="R1262" s="206"/>
      <c r="S1262" s="267"/>
      <c r="T1262" s="99"/>
      <c r="U1262" s="99"/>
      <c r="V1262" s="259" t="str">
        <f t="shared" si="1161"/>
        <v> </v>
      </c>
      <c r="W1262" s="260">
        <f t="shared" si="1281"/>
        <v>0</v>
      </c>
      <c r="X1262" s="258" t="str">
        <f t="shared" si="1282"/>
        <v>#DIV/0!</v>
      </c>
      <c r="Y1262" s="261" t="str">
        <f t="shared" si="1283"/>
        <v>#DIV/0!</v>
      </c>
      <c r="Z1262" s="262">
        <f t="shared" si="1284"/>
        <v>0</v>
      </c>
      <c r="AA1262" s="262">
        <f t="shared" si="1285"/>
        <v>0</v>
      </c>
      <c r="AB1262" s="258" t="str">
        <f t="shared" si="1286"/>
        <v/>
      </c>
      <c r="AC1262" s="263" t="str">
        <f t="shared" si="1168"/>
        <v>   -  BĐ: 6/9/2025 KT: Ngày lỗi</v>
      </c>
      <c r="AD1262" s="263">
        <f t="shared" ref="AD1262:AE1262" si="1505">P1262</f>
        <v>45906</v>
      </c>
      <c r="AE1262" s="263" t="str">
        <f t="shared" si="1505"/>
        <v>#DIV/0!</v>
      </c>
      <c r="AF1262" s="187"/>
      <c r="AG1262" s="187"/>
    </row>
    <row r="1263">
      <c r="A1263" s="253"/>
      <c r="B1263" s="253"/>
      <c r="C1263" s="99"/>
      <c r="D1263" s="99"/>
      <c r="E1263" s="99"/>
      <c r="F1263" s="99"/>
      <c r="G1263" s="268"/>
      <c r="H1263" s="99"/>
      <c r="I1263" s="99"/>
      <c r="J1263" s="99"/>
      <c r="K1263" s="273"/>
      <c r="L1263" s="192"/>
      <c r="M1263" s="192"/>
      <c r="N1263" s="99"/>
      <c r="O1263" s="99"/>
      <c r="P1263" s="237">
        <f t="shared" si="1279"/>
        <v>45906</v>
      </c>
      <c r="Q1263" s="170" t="str">
        <f t="shared" si="1280"/>
        <v>#DIV/0!</v>
      </c>
      <c r="R1263" s="206"/>
      <c r="S1263" s="267"/>
      <c r="T1263" s="99"/>
      <c r="U1263" s="99"/>
      <c r="V1263" s="259" t="str">
        <f t="shared" si="1161"/>
        <v> </v>
      </c>
      <c r="W1263" s="260">
        <f t="shared" si="1281"/>
        <v>0</v>
      </c>
      <c r="X1263" s="258" t="str">
        <f t="shared" si="1282"/>
        <v>#DIV/0!</v>
      </c>
      <c r="Y1263" s="261" t="str">
        <f t="shared" si="1283"/>
        <v>#DIV/0!</v>
      </c>
      <c r="Z1263" s="262">
        <f t="shared" si="1284"/>
        <v>0</v>
      </c>
      <c r="AA1263" s="262">
        <f t="shared" si="1285"/>
        <v>0</v>
      </c>
      <c r="AB1263" s="258" t="str">
        <f t="shared" si="1286"/>
        <v/>
      </c>
      <c r="AC1263" s="263" t="str">
        <f t="shared" si="1168"/>
        <v>   -  BĐ: 6/9/2025 KT: Ngày lỗi</v>
      </c>
      <c r="AD1263" s="263">
        <f t="shared" ref="AD1263:AE1263" si="1506">P1263</f>
        <v>45906</v>
      </c>
      <c r="AE1263" s="263" t="str">
        <f t="shared" si="1506"/>
        <v>#DIV/0!</v>
      </c>
      <c r="AF1263" s="187"/>
      <c r="AG1263" s="187"/>
    </row>
    <row r="1264">
      <c r="A1264" s="253"/>
      <c r="B1264" s="253"/>
      <c r="C1264" s="99"/>
      <c r="D1264" s="99"/>
      <c r="E1264" s="99"/>
      <c r="F1264" s="99"/>
      <c r="G1264" s="268"/>
      <c r="H1264" s="99"/>
      <c r="I1264" s="99"/>
      <c r="J1264" s="99"/>
      <c r="K1264" s="273"/>
      <c r="L1264" s="192"/>
      <c r="M1264" s="192"/>
      <c r="N1264" s="99"/>
      <c r="O1264" s="99"/>
      <c r="P1264" s="237">
        <f t="shared" si="1279"/>
        <v>45906</v>
      </c>
      <c r="Q1264" s="170" t="str">
        <f t="shared" si="1280"/>
        <v>#DIV/0!</v>
      </c>
      <c r="R1264" s="287"/>
      <c r="S1264" s="267"/>
      <c r="T1264" s="99"/>
      <c r="U1264" s="99"/>
      <c r="V1264" s="259" t="str">
        <f t="shared" si="1161"/>
        <v> </v>
      </c>
      <c r="W1264" s="260">
        <f t="shared" si="1281"/>
        <v>0</v>
      </c>
      <c r="X1264" s="258" t="str">
        <f t="shared" si="1282"/>
        <v>#DIV/0!</v>
      </c>
      <c r="Y1264" s="261" t="str">
        <f t="shared" si="1283"/>
        <v>#DIV/0!</v>
      </c>
      <c r="Z1264" s="262">
        <f t="shared" si="1284"/>
        <v>0</v>
      </c>
      <c r="AA1264" s="262">
        <f t="shared" si="1285"/>
        <v>0</v>
      </c>
      <c r="AB1264" s="258" t="str">
        <f t="shared" si="1286"/>
        <v/>
      </c>
      <c r="AC1264" s="263" t="str">
        <f t="shared" si="1168"/>
        <v>   -  BĐ: 6/9/2025 KT: Ngày lỗi</v>
      </c>
      <c r="AD1264" s="263">
        <f t="shared" ref="AD1264:AE1264" si="1507">P1264</f>
        <v>45906</v>
      </c>
      <c r="AE1264" s="263" t="str">
        <f t="shared" si="1507"/>
        <v>#DIV/0!</v>
      </c>
      <c r="AF1264" s="187"/>
      <c r="AG1264" s="187"/>
    </row>
    <row r="1265">
      <c r="A1265" s="253"/>
      <c r="B1265" s="253"/>
      <c r="C1265" s="99"/>
      <c r="D1265" s="99"/>
      <c r="E1265" s="99"/>
      <c r="F1265" s="99"/>
      <c r="G1265" s="268"/>
      <c r="H1265" s="99"/>
      <c r="I1265" s="99"/>
      <c r="J1265" s="99"/>
      <c r="K1265" s="273"/>
      <c r="L1265" s="192"/>
      <c r="M1265" s="192"/>
      <c r="N1265" s="99"/>
      <c r="O1265" s="99"/>
      <c r="P1265" s="237">
        <f t="shared" si="1279"/>
        <v>45906</v>
      </c>
      <c r="Q1265" s="170" t="str">
        <f t="shared" si="1280"/>
        <v>#DIV/0!</v>
      </c>
      <c r="R1265" s="285"/>
      <c r="S1265" s="267"/>
      <c r="T1265" s="99"/>
      <c r="U1265" s="99"/>
      <c r="V1265" s="259" t="str">
        <f t="shared" si="1161"/>
        <v> </v>
      </c>
      <c r="W1265" s="260">
        <f t="shared" si="1281"/>
        <v>0</v>
      </c>
      <c r="X1265" s="258" t="str">
        <f t="shared" si="1282"/>
        <v>#DIV/0!</v>
      </c>
      <c r="Y1265" s="261" t="str">
        <f t="shared" si="1283"/>
        <v>#DIV/0!</v>
      </c>
      <c r="Z1265" s="262">
        <f t="shared" si="1284"/>
        <v>0</v>
      </c>
      <c r="AA1265" s="262">
        <f t="shared" si="1285"/>
        <v>0</v>
      </c>
      <c r="AB1265" s="258" t="str">
        <f t="shared" si="1286"/>
        <v/>
      </c>
      <c r="AC1265" s="263" t="str">
        <f t="shared" si="1168"/>
        <v>   -  BĐ: 6/9/2025 KT: Ngày lỗi</v>
      </c>
      <c r="AD1265" s="263">
        <f t="shared" ref="AD1265:AE1265" si="1508">P1265</f>
        <v>45906</v>
      </c>
      <c r="AE1265" s="263" t="str">
        <f t="shared" si="1508"/>
        <v>#DIV/0!</v>
      </c>
      <c r="AF1265" s="187"/>
      <c r="AG1265" s="187"/>
    </row>
    <row r="1266">
      <c r="A1266" s="253"/>
      <c r="B1266" s="253"/>
      <c r="C1266" s="99"/>
      <c r="D1266" s="99"/>
      <c r="E1266" s="99"/>
      <c r="F1266" s="99"/>
      <c r="G1266" s="268"/>
      <c r="H1266" s="99"/>
      <c r="I1266" s="99"/>
      <c r="J1266" s="99"/>
      <c r="K1266" s="273"/>
      <c r="L1266" s="192"/>
      <c r="M1266" s="192"/>
      <c r="N1266" s="99"/>
      <c r="O1266" s="99"/>
      <c r="P1266" s="237">
        <f t="shared" si="1279"/>
        <v>45906</v>
      </c>
      <c r="Q1266" s="170" t="str">
        <f t="shared" si="1280"/>
        <v>#DIV/0!</v>
      </c>
      <c r="R1266" s="285"/>
      <c r="S1266" s="267"/>
      <c r="T1266" s="99"/>
      <c r="U1266" s="99"/>
      <c r="V1266" s="259" t="str">
        <f t="shared" si="1161"/>
        <v> </v>
      </c>
      <c r="W1266" s="260">
        <f t="shared" si="1281"/>
        <v>0</v>
      </c>
      <c r="X1266" s="258" t="str">
        <f t="shared" si="1282"/>
        <v>#DIV/0!</v>
      </c>
      <c r="Y1266" s="261" t="str">
        <f t="shared" si="1283"/>
        <v>#DIV/0!</v>
      </c>
      <c r="Z1266" s="262">
        <f t="shared" si="1284"/>
        <v>0</v>
      </c>
      <c r="AA1266" s="262">
        <f t="shared" si="1285"/>
        <v>0</v>
      </c>
      <c r="AB1266" s="258" t="str">
        <f t="shared" si="1286"/>
        <v/>
      </c>
      <c r="AC1266" s="263" t="str">
        <f t="shared" si="1168"/>
        <v>   -  BĐ: 6/9/2025 KT: Ngày lỗi</v>
      </c>
      <c r="AD1266" s="263">
        <f t="shared" ref="AD1266:AE1266" si="1509">P1266</f>
        <v>45906</v>
      </c>
      <c r="AE1266" s="263" t="str">
        <f t="shared" si="1509"/>
        <v>#DIV/0!</v>
      </c>
      <c r="AF1266" s="187"/>
      <c r="AG1266" s="187"/>
    </row>
    <row r="1267">
      <c r="A1267" s="253"/>
      <c r="B1267" s="253"/>
      <c r="C1267" s="99"/>
      <c r="D1267" s="99"/>
      <c r="E1267" s="99"/>
      <c r="F1267" s="99"/>
      <c r="G1267" s="268"/>
      <c r="H1267" s="99"/>
      <c r="I1267" s="99"/>
      <c r="J1267" s="99"/>
      <c r="K1267" s="273"/>
      <c r="L1267" s="192"/>
      <c r="M1267" s="192"/>
      <c r="N1267" s="99"/>
      <c r="O1267" s="99"/>
      <c r="P1267" s="237">
        <f t="shared" si="1279"/>
        <v>45906</v>
      </c>
      <c r="Q1267" s="170" t="str">
        <f t="shared" si="1280"/>
        <v>#DIV/0!</v>
      </c>
      <c r="R1267" s="287"/>
      <c r="S1267" s="267"/>
      <c r="T1267" s="99"/>
      <c r="U1267" s="99"/>
      <c r="V1267" s="259" t="str">
        <f t="shared" si="1161"/>
        <v> </v>
      </c>
      <c r="W1267" s="260">
        <f t="shared" si="1281"/>
        <v>0</v>
      </c>
      <c r="X1267" s="258" t="str">
        <f t="shared" si="1282"/>
        <v>#DIV/0!</v>
      </c>
      <c r="Y1267" s="261" t="str">
        <f t="shared" si="1283"/>
        <v>#DIV/0!</v>
      </c>
      <c r="Z1267" s="262">
        <f t="shared" si="1284"/>
        <v>0</v>
      </c>
      <c r="AA1267" s="262">
        <f t="shared" si="1285"/>
        <v>0</v>
      </c>
      <c r="AB1267" s="258" t="str">
        <f t="shared" si="1286"/>
        <v/>
      </c>
      <c r="AC1267" s="263" t="str">
        <f t="shared" si="1168"/>
        <v>   -  BĐ: 6/9/2025 KT: Ngày lỗi</v>
      </c>
      <c r="AD1267" s="263">
        <f t="shared" ref="AD1267:AE1267" si="1510">P1267</f>
        <v>45906</v>
      </c>
      <c r="AE1267" s="263" t="str">
        <f t="shared" si="1510"/>
        <v>#DIV/0!</v>
      </c>
      <c r="AF1267" s="187"/>
      <c r="AG1267" s="187"/>
    </row>
    <row r="1268">
      <c r="A1268" s="253"/>
      <c r="B1268" s="253"/>
      <c r="C1268" s="99"/>
      <c r="D1268" s="99"/>
      <c r="E1268" s="99"/>
      <c r="F1268" s="99"/>
      <c r="G1268" s="268"/>
      <c r="H1268" s="99"/>
      <c r="I1268" s="99"/>
      <c r="J1268" s="99"/>
      <c r="K1268" s="273"/>
      <c r="L1268" s="192"/>
      <c r="M1268" s="192"/>
      <c r="N1268" s="99"/>
      <c r="O1268" s="99"/>
      <c r="P1268" s="237">
        <f t="shared" si="1279"/>
        <v>45906</v>
      </c>
      <c r="Q1268" s="170" t="str">
        <f t="shared" si="1280"/>
        <v>#DIV/0!</v>
      </c>
      <c r="R1268" s="285"/>
      <c r="S1268" s="267"/>
      <c r="T1268" s="99"/>
      <c r="U1268" s="99"/>
      <c r="V1268" s="259" t="str">
        <f t="shared" si="1161"/>
        <v> </v>
      </c>
      <c r="W1268" s="260">
        <f t="shared" si="1281"/>
        <v>0</v>
      </c>
      <c r="X1268" s="258" t="str">
        <f t="shared" si="1282"/>
        <v>#DIV/0!</v>
      </c>
      <c r="Y1268" s="261" t="str">
        <f t="shared" si="1283"/>
        <v>#DIV/0!</v>
      </c>
      <c r="Z1268" s="262">
        <f t="shared" si="1284"/>
        <v>0</v>
      </c>
      <c r="AA1268" s="262">
        <f t="shared" si="1285"/>
        <v>0</v>
      </c>
      <c r="AB1268" s="258" t="str">
        <f t="shared" si="1286"/>
        <v/>
      </c>
      <c r="AC1268" s="263" t="str">
        <f t="shared" si="1168"/>
        <v>   -  BĐ: 6/9/2025 KT: Ngày lỗi</v>
      </c>
      <c r="AD1268" s="263">
        <f t="shared" ref="AD1268:AE1268" si="1511">P1268</f>
        <v>45906</v>
      </c>
      <c r="AE1268" s="263" t="str">
        <f t="shared" si="1511"/>
        <v>#DIV/0!</v>
      </c>
      <c r="AF1268" s="187"/>
      <c r="AG1268" s="187"/>
    </row>
    <row r="1269">
      <c r="A1269" s="253"/>
      <c r="B1269" s="253"/>
      <c r="C1269" s="99"/>
      <c r="D1269" s="99"/>
      <c r="E1269" s="99"/>
      <c r="F1269" s="99"/>
      <c r="G1269" s="268"/>
      <c r="H1269" s="99"/>
      <c r="I1269" s="99"/>
      <c r="J1269" s="99"/>
      <c r="K1269" s="273"/>
      <c r="L1269" s="192"/>
      <c r="M1269" s="192"/>
      <c r="N1269" s="99"/>
      <c r="O1269" s="99"/>
      <c r="P1269" s="237">
        <f t="shared" si="1279"/>
        <v>45906</v>
      </c>
      <c r="Q1269" s="170" t="str">
        <f t="shared" si="1280"/>
        <v>#DIV/0!</v>
      </c>
      <c r="R1269" s="285"/>
      <c r="S1269" s="267"/>
      <c r="T1269" s="99"/>
      <c r="U1269" s="99"/>
      <c r="V1269" s="259" t="str">
        <f t="shared" si="1161"/>
        <v> </v>
      </c>
      <c r="W1269" s="260">
        <f t="shared" si="1281"/>
        <v>0</v>
      </c>
      <c r="X1269" s="258" t="str">
        <f t="shared" si="1282"/>
        <v>#DIV/0!</v>
      </c>
      <c r="Y1269" s="261" t="str">
        <f t="shared" si="1283"/>
        <v>#DIV/0!</v>
      </c>
      <c r="Z1269" s="262">
        <f t="shared" si="1284"/>
        <v>0</v>
      </c>
      <c r="AA1269" s="262">
        <f t="shared" si="1285"/>
        <v>0</v>
      </c>
      <c r="AB1269" s="258" t="str">
        <f t="shared" si="1286"/>
        <v/>
      </c>
      <c r="AC1269" s="263" t="str">
        <f t="shared" si="1168"/>
        <v>   -  BĐ: 6/9/2025 KT: Ngày lỗi</v>
      </c>
      <c r="AD1269" s="263">
        <f t="shared" ref="AD1269:AE1269" si="1512">P1269</f>
        <v>45906</v>
      </c>
      <c r="AE1269" s="263" t="str">
        <f t="shared" si="1512"/>
        <v>#DIV/0!</v>
      </c>
      <c r="AF1269" s="187"/>
      <c r="AG1269" s="187"/>
    </row>
    <row r="1270">
      <c r="A1270" s="253"/>
      <c r="B1270" s="253"/>
      <c r="C1270" s="99"/>
      <c r="D1270" s="99"/>
      <c r="E1270" s="99"/>
      <c r="F1270" s="99"/>
      <c r="G1270" s="268"/>
      <c r="H1270" s="99"/>
      <c r="I1270" s="99"/>
      <c r="J1270" s="99"/>
      <c r="K1270" s="273"/>
      <c r="L1270" s="192"/>
      <c r="M1270" s="192"/>
      <c r="N1270" s="99"/>
      <c r="O1270" s="99"/>
      <c r="P1270" s="237">
        <f t="shared" si="1279"/>
        <v>45906</v>
      </c>
      <c r="Q1270" s="170" t="str">
        <f t="shared" si="1280"/>
        <v>#DIV/0!</v>
      </c>
      <c r="R1270" s="285"/>
      <c r="S1270" s="267"/>
      <c r="T1270" s="99"/>
      <c r="U1270" s="99"/>
      <c r="V1270" s="259" t="str">
        <f t="shared" si="1161"/>
        <v> </v>
      </c>
      <c r="W1270" s="260">
        <f t="shared" si="1281"/>
        <v>0</v>
      </c>
      <c r="X1270" s="258" t="str">
        <f t="shared" si="1282"/>
        <v>#DIV/0!</v>
      </c>
      <c r="Y1270" s="261" t="str">
        <f t="shared" si="1283"/>
        <v>#DIV/0!</v>
      </c>
      <c r="Z1270" s="262">
        <f t="shared" si="1284"/>
        <v>0</v>
      </c>
      <c r="AA1270" s="262">
        <f t="shared" si="1285"/>
        <v>0</v>
      </c>
      <c r="AB1270" s="258" t="str">
        <f t="shared" si="1286"/>
        <v/>
      </c>
      <c r="AC1270" s="263" t="str">
        <f t="shared" si="1168"/>
        <v>   -  BĐ: 6/9/2025 KT: Ngày lỗi</v>
      </c>
      <c r="AD1270" s="263">
        <f t="shared" ref="AD1270:AE1270" si="1513">P1270</f>
        <v>45906</v>
      </c>
      <c r="AE1270" s="263" t="str">
        <f t="shared" si="1513"/>
        <v>#DIV/0!</v>
      </c>
      <c r="AF1270" s="187"/>
      <c r="AG1270" s="187"/>
    </row>
    <row r="1271">
      <c r="A1271" s="253"/>
      <c r="B1271" s="253"/>
      <c r="C1271" s="99"/>
      <c r="D1271" s="99"/>
      <c r="E1271" s="99"/>
      <c r="F1271" s="99"/>
      <c r="G1271" s="268"/>
      <c r="H1271" s="99"/>
      <c r="I1271" s="99"/>
      <c r="J1271" s="99"/>
      <c r="K1271" s="273"/>
      <c r="L1271" s="192"/>
      <c r="M1271" s="192"/>
      <c r="N1271" s="99"/>
      <c r="O1271" s="99"/>
      <c r="P1271" s="237">
        <f t="shared" si="1279"/>
        <v>45906</v>
      </c>
      <c r="Q1271" s="170" t="str">
        <f t="shared" si="1280"/>
        <v>#DIV/0!</v>
      </c>
      <c r="R1271" s="285"/>
      <c r="S1271" s="267"/>
      <c r="T1271" s="99"/>
      <c r="U1271" s="99"/>
      <c r="V1271" s="259" t="str">
        <f t="shared" si="1161"/>
        <v> </v>
      </c>
      <c r="W1271" s="260">
        <f t="shared" si="1281"/>
        <v>0</v>
      </c>
      <c r="X1271" s="258" t="str">
        <f t="shared" si="1282"/>
        <v>#DIV/0!</v>
      </c>
      <c r="Y1271" s="261" t="str">
        <f t="shared" si="1283"/>
        <v>#DIV/0!</v>
      </c>
      <c r="Z1271" s="262">
        <f t="shared" si="1284"/>
        <v>0</v>
      </c>
      <c r="AA1271" s="262">
        <f t="shared" si="1285"/>
        <v>0</v>
      </c>
      <c r="AB1271" s="258" t="str">
        <f t="shared" si="1286"/>
        <v/>
      </c>
      <c r="AC1271" s="263" t="str">
        <f t="shared" si="1168"/>
        <v>   -  BĐ: 6/9/2025 KT: Ngày lỗi</v>
      </c>
      <c r="AD1271" s="263">
        <f t="shared" ref="AD1271:AE1271" si="1514">P1271</f>
        <v>45906</v>
      </c>
      <c r="AE1271" s="263" t="str">
        <f t="shared" si="1514"/>
        <v>#DIV/0!</v>
      </c>
      <c r="AF1271" s="187"/>
      <c r="AG1271" s="187"/>
    </row>
    <row r="1272">
      <c r="A1272" s="253"/>
      <c r="B1272" s="253"/>
      <c r="C1272" s="99"/>
      <c r="D1272" s="99"/>
      <c r="E1272" s="99"/>
      <c r="F1272" s="99"/>
      <c r="G1272" s="268"/>
      <c r="H1272" s="99"/>
      <c r="I1272" s="99"/>
      <c r="J1272" s="99"/>
      <c r="K1272" s="273"/>
      <c r="L1272" s="192"/>
      <c r="M1272" s="192"/>
      <c r="N1272" s="99"/>
      <c r="O1272" s="99"/>
      <c r="P1272" s="237">
        <f t="shared" si="1279"/>
        <v>45906</v>
      </c>
      <c r="Q1272" s="170" t="str">
        <f t="shared" si="1280"/>
        <v>#DIV/0!</v>
      </c>
      <c r="R1272" s="206"/>
      <c r="S1272" s="267"/>
      <c r="T1272" s="99"/>
      <c r="U1272" s="99"/>
      <c r="V1272" s="259" t="str">
        <f t="shared" si="1161"/>
        <v> </v>
      </c>
      <c r="W1272" s="260">
        <f t="shared" si="1281"/>
        <v>0</v>
      </c>
      <c r="X1272" s="258" t="str">
        <f t="shared" si="1282"/>
        <v>#DIV/0!</v>
      </c>
      <c r="Y1272" s="261" t="str">
        <f t="shared" si="1283"/>
        <v>#DIV/0!</v>
      </c>
      <c r="Z1272" s="262">
        <f t="shared" si="1284"/>
        <v>0</v>
      </c>
      <c r="AA1272" s="262">
        <f t="shared" si="1285"/>
        <v>0</v>
      </c>
      <c r="AB1272" s="258" t="str">
        <f t="shared" si="1286"/>
        <v/>
      </c>
      <c r="AC1272" s="263" t="str">
        <f t="shared" si="1168"/>
        <v>   -  BĐ: 6/9/2025 KT: Ngày lỗi</v>
      </c>
      <c r="AD1272" s="263">
        <f t="shared" ref="AD1272:AE1272" si="1515">P1272</f>
        <v>45906</v>
      </c>
      <c r="AE1272" s="263" t="str">
        <f t="shared" si="1515"/>
        <v>#DIV/0!</v>
      </c>
      <c r="AF1272" s="187"/>
      <c r="AG1272" s="187"/>
    </row>
    <row r="1273">
      <c r="A1273" s="253"/>
      <c r="B1273" s="253"/>
      <c r="C1273" s="99"/>
      <c r="D1273" s="99"/>
      <c r="E1273" s="99"/>
      <c r="F1273" s="99"/>
      <c r="G1273" s="268"/>
      <c r="H1273" s="99"/>
      <c r="I1273" s="99"/>
      <c r="J1273" s="99"/>
      <c r="K1273" s="273"/>
      <c r="L1273" s="192"/>
      <c r="M1273" s="192"/>
      <c r="N1273" s="99"/>
      <c r="O1273" s="99"/>
      <c r="P1273" s="237">
        <f t="shared" si="1279"/>
        <v>45906</v>
      </c>
      <c r="Q1273" s="170" t="str">
        <f t="shared" si="1280"/>
        <v>#DIV/0!</v>
      </c>
      <c r="R1273" s="206"/>
      <c r="S1273" s="267"/>
      <c r="T1273" s="99"/>
      <c r="U1273" s="99"/>
      <c r="V1273" s="259" t="str">
        <f t="shared" si="1161"/>
        <v> </v>
      </c>
      <c r="W1273" s="260">
        <f t="shared" si="1281"/>
        <v>0</v>
      </c>
      <c r="X1273" s="258" t="str">
        <f t="shared" si="1282"/>
        <v>#DIV/0!</v>
      </c>
      <c r="Y1273" s="261" t="str">
        <f t="shared" si="1283"/>
        <v>#DIV/0!</v>
      </c>
      <c r="Z1273" s="262">
        <f t="shared" si="1284"/>
        <v>0</v>
      </c>
      <c r="AA1273" s="262">
        <f t="shared" si="1285"/>
        <v>0</v>
      </c>
      <c r="AB1273" s="258" t="str">
        <f t="shared" si="1286"/>
        <v/>
      </c>
      <c r="AC1273" s="263" t="str">
        <f t="shared" si="1168"/>
        <v>   -  BĐ: 6/9/2025 KT: Ngày lỗi</v>
      </c>
      <c r="AD1273" s="263">
        <f t="shared" ref="AD1273:AE1273" si="1516">P1273</f>
        <v>45906</v>
      </c>
      <c r="AE1273" s="263" t="str">
        <f t="shared" si="1516"/>
        <v>#DIV/0!</v>
      </c>
      <c r="AF1273" s="187"/>
      <c r="AG1273" s="187"/>
    </row>
    <row r="1274">
      <c r="A1274" s="253"/>
      <c r="B1274" s="253"/>
      <c r="C1274" s="99"/>
      <c r="D1274" s="99"/>
      <c r="E1274" s="99"/>
      <c r="F1274" s="99"/>
      <c r="G1274" s="268"/>
      <c r="H1274" s="99"/>
      <c r="I1274" s="99"/>
      <c r="J1274" s="99"/>
      <c r="K1274" s="273"/>
      <c r="L1274" s="192"/>
      <c r="M1274" s="192"/>
      <c r="N1274" s="99"/>
      <c r="O1274" s="99"/>
      <c r="P1274" s="237">
        <f t="shared" si="1279"/>
        <v>45906</v>
      </c>
      <c r="Q1274" s="170" t="str">
        <f t="shared" si="1280"/>
        <v>#DIV/0!</v>
      </c>
      <c r="R1274" s="206"/>
      <c r="S1274" s="267"/>
      <c r="T1274" s="99"/>
      <c r="U1274" s="99"/>
      <c r="V1274" s="259" t="str">
        <f t="shared" si="1161"/>
        <v> </v>
      </c>
      <c r="W1274" s="260">
        <f t="shared" si="1281"/>
        <v>0</v>
      </c>
      <c r="X1274" s="258" t="str">
        <f t="shared" si="1282"/>
        <v>#DIV/0!</v>
      </c>
      <c r="Y1274" s="261" t="str">
        <f t="shared" si="1283"/>
        <v>#DIV/0!</v>
      </c>
      <c r="Z1274" s="262">
        <f t="shared" si="1284"/>
        <v>0</v>
      </c>
      <c r="AA1274" s="262">
        <f t="shared" si="1285"/>
        <v>0</v>
      </c>
      <c r="AB1274" s="258" t="str">
        <f t="shared" si="1286"/>
        <v/>
      </c>
      <c r="AC1274" s="263" t="str">
        <f t="shared" si="1168"/>
        <v>   -  BĐ: 6/9/2025 KT: Ngày lỗi</v>
      </c>
      <c r="AD1274" s="263">
        <f t="shared" ref="AD1274:AE1274" si="1517">P1274</f>
        <v>45906</v>
      </c>
      <c r="AE1274" s="263" t="str">
        <f t="shared" si="1517"/>
        <v>#DIV/0!</v>
      </c>
      <c r="AF1274" s="187"/>
      <c r="AG1274" s="187"/>
    </row>
    <row r="1275">
      <c r="A1275" s="253"/>
      <c r="B1275" s="253"/>
      <c r="C1275" s="99"/>
      <c r="D1275" s="99"/>
      <c r="E1275" s="99"/>
      <c r="F1275" s="99"/>
      <c r="G1275" s="268"/>
      <c r="H1275" s="99"/>
      <c r="I1275" s="99"/>
      <c r="J1275" s="99"/>
      <c r="K1275" s="273"/>
      <c r="L1275" s="192"/>
      <c r="M1275" s="192"/>
      <c r="N1275" s="99"/>
      <c r="O1275" s="99"/>
      <c r="P1275" s="237">
        <f t="shared" si="1279"/>
        <v>45906</v>
      </c>
      <c r="Q1275" s="170" t="str">
        <f t="shared" si="1280"/>
        <v>#DIV/0!</v>
      </c>
      <c r="R1275" s="206"/>
      <c r="S1275" s="267"/>
      <c r="T1275" s="99"/>
      <c r="U1275" s="99"/>
      <c r="V1275" s="259" t="str">
        <f t="shared" si="1161"/>
        <v> </v>
      </c>
      <c r="W1275" s="260">
        <f t="shared" si="1281"/>
        <v>0</v>
      </c>
      <c r="X1275" s="258" t="str">
        <f t="shared" si="1282"/>
        <v>#DIV/0!</v>
      </c>
      <c r="Y1275" s="261" t="str">
        <f t="shared" si="1283"/>
        <v>#DIV/0!</v>
      </c>
      <c r="Z1275" s="262">
        <f t="shared" si="1284"/>
        <v>0</v>
      </c>
      <c r="AA1275" s="262">
        <f t="shared" si="1285"/>
        <v>0</v>
      </c>
      <c r="AB1275" s="258" t="str">
        <f t="shared" si="1286"/>
        <v/>
      </c>
      <c r="AC1275" s="263" t="str">
        <f t="shared" si="1168"/>
        <v>   -  BĐ: 6/9/2025 KT: Ngày lỗi</v>
      </c>
      <c r="AD1275" s="263">
        <f t="shared" ref="AD1275:AE1275" si="1518">P1275</f>
        <v>45906</v>
      </c>
      <c r="AE1275" s="263" t="str">
        <f t="shared" si="1518"/>
        <v>#DIV/0!</v>
      </c>
      <c r="AF1275" s="187"/>
      <c r="AG1275" s="187"/>
    </row>
    <row r="1276">
      <c r="A1276" s="253"/>
      <c r="B1276" s="253"/>
      <c r="C1276" s="99"/>
      <c r="D1276" s="99"/>
      <c r="E1276" s="99"/>
      <c r="F1276" s="99"/>
      <c r="G1276" s="268"/>
      <c r="H1276" s="99"/>
      <c r="I1276" s="99"/>
      <c r="J1276" s="99"/>
      <c r="K1276" s="273"/>
      <c r="L1276" s="192"/>
      <c r="M1276" s="192"/>
      <c r="N1276" s="99"/>
      <c r="O1276" s="99"/>
      <c r="P1276" s="237">
        <f t="shared" si="1279"/>
        <v>45906</v>
      </c>
      <c r="Q1276" s="170" t="str">
        <f t="shared" si="1280"/>
        <v>#DIV/0!</v>
      </c>
      <c r="R1276" s="206"/>
      <c r="S1276" s="267"/>
      <c r="T1276" s="99"/>
      <c r="U1276" s="99"/>
      <c r="V1276" s="259" t="str">
        <f t="shared" si="1161"/>
        <v> </v>
      </c>
      <c r="W1276" s="260">
        <f t="shared" si="1281"/>
        <v>0</v>
      </c>
      <c r="X1276" s="258" t="str">
        <f t="shared" si="1282"/>
        <v>#DIV/0!</v>
      </c>
      <c r="Y1276" s="261" t="str">
        <f t="shared" si="1283"/>
        <v>#DIV/0!</v>
      </c>
      <c r="Z1276" s="262">
        <f t="shared" si="1284"/>
        <v>0</v>
      </c>
      <c r="AA1276" s="262">
        <f t="shared" si="1285"/>
        <v>0</v>
      </c>
      <c r="AB1276" s="258" t="str">
        <f t="shared" si="1286"/>
        <v/>
      </c>
      <c r="AC1276" s="263" t="str">
        <f t="shared" si="1168"/>
        <v>   -  BĐ: 6/9/2025 KT: Ngày lỗi</v>
      </c>
      <c r="AD1276" s="263">
        <f t="shared" ref="AD1276:AE1276" si="1519">P1276</f>
        <v>45906</v>
      </c>
      <c r="AE1276" s="263" t="str">
        <f t="shared" si="1519"/>
        <v>#DIV/0!</v>
      </c>
      <c r="AF1276" s="187"/>
      <c r="AG1276" s="187"/>
    </row>
    <row r="1277">
      <c r="A1277" s="253"/>
      <c r="B1277" s="253"/>
      <c r="C1277" s="99"/>
      <c r="D1277" s="99"/>
      <c r="E1277" s="99"/>
      <c r="F1277" s="99"/>
      <c r="G1277" s="268"/>
      <c r="H1277" s="99"/>
      <c r="I1277" s="99"/>
      <c r="J1277" s="99"/>
      <c r="K1277" s="273"/>
      <c r="L1277" s="192"/>
      <c r="M1277" s="192"/>
      <c r="N1277" s="99"/>
      <c r="O1277" s="99"/>
      <c r="P1277" s="237">
        <f t="shared" si="1279"/>
        <v>45906</v>
      </c>
      <c r="Q1277" s="170" t="str">
        <f t="shared" si="1280"/>
        <v>#DIV/0!</v>
      </c>
      <c r="R1277" s="206"/>
      <c r="S1277" s="267"/>
      <c r="T1277" s="99"/>
      <c r="U1277" s="99"/>
      <c r="V1277" s="259" t="str">
        <f t="shared" si="1161"/>
        <v> </v>
      </c>
      <c r="W1277" s="260">
        <f t="shared" si="1281"/>
        <v>0</v>
      </c>
      <c r="X1277" s="258" t="str">
        <f t="shared" si="1282"/>
        <v>#DIV/0!</v>
      </c>
      <c r="Y1277" s="261" t="str">
        <f t="shared" si="1283"/>
        <v>#DIV/0!</v>
      </c>
      <c r="Z1277" s="262">
        <f t="shared" si="1284"/>
        <v>0</v>
      </c>
      <c r="AA1277" s="262">
        <f t="shared" si="1285"/>
        <v>0</v>
      </c>
      <c r="AB1277" s="258" t="str">
        <f t="shared" si="1286"/>
        <v/>
      </c>
      <c r="AC1277" s="263" t="str">
        <f t="shared" si="1168"/>
        <v>   -  BĐ: 6/9/2025 KT: Ngày lỗi</v>
      </c>
      <c r="AD1277" s="263">
        <f t="shared" ref="AD1277:AE1277" si="1520">P1277</f>
        <v>45906</v>
      </c>
      <c r="AE1277" s="263" t="str">
        <f t="shared" si="1520"/>
        <v>#DIV/0!</v>
      </c>
      <c r="AF1277" s="187"/>
      <c r="AG1277" s="187"/>
    </row>
    <row r="1278">
      <c r="A1278" s="253"/>
      <c r="B1278" s="253"/>
      <c r="C1278" s="99"/>
      <c r="D1278" s="99"/>
      <c r="E1278" s="99"/>
      <c r="F1278" s="99"/>
      <c r="G1278" s="268"/>
      <c r="H1278" s="99"/>
      <c r="I1278" s="99"/>
      <c r="J1278" s="99"/>
      <c r="K1278" s="273"/>
      <c r="L1278" s="192"/>
      <c r="M1278" s="192"/>
      <c r="N1278" s="99"/>
      <c r="O1278" s="99"/>
      <c r="P1278" s="237">
        <f t="shared" si="1279"/>
        <v>45906</v>
      </c>
      <c r="Q1278" s="170" t="str">
        <f t="shared" si="1280"/>
        <v>#DIV/0!</v>
      </c>
      <c r="R1278" s="206"/>
      <c r="S1278" s="267"/>
      <c r="T1278" s="99"/>
      <c r="U1278" s="99"/>
      <c r="V1278" s="259" t="str">
        <f t="shared" si="1161"/>
        <v> </v>
      </c>
      <c r="W1278" s="260">
        <f t="shared" si="1281"/>
        <v>0</v>
      </c>
      <c r="X1278" s="258" t="str">
        <f t="shared" si="1282"/>
        <v>#DIV/0!</v>
      </c>
      <c r="Y1278" s="261" t="str">
        <f t="shared" si="1283"/>
        <v>#DIV/0!</v>
      </c>
      <c r="Z1278" s="262">
        <f t="shared" si="1284"/>
        <v>0</v>
      </c>
      <c r="AA1278" s="262">
        <f t="shared" si="1285"/>
        <v>0</v>
      </c>
      <c r="AB1278" s="258" t="str">
        <f t="shared" si="1286"/>
        <v/>
      </c>
      <c r="AC1278" s="263" t="str">
        <f t="shared" si="1168"/>
        <v>   -  BĐ: 6/9/2025 KT: Ngày lỗi</v>
      </c>
      <c r="AD1278" s="263">
        <f t="shared" ref="AD1278:AE1278" si="1521">P1278</f>
        <v>45906</v>
      </c>
      <c r="AE1278" s="263" t="str">
        <f t="shared" si="1521"/>
        <v>#DIV/0!</v>
      </c>
      <c r="AF1278" s="187"/>
      <c r="AG1278" s="187"/>
    </row>
    <row r="1279">
      <c r="A1279" s="253"/>
      <c r="B1279" s="253"/>
      <c r="C1279" s="99"/>
      <c r="D1279" s="99"/>
      <c r="E1279" s="99"/>
      <c r="F1279" s="99"/>
      <c r="G1279" s="268"/>
      <c r="H1279" s="99"/>
      <c r="I1279" s="99"/>
      <c r="J1279" s="99"/>
      <c r="K1279" s="273"/>
      <c r="L1279" s="192"/>
      <c r="M1279" s="192"/>
      <c r="N1279" s="99"/>
      <c r="O1279" s="99"/>
      <c r="P1279" s="237">
        <f t="shared" si="1279"/>
        <v>45906</v>
      </c>
      <c r="Q1279" s="170" t="str">
        <f t="shared" si="1280"/>
        <v>#DIV/0!</v>
      </c>
      <c r="R1279" s="206"/>
      <c r="S1279" s="267"/>
      <c r="T1279" s="99"/>
      <c r="U1279" s="99"/>
      <c r="V1279" s="259" t="str">
        <f t="shared" si="1161"/>
        <v> </v>
      </c>
      <c r="W1279" s="260">
        <f t="shared" si="1281"/>
        <v>0</v>
      </c>
      <c r="X1279" s="258" t="str">
        <f t="shared" si="1282"/>
        <v>#DIV/0!</v>
      </c>
      <c r="Y1279" s="261" t="str">
        <f t="shared" si="1283"/>
        <v>#DIV/0!</v>
      </c>
      <c r="Z1279" s="262">
        <f t="shared" si="1284"/>
        <v>0</v>
      </c>
      <c r="AA1279" s="262">
        <f t="shared" si="1285"/>
        <v>0</v>
      </c>
      <c r="AB1279" s="258" t="str">
        <f t="shared" si="1286"/>
        <v/>
      </c>
      <c r="AC1279" s="263" t="str">
        <f t="shared" si="1168"/>
        <v>   -  BĐ: 6/9/2025 KT: Ngày lỗi</v>
      </c>
      <c r="AD1279" s="263">
        <f t="shared" ref="AD1279:AE1279" si="1522">P1279</f>
        <v>45906</v>
      </c>
      <c r="AE1279" s="263" t="str">
        <f t="shared" si="1522"/>
        <v>#DIV/0!</v>
      </c>
      <c r="AF1279" s="187"/>
      <c r="AG1279" s="187"/>
    </row>
    <row r="1280">
      <c r="A1280" s="253"/>
      <c r="B1280" s="253"/>
      <c r="C1280" s="99"/>
      <c r="D1280" s="99"/>
      <c r="E1280" s="99"/>
      <c r="F1280" s="99"/>
      <c r="G1280" s="268"/>
      <c r="H1280" s="99"/>
      <c r="I1280" s="99"/>
      <c r="J1280" s="99"/>
      <c r="K1280" s="273"/>
      <c r="L1280" s="192"/>
      <c r="M1280" s="192"/>
      <c r="N1280" s="99"/>
      <c r="O1280" s="99"/>
      <c r="P1280" s="237">
        <f t="shared" si="1279"/>
        <v>45906</v>
      </c>
      <c r="Q1280" s="170" t="str">
        <f t="shared" si="1280"/>
        <v>#DIV/0!</v>
      </c>
      <c r="R1280" s="206"/>
      <c r="S1280" s="267"/>
      <c r="T1280" s="99"/>
      <c r="U1280" s="99"/>
      <c r="V1280" s="259" t="str">
        <f t="shared" si="1161"/>
        <v> </v>
      </c>
      <c r="W1280" s="260">
        <f t="shared" si="1281"/>
        <v>0</v>
      </c>
      <c r="X1280" s="258" t="str">
        <f t="shared" si="1282"/>
        <v>#DIV/0!</v>
      </c>
      <c r="Y1280" s="261" t="str">
        <f t="shared" si="1283"/>
        <v>#DIV/0!</v>
      </c>
      <c r="Z1280" s="262">
        <f t="shared" si="1284"/>
        <v>0</v>
      </c>
      <c r="AA1280" s="262">
        <f t="shared" si="1285"/>
        <v>0</v>
      </c>
      <c r="AB1280" s="258" t="str">
        <f t="shared" si="1286"/>
        <v/>
      </c>
      <c r="AC1280" s="263" t="str">
        <f t="shared" si="1168"/>
        <v>   -  BĐ: 6/9/2025 KT: Ngày lỗi</v>
      </c>
      <c r="AD1280" s="263">
        <f t="shared" ref="AD1280:AE1280" si="1523">P1280</f>
        <v>45906</v>
      </c>
      <c r="AE1280" s="263" t="str">
        <f t="shared" si="1523"/>
        <v>#DIV/0!</v>
      </c>
      <c r="AF1280" s="187"/>
      <c r="AG1280" s="187"/>
    </row>
    <row r="1281">
      <c r="A1281" s="253"/>
      <c r="B1281" s="253"/>
      <c r="C1281" s="99"/>
      <c r="D1281" s="99"/>
      <c r="E1281" s="99"/>
      <c r="F1281" s="99"/>
      <c r="G1281" s="268"/>
      <c r="H1281" s="99"/>
      <c r="I1281" s="99"/>
      <c r="J1281" s="99"/>
      <c r="K1281" s="273"/>
      <c r="L1281" s="192"/>
      <c r="M1281" s="192"/>
      <c r="N1281" s="99"/>
      <c r="O1281" s="99"/>
      <c r="P1281" s="237">
        <f t="shared" si="1279"/>
        <v>45906</v>
      </c>
      <c r="Q1281" s="170" t="str">
        <f t="shared" si="1280"/>
        <v>#DIV/0!</v>
      </c>
      <c r="R1281" s="206"/>
      <c r="S1281" s="267"/>
      <c r="T1281" s="99"/>
      <c r="U1281" s="99"/>
      <c r="V1281" s="259" t="str">
        <f t="shared" si="1161"/>
        <v> </v>
      </c>
      <c r="W1281" s="260">
        <f t="shared" si="1281"/>
        <v>0</v>
      </c>
      <c r="X1281" s="258" t="str">
        <f t="shared" si="1282"/>
        <v>#DIV/0!</v>
      </c>
      <c r="Y1281" s="261" t="str">
        <f t="shared" si="1283"/>
        <v>#DIV/0!</v>
      </c>
      <c r="Z1281" s="262">
        <f t="shared" si="1284"/>
        <v>0</v>
      </c>
      <c r="AA1281" s="262">
        <f t="shared" si="1285"/>
        <v>0</v>
      </c>
      <c r="AB1281" s="258" t="str">
        <f t="shared" si="1286"/>
        <v/>
      </c>
      <c r="AC1281" s="263" t="str">
        <f t="shared" si="1168"/>
        <v>   -  BĐ: 6/9/2025 KT: Ngày lỗi</v>
      </c>
      <c r="AD1281" s="263">
        <f t="shared" ref="AD1281:AE1281" si="1524">P1281</f>
        <v>45906</v>
      </c>
      <c r="AE1281" s="263" t="str">
        <f t="shared" si="1524"/>
        <v>#DIV/0!</v>
      </c>
      <c r="AF1281" s="187"/>
      <c r="AG1281" s="187"/>
    </row>
    <row r="1282">
      <c r="A1282" s="253"/>
      <c r="B1282" s="253"/>
      <c r="C1282" s="99"/>
      <c r="D1282" s="99"/>
      <c r="E1282" s="99"/>
      <c r="F1282" s="99"/>
      <c r="G1282" s="268"/>
      <c r="H1282" s="99"/>
      <c r="I1282" s="99"/>
      <c r="J1282" s="99"/>
      <c r="K1282" s="273"/>
      <c r="L1282" s="192"/>
      <c r="M1282" s="192"/>
      <c r="N1282" s="99"/>
      <c r="O1282" s="99"/>
      <c r="P1282" s="237">
        <f t="shared" si="1279"/>
        <v>45906</v>
      </c>
      <c r="Q1282" s="170" t="str">
        <f t="shared" si="1280"/>
        <v>#DIV/0!</v>
      </c>
      <c r="R1282" s="206"/>
      <c r="S1282" s="267"/>
      <c r="T1282" s="99"/>
      <c r="U1282" s="99"/>
      <c r="V1282" s="259" t="str">
        <f t="shared" si="1161"/>
        <v> </v>
      </c>
      <c r="W1282" s="260">
        <f t="shared" si="1281"/>
        <v>0</v>
      </c>
      <c r="X1282" s="258" t="str">
        <f t="shared" si="1282"/>
        <v>#DIV/0!</v>
      </c>
      <c r="Y1282" s="261" t="str">
        <f t="shared" si="1283"/>
        <v>#DIV/0!</v>
      </c>
      <c r="Z1282" s="262">
        <f t="shared" si="1284"/>
        <v>0</v>
      </c>
      <c r="AA1282" s="262">
        <f t="shared" si="1285"/>
        <v>0</v>
      </c>
      <c r="AB1282" s="258" t="str">
        <f t="shared" si="1286"/>
        <v/>
      </c>
      <c r="AC1282" s="263" t="str">
        <f t="shared" si="1168"/>
        <v>   -  BĐ: 6/9/2025 KT: Ngày lỗi</v>
      </c>
      <c r="AD1282" s="263">
        <f t="shared" ref="AD1282:AE1282" si="1525">P1282</f>
        <v>45906</v>
      </c>
      <c r="AE1282" s="263" t="str">
        <f t="shared" si="1525"/>
        <v>#DIV/0!</v>
      </c>
      <c r="AF1282" s="187"/>
      <c r="AG1282" s="187"/>
    </row>
    <row r="1283">
      <c r="A1283" s="253"/>
      <c r="B1283" s="253"/>
      <c r="C1283" s="99"/>
      <c r="D1283" s="99"/>
      <c r="E1283" s="99"/>
      <c r="F1283" s="99"/>
      <c r="G1283" s="268"/>
      <c r="H1283" s="99"/>
      <c r="I1283" s="99"/>
      <c r="J1283" s="99"/>
      <c r="K1283" s="273"/>
      <c r="L1283" s="192"/>
      <c r="M1283" s="192"/>
      <c r="N1283" s="99"/>
      <c r="O1283" s="99"/>
      <c r="P1283" s="237">
        <f t="shared" si="1279"/>
        <v>45906</v>
      </c>
      <c r="Q1283" s="170" t="str">
        <f t="shared" si="1280"/>
        <v>#DIV/0!</v>
      </c>
      <c r="R1283" s="206"/>
      <c r="S1283" s="267"/>
      <c r="T1283" s="99"/>
      <c r="U1283" s="99"/>
      <c r="V1283" s="259" t="str">
        <f t="shared" si="1161"/>
        <v> </v>
      </c>
      <c r="W1283" s="260">
        <f t="shared" si="1281"/>
        <v>0</v>
      </c>
      <c r="X1283" s="258" t="str">
        <f t="shared" si="1282"/>
        <v>#DIV/0!</v>
      </c>
      <c r="Y1283" s="261" t="str">
        <f t="shared" si="1283"/>
        <v>#DIV/0!</v>
      </c>
      <c r="Z1283" s="262">
        <f t="shared" si="1284"/>
        <v>0</v>
      </c>
      <c r="AA1283" s="262">
        <f t="shared" si="1285"/>
        <v>0</v>
      </c>
      <c r="AB1283" s="258" t="str">
        <f t="shared" si="1286"/>
        <v/>
      </c>
      <c r="AC1283" s="263" t="str">
        <f t="shared" si="1168"/>
        <v>   -  BĐ: 6/9/2025 KT: Ngày lỗi</v>
      </c>
      <c r="AD1283" s="263">
        <f t="shared" ref="AD1283:AE1283" si="1526">P1283</f>
        <v>45906</v>
      </c>
      <c r="AE1283" s="263" t="str">
        <f t="shared" si="1526"/>
        <v>#DIV/0!</v>
      </c>
      <c r="AF1283" s="187"/>
      <c r="AG1283" s="187"/>
    </row>
    <row r="1284">
      <c r="A1284" s="253"/>
      <c r="B1284" s="253"/>
      <c r="C1284" s="99"/>
      <c r="D1284" s="99"/>
      <c r="E1284" s="99"/>
      <c r="F1284" s="99"/>
      <c r="G1284" s="268"/>
      <c r="H1284" s="99"/>
      <c r="I1284" s="99"/>
      <c r="J1284" s="99"/>
      <c r="K1284" s="273"/>
      <c r="L1284" s="192"/>
      <c r="M1284" s="192"/>
      <c r="N1284" s="99"/>
      <c r="O1284" s="99"/>
      <c r="P1284" s="237">
        <f t="shared" si="1279"/>
        <v>45906</v>
      </c>
      <c r="Q1284" s="170" t="str">
        <f t="shared" si="1280"/>
        <v>#DIV/0!</v>
      </c>
      <c r="R1284" s="206"/>
      <c r="S1284" s="267"/>
      <c r="T1284" s="99"/>
      <c r="U1284" s="99"/>
      <c r="V1284" s="259" t="str">
        <f t="shared" si="1161"/>
        <v> </v>
      </c>
      <c r="W1284" s="260">
        <f t="shared" si="1281"/>
        <v>0</v>
      </c>
      <c r="X1284" s="258" t="str">
        <f t="shared" si="1282"/>
        <v>#DIV/0!</v>
      </c>
      <c r="Y1284" s="261" t="str">
        <f t="shared" si="1283"/>
        <v>#DIV/0!</v>
      </c>
      <c r="Z1284" s="262">
        <f t="shared" si="1284"/>
        <v>0</v>
      </c>
      <c r="AA1284" s="262">
        <f t="shared" si="1285"/>
        <v>0</v>
      </c>
      <c r="AB1284" s="258" t="str">
        <f t="shared" si="1286"/>
        <v/>
      </c>
      <c r="AC1284" s="263" t="str">
        <f t="shared" si="1168"/>
        <v>   -  BĐ: 6/9/2025 KT: Ngày lỗi</v>
      </c>
      <c r="AD1284" s="263">
        <f t="shared" ref="AD1284:AE1284" si="1527">P1284</f>
        <v>45906</v>
      </c>
      <c r="AE1284" s="263" t="str">
        <f t="shared" si="1527"/>
        <v>#DIV/0!</v>
      </c>
      <c r="AF1284" s="187"/>
      <c r="AG1284" s="187"/>
    </row>
    <row r="1285">
      <c r="A1285" s="253"/>
      <c r="B1285" s="253"/>
      <c r="C1285" s="99"/>
      <c r="D1285" s="99"/>
      <c r="E1285" s="99"/>
      <c r="F1285" s="99"/>
      <c r="G1285" s="268"/>
      <c r="H1285" s="99"/>
      <c r="I1285" s="99"/>
      <c r="J1285" s="99"/>
      <c r="K1285" s="273"/>
      <c r="L1285" s="192"/>
      <c r="M1285" s="192"/>
      <c r="N1285" s="99"/>
      <c r="O1285" s="99"/>
      <c r="P1285" s="237">
        <f t="shared" si="1279"/>
        <v>45906</v>
      </c>
      <c r="Q1285" s="170" t="str">
        <f t="shared" si="1280"/>
        <v>#DIV/0!</v>
      </c>
      <c r="R1285" s="206"/>
      <c r="S1285" s="267"/>
      <c r="T1285" s="99"/>
      <c r="U1285" s="99"/>
      <c r="V1285" s="259" t="str">
        <f t="shared" si="1161"/>
        <v> </v>
      </c>
      <c r="W1285" s="260">
        <f t="shared" si="1281"/>
        <v>0</v>
      </c>
      <c r="X1285" s="258" t="str">
        <f t="shared" si="1282"/>
        <v>#DIV/0!</v>
      </c>
      <c r="Y1285" s="261" t="str">
        <f t="shared" si="1283"/>
        <v>#DIV/0!</v>
      </c>
      <c r="Z1285" s="262">
        <f t="shared" si="1284"/>
        <v>0</v>
      </c>
      <c r="AA1285" s="262">
        <f t="shared" si="1285"/>
        <v>0</v>
      </c>
      <c r="AB1285" s="258" t="str">
        <f t="shared" si="1286"/>
        <v/>
      </c>
      <c r="AC1285" s="263" t="str">
        <f t="shared" si="1168"/>
        <v>   -  BĐ: 6/9/2025 KT: Ngày lỗi</v>
      </c>
      <c r="AD1285" s="263">
        <f t="shared" ref="AD1285:AE1285" si="1528">P1285</f>
        <v>45906</v>
      </c>
      <c r="AE1285" s="263" t="str">
        <f t="shared" si="1528"/>
        <v>#DIV/0!</v>
      </c>
      <c r="AF1285" s="187"/>
      <c r="AG1285" s="187"/>
    </row>
    <row r="1286">
      <c r="A1286" s="253"/>
      <c r="B1286" s="253"/>
      <c r="C1286" s="99"/>
      <c r="D1286" s="99"/>
      <c r="E1286" s="99"/>
      <c r="F1286" s="99"/>
      <c r="G1286" s="268"/>
      <c r="H1286" s="99"/>
      <c r="I1286" s="99"/>
      <c r="J1286" s="99"/>
      <c r="K1286" s="273"/>
      <c r="L1286" s="192"/>
      <c r="M1286" s="192"/>
      <c r="N1286" s="99"/>
      <c r="O1286" s="99"/>
      <c r="P1286" s="237">
        <f t="shared" si="1279"/>
        <v>45906</v>
      </c>
      <c r="Q1286" s="170" t="str">
        <f t="shared" si="1280"/>
        <v>#DIV/0!</v>
      </c>
      <c r="R1286" s="206"/>
      <c r="S1286" s="267"/>
      <c r="T1286" s="99"/>
      <c r="U1286" s="99"/>
      <c r="V1286" s="259" t="str">
        <f t="shared" si="1161"/>
        <v> </v>
      </c>
      <c r="W1286" s="260">
        <f t="shared" si="1281"/>
        <v>0</v>
      </c>
      <c r="X1286" s="258" t="str">
        <f t="shared" si="1282"/>
        <v>#DIV/0!</v>
      </c>
      <c r="Y1286" s="261" t="str">
        <f t="shared" si="1283"/>
        <v>#DIV/0!</v>
      </c>
      <c r="Z1286" s="262">
        <f t="shared" si="1284"/>
        <v>0</v>
      </c>
      <c r="AA1286" s="262">
        <f t="shared" si="1285"/>
        <v>0</v>
      </c>
      <c r="AB1286" s="258" t="str">
        <f t="shared" si="1286"/>
        <v/>
      </c>
      <c r="AC1286" s="263" t="str">
        <f t="shared" si="1168"/>
        <v>   -  BĐ: 6/9/2025 KT: Ngày lỗi</v>
      </c>
      <c r="AD1286" s="263">
        <f t="shared" ref="AD1286:AE1286" si="1529">P1286</f>
        <v>45906</v>
      </c>
      <c r="AE1286" s="263" t="str">
        <f t="shared" si="1529"/>
        <v>#DIV/0!</v>
      </c>
      <c r="AF1286" s="187"/>
      <c r="AG1286" s="187"/>
    </row>
    <row r="1287">
      <c r="A1287" s="253"/>
      <c r="B1287" s="253"/>
      <c r="C1287" s="99"/>
      <c r="D1287" s="99"/>
      <c r="E1287" s="99"/>
      <c r="F1287" s="99"/>
      <c r="G1287" s="268"/>
      <c r="H1287" s="99"/>
      <c r="I1287" s="99"/>
      <c r="J1287" s="99"/>
      <c r="K1287" s="273"/>
      <c r="L1287" s="192"/>
      <c r="M1287" s="192"/>
      <c r="N1287" s="99"/>
      <c r="O1287" s="99"/>
      <c r="P1287" s="237">
        <f t="shared" si="1279"/>
        <v>45906</v>
      </c>
      <c r="Q1287" s="170" t="str">
        <f t="shared" si="1280"/>
        <v>#DIV/0!</v>
      </c>
      <c r="R1287" s="206"/>
      <c r="S1287" s="267"/>
      <c r="T1287" s="99"/>
      <c r="U1287" s="99"/>
      <c r="V1287" s="259" t="str">
        <f t="shared" si="1161"/>
        <v> </v>
      </c>
      <c r="W1287" s="260">
        <f t="shared" si="1281"/>
        <v>0</v>
      </c>
      <c r="X1287" s="258" t="str">
        <f t="shared" si="1282"/>
        <v>#DIV/0!</v>
      </c>
      <c r="Y1287" s="261" t="str">
        <f t="shared" si="1283"/>
        <v>#DIV/0!</v>
      </c>
      <c r="Z1287" s="262">
        <f t="shared" si="1284"/>
        <v>0</v>
      </c>
      <c r="AA1287" s="262">
        <f t="shared" si="1285"/>
        <v>0</v>
      </c>
      <c r="AB1287" s="258" t="str">
        <f t="shared" si="1286"/>
        <v/>
      </c>
      <c r="AC1287" s="263" t="str">
        <f t="shared" si="1168"/>
        <v>   -  BĐ: 6/9/2025 KT: Ngày lỗi</v>
      </c>
      <c r="AD1287" s="263">
        <f t="shared" ref="AD1287:AE1287" si="1530">P1287</f>
        <v>45906</v>
      </c>
      <c r="AE1287" s="263" t="str">
        <f t="shared" si="1530"/>
        <v>#DIV/0!</v>
      </c>
      <c r="AF1287" s="187"/>
      <c r="AG1287" s="187"/>
    </row>
    <row r="1288">
      <c r="A1288" s="253"/>
      <c r="B1288" s="253"/>
      <c r="C1288" s="99"/>
      <c r="D1288" s="99"/>
      <c r="E1288" s="99"/>
      <c r="F1288" s="99"/>
      <c r="G1288" s="268"/>
      <c r="H1288" s="99"/>
      <c r="I1288" s="99"/>
      <c r="J1288" s="99"/>
      <c r="K1288" s="273"/>
      <c r="L1288" s="192"/>
      <c r="M1288" s="192"/>
      <c r="N1288" s="99"/>
      <c r="O1288" s="99"/>
      <c r="P1288" s="237">
        <f t="shared" si="1279"/>
        <v>45906</v>
      </c>
      <c r="Q1288" s="170" t="str">
        <f t="shared" si="1280"/>
        <v>#DIV/0!</v>
      </c>
      <c r="R1288" s="206"/>
      <c r="S1288" s="267"/>
      <c r="T1288" s="99"/>
      <c r="U1288" s="99"/>
      <c r="V1288" s="259" t="str">
        <f t="shared" si="1161"/>
        <v> </v>
      </c>
      <c r="W1288" s="260">
        <f t="shared" si="1281"/>
        <v>0</v>
      </c>
      <c r="X1288" s="258" t="str">
        <f t="shared" si="1282"/>
        <v>#DIV/0!</v>
      </c>
      <c r="Y1288" s="261" t="str">
        <f t="shared" si="1283"/>
        <v>#DIV/0!</v>
      </c>
      <c r="Z1288" s="262">
        <f t="shared" si="1284"/>
        <v>0</v>
      </c>
      <c r="AA1288" s="262">
        <f t="shared" si="1285"/>
        <v>0</v>
      </c>
      <c r="AB1288" s="258" t="str">
        <f t="shared" si="1286"/>
        <v/>
      </c>
      <c r="AC1288" s="263" t="str">
        <f t="shared" si="1168"/>
        <v>   -  BĐ: 6/9/2025 KT: Ngày lỗi</v>
      </c>
      <c r="AD1288" s="263">
        <f t="shared" ref="AD1288:AE1288" si="1531">P1288</f>
        <v>45906</v>
      </c>
      <c r="AE1288" s="263" t="str">
        <f t="shared" si="1531"/>
        <v>#DIV/0!</v>
      </c>
      <c r="AF1288" s="187"/>
      <c r="AG1288" s="187"/>
    </row>
    <row r="1289">
      <c r="A1289" s="253"/>
      <c r="B1289" s="253"/>
      <c r="C1289" s="99"/>
      <c r="D1289" s="99"/>
      <c r="E1289" s="99"/>
      <c r="F1289" s="99"/>
      <c r="G1289" s="268"/>
      <c r="H1289" s="99"/>
      <c r="I1289" s="99"/>
      <c r="J1289" s="99"/>
      <c r="K1289" s="273"/>
      <c r="L1289" s="192"/>
      <c r="M1289" s="192"/>
      <c r="N1289" s="99"/>
      <c r="O1289" s="99"/>
      <c r="P1289" s="237">
        <f t="shared" si="1279"/>
        <v>45906</v>
      </c>
      <c r="Q1289" s="170" t="str">
        <f t="shared" si="1280"/>
        <v>#DIV/0!</v>
      </c>
      <c r="R1289" s="206"/>
      <c r="S1289" s="267"/>
      <c r="T1289" s="99"/>
      <c r="U1289" s="99"/>
      <c r="V1289" s="259" t="str">
        <f t="shared" si="1161"/>
        <v> </v>
      </c>
      <c r="W1289" s="260">
        <f t="shared" si="1281"/>
        <v>0</v>
      </c>
      <c r="X1289" s="258" t="str">
        <f t="shared" si="1282"/>
        <v>#DIV/0!</v>
      </c>
      <c r="Y1289" s="261" t="str">
        <f t="shared" si="1283"/>
        <v>#DIV/0!</v>
      </c>
      <c r="Z1289" s="262">
        <f t="shared" si="1284"/>
        <v>0</v>
      </c>
      <c r="AA1289" s="262">
        <f t="shared" si="1285"/>
        <v>0</v>
      </c>
      <c r="AB1289" s="258" t="str">
        <f t="shared" si="1286"/>
        <v/>
      </c>
      <c r="AC1289" s="263" t="str">
        <f t="shared" si="1168"/>
        <v>   -  BĐ: 6/9/2025 KT: Ngày lỗi</v>
      </c>
      <c r="AD1289" s="263">
        <f t="shared" ref="AD1289:AE1289" si="1532">P1289</f>
        <v>45906</v>
      </c>
      <c r="AE1289" s="263" t="str">
        <f t="shared" si="1532"/>
        <v>#DIV/0!</v>
      </c>
      <c r="AF1289" s="187"/>
      <c r="AG1289" s="187"/>
    </row>
    <row r="1290">
      <c r="A1290" s="253"/>
      <c r="B1290" s="253"/>
      <c r="C1290" s="99"/>
      <c r="D1290" s="99"/>
      <c r="E1290" s="99"/>
      <c r="F1290" s="99"/>
      <c r="G1290" s="268"/>
      <c r="H1290" s="99"/>
      <c r="I1290" s="99"/>
      <c r="J1290" s="99"/>
      <c r="K1290" s="273"/>
      <c r="L1290" s="192"/>
      <c r="M1290" s="192"/>
      <c r="N1290" s="99"/>
      <c r="O1290" s="99"/>
      <c r="P1290" s="237">
        <f t="shared" si="1279"/>
        <v>45906</v>
      </c>
      <c r="Q1290" s="170" t="str">
        <f t="shared" si="1280"/>
        <v>#DIV/0!</v>
      </c>
      <c r="R1290" s="206"/>
      <c r="S1290" s="267"/>
      <c r="T1290" s="99"/>
      <c r="U1290" s="99"/>
      <c r="V1290" s="259" t="str">
        <f t="shared" si="1161"/>
        <v> </v>
      </c>
      <c r="W1290" s="260">
        <f t="shared" si="1281"/>
        <v>0</v>
      </c>
      <c r="X1290" s="258" t="str">
        <f t="shared" si="1282"/>
        <v>#DIV/0!</v>
      </c>
      <c r="Y1290" s="261" t="str">
        <f t="shared" si="1283"/>
        <v>#DIV/0!</v>
      </c>
      <c r="Z1290" s="262">
        <f t="shared" si="1284"/>
        <v>0</v>
      </c>
      <c r="AA1290" s="262">
        <f t="shared" si="1285"/>
        <v>0</v>
      </c>
      <c r="AB1290" s="258" t="str">
        <f t="shared" si="1286"/>
        <v/>
      </c>
      <c r="AC1290" s="263" t="str">
        <f t="shared" si="1168"/>
        <v>   -  BĐ: 6/9/2025 KT: Ngày lỗi</v>
      </c>
      <c r="AD1290" s="263">
        <f t="shared" ref="AD1290:AE1290" si="1533">P1290</f>
        <v>45906</v>
      </c>
      <c r="AE1290" s="263" t="str">
        <f t="shared" si="1533"/>
        <v>#DIV/0!</v>
      </c>
      <c r="AF1290" s="187"/>
      <c r="AG1290" s="187"/>
    </row>
    <row r="1291">
      <c r="A1291" s="253"/>
      <c r="B1291" s="253"/>
      <c r="C1291" s="99"/>
      <c r="D1291" s="99"/>
      <c r="E1291" s="99"/>
      <c r="F1291" s="99"/>
      <c r="G1291" s="268"/>
      <c r="H1291" s="99"/>
      <c r="I1291" s="99"/>
      <c r="J1291" s="99"/>
      <c r="K1291" s="273"/>
      <c r="L1291" s="192"/>
      <c r="M1291" s="192"/>
      <c r="N1291" s="99"/>
      <c r="O1291" s="99"/>
      <c r="P1291" s="237">
        <f t="shared" si="1279"/>
        <v>45906</v>
      </c>
      <c r="Q1291" s="170" t="str">
        <f t="shared" si="1280"/>
        <v>#DIV/0!</v>
      </c>
      <c r="R1291" s="206"/>
      <c r="S1291" s="267"/>
      <c r="T1291" s="99"/>
      <c r="U1291" s="99"/>
      <c r="V1291" s="259" t="str">
        <f t="shared" si="1161"/>
        <v> </v>
      </c>
      <c r="W1291" s="260">
        <f t="shared" si="1281"/>
        <v>0</v>
      </c>
      <c r="X1291" s="258" t="str">
        <f t="shared" si="1282"/>
        <v>#DIV/0!</v>
      </c>
      <c r="Y1291" s="261" t="str">
        <f t="shared" si="1283"/>
        <v>#DIV/0!</v>
      </c>
      <c r="Z1291" s="262">
        <f t="shared" si="1284"/>
        <v>0</v>
      </c>
      <c r="AA1291" s="262">
        <f t="shared" si="1285"/>
        <v>0</v>
      </c>
      <c r="AB1291" s="258" t="str">
        <f t="shared" si="1286"/>
        <v/>
      </c>
      <c r="AC1291" s="263" t="str">
        <f t="shared" si="1168"/>
        <v>   -  BĐ: 6/9/2025 KT: Ngày lỗi</v>
      </c>
      <c r="AD1291" s="263">
        <f t="shared" ref="AD1291:AE1291" si="1534">P1291</f>
        <v>45906</v>
      </c>
      <c r="AE1291" s="263" t="str">
        <f t="shared" si="1534"/>
        <v>#DIV/0!</v>
      </c>
      <c r="AF1291" s="187"/>
      <c r="AG1291" s="187"/>
    </row>
    <row r="1292">
      <c r="A1292" s="253"/>
      <c r="B1292" s="253"/>
      <c r="C1292" s="99"/>
      <c r="D1292" s="99"/>
      <c r="E1292" s="99"/>
      <c r="F1292" s="99"/>
      <c r="G1292" s="268"/>
      <c r="H1292" s="99"/>
      <c r="I1292" s="99"/>
      <c r="J1292" s="99"/>
      <c r="K1292" s="273"/>
      <c r="L1292" s="192"/>
      <c r="M1292" s="192"/>
      <c r="N1292" s="99"/>
      <c r="O1292" s="99"/>
      <c r="P1292" s="237">
        <f t="shared" si="1279"/>
        <v>45906</v>
      </c>
      <c r="Q1292" s="170" t="str">
        <f t="shared" si="1280"/>
        <v>#DIV/0!</v>
      </c>
      <c r="R1292" s="206"/>
      <c r="S1292" s="267"/>
      <c r="T1292" s="99"/>
      <c r="U1292" s="99"/>
      <c r="V1292" s="259" t="str">
        <f t="shared" si="1161"/>
        <v> </v>
      </c>
      <c r="W1292" s="260">
        <f t="shared" si="1281"/>
        <v>0</v>
      </c>
      <c r="X1292" s="258" t="str">
        <f t="shared" si="1282"/>
        <v>#DIV/0!</v>
      </c>
      <c r="Y1292" s="261" t="str">
        <f t="shared" si="1283"/>
        <v>#DIV/0!</v>
      </c>
      <c r="Z1292" s="262">
        <f t="shared" si="1284"/>
        <v>0</v>
      </c>
      <c r="AA1292" s="262">
        <f t="shared" si="1285"/>
        <v>0</v>
      </c>
      <c r="AB1292" s="258" t="str">
        <f t="shared" si="1286"/>
        <v/>
      </c>
      <c r="AC1292" s="263" t="str">
        <f t="shared" si="1168"/>
        <v>   -  BĐ: 6/9/2025 KT: Ngày lỗi</v>
      </c>
      <c r="AD1292" s="263">
        <f t="shared" ref="AD1292:AE1292" si="1535">P1292</f>
        <v>45906</v>
      </c>
      <c r="AE1292" s="263" t="str">
        <f t="shared" si="1535"/>
        <v>#DIV/0!</v>
      </c>
      <c r="AF1292" s="187"/>
      <c r="AG1292" s="187"/>
    </row>
    <row r="1293">
      <c r="A1293" s="253"/>
      <c r="B1293" s="253"/>
      <c r="C1293" s="99"/>
      <c r="D1293" s="99"/>
      <c r="E1293" s="99"/>
      <c r="F1293" s="99"/>
      <c r="G1293" s="268"/>
      <c r="H1293" s="99"/>
      <c r="I1293" s="99"/>
      <c r="J1293" s="99"/>
      <c r="K1293" s="273"/>
      <c r="L1293" s="192"/>
      <c r="M1293" s="192"/>
      <c r="N1293" s="99"/>
      <c r="O1293" s="99"/>
      <c r="P1293" s="237">
        <f t="shared" si="1279"/>
        <v>45906</v>
      </c>
      <c r="Q1293" s="170" t="str">
        <f t="shared" si="1280"/>
        <v>#DIV/0!</v>
      </c>
      <c r="R1293" s="206"/>
      <c r="S1293" s="267"/>
      <c r="T1293" s="99"/>
      <c r="U1293" s="99"/>
      <c r="V1293" s="259" t="str">
        <f t="shared" si="1161"/>
        <v> </v>
      </c>
      <c r="W1293" s="260">
        <f t="shared" si="1281"/>
        <v>0</v>
      </c>
      <c r="X1293" s="258" t="str">
        <f t="shared" si="1282"/>
        <v>#DIV/0!</v>
      </c>
      <c r="Y1293" s="261" t="str">
        <f t="shared" si="1283"/>
        <v>#DIV/0!</v>
      </c>
      <c r="Z1293" s="262">
        <f t="shared" si="1284"/>
        <v>0</v>
      </c>
      <c r="AA1293" s="262">
        <f t="shared" si="1285"/>
        <v>0</v>
      </c>
      <c r="AB1293" s="258" t="str">
        <f t="shared" si="1286"/>
        <v/>
      </c>
      <c r="AC1293" s="263" t="str">
        <f t="shared" si="1168"/>
        <v>   -  BĐ: 6/9/2025 KT: Ngày lỗi</v>
      </c>
      <c r="AD1293" s="263">
        <f t="shared" ref="AD1293:AE1293" si="1536">P1293</f>
        <v>45906</v>
      </c>
      <c r="AE1293" s="263" t="str">
        <f t="shared" si="1536"/>
        <v>#DIV/0!</v>
      </c>
      <c r="AF1293" s="187"/>
      <c r="AG1293" s="187"/>
    </row>
    <row r="1294">
      <c r="A1294" s="253"/>
      <c r="B1294" s="253"/>
      <c r="C1294" s="99"/>
      <c r="D1294" s="99"/>
      <c r="E1294" s="99"/>
      <c r="F1294" s="99"/>
      <c r="G1294" s="268"/>
      <c r="H1294" s="99"/>
      <c r="I1294" s="99"/>
      <c r="J1294" s="99"/>
      <c r="K1294" s="273"/>
      <c r="L1294" s="192"/>
      <c r="M1294" s="192"/>
      <c r="N1294" s="99"/>
      <c r="O1294" s="99"/>
      <c r="P1294" s="237">
        <f t="shared" si="1279"/>
        <v>45906</v>
      </c>
      <c r="Q1294" s="170" t="str">
        <f t="shared" si="1280"/>
        <v>#DIV/0!</v>
      </c>
      <c r="R1294" s="206"/>
      <c r="S1294" s="267"/>
      <c r="T1294" s="99"/>
      <c r="U1294" s="99"/>
      <c r="V1294" s="259" t="str">
        <f t="shared" si="1161"/>
        <v> </v>
      </c>
      <c r="W1294" s="260">
        <f t="shared" si="1281"/>
        <v>0</v>
      </c>
      <c r="X1294" s="258" t="str">
        <f t="shared" si="1282"/>
        <v>#DIV/0!</v>
      </c>
      <c r="Y1294" s="261" t="str">
        <f t="shared" si="1283"/>
        <v>#DIV/0!</v>
      </c>
      <c r="Z1294" s="262">
        <f t="shared" si="1284"/>
        <v>0</v>
      </c>
      <c r="AA1294" s="262">
        <f t="shared" si="1285"/>
        <v>0</v>
      </c>
      <c r="AB1294" s="258" t="str">
        <f t="shared" si="1286"/>
        <v/>
      </c>
      <c r="AC1294" s="263" t="str">
        <f t="shared" si="1168"/>
        <v>   -  BĐ: 6/9/2025 KT: Ngày lỗi</v>
      </c>
      <c r="AD1294" s="263">
        <f t="shared" ref="AD1294:AE1294" si="1537">P1294</f>
        <v>45906</v>
      </c>
      <c r="AE1294" s="263" t="str">
        <f t="shared" si="1537"/>
        <v>#DIV/0!</v>
      </c>
      <c r="AF1294" s="187"/>
      <c r="AG1294" s="187"/>
    </row>
    <row r="1295">
      <c r="A1295" s="253"/>
      <c r="B1295" s="253"/>
      <c r="C1295" s="99"/>
      <c r="D1295" s="99"/>
      <c r="E1295" s="99"/>
      <c r="F1295" s="99"/>
      <c r="G1295" s="268"/>
      <c r="H1295" s="99"/>
      <c r="I1295" s="99"/>
      <c r="J1295" s="99"/>
      <c r="K1295" s="273"/>
      <c r="L1295" s="192"/>
      <c r="M1295" s="192"/>
      <c r="N1295" s="99"/>
      <c r="O1295" s="99"/>
      <c r="P1295" s="237">
        <f t="shared" si="1279"/>
        <v>45906</v>
      </c>
      <c r="Q1295" s="170" t="str">
        <f t="shared" si="1280"/>
        <v>#DIV/0!</v>
      </c>
      <c r="R1295" s="206"/>
      <c r="S1295" s="267"/>
      <c r="T1295" s="99"/>
      <c r="U1295" s="99"/>
      <c r="V1295" s="259" t="str">
        <f t="shared" si="1161"/>
        <v> </v>
      </c>
      <c r="W1295" s="260">
        <f t="shared" si="1281"/>
        <v>0</v>
      </c>
      <c r="X1295" s="258" t="str">
        <f t="shared" si="1282"/>
        <v>#DIV/0!</v>
      </c>
      <c r="Y1295" s="261" t="str">
        <f t="shared" si="1283"/>
        <v>#DIV/0!</v>
      </c>
      <c r="Z1295" s="262">
        <f t="shared" si="1284"/>
        <v>0</v>
      </c>
      <c r="AA1295" s="262">
        <f t="shared" si="1285"/>
        <v>0</v>
      </c>
      <c r="AB1295" s="258" t="str">
        <f t="shared" si="1286"/>
        <v/>
      </c>
      <c r="AC1295" s="263" t="str">
        <f t="shared" si="1168"/>
        <v>   -  BĐ: 6/9/2025 KT: Ngày lỗi</v>
      </c>
      <c r="AD1295" s="263">
        <f t="shared" ref="AD1295:AE1295" si="1538">P1295</f>
        <v>45906</v>
      </c>
      <c r="AE1295" s="263" t="str">
        <f t="shared" si="1538"/>
        <v>#DIV/0!</v>
      </c>
      <c r="AF1295" s="187"/>
      <c r="AG1295" s="187"/>
    </row>
    <row r="1296">
      <c r="A1296" s="253"/>
      <c r="B1296" s="253"/>
      <c r="C1296" s="99"/>
      <c r="D1296" s="99"/>
      <c r="E1296" s="99"/>
      <c r="F1296" s="99"/>
      <c r="G1296" s="268"/>
      <c r="H1296" s="99"/>
      <c r="I1296" s="99"/>
      <c r="J1296" s="99"/>
      <c r="K1296" s="273"/>
      <c r="L1296" s="192"/>
      <c r="M1296" s="192"/>
      <c r="N1296" s="99"/>
      <c r="O1296" s="99"/>
      <c r="P1296" s="237">
        <f t="shared" si="1279"/>
        <v>45906</v>
      </c>
      <c r="Q1296" s="170" t="str">
        <f t="shared" si="1280"/>
        <v>#DIV/0!</v>
      </c>
      <c r="R1296" s="206"/>
      <c r="S1296" s="267"/>
      <c r="T1296" s="99"/>
      <c r="U1296" s="99"/>
      <c r="V1296" s="259" t="str">
        <f t="shared" si="1161"/>
        <v> </v>
      </c>
      <c r="W1296" s="260">
        <f t="shared" si="1281"/>
        <v>0</v>
      </c>
      <c r="X1296" s="258" t="str">
        <f t="shared" si="1282"/>
        <v>#DIV/0!</v>
      </c>
      <c r="Y1296" s="261" t="str">
        <f t="shared" si="1283"/>
        <v>#DIV/0!</v>
      </c>
      <c r="Z1296" s="262">
        <f t="shared" si="1284"/>
        <v>0</v>
      </c>
      <c r="AA1296" s="262">
        <f t="shared" si="1285"/>
        <v>0</v>
      </c>
      <c r="AB1296" s="258" t="str">
        <f t="shared" si="1286"/>
        <v/>
      </c>
      <c r="AC1296" s="263" t="str">
        <f t="shared" si="1168"/>
        <v>   -  BĐ: 6/9/2025 KT: Ngày lỗi</v>
      </c>
      <c r="AD1296" s="263">
        <f t="shared" ref="AD1296:AE1296" si="1539">P1296</f>
        <v>45906</v>
      </c>
      <c r="AE1296" s="263" t="str">
        <f t="shared" si="1539"/>
        <v>#DIV/0!</v>
      </c>
      <c r="AF1296" s="187"/>
      <c r="AG1296" s="187"/>
    </row>
    <row r="1297">
      <c r="A1297" s="253"/>
      <c r="B1297" s="253"/>
      <c r="C1297" s="99"/>
      <c r="D1297" s="99"/>
      <c r="E1297" s="99"/>
      <c r="F1297" s="99"/>
      <c r="G1297" s="268"/>
      <c r="H1297" s="99"/>
      <c r="I1297" s="99"/>
      <c r="J1297" s="99"/>
      <c r="K1297" s="273"/>
      <c r="L1297" s="192"/>
      <c r="M1297" s="192"/>
      <c r="N1297" s="99"/>
      <c r="O1297" s="99"/>
      <c r="P1297" s="237">
        <f t="shared" si="1279"/>
        <v>45906</v>
      </c>
      <c r="Q1297" s="170" t="str">
        <f t="shared" si="1280"/>
        <v>#DIV/0!</v>
      </c>
      <c r="R1297" s="206"/>
      <c r="S1297" s="267"/>
      <c r="T1297" s="99"/>
      <c r="U1297" s="99"/>
      <c r="V1297" s="259" t="str">
        <f t="shared" si="1161"/>
        <v> </v>
      </c>
      <c r="W1297" s="260">
        <f t="shared" si="1281"/>
        <v>0</v>
      </c>
      <c r="X1297" s="258" t="str">
        <f t="shared" si="1282"/>
        <v>#DIV/0!</v>
      </c>
      <c r="Y1297" s="261" t="str">
        <f t="shared" si="1283"/>
        <v>#DIV/0!</v>
      </c>
      <c r="Z1297" s="262">
        <f t="shared" si="1284"/>
        <v>0</v>
      </c>
      <c r="AA1297" s="262">
        <f t="shared" si="1285"/>
        <v>0</v>
      </c>
      <c r="AB1297" s="258" t="str">
        <f t="shared" si="1286"/>
        <v/>
      </c>
      <c r="AC1297" s="263" t="str">
        <f t="shared" si="1168"/>
        <v>   -  BĐ: 6/9/2025 KT: Ngày lỗi</v>
      </c>
      <c r="AD1297" s="263">
        <f t="shared" ref="AD1297:AE1297" si="1540">P1297</f>
        <v>45906</v>
      </c>
      <c r="AE1297" s="263" t="str">
        <f t="shared" si="1540"/>
        <v>#DIV/0!</v>
      </c>
      <c r="AF1297" s="187"/>
      <c r="AG1297" s="187"/>
    </row>
    <row r="1298">
      <c r="A1298" s="253"/>
      <c r="B1298" s="253"/>
      <c r="C1298" s="99"/>
      <c r="D1298" s="99"/>
      <c r="E1298" s="99"/>
      <c r="F1298" s="99"/>
      <c r="G1298" s="268"/>
      <c r="H1298" s="99"/>
      <c r="I1298" s="99"/>
      <c r="J1298" s="99"/>
      <c r="K1298" s="273"/>
      <c r="L1298" s="192"/>
      <c r="M1298" s="192"/>
      <c r="N1298" s="99"/>
      <c r="O1298" s="99"/>
      <c r="P1298" s="237">
        <f t="shared" si="1279"/>
        <v>45906</v>
      </c>
      <c r="Q1298" s="170" t="str">
        <f t="shared" si="1280"/>
        <v>#DIV/0!</v>
      </c>
      <c r="R1298" s="206"/>
      <c r="S1298" s="267"/>
      <c r="T1298" s="99"/>
      <c r="U1298" s="99"/>
      <c r="V1298" s="259" t="str">
        <f t="shared" si="1161"/>
        <v> </v>
      </c>
      <c r="W1298" s="260">
        <f t="shared" si="1281"/>
        <v>0</v>
      </c>
      <c r="X1298" s="258" t="str">
        <f t="shared" si="1282"/>
        <v>#DIV/0!</v>
      </c>
      <c r="Y1298" s="261" t="str">
        <f t="shared" si="1283"/>
        <v>#DIV/0!</v>
      </c>
      <c r="Z1298" s="262">
        <f t="shared" si="1284"/>
        <v>0</v>
      </c>
      <c r="AA1298" s="262">
        <f t="shared" si="1285"/>
        <v>0</v>
      </c>
      <c r="AB1298" s="258" t="str">
        <f t="shared" si="1286"/>
        <v/>
      </c>
      <c r="AC1298" s="263" t="str">
        <f t="shared" si="1168"/>
        <v>   -  BĐ: 6/9/2025 KT: Ngày lỗi</v>
      </c>
      <c r="AD1298" s="263">
        <f t="shared" ref="AD1298:AE1298" si="1541">P1298</f>
        <v>45906</v>
      </c>
      <c r="AE1298" s="263" t="str">
        <f t="shared" si="1541"/>
        <v>#DIV/0!</v>
      </c>
      <c r="AF1298" s="187"/>
      <c r="AG1298" s="187"/>
    </row>
    <row r="1299">
      <c r="A1299" s="253"/>
      <c r="B1299" s="253"/>
      <c r="C1299" s="99"/>
      <c r="D1299" s="99"/>
      <c r="E1299" s="99"/>
      <c r="F1299" s="99"/>
      <c r="G1299" s="268"/>
      <c r="H1299" s="99"/>
      <c r="I1299" s="99"/>
      <c r="J1299" s="99"/>
      <c r="K1299" s="273"/>
      <c r="L1299" s="192"/>
      <c r="M1299" s="192"/>
      <c r="N1299" s="99"/>
      <c r="O1299" s="99"/>
      <c r="P1299" s="237">
        <f t="shared" si="1279"/>
        <v>45906</v>
      </c>
      <c r="Q1299" s="170" t="str">
        <f t="shared" si="1280"/>
        <v>#DIV/0!</v>
      </c>
      <c r="R1299" s="206"/>
      <c r="S1299" s="267"/>
      <c r="T1299" s="99"/>
      <c r="U1299" s="99"/>
      <c r="V1299" s="259" t="str">
        <f t="shared" si="1161"/>
        <v> </v>
      </c>
      <c r="W1299" s="260">
        <f t="shared" si="1281"/>
        <v>0</v>
      </c>
      <c r="X1299" s="258" t="str">
        <f t="shared" si="1282"/>
        <v>#DIV/0!</v>
      </c>
      <c r="Y1299" s="261" t="str">
        <f t="shared" si="1283"/>
        <v>#DIV/0!</v>
      </c>
      <c r="Z1299" s="262">
        <f t="shared" si="1284"/>
        <v>0</v>
      </c>
      <c r="AA1299" s="262">
        <f t="shared" si="1285"/>
        <v>0</v>
      </c>
      <c r="AB1299" s="258" t="str">
        <f t="shared" si="1286"/>
        <v/>
      </c>
      <c r="AC1299" s="263" t="str">
        <f t="shared" si="1168"/>
        <v>   -  BĐ: 6/9/2025 KT: Ngày lỗi</v>
      </c>
      <c r="AD1299" s="263">
        <f t="shared" ref="AD1299:AE1299" si="1542">P1299</f>
        <v>45906</v>
      </c>
      <c r="AE1299" s="263" t="str">
        <f t="shared" si="1542"/>
        <v>#DIV/0!</v>
      </c>
      <c r="AF1299" s="187"/>
      <c r="AG1299" s="187"/>
    </row>
    <row r="1300">
      <c r="A1300" s="253"/>
      <c r="B1300" s="253"/>
      <c r="C1300" s="99"/>
      <c r="D1300" s="99"/>
      <c r="E1300" s="99"/>
      <c r="F1300" s="99"/>
      <c r="G1300" s="268"/>
      <c r="H1300" s="99"/>
      <c r="I1300" s="99"/>
      <c r="J1300" s="99"/>
      <c r="K1300" s="273"/>
      <c r="L1300" s="192"/>
      <c r="M1300" s="192"/>
      <c r="N1300" s="99"/>
      <c r="O1300" s="99"/>
      <c r="P1300" s="237">
        <f t="shared" si="1279"/>
        <v>45906</v>
      </c>
      <c r="Q1300" s="170" t="str">
        <f t="shared" si="1280"/>
        <v>#DIV/0!</v>
      </c>
      <c r="R1300" s="206"/>
      <c r="S1300" s="267"/>
      <c r="T1300" s="99"/>
      <c r="U1300" s="99"/>
      <c r="V1300" s="259" t="str">
        <f t="shared" si="1161"/>
        <v> </v>
      </c>
      <c r="W1300" s="260">
        <f t="shared" si="1281"/>
        <v>0</v>
      </c>
      <c r="X1300" s="258" t="str">
        <f t="shared" si="1282"/>
        <v>#DIV/0!</v>
      </c>
      <c r="Y1300" s="261" t="str">
        <f t="shared" si="1283"/>
        <v>#DIV/0!</v>
      </c>
      <c r="Z1300" s="262">
        <f t="shared" si="1284"/>
        <v>0</v>
      </c>
      <c r="AA1300" s="262">
        <f t="shared" si="1285"/>
        <v>0</v>
      </c>
      <c r="AB1300" s="258" t="str">
        <f t="shared" si="1286"/>
        <v/>
      </c>
      <c r="AC1300" s="263" t="str">
        <f t="shared" si="1168"/>
        <v>   -  BĐ: 6/9/2025 KT: Ngày lỗi</v>
      </c>
      <c r="AD1300" s="263">
        <f t="shared" ref="AD1300:AE1300" si="1543">P1300</f>
        <v>45906</v>
      </c>
      <c r="AE1300" s="263" t="str">
        <f t="shared" si="1543"/>
        <v>#DIV/0!</v>
      </c>
      <c r="AF1300" s="187"/>
      <c r="AG1300" s="187"/>
    </row>
    <row r="1301">
      <c r="A1301" s="253"/>
      <c r="B1301" s="253"/>
      <c r="C1301" s="99"/>
      <c r="D1301" s="99"/>
      <c r="E1301" s="99"/>
      <c r="F1301" s="99"/>
      <c r="G1301" s="268"/>
      <c r="H1301" s="99"/>
      <c r="I1301" s="99"/>
      <c r="J1301" s="99"/>
      <c r="K1301" s="273"/>
      <c r="L1301" s="192"/>
      <c r="M1301" s="192"/>
      <c r="N1301" s="99"/>
      <c r="O1301" s="99"/>
      <c r="P1301" s="237">
        <f t="shared" si="1279"/>
        <v>45906</v>
      </c>
      <c r="Q1301" s="170" t="str">
        <f t="shared" si="1280"/>
        <v>#DIV/0!</v>
      </c>
      <c r="R1301" s="206"/>
      <c r="S1301" s="267"/>
      <c r="T1301" s="99"/>
      <c r="U1301" s="99"/>
      <c r="V1301" s="259" t="str">
        <f t="shared" si="1161"/>
        <v> </v>
      </c>
      <c r="W1301" s="260">
        <f t="shared" si="1281"/>
        <v>0</v>
      </c>
      <c r="X1301" s="258" t="str">
        <f t="shared" si="1282"/>
        <v>#DIV/0!</v>
      </c>
      <c r="Y1301" s="261" t="str">
        <f t="shared" si="1283"/>
        <v>#DIV/0!</v>
      </c>
      <c r="Z1301" s="262">
        <f t="shared" si="1284"/>
        <v>0</v>
      </c>
      <c r="AA1301" s="262">
        <f t="shared" si="1285"/>
        <v>0</v>
      </c>
      <c r="AB1301" s="258" t="str">
        <f t="shared" si="1286"/>
        <v/>
      </c>
      <c r="AC1301" s="263" t="str">
        <f t="shared" si="1168"/>
        <v>   -  BĐ: 6/9/2025 KT: Ngày lỗi</v>
      </c>
      <c r="AD1301" s="263">
        <f t="shared" ref="AD1301:AE1301" si="1544">P1301</f>
        <v>45906</v>
      </c>
      <c r="AE1301" s="263" t="str">
        <f t="shared" si="1544"/>
        <v>#DIV/0!</v>
      </c>
      <c r="AF1301" s="187"/>
      <c r="AG1301" s="187"/>
    </row>
    <row r="1302">
      <c r="A1302" s="253"/>
      <c r="B1302" s="253"/>
      <c r="C1302" s="99"/>
      <c r="D1302" s="99"/>
      <c r="E1302" s="99"/>
      <c r="F1302" s="99"/>
      <c r="G1302" s="268"/>
      <c r="H1302" s="99"/>
      <c r="I1302" s="99"/>
      <c r="J1302" s="99"/>
      <c r="K1302" s="273"/>
      <c r="L1302" s="192"/>
      <c r="M1302" s="192"/>
      <c r="N1302" s="99"/>
      <c r="O1302" s="99"/>
      <c r="P1302" s="237">
        <f t="shared" si="1279"/>
        <v>45906</v>
      </c>
      <c r="Q1302" s="170" t="str">
        <f t="shared" si="1280"/>
        <v>#DIV/0!</v>
      </c>
      <c r="R1302" s="206"/>
      <c r="S1302" s="267"/>
      <c r="T1302" s="99"/>
      <c r="U1302" s="99"/>
      <c r="V1302" s="259" t="str">
        <f t="shared" si="1161"/>
        <v> </v>
      </c>
      <c r="W1302" s="260">
        <f t="shared" si="1281"/>
        <v>0</v>
      </c>
      <c r="X1302" s="258" t="str">
        <f t="shared" si="1282"/>
        <v>#DIV/0!</v>
      </c>
      <c r="Y1302" s="261" t="str">
        <f t="shared" si="1283"/>
        <v>#DIV/0!</v>
      </c>
      <c r="Z1302" s="262">
        <f t="shared" si="1284"/>
        <v>0</v>
      </c>
      <c r="AA1302" s="262">
        <f t="shared" si="1285"/>
        <v>0</v>
      </c>
      <c r="AB1302" s="258" t="str">
        <f t="shared" si="1286"/>
        <v/>
      </c>
      <c r="AC1302" s="263" t="str">
        <f t="shared" si="1168"/>
        <v>   -  BĐ: 6/9/2025 KT: Ngày lỗi</v>
      </c>
      <c r="AD1302" s="263">
        <f t="shared" ref="AD1302:AE1302" si="1545">P1302</f>
        <v>45906</v>
      </c>
      <c r="AE1302" s="263" t="str">
        <f t="shared" si="1545"/>
        <v>#DIV/0!</v>
      </c>
      <c r="AF1302" s="187"/>
      <c r="AG1302" s="187"/>
    </row>
    <row r="1303">
      <c r="A1303" s="253"/>
      <c r="B1303" s="253"/>
      <c r="C1303" s="99"/>
      <c r="D1303" s="99"/>
      <c r="E1303" s="99"/>
      <c r="F1303" s="99"/>
      <c r="G1303" s="268"/>
      <c r="H1303" s="99"/>
      <c r="I1303" s="99"/>
      <c r="J1303" s="99"/>
      <c r="K1303" s="273"/>
      <c r="L1303" s="192"/>
      <c r="M1303" s="192"/>
      <c r="N1303" s="99"/>
      <c r="O1303" s="99"/>
      <c r="P1303" s="237">
        <f t="shared" si="1279"/>
        <v>45906</v>
      </c>
      <c r="Q1303" s="170" t="str">
        <f t="shared" si="1280"/>
        <v>#DIV/0!</v>
      </c>
      <c r="R1303" s="206"/>
      <c r="S1303" s="267"/>
      <c r="T1303" s="99"/>
      <c r="U1303" s="99"/>
      <c r="V1303" s="259" t="str">
        <f t="shared" si="1161"/>
        <v> </v>
      </c>
      <c r="W1303" s="260">
        <f t="shared" si="1281"/>
        <v>0</v>
      </c>
      <c r="X1303" s="258" t="str">
        <f t="shared" si="1282"/>
        <v>#DIV/0!</v>
      </c>
      <c r="Y1303" s="261" t="str">
        <f t="shared" si="1283"/>
        <v>#DIV/0!</v>
      </c>
      <c r="Z1303" s="262">
        <f t="shared" si="1284"/>
        <v>0</v>
      </c>
      <c r="AA1303" s="262">
        <f t="shared" si="1285"/>
        <v>0</v>
      </c>
      <c r="AB1303" s="258" t="str">
        <f t="shared" si="1286"/>
        <v/>
      </c>
      <c r="AC1303" s="263" t="str">
        <f t="shared" si="1168"/>
        <v>   -  BĐ: 6/9/2025 KT: Ngày lỗi</v>
      </c>
      <c r="AD1303" s="263">
        <f t="shared" ref="AD1303:AE1303" si="1546">P1303</f>
        <v>45906</v>
      </c>
      <c r="AE1303" s="263" t="str">
        <f t="shared" si="1546"/>
        <v>#DIV/0!</v>
      </c>
      <c r="AF1303" s="187"/>
      <c r="AG1303" s="187"/>
    </row>
    <row r="1304">
      <c r="A1304" s="253"/>
      <c r="B1304" s="253"/>
      <c r="C1304" s="99"/>
      <c r="D1304" s="99"/>
      <c r="E1304" s="99"/>
      <c r="F1304" s="99"/>
      <c r="G1304" s="268"/>
      <c r="H1304" s="99"/>
      <c r="I1304" s="99"/>
      <c r="J1304" s="99"/>
      <c r="K1304" s="273"/>
      <c r="L1304" s="192"/>
      <c r="M1304" s="192"/>
      <c r="N1304" s="99"/>
      <c r="O1304" s="99"/>
      <c r="P1304" s="237">
        <f t="shared" si="1279"/>
        <v>45906</v>
      </c>
      <c r="Q1304" s="170" t="str">
        <f t="shared" si="1280"/>
        <v>#DIV/0!</v>
      </c>
      <c r="R1304" s="206"/>
      <c r="S1304" s="267"/>
      <c r="T1304" s="99"/>
      <c r="U1304" s="99"/>
      <c r="V1304" s="259" t="str">
        <f t="shared" si="1161"/>
        <v> </v>
      </c>
      <c r="W1304" s="260">
        <f t="shared" si="1281"/>
        <v>0</v>
      </c>
      <c r="X1304" s="258" t="str">
        <f t="shared" si="1282"/>
        <v>#DIV/0!</v>
      </c>
      <c r="Y1304" s="261" t="str">
        <f t="shared" si="1283"/>
        <v>#DIV/0!</v>
      </c>
      <c r="Z1304" s="262">
        <f t="shared" si="1284"/>
        <v>0</v>
      </c>
      <c r="AA1304" s="262">
        <f t="shared" si="1285"/>
        <v>0</v>
      </c>
      <c r="AB1304" s="258" t="str">
        <f t="shared" si="1286"/>
        <v/>
      </c>
      <c r="AC1304" s="263" t="str">
        <f t="shared" si="1168"/>
        <v>   -  BĐ: 6/9/2025 KT: Ngày lỗi</v>
      </c>
      <c r="AD1304" s="263">
        <f t="shared" ref="AD1304:AE1304" si="1547">P1304</f>
        <v>45906</v>
      </c>
      <c r="AE1304" s="263" t="str">
        <f t="shared" si="1547"/>
        <v>#DIV/0!</v>
      </c>
      <c r="AF1304" s="187"/>
      <c r="AG1304" s="187"/>
    </row>
    <row r="1305">
      <c r="A1305" s="253"/>
      <c r="B1305" s="253"/>
      <c r="C1305" s="99"/>
      <c r="D1305" s="99"/>
      <c r="E1305" s="99"/>
      <c r="F1305" s="99"/>
      <c r="G1305" s="268"/>
      <c r="H1305" s="99"/>
      <c r="I1305" s="99"/>
      <c r="J1305" s="99"/>
      <c r="K1305" s="273"/>
      <c r="L1305" s="192"/>
      <c r="M1305" s="192"/>
      <c r="N1305" s="99"/>
      <c r="O1305" s="99"/>
      <c r="P1305" s="237">
        <f t="shared" si="1279"/>
        <v>45906</v>
      </c>
      <c r="Q1305" s="170" t="str">
        <f t="shared" si="1280"/>
        <v>#DIV/0!</v>
      </c>
      <c r="R1305" s="264"/>
      <c r="S1305" s="267"/>
      <c r="T1305" s="99"/>
      <c r="U1305" s="99"/>
      <c r="V1305" s="259" t="str">
        <f t="shared" si="1161"/>
        <v> </v>
      </c>
      <c r="W1305" s="260">
        <f t="shared" si="1281"/>
        <v>0</v>
      </c>
      <c r="X1305" s="258" t="str">
        <f t="shared" si="1282"/>
        <v>#DIV/0!</v>
      </c>
      <c r="Y1305" s="261" t="str">
        <f t="shared" si="1283"/>
        <v>#DIV/0!</v>
      </c>
      <c r="Z1305" s="262">
        <f t="shared" si="1284"/>
        <v>0</v>
      </c>
      <c r="AA1305" s="262">
        <f t="shared" si="1285"/>
        <v>0</v>
      </c>
      <c r="AB1305" s="258" t="str">
        <f t="shared" si="1286"/>
        <v/>
      </c>
      <c r="AC1305" s="263" t="str">
        <f t="shared" si="1168"/>
        <v>   -  BĐ: 6/9/2025 KT: Ngày lỗi</v>
      </c>
      <c r="AD1305" s="263">
        <f t="shared" ref="AD1305:AE1305" si="1548">P1305</f>
        <v>45906</v>
      </c>
      <c r="AE1305" s="263" t="str">
        <f t="shared" si="1548"/>
        <v>#DIV/0!</v>
      </c>
      <c r="AF1305" s="187"/>
      <c r="AG1305" s="187"/>
    </row>
    <row r="1306">
      <c r="A1306" s="253"/>
      <c r="B1306" s="253"/>
      <c r="C1306" s="99"/>
      <c r="D1306" s="99"/>
      <c r="E1306" s="99"/>
      <c r="F1306" s="99"/>
      <c r="G1306" s="268"/>
      <c r="H1306" s="99"/>
      <c r="I1306" s="99"/>
      <c r="J1306" s="99"/>
      <c r="K1306" s="273"/>
      <c r="L1306" s="192"/>
      <c r="M1306" s="192"/>
      <c r="N1306" s="99"/>
      <c r="O1306" s="99"/>
      <c r="P1306" s="237">
        <f t="shared" si="1279"/>
        <v>45906</v>
      </c>
      <c r="Q1306" s="170" t="str">
        <f t="shared" si="1280"/>
        <v>#DIV/0!</v>
      </c>
      <c r="R1306" s="264"/>
      <c r="S1306" s="267"/>
      <c r="T1306" s="99"/>
      <c r="U1306" s="99"/>
      <c r="V1306" s="259" t="str">
        <f t="shared" si="1161"/>
        <v> </v>
      </c>
      <c r="W1306" s="260">
        <f t="shared" si="1281"/>
        <v>0</v>
      </c>
      <c r="X1306" s="258" t="str">
        <f t="shared" si="1282"/>
        <v>#DIV/0!</v>
      </c>
      <c r="Y1306" s="261" t="str">
        <f t="shared" si="1283"/>
        <v>#DIV/0!</v>
      </c>
      <c r="Z1306" s="262">
        <f t="shared" si="1284"/>
        <v>0</v>
      </c>
      <c r="AA1306" s="262">
        <f t="shared" si="1285"/>
        <v>0</v>
      </c>
      <c r="AB1306" s="258" t="str">
        <f t="shared" si="1286"/>
        <v/>
      </c>
      <c r="AC1306" s="263" t="str">
        <f t="shared" si="1168"/>
        <v>   -  BĐ: 6/9/2025 KT: Ngày lỗi</v>
      </c>
      <c r="AD1306" s="263">
        <f t="shared" ref="AD1306:AE1306" si="1549">P1306</f>
        <v>45906</v>
      </c>
      <c r="AE1306" s="263" t="str">
        <f t="shared" si="1549"/>
        <v>#DIV/0!</v>
      </c>
      <c r="AF1306" s="187"/>
      <c r="AG1306" s="187"/>
    </row>
    <row r="1307">
      <c r="A1307" s="253"/>
      <c r="B1307" s="253"/>
      <c r="C1307" s="99"/>
      <c r="D1307" s="99"/>
      <c r="E1307" s="99"/>
      <c r="F1307" s="99"/>
      <c r="G1307" s="268"/>
      <c r="H1307" s="99"/>
      <c r="I1307" s="99"/>
      <c r="J1307" s="99"/>
      <c r="K1307" s="273"/>
      <c r="L1307" s="192"/>
      <c r="M1307" s="192"/>
      <c r="N1307" s="99"/>
      <c r="O1307" s="99"/>
      <c r="P1307" s="237">
        <f t="shared" si="1279"/>
        <v>45906</v>
      </c>
      <c r="Q1307" s="170" t="str">
        <f t="shared" si="1280"/>
        <v>#DIV/0!</v>
      </c>
      <c r="R1307" s="206"/>
      <c r="S1307" s="267"/>
      <c r="T1307" s="99"/>
      <c r="U1307" s="99"/>
      <c r="V1307" s="259" t="str">
        <f t="shared" si="1161"/>
        <v> </v>
      </c>
      <c r="W1307" s="260">
        <f t="shared" si="1281"/>
        <v>0</v>
      </c>
      <c r="X1307" s="258" t="str">
        <f t="shared" si="1282"/>
        <v>#DIV/0!</v>
      </c>
      <c r="Y1307" s="261" t="str">
        <f t="shared" si="1283"/>
        <v>#DIV/0!</v>
      </c>
      <c r="Z1307" s="262">
        <f t="shared" si="1284"/>
        <v>0</v>
      </c>
      <c r="AA1307" s="262">
        <f t="shared" si="1285"/>
        <v>0</v>
      </c>
      <c r="AB1307" s="258" t="str">
        <f t="shared" si="1286"/>
        <v/>
      </c>
      <c r="AC1307" s="263" t="str">
        <f t="shared" si="1168"/>
        <v>   -  BĐ: 6/9/2025 KT: Ngày lỗi</v>
      </c>
      <c r="AD1307" s="263">
        <f t="shared" ref="AD1307:AE1307" si="1550">P1307</f>
        <v>45906</v>
      </c>
      <c r="AE1307" s="263" t="str">
        <f t="shared" si="1550"/>
        <v>#DIV/0!</v>
      </c>
      <c r="AF1307" s="187"/>
      <c r="AG1307" s="187"/>
    </row>
    <row r="1308">
      <c r="A1308" s="253"/>
      <c r="B1308" s="253"/>
      <c r="C1308" s="99"/>
      <c r="D1308" s="99"/>
      <c r="E1308" s="99"/>
      <c r="F1308" s="99"/>
      <c r="G1308" s="268"/>
      <c r="H1308" s="99"/>
      <c r="I1308" s="99"/>
      <c r="J1308" s="99"/>
      <c r="K1308" s="273"/>
      <c r="L1308" s="192"/>
      <c r="M1308" s="192"/>
      <c r="N1308" s="99"/>
      <c r="O1308" s="99"/>
      <c r="P1308" s="237">
        <f t="shared" si="1279"/>
        <v>45906</v>
      </c>
      <c r="Q1308" s="170" t="str">
        <f t="shared" si="1280"/>
        <v>#DIV/0!</v>
      </c>
      <c r="R1308" s="206"/>
      <c r="S1308" s="267"/>
      <c r="T1308" s="99"/>
      <c r="U1308" s="99"/>
      <c r="V1308" s="259" t="str">
        <f t="shared" si="1161"/>
        <v> </v>
      </c>
      <c r="W1308" s="260">
        <f t="shared" si="1281"/>
        <v>0</v>
      </c>
      <c r="X1308" s="258" t="str">
        <f t="shared" si="1282"/>
        <v>#DIV/0!</v>
      </c>
      <c r="Y1308" s="261" t="str">
        <f t="shared" si="1283"/>
        <v>#DIV/0!</v>
      </c>
      <c r="Z1308" s="262">
        <f t="shared" si="1284"/>
        <v>0</v>
      </c>
      <c r="AA1308" s="262">
        <f t="shared" si="1285"/>
        <v>0</v>
      </c>
      <c r="AB1308" s="258" t="str">
        <f t="shared" si="1286"/>
        <v/>
      </c>
      <c r="AC1308" s="263" t="str">
        <f t="shared" si="1168"/>
        <v>   -  BĐ: 6/9/2025 KT: Ngày lỗi</v>
      </c>
      <c r="AD1308" s="263">
        <f t="shared" ref="AD1308:AE1308" si="1551">P1308</f>
        <v>45906</v>
      </c>
      <c r="AE1308" s="263" t="str">
        <f t="shared" si="1551"/>
        <v>#DIV/0!</v>
      </c>
      <c r="AF1308" s="187"/>
      <c r="AG1308" s="187"/>
    </row>
    <row r="1309">
      <c r="A1309" s="253"/>
      <c r="B1309" s="253"/>
      <c r="C1309" s="99"/>
      <c r="D1309" s="99"/>
      <c r="E1309" s="99"/>
      <c r="F1309" s="99"/>
      <c r="G1309" s="268"/>
      <c r="H1309" s="99"/>
      <c r="I1309" s="99"/>
      <c r="J1309" s="99"/>
      <c r="K1309" s="273"/>
      <c r="L1309" s="192"/>
      <c r="M1309" s="192"/>
      <c r="N1309" s="99"/>
      <c r="O1309" s="99"/>
      <c r="P1309" s="237">
        <f t="shared" si="1279"/>
        <v>45906</v>
      </c>
      <c r="Q1309" s="170" t="str">
        <f t="shared" si="1280"/>
        <v>#DIV/0!</v>
      </c>
      <c r="R1309" s="206"/>
      <c r="S1309" s="267"/>
      <c r="T1309" s="99"/>
      <c r="U1309" s="99"/>
      <c r="V1309" s="259" t="str">
        <f t="shared" si="1161"/>
        <v> </v>
      </c>
      <c r="W1309" s="260">
        <f t="shared" si="1281"/>
        <v>0</v>
      </c>
      <c r="X1309" s="258" t="str">
        <f t="shared" si="1282"/>
        <v>#DIV/0!</v>
      </c>
      <c r="Y1309" s="261" t="str">
        <f t="shared" si="1283"/>
        <v>#DIV/0!</v>
      </c>
      <c r="Z1309" s="262">
        <f t="shared" si="1284"/>
        <v>0</v>
      </c>
      <c r="AA1309" s="262">
        <f t="shared" si="1285"/>
        <v>0</v>
      </c>
      <c r="AB1309" s="258" t="str">
        <f t="shared" si="1286"/>
        <v/>
      </c>
      <c r="AC1309" s="263" t="str">
        <f t="shared" si="1168"/>
        <v>   -  BĐ: 6/9/2025 KT: Ngày lỗi</v>
      </c>
      <c r="AD1309" s="263">
        <f t="shared" ref="AD1309:AE1309" si="1552">P1309</f>
        <v>45906</v>
      </c>
      <c r="AE1309" s="263" t="str">
        <f t="shared" si="1552"/>
        <v>#DIV/0!</v>
      </c>
      <c r="AF1309" s="187"/>
      <c r="AG1309" s="187"/>
    </row>
    <row r="1310">
      <c r="A1310" s="253"/>
      <c r="B1310" s="253"/>
      <c r="C1310" s="99"/>
      <c r="D1310" s="99"/>
      <c r="E1310" s="99"/>
      <c r="F1310" s="99"/>
      <c r="G1310" s="268"/>
      <c r="H1310" s="99"/>
      <c r="I1310" s="99"/>
      <c r="J1310" s="99"/>
      <c r="K1310" s="273"/>
      <c r="L1310" s="192"/>
      <c r="M1310" s="192"/>
      <c r="N1310" s="99"/>
      <c r="O1310" s="99"/>
      <c r="P1310" s="237">
        <f t="shared" si="1279"/>
        <v>45906</v>
      </c>
      <c r="Q1310" s="170" t="str">
        <f t="shared" si="1280"/>
        <v>#DIV/0!</v>
      </c>
      <c r="R1310" s="206"/>
      <c r="S1310" s="267"/>
      <c r="T1310" s="99"/>
      <c r="U1310" s="99"/>
      <c r="V1310" s="259" t="str">
        <f t="shared" si="1161"/>
        <v> </v>
      </c>
      <c r="W1310" s="260">
        <f t="shared" si="1281"/>
        <v>0</v>
      </c>
      <c r="X1310" s="258" t="str">
        <f t="shared" si="1282"/>
        <v>#DIV/0!</v>
      </c>
      <c r="Y1310" s="261" t="str">
        <f t="shared" si="1283"/>
        <v>#DIV/0!</v>
      </c>
      <c r="Z1310" s="262">
        <f t="shared" si="1284"/>
        <v>0</v>
      </c>
      <c r="AA1310" s="262">
        <f t="shared" si="1285"/>
        <v>0</v>
      </c>
      <c r="AB1310" s="258" t="str">
        <f t="shared" si="1286"/>
        <v/>
      </c>
      <c r="AC1310" s="263" t="str">
        <f t="shared" si="1168"/>
        <v>   -  BĐ: 6/9/2025 KT: Ngày lỗi</v>
      </c>
      <c r="AD1310" s="263">
        <f t="shared" ref="AD1310:AE1310" si="1553">P1310</f>
        <v>45906</v>
      </c>
      <c r="AE1310" s="263" t="str">
        <f t="shared" si="1553"/>
        <v>#DIV/0!</v>
      </c>
      <c r="AF1310" s="187"/>
      <c r="AG1310" s="187"/>
    </row>
    <row r="1311">
      <c r="A1311" s="253"/>
      <c r="B1311" s="253"/>
      <c r="C1311" s="99"/>
      <c r="D1311" s="99"/>
      <c r="E1311" s="99"/>
      <c r="F1311" s="99"/>
      <c r="G1311" s="268"/>
      <c r="H1311" s="99"/>
      <c r="I1311" s="99"/>
      <c r="J1311" s="99"/>
      <c r="K1311" s="273"/>
      <c r="L1311" s="192"/>
      <c r="M1311" s="192"/>
      <c r="N1311" s="99"/>
      <c r="O1311" s="99"/>
      <c r="P1311" s="237">
        <f t="shared" si="1279"/>
        <v>45906</v>
      </c>
      <c r="Q1311" s="170" t="str">
        <f t="shared" si="1280"/>
        <v>#DIV/0!</v>
      </c>
      <c r="R1311" s="206"/>
      <c r="S1311" s="267"/>
      <c r="T1311" s="99"/>
      <c r="U1311" s="99"/>
      <c r="V1311" s="259" t="str">
        <f t="shared" si="1161"/>
        <v> </v>
      </c>
      <c r="W1311" s="260">
        <f t="shared" si="1281"/>
        <v>0</v>
      </c>
      <c r="X1311" s="258" t="str">
        <f t="shared" si="1282"/>
        <v>#DIV/0!</v>
      </c>
      <c r="Y1311" s="261" t="str">
        <f t="shared" si="1283"/>
        <v>#DIV/0!</v>
      </c>
      <c r="Z1311" s="262">
        <f t="shared" si="1284"/>
        <v>0</v>
      </c>
      <c r="AA1311" s="262">
        <f t="shared" si="1285"/>
        <v>0</v>
      </c>
      <c r="AB1311" s="258" t="str">
        <f t="shared" si="1286"/>
        <v/>
      </c>
      <c r="AC1311" s="263" t="str">
        <f t="shared" si="1168"/>
        <v>   -  BĐ: 6/9/2025 KT: Ngày lỗi</v>
      </c>
      <c r="AD1311" s="263">
        <f t="shared" ref="AD1311:AE1311" si="1554">P1311</f>
        <v>45906</v>
      </c>
      <c r="AE1311" s="263" t="str">
        <f t="shared" si="1554"/>
        <v>#DIV/0!</v>
      </c>
      <c r="AF1311" s="187"/>
      <c r="AG1311" s="187"/>
    </row>
    <row r="1312">
      <c r="A1312" s="253"/>
      <c r="B1312" s="253"/>
      <c r="C1312" s="99"/>
      <c r="D1312" s="99"/>
      <c r="E1312" s="99"/>
      <c r="F1312" s="99"/>
      <c r="G1312" s="268"/>
      <c r="H1312" s="99"/>
      <c r="I1312" s="99"/>
      <c r="J1312" s="99"/>
      <c r="K1312" s="273"/>
      <c r="L1312" s="192"/>
      <c r="M1312" s="192"/>
      <c r="N1312" s="99"/>
      <c r="O1312" s="99"/>
      <c r="P1312" s="237">
        <f t="shared" si="1279"/>
        <v>45906</v>
      </c>
      <c r="Q1312" s="170" t="str">
        <f t="shared" si="1280"/>
        <v>#DIV/0!</v>
      </c>
      <c r="R1312" s="206"/>
      <c r="S1312" s="267"/>
      <c r="T1312" s="99"/>
      <c r="U1312" s="99"/>
      <c r="V1312" s="259" t="str">
        <f t="shared" si="1161"/>
        <v> </v>
      </c>
      <c r="W1312" s="260">
        <f t="shared" si="1281"/>
        <v>0</v>
      </c>
      <c r="X1312" s="258" t="str">
        <f t="shared" si="1282"/>
        <v>#DIV/0!</v>
      </c>
      <c r="Y1312" s="261" t="str">
        <f t="shared" si="1283"/>
        <v>#DIV/0!</v>
      </c>
      <c r="Z1312" s="262">
        <f t="shared" si="1284"/>
        <v>0</v>
      </c>
      <c r="AA1312" s="262">
        <f t="shared" si="1285"/>
        <v>0</v>
      </c>
      <c r="AB1312" s="258" t="str">
        <f t="shared" si="1286"/>
        <v/>
      </c>
      <c r="AC1312" s="263" t="str">
        <f t="shared" si="1168"/>
        <v>   -  BĐ: 6/9/2025 KT: Ngày lỗi</v>
      </c>
      <c r="AD1312" s="263">
        <f t="shared" ref="AD1312:AE1312" si="1555">P1312</f>
        <v>45906</v>
      </c>
      <c r="AE1312" s="263" t="str">
        <f t="shared" si="1555"/>
        <v>#DIV/0!</v>
      </c>
      <c r="AF1312" s="187"/>
      <c r="AG1312" s="187"/>
    </row>
    <row r="1313">
      <c r="A1313" s="253"/>
      <c r="B1313" s="253"/>
      <c r="C1313" s="99"/>
      <c r="D1313" s="99"/>
      <c r="E1313" s="99"/>
      <c r="F1313" s="99"/>
      <c r="G1313" s="268"/>
      <c r="H1313" s="99"/>
      <c r="I1313" s="99"/>
      <c r="J1313" s="99"/>
      <c r="K1313" s="273"/>
      <c r="L1313" s="192"/>
      <c r="M1313" s="192"/>
      <c r="N1313" s="99"/>
      <c r="O1313" s="99"/>
      <c r="P1313" s="237">
        <f t="shared" si="1279"/>
        <v>45906</v>
      </c>
      <c r="Q1313" s="170" t="str">
        <f t="shared" si="1280"/>
        <v>#DIV/0!</v>
      </c>
      <c r="R1313" s="206"/>
      <c r="S1313" s="267"/>
      <c r="T1313" s="99"/>
      <c r="U1313" s="99"/>
      <c r="V1313" s="259" t="str">
        <f t="shared" si="1161"/>
        <v> </v>
      </c>
      <c r="W1313" s="260">
        <f t="shared" si="1281"/>
        <v>0</v>
      </c>
      <c r="X1313" s="258" t="str">
        <f t="shared" si="1282"/>
        <v>#DIV/0!</v>
      </c>
      <c r="Y1313" s="261" t="str">
        <f t="shared" si="1283"/>
        <v>#DIV/0!</v>
      </c>
      <c r="Z1313" s="262">
        <f t="shared" si="1284"/>
        <v>0</v>
      </c>
      <c r="AA1313" s="262">
        <f t="shared" si="1285"/>
        <v>0</v>
      </c>
      <c r="AB1313" s="258" t="str">
        <f t="shared" si="1286"/>
        <v/>
      </c>
      <c r="AC1313" s="263" t="str">
        <f t="shared" si="1168"/>
        <v>   -  BĐ: 6/9/2025 KT: Ngày lỗi</v>
      </c>
      <c r="AD1313" s="263">
        <f t="shared" ref="AD1313:AE1313" si="1556">P1313</f>
        <v>45906</v>
      </c>
      <c r="AE1313" s="263" t="str">
        <f t="shared" si="1556"/>
        <v>#DIV/0!</v>
      </c>
      <c r="AF1313" s="187"/>
      <c r="AG1313" s="187"/>
    </row>
    <row r="1314">
      <c r="A1314" s="253"/>
      <c r="B1314" s="253"/>
      <c r="C1314" s="99"/>
      <c r="D1314" s="99"/>
      <c r="E1314" s="99"/>
      <c r="F1314" s="99"/>
      <c r="G1314" s="268"/>
      <c r="H1314" s="99"/>
      <c r="I1314" s="99"/>
      <c r="J1314" s="99"/>
      <c r="K1314" s="273"/>
      <c r="L1314" s="192"/>
      <c r="M1314" s="192"/>
      <c r="N1314" s="99"/>
      <c r="O1314" s="99"/>
      <c r="P1314" s="237">
        <f t="shared" si="1279"/>
        <v>45906</v>
      </c>
      <c r="Q1314" s="170" t="str">
        <f t="shared" si="1280"/>
        <v>#DIV/0!</v>
      </c>
      <c r="R1314" s="285"/>
      <c r="S1314" s="267"/>
      <c r="T1314" s="99"/>
      <c r="U1314" s="99"/>
      <c r="V1314" s="259" t="str">
        <f t="shared" si="1161"/>
        <v> </v>
      </c>
      <c r="W1314" s="260">
        <f t="shared" si="1281"/>
        <v>0</v>
      </c>
      <c r="X1314" s="258" t="str">
        <f t="shared" si="1282"/>
        <v>#DIV/0!</v>
      </c>
      <c r="Y1314" s="261" t="str">
        <f t="shared" si="1283"/>
        <v>#DIV/0!</v>
      </c>
      <c r="Z1314" s="262">
        <f t="shared" si="1284"/>
        <v>0</v>
      </c>
      <c r="AA1314" s="262">
        <f t="shared" si="1285"/>
        <v>0</v>
      </c>
      <c r="AB1314" s="258" t="str">
        <f t="shared" si="1286"/>
        <v/>
      </c>
      <c r="AC1314" s="263" t="str">
        <f t="shared" si="1168"/>
        <v>   -  BĐ: 6/9/2025 KT: Ngày lỗi</v>
      </c>
      <c r="AD1314" s="263">
        <f t="shared" ref="AD1314:AE1314" si="1557">P1314</f>
        <v>45906</v>
      </c>
      <c r="AE1314" s="263" t="str">
        <f t="shared" si="1557"/>
        <v>#DIV/0!</v>
      </c>
      <c r="AF1314" s="187"/>
      <c r="AG1314" s="187"/>
    </row>
    <row r="1315">
      <c r="A1315" s="253"/>
      <c r="B1315" s="253"/>
      <c r="C1315" s="99"/>
      <c r="D1315" s="99"/>
      <c r="E1315" s="99"/>
      <c r="F1315" s="99"/>
      <c r="G1315" s="268"/>
      <c r="H1315" s="99"/>
      <c r="I1315" s="99"/>
      <c r="J1315" s="99"/>
      <c r="K1315" s="273"/>
      <c r="L1315" s="192"/>
      <c r="M1315" s="192"/>
      <c r="N1315" s="99"/>
      <c r="O1315" s="99"/>
      <c r="P1315" s="237">
        <f t="shared" si="1279"/>
        <v>45906</v>
      </c>
      <c r="Q1315" s="170" t="str">
        <f t="shared" si="1280"/>
        <v>#DIV/0!</v>
      </c>
      <c r="R1315" s="285"/>
      <c r="S1315" s="267"/>
      <c r="T1315" s="99"/>
      <c r="U1315" s="99"/>
      <c r="V1315" s="259" t="str">
        <f t="shared" si="1161"/>
        <v> </v>
      </c>
      <c r="W1315" s="260">
        <f t="shared" si="1281"/>
        <v>0</v>
      </c>
      <c r="X1315" s="258" t="str">
        <f t="shared" si="1282"/>
        <v>#DIV/0!</v>
      </c>
      <c r="Y1315" s="261" t="str">
        <f t="shared" si="1283"/>
        <v>#DIV/0!</v>
      </c>
      <c r="Z1315" s="262">
        <f t="shared" si="1284"/>
        <v>0</v>
      </c>
      <c r="AA1315" s="262">
        <f t="shared" si="1285"/>
        <v>0</v>
      </c>
      <c r="AB1315" s="258" t="str">
        <f t="shared" si="1286"/>
        <v/>
      </c>
      <c r="AC1315" s="263" t="str">
        <f t="shared" si="1168"/>
        <v>   -  BĐ: 6/9/2025 KT: Ngày lỗi</v>
      </c>
      <c r="AD1315" s="263">
        <f t="shared" ref="AD1315:AE1315" si="1558">P1315</f>
        <v>45906</v>
      </c>
      <c r="AE1315" s="263" t="str">
        <f t="shared" si="1558"/>
        <v>#DIV/0!</v>
      </c>
      <c r="AF1315" s="187"/>
      <c r="AG1315" s="187"/>
    </row>
    <row r="1316">
      <c r="A1316" s="253"/>
      <c r="B1316" s="253"/>
      <c r="C1316" s="99"/>
      <c r="D1316" s="99"/>
      <c r="E1316" s="99"/>
      <c r="F1316" s="99"/>
      <c r="G1316" s="268"/>
      <c r="H1316" s="99"/>
      <c r="I1316" s="99"/>
      <c r="J1316" s="99"/>
      <c r="K1316" s="273"/>
      <c r="L1316" s="192"/>
      <c r="M1316" s="192"/>
      <c r="N1316" s="99"/>
      <c r="O1316" s="99"/>
      <c r="P1316" s="237">
        <f t="shared" si="1279"/>
        <v>45906</v>
      </c>
      <c r="Q1316" s="170" t="str">
        <f t="shared" si="1280"/>
        <v>#DIV/0!</v>
      </c>
      <c r="R1316" s="206"/>
      <c r="S1316" s="267"/>
      <c r="T1316" s="99"/>
      <c r="U1316" s="99"/>
      <c r="V1316" s="259" t="str">
        <f t="shared" si="1161"/>
        <v> </v>
      </c>
      <c r="W1316" s="260">
        <f t="shared" si="1281"/>
        <v>0</v>
      </c>
      <c r="X1316" s="258" t="str">
        <f t="shared" si="1282"/>
        <v>#DIV/0!</v>
      </c>
      <c r="Y1316" s="261" t="str">
        <f t="shared" si="1283"/>
        <v>#DIV/0!</v>
      </c>
      <c r="Z1316" s="262">
        <f t="shared" si="1284"/>
        <v>0</v>
      </c>
      <c r="AA1316" s="262">
        <f t="shared" si="1285"/>
        <v>0</v>
      </c>
      <c r="AB1316" s="258" t="str">
        <f t="shared" si="1286"/>
        <v/>
      </c>
      <c r="AC1316" s="263" t="str">
        <f t="shared" si="1168"/>
        <v>   -  BĐ: 6/9/2025 KT: Ngày lỗi</v>
      </c>
      <c r="AD1316" s="263">
        <f t="shared" ref="AD1316:AE1316" si="1559">P1316</f>
        <v>45906</v>
      </c>
      <c r="AE1316" s="263" t="str">
        <f t="shared" si="1559"/>
        <v>#DIV/0!</v>
      </c>
      <c r="AF1316" s="187"/>
      <c r="AG1316" s="187"/>
    </row>
    <row r="1317">
      <c r="A1317" s="253"/>
      <c r="B1317" s="253"/>
      <c r="C1317" s="99"/>
      <c r="D1317" s="99"/>
      <c r="E1317" s="99"/>
      <c r="F1317" s="99"/>
      <c r="G1317" s="268"/>
      <c r="H1317" s="99"/>
      <c r="I1317" s="99"/>
      <c r="J1317" s="99"/>
      <c r="K1317" s="273"/>
      <c r="L1317" s="192"/>
      <c r="M1317" s="192"/>
      <c r="N1317" s="99"/>
      <c r="O1317" s="99"/>
      <c r="P1317" s="237">
        <f t="shared" si="1279"/>
        <v>45906</v>
      </c>
      <c r="Q1317" s="170" t="str">
        <f t="shared" si="1280"/>
        <v>#DIV/0!</v>
      </c>
      <c r="R1317" s="206"/>
      <c r="S1317" s="267"/>
      <c r="T1317" s="99"/>
      <c r="U1317" s="99"/>
      <c r="V1317" s="259" t="str">
        <f t="shared" si="1161"/>
        <v> </v>
      </c>
      <c r="W1317" s="260">
        <f t="shared" si="1281"/>
        <v>0</v>
      </c>
      <c r="X1317" s="258" t="str">
        <f t="shared" si="1282"/>
        <v>#DIV/0!</v>
      </c>
      <c r="Y1317" s="261" t="str">
        <f t="shared" si="1283"/>
        <v>#DIV/0!</v>
      </c>
      <c r="Z1317" s="262">
        <f t="shared" si="1284"/>
        <v>0</v>
      </c>
      <c r="AA1317" s="262">
        <f t="shared" si="1285"/>
        <v>0</v>
      </c>
      <c r="AB1317" s="258" t="str">
        <f t="shared" si="1286"/>
        <v/>
      </c>
      <c r="AC1317" s="263" t="str">
        <f t="shared" si="1168"/>
        <v>   -  BĐ: 6/9/2025 KT: Ngày lỗi</v>
      </c>
      <c r="AD1317" s="263">
        <f t="shared" ref="AD1317:AE1317" si="1560">P1317</f>
        <v>45906</v>
      </c>
      <c r="AE1317" s="263" t="str">
        <f t="shared" si="1560"/>
        <v>#DIV/0!</v>
      </c>
      <c r="AF1317" s="187"/>
      <c r="AG1317" s="187"/>
    </row>
    <row r="1318">
      <c r="A1318" s="253"/>
      <c r="B1318" s="253"/>
      <c r="C1318" s="99"/>
      <c r="D1318" s="99"/>
      <c r="E1318" s="99"/>
      <c r="F1318" s="99"/>
      <c r="G1318" s="268"/>
      <c r="H1318" s="99"/>
      <c r="I1318" s="99"/>
      <c r="J1318" s="99"/>
      <c r="K1318" s="273"/>
      <c r="L1318" s="192"/>
      <c r="M1318" s="192"/>
      <c r="N1318" s="99"/>
      <c r="O1318" s="99"/>
      <c r="P1318" s="237">
        <f t="shared" si="1279"/>
        <v>45906</v>
      </c>
      <c r="Q1318" s="170" t="str">
        <f t="shared" si="1280"/>
        <v>#DIV/0!</v>
      </c>
      <c r="R1318" s="206"/>
      <c r="S1318" s="267"/>
      <c r="T1318" s="99"/>
      <c r="U1318" s="99"/>
      <c r="V1318" s="259" t="str">
        <f t="shared" si="1161"/>
        <v> </v>
      </c>
      <c r="W1318" s="260">
        <f t="shared" si="1281"/>
        <v>0</v>
      </c>
      <c r="X1318" s="258" t="str">
        <f t="shared" si="1282"/>
        <v>#DIV/0!</v>
      </c>
      <c r="Y1318" s="261" t="str">
        <f t="shared" si="1283"/>
        <v>#DIV/0!</v>
      </c>
      <c r="Z1318" s="262">
        <f t="shared" si="1284"/>
        <v>0</v>
      </c>
      <c r="AA1318" s="262">
        <f t="shared" si="1285"/>
        <v>0</v>
      </c>
      <c r="AB1318" s="258" t="str">
        <f t="shared" si="1286"/>
        <v/>
      </c>
      <c r="AC1318" s="263" t="str">
        <f t="shared" si="1168"/>
        <v>   -  BĐ: 6/9/2025 KT: Ngày lỗi</v>
      </c>
      <c r="AD1318" s="263">
        <f t="shared" ref="AD1318:AE1318" si="1561">P1318</f>
        <v>45906</v>
      </c>
      <c r="AE1318" s="263" t="str">
        <f t="shared" si="1561"/>
        <v>#DIV/0!</v>
      </c>
      <c r="AF1318" s="187"/>
      <c r="AG1318" s="187"/>
    </row>
    <row r="1319">
      <c r="A1319" s="253"/>
      <c r="B1319" s="253"/>
      <c r="C1319" s="99"/>
      <c r="D1319" s="99"/>
      <c r="E1319" s="99"/>
      <c r="F1319" s="99"/>
      <c r="G1319" s="268"/>
      <c r="H1319" s="99"/>
      <c r="I1319" s="99"/>
      <c r="J1319" s="99"/>
      <c r="K1319" s="273"/>
      <c r="L1319" s="192"/>
      <c r="M1319" s="192"/>
      <c r="N1319" s="99"/>
      <c r="O1319" s="99"/>
      <c r="P1319" s="237">
        <f t="shared" si="1279"/>
        <v>45906</v>
      </c>
      <c r="Q1319" s="170" t="str">
        <f t="shared" si="1280"/>
        <v>#DIV/0!</v>
      </c>
      <c r="R1319" s="206"/>
      <c r="S1319" s="267"/>
      <c r="T1319" s="99"/>
      <c r="U1319" s="99"/>
      <c r="V1319" s="259" t="str">
        <f t="shared" si="1161"/>
        <v> </v>
      </c>
      <c r="W1319" s="260">
        <f t="shared" si="1281"/>
        <v>0</v>
      </c>
      <c r="X1319" s="258" t="str">
        <f t="shared" si="1282"/>
        <v>#DIV/0!</v>
      </c>
      <c r="Y1319" s="261" t="str">
        <f t="shared" si="1283"/>
        <v>#DIV/0!</v>
      </c>
      <c r="Z1319" s="262">
        <f t="shared" si="1284"/>
        <v>0</v>
      </c>
      <c r="AA1319" s="262">
        <f t="shared" si="1285"/>
        <v>0</v>
      </c>
      <c r="AB1319" s="258" t="str">
        <f t="shared" si="1286"/>
        <v/>
      </c>
      <c r="AC1319" s="263" t="str">
        <f t="shared" si="1168"/>
        <v>   -  BĐ: 6/9/2025 KT: Ngày lỗi</v>
      </c>
      <c r="AD1319" s="263">
        <f t="shared" ref="AD1319:AE1319" si="1562">P1319</f>
        <v>45906</v>
      </c>
      <c r="AE1319" s="263" t="str">
        <f t="shared" si="1562"/>
        <v>#DIV/0!</v>
      </c>
      <c r="AF1319" s="187"/>
      <c r="AG1319" s="187"/>
    </row>
    <row r="1320">
      <c r="A1320" s="253"/>
      <c r="B1320" s="253"/>
      <c r="C1320" s="99"/>
      <c r="D1320" s="99"/>
      <c r="E1320" s="99"/>
      <c r="F1320" s="99"/>
      <c r="G1320" s="268"/>
      <c r="H1320" s="99"/>
      <c r="I1320" s="99"/>
      <c r="J1320" s="99"/>
      <c r="K1320" s="273"/>
      <c r="L1320" s="192"/>
      <c r="M1320" s="192"/>
      <c r="N1320" s="99"/>
      <c r="O1320" s="99"/>
      <c r="P1320" s="237">
        <f t="shared" si="1279"/>
        <v>45906</v>
      </c>
      <c r="Q1320" s="170" t="str">
        <f t="shared" si="1280"/>
        <v>#DIV/0!</v>
      </c>
      <c r="R1320" s="206"/>
      <c r="S1320" s="267"/>
      <c r="T1320" s="99"/>
      <c r="U1320" s="99"/>
      <c r="V1320" s="259" t="str">
        <f t="shared" si="1161"/>
        <v> </v>
      </c>
      <c r="W1320" s="260">
        <f t="shared" si="1281"/>
        <v>0</v>
      </c>
      <c r="X1320" s="258" t="str">
        <f t="shared" si="1282"/>
        <v>#DIV/0!</v>
      </c>
      <c r="Y1320" s="261" t="str">
        <f t="shared" si="1283"/>
        <v>#DIV/0!</v>
      </c>
      <c r="Z1320" s="262">
        <f t="shared" si="1284"/>
        <v>0</v>
      </c>
      <c r="AA1320" s="262">
        <f t="shared" si="1285"/>
        <v>0</v>
      </c>
      <c r="AB1320" s="258" t="str">
        <f t="shared" si="1286"/>
        <v/>
      </c>
      <c r="AC1320" s="263" t="str">
        <f t="shared" si="1168"/>
        <v>   -  BĐ: 6/9/2025 KT: Ngày lỗi</v>
      </c>
      <c r="AD1320" s="263">
        <f t="shared" ref="AD1320:AE1320" si="1563">P1320</f>
        <v>45906</v>
      </c>
      <c r="AE1320" s="263" t="str">
        <f t="shared" si="1563"/>
        <v>#DIV/0!</v>
      </c>
      <c r="AF1320" s="187"/>
      <c r="AG1320" s="187"/>
    </row>
    <row r="1321">
      <c r="A1321" s="253"/>
      <c r="B1321" s="253"/>
      <c r="C1321" s="99"/>
      <c r="D1321" s="99"/>
      <c r="E1321" s="99"/>
      <c r="F1321" s="99"/>
      <c r="G1321" s="268"/>
      <c r="H1321" s="99"/>
      <c r="I1321" s="99"/>
      <c r="J1321" s="99"/>
      <c r="K1321" s="273"/>
      <c r="L1321" s="192"/>
      <c r="M1321" s="192"/>
      <c r="N1321" s="99"/>
      <c r="O1321" s="99"/>
      <c r="P1321" s="237">
        <f t="shared" si="1279"/>
        <v>45906</v>
      </c>
      <c r="Q1321" s="170" t="str">
        <f t="shared" si="1280"/>
        <v>#DIV/0!</v>
      </c>
      <c r="R1321" s="206"/>
      <c r="S1321" s="267"/>
      <c r="T1321" s="99"/>
      <c r="U1321" s="99"/>
      <c r="V1321" s="259" t="str">
        <f t="shared" si="1161"/>
        <v> </v>
      </c>
      <c r="W1321" s="260">
        <f t="shared" si="1281"/>
        <v>0</v>
      </c>
      <c r="X1321" s="258" t="str">
        <f t="shared" si="1282"/>
        <v>#DIV/0!</v>
      </c>
      <c r="Y1321" s="261" t="str">
        <f t="shared" si="1283"/>
        <v>#DIV/0!</v>
      </c>
      <c r="Z1321" s="262">
        <f t="shared" si="1284"/>
        <v>0</v>
      </c>
      <c r="AA1321" s="262">
        <f t="shared" si="1285"/>
        <v>0</v>
      </c>
      <c r="AB1321" s="258" t="str">
        <f t="shared" si="1286"/>
        <v/>
      </c>
      <c r="AC1321" s="263" t="str">
        <f t="shared" si="1168"/>
        <v>   -  BĐ: 6/9/2025 KT: Ngày lỗi</v>
      </c>
      <c r="AD1321" s="263">
        <f t="shared" ref="AD1321:AE1321" si="1564">P1321</f>
        <v>45906</v>
      </c>
      <c r="AE1321" s="263" t="str">
        <f t="shared" si="1564"/>
        <v>#DIV/0!</v>
      </c>
      <c r="AF1321" s="187"/>
      <c r="AG1321" s="187"/>
    </row>
    <row r="1322">
      <c r="A1322" s="253"/>
      <c r="B1322" s="253"/>
      <c r="C1322" s="99"/>
      <c r="D1322" s="99"/>
      <c r="E1322" s="99"/>
      <c r="F1322" s="99"/>
      <c r="G1322" s="268"/>
      <c r="H1322" s="99"/>
      <c r="I1322" s="99"/>
      <c r="J1322" s="99"/>
      <c r="K1322" s="273"/>
      <c r="L1322" s="192"/>
      <c r="M1322" s="192"/>
      <c r="N1322" s="99"/>
      <c r="O1322" s="99"/>
      <c r="P1322" s="237">
        <f t="shared" si="1279"/>
        <v>45906</v>
      </c>
      <c r="Q1322" s="170" t="str">
        <f t="shared" si="1280"/>
        <v>#DIV/0!</v>
      </c>
      <c r="R1322" s="206"/>
      <c r="S1322" s="267"/>
      <c r="T1322" s="99"/>
      <c r="U1322" s="99"/>
      <c r="V1322" s="259" t="str">
        <f t="shared" si="1161"/>
        <v> </v>
      </c>
      <c r="W1322" s="260">
        <f t="shared" si="1281"/>
        <v>0</v>
      </c>
      <c r="X1322" s="258" t="str">
        <f t="shared" si="1282"/>
        <v>#DIV/0!</v>
      </c>
      <c r="Y1322" s="261" t="str">
        <f t="shared" si="1283"/>
        <v>#DIV/0!</v>
      </c>
      <c r="Z1322" s="262">
        <f t="shared" si="1284"/>
        <v>0</v>
      </c>
      <c r="AA1322" s="262">
        <f t="shared" si="1285"/>
        <v>0</v>
      </c>
      <c r="AB1322" s="258" t="str">
        <f t="shared" si="1286"/>
        <v/>
      </c>
      <c r="AC1322" s="263" t="str">
        <f t="shared" si="1168"/>
        <v>   -  BĐ: 6/9/2025 KT: Ngày lỗi</v>
      </c>
      <c r="AD1322" s="263">
        <f t="shared" ref="AD1322:AE1322" si="1565">P1322</f>
        <v>45906</v>
      </c>
      <c r="AE1322" s="263" t="str">
        <f t="shared" si="1565"/>
        <v>#DIV/0!</v>
      </c>
      <c r="AF1322" s="187"/>
      <c r="AG1322" s="187"/>
    </row>
    <row r="1323">
      <c r="A1323" s="253"/>
      <c r="B1323" s="253"/>
      <c r="C1323" s="99"/>
      <c r="D1323" s="99"/>
      <c r="E1323" s="99"/>
      <c r="F1323" s="99"/>
      <c r="G1323" s="268"/>
      <c r="H1323" s="99"/>
      <c r="I1323" s="99"/>
      <c r="J1323" s="99"/>
      <c r="K1323" s="273"/>
      <c r="L1323" s="192"/>
      <c r="M1323" s="192"/>
      <c r="N1323" s="99"/>
      <c r="O1323" s="99"/>
      <c r="P1323" s="237">
        <f t="shared" si="1279"/>
        <v>45906</v>
      </c>
      <c r="Q1323" s="170" t="str">
        <f t="shared" si="1280"/>
        <v>#DIV/0!</v>
      </c>
      <c r="R1323" s="206"/>
      <c r="S1323" s="267"/>
      <c r="T1323" s="99"/>
      <c r="U1323" s="99"/>
      <c r="V1323" s="259" t="str">
        <f t="shared" si="1161"/>
        <v> </v>
      </c>
      <c r="W1323" s="260">
        <f t="shared" si="1281"/>
        <v>0</v>
      </c>
      <c r="X1323" s="258" t="str">
        <f t="shared" si="1282"/>
        <v>#DIV/0!</v>
      </c>
      <c r="Y1323" s="261" t="str">
        <f t="shared" si="1283"/>
        <v>#DIV/0!</v>
      </c>
      <c r="Z1323" s="262">
        <f t="shared" si="1284"/>
        <v>0</v>
      </c>
      <c r="AA1323" s="262">
        <f t="shared" si="1285"/>
        <v>0</v>
      </c>
      <c r="AB1323" s="258" t="str">
        <f t="shared" si="1286"/>
        <v/>
      </c>
      <c r="AC1323" s="263" t="str">
        <f t="shared" si="1168"/>
        <v>   -  BĐ: 6/9/2025 KT: Ngày lỗi</v>
      </c>
      <c r="AD1323" s="263">
        <f t="shared" ref="AD1323:AE1323" si="1566">P1323</f>
        <v>45906</v>
      </c>
      <c r="AE1323" s="263" t="str">
        <f t="shared" si="1566"/>
        <v>#DIV/0!</v>
      </c>
      <c r="AF1323" s="187"/>
      <c r="AG1323" s="187"/>
    </row>
    <row r="1324">
      <c r="A1324" s="253"/>
      <c r="B1324" s="253"/>
      <c r="C1324" s="99"/>
      <c r="D1324" s="99"/>
      <c r="E1324" s="99"/>
      <c r="F1324" s="99"/>
      <c r="G1324" s="268"/>
      <c r="H1324" s="99"/>
      <c r="I1324" s="99"/>
      <c r="J1324" s="99"/>
      <c r="K1324" s="273"/>
      <c r="L1324" s="192"/>
      <c r="M1324" s="192"/>
      <c r="N1324" s="99"/>
      <c r="O1324" s="99"/>
      <c r="P1324" s="237">
        <f t="shared" si="1279"/>
        <v>45906</v>
      </c>
      <c r="Q1324" s="170" t="str">
        <f t="shared" si="1280"/>
        <v>#DIV/0!</v>
      </c>
      <c r="R1324" s="206"/>
      <c r="S1324" s="267"/>
      <c r="T1324" s="99"/>
      <c r="U1324" s="99"/>
      <c r="V1324" s="259" t="str">
        <f t="shared" si="1161"/>
        <v> </v>
      </c>
      <c r="W1324" s="260">
        <f t="shared" si="1281"/>
        <v>0</v>
      </c>
      <c r="X1324" s="258" t="str">
        <f t="shared" si="1282"/>
        <v>#DIV/0!</v>
      </c>
      <c r="Y1324" s="261" t="str">
        <f t="shared" si="1283"/>
        <v>#DIV/0!</v>
      </c>
      <c r="Z1324" s="262">
        <f t="shared" si="1284"/>
        <v>0</v>
      </c>
      <c r="AA1324" s="262">
        <f t="shared" si="1285"/>
        <v>0</v>
      </c>
      <c r="AB1324" s="258" t="str">
        <f t="shared" si="1286"/>
        <v/>
      </c>
      <c r="AC1324" s="263" t="str">
        <f t="shared" si="1168"/>
        <v>   -  BĐ: 6/9/2025 KT: Ngày lỗi</v>
      </c>
      <c r="AD1324" s="263">
        <f t="shared" ref="AD1324:AE1324" si="1567">P1324</f>
        <v>45906</v>
      </c>
      <c r="AE1324" s="263" t="str">
        <f t="shared" si="1567"/>
        <v>#DIV/0!</v>
      </c>
      <c r="AF1324" s="187"/>
      <c r="AG1324" s="187"/>
    </row>
    <row r="1325">
      <c r="A1325" s="253"/>
      <c r="B1325" s="253"/>
      <c r="C1325" s="99"/>
      <c r="D1325" s="99"/>
      <c r="E1325" s="99"/>
      <c r="F1325" s="99"/>
      <c r="G1325" s="268"/>
      <c r="H1325" s="99"/>
      <c r="I1325" s="99"/>
      <c r="J1325" s="99"/>
      <c r="K1325" s="273"/>
      <c r="L1325" s="192"/>
      <c r="M1325" s="192"/>
      <c r="N1325" s="99"/>
      <c r="O1325" s="99"/>
      <c r="P1325" s="237">
        <f t="shared" si="1279"/>
        <v>45906</v>
      </c>
      <c r="Q1325" s="170" t="str">
        <f t="shared" si="1280"/>
        <v>#DIV/0!</v>
      </c>
      <c r="R1325" s="206"/>
      <c r="S1325" s="267"/>
      <c r="T1325" s="99"/>
      <c r="U1325" s="99"/>
      <c r="V1325" s="259" t="str">
        <f t="shared" si="1161"/>
        <v> </v>
      </c>
      <c r="W1325" s="260">
        <f t="shared" si="1281"/>
        <v>0</v>
      </c>
      <c r="X1325" s="258" t="str">
        <f t="shared" si="1282"/>
        <v>#DIV/0!</v>
      </c>
      <c r="Y1325" s="261" t="str">
        <f t="shared" si="1283"/>
        <v>#DIV/0!</v>
      </c>
      <c r="Z1325" s="262">
        <f t="shared" si="1284"/>
        <v>0</v>
      </c>
      <c r="AA1325" s="262">
        <f t="shared" si="1285"/>
        <v>0</v>
      </c>
      <c r="AB1325" s="258" t="str">
        <f t="shared" si="1286"/>
        <v/>
      </c>
      <c r="AC1325" s="263" t="str">
        <f t="shared" si="1168"/>
        <v>   -  BĐ: 6/9/2025 KT: Ngày lỗi</v>
      </c>
      <c r="AD1325" s="263">
        <f t="shared" ref="AD1325:AE1325" si="1568">P1325</f>
        <v>45906</v>
      </c>
      <c r="AE1325" s="263" t="str">
        <f t="shared" si="1568"/>
        <v>#DIV/0!</v>
      </c>
      <c r="AF1325" s="187"/>
      <c r="AG1325" s="187"/>
    </row>
    <row r="1326">
      <c r="A1326" s="253"/>
      <c r="B1326" s="253"/>
      <c r="C1326" s="99"/>
      <c r="D1326" s="99"/>
      <c r="E1326" s="99"/>
      <c r="F1326" s="99"/>
      <c r="G1326" s="268"/>
      <c r="H1326" s="99"/>
      <c r="I1326" s="99"/>
      <c r="J1326" s="99"/>
      <c r="K1326" s="273"/>
      <c r="L1326" s="192"/>
      <c r="M1326" s="192"/>
      <c r="N1326" s="99"/>
      <c r="O1326" s="99"/>
      <c r="P1326" s="237">
        <f t="shared" si="1279"/>
        <v>45906</v>
      </c>
      <c r="Q1326" s="170" t="str">
        <f t="shared" si="1280"/>
        <v>#DIV/0!</v>
      </c>
      <c r="R1326" s="206"/>
      <c r="S1326" s="267"/>
      <c r="T1326" s="99"/>
      <c r="U1326" s="99"/>
      <c r="V1326" s="259" t="str">
        <f t="shared" si="1161"/>
        <v> </v>
      </c>
      <c r="W1326" s="260">
        <f t="shared" si="1281"/>
        <v>0</v>
      </c>
      <c r="X1326" s="258" t="str">
        <f t="shared" si="1282"/>
        <v>#DIV/0!</v>
      </c>
      <c r="Y1326" s="261" t="str">
        <f t="shared" si="1283"/>
        <v>#DIV/0!</v>
      </c>
      <c r="Z1326" s="262">
        <f t="shared" si="1284"/>
        <v>0</v>
      </c>
      <c r="AA1326" s="262">
        <f t="shared" si="1285"/>
        <v>0</v>
      </c>
      <c r="AB1326" s="258" t="str">
        <f t="shared" si="1286"/>
        <v/>
      </c>
      <c r="AC1326" s="263" t="str">
        <f t="shared" si="1168"/>
        <v>   -  BĐ: 6/9/2025 KT: Ngày lỗi</v>
      </c>
      <c r="AD1326" s="263">
        <f t="shared" ref="AD1326:AE1326" si="1569">P1326</f>
        <v>45906</v>
      </c>
      <c r="AE1326" s="263" t="str">
        <f t="shared" si="1569"/>
        <v>#DIV/0!</v>
      </c>
      <c r="AF1326" s="187"/>
      <c r="AG1326" s="187"/>
    </row>
    <row r="1327">
      <c r="A1327" s="253"/>
      <c r="B1327" s="253"/>
      <c r="C1327" s="99"/>
      <c r="D1327" s="99"/>
      <c r="E1327" s="99"/>
      <c r="F1327" s="99"/>
      <c r="G1327" s="268"/>
      <c r="H1327" s="99"/>
      <c r="I1327" s="99"/>
      <c r="J1327" s="99"/>
      <c r="K1327" s="273"/>
      <c r="L1327" s="192"/>
      <c r="M1327" s="192"/>
      <c r="N1327" s="99"/>
      <c r="O1327" s="99"/>
      <c r="P1327" s="237">
        <f t="shared" si="1279"/>
        <v>45906</v>
      </c>
      <c r="Q1327" s="170" t="str">
        <f t="shared" si="1280"/>
        <v>#DIV/0!</v>
      </c>
      <c r="R1327" s="206"/>
      <c r="S1327" s="267"/>
      <c r="T1327" s="99"/>
      <c r="U1327" s="99"/>
      <c r="V1327" s="259" t="str">
        <f t="shared" si="1161"/>
        <v> </v>
      </c>
      <c r="W1327" s="260">
        <f t="shared" si="1281"/>
        <v>0</v>
      </c>
      <c r="X1327" s="258" t="str">
        <f t="shared" si="1282"/>
        <v>#DIV/0!</v>
      </c>
      <c r="Y1327" s="261" t="str">
        <f t="shared" si="1283"/>
        <v>#DIV/0!</v>
      </c>
      <c r="Z1327" s="262">
        <f t="shared" si="1284"/>
        <v>0</v>
      </c>
      <c r="AA1327" s="262">
        <f t="shared" si="1285"/>
        <v>0</v>
      </c>
      <c r="AB1327" s="258" t="str">
        <f t="shared" si="1286"/>
        <v/>
      </c>
      <c r="AC1327" s="263" t="str">
        <f t="shared" si="1168"/>
        <v>   -  BĐ: 6/9/2025 KT: Ngày lỗi</v>
      </c>
      <c r="AD1327" s="263">
        <f t="shared" ref="AD1327:AE1327" si="1570">P1327</f>
        <v>45906</v>
      </c>
      <c r="AE1327" s="263" t="str">
        <f t="shared" si="1570"/>
        <v>#DIV/0!</v>
      </c>
      <c r="AF1327" s="187"/>
      <c r="AG1327" s="187"/>
    </row>
    <row r="1328">
      <c r="A1328" s="253"/>
      <c r="B1328" s="253"/>
      <c r="C1328" s="99"/>
      <c r="D1328" s="99"/>
      <c r="E1328" s="99"/>
      <c r="F1328" s="99"/>
      <c r="G1328" s="268"/>
      <c r="H1328" s="99"/>
      <c r="I1328" s="99"/>
      <c r="J1328" s="99"/>
      <c r="K1328" s="273"/>
      <c r="L1328" s="192"/>
      <c r="M1328" s="192"/>
      <c r="N1328" s="99"/>
      <c r="O1328" s="99"/>
      <c r="P1328" s="237">
        <f t="shared" si="1279"/>
        <v>45906</v>
      </c>
      <c r="Q1328" s="170" t="str">
        <f t="shared" si="1280"/>
        <v>#DIV/0!</v>
      </c>
      <c r="R1328" s="206"/>
      <c r="S1328" s="267"/>
      <c r="T1328" s="99"/>
      <c r="U1328" s="99"/>
      <c r="V1328" s="259" t="str">
        <f t="shared" si="1161"/>
        <v> </v>
      </c>
      <c r="W1328" s="260">
        <f t="shared" si="1281"/>
        <v>0</v>
      </c>
      <c r="X1328" s="258" t="str">
        <f t="shared" si="1282"/>
        <v>#DIV/0!</v>
      </c>
      <c r="Y1328" s="261" t="str">
        <f t="shared" si="1283"/>
        <v>#DIV/0!</v>
      </c>
      <c r="Z1328" s="262">
        <f t="shared" si="1284"/>
        <v>0</v>
      </c>
      <c r="AA1328" s="262">
        <f t="shared" si="1285"/>
        <v>0</v>
      </c>
      <c r="AB1328" s="258" t="str">
        <f t="shared" si="1286"/>
        <v/>
      </c>
      <c r="AC1328" s="263" t="str">
        <f t="shared" si="1168"/>
        <v>   -  BĐ: 6/9/2025 KT: Ngày lỗi</v>
      </c>
      <c r="AD1328" s="263">
        <f t="shared" ref="AD1328:AE1328" si="1571">P1328</f>
        <v>45906</v>
      </c>
      <c r="AE1328" s="263" t="str">
        <f t="shared" si="1571"/>
        <v>#DIV/0!</v>
      </c>
      <c r="AF1328" s="187"/>
      <c r="AG1328" s="187"/>
    </row>
    <row r="1329">
      <c r="A1329" s="253"/>
      <c r="B1329" s="253"/>
      <c r="C1329" s="99"/>
      <c r="D1329" s="99"/>
      <c r="E1329" s="99"/>
      <c r="F1329" s="99"/>
      <c r="G1329" s="268"/>
      <c r="H1329" s="99"/>
      <c r="I1329" s="99"/>
      <c r="J1329" s="99"/>
      <c r="K1329" s="273"/>
      <c r="L1329" s="192"/>
      <c r="M1329" s="192"/>
      <c r="N1329" s="99"/>
      <c r="O1329" s="99"/>
      <c r="P1329" s="237">
        <f t="shared" si="1279"/>
        <v>45906</v>
      </c>
      <c r="Q1329" s="170" t="str">
        <f t="shared" si="1280"/>
        <v>#DIV/0!</v>
      </c>
      <c r="R1329" s="206"/>
      <c r="S1329" s="267"/>
      <c r="T1329" s="99"/>
      <c r="U1329" s="99"/>
      <c r="V1329" s="259" t="str">
        <f t="shared" si="1161"/>
        <v> </v>
      </c>
      <c r="W1329" s="260">
        <f t="shared" si="1281"/>
        <v>0</v>
      </c>
      <c r="X1329" s="258" t="str">
        <f t="shared" si="1282"/>
        <v>#DIV/0!</v>
      </c>
      <c r="Y1329" s="261" t="str">
        <f t="shared" si="1283"/>
        <v>#DIV/0!</v>
      </c>
      <c r="Z1329" s="262">
        <f t="shared" si="1284"/>
        <v>0</v>
      </c>
      <c r="AA1329" s="262">
        <f t="shared" si="1285"/>
        <v>0</v>
      </c>
      <c r="AB1329" s="258" t="str">
        <f t="shared" si="1286"/>
        <v/>
      </c>
      <c r="AC1329" s="263" t="str">
        <f t="shared" si="1168"/>
        <v>   -  BĐ: 6/9/2025 KT: Ngày lỗi</v>
      </c>
      <c r="AD1329" s="263">
        <f t="shared" ref="AD1329:AE1329" si="1572">P1329</f>
        <v>45906</v>
      </c>
      <c r="AE1329" s="263" t="str">
        <f t="shared" si="1572"/>
        <v>#DIV/0!</v>
      </c>
      <c r="AF1329" s="187"/>
      <c r="AG1329" s="187"/>
    </row>
    <row r="1330">
      <c r="A1330" s="253"/>
      <c r="B1330" s="253"/>
      <c r="C1330" s="99"/>
      <c r="D1330" s="99"/>
      <c r="E1330" s="99"/>
      <c r="F1330" s="99"/>
      <c r="G1330" s="268"/>
      <c r="H1330" s="99"/>
      <c r="I1330" s="99"/>
      <c r="J1330" s="99"/>
      <c r="K1330" s="273"/>
      <c r="L1330" s="192"/>
      <c r="M1330" s="192"/>
      <c r="N1330" s="99"/>
      <c r="O1330" s="99"/>
      <c r="P1330" s="237">
        <f t="shared" si="1279"/>
        <v>45906</v>
      </c>
      <c r="Q1330" s="170" t="str">
        <f t="shared" si="1280"/>
        <v>#DIV/0!</v>
      </c>
      <c r="R1330" s="206"/>
      <c r="S1330" s="267"/>
      <c r="T1330" s="99"/>
      <c r="U1330" s="99"/>
      <c r="V1330" s="259" t="str">
        <f t="shared" si="1161"/>
        <v> </v>
      </c>
      <c r="W1330" s="260">
        <f t="shared" si="1281"/>
        <v>0</v>
      </c>
      <c r="X1330" s="258" t="str">
        <f t="shared" si="1282"/>
        <v>#DIV/0!</v>
      </c>
      <c r="Y1330" s="261" t="str">
        <f t="shared" si="1283"/>
        <v>#DIV/0!</v>
      </c>
      <c r="Z1330" s="262">
        <f t="shared" si="1284"/>
        <v>0</v>
      </c>
      <c r="AA1330" s="262">
        <f t="shared" si="1285"/>
        <v>0</v>
      </c>
      <c r="AB1330" s="258" t="str">
        <f t="shared" si="1286"/>
        <v/>
      </c>
      <c r="AC1330" s="263" t="str">
        <f t="shared" si="1168"/>
        <v>   -  BĐ: 6/9/2025 KT: Ngày lỗi</v>
      </c>
      <c r="AD1330" s="263">
        <f t="shared" ref="AD1330:AE1330" si="1573">P1330</f>
        <v>45906</v>
      </c>
      <c r="AE1330" s="263" t="str">
        <f t="shared" si="1573"/>
        <v>#DIV/0!</v>
      </c>
      <c r="AF1330" s="187"/>
      <c r="AG1330" s="187"/>
    </row>
    <row r="1331">
      <c r="A1331" s="253"/>
      <c r="B1331" s="253"/>
      <c r="C1331" s="99"/>
      <c r="D1331" s="99"/>
      <c r="E1331" s="99"/>
      <c r="F1331" s="99"/>
      <c r="G1331" s="268"/>
      <c r="H1331" s="99"/>
      <c r="I1331" s="99"/>
      <c r="J1331" s="99"/>
      <c r="K1331" s="273"/>
      <c r="L1331" s="192"/>
      <c r="M1331" s="192"/>
      <c r="N1331" s="99"/>
      <c r="O1331" s="99"/>
      <c r="P1331" s="237">
        <f t="shared" si="1279"/>
        <v>45906</v>
      </c>
      <c r="Q1331" s="170" t="str">
        <f t="shared" si="1280"/>
        <v>#DIV/0!</v>
      </c>
      <c r="R1331" s="206"/>
      <c r="S1331" s="267"/>
      <c r="T1331" s="99"/>
      <c r="U1331" s="99"/>
      <c r="V1331" s="259" t="str">
        <f t="shared" si="1161"/>
        <v> </v>
      </c>
      <c r="W1331" s="260">
        <f t="shared" si="1281"/>
        <v>0</v>
      </c>
      <c r="X1331" s="258" t="str">
        <f t="shared" si="1282"/>
        <v>#DIV/0!</v>
      </c>
      <c r="Y1331" s="261" t="str">
        <f t="shared" si="1283"/>
        <v>#DIV/0!</v>
      </c>
      <c r="Z1331" s="262">
        <f t="shared" si="1284"/>
        <v>0</v>
      </c>
      <c r="AA1331" s="262">
        <f t="shared" si="1285"/>
        <v>0</v>
      </c>
      <c r="AB1331" s="258" t="str">
        <f t="shared" si="1286"/>
        <v/>
      </c>
      <c r="AC1331" s="263" t="str">
        <f t="shared" si="1168"/>
        <v>   -  BĐ: 6/9/2025 KT: Ngày lỗi</v>
      </c>
      <c r="AD1331" s="263">
        <f t="shared" ref="AD1331:AE1331" si="1574">P1331</f>
        <v>45906</v>
      </c>
      <c r="AE1331" s="263" t="str">
        <f t="shared" si="1574"/>
        <v>#DIV/0!</v>
      </c>
      <c r="AF1331" s="187"/>
      <c r="AG1331" s="187"/>
    </row>
    <row r="1332">
      <c r="A1332" s="253"/>
      <c r="B1332" s="253"/>
      <c r="C1332" s="99"/>
      <c r="D1332" s="99"/>
      <c r="E1332" s="99"/>
      <c r="F1332" s="99"/>
      <c r="G1332" s="268"/>
      <c r="H1332" s="99"/>
      <c r="I1332" s="99"/>
      <c r="J1332" s="99"/>
      <c r="K1332" s="273"/>
      <c r="L1332" s="192"/>
      <c r="M1332" s="192"/>
      <c r="N1332" s="99"/>
      <c r="O1332" s="99"/>
      <c r="P1332" s="237">
        <f t="shared" si="1279"/>
        <v>45906</v>
      </c>
      <c r="Q1332" s="170" t="str">
        <f t="shared" si="1280"/>
        <v>#DIV/0!</v>
      </c>
      <c r="R1332" s="206"/>
      <c r="S1332" s="267"/>
      <c r="T1332" s="99"/>
      <c r="U1332" s="99"/>
      <c r="V1332" s="259" t="str">
        <f t="shared" si="1161"/>
        <v> </v>
      </c>
      <c r="W1332" s="260">
        <f t="shared" si="1281"/>
        <v>0</v>
      </c>
      <c r="X1332" s="258" t="str">
        <f t="shared" si="1282"/>
        <v>#DIV/0!</v>
      </c>
      <c r="Y1332" s="261" t="str">
        <f t="shared" si="1283"/>
        <v>#DIV/0!</v>
      </c>
      <c r="Z1332" s="262">
        <f t="shared" si="1284"/>
        <v>0</v>
      </c>
      <c r="AA1332" s="262">
        <f t="shared" si="1285"/>
        <v>0</v>
      </c>
      <c r="AB1332" s="258" t="str">
        <f t="shared" si="1286"/>
        <v/>
      </c>
      <c r="AC1332" s="263" t="str">
        <f t="shared" si="1168"/>
        <v>   -  BĐ: 6/9/2025 KT: Ngày lỗi</v>
      </c>
      <c r="AD1332" s="263">
        <f t="shared" ref="AD1332:AE1332" si="1575">P1332</f>
        <v>45906</v>
      </c>
      <c r="AE1332" s="263" t="str">
        <f t="shared" si="1575"/>
        <v>#DIV/0!</v>
      </c>
      <c r="AF1332" s="187"/>
      <c r="AG1332" s="187"/>
    </row>
    <row r="1333">
      <c r="A1333" s="253"/>
      <c r="B1333" s="253"/>
      <c r="C1333" s="99"/>
      <c r="D1333" s="99"/>
      <c r="E1333" s="99"/>
      <c r="F1333" s="99"/>
      <c r="G1333" s="268"/>
      <c r="H1333" s="99"/>
      <c r="I1333" s="99"/>
      <c r="J1333" s="99"/>
      <c r="K1333" s="273"/>
      <c r="L1333" s="192"/>
      <c r="M1333" s="192"/>
      <c r="N1333" s="99"/>
      <c r="O1333" s="99"/>
      <c r="P1333" s="237">
        <f t="shared" si="1279"/>
        <v>45906</v>
      </c>
      <c r="Q1333" s="170" t="str">
        <f t="shared" si="1280"/>
        <v>#DIV/0!</v>
      </c>
      <c r="R1333" s="206"/>
      <c r="S1333" s="267"/>
      <c r="T1333" s="99"/>
      <c r="U1333" s="99"/>
      <c r="V1333" s="259" t="str">
        <f t="shared" si="1161"/>
        <v> </v>
      </c>
      <c r="W1333" s="260">
        <f t="shared" si="1281"/>
        <v>0</v>
      </c>
      <c r="X1333" s="258" t="str">
        <f t="shared" si="1282"/>
        <v>#DIV/0!</v>
      </c>
      <c r="Y1333" s="261" t="str">
        <f t="shared" si="1283"/>
        <v>#DIV/0!</v>
      </c>
      <c r="Z1333" s="262">
        <f t="shared" si="1284"/>
        <v>0</v>
      </c>
      <c r="AA1333" s="262">
        <f t="shared" si="1285"/>
        <v>0</v>
      </c>
      <c r="AB1333" s="258" t="str">
        <f t="shared" si="1286"/>
        <v/>
      </c>
      <c r="AC1333" s="263" t="str">
        <f t="shared" si="1168"/>
        <v>   -  BĐ: 6/9/2025 KT: Ngày lỗi</v>
      </c>
      <c r="AD1333" s="263">
        <f t="shared" ref="AD1333:AE1333" si="1576">P1333</f>
        <v>45906</v>
      </c>
      <c r="AE1333" s="263" t="str">
        <f t="shared" si="1576"/>
        <v>#DIV/0!</v>
      </c>
      <c r="AF1333" s="187"/>
      <c r="AG1333" s="187"/>
    </row>
    <row r="1334">
      <c r="A1334" s="253"/>
      <c r="B1334" s="253"/>
      <c r="C1334" s="99"/>
      <c r="D1334" s="99"/>
      <c r="E1334" s="99"/>
      <c r="F1334" s="99"/>
      <c r="G1334" s="268"/>
      <c r="H1334" s="99"/>
      <c r="I1334" s="99"/>
      <c r="J1334" s="99"/>
      <c r="K1334" s="273"/>
      <c r="L1334" s="192"/>
      <c r="M1334" s="192"/>
      <c r="N1334" s="99"/>
      <c r="O1334" s="99"/>
      <c r="P1334" s="237">
        <f t="shared" si="1279"/>
        <v>45906</v>
      </c>
      <c r="Q1334" s="170" t="str">
        <f t="shared" si="1280"/>
        <v>#DIV/0!</v>
      </c>
      <c r="R1334" s="206"/>
      <c r="S1334" s="267"/>
      <c r="T1334" s="99"/>
      <c r="U1334" s="99"/>
      <c r="V1334" s="259" t="str">
        <f t="shared" si="1161"/>
        <v> </v>
      </c>
      <c r="W1334" s="260">
        <f t="shared" si="1281"/>
        <v>0</v>
      </c>
      <c r="X1334" s="258" t="str">
        <f t="shared" si="1282"/>
        <v>#DIV/0!</v>
      </c>
      <c r="Y1334" s="261" t="str">
        <f t="shared" si="1283"/>
        <v>#DIV/0!</v>
      </c>
      <c r="Z1334" s="262">
        <f t="shared" si="1284"/>
        <v>0</v>
      </c>
      <c r="AA1334" s="262">
        <f t="shared" si="1285"/>
        <v>0</v>
      </c>
      <c r="AB1334" s="258" t="str">
        <f t="shared" si="1286"/>
        <v/>
      </c>
      <c r="AC1334" s="263" t="str">
        <f t="shared" si="1168"/>
        <v>   -  BĐ: 6/9/2025 KT: Ngày lỗi</v>
      </c>
      <c r="AD1334" s="263">
        <f t="shared" ref="AD1334:AE1334" si="1577">P1334</f>
        <v>45906</v>
      </c>
      <c r="AE1334" s="263" t="str">
        <f t="shared" si="1577"/>
        <v>#DIV/0!</v>
      </c>
      <c r="AF1334" s="187"/>
      <c r="AG1334" s="187"/>
    </row>
    <row r="1335">
      <c r="A1335" s="253"/>
      <c r="B1335" s="253"/>
      <c r="C1335" s="99"/>
      <c r="D1335" s="99"/>
      <c r="E1335" s="99"/>
      <c r="F1335" s="99"/>
      <c r="G1335" s="268"/>
      <c r="H1335" s="99"/>
      <c r="I1335" s="99"/>
      <c r="J1335" s="99"/>
      <c r="K1335" s="273"/>
      <c r="L1335" s="192"/>
      <c r="M1335" s="192"/>
      <c r="N1335" s="99"/>
      <c r="O1335" s="99"/>
      <c r="P1335" s="237">
        <f t="shared" si="1279"/>
        <v>45906</v>
      </c>
      <c r="Q1335" s="170" t="str">
        <f t="shared" si="1280"/>
        <v>#DIV/0!</v>
      </c>
      <c r="R1335" s="206"/>
      <c r="S1335" s="267"/>
      <c r="T1335" s="99"/>
      <c r="U1335" s="99"/>
      <c r="V1335" s="259" t="str">
        <f t="shared" si="1161"/>
        <v> </v>
      </c>
      <c r="W1335" s="260">
        <f t="shared" si="1281"/>
        <v>0</v>
      </c>
      <c r="X1335" s="258" t="str">
        <f t="shared" si="1282"/>
        <v>#DIV/0!</v>
      </c>
      <c r="Y1335" s="261" t="str">
        <f t="shared" si="1283"/>
        <v>#DIV/0!</v>
      </c>
      <c r="Z1335" s="262">
        <f t="shared" si="1284"/>
        <v>0</v>
      </c>
      <c r="AA1335" s="262">
        <f t="shared" si="1285"/>
        <v>0</v>
      </c>
      <c r="AB1335" s="258" t="str">
        <f t="shared" si="1286"/>
        <v/>
      </c>
      <c r="AC1335" s="263" t="str">
        <f t="shared" si="1168"/>
        <v>   -  BĐ: 6/9/2025 KT: Ngày lỗi</v>
      </c>
      <c r="AD1335" s="263">
        <f t="shared" ref="AD1335:AE1335" si="1578">P1335</f>
        <v>45906</v>
      </c>
      <c r="AE1335" s="263" t="str">
        <f t="shared" si="1578"/>
        <v>#DIV/0!</v>
      </c>
      <c r="AF1335" s="187"/>
      <c r="AG1335" s="187"/>
    </row>
    <row r="1336">
      <c r="A1336" s="253"/>
      <c r="B1336" s="253"/>
      <c r="C1336" s="99"/>
      <c r="D1336" s="99"/>
      <c r="E1336" s="99"/>
      <c r="F1336" s="99"/>
      <c r="G1336" s="268"/>
      <c r="H1336" s="99"/>
      <c r="I1336" s="99"/>
      <c r="J1336" s="99"/>
      <c r="K1336" s="273"/>
      <c r="L1336" s="192"/>
      <c r="M1336" s="192"/>
      <c r="N1336" s="99"/>
      <c r="O1336" s="99"/>
      <c r="P1336" s="237">
        <f t="shared" si="1279"/>
        <v>45906</v>
      </c>
      <c r="Q1336" s="170" t="str">
        <f t="shared" si="1280"/>
        <v>#DIV/0!</v>
      </c>
      <c r="R1336" s="206"/>
      <c r="S1336" s="267"/>
      <c r="T1336" s="99"/>
      <c r="U1336" s="99"/>
      <c r="V1336" s="259" t="str">
        <f t="shared" si="1161"/>
        <v> </v>
      </c>
      <c r="W1336" s="260">
        <f t="shared" si="1281"/>
        <v>0</v>
      </c>
      <c r="X1336" s="258" t="str">
        <f t="shared" si="1282"/>
        <v>#DIV/0!</v>
      </c>
      <c r="Y1336" s="261" t="str">
        <f t="shared" si="1283"/>
        <v>#DIV/0!</v>
      </c>
      <c r="Z1336" s="262">
        <f t="shared" si="1284"/>
        <v>0</v>
      </c>
      <c r="AA1336" s="262">
        <f t="shared" si="1285"/>
        <v>0</v>
      </c>
      <c r="AB1336" s="258" t="str">
        <f t="shared" si="1286"/>
        <v/>
      </c>
      <c r="AC1336" s="263" t="str">
        <f t="shared" si="1168"/>
        <v>   -  BĐ: 6/9/2025 KT: Ngày lỗi</v>
      </c>
      <c r="AD1336" s="263">
        <f t="shared" ref="AD1336:AE1336" si="1579">P1336</f>
        <v>45906</v>
      </c>
      <c r="AE1336" s="263" t="str">
        <f t="shared" si="1579"/>
        <v>#DIV/0!</v>
      </c>
      <c r="AF1336" s="187"/>
      <c r="AG1336" s="187"/>
    </row>
    <row r="1337">
      <c r="A1337" s="253"/>
      <c r="B1337" s="253"/>
      <c r="C1337" s="99"/>
      <c r="D1337" s="99"/>
      <c r="E1337" s="99"/>
      <c r="F1337" s="99"/>
      <c r="G1337" s="268"/>
      <c r="H1337" s="99"/>
      <c r="I1337" s="99"/>
      <c r="J1337" s="99"/>
      <c r="K1337" s="273"/>
      <c r="L1337" s="192"/>
      <c r="M1337" s="192"/>
      <c r="N1337" s="99"/>
      <c r="O1337" s="99"/>
      <c r="P1337" s="237">
        <f t="shared" si="1279"/>
        <v>45906</v>
      </c>
      <c r="Q1337" s="170" t="str">
        <f t="shared" si="1280"/>
        <v>#DIV/0!</v>
      </c>
      <c r="R1337" s="206"/>
      <c r="S1337" s="267"/>
      <c r="T1337" s="99"/>
      <c r="U1337" s="99"/>
      <c r="V1337" s="259" t="str">
        <f t="shared" si="1161"/>
        <v> </v>
      </c>
      <c r="W1337" s="260">
        <f t="shared" si="1281"/>
        <v>0</v>
      </c>
      <c r="X1337" s="258" t="str">
        <f t="shared" si="1282"/>
        <v>#DIV/0!</v>
      </c>
      <c r="Y1337" s="261" t="str">
        <f t="shared" si="1283"/>
        <v>#DIV/0!</v>
      </c>
      <c r="Z1337" s="262">
        <f t="shared" si="1284"/>
        <v>0</v>
      </c>
      <c r="AA1337" s="262">
        <f t="shared" si="1285"/>
        <v>0</v>
      </c>
      <c r="AB1337" s="258" t="str">
        <f t="shared" si="1286"/>
        <v/>
      </c>
      <c r="AC1337" s="263" t="str">
        <f t="shared" si="1168"/>
        <v>   -  BĐ: 6/9/2025 KT: Ngày lỗi</v>
      </c>
      <c r="AD1337" s="263">
        <f t="shared" ref="AD1337:AE1337" si="1580">P1337</f>
        <v>45906</v>
      </c>
      <c r="AE1337" s="263" t="str">
        <f t="shared" si="1580"/>
        <v>#DIV/0!</v>
      </c>
      <c r="AF1337" s="187"/>
      <c r="AG1337" s="187"/>
    </row>
    <row r="1338">
      <c r="A1338" s="253"/>
      <c r="B1338" s="253"/>
      <c r="C1338" s="99"/>
      <c r="D1338" s="99"/>
      <c r="E1338" s="99"/>
      <c r="F1338" s="99"/>
      <c r="G1338" s="268"/>
      <c r="H1338" s="99"/>
      <c r="I1338" s="99"/>
      <c r="J1338" s="99"/>
      <c r="K1338" s="273"/>
      <c r="L1338" s="192"/>
      <c r="M1338" s="192"/>
      <c r="N1338" s="99"/>
      <c r="O1338" s="99"/>
      <c r="P1338" s="237">
        <f t="shared" si="1279"/>
        <v>45906</v>
      </c>
      <c r="Q1338" s="170" t="str">
        <f t="shared" si="1280"/>
        <v>#DIV/0!</v>
      </c>
      <c r="R1338" s="206"/>
      <c r="S1338" s="267"/>
      <c r="T1338" s="99"/>
      <c r="U1338" s="99"/>
      <c r="V1338" s="259" t="str">
        <f t="shared" si="1161"/>
        <v> </v>
      </c>
      <c r="W1338" s="260">
        <f t="shared" si="1281"/>
        <v>0</v>
      </c>
      <c r="X1338" s="258" t="str">
        <f t="shared" si="1282"/>
        <v>#DIV/0!</v>
      </c>
      <c r="Y1338" s="261" t="str">
        <f t="shared" si="1283"/>
        <v>#DIV/0!</v>
      </c>
      <c r="Z1338" s="262">
        <f t="shared" si="1284"/>
        <v>0</v>
      </c>
      <c r="AA1338" s="262">
        <f t="shared" si="1285"/>
        <v>0</v>
      </c>
      <c r="AB1338" s="258" t="str">
        <f t="shared" si="1286"/>
        <v/>
      </c>
      <c r="AC1338" s="263" t="str">
        <f t="shared" si="1168"/>
        <v>   -  BĐ: 6/9/2025 KT: Ngày lỗi</v>
      </c>
      <c r="AD1338" s="263">
        <f t="shared" ref="AD1338:AE1338" si="1581">P1338</f>
        <v>45906</v>
      </c>
      <c r="AE1338" s="263" t="str">
        <f t="shared" si="1581"/>
        <v>#DIV/0!</v>
      </c>
      <c r="AF1338" s="187"/>
      <c r="AG1338" s="187"/>
    </row>
    <row r="1339">
      <c r="A1339" s="253"/>
      <c r="B1339" s="253"/>
      <c r="C1339" s="99"/>
      <c r="D1339" s="99"/>
      <c r="E1339" s="99"/>
      <c r="F1339" s="99"/>
      <c r="G1339" s="268"/>
      <c r="H1339" s="99"/>
      <c r="I1339" s="99"/>
      <c r="J1339" s="99"/>
      <c r="K1339" s="273"/>
      <c r="L1339" s="192"/>
      <c r="M1339" s="192"/>
      <c r="N1339" s="99"/>
      <c r="O1339" s="99"/>
      <c r="P1339" s="237">
        <f t="shared" si="1279"/>
        <v>45906</v>
      </c>
      <c r="Q1339" s="170" t="str">
        <f t="shared" si="1280"/>
        <v>#DIV/0!</v>
      </c>
      <c r="R1339" s="206"/>
      <c r="S1339" s="267"/>
      <c r="T1339" s="99"/>
      <c r="U1339" s="99"/>
      <c r="V1339" s="259" t="str">
        <f t="shared" si="1161"/>
        <v> </v>
      </c>
      <c r="W1339" s="260">
        <f t="shared" si="1281"/>
        <v>0</v>
      </c>
      <c r="X1339" s="258" t="str">
        <f t="shared" si="1282"/>
        <v>#DIV/0!</v>
      </c>
      <c r="Y1339" s="261" t="str">
        <f t="shared" si="1283"/>
        <v>#DIV/0!</v>
      </c>
      <c r="Z1339" s="262">
        <f t="shared" si="1284"/>
        <v>0</v>
      </c>
      <c r="AA1339" s="262">
        <f t="shared" si="1285"/>
        <v>0</v>
      </c>
      <c r="AB1339" s="258" t="str">
        <f t="shared" si="1286"/>
        <v/>
      </c>
      <c r="AC1339" s="263" t="str">
        <f t="shared" si="1168"/>
        <v>   -  BĐ: 6/9/2025 KT: Ngày lỗi</v>
      </c>
      <c r="AD1339" s="263">
        <f t="shared" ref="AD1339:AE1339" si="1582">P1339</f>
        <v>45906</v>
      </c>
      <c r="AE1339" s="263" t="str">
        <f t="shared" si="1582"/>
        <v>#DIV/0!</v>
      </c>
      <c r="AF1339" s="187"/>
      <c r="AG1339" s="187"/>
    </row>
    <row r="1340">
      <c r="A1340" s="253"/>
      <c r="B1340" s="253"/>
      <c r="C1340" s="99"/>
      <c r="D1340" s="99"/>
      <c r="E1340" s="99"/>
      <c r="F1340" s="99"/>
      <c r="G1340" s="268"/>
      <c r="H1340" s="99"/>
      <c r="I1340" s="99"/>
      <c r="J1340" s="99"/>
      <c r="K1340" s="273"/>
      <c r="L1340" s="192"/>
      <c r="M1340" s="192"/>
      <c r="N1340" s="99"/>
      <c r="O1340" s="99"/>
      <c r="P1340" s="237">
        <f t="shared" si="1279"/>
        <v>45906</v>
      </c>
      <c r="Q1340" s="170" t="str">
        <f t="shared" si="1280"/>
        <v>#DIV/0!</v>
      </c>
      <c r="R1340" s="206"/>
      <c r="S1340" s="267"/>
      <c r="T1340" s="99"/>
      <c r="U1340" s="99"/>
      <c r="V1340" s="259" t="str">
        <f t="shared" si="1161"/>
        <v> </v>
      </c>
      <c r="W1340" s="260">
        <f t="shared" si="1281"/>
        <v>0</v>
      </c>
      <c r="X1340" s="258" t="str">
        <f t="shared" si="1282"/>
        <v>#DIV/0!</v>
      </c>
      <c r="Y1340" s="261" t="str">
        <f t="shared" si="1283"/>
        <v>#DIV/0!</v>
      </c>
      <c r="Z1340" s="262">
        <f t="shared" si="1284"/>
        <v>0</v>
      </c>
      <c r="AA1340" s="262">
        <f t="shared" si="1285"/>
        <v>0</v>
      </c>
      <c r="AB1340" s="258" t="str">
        <f t="shared" si="1286"/>
        <v/>
      </c>
      <c r="AC1340" s="263" t="str">
        <f t="shared" si="1168"/>
        <v>   -  BĐ: 6/9/2025 KT: Ngày lỗi</v>
      </c>
      <c r="AD1340" s="263">
        <f t="shared" ref="AD1340:AE1340" si="1583">P1340</f>
        <v>45906</v>
      </c>
      <c r="AE1340" s="263" t="str">
        <f t="shared" si="1583"/>
        <v>#DIV/0!</v>
      </c>
      <c r="AF1340" s="187"/>
      <c r="AG1340" s="187"/>
    </row>
    <row r="1341">
      <c r="A1341" s="253"/>
      <c r="B1341" s="253"/>
      <c r="C1341" s="99"/>
      <c r="D1341" s="99"/>
      <c r="E1341" s="99"/>
      <c r="F1341" s="99"/>
      <c r="G1341" s="268"/>
      <c r="H1341" s="99"/>
      <c r="I1341" s="99"/>
      <c r="J1341" s="99"/>
      <c r="K1341" s="273"/>
      <c r="L1341" s="192"/>
      <c r="M1341" s="192"/>
      <c r="N1341" s="99"/>
      <c r="O1341" s="99"/>
      <c r="P1341" s="237">
        <f t="shared" si="1279"/>
        <v>45906</v>
      </c>
      <c r="Q1341" s="170" t="str">
        <f t="shared" si="1280"/>
        <v>#DIV/0!</v>
      </c>
      <c r="R1341" s="206"/>
      <c r="S1341" s="267"/>
      <c r="T1341" s="99"/>
      <c r="U1341" s="99"/>
      <c r="V1341" s="259" t="str">
        <f t="shared" si="1161"/>
        <v> </v>
      </c>
      <c r="W1341" s="260">
        <f t="shared" si="1281"/>
        <v>0</v>
      </c>
      <c r="X1341" s="258" t="str">
        <f t="shared" si="1282"/>
        <v>#DIV/0!</v>
      </c>
      <c r="Y1341" s="261" t="str">
        <f t="shared" si="1283"/>
        <v>#DIV/0!</v>
      </c>
      <c r="Z1341" s="262">
        <f t="shared" si="1284"/>
        <v>0</v>
      </c>
      <c r="AA1341" s="262">
        <f t="shared" si="1285"/>
        <v>0</v>
      </c>
      <c r="AB1341" s="258" t="str">
        <f t="shared" si="1286"/>
        <v/>
      </c>
      <c r="AC1341" s="263" t="str">
        <f t="shared" si="1168"/>
        <v>   -  BĐ: 6/9/2025 KT: Ngày lỗi</v>
      </c>
      <c r="AD1341" s="263">
        <f t="shared" ref="AD1341:AE1341" si="1584">P1341</f>
        <v>45906</v>
      </c>
      <c r="AE1341" s="263" t="str">
        <f t="shared" si="1584"/>
        <v>#DIV/0!</v>
      </c>
      <c r="AF1341" s="187"/>
      <c r="AG1341" s="187"/>
    </row>
    <row r="1342">
      <c r="A1342" s="253"/>
      <c r="B1342" s="253"/>
      <c r="C1342" s="99"/>
      <c r="D1342" s="99"/>
      <c r="E1342" s="99"/>
      <c r="F1342" s="99"/>
      <c r="G1342" s="268"/>
      <c r="H1342" s="99"/>
      <c r="I1342" s="99"/>
      <c r="J1342" s="99"/>
      <c r="K1342" s="273"/>
      <c r="L1342" s="192"/>
      <c r="M1342" s="192"/>
      <c r="N1342" s="99"/>
      <c r="O1342" s="99"/>
      <c r="P1342" s="237">
        <f t="shared" si="1279"/>
        <v>45906</v>
      </c>
      <c r="Q1342" s="170" t="str">
        <f t="shared" si="1280"/>
        <v>#DIV/0!</v>
      </c>
      <c r="R1342" s="206"/>
      <c r="S1342" s="267"/>
      <c r="T1342" s="99"/>
      <c r="U1342" s="99"/>
      <c r="V1342" s="259" t="str">
        <f t="shared" si="1161"/>
        <v> </v>
      </c>
      <c r="W1342" s="260">
        <f t="shared" si="1281"/>
        <v>0</v>
      </c>
      <c r="X1342" s="258" t="str">
        <f t="shared" si="1282"/>
        <v>#DIV/0!</v>
      </c>
      <c r="Y1342" s="261" t="str">
        <f t="shared" si="1283"/>
        <v>#DIV/0!</v>
      </c>
      <c r="Z1342" s="262">
        <f t="shared" si="1284"/>
        <v>0</v>
      </c>
      <c r="AA1342" s="262">
        <f t="shared" si="1285"/>
        <v>0</v>
      </c>
      <c r="AB1342" s="258" t="str">
        <f t="shared" si="1286"/>
        <v/>
      </c>
      <c r="AC1342" s="263" t="str">
        <f t="shared" si="1168"/>
        <v>   -  BĐ: 6/9/2025 KT: Ngày lỗi</v>
      </c>
      <c r="AD1342" s="263">
        <f t="shared" ref="AD1342:AE1342" si="1585">P1342</f>
        <v>45906</v>
      </c>
      <c r="AE1342" s="263" t="str">
        <f t="shared" si="1585"/>
        <v>#DIV/0!</v>
      </c>
      <c r="AF1342" s="187"/>
      <c r="AG1342" s="187"/>
    </row>
    <row r="1343">
      <c r="A1343" s="253"/>
      <c r="B1343" s="253"/>
      <c r="C1343" s="99"/>
      <c r="D1343" s="99"/>
      <c r="E1343" s="99"/>
      <c r="F1343" s="99"/>
      <c r="G1343" s="268"/>
      <c r="H1343" s="99"/>
      <c r="I1343" s="99"/>
      <c r="J1343" s="99"/>
      <c r="K1343" s="273"/>
      <c r="L1343" s="192"/>
      <c r="M1343" s="192"/>
      <c r="N1343" s="99"/>
      <c r="O1343" s="99"/>
      <c r="P1343" s="237">
        <f t="shared" si="1279"/>
        <v>45906</v>
      </c>
      <c r="Q1343" s="170" t="str">
        <f t="shared" si="1280"/>
        <v>#DIV/0!</v>
      </c>
      <c r="R1343" s="206"/>
      <c r="S1343" s="267"/>
      <c r="T1343" s="99"/>
      <c r="U1343" s="99"/>
      <c r="V1343" s="259" t="str">
        <f t="shared" si="1161"/>
        <v> </v>
      </c>
      <c r="W1343" s="260">
        <f t="shared" si="1281"/>
        <v>0</v>
      </c>
      <c r="X1343" s="258" t="str">
        <f t="shared" si="1282"/>
        <v>#DIV/0!</v>
      </c>
      <c r="Y1343" s="261" t="str">
        <f t="shared" si="1283"/>
        <v>#DIV/0!</v>
      </c>
      <c r="Z1343" s="262">
        <f t="shared" si="1284"/>
        <v>0</v>
      </c>
      <c r="AA1343" s="262">
        <f t="shared" si="1285"/>
        <v>0</v>
      </c>
      <c r="AB1343" s="258" t="str">
        <f t="shared" si="1286"/>
        <v/>
      </c>
      <c r="AC1343" s="263" t="str">
        <f t="shared" si="1168"/>
        <v>   -  BĐ: 6/9/2025 KT: Ngày lỗi</v>
      </c>
      <c r="AD1343" s="263">
        <f t="shared" ref="AD1343:AE1343" si="1586">P1343</f>
        <v>45906</v>
      </c>
      <c r="AE1343" s="263" t="str">
        <f t="shared" si="1586"/>
        <v>#DIV/0!</v>
      </c>
      <c r="AF1343" s="187"/>
      <c r="AG1343" s="187"/>
    </row>
    <row r="1344">
      <c r="A1344" s="253"/>
      <c r="B1344" s="253"/>
      <c r="C1344" s="99"/>
      <c r="D1344" s="99"/>
      <c r="E1344" s="99"/>
      <c r="F1344" s="99"/>
      <c r="G1344" s="268"/>
      <c r="H1344" s="99"/>
      <c r="I1344" s="99"/>
      <c r="J1344" s="99"/>
      <c r="K1344" s="273"/>
      <c r="L1344" s="192"/>
      <c r="M1344" s="192"/>
      <c r="N1344" s="99"/>
      <c r="O1344" s="99"/>
      <c r="P1344" s="237">
        <f t="shared" si="1279"/>
        <v>45906</v>
      </c>
      <c r="Q1344" s="170" t="str">
        <f t="shared" si="1280"/>
        <v>#DIV/0!</v>
      </c>
      <c r="R1344" s="206"/>
      <c r="S1344" s="267"/>
      <c r="T1344" s="99"/>
      <c r="U1344" s="99"/>
      <c r="V1344" s="259" t="str">
        <f t="shared" si="1161"/>
        <v> </v>
      </c>
      <c r="W1344" s="260">
        <f t="shared" si="1281"/>
        <v>0</v>
      </c>
      <c r="X1344" s="258" t="str">
        <f t="shared" si="1282"/>
        <v>#DIV/0!</v>
      </c>
      <c r="Y1344" s="261" t="str">
        <f t="shared" si="1283"/>
        <v>#DIV/0!</v>
      </c>
      <c r="Z1344" s="262">
        <f t="shared" si="1284"/>
        <v>0</v>
      </c>
      <c r="AA1344" s="262">
        <f t="shared" si="1285"/>
        <v>0</v>
      </c>
      <c r="AB1344" s="258" t="str">
        <f t="shared" si="1286"/>
        <v/>
      </c>
      <c r="AC1344" s="263" t="str">
        <f t="shared" si="1168"/>
        <v>   -  BĐ: 6/9/2025 KT: Ngày lỗi</v>
      </c>
      <c r="AD1344" s="263">
        <f t="shared" ref="AD1344:AE1344" si="1587">P1344</f>
        <v>45906</v>
      </c>
      <c r="AE1344" s="263" t="str">
        <f t="shared" si="1587"/>
        <v>#DIV/0!</v>
      </c>
      <c r="AF1344" s="187"/>
      <c r="AG1344" s="187"/>
    </row>
    <row r="1345">
      <c r="A1345" s="253"/>
      <c r="B1345" s="253"/>
      <c r="C1345" s="99"/>
      <c r="D1345" s="99"/>
      <c r="E1345" s="99"/>
      <c r="F1345" s="99"/>
      <c r="G1345" s="268"/>
      <c r="H1345" s="99"/>
      <c r="I1345" s="99"/>
      <c r="J1345" s="99"/>
      <c r="K1345" s="273"/>
      <c r="L1345" s="192"/>
      <c r="M1345" s="192"/>
      <c r="N1345" s="99"/>
      <c r="O1345" s="99"/>
      <c r="P1345" s="237">
        <f t="shared" si="1279"/>
        <v>45906</v>
      </c>
      <c r="Q1345" s="170" t="str">
        <f t="shared" si="1280"/>
        <v>#DIV/0!</v>
      </c>
      <c r="R1345" s="206"/>
      <c r="S1345" s="267"/>
      <c r="T1345" s="99"/>
      <c r="U1345" s="99"/>
      <c r="V1345" s="259" t="str">
        <f t="shared" si="1161"/>
        <v> </v>
      </c>
      <c r="W1345" s="260">
        <f t="shared" si="1281"/>
        <v>0</v>
      </c>
      <c r="X1345" s="258" t="str">
        <f t="shared" si="1282"/>
        <v>#DIV/0!</v>
      </c>
      <c r="Y1345" s="261" t="str">
        <f t="shared" si="1283"/>
        <v>#DIV/0!</v>
      </c>
      <c r="Z1345" s="262">
        <f t="shared" si="1284"/>
        <v>0</v>
      </c>
      <c r="AA1345" s="262">
        <f t="shared" si="1285"/>
        <v>0</v>
      </c>
      <c r="AB1345" s="258" t="str">
        <f t="shared" si="1286"/>
        <v/>
      </c>
      <c r="AC1345" s="263" t="str">
        <f t="shared" si="1168"/>
        <v>   -  BĐ: 6/9/2025 KT: Ngày lỗi</v>
      </c>
      <c r="AD1345" s="263">
        <f t="shared" ref="AD1345:AE1345" si="1588">P1345</f>
        <v>45906</v>
      </c>
      <c r="AE1345" s="263" t="str">
        <f t="shared" si="1588"/>
        <v>#DIV/0!</v>
      </c>
      <c r="AF1345" s="187"/>
      <c r="AG1345" s="187"/>
    </row>
    <row r="1346">
      <c r="A1346" s="253"/>
      <c r="B1346" s="253"/>
      <c r="C1346" s="99"/>
      <c r="D1346" s="99"/>
      <c r="E1346" s="99"/>
      <c r="F1346" s="99"/>
      <c r="G1346" s="268"/>
      <c r="H1346" s="99"/>
      <c r="I1346" s="99"/>
      <c r="J1346" s="99"/>
      <c r="K1346" s="273"/>
      <c r="L1346" s="192"/>
      <c r="M1346" s="192"/>
      <c r="N1346" s="99"/>
      <c r="O1346" s="99"/>
      <c r="P1346" s="237">
        <f t="shared" si="1279"/>
        <v>45906</v>
      </c>
      <c r="Q1346" s="170" t="str">
        <f t="shared" si="1280"/>
        <v>#DIV/0!</v>
      </c>
      <c r="R1346" s="206"/>
      <c r="S1346" s="267"/>
      <c r="T1346" s="99"/>
      <c r="U1346" s="99"/>
      <c r="V1346" s="259" t="str">
        <f t="shared" si="1161"/>
        <v> </v>
      </c>
      <c r="W1346" s="260">
        <f t="shared" si="1281"/>
        <v>0</v>
      </c>
      <c r="X1346" s="258" t="str">
        <f t="shared" si="1282"/>
        <v>#DIV/0!</v>
      </c>
      <c r="Y1346" s="261" t="str">
        <f t="shared" si="1283"/>
        <v>#DIV/0!</v>
      </c>
      <c r="Z1346" s="262">
        <f t="shared" si="1284"/>
        <v>0</v>
      </c>
      <c r="AA1346" s="262">
        <f t="shared" si="1285"/>
        <v>0</v>
      </c>
      <c r="AB1346" s="258" t="str">
        <f t="shared" si="1286"/>
        <v/>
      </c>
      <c r="AC1346" s="263" t="str">
        <f t="shared" si="1168"/>
        <v>   -  BĐ: 6/9/2025 KT: Ngày lỗi</v>
      </c>
      <c r="AD1346" s="263">
        <f t="shared" ref="AD1346:AE1346" si="1589">P1346</f>
        <v>45906</v>
      </c>
      <c r="AE1346" s="263" t="str">
        <f t="shared" si="1589"/>
        <v>#DIV/0!</v>
      </c>
      <c r="AF1346" s="187"/>
      <c r="AG1346" s="187"/>
    </row>
    <row r="1347">
      <c r="A1347" s="253"/>
      <c r="B1347" s="253"/>
      <c r="C1347" s="99"/>
      <c r="D1347" s="99"/>
      <c r="E1347" s="99"/>
      <c r="F1347" s="99"/>
      <c r="G1347" s="268"/>
      <c r="H1347" s="99"/>
      <c r="I1347" s="99"/>
      <c r="J1347" s="99"/>
      <c r="K1347" s="273"/>
      <c r="L1347" s="192"/>
      <c r="M1347" s="192"/>
      <c r="N1347" s="99"/>
      <c r="O1347" s="99"/>
      <c r="P1347" s="237">
        <f t="shared" si="1279"/>
        <v>45906</v>
      </c>
      <c r="Q1347" s="170" t="str">
        <f t="shared" si="1280"/>
        <v>#DIV/0!</v>
      </c>
      <c r="R1347" s="206"/>
      <c r="S1347" s="267"/>
      <c r="T1347" s="99"/>
      <c r="U1347" s="99"/>
      <c r="V1347" s="259" t="str">
        <f t="shared" si="1161"/>
        <v> </v>
      </c>
      <c r="W1347" s="260">
        <f t="shared" si="1281"/>
        <v>0</v>
      </c>
      <c r="X1347" s="258" t="str">
        <f t="shared" si="1282"/>
        <v>#DIV/0!</v>
      </c>
      <c r="Y1347" s="261" t="str">
        <f t="shared" si="1283"/>
        <v>#DIV/0!</v>
      </c>
      <c r="Z1347" s="262">
        <f t="shared" si="1284"/>
        <v>0</v>
      </c>
      <c r="AA1347" s="262">
        <f t="shared" si="1285"/>
        <v>0</v>
      </c>
      <c r="AB1347" s="258" t="str">
        <f t="shared" si="1286"/>
        <v/>
      </c>
      <c r="AC1347" s="263" t="str">
        <f t="shared" si="1168"/>
        <v>   -  BĐ: 6/9/2025 KT: Ngày lỗi</v>
      </c>
      <c r="AD1347" s="263">
        <f t="shared" ref="AD1347:AE1347" si="1590">P1347</f>
        <v>45906</v>
      </c>
      <c r="AE1347" s="263" t="str">
        <f t="shared" si="1590"/>
        <v>#DIV/0!</v>
      </c>
      <c r="AF1347" s="187"/>
      <c r="AG1347" s="187"/>
    </row>
    <row r="1348">
      <c r="A1348" s="253"/>
      <c r="B1348" s="253"/>
      <c r="C1348" s="99"/>
      <c r="D1348" s="99"/>
      <c r="E1348" s="99"/>
      <c r="F1348" s="99"/>
      <c r="G1348" s="268"/>
      <c r="H1348" s="99"/>
      <c r="I1348" s="99"/>
      <c r="J1348" s="99"/>
      <c r="K1348" s="273"/>
      <c r="L1348" s="192"/>
      <c r="M1348" s="192"/>
      <c r="N1348" s="99"/>
      <c r="O1348" s="99"/>
      <c r="P1348" s="237">
        <f t="shared" si="1279"/>
        <v>45906</v>
      </c>
      <c r="Q1348" s="170" t="str">
        <f t="shared" si="1280"/>
        <v>#DIV/0!</v>
      </c>
      <c r="R1348" s="206"/>
      <c r="S1348" s="267"/>
      <c r="T1348" s="99"/>
      <c r="U1348" s="99"/>
      <c r="V1348" s="259" t="str">
        <f t="shared" si="1161"/>
        <v> </v>
      </c>
      <c r="W1348" s="260">
        <f t="shared" si="1281"/>
        <v>0</v>
      </c>
      <c r="X1348" s="258" t="str">
        <f t="shared" si="1282"/>
        <v>#DIV/0!</v>
      </c>
      <c r="Y1348" s="261" t="str">
        <f t="shared" si="1283"/>
        <v>#DIV/0!</v>
      </c>
      <c r="Z1348" s="262">
        <f t="shared" si="1284"/>
        <v>0</v>
      </c>
      <c r="AA1348" s="262">
        <f t="shared" si="1285"/>
        <v>0</v>
      </c>
      <c r="AB1348" s="258" t="str">
        <f t="shared" si="1286"/>
        <v/>
      </c>
      <c r="AC1348" s="263" t="str">
        <f t="shared" si="1168"/>
        <v>   -  BĐ: 6/9/2025 KT: Ngày lỗi</v>
      </c>
      <c r="AD1348" s="263">
        <f t="shared" ref="AD1348:AE1348" si="1591">P1348</f>
        <v>45906</v>
      </c>
      <c r="AE1348" s="263" t="str">
        <f t="shared" si="1591"/>
        <v>#DIV/0!</v>
      </c>
      <c r="AF1348" s="187"/>
      <c r="AG1348" s="187"/>
    </row>
    <row r="1349">
      <c r="A1349" s="253"/>
      <c r="B1349" s="253"/>
      <c r="C1349" s="99"/>
      <c r="D1349" s="99"/>
      <c r="E1349" s="99"/>
      <c r="F1349" s="99"/>
      <c r="G1349" s="268"/>
      <c r="H1349" s="99"/>
      <c r="I1349" s="99"/>
      <c r="J1349" s="99"/>
      <c r="K1349" s="273"/>
      <c r="L1349" s="192"/>
      <c r="M1349" s="192"/>
      <c r="N1349" s="99"/>
      <c r="O1349" s="99"/>
      <c r="P1349" s="237">
        <f t="shared" si="1279"/>
        <v>45906</v>
      </c>
      <c r="Q1349" s="170" t="str">
        <f t="shared" si="1280"/>
        <v>#DIV/0!</v>
      </c>
      <c r="R1349" s="206"/>
      <c r="S1349" s="267"/>
      <c r="T1349" s="99"/>
      <c r="U1349" s="99"/>
      <c r="V1349" s="259" t="str">
        <f t="shared" si="1161"/>
        <v> </v>
      </c>
      <c r="W1349" s="260">
        <f t="shared" si="1281"/>
        <v>0</v>
      </c>
      <c r="X1349" s="258" t="str">
        <f t="shared" si="1282"/>
        <v>#DIV/0!</v>
      </c>
      <c r="Y1349" s="261" t="str">
        <f t="shared" si="1283"/>
        <v>#DIV/0!</v>
      </c>
      <c r="Z1349" s="262">
        <f t="shared" si="1284"/>
        <v>0</v>
      </c>
      <c r="AA1349" s="262">
        <f t="shared" si="1285"/>
        <v>0</v>
      </c>
      <c r="AB1349" s="258" t="str">
        <f t="shared" si="1286"/>
        <v/>
      </c>
      <c r="AC1349" s="263" t="str">
        <f t="shared" si="1168"/>
        <v>   -  BĐ: 6/9/2025 KT: Ngày lỗi</v>
      </c>
      <c r="AD1349" s="263">
        <f t="shared" ref="AD1349:AE1349" si="1592">P1349</f>
        <v>45906</v>
      </c>
      <c r="AE1349" s="263" t="str">
        <f t="shared" si="1592"/>
        <v>#DIV/0!</v>
      </c>
      <c r="AF1349" s="187"/>
      <c r="AG1349" s="187"/>
    </row>
    <row r="1350">
      <c r="A1350" s="253"/>
      <c r="B1350" s="253"/>
      <c r="C1350" s="99"/>
      <c r="D1350" s="99"/>
      <c r="E1350" s="99"/>
      <c r="F1350" s="99"/>
      <c r="G1350" s="268"/>
      <c r="H1350" s="99"/>
      <c r="I1350" s="99"/>
      <c r="J1350" s="99"/>
      <c r="K1350" s="273"/>
      <c r="L1350" s="192"/>
      <c r="M1350" s="192"/>
      <c r="N1350" s="99"/>
      <c r="O1350" s="99"/>
      <c r="P1350" s="237">
        <f t="shared" si="1279"/>
        <v>45906</v>
      </c>
      <c r="Q1350" s="170" t="str">
        <f t="shared" si="1280"/>
        <v>#DIV/0!</v>
      </c>
      <c r="R1350" s="206"/>
      <c r="S1350" s="267"/>
      <c r="T1350" s="99"/>
      <c r="U1350" s="99"/>
      <c r="V1350" s="259" t="str">
        <f t="shared" si="1161"/>
        <v> </v>
      </c>
      <c r="W1350" s="260">
        <f t="shared" si="1281"/>
        <v>0</v>
      </c>
      <c r="X1350" s="258" t="str">
        <f t="shared" si="1282"/>
        <v>#DIV/0!</v>
      </c>
      <c r="Y1350" s="261" t="str">
        <f t="shared" si="1283"/>
        <v>#DIV/0!</v>
      </c>
      <c r="Z1350" s="262">
        <f t="shared" si="1284"/>
        <v>0</v>
      </c>
      <c r="AA1350" s="262">
        <f t="shared" si="1285"/>
        <v>0</v>
      </c>
      <c r="AB1350" s="258" t="str">
        <f t="shared" si="1286"/>
        <v/>
      </c>
      <c r="AC1350" s="263" t="str">
        <f t="shared" si="1168"/>
        <v>   -  BĐ: 6/9/2025 KT: Ngày lỗi</v>
      </c>
      <c r="AD1350" s="263">
        <f t="shared" ref="AD1350:AE1350" si="1593">P1350</f>
        <v>45906</v>
      </c>
      <c r="AE1350" s="263" t="str">
        <f t="shared" si="1593"/>
        <v>#DIV/0!</v>
      </c>
      <c r="AF1350" s="187"/>
      <c r="AG1350" s="187"/>
    </row>
    <row r="1351">
      <c r="A1351" s="253"/>
      <c r="B1351" s="253"/>
      <c r="C1351" s="99"/>
      <c r="D1351" s="99"/>
      <c r="E1351" s="99"/>
      <c r="F1351" s="99"/>
      <c r="G1351" s="268"/>
      <c r="H1351" s="99"/>
      <c r="I1351" s="99"/>
      <c r="J1351" s="99"/>
      <c r="K1351" s="273"/>
      <c r="L1351" s="192"/>
      <c r="M1351" s="192"/>
      <c r="N1351" s="99"/>
      <c r="O1351" s="99"/>
      <c r="P1351" s="237">
        <f t="shared" si="1279"/>
        <v>45906</v>
      </c>
      <c r="Q1351" s="170" t="str">
        <f t="shared" si="1280"/>
        <v>#DIV/0!</v>
      </c>
      <c r="R1351" s="206"/>
      <c r="S1351" s="267"/>
      <c r="T1351" s="99"/>
      <c r="U1351" s="99"/>
      <c r="V1351" s="259" t="str">
        <f t="shared" si="1161"/>
        <v> </v>
      </c>
      <c r="W1351" s="260">
        <f t="shared" si="1281"/>
        <v>0</v>
      </c>
      <c r="X1351" s="258" t="str">
        <f t="shared" si="1282"/>
        <v>#DIV/0!</v>
      </c>
      <c r="Y1351" s="261" t="str">
        <f t="shared" si="1283"/>
        <v>#DIV/0!</v>
      </c>
      <c r="Z1351" s="262">
        <f t="shared" si="1284"/>
        <v>0</v>
      </c>
      <c r="AA1351" s="262">
        <f t="shared" si="1285"/>
        <v>0</v>
      </c>
      <c r="AB1351" s="258" t="str">
        <f t="shared" si="1286"/>
        <v/>
      </c>
      <c r="AC1351" s="263" t="str">
        <f t="shared" si="1168"/>
        <v>   -  BĐ: 6/9/2025 KT: Ngày lỗi</v>
      </c>
      <c r="AD1351" s="263">
        <f t="shared" ref="AD1351:AE1351" si="1594">P1351</f>
        <v>45906</v>
      </c>
      <c r="AE1351" s="263" t="str">
        <f t="shared" si="1594"/>
        <v>#DIV/0!</v>
      </c>
      <c r="AF1351" s="187"/>
      <c r="AG1351" s="187"/>
    </row>
    <row r="1352">
      <c r="A1352" s="253"/>
      <c r="B1352" s="253"/>
      <c r="C1352" s="99"/>
      <c r="D1352" s="99"/>
      <c r="E1352" s="99"/>
      <c r="F1352" s="99"/>
      <c r="G1352" s="268"/>
      <c r="H1352" s="99"/>
      <c r="I1352" s="99"/>
      <c r="J1352" s="99"/>
      <c r="K1352" s="273"/>
      <c r="L1352" s="192"/>
      <c r="M1352" s="192"/>
      <c r="N1352" s="99"/>
      <c r="O1352" s="99"/>
      <c r="P1352" s="237">
        <f t="shared" si="1279"/>
        <v>45906</v>
      </c>
      <c r="Q1352" s="170" t="str">
        <f t="shared" si="1280"/>
        <v>#DIV/0!</v>
      </c>
      <c r="R1352" s="206"/>
      <c r="S1352" s="267"/>
      <c r="T1352" s="99"/>
      <c r="U1352" s="99"/>
      <c r="V1352" s="259" t="str">
        <f t="shared" si="1161"/>
        <v> </v>
      </c>
      <c r="W1352" s="260">
        <f t="shared" si="1281"/>
        <v>0</v>
      </c>
      <c r="X1352" s="258" t="str">
        <f t="shared" si="1282"/>
        <v>#DIV/0!</v>
      </c>
      <c r="Y1352" s="261" t="str">
        <f t="shared" si="1283"/>
        <v>#DIV/0!</v>
      </c>
      <c r="Z1352" s="262">
        <f t="shared" si="1284"/>
        <v>0</v>
      </c>
      <c r="AA1352" s="262">
        <f t="shared" si="1285"/>
        <v>0</v>
      </c>
      <c r="AB1352" s="258" t="str">
        <f t="shared" si="1286"/>
        <v/>
      </c>
      <c r="AC1352" s="263" t="str">
        <f t="shared" si="1168"/>
        <v>   -  BĐ: 6/9/2025 KT: Ngày lỗi</v>
      </c>
      <c r="AD1352" s="263">
        <f t="shared" ref="AD1352:AE1352" si="1595">P1352</f>
        <v>45906</v>
      </c>
      <c r="AE1352" s="263" t="str">
        <f t="shared" si="1595"/>
        <v>#DIV/0!</v>
      </c>
      <c r="AF1352" s="187"/>
      <c r="AG1352" s="187"/>
    </row>
    <row r="1353">
      <c r="A1353" s="253"/>
      <c r="B1353" s="253"/>
      <c r="C1353" s="99"/>
      <c r="D1353" s="99"/>
      <c r="E1353" s="99"/>
      <c r="F1353" s="99"/>
      <c r="G1353" s="268"/>
      <c r="H1353" s="99"/>
      <c r="I1353" s="99"/>
      <c r="J1353" s="99"/>
      <c r="K1353" s="273"/>
      <c r="L1353" s="192"/>
      <c r="M1353" s="192"/>
      <c r="N1353" s="99"/>
      <c r="O1353" s="99"/>
      <c r="P1353" s="237">
        <f t="shared" si="1279"/>
        <v>45906</v>
      </c>
      <c r="Q1353" s="170" t="str">
        <f t="shared" si="1280"/>
        <v>#DIV/0!</v>
      </c>
      <c r="R1353" s="206"/>
      <c r="S1353" s="267"/>
      <c r="T1353" s="99"/>
      <c r="U1353" s="99"/>
      <c r="V1353" s="259" t="str">
        <f t="shared" si="1161"/>
        <v> </v>
      </c>
      <c r="W1353" s="260">
        <f t="shared" si="1281"/>
        <v>0</v>
      </c>
      <c r="X1353" s="258" t="str">
        <f t="shared" si="1282"/>
        <v>#DIV/0!</v>
      </c>
      <c r="Y1353" s="261" t="str">
        <f t="shared" si="1283"/>
        <v>#DIV/0!</v>
      </c>
      <c r="Z1353" s="262">
        <f t="shared" si="1284"/>
        <v>0</v>
      </c>
      <c r="AA1353" s="262">
        <f t="shared" si="1285"/>
        <v>0</v>
      </c>
      <c r="AB1353" s="258" t="str">
        <f t="shared" si="1286"/>
        <v/>
      </c>
      <c r="AC1353" s="263" t="str">
        <f t="shared" si="1168"/>
        <v>   -  BĐ: 6/9/2025 KT: Ngày lỗi</v>
      </c>
      <c r="AD1353" s="263">
        <f t="shared" ref="AD1353:AE1353" si="1596">P1353</f>
        <v>45906</v>
      </c>
      <c r="AE1353" s="263" t="str">
        <f t="shared" si="1596"/>
        <v>#DIV/0!</v>
      </c>
      <c r="AF1353" s="187"/>
      <c r="AG1353" s="187"/>
    </row>
    <row r="1354">
      <c r="A1354" s="253"/>
      <c r="B1354" s="253"/>
      <c r="C1354" s="99"/>
      <c r="D1354" s="99"/>
      <c r="E1354" s="99"/>
      <c r="F1354" s="99"/>
      <c r="G1354" s="268"/>
      <c r="H1354" s="99"/>
      <c r="I1354" s="99"/>
      <c r="J1354" s="99"/>
      <c r="K1354" s="273"/>
      <c r="L1354" s="192"/>
      <c r="M1354" s="192"/>
      <c r="N1354" s="99"/>
      <c r="O1354" s="99"/>
      <c r="P1354" s="237">
        <f t="shared" si="1279"/>
        <v>45906</v>
      </c>
      <c r="Q1354" s="170" t="str">
        <f t="shared" si="1280"/>
        <v>#DIV/0!</v>
      </c>
      <c r="R1354" s="206"/>
      <c r="S1354" s="267"/>
      <c r="T1354" s="99"/>
      <c r="U1354" s="99"/>
      <c r="V1354" s="259" t="str">
        <f t="shared" si="1161"/>
        <v> </v>
      </c>
      <c r="W1354" s="260">
        <f t="shared" si="1281"/>
        <v>0</v>
      </c>
      <c r="X1354" s="258" t="str">
        <f t="shared" si="1282"/>
        <v>#DIV/0!</v>
      </c>
      <c r="Y1354" s="261" t="str">
        <f t="shared" si="1283"/>
        <v>#DIV/0!</v>
      </c>
      <c r="Z1354" s="262">
        <f t="shared" si="1284"/>
        <v>0</v>
      </c>
      <c r="AA1354" s="262">
        <f t="shared" si="1285"/>
        <v>0</v>
      </c>
      <c r="AB1354" s="258" t="str">
        <f t="shared" si="1286"/>
        <v/>
      </c>
      <c r="AC1354" s="263" t="str">
        <f t="shared" si="1168"/>
        <v>   -  BĐ: 6/9/2025 KT: Ngày lỗi</v>
      </c>
      <c r="AD1354" s="263">
        <f t="shared" ref="AD1354:AE1354" si="1597">P1354</f>
        <v>45906</v>
      </c>
      <c r="AE1354" s="263" t="str">
        <f t="shared" si="1597"/>
        <v>#DIV/0!</v>
      </c>
      <c r="AF1354" s="187"/>
      <c r="AG1354" s="187"/>
    </row>
    <row r="1355">
      <c r="A1355" s="253"/>
      <c r="B1355" s="253"/>
      <c r="C1355" s="99"/>
      <c r="D1355" s="99"/>
      <c r="E1355" s="99"/>
      <c r="F1355" s="99"/>
      <c r="G1355" s="268"/>
      <c r="H1355" s="99"/>
      <c r="I1355" s="99"/>
      <c r="J1355" s="99"/>
      <c r="K1355" s="273"/>
      <c r="L1355" s="192"/>
      <c r="M1355" s="192"/>
      <c r="N1355" s="99"/>
      <c r="O1355" s="99"/>
      <c r="P1355" s="237">
        <f t="shared" si="1279"/>
        <v>45906</v>
      </c>
      <c r="Q1355" s="170" t="str">
        <f t="shared" si="1280"/>
        <v>#DIV/0!</v>
      </c>
      <c r="R1355" s="206"/>
      <c r="S1355" s="267"/>
      <c r="T1355" s="99"/>
      <c r="U1355" s="99"/>
      <c r="V1355" s="259" t="str">
        <f t="shared" si="1161"/>
        <v> </v>
      </c>
      <c r="W1355" s="260">
        <f t="shared" si="1281"/>
        <v>0</v>
      </c>
      <c r="X1355" s="258" t="str">
        <f t="shared" si="1282"/>
        <v>#DIV/0!</v>
      </c>
      <c r="Y1355" s="261" t="str">
        <f t="shared" si="1283"/>
        <v>#DIV/0!</v>
      </c>
      <c r="Z1355" s="262">
        <f t="shared" si="1284"/>
        <v>0</v>
      </c>
      <c r="AA1355" s="262">
        <f t="shared" si="1285"/>
        <v>0</v>
      </c>
      <c r="AB1355" s="258" t="str">
        <f t="shared" si="1286"/>
        <v/>
      </c>
      <c r="AC1355" s="263" t="str">
        <f t="shared" si="1168"/>
        <v>   -  BĐ: 6/9/2025 KT: Ngày lỗi</v>
      </c>
      <c r="AD1355" s="263">
        <f t="shared" ref="AD1355:AE1355" si="1598">P1355</f>
        <v>45906</v>
      </c>
      <c r="AE1355" s="263" t="str">
        <f t="shared" si="1598"/>
        <v>#DIV/0!</v>
      </c>
      <c r="AF1355" s="187"/>
      <c r="AG1355" s="187"/>
    </row>
    <row r="1356">
      <c r="A1356" s="253"/>
      <c r="B1356" s="253"/>
      <c r="C1356" s="99"/>
      <c r="D1356" s="99"/>
      <c r="E1356" s="99"/>
      <c r="F1356" s="99"/>
      <c r="G1356" s="268"/>
      <c r="H1356" s="99"/>
      <c r="I1356" s="99"/>
      <c r="J1356" s="99"/>
      <c r="K1356" s="273"/>
      <c r="L1356" s="192"/>
      <c r="M1356" s="192"/>
      <c r="N1356" s="99"/>
      <c r="O1356" s="99"/>
      <c r="P1356" s="237">
        <f t="shared" si="1279"/>
        <v>45906</v>
      </c>
      <c r="Q1356" s="170" t="str">
        <f t="shared" si="1280"/>
        <v>#DIV/0!</v>
      </c>
      <c r="R1356" s="206"/>
      <c r="S1356" s="267"/>
      <c r="T1356" s="99"/>
      <c r="U1356" s="99"/>
      <c r="V1356" s="259" t="str">
        <f t="shared" si="1161"/>
        <v> </v>
      </c>
      <c r="W1356" s="260">
        <f t="shared" si="1281"/>
        <v>0</v>
      </c>
      <c r="X1356" s="258" t="str">
        <f t="shared" si="1282"/>
        <v>#DIV/0!</v>
      </c>
      <c r="Y1356" s="261" t="str">
        <f t="shared" si="1283"/>
        <v>#DIV/0!</v>
      </c>
      <c r="Z1356" s="262">
        <f t="shared" si="1284"/>
        <v>0</v>
      </c>
      <c r="AA1356" s="262">
        <f t="shared" si="1285"/>
        <v>0</v>
      </c>
      <c r="AB1356" s="258" t="str">
        <f t="shared" si="1286"/>
        <v/>
      </c>
      <c r="AC1356" s="263" t="str">
        <f t="shared" si="1168"/>
        <v>   -  BĐ: 6/9/2025 KT: Ngày lỗi</v>
      </c>
      <c r="AD1356" s="263">
        <f t="shared" ref="AD1356:AE1356" si="1599">P1356</f>
        <v>45906</v>
      </c>
      <c r="AE1356" s="263" t="str">
        <f t="shared" si="1599"/>
        <v>#DIV/0!</v>
      </c>
      <c r="AF1356" s="187"/>
      <c r="AG1356" s="187"/>
    </row>
    <row r="1357">
      <c r="A1357" s="253"/>
      <c r="B1357" s="253"/>
      <c r="C1357" s="99"/>
      <c r="D1357" s="99"/>
      <c r="E1357" s="99"/>
      <c r="F1357" s="99"/>
      <c r="G1357" s="268"/>
      <c r="H1357" s="99"/>
      <c r="I1357" s="99"/>
      <c r="J1357" s="99"/>
      <c r="K1357" s="273"/>
      <c r="L1357" s="192"/>
      <c r="M1357" s="192"/>
      <c r="N1357" s="99"/>
      <c r="O1357" s="99"/>
      <c r="P1357" s="237">
        <f t="shared" si="1279"/>
        <v>45906</v>
      </c>
      <c r="Q1357" s="170" t="str">
        <f t="shared" si="1280"/>
        <v>#DIV/0!</v>
      </c>
      <c r="R1357" s="206"/>
      <c r="S1357" s="267"/>
      <c r="T1357" s="99"/>
      <c r="U1357" s="99"/>
      <c r="V1357" s="259" t="str">
        <f t="shared" si="1161"/>
        <v> </v>
      </c>
      <c r="W1357" s="260">
        <f t="shared" si="1281"/>
        <v>0</v>
      </c>
      <c r="X1357" s="258" t="str">
        <f t="shared" si="1282"/>
        <v>#DIV/0!</v>
      </c>
      <c r="Y1357" s="261" t="str">
        <f t="shared" si="1283"/>
        <v>#DIV/0!</v>
      </c>
      <c r="Z1357" s="262">
        <f t="shared" si="1284"/>
        <v>0</v>
      </c>
      <c r="AA1357" s="262">
        <f t="shared" si="1285"/>
        <v>0</v>
      </c>
      <c r="AB1357" s="258" t="str">
        <f t="shared" si="1286"/>
        <v/>
      </c>
      <c r="AC1357" s="263" t="str">
        <f t="shared" si="1168"/>
        <v>   -  BĐ: 6/9/2025 KT: Ngày lỗi</v>
      </c>
      <c r="AD1357" s="263">
        <f t="shared" ref="AD1357:AE1357" si="1600">P1357</f>
        <v>45906</v>
      </c>
      <c r="AE1357" s="263" t="str">
        <f t="shared" si="1600"/>
        <v>#DIV/0!</v>
      </c>
      <c r="AF1357" s="187"/>
      <c r="AG1357" s="187"/>
    </row>
    <row r="1358">
      <c r="A1358" s="253"/>
      <c r="B1358" s="253"/>
      <c r="C1358" s="99"/>
      <c r="D1358" s="99"/>
      <c r="E1358" s="99"/>
      <c r="F1358" s="99"/>
      <c r="G1358" s="268"/>
      <c r="H1358" s="99"/>
      <c r="I1358" s="99"/>
      <c r="J1358" s="99"/>
      <c r="K1358" s="273"/>
      <c r="L1358" s="192"/>
      <c r="M1358" s="192"/>
      <c r="N1358" s="99"/>
      <c r="O1358" s="99"/>
      <c r="P1358" s="237">
        <f t="shared" si="1279"/>
        <v>45906</v>
      </c>
      <c r="Q1358" s="170" t="str">
        <f t="shared" si="1280"/>
        <v>#DIV/0!</v>
      </c>
      <c r="R1358" s="206"/>
      <c r="S1358" s="267"/>
      <c r="T1358" s="99"/>
      <c r="U1358" s="99"/>
      <c r="V1358" s="259" t="str">
        <f t="shared" si="1161"/>
        <v> </v>
      </c>
      <c r="W1358" s="260">
        <f t="shared" si="1281"/>
        <v>0</v>
      </c>
      <c r="X1358" s="258" t="str">
        <f t="shared" si="1282"/>
        <v>#DIV/0!</v>
      </c>
      <c r="Y1358" s="261" t="str">
        <f t="shared" si="1283"/>
        <v>#DIV/0!</v>
      </c>
      <c r="Z1358" s="262">
        <f t="shared" si="1284"/>
        <v>0</v>
      </c>
      <c r="AA1358" s="262">
        <f t="shared" si="1285"/>
        <v>0</v>
      </c>
      <c r="AB1358" s="258" t="str">
        <f t="shared" si="1286"/>
        <v/>
      </c>
      <c r="AC1358" s="263" t="str">
        <f t="shared" si="1168"/>
        <v>   -  BĐ: 6/9/2025 KT: Ngày lỗi</v>
      </c>
      <c r="AD1358" s="263">
        <f t="shared" ref="AD1358:AE1358" si="1601">P1358</f>
        <v>45906</v>
      </c>
      <c r="AE1358" s="263" t="str">
        <f t="shared" si="1601"/>
        <v>#DIV/0!</v>
      </c>
      <c r="AF1358" s="187"/>
      <c r="AG1358" s="187"/>
    </row>
    <row r="1359">
      <c r="A1359" s="253"/>
      <c r="B1359" s="253"/>
      <c r="C1359" s="99"/>
      <c r="D1359" s="99"/>
      <c r="E1359" s="99"/>
      <c r="F1359" s="99"/>
      <c r="G1359" s="268"/>
      <c r="H1359" s="99"/>
      <c r="I1359" s="99"/>
      <c r="J1359" s="99"/>
      <c r="K1359" s="273"/>
      <c r="L1359" s="192"/>
      <c r="M1359" s="192"/>
      <c r="N1359" s="99"/>
      <c r="O1359" s="99"/>
      <c r="P1359" s="237">
        <f t="shared" si="1279"/>
        <v>45906</v>
      </c>
      <c r="Q1359" s="170" t="str">
        <f t="shared" si="1280"/>
        <v>#DIV/0!</v>
      </c>
      <c r="R1359" s="206"/>
      <c r="S1359" s="267"/>
      <c r="T1359" s="99"/>
      <c r="U1359" s="99"/>
      <c r="V1359" s="259" t="str">
        <f t="shared" si="1161"/>
        <v> </v>
      </c>
      <c r="W1359" s="260">
        <f t="shared" si="1281"/>
        <v>0</v>
      </c>
      <c r="X1359" s="258" t="str">
        <f t="shared" si="1282"/>
        <v>#DIV/0!</v>
      </c>
      <c r="Y1359" s="261" t="str">
        <f t="shared" si="1283"/>
        <v>#DIV/0!</v>
      </c>
      <c r="Z1359" s="262">
        <f t="shared" si="1284"/>
        <v>0</v>
      </c>
      <c r="AA1359" s="262">
        <f t="shared" si="1285"/>
        <v>0</v>
      </c>
      <c r="AB1359" s="258" t="str">
        <f t="shared" si="1286"/>
        <v/>
      </c>
      <c r="AC1359" s="263" t="str">
        <f t="shared" si="1168"/>
        <v>   -  BĐ: 6/9/2025 KT: Ngày lỗi</v>
      </c>
      <c r="AD1359" s="263">
        <f t="shared" ref="AD1359:AE1359" si="1602">P1359</f>
        <v>45906</v>
      </c>
      <c r="AE1359" s="263" t="str">
        <f t="shared" si="1602"/>
        <v>#DIV/0!</v>
      </c>
      <c r="AF1359" s="187"/>
      <c r="AG1359" s="187"/>
    </row>
    <row r="1360">
      <c r="A1360" s="253"/>
      <c r="B1360" s="253"/>
      <c r="C1360" s="99"/>
      <c r="D1360" s="99"/>
      <c r="E1360" s="99"/>
      <c r="F1360" s="99"/>
      <c r="G1360" s="268"/>
      <c r="H1360" s="99"/>
      <c r="I1360" s="99"/>
      <c r="J1360" s="99"/>
      <c r="K1360" s="273"/>
      <c r="L1360" s="192"/>
      <c r="M1360" s="192"/>
      <c r="N1360" s="99"/>
      <c r="O1360" s="99"/>
      <c r="P1360" s="237">
        <f t="shared" si="1279"/>
        <v>45906</v>
      </c>
      <c r="Q1360" s="170" t="str">
        <f t="shared" si="1280"/>
        <v>#DIV/0!</v>
      </c>
      <c r="R1360" s="206"/>
      <c r="S1360" s="267"/>
      <c r="T1360" s="99"/>
      <c r="U1360" s="99"/>
      <c r="V1360" s="259" t="str">
        <f t="shared" si="1161"/>
        <v> </v>
      </c>
      <c r="W1360" s="260">
        <f t="shared" si="1281"/>
        <v>0</v>
      </c>
      <c r="X1360" s="258" t="str">
        <f t="shared" si="1282"/>
        <v>#DIV/0!</v>
      </c>
      <c r="Y1360" s="261" t="str">
        <f t="shared" si="1283"/>
        <v>#DIV/0!</v>
      </c>
      <c r="Z1360" s="262">
        <f t="shared" si="1284"/>
        <v>0</v>
      </c>
      <c r="AA1360" s="262">
        <f t="shared" si="1285"/>
        <v>0</v>
      </c>
      <c r="AB1360" s="258" t="str">
        <f t="shared" si="1286"/>
        <v/>
      </c>
      <c r="AC1360" s="263" t="str">
        <f t="shared" si="1168"/>
        <v>   -  BĐ: 6/9/2025 KT: Ngày lỗi</v>
      </c>
      <c r="AD1360" s="263">
        <f t="shared" ref="AD1360:AE1360" si="1603">P1360</f>
        <v>45906</v>
      </c>
      <c r="AE1360" s="263" t="str">
        <f t="shared" si="1603"/>
        <v>#DIV/0!</v>
      </c>
      <c r="AF1360" s="187"/>
      <c r="AG1360" s="187"/>
    </row>
    <row r="1361">
      <c r="A1361" s="253"/>
      <c r="B1361" s="253"/>
      <c r="C1361" s="99"/>
      <c r="D1361" s="99"/>
      <c r="E1361" s="99"/>
      <c r="F1361" s="99"/>
      <c r="G1361" s="268"/>
      <c r="H1361" s="99"/>
      <c r="I1361" s="99"/>
      <c r="J1361" s="99"/>
      <c r="K1361" s="273"/>
      <c r="L1361" s="192"/>
      <c r="M1361" s="192"/>
      <c r="N1361" s="99"/>
      <c r="O1361" s="99"/>
      <c r="P1361" s="237">
        <f t="shared" si="1279"/>
        <v>45906</v>
      </c>
      <c r="Q1361" s="170" t="str">
        <f t="shared" si="1280"/>
        <v>#DIV/0!</v>
      </c>
      <c r="R1361" s="206"/>
      <c r="S1361" s="267"/>
      <c r="T1361" s="99"/>
      <c r="U1361" s="99"/>
      <c r="V1361" s="259" t="str">
        <f t="shared" si="1161"/>
        <v> </v>
      </c>
      <c r="W1361" s="260">
        <f t="shared" si="1281"/>
        <v>0</v>
      </c>
      <c r="X1361" s="258" t="str">
        <f t="shared" si="1282"/>
        <v>#DIV/0!</v>
      </c>
      <c r="Y1361" s="261" t="str">
        <f t="shared" si="1283"/>
        <v>#DIV/0!</v>
      </c>
      <c r="Z1361" s="262">
        <f t="shared" si="1284"/>
        <v>0</v>
      </c>
      <c r="AA1361" s="262">
        <f t="shared" si="1285"/>
        <v>0</v>
      </c>
      <c r="AB1361" s="258" t="str">
        <f t="shared" si="1286"/>
        <v/>
      </c>
      <c r="AC1361" s="263" t="str">
        <f t="shared" si="1168"/>
        <v>   -  BĐ: 6/9/2025 KT: Ngày lỗi</v>
      </c>
      <c r="AD1361" s="263">
        <f t="shared" ref="AD1361:AE1361" si="1604">P1361</f>
        <v>45906</v>
      </c>
      <c r="AE1361" s="263" t="str">
        <f t="shared" si="1604"/>
        <v>#DIV/0!</v>
      </c>
      <c r="AF1361" s="187"/>
      <c r="AG1361" s="187"/>
    </row>
    <row r="1362">
      <c r="A1362" s="253"/>
      <c r="B1362" s="253"/>
      <c r="C1362" s="99"/>
      <c r="D1362" s="99"/>
      <c r="E1362" s="99"/>
      <c r="F1362" s="99"/>
      <c r="G1362" s="268"/>
      <c r="H1362" s="99"/>
      <c r="I1362" s="99"/>
      <c r="J1362" s="99"/>
      <c r="K1362" s="273"/>
      <c r="L1362" s="192"/>
      <c r="M1362" s="192"/>
      <c r="N1362" s="99"/>
      <c r="O1362" s="99"/>
      <c r="P1362" s="237">
        <f t="shared" si="1279"/>
        <v>45906</v>
      </c>
      <c r="Q1362" s="170" t="str">
        <f t="shared" si="1280"/>
        <v>#DIV/0!</v>
      </c>
      <c r="R1362" s="206"/>
      <c r="S1362" s="267"/>
      <c r="T1362" s="99"/>
      <c r="U1362" s="99"/>
      <c r="V1362" s="259" t="str">
        <f t="shared" si="1161"/>
        <v> </v>
      </c>
      <c r="W1362" s="260">
        <f t="shared" si="1281"/>
        <v>0</v>
      </c>
      <c r="X1362" s="258" t="str">
        <f t="shared" si="1282"/>
        <v>#DIV/0!</v>
      </c>
      <c r="Y1362" s="261" t="str">
        <f t="shared" si="1283"/>
        <v>#DIV/0!</v>
      </c>
      <c r="Z1362" s="262">
        <f t="shared" si="1284"/>
        <v>0</v>
      </c>
      <c r="AA1362" s="262">
        <f t="shared" si="1285"/>
        <v>0</v>
      </c>
      <c r="AB1362" s="258" t="str">
        <f t="shared" si="1286"/>
        <v/>
      </c>
      <c r="AC1362" s="263" t="str">
        <f t="shared" si="1168"/>
        <v>   -  BĐ: 6/9/2025 KT: Ngày lỗi</v>
      </c>
      <c r="AD1362" s="263">
        <f t="shared" ref="AD1362:AE1362" si="1605">P1362</f>
        <v>45906</v>
      </c>
      <c r="AE1362" s="263" t="str">
        <f t="shared" si="1605"/>
        <v>#DIV/0!</v>
      </c>
      <c r="AF1362" s="187"/>
      <c r="AG1362" s="187"/>
    </row>
    <row r="1363">
      <c r="A1363" s="253"/>
      <c r="B1363" s="253"/>
      <c r="C1363" s="99"/>
      <c r="D1363" s="99"/>
      <c r="E1363" s="99"/>
      <c r="F1363" s="99"/>
      <c r="G1363" s="268"/>
      <c r="H1363" s="99"/>
      <c r="I1363" s="99"/>
      <c r="J1363" s="99"/>
      <c r="K1363" s="273"/>
      <c r="L1363" s="192"/>
      <c r="M1363" s="192"/>
      <c r="N1363" s="99"/>
      <c r="O1363" s="99"/>
      <c r="P1363" s="237">
        <f t="shared" si="1279"/>
        <v>45906</v>
      </c>
      <c r="Q1363" s="170" t="str">
        <f t="shared" si="1280"/>
        <v>#DIV/0!</v>
      </c>
      <c r="R1363" s="206"/>
      <c r="S1363" s="267"/>
      <c r="T1363" s="99"/>
      <c r="U1363" s="99"/>
      <c r="V1363" s="259" t="str">
        <f t="shared" si="1161"/>
        <v> </v>
      </c>
      <c r="W1363" s="260">
        <f t="shared" si="1281"/>
        <v>0</v>
      </c>
      <c r="X1363" s="258" t="str">
        <f t="shared" si="1282"/>
        <v>#DIV/0!</v>
      </c>
      <c r="Y1363" s="261" t="str">
        <f t="shared" si="1283"/>
        <v>#DIV/0!</v>
      </c>
      <c r="Z1363" s="262">
        <f t="shared" si="1284"/>
        <v>0</v>
      </c>
      <c r="AA1363" s="262">
        <f t="shared" si="1285"/>
        <v>0</v>
      </c>
      <c r="AB1363" s="258" t="str">
        <f t="shared" si="1286"/>
        <v/>
      </c>
      <c r="AC1363" s="263" t="str">
        <f t="shared" si="1168"/>
        <v>   -  BĐ: 6/9/2025 KT: Ngày lỗi</v>
      </c>
      <c r="AD1363" s="263">
        <f t="shared" ref="AD1363:AE1363" si="1606">P1363</f>
        <v>45906</v>
      </c>
      <c r="AE1363" s="263" t="str">
        <f t="shared" si="1606"/>
        <v>#DIV/0!</v>
      </c>
      <c r="AF1363" s="187"/>
      <c r="AG1363" s="187"/>
    </row>
    <row r="1364">
      <c r="A1364" s="253"/>
      <c r="B1364" s="253"/>
      <c r="C1364" s="99"/>
      <c r="D1364" s="99"/>
      <c r="E1364" s="99"/>
      <c r="F1364" s="99"/>
      <c r="G1364" s="268"/>
      <c r="H1364" s="99"/>
      <c r="I1364" s="99"/>
      <c r="J1364" s="99"/>
      <c r="K1364" s="273"/>
      <c r="L1364" s="192"/>
      <c r="M1364" s="192"/>
      <c r="N1364" s="99"/>
      <c r="O1364" s="99"/>
      <c r="P1364" s="237">
        <f t="shared" si="1279"/>
        <v>45906</v>
      </c>
      <c r="Q1364" s="170" t="str">
        <f t="shared" si="1280"/>
        <v>#DIV/0!</v>
      </c>
      <c r="R1364" s="206"/>
      <c r="S1364" s="267"/>
      <c r="T1364" s="99"/>
      <c r="U1364" s="99"/>
      <c r="V1364" s="259" t="str">
        <f t="shared" si="1161"/>
        <v> </v>
      </c>
      <c r="W1364" s="260">
        <f t="shared" si="1281"/>
        <v>0</v>
      </c>
      <c r="X1364" s="258" t="str">
        <f t="shared" si="1282"/>
        <v>#DIV/0!</v>
      </c>
      <c r="Y1364" s="261" t="str">
        <f t="shared" si="1283"/>
        <v>#DIV/0!</v>
      </c>
      <c r="Z1364" s="262">
        <f t="shared" si="1284"/>
        <v>0</v>
      </c>
      <c r="AA1364" s="262">
        <f t="shared" si="1285"/>
        <v>0</v>
      </c>
      <c r="AB1364" s="258" t="str">
        <f t="shared" si="1286"/>
        <v/>
      </c>
      <c r="AC1364" s="263" t="str">
        <f t="shared" si="1168"/>
        <v>   -  BĐ: 6/9/2025 KT: Ngày lỗi</v>
      </c>
      <c r="AD1364" s="263">
        <f t="shared" ref="AD1364:AE1364" si="1607">P1364</f>
        <v>45906</v>
      </c>
      <c r="AE1364" s="263" t="str">
        <f t="shared" si="1607"/>
        <v>#DIV/0!</v>
      </c>
      <c r="AF1364" s="187"/>
      <c r="AG1364" s="187"/>
    </row>
    <row r="1365">
      <c r="A1365" s="253"/>
      <c r="B1365" s="253"/>
      <c r="C1365" s="99"/>
      <c r="D1365" s="99"/>
      <c r="E1365" s="99"/>
      <c r="F1365" s="99"/>
      <c r="G1365" s="268"/>
      <c r="H1365" s="99"/>
      <c r="I1365" s="99"/>
      <c r="J1365" s="99"/>
      <c r="K1365" s="273"/>
      <c r="L1365" s="192"/>
      <c r="M1365" s="192"/>
      <c r="N1365" s="99"/>
      <c r="O1365" s="99"/>
      <c r="P1365" s="237">
        <f t="shared" si="1279"/>
        <v>45906</v>
      </c>
      <c r="Q1365" s="170" t="str">
        <f t="shared" si="1280"/>
        <v>#DIV/0!</v>
      </c>
      <c r="R1365" s="206"/>
      <c r="S1365" s="267"/>
      <c r="T1365" s="99"/>
      <c r="U1365" s="99"/>
      <c r="V1365" s="259" t="str">
        <f t="shared" si="1161"/>
        <v> </v>
      </c>
      <c r="W1365" s="260">
        <f t="shared" si="1281"/>
        <v>0</v>
      </c>
      <c r="X1365" s="258" t="str">
        <f t="shared" si="1282"/>
        <v>#DIV/0!</v>
      </c>
      <c r="Y1365" s="261" t="str">
        <f t="shared" si="1283"/>
        <v>#DIV/0!</v>
      </c>
      <c r="Z1365" s="262">
        <f t="shared" si="1284"/>
        <v>0</v>
      </c>
      <c r="AA1365" s="262">
        <f t="shared" si="1285"/>
        <v>0</v>
      </c>
      <c r="AB1365" s="258" t="str">
        <f t="shared" si="1286"/>
        <v/>
      </c>
      <c r="AC1365" s="263" t="str">
        <f t="shared" si="1168"/>
        <v>   -  BĐ: 6/9/2025 KT: Ngày lỗi</v>
      </c>
      <c r="AD1365" s="263">
        <f t="shared" ref="AD1365:AE1365" si="1608">P1365</f>
        <v>45906</v>
      </c>
      <c r="AE1365" s="263" t="str">
        <f t="shared" si="1608"/>
        <v>#DIV/0!</v>
      </c>
      <c r="AF1365" s="187"/>
      <c r="AG1365" s="187"/>
    </row>
    <row r="1366">
      <c r="A1366" s="253"/>
      <c r="B1366" s="253"/>
      <c r="C1366" s="99"/>
      <c r="D1366" s="99"/>
      <c r="E1366" s="99"/>
      <c r="F1366" s="99"/>
      <c r="G1366" s="268"/>
      <c r="H1366" s="99"/>
      <c r="I1366" s="99"/>
      <c r="J1366" s="99"/>
      <c r="K1366" s="273"/>
      <c r="L1366" s="192"/>
      <c r="M1366" s="192"/>
      <c r="N1366" s="99"/>
      <c r="O1366" s="99"/>
      <c r="P1366" s="237">
        <f t="shared" si="1279"/>
        <v>45906</v>
      </c>
      <c r="Q1366" s="170" t="str">
        <f t="shared" si="1280"/>
        <v>#DIV/0!</v>
      </c>
      <c r="R1366" s="206"/>
      <c r="S1366" s="267"/>
      <c r="T1366" s="99"/>
      <c r="U1366" s="99"/>
      <c r="V1366" s="259" t="str">
        <f t="shared" si="1161"/>
        <v> </v>
      </c>
      <c r="W1366" s="260">
        <f t="shared" si="1281"/>
        <v>0</v>
      </c>
      <c r="X1366" s="258" t="str">
        <f t="shared" si="1282"/>
        <v>#DIV/0!</v>
      </c>
      <c r="Y1366" s="261" t="str">
        <f t="shared" si="1283"/>
        <v>#DIV/0!</v>
      </c>
      <c r="Z1366" s="262">
        <f t="shared" si="1284"/>
        <v>0</v>
      </c>
      <c r="AA1366" s="262">
        <f t="shared" si="1285"/>
        <v>0</v>
      </c>
      <c r="AB1366" s="258" t="str">
        <f t="shared" si="1286"/>
        <v/>
      </c>
      <c r="AC1366" s="263" t="str">
        <f t="shared" si="1168"/>
        <v>   -  BĐ: 6/9/2025 KT: Ngày lỗi</v>
      </c>
      <c r="AD1366" s="263">
        <f t="shared" ref="AD1366:AE1366" si="1609">P1366</f>
        <v>45906</v>
      </c>
      <c r="AE1366" s="263" t="str">
        <f t="shared" si="1609"/>
        <v>#DIV/0!</v>
      </c>
      <c r="AF1366" s="187"/>
      <c r="AG1366" s="187"/>
    </row>
    <row r="1367">
      <c r="A1367" s="253"/>
      <c r="B1367" s="253"/>
      <c r="C1367" s="99"/>
      <c r="D1367" s="99"/>
      <c r="E1367" s="99"/>
      <c r="F1367" s="99"/>
      <c r="G1367" s="268"/>
      <c r="H1367" s="99"/>
      <c r="I1367" s="99"/>
      <c r="J1367" s="99"/>
      <c r="K1367" s="273"/>
      <c r="L1367" s="192"/>
      <c r="M1367" s="192"/>
      <c r="N1367" s="99"/>
      <c r="O1367" s="99"/>
      <c r="P1367" s="237">
        <f t="shared" si="1279"/>
        <v>45906</v>
      </c>
      <c r="Q1367" s="170" t="str">
        <f t="shared" si="1280"/>
        <v>#DIV/0!</v>
      </c>
      <c r="R1367" s="206"/>
      <c r="S1367" s="267"/>
      <c r="T1367" s="99"/>
      <c r="U1367" s="99"/>
      <c r="V1367" s="259" t="str">
        <f t="shared" si="1161"/>
        <v> </v>
      </c>
      <c r="W1367" s="260">
        <f t="shared" si="1281"/>
        <v>0</v>
      </c>
      <c r="X1367" s="258" t="str">
        <f t="shared" si="1282"/>
        <v>#DIV/0!</v>
      </c>
      <c r="Y1367" s="261" t="str">
        <f t="shared" si="1283"/>
        <v>#DIV/0!</v>
      </c>
      <c r="Z1367" s="262">
        <f t="shared" si="1284"/>
        <v>0</v>
      </c>
      <c r="AA1367" s="262">
        <f t="shared" si="1285"/>
        <v>0</v>
      </c>
      <c r="AB1367" s="258" t="str">
        <f t="shared" si="1286"/>
        <v/>
      </c>
      <c r="AC1367" s="263" t="str">
        <f t="shared" si="1168"/>
        <v>   -  BĐ: 6/9/2025 KT: Ngày lỗi</v>
      </c>
      <c r="AD1367" s="263">
        <f t="shared" ref="AD1367:AE1367" si="1610">P1367</f>
        <v>45906</v>
      </c>
      <c r="AE1367" s="263" t="str">
        <f t="shared" si="1610"/>
        <v>#DIV/0!</v>
      </c>
      <c r="AF1367" s="187"/>
      <c r="AG1367" s="187"/>
    </row>
    <row r="1368">
      <c r="A1368" s="253"/>
      <c r="B1368" s="253"/>
      <c r="C1368" s="99"/>
      <c r="D1368" s="99"/>
      <c r="E1368" s="99"/>
      <c r="F1368" s="99"/>
      <c r="G1368" s="268"/>
      <c r="H1368" s="99"/>
      <c r="I1368" s="99"/>
      <c r="J1368" s="99"/>
      <c r="K1368" s="273"/>
      <c r="L1368" s="192"/>
      <c r="M1368" s="192"/>
      <c r="N1368" s="99"/>
      <c r="O1368" s="99"/>
      <c r="P1368" s="237">
        <f t="shared" si="1279"/>
        <v>45906</v>
      </c>
      <c r="Q1368" s="170" t="str">
        <f t="shared" si="1280"/>
        <v>#DIV/0!</v>
      </c>
      <c r="R1368" s="206"/>
      <c r="S1368" s="267"/>
      <c r="T1368" s="99"/>
      <c r="U1368" s="99"/>
      <c r="V1368" s="259" t="str">
        <f t="shared" si="1161"/>
        <v> </v>
      </c>
      <c r="W1368" s="260">
        <f t="shared" si="1281"/>
        <v>0</v>
      </c>
      <c r="X1368" s="258" t="str">
        <f t="shared" si="1282"/>
        <v>#DIV/0!</v>
      </c>
      <c r="Y1368" s="261" t="str">
        <f t="shared" si="1283"/>
        <v>#DIV/0!</v>
      </c>
      <c r="Z1368" s="262">
        <f t="shared" si="1284"/>
        <v>0</v>
      </c>
      <c r="AA1368" s="262">
        <f t="shared" si="1285"/>
        <v>0</v>
      </c>
      <c r="AB1368" s="258" t="str">
        <f t="shared" si="1286"/>
        <v/>
      </c>
      <c r="AC1368" s="263" t="str">
        <f t="shared" si="1168"/>
        <v>   -  BĐ: 6/9/2025 KT: Ngày lỗi</v>
      </c>
      <c r="AD1368" s="263">
        <f t="shared" ref="AD1368:AE1368" si="1611">P1368</f>
        <v>45906</v>
      </c>
      <c r="AE1368" s="263" t="str">
        <f t="shared" si="1611"/>
        <v>#DIV/0!</v>
      </c>
      <c r="AF1368" s="187"/>
      <c r="AG1368" s="187"/>
    </row>
    <row r="1369">
      <c r="A1369" s="253"/>
      <c r="B1369" s="253"/>
      <c r="C1369" s="99"/>
      <c r="D1369" s="99"/>
      <c r="E1369" s="99"/>
      <c r="F1369" s="99"/>
      <c r="G1369" s="268"/>
      <c r="H1369" s="99"/>
      <c r="I1369" s="99"/>
      <c r="J1369" s="99"/>
      <c r="K1369" s="273"/>
      <c r="L1369" s="192"/>
      <c r="M1369" s="192"/>
      <c r="N1369" s="99"/>
      <c r="O1369" s="99"/>
      <c r="P1369" s="237">
        <f t="shared" si="1279"/>
        <v>45906</v>
      </c>
      <c r="Q1369" s="170" t="str">
        <f t="shared" si="1280"/>
        <v>#DIV/0!</v>
      </c>
      <c r="R1369" s="206"/>
      <c r="S1369" s="267"/>
      <c r="T1369" s="99"/>
      <c r="U1369" s="99"/>
      <c r="V1369" s="259" t="str">
        <f t="shared" si="1161"/>
        <v> </v>
      </c>
      <c r="W1369" s="260">
        <f t="shared" si="1281"/>
        <v>0</v>
      </c>
      <c r="X1369" s="258" t="str">
        <f t="shared" si="1282"/>
        <v>#DIV/0!</v>
      </c>
      <c r="Y1369" s="261" t="str">
        <f t="shared" si="1283"/>
        <v>#DIV/0!</v>
      </c>
      <c r="Z1369" s="262">
        <f t="shared" si="1284"/>
        <v>0</v>
      </c>
      <c r="AA1369" s="262">
        <f t="shared" si="1285"/>
        <v>0</v>
      </c>
      <c r="AB1369" s="258" t="str">
        <f t="shared" si="1286"/>
        <v/>
      </c>
      <c r="AC1369" s="263" t="str">
        <f t="shared" si="1168"/>
        <v>   -  BĐ: 6/9/2025 KT: Ngày lỗi</v>
      </c>
      <c r="AD1369" s="263">
        <f t="shared" ref="AD1369:AE1369" si="1612">P1369</f>
        <v>45906</v>
      </c>
      <c r="AE1369" s="263" t="str">
        <f t="shared" si="1612"/>
        <v>#DIV/0!</v>
      </c>
      <c r="AF1369" s="187"/>
      <c r="AG1369" s="187"/>
    </row>
    <row r="1370">
      <c r="A1370" s="253"/>
      <c r="B1370" s="253"/>
      <c r="C1370" s="99"/>
      <c r="D1370" s="99"/>
      <c r="E1370" s="99"/>
      <c r="F1370" s="99"/>
      <c r="G1370" s="268"/>
      <c r="H1370" s="99"/>
      <c r="I1370" s="99"/>
      <c r="J1370" s="99"/>
      <c r="K1370" s="273"/>
      <c r="L1370" s="192"/>
      <c r="M1370" s="192"/>
      <c r="N1370" s="99"/>
      <c r="O1370" s="99"/>
      <c r="P1370" s="237">
        <f t="shared" si="1279"/>
        <v>45906</v>
      </c>
      <c r="Q1370" s="170" t="str">
        <f t="shared" si="1280"/>
        <v>#DIV/0!</v>
      </c>
      <c r="R1370" s="206"/>
      <c r="S1370" s="267"/>
      <c r="T1370" s="99"/>
      <c r="U1370" s="99"/>
      <c r="V1370" s="259" t="str">
        <f t="shared" si="1161"/>
        <v> </v>
      </c>
      <c r="W1370" s="260">
        <f t="shared" si="1281"/>
        <v>0</v>
      </c>
      <c r="X1370" s="258" t="str">
        <f t="shared" si="1282"/>
        <v>#DIV/0!</v>
      </c>
      <c r="Y1370" s="261" t="str">
        <f t="shared" si="1283"/>
        <v>#DIV/0!</v>
      </c>
      <c r="Z1370" s="262">
        <f t="shared" si="1284"/>
        <v>0</v>
      </c>
      <c r="AA1370" s="262">
        <f t="shared" si="1285"/>
        <v>0</v>
      </c>
      <c r="AB1370" s="258" t="str">
        <f t="shared" si="1286"/>
        <v/>
      </c>
      <c r="AC1370" s="263" t="str">
        <f t="shared" si="1168"/>
        <v>   -  BĐ: 6/9/2025 KT: Ngày lỗi</v>
      </c>
      <c r="AD1370" s="263">
        <f t="shared" ref="AD1370:AE1370" si="1613">P1370</f>
        <v>45906</v>
      </c>
      <c r="AE1370" s="263" t="str">
        <f t="shared" si="1613"/>
        <v>#DIV/0!</v>
      </c>
      <c r="AF1370" s="187"/>
      <c r="AG1370" s="187"/>
    </row>
    <row r="1371">
      <c r="A1371" s="253"/>
      <c r="B1371" s="253"/>
      <c r="C1371" s="99"/>
      <c r="D1371" s="99"/>
      <c r="E1371" s="99"/>
      <c r="F1371" s="99"/>
      <c r="G1371" s="268"/>
      <c r="H1371" s="99"/>
      <c r="I1371" s="99"/>
      <c r="J1371" s="99"/>
      <c r="K1371" s="273"/>
      <c r="L1371" s="192"/>
      <c r="M1371" s="192"/>
      <c r="N1371" s="99"/>
      <c r="O1371" s="99"/>
      <c r="P1371" s="237">
        <f t="shared" si="1279"/>
        <v>45906</v>
      </c>
      <c r="Q1371" s="170" t="str">
        <f t="shared" si="1280"/>
        <v>#DIV/0!</v>
      </c>
      <c r="R1371" s="206"/>
      <c r="S1371" s="267"/>
      <c r="T1371" s="99"/>
      <c r="U1371" s="99"/>
      <c r="V1371" s="259" t="str">
        <f t="shared" si="1161"/>
        <v> </v>
      </c>
      <c r="W1371" s="260">
        <f t="shared" si="1281"/>
        <v>0</v>
      </c>
      <c r="X1371" s="258" t="str">
        <f t="shared" si="1282"/>
        <v>#DIV/0!</v>
      </c>
      <c r="Y1371" s="261" t="str">
        <f t="shared" si="1283"/>
        <v>#DIV/0!</v>
      </c>
      <c r="Z1371" s="262">
        <f t="shared" si="1284"/>
        <v>0</v>
      </c>
      <c r="AA1371" s="262">
        <f t="shared" si="1285"/>
        <v>0</v>
      </c>
      <c r="AB1371" s="258" t="str">
        <f t="shared" si="1286"/>
        <v/>
      </c>
      <c r="AC1371" s="263" t="str">
        <f t="shared" si="1168"/>
        <v>   -  BĐ: 6/9/2025 KT: Ngày lỗi</v>
      </c>
      <c r="AD1371" s="263">
        <f t="shared" ref="AD1371:AE1371" si="1614">P1371</f>
        <v>45906</v>
      </c>
      <c r="AE1371" s="263" t="str">
        <f t="shared" si="1614"/>
        <v>#DIV/0!</v>
      </c>
      <c r="AF1371" s="187"/>
      <c r="AG1371" s="187"/>
    </row>
    <row r="1372">
      <c r="A1372" s="253"/>
      <c r="B1372" s="253"/>
      <c r="C1372" s="99"/>
      <c r="D1372" s="99"/>
      <c r="E1372" s="99"/>
      <c r="F1372" s="99"/>
      <c r="G1372" s="268"/>
      <c r="H1372" s="99"/>
      <c r="I1372" s="99"/>
      <c r="J1372" s="99"/>
      <c r="K1372" s="273"/>
      <c r="L1372" s="192"/>
      <c r="M1372" s="192"/>
      <c r="N1372" s="99"/>
      <c r="O1372" s="99"/>
      <c r="P1372" s="237">
        <f t="shared" si="1279"/>
        <v>45906</v>
      </c>
      <c r="Q1372" s="170" t="str">
        <f t="shared" si="1280"/>
        <v>#DIV/0!</v>
      </c>
      <c r="R1372" s="206"/>
      <c r="S1372" s="267"/>
      <c r="T1372" s="99"/>
      <c r="U1372" s="99"/>
      <c r="V1372" s="259" t="str">
        <f t="shared" si="1161"/>
        <v> </v>
      </c>
      <c r="W1372" s="260">
        <f t="shared" si="1281"/>
        <v>0</v>
      </c>
      <c r="X1372" s="258" t="str">
        <f t="shared" si="1282"/>
        <v>#DIV/0!</v>
      </c>
      <c r="Y1372" s="261" t="str">
        <f t="shared" si="1283"/>
        <v>#DIV/0!</v>
      </c>
      <c r="Z1372" s="262">
        <f t="shared" si="1284"/>
        <v>0</v>
      </c>
      <c r="AA1372" s="262">
        <f t="shared" si="1285"/>
        <v>0</v>
      </c>
      <c r="AB1372" s="258" t="str">
        <f t="shared" si="1286"/>
        <v/>
      </c>
      <c r="AC1372" s="263" t="str">
        <f t="shared" si="1168"/>
        <v>   -  BĐ: 6/9/2025 KT: Ngày lỗi</v>
      </c>
      <c r="AD1372" s="263">
        <f t="shared" ref="AD1372:AE1372" si="1615">P1372</f>
        <v>45906</v>
      </c>
      <c r="AE1372" s="263" t="str">
        <f t="shared" si="1615"/>
        <v>#DIV/0!</v>
      </c>
      <c r="AF1372" s="187"/>
      <c r="AG1372" s="187"/>
    </row>
    <row r="1373">
      <c r="A1373" s="253"/>
      <c r="B1373" s="253"/>
      <c r="C1373" s="99"/>
      <c r="D1373" s="99"/>
      <c r="E1373" s="99"/>
      <c r="F1373" s="99"/>
      <c r="G1373" s="268"/>
      <c r="H1373" s="99"/>
      <c r="I1373" s="99"/>
      <c r="J1373" s="99"/>
      <c r="K1373" s="273"/>
      <c r="L1373" s="192"/>
      <c r="M1373" s="192"/>
      <c r="N1373" s="99"/>
      <c r="O1373" s="99"/>
      <c r="P1373" s="237">
        <f t="shared" si="1279"/>
        <v>45906</v>
      </c>
      <c r="Q1373" s="170" t="str">
        <f t="shared" si="1280"/>
        <v>#DIV/0!</v>
      </c>
      <c r="R1373" s="206"/>
      <c r="S1373" s="267"/>
      <c r="T1373" s="99"/>
      <c r="U1373" s="99"/>
      <c r="V1373" s="259" t="str">
        <f t="shared" si="1161"/>
        <v> </v>
      </c>
      <c r="W1373" s="260">
        <f t="shared" si="1281"/>
        <v>0</v>
      </c>
      <c r="X1373" s="258" t="str">
        <f t="shared" si="1282"/>
        <v>#DIV/0!</v>
      </c>
      <c r="Y1373" s="261" t="str">
        <f t="shared" si="1283"/>
        <v>#DIV/0!</v>
      </c>
      <c r="Z1373" s="262">
        <f t="shared" si="1284"/>
        <v>0</v>
      </c>
      <c r="AA1373" s="262">
        <f t="shared" si="1285"/>
        <v>0</v>
      </c>
      <c r="AB1373" s="258" t="str">
        <f t="shared" si="1286"/>
        <v/>
      </c>
      <c r="AC1373" s="263" t="str">
        <f t="shared" si="1168"/>
        <v>   -  BĐ: 6/9/2025 KT: Ngày lỗi</v>
      </c>
      <c r="AD1373" s="263">
        <f t="shared" ref="AD1373:AE1373" si="1616">P1373</f>
        <v>45906</v>
      </c>
      <c r="AE1373" s="263" t="str">
        <f t="shared" si="1616"/>
        <v>#DIV/0!</v>
      </c>
      <c r="AF1373" s="187"/>
      <c r="AG1373" s="187"/>
    </row>
    <row r="1374">
      <c r="A1374" s="253"/>
      <c r="B1374" s="253"/>
      <c r="C1374" s="99"/>
      <c r="D1374" s="99"/>
      <c r="E1374" s="99"/>
      <c r="F1374" s="99"/>
      <c r="G1374" s="268"/>
      <c r="H1374" s="99"/>
      <c r="I1374" s="99"/>
      <c r="J1374" s="99"/>
      <c r="K1374" s="273"/>
      <c r="L1374" s="192"/>
      <c r="M1374" s="192"/>
      <c r="N1374" s="99"/>
      <c r="O1374" s="99"/>
      <c r="P1374" s="237">
        <f t="shared" si="1279"/>
        <v>45906</v>
      </c>
      <c r="Q1374" s="170" t="str">
        <f t="shared" si="1280"/>
        <v>#DIV/0!</v>
      </c>
      <c r="R1374" s="206"/>
      <c r="S1374" s="267"/>
      <c r="T1374" s="99"/>
      <c r="U1374" s="99"/>
      <c r="V1374" s="259" t="str">
        <f t="shared" si="1161"/>
        <v> </v>
      </c>
      <c r="W1374" s="260">
        <f t="shared" si="1281"/>
        <v>0</v>
      </c>
      <c r="X1374" s="258" t="str">
        <f t="shared" si="1282"/>
        <v>#DIV/0!</v>
      </c>
      <c r="Y1374" s="261" t="str">
        <f t="shared" si="1283"/>
        <v>#DIV/0!</v>
      </c>
      <c r="Z1374" s="262">
        <f t="shared" si="1284"/>
        <v>0</v>
      </c>
      <c r="AA1374" s="262">
        <f t="shared" si="1285"/>
        <v>0</v>
      </c>
      <c r="AB1374" s="258" t="str">
        <f t="shared" si="1286"/>
        <v/>
      </c>
      <c r="AC1374" s="263" t="str">
        <f t="shared" si="1168"/>
        <v>   -  BĐ: 6/9/2025 KT: Ngày lỗi</v>
      </c>
      <c r="AD1374" s="263">
        <f t="shared" ref="AD1374:AE1374" si="1617">P1374</f>
        <v>45906</v>
      </c>
      <c r="AE1374" s="263" t="str">
        <f t="shared" si="1617"/>
        <v>#DIV/0!</v>
      </c>
      <c r="AF1374" s="187"/>
      <c r="AG1374" s="187"/>
    </row>
    <row r="1375">
      <c r="A1375" s="253"/>
      <c r="B1375" s="253"/>
      <c r="C1375" s="99"/>
      <c r="D1375" s="99"/>
      <c r="E1375" s="99"/>
      <c r="F1375" s="99"/>
      <c r="G1375" s="268"/>
      <c r="H1375" s="99"/>
      <c r="I1375" s="99"/>
      <c r="J1375" s="99"/>
      <c r="K1375" s="273"/>
      <c r="L1375" s="192"/>
      <c r="M1375" s="192"/>
      <c r="N1375" s="99"/>
      <c r="O1375" s="99"/>
      <c r="P1375" s="237">
        <f t="shared" si="1279"/>
        <v>45906</v>
      </c>
      <c r="Q1375" s="170" t="str">
        <f t="shared" si="1280"/>
        <v>#DIV/0!</v>
      </c>
      <c r="R1375" s="206"/>
      <c r="S1375" s="267"/>
      <c r="T1375" s="99"/>
      <c r="U1375" s="99"/>
      <c r="V1375" s="259" t="str">
        <f t="shared" si="1161"/>
        <v> </v>
      </c>
      <c r="W1375" s="260">
        <f t="shared" si="1281"/>
        <v>0</v>
      </c>
      <c r="X1375" s="258" t="str">
        <f t="shared" si="1282"/>
        <v>#DIV/0!</v>
      </c>
      <c r="Y1375" s="261" t="str">
        <f t="shared" si="1283"/>
        <v>#DIV/0!</v>
      </c>
      <c r="Z1375" s="262">
        <f t="shared" si="1284"/>
        <v>0</v>
      </c>
      <c r="AA1375" s="262">
        <f t="shared" si="1285"/>
        <v>0</v>
      </c>
      <c r="AB1375" s="258" t="str">
        <f t="shared" si="1286"/>
        <v/>
      </c>
      <c r="AC1375" s="263" t="str">
        <f t="shared" si="1168"/>
        <v>   -  BĐ: 6/9/2025 KT: Ngày lỗi</v>
      </c>
      <c r="AD1375" s="263">
        <f t="shared" ref="AD1375:AE1375" si="1618">P1375</f>
        <v>45906</v>
      </c>
      <c r="AE1375" s="263" t="str">
        <f t="shared" si="1618"/>
        <v>#DIV/0!</v>
      </c>
      <c r="AF1375" s="187"/>
      <c r="AG1375" s="187"/>
    </row>
    <row r="1376">
      <c r="A1376" s="253"/>
      <c r="B1376" s="253"/>
      <c r="C1376" s="99"/>
      <c r="D1376" s="99"/>
      <c r="E1376" s="99"/>
      <c r="F1376" s="99"/>
      <c r="G1376" s="268"/>
      <c r="H1376" s="99"/>
      <c r="I1376" s="99"/>
      <c r="J1376" s="99"/>
      <c r="K1376" s="273"/>
      <c r="L1376" s="192"/>
      <c r="M1376" s="192"/>
      <c r="N1376" s="99"/>
      <c r="O1376" s="99"/>
      <c r="P1376" s="237">
        <f t="shared" si="1279"/>
        <v>45906</v>
      </c>
      <c r="Q1376" s="170" t="str">
        <f t="shared" si="1280"/>
        <v>#DIV/0!</v>
      </c>
      <c r="R1376" s="206"/>
      <c r="S1376" s="267"/>
      <c r="T1376" s="99"/>
      <c r="U1376" s="99"/>
      <c r="V1376" s="259" t="str">
        <f t="shared" si="1161"/>
        <v> </v>
      </c>
      <c r="W1376" s="260">
        <f t="shared" si="1281"/>
        <v>0</v>
      </c>
      <c r="X1376" s="258" t="str">
        <f t="shared" si="1282"/>
        <v>#DIV/0!</v>
      </c>
      <c r="Y1376" s="261" t="str">
        <f t="shared" si="1283"/>
        <v>#DIV/0!</v>
      </c>
      <c r="Z1376" s="262">
        <f t="shared" si="1284"/>
        <v>0</v>
      </c>
      <c r="AA1376" s="262">
        <f t="shared" si="1285"/>
        <v>0</v>
      </c>
      <c r="AB1376" s="258" t="str">
        <f t="shared" si="1286"/>
        <v/>
      </c>
      <c r="AC1376" s="263" t="str">
        <f t="shared" si="1168"/>
        <v>   -  BĐ: 6/9/2025 KT: Ngày lỗi</v>
      </c>
      <c r="AD1376" s="263">
        <f t="shared" ref="AD1376:AE1376" si="1619">P1376</f>
        <v>45906</v>
      </c>
      <c r="AE1376" s="263" t="str">
        <f t="shared" si="1619"/>
        <v>#DIV/0!</v>
      </c>
      <c r="AF1376" s="187"/>
      <c r="AG1376" s="187"/>
    </row>
    <row r="1377">
      <c r="A1377" s="253"/>
      <c r="B1377" s="253"/>
      <c r="C1377" s="99"/>
      <c r="D1377" s="99"/>
      <c r="E1377" s="99"/>
      <c r="F1377" s="99"/>
      <c r="G1377" s="268"/>
      <c r="H1377" s="99"/>
      <c r="I1377" s="99"/>
      <c r="J1377" s="99"/>
      <c r="K1377" s="273"/>
      <c r="L1377" s="192"/>
      <c r="M1377" s="192"/>
      <c r="N1377" s="99"/>
      <c r="O1377" s="99"/>
      <c r="P1377" s="237">
        <f t="shared" si="1279"/>
        <v>45906</v>
      </c>
      <c r="Q1377" s="170" t="str">
        <f t="shared" si="1280"/>
        <v>#DIV/0!</v>
      </c>
      <c r="R1377" s="206"/>
      <c r="S1377" s="267"/>
      <c r="T1377" s="99"/>
      <c r="U1377" s="99"/>
      <c r="V1377" s="259" t="str">
        <f t="shared" si="1161"/>
        <v> </v>
      </c>
      <c r="W1377" s="260">
        <f t="shared" si="1281"/>
        <v>0</v>
      </c>
      <c r="X1377" s="258" t="str">
        <f t="shared" si="1282"/>
        <v>#DIV/0!</v>
      </c>
      <c r="Y1377" s="261" t="str">
        <f t="shared" si="1283"/>
        <v>#DIV/0!</v>
      </c>
      <c r="Z1377" s="262">
        <f t="shared" si="1284"/>
        <v>0</v>
      </c>
      <c r="AA1377" s="262">
        <f t="shared" si="1285"/>
        <v>0</v>
      </c>
      <c r="AB1377" s="258" t="str">
        <f t="shared" si="1286"/>
        <v/>
      </c>
      <c r="AC1377" s="263" t="str">
        <f t="shared" si="1168"/>
        <v>   -  BĐ: 6/9/2025 KT: Ngày lỗi</v>
      </c>
      <c r="AD1377" s="263">
        <f t="shared" ref="AD1377:AE1377" si="1620">P1377</f>
        <v>45906</v>
      </c>
      <c r="AE1377" s="263" t="str">
        <f t="shared" si="1620"/>
        <v>#DIV/0!</v>
      </c>
      <c r="AF1377" s="187"/>
      <c r="AG1377" s="187"/>
    </row>
    <row r="1378">
      <c r="A1378" s="253"/>
      <c r="B1378" s="253"/>
      <c r="C1378" s="99"/>
      <c r="D1378" s="99"/>
      <c r="E1378" s="99"/>
      <c r="F1378" s="99"/>
      <c r="G1378" s="268"/>
      <c r="H1378" s="99"/>
      <c r="I1378" s="99"/>
      <c r="J1378" s="99"/>
      <c r="K1378" s="273"/>
      <c r="L1378" s="192"/>
      <c r="M1378" s="192"/>
      <c r="N1378" s="99"/>
      <c r="O1378" s="99"/>
      <c r="P1378" s="237">
        <f t="shared" si="1279"/>
        <v>45906</v>
      </c>
      <c r="Q1378" s="170" t="str">
        <f t="shared" si="1280"/>
        <v>#DIV/0!</v>
      </c>
      <c r="R1378" s="206"/>
      <c r="S1378" s="267"/>
      <c r="T1378" s="99"/>
      <c r="U1378" s="99"/>
      <c r="V1378" s="259" t="str">
        <f t="shared" si="1161"/>
        <v> </v>
      </c>
      <c r="W1378" s="260">
        <f t="shared" si="1281"/>
        <v>0</v>
      </c>
      <c r="X1378" s="258" t="str">
        <f t="shared" si="1282"/>
        <v>#DIV/0!</v>
      </c>
      <c r="Y1378" s="261" t="str">
        <f t="shared" si="1283"/>
        <v>#DIV/0!</v>
      </c>
      <c r="Z1378" s="262">
        <f t="shared" si="1284"/>
        <v>0</v>
      </c>
      <c r="AA1378" s="262">
        <f t="shared" si="1285"/>
        <v>0</v>
      </c>
      <c r="AB1378" s="258" t="str">
        <f t="shared" si="1286"/>
        <v/>
      </c>
      <c r="AC1378" s="263" t="str">
        <f t="shared" si="1168"/>
        <v>   -  BĐ: 6/9/2025 KT: Ngày lỗi</v>
      </c>
      <c r="AD1378" s="263">
        <f t="shared" ref="AD1378:AE1378" si="1621">P1378</f>
        <v>45906</v>
      </c>
      <c r="AE1378" s="263" t="str">
        <f t="shared" si="1621"/>
        <v>#DIV/0!</v>
      </c>
      <c r="AF1378" s="187"/>
      <c r="AG1378" s="187"/>
    </row>
    <row r="1379">
      <c r="A1379" s="253"/>
      <c r="B1379" s="253"/>
      <c r="C1379" s="99"/>
      <c r="D1379" s="99"/>
      <c r="E1379" s="99"/>
      <c r="F1379" s="99"/>
      <c r="G1379" s="268"/>
      <c r="H1379" s="99"/>
      <c r="I1379" s="99"/>
      <c r="J1379" s="99"/>
      <c r="K1379" s="273"/>
      <c r="L1379" s="192"/>
      <c r="M1379" s="192"/>
      <c r="N1379" s="99"/>
      <c r="O1379" s="99"/>
      <c r="P1379" s="237">
        <f t="shared" si="1279"/>
        <v>45906</v>
      </c>
      <c r="Q1379" s="170" t="str">
        <f t="shared" si="1280"/>
        <v>#DIV/0!</v>
      </c>
      <c r="R1379" s="206"/>
      <c r="S1379" s="267"/>
      <c r="T1379" s="99"/>
      <c r="U1379" s="99"/>
      <c r="V1379" s="259" t="str">
        <f t="shared" si="1161"/>
        <v> </v>
      </c>
      <c r="W1379" s="260">
        <f t="shared" si="1281"/>
        <v>0</v>
      </c>
      <c r="X1379" s="258" t="str">
        <f t="shared" si="1282"/>
        <v>#DIV/0!</v>
      </c>
      <c r="Y1379" s="261" t="str">
        <f t="shared" si="1283"/>
        <v>#DIV/0!</v>
      </c>
      <c r="Z1379" s="262">
        <f t="shared" si="1284"/>
        <v>0</v>
      </c>
      <c r="AA1379" s="262">
        <f t="shared" si="1285"/>
        <v>0</v>
      </c>
      <c r="AB1379" s="258" t="str">
        <f t="shared" si="1286"/>
        <v/>
      </c>
      <c r="AC1379" s="263" t="str">
        <f t="shared" si="1168"/>
        <v>   -  BĐ: 6/9/2025 KT: Ngày lỗi</v>
      </c>
      <c r="AD1379" s="263">
        <f t="shared" ref="AD1379:AE1379" si="1622">P1379</f>
        <v>45906</v>
      </c>
      <c r="AE1379" s="263" t="str">
        <f t="shared" si="1622"/>
        <v>#DIV/0!</v>
      </c>
      <c r="AF1379" s="187"/>
      <c r="AG1379" s="187"/>
    </row>
    <row r="1380">
      <c r="A1380" s="253"/>
      <c r="B1380" s="253"/>
      <c r="C1380" s="99"/>
      <c r="D1380" s="99"/>
      <c r="E1380" s="99"/>
      <c r="F1380" s="99"/>
      <c r="G1380" s="268"/>
      <c r="H1380" s="99"/>
      <c r="I1380" s="99"/>
      <c r="J1380" s="99"/>
      <c r="K1380" s="273"/>
      <c r="L1380" s="192"/>
      <c r="M1380" s="192"/>
      <c r="N1380" s="99"/>
      <c r="O1380" s="99"/>
      <c r="P1380" s="237">
        <f t="shared" si="1279"/>
        <v>45906</v>
      </c>
      <c r="Q1380" s="170" t="str">
        <f t="shared" si="1280"/>
        <v>#DIV/0!</v>
      </c>
      <c r="R1380" s="206"/>
      <c r="S1380" s="267"/>
      <c r="T1380" s="99"/>
      <c r="U1380" s="99"/>
      <c r="V1380" s="259" t="str">
        <f t="shared" si="1161"/>
        <v> </v>
      </c>
      <c r="W1380" s="260">
        <f t="shared" si="1281"/>
        <v>0</v>
      </c>
      <c r="X1380" s="258" t="str">
        <f t="shared" si="1282"/>
        <v>#DIV/0!</v>
      </c>
      <c r="Y1380" s="261" t="str">
        <f t="shared" si="1283"/>
        <v>#DIV/0!</v>
      </c>
      <c r="Z1380" s="262">
        <f t="shared" si="1284"/>
        <v>0</v>
      </c>
      <c r="AA1380" s="262">
        <f t="shared" si="1285"/>
        <v>0</v>
      </c>
      <c r="AB1380" s="258" t="str">
        <f t="shared" si="1286"/>
        <v/>
      </c>
      <c r="AC1380" s="263" t="str">
        <f t="shared" si="1168"/>
        <v>   -  BĐ: 6/9/2025 KT: Ngày lỗi</v>
      </c>
      <c r="AD1380" s="263">
        <f t="shared" ref="AD1380:AE1380" si="1623">P1380</f>
        <v>45906</v>
      </c>
      <c r="AE1380" s="263" t="str">
        <f t="shared" si="1623"/>
        <v>#DIV/0!</v>
      </c>
      <c r="AF1380" s="187"/>
      <c r="AG1380" s="187"/>
    </row>
    <row r="1381">
      <c r="A1381" s="253"/>
      <c r="B1381" s="253"/>
      <c r="C1381" s="99"/>
      <c r="D1381" s="99"/>
      <c r="E1381" s="99"/>
      <c r="F1381" s="99"/>
      <c r="G1381" s="268"/>
      <c r="H1381" s="99"/>
      <c r="I1381" s="99"/>
      <c r="J1381" s="99"/>
      <c r="K1381" s="273"/>
      <c r="L1381" s="192"/>
      <c r="M1381" s="192"/>
      <c r="N1381" s="99"/>
      <c r="O1381" s="99"/>
      <c r="P1381" s="237">
        <f t="shared" si="1279"/>
        <v>45906</v>
      </c>
      <c r="Q1381" s="170" t="str">
        <f t="shared" si="1280"/>
        <v>#DIV/0!</v>
      </c>
      <c r="R1381" s="206"/>
      <c r="S1381" s="267"/>
      <c r="T1381" s="99"/>
      <c r="U1381" s="99"/>
      <c r="V1381" s="259" t="str">
        <f t="shared" si="1161"/>
        <v> </v>
      </c>
      <c r="W1381" s="260">
        <f t="shared" si="1281"/>
        <v>0</v>
      </c>
      <c r="X1381" s="258" t="str">
        <f t="shared" si="1282"/>
        <v>#DIV/0!</v>
      </c>
      <c r="Y1381" s="261" t="str">
        <f t="shared" si="1283"/>
        <v>#DIV/0!</v>
      </c>
      <c r="Z1381" s="262">
        <f t="shared" si="1284"/>
        <v>0</v>
      </c>
      <c r="AA1381" s="262">
        <f t="shared" si="1285"/>
        <v>0</v>
      </c>
      <c r="AB1381" s="258" t="str">
        <f t="shared" si="1286"/>
        <v/>
      </c>
      <c r="AC1381" s="263" t="str">
        <f t="shared" si="1168"/>
        <v>   -  BĐ: 6/9/2025 KT: Ngày lỗi</v>
      </c>
      <c r="AD1381" s="263">
        <f t="shared" ref="AD1381:AE1381" si="1624">P1381</f>
        <v>45906</v>
      </c>
      <c r="AE1381" s="263" t="str">
        <f t="shared" si="1624"/>
        <v>#DIV/0!</v>
      </c>
      <c r="AF1381" s="187"/>
      <c r="AG1381" s="187"/>
    </row>
    <row r="1382">
      <c r="A1382" s="253"/>
      <c r="B1382" s="253"/>
      <c r="C1382" s="99"/>
      <c r="D1382" s="99"/>
      <c r="E1382" s="99"/>
      <c r="F1382" s="99"/>
      <c r="G1382" s="268"/>
      <c r="H1382" s="99"/>
      <c r="I1382" s="99"/>
      <c r="J1382" s="99"/>
      <c r="K1382" s="273"/>
      <c r="L1382" s="192"/>
      <c r="M1382" s="192"/>
      <c r="N1382" s="99"/>
      <c r="O1382" s="99"/>
      <c r="P1382" s="237">
        <f t="shared" si="1279"/>
        <v>45906</v>
      </c>
      <c r="Q1382" s="170" t="str">
        <f t="shared" si="1280"/>
        <v>#DIV/0!</v>
      </c>
      <c r="R1382" s="206"/>
      <c r="S1382" s="267"/>
      <c r="T1382" s="99"/>
      <c r="U1382" s="99"/>
      <c r="V1382" s="259" t="str">
        <f t="shared" si="1161"/>
        <v> </v>
      </c>
      <c r="W1382" s="260">
        <f t="shared" si="1281"/>
        <v>0</v>
      </c>
      <c r="X1382" s="258" t="str">
        <f t="shared" si="1282"/>
        <v>#DIV/0!</v>
      </c>
      <c r="Y1382" s="261" t="str">
        <f t="shared" si="1283"/>
        <v>#DIV/0!</v>
      </c>
      <c r="Z1382" s="262">
        <f t="shared" si="1284"/>
        <v>0</v>
      </c>
      <c r="AA1382" s="262">
        <f t="shared" si="1285"/>
        <v>0</v>
      </c>
      <c r="AB1382" s="258" t="str">
        <f t="shared" si="1286"/>
        <v/>
      </c>
      <c r="AC1382" s="263" t="str">
        <f t="shared" si="1168"/>
        <v>   -  BĐ: 6/9/2025 KT: Ngày lỗi</v>
      </c>
      <c r="AD1382" s="263">
        <f t="shared" ref="AD1382:AE1382" si="1625">P1382</f>
        <v>45906</v>
      </c>
      <c r="AE1382" s="263" t="str">
        <f t="shared" si="1625"/>
        <v>#DIV/0!</v>
      </c>
      <c r="AF1382" s="187"/>
      <c r="AG1382" s="187"/>
    </row>
    <row r="1383">
      <c r="A1383" s="253"/>
      <c r="B1383" s="253"/>
      <c r="C1383" s="99"/>
      <c r="D1383" s="99"/>
      <c r="E1383" s="99"/>
      <c r="F1383" s="99"/>
      <c r="G1383" s="268"/>
      <c r="H1383" s="99"/>
      <c r="I1383" s="99"/>
      <c r="J1383" s="99"/>
      <c r="K1383" s="273"/>
      <c r="L1383" s="192"/>
      <c r="M1383" s="192"/>
      <c r="N1383" s="99"/>
      <c r="O1383" s="99"/>
      <c r="P1383" s="237">
        <f t="shared" si="1279"/>
        <v>45906</v>
      </c>
      <c r="Q1383" s="170" t="str">
        <f t="shared" si="1280"/>
        <v>#DIV/0!</v>
      </c>
      <c r="R1383" s="206"/>
      <c r="S1383" s="267"/>
      <c r="T1383" s="99"/>
      <c r="U1383" s="99"/>
      <c r="V1383" s="259" t="str">
        <f t="shared" si="1161"/>
        <v> </v>
      </c>
      <c r="W1383" s="260">
        <f t="shared" si="1281"/>
        <v>0</v>
      </c>
      <c r="X1383" s="258" t="str">
        <f t="shared" si="1282"/>
        <v>#DIV/0!</v>
      </c>
      <c r="Y1383" s="261" t="str">
        <f t="shared" si="1283"/>
        <v>#DIV/0!</v>
      </c>
      <c r="Z1383" s="262">
        <f t="shared" si="1284"/>
        <v>0</v>
      </c>
      <c r="AA1383" s="262">
        <f t="shared" si="1285"/>
        <v>0</v>
      </c>
      <c r="AB1383" s="258" t="str">
        <f t="shared" si="1286"/>
        <v/>
      </c>
      <c r="AC1383" s="263" t="str">
        <f t="shared" si="1168"/>
        <v>   -  BĐ: 6/9/2025 KT: Ngày lỗi</v>
      </c>
      <c r="AD1383" s="263">
        <f t="shared" ref="AD1383:AE1383" si="1626">P1383</f>
        <v>45906</v>
      </c>
      <c r="AE1383" s="263" t="str">
        <f t="shared" si="1626"/>
        <v>#DIV/0!</v>
      </c>
      <c r="AF1383" s="187"/>
      <c r="AG1383" s="187"/>
    </row>
    <row r="1384">
      <c r="A1384" s="253"/>
      <c r="B1384" s="253"/>
      <c r="C1384" s="99"/>
      <c r="D1384" s="99"/>
      <c r="E1384" s="99"/>
      <c r="F1384" s="99"/>
      <c r="G1384" s="268"/>
      <c r="H1384" s="99"/>
      <c r="I1384" s="99"/>
      <c r="J1384" s="99"/>
      <c r="K1384" s="273"/>
      <c r="L1384" s="192"/>
      <c r="M1384" s="192"/>
      <c r="N1384" s="99"/>
      <c r="O1384" s="99"/>
      <c r="P1384" s="237">
        <f t="shared" si="1279"/>
        <v>45906</v>
      </c>
      <c r="Q1384" s="170" t="str">
        <f t="shared" si="1280"/>
        <v>#DIV/0!</v>
      </c>
      <c r="R1384" s="206"/>
      <c r="S1384" s="267"/>
      <c r="T1384" s="99"/>
      <c r="U1384" s="99"/>
      <c r="V1384" s="259" t="str">
        <f t="shared" si="1161"/>
        <v> </v>
      </c>
      <c r="W1384" s="260">
        <f t="shared" si="1281"/>
        <v>0</v>
      </c>
      <c r="X1384" s="258" t="str">
        <f t="shared" si="1282"/>
        <v>#DIV/0!</v>
      </c>
      <c r="Y1384" s="261" t="str">
        <f t="shared" si="1283"/>
        <v>#DIV/0!</v>
      </c>
      <c r="Z1384" s="262">
        <f t="shared" si="1284"/>
        <v>0</v>
      </c>
      <c r="AA1384" s="262">
        <f t="shared" si="1285"/>
        <v>0</v>
      </c>
      <c r="AB1384" s="258" t="str">
        <f t="shared" si="1286"/>
        <v/>
      </c>
      <c r="AC1384" s="263" t="str">
        <f t="shared" si="1168"/>
        <v>   -  BĐ: 6/9/2025 KT: Ngày lỗi</v>
      </c>
      <c r="AD1384" s="263">
        <f t="shared" ref="AD1384:AE1384" si="1627">P1384</f>
        <v>45906</v>
      </c>
      <c r="AE1384" s="263" t="str">
        <f t="shared" si="1627"/>
        <v>#DIV/0!</v>
      </c>
      <c r="AF1384" s="187"/>
      <c r="AG1384" s="187"/>
    </row>
    <row r="1385">
      <c r="A1385" s="253"/>
      <c r="B1385" s="253"/>
      <c r="C1385" s="99"/>
      <c r="D1385" s="99"/>
      <c r="E1385" s="99"/>
      <c r="F1385" s="99"/>
      <c r="G1385" s="268"/>
      <c r="H1385" s="99"/>
      <c r="I1385" s="99"/>
      <c r="J1385" s="99"/>
      <c r="K1385" s="273"/>
      <c r="L1385" s="192"/>
      <c r="M1385" s="192"/>
      <c r="N1385" s="99"/>
      <c r="O1385" s="99"/>
      <c r="P1385" s="237">
        <f t="shared" si="1279"/>
        <v>45906</v>
      </c>
      <c r="Q1385" s="170" t="str">
        <f t="shared" si="1280"/>
        <v>#DIV/0!</v>
      </c>
      <c r="R1385" s="206"/>
      <c r="S1385" s="267"/>
      <c r="T1385" s="99"/>
      <c r="U1385" s="99"/>
      <c r="V1385" s="259" t="str">
        <f t="shared" si="1161"/>
        <v> </v>
      </c>
      <c r="W1385" s="260">
        <f t="shared" si="1281"/>
        <v>0</v>
      </c>
      <c r="X1385" s="258" t="str">
        <f t="shared" si="1282"/>
        <v>#DIV/0!</v>
      </c>
      <c r="Y1385" s="261" t="str">
        <f t="shared" si="1283"/>
        <v>#DIV/0!</v>
      </c>
      <c r="Z1385" s="262">
        <f t="shared" si="1284"/>
        <v>0</v>
      </c>
      <c r="AA1385" s="262">
        <f t="shared" si="1285"/>
        <v>0</v>
      </c>
      <c r="AB1385" s="258" t="str">
        <f t="shared" si="1286"/>
        <v/>
      </c>
      <c r="AC1385" s="263" t="str">
        <f t="shared" si="1168"/>
        <v>   -  BĐ: 6/9/2025 KT: Ngày lỗi</v>
      </c>
      <c r="AD1385" s="263">
        <f t="shared" ref="AD1385:AE1385" si="1628">P1385</f>
        <v>45906</v>
      </c>
      <c r="AE1385" s="263" t="str">
        <f t="shared" si="1628"/>
        <v>#DIV/0!</v>
      </c>
      <c r="AF1385" s="187"/>
      <c r="AG1385" s="187"/>
    </row>
    <row r="1386">
      <c r="A1386" s="253"/>
      <c r="B1386" s="253"/>
      <c r="C1386" s="99"/>
      <c r="D1386" s="99"/>
      <c r="E1386" s="99"/>
      <c r="F1386" s="99"/>
      <c r="G1386" s="268"/>
      <c r="H1386" s="99"/>
      <c r="I1386" s="99"/>
      <c r="J1386" s="99"/>
      <c r="K1386" s="273"/>
      <c r="L1386" s="192"/>
      <c r="M1386" s="192"/>
      <c r="N1386" s="99"/>
      <c r="O1386" s="99"/>
      <c r="P1386" s="237">
        <f t="shared" si="1279"/>
        <v>45906</v>
      </c>
      <c r="Q1386" s="170" t="str">
        <f t="shared" si="1280"/>
        <v>#DIV/0!</v>
      </c>
      <c r="R1386" s="206"/>
      <c r="S1386" s="267"/>
      <c r="T1386" s="99"/>
      <c r="U1386" s="99"/>
      <c r="V1386" s="259" t="str">
        <f t="shared" si="1161"/>
        <v> </v>
      </c>
      <c r="W1386" s="260">
        <f t="shared" si="1281"/>
        <v>0</v>
      </c>
      <c r="X1386" s="258" t="str">
        <f t="shared" si="1282"/>
        <v>#DIV/0!</v>
      </c>
      <c r="Y1386" s="261" t="str">
        <f t="shared" si="1283"/>
        <v>#DIV/0!</v>
      </c>
      <c r="Z1386" s="262">
        <f t="shared" si="1284"/>
        <v>0</v>
      </c>
      <c r="AA1386" s="262">
        <f t="shared" si="1285"/>
        <v>0</v>
      </c>
      <c r="AB1386" s="258" t="str">
        <f t="shared" si="1286"/>
        <v/>
      </c>
      <c r="AC1386" s="263" t="str">
        <f t="shared" si="1168"/>
        <v>   -  BĐ: 6/9/2025 KT: Ngày lỗi</v>
      </c>
      <c r="AD1386" s="263">
        <f t="shared" ref="AD1386:AE1386" si="1629">P1386</f>
        <v>45906</v>
      </c>
      <c r="AE1386" s="263" t="str">
        <f t="shared" si="1629"/>
        <v>#DIV/0!</v>
      </c>
      <c r="AF1386" s="187"/>
      <c r="AG1386" s="187"/>
    </row>
    <row r="1387">
      <c r="A1387" s="253"/>
      <c r="B1387" s="253"/>
      <c r="C1387" s="99"/>
      <c r="D1387" s="99"/>
      <c r="E1387" s="99"/>
      <c r="F1387" s="99"/>
      <c r="G1387" s="268"/>
      <c r="H1387" s="99"/>
      <c r="I1387" s="99"/>
      <c r="J1387" s="99"/>
      <c r="K1387" s="273"/>
      <c r="L1387" s="192"/>
      <c r="M1387" s="192"/>
      <c r="N1387" s="99"/>
      <c r="O1387" s="99"/>
      <c r="P1387" s="237">
        <f t="shared" si="1279"/>
        <v>45906</v>
      </c>
      <c r="Q1387" s="170" t="str">
        <f t="shared" si="1280"/>
        <v>#DIV/0!</v>
      </c>
      <c r="R1387" s="206"/>
      <c r="S1387" s="267"/>
      <c r="T1387" s="99"/>
      <c r="U1387" s="99"/>
      <c r="V1387" s="259" t="str">
        <f t="shared" si="1161"/>
        <v> </v>
      </c>
      <c r="W1387" s="260">
        <f t="shared" si="1281"/>
        <v>0</v>
      </c>
      <c r="X1387" s="258" t="str">
        <f t="shared" si="1282"/>
        <v>#DIV/0!</v>
      </c>
      <c r="Y1387" s="261" t="str">
        <f t="shared" si="1283"/>
        <v>#DIV/0!</v>
      </c>
      <c r="Z1387" s="262">
        <f t="shared" si="1284"/>
        <v>0</v>
      </c>
      <c r="AA1387" s="262">
        <f t="shared" si="1285"/>
        <v>0</v>
      </c>
      <c r="AB1387" s="258" t="str">
        <f t="shared" si="1286"/>
        <v/>
      </c>
      <c r="AC1387" s="263" t="str">
        <f t="shared" si="1168"/>
        <v>   -  BĐ: 6/9/2025 KT: Ngày lỗi</v>
      </c>
      <c r="AD1387" s="263">
        <f t="shared" ref="AD1387:AE1387" si="1630">P1387</f>
        <v>45906</v>
      </c>
      <c r="AE1387" s="263" t="str">
        <f t="shared" si="1630"/>
        <v>#DIV/0!</v>
      </c>
      <c r="AF1387" s="187"/>
      <c r="AG1387" s="187"/>
    </row>
    <row r="1388">
      <c r="A1388" s="253"/>
      <c r="B1388" s="253"/>
      <c r="C1388" s="99"/>
      <c r="D1388" s="99"/>
      <c r="E1388" s="99"/>
      <c r="F1388" s="99"/>
      <c r="G1388" s="268"/>
      <c r="H1388" s="99"/>
      <c r="I1388" s="99"/>
      <c r="J1388" s="99"/>
      <c r="K1388" s="273"/>
      <c r="L1388" s="192"/>
      <c r="M1388" s="192"/>
      <c r="N1388" s="99"/>
      <c r="O1388" s="99"/>
      <c r="P1388" s="237">
        <f t="shared" si="1279"/>
        <v>45906</v>
      </c>
      <c r="Q1388" s="170" t="str">
        <f t="shared" si="1280"/>
        <v>#DIV/0!</v>
      </c>
      <c r="R1388" s="206"/>
      <c r="S1388" s="267"/>
      <c r="T1388" s="99"/>
      <c r="U1388" s="99"/>
      <c r="V1388" s="259" t="str">
        <f t="shared" si="1161"/>
        <v> </v>
      </c>
      <c r="W1388" s="260">
        <f t="shared" si="1281"/>
        <v>0</v>
      </c>
      <c r="X1388" s="258" t="str">
        <f t="shared" si="1282"/>
        <v>#DIV/0!</v>
      </c>
      <c r="Y1388" s="261" t="str">
        <f t="shared" si="1283"/>
        <v>#DIV/0!</v>
      </c>
      <c r="Z1388" s="262">
        <f t="shared" si="1284"/>
        <v>0</v>
      </c>
      <c r="AA1388" s="262">
        <f t="shared" si="1285"/>
        <v>0</v>
      </c>
      <c r="AB1388" s="258" t="str">
        <f t="shared" si="1286"/>
        <v/>
      </c>
      <c r="AC1388" s="263" t="str">
        <f t="shared" si="1168"/>
        <v>   -  BĐ: 6/9/2025 KT: Ngày lỗi</v>
      </c>
      <c r="AD1388" s="263">
        <f t="shared" ref="AD1388:AE1388" si="1631">P1388</f>
        <v>45906</v>
      </c>
      <c r="AE1388" s="263" t="str">
        <f t="shared" si="1631"/>
        <v>#DIV/0!</v>
      </c>
      <c r="AF1388" s="187"/>
      <c r="AG1388" s="187"/>
    </row>
    <row r="1389">
      <c r="A1389" s="253"/>
      <c r="B1389" s="253"/>
      <c r="C1389" s="99"/>
      <c r="D1389" s="99"/>
      <c r="E1389" s="99"/>
      <c r="F1389" s="99"/>
      <c r="G1389" s="268"/>
      <c r="H1389" s="99"/>
      <c r="I1389" s="99"/>
      <c r="J1389" s="99"/>
      <c r="K1389" s="273"/>
      <c r="L1389" s="192"/>
      <c r="M1389" s="192"/>
      <c r="N1389" s="99"/>
      <c r="O1389" s="99"/>
      <c r="P1389" s="237">
        <f t="shared" si="1279"/>
        <v>45906</v>
      </c>
      <c r="Q1389" s="170" t="str">
        <f t="shared" si="1280"/>
        <v>#DIV/0!</v>
      </c>
      <c r="R1389" s="206"/>
      <c r="S1389" s="267"/>
      <c r="T1389" s="99"/>
      <c r="U1389" s="99"/>
      <c r="V1389" s="259" t="str">
        <f t="shared" si="1161"/>
        <v> </v>
      </c>
      <c r="W1389" s="260">
        <f t="shared" si="1281"/>
        <v>0</v>
      </c>
      <c r="X1389" s="258" t="str">
        <f t="shared" si="1282"/>
        <v>#DIV/0!</v>
      </c>
      <c r="Y1389" s="261" t="str">
        <f t="shared" si="1283"/>
        <v>#DIV/0!</v>
      </c>
      <c r="Z1389" s="262">
        <f t="shared" si="1284"/>
        <v>0</v>
      </c>
      <c r="AA1389" s="262">
        <f t="shared" si="1285"/>
        <v>0</v>
      </c>
      <c r="AB1389" s="258" t="str">
        <f t="shared" si="1286"/>
        <v/>
      </c>
      <c r="AC1389" s="263" t="str">
        <f t="shared" si="1168"/>
        <v>   -  BĐ: 6/9/2025 KT: Ngày lỗi</v>
      </c>
      <c r="AD1389" s="263">
        <f t="shared" ref="AD1389:AE1389" si="1632">P1389</f>
        <v>45906</v>
      </c>
      <c r="AE1389" s="263" t="str">
        <f t="shared" si="1632"/>
        <v>#DIV/0!</v>
      </c>
      <c r="AF1389" s="187"/>
      <c r="AG1389" s="187"/>
    </row>
    <row r="1390">
      <c r="A1390" s="253"/>
      <c r="B1390" s="253"/>
      <c r="C1390" s="99"/>
      <c r="D1390" s="99"/>
      <c r="E1390" s="99"/>
      <c r="F1390" s="99"/>
      <c r="G1390" s="268"/>
      <c r="H1390" s="99"/>
      <c r="I1390" s="99"/>
      <c r="J1390" s="99"/>
      <c r="K1390" s="273"/>
      <c r="L1390" s="192"/>
      <c r="M1390" s="192"/>
      <c r="N1390" s="99"/>
      <c r="O1390" s="99"/>
      <c r="P1390" s="237">
        <f t="shared" si="1279"/>
        <v>45906</v>
      </c>
      <c r="Q1390" s="170" t="str">
        <f t="shared" si="1280"/>
        <v>#DIV/0!</v>
      </c>
      <c r="R1390" s="206"/>
      <c r="S1390" s="267"/>
      <c r="T1390" s="99"/>
      <c r="U1390" s="99"/>
      <c r="V1390" s="259" t="str">
        <f t="shared" si="1161"/>
        <v> </v>
      </c>
      <c r="W1390" s="260">
        <f t="shared" si="1281"/>
        <v>0</v>
      </c>
      <c r="X1390" s="258" t="str">
        <f t="shared" si="1282"/>
        <v>#DIV/0!</v>
      </c>
      <c r="Y1390" s="261" t="str">
        <f t="shared" si="1283"/>
        <v>#DIV/0!</v>
      </c>
      <c r="Z1390" s="262">
        <f t="shared" si="1284"/>
        <v>0</v>
      </c>
      <c r="AA1390" s="262">
        <f t="shared" si="1285"/>
        <v>0</v>
      </c>
      <c r="AB1390" s="258" t="str">
        <f t="shared" si="1286"/>
        <v/>
      </c>
      <c r="AC1390" s="263" t="str">
        <f t="shared" si="1168"/>
        <v>   -  BĐ: 6/9/2025 KT: Ngày lỗi</v>
      </c>
      <c r="AD1390" s="263">
        <f t="shared" ref="AD1390:AE1390" si="1633">P1390</f>
        <v>45906</v>
      </c>
      <c r="AE1390" s="263" t="str">
        <f t="shared" si="1633"/>
        <v>#DIV/0!</v>
      </c>
      <c r="AF1390" s="187"/>
      <c r="AG1390" s="187"/>
    </row>
    <row r="1391">
      <c r="A1391" s="253"/>
      <c r="B1391" s="253"/>
      <c r="C1391" s="99"/>
      <c r="D1391" s="99"/>
      <c r="E1391" s="99"/>
      <c r="F1391" s="99"/>
      <c r="G1391" s="268"/>
      <c r="H1391" s="99"/>
      <c r="I1391" s="99"/>
      <c r="J1391" s="99"/>
      <c r="K1391" s="273"/>
      <c r="L1391" s="192"/>
      <c r="M1391" s="192"/>
      <c r="N1391" s="99"/>
      <c r="O1391" s="99"/>
      <c r="P1391" s="237">
        <f t="shared" si="1279"/>
        <v>45906</v>
      </c>
      <c r="Q1391" s="170" t="str">
        <f t="shared" si="1280"/>
        <v>#DIV/0!</v>
      </c>
      <c r="R1391" s="206"/>
      <c r="S1391" s="267"/>
      <c r="T1391" s="99"/>
      <c r="U1391" s="99"/>
      <c r="V1391" s="259" t="str">
        <f t="shared" si="1161"/>
        <v> </v>
      </c>
      <c r="W1391" s="260">
        <f t="shared" si="1281"/>
        <v>0</v>
      </c>
      <c r="X1391" s="258" t="str">
        <f t="shared" si="1282"/>
        <v>#DIV/0!</v>
      </c>
      <c r="Y1391" s="261" t="str">
        <f t="shared" si="1283"/>
        <v>#DIV/0!</v>
      </c>
      <c r="Z1391" s="262">
        <f t="shared" si="1284"/>
        <v>0</v>
      </c>
      <c r="AA1391" s="262">
        <f t="shared" si="1285"/>
        <v>0</v>
      </c>
      <c r="AB1391" s="258" t="str">
        <f t="shared" si="1286"/>
        <v/>
      </c>
      <c r="AC1391" s="263" t="str">
        <f t="shared" si="1168"/>
        <v>   -  BĐ: 6/9/2025 KT: Ngày lỗi</v>
      </c>
      <c r="AD1391" s="263">
        <f t="shared" ref="AD1391:AE1391" si="1634">P1391</f>
        <v>45906</v>
      </c>
      <c r="AE1391" s="263" t="str">
        <f t="shared" si="1634"/>
        <v>#DIV/0!</v>
      </c>
      <c r="AF1391" s="187"/>
      <c r="AG1391" s="187"/>
    </row>
    <row r="1392">
      <c r="A1392" s="253"/>
      <c r="B1392" s="253"/>
      <c r="C1392" s="99"/>
      <c r="D1392" s="99"/>
      <c r="E1392" s="99"/>
      <c r="F1392" s="99"/>
      <c r="G1392" s="268"/>
      <c r="H1392" s="99"/>
      <c r="I1392" s="99"/>
      <c r="J1392" s="99"/>
      <c r="K1392" s="273"/>
      <c r="L1392" s="192"/>
      <c r="M1392" s="192"/>
      <c r="N1392" s="99"/>
      <c r="O1392" s="99"/>
      <c r="P1392" s="237">
        <f t="shared" si="1279"/>
        <v>45906</v>
      </c>
      <c r="Q1392" s="170" t="str">
        <f t="shared" si="1280"/>
        <v>#DIV/0!</v>
      </c>
      <c r="R1392" s="206"/>
      <c r="S1392" s="267"/>
      <c r="T1392" s="99"/>
      <c r="U1392" s="99"/>
      <c r="V1392" s="259" t="str">
        <f t="shared" si="1161"/>
        <v> </v>
      </c>
      <c r="W1392" s="260">
        <f t="shared" si="1281"/>
        <v>0</v>
      </c>
      <c r="X1392" s="258" t="str">
        <f t="shared" si="1282"/>
        <v>#DIV/0!</v>
      </c>
      <c r="Y1392" s="261" t="str">
        <f t="shared" si="1283"/>
        <v>#DIV/0!</v>
      </c>
      <c r="Z1392" s="262">
        <f t="shared" si="1284"/>
        <v>0</v>
      </c>
      <c r="AA1392" s="262">
        <f t="shared" si="1285"/>
        <v>0</v>
      </c>
      <c r="AB1392" s="258" t="str">
        <f t="shared" si="1286"/>
        <v/>
      </c>
      <c r="AC1392" s="263" t="str">
        <f t="shared" si="1168"/>
        <v>   -  BĐ: 6/9/2025 KT: Ngày lỗi</v>
      </c>
      <c r="AD1392" s="263">
        <f t="shared" ref="AD1392:AE1392" si="1635">P1392</f>
        <v>45906</v>
      </c>
      <c r="AE1392" s="263" t="str">
        <f t="shared" si="1635"/>
        <v>#DIV/0!</v>
      </c>
      <c r="AF1392" s="187"/>
      <c r="AG1392" s="187"/>
    </row>
    <row r="1393">
      <c r="A1393" s="253"/>
      <c r="B1393" s="253"/>
      <c r="C1393" s="99"/>
      <c r="D1393" s="99"/>
      <c r="E1393" s="99"/>
      <c r="F1393" s="99"/>
      <c r="G1393" s="268"/>
      <c r="H1393" s="99"/>
      <c r="I1393" s="99"/>
      <c r="J1393" s="99"/>
      <c r="K1393" s="273"/>
      <c r="L1393" s="192"/>
      <c r="M1393" s="192"/>
      <c r="N1393" s="99"/>
      <c r="O1393" s="99"/>
      <c r="P1393" s="237">
        <f t="shared" si="1279"/>
        <v>45906</v>
      </c>
      <c r="Q1393" s="170" t="str">
        <f t="shared" si="1280"/>
        <v>#DIV/0!</v>
      </c>
      <c r="R1393" s="206"/>
      <c r="S1393" s="267"/>
      <c r="T1393" s="99"/>
      <c r="U1393" s="99"/>
      <c r="V1393" s="259" t="str">
        <f t="shared" si="1161"/>
        <v> </v>
      </c>
      <c r="W1393" s="260">
        <f t="shared" si="1281"/>
        <v>0</v>
      </c>
      <c r="X1393" s="258" t="str">
        <f t="shared" si="1282"/>
        <v>#DIV/0!</v>
      </c>
      <c r="Y1393" s="261" t="str">
        <f t="shared" si="1283"/>
        <v>#DIV/0!</v>
      </c>
      <c r="Z1393" s="262">
        <f t="shared" si="1284"/>
        <v>0</v>
      </c>
      <c r="AA1393" s="262">
        <f t="shared" si="1285"/>
        <v>0</v>
      </c>
      <c r="AB1393" s="258" t="str">
        <f t="shared" si="1286"/>
        <v/>
      </c>
      <c r="AC1393" s="263" t="str">
        <f t="shared" si="1168"/>
        <v>   -  BĐ: 6/9/2025 KT: Ngày lỗi</v>
      </c>
      <c r="AD1393" s="263">
        <f t="shared" ref="AD1393:AE1393" si="1636">P1393</f>
        <v>45906</v>
      </c>
      <c r="AE1393" s="263" t="str">
        <f t="shared" si="1636"/>
        <v>#DIV/0!</v>
      </c>
      <c r="AF1393" s="187"/>
      <c r="AG1393" s="187"/>
    </row>
    <row r="1394">
      <c r="A1394" s="253"/>
      <c r="B1394" s="253"/>
      <c r="C1394" s="99"/>
      <c r="D1394" s="99"/>
      <c r="E1394" s="99"/>
      <c r="F1394" s="99"/>
      <c r="G1394" s="268"/>
      <c r="H1394" s="99"/>
      <c r="I1394" s="99"/>
      <c r="J1394" s="99"/>
      <c r="K1394" s="273"/>
      <c r="L1394" s="192"/>
      <c r="M1394" s="192"/>
      <c r="N1394" s="99"/>
      <c r="O1394" s="99"/>
      <c r="P1394" s="237">
        <f t="shared" si="1279"/>
        <v>45906</v>
      </c>
      <c r="Q1394" s="170" t="str">
        <f t="shared" si="1280"/>
        <v>#DIV/0!</v>
      </c>
      <c r="R1394" s="206"/>
      <c r="S1394" s="267"/>
      <c r="T1394" s="99"/>
      <c r="U1394" s="99"/>
      <c r="V1394" s="259" t="str">
        <f t="shared" si="1161"/>
        <v> </v>
      </c>
      <c r="W1394" s="260">
        <f t="shared" si="1281"/>
        <v>0</v>
      </c>
      <c r="X1394" s="258" t="str">
        <f t="shared" si="1282"/>
        <v>#DIV/0!</v>
      </c>
      <c r="Y1394" s="261" t="str">
        <f t="shared" si="1283"/>
        <v>#DIV/0!</v>
      </c>
      <c r="Z1394" s="262">
        <f t="shared" si="1284"/>
        <v>0</v>
      </c>
      <c r="AA1394" s="262">
        <f t="shared" si="1285"/>
        <v>0</v>
      </c>
      <c r="AB1394" s="258" t="str">
        <f t="shared" si="1286"/>
        <v/>
      </c>
      <c r="AC1394" s="263" t="str">
        <f t="shared" si="1168"/>
        <v>   -  BĐ: 6/9/2025 KT: Ngày lỗi</v>
      </c>
      <c r="AD1394" s="263">
        <f t="shared" ref="AD1394:AE1394" si="1637">P1394</f>
        <v>45906</v>
      </c>
      <c r="AE1394" s="263" t="str">
        <f t="shared" si="1637"/>
        <v>#DIV/0!</v>
      </c>
      <c r="AF1394" s="187"/>
      <c r="AG1394" s="187"/>
    </row>
    <row r="1395">
      <c r="A1395" s="253"/>
      <c r="B1395" s="253"/>
      <c r="C1395" s="99"/>
      <c r="D1395" s="99"/>
      <c r="E1395" s="99"/>
      <c r="F1395" s="99"/>
      <c r="G1395" s="268"/>
      <c r="H1395" s="99"/>
      <c r="I1395" s="99"/>
      <c r="J1395" s="99"/>
      <c r="K1395" s="273"/>
      <c r="L1395" s="192"/>
      <c r="M1395" s="192"/>
      <c r="N1395" s="99"/>
      <c r="O1395" s="99"/>
      <c r="P1395" s="237">
        <f t="shared" si="1279"/>
        <v>45906</v>
      </c>
      <c r="Q1395" s="170" t="str">
        <f t="shared" si="1280"/>
        <v>#DIV/0!</v>
      </c>
      <c r="R1395" s="206"/>
      <c r="S1395" s="267"/>
      <c r="T1395" s="99"/>
      <c r="U1395" s="99"/>
      <c r="V1395" s="259" t="str">
        <f t="shared" si="1161"/>
        <v> </v>
      </c>
      <c r="W1395" s="260">
        <f t="shared" si="1281"/>
        <v>0</v>
      </c>
      <c r="X1395" s="258" t="str">
        <f t="shared" si="1282"/>
        <v>#DIV/0!</v>
      </c>
      <c r="Y1395" s="261" t="str">
        <f t="shared" si="1283"/>
        <v>#DIV/0!</v>
      </c>
      <c r="Z1395" s="262">
        <f t="shared" si="1284"/>
        <v>0</v>
      </c>
      <c r="AA1395" s="262">
        <f t="shared" si="1285"/>
        <v>0</v>
      </c>
      <c r="AB1395" s="258" t="str">
        <f t="shared" si="1286"/>
        <v/>
      </c>
      <c r="AC1395" s="263" t="str">
        <f t="shared" si="1168"/>
        <v>   -  BĐ: 6/9/2025 KT: Ngày lỗi</v>
      </c>
      <c r="AD1395" s="263">
        <f t="shared" ref="AD1395:AE1395" si="1638">P1395</f>
        <v>45906</v>
      </c>
      <c r="AE1395" s="263" t="str">
        <f t="shared" si="1638"/>
        <v>#DIV/0!</v>
      </c>
      <c r="AF1395" s="187"/>
      <c r="AG1395" s="187"/>
    </row>
    <row r="1396">
      <c r="A1396" s="253"/>
      <c r="B1396" s="253"/>
      <c r="C1396" s="99"/>
      <c r="D1396" s="99"/>
      <c r="E1396" s="99"/>
      <c r="F1396" s="99"/>
      <c r="G1396" s="268"/>
      <c r="H1396" s="99"/>
      <c r="I1396" s="99"/>
      <c r="J1396" s="99"/>
      <c r="K1396" s="273"/>
      <c r="L1396" s="192"/>
      <c r="M1396" s="192"/>
      <c r="N1396" s="99"/>
      <c r="O1396" s="99"/>
      <c r="P1396" s="237">
        <f t="shared" si="1279"/>
        <v>45906</v>
      </c>
      <c r="Q1396" s="170" t="str">
        <f t="shared" si="1280"/>
        <v>#DIV/0!</v>
      </c>
      <c r="R1396" s="206"/>
      <c r="S1396" s="267"/>
      <c r="T1396" s="99"/>
      <c r="U1396" s="99"/>
      <c r="V1396" s="259" t="str">
        <f t="shared" si="1161"/>
        <v> </v>
      </c>
      <c r="W1396" s="260">
        <f t="shared" si="1281"/>
        <v>0</v>
      </c>
      <c r="X1396" s="258" t="str">
        <f t="shared" si="1282"/>
        <v>#DIV/0!</v>
      </c>
      <c r="Y1396" s="261" t="str">
        <f t="shared" si="1283"/>
        <v>#DIV/0!</v>
      </c>
      <c r="Z1396" s="262">
        <f t="shared" si="1284"/>
        <v>0</v>
      </c>
      <c r="AA1396" s="262">
        <f t="shared" si="1285"/>
        <v>0</v>
      </c>
      <c r="AB1396" s="258" t="str">
        <f t="shared" si="1286"/>
        <v/>
      </c>
      <c r="AC1396" s="263" t="str">
        <f t="shared" si="1168"/>
        <v>   -  BĐ: 6/9/2025 KT: Ngày lỗi</v>
      </c>
      <c r="AD1396" s="263">
        <f t="shared" ref="AD1396:AE1396" si="1639">P1396</f>
        <v>45906</v>
      </c>
      <c r="AE1396" s="263" t="str">
        <f t="shared" si="1639"/>
        <v>#DIV/0!</v>
      </c>
      <c r="AF1396" s="187"/>
      <c r="AG1396" s="187"/>
    </row>
    <row r="1397">
      <c r="A1397" s="253"/>
      <c r="B1397" s="253"/>
      <c r="C1397" s="99"/>
      <c r="D1397" s="99"/>
      <c r="E1397" s="99"/>
      <c r="F1397" s="99"/>
      <c r="G1397" s="268"/>
      <c r="H1397" s="99"/>
      <c r="I1397" s="99"/>
      <c r="J1397" s="99"/>
      <c r="K1397" s="273"/>
      <c r="L1397" s="192"/>
      <c r="M1397" s="192"/>
      <c r="N1397" s="99"/>
      <c r="O1397" s="99"/>
      <c r="P1397" s="237">
        <f t="shared" si="1279"/>
        <v>45906</v>
      </c>
      <c r="Q1397" s="170" t="str">
        <f t="shared" si="1280"/>
        <v>#DIV/0!</v>
      </c>
      <c r="R1397" s="206"/>
      <c r="S1397" s="267"/>
      <c r="T1397" s="99"/>
      <c r="U1397" s="99"/>
      <c r="V1397" s="259" t="str">
        <f t="shared" si="1161"/>
        <v> </v>
      </c>
      <c r="W1397" s="260">
        <f t="shared" si="1281"/>
        <v>0</v>
      </c>
      <c r="X1397" s="258" t="str">
        <f t="shared" si="1282"/>
        <v>#DIV/0!</v>
      </c>
      <c r="Y1397" s="261" t="str">
        <f t="shared" si="1283"/>
        <v>#DIV/0!</v>
      </c>
      <c r="Z1397" s="262">
        <f t="shared" si="1284"/>
        <v>0</v>
      </c>
      <c r="AA1397" s="262">
        <f t="shared" si="1285"/>
        <v>0</v>
      </c>
      <c r="AB1397" s="258" t="str">
        <f t="shared" si="1286"/>
        <v/>
      </c>
      <c r="AC1397" s="263" t="str">
        <f t="shared" si="1168"/>
        <v>   -  BĐ: 6/9/2025 KT: Ngày lỗi</v>
      </c>
      <c r="AD1397" s="263">
        <f t="shared" ref="AD1397:AE1397" si="1640">P1397</f>
        <v>45906</v>
      </c>
      <c r="AE1397" s="263" t="str">
        <f t="shared" si="1640"/>
        <v>#DIV/0!</v>
      </c>
      <c r="AF1397" s="187"/>
      <c r="AG1397" s="187"/>
    </row>
    <row r="1398">
      <c r="A1398" s="253"/>
      <c r="B1398" s="253"/>
      <c r="C1398" s="99"/>
      <c r="D1398" s="99"/>
      <c r="E1398" s="99"/>
      <c r="F1398" s="99"/>
      <c r="G1398" s="268"/>
      <c r="H1398" s="99"/>
      <c r="I1398" s="99"/>
      <c r="J1398" s="99"/>
      <c r="K1398" s="273"/>
      <c r="L1398" s="192"/>
      <c r="M1398" s="192"/>
      <c r="N1398" s="99"/>
      <c r="O1398" s="99"/>
      <c r="P1398" s="237">
        <f t="shared" si="1279"/>
        <v>45906</v>
      </c>
      <c r="Q1398" s="170" t="str">
        <f t="shared" si="1280"/>
        <v>#DIV/0!</v>
      </c>
      <c r="R1398" s="206"/>
      <c r="S1398" s="267"/>
      <c r="T1398" s="99"/>
      <c r="U1398" s="99"/>
      <c r="V1398" s="259" t="str">
        <f t="shared" si="1161"/>
        <v> </v>
      </c>
      <c r="W1398" s="260">
        <f t="shared" si="1281"/>
        <v>0</v>
      </c>
      <c r="X1398" s="258" t="str">
        <f t="shared" si="1282"/>
        <v>#DIV/0!</v>
      </c>
      <c r="Y1398" s="261" t="str">
        <f t="shared" si="1283"/>
        <v>#DIV/0!</v>
      </c>
      <c r="Z1398" s="262">
        <f t="shared" si="1284"/>
        <v>0</v>
      </c>
      <c r="AA1398" s="262">
        <f t="shared" si="1285"/>
        <v>0</v>
      </c>
      <c r="AB1398" s="258" t="str">
        <f t="shared" si="1286"/>
        <v/>
      </c>
      <c r="AC1398" s="263" t="str">
        <f t="shared" si="1168"/>
        <v>   -  BĐ: 6/9/2025 KT: Ngày lỗi</v>
      </c>
      <c r="AD1398" s="263">
        <f t="shared" ref="AD1398:AE1398" si="1641">P1398</f>
        <v>45906</v>
      </c>
      <c r="AE1398" s="263" t="str">
        <f t="shared" si="1641"/>
        <v>#DIV/0!</v>
      </c>
      <c r="AF1398" s="187"/>
      <c r="AG1398" s="187"/>
    </row>
    <row r="1399">
      <c r="A1399" s="253"/>
      <c r="B1399" s="253"/>
      <c r="C1399" s="99"/>
      <c r="D1399" s="99"/>
      <c r="E1399" s="99"/>
      <c r="F1399" s="99"/>
      <c r="G1399" s="268"/>
      <c r="H1399" s="99"/>
      <c r="I1399" s="99"/>
      <c r="J1399" s="99"/>
      <c r="K1399" s="273"/>
      <c r="L1399" s="192"/>
      <c r="M1399" s="192"/>
      <c r="N1399" s="99"/>
      <c r="O1399" s="99"/>
      <c r="P1399" s="237">
        <f t="shared" si="1279"/>
        <v>45906</v>
      </c>
      <c r="Q1399" s="170" t="str">
        <f t="shared" si="1280"/>
        <v>#DIV/0!</v>
      </c>
      <c r="R1399" s="206"/>
      <c r="S1399" s="267"/>
      <c r="T1399" s="99"/>
      <c r="U1399" s="99"/>
      <c r="V1399" s="259" t="str">
        <f t="shared" si="1161"/>
        <v> </v>
      </c>
      <c r="W1399" s="260">
        <f t="shared" si="1281"/>
        <v>0</v>
      </c>
      <c r="X1399" s="258" t="str">
        <f t="shared" si="1282"/>
        <v>#DIV/0!</v>
      </c>
      <c r="Y1399" s="261" t="str">
        <f t="shared" si="1283"/>
        <v>#DIV/0!</v>
      </c>
      <c r="Z1399" s="262">
        <f t="shared" si="1284"/>
        <v>0</v>
      </c>
      <c r="AA1399" s="262">
        <f t="shared" si="1285"/>
        <v>0</v>
      </c>
      <c r="AB1399" s="258" t="str">
        <f t="shared" si="1286"/>
        <v/>
      </c>
      <c r="AC1399" s="263" t="str">
        <f t="shared" si="1168"/>
        <v>   -  BĐ: 6/9/2025 KT: Ngày lỗi</v>
      </c>
      <c r="AD1399" s="263">
        <f t="shared" ref="AD1399:AE1399" si="1642">P1399</f>
        <v>45906</v>
      </c>
      <c r="AE1399" s="263" t="str">
        <f t="shared" si="1642"/>
        <v>#DIV/0!</v>
      </c>
      <c r="AF1399" s="187"/>
      <c r="AG1399" s="187"/>
    </row>
    <row r="1400">
      <c r="A1400" s="253"/>
      <c r="B1400" s="253"/>
      <c r="C1400" s="99"/>
      <c r="D1400" s="99"/>
      <c r="E1400" s="99"/>
      <c r="F1400" s="99"/>
      <c r="G1400" s="268"/>
      <c r="H1400" s="99"/>
      <c r="I1400" s="99"/>
      <c r="J1400" s="99"/>
      <c r="K1400" s="273"/>
      <c r="L1400" s="192"/>
      <c r="M1400" s="192"/>
      <c r="N1400" s="99"/>
      <c r="O1400" s="99"/>
      <c r="P1400" s="237">
        <f t="shared" si="1279"/>
        <v>45906</v>
      </c>
      <c r="Q1400" s="170" t="str">
        <f t="shared" si="1280"/>
        <v>#DIV/0!</v>
      </c>
      <c r="R1400" s="206"/>
      <c r="S1400" s="267"/>
      <c r="T1400" s="99"/>
      <c r="U1400" s="99"/>
      <c r="V1400" s="259" t="str">
        <f t="shared" si="1161"/>
        <v> </v>
      </c>
      <c r="W1400" s="260">
        <f t="shared" si="1281"/>
        <v>0</v>
      </c>
      <c r="X1400" s="258" t="str">
        <f t="shared" si="1282"/>
        <v>#DIV/0!</v>
      </c>
      <c r="Y1400" s="261" t="str">
        <f t="shared" si="1283"/>
        <v>#DIV/0!</v>
      </c>
      <c r="Z1400" s="262">
        <f t="shared" si="1284"/>
        <v>0</v>
      </c>
      <c r="AA1400" s="262">
        <f t="shared" si="1285"/>
        <v>0</v>
      </c>
      <c r="AB1400" s="258" t="str">
        <f t="shared" si="1286"/>
        <v/>
      </c>
      <c r="AC1400" s="263" t="str">
        <f t="shared" si="1168"/>
        <v>   -  BĐ: 6/9/2025 KT: Ngày lỗi</v>
      </c>
      <c r="AD1400" s="263">
        <f t="shared" ref="AD1400:AE1400" si="1643">P1400</f>
        <v>45906</v>
      </c>
      <c r="AE1400" s="263" t="str">
        <f t="shared" si="1643"/>
        <v>#DIV/0!</v>
      </c>
      <c r="AF1400" s="187"/>
      <c r="AG1400" s="187"/>
    </row>
    <row r="1401">
      <c r="A1401" s="253"/>
      <c r="B1401" s="253"/>
      <c r="C1401" s="99"/>
      <c r="D1401" s="99"/>
      <c r="E1401" s="99"/>
      <c r="F1401" s="99"/>
      <c r="G1401" s="268"/>
      <c r="H1401" s="99"/>
      <c r="I1401" s="99"/>
      <c r="J1401" s="99"/>
      <c r="K1401" s="273"/>
      <c r="L1401" s="192"/>
      <c r="M1401" s="192"/>
      <c r="N1401" s="99"/>
      <c r="O1401" s="99"/>
      <c r="P1401" s="237">
        <f t="shared" si="1279"/>
        <v>45906</v>
      </c>
      <c r="Q1401" s="170" t="str">
        <f t="shared" si="1280"/>
        <v>#DIV/0!</v>
      </c>
      <c r="R1401" s="206"/>
      <c r="S1401" s="267"/>
      <c r="T1401" s="99"/>
      <c r="U1401" s="99"/>
      <c r="V1401" s="259" t="str">
        <f t="shared" si="1161"/>
        <v> </v>
      </c>
      <c r="W1401" s="260">
        <f t="shared" si="1281"/>
        <v>0</v>
      </c>
      <c r="X1401" s="258" t="str">
        <f t="shared" si="1282"/>
        <v>#DIV/0!</v>
      </c>
      <c r="Y1401" s="261" t="str">
        <f t="shared" si="1283"/>
        <v>#DIV/0!</v>
      </c>
      <c r="Z1401" s="262">
        <f t="shared" si="1284"/>
        <v>0</v>
      </c>
      <c r="AA1401" s="262">
        <f t="shared" si="1285"/>
        <v>0</v>
      </c>
      <c r="AB1401" s="258" t="str">
        <f t="shared" si="1286"/>
        <v/>
      </c>
      <c r="AC1401" s="263" t="str">
        <f t="shared" si="1168"/>
        <v>   -  BĐ: 6/9/2025 KT: Ngày lỗi</v>
      </c>
      <c r="AD1401" s="263">
        <f t="shared" ref="AD1401:AE1401" si="1644">P1401</f>
        <v>45906</v>
      </c>
      <c r="AE1401" s="263" t="str">
        <f t="shared" si="1644"/>
        <v>#DIV/0!</v>
      </c>
      <c r="AF1401" s="187"/>
      <c r="AG1401" s="187"/>
    </row>
    <row r="1402">
      <c r="A1402" s="253"/>
      <c r="B1402" s="253"/>
      <c r="C1402" s="99"/>
      <c r="D1402" s="99"/>
      <c r="E1402" s="99"/>
      <c r="F1402" s="99"/>
      <c r="G1402" s="268"/>
      <c r="H1402" s="99"/>
      <c r="I1402" s="99"/>
      <c r="J1402" s="99"/>
      <c r="K1402" s="273"/>
      <c r="L1402" s="192"/>
      <c r="M1402" s="192"/>
      <c r="N1402" s="99"/>
      <c r="O1402" s="99"/>
      <c r="P1402" s="237">
        <f t="shared" si="1279"/>
        <v>45906</v>
      </c>
      <c r="Q1402" s="170" t="str">
        <f t="shared" si="1280"/>
        <v>#DIV/0!</v>
      </c>
      <c r="R1402" s="206"/>
      <c r="S1402" s="267"/>
      <c r="T1402" s="99"/>
      <c r="U1402" s="99"/>
      <c r="V1402" s="259" t="str">
        <f t="shared" si="1161"/>
        <v> </v>
      </c>
      <c r="W1402" s="260">
        <f t="shared" si="1281"/>
        <v>0</v>
      </c>
      <c r="X1402" s="258" t="str">
        <f t="shared" si="1282"/>
        <v>#DIV/0!</v>
      </c>
      <c r="Y1402" s="261" t="str">
        <f t="shared" si="1283"/>
        <v>#DIV/0!</v>
      </c>
      <c r="Z1402" s="262">
        <f t="shared" si="1284"/>
        <v>0</v>
      </c>
      <c r="AA1402" s="262">
        <f t="shared" si="1285"/>
        <v>0</v>
      </c>
      <c r="AB1402" s="258" t="str">
        <f t="shared" si="1286"/>
        <v/>
      </c>
      <c r="AC1402" s="263" t="str">
        <f t="shared" si="1168"/>
        <v>   -  BĐ: 6/9/2025 KT: Ngày lỗi</v>
      </c>
      <c r="AD1402" s="263">
        <f t="shared" ref="AD1402:AE1402" si="1645">P1402</f>
        <v>45906</v>
      </c>
      <c r="AE1402" s="263" t="str">
        <f t="shared" si="1645"/>
        <v>#DIV/0!</v>
      </c>
      <c r="AF1402" s="187"/>
      <c r="AG1402" s="187"/>
    </row>
    <row r="1403">
      <c r="A1403" s="253"/>
      <c r="B1403" s="253"/>
      <c r="C1403" s="99"/>
      <c r="D1403" s="99"/>
      <c r="E1403" s="99"/>
      <c r="F1403" s="99"/>
      <c r="G1403" s="268"/>
      <c r="H1403" s="99"/>
      <c r="I1403" s="99"/>
      <c r="J1403" s="99"/>
      <c r="K1403" s="273"/>
      <c r="L1403" s="192"/>
      <c r="M1403" s="192"/>
      <c r="N1403" s="99"/>
      <c r="O1403" s="99"/>
      <c r="P1403" s="237">
        <f t="shared" si="1279"/>
        <v>45906</v>
      </c>
      <c r="Q1403" s="170" t="str">
        <f t="shared" si="1280"/>
        <v>#DIV/0!</v>
      </c>
      <c r="R1403" s="206"/>
      <c r="S1403" s="267"/>
      <c r="T1403" s="99"/>
      <c r="U1403" s="99"/>
      <c r="V1403" s="259" t="str">
        <f t="shared" si="1161"/>
        <v> </v>
      </c>
      <c r="W1403" s="260">
        <f t="shared" si="1281"/>
        <v>0</v>
      </c>
      <c r="X1403" s="258" t="str">
        <f t="shared" si="1282"/>
        <v>#DIV/0!</v>
      </c>
      <c r="Y1403" s="261" t="str">
        <f t="shared" si="1283"/>
        <v>#DIV/0!</v>
      </c>
      <c r="Z1403" s="262">
        <f t="shared" si="1284"/>
        <v>0</v>
      </c>
      <c r="AA1403" s="262">
        <f t="shared" si="1285"/>
        <v>0</v>
      </c>
      <c r="AB1403" s="258" t="str">
        <f t="shared" si="1286"/>
        <v/>
      </c>
      <c r="AC1403" s="263" t="str">
        <f t="shared" si="1168"/>
        <v>   -  BĐ: 6/9/2025 KT: Ngày lỗi</v>
      </c>
      <c r="AD1403" s="263">
        <f t="shared" ref="AD1403:AE1403" si="1646">P1403</f>
        <v>45906</v>
      </c>
      <c r="AE1403" s="263" t="str">
        <f t="shared" si="1646"/>
        <v>#DIV/0!</v>
      </c>
      <c r="AF1403" s="187"/>
      <c r="AG1403" s="187"/>
    </row>
    <row r="1404">
      <c r="A1404" s="253"/>
      <c r="B1404" s="253"/>
      <c r="C1404" s="99"/>
      <c r="D1404" s="99"/>
      <c r="E1404" s="99"/>
      <c r="F1404" s="99"/>
      <c r="G1404" s="268"/>
      <c r="H1404" s="99"/>
      <c r="I1404" s="99"/>
      <c r="J1404" s="99"/>
      <c r="K1404" s="273"/>
      <c r="L1404" s="192"/>
      <c r="M1404" s="192"/>
      <c r="N1404" s="99"/>
      <c r="O1404" s="99"/>
      <c r="P1404" s="237">
        <f t="shared" si="1279"/>
        <v>45906</v>
      </c>
      <c r="Q1404" s="170" t="str">
        <f t="shared" si="1280"/>
        <v>#DIV/0!</v>
      </c>
      <c r="R1404" s="206"/>
      <c r="S1404" s="267"/>
      <c r="T1404" s="99"/>
      <c r="U1404" s="99"/>
      <c r="V1404" s="259" t="str">
        <f t="shared" si="1161"/>
        <v> </v>
      </c>
      <c r="W1404" s="260">
        <f t="shared" si="1281"/>
        <v>0</v>
      </c>
      <c r="X1404" s="258" t="str">
        <f t="shared" si="1282"/>
        <v>#DIV/0!</v>
      </c>
      <c r="Y1404" s="261" t="str">
        <f t="shared" si="1283"/>
        <v>#DIV/0!</v>
      </c>
      <c r="Z1404" s="262">
        <f t="shared" si="1284"/>
        <v>0</v>
      </c>
      <c r="AA1404" s="262">
        <f t="shared" si="1285"/>
        <v>0</v>
      </c>
      <c r="AB1404" s="258" t="str">
        <f t="shared" si="1286"/>
        <v/>
      </c>
      <c r="AC1404" s="263" t="str">
        <f t="shared" si="1168"/>
        <v>   -  BĐ: 6/9/2025 KT: Ngày lỗi</v>
      </c>
      <c r="AD1404" s="263">
        <f t="shared" ref="AD1404:AE1404" si="1647">P1404</f>
        <v>45906</v>
      </c>
      <c r="AE1404" s="263" t="str">
        <f t="shared" si="1647"/>
        <v>#DIV/0!</v>
      </c>
      <c r="AF1404" s="187"/>
      <c r="AG1404" s="187"/>
    </row>
    <row r="1405">
      <c r="A1405" s="253"/>
      <c r="B1405" s="253"/>
      <c r="C1405" s="99"/>
      <c r="D1405" s="99"/>
      <c r="E1405" s="99"/>
      <c r="F1405" s="99"/>
      <c r="G1405" s="268"/>
      <c r="H1405" s="99"/>
      <c r="I1405" s="99"/>
      <c r="J1405" s="99"/>
      <c r="K1405" s="273"/>
      <c r="L1405" s="192"/>
      <c r="M1405" s="192"/>
      <c r="N1405" s="99"/>
      <c r="O1405" s="99"/>
      <c r="P1405" s="237">
        <f t="shared" si="1279"/>
        <v>45906</v>
      </c>
      <c r="Q1405" s="170" t="str">
        <f t="shared" si="1280"/>
        <v>#DIV/0!</v>
      </c>
      <c r="R1405" s="206"/>
      <c r="S1405" s="267"/>
      <c r="T1405" s="99"/>
      <c r="U1405" s="99"/>
      <c r="V1405" s="259" t="str">
        <f t="shared" si="1161"/>
        <v> </v>
      </c>
      <c r="W1405" s="260">
        <f t="shared" si="1281"/>
        <v>0</v>
      </c>
      <c r="X1405" s="258" t="str">
        <f t="shared" si="1282"/>
        <v>#DIV/0!</v>
      </c>
      <c r="Y1405" s="261" t="str">
        <f t="shared" si="1283"/>
        <v>#DIV/0!</v>
      </c>
      <c r="Z1405" s="262">
        <f t="shared" si="1284"/>
        <v>0</v>
      </c>
      <c r="AA1405" s="262">
        <f t="shared" si="1285"/>
        <v>0</v>
      </c>
      <c r="AB1405" s="258" t="str">
        <f t="shared" si="1286"/>
        <v/>
      </c>
      <c r="AC1405" s="263" t="str">
        <f t="shared" si="1168"/>
        <v>   -  BĐ: 6/9/2025 KT: Ngày lỗi</v>
      </c>
      <c r="AD1405" s="263">
        <f t="shared" ref="AD1405:AE1405" si="1648">P1405</f>
        <v>45906</v>
      </c>
      <c r="AE1405" s="263" t="str">
        <f t="shared" si="1648"/>
        <v>#DIV/0!</v>
      </c>
      <c r="AF1405" s="187"/>
      <c r="AG1405" s="187"/>
    </row>
    <row r="1406">
      <c r="A1406" s="253"/>
      <c r="B1406" s="253"/>
      <c r="C1406" s="99"/>
      <c r="D1406" s="99"/>
      <c r="E1406" s="99"/>
      <c r="F1406" s="99"/>
      <c r="G1406" s="268"/>
      <c r="H1406" s="99"/>
      <c r="I1406" s="99"/>
      <c r="J1406" s="99"/>
      <c r="K1406" s="273"/>
      <c r="L1406" s="192"/>
      <c r="M1406" s="192"/>
      <c r="N1406" s="99"/>
      <c r="O1406" s="99"/>
      <c r="P1406" s="237">
        <f t="shared" si="1279"/>
        <v>45906</v>
      </c>
      <c r="Q1406" s="170" t="str">
        <f t="shared" si="1280"/>
        <v>#DIV/0!</v>
      </c>
      <c r="R1406" s="206"/>
      <c r="S1406" s="267"/>
      <c r="T1406" s="99"/>
      <c r="U1406" s="99"/>
      <c r="V1406" s="259" t="str">
        <f t="shared" si="1161"/>
        <v> </v>
      </c>
      <c r="W1406" s="260">
        <f t="shared" si="1281"/>
        <v>0</v>
      </c>
      <c r="X1406" s="258" t="str">
        <f t="shared" si="1282"/>
        <v>#DIV/0!</v>
      </c>
      <c r="Y1406" s="261" t="str">
        <f t="shared" si="1283"/>
        <v>#DIV/0!</v>
      </c>
      <c r="Z1406" s="262">
        <f t="shared" si="1284"/>
        <v>0</v>
      </c>
      <c r="AA1406" s="262">
        <f t="shared" si="1285"/>
        <v>0</v>
      </c>
      <c r="AB1406" s="258" t="str">
        <f t="shared" si="1286"/>
        <v/>
      </c>
      <c r="AC1406" s="263" t="str">
        <f t="shared" si="1168"/>
        <v>   -  BĐ: 6/9/2025 KT: Ngày lỗi</v>
      </c>
      <c r="AD1406" s="263">
        <f t="shared" ref="AD1406:AE1406" si="1649">P1406</f>
        <v>45906</v>
      </c>
      <c r="AE1406" s="263" t="str">
        <f t="shared" si="1649"/>
        <v>#DIV/0!</v>
      </c>
      <c r="AF1406" s="187"/>
      <c r="AG1406" s="187"/>
    </row>
    <row r="1407">
      <c r="A1407" s="253"/>
      <c r="B1407" s="253"/>
      <c r="C1407" s="99"/>
      <c r="D1407" s="99"/>
      <c r="E1407" s="99"/>
      <c r="F1407" s="99"/>
      <c r="G1407" s="268"/>
      <c r="H1407" s="99"/>
      <c r="I1407" s="99"/>
      <c r="J1407" s="99"/>
      <c r="K1407" s="273"/>
      <c r="L1407" s="192"/>
      <c r="M1407" s="192"/>
      <c r="N1407" s="99"/>
      <c r="O1407" s="99"/>
      <c r="P1407" s="237">
        <f t="shared" si="1279"/>
        <v>45906</v>
      </c>
      <c r="Q1407" s="170" t="str">
        <f t="shared" si="1280"/>
        <v>#DIV/0!</v>
      </c>
      <c r="R1407" s="206"/>
      <c r="S1407" s="267"/>
      <c r="T1407" s="99"/>
      <c r="U1407" s="99"/>
      <c r="V1407" s="259" t="str">
        <f t="shared" si="1161"/>
        <v> </v>
      </c>
      <c r="W1407" s="260">
        <f t="shared" si="1281"/>
        <v>0</v>
      </c>
      <c r="X1407" s="258" t="str">
        <f t="shared" si="1282"/>
        <v>#DIV/0!</v>
      </c>
      <c r="Y1407" s="261" t="str">
        <f t="shared" si="1283"/>
        <v>#DIV/0!</v>
      </c>
      <c r="Z1407" s="262">
        <f t="shared" si="1284"/>
        <v>0</v>
      </c>
      <c r="AA1407" s="262">
        <f t="shared" si="1285"/>
        <v>0</v>
      </c>
      <c r="AB1407" s="258" t="str">
        <f t="shared" si="1286"/>
        <v/>
      </c>
      <c r="AC1407" s="263" t="str">
        <f t="shared" si="1168"/>
        <v>   -  BĐ: 6/9/2025 KT: Ngày lỗi</v>
      </c>
      <c r="AD1407" s="263">
        <f t="shared" ref="AD1407:AE1407" si="1650">P1407</f>
        <v>45906</v>
      </c>
      <c r="AE1407" s="263" t="str">
        <f t="shared" si="1650"/>
        <v>#DIV/0!</v>
      </c>
      <c r="AF1407" s="187"/>
      <c r="AG1407" s="187"/>
    </row>
    <row r="1408">
      <c r="A1408" s="253"/>
      <c r="B1408" s="253"/>
      <c r="C1408" s="99"/>
      <c r="D1408" s="99"/>
      <c r="E1408" s="99"/>
      <c r="F1408" s="99"/>
      <c r="G1408" s="268"/>
      <c r="H1408" s="99"/>
      <c r="I1408" s="99"/>
      <c r="J1408" s="99"/>
      <c r="K1408" s="273"/>
      <c r="L1408" s="192"/>
      <c r="M1408" s="192"/>
      <c r="N1408" s="99"/>
      <c r="O1408" s="99"/>
      <c r="P1408" s="237">
        <f t="shared" si="1279"/>
        <v>45906</v>
      </c>
      <c r="Q1408" s="170" t="str">
        <f t="shared" si="1280"/>
        <v>#DIV/0!</v>
      </c>
      <c r="R1408" s="206"/>
      <c r="S1408" s="267"/>
      <c r="T1408" s="99"/>
      <c r="U1408" s="99"/>
      <c r="V1408" s="259" t="str">
        <f t="shared" si="1161"/>
        <v> </v>
      </c>
      <c r="W1408" s="260">
        <f t="shared" si="1281"/>
        <v>0</v>
      </c>
      <c r="X1408" s="258" t="str">
        <f t="shared" si="1282"/>
        <v>#DIV/0!</v>
      </c>
      <c r="Y1408" s="261" t="str">
        <f t="shared" si="1283"/>
        <v>#DIV/0!</v>
      </c>
      <c r="Z1408" s="262">
        <f t="shared" si="1284"/>
        <v>0</v>
      </c>
      <c r="AA1408" s="262">
        <f t="shared" si="1285"/>
        <v>0</v>
      </c>
      <c r="AB1408" s="258" t="str">
        <f t="shared" si="1286"/>
        <v/>
      </c>
      <c r="AC1408" s="263" t="str">
        <f t="shared" si="1168"/>
        <v>   -  BĐ: 6/9/2025 KT: Ngày lỗi</v>
      </c>
      <c r="AD1408" s="263">
        <f t="shared" ref="AD1408:AE1408" si="1651">P1408</f>
        <v>45906</v>
      </c>
      <c r="AE1408" s="263" t="str">
        <f t="shared" si="1651"/>
        <v>#DIV/0!</v>
      </c>
      <c r="AF1408" s="187"/>
      <c r="AG1408" s="187"/>
    </row>
    <row r="1409">
      <c r="A1409" s="253"/>
      <c r="B1409" s="253"/>
      <c r="C1409" s="99"/>
      <c r="D1409" s="99"/>
      <c r="E1409" s="99"/>
      <c r="F1409" s="99"/>
      <c r="G1409" s="268"/>
      <c r="H1409" s="99"/>
      <c r="I1409" s="99"/>
      <c r="J1409" s="99"/>
      <c r="K1409" s="273"/>
      <c r="L1409" s="192"/>
      <c r="M1409" s="192"/>
      <c r="N1409" s="99"/>
      <c r="O1409" s="99"/>
      <c r="P1409" s="237">
        <f t="shared" si="1279"/>
        <v>45906</v>
      </c>
      <c r="Q1409" s="170" t="str">
        <f t="shared" si="1280"/>
        <v>#DIV/0!</v>
      </c>
      <c r="R1409" s="206"/>
      <c r="S1409" s="267"/>
      <c r="T1409" s="99"/>
      <c r="U1409" s="99"/>
      <c r="V1409" s="259" t="str">
        <f t="shared" si="1161"/>
        <v> </v>
      </c>
      <c r="W1409" s="260">
        <f t="shared" si="1281"/>
        <v>0</v>
      </c>
      <c r="X1409" s="258" t="str">
        <f t="shared" si="1282"/>
        <v>#DIV/0!</v>
      </c>
      <c r="Y1409" s="261" t="str">
        <f t="shared" si="1283"/>
        <v>#DIV/0!</v>
      </c>
      <c r="Z1409" s="262">
        <f t="shared" si="1284"/>
        <v>0</v>
      </c>
      <c r="AA1409" s="262">
        <f t="shared" si="1285"/>
        <v>0</v>
      </c>
      <c r="AB1409" s="258" t="str">
        <f t="shared" si="1286"/>
        <v/>
      </c>
      <c r="AC1409" s="263" t="str">
        <f t="shared" si="1168"/>
        <v>   -  BĐ: 6/9/2025 KT: Ngày lỗi</v>
      </c>
      <c r="AD1409" s="263">
        <f t="shared" ref="AD1409:AE1409" si="1652">P1409</f>
        <v>45906</v>
      </c>
      <c r="AE1409" s="263" t="str">
        <f t="shared" si="1652"/>
        <v>#DIV/0!</v>
      </c>
      <c r="AF1409" s="187"/>
      <c r="AG1409" s="187"/>
    </row>
    <row r="1410">
      <c r="A1410" s="253"/>
      <c r="B1410" s="253"/>
      <c r="C1410" s="99"/>
      <c r="D1410" s="99"/>
      <c r="E1410" s="99"/>
      <c r="F1410" s="99"/>
      <c r="G1410" s="268"/>
      <c r="H1410" s="99"/>
      <c r="I1410" s="99"/>
      <c r="J1410" s="99"/>
      <c r="K1410" s="273"/>
      <c r="L1410" s="192"/>
      <c r="M1410" s="192"/>
      <c r="N1410" s="99"/>
      <c r="O1410" s="99"/>
      <c r="P1410" s="237">
        <f t="shared" si="1279"/>
        <v>45906</v>
      </c>
      <c r="Q1410" s="170" t="str">
        <f t="shared" si="1280"/>
        <v>#DIV/0!</v>
      </c>
      <c r="R1410" s="206"/>
      <c r="S1410" s="267"/>
      <c r="T1410" s="99"/>
      <c r="U1410" s="99"/>
      <c r="V1410" s="259" t="str">
        <f t="shared" si="1161"/>
        <v> </v>
      </c>
      <c r="W1410" s="260">
        <f t="shared" si="1281"/>
        <v>0</v>
      </c>
      <c r="X1410" s="258" t="str">
        <f t="shared" si="1282"/>
        <v>#DIV/0!</v>
      </c>
      <c r="Y1410" s="261" t="str">
        <f t="shared" si="1283"/>
        <v>#DIV/0!</v>
      </c>
      <c r="Z1410" s="262">
        <f t="shared" si="1284"/>
        <v>0</v>
      </c>
      <c r="AA1410" s="262">
        <f t="shared" si="1285"/>
        <v>0</v>
      </c>
      <c r="AB1410" s="258" t="str">
        <f t="shared" si="1286"/>
        <v/>
      </c>
      <c r="AC1410" s="263" t="str">
        <f t="shared" si="1168"/>
        <v>   -  BĐ: 6/9/2025 KT: Ngày lỗi</v>
      </c>
      <c r="AD1410" s="263">
        <f t="shared" ref="AD1410:AE1410" si="1653">P1410</f>
        <v>45906</v>
      </c>
      <c r="AE1410" s="263" t="str">
        <f t="shared" si="1653"/>
        <v>#DIV/0!</v>
      </c>
      <c r="AF1410" s="187"/>
      <c r="AG1410" s="187"/>
    </row>
    <row r="1411">
      <c r="A1411" s="253"/>
      <c r="B1411" s="253"/>
      <c r="C1411" s="99"/>
      <c r="D1411" s="99"/>
      <c r="E1411" s="99"/>
      <c r="F1411" s="99"/>
      <c r="G1411" s="268"/>
      <c r="H1411" s="99"/>
      <c r="I1411" s="99"/>
      <c r="J1411" s="99"/>
      <c r="K1411" s="273"/>
      <c r="L1411" s="192"/>
      <c r="M1411" s="192"/>
      <c r="N1411" s="99"/>
      <c r="O1411" s="99"/>
      <c r="P1411" s="237">
        <f t="shared" si="1279"/>
        <v>45906</v>
      </c>
      <c r="Q1411" s="170" t="str">
        <f t="shared" si="1280"/>
        <v>#DIV/0!</v>
      </c>
      <c r="R1411" s="206"/>
      <c r="S1411" s="267"/>
      <c r="T1411" s="99"/>
      <c r="U1411" s="99"/>
      <c r="V1411" s="259" t="str">
        <f t="shared" si="1161"/>
        <v> </v>
      </c>
      <c r="W1411" s="260">
        <f t="shared" si="1281"/>
        <v>0</v>
      </c>
      <c r="X1411" s="258" t="str">
        <f t="shared" si="1282"/>
        <v>#DIV/0!</v>
      </c>
      <c r="Y1411" s="261" t="str">
        <f t="shared" si="1283"/>
        <v>#DIV/0!</v>
      </c>
      <c r="Z1411" s="262">
        <f t="shared" si="1284"/>
        <v>0</v>
      </c>
      <c r="AA1411" s="262">
        <f t="shared" si="1285"/>
        <v>0</v>
      </c>
      <c r="AB1411" s="258" t="str">
        <f t="shared" si="1286"/>
        <v/>
      </c>
      <c r="AC1411" s="263" t="str">
        <f t="shared" si="1168"/>
        <v>   -  BĐ: 6/9/2025 KT: Ngày lỗi</v>
      </c>
      <c r="AD1411" s="263">
        <f t="shared" ref="AD1411:AE1411" si="1654">P1411</f>
        <v>45906</v>
      </c>
      <c r="AE1411" s="263" t="str">
        <f t="shared" si="1654"/>
        <v>#DIV/0!</v>
      </c>
      <c r="AF1411" s="187"/>
      <c r="AG1411" s="187"/>
    </row>
    <row r="1412">
      <c r="A1412" s="253"/>
      <c r="B1412" s="253"/>
      <c r="C1412" s="99"/>
      <c r="D1412" s="99"/>
      <c r="E1412" s="99"/>
      <c r="F1412" s="99"/>
      <c r="G1412" s="268"/>
      <c r="H1412" s="99"/>
      <c r="I1412" s="99"/>
      <c r="J1412" s="99"/>
      <c r="K1412" s="273"/>
      <c r="L1412" s="192"/>
      <c r="M1412" s="192"/>
      <c r="N1412" s="99"/>
      <c r="O1412" s="99"/>
      <c r="P1412" s="237">
        <f t="shared" si="1279"/>
        <v>45906</v>
      </c>
      <c r="Q1412" s="170" t="str">
        <f t="shared" si="1280"/>
        <v>#DIV/0!</v>
      </c>
      <c r="R1412" s="206"/>
      <c r="S1412" s="267"/>
      <c r="T1412" s="99"/>
      <c r="U1412" s="99"/>
      <c r="V1412" s="259" t="str">
        <f t="shared" si="1161"/>
        <v> </v>
      </c>
      <c r="W1412" s="260">
        <f t="shared" si="1281"/>
        <v>0</v>
      </c>
      <c r="X1412" s="258" t="str">
        <f t="shared" si="1282"/>
        <v>#DIV/0!</v>
      </c>
      <c r="Y1412" s="261" t="str">
        <f t="shared" si="1283"/>
        <v>#DIV/0!</v>
      </c>
      <c r="Z1412" s="262">
        <f t="shared" si="1284"/>
        <v>0</v>
      </c>
      <c r="AA1412" s="262">
        <f t="shared" si="1285"/>
        <v>0</v>
      </c>
      <c r="AB1412" s="258" t="str">
        <f t="shared" si="1286"/>
        <v/>
      </c>
      <c r="AC1412" s="263" t="str">
        <f t="shared" si="1168"/>
        <v>   -  BĐ: 6/9/2025 KT: Ngày lỗi</v>
      </c>
      <c r="AD1412" s="263">
        <f t="shared" ref="AD1412:AE1412" si="1655">P1412</f>
        <v>45906</v>
      </c>
      <c r="AE1412" s="263" t="str">
        <f t="shared" si="1655"/>
        <v>#DIV/0!</v>
      </c>
      <c r="AF1412" s="187"/>
      <c r="AG1412" s="187"/>
    </row>
    <row r="1413">
      <c r="A1413" s="253"/>
      <c r="B1413" s="253"/>
      <c r="C1413" s="99"/>
      <c r="D1413" s="99"/>
      <c r="E1413" s="99"/>
      <c r="F1413" s="99"/>
      <c r="G1413" s="268"/>
      <c r="H1413" s="99"/>
      <c r="I1413" s="99"/>
      <c r="J1413" s="99"/>
      <c r="K1413" s="273"/>
      <c r="L1413" s="192"/>
      <c r="M1413" s="192"/>
      <c r="N1413" s="99"/>
      <c r="O1413" s="99"/>
      <c r="P1413" s="237">
        <f t="shared" si="1279"/>
        <v>45906</v>
      </c>
      <c r="Q1413" s="170" t="str">
        <f t="shared" si="1280"/>
        <v>#DIV/0!</v>
      </c>
      <c r="R1413" s="206"/>
      <c r="S1413" s="267"/>
      <c r="T1413" s="99"/>
      <c r="U1413" s="99"/>
      <c r="V1413" s="259" t="str">
        <f t="shared" si="1161"/>
        <v> </v>
      </c>
      <c r="W1413" s="260">
        <f t="shared" si="1281"/>
        <v>0</v>
      </c>
      <c r="X1413" s="258" t="str">
        <f t="shared" si="1282"/>
        <v>#DIV/0!</v>
      </c>
      <c r="Y1413" s="261" t="str">
        <f t="shared" si="1283"/>
        <v>#DIV/0!</v>
      </c>
      <c r="Z1413" s="262">
        <f t="shared" si="1284"/>
        <v>0</v>
      </c>
      <c r="AA1413" s="262">
        <f t="shared" si="1285"/>
        <v>0</v>
      </c>
      <c r="AB1413" s="258" t="str">
        <f t="shared" si="1286"/>
        <v/>
      </c>
      <c r="AC1413" s="263" t="str">
        <f t="shared" si="1168"/>
        <v>   -  BĐ: 6/9/2025 KT: Ngày lỗi</v>
      </c>
      <c r="AD1413" s="263">
        <f t="shared" ref="AD1413:AE1413" si="1656">P1413</f>
        <v>45906</v>
      </c>
      <c r="AE1413" s="263" t="str">
        <f t="shared" si="1656"/>
        <v>#DIV/0!</v>
      </c>
      <c r="AF1413" s="187"/>
      <c r="AG1413" s="187"/>
    </row>
    <row r="1414">
      <c r="A1414" s="253"/>
      <c r="B1414" s="253"/>
      <c r="C1414" s="99"/>
      <c r="D1414" s="99"/>
      <c r="E1414" s="99"/>
      <c r="F1414" s="99"/>
      <c r="G1414" s="268"/>
      <c r="H1414" s="99"/>
      <c r="I1414" s="99"/>
      <c r="J1414" s="99"/>
      <c r="K1414" s="273"/>
      <c r="L1414" s="192"/>
      <c r="M1414" s="192"/>
      <c r="N1414" s="99"/>
      <c r="O1414" s="99"/>
      <c r="P1414" s="237">
        <f t="shared" si="1279"/>
        <v>45906</v>
      </c>
      <c r="Q1414" s="170" t="str">
        <f t="shared" si="1280"/>
        <v>#DIV/0!</v>
      </c>
      <c r="R1414" s="206"/>
      <c r="S1414" s="267"/>
      <c r="T1414" s="99"/>
      <c r="U1414" s="99"/>
      <c r="V1414" s="259" t="str">
        <f t="shared" si="1161"/>
        <v> </v>
      </c>
      <c r="W1414" s="260">
        <f t="shared" si="1281"/>
        <v>0</v>
      </c>
      <c r="X1414" s="258" t="str">
        <f t="shared" si="1282"/>
        <v>#DIV/0!</v>
      </c>
      <c r="Y1414" s="261" t="str">
        <f t="shared" si="1283"/>
        <v>#DIV/0!</v>
      </c>
      <c r="Z1414" s="262">
        <f t="shared" si="1284"/>
        <v>0</v>
      </c>
      <c r="AA1414" s="262">
        <f t="shared" si="1285"/>
        <v>0</v>
      </c>
      <c r="AB1414" s="258" t="str">
        <f t="shared" si="1286"/>
        <v/>
      </c>
      <c r="AC1414" s="263" t="str">
        <f t="shared" si="1168"/>
        <v>   -  BĐ: 6/9/2025 KT: Ngày lỗi</v>
      </c>
      <c r="AD1414" s="263">
        <f t="shared" ref="AD1414:AE1414" si="1657">P1414</f>
        <v>45906</v>
      </c>
      <c r="AE1414" s="263" t="str">
        <f t="shared" si="1657"/>
        <v>#DIV/0!</v>
      </c>
      <c r="AF1414" s="187"/>
      <c r="AG1414" s="187"/>
    </row>
    <row r="1415">
      <c r="A1415" s="253"/>
      <c r="B1415" s="253"/>
      <c r="C1415" s="99"/>
      <c r="D1415" s="99"/>
      <c r="E1415" s="99"/>
      <c r="F1415" s="99"/>
      <c r="G1415" s="268"/>
      <c r="H1415" s="99"/>
      <c r="I1415" s="99"/>
      <c r="J1415" s="99"/>
      <c r="K1415" s="273"/>
      <c r="L1415" s="192"/>
      <c r="M1415" s="192"/>
      <c r="N1415" s="99"/>
      <c r="O1415" s="99"/>
      <c r="P1415" s="237">
        <f t="shared" si="1279"/>
        <v>45906</v>
      </c>
      <c r="Q1415" s="170" t="str">
        <f t="shared" si="1280"/>
        <v>#DIV/0!</v>
      </c>
      <c r="R1415" s="206"/>
      <c r="S1415" s="267"/>
      <c r="T1415" s="99"/>
      <c r="U1415" s="99"/>
      <c r="V1415" s="259" t="str">
        <f t="shared" si="1161"/>
        <v> </v>
      </c>
      <c r="W1415" s="260">
        <f t="shared" si="1281"/>
        <v>0</v>
      </c>
      <c r="X1415" s="258" t="str">
        <f t="shared" si="1282"/>
        <v>#DIV/0!</v>
      </c>
      <c r="Y1415" s="261" t="str">
        <f t="shared" si="1283"/>
        <v>#DIV/0!</v>
      </c>
      <c r="Z1415" s="262">
        <f t="shared" si="1284"/>
        <v>0</v>
      </c>
      <c r="AA1415" s="262">
        <f t="shared" si="1285"/>
        <v>0</v>
      </c>
      <c r="AB1415" s="258" t="str">
        <f t="shared" si="1286"/>
        <v/>
      </c>
      <c r="AC1415" s="263" t="str">
        <f t="shared" si="1168"/>
        <v>   -  BĐ: 6/9/2025 KT: Ngày lỗi</v>
      </c>
      <c r="AD1415" s="263">
        <f t="shared" ref="AD1415:AE1415" si="1658">P1415</f>
        <v>45906</v>
      </c>
      <c r="AE1415" s="263" t="str">
        <f t="shared" si="1658"/>
        <v>#DIV/0!</v>
      </c>
      <c r="AF1415" s="187"/>
      <c r="AG1415" s="187"/>
    </row>
    <row r="1416">
      <c r="A1416" s="253"/>
      <c r="B1416" s="253"/>
      <c r="C1416" s="99"/>
      <c r="D1416" s="99"/>
      <c r="E1416" s="99"/>
      <c r="F1416" s="99"/>
      <c r="G1416" s="268"/>
      <c r="H1416" s="99"/>
      <c r="I1416" s="99"/>
      <c r="J1416" s="99"/>
      <c r="K1416" s="273"/>
      <c r="L1416" s="192"/>
      <c r="M1416" s="192"/>
      <c r="N1416" s="99"/>
      <c r="O1416" s="99"/>
      <c r="P1416" s="237">
        <f t="shared" si="1279"/>
        <v>45906</v>
      </c>
      <c r="Q1416" s="170" t="str">
        <f t="shared" si="1280"/>
        <v>#DIV/0!</v>
      </c>
      <c r="R1416" s="206"/>
      <c r="S1416" s="267"/>
      <c r="T1416" s="99"/>
      <c r="U1416" s="99"/>
      <c r="V1416" s="259" t="str">
        <f t="shared" si="1161"/>
        <v> </v>
      </c>
      <c r="W1416" s="260">
        <f t="shared" si="1281"/>
        <v>0</v>
      </c>
      <c r="X1416" s="258" t="str">
        <f t="shared" si="1282"/>
        <v>#DIV/0!</v>
      </c>
      <c r="Y1416" s="261" t="str">
        <f t="shared" si="1283"/>
        <v>#DIV/0!</v>
      </c>
      <c r="Z1416" s="262">
        <f t="shared" si="1284"/>
        <v>0</v>
      </c>
      <c r="AA1416" s="262">
        <f t="shared" si="1285"/>
        <v>0</v>
      </c>
      <c r="AB1416" s="258" t="str">
        <f t="shared" si="1286"/>
        <v/>
      </c>
      <c r="AC1416" s="263" t="str">
        <f t="shared" si="1168"/>
        <v>   -  BĐ: 6/9/2025 KT: Ngày lỗi</v>
      </c>
      <c r="AD1416" s="263">
        <f t="shared" ref="AD1416:AE1416" si="1659">P1416</f>
        <v>45906</v>
      </c>
      <c r="AE1416" s="263" t="str">
        <f t="shared" si="1659"/>
        <v>#DIV/0!</v>
      </c>
      <c r="AF1416" s="187"/>
      <c r="AG1416" s="187"/>
    </row>
    <row r="1417">
      <c r="A1417" s="253"/>
      <c r="B1417" s="253"/>
      <c r="C1417" s="99"/>
      <c r="D1417" s="99"/>
      <c r="E1417" s="99"/>
      <c r="F1417" s="99"/>
      <c r="G1417" s="268"/>
      <c r="H1417" s="99"/>
      <c r="I1417" s="99"/>
      <c r="J1417" s="99"/>
      <c r="K1417" s="273"/>
      <c r="L1417" s="192"/>
      <c r="M1417" s="192"/>
      <c r="N1417" s="99"/>
      <c r="O1417" s="99"/>
      <c r="P1417" s="237">
        <f t="shared" si="1279"/>
        <v>45906</v>
      </c>
      <c r="Q1417" s="170" t="str">
        <f t="shared" si="1280"/>
        <v>#DIV/0!</v>
      </c>
      <c r="R1417" s="206"/>
      <c r="S1417" s="267"/>
      <c r="T1417" s="99"/>
      <c r="U1417" s="99"/>
      <c r="V1417" s="259" t="str">
        <f t="shared" si="1161"/>
        <v> </v>
      </c>
      <c r="W1417" s="260">
        <f t="shared" si="1281"/>
        <v>0</v>
      </c>
      <c r="X1417" s="258" t="str">
        <f t="shared" si="1282"/>
        <v>#DIV/0!</v>
      </c>
      <c r="Y1417" s="261" t="str">
        <f t="shared" si="1283"/>
        <v>#DIV/0!</v>
      </c>
      <c r="Z1417" s="262">
        <f t="shared" si="1284"/>
        <v>0</v>
      </c>
      <c r="AA1417" s="262">
        <f t="shared" si="1285"/>
        <v>0</v>
      </c>
      <c r="AB1417" s="258" t="str">
        <f t="shared" si="1286"/>
        <v/>
      </c>
      <c r="AC1417" s="263" t="str">
        <f t="shared" si="1168"/>
        <v>   -  BĐ: 6/9/2025 KT: Ngày lỗi</v>
      </c>
      <c r="AD1417" s="263">
        <f t="shared" ref="AD1417:AE1417" si="1660">P1417</f>
        <v>45906</v>
      </c>
      <c r="AE1417" s="263" t="str">
        <f t="shared" si="1660"/>
        <v>#DIV/0!</v>
      </c>
      <c r="AF1417" s="187"/>
      <c r="AG1417" s="187"/>
    </row>
    <row r="1418">
      <c r="A1418" s="253"/>
      <c r="B1418" s="253"/>
      <c r="C1418" s="99"/>
      <c r="D1418" s="99"/>
      <c r="E1418" s="99"/>
      <c r="F1418" s="99"/>
      <c r="G1418" s="268"/>
      <c r="H1418" s="99"/>
      <c r="I1418" s="99"/>
      <c r="J1418" s="99"/>
      <c r="K1418" s="273"/>
      <c r="L1418" s="192"/>
      <c r="M1418" s="192"/>
      <c r="N1418" s="99"/>
      <c r="O1418" s="99"/>
      <c r="P1418" s="237">
        <f t="shared" si="1279"/>
        <v>45906</v>
      </c>
      <c r="Q1418" s="170" t="str">
        <f t="shared" si="1280"/>
        <v>#DIV/0!</v>
      </c>
      <c r="R1418" s="206"/>
      <c r="S1418" s="267"/>
      <c r="T1418" s="99"/>
      <c r="U1418" s="99"/>
      <c r="V1418" s="259" t="str">
        <f t="shared" si="1161"/>
        <v> </v>
      </c>
      <c r="W1418" s="260">
        <f t="shared" si="1281"/>
        <v>0</v>
      </c>
      <c r="X1418" s="258" t="str">
        <f t="shared" si="1282"/>
        <v>#DIV/0!</v>
      </c>
      <c r="Y1418" s="261" t="str">
        <f t="shared" si="1283"/>
        <v>#DIV/0!</v>
      </c>
      <c r="Z1418" s="262">
        <f t="shared" si="1284"/>
        <v>0</v>
      </c>
      <c r="AA1418" s="262">
        <f t="shared" si="1285"/>
        <v>0</v>
      </c>
      <c r="AB1418" s="258" t="str">
        <f t="shared" si="1286"/>
        <v/>
      </c>
      <c r="AC1418" s="263" t="str">
        <f t="shared" si="1168"/>
        <v>   -  BĐ: 6/9/2025 KT: Ngày lỗi</v>
      </c>
      <c r="AD1418" s="263">
        <f t="shared" ref="AD1418:AE1418" si="1661">P1418</f>
        <v>45906</v>
      </c>
      <c r="AE1418" s="263" t="str">
        <f t="shared" si="1661"/>
        <v>#DIV/0!</v>
      </c>
      <c r="AF1418" s="187"/>
      <c r="AG1418" s="187"/>
    </row>
    <row r="1419">
      <c r="A1419" s="253"/>
      <c r="B1419" s="253"/>
      <c r="C1419" s="99"/>
      <c r="D1419" s="99"/>
      <c r="E1419" s="99"/>
      <c r="F1419" s="99"/>
      <c r="G1419" s="268"/>
      <c r="H1419" s="99"/>
      <c r="I1419" s="99"/>
      <c r="J1419" s="99"/>
      <c r="K1419" s="273"/>
      <c r="L1419" s="192"/>
      <c r="M1419" s="192"/>
      <c r="N1419" s="99"/>
      <c r="O1419" s="99"/>
      <c r="P1419" s="237">
        <f t="shared" si="1279"/>
        <v>45906</v>
      </c>
      <c r="Q1419" s="170" t="str">
        <f t="shared" si="1280"/>
        <v>#DIV/0!</v>
      </c>
      <c r="R1419" s="206"/>
      <c r="S1419" s="267"/>
      <c r="T1419" s="99"/>
      <c r="U1419" s="99"/>
      <c r="V1419" s="259" t="str">
        <f t="shared" si="1161"/>
        <v> </v>
      </c>
      <c r="W1419" s="260">
        <f t="shared" si="1281"/>
        <v>0</v>
      </c>
      <c r="X1419" s="258" t="str">
        <f t="shared" si="1282"/>
        <v>#DIV/0!</v>
      </c>
      <c r="Y1419" s="261" t="str">
        <f t="shared" si="1283"/>
        <v>#DIV/0!</v>
      </c>
      <c r="Z1419" s="262">
        <f t="shared" si="1284"/>
        <v>0</v>
      </c>
      <c r="AA1419" s="262">
        <f t="shared" si="1285"/>
        <v>0</v>
      </c>
      <c r="AB1419" s="258" t="str">
        <f t="shared" si="1286"/>
        <v/>
      </c>
      <c r="AC1419" s="263" t="str">
        <f t="shared" si="1168"/>
        <v>   -  BĐ: 6/9/2025 KT: Ngày lỗi</v>
      </c>
      <c r="AD1419" s="263">
        <f t="shared" ref="AD1419:AE1419" si="1662">P1419</f>
        <v>45906</v>
      </c>
      <c r="AE1419" s="263" t="str">
        <f t="shared" si="1662"/>
        <v>#DIV/0!</v>
      </c>
      <c r="AF1419" s="187"/>
      <c r="AG1419" s="187"/>
    </row>
    <row r="1420">
      <c r="A1420" s="253"/>
      <c r="B1420" s="253"/>
      <c r="C1420" s="99"/>
      <c r="D1420" s="99"/>
      <c r="E1420" s="99"/>
      <c r="F1420" s="99"/>
      <c r="G1420" s="268"/>
      <c r="H1420" s="99"/>
      <c r="I1420" s="99"/>
      <c r="J1420" s="99"/>
      <c r="K1420" s="273"/>
      <c r="L1420" s="192"/>
      <c r="M1420" s="192"/>
      <c r="N1420" s="99"/>
      <c r="O1420" s="99"/>
      <c r="P1420" s="237">
        <f t="shared" si="1279"/>
        <v>45906</v>
      </c>
      <c r="Q1420" s="170" t="str">
        <f t="shared" si="1280"/>
        <v>#DIV/0!</v>
      </c>
      <c r="R1420" s="206"/>
      <c r="S1420" s="267"/>
      <c r="T1420" s="99"/>
      <c r="U1420" s="99"/>
      <c r="V1420" s="259" t="str">
        <f t="shared" si="1161"/>
        <v> </v>
      </c>
      <c r="W1420" s="260">
        <f t="shared" si="1281"/>
        <v>0</v>
      </c>
      <c r="X1420" s="258" t="str">
        <f t="shared" si="1282"/>
        <v>#DIV/0!</v>
      </c>
      <c r="Y1420" s="261" t="str">
        <f t="shared" si="1283"/>
        <v>#DIV/0!</v>
      </c>
      <c r="Z1420" s="262">
        <f t="shared" si="1284"/>
        <v>0</v>
      </c>
      <c r="AA1420" s="262">
        <f t="shared" si="1285"/>
        <v>0</v>
      </c>
      <c r="AB1420" s="258" t="str">
        <f t="shared" si="1286"/>
        <v/>
      </c>
      <c r="AC1420" s="263" t="str">
        <f t="shared" si="1168"/>
        <v>   -  BĐ: 6/9/2025 KT: Ngày lỗi</v>
      </c>
      <c r="AD1420" s="263">
        <f t="shared" ref="AD1420:AE1420" si="1663">P1420</f>
        <v>45906</v>
      </c>
      <c r="AE1420" s="263" t="str">
        <f t="shared" si="1663"/>
        <v>#DIV/0!</v>
      </c>
      <c r="AF1420" s="187"/>
      <c r="AG1420" s="187"/>
    </row>
    <row r="1421">
      <c r="A1421" s="253"/>
      <c r="B1421" s="253"/>
      <c r="C1421" s="99"/>
      <c r="D1421" s="99"/>
      <c r="E1421" s="99"/>
      <c r="F1421" s="99"/>
      <c r="G1421" s="268"/>
      <c r="H1421" s="99"/>
      <c r="I1421" s="99"/>
      <c r="J1421" s="99"/>
      <c r="K1421" s="273"/>
      <c r="L1421" s="192"/>
      <c r="M1421" s="192"/>
      <c r="N1421" s="99"/>
      <c r="O1421" s="99"/>
      <c r="P1421" s="237">
        <f t="shared" si="1279"/>
        <v>45906</v>
      </c>
      <c r="Q1421" s="170" t="str">
        <f t="shared" si="1280"/>
        <v>#DIV/0!</v>
      </c>
      <c r="R1421" s="206"/>
      <c r="S1421" s="267"/>
      <c r="T1421" s="99"/>
      <c r="U1421" s="99"/>
      <c r="V1421" s="259" t="str">
        <f t="shared" si="1161"/>
        <v> </v>
      </c>
      <c r="W1421" s="260">
        <f t="shared" si="1281"/>
        <v>0</v>
      </c>
      <c r="X1421" s="258" t="str">
        <f t="shared" si="1282"/>
        <v>#DIV/0!</v>
      </c>
      <c r="Y1421" s="261" t="str">
        <f t="shared" si="1283"/>
        <v>#DIV/0!</v>
      </c>
      <c r="Z1421" s="262">
        <f t="shared" si="1284"/>
        <v>0</v>
      </c>
      <c r="AA1421" s="262">
        <f t="shared" si="1285"/>
        <v>0</v>
      </c>
      <c r="AB1421" s="258" t="str">
        <f t="shared" si="1286"/>
        <v/>
      </c>
      <c r="AC1421" s="263" t="str">
        <f t="shared" si="1168"/>
        <v>   -  BĐ: 6/9/2025 KT: Ngày lỗi</v>
      </c>
      <c r="AD1421" s="263">
        <f t="shared" ref="AD1421:AE1421" si="1664">P1421</f>
        <v>45906</v>
      </c>
      <c r="AE1421" s="263" t="str">
        <f t="shared" si="1664"/>
        <v>#DIV/0!</v>
      </c>
      <c r="AF1421" s="187"/>
      <c r="AG1421" s="187"/>
    </row>
    <row r="1422">
      <c r="A1422" s="253"/>
      <c r="B1422" s="253"/>
      <c r="C1422" s="99"/>
      <c r="D1422" s="99"/>
      <c r="E1422" s="99"/>
      <c r="F1422" s="99"/>
      <c r="G1422" s="268"/>
      <c r="H1422" s="99"/>
      <c r="I1422" s="99"/>
      <c r="J1422" s="99"/>
      <c r="K1422" s="273"/>
      <c r="L1422" s="192"/>
      <c r="M1422" s="192"/>
      <c r="N1422" s="99"/>
      <c r="O1422" s="99"/>
      <c r="P1422" s="237">
        <f t="shared" si="1279"/>
        <v>45906</v>
      </c>
      <c r="Q1422" s="170" t="str">
        <f t="shared" si="1280"/>
        <v>#DIV/0!</v>
      </c>
      <c r="R1422" s="206"/>
      <c r="S1422" s="267"/>
      <c r="T1422" s="99"/>
      <c r="U1422" s="99"/>
      <c r="V1422" s="259" t="str">
        <f t="shared" si="1161"/>
        <v> </v>
      </c>
      <c r="W1422" s="260">
        <f t="shared" si="1281"/>
        <v>0</v>
      </c>
      <c r="X1422" s="258" t="str">
        <f t="shared" si="1282"/>
        <v>#DIV/0!</v>
      </c>
      <c r="Y1422" s="261" t="str">
        <f t="shared" si="1283"/>
        <v>#DIV/0!</v>
      </c>
      <c r="Z1422" s="262">
        <f t="shared" si="1284"/>
        <v>0</v>
      </c>
      <c r="AA1422" s="262">
        <f t="shared" si="1285"/>
        <v>0</v>
      </c>
      <c r="AB1422" s="258" t="str">
        <f t="shared" si="1286"/>
        <v/>
      </c>
      <c r="AC1422" s="263" t="str">
        <f t="shared" si="1168"/>
        <v>   -  BĐ: 6/9/2025 KT: Ngày lỗi</v>
      </c>
      <c r="AD1422" s="263">
        <f t="shared" ref="AD1422:AE1422" si="1665">P1422</f>
        <v>45906</v>
      </c>
      <c r="AE1422" s="263" t="str">
        <f t="shared" si="1665"/>
        <v>#DIV/0!</v>
      </c>
      <c r="AF1422" s="187"/>
      <c r="AG1422" s="187"/>
    </row>
    <row r="1423">
      <c r="A1423" s="253"/>
      <c r="B1423" s="253"/>
      <c r="C1423" s="99"/>
      <c r="D1423" s="99"/>
      <c r="E1423" s="99"/>
      <c r="F1423" s="99"/>
      <c r="G1423" s="268"/>
      <c r="H1423" s="99"/>
      <c r="I1423" s="99"/>
      <c r="J1423" s="99"/>
      <c r="K1423" s="273"/>
      <c r="L1423" s="192"/>
      <c r="M1423" s="192"/>
      <c r="N1423" s="99"/>
      <c r="O1423" s="99"/>
      <c r="P1423" s="237">
        <f t="shared" si="1279"/>
        <v>45906</v>
      </c>
      <c r="Q1423" s="170" t="str">
        <f t="shared" si="1280"/>
        <v>#DIV/0!</v>
      </c>
      <c r="R1423" s="206"/>
      <c r="S1423" s="267"/>
      <c r="T1423" s="99"/>
      <c r="U1423" s="99"/>
      <c r="V1423" s="259" t="str">
        <f t="shared" si="1161"/>
        <v> </v>
      </c>
      <c r="W1423" s="260">
        <f t="shared" si="1281"/>
        <v>0</v>
      </c>
      <c r="X1423" s="258" t="str">
        <f t="shared" si="1282"/>
        <v>#DIV/0!</v>
      </c>
      <c r="Y1423" s="261" t="str">
        <f t="shared" si="1283"/>
        <v>#DIV/0!</v>
      </c>
      <c r="Z1423" s="262">
        <f t="shared" si="1284"/>
        <v>0</v>
      </c>
      <c r="AA1423" s="262">
        <f t="shared" si="1285"/>
        <v>0</v>
      </c>
      <c r="AB1423" s="258" t="str">
        <f t="shared" si="1286"/>
        <v/>
      </c>
      <c r="AC1423" s="263" t="str">
        <f t="shared" si="1168"/>
        <v>   -  BĐ: 6/9/2025 KT: Ngày lỗi</v>
      </c>
      <c r="AD1423" s="263">
        <f t="shared" ref="AD1423:AE1423" si="1666">P1423</f>
        <v>45906</v>
      </c>
      <c r="AE1423" s="263" t="str">
        <f t="shared" si="1666"/>
        <v>#DIV/0!</v>
      </c>
      <c r="AF1423" s="187"/>
      <c r="AG1423" s="187"/>
    </row>
    <row r="1424">
      <c r="A1424" s="253"/>
      <c r="B1424" s="253"/>
      <c r="C1424" s="99"/>
      <c r="D1424" s="99"/>
      <c r="E1424" s="99"/>
      <c r="F1424" s="99"/>
      <c r="G1424" s="268"/>
      <c r="H1424" s="99"/>
      <c r="I1424" s="99"/>
      <c r="J1424" s="99"/>
      <c r="K1424" s="273"/>
      <c r="L1424" s="192"/>
      <c r="M1424" s="192"/>
      <c r="N1424" s="99"/>
      <c r="O1424" s="99"/>
      <c r="P1424" s="237">
        <f t="shared" si="1279"/>
        <v>45906</v>
      </c>
      <c r="Q1424" s="170" t="str">
        <f t="shared" si="1280"/>
        <v>#DIV/0!</v>
      </c>
      <c r="R1424" s="206"/>
      <c r="S1424" s="267"/>
      <c r="T1424" s="99"/>
      <c r="U1424" s="99"/>
      <c r="V1424" s="259" t="str">
        <f t="shared" si="1161"/>
        <v> </v>
      </c>
      <c r="W1424" s="260">
        <f t="shared" si="1281"/>
        <v>0</v>
      </c>
      <c r="X1424" s="258" t="str">
        <f t="shared" si="1282"/>
        <v>#DIV/0!</v>
      </c>
      <c r="Y1424" s="261" t="str">
        <f t="shared" si="1283"/>
        <v>#DIV/0!</v>
      </c>
      <c r="Z1424" s="262">
        <f t="shared" si="1284"/>
        <v>0</v>
      </c>
      <c r="AA1424" s="262">
        <f t="shared" si="1285"/>
        <v>0</v>
      </c>
      <c r="AB1424" s="258" t="str">
        <f t="shared" si="1286"/>
        <v/>
      </c>
      <c r="AC1424" s="263" t="str">
        <f t="shared" si="1168"/>
        <v>   -  BĐ: 6/9/2025 KT: Ngày lỗi</v>
      </c>
      <c r="AD1424" s="263">
        <f t="shared" ref="AD1424:AE1424" si="1667">P1424</f>
        <v>45906</v>
      </c>
      <c r="AE1424" s="263" t="str">
        <f t="shared" si="1667"/>
        <v>#DIV/0!</v>
      </c>
      <c r="AF1424" s="187"/>
      <c r="AG1424" s="187"/>
    </row>
    <row r="1425">
      <c r="A1425" s="253"/>
      <c r="B1425" s="253"/>
      <c r="C1425" s="99"/>
      <c r="D1425" s="99"/>
      <c r="E1425" s="99"/>
      <c r="F1425" s="99"/>
      <c r="G1425" s="268"/>
      <c r="H1425" s="99"/>
      <c r="I1425" s="99"/>
      <c r="J1425" s="99"/>
      <c r="K1425" s="273"/>
      <c r="L1425" s="192"/>
      <c r="M1425" s="192"/>
      <c r="N1425" s="99"/>
      <c r="O1425" s="99"/>
      <c r="P1425" s="237">
        <f t="shared" si="1279"/>
        <v>45906</v>
      </c>
      <c r="Q1425" s="170" t="str">
        <f t="shared" si="1280"/>
        <v>#DIV/0!</v>
      </c>
      <c r="R1425" s="206"/>
      <c r="S1425" s="267"/>
      <c r="T1425" s="99"/>
      <c r="U1425" s="99"/>
      <c r="V1425" s="259" t="str">
        <f t="shared" si="1161"/>
        <v> </v>
      </c>
      <c r="W1425" s="260">
        <f t="shared" si="1281"/>
        <v>0</v>
      </c>
      <c r="X1425" s="258" t="str">
        <f t="shared" si="1282"/>
        <v>#DIV/0!</v>
      </c>
      <c r="Y1425" s="261" t="str">
        <f t="shared" si="1283"/>
        <v>#DIV/0!</v>
      </c>
      <c r="Z1425" s="262">
        <f t="shared" si="1284"/>
        <v>0</v>
      </c>
      <c r="AA1425" s="262">
        <f t="shared" si="1285"/>
        <v>0</v>
      </c>
      <c r="AB1425" s="258" t="str">
        <f t="shared" si="1286"/>
        <v/>
      </c>
      <c r="AC1425" s="263" t="str">
        <f t="shared" si="1168"/>
        <v>   -  BĐ: 6/9/2025 KT: Ngày lỗi</v>
      </c>
      <c r="AD1425" s="263">
        <f t="shared" ref="AD1425:AE1425" si="1668">P1425</f>
        <v>45906</v>
      </c>
      <c r="AE1425" s="263" t="str">
        <f t="shared" si="1668"/>
        <v>#DIV/0!</v>
      </c>
      <c r="AF1425" s="187"/>
      <c r="AG1425" s="187"/>
    </row>
    <row r="1426">
      <c r="A1426" s="253"/>
      <c r="B1426" s="253"/>
      <c r="C1426" s="99"/>
      <c r="D1426" s="99"/>
      <c r="E1426" s="99"/>
      <c r="F1426" s="99"/>
      <c r="G1426" s="268"/>
      <c r="H1426" s="99"/>
      <c r="I1426" s="99"/>
      <c r="J1426" s="99"/>
      <c r="K1426" s="273"/>
      <c r="L1426" s="192"/>
      <c r="M1426" s="192"/>
      <c r="N1426" s="99"/>
      <c r="O1426" s="99"/>
      <c r="P1426" s="237">
        <f t="shared" si="1279"/>
        <v>45906</v>
      </c>
      <c r="Q1426" s="170" t="str">
        <f t="shared" si="1280"/>
        <v>#DIV/0!</v>
      </c>
      <c r="R1426" s="206"/>
      <c r="S1426" s="267"/>
      <c r="T1426" s="99"/>
      <c r="U1426" s="99"/>
      <c r="V1426" s="259" t="str">
        <f t="shared" si="1161"/>
        <v> </v>
      </c>
      <c r="W1426" s="260">
        <f t="shared" si="1281"/>
        <v>0</v>
      </c>
      <c r="X1426" s="258" t="str">
        <f t="shared" si="1282"/>
        <v>#DIV/0!</v>
      </c>
      <c r="Y1426" s="261" t="str">
        <f t="shared" si="1283"/>
        <v>#DIV/0!</v>
      </c>
      <c r="Z1426" s="262">
        <f t="shared" si="1284"/>
        <v>0</v>
      </c>
      <c r="AA1426" s="262">
        <f t="shared" si="1285"/>
        <v>0</v>
      </c>
      <c r="AB1426" s="258" t="str">
        <f t="shared" si="1286"/>
        <v/>
      </c>
      <c r="AC1426" s="263" t="str">
        <f t="shared" si="1168"/>
        <v>   -  BĐ: 6/9/2025 KT: Ngày lỗi</v>
      </c>
      <c r="AD1426" s="263">
        <f t="shared" ref="AD1426:AE1426" si="1669">P1426</f>
        <v>45906</v>
      </c>
      <c r="AE1426" s="263" t="str">
        <f t="shared" si="1669"/>
        <v>#DIV/0!</v>
      </c>
      <c r="AF1426" s="187"/>
      <c r="AG1426" s="187"/>
    </row>
    <row r="1427">
      <c r="A1427" s="253"/>
      <c r="B1427" s="253"/>
      <c r="C1427" s="99"/>
      <c r="D1427" s="99"/>
      <c r="E1427" s="99"/>
      <c r="F1427" s="99"/>
      <c r="G1427" s="268"/>
      <c r="H1427" s="99"/>
      <c r="I1427" s="99"/>
      <c r="J1427" s="99"/>
      <c r="K1427" s="273"/>
      <c r="L1427" s="192"/>
      <c r="M1427" s="192"/>
      <c r="N1427" s="99"/>
      <c r="O1427" s="99"/>
      <c r="P1427" s="237">
        <f t="shared" si="1279"/>
        <v>45906</v>
      </c>
      <c r="Q1427" s="170" t="str">
        <f t="shared" si="1280"/>
        <v>#DIV/0!</v>
      </c>
      <c r="R1427" s="206"/>
      <c r="S1427" s="267"/>
      <c r="T1427" s="99"/>
      <c r="U1427" s="99"/>
      <c r="V1427" s="259" t="str">
        <f t="shared" si="1161"/>
        <v> </v>
      </c>
      <c r="W1427" s="260">
        <f t="shared" si="1281"/>
        <v>0</v>
      </c>
      <c r="X1427" s="258" t="str">
        <f t="shared" si="1282"/>
        <v>#DIV/0!</v>
      </c>
      <c r="Y1427" s="261" t="str">
        <f t="shared" si="1283"/>
        <v>#DIV/0!</v>
      </c>
      <c r="Z1427" s="262">
        <f t="shared" si="1284"/>
        <v>0</v>
      </c>
      <c r="AA1427" s="262">
        <f t="shared" si="1285"/>
        <v>0</v>
      </c>
      <c r="AB1427" s="258" t="str">
        <f t="shared" si="1286"/>
        <v/>
      </c>
      <c r="AC1427" s="263" t="str">
        <f t="shared" si="1168"/>
        <v>   -  BĐ: 6/9/2025 KT: Ngày lỗi</v>
      </c>
      <c r="AD1427" s="263">
        <f t="shared" ref="AD1427:AE1427" si="1670">P1427</f>
        <v>45906</v>
      </c>
      <c r="AE1427" s="263" t="str">
        <f t="shared" si="1670"/>
        <v>#DIV/0!</v>
      </c>
      <c r="AF1427" s="187"/>
      <c r="AG1427" s="187"/>
    </row>
    <row r="1428">
      <c r="A1428" s="253"/>
      <c r="B1428" s="253"/>
      <c r="C1428" s="99"/>
      <c r="D1428" s="99"/>
      <c r="E1428" s="99"/>
      <c r="F1428" s="99"/>
      <c r="G1428" s="268"/>
      <c r="H1428" s="99"/>
      <c r="I1428" s="99"/>
      <c r="J1428" s="99"/>
      <c r="K1428" s="273"/>
      <c r="L1428" s="192"/>
      <c r="M1428" s="192"/>
      <c r="N1428" s="99"/>
      <c r="O1428" s="99"/>
      <c r="P1428" s="237">
        <f t="shared" si="1279"/>
        <v>45906</v>
      </c>
      <c r="Q1428" s="170" t="str">
        <f t="shared" si="1280"/>
        <v>#DIV/0!</v>
      </c>
      <c r="R1428" s="206"/>
      <c r="S1428" s="267"/>
      <c r="T1428" s="99"/>
      <c r="U1428" s="99"/>
      <c r="V1428" s="259" t="str">
        <f t="shared" si="1161"/>
        <v> </v>
      </c>
      <c r="W1428" s="260">
        <f t="shared" si="1281"/>
        <v>0</v>
      </c>
      <c r="X1428" s="258" t="str">
        <f t="shared" si="1282"/>
        <v>#DIV/0!</v>
      </c>
      <c r="Y1428" s="261" t="str">
        <f t="shared" si="1283"/>
        <v>#DIV/0!</v>
      </c>
      <c r="Z1428" s="262">
        <f t="shared" si="1284"/>
        <v>0</v>
      </c>
      <c r="AA1428" s="262">
        <f t="shared" si="1285"/>
        <v>0</v>
      </c>
      <c r="AB1428" s="258" t="str">
        <f t="shared" si="1286"/>
        <v/>
      </c>
      <c r="AC1428" s="263" t="str">
        <f t="shared" si="1168"/>
        <v>   -  BĐ: 6/9/2025 KT: Ngày lỗi</v>
      </c>
      <c r="AD1428" s="263">
        <f t="shared" ref="AD1428:AE1428" si="1671">P1428</f>
        <v>45906</v>
      </c>
      <c r="AE1428" s="263" t="str">
        <f t="shared" si="1671"/>
        <v>#DIV/0!</v>
      </c>
      <c r="AF1428" s="187"/>
      <c r="AG1428" s="187"/>
    </row>
    <row r="1429">
      <c r="A1429" s="253"/>
      <c r="B1429" s="253"/>
      <c r="C1429" s="99"/>
      <c r="D1429" s="99"/>
      <c r="E1429" s="99"/>
      <c r="F1429" s="99"/>
      <c r="G1429" s="268"/>
      <c r="H1429" s="99"/>
      <c r="I1429" s="99"/>
      <c r="J1429" s="99"/>
      <c r="K1429" s="273"/>
      <c r="L1429" s="192"/>
      <c r="M1429" s="192"/>
      <c r="N1429" s="99"/>
      <c r="O1429" s="99"/>
      <c r="P1429" s="237">
        <f t="shared" si="1279"/>
        <v>45906</v>
      </c>
      <c r="Q1429" s="170" t="str">
        <f t="shared" si="1280"/>
        <v>#DIV/0!</v>
      </c>
      <c r="R1429" s="206"/>
      <c r="S1429" s="267"/>
      <c r="T1429" s="99"/>
      <c r="U1429" s="99"/>
      <c r="V1429" s="259" t="str">
        <f t="shared" si="1161"/>
        <v> </v>
      </c>
      <c r="W1429" s="260">
        <f t="shared" si="1281"/>
        <v>0</v>
      </c>
      <c r="X1429" s="258" t="str">
        <f t="shared" si="1282"/>
        <v>#DIV/0!</v>
      </c>
      <c r="Y1429" s="261" t="str">
        <f t="shared" si="1283"/>
        <v>#DIV/0!</v>
      </c>
      <c r="Z1429" s="262">
        <f t="shared" si="1284"/>
        <v>0</v>
      </c>
      <c r="AA1429" s="262">
        <f t="shared" si="1285"/>
        <v>0</v>
      </c>
      <c r="AB1429" s="258" t="str">
        <f t="shared" si="1286"/>
        <v/>
      </c>
      <c r="AC1429" s="263" t="str">
        <f t="shared" si="1168"/>
        <v>   -  BĐ: 6/9/2025 KT: Ngày lỗi</v>
      </c>
      <c r="AD1429" s="263">
        <f t="shared" ref="AD1429:AE1429" si="1672">P1429</f>
        <v>45906</v>
      </c>
      <c r="AE1429" s="263" t="str">
        <f t="shared" si="1672"/>
        <v>#DIV/0!</v>
      </c>
      <c r="AF1429" s="187"/>
      <c r="AG1429" s="187"/>
    </row>
    <row r="1430">
      <c r="A1430" s="253"/>
      <c r="B1430" s="253"/>
      <c r="C1430" s="99"/>
      <c r="D1430" s="99"/>
      <c r="E1430" s="99"/>
      <c r="F1430" s="99"/>
      <c r="G1430" s="268"/>
      <c r="H1430" s="99"/>
      <c r="I1430" s="99"/>
      <c r="J1430" s="99"/>
      <c r="K1430" s="273"/>
      <c r="L1430" s="192"/>
      <c r="M1430" s="192"/>
      <c r="N1430" s="99"/>
      <c r="O1430" s="99"/>
      <c r="P1430" s="237">
        <f t="shared" si="1279"/>
        <v>45906</v>
      </c>
      <c r="Q1430" s="170" t="str">
        <f t="shared" si="1280"/>
        <v>#DIV/0!</v>
      </c>
      <c r="R1430" s="206"/>
      <c r="S1430" s="267"/>
      <c r="T1430" s="99"/>
      <c r="U1430" s="99"/>
      <c r="V1430" s="259" t="str">
        <f t="shared" si="1161"/>
        <v> </v>
      </c>
      <c r="W1430" s="260">
        <f t="shared" si="1281"/>
        <v>0</v>
      </c>
      <c r="X1430" s="258" t="str">
        <f t="shared" si="1282"/>
        <v>#DIV/0!</v>
      </c>
      <c r="Y1430" s="261" t="str">
        <f t="shared" si="1283"/>
        <v>#DIV/0!</v>
      </c>
      <c r="Z1430" s="262">
        <f t="shared" si="1284"/>
        <v>0</v>
      </c>
      <c r="AA1430" s="262">
        <f t="shared" si="1285"/>
        <v>0</v>
      </c>
      <c r="AB1430" s="258" t="str">
        <f t="shared" si="1286"/>
        <v/>
      </c>
      <c r="AC1430" s="263" t="str">
        <f t="shared" si="1168"/>
        <v>   -  BĐ: 6/9/2025 KT: Ngày lỗi</v>
      </c>
      <c r="AD1430" s="263">
        <f t="shared" ref="AD1430:AE1430" si="1673">P1430</f>
        <v>45906</v>
      </c>
      <c r="AE1430" s="263" t="str">
        <f t="shared" si="1673"/>
        <v>#DIV/0!</v>
      </c>
      <c r="AF1430" s="187"/>
      <c r="AG1430" s="187"/>
    </row>
    <row r="1431">
      <c r="A1431" s="253"/>
      <c r="B1431" s="253"/>
      <c r="C1431" s="99"/>
      <c r="D1431" s="99"/>
      <c r="E1431" s="99"/>
      <c r="F1431" s="99"/>
      <c r="G1431" s="268"/>
      <c r="H1431" s="99"/>
      <c r="I1431" s="99"/>
      <c r="J1431" s="99"/>
      <c r="K1431" s="273"/>
      <c r="L1431" s="192"/>
      <c r="M1431" s="192"/>
      <c r="N1431" s="99"/>
      <c r="O1431" s="99"/>
      <c r="P1431" s="237">
        <f t="shared" si="1279"/>
        <v>45906</v>
      </c>
      <c r="Q1431" s="170" t="str">
        <f t="shared" si="1280"/>
        <v>#DIV/0!</v>
      </c>
      <c r="R1431" s="206"/>
      <c r="S1431" s="267"/>
      <c r="T1431" s="99"/>
      <c r="U1431" s="99"/>
      <c r="V1431" s="259" t="str">
        <f t="shared" si="1161"/>
        <v> </v>
      </c>
      <c r="W1431" s="260">
        <f t="shared" si="1281"/>
        <v>0</v>
      </c>
      <c r="X1431" s="258" t="str">
        <f t="shared" si="1282"/>
        <v>#DIV/0!</v>
      </c>
      <c r="Y1431" s="261" t="str">
        <f t="shared" si="1283"/>
        <v>#DIV/0!</v>
      </c>
      <c r="Z1431" s="262">
        <f t="shared" si="1284"/>
        <v>0</v>
      </c>
      <c r="AA1431" s="262">
        <f t="shared" si="1285"/>
        <v>0</v>
      </c>
      <c r="AB1431" s="258" t="str">
        <f t="shared" si="1286"/>
        <v/>
      </c>
      <c r="AC1431" s="263" t="str">
        <f t="shared" si="1168"/>
        <v>   -  BĐ: 6/9/2025 KT: Ngày lỗi</v>
      </c>
      <c r="AD1431" s="263">
        <f t="shared" ref="AD1431:AE1431" si="1674">P1431</f>
        <v>45906</v>
      </c>
      <c r="AE1431" s="263" t="str">
        <f t="shared" si="1674"/>
        <v>#DIV/0!</v>
      </c>
      <c r="AF1431" s="187"/>
      <c r="AG1431" s="187"/>
    </row>
    <row r="1432">
      <c r="A1432" s="253"/>
      <c r="B1432" s="253"/>
      <c r="C1432" s="99"/>
      <c r="D1432" s="99"/>
      <c r="E1432" s="99"/>
      <c r="F1432" s="99"/>
      <c r="G1432" s="268"/>
      <c r="H1432" s="99"/>
      <c r="I1432" s="99"/>
      <c r="J1432" s="99"/>
      <c r="K1432" s="273"/>
      <c r="L1432" s="192"/>
      <c r="M1432" s="192"/>
      <c r="N1432" s="99"/>
      <c r="O1432" s="99"/>
      <c r="P1432" s="237">
        <f t="shared" si="1279"/>
        <v>45906</v>
      </c>
      <c r="Q1432" s="170" t="str">
        <f t="shared" si="1280"/>
        <v>#DIV/0!</v>
      </c>
      <c r="R1432" s="206"/>
      <c r="S1432" s="267"/>
      <c r="T1432" s="99"/>
      <c r="U1432" s="99"/>
      <c r="V1432" s="259" t="str">
        <f t="shared" si="1161"/>
        <v> </v>
      </c>
      <c r="W1432" s="260">
        <f t="shared" si="1281"/>
        <v>0</v>
      </c>
      <c r="X1432" s="258" t="str">
        <f t="shared" si="1282"/>
        <v>#DIV/0!</v>
      </c>
      <c r="Y1432" s="261" t="str">
        <f t="shared" si="1283"/>
        <v>#DIV/0!</v>
      </c>
      <c r="Z1432" s="262">
        <f t="shared" si="1284"/>
        <v>0</v>
      </c>
      <c r="AA1432" s="262">
        <f t="shared" si="1285"/>
        <v>0</v>
      </c>
      <c r="AB1432" s="258" t="str">
        <f t="shared" si="1286"/>
        <v/>
      </c>
      <c r="AC1432" s="263" t="str">
        <f t="shared" si="1168"/>
        <v>   -  BĐ: 6/9/2025 KT: Ngày lỗi</v>
      </c>
      <c r="AD1432" s="263">
        <f t="shared" ref="AD1432:AE1432" si="1675">P1432</f>
        <v>45906</v>
      </c>
      <c r="AE1432" s="263" t="str">
        <f t="shared" si="1675"/>
        <v>#DIV/0!</v>
      </c>
      <c r="AF1432" s="187"/>
      <c r="AG1432" s="187"/>
    </row>
    <row r="1433">
      <c r="A1433" s="253"/>
      <c r="B1433" s="253"/>
      <c r="C1433" s="99"/>
      <c r="D1433" s="99"/>
      <c r="E1433" s="99"/>
      <c r="F1433" s="99"/>
      <c r="G1433" s="268"/>
      <c r="H1433" s="99"/>
      <c r="I1433" s="99"/>
      <c r="J1433" s="99"/>
      <c r="K1433" s="273"/>
      <c r="L1433" s="192"/>
      <c r="M1433" s="192"/>
      <c r="N1433" s="99"/>
      <c r="O1433" s="99"/>
      <c r="P1433" s="237">
        <f t="shared" si="1279"/>
        <v>45906</v>
      </c>
      <c r="Q1433" s="170" t="str">
        <f t="shared" si="1280"/>
        <v>#DIV/0!</v>
      </c>
      <c r="R1433" s="206"/>
      <c r="S1433" s="267"/>
      <c r="T1433" s="99"/>
      <c r="U1433" s="99"/>
      <c r="V1433" s="259" t="str">
        <f t="shared" si="1161"/>
        <v> </v>
      </c>
      <c r="W1433" s="260">
        <f t="shared" si="1281"/>
        <v>0</v>
      </c>
      <c r="X1433" s="258" t="str">
        <f t="shared" si="1282"/>
        <v>#DIV/0!</v>
      </c>
      <c r="Y1433" s="261" t="str">
        <f t="shared" si="1283"/>
        <v>#DIV/0!</v>
      </c>
      <c r="Z1433" s="262">
        <f t="shared" si="1284"/>
        <v>0</v>
      </c>
      <c r="AA1433" s="262">
        <f t="shared" si="1285"/>
        <v>0</v>
      </c>
      <c r="AB1433" s="258" t="str">
        <f t="shared" si="1286"/>
        <v/>
      </c>
      <c r="AC1433" s="263" t="str">
        <f t="shared" si="1168"/>
        <v>   -  BĐ: 6/9/2025 KT: Ngày lỗi</v>
      </c>
      <c r="AD1433" s="263">
        <f t="shared" ref="AD1433:AE1433" si="1676">P1433</f>
        <v>45906</v>
      </c>
      <c r="AE1433" s="263" t="str">
        <f t="shared" si="1676"/>
        <v>#DIV/0!</v>
      </c>
      <c r="AF1433" s="187"/>
      <c r="AG1433" s="187"/>
    </row>
    <row r="1434">
      <c r="A1434" s="253"/>
      <c r="B1434" s="253"/>
      <c r="C1434" s="99"/>
      <c r="D1434" s="99"/>
      <c r="E1434" s="99"/>
      <c r="F1434" s="99"/>
      <c r="G1434" s="268"/>
      <c r="H1434" s="99"/>
      <c r="I1434" s="99"/>
      <c r="J1434" s="99"/>
      <c r="K1434" s="273"/>
      <c r="L1434" s="192"/>
      <c r="M1434" s="192"/>
      <c r="N1434" s="99"/>
      <c r="O1434" s="99"/>
      <c r="P1434" s="237">
        <f t="shared" si="1279"/>
        <v>45906</v>
      </c>
      <c r="Q1434" s="170" t="str">
        <f t="shared" si="1280"/>
        <v>#DIV/0!</v>
      </c>
      <c r="R1434" s="206"/>
      <c r="S1434" s="267"/>
      <c r="T1434" s="99"/>
      <c r="U1434" s="99"/>
      <c r="V1434" s="259" t="str">
        <f t="shared" si="1161"/>
        <v> </v>
      </c>
      <c r="W1434" s="260">
        <f t="shared" si="1281"/>
        <v>0</v>
      </c>
      <c r="X1434" s="258" t="str">
        <f t="shared" si="1282"/>
        <v>#DIV/0!</v>
      </c>
      <c r="Y1434" s="261" t="str">
        <f t="shared" si="1283"/>
        <v>#DIV/0!</v>
      </c>
      <c r="Z1434" s="262">
        <f t="shared" si="1284"/>
        <v>0</v>
      </c>
      <c r="AA1434" s="262">
        <f t="shared" si="1285"/>
        <v>0</v>
      </c>
      <c r="AB1434" s="258" t="str">
        <f t="shared" si="1286"/>
        <v/>
      </c>
      <c r="AC1434" s="263" t="str">
        <f t="shared" si="1168"/>
        <v>   -  BĐ: 6/9/2025 KT: Ngày lỗi</v>
      </c>
      <c r="AD1434" s="263">
        <f t="shared" ref="AD1434:AE1434" si="1677">P1434</f>
        <v>45906</v>
      </c>
      <c r="AE1434" s="263" t="str">
        <f t="shared" si="1677"/>
        <v>#DIV/0!</v>
      </c>
      <c r="AF1434" s="187"/>
      <c r="AG1434" s="187"/>
    </row>
    <row r="1435">
      <c r="A1435" s="253"/>
      <c r="B1435" s="253"/>
      <c r="C1435" s="99"/>
      <c r="D1435" s="99"/>
      <c r="E1435" s="99"/>
      <c r="F1435" s="99"/>
      <c r="G1435" s="268"/>
      <c r="H1435" s="99"/>
      <c r="I1435" s="99"/>
      <c r="J1435" s="99"/>
      <c r="K1435" s="273"/>
      <c r="L1435" s="192"/>
      <c r="M1435" s="192"/>
      <c r="N1435" s="99"/>
      <c r="O1435" s="99"/>
      <c r="P1435" s="237">
        <f t="shared" si="1279"/>
        <v>45906</v>
      </c>
      <c r="Q1435" s="170" t="str">
        <f t="shared" si="1280"/>
        <v>#DIV/0!</v>
      </c>
      <c r="R1435" s="206"/>
      <c r="S1435" s="267"/>
      <c r="T1435" s="99"/>
      <c r="U1435" s="99"/>
      <c r="V1435" s="259" t="str">
        <f t="shared" si="1161"/>
        <v> </v>
      </c>
      <c r="W1435" s="260">
        <f t="shared" si="1281"/>
        <v>0</v>
      </c>
      <c r="X1435" s="258" t="str">
        <f t="shared" si="1282"/>
        <v>#DIV/0!</v>
      </c>
      <c r="Y1435" s="261" t="str">
        <f t="shared" si="1283"/>
        <v>#DIV/0!</v>
      </c>
      <c r="Z1435" s="262">
        <f t="shared" si="1284"/>
        <v>0</v>
      </c>
      <c r="AA1435" s="262">
        <f t="shared" si="1285"/>
        <v>0</v>
      </c>
      <c r="AB1435" s="258" t="str">
        <f t="shared" si="1286"/>
        <v/>
      </c>
      <c r="AC1435" s="263" t="str">
        <f t="shared" si="1168"/>
        <v>   -  BĐ: 6/9/2025 KT: Ngày lỗi</v>
      </c>
      <c r="AD1435" s="263">
        <f t="shared" ref="AD1435:AE1435" si="1678">P1435</f>
        <v>45906</v>
      </c>
      <c r="AE1435" s="263" t="str">
        <f t="shared" si="1678"/>
        <v>#DIV/0!</v>
      </c>
      <c r="AF1435" s="187"/>
      <c r="AG1435" s="187"/>
    </row>
    <row r="1436">
      <c r="A1436" s="253"/>
      <c r="B1436" s="253"/>
      <c r="C1436" s="99"/>
      <c r="D1436" s="99"/>
      <c r="E1436" s="99"/>
      <c r="F1436" s="99"/>
      <c r="G1436" s="268"/>
      <c r="H1436" s="99"/>
      <c r="I1436" s="99"/>
      <c r="J1436" s="99"/>
      <c r="K1436" s="273"/>
      <c r="L1436" s="192"/>
      <c r="M1436" s="192"/>
      <c r="N1436" s="99"/>
      <c r="O1436" s="99"/>
      <c r="P1436" s="237">
        <f t="shared" si="1279"/>
        <v>45906</v>
      </c>
      <c r="Q1436" s="170" t="str">
        <f t="shared" si="1280"/>
        <v>#DIV/0!</v>
      </c>
      <c r="R1436" s="206"/>
      <c r="S1436" s="267"/>
      <c r="T1436" s="99"/>
      <c r="U1436" s="99"/>
      <c r="V1436" s="259" t="str">
        <f t="shared" si="1161"/>
        <v> </v>
      </c>
      <c r="W1436" s="260">
        <f t="shared" si="1281"/>
        <v>0</v>
      </c>
      <c r="X1436" s="258" t="str">
        <f t="shared" si="1282"/>
        <v>#DIV/0!</v>
      </c>
      <c r="Y1436" s="261" t="str">
        <f t="shared" si="1283"/>
        <v>#DIV/0!</v>
      </c>
      <c r="Z1436" s="262">
        <f t="shared" si="1284"/>
        <v>0</v>
      </c>
      <c r="AA1436" s="262">
        <f t="shared" si="1285"/>
        <v>0</v>
      </c>
      <c r="AB1436" s="258" t="str">
        <f t="shared" si="1286"/>
        <v/>
      </c>
      <c r="AC1436" s="263" t="str">
        <f t="shared" si="1168"/>
        <v>   -  BĐ: 6/9/2025 KT: Ngày lỗi</v>
      </c>
      <c r="AD1436" s="263">
        <f t="shared" ref="AD1436:AE1436" si="1679">P1436</f>
        <v>45906</v>
      </c>
      <c r="AE1436" s="263" t="str">
        <f t="shared" si="1679"/>
        <v>#DIV/0!</v>
      </c>
      <c r="AF1436" s="187"/>
      <c r="AG1436" s="187"/>
    </row>
    <row r="1437">
      <c r="A1437" s="253"/>
      <c r="B1437" s="253"/>
      <c r="C1437" s="99"/>
      <c r="D1437" s="99"/>
      <c r="E1437" s="99"/>
      <c r="F1437" s="99"/>
      <c r="G1437" s="268"/>
      <c r="H1437" s="99"/>
      <c r="I1437" s="99"/>
      <c r="J1437" s="99"/>
      <c r="K1437" s="273"/>
      <c r="L1437" s="192"/>
      <c r="M1437" s="192"/>
      <c r="N1437" s="99"/>
      <c r="O1437" s="99"/>
      <c r="P1437" s="237">
        <f t="shared" si="1279"/>
        <v>45906</v>
      </c>
      <c r="Q1437" s="170" t="str">
        <f t="shared" si="1280"/>
        <v>#DIV/0!</v>
      </c>
      <c r="R1437" s="206"/>
      <c r="S1437" s="267"/>
      <c r="T1437" s="99"/>
      <c r="U1437" s="99"/>
      <c r="V1437" s="259" t="str">
        <f t="shared" si="1161"/>
        <v> </v>
      </c>
      <c r="W1437" s="260">
        <f t="shared" si="1281"/>
        <v>0</v>
      </c>
      <c r="X1437" s="258" t="str">
        <f t="shared" si="1282"/>
        <v>#DIV/0!</v>
      </c>
      <c r="Y1437" s="261" t="str">
        <f t="shared" si="1283"/>
        <v>#DIV/0!</v>
      </c>
      <c r="Z1437" s="262">
        <f t="shared" si="1284"/>
        <v>0</v>
      </c>
      <c r="AA1437" s="262">
        <f t="shared" si="1285"/>
        <v>0</v>
      </c>
      <c r="AB1437" s="258" t="str">
        <f t="shared" si="1286"/>
        <v/>
      </c>
      <c r="AC1437" s="263" t="str">
        <f t="shared" si="1168"/>
        <v>   -  BĐ: 6/9/2025 KT: Ngày lỗi</v>
      </c>
      <c r="AD1437" s="263">
        <f t="shared" ref="AD1437:AE1437" si="1680">P1437</f>
        <v>45906</v>
      </c>
      <c r="AE1437" s="263" t="str">
        <f t="shared" si="1680"/>
        <v>#DIV/0!</v>
      </c>
      <c r="AF1437" s="187"/>
      <c r="AG1437" s="187"/>
    </row>
    <row r="1438">
      <c r="A1438" s="253"/>
      <c r="B1438" s="253"/>
      <c r="C1438" s="99"/>
      <c r="D1438" s="99"/>
      <c r="E1438" s="99"/>
      <c r="F1438" s="99"/>
      <c r="G1438" s="268"/>
      <c r="H1438" s="99"/>
      <c r="I1438" s="99"/>
      <c r="J1438" s="99"/>
      <c r="K1438" s="273"/>
      <c r="L1438" s="192"/>
      <c r="M1438" s="192"/>
      <c r="N1438" s="99"/>
      <c r="O1438" s="99"/>
      <c r="P1438" s="237">
        <f t="shared" si="1279"/>
        <v>45906</v>
      </c>
      <c r="Q1438" s="170" t="str">
        <f t="shared" si="1280"/>
        <v>#DIV/0!</v>
      </c>
      <c r="R1438" s="206"/>
      <c r="S1438" s="267"/>
      <c r="T1438" s="99"/>
      <c r="U1438" s="99"/>
      <c r="V1438" s="259" t="str">
        <f t="shared" si="1161"/>
        <v> </v>
      </c>
      <c r="W1438" s="260">
        <f t="shared" si="1281"/>
        <v>0</v>
      </c>
      <c r="X1438" s="258" t="str">
        <f t="shared" si="1282"/>
        <v>#DIV/0!</v>
      </c>
      <c r="Y1438" s="261" t="str">
        <f t="shared" si="1283"/>
        <v>#DIV/0!</v>
      </c>
      <c r="Z1438" s="262">
        <f t="shared" si="1284"/>
        <v>0</v>
      </c>
      <c r="AA1438" s="262">
        <f t="shared" si="1285"/>
        <v>0</v>
      </c>
      <c r="AB1438" s="258" t="str">
        <f t="shared" si="1286"/>
        <v/>
      </c>
      <c r="AC1438" s="263" t="str">
        <f t="shared" si="1168"/>
        <v>   -  BĐ: 6/9/2025 KT: Ngày lỗi</v>
      </c>
      <c r="AD1438" s="263">
        <f t="shared" ref="AD1438:AE1438" si="1681">P1438</f>
        <v>45906</v>
      </c>
      <c r="AE1438" s="263" t="str">
        <f t="shared" si="1681"/>
        <v>#DIV/0!</v>
      </c>
      <c r="AF1438" s="187"/>
      <c r="AG1438" s="187"/>
    </row>
    <row r="1439">
      <c r="A1439" s="253"/>
      <c r="B1439" s="253"/>
      <c r="C1439" s="99"/>
      <c r="D1439" s="99"/>
      <c r="E1439" s="99"/>
      <c r="F1439" s="99"/>
      <c r="G1439" s="268"/>
      <c r="H1439" s="99"/>
      <c r="I1439" s="99"/>
      <c r="J1439" s="99"/>
      <c r="K1439" s="273"/>
      <c r="L1439" s="192"/>
      <c r="M1439" s="192"/>
      <c r="N1439" s="99"/>
      <c r="O1439" s="99"/>
      <c r="P1439" s="237">
        <f t="shared" si="1279"/>
        <v>45906</v>
      </c>
      <c r="Q1439" s="170" t="str">
        <f t="shared" si="1280"/>
        <v>#DIV/0!</v>
      </c>
      <c r="R1439" s="206"/>
      <c r="S1439" s="267"/>
      <c r="T1439" s="99"/>
      <c r="U1439" s="99"/>
      <c r="V1439" s="259" t="str">
        <f t="shared" si="1161"/>
        <v> </v>
      </c>
      <c r="W1439" s="260">
        <f t="shared" si="1281"/>
        <v>0</v>
      </c>
      <c r="X1439" s="258" t="str">
        <f t="shared" si="1282"/>
        <v>#DIV/0!</v>
      </c>
      <c r="Y1439" s="261" t="str">
        <f t="shared" si="1283"/>
        <v>#DIV/0!</v>
      </c>
      <c r="Z1439" s="262">
        <f t="shared" si="1284"/>
        <v>0</v>
      </c>
      <c r="AA1439" s="262">
        <f t="shared" si="1285"/>
        <v>0</v>
      </c>
      <c r="AB1439" s="258" t="str">
        <f t="shared" si="1286"/>
        <v/>
      </c>
      <c r="AC1439" s="263" t="str">
        <f t="shared" si="1168"/>
        <v>   -  BĐ: 6/9/2025 KT: Ngày lỗi</v>
      </c>
      <c r="AD1439" s="263">
        <f t="shared" ref="AD1439:AE1439" si="1682">P1439</f>
        <v>45906</v>
      </c>
      <c r="AE1439" s="263" t="str">
        <f t="shared" si="1682"/>
        <v>#DIV/0!</v>
      </c>
      <c r="AF1439" s="187"/>
      <c r="AG1439" s="187"/>
    </row>
    <row r="1440">
      <c r="A1440" s="253"/>
      <c r="B1440" s="253"/>
      <c r="C1440" s="99"/>
      <c r="D1440" s="99"/>
      <c r="E1440" s="99"/>
      <c r="F1440" s="99"/>
      <c r="G1440" s="268"/>
      <c r="H1440" s="99"/>
      <c r="I1440" s="99"/>
      <c r="J1440" s="99"/>
      <c r="K1440" s="273"/>
      <c r="L1440" s="192"/>
      <c r="M1440" s="192"/>
      <c r="N1440" s="99"/>
      <c r="O1440" s="99"/>
      <c r="P1440" s="237">
        <f t="shared" si="1279"/>
        <v>45906</v>
      </c>
      <c r="Q1440" s="170" t="str">
        <f t="shared" si="1280"/>
        <v>#DIV/0!</v>
      </c>
      <c r="R1440" s="206"/>
      <c r="S1440" s="267"/>
      <c r="T1440" s="99"/>
      <c r="U1440" s="99"/>
      <c r="V1440" s="259" t="str">
        <f t="shared" si="1161"/>
        <v> </v>
      </c>
      <c r="W1440" s="260">
        <f t="shared" si="1281"/>
        <v>0</v>
      </c>
      <c r="X1440" s="258" t="str">
        <f t="shared" si="1282"/>
        <v>#DIV/0!</v>
      </c>
      <c r="Y1440" s="261" t="str">
        <f t="shared" si="1283"/>
        <v>#DIV/0!</v>
      </c>
      <c r="Z1440" s="262">
        <f t="shared" si="1284"/>
        <v>0</v>
      </c>
      <c r="AA1440" s="262">
        <f t="shared" si="1285"/>
        <v>0</v>
      </c>
      <c r="AB1440" s="258" t="str">
        <f t="shared" si="1286"/>
        <v/>
      </c>
      <c r="AC1440" s="263" t="str">
        <f t="shared" si="1168"/>
        <v>   -  BĐ: 6/9/2025 KT: Ngày lỗi</v>
      </c>
      <c r="AD1440" s="263">
        <f t="shared" ref="AD1440:AE1440" si="1683">P1440</f>
        <v>45906</v>
      </c>
      <c r="AE1440" s="263" t="str">
        <f t="shared" si="1683"/>
        <v>#DIV/0!</v>
      </c>
      <c r="AF1440" s="187"/>
      <c r="AG1440" s="187"/>
    </row>
    <row r="1441">
      <c r="A1441" s="253"/>
      <c r="B1441" s="253"/>
      <c r="C1441" s="99"/>
      <c r="D1441" s="99"/>
      <c r="E1441" s="99"/>
      <c r="F1441" s="99"/>
      <c r="G1441" s="268"/>
      <c r="H1441" s="99"/>
      <c r="I1441" s="99"/>
      <c r="J1441" s="99"/>
      <c r="K1441" s="273"/>
      <c r="L1441" s="192"/>
      <c r="M1441" s="192"/>
      <c r="N1441" s="99"/>
      <c r="O1441" s="99"/>
      <c r="P1441" s="237">
        <f t="shared" si="1279"/>
        <v>45906</v>
      </c>
      <c r="Q1441" s="170" t="str">
        <f t="shared" si="1280"/>
        <v>#DIV/0!</v>
      </c>
      <c r="R1441" s="206"/>
      <c r="S1441" s="267"/>
      <c r="T1441" s="99"/>
      <c r="U1441" s="99"/>
      <c r="V1441" s="259" t="str">
        <f t="shared" si="1161"/>
        <v> </v>
      </c>
      <c r="W1441" s="260">
        <f t="shared" si="1281"/>
        <v>0</v>
      </c>
      <c r="X1441" s="258" t="str">
        <f t="shared" si="1282"/>
        <v>#DIV/0!</v>
      </c>
      <c r="Y1441" s="261" t="str">
        <f t="shared" si="1283"/>
        <v>#DIV/0!</v>
      </c>
      <c r="Z1441" s="262">
        <f t="shared" si="1284"/>
        <v>0</v>
      </c>
      <c r="AA1441" s="262">
        <f t="shared" si="1285"/>
        <v>0</v>
      </c>
      <c r="AB1441" s="258" t="str">
        <f t="shared" si="1286"/>
        <v/>
      </c>
      <c r="AC1441" s="263" t="str">
        <f t="shared" si="1168"/>
        <v>   -  BĐ: 6/9/2025 KT: Ngày lỗi</v>
      </c>
      <c r="AD1441" s="263">
        <f t="shared" ref="AD1441:AE1441" si="1684">P1441</f>
        <v>45906</v>
      </c>
      <c r="AE1441" s="263" t="str">
        <f t="shared" si="1684"/>
        <v>#DIV/0!</v>
      </c>
      <c r="AF1441" s="187"/>
      <c r="AG1441" s="187"/>
    </row>
    <row r="1442">
      <c r="A1442" s="253"/>
      <c r="B1442" s="253"/>
      <c r="C1442" s="99"/>
      <c r="D1442" s="99"/>
      <c r="E1442" s="99"/>
      <c r="F1442" s="99"/>
      <c r="G1442" s="268"/>
      <c r="H1442" s="99"/>
      <c r="I1442" s="99"/>
      <c r="J1442" s="99"/>
      <c r="K1442" s="273"/>
      <c r="L1442" s="192"/>
      <c r="M1442" s="192"/>
      <c r="N1442" s="99"/>
      <c r="O1442" s="99"/>
      <c r="P1442" s="237">
        <f t="shared" si="1279"/>
        <v>45906</v>
      </c>
      <c r="Q1442" s="170" t="str">
        <f t="shared" si="1280"/>
        <v>#DIV/0!</v>
      </c>
      <c r="R1442" s="206"/>
      <c r="S1442" s="267"/>
      <c r="T1442" s="99"/>
      <c r="U1442" s="99"/>
      <c r="V1442" s="259" t="str">
        <f t="shared" si="1161"/>
        <v> </v>
      </c>
      <c r="W1442" s="260">
        <f t="shared" si="1281"/>
        <v>0</v>
      </c>
      <c r="X1442" s="258" t="str">
        <f t="shared" si="1282"/>
        <v>#DIV/0!</v>
      </c>
      <c r="Y1442" s="261" t="str">
        <f t="shared" si="1283"/>
        <v>#DIV/0!</v>
      </c>
      <c r="Z1442" s="262">
        <f t="shared" si="1284"/>
        <v>0</v>
      </c>
      <c r="AA1442" s="262">
        <f t="shared" si="1285"/>
        <v>0</v>
      </c>
      <c r="AB1442" s="258" t="str">
        <f t="shared" si="1286"/>
        <v/>
      </c>
      <c r="AC1442" s="263" t="str">
        <f t="shared" si="1168"/>
        <v>   -  BĐ: 6/9/2025 KT: Ngày lỗi</v>
      </c>
      <c r="AD1442" s="263">
        <f t="shared" ref="AD1442:AE1442" si="1685">P1442</f>
        <v>45906</v>
      </c>
      <c r="AE1442" s="263" t="str">
        <f t="shared" si="1685"/>
        <v>#DIV/0!</v>
      </c>
      <c r="AF1442" s="187"/>
      <c r="AG1442" s="187"/>
    </row>
    <row r="1443">
      <c r="A1443" s="253"/>
      <c r="B1443" s="253"/>
      <c r="C1443" s="99"/>
      <c r="D1443" s="99"/>
      <c r="E1443" s="99"/>
      <c r="F1443" s="99"/>
      <c r="G1443" s="268"/>
      <c r="H1443" s="99"/>
      <c r="I1443" s="99"/>
      <c r="J1443" s="99"/>
      <c r="K1443" s="273"/>
      <c r="L1443" s="192"/>
      <c r="M1443" s="192"/>
      <c r="N1443" s="99"/>
      <c r="O1443" s="99"/>
      <c r="P1443" s="237">
        <f t="shared" si="1279"/>
        <v>45906</v>
      </c>
      <c r="Q1443" s="170" t="str">
        <f t="shared" si="1280"/>
        <v>#DIV/0!</v>
      </c>
      <c r="R1443" s="206"/>
      <c r="S1443" s="267"/>
      <c r="T1443" s="99"/>
      <c r="U1443" s="99"/>
      <c r="V1443" s="259" t="str">
        <f t="shared" si="1161"/>
        <v> </v>
      </c>
      <c r="W1443" s="260">
        <f t="shared" si="1281"/>
        <v>0</v>
      </c>
      <c r="X1443" s="258" t="str">
        <f t="shared" si="1282"/>
        <v>#DIV/0!</v>
      </c>
      <c r="Y1443" s="261" t="str">
        <f t="shared" si="1283"/>
        <v>#DIV/0!</v>
      </c>
      <c r="Z1443" s="262">
        <f t="shared" si="1284"/>
        <v>0</v>
      </c>
      <c r="AA1443" s="262">
        <f t="shared" si="1285"/>
        <v>0</v>
      </c>
      <c r="AB1443" s="258" t="str">
        <f t="shared" si="1286"/>
        <v/>
      </c>
      <c r="AC1443" s="263" t="str">
        <f t="shared" si="1168"/>
        <v>   -  BĐ: 6/9/2025 KT: Ngày lỗi</v>
      </c>
      <c r="AD1443" s="263">
        <f t="shared" ref="AD1443:AE1443" si="1686">P1443</f>
        <v>45906</v>
      </c>
      <c r="AE1443" s="263" t="str">
        <f t="shared" si="1686"/>
        <v>#DIV/0!</v>
      </c>
      <c r="AF1443" s="187"/>
      <c r="AG1443" s="187"/>
    </row>
    <row r="1444">
      <c r="A1444" s="253"/>
      <c r="B1444" s="253"/>
      <c r="C1444" s="99"/>
      <c r="D1444" s="99"/>
      <c r="E1444" s="99"/>
      <c r="F1444" s="99"/>
      <c r="G1444" s="268"/>
      <c r="H1444" s="99"/>
      <c r="I1444" s="99"/>
      <c r="J1444" s="99"/>
      <c r="K1444" s="273"/>
      <c r="L1444" s="192"/>
      <c r="M1444" s="192"/>
      <c r="N1444" s="99"/>
      <c r="O1444" s="99"/>
      <c r="P1444" s="237">
        <f t="shared" si="1279"/>
        <v>45906</v>
      </c>
      <c r="Q1444" s="170" t="str">
        <f t="shared" si="1280"/>
        <v>#DIV/0!</v>
      </c>
      <c r="R1444" s="206"/>
      <c r="S1444" s="267"/>
      <c r="T1444" s="99"/>
      <c r="U1444" s="99"/>
      <c r="V1444" s="259" t="str">
        <f t="shared" si="1161"/>
        <v> </v>
      </c>
      <c r="W1444" s="260">
        <f t="shared" si="1281"/>
        <v>0</v>
      </c>
      <c r="X1444" s="258" t="str">
        <f t="shared" si="1282"/>
        <v>#DIV/0!</v>
      </c>
      <c r="Y1444" s="261" t="str">
        <f t="shared" si="1283"/>
        <v>#DIV/0!</v>
      </c>
      <c r="Z1444" s="262">
        <f t="shared" si="1284"/>
        <v>0</v>
      </c>
      <c r="AA1444" s="262">
        <f t="shared" si="1285"/>
        <v>0</v>
      </c>
      <c r="AB1444" s="258" t="str">
        <f t="shared" si="1286"/>
        <v/>
      </c>
      <c r="AC1444" s="263" t="str">
        <f t="shared" si="1168"/>
        <v>   -  BĐ: 6/9/2025 KT: Ngày lỗi</v>
      </c>
      <c r="AD1444" s="263">
        <f t="shared" ref="AD1444:AE1444" si="1687">P1444</f>
        <v>45906</v>
      </c>
      <c r="AE1444" s="263" t="str">
        <f t="shared" si="1687"/>
        <v>#DIV/0!</v>
      </c>
      <c r="AF1444" s="187"/>
      <c r="AG1444" s="187"/>
    </row>
    <row r="1445">
      <c r="A1445" s="253"/>
      <c r="B1445" s="253"/>
      <c r="C1445" s="99"/>
      <c r="D1445" s="99"/>
      <c r="E1445" s="99"/>
      <c r="F1445" s="99"/>
      <c r="G1445" s="268"/>
      <c r="H1445" s="99"/>
      <c r="I1445" s="99"/>
      <c r="J1445" s="99"/>
      <c r="K1445" s="273"/>
      <c r="L1445" s="192"/>
      <c r="M1445" s="192"/>
      <c r="N1445" s="99"/>
      <c r="O1445" s="99"/>
      <c r="P1445" s="237">
        <f t="shared" si="1279"/>
        <v>45906</v>
      </c>
      <c r="Q1445" s="170" t="str">
        <f t="shared" si="1280"/>
        <v>#DIV/0!</v>
      </c>
      <c r="R1445" s="206"/>
      <c r="S1445" s="267"/>
      <c r="T1445" s="99"/>
      <c r="U1445" s="99"/>
      <c r="V1445" s="259" t="str">
        <f t="shared" si="1161"/>
        <v> </v>
      </c>
      <c r="W1445" s="260">
        <f t="shared" si="1281"/>
        <v>0</v>
      </c>
      <c r="X1445" s="258" t="str">
        <f t="shared" si="1282"/>
        <v>#DIV/0!</v>
      </c>
      <c r="Y1445" s="261" t="str">
        <f t="shared" si="1283"/>
        <v>#DIV/0!</v>
      </c>
      <c r="Z1445" s="262">
        <f t="shared" si="1284"/>
        <v>0</v>
      </c>
      <c r="AA1445" s="262">
        <f t="shared" si="1285"/>
        <v>0</v>
      </c>
      <c r="AB1445" s="258" t="str">
        <f t="shared" si="1286"/>
        <v/>
      </c>
      <c r="AC1445" s="263" t="str">
        <f t="shared" si="1168"/>
        <v>   -  BĐ: 6/9/2025 KT: Ngày lỗi</v>
      </c>
      <c r="AD1445" s="263">
        <f t="shared" ref="AD1445:AE1445" si="1688">P1445</f>
        <v>45906</v>
      </c>
      <c r="AE1445" s="263" t="str">
        <f t="shared" si="1688"/>
        <v>#DIV/0!</v>
      </c>
      <c r="AF1445" s="187"/>
      <c r="AG1445" s="187"/>
    </row>
    <row r="1446">
      <c r="A1446" s="253"/>
      <c r="B1446" s="253"/>
      <c r="C1446" s="99"/>
      <c r="D1446" s="99"/>
      <c r="E1446" s="99"/>
      <c r="F1446" s="99"/>
      <c r="G1446" s="268"/>
      <c r="H1446" s="99"/>
      <c r="I1446" s="99"/>
      <c r="J1446" s="99"/>
      <c r="K1446" s="273"/>
      <c r="L1446" s="192"/>
      <c r="M1446" s="192"/>
      <c r="N1446" s="99"/>
      <c r="O1446" s="99"/>
      <c r="P1446" s="237">
        <f t="shared" si="1279"/>
        <v>45906</v>
      </c>
      <c r="Q1446" s="170" t="str">
        <f t="shared" si="1280"/>
        <v>#DIV/0!</v>
      </c>
      <c r="R1446" s="206"/>
      <c r="S1446" s="267"/>
      <c r="T1446" s="99"/>
      <c r="U1446" s="99"/>
      <c r="V1446" s="259" t="str">
        <f t="shared" si="1161"/>
        <v> </v>
      </c>
      <c r="W1446" s="260">
        <f t="shared" si="1281"/>
        <v>0</v>
      </c>
      <c r="X1446" s="258" t="str">
        <f t="shared" si="1282"/>
        <v>#DIV/0!</v>
      </c>
      <c r="Y1446" s="261" t="str">
        <f t="shared" si="1283"/>
        <v>#DIV/0!</v>
      </c>
      <c r="Z1446" s="262">
        <f t="shared" si="1284"/>
        <v>0</v>
      </c>
      <c r="AA1446" s="262">
        <f t="shared" si="1285"/>
        <v>0</v>
      </c>
      <c r="AB1446" s="258" t="str">
        <f t="shared" si="1286"/>
        <v/>
      </c>
      <c r="AC1446" s="263" t="str">
        <f t="shared" si="1168"/>
        <v>   -  BĐ: 6/9/2025 KT: Ngày lỗi</v>
      </c>
      <c r="AD1446" s="263">
        <f t="shared" ref="AD1446:AE1446" si="1689">P1446</f>
        <v>45906</v>
      </c>
      <c r="AE1446" s="263" t="str">
        <f t="shared" si="1689"/>
        <v>#DIV/0!</v>
      </c>
      <c r="AF1446" s="187"/>
      <c r="AG1446" s="187"/>
    </row>
    <row r="1447">
      <c r="A1447" s="253"/>
      <c r="B1447" s="253"/>
      <c r="C1447" s="99"/>
      <c r="D1447" s="99"/>
      <c r="E1447" s="99"/>
      <c r="F1447" s="99"/>
      <c r="G1447" s="268"/>
      <c r="H1447" s="99"/>
      <c r="I1447" s="99"/>
      <c r="J1447" s="99"/>
      <c r="K1447" s="273"/>
      <c r="L1447" s="192"/>
      <c r="M1447" s="192"/>
      <c r="N1447" s="99"/>
      <c r="O1447" s="99"/>
      <c r="P1447" s="237">
        <f t="shared" si="1279"/>
        <v>45906</v>
      </c>
      <c r="Q1447" s="170" t="str">
        <f t="shared" si="1280"/>
        <v>#DIV/0!</v>
      </c>
      <c r="R1447" s="206"/>
      <c r="S1447" s="267"/>
      <c r="T1447" s="99"/>
      <c r="U1447" s="99"/>
      <c r="V1447" s="259" t="str">
        <f t="shared" si="1161"/>
        <v> </v>
      </c>
      <c r="W1447" s="260">
        <f t="shared" si="1281"/>
        <v>0</v>
      </c>
      <c r="X1447" s="258" t="str">
        <f t="shared" si="1282"/>
        <v>#DIV/0!</v>
      </c>
      <c r="Y1447" s="261" t="str">
        <f t="shared" si="1283"/>
        <v>#DIV/0!</v>
      </c>
      <c r="Z1447" s="262">
        <f t="shared" si="1284"/>
        <v>0</v>
      </c>
      <c r="AA1447" s="262">
        <f t="shared" si="1285"/>
        <v>0</v>
      </c>
      <c r="AB1447" s="258" t="str">
        <f t="shared" si="1286"/>
        <v/>
      </c>
      <c r="AC1447" s="263" t="str">
        <f t="shared" si="1168"/>
        <v>   -  BĐ: 6/9/2025 KT: Ngày lỗi</v>
      </c>
      <c r="AD1447" s="263">
        <f t="shared" ref="AD1447:AE1447" si="1690">P1447</f>
        <v>45906</v>
      </c>
      <c r="AE1447" s="263" t="str">
        <f t="shared" si="1690"/>
        <v>#DIV/0!</v>
      </c>
      <c r="AF1447" s="187"/>
      <c r="AG1447" s="187"/>
    </row>
    <row r="1448">
      <c r="A1448" s="253"/>
      <c r="B1448" s="253"/>
      <c r="C1448" s="99"/>
      <c r="D1448" s="99"/>
      <c r="E1448" s="99"/>
      <c r="F1448" s="99"/>
      <c r="G1448" s="268"/>
      <c r="H1448" s="99"/>
      <c r="I1448" s="99"/>
      <c r="J1448" s="99"/>
      <c r="K1448" s="273"/>
      <c r="L1448" s="192"/>
      <c r="M1448" s="192"/>
      <c r="N1448" s="99"/>
      <c r="O1448" s="99"/>
      <c r="P1448" s="237">
        <f t="shared" si="1279"/>
        <v>45906</v>
      </c>
      <c r="Q1448" s="170" t="str">
        <f t="shared" si="1280"/>
        <v>#DIV/0!</v>
      </c>
      <c r="R1448" s="206"/>
      <c r="S1448" s="267"/>
      <c r="T1448" s="99"/>
      <c r="U1448" s="99"/>
      <c r="V1448" s="259" t="str">
        <f t="shared" si="1161"/>
        <v> </v>
      </c>
      <c r="W1448" s="260">
        <f t="shared" si="1281"/>
        <v>0</v>
      </c>
      <c r="X1448" s="258" t="str">
        <f t="shared" si="1282"/>
        <v>#DIV/0!</v>
      </c>
      <c r="Y1448" s="261" t="str">
        <f t="shared" si="1283"/>
        <v>#DIV/0!</v>
      </c>
      <c r="Z1448" s="262">
        <f t="shared" si="1284"/>
        <v>0</v>
      </c>
      <c r="AA1448" s="262">
        <f t="shared" si="1285"/>
        <v>0</v>
      </c>
      <c r="AB1448" s="258" t="str">
        <f t="shared" si="1286"/>
        <v/>
      </c>
      <c r="AC1448" s="263" t="str">
        <f t="shared" si="1168"/>
        <v>   -  BĐ: 6/9/2025 KT: Ngày lỗi</v>
      </c>
      <c r="AD1448" s="263">
        <f t="shared" ref="AD1448:AE1448" si="1691">P1448</f>
        <v>45906</v>
      </c>
      <c r="AE1448" s="263" t="str">
        <f t="shared" si="1691"/>
        <v>#DIV/0!</v>
      </c>
      <c r="AF1448" s="187"/>
      <c r="AG1448" s="187"/>
    </row>
    <row r="1449">
      <c r="A1449" s="253"/>
      <c r="B1449" s="253"/>
      <c r="C1449" s="99"/>
      <c r="D1449" s="99"/>
      <c r="E1449" s="99"/>
      <c r="F1449" s="99"/>
      <c r="G1449" s="268"/>
      <c r="H1449" s="99"/>
      <c r="I1449" s="99"/>
      <c r="J1449" s="99"/>
      <c r="K1449" s="273"/>
      <c r="L1449" s="192"/>
      <c r="M1449" s="192"/>
      <c r="N1449" s="99"/>
      <c r="O1449" s="99"/>
      <c r="P1449" s="237">
        <f t="shared" si="1279"/>
        <v>45906</v>
      </c>
      <c r="Q1449" s="170" t="str">
        <f t="shared" si="1280"/>
        <v>#DIV/0!</v>
      </c>
      <c r="R1449" s="206"/>
      <c r="S1449" s="267"/>
      <c r="T1449" s="99"/>
      <c r="U1449" s="99"/>
      <c r="V1449" s="259" t="str">
        <f t="shared" si="1161"/>
        <v> </v>
      </c>
      <c r="W1449" s="260">
        <f t="shared" si="1281"/>
        <v>0</v>
      </c>
      <c r="X1449" s="258" t="str">
        <f t="shared" si="1282"/>
        <v>#DIV/0!</v>
      </c>
      <c r="Y1449" s="261" t="str">
        <f t="shared" si="1283"/>
        <v>#DIV/0!</v>
      </c>
      <c r="Z1449" s="262">
        <f t="shared" si="1284"/>
        <v>0</v>
      </c>
      <c r="AA1449" s="262">
        <f t="shared" si="1285"/>
        <v>0</v>
      </c>
      <c r="AB1449" s="258" t="str">
        <f t="shared" si="1286"/>
        <v/>
      </c>
      <c r="AC1449" s="263" t="str">
        <f t="shared" si="1168"/>
        <v>   -  BĐ: 6/9/2025 KT: Ngày lỗi</v>
      </c>
      <c r="AD1449" s="263">
        <f t="shared" ref="AD1449:AE1449" si="1692">P1449</f>
        <v>45906</v>
      </c>
      <c r="AE1449" s="263" t="str">
        <f t="shared" si="1692"/>
        <v>#DIV/0!</v>
      </c>
      <c r="AF1449" s="187"/>
      <c r="AG1449" s="187"/>
    </row>
    <row r="1450">
      <c r="A1450" s="253"/>
      <c r="B1450" s="253"/>
      <c r="C1450" s="99"/>
      <c r="D1450" s="99"/>
      <c r="E1450" s="99"/>
      <c r="F1450" s="99"/>
      <c r="G1450" s="268"/>
      <c r="H1450" s="99"/>
      <c r="I1450" s="99"/>
      <c r="J1450" s="99"/>
      <c r="K1450" s="273"/>
      <c r="L1450" s="192"/>
      <c r="M1450" s="192"/>
      <c r="N1450" s="99"/>
      <c r="O1450" s="99"/>
      <c r="P1450" s="237">
        <f t="shared" si="1279"/>
        <v>45906</v>
      </c>
      <c r="Q1450" s="170" t="str">
        <f t="shared" si="1280"/>
        <v>#DIV/0!</v>
      </c>
      <c r="R1450" s="206"/>
      <c r="S1450" s="267"/>
      <c r="T1450" s="99"/>
      <c r="U1450" s="99"/>
      <c r="V1450" s="259" t="str">
        <f t="shared" si="1161"/>
        <v> </v>
      </c>
      <c r="W1450" s="260">
        <f t="shared" si="1281"/>
        <v>0</v>
      </c>
      <c r="X1450" s="258" t="str">
        <f t="shared" si="1282"/>
        <v>#DIV/0!</v>
      </c>
      <c r="Y1450" s="261" t="str">
        <f t="shared" si="1283"/>
        <v>#DIV/0!</v>
      </c>
      <c r="Z1450" s="262">
        <f t="shared" si="1284"/>
        <v>0</v>
      </c>
      <c r="AA1450" s="262">
        <f t="shared" si="1285"/>
        <v>0</v>
      </c>
      <c r="AB1450" s="258" t="str">
        <f t="shared" si="1286"/>
        <v/>
      </c>
      <c r="AC1450" s="263" t="str">
        <f t="shared" si="1168"/>
        <v>   -  BĐ: 6/9/2025 KT: Ngày lỗi</v>
      </c>
      <c r="AD1450" s="263">
        <f t="shared" ref="AD1450:AE1450" si="1693">P1450</f>
        <v>45906</v>
      </c>
      <c r="AE1450" s="263" t="str">
        <f t="shared" si="1693"/>
        <v>#DIV/0!</v>
      </c>
      <c r="AF1450" s="187"/>
      <c r="AG1450" s="187"/>
    </row>
    <row r="1451">
      <c r="A1451" s="253"/>
      <c r="B1451" s="253"/>
      <c r="C1451" s="99"/>
      <c r="D1451" s="99"/>
      <c r="E1451" s="99"/>
      <c r="F1451" s="99"/>
      <c r="G1451" s="268"/>
      <c r="H1451" s="99"/>
      <c r="I1451" s="99"/>
      <c r="J1451" s="99"/>
      <c r="K1451" s="273"/>
      <c r="L1451" s="192"/>
      <c r="M1451" s="192"/>
      <c r="N1451" s="99"/>
      <c r="O1451" s="99"/>
      <c r="P1451" s="237">
        <f t="shared" si="1279"/>
        <v>45906</v>
      </c>
      <c r="Q1451" s="170" t="str">
        <f t="shared" si="1280"/>
        <v>#DIV/0!</v>
      </c>
      <c r="R1451" s="206"/>
      <c r="S1451" s="267"/>
      <c r="T1451" s="99"/>
      <c r="U1451" s="99"/>
      <c r="V1451" s="259" t="str">
        <f t="shared" si="1161"/>
        <v> </v>
      </c>
      <c r="W1451" s="260">
        <f t="shared" si="1281"/>
        <v>0</v>
      </c>
      <c r="X1451" s="258" t="str">
        <f t="shared" si="1282"/>
        <v>#DIV/0!</v>
      </c>
      <c r="Y1451" s="261" t="str">
        <f t="shared" si="1283"/>
        <v>#DIV/0!</v>
      </c>
      <c r="Z1451" s="262">
        <f t="shared" si="1284"/>
        <v>0</v>
      </c>
      <c r="AA1451" s="262">
        <f t="shared" si="1285"/>
        <v>0</v>
      </c>
      <c r="AB1451" s="258" t="str">
        <f t="shared" si="1286"/>
        <v/>
      </c>
      <c r="AC1451" s="263" t="str">
        <f t="shared" si="1168"/>
        <v>   -  BĐ: 6/9/2025 KT: Ngày lỗi</v>
      </c>
      <c r="AD1451" s="263">
        <f t="shared" ref="AD1451:AE1451" si="1694">P1451</f>
        <v>45906</v>
      </c>
      <c r="AE1451" s="263" t="str">
        <f t="shared" si="1694"/>
        <v>#DIV/0!</v>
      </c>
      <c r="AF1451" s="187"/>
      <c r="AG1451" s="187"/>
    </row>
    <row r="1452">
      <c r="A1452" s="253"/>
      <c r="B1452" s="253"/>
      <c r="C1452" s="99"/>
      <c r="D1452" s="99"/>
      <c r="E1452" s="99"/>
      <c r="F1452" s="99"/>
      <c r="G1452" s="268"/>
      <c r="H1452" s="99"/>
      <c r="I1452" s="99"/>
      <c r="J1452" s="99"/>
      <c r="K1452" s="273"/>
      <c r="L1452" s="192"/>
      <c r="M1452" s="192"/>
      <c r="N1452" s="99"/>
      <c r="O1452" s="99"/>
      <c r="P1452" s="237">
        <f t="shared" si="1279"/>
        <v>45906</v>
      </c>
      <c r="Q1452" s="170" t="str">
        <f t="shared" si="1280"/>
        <v>#DIV/0!</v>
      </c>
      <c r="R1452" s="206"/>
      <c r="S1452" s="267"/>
      <c r="T1452" s="99"/>
      <c r="U1452" s="99"/>
      <c r="V1452" s="259" t="str">
        <f t="shared" si="1161"/>
        <v> </v>
      </c>
      <c r="W1452" s="260">
        <f t="shared" si="1281"/>
        <v>0</v>
      </c>
      <c r="X1452" s="258" t="str">
        <f t="shared" si="1282"/>
        <v>#DIV/0!</v>
      </c>
      <c r="Y1452" s="261" t="str">
        <f t="shared" si="1283"/>
        <v>#DIV/0!</v>
      </c>
      <c r="Z1452" s="262">
        <f t="shared" si="1284"/>
        <v>0</v>
      </c>
      <c r="AA1452" s="262">
        <f t="shared" si="1285"/>
        <v>0</v>
      </c>
      <c r="AB1452" s="258" t="str">
        <f t="shared" si="1286"/>
        <v/>
      </c>
      <c r="AC1452" s="263" t="str">
        <f t="shared" si="1168"/>
        <v>   -  BĐ: 6/9/2025 KT: Ngày lỗi</v>
      </c>
      <c r="AD1452" s="263">
        <f t="shared" ref="AD1452:AE1452" si="1695">P1452</f>
        <v>45906</v>
      </c>
      <c r="AE1452" s="263" t="str">
        <f t="shared" si="1695"/>
        <v>#DIV/0!</v>
      </c>
      <c r="AF1452" s="187"/>
      <c r="AG1452" s="187"/>
    </row>
    <row r="1453">
      <c r="A1453" s="253"/>
      <c r="B1453" s="253"/>
      <c r="C1453" s="99"/>
      <c r="D1453" s="99"/>
      <c r="E1453" s="99"/>
      <c r="F1453" s="99"/>
      <c r="G1453" s="268"/>
      <c r="H1453" s="99"/>
      <c r="I1453" s="99"/>
      <c r="J1453" s="99"/>
      <c r="K1453" s="273"/>
      <c r="L1453" s="192"/>
      <c r="M1453" s="192"/>
      <c r="N1453" s="99"/>
      <c r="O1453" s="99"/>
      <c r="P1453" s="237">
        <f t="shared" si="1279"/>
        <v>45906</v>
      </c>
      <c r="Q1453" s="170" t="str">
        <f t="shared" si="1280"/>
        <v>#DIV/0!</v>
      </c>
      <c r="R1453" s="206"/>
      <c r="S1453" s="267"/>
      <c r="T1453" s="99"/>
      <c r="U1453" s="99"/>
      <c r="V1453" s="259" t="str">
        <f t="shared" si="1161"/>
        <v> </v>
      </c>
      <c r="W1453" s="260">
        <f t="shared" si="1281"/>
        <v>0</v>
      </c>
      <c r="X1453" s="258" t="str">
        <f t="shared" si="1282"/>
        <v>#DIV/0!</v>
      </c>
      <c r="Y1453" s="261" t="str">
        <f t="shared" si="1283"/>
        <v>#DIV/0!</v>
      </c>
      <c r="Z1453" s="262">
        <f t="shared" si="1284"/>
        <v>0</v>
      </c>
      <c r="AA1453" s="262">
        <f t="shared" si="1285"/>
        <v>0</v>
      </c>
      <c r="AB1453" s="258" t="str">
        <f t="shared" si="1286"/>
        <v/>
      </c>
      <c r="AC1453" s="263" t="str">
        <f t="shared" si="1168"/>
        <v>   -  BĐ: 6/9/2025 KT: Ngày lỗi</v>
      </c>
      <c r="AD1453" s="263">
        <f t="shared" ref="AD1453:AE1453" si="1696">P1453</f>
        <v>45906</v>
      </c>
      <c r="AE1453" s="263" t="str">
        <f t="shared" si="1696"/>
        <v>#DIV/0!</v>
      </c>
      <c r="AF1453" s="187"/>
      <c r="AG1453" s="187"/>
    </row>
    <row r="1454">
      <c r="A1454" s="253"/>
      <c r="B1454" s="253"/>
      <c r="C1454" s="99"/>
      <c r="D1454" s="99"/>
      <c r="E1454" s="99"/>
      <c r="F1454" s="99"/>
      <c r="G1454" s="268"/>
      <c r="H1454" s="99"/>
      <c r="I1454" s="99"/>
      <c r="J1454" s="99"/>
      <c r="K1454" s="273"/>
      <c r="L1454" s="192"/>
      <c r="M1454" s="192"/>
      <c r="N1454" s="99"/>
      <c r="O1454" s="99"/>
      <c r="P1454" s="237">
        <f t="shared" si="1279"/>
        <v>45906</v>
      </c>
      <c r="Q1454" s="170" t="str">
        <f t="shared" si="1280"/>
        <v>#DIV/0!</v>
      </c>
      <c r="R1454" s="206"/>
      <c r="S1454" s="267"/>
      <c r="T1454" s="99"/>
      <c r="U1454" s="99"/>
      <c r="V1454" s="259" t="str">
        <f t="shared" si="1161"/>
        <v> </v>
      </c>
      <c r="W1454" s="260">
        <f t="shared" si="1281"/>
        <v>0</v>
      </c>
      <c r="X1454" s="258" t="str">
        <f t="shared" si="1282"/>
        <v>#DIV/0!</v>
      </c>
      <c r="Y1454" s="261" t="str">
        <f t="shared" si="1283"/>
        <v>#DIV/0!</v>
      </c>
      <c r="Z1454" s="262">
        <f t="shared" si="1284"/>
        <v>0</v>
      </c>
      <c r="AA1454" s="262">
        <f t="shared" si="1285"/>
        <v>0</v>
      </c>
      <c r="AB1454" s="258" t="str">
        <f t="shared" si="1286"/>
        <v/>
      </c>
      <c r="AC1454" s="263" t="str">
        <f t="shared" si="1168"/>
        <v>   -  BĐ: 6/9/2025 KT: Ngày lỗi</v>
      </c>
      <c r="AD1454" s="263">
        <f t="shared" ref="AD1454:AE1454" si="1697">P1454</f>
        <v>45906</v>
      </c>
      <c r="AE1454" s="263" t="str">
        <f t="shared" si="1697"/>
        <v>#DIV/0!</v>
      </c>
      <c r="AF1454" s="187"/>
      <c r="AG1454" s="187"/>
    </row>
    <row r="1455">
      <c r="A1455" s="253"/>
      <c r="B1455" s="253"/>
      <c r="C1455" s="99"/>
      <c r="D1455" s="99"/>
      <c r="E1455" s="99"/>
      <c r="F1455" s="99"/>
      <c r="G1455" s="268"/>
      <c r="H1455" s="99"/>
      <c r="I1455" s="99"/>
      <c r="J1455" s="99"/>
      <c r="K1455" s="273"/>
      <c r="L1455" s="192"/>
      <c r="M1455" s="192"/>
      <c r="N1455" s="99"/>
      <c r="O1455" s="99"/>
      <c r="P1455" s="237">
        <f t="shared" si="1279"/>
        <v>45906</v>
      </c>
      <c r="Q1455" s="170" t="str">
        <f t="shared" si="1280"/>
        <v>#DIV/0!</v>
      </c>
      <c r="R1455" s="206"/>
      <c r="S1455" s="267"/>
      <c r="T1455" s="99"/>
      <c r="U1455" s="99"/>
      <c r="V1455" s="259" t="str">
        <f t="shared" si="1161"/>
        <v> </v>
      </c>
      <c r="W1455" s="260">
        <f t="shared" si="1281"/>
        <v>0</v>
      </c>
      <c r="X1455" s="258" t="str">
        <f t="shared" si="1282"/>
        <v>#DIV/0!</v>
      </c>
      <c r="Y1455" s="261" t="str">
        <f t="shared" si="1283"/>
        <v>#DIV/0!</v>
      </c>
      <c r="Z1455" s="262">
        <f t="shared" si="1284"/>
        <v>0</v>
      </c>
      <c r="AA1455" s="262">
        <f t="shared" si="1285"/>
        <v>0</v>
      </c>
      <c r="AB1455" s="258" t="str">
        <f t="shared" si="1286"/>
        <v/>
      </c>
      <c r="AC1455" s="263" t="str">
        <f t="shared" si="1168"/>
        <v>   -  BĐ: 6/9/2025 KT: Ngày lỗi</v>
      </c>
      <c r="AD1455" s="263">
        <f t="shared" ref="AD1455:AE1455" si="1698">P1455</f>
        <v>45906</v>
      </c>
      <c r="AE1455" s="263" t="str">
        <f t="shared" si="1698"/>
        <v>#DIV/0!</v>
      </c>
      <c r="AF1455" s="187"/>
      <c r="AG1455" s="187"/>
    </row>
    <row r="1456">
      <c r="A1456" s="253"/>
      <c r="B1456" s="253"/>
      <c r="C1456" s="99"/>
      <c r="D1456" s="99"/>
      <c r="E1456" s="99"/>
      <c r="F1456" s="99"/>
      <c r="G1456" s="268"/>
      <c r="H1456" s="99"/>
      <c r="I1456" s="99"/>
      <c r="J1456" s="99"/>
      <c r="K1456" s="273"/>
      <c r="L1456" s="192"/>
      <c r="M1456" s="192"/>
      <c r="N1456" s="99"/>
      <c r="O1456" s="99"/>
      <c r="P1456" s="237">
        <f t="shared" si="1279"/>
        <v>45906</v>
      </c>
      <c r="Q1456" s="170" t="str">
        <f t="shared" si="1280"/>
        <v>#DIV/0!</v>
      </c>
      <c r="R1456" s="206"/>
      <c r="S1456" s="267"/>
      <c r="T1456" s="99"/>
      <c r="U1456" s="99"/>
      <c r="V1456" s="259" t="str">
        <f t="shared" si="1161"/>
        <v> </v>
      </c>
      <c r="W1456" s="260">
        <f t="shared" si="1281"/>
        <v>0</v>
      </c>
      <c r="X1456" s="258" t="str">
        <f t="shared" si="1282"/>
        <v>#DIV/0!</v>
      </c>
      <c r="Y1456" s="261" t="str">
        <f t="shared" si="1283"/>
        <v>#DIV/0!</v>
      </c>
      <c r="Z1456" s="262">
        <f t="shared" si="1284"/>
        <v>0</v>
      </c>
      <c r="AA1456" s="262">
        <f t="shared" si="1285"/>
        <v>0</v>
      </c>
      <c r="AB1456" s="258" t="str">
        <f t="shared" si="1286"/>
        <v/>
      </c>
      <c r="AC1456" s="263" t="str">
        <f t="shared" si="1168"/>
        <v>   -  BĐ: 6/9/2025 KT: Ngày lỗi</v>
      </c>
      <c r="AD1456" s="263">
        <f t="shared" ref="AD1456:AE1456" si="1699">P1456</f>
        <v>45906</v>
      </c>
      <c r="AE1456" s="263" t="str">
        <f t="shared" si="1699"/>
        <v>#DIV/0!</v>
      </c>
      <c r="AF1456" s="187"/>
      <c r="AG1456" s="187"/>
    </row>
    <row r="1457">
      <c r="A1457" s="253"/>
      <c r="B1457" s="253"/>
      <c r="C1457" s="99"/>
      <c r="D1457" s="99"/>
      <c r="E1457" s="99"/>
      <c r="F1457" s="99"/>
      <c r="G1457" s="268"/>
      <c r="H1457" s="99"/>
      <c r="I1457" s="99"/>
      <c r="J1457" s="99"/>
      <c r="K1457" s="273"/>
      <c r="L1457" s="192"/>
      <c r="M1457" s="192"/>
      <c r="N1457" s="99"/>
      <c r="O1457" s="99"/>
      <c r="P1457" s="237">
        <f t="shared" si="1279"/>
        <v>45906</v>
      </c>
      <c r="Q1457" s="170" t="str">
        <f t="shared" si="1280"/>
        <v>#DIV/0!</v>
      </c>
      <c r="R1457" s="206"/>
      <c r="S1457" s="267"/>
      <c r="T1457" s="99"/>
      <c r="U1457" s="99"/>
      <c r="V1457" s="259" t="str">
        <f t="shared" si="1161"/>
        <v> </v>
      </c>
      <c r="W1457" s="260">
        <f t="shared" si="1281"/>
        <v>0</v>
      </c>
      <c r="X1457" s="258" t="str">
        <f t="shared" si="1282"/>
        <v>#DIV/0!</v>
      </c>
      <c r="Y1457" s="261" t="str">
        <f t="shared" si="1283"/>
        <v>#DIV/0!</v>
      </c>
      <c r="Z1457" s="262">
        <f t="shared" si="1284"/>
        <v>0</v>
      </c>
      <c r="AA1457" s="262">
        <f t="shared" si="1285"/>
        <v>0</v>
      </c>
      <c r="AB1457" s="258" t="str">
        <f t="shared" si="1286"/>
        <v/>
      </c>
      <c r="AC1457" s="263" t="str">
        <f t="shared" si="1168"/>
        <v>   -  BĐ: 6/9/2025 KT: Ngày lỗi</v>
      </c>
      <c r="AD1457" s="263">
        <f t="shared" ref="AD1457:AE1457" si="1700">P1457</f>
        <v>45906</v>
      </c>
      <c r="AE1457" s="263" t="str">
        <f t="shared" si="1700"/>
        <v>#DIV/0!</v>
      </c>
      <c r="AF1457" s="187"/>
      <c r="AG1457" s="187"/>
    </row>
    <row r="1458">
      <c r="A1458" s="253"/>
      <c r="B1458" s="253"/>
      <c r="C1458" s="99"/>
      <c r="D1458" s="99"/>
      <c r="E1458" s="99"/>
      <c r="F1458" s="99"/>
      <c r="G1458" s="268"/>
      <c r="H1458" s="99"/>
      <c r="I1458" s="99"/>
      <c r="J1458" s="99"/>
      <c r="K1458" s="273"/>
      <c r="L1458" s="192"/>
      <c r="M1458" s="192"/>
      <c r="N1458" s="99"/>
      <c r="O1458" s="99"/>
      <c r="P1458" s="237">
        <f t="shared" si="1279"/>
        <v>45906</v>
      </c>
      <c r="Q1458" s="170" t="str">
        <f t="shared" si="1280"/>
        <v>#DIV/0!</v>
      </c>
      <c r="R1458" s="206"/>
      <c r="S1458" s="267"/>
      <c r="T1458" s="99"/>
      <c r="U1458" s="99"/>
      <c r="V1458" s="259" t="str">
        <f t="shared" si="1161"/>
        <v> </v>
      </c>
      <c r="W1458" s="260">
        <f t="shared" si="1281"/>
        <v>0</v>
      </c>
      <c r="X1458" s="258" t="str">
        <f t="shared" si="1282"/>
        <v>#DIV/0!</v>
      </c>
      <c r="Y1458" s="261" t="str">
        <f t="shared" si="1283"/>
        <v>#DIV/0!</v>
      </c>
      <c r="Z1458" s="262">
        <f t="shared" si="1284"/>
        <v>0</v>
      </c>
      <c r="AA1458" s="262">
        <f t="shared" si="1285"/>
        <v>0</v>
      </c>
      <c r="AB1458" s="258" t="str">
        <f t="shared" si="1286"/>
        <v/>
      </c>
      <c r="AC1458" s="263" t="str">
        <f t="shared" si="1168"/>
        <v>   -  BĐ: 6/9/2025 KT: Ngày lỗi</v>
      </c>
      <c r="AD1458" s="263">
        <f t="shared" ref="AD1458:AE1458" si="1701">P1458</f>
        <v>45906</v>
      </c>
      <c r="AE1458" s="263" t="str">
        <f t="shared" si="1701"/>
        <v>#DIV/0!</v>
      </c>
      <c r="AF1458" s="187"/>
      <c r="AG1458" s="187"/>
    </row>
    <row r="1459">
      <c r="A1459" s="253"/>
      <c r="B1459" s="253"/>
      <c r="C1459" s="99"/>
      <c r="D1459" s="99"/>
      <c r="E1459" s="99"/>
      <c r="F1459" s="99"/>
      <c r="G1459" s="268"/>
      <c r="H1459" s="99"/>
      <c r="I1459" s="99"/>
      <c r="J1459" s="99"/>
      <c r="K1459" s="273"/>
      <c r="L1459" s="192"/>
      <c r="M1459" s="192"/>
      <c r="N1459" s="99"/>
      <c r="O1459" s="99"/>
      <c r="P1459" s="237">
        <f t="shared" si="1279"/>
        <v>45906</v>
      </c>
      <c r="Q1459" s="170" t="str">
        <f t="shared" si="1280"/>
        <v>#DIV/0!</v>
      </c>
      <c r="R1459" s="206"/>
      <c r="S1459" s="267"/>
      <c r="T1459" s="99"/>
      <c r="U1459" s="99"/>
      <c r="V1459" s="259" t="str">
        <f t="shared" si="1161"/>
        <v> </v>
      </c>
      <c r="W1459" s="260">
        <f t="shared" si="1281"/>
        <v>0</v>
      </c>
      <c r="X1459" s="258" t="str">
        <f t="shared" si="1282"/>
        <v>#DIV/0!</v>
      </c>
      <c r="Y1459" s="261" t="str">
        <f t="shared" si="1283"/>
        <v>#DIV/0!</v>
      </c>
      <c r="Z1459" s="262">
        <f t="shared" si="1284"/>
        <v>0</v>
      </c>
      <c r="AA1459" s="262">
        <f t="shared" si="1285"/>
        <v>0</v>
      </c>
      <c r="AB1459" s="258" t="str">
        <f t="shared" si="1286"/>
        <v/>
      </c>
      <c r="AC1459" s="263" t="str">
        <f t="shared" si="1168"/>
        <v>   -  BĐ: 6/9/2025 KT: Ngày lỗi</v>
      </c>
      <c r="AD1459" s="263">
        <f t="shared" ref="AD1459:AE1459" si="1702">P1459</f>
        <v>45906</v>
      </c>
      <c r="AE1459" s="263" t="str">
        <f t="shared" si="1702"/>
        <v>#DIV/0!</v>
      </c>
      <c r="AF1459" s="187"/>
      <c r="AG1459" s="187"/>
    </row>
    <row r="1460">
      <c r="A1460" s="253"/>
      <c r="B1460" s="253"/>
      <c r="C1460" s="99"/>
      <c r="D1460" s="99"/>
      <c r="E1460" s="99"/>
      <c r="F1460" s="99"/>
      <c r="G1460" s="268"/>
      <c r="H1460" s="99"/>
      <c r="I1460" s="99"/>
      <c r="J1460" s="99"/>
      <c r="K1460" s="273"/>
      <c r="L1460" s="192"/>
      <c r="M1460" s="192"/>
      <c r="N1460" s="99"/>
      <c r="O1460" s="99"/>
      <c r="P1460" s="237">
        <f t="shared" si="1279"/>
        <v>45906</v>
      </c>
      <c r="Q1460" s="170" t="str">
        <f t="shared" si="1280"/>
        <v>#DIV/0!</v>
      </c>
      <c r="R1460" s="206"/>
      <c r="S1460" s="267"/>
      <c r="T1460" s="99"/>
      <c r="U1460" s="99"/>
      <c r="V1460" s="259" t="str">
        <f t="shared" si="1161"/>
        <v> </v>
      </c>
      <c r="W1460" s="260">
        <f t="shared" si="1281"/>
        <v>0</v>
      </c>
      <c r="X1460" s="258" t="str">
        <f t="shared" si="1282"/>
        <v>#DIV/0!</v>
      </c>
      <c r="Y1460" s="261" t="str">
        <f t="shared" si="1283"/>
        <v>#DIV/0!</v>
      </c>
      <c r="Z1460" s="262">
        <f t="shared" si="1284"/>
        <v>0</v>
      </c>
      <c r="AA1460" s="262">
        <f t="shared" si="1285"/>
        <v>0</v>
      </c>
      <c r="AB1460" s="258" t="str">
        <f t="shared" si="1286"/>
        <v/>
      </c>
      <c r="AC1460" s="263" t="str">
        <f t="shared" si="1168"/>
        <v>   -  BĐ: 6/9/2025 KT: Ngày lỗi</v>
      </c>
      <c r="AD1460" s="263">
        <f t="shared" ref="AD1460:AE1460" si="1703">P1460</f>
        <v>45906</v>
      </c>
      <c r="AE1460" s="263" t="str">
        <f t="shared" si="1703"/>
        <v>#DIV/0!</v>
      </c>
      <c r="AF1460" s="187"/>
      <c r="AG1460" s="187"/>
    </row>
    <row r="1461">
      <c r="A1461" s="253"/>
      <c r="B1461" s="253"/>
      <c r="C1461" s="99"/>
      <c r="D1461" s="99"/>
      <c r="E1461" s="99"/>
      <c r="F1461" s="99"/>
      <c r="G1461" s="268"/>
      <c r="H1461" s="99"/>
      <c r="I1461" s="99"/>
      <c r="J1461" s="99"/>
      <c r="K1461" s="273"/>
      <c r="L1461" s="192"/>
      <c r="M1461" s="192"/>
      <c r="N1461" s="99"/>
      <c r="O1461" s="99"/>
      <c r="P1461" s="237">
        <f t="shared" si="1279"/>
        <v>45906</v>
      </c>
      <c r="Q1461" s="170" t="str">
        <f t="shared" si="1280"/>
        <v>#DIV/0!</v>
      </c>
      <c r="R1461" s="206"/>
      <c r="S1461" s="267"/>
      <c r="T1461" s="99"/>
      <c r="U1461" s="99"/>
      <c r="V1461" s="259" t="str">
        <f t="shared" si="1161"/>
        <v> </v>
      </c>
      <c r="W1461" s="260">
        <f t="shared" si="1281"/>
        <v>0</v>
      </c>
      <c r="X1461" s="258" t="str">
        <f t="shared" si="1282"/>
        <v>#DIV/0!</v>
      </c>
      <c r="Y1461" s="261" t="str">
        <f t="shared" si="1283"/>
        <v>#DIV/0!</v>
      </c>
      <c r="Z1461" s="262">
        <f t="shared" si="1284"/>
        <v>0</v>
      </c>
      <c r="AA1461" s="262">
        <f t="shared" si="1285"/>
        <v>0</v>
      </c>
      <c r="AB1461" s="258" t="str">
        <f t="shared" si="1286"/>
        <v/>
      </c>
      <c r="AC1461" s="263" t="str">
        <f t="shared" si="1168"/>
        <v>   -  BĐ: 6/9/2025 KT: Ngày lỗi</v>
      </c>
      <c r="AD1461" s="263">
        <f t="shared" ref="AD1461:AE1461" si="1704">P1461</f>
        <v>45906</v>
      </c>
      <c r="AE1461" s="263" t="str">
        <f t="shared" si="1704"/>
        <v>#DIV/0!</v>
      </c>
      <c r="AF1461" s="187"/>
      <c r="AG1461" s="187"/>
    </row>
    <row r="1462">
      <c r="A1462" s="253"/>
      <c r="B1462" s="253"/>
      <c r="C1462" s="99"/>
      <c r="D1462" s="99"/>
      <c r="E1462" s="99"/>
      <c r="F1462" s="99"/>
      <c r="G1462" s="268"/>
      <c r="H1462" s="99"/>
      <c r="I1462" s="99"/>
      <c r="J1462" s="99"/>
      <c r="K1462" s="273"/>
      <c r="L1462" s="192"/>
      <c r="M1462" s="192"/>
      <c r="N1462" s="99"/>
      <c r="O1462" s="99"/>
      <c r="P1462" s="237">
        <f t="shared" si="1279"/>
        <v>45906</v>
      </c>
      <c r="Q1462" s="170" t="str">
        <f t="shared" si="1280"/>
        <v>#DIV/0!</v>
      </c>
      <c r="R1462" s="206"/>
      <c r="S1462" s="267"/>
      <c r="T1462" s="99"/>
      <c r="U1462" s="99"/>
      <c r="V1462" s="259" t="str">
        <f t="shared" si="1161"/>
        <v> </v>
      </c>
      <c r="W1462" s="260">
        <f t="shared" si="1281"/>
        <v>0</v>
      </c>
      <c r="X1462" s="258" t="str">
        <f t="shared" si="1282"/>
        <v>#DIV/0!</v>
      </c>
      <c r="Y1462" s="261" t="str">
        <f t="shared" si="1283"/>
        <v>#DIV/0!</v>
      </c>
      <c r="Z1462" s="262">
        <f t="shared" si="1284"/>
        <v>0</v>
      </c>
      <c r="AA1462" s="262">
        <f t="shared" si="1285"/>
        <v>0</v>
      </c>
      <c r="AB1462" s="258" t="str">
        <f t="shared" si="1286"/>
        <v/>
      </c>
      <c r="AC1462" s="263" t="str">
        <f t="shared" si="1168"/>
        <v>   -  BĐ: 6/9/2025 KT: Ngày lỗi</v>
      </c>
      <c r="AD1462" s="263">
        <f t="shared" ref="AD1462:AE1462" si="1705">P1462</f>
        <v>45906</v>
      </c>
      <c r="AE1462" s="263" t="str">
        <f t="shared" si="1705"/>
        <v>#DIV/0!</v>
      </c>
      <c r="AF1462" s="187"/>
      <c r="AG1462" s="187"/>
    </row>
    <row r="1463">
      <c r="A1463" s="253"/>
      <c r="B1463" s="253"/>
      <c r="C1463" s="99"/>
      <c r="D1463" s="99"/>
      <c r="E1463" s="99"/>
      <c r="F1463" s="99"/>
      <c r="G1463" s="268"/>
      <c r="H1463" s="99"/>
      <c r="I1463" s="99"/>
      <c r="J1463" s="99"/>
      <c r="K1463" s="273"/>
      <c r="L1463" s="192"/>
      <c r="M1463" s="192"/>
      <c r="N1463" s="99"/>
      <c r="O1463" s="99"/>
      <c r="P1463" s="237">
        <f t="shared" si="1279"/>
        <v>45906</v>
      </c>
      <c r="Q1463" s="170" t="str">
        <f t="shared" si="1280"/>
        <v>#DIV/0!</v>
      </c>
      <c r="R1463" s="206"/>
      <c r="S1463" s="267"/>
      <c r="T1463" s="99"/>
      <c r="U1463" s="99"/>
      <c r="V1463" s="259" t="str">
        <f t="shared" si="1161"/>
        <v> </v>
      </c>
      <c r="W1463" s="260">
        <f t="shared" si="1281"/>
        <v>0</v>
      </c>
      <c r="X1463" s="258" t="str">
        <f t="shared" si="1282"/>
        <v>#DIV/0!</v>
      </c>
      <c r="Y1463" s="261" t="str">
        <f t="shared" si="1283"/>
        <v>#DIV/0!</v>
      </c>
      <c r="Z1463" s="262">
        <f t="shared" si="1284"/>
        <v>0</v>
      </c>
      <c r="AA1463" s="262">
        <f t="shared" si="1285"/>
        <v>0</v>
      </c>
      <c r="AB1463" s="258" t="str">
        <f t="shared" si="1286"/>
        <v/>
      </c>
      <c r="AC1463" s="263" t="str">
        <f t="shared" si="1168"/>
        <v>   -  BĐ: 6/9/2025 KT: Ngày lỗi</v>
      </c>
      <c r="AD1463" s="263">
        <f t="shared" ref="AD1463:AE1463" si="1706">P1463</f>
        <v>45906</v>
      </c>
      <c r="AE1463" s="263" t="str">
        <f t="shared" si="1706"/>
        <v>#DIV/0!</v>
      </c>
      <c r="AF1463" s="187"/>
      <c r="AG1463" s="187"/>
    </row>
    <row r="1464">
      <c r="A1464" s="253"/>
      <c r="B1464" s="253"/>
      <c r="C1464" s="99"/>
      <c r="D1464" s="99"/>
      <c r="E1464" s="99"/>
      <c r="F1464" s="99"/>
      <c r="G1464" s="268"/>
      <c r="H1464" s="99"/>
      <c r="I1464" s="99"/>
      <c r="J1464" s="99"/>
      <c r="K1464" s="273"/>
      <c r="L1464" s="192"/>
      <c r="M1464" s="192"/>
      <c r="N1464" s="99"/>
      <c r="O1464" s="99"/>
      <c r="P1464" s="237">
        <f t="shared" si="1279"/>
        <v>45906</v>
      </c>
      <c r="Q1464" s="170" t="str">
        <f t="shared" si="1280"/>
        <v>#DIV/0!</v>
      </c>
      <c r="R1464" s="206"/>
      <c r="S1464" s="267"/>
      <c r="T1464" s="99"/>
      <c r="U1464" s="99"/>
      <c r="V1464" s="259" t="str">
        <f t="shared" si="1161"/>
        <v> </v>
      </c>
      <c r="W1464" s="260">
        <f t="shared" si="1281"/>
        <v>0</v>
      </c>
      <c r="X1464" s="258" t="str">
        <f t="shared" si="1282"/>
        <v>#DIV/0!</v>
      </c>
      <c r="Y1464" s="261" t="str">
        <f t="shared" si="1283"/>
        <v>#DIV/0!</v>
      </c>
      <c r="Z1464" s="262">
        <f t="shared" si="1284"/>
        <v>0</v>
      </c>
      <c r="AA1464" s="262">
        <f t="shared" si="1285"/>
        <v>0</v>
      </c>
      <c r="AB1464" s="258" t="str">
        <f t="shared" si="1286"/>
        <v/>
      </c>
      <c r="AC1464" s="263" t="str">
        <f t="shared" si="1168"/>
        <v>   -  BĐ: 6/9/2025 KT: Ngày lỗi</v>
      </c>
      <c r="AD1464" s="263">
        <f t="shared" ref="AD1464:AE1464" si="1707">P1464</f>
        <v>45906</v>
      </c>
      <c r="AE1464" s="263" t="str">
        <f t="shared" si="1707"/>
        <v>#DIV/0!</v>
      </c>
      <c r="AF1464" s="187"/>
      <c r="AG1464" s="187"/>
    </row>
    <row r="1465">
      <c r="A1465" s="253"/>
      <c r="B1465" s="253"/>
      <c r="C1465" s="99"/>
      <c r="D1465" s="99"/>
      <c r="E1465" s="99"/>
      <c r="F1465" s="99"/>
      <c r="G1465" s="268"/>
      <c r="H1465" s="99"/>
      <c r="I1465" s="99"/>
      <c r="J1465" s="99"/>
      <c r="K1465" s="273"/>
      <c r="L1465" s="192"/>
      <c r="M1465" s="192"/>
      <c r="N1465" s="99"/>
      <c r="O1465" s="99"/>
      <c r="P1465" s="237">
        <f t="shared" si="1279"/>
        <v>45906</v>
      </c>
      <c r="Q1465" s="170" t="str">
        <f t="shared" si="1280"/>
        <v>#DIV/0!</v>
      </c>
      <c r="R1465" s="206"/>
      <c r="S1465" s="267"/>
      <c r="T1465" s="99"/>
      <c r="U1465" s="99"/>
      <c r="V1465" s="259" t="str">
        <f t="shared" si="1161"/>
        <v> </v>
      </c>
      <c r="W1465" s="260">
        <f t="shared" si="1281"/>
        <v>0</v>
      </c>
      <c r="X1465" s="258" t="str">
        <f t="shared" si="1282"/>
        <v>#DIV/0!</v>
      </c>
      <c r="Y1465" s="261" t="str">
        <f t="shared" si="1283"/>
        <v>#DIV/0!</v>
      </c>
      <c r="Z1465" s="262">
        <f t="shared" si="1284"/>
        <v>0</v>
      </c>
      <c r="AA1465" s="262">
        <f t="shared" si="1285"/>
        <v>0</v>
      </c>
      <c r="AB1465" s="258" t="str">
        <f t="shared" si="1286"/>
        <v/>
      </c>
      <c r="AC1465" s="263" t="str">
        <f t="shared" si="1168"/>
        <v>   -  BĐ: 6/9/2025 KT: Ngày lỗi</v>
      </c>
      <c r="AD1465" s="263">
        <f t="shared" ref="AD1465:AE1465" si="1708">P1465</f>
        <v>45906</v>
      </c>
      <c r="AE1465" s="263" t="str">
        <f t="shared" si="1708"/>
        <v>#DIV/0!</v>
      </c>
      <c r="AF1465" s="187"/>
      <c r="AG1465" s="187"/>
    </row>
    <row r="1466">
      <c r="A1466" s="253"/>
      <c r="B1466" s="253"/>
      <c r="C1466" s="99"/>
      <c r="D1466" s="99"/>
      <c r="E1466" s="99"/>
      <c r="F1466" s="99"/>
      <c r="G1466" s="268"/>
      <c r="H1466" s="99"/>
      <c r="I1466" s="99"/>
      <c r="J1466" s="99"/>
      <c r="K1466" s="273"/>
      <c r="L1466" s="192"/>
      <c r="M1466" s="192"/>
      <c r="N1466" s="99"/>
      <c r="O1466" s="99"/>
      <c r="P1466" s="237">
        <f t="shared" si="1279"/>
        <v>45906</v>
      </c>
      <c r="Q1466" s="170" t="str">
        <f t="shared" si="1280"/>
        <v>#DIV/0!</v>
      </c>
      <c r="R1466" s="206"/>
      <c r="S1466" s="267"/>
      <c r="T1466" s="99"/>
      <c r="U1466" s="99"/>
      <c r="V1466" s="259" t="str">
        <f t="shared" si="1161"/>
        <v> </v>
      </c>
      <c r="W1466" s="260">
        <f t="shared" si="1281"/>
        <v>0</v>
      </c>
      <c r="X1466" s="258" t="str">
        <f t="shared" si="1282"/>
        <v>#DIV/0!</v>
      </c>
      <c r="Y1466" s="261" t="str">
        <f t="shared" si="1283"/>
        <v>#DIV/0!</v>
      </c>
      <c r="Z1466" s="262">
        <f t="shared" si="1284"/>
        <v>0</v>
      </c>
      <c r="AA1466" s="262">
        <f t="shared" si="1285"/>
        <v>0</v>
      </c>
      <c r="AB1466" s="258" t="str">
        <f t="shared" si="1286"/>
        <v/>
      </c>
      <c r="AC1466" s="263" t="str">
        <f t="shared" si="1168"/>
        <v>   -  BĐ: 6/9/2025 KT: Ngày lỗi</v>
      </c>
      <c r="AD1466" s="263">
        <f t="shared" ref="AD1466:AE1466" si="1709">P1466</f>
        <v>45906</v>
      </c>
      <c r="AE1466" s="263" t="str">
        <f t="shared" si="1709"/>
        <v>#DIV/0!</v>
      </c>
      <c r="AF1466" s="187"/>
      <c r="AG1466" s="187"/>
    </row>
    <row r="1467">
      <c r="A1467" s="253"/>
      <c r="B1467" s="253"/>
      <c r="C1467" s="99"/>
      <c r="D1467" s="99"/>
      <c r="E1467" s="99"/>
      <c r="F1467" s="99"/>
      <c r="G1467" s="268"/>
      <c r="H1467" s="99"/>
      <c r="I1467" s="99"/>
      <c r="J1467" s="99"/>
      <c r="K1467" s="273"/>
      <c r="L1467" s="192"/>
      <c r="M1467" s="192"/>
      <c r="N1467" s="99"/>
      <c r="O1467" s="99"/>
      <c r="P1467" s="237">
        <f t="shared" si="1279"/>
        <v>45906</v>
      </c>
      <c r="Q1467" s="170" t="str">
        <f t="shared" si="1280"/>
        <v>#DIV/0!</v>
      </c>
      <c r="R1467" s="206"/>
      <c r="S1467" s="267"/>
      <c r="T1467" s="99"/>
      <c r="U1467" s="99"/>
      <c r="V1467" s="259" t="str">
        <f t="shared" si="1161"/>
        <v> </v>
      </c>
      <c r="W1467" s="260">
        <f t="shared" si="1281"/>
        <v>0</v>
      </c>
      <c r="X1467" s="258" t="str">
        <f t="shared" si="1282"/>
        <v>#DIV/0!</v>
      </c>
      <c r="Y1467" s="261" t="str">
        <f t="shared" si="1283"/>
        <v>#DIV/0!</v>
      </c>
      <c r="Z1467" s="262">
        <f t="shared" si="1284"/>
        <v>0</v>
      </c>
      <c r="AA1467" s="262">
        <f t="shared" si="1285"/>
        <v>0</v>
      </c>
      <c r="AB1467" s="258" t="str">
        <f t="shared" si="1286"/>
        <v/>
      </c>
      <c r="AC1467" s="263" t="str">
        <f t="shared" si="1168"/>
        <v>   -  BĐ: 6/9/2025 KT: Ngày lỗi</v>
      </c>
      <c r="AD1467" s="263">
        <f t="shared" ref="AD1467:AE1467" si="1710">P1467</f>
        <v>45906</v>
      </c>
      <c r="AE1467" s="263" t="str">
        <f t="shared" si="1710"/>
        <v>#DIV/0!</v>
      </c>
      <c r="AF1467" s="187"/>
      <c r="AG1467" s="187"/>
    </row>
    <row r="1468">
      <c r="A1468" s="253"/>
      <c r="B1468" s="253"/>
      <c r="C1468" s="99"/>
      <c r="D1468" s="99"/>
      <c r="E1468" s="99"/>
      <c r="F1468" s="99"/>
      <c r="G1468" s="268"/>
      <c r="H1468" s="99"/>
      <c r="I1468" s="99"/>
      <c r="J1468" s="99"/>
      <c r="K1468" s="273"/>
      <c r="L1468" s="192"/>
      <c r="M1468" s="192"/>
      <c r="N1468" s="99"/>
      <c r="O1468" s="99"/>
      <c r="P1468" s="237">
        <f t="shared" si="1279"/>
        <v>45906</v>
      </c>
      <c r="Q1468" s="170" t="str">
        <f t="shared" si="1280"/>
        <v>#DIV/0!</v>
      </c>
      <c r="R1468" s="206"/>
      <c r="S1468" s="267"/>
      <c r="T1468" s="99"/>
      <c r="U1468" s="99"/>
      <c r="V1468" s="259" t="str">
        <f t="shared" si="1161"/>
        <v> </v>
      </c>
      <c r="W1468" s="260">
        <f t="shared" si="1281"/>
        <v>0</v>
      </c>
      <c r="X1468" s="258" t="str">
        <f t="shared" si="1282"/>
        <v>#DIV/0!</v>
      </c>
      <c r="Y1468" s="261" t="str">
        <f t="shared" si="1283"/>
        <v>#DIV/0!</v>
      </c>
      <c r="Z1468" s="262">
        <f t="shared" si="1284"/>
        <v>0</v>
      </c>
      <c r="AA1468" s="262">
        <f t="shared" si="1285"/>
        <v>0</v>
      </c>
      <c r="AB1468" s="258" t="str">
        <f t="shared" si="1286"/>
        <v/>
      </c>
      <c r="AC1468" s="263" t="str">
        <f t="shared" si="1168"/>
        <v>   -  BĐ: 6/9/2025 KT: Ngày lỗi</v>
      </c>
      <c r="AD1468" s="263">
        <f t="shared" ref="AD1468:AE1468" si="1711">P1468</f>
        <v>45906</v>
      </c>
      <c r="AE1468" s="263" t="str">
        <f t="shared" si="1711"/>
        <v>#DIV/0!</v>
      </c>
      <c r="AF1468" s="187"/>
      <c r="AG1468" s="187"/>
    </row>
    <row r="1469">
      <c r="A1469" s="253"/>
      <c r="B1469" s="253"/>
      <c r="C1469" s="99"/>
      <c r="D1469" s="99"/>
      <c r="E1469" s="99"/>
      <c r="F1469" s="99"/>
      <c r="G1469" s="268"/>
      <c r="H1469" s="99"/>
      <c r="I1469" s="99"/>
      <c r="J1469" s="99"/>
      <c r="K1469" s="273"/>
      <c r="L1469" s="192"/>
      <c r="M1469" s="192"/>
      <c r="N1469" s="99"/>
      <c r="O1469" s="99"/>
      <c r="P1469" s="237">
        <f t="shared" si="1279"/>
        <v>45906</v>
      </c>
      <c r="Q1469" s="170" t="str">
        <f t="shared" si="1280"/>
        <v>#DIV/0!</v>
      </c>
      <c r="R1469" s="206"/>
      <c r="S1469" s="267"/>
      <c r="T1469" s="99"/>
      <c r="U1469" s="99"/>
      <c r="V1469" s="259" t="str">
        <f t="shared" si="1161"/>
        <v> </v>
      </c>
      <c r="W1469" s="260">
        <f t="shared" si="1281"/>
        <v>0</v>
      </c>
      <c r="X1469" s="258" t="str">
        <f t="shared" si="1282"/>
        <v>#DIV/0!</v>
      </c>
      <c r="Y1469" s="261" t="str">
        <f t="shared" si="1283"/>
        <v>#DIV/0!</v>
      </c>
      <c r="Z1469" s="262">
        <f t="shared" si="1284"/>
        <v>0</v>
      </c>
      <c r="AA1469" s="262">
        <f t="shared" si="1285"/>
        <v>0</v>
      </c>
      <c r="AB1469" s="258" t="str">
        <f t="shared" si="1286"/>
        <v/>
      </c>
      <c r="AC1469" s="263" t="str">
        <f t="shared" si="1168"/>
        <v>   -  BĐ: 6/9/2025 KT: Ngày lỗi</v>
      </c>
      <c r="AD1469" s="263">
        <f t="shared" ref="AD1469:AE1469" si="1712">P1469</f>
        <v>45906</v>
      </c>
      <c r="AE1469" s="263" t="str">
        <f t="shared" si="1712"/>
        <v>#DIV/0!</v>
      </c>
      <c r="AF1469" s="187"/>
      <c r="AG1469" s="187"/>
    </row>
    <row r="1470">
      <c r="A1470" s="253"/>
      <c r="B1470" s="253"/>
      <c r="C1470" s="99"/>
      <c r="D1470" s="99"/>
      <c r="E1470" s="99"/>
      <c r="F1470" s="99"/>
      <c r="G1470" s="268"/>
      <c r="H1470" s="99"/>
      <c r="I1470" s="99"/>
      <c r="J1470" s="99"/>
      <c r="K1470" s="273"/>
      <c r="L1470" s="192"/>
      <c r="M1470" s="192"/>
      <c r="N1470" s="99"/>
      <c r="O1470" s="99"/>
      <c r="P1470" s="237">
        <f t="shared" si="1279"/>
        <v>45906</v>
      </c>
      <c r="Q1470" s="170" t="str">
        <f t="shared" si="1280"/>
        <v>#DIV/0!</v>
      </c>
      <c r="R1470" s="206"/>
      <c r="S1470" s="267"/>
      <c r="T1470" s="99"/>
      <c r="U1470" s="99"/>
      <c r="V1470" s="259" t="str">
        <f t="shared" si="1161"/>
        <v> </v>
      </c>
      <c r="W1470" s="260">
        <f t="shared" si="1281"/>
        <v>0</v>
      </c>
      <c r="X1470" s="258" t="str">
        <f t="shared" si="1282"/>
        <v>#DIV/0!</v>
      </c>
      <c r="Y1470" s="261" t="str">
        <f t="shared" si="1283"/>
        <v>#DIV/0!</v>
      </c>
      <c r="Z1470" s="262">
        <f t="shared" si="1284"/>
        <v>0</v>
      </c>
      <c r="AA1470" s="262">
        <f t="shared" si="1285"/>
        <v>0</v>
      </c>
      <c r="AB1470" s="258" t="str">
        <f t="shared" si="1286"/>
        <v/>
      </c>
      <c r="AC1470" s="263" t="str">
        <f t="shared" si="1168"/>
        <v>   -  BĐ: 6/9/2025 KT: Ngày lỗi</v>
      </c>
      <c r="AD1470" s="263">
        <f t="shared" ref="AD1470:AE1470" si="1713">P1470</f>
        <v>45906</v>
      </c>
      <c r="AE1470" s="263" t="str">
        <f t="shared" si="1713"/>
        <v>#DIV/0!</v>
      </c>
      <c r="AF1470" s="187"/>
      <c r="AG1470" s="187"/>
    </row>
    <row r="1471">
      <c r="A1471" s="253"/>
      <c r="B1471" s="253"/>
      <c r="C1471" s="99"/>
      <c r="D1471" s="99"/>
      <c r="E1471" s="99"/>
      <c r="F1471" s="99"/>
      <c r="G1471" s="268"/>
      <c r="H1471" s="99"/>
      <c r="I1471" s="99"/>
      <c r="J1471" s="99"/>
      <c r="K1471" s="273"/>
      <c r="L1471" s="192"/>
      <c r="M1471" s="192"/>
      <c r="N1471" s="99"/>
      <c r="O1471" s="99"/>
      <c r="P1471" s="237">
        <f t="shared" si="1279"/>
        <v>45906</v>
      </c>
      <c r="Q1471" s="170" t="str">
        <f t="shared" si="1280"/>
        <v>#DIV/0!</v>
      </c>
      <c r="R1471" s="206"/>
      <c r="S1471" s="267"/>
      <c r="T1471" s="99"/>
      <c r="U1471" s="99"/>
      <c r="V1471" s="259" t="str">
        <f t="shared" si="1161"/>
        <v> </v>
      </c>
      <c r="W1471" s="260">
        <f t="shared" si="1281"/>
        <v>0</v>
      </c>
      <c r="X1471" s="258" t="str">
        <f t="shared" si="1282"/>
        <v>#DIV/0!</v>
      </c>
      <c r="Y1471" s="261" t="str">
        <f t="shared" si="1283"/>
        <v>#DIV/0!</v>
      </c>
      <c r="Z1471" s="262">
        <f t="shared" si="1284"/>
        <v>0</v>
      </c>
      <c r="AA1471" s="262">
        <f t="shared" si="1285"/>
        <v>0</v>
      </c>
      <c r="AB1471" s="258" t="str">
        <f t="shared" si="1286"/>
        <v/>
      </c>
      <c r="AC1471" s="263" t="str">
        <f t="shared" si="1168"/>
        <v>   -  BĐ: 6/9/2025 KT: Ngày lỗi</v>
      </c>
      <c r="AD1471" s="263">
        <f t="shared" ref="AD1471:AE1471" si="1714">P1471</f>
        <v>45906</v>
      </c>
      <c r="AE1471" s="263" t="str">
        <f t="shared" si="1714"/>
        <v>#DIV/0!</v>
      </c>
      <c r="AF1471" s="187"/>
      <c r="AG1471" s="187"/>
    </row>
    <row r="1472">
      <c r="A1472" s="253"/>
      <c r="B1472" s="253"/>
      <c r="C1472" s="99"/>
      <c r="D1472" s="99"/>
      <c r="E1472" s="99"/>
      <c r="F1472" s="99"/>
      <c r="G1472" s="268"/>
      <c r="H1472" s="99"/>
      <c r="I1472" s="99"/>
      <c r="J1472" s="99"/>
      <c r="K1472" s="273"/>
      <c r="L1472" s="192"/>
      <c r="M1472" s="192"/>
      <c r="N1472" s="99"/>
      <c r="O1472" s="99"/>
      <c r="P1472" s="237">
        <f t="shared" si="1279"/>
        <v>45906</v>
      </c>
      <c r="Q1472" s="170" t="str">
        <f t="shared" si="1280"/>
        <v>#DIV/0!</v>
      </c>
      <c r="R1472" s="206"/>
      <c r="S1472" s="267"/>
      <c r="T1472" s="99"/>
      <c r="U1472" s="99"/>
      <c r="V1472" s="259" t="str">
        <f t="shared" si="1161"/>
        <v> </v>
      </c>
      <c r="W1472" s="260">
        <f t="shared" si="1281"/>
        <v>0</v>
      </c>
      <c r="X1472" s="258" t="str">
        <f t="shared" si="1282"/>
        <v>#DIV/0!</v>
      </c>
      <c r="Y1472" s="261" t="str">
        <f t="shared" si="1283"/>
        <v>#DIV/0!</v>
      </c>
      <c r="Z1472" s="262">
        <f t="shared" si="1284"/>
        <v>0</v>
      </c>
      <c r="AA1472" s="262">
        <f t="shared" si="1285"/>
        <v>0</v>
      </c>
      <c r="AB1472" s="258" t="str">
        <f t="shared" si="1286"/>
        <v/>
      </c>
      <c r="AC1472" s="263" t="str">
        <f t="shared" si="1168"/>
        <v>   -  BĐ: 6/9/2025 KT: Ngày lỗi</v>
      </c>
      <c r="AD1472" s="263">
        <f t="shared" ref="AD1472:AE1472" si="1715">P1472</f>
        <v>45906</v>
      </c>
      <c r="AE1472" s="263" t="str">
        <f t="shared" si="1715"/>
        <v>#DIV/0!</v>
      </c>
      <c r="AF1472" s="187"/>
      <c r="AG1472" s="187"/>
    </row>
    <row r="1473">
      <c r="A1473" s="253"/>
      <c r="B1473" s="253"/>
      <c r="C1473" s="99"/>
      <c r="D1473" s="99"/>
      <c r="E1473" s="99"/>
      <c r="F1473" s="99"/>
      <c r="G1473" s="268"/>
      <c r="H1473" s="99"/>
      <c r="I1473" s="99"/>
      <c r="J1473" s="99"/>
      <c r="K1473" s="273"/>
      <c r="L1473" s="192"/>
      <c r="M1473" s="192"/>
      <c r="N1473" s="99"/>
      <c r="O1473" s="99"/>
      <c r="P1473" s="237">
        <f t="shared" si="1279"/>
        <v>45906</v>
      </c>
      <c r="Q1473" s="170" t="str">
        <f t="shared" si="1280"/>
        <v>#DIV/0!</v>
      </c>
      <c r="R1473" s="206"/>
      <c r="S1473" s="267"/>
      <c r="T1473" s="99"/>
      <c r="U1473" s="99"/>
      <c r="V1473" s="259" t="str">
        <f t="shared" si="1161"/>
        <v> </v>
      </c>
      <c r="W1473" s="260">
        <f t="shared" si="1281"/>
        <v>0</v>
      </c>
      <c r="X1473" s="258" t="str">
        <f t="shared" si="1282"/>
        <v>#DIV/0!</v>
      </c>
      <c r="Y1473" s="261" t="str">
        <f t="shared" si="1283"/>
        <v>#DIV/0!</v>
      </c>
      <c r="Z1473" s="262">
        <f t="shared" si="1284"/>
        <v>0</v>
      </c>
      <c r="AA1473" s="262">
        <f t="shared" si="1285"/>
        <v>0</v>
      </c>
      <c r="AB1473" s="258" t="str">
        <f t="shared" si="1286"/>
        <v/>
      </c>
      <c r="AC1473" s="263" t="str">
        <f t="shared" si="1168"/>
        <v>   -  BĐ: 6/9/2025 KT: Ngày lỗi</v>
      </c>
      <c r="AD1473" s="263">
        <f t="shared" ref="AD1473:AE1473" si="1716">P1473</f>
        <v>45906</v>
      </c>
      <c r="AE1473" s="263" t="str">
        <f t="shared" si="1716"/>
        <v>#DIV/0!</v>
      </c>
      <c r="AF1473" s="187"/>
      <c r="AG1473" s="187"/>
    </row>
    <row r="1474">
      <c r="A1474" s="253"/>
      <c r="B1474" s="253"/>
      <c r="C1474" s="99"/>
      <c r="D1474" s="99"/>
      <c r="E1474" s="99"/>
      <c r="F1474" s="99"/>
      <c r="G1474" s="268"/>
      <c r="H1474" s="99"/>
      <c r="I1474" s="99"/>
      <c r="J1474" s="99"/>
      <c r="K1474" s="273"/>
      <c r="L1474" s="192"/>
      <c r="M1474" s="192"/>
      <c r="N1474" s="99"/>
      <c r="O1474" s="99"/>
      <c r="P1474" s="237">
        <f t="shared" si="1279"/>
        <v>45906</v>
      </c>
      <c r="Q1474" s="170" t="str">
        <f t="shared" si="1280"/>
        <v>#DIV/0!</v>
      </c>
      <c r="R1474" s="206"/>
      <c r="S1474" s="267"/>
      <c r="T1474" s="99"/>
      <c r="U1474" s="99"/>
      <c r="V1474" s="259" t="str">
        <f t="shared" si="1161"/>
        <v> </v>
      </c>
      <c r="W1474" s="260">
        <f t="shared" si="1281"/>
        <v>0</v>
      </c>
      <c r="X1474" s="258" t="str">
        <f t="shared" si="1282"/>
        <v>#DIV/0!</v>
      </c>
      <c r="Y1474" s="261" t="str">
        <f t="shared" si="1283"/>
        <v>#DIV/0!</v>
      </c>
      <c r="Z1474" s="262">
        <f t="shared" si="1284"/>
        <v>0</v>
      </c>
      <c r="AA1474" s="262">
        <f t="shared" si="1285"/>
        <v>0</v>
      </c>
      <c r="AB1474" s="258" t="str">
        <f t="shared" si="1286"/>
        <v/>
      </c>
      <c r="AC1474" s="263" t="str">
        <f t="shared" si="1168"/>
        <v>   -  BĐ: 6/9/2025 KT: Ngày lỗi</v>
      </c>
      <c r="AD1474" s="263">
        <f t="shared" ref="AD1474:AE1474" si="1717">P1474</f>
        <v>45906</v>
      </c>
      <c r="AE1474" s="263" t="str">
        <f t="shared" si="1717"/>
        <v>#DIV/0!</v>
      </c>
      <c r="AF1474" s="187"/>
      <c r="AG1474" s="187"/>
    </row>
    <row r="1475">
      <c r="A1475" s="253"/>
      <c r="B1475" s="253"/>
      <c r="C1475" s="99"/>
      <c r="D1475" s="99"/>
      <c r="E1475" s="99"/>
      <c r="F1475" s="99"/>
      <c r="G1475" s="268"/>
      <c r="H1475" s="99"/>
      <c r="I1475" s="99"/>
      <c r="J1475" s="99"/>
      <c r="K1475" s="273"/>
      <c r="L1475" s="192"/>
      <c r="M1475" s="192"/>
      <c r="N1475" s="99"/>
      <c r="O1475" s="99"/>
      <c r="P1475" s="237">
        <f t="shared" si="1279"/>
        <v>45906</v>
      </c>
      <c r="Q1475" s="170" t="str">
        <f t="shared" si="1280"/>
        <v>#DIV/0!</v>
      </c>
      <c r="R1475" s="206"/>
      <c r="S1475" s="267"/>
      <c r="T1475" s="99"/>
      <c r="U1475" s="99"/>
      <c r="V1475" s="259" t="str">
        <f t="shared" si="1161"/>
        <v> </v>
      </c>
      <c r="W1475" s="260">
        <f t="shared" si="1281"/>
        <v>0</v>
      </c>
      <c r="X1475" s="258" t="str">
        <f t="shared" si="1282"/>
        <v>#DIV/0!</v>
      </c>
      <c r="Y1475" s="261" t="str">
        <f t="shared" si="1283"/>
        <v>#DIV/0!</v>
      </c>
      <c r="Z1475" s="262">
        <f t="shared" si="1284"/>
        <v>0</v>
      </c>
      <c r="AA1475" s="262">
        <f t="shared" si="1285"/>
        <v>0</v>
      </c>
      <c r="AB1475" s="258" t="str">
        <f t="shared" si="1286"/>
        <v/>
      </c>
      <c r="AC1475" s="263" t="str">
        <f t="shared" si="1168"/>
        <v>   -  BĐ: 6/9/2025 KT: Ngày lỗi</v>
      </c>
      <c r="AD1475" s="263">
        <f t="shared" ref="AD1475:AE1475" si="1718">P1475</f>
        <v>45906</v>
      </c>
      <c r="AE1475" s="263" t="str">
        <f t="shared" si="1718"/>
        <v>#DIV/0!</v>
      </c>
      <c r="AF1475" s="187"/>
      <c r="AG1475" s="187"/>
    </row>
    <row r="1476">
      <c r="A1476" s="253"/>
      <c r="B1476" s="253"/>
      <c r="C1476" s="99"/>
      <c r="D1476" s="99"/>
      <c r="E1476" s="99"/>
      <c r="F1476" s="99"/>
      <c r="G1476" s="268"/>
      <c r="H1476" s="99"/>
      <c r="I1476" s="99"/>
      <c r="J1476" s="99"/>
      <c r="K1476" s="273"/>
      <c r="L1476" s="192"/>
      <c r="M1476" s="192"/>
      <c r="N1476" s="99"/>
      <c r="O1476" s="99"/>
      <c r="P1476" s="237">
        <f t="shared" si="1279"/>
        <v>45906</v>
      </c>
      <c r="Q1476" s="170" t="str">
        <f t="shared" si="1280"/>
        <v>#DIV/0!</v>
      </c>
      <c r="R1476" s="206"/>
      <c r="S1476" s="267"/>
      <c r="T1476" s="99"/>
      <c r="U1476" s="99"/>
      <c r="V1476" s="259" t="str">
        <f t="shared" si="1161"/>
        <v> </v>
      </c>
      <c r="W1476" s="260">
        <f t="shared" si="1281"/>
        <v>0</v>
      </c>
      <c r="X1476" s="258" t="str">
        <f t="shared" si="1282"/>
        <v>#DIV/0!</v>
      </c>
      <c r="Y1476" s="261" t="str">
        <f t="shared" si="1283"/>
        <v>#DIV/0!</v>
      </c>
      <c r="Z1476" s="262">
        <f t="shared" si="1284"/>
        <v>0</v>
      </c>
      <c r="AA1476" s="262">
        <f t="shared" si="1285"/>
        <v>0</v>
      </c>
      <c r="AB1476" s="258" t="str">
        <f t="shared" si="1286"/>
        <v/>
      </c>
      <c r="AC1476" s="263" t="str">
        <f t="shared" si="1168"/>
        <v>   -  BĐ: 6/9/2025 KT: Ngày lỗi</v>
      </c>
      <c r="AD1476" s="263">
        <f t="shared" ref="AD1476:AE1476" si="1719">P1476</f>
        <v>45906</v>
      </c>
      <c r="AE1476" s="263" t="str">
        <f t="shared" si="1719"/>
        <v>#DIV/0!</v>
      </c>
      <c r="AF1476" s="187"/>
      <c r="AG1476" s="187"/>
    </row>
    <row r="1477">
      <c r="A1477" s="253"/>
      <c r="B1477" s="253"/>
      <c r="C1477" s="99"/>
      <c r="D1477" s="99"/>
      <c r="E1477" s="99"/>
      <c r="F1477" s="99"/>
      <c r="G1477" s="268"/>
      <c r="H1477" s="99"/>
      <c r="I1477" s="99"/>
      <c r="J1477" s="99"/>
      <c r="K1477" s="273"/>
      <c r="L1477" s="192"/>
      <c r="M1477" s="192"/>
      <c r="N1477" s="99"/>
      <c r="O1477" s="99"/>
      <c r="P1477" s="237">
        <f t="shared" si="1279"/>
        <v>45906</v>
      </c>
      <c r="Q1477" s="170" t="str">
        <f t="shared" si="1280"/>
        <v>#DIV/0!</v>
      </c>
      <c r="R1477" s="206"/>
      <c r="S1477" s="267"/>
      <c r="T1477" s="99"/>
      <c r="U1477" s="99"/>
      <c r="V1477" s="259" t="str">
        <f t="shared" si="1161"/>
        <v> </v>
      </c>
      <c r="W1477" s="260">
        <f t="shared" si="1281"/>
        <v>0</v>
      </c>
      <c r="X1477" s="258" t="str">
        <f t="shared" si="1282"/>
        <v>#DIV/0!</v>
      </c>
      <c r="Y1477" s="261" t="str">
        <f t="shared" si="1283"/>
        <v>#DIV/0!</v>
      </c>
      <c r="Z1477" s="262">
        <f t="shared" si="1284"/>
        <v>0</v>
      </c>
      <c r="AA1477" s="262">
        <f t="shared" si="1285"/>
        <v>0</v>
      </c>
      <c r="AB1477" s="258" t="str">
        <f t="shared" si="1286"/>
        <v/>
      </c>
      <c r="AC1477" s="263" t="str">
        <f t="shared" si="1168"/>
        <v>   -  BĐ: 6/9/2025 KT: Ngày lỗi</v>
      </c>
      <c r="AD1477" s="263">
        <f t="shared" ref="AD1477:AE1477" si="1720">P1477</f>
        <v>45906</v>
      </c>
      <c r="AE1477" s="263" t="str">
        <f t="shared" si="1720"/>
        <v>#DIV/0!</v>
      </c>
      <c r="AF1477" s="187"/>
      <c r="AG1477" s="187"/>
    </row>
    <row r="1478">
      <c r="A1478" s="253"/>
      <c r="B1478" s="253"/>
      <c r="C1478" s="99"/>
      <c r="D1478" s="99"/>
      <c r="E1478" s="99"/>
      <c r="F1478" s="99"/>
      <c r="G1478" s="268"/>
      <c r="H1478" s="99"/>
      <c r="I1478" s="99"/>
      <c r="J1478" s="99"/>
      <c r="K1478" s="273"/>
      <c r="L1478" s="192"/>
      <c r="M1478" s="192"/>
      <c r="N1478" s="99"/>
      <c r="O1478" s="99"/>
      <c r="P1478" s="237">
        <f t="shared" si="1279"/>
        <v>45906</v>
      </c>
      <c r="Q1478" s="170" t="str">
        <f t="shared" si="1280"/>
        <v>#DIV/0!</v>
      </c>
      <c r="R1478" s="206"/>
      <c r="S1478" s="267"/>
      <c r="T1478" s="99"/>
      <c r="U1478" s="99"/>
      <c r="V1478" s="259" t="str">
        <f t="shared" si="1161"/>
        <v> </v>
      </c>
      <c r="W1478" s="260">
        <f t="shared" si="1281"/>
        <v>0</v>
      </c>
      <c r="X1478" s="258" t="str">
        <f t="shared" si="1282"/>
        <v>#DIV/0!</v>
      </c>
      <c r="Y1478" s="261" t="str">
        <f t="shared" si="1283"/>
        <v>#DIV/0!</v>
      </c>
      <c r="Z1478" s="262">
        <f t="shared" si="1284"/>
        <v>0</v>
      </c>
      <c r="AA1478" s="262">
        <f t="shared" si="1285"/>
        <v>0</v>
      </c>
      <c r="AB1478" s="258" t="str">
        <f t="shared" si="1286"/>
        <v/>
      </c>
      <c r="AC1478" s="263" t="str">
        <f t="shared" si="1168"/>
        <v>   -  BĐ: 6/9/2025 KT: Ngày lỗi</v>
      </c>
      <c r="AD1478" s="263">
        <f t="shared" ref="AD1478:AE1478" si="1721">P1478</f>
        <v>45906</v>
      </c>
      <c r="AE1478" s="263" t="str">
        <f t="shared" si="1721"/>
        <v>#DIV/0!</v>
      </c>
      <c r="AF1478" s="187"/>
      <c r="AG1478" s="187"/>
    </row>
    <row r="1479">
      <c r="A1479" s="253"/>
      <c r="B1479" s="253"/>
      <c r="C1479" s="99"/>
      <c r="D1479" s="99"/>
      <c r="E1479" s="99"/>
      <c r="F1479" s="99"/>
      <c r="G1479" s="268"/>
      <c r="H1479" s="99"/>
      <c r="I1479" s="99"/>
      <c r="J1479" s="99"/>
      <c r="K1479" s="273"/>
      <c r="L1479" s="192"/>
      <c r="M1479" s="192"/>
      <c r="N1479" s="99"/>
      <c r="O1479" s="99"/>
      <c r="P1479" s="237">
        <f t="shared" si="1279"/>
        <v>45906</v>
      </c>
      <c r="Q1479" s="170" t="str">
        <f t="shared" si="1280"/>
        <v>#DIV/0!</v>
      </c>
      <c r="R1479" s="206"/>
      <c r="S1479" s="267"/>
      <c r="T1479" s="99"/>
      <c r="U1479" s="99"/>
      <c r="V1479" s="259" t="str">
        <f t="shared" si="1161"/>
        <v> </v>
      </c>
      <c r="W1479" s="260">
        <f t="shared" si="1281"/>
        <v>0</v>
      </c>
      <c r="X1479" s="258" t="str">
        <f t="shared" si="1282"/>
        <v>#DIV/0!</v>
      </c>
      <c r="Y1479" s="261" t="str">
        <f t="shared" si="1283"/>
        <v>#DIV/0!</v>
      </c>
      <c r="Z1479" s="262">
        <f t="shared" si="1284"/>
        <v>0</v>
      </c>
      <c r="AA1479" s="262">
        <f t="shared" si="1285"/>
        <v>0</v>
      </c>
      <c r="AB1479" s="258" t="str">
        <f t="shared" si="1286"/>
        <v/>
      </c>
      <c r="AC1479" s="263" t="str">
        <f t="shared" si="1168"/>
        <v>   -  BĐ: 6/9/2025 KT: Ngày lỗi</v>
      </c>
      <c r="AD1479" s="263">
        <f t="shared" ref="AD1479:AE1479" si="1722">P1479</f>
        <v>45906</v>
      </c>
      <c r="AE1479" s="263" t="str">
        <f t="shared" si="1722"/>
        <v>#DIV/0!</v>
      </c>
      <c r="AF1479" s="187"/>
      <c r="AG1479" s="187"/>
    </row>
    <row r="1480">
      <c r="A1480" s="253"/>
      <c r="B1480" s="253"/>
      <c r="C1480" s="99"/>
      <c r="D1480" s="99"/>
      <c r="E1480" s="99"/>
      <c r="F1480" s="99"/>
      <c r="G1480" s="268"/>
      <c r="H1480" s="99"/>
      <c r="I1480" s="99"/>
      <c r="J1480" s="99"/>
      <c r="K1480" s="273"/>
      <c r="L1480" s="192"/>
      <c r="M1480" s="192"/>
      <c r="N1480" s="99"/>
      <c r="O1480" s="99"/>
      <c r="P1480" s="237">
        <f t="shared" si="1279"/>
        <v>45906</v>
      </c>
      <c r="Q1480" s="170" t="str">
        <f t="shared" si="1280"/>
        <v>#DIV/0!</v>
      </c>
      <c r="R1480" s="206"/>
      <c r="S1480" s="267"/>
      <c r="T1480" s="99"/>
      <c r="U1480" s="99"/>
      <c r="V1480" s="259" t="str">
        <f t="shared" si="1161"/>
        <v> </v>
      </c>
      <c r="W1480" s="260">
        <f t="shared" si="1281"/>
        <v>0</v>
      </c>
      <c r="X1480" s="258" t="str">
        <f t="shared" si="1282"/>
        <v>#DIV/0!</v>
      </c>
      <c r="Y1480" s="261" t="str">
        <f t="shared" si="1283"/>
        <v>#DIV/0!</v>
      </c>
      <c r="Z1480" s="262">
        <f t="shared" si="1284"/>
        <v>0</v>
      </c>
      <c r="AA1480" s="262">
        <f t="shared" si="1285"/>
        <v>0</v>
      </c>
      <c r="AB1480" s="258" t="str">
        <f t="shared" si="1286"/>
        <v/>
      </c>
      <c r="AC1480" s="263" t="str">
        <f t="shared" si="1168"/>
        <v>   -  BĐ: 6/9/2025 KT: Ngày lỗi</v>
      </c>
      <c r="AD1480" s="263">
        <f t="shared" ref="AD1480:AE1480" si="1723">P1480</f>
        <v>45906</v>
      </c>
      <c r="AE1480" s="263" t="str">
        <f t="shared" si="1723"/>
        <v>#DIV/0!</v>
      </c>
      <c r="AF1480" s="187"/>
      <c r="AG1480" s="187"/>
    </row>
    <row r="1481">
      <c r="A1481" s="253"/>
      <c r="B1481" s="253"/>
      <c r="C1481" s="99"/>
      <c r="D1481" s="99"/>
      <c r="E1481" s="99"/>
      <c r="F1481" s="99"/>
      <c r="G1481" s="268"/>
      <c r="H1481" s="99"/>
      <c r="I1481" s="99"/>
      <c r="J1481" s="99"/>
      <c r="K1481" s="273"/>
      <c r="L1481" s="192"/>
      <c r="M1481" s="192"/>
      <c r="N1481" s="99"/>
      <c r="O1481" s="99"/>
      <c r="P1481" s="237">
        <f t="shared" si="1279"/>
        <v>45906</v>
      </c>
      <c r="Q1481" s="170" t="str">
        <f t="shared" si="1280"/>
        <v>#DIV/0!</v>
      </c>
      <c r="R1481" s="206"/>
      <c r="S1481" s="267"/>
      <c r="T1481" s="99"/>
      <c r="U1481" s="99"/>
      <c r="V1481" s="259" t="str">
        <f t="shared" si="1161"/>
        <v> </v>
      </c>
      <c r="W1481" s="260">
        <f t="shared" si="1281"/>
        <v>0</v>
      </c>
      <c r="X1481" s="258" t="str">
        <f t="shared" si="1282"/>
        <v>#DIV/0!</v>
      </c>
      <c r="Y1481" s="261" t="str">
        <f t="shared" si="1283"/>
        <v>#DIV/0!</v>
      </c>
      <c r="Z1481" s="262">
        <f t="shared" si="1284"/>
        <v>0</v>
      </c>
      <c r="AA1481" s="262">
        <f t="shared" si="1285"/>
        <v>0</v>
      </c>
      <c r="AB1481" s="258" t="str">
        <f t="shared" si="1286"/>
        <v/>
      </c>
      <c r="AC1481" s="263" t="str">
        <f t="shared" si="1168"/>
        <v>   -  BĐ: 6/9/2025 KT: Ngày lỗi</v>
      </c>
      <c r="AD1481" s="263">
        <f t="shared" ref="AD1481:AE1481" si="1724">P1481</f>
        <v>45906</v>
      </c>
      <c r="AE1481" s="263" t="str">
        <f t="shared" si="1724"/>
        <v>#DIV/0!</v>
      </c>
      <c r="AF1481" s="187"/>
      <c r="AG1481" s="187"/>
    </row>
    <row r="1482">
      <c r="A1482" s="253"/>
      <c r="B1482" s="253"/>
      <c r="C1482" s="99"/>
      <c r="D1482" s="99"/>
      <c r="E1482" s="99"/>
      <c r="F1482" s="99"/>
      <c r="G1482" s="268"/>
      <c r="H1482" s="99"/>
      <c r="I1482" s="99"/>
      <c r="J1482" s="99"/>
      <c r="K1482" s="273"/>
      <c r="L1482" s="192"/>
      <c r="M1482" s="192"/>
      <c r="N1482" s="99"/>
      <c r="O1482" s="99"/>
      <c r="P1482" s="237">
        <f t="shared" si="1279"/>
        <v>45906</v>
      </c>
      <c r="Q1482" s="170" t="str">
        <f t="shared" si="1280"/>
        <v>#DIV/0!</v>
      </c>
      <c r="R1482" s="206"/>
      <c r="S1482" s="267"/>
      <c r="T1482" s="99"/>
      <c r="U1482" s="99"/>
      <c r="V1482" s="259" t="str">
        <f t="shared" si="1161"/>
        <v> </v>
      </c>
      <c r="W1482" s="260">
        <f t="shared" si="1281"/>
        <v>0</v>
      </c>
      <c r="X1482" s="258" t="str">
        <f t="shared" si="1282"/>
        <v>#DIV/0!</v>
      </c>
      <c r="Y1482" s="261" t="str">
        <f t="shared" si="1283"/>
        <v>#DIV/0!</v>
      </c>
      <c r="Z1482" s="262">
        <f t="shared" si="1284"/>
        <v>0</v>
      </c>
      <c r="AA1482" s="262">
        <f t="shared" si="1285"/>
        <v>0</v>
      </c>
      <c r="AB1482" s="258" t="str">
        <f t="shared" si="1286"/>
        <v/>
      </c>
      <c r="AC1482" s="263" t="str">
        <f t="shared" si="1168"/>
        <v>   -  BĐ: 6/9/2025 KT: Ngày lỗi</v>
      </c>
      <c r="AD1482" s="263">
        <f t="shared" ref="AD1482:AE1482" si="1725">P1482</f>
        <v>45906</v>
      </c>
      <c r="AE1482" s="263" t="str">
        <f t="shared" si="1725"/>
        <v>#DIV/0!</v>
      </c>
      <c r="AF1482" s="187"/>
      <c r="AG1482" s="187"/>
    </row>
    <row r="1483">
      <c r="A1483" s="253"/>
      <c r="B1483" s="253"/>
      <c r="C1483" s="99"/>
      <c r="D1483" s="99"/>
      <c r="E1483" s="99"/>
      <c r="F1483" s="99"/>
      <c r="G1483" s="268"/>
      <c r="H1483" s="99"/>
      <c r="I1483" s="99"/>
      <c r="J1483" s="99"/>
      <c r="K1483" s="273"/>
      <c r="L1483" s="192"/>
      <c r="M1483" s="192"/>
      <c r="N1483" s="99"/>
      <c r="O1483" s="99"/>
      <c r="P1483" s="237">
        <f t="shared" si="1279"/>
        <v>45906</v>
      </c>
      <c r="Q1483" s="170" t="str">
        <f t="shared" si="1280"/>
        <v>#DIV/0!</v>
      </c>
      <c r="R1483" s="206"/>
      <c r="S1483" s="267"/>
      <c r="T1483" s="99"/>
      <c r="U1483" s="99"/>
      <c r="V1483" s="259" t="str">
        <f t="shared" si="1161"/>
        <v> </v>
      </c>
      <c r="W1483" s="260">
        <f t="shared" si="1281"/>
        <v>0</v>
      </c>
      <c r="X1483" s="258" t="str">
        <f t="shared" si="1282"/>
        <v>#DIV/0!</v>
      </c>
      <c r="Y1483" s="261" t="str">
        <f t="shared" si="1283"/>
        <v>#DIV/0!</v>
      </c>
      <c r="Z1483" s="262">
        <f t="shared" si="1284"/>
        <v>0</v>
      </c>
      <c r="AA1483" s="262">
        <f t="shared" si="1285"/>
        <v>0</v>
      </c>
      <c r="AB1483" s="258" t="str">
        <f t="shared" si="1286"/>
        <v/>
      </c>
      <c r="AC1483" s="263" t="str">
        <f t="shared" si="1168"/>
        <v>   -  BĐ: 6/9/2025 KT: Ngày lỗi</v>
      </c>
      <c r="AD1483" s="263">
        <f t="shared" ref="AD1483:AE1483" si="1726">P1483</f>
        <v>45906</v>
      </c>
      <c r="AE1483" s="263" t="str">
        <f t="shared" si="1726"/>
        <v>#DIV/0!</v>
      </c>
      <c r="AF1483" s="187"/>
      <c r="AG1483" s="187"/>
    </row>
    <row r="1484">
      <c r="A1484" s="253"/>
      <c r="B1484" s="253"/>
      <c r="C1484" s="99"/>
      <c r="D1484" s="99"/>
      <c r="E1484" s="99"/>
      <c r="F1484" s="99"/>
      <c r="G1484" s="268"/>
      <c r="H1484" s="99"/>
      <c r="I1484" s="99"/>
      <c r="J1484" s="99"/>
      <c r="K1484" s="273"/>
      <c r="L1484" s="192"/>
      <c r="M1484" s="192"/>
      <c r="N1484" s="99"/>
      <c r="O1484" s="99"/>
      <c r="P1484" s="237">
        <f t="shared" si="1279"/>
        <v>45906</v>
      </c>
      <c r="Q1484" s="170" t="str">
        <f t="shared" si="1280"/>
        <v>#DIV/0!</v>
      </c>
      <c r="R1484" s="206"/>
      <c r="S1484" s="267"/>
      <c r="T1484" s="99"/>
      <c r="U1484" s="99"/>
      <c r="V1484" s="259" t="str">
        <f t="shared" si="1161"/>
        <v> </v>
      </c>
      <c r="W1484" s="260">
        <f t="shared" si="1281"/>
        <v>0</v>
      </c>
      <c r="X1484" s="258" t="str">
        <f t="shared" si="1282"/>
        <v>#DIV/0!</v>
      </c>
      <c r="Y1484" s="261" t="str">
        <f t="shared" si="1283"/>
        <v>#DIV/0!</v>
      </c>
      <c r="Z1484" s="262">
        <f t="shared" si="1284"/>
        <v>0</v>
      </c>
      <c r="AA1484" s="262">
        <f t="shared" si="1285"/>
        <v>0</v>
      </c>
      <c r="AB1484" s="258" t="str">
        <f t="shared" si="1286"/>
        <v/>
      </c>
      <c r="AC1484" s="263" t="str">
        <f t="shared" si="1168"/>
        <v>   -  BĐ: 6/9/2025 KT: Ngày lỗi</v>
      </c>
      <c r="AD1484" s="263">
        <f t="shared" ref="AD1484:AE1484" si="1727">P1484</f>
        <v>45906</v>
      </c>
      <c r="AE1484" s="263" t="str">
        <f t="shared" si="1727"/>
        <v>#DIV/0!</v>
      </c>
      <c r="AF1484" s="187"/>
      <c r="AG1484" s="187"/>
    </row>
    <row r="1485">
      <c r="A1485" s="253"/>
      <c r="B1485" s="253"/>
      <c r="C1485" s="99"/>
      <c r="D1485" s="99"/>
      <c r="E1485" s="99"/>
      <c r="F1485" s="99"/>
      <c r="G1485" s="268"/>
      <c r="H1485" s="99"/>
      <c r="I1485" s="99"/>
      <c r="J1485" s="99"/>
      <c r="K1485" s="273"/>
      <c r="L1485" s="192"/>
      <c r="M1485" s="192"/>
      <c r="N1485" s="99"/>
      <c r="O1485" s="99"/>
      <c r="P1485" s="237">
        <f t="shared" si="1279"/>
        <v>45906</v>
      </c>
      <c r="Q1485" s="170" t="str">
        <f t="shared" si="1280"/>
        <v>#DIV/0!</v>
      </c>
      <c r="R1485" s="206"/>
      <c r="S1485" s="267"/>
      <c r="T1485" s="99"/>
      <c r="U1485" s="99"/>
      <c r="V1485" s="259" t="str">
        <f t="shared" si="1161"/>
        <v> </v>
      </c>
      <c r="W1485" s="260">
        <f t="shared" si="1281"/>
        <v>0</v>
      </c>
      <c r="X1485" s="258" t="str">
        <f t="shared" si="1282"/>
        <v>#DIV/0!</v>
      </c>
      <c r="Y1485" s="261" t="str">
        <f t="shared" si="1283"/>
        <v>#DIV/0!</v>
      </c>
      <c r="Z1485" s="262">
        <f t="shared" si="1284"/>
        <v>0</v>
      </c>
      <c r="AA1485" s="262">
        <f t="shared" si="1285"/>
        <v>0</v>
      </c>
      <c r="AB1485" s="258" t="str">
        <f t="shared" si="1286"/>
        <v/>
      </c>
      <c r="AC1485" s="263" t="str">
        <f t="shared" si="1168"/>
        <v>   -  BĐ: 6/9/2025 KT: Ngày lỗi</v>
      </c>
      <c r="AD1485" s="263">
        <f t="shared" ref="AD1485:AE1485" si="1728">P1485</f>
        <v>45906</v>
      </c>
      <c r="AE1485" s="263" t="str">
        <f t="shared" si="1728"/>
        <v>#DIV/0!</v>
      </c>
      <c r="AF1485" s="187"/>
      <c r="AG1485" s="187"/>
    </row>
    <row r="1486">
      <c r="A1486" s="253"/>
      <c r="B1486" s="253"/>
      <c r="C1486" s="99"/>
      <c r="D1486" s="99"/>
      <c r="E1486" s="99"/>
      <c r="F1486" s="99"/>
      <c r="G1486" s="268"/>
      <c r="H1486" s="99"/>
      <c r="I1486" s="99"/>
      <c r="J1486" s="99"/>
      <c r="K1486" s="273"/>
      <c r="L1486" s="192"/>
      <c r="M1486" s="192"/>
      <c r="N1486" s="99"/>
      <c r="O1486" s="99"/>
      <c r="P1486" s="237">
        <f t="shared" si="1279"/>
        <v>45906</v>
      </c>
      <c r="Q1486" s="170" t="str">
        <f t="shared" si="1280"/>
        <v>#DIV/0!</v>
      </c>
      <c r="R1486" s="206"/>
      <c r="S1486" s="267"/>
      <c r="T1486" s="99"/>
      <c r="U1486" s="99"/>
      <c r="V1486" s="259" t="str">
        <f t="shared" si="1161"/>
        <v> </v>
      </c>
      <c r="W1486" s="260">
        <f t="shared" si="1281"/>
        <v>0</v>
      </c>
      <c r="X1486" s="258" t="str">
        <f t="shared" si="1282"/>
        <v>#DIV/0!</v>
      </c>
      <c r="Y1486" s="261" t="str">
        <f t="shared" si="1283"/>
        <v>#DIV/0!</v>
      </c>
      <c r="Z1486" s="262">
        <f t="shared" si="1284"/>
        <v>0</v>
      </c>
      <c r="AA1486" s="262">
        <f t="shared" si="1285"/>
        <v>0</v>
      </c>
      <c r="AB1486" s="258" t="str">
        <f t="shared" si="1286"/>
        <v/>
      </c>
      <c r="AC1486" s="263" t="str">
        <f t="shared" si="1168"/>
        <v>   -  BĐ: 6/9/2025 KT: Ngày lỗi</v>
      </c>
      <c r="AD1486" s="263">
        <f t="shared" ref="AD1486:AE1486" si="1729">P1486</f>
        <v>45906</v>
      </c>
      <c r="AE1486" s="263" t="str">
        <f t="shared" si="1729"/>
        <v>#DIV/0!</v>
      </c>
      <c r="AF1486" s="187"/>
      <c r="AG1486" s="187"/>
    </row>
    <row r="1487">
      <c r="A1487" s="253"/>
      <c r="B1487" s="253"/>
      <c r="C1487" s="99"/>
      <c r="D1487" s="99"/>
      <c r="E1487" s="99"/>
      <c r="F1487" s="99"/>
      <c r="G1487" s="268"/>
      <c r="H1487" s="99"/>
      <c r="I1487" s="99"/>
      <c r="J1487" s="99"/>
      <c r="K1487" s="273"/>
      <c r="L1487" s="192"/>
      <c r="M1487" s="192"/>
      <c r="N1487" s="99"/>
      <c r="O1487" s="99"/>
      <c r="P1487" s="237">
        <f t="shared" si="1279"/>
        <v>45906</v>
      </c>
      <c r="Q1487" s="170" t="str">
        <f t="shared" si="1280"/>
        <v>#DIV/0!</v>
      </c>
      <c r="R1487" s="206"/>
      <c r="S1487" s="267"/>
      <c r="T1487" s="99"/>
      <c r="U1487" s="99"/>
      <c r="V1487" s="259" t="str">
        <f t="shared" si="1161"/>
        <v> </v>
      </c>
      <c r="W1487" s="260">
        <f t="shared" si="1281"/>
        <v>0</v>
      </c>
      <c r="X1487" s="258" t="str">
        <f t="shared" si="1282"/>
        <v>#DIV/0!</v>
      </c>
      <c r="Y1487" s="261" t="str">
        <f t="shared" si="1283"/>
        <v>#DIV/0!</v>
      </c>
      <c r="Z1487" s="262">
        <f t="shared" si="1284"/>
        <v>0</v>
      </c>
      <c r="AA1487" s="262">
        <f t="shared" si="1285"/>
        <v>0</v>
      </c>
      <c r="AB1487" s="258" t="str">
        <f t="shared" si="1286"/>
        <v/>
      </c>
      <c r="AC1487" s="263" t="str">
        <f t="shared" si="1168"/>
        <v>   -  BĐ: 6/9/2025 KT: Ngày lỗi</v>
      </c>
      <c r="AD1487" s="263">
        <f t="shared" ref="AD1487:AE1487" si="1730">P1487</f>
        <v>45906</v>
      </c>
      <c r="AE1487" s="263" t="str">
        <f t="shared" si="1730"/>
        <v>#DIV/0!</v>
      </c>
      <c r="AF1487" s="187"/>
      <c r="AG1487" s="187"/>
    </row>
    <row r="1488">
      <c r="A1488" s="253"/>
      <c r="B1488" s="253"/>
      <c r="C1488" s="99"/>
      <c r="D1488" s="99"/>
      <c r="E1488" s="99"/>
      <c r="F1488" s="99"/>
      <c r="G1488" s="268"/>
      <c r="H1488" s="99"/>
      <c r="I1488" s="99"/>
      <c r="J1488" s="99"/>
      <c r="K1488" s="273"/>
      <c r="L1488" s="192"/>
      <c r="M1488" s="192"/>
      <c r="N1488" s="99"/>
      <c r="O1488" s="99"/>
      <c r="P1488" s="237">
        <f t="shared" si="1279"/>
        <v>45906</v>
      </c>
      <c r="Q1488" s="170" t="str">
        <f t="shared" si="1280"/>
        <v>#DIV/0!</v>
      </c>
      <c r="R1488" s="206"/>
      <c r="S1488" s="267"/>
      <c r="T1488" s="99"/>
      <c r="U1488" s="99"/>
      <c r="V1488" s="259" t="str">
        <f t="shared" si="1161"/>
        <v> </v>
      </c>
      <c r="W1488" s="260">
        <f t="shared" si="1281"/>
        <v>0</v>
      </c>
      <c r="X1488" s="258" t="str">
        <f t="shared" si="1282"/>
        <v>#DIV/0!</v>
      </c>
      <c r="Y1488" s="261" t="str">
        <f t="shared" si="1283"/>
        <v>#DIV/0!</v>
      </c>
      <c r="Z1488" s="262">
        <f t="shared" si="1284"/>
        <v>0</v>
      </c>
      <c r="AA1488" s="262">
        <f t="shared" si="1285"/>
        <v>0</v>
      </c>
      <c r="AB1488" s="258" t="str">
        <f t="shared" si="1286"/>
        <v/>
      </c>
      <c r="AC1488" s="263" t="str">
        <f t="shared" si="1168"/>
        <v>   -  BĐ: 6/9/2025 KT: Ngày lỗi</v>
      </c>
      <c r="AD1488" s="263">
        <f t="shared" ref="AD1488:AE1488" si="1731">P1488</f>
        <v>45906</v>
      </c>
      <c r="AE1488" s="263" t="str">
        <f t="shared" si="1731"/>
        <v>#DIV/0!</v>
      </c>
      <c r="AF1488" s="187"/>
      <c r="AG1488" s="187"/>
    </row>
    <row r="1489">
      <c r="A1489" s="253"/>
      <c r="B1489" s="253"/>
      <c r="C1489" s="99"/>
      <c r="D1489" s="99"/>
      <c r="E1489" s="99"/>
      <c r="F1489" s="99"/>
      <c r="G1489" s="268"/>
      <c r="H1489" s="99"/>
      <c r="I1489" s="99"/>
      <c r="J1489" s="99"/>
      <c r="K1489" s="273"/>
      <c r="L1489" s="192"/>
      <c r="M1489" s="192"/>
      <c r="N1489" s="99"/>
      <c r="O1489" s="99"/>
      <c r="P1489" s="237">
        <f t="shared" si="1279"/>
        <v>45906</v>
      </c>
      <c r="Q1489" s="170" t="str">
        <f t="shared" si="1280"/>
        <v>#DIV/0!</v>
      </c>
      <c r="R1489" s="206"/>
      <c r="S1489" s="267"/>
      <c r="T1489" s="99"/>
      <c r="U1489" s="99"/>
      <c r="V1489" s="259" t="str">
        <f t="shared" si="1161"/>
        <v> </v>
      </c>
      <c r="W1489" s="260">
        <f t="shared" si="1281"/>
        <v>0</v>
      </c>
      <c r="X1489" s="258" t="str">
        <f t="shared" si="1282"/>
        <v>#DIV/0!</v>
      </c>
      <c r="Y1489" s="261" t="str">
        <f t="shared" si="1283"/>
        <v>#DIV/0!</v>
      </c>
      <c r="Z1489" s="262">
        <f t="shared" si="1284"/>
        <v>0</v>
      </c>
      <c r="AA1489" s="262">
        <f t="shared" si="1285"/>
        <v>0</v>
      </c>
      <c r="AB1489" s="258" t="str">
        <f t="shared" si="1286"/>
        <v/>
      </c>
      <c r="AC1489" s="263" t="str">
        <f t="shared" si="1168"/>
        <v>   -  BĐ: 6/9/2025 KT: Ngày lỗi</v>
      </c>
      <c r="AD1489" s="263">
        <f t="shared" ref="AD1489:AE1489" si="1732">P1489</f>
        <v>45906</v>
      </c>
      <c r="AE1489" s="263" t="str">
        <f t="shared" si="1732"/>
        <v>#DIV/0!</v>
      </c>
      <c r="AF1489" s="187"/>
      <c r="AG1489" s="187"/>
    </row>
    <row r="1490">
      <c r="A1490" s="253"/>
      <c r="B1490" s="253"/>
      <c r="C1490" s="99"/>
      <c r="D1490" s="99"/>
      <c r="E1490" s="99"/>
      <c r="F1490" s="99"/>
      <c r="G1490" s="268"/>
      <c r="H1490" s="99"/>
      <c r="I1490" s="99"/>
      <c r="J1490" s="99"/>
      <c r="K1490" s="273"/>
      <c r="L1490" s="192"/>
      <c r="M1490" s="192"/>
      <c r="N1490" s="99"/>
      <c r="O1490" s="99"/>
      <c r="P1490" s="237">
        <f t="shared" si="1279"/>
        <v>45906</v>
      </c>
      <c r="Q1490" s="170" t="str">
        <f t="shared" si="1280"/>
        <v>#DIV/0!</v>
      </c>
      <c r="R1490" s="206"/>
      <c r="S1490" s="267"/>
      <c r="T1490" s="99"/>
      <c r="U1490" s="99"/>
      <c r="V1490" s="259" t="str">
        <f t="shared" si="1161"/>
        <v> </v>
      </c>
      <c r="W1490" s="260">
        <f t="shared" si="1281"/>
        <v>0</v>
      </c>
      <c r="X1490" s="258" t="str">
        <f t="shared" si="1282"/>
        <v>#DIV/0!</v>
      </c>
      <c r="Y1490" s="261" t="str">
        <f t="shared" si="1283"/>
        <v>#DIV/0!</v>
      </c>
      <c r="Z1490" s="262">
        <f t="shared" si="1284"/>
        <v>0</v>
      </c>
      <c r="AA1490" s="262">
        <f t="shared" si="1285"/>
        <v>0</v>
      </c>
      <c r="AB1490" s="258" t="str">
        <f t="shared" si="1286"/>
        <v/>
      </c>
      <c r="AC1490" s="263" t="str">
        <f t="shared" si="1168"/>
        <v>   -  BĐ: 6/9/2025 KT: Ngày lỗi</v>
      </c>
      <c r="AD1490" s="263">
        <f t="shared" ref="AD1490:AE1490" si="1733">P1490</f>
        <v>45906</v>
      </c>
      <c r="AE1490" s="263" t="str">
        <f t="shared" si="1733"/>
        <v>#DIV/0!</v>
      </c>
      <c r="AF1490" s="187"/>
      <c r="AG1490" s="187"/>
    </row>
    <row r="1491">
      <c r="A1491" s="253"/>
      <c r="B1491" s="253"/>
      <c r="C1491" s="99"/>
      <c r="D1491" s="99"/>
      <c r="E1491" s="99"/>
      <c r="F1491" s="99"/>
      <c r="G1491" s="268"/>
      <c r="H1491" s="99"/>
      <c r="I1491" s="99"/>
      <c r="J1491" s="99"/>
      <c r="K1491" s="273"/>
      <c r="L1491" s="192"/>
      <c r="M1491" s="192"/>
      <c r="N1491" s="99"/>
      <c r="O1491" s="99"/>
      <c r="P1491" s="237">
        <f t="shared" si="1279"/>
        <v>45906</v>
      </c>
      <c r="Q1491" s="170" t="str">
        <f t="shared" si="1280"/>
        <v>#DIV/0!</v>
      </c>
      <c r="R1491" s="206"/>
      <c r="S1491" s="267"/>
      <c r="T1491" s="99"/>
      <c r="U1491" s="99"/>
      <c r="V1491" s="259" t="str">
        <f t="shared" si="1161"/>
        <v> </v>
      </c>
      <c r="W1491" s="260">
        <f t="shared" si="1281"/>
        <v>0</v>
      </c>
      <c r="X1491" s="258" t="str">
        <f t="shared" si="1282"/>
        <v>#DIV/0!</v>
      </c>
      <c r="Y1491" s="261" t="str">
        <f t="shared" si="1283"/>
        <v>#DIV/0!</v>
      </c>
      <c r="Z1491" s="262">
        <f t="shared" si="1284"/>
        <v>0</v>
      </c>
      <c r="AA1491" s="262">
        <f t="shared" si="1285"/>
        <v>0</v>
      </c>
      <c r="AB1491" s="258" t="str">
        <f t="shared" si="1286"/>
        <v/>
      </c>
      <c r="AC1491" s="263" t="str">
        <f t="shared" si="1168"/>
        <v>   -  BĐ: 6/9/2025 KT: Ngày lỗi</v>
      </c>
      <c r="AD1491" s="263">
        <f t="shared" ref="AD1491:AE1491" si="1734">P1491</f>
        <v>45906</v>
      </c>
      <c r="AE1491" s="263" t="str">
        <f t="shared" si="1734"/>
        <v>#DIV/0!</v>
      </c>
      <c r="AF1491" s="187"/>
      <c r="AG1491" s="187"/>
    </row>
    <row r="1492">
      <c r="A1492" s="253"/>
      <c r="B1492" s="253"/>
      <c r="C1492" s="99"/>
      <c r="D1492" s="99"/>
      <c r="E1492" s="99"/>
      <c r="F1492" s="99"/>
      <c r="G1492" s="268"/>
      <c r="H1492" s="99"/>
      <c r="I1492" s="99"/>
      <c r="J1492" s="99"/>
      <c r="K1492" s="273"/>
      <c r="L1492" s="192"/>
      <c r="M1492" s="192"/>
      <c r="N1492" s="99"/>
      <c r="O1492" s="99"/>
      <c r="P1492" s="237">
        <f t="shared" si="1279"/>
        <v>45906</v>
      </c>
      <c r="Q1492" s="170" t="str">
        <f t="shared" si="1280"/>
        <v>#DIV/0!</v>
      </c>
      <c r="R1492" s="206"/>
      <c r="S1492" s="267"/>
      <c r="T1492" s="99"/>
      <c r="U1492" s="99"/>
      <c r="V1492" s="259" t="str">
        <f t="shared" si="1161"/>
        <v> </v>
      </c>
      <c r="W1492" s="260">
        <f t="shared" si="1281"/>
        <v>0</v>
      </c>
      <c r="X1492" s="258" t="str">
        <f t="shared" si="1282"/>
        <v>#DIV/0!</v>
      </c>
      <c r="Y1492" s="261" t="str">
        <f t="shared" si="1283"/>
        <v>#DIV/0!</v>
      </c>
      <c r="Z1492" s="262">
        <f t="shared" si="1284"/>
        <v>0</v>
      </c>
      <c r="AA1492" s="262">
        <f t="shared" si="1285"/>
        <v>0</v>
      </c>
      <c r="AB1492" s="258" t="str">
        <f t="shared" si="1286"/>
        <v/>
      </c>
      <c r="AC1492" s="263" t="str">
        <f t="shared" si="1168"/>
        <v>   -  BĐ: 6/9/2025 KT: Ngày lỗi</v>
      </c>
      <c r="AD1492" s="263">
        <f t="shared" ref="AD1492:AE1492" si="1735">P1492</f>
        <v>45906</v>
      </c>
      <c r="AE1492" s="263" t="str">
        <f t="shared" si="1735"/>
        <v>#DIV/0!</v>
      </c>
      <c r="AF1492" s="187"/>
      <c r="AG1492" s="187"/>
    </row>
    <row r="1493">
      <c r="A1493" s="253"/>
      <c r="B1493" s="253"/>
      <c r="C1493" s="99"/>
      <c r="D1493" s="99"/>
      <c r="E1493" s="99"/>
      <c r="F1493" s="99"/>
      <c r="G1493" s="268"/>
      <c r="H1493" s="99"/>
      <c r="I1493" s="99"/>
      <c r="J1493" s="99"/>
      <c r="K1493" s="273"/>
      <c r="L1493" s="192"/>
      <c r="M1493" s="192"/>
      <c r="N1493" s="99"/>
      <c r="O1493" s="99"/>
      <c r="P1493" s="237">
        <f t="shared" si="1279"/>
        <v>45906</v>
      </c>
      <c r="Q1493" s="170" t="str">
        <f t="shared" si="1280"/>
        <v>#DIV/0!</v>
      </c>
      <c r="R1493" s="206"/>
      <c r="S1493" s="267"/>
      <c r="T1493" s="99"/>
      <c r="U1493" s="99"/>
      <c r="V1493" s="259" t="str">
        <f t="shared" si="1161"/>
        <v> </v>
      </c>
      <c r="W1493" s="260">
        <f t="shared" si="1281"/>
        <v>0</v>
      </c>
      <c r="X1493" s="258" t="str">
        <f t="shared" si="1282"/>
        <v>#DIV/0!</v>
      </c>
      <c r="Y1493" s="261" t="str">
        <f t="shared" si="1283"/>
        <v>#DIV/0!</v>
      </c>
      <c r="Z1493" s="262">
        <f t="shared" si="1284"/>
        <v>0</v>
      </c>
      <c r="AA1493" s="262">
        <f t="shared" si="1285"/>
        <v>0</v>
      </c>
      <c r="AB1493" s="258" t="str">
        <f t="shared" si="1286"/>
        <v/>
      </c>
      <c r="AC1493" s="263" t="str">
        <f t="shared" si="1168"/>
        <v>   -  BĐ: 6/9/2025 KT: Ngày lỗi</v>
      </c>
      <c r="AD1493" s="263">
        <f t="shared" ref="AD1493:AE1493" si="1736">P1493</f>
        <v>45906</v>
      </c>
      <c r="AE1493" s="263" t="str">
        <f t="shared" si="1736"/>
        <v>#DIV/0!</v>
      </c>
      <c r="AF1493" s="187"/>
      <c r="AG1493" s="187"/>
    </row>
    <row r="1494">
      <c r="A1494" s="253"/>
      <c r="B1494" s="253"/>
      <c r="C1494" s="99"/>
      <c r="D1494" s="99"/>
      <c r="E1494" s="99"/>
      <c r="F1494" s="99"/>
      <c r="G1494" s="268"/>
      <c r="H1494" s="99"/>
      <c r="I1494" s="99"/>
      <c r="J1494" s="99"/>
      <c r="K1494" s="273"/>
      <c r="L1494" s="192"/>
      <c r="M1494" s="192"/>
      <c r="N1494" s="99"/>
      <c r="O1494" s="99"/>
      <c r="P1494" s="237">
        <f t="shared" si="1279"/>
        <v>45906</v>
      </c>
      <c r="Q1494" s="170" t="str">
        <f t="shared" si="1280"/>
        <v>#DIV/0!</v>
      </c>
      <c r="R1494" s="206"/>
      <c r="S1494" s="267"/>
      <c r="T1494" s="99"/>
      <c r="U1494" s="99"/>
      <c r="V1494" s="259" t="str">
        <f t="shared" si="1161"/>
        <v> </v>
      </c>
      <c r="W1494" s="260">
        <f t="shared" si="1281"/>
        <v>0</v>
      </c>
      <c r="X1494" s="258" t="str">
        <f t="shared" si="1282"/>
        <v>#DIV/0!</v>
      </c>
      <c r="Y1494" s="261" t="str">
        <f t="shared" si="1283"/>
        <v>#DIV/0!</v>
      </c>
      <c r="Z1494" s="262">
        <f t="shared" si="1284"/>
        <v>0</v>
      </c>
      <c r="AA1494" s="262">
        <f t="shared" si="1285"/>
        <v>0</v>
      </c>
      <c r="AB1494" s="258" t="str">
        <f t="shared" si="1286"/>
        <v/>
      </c>
      <c r="AC1494" s="263" t="str">
        <f t="shared" si="1168"/>
        <v>   -  BĐ: 6/9/2025 KT: Ngày lỗi</v>
      </c>
      <c r="AD1494" s="263">
        <f t="shared" ref="AD1494:AE1494" si="1737">P1494</f>
        <v>45906</v>
      </c>
      <c r="AE1494" s="263" t="str">
        <f t="shared" si="1737"/>
        <v>#DIV/0!</v>
      </c>
      <c r="AF1494" s="187"/>
      <c r="AG1494" s="187"/>
    </row>
    <row r="1495">
      <c r="A1495" s="253"/>
      <c r="B1495" s="253"/>
      <c r="C1495" s="99"/>
      <c r="D1495" s="99"/>
      <c r="E1495" s="99"/>
      <c r="F1495" s="99"/>
      <c r="G1495" s="268"/>
      <c r="H1495" s="99"/>
      <c r="I1495" s="99"/>
      <c r="J1495" s="99"/>
      <c r="K1495" s="273"/>
      <c r="L1495" s="192"/>
      <c r="M1495" s="192"/>
      <c r="N1495" s="99"/>
      <c r="O1495" s="99"/>
      <c r="P1495" s="237">
        <f t="shared" si="1279"/>
        <v>45906</v>
      </c>
      <c r="Q1495" s="170" t="str">
        <f t="shared" si="1280"/>
        <v>#DIV/0!</v>
      </c>
      <c r="R1495" s="206"/>
      <c r="S1495" s="267"/>
      <c r="T1495" s="99"/>
      <c r="U1495" s="99"/>
      <c r="V1495" s="259" t="str">
        <f t="shared" si="1161"/>
        <v> </v>
      </c>
      <c r="W1495" s="260">
        <f t="shared" si="1281"/>
        <v>0</v>
      </c>
      <c r="X1495" s="258" t="str">
        <f t="shared" si="1282"/>
        <v>#DIV/0!</v>
      </c>
      <c r="Y1495" s="261" t="str">
        <f t="shared" si="1283"/>
        <v>#DIV/0!</v>
      </c>
      <c r="Z1495" s="262">
        <f t="shared" si="1284"/>
        <v>0</v>
      </c>
      <c r="AA1495" s="262">
        <f t="shared" si="1285"/>
        <v>0</v>
      </c>
      <c r="AB1495" s="258" t="str">
        <f t="shared" si="1286"/>
        <v/>
      </c>
      <c r="AC1495" s="263" t="str">
        <f t="shared" si="1168"/>
        <v>   -  BĐ: 6/9/2025 KT: Ngày lỗi</v>
      </c>
      <c r="AD1495" s="263">
        <f t="shared" ref="AD1495:AE1495" si="1738">P1495</f>
        <v>45906</v>
      </c>
      <c r="AE1495" s="263" t="str">
        <f t="shared" si="1738"/>
        <v>#DIV/0!</v>
      </c>
      <c r="AF1495" s="187"/>
      <c r="AG1495" s="187"/>
    </row>
    <row r="1496">
      <c r="A1496" s="253"/>
      <c r="B1496" s="253"/>
      <c r="C1496" s="99"/>
      <c r="D1496" s="99"/>
      <c r="E1496" s="99"/>
      <c r="F1496" s="99"/>
      <c r="G1496" s="268"/>
      <c r="H1496" s="99"/>
      <c r="I1496" s="99"/>
      <c r="J1496" s="99"/>
      <c r="K1496" s="273"/>
      <c r="L1496" s="192"/>
      <c r="M1496" s="192"/>
      <c r="N1496" s="99"/>
      <c r="O1496" s="99"/>
      <c r="P1496" s="237">
        <f t="shared" si="1279"/>
        <v>45906</v>
      </c>
      <c r="Q1496" s="170" t="str">
        <f t="shared" si="1280"/>
        <v>#DIV/0!</v>
      </c>
      <c r="R1496" s="206"/>
      <c r="S1496" s="267"/>
      <c r="T1496" s="99"/>
      <c r="U1496" s="99"/>
      <c r="V1496" s="259" t="str">
        <f t="shared" si="1161"/>
        <v> </v>
      </c>
      <c r="W1496" s="260">
        <f t="shared" si="1281"/>
        <v>0</v>
      </c>
      <c r="X1496" s="258" t="str">
        <f t="shared" si="1282"/>
        <v>#DIV/0!</v>
      </c>
      <c r="Y1496" s="261" t="str">
        <f t="shared" si="1283"/>
        <v>#DIV/0!</v>
      </c>
      <c r="Z1496" s="262">
        <f t="shared" si="1284"/>
        <v>0</v>
      </c>
      <c r="AA1496" s="262">
        <f t="shared" si="1285"/>
        <v>0</v>
      </c>
      <c r="AB1496" s="258" t="str">
        <f t="shared" si="1286"/>
        <v/>
      </c>
      <c r="AC1496" s="263" t="str">
        <f t="shared" si="1168"/>
        <v>   -  BĐ: 6/9/2025 KT: Ngày lỗi</v>
      </c>
      <c r="AD1496" s="263">
        <f t="shared" ref="AD1496:AE1496" si="1739">P1496</f>
        <v>45906</v>
      </c>
      <c r="AE1496" s="263" t="str">
        <f t="shared" si="1739"/>
        <v>#DIV/0!</v>
      </c>
      <c r="AF1496" s="187"/>
      <c r="AG1496" s="187"/>
    </row>
    <row r="1497">
      <c r="A1497" s="253"/>
      <c r="B1497" s="253"/>
      <c r="C1497" s="99"/>
      <c r="D1497" s="99"/>
      <c r="E1497" s="99"/>
      <c r="F1497" s="99"/>
      <c r="G1497" s="268"/>
      <c r="H1497" s="99"/>
      <c r="I1497" s="99"/>
      <c r="J1497" s="99"/>
      <c r="K1497" s="273"/>
      <c r="L1497" s="192"/>
      <c r="M1497" s="192"/>
      <c r="N1497" s="99"/>
      <c r="O1497" s="99"/>
      <c r="P1497" s="237">
        <f t="shared" si="1279"/>
        <v>45906</v>
      </c>
      <c r="Q1497" s="170" t="str">
        <f t="shared" si="1280"/>
        <v>#DIV/0!</v>
      </c>
      <c r="R1497" s="206"/>
      <c r="S1497" s="267"/>
      <c r="T1497" s="99"/>
      <c r="U1497" s="99"/>
      <c r="V1497" s="259" t="str">
        <f t="shared" si="1161"/>
        <v> </v>
      </c>
      <c r="W1497" s="260">
        <f t="shared" si="1281"/>
        <v>0</v>
      </c>
      <c r="X1497" s="258" t="str">
        <f t="shared" si="1282"/>
        <v>#DIV/0!</v>
      </c>
      <c r="Y1497" s="261" t="str">
        <f t="shared" si="1283"/>
        <v>#DIV/0!</v>
      </c>
      <c r="Z1497" s="262">
        <f t="shared" si="1284"/>
        <v>0</v>
      </c>
      <c r="AA1497" s="262">
        <f t="shared" si="1285"/>
        <v>0</v>
      </c>
      <c r="AB1497" s="258" t="str">
        <f t="shared" si="1286"/>
        <v/>
      </c>
      <c r="AC1497" s="263" t="str">
        <f t="shared" si="1168"/>
        <v>   -  BĐ: 6/9/2025 KT: Ngày lỗi</v>
      </c>
      <c r="AD1497" s="263">
        <f t="shared" ref="AD1497:AE1497" si="1740">P1497</f>
        <v>45906</v>
      </c>
      <c r="AE1497" s="263" t="str">
        <f t="shared" si="1740"/>
        <v>#DIV/0!</v>
      </c>
      <c r="AF1497" s="187"/>
      <c r="AG1497" s="187"/>
    </row>
    <row r="1498">
      <c r="A1498" s="253"/>
      <c r="B1498" s="253"/>
      <c r="C1498" s="99"/>
      <c r="D1498" s="99"/>
      <c r="E1498" s="99"/>
      <c r="F1498" s="99"/>
      <c r="G1498" s="268"/>
      <c r="H1498" s="99"/>
      <c r="I1498" s="99"/>
      <c r="J1498" s="99"/>
      <c r="K1498" s="273"/>
      <c r="L1498" s="192"/>
      <c r="M1498" s="192"/>
      <c r="N1498" s="99"/>
      <c r="O1498" s="99"/>
      <c r="P1498" s="237">
        <f t="shared" si="1279"/>
        <v>45906</v>
      </c>
      <c r="Q1498" s="170" t="str">
        <f t="shared" si="1280"/>
        <v>#DIV/0!</v>
      </c>
      <c r="R1498" s="206"/>
      <c r="S1498" s="267"/>
      <c r="T1498" s="99"/>
      <c r="U1498" s="99"/>
      <c r="V1498" s="259" t="str">
        <f t="shared" si="1161"/>
        <v> </v>
      </c>
      <c r="W1498" s="260">
        <f t="shared" si="1281"/>
        <v>0</v>
      </c>
      <c r="X1498" s="258" t="str">
        <f t="shared" si="1282"/>
        <v>#DIV/0!</v>
      </c>
      <c r="Y1498" s="261" t="str">
        <f t="shared" si="1283"/>
        <v>#DIV/0!</v>
      </c>
      <c r="Z1498" s="262">
        <f t="shared" si="1284"/>
        <v>0</v>
      </c>
      <c r="AA1498" s="262">
        <f t="shared" si="1285"/>
        <v>0</v>
      </c>
      <c r="AB1498" s="258" t="str">
        <f t="shared" si="1286"/>
        <v/>
      </c>
      <c r="AC1498" s="263" t="str">
        <f t="shared" si="1168"/>
        <v>   -  BĐ: 6/9/2025 KT: Ngày lỗi</v>
      </c>
      <c r="AD1498" s="263">
        <f t="shared" ref="AD1498:AE1498" si="1741">P1498</f>
        <v>45906</v>
      </c>
      <c r="AE1498" s="263" t="str">
        <f t="shared" si="1741"/>
        <v>#DIV/0!</v>
      </c>
      <c r="AF1498" s="187"/>
      <c r="AG1498" s="187"/>
    </row>
    <row r="1499">
      <c r="A1499" s="253"/>
      <c r="B1499" s="253"/>
      <c r="C1499" s="99"/>
      <c r="D1499" s="99"/>
      <c r="E1499" s="99"/>
      <c r="F1499" s="99"/>
      <c r="G1499" s="268"/>
      <c r="H1499" s="99"/>
      <c r="I1499" s="99"/>
      <c r="J1499" s="99"/>
      <c r="K1499" s="273"/>
      <c r="L1499" s="192"/>
      <c r="M1499" s="192"/>
      <c r="N1499" s="99"/>
      <c r="O1499" s="99"/>
      <c r="P1499" s="237">
        <f t="shared" si="1279"/>
        <v>45906</v>
      </c>
      <c r="Q1499" s="170" t="str">
        <f t="shared" si="1280"/>
        <v>#DIV/0!</v>
      </c>
      <c r="R1499" s="206"/>
      <c r="S1499" s="267"/>
      <c r="T1499" s="99"/>
      <c r="U1499" s="99"/>
      <c r="V1499" s="259" t="str">
        <f t="shared" si="1161"/>
        <v> </v>
      </c>
      <c r="W1499" s="260">
        <f t="shared" si="1281"/>
        <v>0</v>
      </c>
      <c r="X1499" s="258" t="str">
        <f t="shared" si="1282"/>
        <v>#DIV/0!</v>
      </c>
      <c r="Y1499" s="261" t="str">
        <f t="shared" si="1283"/>
        <v>#DIV/0!</v>
      </c>
      <c r="Z1499" s="262">
        <f t="shared" si="1284"/>
        <v>0</v>
      </c>
      <c r="AA1499" s="262">
        <f t="shared" si="1285"/>
        <v>0</v>
      </c>
      <c r="AB1499" s="258" t="str">
        <f t="shared" si="1286"/>
        <v/>
      </c>
      <c r="AC1499" s="263" t="str">
        <f t="shared" si="1168"/>
        <v>   -  BĐ: 6/9/2025 KT: Ngày lỗi</v>
      </c>
      <c r="AD1499" s="263">
        <f t="shared" ref="AD1499:AE1499" si="1742">P1499</f>
        <v>45906</v>
      </c>
      <c r="AE1499" s="263" t="str">
        <f t="shared" si="1742"/>
        <v>#DIV/0!</v>
      </c>
      <c r="AF1499" s="187"/>
      <c r="AG1499" s="187"/>
    </row>
    <row r="1500">
      <c r="A1500" s="253"/>
      <c r="B1500" s="253"/>
      <c r="C1500" s="99"/>
      <c r="D1500" s="99"/>
      <c r="E1500" s="99"/>
      <c r="F1500" s="99"/>
      <c r="G1500" s="268"/>
      <c r="H1500" s="99"/>
      <c r="I1500" s="99"/>
      <c r="J1500" s="99"/>
      <c r="K1500" s="273"/>
      <c r="L1500" s="192"/>
      <c r="M1500" s="192"/>
      <c r="N1500" s="99"/>
      <c r="O1500" s="99"/>
      <c r="P1500" s="237">
        <f t="shared" si="1279"/>
        <v>45906</v>
      </c>
      <c r="Q1500" s="170" t="str">
        <f t="shared" si="1280"/>
        <v>#DIV/0!</v>
      </c>
      <c r="R1500" s="206"/>
      <c r="S1500" s="267"/>
      <c r="T1500" s="99"/>
      <c r="U1500" s="99"/>
      <c r="V1500" s="259" t="str">
        <f t="shared" si="1161"/>
        <v> </v>
      </c>
      <c r="W1500" s="260">
        <f t="shared" si="1281"/>
        <v>0</v>
      </c>
      <c r="X1500" s="258" t="str">
        <f t="shared" si="1282"/>
        <v>#DIV/0!</v>
      </c>
      <c r="Y1500" s="261" t="str">
        <f t="shared" si="1283"/>
        <v>#DIV/0!</v>
      </c>
      <c r="Z1500" s="262">
        <f t="shared" si="1284"/>
        <v>0</v>
      </c>
      <c r="AA1500" s="262">
        <f t="shared" si="1285"/>
        <v>0</v>
      </c>
      <c r="AB1500" s="258" t="str">
        <f t="shared" si="1286"/>
        <v/>
      </c>
      <c r="AC1500" s="263" t="str">
        <f t="shared" si="1168"/>
        <v>   -  BĐ: 6/9/2025 KT: Ngày lỗi</v>
      </c>
      <c r="AD1500" s="263">
        <f t="shared" ref="AD1500:AE1500" si="1743">P1500</f>
        <v>45906</v>
      </c>
      <c r="AE1500" s="263" t="str">
        <f t="shared" si="1743"/>
        <v>#DIV/0!</v>
      </c>
      <c r="AF1500" s="187"/>
      <c r="AG1500" s="187"/>
    </row>
    <row r="1501">
      <c r="A1501" s="253"/>
      <c r="B1501" s="253"/>
      <c r="C1501" s="99"/>
      <c r="D1501" s="99"/>
      <c r="E1501" s="99"/>
      <c r="F1501" s="99"/>
      <c r="G1501" s="268"/>
      <c r="H1501" s="99"/>
      <c r="I1501" s="99"/>
      <c r="J1501" s="99"/>
      <c r="K1501" s="273"/>
      <c r="L1501" s="192"/>
      <c r="M1501" s="192"/>
      <c r="N1501" s="99"/>
      <c r="O1501" s="99"/>
      <c r="P1501" s="237">
        <f t="shared" si="1279"/>
        <v>45906</v>
      </c>
      <c r="Q1501" s="170" t="str">
        <f t="shared" si="1280"/>
        <v>#DIV/0!</v>
      </c>
      <c r="R1501" s="206"/>
      <c r="S1501" s="267"/>
      <c r="T1501" s="99"/>
      <c r="U1501" s="99"/>
      <c r="V1501" s="259" t="str">
        <f t="shared" si="1161"/>
        <v> </v>
      </c>
      <c r="W1501" s="260">
        <f t="shared" si="1281"/>
        <v>0</v>
      </c>
      <c r="X1501" s="258" t="str">
        <f t="shared" si="1282"/>
        <v>#DIV/0!</v>
      </c>
      <c r="Y1501" s="261" t="str">
        <f t="shared" si="1283"/>
        <v>#DIV/0!</v>
      </c>
      <c r="Z1501" s="262">
        <f t="shared" si="1284"/>
        <v>0</v>
      </c>
      <c r="AA1501" s="262">
        <f t="shared" si="1285"/>
        <v>0</v>
      </c>
      <c r="AB1501" s="258" t="str">
        <f t="shared" si="1286"/>
        <v/>
      </c>
      <c r="AC1501" s="263" t="str">
        <f t="shared" si="1168"/>
        <v>   -  BĐ: 6/9/2025 KT: Ngày lỗi</v>
      </c>
      <c r="AD1501" s="263">
        <f t="shared" ref="AD1501:AE1501" si="1744">P1501</f>
        <v>45906</v>
      </c>
      <c r="AE1501" s="263" t="str">
        <f t="shared" si="1744"/>
        <v>#DIV/0!</v>
      </c>
      <c r="AF1501" s="187"/>
      <c r="AG1501" s="187"/>
    </row>
    <row r="1502">
      <c r="A1502" s="253"/>
      <c r="B1502" s="253"/>
      <c r="C1502" s="99"/>
      <c r="D1502" s="99"/>
      <c r="E1502" s="99"/>
      <c r="F1502" s="99"/>
      <c r="G1502" s="268"/>
      <c r="H1502" s="99"/>
      <c r="I1502" s="99"/>
      <c r="J1502" s="99"/>
      <c r="K1502" s="273"/>
      <c r="L1502" s="192"/>
      <c r="M1502" s="192"/>
      <c r="N1502" s="99"/>
      <c r="O1502" s="99"/>
      <c r="P1502" s="237">
        <f t="shared" si="1279"/>
        <v>45906</v>
      </c>
      <c r="Q1502" s="170" t="str">
        <f t="shared" si="1280"/>
        <v>#DIV/0!</v>
      </c>
      <c r="R1502" s="206"/>
      <c r="S1502" s="267"/>
      <c r="T1502" s="99"/>
      <c r="U1502" s="99"/>
      <c r="V1502" s="259" t="str">
        <f t="shared" si="1161"/>
        <v> </v>
      </c>
      <c r="W1502" s="260">
        <f t="shared" si="1281"/>
        <v>0</v>
      </c>
      <c r="X1502" s="258" t="str">
        <f t="shared" si="1282"/>
        <v>#DIV/0!</v>
      </c>
      <c r="Y1502" s="261" t="str">
        <f t="shared" si="1283"/>
        <v>#DIV/0!</v>
      </c>
      <c r="Z1502" s="262">
        <f t="shared" si="1284"/>
        <v>0</v>
      </c>
      <c r="AA1502" s="262">
        <f t="shared" si="1285"/>
        <v>0</v>
      </c>
      <c r="AB1502" s="258" t="str">
        <f t="shared" si="1286"/>
        <v/>
      </c>
      <c r="AC1502" s="263" t="str">
        <f t="shared" si="1168"/>
        <v>   -  BĐ: 6/9/2025 KT: Ngày lỗi</v>
      </c>
      <c r="AD1502" s="263">
        <f t="shared" ref="AD1502:AE1502" si="1745">P1502</f>
        <v>45906</v>
      </c>
      <c r="AE1502" s="263" t="str">
        <f t="shared" si="1745"/>
        <v>#DIV/0!</v>
      </c>
      <c r="AF1502" s="187"/>
      <c r="AG1502" s="187"/>
    </row>
    <row r="1503">
      <c r="A1503" s="253"/>
      <c r="B1503" s="253"/>
      <c r="C1503" s="99"/>
      <c r="D1503" s="99"/>
      <c r="E1503" s="99"/>
      <c r="F1503" s="99"/>
      <c r="G1503" s="268"/>
      <c r="H1503" s="99"/>
      <c r="I1503" s="99"/>
      <c r="J1503" s="99"/>
      <c r="K1503" s="273"/>
      <c r="L1503" s="192"/>
      <c r="M1503" s="192"/>
      <c r="N1503" s="99"/>
      <c r="O1503" s="99"/>
      <c r="P1503" s="237">
        <f t="shared" si="1279"/>
        <v>45906</v>
      </c>
      <c r="Q1503" s="170" t="str">
        <f t="shared" si="1280"/>
        <v>#DIV/0!</v>
      </c>
      <c r="R1503" s="206"/>
      <c r="S1503" s="267"/>
      <c r="T1503" s="99"/>
      <c r="U1503" s="99"/>
      <c r="V1503" s="259" t="str">
        <f t="shared" si="1161"/>
        <v> </v>
      </c>
      <c r="W1503" s="260">
        <f t="shared" si="1281"/>
        <v>0</v>
      </c>
      <c r="X1503" s="258" t="str">
        <f t="shared" si="1282"/>
        <v>#DIV/0!</v>
      </c>
      <c r="Y1503" s="261" t="str">
        <f t="shared" si="1283"/>
        <v>#DIV/0!</v>
      </c>
      <c r="Z1503" s="262">
        <f t="shared" si="1284"/>
        <v>0</v>
      </c>
      <c r="AA1503" s="262">
        <f t="shared" si="1285"/>
        <v>0</v>
      </c>
      <c r="AB1503" s="258" t="str">
        <f t="shared" si="1286"/>
        <v/>
      </c>
      <c r="AC1503" s="263" t="str">
        <f t="shared" si="1168"/>
        <v>   -  BĐ: 6/9/2025 KT: Ngày lỗi</v>
      </c>
      <c r="AD1503" s="263">
        <f t="shared" ref="AD1503:AE1503" si="1746">P1503</f>
        <v>45906</v>
      </c>
      <c r="AE1503" s="263" t="str">
        <f t="shared" si="1746"/>
        <v>#DIV/0!</v>
      </c>
      <c r="AF1503" s="187"/>
      <c r="AG1503" s="187"/>
    </row>
    <row r="1504">
      <c r="A1504" s="253"/>
      <c r="B1504" s="253"/>
      <c r="C1504" s="99"/>
      <c r="D1504" s="99"/>
      <c r="E1504" s="99"/>
      <c r="F1504" s="99"/>
      <c r="G1504" s="268"/>
      <c r="H1504" s="99"/>
      <c r="I1504" s="99"/>
      <c r="J1504" s="99"/>
      <c r="K1504" s="273"/>
      <c r="L1504" s="192"/>
      <c r="M1504" s="192"/>
      <c r="N1504" s="99"/>
      <c r="O1504" s="99"/>
      <c r="P1504" s="237">
        <f t="shared" si="1279"/>
        <v>45906</v>
      </c>
      <c r="Q1504" s="170" t="str">
        <f t="shared" si="1280"/>
        <v>#DIV/0!</v>
      </c>
      <c r="R1504" s="206"/>
      <c r="S1504" s="267"/>
      <c r="T1504" s="99"/>
      <c r="U1504" s="99"/>
      <c r="V1504" s="259" t="str">
        <f t="shared" si="1161"/>
        <v> </v>
      </c>
      <c r="W1504" s="260">
        <f t="shared" si="1281"/>
        <v>0</v>
      </c>
      <c r="X1504" s="258" t="str">
        <f t="shared" si="1282"/>
        <v>#DIV/0!</v>
      </c>
      <c r="Y1504" s="261" t="str">
        <f t="shared" si="1283"/>
        <v>#DIV/0!</v>
      </c>
      <c r="Z1504" s="262">
        <f t="shared" si="1284"/>
        <v>0</v>
      </c>
      <c r="AA1504" s="262">
        <f t="shared" si="1285"/>
        <v>0</v>
      </c>
      <c r="AB1504" s="258" t="str">
        <f t="shared" si="1286"/>
        <v/>
      </c>
      <c r="AC1504" s="263" t="str">
        <f t="shared" si="1168"/>
        <v>   -  BĐ: 6/9/2025 KT: Ngày lỗi</v>
      </c>
      <c r="AD1504" s="263">
        <f t="shared" ref="AD1504:AE1504" si="1747">P1504</f>
        <v>45906</v>
      </c>
      <c r="AE1504" s="263" t="str">
        <f t="shared" si="1747"/>
        <v>#DIV/0!</v>
      </c>
      <c r="AF1504" s="187"/>
      <c r="AG1504" s="187"/>
    </row>
    <row r="1505">
      <c r="A1505" s="253"/>
      <c r="B1505" s="253"/>
      <c r="C1505" s="99"/>
      <c r="D1505" s="99"/>
      <c r="E1505" s="99"/>
      <c r="F1505" s="99"/>
      <c r="G1505" s="268"/>
      <c r="H1505" s="99"/>
      <c r="I1505" s="99"/>
      <c r="J1505" s="99"/>
      <c r="K1505" s="273"/>
      <c r="L1505" s="192"/>
      <c r="M1505" s="192"/>
      <c r="N1505" s="99"/>
      <c r="O1505" s="99"/>
      <c r="P1505" s="237">
        <f t="shared" si="1279"/>
        <v>45906</v>
      </c>
      <c r="Q1505" s="170" t="str">
        <f t="shared" si="1280"/>
        <v>#DIV/0!</v>
      </c>
      <c r="R1505" s="206"/>
      <c r="S1505" s="267"/>
      <c r="T1505" s="99"/>
      <c r="U1505" s="99"/>
      <c r="V1505" s="259" t="str">
        <f t="shared" si="1161"/>
        <v> </v>
      </c>
      <c r="W1505" s="260">
        <f t="shared" si="1281"/>
        <v>0</v>
      </c>
      <c r="X1505" s="258" t="str">
        <f t="shared" si="1282"/>
        <v>#DIV/0!</v>
      </c>
      <c r="Y1505" s="261" t="str">
        <f t="shared" si="1283"/>
        <v>#DIV/0!</v>
      </c>
      <c r="Z1505" s="262">
        <f t="shared" si="1284"/>
        <v>0</v>
      </c>
      <c r="AA1505" s="262">
        <f t="shared" si="1285"/>
        <v>0</v>
      </c>
      <c r="AB1505" s="258" t="str">
        <f t="shared" si="1286"/>
        <v/>
      </c>
      <c r="AC1505" s="263" t="str">
        <f t="shared" si="1168"/>
        <v>   -  BĐ: 6/9/2025 KT: Ngày lỗi</v>
      </c>
      <c r="AD1505" s="263">
        <f t="shared" ref="AD1505:AE1505" si="1748">P1505</f>
        <v>45906</v>
      </c>
      <c r="AE1505" s="263" t="str">
        <f t="shared" si="1748"/>
        <v>#DIV/0!</v>
      </c>
      <c r="AF1505" s="187"/>
      <c r="AG1505" s="187"/>
    </row>
    <row r="1506">
      <c r="A1506" s="253"/>
      <c r="B1506" s="253"/>
      <c r="C1506" s="99"/>
      <c r="D1506" s="99"/>
      <c r="E1506" s="99"/>
      <c r="F1506" s="99"/>
      <c r="G1506" s="268"/>
      <c r="H1506" s="99"/>
      <c r="I1506" s="99"/>
      <c r="J1506" s="99"/>
      <c r="K1506" s="273"/>
      <c r="L1506" s="192"/>
      <c r="M1506" s="192"/>
      <c r="N1506" s="99"/>
      <c r="O1506" s="99"/>
      <c r="P1506" s="237">
        <f t="shared" si="1279"/>
        <v>45906</v>
      </c>
      <c r="Q1506" s="170" t="str">
        <f t="shared" si="1280"/>
        <v>#DIV/0!</v>
      </c>
      <c r="R1506" s="206"/>
      <c r="S1506" s="267"/>
      <c r="T1506" s="99"/>
      <c r="U1506" s="99"/>
      <c r="V1506" s="259" t="str">
        <f t="shared" si="1161"/>
        <v> </v>
      </c>
      <c r="W1506" s="260">
        <f t="shared" si="1281"/>
        <v>0</v>
      </c>
      <c r="X1506" s="258" t="str">
        <f t="shared" si="1282"/>
        <v>#DIV/0!</v>
      </c>
      <c r="Y1506" s="261" t="str">
        <f t="shared" si="1283"/>
        <v>#DIV/0!</v>
      </c>
      <c r="Z1506" s="262">
        <f t="shared" si="1284"/>
        <v>0</v>
      </c>
      <c r="AA1506" s="262">
        <f t="shared" si="1285"/>
        <v>0</v>
      </c>
      <c r="AB1506" s="258" t="str">
        <f t="shared" si="1286"/>
        <v/>
      </c>
      <c r="AC1506" s="263" t="str">
        <f t="shared" si="1168"/>
        <v>   -  BĐ: 6/9/2025 KT: Ngày lỗi</v>
      </c>
      <c r="AD1506" s="263">
        <f t="shared" ref="AD1506:AE1506" si="1749">P1506</f>
        <v>45906</v>
      </c>
      <c r="AE1506" s="263" t="str">
        <f t="shared" si="1749"/>
        <v>#DIV/0!</v>
      </c>
      <c r="AF1506" s="187"/>
      <c r="AG1506" s="187"/>
    </row>
    <row r="1507">
      <c r="A1507" s="253"/>
      <c r="B1507" s="253"/>
      <c r="C1507" s="99"/>
      <c r="D1507" s="99"/>
      <c r="E1507" s="99"/>
      <c r="F1507" s="99"/>
      <c r="G1507" s="268"/>
      <c r="H1507" s="99"/>
      <c r="I1507" s="99"/>
      <c r="J1507" s="99"/>
      <c r="K1507" s="273"/>
      <c r="L1507" s="192"/>
      <c r="M1507" s="192"/>
      <c r="N1507" s="99"/>
      <c r="O1507" s="99"/>
      <c r="P1507" s="237">
        <f t="shared" si="1279"/>
        <v>45906</v>
      </c>
      <c r="Q1507" s="170" t="str">
        <f t="shared" si="1280"/>
        <v>#DIV/0!</v>
      </c>
      <c r="R1507" s="206"/>
      <c r="S1507" s="267"/>
      <c r="T1507" s="99"/>
      <c r="U1507" s="99"/>
      <c r="V1507" s="259" t="str">
        <f t="shared" si="1161"/>
        <v> </v>
      </c>
      <c r="W1507" s="260">
        <f t="shared" si="1281"/>
        <v>0</v>
      </c>
      <c r="X1507" s="258" t="str">
        <f t="shared" si="1282"/>
        <v>#DIV/0!</v>
      </c>
      <c r="Y1507" s="261" t="str">
        <f t="shared" si="1283"/>
        <v>#DIV/0!</v>
      </c>
      <c r="Z1507" s="262">
        <f t="shared" si="1284"/>
        <v>0</v>
      </c>
      <c r="AA1507" s="262">
        <f t="shared" si="1285"/>
        <v>0</v>
      </c>
      <c r="AB1507" s="258" t="str">
        <f t="shared" si="1286"/>
        <v/>
      </c>
      <c r="AC1507" s="263" t="str">
        <f t="shared" si="1168"/>
        <v>   -  BĐ: 6/9/2025 KT: Ngày lỗi</v>
      </c>
      <c r="AD1507" s="263">
        <f t="shared" ref="AD1507:AE1507" si="1750">P1507</f>
        <v>45906</v>
      </c>
      <c r="AE1507" s="263" t="str">
        <f t="shared" si="1750"/>
        <v>#DIV/0!</v>
      </c>
      <c r="AF1507" s="187"/>
      <c r="AG1507" s="187"/>
    </row>
    <row r="1508">
      <c r="A1508" s="253"/>
      <c r="B1508" s="253"/>
      <c r="C1508" s="99"/>
      <c r="D1508" s="99"/>
      <c r="E1508" s="99"/>
      <c r="F1508" s="99"/>
      <c r="G1508" s="268"/>
      <c r="H1508" s="99"/>
      <c r="I1508" s="99"/>
      <c r="J1508" s="99"/>
      <c r="K1508" s="273"/>
      <c r="L1508" s="192"/>
      <c r="M1508" s="192"/>
      <c r="N1508" s="99"/>
      <c r="O1508" s="99"/>
      <c r="P1508" s="237">
        <f t="shared" si="1279"/>
        <v>45906</v>
      </c>
      <c r="Q1508" s="170" t="str">
        <f t="shared" si="1280"/>
        <v>#DIV/0!</v>
      </c>
      <c r="R1508" s="206"/>
      <c r="S1508" s="267"/>
      <c r="T1508" s="99"/>
      <c r="U1508" s="99"/>
      <c r="V1508" s="259" t="str">
        <f t="shared" si="1161"/>
        <v> </v>
      </c>
      <c r="W1508" s="260">
        <f t="shared" si="1281"/>
        <v>0</v>
      </c>
      <c r="X1508" s="258" t="str">
        <f t="shared" si="1282"/>
        <v>#DIV/0!</v>
      </c>
      <c r="Y1508" s="261" t="str">
        <f t="shared" si="1283"/>
        <v>#DIV/0!</v>
      </c>
      <c r="Z1508" s="262">
        <f t="shared" si="1284"/>
        <v>0</v>
      </c>
      <c r="AA1508" s="262">
        <f t="shared" si="1285"/>
        <v>0</v>
      </c>
      <c r="AB1508" s="258" t="str">
        <f t="shared" si="1286"/>
        <v/>
      </c>
      <c r="AC1508" s="263" t="str">
        <f t="shared" si="1168"/>
        <v>   -  BĐ: 6/9/2025 KT: Ngày lỗi</v>
      </c>
      <c r="AD1508" s="263">
        <f t="shared" ref="AD1508:AE1508" si="1751">P1508</f>
        <v>45906</v>
      </c>
      <c r="AE1508" s="263" t="str">
        <f t="shared" si="1751"/>
        <v>#DIV/0!</v>
      </c>
      <c r="AF1508" s="187"/>
      <c r="AG1508" s="187"/>
    </row>
    <row r="1509">
      <c r="A1509" s="253"/>
      <c r="B1509" s="253"/>
      <c r="C1509" s="99"/>
      <c r="D1509" s="99"/>
      <c r="E1509" s="99"/>
      <c r="F1509" s="99"/>
      <c r="G1509" s="268"/>
      <c r="H1509" s="99"/>
      <c r="I1509" s="99"/>
      <c r="J1509" s="99"/>
      <c r="K1509" s="273"/>
      <c r="L1509" s="192"/>
      <c r="M1509" s="192"/>
      <c r="N1509" s="99"/>
      <c r="O1509" s="99"/>
      <c r="P1509" s="237">
        <f t="shared" si="1279"/>
        <v>45906</v>
      </c>
      <c r="Q1509" s="170" t="str">
        <f t="shared" si="1280"/>
        <v>#DIV/0!</v>
      </c>
      <c r="R1509" s="206"/>
      <c r="S1509" s="267"/>
      <c r="T1509" s="99"/>
      <c r="U1509" s="99"/>
      <c r="V1509" s="259" t="str">
        <f t="shared" si="1161"/>
        <v> </v>
      </c>
      <c r="W1509" s="260">
        <f t="shared" si="1281"/>
        <v>0</v>
      </c>
      <c r="X1509" s="258" t="str">
        <f t="shared" si="1282"/>
        <v>#DIV/0!</v>
      </c>
      <c r="Y1509" s="261" t="str">
        <f t="shared" si="1283"/>
        <v>#DIV/0!</v>
      </c>
      <c r="Z1509" s="262">
        <f t="shared" si="1284"/>
        <v>0</v>
      </c>
      <c r="AA1509" s="262">
        <f t="shared" si="1285"/>
        <v>0</v>
      </c>
      <c r="AB1509" s="258" t="str">
        <f t="shared" si="1286"/>
        <v/>
      </c>
      <c r="AC1509" s="263" t="str">
        <f t="shared" si="1168"/>
        <v>   -  BĐ: 6/9/2025 KT: Ngày lỗi</v>
      </c>
      <c r="AD1509" s="263">
        <f t="shared" ref="AD1509:AE1509" si="1752">P1509</f>
        <v>45906</v>
      </c>
      <c r="AE1509" s="263" t="str">
        <f t="shared" si="1752"/>
        <v>#DIV/0!</v>
      </c>
      <c r="AF1509" s="187"/>
      <c r="AG1509" s="187"/>
    </row>
    <row r="1510">
      <c r="A1510" s="253"/>
      <c r="B1510" s="253"/>
      <c r="C1510" s="99"/>
      <c r="D1510" s="99"/>
      <c r="E1510" s="99"/>
      <c r="F1510" s="99"/>
      <c r="G1510" s="268"/>
      <c r="H1510" s="99"/>
      <c r="I1510" s="99"/>
      <c r="J1510" s="99"/>
      <c r="K1510" s="273"/>
      <c r="L1510" s="192"/>
      <c r="M1510" s="192"/>
      <c r="N1510" s="99"/>
      <c r="O1510" s="99"/>
      <c r="P1510" s="237">
        <f t="shared" si="1279"/>
        <v>45906</v>
      </c>
      <c r="Q1510" s="170" t="str">
        <f t="shared" si="1280"/>
        <v>#DIV/0!</v>
      </c>
      <c r="R1510" s="206"/>
      <c r="S1510" s="267"/>
      <c r="T1510" s="99"/>
      <c r="U1510" s="99"/>
      <c r="V1510" s="259" t="str">
        <f t="shared" si="1161"/>
        <v> </v>
      </c>
      <c r="W1510" s="260">
        <f t="shared" si="1281"/>
        <v>0</v>
      </c>
      <c r="X1510" s="258" t="str">
        <f t="shared" si="1282"/>
        <v>#DIV/0!</v>
      </c>
      <c r="Y1510" s="261" t="str">
        <f t="shared" si="1283"/>
        <v>#DIV/0!</v>
      </c>
      <c r="Z1510" s="262">
        <f t="shared" si="1284"/>
        <v>0</v>
      </c>
      <c r="AA1510" s="262">
        <f t="shared" si="1285"/>
        <v>0</v>
      </c>
      <c r="AB1510" s="258" t="str">
        <f t="shared" si="1286"/>
        <v/>
      </c>
      <c r="AC1510" s="263" t="str">
        <f t="shared" si="1168"/>
        <v>   -  BĐ: 6/9/2025 KT: Ngày lỗi</v>
      </c>
      <c r="AD1510" s="263">
        <f t="shared" ref="AD1510:AE1510" si="1753">P1510</f>
        <v>45906</v>
      </c>
      <c r="AE1510" s="263" t="str">
        <f t="shared" si="1753"/>
        <v>#DIV/0!</v>
      </c>
      <c r="AF1510" s="187"/>
      <c r="AG1510" s="187"/>
    </row>
    <row r="1511">
      <c r="A1511" s="253"/>
      <c r="B1511" s="253"/>
      <c r="C1511" s="99"/>
      <c r="D1511" s="99"/>
      <c r="E1511" s="99"/>
      <c r="F1511" s="99"/>
      <c r="G1511" s="268"/>
      <c r="H1511" s="99"/>
      <c r="I1511" s="99"/>
      <c r="J1511" s="99"/>
      <c r="K1511" s="273"/>
      <c r="L1511" s="192"/>
      <c r="M1511" s="192"/>
      <c r="N1511" s="99"/>
      <c r="O1511" s="99"/>
      <c r="P1511" s="237">
        <f t="shared" si="1279"/>
        <v>45906</v>
      </c>
      <c r="Q1511" s="170" t="str">
        <f t="shared" si="1280"/>
        <v>#DIV/0!</v>
      </c>
      <c r="R1511" s="206"/>
      <c r="S1511" s="267"/>
      <c r="T1511" s="99"/>
      <c r="U1511" s="99"/>
      <c r="V1511" s="259" t="str">
        <f t="shared" si="1161"/>
        <v> </v>
      </c>
      <c r="W1511" s="260">
        <f t="shared" si="1281"/>
        <v>0</v>
      </c>
      <c r="X1511" s="258" t="str">
        <f t="shared" si="1282"/>
        <v>#DIV/0!</v>
      </c>
      <c r="Y1511" s="261" t="str">
        <f t="shared" si="1283"/>
        <v>#DIV/0!</v>
      </c>
      <c r="Z1511" s="262">
        <f t="shared" si="1284"/>
        <v>0</v>
      </c>
      <c r="AA1511" s="262">
        <f t="shared" si="1285"/>
        <v>0</v>
      </c>
      <c r="AB1511" s="258" t="str">
        <f t="shared" si="1286"/>
        <v/>
      </c>
      <c r="AC1511" s="263" t="str">
        <f t="shared" si="1168"/>
        <v>   -  BĐ: 6/9/2025 KT: Ngày lỗi</v>
      </c>
      <c r="AD1511" s="263">
        <f t="shared" ref="AD1511:AE1511" si="1754">P1511</f>
        <v>45906</v>
      </c>
      <c r="AE1511" s="263" t="str">
        <f t="shared" si="1754"/>
        <v>#DIV/0!</v>
      </c>
      <c r="AF1511" s="187"/>
      <c r="AG1511" s="187"/>
    </row>
    <row r="1512">
      <c r="A1512" s="253"/>
      <c r="B1512" s="253"/>
      <c r="C1512" s="99"/>
      <c r="D1512" s="99"/>
      <c r="E1512" s="99"/>
      <c r="F1512" s="99"/>
      <c r="G1512" s="268"/>
      <c r="H1512" s="99"/>
      <c r="I1512" s="99"/>
      <c r="J1512" s="99"/>
      <c r="K1512" s="273"/>
      <c r="L1512" s="192"/>
      <c r="M1512" s="192"/>
      <c r="N1512" s="99"/>
      <c r="O1512" s="99"/>
      <c r="P1512" s="237">
        <f t="shared" si="1279"/>
        <v>45906</v>
      </c>
      <c r="Q1512" s="170" t="str">
        <f t="shared" si="1280"/>
        <v>#DIV/0!</v>
      </c>
      <c r="R1512" s="206"/>
      <c r="S1512" s="267"/>
      <c r="T1512" s="99"/>
      <c r="U1512" s="99"/>
      <c r="V1512" s="259" t="str">
        <f t="shared" si="1161"/>
        <v> </v>
      </c>
      <c r="W1512" s="260">
        <f t="shared" si="1281"/>
        <v>0</v>
      </c>
      <c r="X1512" s="258" t="str">
        <f t="shared" si="1282"/>
        <v>#DIV/0!</v>
      </c>
      <c r="Y1512" s="261" t="str">
        <f t="shared" si="1283"/>
        <v>#DIV/0!</v>
      </c>
      <c r="Z1512" s="262">
        <f t="shared" si="1284"/>
        <v>0</v>
      </c>
      <c r="AA1512" s="262">
        <f t="shared" si="1285"/>
        <v>0</v>
      </c>
      <c r="AB1512" s="258" t="str">
        <f t="shared" si="1286"/>
        <v/>
      </c>
      <c r="AC1512" s="263" t="str">
        <f t="shared" si="1168"/>
        <v>   -  BĐ: 6/9/2025 KT: Ngày lỗi</v>
      </c>
      <c r="AD1512" s="263">
        <f t="shared" ref="AD1512:AE1512" si="1755">P1512</f>
        <v>45906</v>
      </c>
      <c r="AE1512" s="263" t="str">
        <f t="shared" si="1755"/>
        <v>#DIV/0!</v>
      </c>
      <c r="AF1512" s="187"/>
      <c r="AG1512" s="187"/>
    </row>
    <row r="1513">
      <c r="A1513" s="253"/>
      <c r="B1513" s="253"/>
      <c r="C1513" s="99"/>
      <c r="D1513" s="99"/>
      <c r="E1513" s="99"/>
      <c r="F1513" s="99"/>
      <c r="G1513" s="268"/>
      <c r="H1513" s="99"/>
      <c r="I1513" s="99"/>
      <c r="J1513" s="99"/>
      <c r="K1513" s="273"/>
      <c r="L1513" s="192"/>
      <c r="M1513" s="192"/>
      <c r="N1513" s="99"/>
      <c r="O1513" s="99"/>
      <c r="P1513" s="237">
        <f t="shared" si="1279"/>
        <v>45906</v>
      </c>
      <c r="Q1513" s="170" t="str">
        <f t="shared" si="1280"/>
        <v>#DIV/0!</v>
      </c>
      <c r="R1513" s="206"/>
      <c r="S1513" s="267"/>
      <c r="T1513" s="99"/>
      <c r="U1513" s="99"/>
      <c r="V1513" s="259" t="str">
        <f t="shared" si="1161"/>
        <v> </v>
      </c>
      <c r="W1513" s="260">
        <f t="shared" si="1281"/>
        <v>0</v>
      </c>
      <c r="X1513" s="258" t="str">
        <f t="shared" si="1282"/>
        <v>#DIV/0!</v>
      </c>
      <c r="Y1513" s="261" t="str">
        <f t="shared" si="1283"/>
        <v>#DIV/0!</v>
      </c>
      <c r="Z1513" s="262">
        <f t="shared" si="1284"/>
        <v>0</v>
      </c>
      <c r="AA1513" s="262">
        <f t="shared" si="1285"/>
        <v>0</v>
      </c>
      <c r="AB1513" s="258" t="str">
        <f t="shared" si="1286"/>
        <v/>
      </c>
      <c r="AC1513" s="263" t="str">
        <f t="shared" si="1168"/>
        <v>   -  BĐ: 6/9/2025 KT: Ngày lỗi</v>
      </c>
      <c r="AD1513" s="263">
        <f t="shared" ref="AD1513:AE1513" si="1756">P1513</f>
        <v>45906</v>
      </c>
      <c r="AE1513" s="263" t="str">
        <f t="shared" si="1756"/>
        <v>#DIV/0!</v>
      </c>
      <c r="AF1513" s="187"/>
      <c r="AG1513" s="187"/>
    </row>
    <row r="1514">
      <c r="A1514" s="253"/>
      <c r="B1514" s="253"/>
      <c r="C1514" s="99"/>
      <c r="D1514" s="99"/>
      <c r="E1514" s="99"/>
      <c r="F1514" s="99"/>
      <c r="G1514" s="268"/>
      <c r="H1514" s="99"/>
      <c r="I1514" s="99"/>
      <c r="J1514" s="99"/>
      <c r="K1514" s="273"/>
      <c r="L1514" s="192"/>
      <c r="M1514" s="192"/>
      <c r="N1514" s="99"/>
      <c r="O1514" s="99"/>
      <c r="P1514" s="237">
        <f t="shared" si="1279"/>
        <v>45906</v>
      </c>
      <c r="Q1514" s="170" t="str">
        <f t="shared" si="1280"/>
        <v>#DIV/0!</v>
      </c>
      <c r="R1514" s="206"/>
      <c r="S1514" s="267"/>
      <c r="T1514" s="99"/>
      <c r="U1514" s="99"/>
      <c r="V1514" s="259" t="str">
        <f t="shared" si="1161"/>
        <v> </v>
      </c>
      <c r="W1514" s="260">
        <f t="shared" si="1281"/>
        <v>0</v>
      </c>
      <c r="X1514" s="258" t="str">
        <f t="shared" si="1282"/>
        <v>#DIV/0!</v>
      </c>
      <c r="Y1514" s="261" t="str">
        <f t="shared" si="1283"/>
        <v>#DIV/0!</v>
      </c>
      <c r="Z1514" s="262">
        <f t="shared" si="1284"/>
        <v>0</v>
      </c>
      <c r="AA1514" s="262">
        <f t="shared" si="1285"/>
        <v>0</v>
      </c>
      <c r="AB1514" s="258" t="str">
        <f t="shared" si="1286"/>
        <v/>
      </c>
      <c r="AC1514" s="263" t="str">
        <f t="shared" si="1168"/>
        <v>   -  BĐ: 6/9/2025 KT: Ngày lỗi</v>
      </c>
      <c r="AD1514" s="263">
        <f t="shared" ref="AD1514:AE1514" si="1757">P1514</f>
        <v>45906</v>
      </c>
      <c r="AE1514" s="263" t="str">
        <f t="shared" si="1757"/>
        <v>#DIV/0!</v>
      </c>
      <c r="AF1514" s="187"/>
      <c r="AG1514" s="187"/>
    </row>
    <row r="1515">
      <c r="A1515" s="253"/>
      <c r="B1515" s="253"/>
      <c r="C1515" s="99"/>
      <c r="D1515" s="99"/>
      <c r="E1515" s="99"/>
      <c r="F1515" s="99"/>
      <c r="G1515" s="268"/>
      <c r="H1515" s="99"/>
      <c r="I1515" s="99"/>
      <c r="J1515" s="99"/>
      <c r="K1515" s="273"/>
      <c r="L1515" s="192"/>
      <c r="M1515" s="192"/>
      <c r="N1515" s="99"/>
      <c r="O1515" s="99"/>
      <c r="P1515" s="237">
        <f t="shared" si="1279"/>
        <v>45906</v>
      </c>
      <c r="Q1515" s="170" t="str">
        <f t="shared" si="1280"/>
        <v>#DIV/0!</v>
      </c>
      <c r="R1515" s="206"/>
      <c r="S1515" s="267"/>
      <c r="T1515" s="99"/>
      <c r="U1515" s="99"/>
      <c r="V1515" s="259" t="str">
        <f t="shared" si="1161"/>
        <v> </v>
      </c>
      <c r="W1515" s="260">
        <f t="shared" si="1281"/>
        <v>0</v>
      </c>
      <c r="X1515" s="258" t="str">
        <f t="shared" si="1282"/>
        <v>#DIV/0!</v>
      </c>
      <c r="Y1515" s="261" t="str">
        <f t="shared" si="1283"/>
        <v>#DIV/0!</v>
      </c>
      <c r="Z1515" s="262">
        <f t="shared" si="1284"/>
        <v>0</v>
      </c>
      <c r="AA1515" s="262">
        <f t="shared" si="1285"/>
        <v>0</v>
      </c>
      <c r="AB1515" s="258" t="str">
        <f t="shared" si="1286"/>
        <v/>
      </c>
      <c r="AC1515" s="263" t="str">
        <f t="shared" si="1168"/>
        <v>   -  BĐ: 6/9/2025 KT: Ngày lỗi</v>
      </c>
      <c r="AD1515" s="263">
        <f t="shared" ref="AD1515:AE1515" si="1758">P1515</f>
        <v>45906</v>
      </c>
      <c r="AE1515" s="263" t="str">
        <f t="shared" si="1758"/>
        <v>#DIV/0!</v>
      </c>
      <c r="AF1515" s="187"/>
      <c r="AG1515" s="187"/>
    </row>
    <row r="1516">
      <c r="A1516" s="253"/>
      <c r="B1516" s="253"/>
      <c r="C1516" s="99"/>
      <c r="D1516" s="99"/>
      <c r="E1516" s="99"/>
      <c r="F1516" s="99"/>
      <c r="G1516" s="268"/>
      <c r="H1516" s="99"/>
      <c r="I1516" s="99"/>
      <c r="J1516" s="99"/>
      <c r="K1516" s="273"/>
      <c r="L1516" s="192"/>
      <c r="M1516" s="192"/>
      <c r="N1516" s="99"/>
      <c r="O1516" s="99"/>
      <c r="P1516" s="237">
        <f t="shared" si="1279"/>
        <v>45906</v>
      </c>
      <c r="Q1516" s="170" t="str">
        <f t="shared" si="1280"/>
        <v>#DIV/0!</v>
      </c>
      <c r="R1516" s="206"/>
      <c r="S1516" s="267"/>
      <c r="T1516" s="99"/>
      <c r="U1516" s="99"/>
      <c r="V1516" s="259" t="str">
        <f t="shared" si="1161"/>
        <v> </v>
      </c>
      <c r="W1516" s="260">
        <f t="shared" si="1281"/>
        <v>0</v>
      </c>
      <c r="X1516" s="258" t="str">
        <f t="shared" si="1282"/>
        <v>#DIV/0!</v>
      </c>
      <c r="Y1516" s="261" t="str">
        <f t="shared" si="1283"/>
        <v>#DIV/0!</v>
      </c>
      <c r="Z1516" s="262">
        <f t="shared" si="1284"/>
        <v>0</v>
      </c>
      <c r="AA1516" s="262">
        <f t="shared" si="1285"/>
        <v>0</v>
      </c>
      <c r="AB1516" s="258" t="str">
        <f t="shared" si="1286"/>
        <v/>
      </c>
      <c r="AC1516" s="263" t="str">
        <f t="shared" si="1168"/>
        <v>   -  BĐ: 6/9/2025 KT: Ngày lỗi</v>
      </c>
      <c r="AD1516" s="263">
        <f t="shared" ref="AD1516:AE1516" si="1759">P1516</f>
        <v>45906</v>
      </c>
      <c r="AE1516" s="263" t="str">
        <f t="shared" si="1759"/>
        <v>#DIV/0!</v>
      </c>
      <c r="AF1516" s="187"/>
      <c r="AG1516" s="187"/>
    </row>
    <row r="1517">
      <c r="A1517" s="253"/>
      <c r="B1517" s="253"/>
      <c r="C1517" s="99"/>
      <c r="D1517" s="99"/>
      <c r="E1517" s="99"/>
      <c r="F1517" s="99"/>
      <c r="G1517" s="268"/>
      <c r="H1517" s="99"/>
      <c r="I1517" s="99"/>
      <c r="J1517" s="99"/>
      <c r="K1517" s="273"/>
      <c r="L1517" s="192"/>
      <c r="M1517" s="192"/>
      <c r="N1517" s="99"/>
      <c r="O1517" s="99"/>
      <c r="P1517" s="237">
        <f t="shared" si="1279"/>
        <v>45906</v>
      </c>
      <c r="Q1517" s="170" t="str">
        <f t="shared" si="1280"/>
        <v>#DIV/0!</v>
      </c>
      <c r="R1517" s="206"/>
      <c r="S1517" s="267"/>
      <c r="T1517" s="99"/>
      <c r="U1517" s="99"/>
      <c r="V1517" s="259" t="str">
        <f t="shared" si="1161"/>
        <v> </v>
      </c>
      <c r="W1517" s="260">
        <f t="shared" si="1281"/>
        <v>0</v>
      </c>
      <c r="X1517" s="258" t="str">
        <f t="shared" si="1282"/>
        <v>#DIV/0!</v>
      </c>
      <c r="Y1517" s="261" t="str">
        <f t="shared" si="1283"/>
        <v>#DIV/0!</v>
      </c>
      <c r="Z1517" s="262">
        <f t="shared" si="1284"/>
        <v>0</v>
      </c>
      <c r="AA1517" s="262">
        <f t="shared" si="1285"/>
        <v>0</v>
      </c>
      <c r="AB1517" s="258" t="str">
        <f t="shared" si="1286"/>
        <v/>
      </c>
      <c r="AC1517" s="263" t="str">
        <f t="shared" si="1168"/>
        <v>   -  BĐ: 6/9/2025 KT: Ngày lỗi</v>
      </c>
      <c r="AD1517" s="263">
        <f t="shared" ref="AD1517:AE1517" si="1760">P1517</f>
        <v>45906</v>
      </c>
      <c r="AE1517" s="263" t="str">
        <f t="shared" si="1760"/>
        <v>#DIV/0!</v>
      </c>
      <c r="AF1517" s="187"/>
      <c r="AG1517" s="187"/>
    </row>
    <row r="1518">
      <c r="A1518" s="253"/>
      <c r="B1518" s="253"/>
      <c r="C1518" s="99"/>
      <c r="D1518" s="99"/>
      <c r="E1518" s="99"/>
      <c r="F1518" s="99"/>
      <c r="G1518" s="268"/>
      <c r="H1518" s="99"/>
      <c r="I1518" s="99"/>
      <c r="J1518" s="99"/>
      <c r="K1518" s="273"/>
      <c r="L1518" s="192"/>
      <c r="M1518" s="192"/>
      <c r="N1518" s="99"/>
      <c r="O1518" s="99"/>
      <c r="P1518" s="237">
        <f t="shared" si="1279"/>
        <v>45906</v>
      </c>
      <c r="Q1518" s="170" t="str">
        <f t="shared" si="1280"/>
        <v>#DIV/0!</v>
      </c>
      <c r="R1518" s="206"/>
      <c r="S1518" s="267"/>
      <c r="T1518" s="99"/>
      <c r="U1518" s="99"/>
      <c r="V1518" s="259" t="str">
        <f t="shared" si="1161"/>
        <v> </v>
      </c>
      <c r="W1518" s="260">
        <f t="shared" si="1281"/>
        <v>0</v>
      </c>
      <c r="X1518" s="258" t="str">
        <f t="shared" si="1282"/>
        <v>#DIV/0!</v>
      </c>
      <c r="Y1518" s="261" t="str">
        <f t="shared" si="1283"/>
        <v>#DIV/0!</v>
      </c>
      <c r="Z1518" s="262">
        <f t="shared" si="1284"/>
        <v>0</v>
      </c>
      <c r="AA1518" s="262">
        <f t="shared" si="1285"/>
        <v>0</v>
      </c>
      <c r="AB1518" s="258" t="str">
        <f t="shared" si="1286"/>
        <v/>
      </c>
      <c r="AC1518" s="263" t="str">
        <f t="shared" si="1168"/>
        <v>   -  BĐ: 6/9/2025 KT: Ngày lỗi</v>
      </c>
      <c r="AD1518" s="263">
        <f t="shared" ref="AD1518:AE1518" si="1761">P1518</f>
        <v>45906</v>
      </c>
      <c r="AE1518" s="263" t="str">
        <f t="shared" si="1761"/>
        <v>#DIV/0!</v>
      </c>
      <c r="AF1518" s="187"/>
      <c r="AG1518" s="187"/>
    </row>
    <row r="1519">
      <c r="A1519" s="253"/>
      <c r="B1519" s="253"/>
      <c r="C1519" s="99"/>
      <c r="D1519" s="99"/>
      <c r="E1519" s="99"/>
      <c r="F1519" s="99"/>
      <c r="G1519" s="268"/>
      <c r="H1519" s="99"/>
      <c r="I1519" s="99"/>
      <c r="J1519" s="99"/>
      <c r="K1519" s="273"/>
      <c r="L1519" s="192"/>
      <c r="M1519" s="192"/>
      <c r="N1519" s="99"/>
      <c r="O1519" s="99"/>
      <c r="P1519" s="237">
        <f t="shared" si="1279"/>
        <v>45906</v>
      </c>
      <c r="Q1519" s="170" t="str">
        <f t="shared" si="1280"/>
        <v>#DIV/0!</v>
      </c>
      <c r="R1519" s="206"/>
      <c r="S1519" s="267"/>
      <c r="T1519" s="99"/>
      <c r="U1519" s="99"/>
      <c r="V1519" s="259" t="str">
        <f t="shared" si="1161"/>
        <v> </v>
      </c>
      <c r="W1519" s="260">
        <f t="shared" si="1281"/>
        <v>0</v>
      </c>
      <c r="X1519" s="258" t="str">
        <f t="shared" si="1282"/>
        <v>#DIV/0!</v>
      </c>
      <c r="Y1519" s="261" t="str">
        <f t="shared" si="1283"/>
        <v>#DIV/0!</v>
      </c>
      <c r="Z1519" s="262">
        <f t="shared" si="1284"/>
        <v>0</v>
      </c>
      <c r="AA1519" s="262">
        <f t="shared" si="1285"/>
        <v>0</v>
      </c>
      <c r="AB1519" s="258" t="str">
        <f t="shared" si="1286"/>
        <v/>
      </c>
      <c r="AC1519" s="263" t="str">
        <f t="shared" si="1168"/>
        <v>   -  BĐ: 6/9/2025 KT: Ngày lỗi</v>
      </c>
      <c r="AD1519" s="263">
        <f t="shared" ref="AD1519:AE1519" si="1762">P1519</f>
        <v>45906</v>
      </c>
      <c r="AE1519" s="263" t="str">
        <f t="shared" si="1762"/>
        <v>#DIV/0!</v>
      </c>
      <c r="AF1519" s="187"/>
      <c r="AG1519" s="187"/>
    </row>
    <row r="1520">
      <c r="A1520" s="253"/>
      <c r="B1520" s="253"/>
      <c r="C1520" s="99"/>
      <c r="D1520" s="99"/>
      <c r="E1520" s="99"/>
      <c r="F1520" s="99"/>
      <c r="G1520" s="268"/>
      <c r="H1520" s="99"/>
      <c r="I1520" s="99"/>
      <c r="J1520" s="99"/>
      <c r="K1520" s="273"/>
      <c r="L1520" s="192"/>
      <c r="M1520" s="192"/>
      <c r="N1520" s="99"/>
      <c r="O1520" s="99"/>
      <c r="P1520" s="237">
        <f t="shared" si="1279"/>
        <v>45906</v>
      </c>
      <c r="Q1520" s="170" t="str">
        <f t="shared" si="1280"/>
        <v>#DIV/0!</v>
      </c>
      <c r="R1520" s="206"/>
      <c r="S1520" s="267"/>
      <c r="T1520" s="99"/>
      <c r="U1520" s="99"/>
      <c r="V1520" s="259" t="str">
        <f t="shared" si="1161"/>
        <v> </v>
      </c>
      <c r="W1520" s="260">
        <f t="shared" si="1281"/>
        <v>0</v>
      </c>
      <c r="X1520" s="258" t="str">
        <f t="shared" si="1282"/>
        <v>#DIV/0!</v>
      </c>
      <c r="Y1520" s="261" t="str">
        <f t="shared" si="1283"/>
        <v>#DIV/0!</v>
      </c>
      <c r="Z1520" s="262">
        <f t="shared" si="1284"/>
        <v>0</v>
      </c>
      <c r="AA1520" s="262">
        <f t="shared" si="1285"/>
        <v>0</v>
      </c>
      <c r="AB1520" s="258" t="str">
        <f t="shared" si="1286"/>
        <v/>
      </c>
      <c r="AC1520" s="263" t="str">
        <f t="shared" si="1168"/>
        <v>   -  BĐ: 6/9/2025 KT: Ngày lỗi</v>
      </c>
      <c r="AD1520" s="263">
        <f t="shared" ref="AD1520:AE1520" si="1763">P1520</f>
        <v>45906</v>
      </c>
      <c r="AE1520" s="263" t="str">
        <f t="shared" si="1763"/>
        <v>#DIV/0!</v>
      </c>
      <c r="AF1520" s="187"/>
      <c r="AG1520" s="187"/>
    </row>
    <row r="1521">
      <c r="A1521" s="253"/>
      <c r="B1521" s="253"/>
      <c r="C1521" s="99"/>
      <c r="D1521" s="99"/>
      <c r="E1521" s="99"/>
      <c r="F1521" s="99"/>
      <c r="G1521" s="268"/>
      <c r="H1521" s="99"/>
      <c r="I1521" s="99"/>
      <c r="J1521" s="99"/>
      <c r="K1521" s="273"/>
      <c r="L1521" s="192"/>
      <c r="M1521" s="192"/>
      <c r="N1521" s="99"/>
      <c r="O1521" s="99"/>
      <c r="P1521" s="237">
        <f t="shared" si="1279"/>
        <v>45906</v>
      </c>
      <c r="Q1521" s="170" t="str">
        <f t="shared" si="1280"/>
        <v>#DIV/0!</v>
      </c>
      <c r="R1521" s="206"/>
      <c r="S1521" s="267"/>
      <c r="T1521" s="99"/>
      <c r="U1521" s="99"/>
      <c r="V1521" s="259" t="str">
        <f t="shared" si="1161"/>
        <v> </v>
      </c>
      <c r="W1521" s="260">
        <f t="shared" si="1281"/>
        <v>0</v>
      </c>
      <c r="X1521" s="258" t="str">
        <f t="shared" si="1282"/>
        <v>#DIV/0!</v>
      </c>
      <c r="Y1521" s="261" t="str">
        <f t="shared" si="1283"/>
        <v>#DIV/0!</v>
      </c>
      <c r="Z1521" s="262">
        <f t="shared" si="1284"/>
        <v>0</v>
      </c>
      <c r="AA1521" s="262">
        <f t="shared" si="1285"/>
        <v>0</v>
      </c>
      <c r="AB1521" s="258" t="str">
        <f t="shared" si="1286"/>
        <v/>
      </c>
      <c r="AC1521" s="263" t="str">
        <f t="shared" si="1168"/>
        <v>   -  BĐ: 6/9/2025 KT: Ngày lỗi</v>
      </c>
      <c r="AD1521" s="263">
        <f t="shared" ref="AD1521:AE1521" si="1764">P1521</f>
        <v>45906</v>
      </c>
      <c r="AE1521" s="263" t="str">
        <f t="shared" si="1764"/>
        <v>#DIV/0!</v>
      </c>
      <c r="AF1521" s="187"/>
      <c r="AG1521" s="187"/>
    </row>
    <row r="1522">
      <c r="A1522" s="253"/>
      <c r="B1522" s="253"/>
      <c r="C1522" s="99"/>
      <c r="D1522" s="99"/>
      <c r="E1522" s="99"/>
      <c r="F1522" s="99"/>
      <c r="G1522" s="268"/>
      <c r="H1522" s="99"/>
      <c r="I1522" s="99"/>
      <c r="J1522" s="99"/>
      <c r="K1522" s="273"/>
      <c r="L1522" s="192"/>
      <c r="M1522" s="192"/>
      <c r="N1522" s="99"/>
      <c r="O1522" s="99"/>
      <c r="P1522" s="237">
        <f t="shared" si="1279"/>
        <v>45906</v>
      </c>
      <c r="Q1522" s="170" t="str">
        <f t="shared" si="1280"/>
        <v>#DIV/0!</v>
      </c>
      <c r="R1522" s="206"/>
      <c r="S1522" s="267"/>
      <c r="T1522" s="99"/>
      <c r="U1522" s="99"/>
      <c r="V1522" s="259" t="str">
        <f t="shared" si="1161"/>
        <v> </v>
      </c>
      <c r="W1522" s="260">
        <f t="shared" si="1281"/>
        <v>0</v>
      </c>
      <c r="X1522" s="258" t="str">
        <f t="shared" si="1282"/>
        <v>#DIV/0!</v>
      </c>
      <c r="Y1522" s="261" t="str">
        <f t="shared" si="1283"/>
        <v>#DIV/0!</v>
      </c>
      <c r="Z1522" s="262">
        <f t="shared" si="1284"/>
        <v>0</v>
      </c>
      <c r="AA1522" s="262">
        <f t="shared" si="1285"/>
        <v>0</v>
      </c>
      <c r="AB1522" s="258" t="str">
        <f t="shared" si="1286"/>
        <v/>
      </c>
      <c r="AC1522" s="263" t="str">
        <f t="shared" si="1168"/>
        <v>   -  BĐ: 6/9/2025 KT: Ngày lỗi</v>
      </c>
      <c r="AD1522" s="263">
        <f t="shared" ref="AD1522:AE1522" si="1765">P1522</f>
        <v>45906</v>
      </c>
      <c r="AE1522" s="263" t="str">
        <f t="shared" si="1765"/>
        <v>#DIV/0!</v>
      </c>
      <c r="AF1522" s="187"/>
      <c r="AG1522" s="187"/>
    </row>
    <row r="1523">
      <c r="A1523" s="253"/>
      <c r="B1523" s="253"/>
      <c r="C1523" s="99"/>
      <c r="D1523" s="99"/>
      <c r="E1523" s="99"/>
      <c r="F1523" s="99"/>
      <c r="G1523" s="268"/>
      <c r="H1523" s="99"/>
      <c r="I1523" s="99"/>
      <c r="J1523" s="99"/>
      <c r="K1523" s="273"/>
      <c r="L1523" s="192"/>
      <c r="M1523" s="192"/>
      <c r="N1523" s="99"/>
      <c r="O1523" s="99"/>
      <c r="P1523" s="237">
        <f t="shared" si="1279"/>
        <v>45906</v>
      </c>
      <c r="Q1523" s="170" t="str">
        <f t="shared" si="1280"/>
        <v>#DIV/0!</v>
      </c>
      <c r="R1523" s="206"/>
      <c r="S1523" s="267"/>
      <c r="T1523" s="99"/>
      <c r="U1523" s="99"/>
      <c r="V1523" s="259" t="str">
        <f t="shared" si="1161"/>
        <v> </v>
      </c>
      <c r="W1523" s="260">
        <f t="shared" si="1281"/>
        <v>0</v>
      </c>
      <c r="X1523" s="258" t="str">
        <f t="shared" si="1282"/>
        <v>#DIV/0!</v>
      </c>
      <c r="Y1523" s="261" t="str">
        <f t="shared" si="1283"/>
        <v>#DIV/0!</v>
      </c>
      <c r="Z1523" s="262">
        <f t="shared" si="1284"/>
        <v>0</v>
      </c>
      <c r="AA1523" s="262">
        <f t="shared" si="1285"/>
        <v>0</v>
      </c>
      <c r="AB1523" s="258" t="str">
        <f t="shared" si="1286"/>
        <v/>
      </c>
      <c r="AC1523" s="263" t="str">
        <f t="shared" si="1168"/>
        <v>   -  BĐ: 6/9/2025 KT: Ngày lỗi</v>
      </c>
      <c r="AD1523" s="263">
        <f t="shared" ref="AD1523:AE1523" si="1766">P1523</f>
        <v>45906</v>
      </c>
      <c r="AE1523" s="263" t="str">
        <f t="shared" si="1766"/>
        <v>#DIV/0!</v>
      </c>
      <c r="AF1523" s="187"/>
      <c r="AG1523" s="187"/>
    </row>
    <row r="1524">
      <c r="A1524" s="253"/>
      <c r="B1524" s="253"/>
      <c r="C1524" s="99"/>
      <c r="D1524" s="99"/>
      <c r="E1524" s="99"/>
      <c r="F1524" s="99"/>
      <c r="G1524" s="268"/>
      <c r="H1524" s="99"/>
      <c r="I1524" s="99"/>
      <c r="J1524" s="99"/>
      <c r="K1524" s="273"/>
      <c r="L1524" s="192"/>
      <c r="M1524" s="192"/>
      <c r="N1524" s="99"/>
      <c r="O1524" s="99"/>
      <c r="P1524" s="237">
        <f t="shared" si="1279"/>
        <v>45906</v>
      </c>
      <c r="Q1524" s="170" t="str">
        <f t="shared" si="1280"/>
        <v>#DIV/0!</v>
      </c>
      <c r="R1524" s="206"/>
      <c r="S1524" s="267"/>
      <c r="T1524" s="99"/>
      <c r="U1524" s="99"/>
      <c r="V1524" s="259" t="str">
        <f t="shared" si="1161"/>
        <v> </v>
      </c>
      <c r="W1524" s="260">
        <f t="shared" si="1281"/>
        <v>0</v>
      </c>
      <c r="X1524" s="258" t="str">
        <f t="shared" si="1282"/>
        <v>#DIV/0!</v>
      </c>
      <c r="Y1524" s="261" t="str">
        <f t="shared" si="1283"/>
        <v>#DIV/0!</v>
      </c>
      <c r="Z1524" s="262">
        <f t="shared" si="1284"/>
        <v>0</v>
      </c>
      <c r="AA1524" s="262">
        <f t="shared" si="1285"/>
        <v>0</v>
      </c>
      <c r="AB1524" s="258" t="str">
        <f t="shared" si="1286"/>
        <v/>
      </c>
      <c r="AC1524" s="263" t="str">
        <f t="shared" si="1168"/>
        <v>   -  BĐ: 6/9/2025 KT: Ngày lỗi</v>
      </c>
      <c r="AD1524" s="263">
        <f t="shared" ref="AD1524:AE1524" si="1767">P1524</f>
        <v>45906</v>
      </c>
      <c r="AE1524" s="263" t="str">
        <f t="shared" si="1767"/>
        <v>#DIV/0!</v>
      </c>
      <c r="AF1524" s="187"/>
      <c r="AG1524" s="187"/>
    </row>
    <row r="1525">
      <c r="A1525" s="253"/>
      <c r="B1525" s="253"/>
      <c r="C1525" s="99"/>
      <c r="D1525" s="99"/>
      <c r="E1525" s="99"/>
      <c r="F1525" s="99"/>
      <c r="G1525" s="268"/>
      <c r="H1525" s="99"/>
      <c r="I1525" s="99"/>
      <c r="J1525" s="99"/>
      <c r="K1525" s="273"/>
      <c r="L1525" s="192"/>
      <c r="M1525" s="192"/>
      <c r="N1525" s="99"/>
      <c r="O1525" s="99"/>
      <c r="P1525" s="237">
        <f t="shared" si="1279"/>
        <v>45906</v>
      </c>
      <c r="Q1525" s="170" t="str">
        <f t="shared" si="1280"/>
        <v>#DIV/0!</v>
      </c>
      <c r="R1525" s="206"/>
      <c r="S1525" s="267"/>
      <c r="T1525" s="99"/>
      <c r="U1525" s="99"/>
      <c r="V1525" s="259" t="str">
        <f t="shared" si="1161"/>
        <v> </v>
      </c>
      <c r="W1525" s="260">
        <f t="shared" si="1281"/>
        <v>0</v>
      </c>
      <c r="X1525" s="258" t="str">
        <f t="shared" si="1282"/>
        <v>#DIV/0!</v>
      </c>
      <c r="Y1525" s="261" t="str">
        <f t="shared" si="1283"/>
        <v>#DIV/0!</v>
      </c>
      <c r="Z1525" s="262">
        <f t="shared" si="1284"/>
        <v>0</v>
      </c>
      <c r="AA1525" s="262">
        <f t="shared" si="1285"/>
        <v>0</v>
      </c>
      <c r="AB1525" s="258" t="str">
        <f t="shared" si="1286"/>
        <v/>
      </c>
      <c r="AC1525" s="263" t="str">
        <f t="shared" si="1168"/>
        <v>   -  BĐ: 6/9/2025 KT: Ngày lỗi</v>
      </c>
      <c r="AD1525" s="263">
        <f t="shared" ref="AD1525:AE1525" si="1768">P1525</f>
        <v>45906</v>
      </c>
      <c r="AE1525" s="263" t="str">
        <f t="shared" si="1768"/>
        <v>#DIV/0!</v>
      </c>
      <c r="AF1525" s="187"/>
      <c r="AG1525" s="187"/>
    </row>
    <row r="1526">
      <c r="A1526" s="253"/>
      <c r="B1526" s="253"/>
      <c r="C1526" s="99"/>
      <c r="D1526" s="99"/>
      <c r="E1526" s="99"/>
      <c r="F1526" s="99"/>
      <c r="G1526" s="268"/>
      <c r="H1526" s="99"/>
      <c r="I1526" s="99"/>
      <c r="J1526" s="99"/>
      <c r="K1526" s="273"/>
      <c r="L1526" s="192"/>
      <c r="M1526" s="192"/>
      <c r="N1526" s="99"/>
      <c r="O1526" s="99"/>
      <c r="P1526" s="237">
        <f t="shared" si="1279"/>
        <v>45906</v>
      </c>
      <c r="Q1526" s="170" t="str">
        <f t="shared" si="1280"/>
        <v>#DIV/0!</v>
      </c>
      <c r="R1526" s="206"/>
      <c r="S1526" s="267"/>
      <c r="T1526" s="99"/>
      <c r="U1526" s="99"/>
      <c r="V1526" s="259" t="str">
        <f t="shared" si="1161"/>
        <v> </v>
      </c>
      <c r="W1526" s="260">
        <f t="shared" si="1281"/>
        <v>0</v>
      </c>
      <c r="X1526" s="258" t="str">
        <f t="shared" si="1282"/>
        <v>#DIV/0!</v>
      </c>
      <c r="Y1526" s="261" t="str">
        <f t="shared" si="1283"/>
        <v>#DIV/0!</v>
      </c>
      <c r="Z1526" s="262">
        <f t="shared" si="1284"/>
        <v>0</v>
      </c>
      <c r="AA1526" s="262">
        <f t="shared" si="1285"/>
        <v>0</v>
      </c>
      <c r="AB1526" s="258" t="str">
        <f t="shared" si="1286"/>
        <v/>
      </c>
      <c r="AC1526" s="263" t="str">
        <f t="shared" si="1168"/>
        <v>   -  BĐ: 6/9/2025 KT: Ngày lỗi</v>
      </c>
      <c r="AD1526" s="263">
        <f t="shared" ref="AD1526:AE1526" si="1769">P1526</f>
        <v>45906</v>
      </c>
      <c r="AE1526" s="263" t="str">
        <f t="shared" si="1769"/>
        <v>#DIV/0!</v>
      </c>
      <c r="AF1526" s="187"/>
      <c r="AG1526" s="187"/>
    </row>
    <row r="1527">
      <c r="A1527" s="253"/>
      <c r="B1527" s="253"/>
      <c r="C1527" s="99"/>
      <c r="D1527" s="99"/>
      <c r="E1527" s="99"/>
      <c r="F1527" s="99"/>
      <c r="G1527" s="268"/>
      <c r="H1527" s="99"/>
      <c r="I1527" s="99"/>
      <c r="J1527" s="99"/>
      <c r="K1527" s="273"/>
      <c r="L1527" s="192"/>
      <c r="M1527" s="192"/>
      <c r="N1527" s="99"/>
      <c r="O1527" s="99"/>
      <c r="P1527" s="237">
        <f t="shared" si="1279"/>
        <v>45906</v>
      </c>
      <c r="Q1527" s="170" t="str">
        <f t="shared" si="1280"/>
        <v>#DIV/0!</v>
      </c>
      <c r="R1527" s="206"/>
      <c r="S1527" s="267"/>
      <c r="T1527" s="99"/>
      <c r="U1527" s="99"/>
      <c r="V1527" s="259" t="str">
        <f t="shared" si="1161"/>
        <v> </v>
      </c>
      <c r="W1527" s="260">
        <f t="shared" si="1281"/>
        <v>0</v>
      </c>
      <c r="X1527" s="258" t="str">
        <f t="shared" si="1282"/>
        <v>#DIV/0!</v>
      </c>
      <c r="Y1527" s="261" t="str">
        <f t="shared" si="1283"/>
        <v>#DIV/0!</v>
      </c>
      <c r="Z1527" s="262">
        <f t="shared" si="1284"/>
        <v>0</v>
      </c>
      <c r="AA1527" s="262">
        <f t="shared" si="1285"/>
        <v>0</v>
      </c>
      <c r="AB1527" s="258" t="str">
        <f t="shared" si="1286"/>
        <v/>
      </c>
      <c r="AC1527" s="263" t="str">
        <f t="shared" si="1168"/>
        <v>   -  BĐ: 6/9/2025 KT: Ngày lỗi</v>
      </c>
      <c r="AD1527" s="263">
        <f t="shared" ref="AD1527:AE1527" si="1770">P1527</f>
        <v>45906</v>
      </c>
      <c r="AE1527" s="263" t="str">
        <f t="shared" si="1770"/>
        <v>#DIV/0!</v>
      </c>
      <c r="AF1527" s="187"/>
      <c r="AG1527" s="187"/>
    </row>
    <row r="1528">
      <c r="A1528" s="253"/>
      <c r="B1528" s="253"/>
      <c r="C1528" s="99"/>
      <c r="D1528" s="99"/>
      <c r="E1528" s="99"/>
      <c r="F1528" s="99"/>
      <c r="G1528" s="268"/>
      <c r="H1528" s="99"/>
      <c r="I1528" s="99"/>
      <c r="J1528" s="99"/>
      <c r="K1528" s="273"/>
      <c r="L1528" s="192"/>
      <c r="M1528" s="192"/>
      <c r="N1528" s="99"/>
      <c r="O1528" s="99"/>
      <c r="P1528" s="237">
        <f t="shared" si="1279"/>
        <v>45906</v>
      </c>
      <c r="Q1528" s="170" t="str">
        <f t="shared" si="1280"/>
        <v>#DIV/0!</v>
      </c>
      <c r="R1528" s="206"/>
      <c r="S1528" s="267"/>
      <c r="T1528" s="99"/>
      <c r="U1528" s="99"/>
      <c r="V1528" s="259" t="str">
        <f t="shared" si="1161"/>
        <v> </v>
      </c>
      <c r="W1528" s="260">
        <f t="shared" si="1281"/>
        <v>0</v>
      </c>
      <c r="X1528" s="258" t="str">
        <f t="shared" si="1282"/>
        <v>#DIV/0!</v>
      </c>
      <c r="Y1528" s="261" t="str">
        <f t="shared" si="1283"/>
        <v>#DIV/0!</v>
      </c>
      <c r="Z1528" s="262">
        <f t="shared" si="1284"/>
        <v>0</v>
      </c>
      <c r="AA1528" s="262">
        <f t="shared" si="1285"/>
        <v>0</v>
      </c>
      <c r="AB1528" s="258" t="str">
        <f t="shared" si="1286"/>
        <v/>
      </c>
      <c r="AC1528" s="263" t="str">
        <f t="shared" si="1168"/>
        <v>   -  BĐ: 6/9/2025 KT: Ngày lỗi</v>
      </c>
      <c r="AD1528" s="263">
        <f t="shared" ref="AD1528:AE1528" si="1771">P1528</f>
        <v>45906</v>
      </c>
      <c r="AE1528" s="263" t="str">
        <f t="shared" si="1771"/>
        <v>#DIV/0!</v>
      </c>
      <c r="AF1528" s="187"/>
      <c r="AG1528" s="187"/>
    </row>
    <row r="1529">
      <c r="A1529" s="253"/>
      <c r="B1529" s="253"/>
      <c r="C1529" s="99"/>
      <c r="D1529" s="99"/>
      <c r="E1529" s="99"/>
      <c r="F1529" s="99"/>
      <c r="G1529" s="268"/>
      <c r="H1529" s="99"/>
      <c r="I1529" s="99"/>
      <c r="J1529" s="99"/>
      <c r="K1529" s="273"/>
      <c r="L1529" s="192"/>
      <c r="M1529" s="192"/>
      <c r="N1529" s="99"/>
      <c r="O1529" s="99"/>
      <c r="P1529" s="237">
        <f t="shared" si="1279"/>
        <v>45906</v>
      </c>
      <c r="Q1529" s="170" t="str">
        <f t="shared" si="1280"/>
        <v>#DIV/0!</v>
      </c>
      <c r="R1529" s="206"/>
      <c r="S1529" s="267"/>
      <c r="T1529" s="99"/>
      <c r="U1529" s="99"/>
      <c r="V1529" s="259" t="str">
        <f t="shared" si="1161"/>
        <v> </v>
      </c>
      <c r="W1529" s="260">
        <f t="shared" si="1281"/>
        <v>0</v>
      </c>
      <c r="X1529" s="258" t="str">
        <f t="shared" si="1282"/>
        <v>#DIV/0!</v>
      </c>
      <c r="Y1529" s="261" t="str">
        <f t="shared" si="1283"/>
        <v>#DIV/0!</v>
      </c>
      <c r="Z1529" s="262">
        <f t="shared" si="1284"/>
        <v>0</v>
      </c>
      <c r="AA1529" s="262">
        <f t="shared" si="1285"/>
        <v>0</v>
      </c>
      <c r="AB1529" s="258" t="str">
        <f t="shared" si="1286"/>
        <v/>
      </c>
      <c r="AC1529" s="263" t="str">
        <f t="shared" si="1168"/>
        <v>   -  BĐ: 6/9/2025 KT: Ngày lỗi</v>
      </c>
      <c r="AD1529" s="263">
        <f t="shared" ref="AD1529:AE1529" si="1772">P1529</f>
        <v>45906</v>
      </c>
      <c r="AE1529" s="263" t="str">
        <f t="shared" si="1772"/>
        <v>#DIV/0!</v>
      </c>
      <c r="AF1529" s="187"/>
      <c r="AG1529" s="187"/>
    </row>
    <row r="1530">
      <c r="A1530" s="253"/>
      <c r="B1530" s="253"/>
      <c r="C1530" s="99"/>
      <c r="D1530" s="99"/>
      <c r="E1530" s="99"/>
      <c r="F1530" s="99"/>
      <c r="G1530" s="268"/>
      <c r="H1530" s="99"/>
      <c r="I1530" s="99"/>
      <c r="J1530" s="99"/>
      <c r="K1530" s="273"/>
      <c r="L1530" s="192"/>
      <c r="M1530" s="192"/>
      <c r="N1530" s="99"/>
      <c r="O1530" s="99"/>
      <c r="P1530" s="237">
        <f t="shared" si="1279"/>
        <v>45906</v>
      </c>
      <c r="Q1530" s="170" t="str">
        <f t="shared" si="1280"/>
        <v>#DIV/0!</v>
      </c>
      <c r="R1530" s="206"/>
      <c r="S1530" s="267"/>
      <c r="T1530" s="99"/>
      <c r="U1530" s="99"/>
      <c r="V1530" s="259" t="str">
        <f t="shared" si="1161"/>
        <v> </v>
      </c>
      <c r="W1530" s="260">
        <f t="shared" si="1281"/>
        <v>0</v>
      </c>
      <c r="X1530" s="258" t="str">
        <f t="shared" si="1282"/>
        <v>#DIV/0!</v>
      </c>
      <c r="Y1530" s="261" t="str">
        <f t="shared" si="1283"/>
        <v>#DIV/0!</v>
      </c>
      <c r="Z1530" s="262">
        <f t="shared" si="1284"/>
        <v>0</v>
      </c>
      <c r="AA1530" s="262">
        <f t="shared" si="1285"/>
        <v>0</v>
      </c>
      <c r="AB1530" s="258" t="str">
        <f t="shared" si="1286"/>
        <v/>
      </c>
      <c r="AC1530" s="263" t="str">
        <f t="shared" si="1168"/>
        <v>   -  BĐ: 6/9/2025 KT: Ngày lỗi</v>
      </c>
      <c r="AD1530" s="263">
        <f t="shared" ref="AD1530:AE1530" si="1773">P1530</f>
        <v>45906</v>
      </c>
      <c r="AE1530" s="263" t="str">
        <f t="shared" si="1773"/>
        <v>#DIV/0!</v>
      </c>
      <c r="AF1530" s="187"/>
      <c r="AG1530" s="187"/>
    </row>
    <row r="1531">
      <c r="A1531" s="253"/>
      <c r="B1531" s="253"/>
      <c r="C1531" s="99"/>
      <c r="D1531" s="99"/>
      <c r="E1531" s="99"/>
      <c r="F1531" s="99"/>
      <c r="G1531" s="268"/>
      <c r="H1531" s="99"/>
      <c r="I1531" s="99"/>
      <c r="J1531" s="99"/>
      <c r="K1531" s="273"/>
      <c r="L1531" s="192"/>
      <c r="M1531" s="192"/>
      <c r="N1531" s="99"/>
      <c r="O1531" s="99"/>
      <c r="P1531" s="237">
        <f t="shared" si="1279"/>
        <v>45906</v>
      </c>
      <c r="Q1531" s="170" t="str">
        <f t="shared" si="1280"/>
        <v>#DIV/0!</v>
      </c>
      <c r="R1531" s="206"/>
      <c r="S1531" s="267"/>
      <c r="T1531" s="99"/>
      <c r="U1531" s="99"/>
      <c r="V1531" s="259" t="str">
        <f t="shared" si="1161"/>
        <v> </v>
      </c>
      <c r="W1531" s="260">
        <f t="shared" si="1281"/>
        <v>0</v>
      </c>
      <c r="X1531" s="258" t="str">
        <f t="shared" si="1282"/>
        <v>#DIV/0!</v>
      </c>
      <c r="Y1531" s="261" t="str">
        <f t="shared" si="1283"/>
        <v>#DIV/0!</v>
      </c>
      <c r="Z1531" s="262">
        <f t="shared" si="1284"/>
        <v>0</v>
      </c>
      <c r="AA1531" s="262">
        <f t="shared" si="1285"/>
        <v>0</v>
      </c>
      <c r="AB1531" s="258" t="str">
        <f t="shared" si="1286"/>
        <v/>
      </c>
      <c r="AC1531" s="263" t="str">
        <f t="shared" si="1168"/>
        <v>   -  BĐ: 6/9/2025 KT: Ngày lỗi</v>
      </c>
      <c r="AD1531" s="263">
        <f t="shared" ref="AD1531:AE1531" si="1774">P1531</f>
        <v>45906</v>
      </c>
      <c r="AE1531" s="263" t="str">
        <f t="shared" si="1774"/>
        <v>#DIV/0!</v>
      </c>
      <c r="AF1531" s="187"/>
      <c r="AG1531" s="187"/>
    </row>
    <row r="1532">
      <c r="A1532" s="253"/>
      <c r="B1532" s="253"/>
      <c r="C1532" s="99"/>
      <c r="D1532" s="99"/>
      <c r="E1532" s="99"/>
      <c r="F1532" s="99"/>
      <c r="G1532" s="268"/>
      <c r="H1532" s="99"/>
      <c r="I1532" s="99"/>
      <c r="J1532" s="99"/>
      <c r="K1532" s="273"/>
      <c r="L1532" s="192"/>
      <c r="M1532" s="192"/>
      <c r="N1532" s="99"/>
      <c r="O1532" s="99"/>
      <c r="P1532" s="237">
        <f t="shared" si="1279"/>
        <v>45906</v>
      </c>
      <c r="Q1532" s="170" t="str">
        <f t="shared" si="1280"/>
        <v>#DIV/0!</v>
      </c>
      <c r="R1532" s="206"/>
      <c r="S1532" s="267"/>
      <c r="T1532" s="99"/>
      <c r="U1532" s="99"/>
      <c r="V1532" s="259" t="str">
        <f t="shared" si="1161"/>
        <v> </v>
      </c>
      <c r="W1532" s="260">
        <f t="shared" si="1281"/>
        <v>0</v>
      </c>
      <c r="X1532" s="258" t="str">
        <f t="shared" si="1282"/>
        <v>#DIV/0!</v>
      </c>
      <c r="Y1532" s="261" t="str">
        <f t="shared" si="1283"/>
        <v>#DIV/0!</v>
      </c>
      <c r="Z1532" s="262">
        <f t="shared" si="1284"/>
        <v>0</v>
      </c>
      <c r="AA1532" s="262">
        <f t="shared" si="1285"/>
        <v>0</v>
      </c>
      <c r="AB1532" s="258" t="str">
        <f t="shared" si="1286"/>
        <v/>
      </c>
      <c r="AC1532" s="263" t="str">
        <f t="shared" si="1168"/>
        <v>   -  BĐ: 6/9/2025 KT: Ngày lỗi</v>
      </c>
      <c r="AD1532" s="263">
        <f t="shared" ref="AD1532:AE1532" si="1775">P1532</f>
        <v>45906</v>
      </c>
      <c r="AE1532" s="263" t="str">
        <f t="shared" si="1775"/>
        <v>#DIV/0!</v>
      </c>
      <c r="AF1532" s="187"/>
      <c r="AG1532" s="187"/>
    </row>
    <row r="1533">
      <c r="A1533" s="253"/>
      <c r="B1533" s="253"/>
      <c r="C1533" s="99"/>
      <c r="D1533" s="99"/>
      <c r="E1533" s="99"/>
      <c r="F1533" s="99"/>
      <c r="G1533" s="268"/>
      <c r="H1533" s="99"/>
      <c r="I1533" s="99"/>
      <c r="J1533" s="99"/>
      <c r="K1533" s="273"/>
      <c r="L1533" s="192"/>
      <c r="M1533" s="192"/>
      <c r="N1533" s="99"/>
      <c r="O1533" s="99"/>
      <c r="P1533" s="237">
        <f t="shared" si="1279"/>
        <v>45906</v>
      </c>
      <c r="Q1533" s="170" t="str">
        <f t="shared" si="1280"/>
        <v>#DIV/0!</v>
      </c>
      <c r="R1533" s="206"/>
      <c r="S1533" s="267"/>
      <c r="T1533" s="99"/>
      <c r="U1533" s="99"/>
      <c r="V1533" s="259" t="str">
        <f t="shared" si="1161"/>
        <v> </v>
      </c>
      <c r="W1533" s="260">
        <f t="shared" si="1281"/>
        <v>0</v>
      </c>
      <c r="X1533" s="258" t="str">
        <f t="shared" si="1282"/>
        <v>#DIV/0!</v>
      </c>
      <c r="Y1533" s="261" t="str">
        <f t="shared" si="1283"/>
        <v>#DIV/0!</v>
      </c>
      <c r="Z1533" s="262">
        <f t="shared" si="1284"/>
        <v>0</v>
      </c>
      <c r="AA1533" s="262">
        <f t="shared" si="1285"/>
        <v>0</v>
      </c>
      <c r="AB1533" s="258" t="str">
        <f t="shared" si="1286"/>
        <v/>
      </c>
      <c r="AC1533" s="263" t="str">
        <f t="shared" si="1168"/>
        <v>   -  BĐ: 6/9/2025 KT: Ngày lỗi</v>
      </c>
      <c r="AD1533" s="263">
        <f t="shared" ref="AD1533:AE1533" si="1776">P1533</f>
        <v>45906</v>
      </c>
      <c r="AE1533" s="263" t="str">
        <f t="shared" si="1776"/>
        <v>#DIV/0!</v>
      </c>
      <c r="AF1533" s="187"/>
      <c r="AG1533" s="187"/>
    </row>
    <row r="1534">
      <c r="A1534" s="253"/>
      <c r="B1534" s="253"/>
      <c r="C1534" s="99"/>
      <c r="D1534" s="99"/>
      <c r="E1534" s="99"/>
      <c r="F1534" s="99"/>
      <c r="G1534" s="268"/>
      <c r="H1534" s="99"/>
      <c r="I1534" s="99"/>
      <c r="J1534" s="99"/>
      <c r="K1534" s="273"/>
      <c r="L1534" s="192"/>
      <c r="M1534" s="192"/>
      <c r="N1534" s="99"/>
      <c r="O1534" s="99"/>
      <c r="P1534" s="237">
        <f t="shared" si="1279"/>
        <v>45906</v>
      </c>
      <c r="Q1534" s="170" t="str">
        <f t="shared" si="1280"/>
        <v>#DIV/0!</v>
      </c>
      <c r="R1534" s="206"/>
      <c r="S1534" s="267"/>
      <c r="T1534" s="99"/>
      <c r="U1534" s="99"/>
      <c r="V1534" s="259" t="str">
        <f t="shared" si="1161"/>
        <v> </v>
      </c>
      <c r="W1534" s="260">
        <f t="shared" si="1281"/>
        <v>0</v>
      </c>
      <c r="X1534" s="258" t="str">
        <f t="shared" si="1282"/>
        <v>#DIV/0!</v>
      </c>
      <c r="Y1534" s="261" t="str">
        <f t="shared" si="1283"/>
        <v>#DIV/0!</v>
      </c>
      <c r="Z1534" s="262">
        <f t="shared" si="1284"/>
        <v>0</v>
      </c>
      <c r="AA1534" s="262">
        <f t="shared" si="1285"/>
        <v>0</v>
      </c>
      <c r="AB1534" s="258" t="str">
        <f t="shared" si="1286"/>
        <v/>
      </c>
      <c r="AC1534" s="263" t="str">
        <f t="shared" si="1168"/>
        <v>   -  BĐ: 6/9/2025 KT: Ngày lỗi</v>
      </c>
      <c r="AD1534" s="263">
        <f t="shared" ref="AD1534:AE1534" si="1777">P1534</f>
        <v>45906</v>
      </c>
      <c r="AE1534" s="263" t="str">
        <f t="shared" si="1777"/>
        <v>#DIV/0!</v>
      </c>
      <c r="AF1534" s="187"/>
      <c r="AG1534" s="187"/>
    </row>
    <row r="1535">
      <c r="A1535" s="253"/>
      <c r="B1535" s="253"/>
      <c r="C1535" s="99"/>
      <c r="D1535" s="99"/>
      <c r="E1535" s="99"/>
      <c r="F1535" s="99"/>
      <c r="G1535" s="268"/>
      <c r="H1535" s="99"/>
      <c r="I1535" s="99"/>
      <c r="J1535" s="99"/>
      <c r="K1535" s="273"/>
      <c r="L1535" s="192"/>
      <c r="M1535" s="192"/>
      <c r="N1535" s="99"/>
      <c r="O1535" s="99"/>
      <c r="P1535" s="237">
        <f t="shared" si="1279"/>
        <v>45906</v>
      </c>
      <c r="Q1535" s="170" t="str">
        <f t="shared" si="1280"/>
        <v>#DIV/0!</v>
      </c>
      <c r="R1535" s="206"/>
      <c r="S1535" s="267"/>
      <c r="T1535" s="99"/>
      <c r="U1535" s="99"/>
      <c r="V1535" s="259" t="str">
        <f t="shared" si="1161"/>
        <v> </v>
      </c>
      <c r="W1535" s="260">
        <f t="shared" si="1281"/>
        <v>0</v>
      </c>
      <c r="X1535" s="258" t="str">
        <f t="shared" si="1282"/>
        <v>#DIV/0!</v>
      </c>
      <c r="Y1535" s="261" t="str">
        <f t="shared" si="1283"/>
        <v>#DIV/0!</v>
      </c>
      <c r="Z1535" s="262">
        <f t="shared" si="1284"/>
        <v>0</v>
      </c>
      <c r="AA1535" s="262">
        <f t="shared" si="1285"/>
        <v>0</v>
      </c>
      <c r="AB1535" s="258" t="str">
        <f t="shared" si="1286"/>
        <v/>
      </c>
      <c r="AC1535" s="263" t="str">
        <f t="shared" si="1168"/>
        <v>   -  BĐ: 6/9/2025 KT: Ngày lỗi</v>
      </c>
      <c r="AD1535" s="263">
        <f t="shared" ref="AD1535:AE1535" si="1778">P1535</f>
        <v>45906</v>
      </c>
      <c r="AE1535" s="263" t="str">
        <f t="shared" si="1778"/>
        <v>#DIV/0!</v>
      </c>
      <c r="AF1535" s="187"/>
      <c r="AG1535" s="187"/>
    </row>
    <row r="1536">
      <c r="A1536" s="253"/>
      <c r="B1536" s="253"/>
      <c r="C1536" s="99"/>
      <c r="D1536" s="99"/>
      <c r="E1536" s="99"/>
      <c r="F1536" s="99"/>
      <c r="G1536" s="268"/>
      <c r="H1536" s="99"/>
      <c r="I1536" s="99"/>
      <c r="J1536" s="99"/>
      <c r="K1536" s="273"/>
      <c r="L1536" s="192"/>
      <c r="M1536" s="192"/>
      <c r="N1536" s="99"/>
      <c r="O1536" s="99"/>
      <c r="P1536" s="237">
        <f t="shared" si="1279"/>
        <v>45906</v>
      </c>
      <c r="Q1536" s="170" t="str">
        <f t="shared" si="1280"/>
        <v>#DIV/0!</v>
      </c>
      <c r="R1536" s="206"/>
      <c r="S1536" s="267"/>
      <c r="T1536" s="99"/>
      <c r="U1536" s="99"/>
      <c r="V1536" s="259" t="str">
        <f t="shared" si="1161"/>
        <v> </v>
      </c>
      <c r="W1536" s="260">
        <f t="shared" si="1281"/>
        <v>0</v>
      </c>
      <c r="X1536" s="258" t="str">
        <f t="shared" si="1282"/>
        <v>#DIV/0!</v>
      </c>
      <c r="Y1536" s="261" t="str">
        <f t="shared" si="1283"/>
        <v>#DIV/0!</v>
      </c>
      <c r="Z1536" s="262">
        <f t="shared" si="1284"/>
        <v>0</v>
      </c>
      <c r="AA1536" s="262">
        <f t="shared" si="1285"/>
        <v>0</v>
      </c>
      <c r="AB1536" s="258" t="str">
        <f t="shared" si="1286"/>
        <v/>
      </c>
      <c r="AC1536" s="263" t="str">
        <f t="shared" si="1168"/>
        <v>   -  BĐ: 6/9/2025 KT: Ngày lỗi</v>
      </c>
      <c r="AD1536" s="263">
        <f t="shared" ref="AD1536:AE1536" si="1779">P1536</f>
        <v>45906</v>
      </c>
      <c r="AE1536" s="263" t="str">
        <f t="shared" si="1779"/>
        <v>#DIV/0!</v>
      </c>
      <c r="AF1536" s="187"/>
      <c r="AG1536" s="187"/>
    </row>
    <row r="1537">
      <c r="A1537" s="253"/>
      <c r="B1537" s="253"/>
      <c r="C1537" s="99"/>
      <c r="D1537" s="99"/>
      <c r="E1537" s="99"/>
      <c r="F1537" s="99"/>
      <c r="G1537" s="268"/>
      <c r="H1537" s="99"/>
      <c r="I1537" s="99"/>
      <c r="J1537" s="99"/>
      <c r="K1537" s="273"/>
      <c r="L1537" s="192"/>
      <c r="M1537" s="192"/>
      <c r="N1537" s="99"/>
      <c r="O1537" s="99"/>
      <c r="P1537" s="237">
        <f t="shared" si="1279"/>
        <v>45906</v>
      </c>
      <c r="Q1537" s="170" t="str">
        <f t="shared" si="1280"/>
        <v>#DIV/0!</v>
      </c>
      <c r="R1537" s="206"/>
      <c r="S1537" s="267"/>
      <c r="T1537" s="99"/>
      <c r="U1537" s="99"/>
      <c r="V1537" s="259" t="str">
        <f t="shared" si="1161"/>
        <v> </v>
      </c>
      <c r="W1537" s="260">
        <f t="shared" si="1281"/>
        <v>0</v>
      </c>
      <c r="X1537" s="258" t="str">
        <f t="shared" si="1282"/>
        <v>#DIV/0!</v>
      </c>
      <c r="Y1537" s="261" t="str">
        <f t="shared" si="1283"/>
        <v>#DIV/0!</v>
      </c>
      <c r="Z1537" s="262">
        <f t="shared" si="1284"/>
        <v>0</v>
      </c>
      <c r="AA1537" s="262">
        <f t="shared" si="1285"/>
        <v>0</v>
      </c>
      <c r="AB1537" s="258" t="str">
        <f t="shared" si="1286"/>
        <v/>
      </c>
      <c r="AC1537" s="263" t="str">
        <f t="shared" si="1168"/>
        <v>   -  BĐ: 6/9/2025 KT: Ngày lỗi</v>
      </c>
      <c r="AD1537" s="263">
        <f t="shared" ref="AD1537:AE1537" si="1780">P1537</f>
        <v>45906</v>
      </c>
      <c r="AE1537" s="263" t="str">
        <f t="shared" si="1780"/>
        <v>#DIV/0!</v>
      </c>
      <c r="AF1537" s="187"/>
      <c r="AG1537" s="187"/>
    </row>
    <row r="1538">
      <c r="A1538" s="253"/>
      <c r="B1538" s="253"/>
      <c r="C1538" s="99"/>
      <c r="D1538" s="99"/>
      <c r="E1538" s="99"/>
      <c r="F1538" s="99"/>
      <c r="G1538" s="268"/>
      <c r="H1538" s="99"/>
      <c r="I1538" s="99"/>
      <c r="J1538" s="99"/>
      <c r="K1538" s="273"/>
      <c r="L1538" s="192"/>
      <c r="M1538" s="192"/>
      <c r="N1538" s="99"/>
      <c r="O1538" s="99"/>
      <c r="P1538" s="237">
        <f t="shared" si="1279"/>
        <v>45906</v>
      </c>
      <c r="Q1538" s="170" t="str">
        <f t="shared" si="1280"/>
        <v>#DIV/0!</v>
      </c>
      <c r="R1538" s="206"/>
      <c r="S1538" s="267"/>
      <c r="T1538" s="99"/>
      <c r="U1538" s="99"/>
      <c r="V1538" s="259" t="str">
        <f t="shared" si="1161"/>
        <v> </v>
      </c>
      <c r="W1538" s="260">
        <f t="shared" si="1281"/>
        <v>0</v>
      </c>
      <c r="X1538" s="258" t="str">
        <f t="shared" si="1282"/>
        <v>#DIV/0!</v>
      </c>
      <c r="Y1538" s="261" t="str">
        <f t="shared" si="1283"/>
        <v>#DIV/0!</v>
      </c>
      <c r="Z1538" s="262">
        <f t="shared" si="1284"/>
        <v>0</v>
      </c>
      <c r="AA1538" s="262">
        <f t="shared" si="1285"/>
        <v>0</v>
      </c>
      <c r="AB1538" s="258" t="str">
        <f t="shared" si="1286"/>
        <v/>
      </c>
      <c r="AC1538" s="263" t="str">
        <f t="shared" si="1168"/>
        <v>   -  BĐ: 6/9/2025 KT: Ngày lỗi</v>
      </c>
      <c r="AD1538" s="263">
        <f t="shared" ref="AD1538:AE1538" si="1781">P1538</f>
        <v>45906</v>
      </c>
      <c r="AE1538" s="263" t="str">
        <f t="shared" si="1781"/>
        <v>#DIV/0!</v>
      </c>
      <c r="AF1538" s="187"/>
      <c r="AG1538" s="187"/>
    </row>
    <row r="1539">
      <c r="A1539" s="253"/>
      <c r="B1539" s="253"/>
      <c r="C1539" s="99"/>
      <c r="D1539" s="99"/>
      <c r="E1539" s="99"/>
      <c r="F1539" s="99"/>
      <c r="G1539" s="268"/>
      <c r="H1539" s="99"/>
      <c r="I1539" s="99"/>
      <c r="J1539" s="99"/>
      <c r="K1539" s="273"/>
      <c r="L1539" s="192"/>
      <c r="M1539" s="192"/>
      <c r="N1539" s="99"/>
      <c r="O1539" s="99"/>
      <c r="P1539" s="237">
        <f t="shared" si="1279"/>
        <v>45906</v>
      </c>
      <c r="Q1539" s="170" t="str">
        <f t="shared" si="1280"/>
        <v>#DIV/0!</v>
      </c>
      <c r="R1539" s="206"/>
      <c r="S1539" s="267"/>
      <c r="T1539" s="99"/>
      <c r="U1539" s="99"/>
      <c r="V1539" s="259" t="str">
        <f t="shared" si="1161"/>
        <v> </v>
      </c>
      <c r="W1539" s="260">
        <f t="shared" si="1281"/>
        <v>0</v>
      </c>
      <c r="X1539" s="258" t="str">
        <f t="shared" si="1282"/>
        <v>#DIV/0!</v>
      </c>
      <c r="Y1539" s="261" t="str">
        <f t="shared" si="1283"/>
        <v>#DIV/0!</v>
      </c>
      <c r="Z1539" s="262">
        <f t="shared" si="1284"/>
        <v>0</v>
      </c>
      <c r="AA1539" s="262">
        <f t="shared" si="1285"/>
        <v>0</v>
      </c>
      <c r="AB1539" s="258" t="str">
        <f t="shared" si="1286"/>
        <v/>
      </c>
      <c r="AC1539" s="263" t="str">
        <f t="shared" si="1168"/>
        <v>   -  BĐ: 6/9/2025 KT: Ngày lỗi</v>
      </c>
      <c r="AD1539" s="263">
        <f t="shared" ref="AD1539:AE1539" si="1782">P1539</f>
        <v>45906</v>
      </c>
      <c r="AE1539" s="263" t="str">
        <f t="shared" si="1782"/>
        <v>#DIV/0!</v>
      </c>
      <c r="AF1539" s="187"/>
      <c r="AG1539" s="187"/>
    </row>
    <row r="1540">
      <c r="A1540" s="253"/>
      <c r="B1540" s="253"/>
      <c r="C1540" s="99"/>
      <c r="D1540" s="99"/>
      <c r="E1540" s="99"/>
      <c r="F1540" s="99"/>
      <c r="G1540" s="268"/>
      <c r="H1540" s="99"/>
      <c r="I1540" s="99"/>
      <c r="J1540" s="99"/>
      <c r="K1540" s="273"/>
      <c r="L1540" s="192"/>
      <c r="M1540" s="192"/>
      <c r="N1540" s="99"/>
      <c r="O1540" s="99"/>
      <c r="P1540" s="237">
        <f t="shared" si="1279"/>
        <v>45906</v>
      </c>
      <c r="Q1540" s="170" t="str">
        <f t="shared" si="1280"/>
        <v>#DIV/0!</v>
      </c>
      <c r="R1540" s="206"/>
      <c r="S1540" s="267"/>
      <c r="T1540" s="99"/>
      <c r="U1540" s="99"/>
      <c r="V1540" s="259" t="str">
        <f t="shared" si="1161"/>
        <v> </v>
      </c>
      <c r="W1540" s="260">
        <f t="shared" si="1281"/>
        <v>0</v>
      </c>
      <c r="X1540" s="258" t="str">
        <f t="shared" si="1282"/>
        <v>#DIV/0!</v>
      </c>
      <c r="Y1540" s="261" t="str">
        <f t="shared" si="1283"/>
        <v>#DIV/0!</v>
      </c>
      <c r="Z1540" s="262">
        <f t="shared" si="1284"/>
        <v>0</v>
      </c>
      <c r="AA1540" s="262">
        <f t="shared" si="1285"/>
        <v>0</v>
      </c>
      <c r="AB1540" s="258" t="str">
        <f t="shared" si="1286"/>
        <v/>
      </c>
      <c r="AC1540" s="263" t="str">
        <f t="shared" si="1168"/>
        <v>   -  BĐ: 6/9/2025 KT: Ngày lỗi</v>
      </c>
      <c r="AD1540" s="263">
        <f t="shared" ref="AD1540:AE1540" si="1783">P1540</f>
        <v>45906</v>
      </c>
      <c r="AE1540" s="263" t="str">
        <f t="shared" si="1783"/>
        <v>#DIV/0!</v>
      </c>
      <c r="AF1540" s="187"/>
      <c r="AG1540" s="187"/>
    </row>
    <row r="1541">
      <c r="A1541" s="253"/>
      <c r="B1541" s="253"/>
      <c r="C1541" s="99"/>
      <c r="D1541" s="99"/>
      <c r="E1541" s="99"/>
      <c r="F1541" s="99"/>
      <c r="G1541" s="268"/>
      <c r="H1541" s="99"/>
      <c r="I1541" s="99"/>
      <c r="J1541" s="99"/>
      <c r="K1541" s="273"/>
      <c r="L1541" s="192"/>
      <c r="M1541" s="192"/>
      <c r="N1541" s="99"/>
      <c r="O1541" s="99"/>
      <c r="P1541" s="237">
        <f t="shared" si="1279"/>
        <v>45906</v>
      </c>
      <c r="Q1541" s="170" t="str">
        <f t="shared" si="1280"/>
        <v>#DIV/0!</v>
      </c>
      <c r="R1541" s="206"/>
      <c r="S1541" s="267"/>
      <c r="T1541" s="99"/>
      <c r="U1541" s="99"/>
      <c r="V1541" s="259" t="str">
        <f t="shared" si="1161"/>
        <v> </v>
      </c>
      <c r="W1541" s="260">
        <f t="shared" si="1281"/>
        <v>0</v>
      </c>
      <c r="X1541" s="258" t="str">
        <f t="shared" si="1282"/>
        <v>#DIV/0!</v>
      </c>
      <c r="Y1541" s="261" t="str">
        <f t="shared" si="1283"/>
        <v>#DIV/0!</v>
      </c>
      <c r="Z1541" s="262">
        <f t="shared" si="1284"/>
        <v>0</v>
      </c>
      <c r="AA1541" s="262">
        <f t="shared" si="1285"/>
        <v>0</v>
      </c>
      <c r="AB1541" s="258" t="str">
        <f t="shared" si="1286"/>
        <v/>
      </c>
      <c r="AC1541" s="263" t="str">
        <f t="shared" si="1168"/>
        <v>   -  BĐ: 6/9/2025 KT: Ngày lỗi</v>
      </c>
      <c r="AD1541" s="263">
        <f t="shared" ref="AD1541:AE1541" si="1784">P1541</f>
        <v>45906</v>
      </c>
      <c r="AE1541" s="263" t="str">
        <f t="shared" si="1784"/>
        <v>#DIV/0!</v>
      </c>
      <c r="AF1541" s="187"/>
      <c r="AG1541" s="187"/>
    </row>
    <row r="1542">
      <c r="A1542" s="253"/>
      <c r="B1542" s="253"/>
      <c r="C1542" s="99"/>
      <c r="D1542" s="99"/>
      <c r="E1542" s="99"/>
      <c r="F1542" s="99"/>
      <c r="G1542" s="268"/>
      <c r="H1542" s="99"/>
      <c r="I1542" s="99"/>
      <c r="J1542" s="99"/>
      <c r="K1542" s="273"/>
      <c r="L1542" s="192"/>
      <c r="M1542" s="192"/>
      <c r="N1542" s="99"/>
      <c r="O1542" s="99"/>
      <c r="P1542" s="237">
        <f t="shared" si="1279"/>
        <v>45906</v>
      </c>
      <c r="Q1542" s="170" t="str">
        <f t="shared" si="1280"/>
        <v>#DIV/0!</v>
      </c>
      <c r="R1542" s="206"/>
      <c r="S1542" s="267"/>
      <c r="T1542" s="99"/>
      <c r="U1542" s="99"/>
      <c r="V1542" s="259" t="str">
        <f t="shared" si="1161"/>
        <v> </v>
      </c>
      <c r="W1542" s="260">
        <f t="shared" si="1281"/>
        <v>0</v>
      </c>
      <c r="X1542" s="258" t="str">
        <f t="shared" si="1282"/>
        <v>#DIV/0!</v>
      </c>
      <c r="Y1542" s="261" t="str">
        <f t="shared" si="1283"/>
        <v>#DIV/0!</v>
      </c>
      <c r="Z1542" s="262">
        <f t="shared" si="1284"/>
        <v>0</v>
      </c>
      <c r="AA1542" s="262">
        <f t="shared" si="1285"/>
        <v>0</v>
      </c>
      <c r="AB1542" s="258" t="str">
        <f t="shared" si="1286"/>
        <v/>
      </c>
      <c r="AC1542" s="263" t="str">
        <f t="shared" si="1168"/>
        <v>   -  BĐ: 6/9/2025 KT: Ngày lỗi</v>
      </c>
      <c r="AD1542" s="263">
        <f t="shared" ref="AD1542:AE1542" si="1785">P1542</f>
        <v>45906</v>
      </c>
      <c r="AE1542" s="263" t="str">
        <f t="shared" si="1785"/>
        <v>#DIV/0!</v>
      </c>
      <c r="AF1542" s="187"/>
      <c r="AG1542" s="187"/>
    </row>
    <row r="1543">
      <c r="A1543" s="253"/>
      <c r="B1543" s="253"/>
      <c r="C1543" s="99"/>
      <c r="D1543" s="99"/>
      <c r="E1543" s="99"/>
      <c r="F1543" s="99"/>
      <c r="G1543" s="268"/>
      <c r="H1543" s="99"/>
      <c r="I1543" s="99"/>
      <c r="J1543" s="99"/>
      <c r="K1543" s="273"/>
      <c r="L1543" s="192"/>
      <c r="M1543" s="192"/>
      <c r="N1543" s="99"/>
      <c r="O1543" s="99"/>
      <c r="P1543" s="237">
        <f t="shared" si="1279"/>
        <v>45906</v>
      </c>
      <c r="Q1543" s="170" t="str">
        <f t="shared" si="1280"/>
        <v>#DIV/0!</v>
      </c>
      <c r="R1543" s="206"/>
      <c r="S1543" s="267"/>
      <c r="T1543" s="99"/>
      <c r="U1543" s="99"/>
      <c r="V1543" s="259" t="str">
        <f t="shared" si="1161"/>
        <v> </v>
      </c>
      <c r="W1543" s="260">
        <f t="shared" si="1281"/>
        <v>0</v>
      </c>
      <c r="X1543" s="258" t="str">
        <f t="shared" si="1282"/>
        <v>#DIV/0!</v>
      </c>
      <c r="Y1543" s="261" t="str">
        <f t="shared" si="1283"/>
        <v>#DIV/0!</v>
      </c>
      <c r="Z1543" s="262">
        <f t="shared" si="1284"/>
        <v>0</v>
      </c>
      <c r="AA1543" s="262">
        <f t="shared" si="1285"/>
        <v>0</v>
      </c>
      <c r="AB1543" s="258" t="str">
        <f t="shared" si="1286"/>
        <v/>
      </c>
      <c r="AC1543" s="263" t="str">
        <f t="shared" si="1168"/>
        <v>   -  BĐ: 6/9/2025 KT: Ngày lỗi</v>
      </c>
      <c r="AD1543" s="263">
        <f t="shared" ref="AD1543:AE1543" si="1786">P1543</f>
        <v>45906</v>
      </c>
      <c r="AE1543" s="263" t="str">
        <f t="shared" si="1786"/>
        <v>#DIV/0!</v>
      </c>
      <c r="AF1543" s="187"/>
      <c r="AG1543" s="187"/>
    </row>
    <row r="1544">
      <c r="A1544" s="253"/>
      <c r="B1544" s="253"/>
      <c r="C1544" s="99"/>
      <c r="D1544" s="99"/>
      <c r="E1544" s="99"/>
      <c r="F1544" s="99"/>
      <c r="G1544" s="268"/>
      <c r="H1544" s="99"/>
      <c r="I1544" s="99"/>
      <c r="J1544" s="99"/>
      <c r="K1544" s="273"/>
      <c r="L1544" s="192"/>
      <c r="M1544" s="192"/>
      <c r="N1544" s="99"/>
      <c r="O1544" s="99"/>
      <c r="P1544" s="237">
        <f t="shared" si="1279"/>
        <v>45906</v>
      </c>
      <c r="Q1544" s="170" t="str">
        <f t="shared" si="1280"/>
        <v>#DIV/0!</v>
      </c>
      <c r="R1544" s="206"/>
      <c r="S1544" s="267"/>
      <c r="T1544" s="99"/>
      <c r="U1544" s="99"/>
      <c r="V1544" s="259" t="str">
        <f t="shared" si="1161"/>
        <v> </v>
      </c>
      <c r="W1544" s="260">
        <f t="shared" si="1281"/>
        <v>0</v>
      </c>
      <c r="X1544" s="258" t="str">
        <f t="shared" si="1282"/>
        <v>#DIV/0!</v>
      </c>
      <c r="Y1544" s="261" t="str">
        <f t="shared" si="1283"/>
        <v>#DIV/0!</v>
      </c>
      <c r="Z1544" s="262">
        <f t="shared" si="1284"/>
        <v>0</v>
      </c>
      <c r="AA1544" s="262">
        <f t="shared" si="1285"/>
        <v>0</v>
      </c>
      <c r="AB1544" s="258" t="str">
        <f t="shared" si="1286"/>
        <v/>
      </c>
      <c r="AC1544" s="263" t="str">
        <f t="shared" si="1168"/>
        <v>   -  BĐ: 6/9/2025 KT: Ngày lỗi</v>
      </c>
      <c r="AD1544" s="263">
        <f t="shared" ref="AD1544:AE1544" si="1787">P1544</f>
        <v>45906</v>
      </c>
      <c r="AE1544" s="263" t="str">
        <f t="shared" si="1787"/>
        <v>#DIV/0!</v>
      </c>
      <c r="AF1544" s="187"/>
      <c r="AG1544" s="187"/>
    </row>
    <row r="1545">
      <c r="A1545" s="253"/>
      <c r="B1545" s="253"/>
      <c r="C1545" s="99"/>
      <c r="D1545" s="99"/>
      <c r="E1545" s="99"/>
      <c r="F1545" s="99"/>
      <c r="G1545" s="268"/>
      <c r="H1545" s="99"/>
      <c r="I1545" s="99"/>
      <c r="J1545" s="99"/>
      <c r="K1545" s="273"/>
      <c r="L1545" s="192"/>
      <c r="M1545" s="192"/>
      <c r="N1545" s="99"/>
      <c r="O1545" s="99"/>
      <c r="P1545" s="237">
        <f t="shared" si="1279"/>
        <v>45906</v>
      </c>
      <c r="Q1545" s="170" t="str">
        <f t="shared" si="1280"/>
        <v>#DIV/0!</v>
      </c>
      <c r="R1545" s="206"/>
      <c r="S1545" s="267"/>
      <c r="T1545" s="99"/>
      <c r="U1545" s="99"/>
      <c r="V1545" s="259" t="str">
        <f t="shared" si="1161"/>
        <v> </v>
      </c>
      <c r="W1545" s="260">
        <f t="shared" si="1281"/>
        <v>0</v>
      </c>
      <c r="X1545" s="258" t="str">
        <f t="shared" si="1282"/>
        <v>#DIV/0!</v>
      </c>
      <c r="Y1545" s="261" t="str">
        <f t="shared" si="1283"/>
        <v>#DIV/0!</v>
      </c>
      <c r="Z1545" s="262">
        <f t="shared" si="1284"/>
        <v>0</v>
      </c>
      <c r="AA1545" s="262">
        <f t="shared" si="1285"/>
        <v>0</v>
      </c>
      <c r="AB1545" s="258" t="str">
        <f t="shared" si="1286"/>
        <v/>
      </c>
      <c r="AC1545" s="263" t="str">
        <f t="shared" si="1168"/>
        <v>   -  BĐ: 6/9/2025 KT: Ngày lỗi</v>
      </c>
      <c r="AD1545" s="263">
        <f t="shared" ref="AD1545:AE1545" si="1788">P1545</f>
        <v>45906</v>
      </c>
      <c r="AE1545" s="263" t="str">
        <f t="shared" si="1788"/>
        <v>#DIV/0!</v>
      </c>
      <c r="AF1545" s="187"/>
      <c r="AG1545" s="187"/>
    </row>
    <row r="1546">
      <c r="A1546" s="253"/>
      <c r="B1546" s="253"/>
      <c r="C1546" s="99"/>
      <c r="D1546" s="99"/>
      <c r="E1546" s="99"/>
      <c r="F1546" s="99"/>
      <c r="G1546" s="268"/>
      <c r="H1546" s="99"/>
      <c r="I1546" s="99"/>
      <c r="J1546" s="99"/>
      <c r="K1546" s="273"/>
      <c r="L1546" s="192"/>
      <c r="M1546" s="192"/>
      <c r="N1546" s="99"/>
      <c r="O1546" s="99"/>
      <c r="P1546" s="237">
        <f t="shared" si="1279"/>
        <v>45906</v>
      </c>
      <c r="Q1546" s="170" t="str">
        <f t="shared" si="1280"/>
        <v>#DIV/0!</v>
      </c>
      <c r="R1546" s="206"/>
      <c r="S1546" s="267"/>
      <c r="T1546" s="99"/>
      <c r="U1546" s="99"/>
      <c r="V1546" s="259" t="str">
        <f t="shared" si="1161"/>
        <v> </v>
      </c>
      <c r="W1546" s="260">
        <f t="shared" si="1281"/>
        <v>0</v>
      </c>
      <c r="X1546" s="258" t="str">
        <f t="shared" si="1282"/>
        <v>#DIV/0!</v>
      </c>
      <c r="Y1546" s="261" t="str">
        <f t="shared" si="1283"/>
        <v>#DIV/0!</v>
      </c>
      <c r="Z1546" s="262">
        <f t="shared" si="1284"/>
        <v>0</v>
      </c>
      <c r="AA1546" s="262">
        <f t="shared" si="1285"/>
        <v>0</v>
      </c>
      <c r="AB1546" s="258" t="str">
        <f t="shared" si="1286"/>
        <v/>
      </c>
      <c r="AC1546" s="263" t="str">
        <f t="shared" si="1168"/>
        <v>   -  BĐ: 6/9/2025 KT: Ngày lỗi</v>
      </c>
      <c r="AD1546" s="263">
        <f t="shared" ref="AD1546:AE1546" si="1789">P1546</f>
        <v>45906</v>
      </c>
      <c r="AE1546" s="263" t="str">
        <f t="shared" si="1789"/>
        <v>#DIV/0!</v>
      </c>
      <c r="AF1546" s="187"/>
      <c r="AG1546" s="187"/>
    </row>
    <row r="1547">
      <c r="A1547" s="253"/>
      <c r="B1547" s="253"/>
      <c r="C1547" s="99"/>
      <c r="D1547" s="99"/>
      <c r="E1547" s="99"/>
      <c r="F1547" s="99"/>
      <c r="G1547" s="268"/>
      <c r="H1547" s="99"/>
      <c r="I1547" s="99"/>
      <c r="J1547" s="99"/>
      <c r="K1547" s="273"/>
      <c r="L1547" s="192"/>
      <c r="M1547" s="192"/>
      <c r="N1547" s="99"/>
      <c r="O1547" s="99"/>
      <c r="P1547" s="237">
        <f t="shared" si="1279"/>
        <v>45906</v>
      </c>
      <c r="Q1547" s="170" t="str">
        <f t="shared" si="1280"/>
        <v>#DIV/0!</v>
      </c>
      <c r="R1547" s="206"/>
      <c r="S1547" s="267"/>
      <c r="T1547" s="99"/>
      <c r="U1547" s="99"/>
      <c r="V1547" s="259" t="str">
        <f t="shared" si="1161"/>
        <v> </v>
      </c>
      <c r="W1547" s="260">
        <f t="shared" si="1281"/>
        <v>0</v>
      </c>
      <c r="X1547" s="258" t="str">
        <f t="shared" si="1282"/>
        <v>#DIV/0!</v>
      </c>
      <c r="Y1547" s="261" t="str">
        <f t="shared" si="1283"/>
        <v>#DIV/0!</v>
      </c>
      <c r="Z1547" s="262">
        <f t="shared" si="1284"/>
        <v>0</v>
      </c>
      <c r="AA1547" s="262">
        <f t="shared" si="1285"/>
        <v>0</v>
      </c>
      <c r="AB1547" s="258" t="str">
        <f t="shared" si="1286"/>
        <v/>
      </c>
      <c r="AC1547" s="263" t="str">
        <f t="shared" si="1168"/>
        <v>   -  BĐ: 6/9/2025 KT: Ngày lỗi</v>
      </c>
      <c r="AD1547" s="263">
        <f t="shared" ref="AD1547:AE1547" si="1790">P1547</f>
        <v>45906</v>
      </c>
      <c r="AE1547" s="263" t="str">
        <f t="shared" si="1790"/>
        <v>#DIV/0!</v>
      </c>
      <c r="AF1547" s="187"/>
      <c r="AG1547" s="187"/>
    </row>
    <row r="1548">
      <c r="A1548" s="253"/>
      <c r="B1548" s="253"/>
      <c r="C1548" s="99"/>
      <c r="D1548" s="99"/>
      <c r="E1548" s="99"/>
      <c r="F1548" s="99"/>
      <c r="G1548" s="268"/>
      <c r="H1548" s="99"/>
      <c r="I1548" s="99"/>
      <c r="J1548" s="99"/>
      <c r="K1548" s="273"/>
      <c r="L1548" s="192"/>
      <c r="M1548" s="192"/>
      <c r="N1548" s="99"/>
      <c r="O1548" s="99"/>
      <c r="P1548" s="237">
        <f t="shared" si="1279"/>
        <v>45906</v>
      </c>
      <c r="Q1548" s="170" t="str">
        <f t="shared" si="1280"/>
        <v>#DIV/0!</v>
      </c>
      <c r="R1548" s="206"/>
      <c r="S1548" s="267"/>
      <c r="T1548" s="99"/>
      <c r="U1548" s="99"/>
      <c r="V1548" s="259" t="str">
        <f t="shared" si="1161"/>
        <v> </v>
      </c>
      <c r="W1548" s="260">
        <f t="shared" si="1281"/>
        <v>0</v>
      </c>
      <c r="X1548" s="258" t="str">
        <f t="shared" si="1282"/>
        <v>#DIV/0!</v>
      </c>
      <c r="Y1548" s="261" t="str">
        <f t="shared" si="1283"/>
        <v>#DIV/0!</v>
      </c>
      <c r="Z1548" s="262">
        <f t="shared" si="1284"/>
        <v>0</v>
      </c>
      <c r="AA1548" s="262">
        <f t="shared" si="1285"/>
        <v>0</v>
      </c>
      <c r="AB1548" s="258" t="str">
        <f t="shared" si="1286"/>
        <v/>
      </c>
      <c r="AC1548" s="263" t="str">
        <f t="shared" si="1168"/>
        <v>   -  BĐ: 6/9/2025 KT: Ngày lỗi</v>
      </c>
      <c r="AD1548" s="263">
        <f t="shared" ref="AD1548:AE1548" si="1791">P1548</f>
        <v>45906</v>
      </c>
      <c r="AE1548" s="263" t="str">
        <f t="shared" si="1791"/>
        <v>#DIV/0!</v>
      </c>
      <c r="AF1548" s="187"/>
      <c r="AG1548" s="187"/>
    </row>
    <row r="1549">
      <c r="A1549" s="253"/>
      <c r="B1549" s="253"/>
      <c r="C1549" s="99"/>
      <c r="D1549" s="99"/>
      <c r="E1549" s="99"/>
      <c r="F1549" s="99"/>
      <c r="G1549" s="268"/>
      <c r="H1549" s="99"/>
      <c r="I1549" s="99"/>
      <c r="J1549" s="99"/>
      <c r="K1549" s="273"/>
      <c r="L1549" s="192"/>
      <c r="M1549" s="192"/>
      <c r="N1549" s="99"/>
      <c r="O1549" s="99"/>
      <c r="P1549" s="237">
        <f t="shared" si="1279"/>
        <v>45906</v>
      </c>
      <c r="Q1549" s="170" t="str">
        <f t="shared" si="1280"/>
        <v>#DIV/0!</v>
      </c>
      <c r="R1549" s="206"/>
      <c r="S1549" s="267"/>
      <c r="T1549" s="99"/>
      <c r="U1549" s="99"/>
      <c r="V1549" s="259" t="str">
        <f t="shared" si="1161"/>
        <v> </v>
      </c>
      <c r="W1549" s="260">
        <f t="shared" si="1281"/>
        <v>0</v>
      </c>
      <c r="X1549" s="258" t="str">
        <f t="shared" si="1282"/>
        <v>#DIV/0!</v>
      </c>
      <c r="Y1549" s="261" t="str">
        <f t="shared" si="1283"/>
        <v>#DIV/0!</v>
      </c>
      <c r="Z1549" s="262">
        <f t="shared" si="1284"/>
        <v>0</v>
      </c>
      <c r="AA1549" s="262">
        <f t="shared" si="1285"/>
        <v>0</v>
      </c>
      <c r="AB1549" s="258" t="str">
        <f t="shared" si="1286"/>
        <v/>
      </c>
      <c r="AC1549" s="263" t="str">
        <f t="shared" si="1168"/>
        <v>   -  BĐ: 6/9/2025 KT: Ngày lỗi</v>
      </c>
      <c r="AD1549" s="263">
        <f t="shared" ref="AD1549:AE1549" si="1792">P1549</f>
        <v>45906</v>
      </c>
      <c r="AE1549" s="263" t="str">
        <f t="shared" si="1792"/>
        <v>#DIV/0!</v>
      </c>
      <c r="AF1549" s="187"/>
      <c r="AG1549" s="187"/>
    </row>
    <row r="1550">
      <c r="A1550" s="253"/>
      <c r="B1550" s="253"/>
      <c r="C1550" s="99"/>
      <c r="D1550" s="99"/>
      <c r="E1550" s="99"/>
      <c r="F1550" s="99"/>
      <c r="G1550" s="268"/>
      <c r="H1550" s="99"/>
      <c r="I1550" s="99"/>
      <c r="J1550" s="99"/>
      <c r="K1550" s="273"/>
      <c r="L1550" s="192"/>
      <c r="M1550" s="192"/>
      <c r="N1550" s="99"/>
      <c r="O1550" s="99"/>
      <c r="P1550" s="237">
        <f t="shared" si="1279"/>
        <v>45906</v>
      </c>
      <c r="Q1550" s="170" t="str">
        <f t="shared" si="1280"/>
        <v>#DIV/0!</v>
      </c>
      <c r="R1550" s="206"/>
      <c r="S1550" s="267"/>
      <c r="T1550" s="99"/>
      <c r="U1550" s="99"/>
      <c r="V1550" s="259" t="str">
        <f t="shared" si="1161"/>
        <v> </v>
      </c>
      <c r="W1550" s="260">
        <f t="shared" si="1281"/>
        <v>0</v>
      </c>
      <c r="X1550" s="258" t="str">
        <f t="shared" si="1282"/>
        <v>#DIV/0!</v>
      </c>
      <c r="Y1550" s="261" t="str">
        <f t="shared" si="1283"/>
        <v>#DIV/0!</v>
      </c>
      <c r="Z1550" s="262">
        <f t="shared" si="1284"/>
        <v>0</v>
      </c>
      <c r="AA1550" s="262">
        <f t="shared" si="1285"/>
        <v>0</v>
      </c>
      <c r="AB1550" s="258" t="str">
        <f t="shared" si="1286"/>
        <v/>
      </c>
      <c r="AC1550" s="263" t="str">
        <f t="shared" si="1168"/>
        <v>   -  BĐ: 6/9/2025 KT: Ngày lỗi</v>
      </c>
      <c r="AD1550" s="263">
        <f t="shared" ref="AD1550:AE1550" si="1793">P1550</f>
        <v>45906</v>
      </c>
      <c r="AE1550" s="263" t="str">
        <f t="shared" si="1793"/>
        <v>#DIV/0!</v>
      </c>
      <c r="AF1550" s="187"/>
      <c r="AG1550" s="187"/>
    </row>
    <row r="1551">
      <c r="A1551" s="253"/>
      <c r="B1551" s="253"/>
      <c r="C1551" s="99"/>
      <c r="D1551" s="99"/>
      <c r="E1551" s="99"/>
      <c r="F1551" s="99"/>
      <c r="G1551" s="268"/>
      <c r="H1551" s="99"/>
      <c r="I1551" s="99"/>
      <c r="J1551" s="99"/>
      <c r="K1551" s="273"/>
      <c r="L1551" s="192"/>
      <c r="M1551" s="192"/>
      <c r="N1551" s="99"/>
      <c r="O1551" s="99"/>
      <c r="P1551" s="237">
        <f t="shared" si="1279"/>
        <v>45906</v>
      </c>
      <c r="Q1551" s="170" t="str">
        <f t="shared" si="1280"/>
        <v>#DIV/0!</v>
      </c>
      <c r="R1551" s="206"/>
      <c r="S1551" s="267"/>
      <c r="T1551" s="99"/>
      <c r="U1551" s="99"/>
      <c r="V1551" s="259" t="str">
        <f t="shared" si="1161"/>
        <v> </v>
      </c>
      <c r="W1551" s="260">
        <f t="shared" si="1281"/>
        <v>0</v>
      </c>
      <c r="X1551" s="258" t="str">
        <f t="shared" si="1282"/>
        <v>#DIV/0!</v>
      </c>
      <c r="Y1551" s="261" t="str">
        <f t="shared" si="1283"/>
        <v>#DIV/0!</v>
      </c>
      <c r="Z1551" s="262">
        <f t="shared" si="1284"/>
        <v>0</v>
      </c>
      <c r="AA1551" s="262">
        <f t="shared" si="1285"/>
        <v>0</v>
      </c>
      <c r="AB1551" s="258" t="str">
        <f t="shared" si="1286"/>
        <v/>
      </c>
      <c r="AC1551" s="263" t="str">
        <f t="shared" si="1168"/>
        <v>   -  BĐ: 6/9/2025 KT: Ngày lỗi</v>
      </c>
      <c r="AD1551" s="263">
        <f t="shared" ref="AD1551:AE1551" si="1794">P1551</f>
        <v>45906</v>
      </c>
      <c r="AE1551" s="263" t="str">
        <f t="shared" si="1794"/>
        <v>#DIV/0!</v>
      </c>
      <c r="AF1551" s="187"/>
      <c r="AG1551" s="187"/>
    </row>
    <row r="1552">
      <c r="A1552" s="253"/>
      <c r="B1552" s="253"/>
      <c r="C1552" s="99"/>
      <c r="D1552" s="99"/>
      <c r="E1552" s="99"/>
      <c r="F1552" s="99"/>
      <c r="G1552" s="268"/>
      <c r="H1552" s="99"/>
      <c r="I1552" s="99"/>
      <c r="J1552" s="99"/>
      <c r="K1552" s="273"/>
      <c r="L1552" s="192"/>
      <c r="M1552" s="192"/>
      <c r="N1552" s="99"/>
      <c r="O1552" s="99"/>
      <c r="P1552" s="237">
        <f t="shared" si="1279"/>
        <v>45906</v>
      </c>
      <c r="Q1552" s="170" t="str">
        <f t="shared" si="1280"/>
        <v>#DIV/0!</v>
      </c>
      <c r="R1552" s="206"/>
      <c r="S1552" s="267"/>
      <c r="T1552" s="99"/>
      <c r="U1552" s="99"/>
      <c r="V1552" s="259" t="str">
        <f t="shared" si="1161"/>
        <v> </v>
      </c>
      <c r="W1552" s="260">
        <f t="shared" si="1281"/>
        <v>0</v>
      </c>
      <c r="X1552" s="258" t="str">
        <f t="shared" si="1282"/>
        <v>#DIV/0!</v>
      </c>
      <c r="Y1552" s="261" t="str">
        <f t="shared" si="1283"/>
        <v>#DIV/0!</v>
      </c>
      <c r="Z1552" s="262">
        <f t="shared" si="1284"/>
        <v>0</v>
      </c>
      <c r="AA1552" s="262">
        <f t="shared" si="1285"/>
        <v>0</v>
      </c>
      <c r="AB1552" s="258" t="str">
        <f t="shared" si="1286"/>
        <v/>
      </c>
      <c r="AC1552" s="263" t="str">
        <f t="shared" si="1168"/>
        <v>   -  BĐ: 6/9/2025 KT: Ngày lỗi</v>
      </c>
      <c r="AD1552" s="263">
        <f t="shared" ref="AD1552:AE1552" si="1795">P1552</f>
        <v>45906</v>
      </c>
      <c r="AE1552" s="263" t="str">
        <f t="shared" si="1795"/>
        <v>#DIV/0!</v>
      </c>
      <c r="AF1552" s="187"/>
      <c r="AG1552" s="187"/>
    </row>
    <row r="1553">
      <c r="A1553" s="253"/>
      <c r="B1553" s="253"/>
      <c r="C1553" s="99"/>
      <c r="D1553" s="99"/>
      <c r="E1553" s="99"/>
      <c r="F1553" s="99"/>
      <c r="G1553" s="268"/>
      <c r="H1553" s="99"/>
      <c r="I1553" s="99"/>
      <c r="J1553" s="99"/>
      <c r="K1553" s="273"/>
      <c r="L1553" s="192"/>
      <c r="M1553" s="192"/>
      <c r="N1553" s="99"/>
      <c r="O1553" s="99"/>
      <c r="P1553" s="237">
        <f t="shared" si="1279"/>
        <v>45906</v>
      </c>
      <c r="Q1553" s="170" t="str">
        <f t="shared" si="1280"/>
        <v>#DIV/0!</v>
      </c>
      <c r="R1553" s="206"/>
      <c r="S1553" s="267"/>
      <c r="T1553" s="99"/>
      <c r="U1553" s="99"/>
      <c r="V1553" s="259" t="str">
        <f t="shared" si="1161"/>
        <v> </v>
      </c>
      <c r="W1553" s="260">
        <f t="shared" si="1281"/>
        <v>0</v>
      </c>
      <c r="X1553" s="258" t="str">
        <f t="shared" si="1282"/>
        <v>#DIV/0!</v>
      </c>
      <c r="Y1553" s="261" t="str">
        <f t="shared" si="1283"/>
        <v>#DIV/0!</v>
      </c>
      <c r="Z1553" s="262">
        <f t="shared" si="1284"/>
        <v>0</v>
      </c>
      <c r="AA1553" s="262">
        <f t="shared" si="1285"/>
        <v>0</v>
      </c>
      <c r="AB1553" s="258" t="str">
        <f t="shared" si="1286"/>
        <v/>
      </c>
      <c r="AC1553" s="263" t="str">
        <f t="shared" si="1168"/>
        <v>   -  BĐ: 6/9/2025 KT: Ngày lỗi</v>
      </c>
      <c r="AD1553" s="263">
        <f t="shared" ref="AD1553:AE1553" si="1796">P1553</f>
        <v>45906</v>
      </c>
      <c r="AE1553" s="263" t="str">
        <f t="shared" si="1796"/>
        <v>#DIV/0!</v>
      </c>
      <c r="AF1553" s="187"/>
      <c r="AG1553" s="187"/>
    </row>
    <row r="1554">
      <c r="A1554" s="253"/>
      <c r="B1554" s="253"/>
      <c r="C1554" s="99"/>
      <c r="D1554" s="99"/>
      <c r="E1554" s="99"/>
      <c r="F1554" s="99"/>
      <c r="G1554" s="268"/>
      <c r="H1554" s="99"/>
      <c r="I1554" s="99"/>
      <c r="J1554" s="99"/>
      <c r="K1554" s="273"/>
      <c r="L1554" s="192"/>
      <c r="M1554" s="192"/>
      <c r="N1554" s="99"/>
      <c r="O1554" s="99"/>
      <c r="P1554" s="237">
        <f t="shared" si="1279"/>
        <v>45906</v>
      </c>
      <c r="Q1554" s="170" t="str">
        <f t="shared" si="1280"/>
        <v>#DIV/0!</v>
      </c>
      <c r="R1554" s="206"/>
      <c r="S1554" s="267"/>
      <c r="T1554" s="99"/>
      <c r="U1554" s="99"/>
      <c r="V1554" s="259" t="str">
        <f t="shared" si="1161"/>
        <v> </v>
      </c>
      <c r="W1554" s="260">
        <f t="shared" si="1281"/>
        <v>0</v>
      </c>
      <c r="X1554" s="258" t="str">
        <f t="shared" si="1282"/>
        <v>#DIV/0!</v>
      </c>
      <c r="Y1554" s="261" t="str">
        <f t="shared" si="1283"/>
        <v>#DIV/0!</v>
      </c>
      <c r="Z1554" s="262">
        <f t="shared" si="1284"/>
        <v>0</v>
      </c>
      <c r="AA1554" s="262">
        <f t="shared" si="1285"/>
        <v>0</v>
      </c>
      <c r="AB1554" s="258" t="str">
        <f t="shared" si="1286"/>
        <v/>
      </c>
      <c r="AC1554" s="263" t="str">
        <f t="shared" si="1168"/>
        <v>   -  BĐ: 6/9/2025 KT: Ngày lỗi</v>
      </c>
      <c r="AD1554" s="263">
        <f t="shared" ref="AD1554:AE1554" si="1797">P1554</f>
        <v>45906</v>
      </c>
      <c r="AE1554" s="263" t="str">
        <f t="shared" si="1797"/>
        <v>#DIV/0!</v>
      </c>
      <c r="AF1554" s="187"/>
      <c r="AG1554" s="187"/>
    </row>
    <row r="1555">
      <c r="A1555" s="253"/>
      <c r="B1555" s="253"/>
      <c r="C1555" s="99"/>
      <c r="D1555" s="99"/>
      <c r="E1555" s="99"/>
      <c r="F1555" s="99"/>
      <c r="G1555" s="268"/>
      <c r="H1555" s="99"/>
      <c r="I1555" s="99"/>
      <c r="J1555" s="99"/>
      <c r="K1555" s="273"/>
      <c r="L1555" s="192"/>
      <c r="M1555" s="192"/>
      <c r="N1555" s="99"/>
      <c r="O1555" s="99"/>
      <c r="P1555" s="237">
        <f t="shared" si="1279"/>
        <v>45906</v>
      </c>
      <c r="Q1555" s="170" t="str">
        <f t="shared" si="1280"/>
        <v>#DIV/0!</v>
      </c>
      <c r="R1555" s="206"/>
      <c r="S1555" s="267"/>
      <c r="T1555" s="99"/>
      <c r="U1555" s="99"/>
      <c r="V1555" s="259" t="str">
        <f t="shared" si="1161"/>
        <v> </v>
      </c>
      <c r="W1555" s="260">
        <f t="shared" si="1281"/>
        <v>0</v>
      </c>
      <c r="X1555" s="258" t="str">
        <f t="shared" si="1282"/>
        <v>#DIV/0!</v>
      </c>
      <c r="Y1555" s="261" t="str">
        <f t="shared" si="1283"/>
        <v>#DIV/0!</v>
      </c>
      <c r="Z1555" s="262">
        <f t="shared" si="1284"/>
        <v>0</v>
      </c>
      <c r="AA1555" s="262">
        <f t="shared" si="1285"/>
        <v>0</v>
      </c>
      <c r="AB1555" s="258" t="str">
        <f t="shared" si="1286"/>
        <v/>
      </c>
      <c r="AC1555" s="263" t="str">
        <f t="shared" si="1168"/>
        <v>   -  BĐ: 6/9/2025 KT: Ngày lỗi</v>
      </c>
      <c r="AD1555" s="263">
        <f t="shared" ref="AD1555:AE1555" si="1798">P1555</f>
        <v>45906</v>
      </c>
      <c r="AE1555" s="263" t="str">
        <f t="shared" si="1798"/>
        <v>#DIV/0!</v>
      </c>
      <c r="AF1555" s="187"/>
      <c r="AG1555" s="187"/>
    </row>
    <row r="1556">
      <c r="A1556" s="253"/>
      <c r="B1556" s="253"/>
      <c r="C1556" s="99"/>
      <c r="D1556" s="99"/>
      <c r="E1556" s="99"/>
      <c r="F1556" s="99"/>
      <c r="G1556" s="268"/>
      <c r="H1556" s="99"/>
      <c r="I1556" s="99"/>
      <c r="J1556" s="99"/>
      <c r="K1556" s="273"/>
      <c r="L1556" s="192"/>
      <c r="M1556" s="192"/>
      <c r="N1556" s="99"/>
      <c r="O1556" s="99"/>
      <c r="P1556" s="237">
        <f t="shared" si="1279"/>
        <v>45906</v>
      </c>
      <c r="Q1556" s="170" t="str">
        <f t="shared" si="1280"/>
        <v>#DIV/0!</v>
      </c>
      <c r="R1556" s="206"/>
      <c r="S1556" s="267"/>
      <c r="T1556" s="99"/>
      <c r="U1556" s="99"/>
      <c r="V1556" s="259" t="str">
        <f t="shared" si="1161"/>
        <v> </v>
      </c>
      <c r="W1556" s="260">
        <f t="shared" si="1281"/>
        <v>0</v>
      </c>
      <c r="X1556" s="258" t="str">
        <f t="shared" si="1282"/>
        <v>#DIV/0!</v>
      </c>
      <c r="Y1556" s="261" t="str">
        <f t="shared" si="1283"/>
        <v>#DIV/0!</v>
      </c>
      <c r="Z1556" s="262">
        <f t="shared" si="1284"/>
        <v>0</v>
      </c>
      <c r="AA1556" s="262">
        <f t="shared" si="1285"/>
        <v>0</v>
      </c>
      <c r="AB1556" s="258" t="str">
        <f t="shared" si="1286"/>
        <v/>
      </c>
      <c r="AC1556" s="263" t="str">
        <f t="shared" si="1168"/>
        <v>   -  BĐ: 6/9/2025 KT: Ngày lỗi</v>
      </c>
      <c r="AD1556" s="263">
        <f t="shared" ref="AD1556:AE1556" si="1799">P1556</f>
        <v>45906</v>
      </c>
      <c r="AE1556" s="263" t="str">
        <f t="shared" si="1799"/>
        <v>#DIV/0!</v>
      </c>
      <c r="AF1556" s="187"/>
      <c r="AG1556" s="187"/>
    </row>
    <row r="1557">
      <c r="A1557" s="253"/>
      <c r="B1557" s="253"/>
      <c r="C1557" s="99"/>
      <c r="D1557" s="99"/>
      <c r="E1557" s="99"/>
      <c r="F1557" s="99"/>
      <c r="G1557" s="268"/>
      <c r="H1557" s="99"/>
      <c r="I1557" s="99"/>
      <c r="J1557" s="99"/>
      <c r="K1557" s="273"/>
      <c r="L1557" s="192"/>
      <c r="M1557" s="192"/>
      <c r="N1557" s="99"/>
      <c r="O1557" s="99"/>
      <c r="P1557" s="237">
        <f t="shared" si="1279"/>
        <v>45906</v>
      </c>
      <c r="Q1557" s="170" t="str">
        <f t="shared" si="1280"/>
        <v>#DIV/0!</v>
      </c>
      <c r="R1557" s="206"/>
      <c r="S1557" s="267"/>
      <c r="T1557" s="99"/>
      <c r="U1557" s="99"/>
      <c r="V1557" s="259" t="str">
        <f t="shared" si="1161"/>
        <v> </v>
      </c>
      <c r="W1557" s="260">
        <f t="shared" si="1281"/>
        <v>0</v>
      </c>
      <c r="X1557" s="258" t="str">
        <f t="shared" si="1282"/>
        <v>#DIV/0!</v>
      </c>
      <c r="Y1557" s="261" t="str">
        <f t="shared" si="1283"/>
        <v>#DIV/0!</v>
      </c>
      <c r="Z1557" s="262">
        <f t="shared" si="1284"/>
        <v>0</v>
      </c>
      <c r="AA1557" s="262">
        <f t="shared" si="1285"/>
        <v>0</v>
      </c>
      <c r="AB1557" s="258" t="str">
        <f t="shared" si="1286"/>
        <v/>
      </c>
      <c r="AC1557" s="263" t="str">
        <f t="shared" si="1168"/>
        <v>   -  BĐ: 6/9/2025 KT: Ngày lỗi</v>
      </c>
      <c r="AD1557" s="263">
        <f t="shared" ref="AD1557:AE1557" si="1800">P1557</f>
        <v>45906</v>
      </c>
      <c r="AE1557" s="263" t="str">
        <f t="shared" si="1800"/>
        <v>#DIV/0!</v>
      </c>
      <c r="AF1557" s="187"/>
      <c r="AG1557" s="187"/>
    </row>
    <row r="1558">
      <c r="A1558" s="253"/>
      <c r="B1558" s="253"/>
      <c r="C1558" s="99"/>
      <c r="D1558" s="99"/>
      <c r="E1558" s="99"/>
      <c r="F1558" s="99"/>
      <c r="G1558" s="268"/>
      <c r="H1558" s="99"/>
      <c r="I1558" s="99"/>
      <c r="J1558" s="99"/>
      <c r="K1558" s="273"/>
      <c r="L1558" s="192"/>
      <c r="M1558" s="192"/>
      <c r="N1558" s="99"/>
      <c r="O1558" s="99"/>
      <c r="P1558" s="237">
        <f t="shared" si="1279"/>
        <v>45906</v>
      </c>
      <c r="Q1558" s="170" t="str">
        <f t="shared" si="1280"/>
        <v>#DIV/0!</v>
      </c>
      <c r="R1558" s="206"/>
      <c r="S1558" s="267"/>
      <c r="T1558" s="99"/>
      <c r="U1558" s="99"/>
      <c r="V1558" s="259" t="str">
        <f t="shared" si="1161"/>
        <v> </v>
      </c>
      <c r="W1558" s="260">
        <f t="shared" si="1281"/>
        <v>0</v>
      </c>
      <c r="X1558" s="258" t="str">
        <f t="shared" si="1282"/>
        <v>#DIV/0!</v>
      </c>
      <c r="Y1558" s="261" t="str">
        <f t="shared" si="1283"/>
        <v>#DIV/0!</v>
      </c>
      <c r="Z1558" s="262">
        <f t="shared" si="1284"/>
        <v>0</v>
      </c>
      <c r="AA1558" s="262">
        <f t="shared" si="1285"/>
        <v>0</v>
      </c>
      <c r="AB1558" s="258" t="str">
        <f t="shared" si="1286"/>
        <v/>
      </c>
      <c r="AC1558" s="263" t="str">
        <f t="shared" si="1168"/>
        <v>   -  BĐ: 6/9/2025 KT: Ngày lỗi</v>
      </c>
      <c r="AD1558" s="263">
        <f t="shared" ref="AD1558:AE1558" si="1801">P1558</f>
        <v>45906</v>
      </c>
      <c r="AE1558" s="263" t="str">
        <f t="shared" si="1801"/>
        <v>#DIV/0!</v>
      </c>
      <c r="AF1558" s="187"/>
      <c r="AG1558" s="187"/>
    </row>
    <row r="1559">
      <c r="A1559" s="253"/>
      <c r="B1559" s="253"/>
      <c r="C1559" s="99"/>
      <c r="D1559" s="99"/>
      <c r="E1559" s="99"/>
      <c r="F1559" s="99"/>
      <c r="G1559" s="268"/>
      <c r="H1559" s="99"/>
      <c r="I1559" s="99"/>
      <c r="J1559" s="99"/>
      <c r="K1559" s="273"/>
      <c r="L1559" s="192"/>
      <c r="M1559" s="192"/>
      <c r="N1559" s="99"/>
      <c r="O1559" s="99"/>
      <c r="P1559" s="237">
        <f t="shared" si="1279"/>
        <v>45906</v>
      </c>
      <c r="Q1559" s="170" t="str">
        <f t="shared" si="1280"/>
        <v>#DIV/0!</v>
      </c>
      <c r="R1559" s="206"/>
      <c r="S1559" s="267"/>
      <c r="T1559" s="99"/>
      <c r="U1559" s="99"/>
      <c r="V1559" s="259" t="str">
        <f t="shared" si="1161"/>
        <v> </v>
      </c>
      <c r="W1559" s="260">
        <f t="shared" si="1281"/>
        <v>0</v>
      </c>
      <c r="X1559" s="258" t="str">
        <f t="shared" si="1282"/>
        <v>#DIV/0!</v>
      </c>
      <c r="Y1559" s="261" t="str">
        <f t="shared" si="1283"/>
        <v>#DIV/0!</v>
      </c>
      <c r="Z1559" s="262">
        <f t="shared" si="1284"/>
        <v>0</v>
      </c>
      <c r="AA1559" s="262">
        <f t="shared" si="1285"/>
        <v>0</v>
      </c>
      <c r="AB1559" s="258" t="str">
        <f t="shared" si="1286"/>
        <v/>
      </c>
      <c r="AC1559" s="263" t="str">
        <f t="shared" si="1168"/>
        <v>   -  BĐ: 6/9/2025 KT: Ngày lỗi</v>
      </c>
      <c r="AD1559" s="263">
        <f t="shared" ref="AD1559:AE1559" si="1802">P1559</f>
        <v>45906</v>
      </c>
      <c r="AE1559" s="263" t="str">
        <f t="shared" si="1802"/>
        <v>#DIV/0!</v>
      </c>
      <c r="AF1559" s="187"/>
      <c r="AG1559" s="187"/>
    </row>
    <row r="1560">
      <c r="A1560" s="253"/>
      <c r="B1560" s="253"/>
      <c r="C1560" s="99"/>
      <c r="D1560" s="99"/>
      <c r="E1560" s="99"/>
      <c r="F1560" s="99"/>
      <c r="G1560" s="268"/>
      <c r="H1560" s="99"/>
      <c r="I1560" s="99"/>
      <c r="J1560" s="99"/>
      <c r="K1560" s="273"/>
      <c r="L1560" s="192"/>
      <c r="M1560" s="192"/>
      <c r="N1560" s="99"/>
      <c r="O1560" s="99"/>
      <c r="P1560" s="237">
        <f t="shared" si="1279"/>
        <v>45906</v>
      </c>
      <c r="Q1560" s="170" t="str">
        <f t="shared" si="1280"/>
        <v>#DIV/0!</v>
      </c>
      <c r="R1560" s="206"/>
      <c r="S1560" s="267"/>
      <c r="T1560" s="99"/>
      <c r="U1560" s="99"/>
      <c r="V1560" s="259" t="str">
        <f t="shared" si="1161"/>
        <v> </v>
      </c>
      <c r="W1560" s="260">
        <f t="shared" si="1281"/>
        <v>0</v>
      </c>
      <c r="X1560" s="258" t="str">
        <f t="shared" si="1282"/>
        <v>#DIV/0!</v>
      </c>
      <c r="Y1560" s="261" t="str">
        <f t="shared" si="1283"/>
        <v>#DIV/0!</v>
      </c>
      <c r="Z1560" s="262">
        <f t="shared" si="1284"/>
        <v>0</v>
      </c>
      <c r="AA1560" s="262">
        <f t="shared" si="1285"/>
        <v>0</v>
      </c>
      <c r="AB1560" s="258" t="str">
        <f t="shared" si="1286"/>
        <v/>
      </c>
      <c r="AC1560" s="263" t="str">
        <f t="shared" si="1168"/>
        <v>   -  BĐ: 6/9/2025 KT: Ngày lỗi</v>
      </c>
      <c r="AD1560" s="263">
        <f t="shared" ref="AD1560:AE1560" si="1803">P1560</f>
        <v>45906</v>
      </c>
      <c r="AE1560" s="263" t="str">
        <f t="shared" si="1803"/>
        <v>#DIV/0!</v>
      </c>
      <c r="AF1560" s="187"/>
      <c r="AG1560" s="187"/>
    </row>
    <row r="1561">
      <c r="A1561" s="253"/>
      <c r="B1561" s="253"/>
      <c r="C1561" s="99"/>
      <c r="D1561" s="99"/>
      <c r="E1561" s="99"/>
      <c r="F1561" s="99"/>
      <c r="G1561" s="268"/>
      <c r="H1561" s="99"/>
      <c r="I1561" s="99"/>
      <c r="J1561" s="99"/>
      <c r="K1561" s="273"/>
      <c r="L1561" s="192"/>
      <c r="M1561" s="192"/>
      <c r="N1561" s="99"/>
      <c r="O1561" s="99"/>
      <c r="P1561" s="237">
        <f t="shared" si="1279"/>
        <v>45906</v>
      </c>
      <c r="Q1561" s="170" t="str">
        <f t="shared" si="1280"/>
        <v>#DIV/0!</v>
      </c>
      <c r="R1561" s="206"/>
      <c r="S1561" s="267"/>
      <c r="T1561" s="99"/>
      <c r="U1561" s="99"/>
      <c r="V1561" s="259" t="str">
        <f t="shared" si="1161"/>
        <v> </v>
      </c>
      <c r="W1561" s="260">
        <f t="shared" si="1281"/>
        <v>0</v>
      </c>
      <c r="X1561" s="258" t="str">
        <f t="shared" si="1282"/>
        <v>#DIV/0!</v>
      </c>
      <c r="Y1561" s="261" t="str">
        <f t="shared" si="1283"/>
        <v>#DIV/0!</v>
      </c>
      <c r="Z1561" s="262">
        <f t="shared" si="1284"/>
        <v>0</v>
      </c>
      <c r="AA1561" s="262">
        <f t="shared" si="1285"/>
        <v>0</v>
      </c>
      <c r="AB1561" s="258" t="str">
        <f t="shared" si="1286"/>
        <v/>
      </c>
      <c r="AC1561" s="263" t="str">
        <f t="shared" si="1168"/>
        <v>   -  BĐ: 6/9/2025 KT: Ngày lỗi</v>
      </c>
      <c r="AD1561" s="263">
        <f t="shared" ref="AD1561:AE1561" si="1804">P1561</f>
        <v>45906</v>
      </c>
      <c r="AE1561" s="263" t="str">
        <f t="shared" si="1804"/>
        <v>#DIV/0!</v>
      </c>
      <c r="AF1561" s="187"/>
      <c r="AG1561" s="187"/>
    </row>
    <row r="1562">
      <c r="A1562" s="253"/>
      <c r="B1562" s="253"/>
      <c r="C1562" s="99"/>
      <c r="D1562" s="99"/>
      <c r="E1562" s="99"/>
      <c r="F1562" s="99"/>
      <c r="G1562" s="268"/>
      <c r="H1562" s="99"/>
      <c r="I1562" s="99"/>
      <c r="J1562" s="99"/>
      <c r="K1562" s="273"/>
      <c r="L1562" s="192"/>
      <c r="M1562" s="192"/>
      <c r="N1562" s="99"/>
      <c r="O1562" s="99"/>
      <c r="P1562" s="237">
        <f t="shared" si="1279"/>
        <v>45906</v>
      </c>
      <c r="Q1562" s="170" t="str">
        <f t="shared" si="1280"/>
        <v>#DIV/0!</v>
      </c>
      <c r="R1562" s="206"/>
      <c r="S1562" s="267"/>
      <c r="T1562" s="99"/>
      <c r="U1562" s="99"/>
      <c r="V1562" s="259" t="str">
        <f t="shared" si="1161"/>
        <v> </v>
      </c>
      <c r="W1562" s="260">
        <f t="shared" si="1281"/>
        <v>0</v>
      </c>
      <c r="X1562" s="258" t="str">
        <f t="shared" si="1282"/>
        <v>#DIV/0!</v>
      </c>
      <c r="Y1562" s="261" t="str">
        <f t="shared" si="1283"/>
        <v>#DIV/0!</v>
      </c>
      <c r="Z1562" s="262">
        <f t="shared" si="1284"/>
        <v>0</v>
      </c>
      <c r="AA1562" s="262">
        <f t="shared" si="1285"/>
        <v>0</v>
      </c>
      <c r="AB1562" s="258" t="str">
        <f t="shared" si="1286"/>
        <v/>
      </c>
      <c r="AC1562" s="263" t="str">
        <f t="shared" si="1168"/>
        <v>   -  BĐ: 6/9/2025 KT: Ngày lỗi</v>
      </c>
      <c r="AD1562" s="263">
        <f t="shared" ref="AD1562:AE1562" si="1805">P1562</f>
        <v>45906</v>
      </c>
      <c r="AE1562" s="263" t="str">
        <f t="shared" si="1805"/>
        <v>#DIV/0!</v>
      </c>
      <c r="AF1562" s="187"/>
      <c r="AG1562" s="187"/>
    </row>
    <row r="1563">
      <c r="A1563" s="253"/>
      <c r="B1563" s="253"/>
      <c r="C1563" s="99"/>
      <c r="D1563" s="99"/>
      <c r="E1563" s="99"/>
      <c r="F1563" s="99"/>
      <c r="G1563" s="268"/>
      <c r="H1563" s="99"/>
      <c r="I1563" s="99"/>
      <c r="J1563" s="99"/>
      <c r="K1563" s="273"/>
      <c r="L1563" s="192"/>
      <c r="M1563" s="192"/>
      <c r="N1563" s="99"/>
      <c r="O1563" s="99"/>
      <c r="P1563" s="237">
        <f t="shared" si="1279"/>
        <v>45906</v>
      </c>
      <c r="Q1563" s="170" t="str">
        <f t="shared" si="1280"/>
        <v>#DIV/0!</v>
      </c>
      <c r="R1563" s="206"/>
      <c r="S1563" s="267"/>
      <c r="T1563" s="99"/>
      <c r="U1563" s="99"/>
      <c r="V1563" s="259" t="str">
        <f t="shared" si="1161"/>
        <v> </v>
      </c>
      <c r="W1563" s="260">
        <f t="shared" si="1281"/>
        <v>0</v>
      </c>
      <c r="X1563" s="258" t="str">
        <f t="shared" si="1282"/>
        <v>#DIV/0!</v>
      </c>
      <c r="Y1563" s="261" t="str">
        <f t="shared" si="1283"/>
        <v>#DIV/0!</v>
      </c>
      <c r="Z1563" s="262">
        <f t="shared" si="1284"/>
        <v>0</v>
      </c>
      <c r="AA1563" s="262">
        <f t="shared" si="1285"/>
        <v>0</v>
      </c>
      <c r="AB1563" s="258" t="str">
        <f t="shared" si="1286"/>
        <v/>
      </c>
      <c r="AC1563" s="263" t="str">
        <f t="shared" si="1168"/>
        <v>   -  BĐ: 6/9/2025 KT: Ngày lỗi</v>
      </c>
      <c r="AD1563" s="263">
        <f t="shared" ref="AD1563:AE1563" si="1806">P1563</f>
        <v>45906</v>
      </c>
      <c r="AE1563" s="263" t="str">
        <f t="shared" si="1806"/>
        <v>#DIV/0!</v>
      </c>
      <c r="AF1563" s="187"/>
      <c r="AG1563" s="187"/>
    </row>
    <row r="1564">
      <c r="A1564" s="253"/>
      <c r="B1564" s="253"/>
      <c r="C1564" s="99"/>
      <c r="D1564" s="99"/>
      <c r="E1564" s="99"/>
      <c r="F1564" s="99"/>
      <c r="G1564" s="268"/>
      <c r="H1564" s="99"/>
      <c r="I1564" s="99"/>
      <c r="J1564" s="99"/>
      <c r="K1564" s="273"/>
      <c r="L1564" s="192"/>
      <c r="M1564" s="192"/>
      <c r="N1564" s="99"/>
      <c r="O1564" s="99"/>
      <c r="P1564" s="237">
        <f t="shared" si="1279"/>
        <v>45906</v>
      </c>
      <c r="Q1564" s="170" t="str">
        <f t="shared" si="1280"/>
        <v>#DIV/0!</v>
      </c>
      <c r="R1564" s="206"/>
      <c r="S1564" s="267"/>
      <c r="T1564" s="99"/>
      <c r="U1564" s="99"/>
      <c r="V1564" s="259" t="str">
        <f t="shared" si="1161"/>
        <v> </v>
      </c>
      <c r="W1564" s="260">
        <f t="shared" si="1281"/>
        <v>0</v>
      </c>
      <c r="X1564" s="258" t="str">
        <f t="shared" si="1282"/>
        <v>#DIV/0!</v>
      </c>
      <c r="Y1564" s="261" t="str">
        <f t="shared" si="1283"/>
        <v>#DIV/0!</v>
      </c>
      <c r="Z1564" s="262">
        <f t="shared" si="1284"/>
        <v>0</v>
      </c>
      <c r="AA1564" s="262">
        <f t="shared" si="1285"/>
        <v>0</v>
      </c>
      <c r="AB1564" s="258" t="str">
        <f t="shared" si="1286"/>
        <v/>
      </c>
      <c r="AC1564" s="263" t="str">
        <f t="shared" si="1168"/>
        <v>   -  BĐ: 6/9/2025 KT: Ngày lỗi</v>
      </c>
      <c r="AD1564" s="263">
        <f t="shared" ref="AD1564:AE1564" si="1807">P1564</f>
        <v>45906</v>
      </c>
      <c r="AE1564" s="263" t="str">
        <f t="shared" si="1807"/>
        <v>#DIV/0!</v>
      </c>
      <c r="AF1564" s="187"/>
      <c r="AG1564" s="187"/>
    </row>
    <row r="1565">
      <c r="A1565" s="253"/>
      <c r="B1565" s="253"/>
      <c r="C1565" s="99"/>
      <c r="D1565" s="99"/>
      <c r="E1565" s="99"/>
      <c r="F1565" s="99"/>
      <c r="G1565" s="268"/>
      <c r="H1565" s="99"/>
      <c r="I1565" s="99"/>
      <c r="J1565" s="99"/>
      <c r="K1565" s="273"/>
      <c r="L1565" s="192"/>
      <c r="M1565" s="192"/>
      <c r="N1565" s="99"/>
      <c r="O1565" s="99"/>
      <c r="P1565" s="237">
        <f t="shared" si="1279"/>
        <v>45906</v>
      </c>
      <c r="Q1565" s="170" t="str">
        <f t="shared" si="1280"/>
        <v>#DIV/0!</v>
      </c>
      <c r="R1565" s="206"/>
      <c r="S1565" s="267"/>
      <c r="T1565" s="99"/>
      <c r="U1565" s="99"/>
      <c r="V1565" s="259" t="str">
        <f t="shared" si="1161"/>
        <v> </v>
      </c>
      <c r="W1565" s="260">
        <f t="shared" si="1281"/>
        <v>0</v>
      </c>
      <c r="X1565" s="258" t="str">
        <f t="shared" si="1282"/>
        <v>#DIV/0!</v>
      </c>
      <c r="Y1565" s="261" t="str">
        <f t="shared" si="1283"/>
        <v>#DIV/0!</v>
      </c>
      <c r="Z1565" s="262">
        <f t="shared" si="1284"/>
        <v>0</v>
      </c>
      <c r="AA1565" s="262">
        <f t="shared" si="1285"/>
        <v>0</v>
      </c>
      <c r="AB1565" s="258" t="str">
        <f t="shared" si="1286"/>
        <v/>
      </c>
      <c r="AC1565" s="263" t="str">
        <f t="shared" si="1168"/>
        <v>   -  BĐ: 6/9/2025 KT: Ngày lỗi</v>
      </c>
      <c r="AD1565" s="263">
        <f t="shared" ref="AD1565:AE1565" si="1808">P1565</f>
        <v>45906</v>
      </c>
      <c r="AE1565" s="263" t="str">
        <f t="shared" si="1808"/>
        <v>#DIV/0!</v>
      </c>
      <c r="AF1565" s="187"/>
      <c r="AG1565" s="187"/>
    </row>
    <row r="1566">
      <c r="A1566" s="253"/>
      <c r="B1566" s="253"/>
      <c r="C1566" s="99"/>
      <c r="D1566" s="99"/>
      <c r="E1566" s="99"/>
      <c r="F1566" s="99"/>
      <c r="G1566" s="268"/>
      <c r="H1566" s="99"/>
      <c r="I1566" s="99"/>
      <c r="J1566" s="99"/>
      <c r="K1566" s="273"/>
      <c r="L1566" s="192"/>
      <c r="M1566" s="192"/>
      <c r="N1566" s="99"/>
      <c r="O1566" s="99"/>
      <c r="P1566" s="237">
        <f t="shared" si="1279"/>
        <v>45906</v>
      </c>
      <c r="Q1566" s="170" t="str">
        <f t="shared" si="1280"/>
        <v>#DIV/0!</v>
      </c>
      <c r="R1566" s="206"/>
      <c r="S1566" s="267"/>
      <c r="T1566" s="99"/>
      <c r="U1566" s="99"/>
      <c r="V1566" s="259" t="str">
        <f t="shared" si="1161"/>
        <v> </v>
      </c>
      <c r="W1566" s="260">
        <f t="shared" si="1281"/>
        <v>0</v>
      </c>
      <c r="X1566" s="258" t="str">
        <f t="shared" si="1282"/>
        <v>#DIV/0!</v>
      </c>
      <c r="Y1566" s="261" t="str">
        <f t="shared" si="1283"/>
        <v>#DIV/0!</v>
      </c>
      <c r="Z1566" s="262">
        <f t="shared" si="1284"/>
        <v>0</v>
      </c>
      <c r="AA1566" s="262">
        <f t="shared" si="1285"/>
        <v>0</v>
      </c>
      <c r="AB1566" s="258" t="str">
        <f t="shared" si="1286"/>
        <v/>
      </c>
      <c r="AC1566" s="263" t="str">
        <f t="shared" si="1168"/>
        <v>   -  BĐ: 6/9/2025 KT: Ngày lỗi</v>
      </c>
      <c r="AD1566" s="263">
        <f t="shared" ref="AD1566:AE1566" si="1809">P1566</f>
        <v>45906</v>
      </c>
      <c r="AE1566" s="263" t="str">
        <f t="shared" si="1809"/>
        <v>#DIV/0!</v>
      </c>
      <c r="AF1566" s="187"/>
      <c r="AG1566" s="187"/>
    </row>
    <row r="1567">
      <c r="A1567" s="253"/>
      <c r="B1567" s="253"/>
      <c r="C1567" s="99"/>
      <c r="D1567" s="99"/>
      <c r="E1567" s="99"/>
      <c r="F1567" s="99"/>
      <c r="G1567" s="268"/>
      <c r="H1567" s="99"/>
      <c r="I1567" s="99"/>
      <c r="J1567" s="99"/>
      <c r="K1567" s="273"/>
      <c r="L1567" s="192"/>
      <c r="M1567" s="192"/>
      <c r="N1567" s="99"/>
      <c r="O1567" s="99"/>
      <c r="P1567" s="237">
        <f t="shared" si="1279"/>
        <v>45906</v>
      </c>
      <c r="Q1567" s="170" t="str">
        <f t="shared" si="1280"/>
        <v>#DIV/0!</v>
      </c>
      <c r="R1567" s="206"/>
      <c r="S1567" s="267"/>
      <c r="T1567" s="99"/>
      <c r="U1567" s="99"/>
      <c r="V1567" s="259" t="str">
        <f t="shared" si="1161"/>
        <v> </v>
      </c>
      <c r="W1567" s="260">
        <f t="shared" si="1281"/>
        <v>0</v>
      </c>
      <c r="X1567" s="258" t="str">
        <f t="shared" si="1282"/>
        <v>#DIV/0!</v>
      </c>
      <c r="Y1567" s="261" t="str">
        <f t="shared" si="1283"/>
        <v>#DIV/0!</v>
      </c>
      <c r="Z1567" s="262">
        <f t="shared" si="1284"/>
        <v>0</v>
      </c>
      <c r="AA1567" s="262">
        <f t="shared" si="1285"/>
        <v>0</v>
      </c>
      <c r="AB1567" s="258" t="str">
        <f t="shared" si="1286"/>
        <v/>
      </c>
      <c r="AC1567" s="263" t="str">
        <f t="shared" si="1168"/>
        <v>   -  BĐ: 6/9/2025 KT: Ngày lỗi</v>
      </c>
      <c r="AD1567" s="263">
        <f t="shared" ref="AD1567:AE1567" si="1810">P1567</f>
        <v>45906</v>
      </c>
      <c r="AE1567" s="263" t="str">
        <f t="shared" si="1810"/>
        <v>#DIV/0!</v>
      </c>
      <c r="AF1567" s="187"/>
      <c r="AG1567" s="187"/>
    </row>
    <row r="1568">
      <c r="A1568" s="253"/>
      <c r="B1568" s="253"/>
      <c r="C1568" s="99"/>
      <c r="D1568" s="99"/>
      <c r="E1568" s="99"/>
      <c r="F1568" s="99"/>
      <c r="G1568" s="268"/>
      <c r="H1568" s="99"/>
      <c r="I1568" s="99"/>
      <c r="J1568" s="99"/>
      <c r="K1568" s="273"/>
      <c r="L1568" s="192"/>
      <c r="M1568" s="192"/>
      <c r="N1568" s="99"/>
      <c r="O1568" s="99"/>
      <c r="P1568" s="237">
        <f t="shared" si="1279"/>
        <v>45906</v>
      </c>
      <c r="Q1568" s="170" t="str">
        <f t="shared" si="1280"/>
        <v>#DIV/0!</v>
      </c>
      <c r="R1568" s="206"/>
      <c r="S1568" s="267"/>
      <c r="T1568" s="99"/>
      <c r="U1568" s="99"/>
      <c r="V1568" s="259" t="str">
        <f t="shared" si="1161"/>
        <v> </v>
      </c>
      <c r="W1568" s="260">
        <f t="shared" si="1281"/>
        <v>0</v>
      </c>
      <c r="X1568" s="258" t="str">
        <f t="shared" si="1282"/>
        <v>#DIV/0!</v>
      </c>
      <c r="Y1568" s="261" t="str">
        <f t="shared" si="1283"/>
        <v>#DIV/0!</v>
      </c>
      <c r="Z1568" s="262">
        <f t="shared" si="1284"/>
        <v>0</v>
      </c>
      <c r="AA1568" s="262">
        <f t="shared" si="1285"/>
        <v>0</v>
      </c>
      <c r="AB1568" s="258" t="str">
        <f t="shared" si="1286"/>
        <v/>
      </c>
      <c r="AC1568" s="263" t="str">
        <f t="shared" si="1168"/>
        <v>   -  BĐ: 6/9/2025 KT: Ngày lỗi</v>
      </c>
      <c r="AD1568" s="263">
        <f t="shared" ref="AD1568:AE1568" si="1811">P1568</f>
        <v>45906</v>
      </c>
      <c r="AE1568" s="263" t="str">
        <f t="shared" si="1811"/>
        <v>#DIV/0!</v>
      </c>
      <c r="AF1568" s="187"/>
      <c r="AG1568" s="187"/>
    </row>
    <row r="1569">
      <c r="A1569" s="253"/>
      <c r="B1569" s="253"/>
      <c r="C1569" s="99"/>
      <c r="D1569" s="99"/>
      <c r="E1569" s="99"/>
      <c r="F1569" s="99"/>
      <c r="G1569" s="268"/>
      <c r="H1569" s="99"/>
      <c r="I1569" s="99"/>
      <c r="J1569" s="99"/>
      <c r="K1569" s="273"/>
      <c r="L1569" s="192"/>
      <c r="M1569" s="192"/>
      <c r="N1569" s="99"/>
      <c r="O1569" s="99"/>
      <c r="P1569" s="237">
        <f t="shared" si="1279"/>
        <v>45906</v>
      </c>
      <c r="Q1569" s="170" t="str">
        <f t="shared" si="1280"/>
        <v>#DIV/0!</v>
      </c>
      <c r="R1569" s="206"/>
      <c r="S1569" s="267"/>
      <c r="T1569" s="99"/>
      <c r="U1569" s="99"/>
      <c r="V1569" s="259" t="str">
        <f t="shared" si="1161"/>
        <v> </v>
      </c>
      <c r="W1569" s="260">
        <f t="shared" si="1281"/>
        <v>0</v>
      </c>
      <c r="X1569" s="258" t="str">
        <f t="shared" si="1282"/>
        <v>#DIV/0!</v>
      </c>
      <c r="Y1569" s="261" t="str">
        <f t="shared" si="1283"/>
        <v>#DIV/0!</v>
      </c>
      <c r="Z1569" s="262">
        <f t="shared" si="1284"/>
        <v>0</v>
      </c>
      <c r="AA1569" s="262">
        <f t="shared" si="1285"/>
        <v>0</v>
      </c>
      <c r="AB1569" s="258" t="str">
        <f t="shared" si="1286"/>
        <v/>
      </c>
      <c r="AC1569" s="263" t="str">
        <f t="shared" si="1168"/>
        <v>   -  BĐ: 6/9/2025 KT: Ngày lỗi</v>
      </c>
      <c r="AD1569" s="263">
        <f t="shared" ref="AD1569:AE1569" si="1812">P1569</f>
        <v>45906</v>
      </c>
      <c r="AE1569" s="263" t="str">
        <f t="shared" si="1812"/>
        <v>#DIV/0!</v>
      </c>
      <c r="AF1569" s="187"/>
      <c r="AG1569" s="187"/>
    </row>
    <row r="1570">
      <c r="A1570" s="253"/>
      <c r="B1570" s="253"/>
      <c r="C1570" s="99"/>
      <c r="D1570" s="99"/>
      <c r="E1570" s="99"/>
      <c r="F1570" s="99"/>
      <c r="G1570" s="268"/>
      <c r="H1570" s="99"/>
      <c r="I1570" s="99"/>
      <c r="J1570" s="99"/>
      <c r="K1570" s="273"/>
      <c r="L1570" s="192"/>
      <c r="M1570" s="192"/>
      <c r="N1570" s="99"/>
      <c r="O1570" s="99"/>
      <c r="P1570" s="237">
        <f t="shared" si="1279"/>
        <v>45906</v>
      </c>
      <c r="Q1570" s="170" t="str">
        <f t="shared" si="1280"/>
        <v>#DIV/0!</v>
      </c>
      <c r="R1570" s="206"/>
      <c r="S1570" s="267"/>
      <c r="T1570" s="99"/>
      <c r="U1570" s="99"/>
      <c r="V1570" s="259" t="str">
        <f t="shared" si="1161"/>
        <v> </v>
      </c>
      <c r="W1570" s="260">
        <f t="shared" si="1281"/>
        <v>0</v>
      </c>
      <c r="X1570" s="258" t="str">
        <f t="shared" si="1282"/>
        <v>#DIV/0!</v>
      </c>
      <c r="Y1570" s="261" t="str">
        <f t="shared" si="1283"/>
        <v>#DIV/0!</v>
      </c>
      <c r="Z1570" s="262">
        <f t="shared" si="1284"/>
        <v>0</v>
      </c>
      <c r="AA1570" s="262">
        <f t="shared" si="1285"/>
        <v>0</v>
      </c>
      <c r="AB1570" s="258" t="str">
        <f t="shared" si="1286"/>
        <v/>
      </c>
      <c r="AC1570" s="263" t="str">
        <f t="shared" si="1168"/>
        <v>   -  BĐ: 6/9/2025 KT: Ngày lỗi</v>
      </c>
      <c r="AD1570" s="263">
        <f t="shared" ref="AD1570:AE1570" si="1813">P1570</f>
        <v>45906</v>
      </c>
      <c r="AE1570" s="263" t="str">
        <f t="shared" si="1813"/>
        <v>#DIV/0!</v>
      </c>
      <c r="AF1570" s="187"/>
      <c r="AG1570" s="187"/>
    </row>
    <row r="1571">
      <c r="A1571" s="253"/>
      <c r="B1571" s="253"/>
      <c r="C1571" s="99"/>
      <c r="D1571" s="99"/>
      <c r="E1571" s="99"/>
      <c r="F1571" s="99"/>
      <c r="G1571" s="268"/>
      <c r="H1571" s="99"/>
      <c r="I1571" s="99"/>
      <c r="J1571" s="99"/>
      <c r="K1571" s="273"/>
      <c r="L1571" s="192"/>
      <c r="M1571" s="192"/>
      <c r="N1571" s="99"/>
      <c r="O1571" s="99"/>
      <c r="P1571" s="237">
        <f t="shared" si="1279"/>
        <v>45906</v>
      </c>
      <c r="Q1571" s="170" t="str">
        <f t="shared" si="1280"/>
        <v>#DIV/0!</v>
      </c>
      <c r="R1571" s="206"/>
      <c r="S1571" s="267"/>
      <c r="T1571" s="99"/>
      <c r="U1571" s="99"/>
      <c r="V1571" s="259" t="str">
        <f t="shared" si="1161"/>
        <v> </v>
      </c>
      <c r="W1571" s="260">
        <f t="shared" si="1281"/>
        <v>0</v>
      </c>
      <c r="X1571" s="258" t="str">
        <f t="shared" si="1282"/>
        <v>#DIV/0!</v>
      </c>
      <c r="Y1571" s="261" t="str">
        <f t="shared" si="1283"/>
        <v>#DIV/0!</v>
      </c>
      <c r="Z1571" s="262">
        <f t="shared" si="1284"/>
        <v>0</v>
      </c>
      <c r="AA1571" s="262">
        <f t="shared" si="1285"/>
        <v>0</v>
      </c>
      <c r="AB1571" s="258" t="str">
        <f t="shared" si="1286"/>
        <v/>
      </c>
      <c r="AC1571" s="263" t="str">
        <f t="shared" si="1168"/>
        <v>   -  BĐ: 6/9/2025 KT: Ngày lỗi</v>
      </c>
      <c r="AD1571" s="263">
        <f t="shared" ref="AD1571:AE1571" si="1814">P1571</f>
        <v>45906</v>
      </c>
      <c r="AE1571" s="263" t="str">
        <f t="shared" si="1814"/>
        <v>#DIV/0!</v>
      </c>
      <c r="AF1571" s="187"/>
      <c r="AG1571" s="187"/>
    </row>
    <row r="1572">
      <c r="A1572" s="253"/>
      <c r="B1572" s="253"/>
      <c r="C1572" s="99"/>
      <c r="D1572" s="99"/>
      <c r="E1572" s="99"/>
      <c r="F1572" s="99"/>
      <c r="G1572" s="268"/>
      <c r="H1572" s="99"/>
      <c r="I1572" s="99"/>
      <c r="J1572" s="99"/>
      <c r="K1572" s="273"/>
      <c r="L1572" s="192"/>
      <c r="M1572" s="192"/>
      <c r="N1572" s="99"/>
      <c r="O1572" s="99"/>
      <c r="P1572" s="237">
        <f t="shared" si="1279"/>
        <v>45906</v>
      </c>
      <c r="Q1572" s="170" t="str">
        <f t="shared" si="1280"/>
        <v>#DIV/0!</v>
      </c>
      <c r="R1572" s="206"/>
      <c r="S1572" s="267"/>
      <c r="T1572" s="99"/>
      <c r="U1572" s="99"/>
      <c r="V1572" s="259" t="str">
        <f t="shared" si="1161"/>
        <v> </v>
      </c>
      <c r="W1572" s="260">
        <f t="shared" si="1281"/>
        <v>0</v>
      </c>
      <c r="X1572" s="258" t="str">
        <f t="shared" si="1282"/>
        <v>#DIV/0!</v>
      </c>
      <c r="Y1572" s="261" t="str">
        <f t="shared" si="1283"/>
        <v>#DIV/0!</v>
      </c>
      <c r="Z1572" s="262">
        <f t="shared" si="1284"/>
        <v>0</v>
      </c>
      <c r="AA1572" s="262">
        <f t="shared" si="1285"/>
        <v>0</v>
      </c>
      <c r="AB1572" s="258" t="str">
        <f t="shared" si="1286"/>
        <v/>
      </c>
      <c r="AC1572" s="263" t="str">
        <f t="shared" si="1168"/>
        <v>   -  BĐ: 6/9/2025 KT: Ngày lỗi</v>
      </c>
      <c r="AD1572" s="263">
        <f t="shared" ref="AD1572:AE1572" si="1815">P1572</f>
        <v>45906</v>
      </c>
      <c r="AE1572" s="263" t="str">
        <f t="shared" si="1815"/>
        <v>#DIV/0!</v>
      </c>
      <c r="AF1572" s="187"/>
      <c r="AG1572" s="187"/>
    </row>
    <row r="1573">
      <c r="A1573" s="253"/>
      <c r="B1573" s="253"/>
      <c r="C1573" s="99"/>
      <c r="D1573" s="99"/>
      <c r="E1573" s="99"/>
      <c r="F1573" s="99"/>
      <c r="G1573" s="268"/>
      <c r="H1573" s="99"/>
      <c r="I1573" s="99"/>
      <c r="J1573" s="99"/>
      <c r="K1573" s="273"/>
      <c r="L1573" s="192"/>
      <c r="M1573" s="192"/>
      <c r="N1573" s="99"/>
      <c r="O1573" s="99"/>
      <c r="P1573" s="237">
        <f t="shared" si="1279"/>
        <v>45906</v>
      </c>
      <c r="Q1573" s="170" t="str">
        <f t="shared" si="1280"/>
        <v>#DIV/0!</v>
      </c>
      <c r="R1573" s="206"/>
      <c r="S1573" s="267"/>
      <c r="T1573" s="99"/>
      <c r="U1573" s="99"/>
      <c r="V1573" s="259" t="str">
        <f t="shared" si="1161"/>
        <v> </v>
      </c>
      <c r="W1573" s="260">
        <f t="shared" si="1281"/>
        <v>0</v>
      </c>
      <c r="X1573" s="258" t="str">
        <f t="shared" si="1282"/>
        <v>#DIV/0!</v>
      </c>
      <c r="Y1573" s="261" t="str">
        <f t="shared" si="1283"/>
        <v>#DIV/0!</v>
      </c>
      <c r="Z1573" s="262">
        <f t="shared" si="1284"/>
        <v>0</v>
      </c>
      <c r="AA1573" s="262">
        <f t="shared" si="1285"/>
        <v>0</v>
      </c>
      <c r="AB1573" s="258" t="str">
        <f t="shared" si="1286"/>
        <v/>
      </c>
      <c r="AC1573" s="263" t="str">
        <f t="shared" si="1168"/>
        <v>   -  BĐ: 6/9/2025 KT: Ngày lỗi</v>
      </c>
      <c r="AD1573" s="263">
        <f t="shared" ref="AD1573:AE1573" si="1816">P1573</f>
        <v>45906</v>
      </c>
      <c r="AE1573" s="263" t="str">
        <f t="shared" si="1816"/>
        <v>#DIV/0!</v>
      </c>
      <c r="AF1573" s="187"/>
      <c r="AG1573" s="187"/>
    </row>
    <row r="1574">
      <c r="A1574" s="253"/>
      <c r="B1574" s="253"/>
      <c r="C1574" s="99"/>
      <c r="D1574" s="99"/>
      <c r="E1574" s="99"/>
      <c r="F1574" s="99"/>
      <c r="G1574" s="268"/>
      <c r="H1574" s="99"/>
      <c r="I1574" s="99"/>
      <c r="J1574" s="99"/>
      <c r="K1574" s="273"/>
      <c r="L1574" s="192"/>
      <c r="M1574" s="192"/>
      <c r="N1574" s="99"/>
      <c r="O1574" s="99"/>
      <c r="P1574" s="237">
        <f t="shared" si="1279"/>
        <v>45906</v>
      </c>
      <c r="Q1574" s="170" t="str">
        <f t="shared" si="1280"/>
        <v>#DIV/0!</v>
      </c>
      <c r="R1574" s="206"/>
      <c r="S1574" s="267"/>
      <c r="T1574" s="99"/>
      <c r="U1574" s="99"/>
      <c r="V1574" s="259" t="str">
        <f t="shared" si="1161"/>
        <v> </v>
      </c>
      <c r="W1574" s="260">
        <f t="shared" si="1281"/>
        <v>0</v>
      </c>
      <c r="X1574" s="258" t="str">
        <f t="shared" si="1282"/>
        <v>#DIV/0!</v>
      </c>
      <c r="Y1574" s="261" t="str">
        <f t="shared" si="1283"/>
        <v>#DIV/0!</v>
      </c>
      <c r="Z1574" s="262">
        <f t="shared" si="1284"/>
        <v>0</v>
      </c>
      <c r="AA1574" s="262">
        <f t="shared" si="1285"/>
        <v>0</v>
      </c>
      <c r="AB1574" s="258" t="str">
        <f t="shared" si="1286"/>
        <v/>
      </c>
      <c r="AC1574" s="263" t="str">
        <f t="shared" si="1168"/>
        <v>   -  BĐ: 6/9/2025 KT: Ngày lỗi</v>
      </c>
      <c r="AD1574" s="263">
        <f t="shared" ref="AD1574:AE1574" si="1817">P1574</f>
        <v>45906</v>
      </c>
      <c r="AE1574" s="263" t="str">
        <f t="shared" si="1817"/>
        <v>#DIV/0!</v>
      </c>
      <c r="AF1574" s="187"/>
      <c r="AG1574" s="187"/>
    </row>
    <row r="1575">
      <c r="A1575" s="253"/>
      <c r="B1575" s="253"/>
      <c r="C1575" s="99"/>
      <c r="D1575" s="99"/>
      <c r="E1575" s="99"/>
      <c r="F1575" s="99"/>
      <c r="G1575" s="268"/>
      <c r="H1575" s="99"/>
      <c r="I1575" s="99"/>
      <c r="J1575" s="99"/>
      <c r="K1575" s="273"/>
      <c r="L1575" s="192"/>
      <c r="M1575" s="192"/>
      <c r="N1575" s="99"/>
      <c r="O1575" s="99"/>
      <c r="P1575" s="237">
        <f t="shared" si="1279"/>
        <v>45906</v>
      </c>
      <c r="Q1575" s="170" t="str">
        <f t="shared" si="1280"/>
        <v>#DIV/0!</v>
      </c>
      <c r="R1575" s="206"/>
      <c r="S1575" s="267"/>
      <c r="T1575" s="99"/>
      <c r="U1575" s="99"/>
      <c r="V1575" s="259" t="str">
        <f t="shared" si="1161"/>
        <v> </v>
      </c>
      <c r="W1575" s="260">
        <f t="shared" si="1281"/>
        <v>0</v>
      </c>
      <c r="X1575" s="258" t="str">
        <f t="shared" si="1282"/>
        <v>#DIV/0!</v>
      </c>
      <c r="Y1575" s="261" t="str">
        <f t="shared" si="1283"/>
        <v>#DIV/0!</v>
      </c>
      <c r="Z1575" s="262">
        <f t="shared" si="1284"/>
        <v>0</v>
      </c>
      <c r="AA1575" s="262">
        <f t="shared" si="1285"/>
        <v>0</v>
      </c>
      <c r="AB1575" s="258" t="str">
        <f t="shared" si="1286"/>
        <v/>
      </c>
      <c r="AC1575" s="263" t="str">
        <f t="shared" si="1168"/>
        <v>   -  BĐ: 6/9/2025 KT: Ngày lỗi</v>
      </c>
      <c r="AD1575" s="263">
        <f t="shared" ref="AD1575:AE1575" si="1818">P1575</f>
        <v>45906</v>
      </c>
      <c r="AE1575" s="263" t="str">
        <f t="shared" si="1818"/>
        <v>#DIV/0!</v>
      </c>
      <c r="AF1575" s="187"/>
      <c r="AG1575" s="187"/>
    </row>
    <row r="1576">
      <c r="A1576" s="253"/>
      <c r="B1576" s="253"/>
      <c r="C1576" s="99"/>
      <c r="D1576" s="99"/>
      <c r="E1576" s="99"/>
      <c r="F1576" s="99"/>
      <c r="G1576" s="268"/>
      <c r="H1576" s="99"/>
      <c r="I1576" s="99"/>
      <c r="J1576" s="99"/>
      <c r="K1576" s="273"/>
      <c r="L1576" s="192"/>
      <c r="M1576" s="192"/>
      <c r="N1576" s="99"/>
      <c r="O1576" s="99"/>
      <c r="P1576" s="237">
        <f t="shared" si="1279"/>
        <v>45906</v>
      </c>
      <c r="Q1576" s="170" t="str">
        <f t="shared" si="1280"/>
        <v>#DIV/0!</v>
      </c>
      <c r="R1576" s="206"/>
      <c r="S1576" s="267"/>
      <c r="T1576" s="99"/>
      <c r="U1576" s="99"/>
      <c r="V1576" s="259" t="str">
        <f t="shared" si="1161"/>
        <v> </v>
      </c>
      <c r="W1576" s="260">
        <f t="shared" si="1281"/>
        <v>0</v>
      </c>
      <c r="X1576" s="258" t="str">
        <f t="shared" si="1282"/>
        <v>#DIV/0!</v>
      </c>
      <c r="Y1576" s="261" t="str">
        <f t="shared" si="1283"/>
        <v>#DIV/0!</v>
      </c>
      <c r="Z1576" s="262">
        <f t="shared" si="1284"/>
        <v>0</v>
      </c>
      <c r="AA1576" s="262">
        <f t="shared" si="1285"/>
        <v>0</v>
      </c>
      <c r="AB1576" s="258" t="str">
        <f t="shared" si="1286"/>
        <v/>
      </c>
      <c r="AC1576" s="263" t="str">
        <f t="shared" si="1168"/>
        <v>   -  BĐ: 6/9/2025 KT: Ngày lỗi</v>
      </c>
      <c r="AD1576" s="263">
        <f t="shared" ref="AD1576:AE1576" si="1819">P1576</f>
        <v>45906</v>
      </c>
      <c r="AE1576" s="263" t="str">
        <f t="shared" si="1819"/>
        <v>#DIV/0!</v>
      </c>
      <c r="AF1576" s="187"/>
      <c r="AG1576" s="187"/>
    </row>
    <row r="1577">
      <c r="A1577" s="253"/>
      <c r="B1577" s="253"/>
      <c r="C1577" s="99"/>
      <c r="D1577" s="99"/>
      <c r="E1577" s="99"/>
      <c r="F1577" s="99"/>
      <c r="G1577" s="268"/>
      <c r="H1577" s="99"/>
      <c r="I1577" s="99"/>
      <c r="J1577" s="99"/>
      <c r="K1577" s="273"/>
      <c r="L1577" s="192"/>
      <c r="M1577" s="192"/>
      <c r="N1577" s="99"/>
      <c r="O1577" s="99"/>
      <c r="P1577" s="237">
        <f t="shared" si="1279"/>
        <v>45906</v>
      </c>
      <c r="Q1577" s="170" t="str">
        <f t="shared" si="1280"/>
        <v>#DIV/0!</v>
      </c>
      <c r="R1577" s="206"/>
      <c r="S1577" s="267"/>
      <c r="T1577" s="99"/>
      <c r="U1577" s="99"/>
      <c r="V1577" s="259" t="str">
        <f t="shared" si="1161"/>
        <v> </v>
      </c>
      <c r="W1577" s="260">
        <f t="shared" si="1281"/>
        <v>0</v>
      </c>
      <c r="X1577" s="258" t="str">
        <f t="shared" si="1282"/>
        <v>#DIV/0!</v>
      </c>
      <c r="Y1577" s="261" t="str">
        <f t="shared" si="1283"/>
        <v>#DIV/0!</v>
      </c>
      <c r="Z1577" s="262">
        <f t="shared" si="1284"/>
        <v>0</v>
      </c>
      <c r="AA1577" s="262">
        <f t="shared" si="1285"/>
        <v>0</v>
      </c>
      <c r="AB1577" s="258" t="str">
        <f t="shared" si="1286"/>
        <v/>
      </c>
      <c r="AC1577" s="263" t="str">
        <f t="shared" si="1168"/>
        <v>   -  BĐ: 6/9/2025 KT: Ngày lỗi</v>
      </c>
      <c r="AD1577" s="263">
        <f t="shared" ref="AD1577:AE1577" si="1820">P1577</f>
        <v>45906</v>
      </c>
      <c r="AE1577" s="263" t="str">
        <f t="shared" si="1820"/>
        <v>#DIV/0!</v>
      </c>
      <c r="AF1577" s="187"/>
      <c r="AG1577" s="187"/>
    </row>
    <row r="1578">
      <c r="A1578" s="253"/>
      <c r="B1578" s="253"/>
      <c r="C1578" s="99"/>
      <c r="D1578" s="99"/>
      <c r="E1578" s="99"/>
      <c r="F1578" s="99"/>
      <c r="G1578" s="268"/>
      <c r="H1578" s="99"/>
      <c r="I1578" s="99"/>
      <c r="J1578" s="99"/>
      <c r="K1578" s="273"/>
      <c r="L1578" s="192"/>
      <c r="M1578" s="192"/>
      <c r="N1578" s="99"/>
      <c r="O1578" s="99"/>
      <c r="P1578" s="237">
        <f t="shared" si="1279"/>
        <v>45906</v>
      </c>
      <c r="Q1578" s="170" t="str">
        <f t="shared" si="1280"/>
        <v>#DIV/0!</v>
      </c>
      <c r="R1578" s="206"/>
      <c r="S1578" s="267"/>
      <c r="T1578" s="99"/>
      <c r="U1578" s="99"/>
      <c r="V1578" s="259" t="str">
        <f t="shared" si="1161"/>
        <v> </v>
      </c>
      <c r="W1578" s="260">
        <f t="shared" si="1281"/>
        <v>0</v>
      </c>
      <c r="X1578" s="258" t="str">
        <f t="shared" si="1282"/>
        <v>#DIV/0!</v>
      </c>
      <c r="Y1578" s="261" t="str">
        <f t="shared" si="1283"/>
        <v>#DIV/0!</v>
      </c>
      <c r="Z1578" s="262">
        <f t="shared" si="1284"/>
        <v>0</v>
      </c>
      <c r="AA1578" s="262">
        <f t="shared" si="1285"/>
        <v>0</v>
      </c>
      <c r="AB1578" s="258" t="str">
        <f t="shared" si="1286"/>
        <v/>
      </c>
      <c r="AC1578" s="263" t="str">
        <f t="shared" si="1168"/>
        <v>   -  BĐ: 6/9/2025 KT: Ngày lỗi</v>
      </c>
      <c r="AD1578" s="263">
        <f t="shared" ref="AD1578:AE1578" si="1821">P1578</f>
        <v>45906</v>
      </c>
      <c r="AE1578" s="263" t="str">
        <f t="shared" si="1821"/>
        <v>#DIV/0!</v>
      </c>
      <c r="AF1578" s="187"/>
      <c r="AG1578" s="187"/>
    </row>
    <row r="1579">
      <c r="A1579" s="253"/>
      <c r="B1579" s="253"/>
      <c r="C1579" s="99"/>
      <c r="D1579" s="99"/>
      <c r="E1579" s="99"/>
      <c r="F1579" s="99"/>
      <c r="G1579" s="268"/>
      <c r="H1579" s="99"/>
      <c r="I1579" s="99"/>
      <c r="J1579" s="99"/>
      <c r="K1579" s="273"/>
      <c r="L1579" s="192"/>
      <c r="M1579" s="192"/>
      <c r="N1579" s="99"/>
      <c r="O1579" s="99"/>
      <c r="P1579" s="237">
        <f t="shared" si="1279"/>
        <v>45906</v>
      </c>
      <c r="Q1579" s="170" t="str">
        <f t="shared" si="1280"/>
        <v>#DIV/0!</v>
      </c>
      <c r="R1579" s="206"/>
      <c r="S1579" s="267"/>
      <c r="T1579" s="99"/>
      <c r="U1579" s="99"/>
      <c r="V1579" s="259" t="str">
        <f t="shared" si="1161"/>
        <v> </v>
      </c>
      <c r="W1579" s="260">
        <f t="shared" si="1281"/>
        <v>0</v>
      </c>
      <c r="X1579" s="258" t="str">
        <f t="shared" si="1282"/>
        <v>#DIV/0!</v>
      </c>
      <c r="Y1579" s="261" t="str">
        <f t="shared" si="1283"/>
        <v>#DIV/0!</v>
      </c>
      <c r="Z1579" s="262">
        <f t="shared" si="1284"/>
        <v>0</v>
      </c>
      <c r="AA1579" s="262">
        <f t="shared" si="1285"/>
        <v>0</v>
      </c>
      <c r="AB1579" s="258" t="str">
        <f t="shared" si="1286"/>
        <v/>
      </c>
      <c r="AC1579" s="263" t="str">
        <f t="shared" si="1168"/>
        <v>   -  BĐ: 6/9/2025 KT: Ngày lỗi</v>
      </c>
      <c r="AD1579" s="263">
        <f t="shared" ref="AD1579:AE1579" si="1822">P1579</f>
        <v>45906</v>
      </c>
      <c r="AE1579" s="263" t="str">
        <f t="shared" si="1822"/>
        <v>#DIV/0!</v>
      </c>
      <c r="AF1579" s="187"/>
      <c r="AG1579" s="187"/>
    </row>
    <row r="1580">
      <c r="A1580" s="253"/>
      <c r="B1580" s="253"/>
      <c r="C1580" s="99"/>
      <c r="D1580" s="99"/>
      <c r="E1580" s="99"/>
      <c r="F1580" s="99"/>
      <c r="G1580" s="268"/>
      <c r="H1580" s="99"/>
      <c r="I1580" s="99"/>
      <c r="J1580" s="99"/>
      <c r="K1580" s="273"/>
      <c r="L1580" s="192"/>
      <c r="M1580" s="192"/>
      <c r="N1580" s="99"/>
      <c r="O1580" s="99"/>
      <c r="P1580" s="237">
        <f t="shared" si="1279"/>
        <v>45906</v>
      </c>
      <c r="Q1580" s="170" t="str">
        <f t="shared" si="1280"/>
        <v>#DIV/0!</v>
      </c>
      <c r="R1580" s="206"/>
      <c r="S1580" s="267"/>
      <c r="T1580" s="99"/>
      <c r="U1580" s="99"/>
      <c r="V1580" s="259" t="str">
        <f t="shared" si="1161"/>
        <v> </v>
      </c>
      <c r="W1580" s="260">
        <f t="shared" si="1281"/>
        <v>0</v>
      </c>
      <c r="X1580" s="258" t="str">
        <f t="shared" si="1282"/>
        <v>#DIV/0!</v>
      </c>
      <c r="Y1580" s="261" t="str">
        <f t="shared" si="1283"/>
        <v>#DIV/0!</v>
      </c>
      <c r="Z1580" s="262">
        <f t="shared" si="1284"/>
        <v>0</v>
      </c>
      <c r="AA1580" s="262">
        <f t="shared" si="1285"/>
        <v>0</v>
      </c>
      <c r="AB1580" s="258" t="str">
        <f t="shared" si="1286"/>
        <v/>
      </c>
      <c r="AC1580" s="263" t="str">
        <f t="shared" si="1168"/>
        <v>   -  BĐ: 6/9/2025 KT: Ngày lỗi</v>
      </c>
      <c r="AD1580" s="263">
        <f t="shared" ref="AD1580:AE1580" si="1823">P1580</f>
        <v>45906</v>
      </c>
      <c r="AE1580" s="263" t="str">
        <f t="shared" si="1823"/>
        <v>#DIV/0!</v>
      </c>
      <c r="AF1580" s="187"/>
      <c r="AG1580" s="187"/>
    </row>
    <row r="1581">
      <c r="A1581" s="253"/>
      <c r="B1581" s="253"/>
      <c r="C1581" s="99"/>
      <c r="D1581" s="99"/>
      <c r="E1581" s="99"/>
      <c r="F1581" s="99"/>
      <c r="G1581" s="268"/>
      <c r="H1581" s="99"/>
      <c r="I1581" s="99"/>
      <c r="J1581" s="99"/>
      <c r="K1581" s="273"/>
      <c r="L1581" s="192"/>
      <c r="M1581" s="192"/>
      <c r="N1581" s="99"/>
      <c r="O1581" s="99"/>
      <c r="P1581" s="237">
        <f t="shared" si="1279"/>
        <v>45906</v>
      </c>
      <c r="Q1581" s="170" t="str">
        <f t="shared" si="1280"/>
        <v>#DIV/0!</v>
      </c>
      <c r="R1581" s="206"/>
      <c r="S1581" s="267"/>
      <c r="T1581" s="99"/>
      <c r="U1581" s="99"/>
      <c r="V1581" s="259" t="str">
        <f t="shared" si="1161"/>
        <v> </v>
      </c>
      <c r="W1581" s="260">
        <f t="shared" si="1281"/>
        <v>0</v>
      </c>
      <c r="X1581" s="258" t="str">
        <f t="shared" si="1282"/>
        <v>#DIV/0!</v>
      </c>
      <c r="Y1581" s="261" t="str">
        <f t="shared" si="1283"/>
        <v>#DIV/0!</v>
      </c>
      <c r="Z1581" s="262">
        <f t="shared" si="1284"/>
        <v>0</v>
      </c>
      <c r="AA1581" s="262">
        <f t="shared" si="1285"/>
        <v>0</v>
      </c>
      <c r="AB1581" s="258" t="str">
        <f t="shared" si="1286"/>
        <v/>
      </c>
      <c r="AC1581" s="263" t="str">
        <f t="shared" si="1168"/>
        <v>   -  BĐ: 6/9/2025 KT: Ngày lỗi</v>
      </c>
      <c r="AD1581" s="263">
        <f t="shared" ref="AD1581:AE1581" si="1824">P1581</f>
        <v>45906</v>
      </c>
      <c r="AE1581" s="263" t="str">
        <f t="shared" si="1824"/>
        <v>#DIV/0!</v>
      </c>
      <c r="AF1581" s="187"/>
      <c r="AG1581" s="187"/>
    </row>
    <row r="1582">
      <c r="A1582" s="253"/>
      <c r="B1582" s="253"/>
      <c r="C1582" s="99"/>
      <c r="D1582" s="99"/>
      <c r="E1582" s="99"/>
      <c r="F1582" s="99"/>
      <c r="G1582" s="268"/>
      <c r="H1582" s="99"/>
      <c r="I1582" s="99"/>
      <c r="J1582" s="99"/>
      <c r="K1582" s="273"/>
      <c r="L1582" s="192"/>
      <c r="M1582" s="192"/>
      <c r="N1582" s="99"/>
      <c r="O1582" s="99"/>
      <c r="P1582" s="237">
        <f t="shared" si="1279"/>
        <v>45906</v>
      </c>
      <c r="Q1582" s="170" t="str">
        <f t="shared" si="1280"/>
        <v>#DIV/0!</v>
      </c>
      <c r="R1582" s="206"/>
      <c r="S1582" s="267"/>
      <c r="T1582" s="99"/>
      <c r="U1582" s="99"/>
      <c r="V1582" s="259" t="str">
        <f t="shared" si="1161"/>
        <v> </v>
      </c>
      <c r="W1582" s="260">
        <f t="shared" si="1281"/>
        <v>0</v>
      </c>
      <c r="X1582" s="258" t="str">
        <f t="shared" si="1282"/>
        <v>#DIV/0!</v>
      </c>
      <c r="Y1582" s="261" t="str">
        <f t="shared" si="1283"/>
        <v>#DIV/0!</v>
      </c>
      <c r="Z1582" s="262">
        <f t="shared" si="1284"/>
        <v>0</v>
      </c>
      <c r="AA1582" s="262">
        <f t="shared" si="1285"/>
        <v>0</v>
      </c>
      <c r="AB1582" s="258" t="str">
        <f t="shared" si="1286"/>
        <v/>
      </c>
      <c r="AC1582" s="263" t="str">
        <f t="shared" si="1168"/>
        <v>   -  BĐ: 6/9/2025 KT: Ngày lỗi</v>
      </c>
      <c r="AD1582" s="263">
        <f t="shared" ref="AD1582:AE1582" si="1825">P1582</f>
        <v>45906</v>
      </c>
      <c r="AE1582" s="263" t="str">
        <f t="shared" si="1825"/>
        <v>#DIV/0!</v>
      </c>
      <c r="AF1582" s="187"/>
      <c r="AG1582" s="187"/>
    </row>
    <row r="1583">
      <c r="A1583" s="253"/>
      <c r="B1583" s="253"/>
      <c r="C1583" s="99"/>
      <c r="D1583" s="99"/>
      <c r="E1583" s="99"/>
      <c r="F1583" s="99"/>
      <c r="G1583" s="268"/>
      <c r="H1583" s="99"/>
      <c r="I1583" s="99"/>
      <c r="J1583" s="99"/>
      <c r="K1583" s="273"/>
      <c r="L1583" s="192"/>
      <c r="M1583" s="192"/>
      <c r="N1583" s="99"/>
      <c r="O1583" s="99"/>
      <c r="P1583" s="237">
        <f t="shared" si="1279"/>
        <v>45906</v>
      </c>
      <c r="Q1583" s="170" t="str">
        <f t="shared" si="1280"/>
        <v>#DIV/0!</v>
      </c>
      <c r="R1583" s="206"/>
      <c r="S1583" s="267"/>
      <c r="T1583" s="99"/>
      <c r="U1583" s="99"/>
      <c r="V1583" s="259" t="str">
        <f t="shared" si="1161"/>
        <v> </v>
      </c>
      <c r="W1583" s="260">
        <f t="shared" si="1281"/>
        <v>0</v>
      </c>
      <c r="X1583" s="258" t="str">
        <f t="shared" si="1282"/>
        <v>#DIV/0!</v>
      </c>
      <c r="Y1583" s="261" t="str">
        <f t="shared" si="1283"/>
        <v>#DIV/0!</v>
      </c>
      <c r="Z1583" s="262">
        <f t="shared" si="1284"/>
        <v>0</v>
      </c>
      <c r="AA1583" s="262">
        <f t="shared" si="1285"/>
        <v>0</v>
      </c>
      <c r="AB1583" s="258" t="str">
        <f t="shared" si="1286"/>
        <v/>
      </c>
      <c r="AC1583" s="263" t="str">
        <f t="shared" si="1168"/>
        <v>   -  BĐ: 6/9/2025 KT: Ngày lỗi</v>
      </c>
      <c r="AD1583" s="263">
        <f t="shared" ref="AD1583:AE1583" si="1826">P1583</f>
        <v>45906</v>
      </c>
      <c r="AE1583" s="263" t="str">
        <f t="shared" si="1826"/>
        <v>#DIV/0!</v>
      </c>
      <c r="AF1583" s="187"/>
      <c r="AG1583" s="187"/>
    </row>
    <row r="1584">
      <c r="A1584" s="253"/>
      <c r="B1584" s="253"/>
      <c r="C1584" s="99"/>
      <c r="D1584" s="99"/>
      <c r="E1584" s="99"/>
      <c r="F1584" s="99"/>
      <c r="G1584" s="268"/>
      <c r="H1584" s="99"/>
      <c r="I1584" s="99"/>
      <c r="J1584" s="99"/>
      <c r="K1584" s="273"/>
      <c r="L1584" s="192"/>
      <c r="M1584" s="192"/>
      <c r="N1584" s="99"/>
      <c r="O1584" s="99"/>
      <c r="P1584" s="237">
        <f t="shared" si="1279"/>
        <v>45906</v>
      </c>
      <c r="Q1584" s="170" t="str">
        <f t="shared" si="1280"/>
        <v>#DIV/0!</v>
      </c>
      <c r="R1584" s="206"/>
      <c r="S1584" s="267"/>
      <c r="T1584" s="99"/>
      <c r="U1584" s="99"/>
      <c r="V1584" s="259" t="str">
        <f t="shared" si="1161"/>
        <v> </v>
      </c>
      <c r="W1584" s="260">
        <f t="shared" si="1281"/>
        <v>0</v>
      </c>
      <c r="X1584" s="258" t="str">
        <f t="shared" si="1282"/>
        <v>#DIV/0!</v>
      </c>
      <c r="Y1584" s="261" t="str">
        <f t="shared" si="1283"/>
        <v>#DIV/0!</v>
      </c>
      <c r="Z1584" s="262">
        <f t="shared" si="1284"/>
        <v>0</v>
      </c>
      <c r="AA1584" s="262">
        <f t="shared" si="1285"/>
        <v>0</v>
      </c>
      <c r="AB1584" s="258" t="str">
        <f t="shared" si="1286"/>
        <v/>
      </c>
      <c r="AC1584" s="263" t="str">
        <f t="shared" si="1168"/>
        <v>   -  BĐ: 6/9/2025 KT: Ngày lỗi</v>
      </c>
      <c r="AD1584" s="263">
        <f t="shared" ref="AD1584:AE1584" si="1827">P1584</f>
        <v>45906</v>
      </c>
      <c r="AE1584" s="263" t="str">
        <f t="shared" si="1827"/>
        <v>#DIV/0!</v>
      </c>
      <c r="AF1584" s="187"/>
      <c r="AG1584" s="187"/>
    </row>
    <row r="1585">
      <c r="A1585" s="253"/>
      <c r="B1585" s="253"/>
      <c r="C1585" s="99"/>
      <c r="D1585" s="99"/>
      <c r="E1585" s="99"/>
      <c r="F1585" s="99"/>
      <c r="G1585" s="268"/>
      <c r="H1585" s="99"/>
      <c r="I1585" s="99"/>
      <c r="J1585" s="99"/>
      <c r="K1585" s="273"/>
      <c r="L1585" s="192"/>
      <c r="M1585" s="192"/>
      <c r="N1585" s="99"/>
      <c r="O1585" s="99"/>
      <c r="P1585" s="237">
        <f t="shared" si="1279"/>
        <v>45906</v>
      </c>
      <c r="Q1585" s="170" t="str">
        <f t="shared" si="1280"/>
        <v>#DIV/0!</v>
      </c>
      <c r="R1585" s="206"/>
      <c r="S1585" s="267"/>
      <c r="T1585" s="99"/>
      <c r="U1585" s="99"/>
      <c r="V1585" s="259" t="str">
        <f t="shared" si="1161"/>
        <v> </v>
      </c>
      <c r="W1585" s="260">
        <f t="shared" si="1281"/>
        <v>0</v>
      </c>
      <c r="X1585" s="258" t="str">
        <f t="shared" si="1282"/>
        <v>#DIV/0!</v>
      </c>
      <c r="Y1585" s="261" t="str">
        <f t="shared" si="1283"/>
        <v>#DIV/0!</v>
      </c>
      <c r="Z1585" s="262">
        <f t="shared" si="1284"/>
        <v>0</v>
      </c>
      <c r="AA1585" s="262">
        <f t="shared" si="1285"/>
        <v>0</v>
      </c>
      <c r="AB1585" s="258" t="str">
        <f t="shared" si="1286"/>
        <v/>
      </c>
      <c r="AC1585" s="263" t="str">
        <f t="shared" si="1168"/>
        <v>   -  BĐ: 6/9/2025 KT: Ngày lỗi</v>
      </c>
      <c r="AD1585" s="263">
        <f t="shared" ref="AD1585:AE1585" si="1828">P1585</f>
        <v>45906</v>
      </c>
      <c r="AE1585" s="263" t="str">
        <f t="shared" si="1828"/>
        <v>#DIV/0!</v>
      </c>
      <c r="AF1585" s="187"/>
      <c r="AG1585" s="187"/>
    </row>
    <row r="1586">
      <c r="A1586" s="253"/>
      <c r="B1586" s="253"/>
      <c r="C1586" s="99"/>
      <c r="D1586" s="99"/>
      <c r="E1586" s="99"/>
      <c r="F1586" s="99"/>
      <c r="G1586" s="268"/>
      <c r="H1586" s="99"/>
      <c r="I1586" s="99"/>
      <c r="J1586" s="99"/>
      <c r="K1586" s="273"/>
      <c r="L1586" s="192"/>
      <c r="M1586" s="192"/>
      <c r="N1586" s="99"/>
      <c r="O1586" s="99"/>
      <c r="P1586" s="237">
        <f t="shared" si="1279"/>
        <v>45906</v>
      </c>
      <c r="Q1586" s="170" t="str">
        <f t="shared" si="1280"/>
        <v>#DIV/0!</v>
      </c>
      <c r="R1586" s="206"/>
      <c r="S1586" s="267"/>
      <c r="T1586" s="99"/>
      <c r="U1586" s="99"/>
      <c r="V1586" s="259" t="str">
        <f t="shared" si="1161"/>
        <v> </v>
      </c>
      <c r="W1586" s="260">
        <f t="shared" si="1281"/>
        <v>0</v>
      </c>
      <c r="X1586" s="258" t="str">
        <f t="shared" si="1282"/>
        <v>#DIV/0!</v>
      </c>
      <c r="Y1586" s="261" t="str">
        <f t="shared" si="1283"/>
        <v>#DIV/0!</v>
      </c>
      <c r="Z1586" s="262">
        <f t="shared" si="1284"/>
        <v>0</v>
      </c>
      <c r="AA1586" s="262">
        <f t="shared" si="1285"/>
        <v>0</v>
      </c>
      <c r="AB1586" s="258" t="str">
        <f t="shared" si="1286"/>
        <v/>
      </c>
      <c r="AC1586" s="263" t="str">
        <f t="shared" si="1168"/>
        <v>   -  BĐ: 6/9/2025 KT: Ngày lỗi</v>
      </c>
      <c r="AD1586" s="263">
        <f t="shared" ref="AD1586:AE1586" si="1829">P1586</f>
        <v>45906</v>
      </c>
      <c r="AE1586" s="263" t="str">
        <f t="shared" si="1829"/>
        <v>#DIV/0!</v>
      </c>
      <c r="AF1586" s="187"/>
      <c r="AG1586" s="187"/>
    </row>
    <row r="1587">
      <c r="A1587" s="253"/>
      <c r="B1587" s="253"/>
      <c r="C1587" s="99"/>
      <c r="D1587" s="99"/>
      <c r="E1587" s="99"/>
      <c r="F1587" s="99"/>
      <c r="G1587" s="268"/>
      <c r="H1587" s="99"/>
      <c r="I1587" s="99"/>
      <c r="J1587" s="99"/>
      <c r="K1587" s="273"/>
      <c r="L1587" s="192"/>
      <c r="M1587" s="192"/>
      <c r="N1587" s="99"/>
      <c r="O1587" s="99"/>
      <c r="P1587" s="237">
        <f t="shared" si="1279"/>
        <v>45906</v>
      </c>
      <c r="Q1587" s="170" t="str">
        <f t="shared" si="1280"/>
        <v>#DIV/0!</v>
      </c>
      <c r="R1587" s="206"/>
      <c r="S1587" s="267"/>
      <c r="T1587" s="99"/>
      <c r="U1587" s="99"/>
      <c r="V1587" s="259" t="str">
        <f t="shared" si="1161"/>
        <v> </v>
      </c>
      <c r="W1587" s="260">
        <f t="shared" si="1281"/>
        <v>0</v>
      </c>
      <c r="X1587" s="258" t="str">
        <f t="shared" si="1282"/>
        <v>#DIV/0!</v>
      </c>
      <c r="Y1587" s="261" t="str">
        <f t="shared" si="1283"/>
        <v>#DIV/0!</v>
      </c>
      <c r="Z1587" s="262">
        <f t="shared" si="1284"/>
        <v>0</v>
      </c>
      <c r="AA1587" s="262">
        <f t="shared" si="1285"/>
        <v>0</v>
      </c>
      <c r="AB1587" s="258" t="str">
        <f t="shared" si="1286"/>
        <v/>
      </c>
      <c r="AC1587" s="263" t="str">
        <f t="shared" si="1168"/>
        <v>   -  BĐ: 6/9/2025 KT: Ngày lỗi</v>
      </c>
      <c r="AD1587" s="263">
        <f t="shared" ref="AD1587:AE1587" si="1830">P1587</f>
        <v>45906</v>
      </c>
      <c r="AE1587" s="263" t="str">
        <f t="shared" si="1830"/>
        <v>#DIV/0!</v>
      </c>
      <c r="AF1587" s="187"/>
      <c r="AG1587" s="187"/>
    </row>
    <row r="1588">
      <c r="A1588" s="253"/>
      <c r="B1588" s="253"/>
      <c r="C1588" s="99"/>
      <c r="D1588" s="99"/>
      <c r="E1588" s="99"/>
      <c r="F1588" s="99"/>
      <c r="G1588" s="268"/>
      <c r="H1588" s="99"/>
      <c r="I1588" s="99"/>
      <c r="J1588" s="99"/>
      <c r="K1588" s="273"/>
      <c r="L1588" s="192"/>
      <c r="M1588" s="192"/>
      <c r="N1588" s="99"/>
      <c r="O1588" s="99"/>
      <c r="P1588" s="237">
        <f t="shared" si="1279"/>
        <v>45906</v>
      </c>
      <c r="Q1588" s="170" t="str">
        <f t="shared" si="1280"/>
        <v>#DIV/0!</v>
      </c>
      <c r="R1588" s="206"/>
      <c r="S1588" s="267"/>
      <c r="T1588" s="99"/>
      <c r="U1588" s="99"/>
      <c r="V1588" s="259" t="str">
        <f t="shared" si="1161"/>
        <v> </v>
      </c>
      <c r="W1588" s="260">
        <f t="shared" si="1281"/>
        <v>0</v>
      </c>
      <c r="X1588" s="258" t="str">
        <f t="shared" si="1282"/>
        <v>#DIV/0!</v>
      </c>
      <c r="Y1588" s="261" t="str">
        <f t="shared" si="1283"/>
        <v>#DIV/0!</v>
      </c>
      <c r="Z1588" s="262">
        <f t="shared" si="1284"/>
        <v>0</v>
      </c>
      <c r="AA1588" s="262">
        <f t="shared" si="1285"/>
        <v>0</v>
      </c>
      <c r="AB1588" s="258" t="str">
        <f t="shared" si="1286"/>
        <v/>
      </c>
      <c r="AC1588" s="263" t="str">
        <f t="shared" si="1168"/>
        <v>   -  BĐ: 6/9/2025 KT: Ngày lỗi</v>
      </c>
      <c r="AD1588" s="263">
        <f t="shared" ref="AD1588:AE1588" si="1831">P1588</f>
        <v>45906</v>
      </c>
      <c r="AE1588" s="263" t="str">
        <f t="shared" si="1831"/>
        <v>#DIV/0!</v>
      </c>
      <c r="AF1588" s="187"/>
      <c r="AG1588" s="187"/>
    </row>
    <row r="1589">
      <c r="A1589" s="253"/>
      <c r="B1589" s="253"/>
      <c r="C1589" s="99"/>
      <c r="D1589" s="99"/>
      <c r="E1589" s="99"/>
      <c r="F1589" s="99"/>
      <c r="G1589" s="268"/>
      <c r="H1589" s="99"/>
      <c r="I1589" s="99"/>
      <c r="J1589" s="99"/>
      <c r="K1589" s="273"/>
      <c r="L1589" s="192"/>
      <c r="M1589" s="192"/>
      <c r="N1589" s="99"/>
      <c r="O1589" s="99"/>
      <c r="P1589" s="237">
        <f t="shared" si="1279"/>
        <v>45906</v>
      </c>
      <c r="Q1589" s="170" t="str">
        <f t="shared" si="1280"/>
        <v>#DIV/0!</v>
      </c>
      <c r="R1589" s="206"/>
      <c r="S1589" s="267"/>
      <c r="T1589" s="99"/>
      <c r="U1589" s="99"/>
      <c r="V1589" s="259" t="str">
        <f t="shared" si="1161"/>
        <v> </v>
      </c>
      <c r="W1589" s="260">
        <f t="shared" si="1281"/>
        <v>0</v>
      </c>
      <c r="X1589" s="258" t="str">
        <f t="shared" si="1282"/>
        <v>#DIV/0!</v>
      </c>
      <c r="Y1589" s="261" t="str">
        <f t="shared" si="1283"/>
        <v>#DIV/0!</v>
      </c>
      <c r="Z1589" s="262">
        <f t="shared" si="1284"/>
        <v>0</v>
      </c>
      <c r="AA1589" s="262">
        <f t="shared" si="1285"/>
        <v>0</v>
      </c>
      <c r="AB1589" s="258" t="str">
        <f t="shared" si="1286"/>
        <v/>
      </c>
      <c r="AC1589" s="263" t="str">
        <f t="shared" si="1168"/>
        <v>   -  BĐ: 6/9/2025 KT: Ngày lỗi</v>
      </c>
      <c r="AD1589" s="263">
        <f t="shared" ref="AD1589:AE1589" si="1832">P1589</f>
        <v>45906</v>
      </c>
      <c r="AE1589" s="263" t="str">
        <f t="shared" si="1832"/>
        <v>#DIV/0!</v>
      </c>
      <c r="AF1589" s="187"/>
      <c r="AG1589" s="187"/>
    </row>
    <row r="1590">
      <c r="A1590" s="253"/>
      <c r="B1590" s="253"/>
      <c r="C1590" s="99"/>
      <c r="D1590" s="99"/>
      <c r="E1590" s="99"/>
      <c r="F1590" s="99"/>
      <c r="G1590" s="268"/>
      <c r="H1590" s="99"/>
      <c r="I1590" s="99"/>
      <c r="J1590" s="99"/>
      <c r="K1590" s="273"/>
      <c r="L1590" s="192"/>
      <c r="M1590" s="192"/>
      <c r="N1590" s="99"/>
      <c r="O1590" s="99"/>
      <c r="P1590" s="237">
        <f t="shared" si="1279"/>
        <v>45906</v>
      </c>
      <c r="Q1590" s="170" t="str">
        <f t="shared" si="1280"/>
        <v>#DIV/0!</v>
      </c>
      <c r="R1590" s="206"/>
      <c r="S1590" s="267"/>
      <c r="T1590" s="99"/>
      <c r="U1590" s="99"/>
      <c r="V1590" s="259" t="str">
        <f t="shared" si="1161"/>
        <v> </v>
      </c>
      <c r="W1590" s="260">
        <f t="shared" si="1281"/>
        <v>0</v>
      </c>
      <c r="X1590" s="258" t="str">
        <f t="shared" si="1282"/>
        <v>#DIV/0!</v>
      </c>
      <c r="Y1590" s="261" t="str">
        <f t="shared" si="1283"/>
        <v>#DIV/0!</v>
      </c>
      <c r="Z1590" s="262">
        <f t="shared" si="1284"/>
        <v>0</v>
      </c>
      <c r="AA1590" s="262">
        <f t="shared" si="1285"/>
        <v>0</v>
      </c>
      <c r="AB1590" s="258" t="str">
        <f t="shared" si="1286"/>
        <v/>
      </c>
      <c r="AC1590" s="263" t="str">
        <f t="shared" si="1168"/>
        <v>   -  BĐ: 6/9/2025 KT: Ngày lỗi</v>
      </c>
      <c r="AD1590" s="263">
        <f t="shared" ref="AD1590:AE1590" si="1833">P1590</f>
        <v>45906</v>
      </c>
      <c r="AE1590" s="263" t="str">
        <f t="shared" si="1833"/>
        <v>#DIV/0!</v>
      </c>
      <c r="AF1590" s="187"/>
      <c r="AG1590" s="187"/>
    </row>
    <row r="1591">
      <c r="A1591" s="253"/>
      <c r="B1591" s="253"/>
      <c r="C1591" s="99"/>
      <c r="D1591" s="99"/>
      <c r="E1591" s="99"/>
      <c r="F1591" s="99"/>
      <c r="G1591" s="268"/>
      <c r="H1591" s="99"/>
      <c r="I1591" s="99"/>
      <c r="J1591" s="99"/>
      <c r="K1591" s="273"/>
      <c r="L1591" s="192"/>
      <c r="M1591" s="192"/>
      <c r="N1591" s="99"/>
      <c r="O1591" s="99"/>
      <c r="P1591" s="237">
        <f t="shared" si="1279"/>
        <v>45906</v>
      </c>
      <c r="Q1591" s="170" t="str">
        <f t="shared" si="1280"/>
        <v>#DIV/0!</v>
      </c>
      <c r="R1591" s="206"/>
      <c r="S1591" s="267"/>
      <c r="T1591" s="99"/>
      <c r="U1591" s="99"/>
      <c r="V1591" s="259" t="str">
        <f t="shared" si="1161"/>
        <v> </v>
      </c>
      <c r="W1591" s="260">
        <f t="shared" si="1281"/>
        <v>0</v>
      </c>
      <c r="X1591" s="258" t="str">
        <f t="shared" si="1282"/>
        <v>#DIV/0!</v>
      </c>
      <c r="Y1591" s="261" t="str">
        <f t="shared" si="1283"/>
        <v>#DIV/0!</v>
      </c>
      <c r="Z1591" s="262">
        <f t="shared" si="1284"/>
        <v>0</v>
      </c>
      <c r="AA1591" s="262">
        <f t="shared" si="1285"/>
        <v>0</v>
      </c>
      <c r="AB1591" s="258" t="str">
        <f t="shared" si="1286"/>
        <v/>
      </c>
      <c r="AC1591" s="263" t="str">
        <f t="shared" si="1168"/>
        <v>   -  BĐ: 6/9/2025 KT: Ngày lỗi</v>
      </c>
      <c r="AD1591" s="263">
        <f t="shared" ref="AD1591:AE1591" si="1834">P1591</f>
        <v>45906</v>
      </c>
      <c r="AE1591" s="263" t="str">
        <f t="shared" si="1834"/>
        <v>#DIV/0!</v>
      </c>
      <c r="AF1591" s="187"/>
      <c r="AG1591" s="187"/>
    </row>
    <row r="1592">
      <c r="A1592" s="253"/>
      <c r="B1592" s="253"/>
      <c r="C1592" s="99"/>
      <c r="D1592" s="99"/>
      <c r="E1592" s="99"/>
      <c r="F1592" s="99"/>
      <c r="G1592" s="268"/>
      <c r="H1592" s="99"/>
      <c r="I1592" s="99"/>
      <c r="J1592" s="99"/>
      <c r="K1592" s="273"/>
      <c r="L1592" s="192"/>
      <c r="M1592" s="192"/>
      <c r="N1592" s="99"/>
      <c r="O1592" s="99"/>
      <c r="P1592" s="237">
        <f t="shared" si="1279"/>
        <v>45906</v>
      </c>
      <c r="Q1592" s="170" t="str">
        <f t="shared" si="1280"/>
        <v>#DIV/0!</v>
      </c>
      <c r="R1592" s="206"/>
      <c r="S1592" s="267"/>
      <c r="T1592" s="99"/>
      <c r="U1592" s="99"/>
      <c r="V1592" s="259" t="str">
        <f t="shared" si="1161"/>
        <v> </v>
      </c>
      <c r="W1592" s="260">
        <f t="shared" si="1281"/>
        <v>0</v>
      </c>
      <c r="X1592" s="258" t="str">
        <f t="shared" si="1282"/>
        <v>#DIV/0!</v>
      </c>
      <c r="Y1592" s="261" t="str">
        <f t="shared" si="1283"/>
        <v>#DIV/0!</v>
      </c>
      <c r="Z1592" s="262">
        <f t="shared" si="1284"/>
        <v>0</v>
      </c>
      <c r="AA1592" s="262">
        <f t="shared" si="1285"/>
        <v>0</v>
      </c>
      <c r="AB1592" s="258" t="str">
        <f t="shared" si="1286"/>
        <v/>
      </c>
      <c r="AC1592" s="263" t="str">
        <f t="shared" si="1168"/>
        <v>   -  BĐ: 6/9/2025 KT: Ngày lỗi</v>
      </c>
      <c r="AD1592" s="263">
        <f t="shared" ref="AD1592:AE1592" si="1835">P1592</f>
        <v>45906</v>
      </c>
      <c r="AE1592" s="263" t="str">
        <f t="shared" si="1835"/>
        <v>#DIV/0!</v>
      </c>
      <c r="AF1592" s="187"/>
      <c r="AG1592" s="187"/>
    </row>
    <row r="1593">
      <c r="A1593" s="253"/>
      <c r="B1593" s="253"/>
      <c r="C1593" s="99"/>
      <c r="D1593" s="99"/>
      <c r="E1593" s="99"/>
      <c r="F1593" s="99"/>
      <c r="G1593" s="268"/>
      <c r="H1593" s="99"/>
      <c r="I1593" s="99"/>
      <c r="J1593" s="99"/>
      <c r="K1593" s="273"/>
      <c r="L1593" s="192"/>
      <c r="M1593" s="192"/>
      <c r="N1593" s="99"/>
      <c r="O1593" s="99"/>
      <c r="P1593" s="237">
        <f t="shared" si="1279"/>
        <v>45906</v>
      </c>
      <c r="Q1593" s="170" t="str">
        <f t="shared" si="1280"/>
        <v>#DIV/0!</v>
      </c>
      <c r="R1593" s="206"/>
      <c r="S1593" s="267"/>
      <c r="T1593" s="99"/>
      <c r="U1593" s="99"/>
      <c r="V1593" s="259" t="str">
        <f t="shared" si="1161"/>
        <v> </v>
      </c>
      <c r="W1593" s="260">
        <f t="shared" si="1281"/>
        <v>0</v>
      </c>
      <c r="X1593" s="258" t="str">
        <f t="shared" si="1282"/>
        <v>#DIV/0!</v>
      </c>
      <c r="Y1593" s="261" t="str">
        <f t="shared" si="1283"/>
        <v>#DIV/0!</v>
      </c>
      <c r="Z1593" s="262">
        <f t="shared" si="1284"/>
        <v>0</v>
      </c>
      <c r="AA1593" s="262">
        <f t="shared" si="1285"/>
        <v>0</v>
      </c>
      <c r="AB1593" s="258" t="str">
        <f t="shared" si="1286"/>
        <v/>
      </c>
      <c r="AC1593" s="263" t="str">
        <f t="shared" si="1168"/>
        <v>   -  BĐ: 6/9/2025 KT: Ngày lỗi</v>
      </c>
      <c r="AD1593" s="263">
        <f t="shared" ref="AD1593:AE1593" si="1836">P1593</f>
        <v>45906</v>
      </c>
      <c r="AE1593" s="263" t="str">
        <f t="shared" si="1836"/>
        <v>#DIV/0!</v>
      </c>
      <c r="AF1593" s="187"/>
      <c r="AG1593" s="187"/>
    </row>
    <row r="1594">
      <c r="A1594" s="253"/>
      <c r="B1594" s="253"/>
      <c r="C1594" s="99"/>
      <c r="D1594" s="99"/>
      <c r="E1594" s="99"/>
      <c r="F1594" s="99"/>
      <c r="G1594" s="268"/>
      <c r="H1594" s="99"/>
      <c r="I1594" s="99"/>
      <c r="J1594" s="99"/>
      <c r="K1594" s="273"/>
      <c r="L1594" s="192"/>
      <c r="M1594" s="192"/>
      <c r="N1594" s="99"/>
      <c r="O1594" s="99"/>
      <c r="P1594" s="237">
        <f t="shared" si="1279"/>
        <v>45906</v>
      </c>
      <c r="Q1594" s="170" t="str">
        <f t="shared" si="1280"/>
        <v>#DIV/0!</v>
      </c>
      <c r="R1594" s="206"/>
      <c r="S1594" s="267"/>
      <c r="T1594" s="99"/>
      <c r="U1594" s="99"/>
      <c r="V1594" s="259" t="str">
        <f t="shared" si="1161"/>
        <v> </v>
      </c>
      <c r="W1594" s="260">
        <f t="shared" si="1281"/>
        <v>0</v>
      </c>
      <c r="X1594" s="258" t="str">
        <f t="shared" si="1282"/>
        <v>#DIV/0!</v>
      </c>
      <c r="Y1594" s="261" t="str">
        <f t="shared" si="1283"/>
        <v>#DIV/0!</v>
      </c>
      <c r="Z1594" s="262">
        <f t="shared" si="1284"/>
        <v>0</v>
      </c>
      <c r="AA1594" s="262">
        <f t="shared" si="1285"/>
        <v>0</v>
      </c>
      <c r="AB1594" s="258" t="str">
        <f t="shared" si="1286"/>
        <v/>
      </c>
      <c r="AC1594" s="263" t="str">
        <f t="shared" si="1168"/>
        <v>   -  BĐ: 6/9/2025 KT: Ngày lỗi</v>
      </c>
      <c r="AD1594" s="263">
        <f t="shared" ref="AD1594:AE1594" si="1837">P1594</f>
        <v>45906</v>
      </c>
      <c r="AE1594" s="263" t="str">
        <f t="shared" si="1837"/>
        <v>#DIV/0!</v>
      </c>
      <c r="AF1594" s="187"/>
      <c r="AG1594" s="187"/>
    </row>
    <row r="1595">
      <c r="A1595" s="253"/>
      <c r="B1595" s="253"/>
      <c r="C1595" s="99"/>
      <c r="D1595" s="99"/>
      <c r="E1595" s="99"/>
      <c r="F1595" s="99"/>
      <c r="G1595" s="268"/>
      <c r="H1595" s="99"/>
      <c r="I1595" s="99"/>
      <c r="J1595" s="99"/>
      <c r="K1595" s="273"/>
      <c r="L1595" s="192"/>
      <c r="M1595" s="192"/>
      <c r="N1595" s="99"/>
      <c r="O1595" s="99"/>
      <c r="P1595" s="237">
        <f t="shared" si="1279"/>
        <v>45906</v>
      </c>
      <c r="Q1595" s="170" t="str">
        <f t="shared" si="1280"/>
        <v>#DIV/0!</v>
      </c>
      <c r="R1595" s="206"/>
      <c r="S1595" s="267"/>
      <c r="T1595" s="99"/>
      <c r="U1595" s="99"/>
      <c r="V1595" s="259" t="str">
        <f t="shared" si="1161"/>
        <v> </v>
      </c>
      <c r="W1595" s="260">
        <f t="shared" si="1281"/>
        <v>0</v>
      </c>
      <c r="X1595" s="258" t="str">
        <f t="shared" si="1282"/>
        <v>#DIV/0!</v>
      </c>
      <c r="Y1595" s="261" t="str">
        <f t="shared" si="1283"/>
        <v>#DIV/0!</v>
      </c>
      <c r="Z1595" s="262">
        <f t="shared" si="1284"/>
        <v>0</v>
      </c>
      <c r="AA1595" s="262">
        <f t="shared" si="1285"/>
        <v>0</v>
      </c>
      <c r="AB1595" s="258" t="str">
        <f t="shared" si="1286"/>
        <v/>
      </c>
      <c r="AC1595" s="263" t="str">
        <f t="shared" si="1168"/>
        <v>   -  BĐ: 6/9/2025 KT: Ngày lỗi</v>
      </c>
      <c r="AD1595" s="263">
        <f t="shared" ref="AD1595:AE1595" si="1838">P1595</f>
        <v>45906</v>
      </c>
      <c r="AE1595" s="263" t="str">
        <f t="shared" si="1838"/>
        <v>#DIV/0!</v>
      </c>
      <c r="AF1595" s="187"/>
      <c r="AG1595" s="187"/>
    </row>
    <row r="1596">
      <c r="A1596" s="253"/>
      <c r="B1596" s="253"/>
      <c r="C1596" s="99"/>
      <c r="D1596" s="99"/>
      <c r="E1596" s="99"/>
      <c r="F1596" s="99"/>
      <c r="G1596" s="268"/>
      <c r="H1596" s="99"/>
      <c r="I1596" s="99"/>
      <c r="J1596" s="99"/>
      <c r="K1596" s="273"/>
      <c r="L1596" s="192"/>
      <c r="M1596" s="192"/>
      <c r="N1596" s="99"/>
      <c r="O1596" s="99"/>
      <c r="P1596" s="237">
        <f t="shared" si="1279"/>
        <v>45906</v>
      </c>
      <c r="Q1596" s="170" t="str">
        <f t="shared" si="1280"/>
        <v>#DIV/0!</v>
      </c>
      <c r="R1596" s="206"/>
      <c r="S1596" s="267"/>
      <c r="T1596" s="99"/>
      <c r="U1596" s="99"/>
      <c r="V1596" s="259" t="str">
        <f t="shared" si="1161"/>
        <v> </v>
      </c>
      <c r="W1596" s="260">
        <f t="shared" si="1281"/>
        <v>0</v>
      </c>
      <c r="X1596" s="258" t="str">
        <f t="shared" si="1282"/>
        <v>#DIV/0!</v>
      </c>
      <c r="Y1596" s="261" t="str">
        <f t="shared" si="1283"/>
        <v>#DIV/0!</v>
      </c>
      <c r="Z1596" s="262">
        <f t="shared" si="1284"/>
        <v>0</v>
      </c>
      <c r="AA1596" s="262">
        <f t="shared" si="1285"/>
        <v>0</v>
      </c>
      <c r="AB1596" s="258" t="str">
        <f t="shared" si="1286"/>
        <v/>
      </c>
      <c r="AC1596" s="263" t="str">
        <f t="shared" si="1168"/>
        <v>   -  BĐ: 6/9/2025 KT: Ngày lỗi</v>
      </c>
      <c r="AD1596" s="263">
        <f t="shared" ref="AD1596:AE1596" si="1839">P1596</f>
        <v>45906</v>
      </c>
      <c r="AE1596" s="263" t="str">
        <f t="shared" si="1839"/>
        <v>#DIV/0!</v>
      </c>
      <c r="AF1596" s="187"/>
      <c r="AG1596" s="187"/>
    </row>
    <row r="1597">
      <c r="A1597" s="253"/>
      <c r="B1597" s="253"/>
      <c r="C1597" s="99"/>
      <c r="D1597" s="99"/>
      <c r="E1597" s="99"/>
      <c r="F1597" s="99"/>
      <c r="G1597" s="268"/>
      <c r="H1597" s="99"/>
      <c r="I1597" s="99"/>
      <c r="J1597" s="99"/>
      <c r="K1597" s="273"/>
      <c r="L1597" s="192"/>
      <c r="M1597" s="192"/>
      <c r="N1597" s="99"/>
      <c r="O1597" s="99"/>
      <c r="P1597" s="237">
        <f t="shared" si="1279"/>
        <v>45906</v>
      </c>
      <c r="Q1597" s="170" t="str">
        <f t="shared" si="1280"/>
        <v>#DIV/0!</v>
      </c>
      <c r="R1597" s="206"/>
      <c r="S1597" s="267"/>
      <c r="T1597" s="99"/>
      <c r="U1597" s="99"/>
      <c r="V1597" s="259" t="str">
        <f t="shared" si="1161"/>
        <v> </v>
      </c>
      <c r="W1597" s="260">
        <f t="shared" si="1281"/>
        <v>0</v>
      </c>
      <c r="X1597" s="258" t="str">
        <f t="shared" si="1282"/>
        <v>#DIV/0!</v>
      </c>
      <c r="Y1597" s="261" t="str">
        <f t="shared" si="1283"/>
        <v>#DIV/0!</v>
      </c>
      <c r="Z1597" s="262">
        <f t="shared" si="1284"/>
        <v>0</v>
      </c>
      <c r="AA1597" s="262">
        <f t="shared" si="1285"/>
        <v>0</v>
      </c>
      <c r="AB1597" s="258" t="str">
        <f t="shared" si="1286"/>
        <v/>
      </c>
      <c r="AC1597" s="263" t="str">
        <f t="shared" si="1168"/>
        <v>   -  BĐ: 6/9/2025 KT: Ngày lỗi</v>
      </c>
      <c r="AD1597" s="263">
        <f t="shared" ref="AD1597:AE1597" si="1840">P1597</f>
        <v>45906</v>
      </c>
      <c r="AE1597" s="263" t="str">
        <f t="shared" si="1840"/>
        <v>#DIV/0!</v>
      </c>
      <c r="AF1597" s="187"/>
      <c r="AG1597" s="187"/>
    </row>
    <row r="1598">
      <c r="A1598" s="253"/>
      <c r="B1598" s="253"/>
      <c r="C1598" s="99"/>
      <c r="D1598" s="99"/>
      <c r="E1598" s="99"/>
      <c r="F1598" s="99"/>
      <c r="G1598" s="268"/>
      <c r="H1598" s="99"/>
      <c r="I1598" s="99"/>
      <c r="J1598" s="99"/>
      <c r="K1598" s="273"/>
      <c r="L1598" s="192"/>
      <c r="M1598" s="192"/>
      <c r="N1598" s="99"/>
      <c r="O1598" s="99"/>
      <c r="P1598" s="237">
        <f t="shared" si="1279"/>
        <v>45906</v>
      </c>
      <c r="Q1598" s="170" t="str">
        <f t="shared" si="1280"/>
        <v>#DIV/0!</v>
      </c>
      <c r="R1598" s="206"/>
      <c r="S1598" s="267"/>
      <c r="T1598" s="99"/>
      <c r="U1598" s="99"/>
      <c r="V1598" s="259" t="str">
        <f t="shared" si="1161"/>
        <v> </v>
      </c>
      <c r="W1598" s="260">
        <f t="shared" si="1281"/>
        <v>0</v>
      </c>
      <c r="X1598" s="258" t="str">
        <f t="shared" si="1282"/>
        <v>#DIV/0!</v>
      </c>
      <c r="Y1598" s="261" t="str">
        <f t="shared" si="1283"/>
        <v>#DIV/0!</v>
      </c>
      <c r="Z1598" s="262">
        <f t="shared" si="1284"/>
        <v>0</v>
      </c>
      <c r="AA1598" s="262">
        <f t="shared" si="1285"/>
        <v>0</v>
      </c>
      <c r="AB1598" s="258" t="str">
        <f t="shared" si="1286"/>
        <v/>
      </c>
      <c r="AC1598" s="263" t="str">
        <f t="shared" si="1168"/>
        <v>   -  BĐ: 6/9/2025 KT: Ngày lỗi</v>
      </c>
      <c r="AD1598" s="263">
        <f t="shared" ref="AD1598:AE1598" si="1841">P1598</f>
        <v>45906</v>
      </c>
      <c r="AE1598" s="263" t="str">
        <f t="shared" si="1841"/>
        <v>#DIV/0!</v>
      </c>
      <c r="AF1598" s="187"/>
      <c r="AG1598" s="187"/>
    </row>
    <row r="1599">
      <c r="A1599" s="253"/>
      <c r="B1599" s="253"/>
      <c r="C1599" s="99"/>
      <c r="D1599" s="99"/>
      <c r="E1599" s="99"/>
      <c r="F1599" s="99"/>
      <c r="G1599" s="268"/>
      <c r="H1599" s="99"/>
      <c r="I1599" s="99"/>
      <c r="J1599" s="99"/>
      <c r="K1599" s="273"/>
      <c r="L1599" s="192"/>
      <c r="M1599" s="192"/>
      <c r="N1599" s="99"/>
      <c r="O1599" s="99"/>
      <c r="P1599" s="237">
        <f t="shared" si="1279"/>
        <v>45906</v>
      </c>
      <c r="Q1599" s="170" t="str">
        <f t="shared" si="1280"/>
        <v>#DIV/0!</v>
      </c>
      <c r="R1599" s="206"/>
      <c r="S1599" s="267"/>
      <c r="T1599" s="99"/>
      <c r="U1599" s="99"/>
      <c r="V1599" s="259" t="str">
        <f t="shared" si="1161"/>
        <v> </v>
      </c>
      <c r="W1599" s="260">
        <f t="shared" si="1281"/>
        <v>0</v>
      </c>
      <c r="X1599" s="258" t="str">
        <f t="shared" si="1282"/>
        <v>#DIV/0!</v>
      </c>
      <c r="Y1599" s="261" t="str">
        <f t="shared" si="1283"/>
        <v>#DIV/0!</v>
      </c>
      <c r="Z1599" s="262">
        <f t="shared" si="1284"/>
        <v>0</v>
      </c>
      <c r="AA1599" s="262">
        <f t="shared" si="1285"/>
        <v>0</v>
      </c>
      <c r="AB1599" s="258" t="str">
        <f t="shared" si="1286"/>
        <v/>
      </c>
      <c r="AC1599" s="263" t="str">
        <f t="shared" si="1168"/>
        <v>   -  BĐ: 6/9/2025 KT: Ngày lỗi</v>
      </c>
      <c r="AD1599" s="263">
        <f t="shared" ref="AD1599:AE1599" si="1842">P1599</f>
        <v>45906</v>
      </c>
      <c r="AE1599" s="263" t="str">
        <f t="shared" si="1842"/>
        <v>#DIV/0!</v>
      </c>
      <c r="AF1599" s="187"/>
      <c r="AG1599" s="187"/>
    </row>
    <row r="1600">
      <c r="A1600" s="253"/>
      <c r="B1600" s="253"/>
      <c r="C1600" s="99"/>
      <c r="D1600" s="99"/>
      <c r="E1600" s="99"/>
      <c r="F1600" s="99"/>
      <c r="G1600" s="268"/>
      <c r="H1600" s="99"/>
      <c r="I1600" s="99"/>
      <c r="J1600" s="99"/>
      <c r="K1600" s="273"/>
      <c r="L1600" s="192"/>
      <c r="M1600" s="192"/>
      <c r="N1600" s="99"/>
      <c r="O1600" s="99"/>
      <c r="P1600" s="237">
        <f t="shared" si="1279"/>
        <v>45906</v>
      </c>
      <c r="Q1600" s="170" t="str">
        <f t="shared" si="1280"/>
        <v>#DIV/0!</v>
      </c>
      <c r="R1600" s="206"/>
      <c r="S1600" s="267"/>
      <c r="T1600" s="99"/>
      <c r="U1600" s="99"/>
      <c r="V1600" s="259" t="str">
        <f t="shared" si="1161"/>
        <v> </v>
      </c>
      <c r="W1600" s="260">
        <f t="shared" si="1281"/>
        <v>0</v>
      </c>
      <c r="X1600" s="258" t="str">
        <f t="shared" si="1282"/>
        <v>#DIV/0!</v>
      </c>
      <c r="Y1600" s="261" t="str">
        <f t="shared" si="1283"/>
        <v>#DIV/0!</v>
      </c>
      <c r="Z1600" s="262">
        <f t="shared" si="1284"/>
        <v>0</v>
      </c>
      <c r="AA1600" s="262">
        <f t="shared" si="1285"/>
        <v>0</v>
      </c>
      <c r="AB1600" s="258" t="str">
        <f t="shared" si="1286"/>
        <v/>
      </c>
      <c r="AC1600" s="263" t="str">
        <f t="shared" si="1168"/>
        <v>   -  BĐ: 6/9/2025 KT: Ngày lỗi</v>
      </c>
      <c r="AD1600" s="263">
        <f t="shared" ref="AD1600:AE1600" si="1843">P1600</f>
        <v>45906</v>
      </c>
      <c r="AE1600" s="263" t="str">
        <f t="shared" si="1843"/>
        <v>#DIV/0!</v>
      </c>
      <c r="AF1600" s="187"/>
      <c r="AG1600" s="187"/>
    </row>
    <row r="1601">
      <c r="A1601" s="253"/>
      <c r="B1601" s="253"/>
      <c r="C1601" s="99"/>
      <c r="D1601" s="99"/>
      <c r="E1601" s="99"/>
      <c r="F1601" s="99"/>
      <c r="G1601" s="268"/>
      <c r="H1601" s="99"/>
      <c r="I1601" s="99"/>
      <c r="J1601" s="99"/>
      <c r="K1601" s="273"/>
      <c r="L1601" s="192"/>
      <c r="M1601" s="192"/>
      <c r="N1601" s="99"/>
      <c r="O1601" s="99"/>
      <c r="P1601" s="237">
        <f t="shared" si="1279"/>
        <v>45906</v>
      </c>
      <c r="Q1601" s="170" t="str">
        <f t="shared" si="1280"/>
        <v>#DIV/0!</v>
      </c>
      <c r="R1601" s="206"/>
      <c r="S1601" s="267"/>
      <c r="T1601" s="99"/>
      <c r="U1601" s="99"/>
      <c r="V1601" s="259" t="str">
        <f t="shared" si="1161"/>
        <v> </v>
      </c>
      <c r="W1601" s="260">
        <f t="shared" si="1281"/>
        <v>0</v>
      </c>
      <c r="X1601" s="258" t="str">
        <f t="shared" si="1282"/>
        <v>#DIV/0!</v>
      </c>
      <c r="Y1601" s="261" t="str">
        <f t="shared" si="1283"/>
        <v>#DIV/0!</v>
      </c>
      <c r="Z1601" s="262">
        <f t="shared" si="1284"/>
        <v>0</v>
      </c>
      <c r="AA1601" s="262">
        <f t="shared" si="1285"/>
        <v>0</v>
      </c>
      <c r="AB1601" s="258" t="str">
        <f t="shared" si="1286"/>
        <v/>
      </c>
      <c r="AC1601" s="263" t="str">
        <f t="shared" si="1168"/>
        <v>   -  BĐ: 6/9/2025 KT: Ngày lỗi</v>
      </c>
      <c r="AD1601" s="263">
        <f t="shared" ref="AD1601:AE1601" si="1844">P1601</f>
        <v>45906</v>
      </c>
      <c r="AE1601" s="263" t="str">
        <f t="shared" si="1844"/>
        <v>#DIV/0!</v>
      </c>
      <c r="AF1601" s="187"/>
      <c r="AG1601" s="187"/>
    </row>
    <row r="1602">
      <c r="A1602" s="253"/>
      <c r="B1602" s="253"/>
      <c r="C1602" s="99"/>
      <c r="D1602" s="99"/>
      <c r="E1602" s="99"/>
      <c r="F1602" s="99"/>
      <c r="G1602" s="268"/>
      <c r="H1602" s="99"/>
      <c r="I1602" s="99"/>
      <c r="J1602" s="99"/>
      <c r="K1602" s="273"/>
      <c r="L1602" s="192"/>
      <c r="M1602" s="192"/>
      <c r="N1602" s="99"/>
      <c r="O1602" s="99"/>
      <c r="P1602" s="237">
        <f t="shared" si="1279"/>
        <v>45906</v>
      </c>
      <c r="Q1602" s="170" t="str">
        <f t="shared" si="1280"/>
        <v>#DIV/0!</v>
      </c>
      <c r="R1602" s="206"/>
      <c r="S1602" s="267"/>
      <c r="T1602" s="99"/>
      <c r="U1602" s="99"/>
      <c r="V1602" s="259" t="str">
        <f t="shared" si="1161"/>
        <v> </v>
      </c>
      <c r="W1602" s="260">
        <f t="shared" si="1281"/>
        <v>0</v>
      </c>
      <c r="X1602" s="258" t="str">
        <f t="shared" si="1282"/>
        <v>#DIV/0!</v>
      </c>
      <c r="Y1602" s="261" t="str">
        <f t="shared" si="1283"/>
        <v>#DIV/0!</v>
      </c>
      <c r="Z1602" s="262">
        <f t="shared" si="1284"/>
        <v>0</v>
      </c>
      <c r="AA1602" s="262">
        <f t="shared" si="1285"/>
        <v>0</v>
      </c>
      <c r="AB1602" s="258" t="str">
        <f t="shared" si="1286"/>
        <v/>
      </c>
      <c r="AC1602" s="263" t="str">
        <f t="shared" si="1168"/>
        <v>   -  BĐ: 6/9/2025 KT: Ngày lỗi</v>
      </c>
      <c r="AD1602" s="263">
        <f t="shared" ref="AD1602:AE1602" si="1845">P1602</f>
        <v>45906</v>
      </c>
      <c r="AE1602" s="263" t="str">
        <f t="shared" si="1845"/>
        <v>#DIV/0!</v>
      </c>
      <c r="AF1602" s="187"/>
      <c r="AG1602" s="187"/>
    </row>
    <row r="1603">
      <c r="A1603" s="253"/>
      <c r="B1603" s="253"/>
      <c r="C1603" s="99"/>
      <c r="D1603" s="99"/>
      <c r="E1603" s="99"/>
      <c r="F1603" s="99"/>
      <c r="G1603" s="268"/>
      <c r="H1603" s="99"/>
      <c r="I1603" s="99"/>
      <c r="J1603" s="99"/>
      <c r="K1603" s="273"/>
      <c r="L1603" s="192"/>
      <c r="M1603" s="192"/>
      <c r="N1603" s="99"/>
      <c r="O1603" s="99"/>
      <c r="P1603" s="237">
        <f t="shared" si="1279"/>
        <v>45906</v>
      </c>
      <c r="Q1603" s="170" t="str">
        <f t="shared" si="1280"/>
        <v>#DIV/0!</v>
      </c>
      <c r="R1603" s="206"/>
      <c r="S1603" s="267"/>
      <c r="T1603" s="99"/>
      <c r="U1603" s="99"/>
      <c r="V1603" s="259" t="str">
        <f t="shared" si="1161"/>
        <v> </v>
      </c>
      <c r="W1603" s="260">
        <f t="shared" si="1281"/>
        <v>0</v>
      </c>
      <c r="X1603" s="258" t="str">
        <f t="shared" si="1282"/>
        <v>#DIV/0!</v>
      </c>
      <c r="Y1603" s="261" t="str">
        <f t="shared" si="1283"/>
        <v>#DIV/0!</v>
      </c>
      <c r="Z1603" s="262">
        <f t="shared" si="1284"/>
        <v>0</v>
      </c>
      <c r="AA1603" s="262">
        <f t="shared" si="1285"/>
        <v>0</v>
      </c>
      <c r="AB1603" s="258" t="str">
        <f t="shared" si="1286"/>
        <v/>
      </c>
      <c r="AC1603" s="263" t="str">
        <f t="shared" si="1168"/>
        <v>   -  BĐ: 6/9/2025 KT: Ngày lỗi</v>
      </c>
      <c r="AD1603" s="263">
        <f t="shared" ref="AD1603:AE1603" si="1846">P1603</f>
        <v>45906</v>
      </c>
      <c r="AE1603" s="263" t="str">
        <f t="shared" si="1846"/>
        <v>#DIV/0!</v>
      </c>
      <c r="AF1603" s="187"/>
      <c r="AG1603" s="187"/>
    </row>
    <row r="1604">
      <c r="A1604" s="253"/>
      <c r="B1604" s="253"/>
      <c r="C1604" s="99"/>
      <c r="D1604" s="99"/>
      <c r="E1604" s="99"/>
      <c r="F1604" s="99"/>
      <c r="G1604" s="268"/>
      <c r="H1604" s="99"/>
      <c r="I1604" s="99"/>
      <c r="J1604" s="99"/>
      <c r="K1604" s="273"/>
      <c r="L1604" s="192"/>
      <c r="M1604" s="192"/>
      <c r="N1604" s="99"/>
      <c r="O1604" s="99"/>
      <c r="P1604" s="237">
        <f t="shared" si="1279"/>
        <v>45906</v>
      </c>
      <c r="Q1604" s="170" t="str">
        <f t="shared" si="1280"/>
        <v>#DIV/0!</v>
      </c>
      <c r="R1604" s="206"/>
      <c r="S1604" s="267"/>
      <c r="T1604" s="99"/>
      <c r="U1604" s="99"/>
      <c r="V1604" s="259" t="str">
        <f t="shared" si="1161"/>
        <v> </v>
      </c>
      <c r="W1604" s="260">
        <f t="shared" si="1281"/>
        <v>0</v>
      </c>
      <c r="X1604" s="258" t="str">
        <f t="shared" si="1282"/>
        <v>#DIV/0!</v>
      </c>
      <c r="Y1604" s="261" t="str">
        <f t="shared" si="1283"/>
        <v>#DIV/0!</v>
      </c>
      <c r="Z1604" s="262">
        <f t="shared" si="1284"/>
        <v>0</v>
      </c>
      <c r="AA1604" s="262">
        <f t="shared" si="1285"/>
        <v>0</v>
      </c>
      <c r="AB1604" s="258" t="str">
        <f t="shared" si="1286"/>
        <v/>
      </c>
      <c r="AC1604" s="263" t="str">
        <f t="shared" si="1168"/>
        <v>   -  BĐ: 6/9/2025 KT: Ngày lỗi</v>
      </c>
      <c r="AD1604" s="263">
        <f t="shared" ref="AD1604:AE1604" si="1847">P1604</f>
        <v>45906</v>
      </c>
      <c r="AE1604" s="263" t="str">
        <f t="shared" si="1847"/>
        <v>#DIV/0!</v>
      </c>
      <c r="AF1604" s="187"/>
      <c r="AG1604" s="187"/>
    </row>
    <row r="1605">
      <c r="A1605" s="253"/>
      <c r="B1605" s="253"/>
      <c r="C1605" s="99"/>
      <c r="D1605" s="99"/>
      <c r="E1605" s="99"/>
      <c r="F1605" s="99"/>
      <c r="G1605" s="268"/>
      <c r="H1605" s="99"/>
      <c r="I1605" s="99"/>
      <c r="J1605" s="99"/>
      <c r="K1605" s="273"/>
      <c r="L1605" s="192"/>
      <c r="M1605" s="192"/>
      <c r="N1605" s="99"/>
      <c r="O1605" s="99"/>
      <c r="P1605" s="237">
        <f t="shared" si="1279"/>
        <v>45906</v>
      </c>
      <c r="Q1605" s="170" t="str">
        <f t="shared" si="1280"/>
        <v>#DIV/0!</v>
      </c>
      <c r="R1605" s="206"/>
      <c r="S1605" s="267"/>
      <c r="T1605" s="99"/>
      <c r="U1605" s="99"/>
      <c r="V1605" s="259" t="str">
        <f t="shared" si="1161"/>
        <v> </v>
      </c>
      <c r="W1605" s="260">
        <f t="shared" si="1281"/>
        <v>0</v>
      </c>
      <c r="X1605" s="258" t="str">
        <f t="shared" si="1282"/>
        <v>#DIV/0!</v>
      </c>
      <c r="Y1605" s="261" t="str">
        <f t="shared" si="1283"/>
        <v>#DIV/0!</v>
      </c>
      <c r="Z1605" s="262">
        <f t="shared" si="1284"/>
        <v>0</v>
      </c>
      <c r="AA1605" s="262">
        <f t="shared" si="1285"/>
        <v>0</v>
      </c>
      <c r="AB1605" s="258" t="str">
        <f t="shared" si="1286"/>
        <v/>
      </c>
      <c r="AC1605" s="263" t="str">
        <f t="shared" si="1168"/>
        <v>   -  BĐ: 6/9/2025 KT: Ngày lỗi</v>
      </c>
      <c r="AD1605" s="263">
        <f t="shared" ref="AD1605:AE1605" si="1848">P1605</f>
        <v>45906</v>
      </c>
      <c r="AE1605" s="263" t="str">
        <f t="shared" si="1848"/>
        <v>#DIV/0!</v>
      </c>
      <c r="AF1605" s="187"/>
      <c r="AG1605" s="187"/>
    </row>
    <row r="1606">
      <c r="A1606" s="253"/>
      <c r="B1606" s="253"/>
      <c r="C1606" s="99"/>
      <c r="D1606" s="99"/>
      <c r="E1606" s="99"/>
      <c r="F1606" s="99"/>
      <c r="G1606" s="268"/>
      <c r="H1606" s="99"/>
      <c r="I1606" s="99"/>
      <c r="J1606" s="99"/>
      <c r="K1606" s="273"/>
      <c r="L1606" s="192"/>
      <c r="M1606" s="192"/>
      <c r="N1606" s="99"/>
      <c r="O1606" s="99"/>
      <c r="P1606" s="237">
        <f t="shared" si="1279"/>
        <v>45906</v>
      </c>
      <c r="Q1606" s="170" t="str">
        <f t="shared" si="1280"/>
        <v>#DIV/0!</v>
      </c>
      <c r="R1606" s="206"/>
      <c r="S1606" s="267"/>
      <c r="T1606" s="99"/>
      <c r="U1606" s="99"/>
      <c r="V1606" s="259" t="str">
        <f t="shared" si="1161"/>
        <v> </v>
      </c>
      <c r="W1606" s="260">
        <f t="shared" si="1281"/>
        <v>0</v>
      </c>
      <c r="X1606" s="258" t="str">
        <f t="shared" si="1282"/>
        <v>#DIV/0!</v>
      </c>
      <c r="Y1606" s="261" t="str">
        <f t="shared" si="1283"/>
        <v>#DIV/0!</v>
      </c>
      <c r="Z1606" s="262">
        <f t="shared" si="1284"/>
        <v>0</v>
      </c>
      <c r="AA1606" s="262">
        <f t="shared" si="1285"/>
        <v>0</v>
      </c>
      <c r="AB1606" s="258" t="str">
        <f t="shared" si="1286"/>
        <v/>
      </c>
      <c r="AC1606" s="263" t="str">
        <f t="shared" si="1168"/>
        <v>   -  BĐ: 6/9/2025 KT: Ngày lỗi</v>
      </c>
      <c r="AD1606" s="263">
        <f t="shared" ref="AD1606:AE1606" si="1849">P1606</f>
        <v>45906</v>
      </c>
      <c r="AE1606" s="263" t="str">
        <f t="shared" si="1849"/>
        <v>#DIV/0!</v>
      </c>
      <c r="AF1606" s="187"/>
      <c r="AG1606" s="187"/>
    </row>
    <row r="1607">
      <c r="A1607" s="253"/>
      <c r="B1607" s="253"/>
      <c r="C1607" s="99"/>
      <c r="D1607" s="99"/>
      <c r="E1607" s="99"/>
      <c r="F1607" s="99"/>
      <c r="G1607" s="268"/>
      <c r="H1607" s="99"/>
      <c r="I1607" s="99"/>
      <c r="J1607" s="99"/>
      <c r="K1607" s="273"/>
      <c r="L1607" s="192"/>
      <c r="M1607" s="192"/>
      <c r="N1607" s="99"/>
      <c r="O1607" s="99"/>
      <c r="P1607" s="237">
        <f t="shared" si="1279"/>
        <v>45906</v>
      </c>
      <c r="Q1607" s="170" t="str">
        <f t="shared" si="1280"/>
        <v>#DIV/0!</v>
      </c>
      <c r="R1607" s="206"/>
      <c r="S1607" s="267"/>
      <c r="T1607" s="99"/>
      <c r="U1607" s="99"/>
      <c r="V1607" s="259" t="str">
        <f t="shared" si="1161"/>
        <v> </v>
      </c>
      <c r="W1607" s="260">
        <f t="shared" si="1281"/>
        <v>0</v>
      </c>
      <c r="X1607" s="258" t="str">
        <f t="shared" si="1282"/>
        <v>#DIV/0!</v>
      </c>
      <c r="Y1607" s="261" t="str">
        <f t="shared" si="1283"/>
        <v>#DIV/0!</v>
      </c>
      <c r="Z1607" s="262">
        <f t="shared" si="1284"/>
        <v>0</v>
      </c>
      <c r="AA1607" s="262">
        <f t="shared" si="1285"/>
        <v>0</v>
      </c>
      <c r="AB1607" s="258" t="str">
        <f t="shared" si="1286"/>
        <v/>
      </c>
      <c r="AC1607" s="263" t="str">
        <f t="shared" si="1168"/>
        <v>   -  BĐ: 6/9/2025 KT: Ngày lỗi</v>
      </c>
      <c r="AD1607" s="263">
        <f t="shared" ref="AD1607:AE1607" si="1850">P1607</f>
        <v>45906</v>
      </c>
      <c r="AE1607" s="263" t="str">
        <f t="shared" si="1850"/>
        <v>#DIV/0!</v>
      </c>
      <c r="AF1607" s="187"/>
      <c r="AG1607" s="187"/>
    </row>
    <row r="1608">
      <c r="A1608" s="253"/>
      <c r="B1608" s="253"/>
      <c r="C1608" s="99"/>
      <c r="D1608" s="99"/>
      <c r="E1608" s="99"/>
      <c r="F1608" s="99"/>
      <c r="G1608" s="268"/>
      <c r="H1608" s="99"/>
      <c r="I1608" s="99"/>
      <c r="J1608" s="99"/>
      <c r="K1608" s="273"/>
      <c r="L1608" s="192"/>
      <c r="M1608" s="192"/>
      <c r="N1608" s="99"/>
      <c r="O1608" s="99"/>
      <c r="P1608" s="237">
        <f t="shared" si="1279"/>
        <v>45906</v>
      </c>
      <c r="Q1608" s="170" t="str">
        <f t="shared" si="1280"/>
        <v>#DIV/0!</v>
      </c>
      <c r="R1608" s="206"/>
      <c r="S1608" s="267"/>
      <c r="T1608" s="99"/>
      <c r="U1608" s="99"/>
      <c r="V1608" s="259" t="str">
        <f t="shared" si="1161"/>
        <v> </v>
      </c>
      <c r="W1608" s="260">
        <f t="shared" si="1281"/>
        <v>0</v>
      </c>
      <c r="X1608" s="258" t="str">
        <f t="shared" si="1282"/>
        <v>#DIV/0!</v>
      </c>
      <c r="Y1608" s="261" t="str">
        <f t="shared" si="1283"/>
        <v>#DIV/0!</v>
      </c>
      <c r="Z1608" s="262">
        <f t="shared" si="1284"/>
        <v>0</v>
      </c>
      <c r="AA1608" s="262">
        <f t="shared" si="1285"/>
        <v>0</v>
      </c>
      <c r="AB1608" s="258" t="str">
        <f t="shared" si="1286"/>
        <v/>
      </c>
      <c r="AC1608" s="263" t="str">
        <f t="shared" si="1168"/>
        <v>   -  BĐ: 6/9/2025 KT: Ngày lỗi</v>
      </c>
      <c r="AD1608" s="263">
        <f t="shared" ref="AD1608:AE1608" si="1851">P1608</f>
        <v>45906</v>
      </c>
      <c r="AE1608" s="263" t="str">
        <f t="shared" si="1851"/>
        <v>#DIV/0!</v>
      </c>
      <c r="AF1608" s="187"/>
      <c r="AG1608" s="187"/>
    </row>
    <row r="1609">
      <c r="A1609" s="253"/>
      <c r="B1609" s="253"/>
      <c r="C1609" s="99"/>
      <c r="D1609" s="99"/>
      <c r="E1609" s="99"/>
      <c r="F1609" s="99"/>
      <c r="G1609" s="268"/>
      <c r="H1609" s="99"/>
      <c r="I1609" s="99"/>
      <c r="J1609" s="99"/>
      <c r="K1609" s="273"/>
      <c r="L1609" s="192"/>
      <c r="M1609" s="192"/>
      <c r="N1609" s="99"/>
      <c r="O1609" s="99"/>
      <c r="P1609" s="237">
        <f t="shared" si="1279"/>
        <v>45906</v>
      </c>
      <c r="Q1609" s="170" t="str">
        <f t="shared" si="1280"/>
        <v>#DIV/0!</v>
      </c>
      <c r="R1609" s="206"/>
      <c r="S1609" s="267"/>
      <c r="T1609" s="99"/>
      <c r="U1609" s="99"/>
      <c r="V1609" s="259" t="str">
        <f t="shared" si="1161"/>
        <v> </v>
      </c>
      <c r="W1609" s="260">
        <f t="shared" si="1281"/>
        <v>0</v>
      </c>
      <c r="X1609" s="258" t="str">
        <f t="shared" si="1282"/>
        <v>#DIV/0!</v>
      </c>
      <c r="Y1609" s="261" t="str">
        <f t="shared" si="1283"/>
        <v>#DIV/0!</v>
      </c>
      <c r="Z1609" s="262">
        <f t="shared" si="1284"/>
        <v>0</v>
      </c>
      <c r="AA1609" s="262">
        <f t="shared" si="1285"/>
        <v>0</v>
      </c>
      <c r="AB1609" s="258" t="str">
        <f t="shared" si="1286"/>
        <v/>
      </c>
      <c r="AC1609" s="263" t="str">
        <f t="shared" si="1168"/>
        <v>   -  BĐ: 6/9/2025 KT: Ngày lỗi</v>
      </c>
      <c r="AD1609" s="263">
        <f t="shared" ref="AD1609:AE1609" si="1852">P1609</f>
        <v>45906</v>
      </c>
      <c r="AE1609" s="263" t="str">
        <f t="shared" si="1852"/>
        <v>#DIV/0!</v>
      </c>
      <c r="AF1609" s="187"/>
      <c r="AG1609" s="187"/>
    </row>
    <row r="1610">
      <c r="A1610" s="253"/>
      <c r="B1610" s="253"/>
      <c r="C1610" s="99"/>
      <c r="D1610" s="99"/>
      <c r="E1610" s="99"/>
      <c r="F1610" s="99"/>
      <c r="G1610" s="268"/>
      <c r="H1610" s="99"/>
      <c r="I1610" s="99"/>
      <c r="J1610" s="99"/>
      <c r="K1610" s="273"/>
      <c r="L1610" s="192"/>
      <c r="M1610" s="192"/>
      <c r="N1610" s="99"/>
      <c r="O1610" s="99"/>
      <c r="P1610" s="237">
        <f t="shared" si="1279"/>
        <v>45906</v>
      </c>
      <c r="Q1610" s="170" t="str">
        <f t="shared" si="1280"/>
        <v>#DIV/0!</v>
      </c>
      <c r="R1610" s="206"/>
      <c r="S1610" s="267"/>
      <c r="T1610" s="99"/>
      <c r="U1610" s="99"/>
      <c r="V1610" s="259" t="str">
        <f t="shared" si="1161"/>
        <v> </v>
      </c>
      <c r="W1610" s="260">
        <f t="shared" si="1281"/>
        <v>0</v>
      </c>
      <c r="X1610" s="258" t="str">
        <f t="shared" si="1282"/>
        <v>#DIV/0!</v>
      </c>
      <c r="Y1610" s="261" t="str">
        <f t="shared" si="1283"/>
        <v>#DIV/0!</v>
      </c>
      <c r="Z1610" s="262">
        <f t="shared" si="1284"/>
        <v>0</v>
      </c>
      <c r="AA1610" s="262">
        <f t="shared" si="1285"/>
        <v>0</v>
      </c>
      <c r="AB1610" s="258" t="str">
        <f t="shared" si="1286"/>
        <v/>
      </c>
      <c r="AC1610" s="263" t="str">
        <f t="shared" si="1168"/>
        <v>   -  BĐ: 6/9/2025 KT: Ngày lỗi</v>
      </c>
      <c r="AD1610" s="263">
        <f t="shared" ref="AD1610:AE1610" si="1853">P1610</f>
        <v>45906</v>
      </c>
      <c r="AE1610" s="263" t="str">
        <f t="shared" si="1853"/>
        <v>#DIV/0!</v>
      </c>
      <c r="AF1610" s="187"/>
      <c r="AG1610" s="187"/>
    </row>
    <row r="1611">
      <c r="A1611" s="253"/>
      <c r="B1611" s="253"/>
      <c r="C1611" s="99"/>
      <c r="D1611" s="99"/>
      <c r="E1611" s="99"/>
      <c r="F1611" s="99"/>
      <c r="G1611" s="268"/>
      <c r="H1611" s="99"/>
      <c r="I1611" s="99"/>
      <c r="J1611" s="99"/>
      <c r="K1611" s="273"/>
      <c r="L1611" s="192"/>
      <c r="M1611" s="192"/>
      <c r="N1611" s="99"/>
      <c r="O1611" s="99"/>
      <c r="P1611" s="237">
        <f t="shared" si="1279"/>
        <v>45906</v>
      </c>
      <c r="Q1611" s="170" t="str">
        <f t="shared" si="1280"/>
        <v>#DIV/0!</v>
      </c>
      <c r="R1611" s="206"/>
      <c r="S1611" s="267"/>
      <c r="T1611" s="99"/>
      <c r="U1611" s="99"/>
      <c r="V1611" s="259" t="str">
        <f t="shared" si="1161"/>
        <v> </v>
      </c>
      <c r="W1611" s="260">
        <f t="shared" si="1281"/>
        <v>0</v>
      </c>
      <c r="X1611" s="258" t="str">
        <f t="shared" si="1282"/>
        <v>#DIV/0!</v>
      </c>
      <c r="Y1611" s="261" t="str">
        <f t="shared" si="1283"/>
        <v>#DIV/0!</v>
      </c>
      <c r="Z1611" s="262">
        <f t="shared" si="1284"/>
        <v>0</v>
      </c>
      <c r="AA1611" s="262">
        <f t="shared" si="1285"/>
        <v>0</v>
      </c>
      <c r="AB1611" s="258" t="str">
        <f t="shared" si="1286"/>
        <v/>
      </c>
      <c r="AC1611" s="263" t="str">
        <f t="shared" si="1168"/>
        <v>   -  BĐ: 6/9/2025 KT: Ngày lỗi</v>
      </c>
      <c r="AD1611" s="263">
        <f t="shared" ref="AD1611:AE1611" si="1854">P1611</f>
        <v>45906</v>
      </c>
      <c r="AE1611" s="263" t="str">
        <f t="shared" si="1854"/>
        <v>#DIV/0!</v>
      </c>
      <c r="AF1611" s="187"/>
      <c r="AG1611" s="187"/>
    </row>
    <row r="1612">
      <c r="A1612" s="253"/>
      <c r="B1612" s="253"/>
      <c r="C1612" s="99"/>
      <c r="D1612" s="99"/>
      <c r="E1612" s="99"/>
      <c r="F1612" s="99"/>
      <c r="G1612" s="268"/>
      <c r="H1612" s="99"/>
      <c r="I1612" s="99"/>
      <c r="J1612" s="99"/>
      <c r="K1612" s="273"/>
      <c r="L1612" s="192"/>
      <c r="M1612" s="192"/>
      <c r="N1612" s="99"/>
      <c r="O1612" s="99"/>
      <c r="P1612" s="237">
        <f t="shared" si="1279"/>
        <v>45906</v>
      </c>
      <c r="Q1612" s="170" t="str">
        <f t="shared" si="1280"/>
        <v>#DIV/0!</v>
      </c>
      <c r="R1612" s="206"/>
      <c r="S1612" s="267"/>
      <c r="T1612" s="99"/>
      <c r="U1612" s="99"/>
      <c r="V1612" s="259" t="str">
        <f t="shared" si="1161"/>
        <v> </v>
      </c>
      <c r="W1612" s="260">
        <f t="shared" si="1281"/>
        <v>0</v>
      </c>
      <c r="X1612" s="258" t="str">
        <f t="shared" si="1282"/>
        <v>#DIV/0!</v>
      </c>
      <c r="Y1612" s="261" t="str">
        <f t="shared" si="1283"/>
        <v>#DIV/0!</v>
      </c>
      <c r="Z1612" s="262">
        <f t="shared" si="1284"/>
        <v>0</v>
      </c>
      <c r="AA1612" s="262">
        <f t="shared" si="1285"/>
        <v>0</v>
      </c>
      <c r="AB1612" s="258" t="str">
        <f t="shared" si="1286"/>
        <v/>
      </c>
      <c r="AC1612" s="263" t="str">
        <f t="shared" si="1168"/>
        <v>   -  BĐ: 6/9/2025 KT: Ngày lỗi</v>
      </c>
      <c r="AD1612" s="263">
        <f t="shared" ref="AD1612:AE1612" si="1855">P1612</f>
        <v>45906</v>
      </c>
      <c r="AE1612" s="263" t="str">
        <f t="shared" si="1855"/>
        <v>#DIV/0!</v>
      </c>
      <c r="AF1612" s="187"/>
      <c r="AG1612" s="187"/>
    </row>
    <row r="1613">
      <c r="A1613" s="253"/>
      <c r="B1613" s="253"/>
      <c r="C1613" s="99"/>
      <c r="D1613" s="99"/>
      <c r="E1613" s="99"/>
      <c r="F1613" s="99"/>
      <c r="G1613" s="268"/>
      <c r="H1613" s="99"/>
      <c r="I1613" s="99"/>
      <c r="J1613" s="99"/>
      <c r="K1613" s="273"/>
      <c r="L1613" s="192"/>
      <c r="M1613" s="192"/>
      <c r="N1613" s="99"/>
      <c r="O1613" s="99"/>
      <c r="P1613" s="237">
        <f t="shared" si="1279"/>
        <v>45906</v>
      </c>
      <c r="Q1613" s="170" t="str">
        <f t="shared" si="1280"/>
        <v>#DIV/0!</v>
      </c>
      <c r="R1613" s="206"/>
      <c r="S1613" s="267"/>
      <c r="T1613" s="99"/>
      <c r="U1613" s="99"/>
      <c r="V1613" s="259" t="str">
        <f t="shared" si="1161"/>
        <v> </v>
      </c>
      <c r="W1613" s="260">
        <f t="shared" si="1281"/>
        <v>0</v>
      </c>
      <c r="X1613" s="258" t="str">
        <f t="shared" si="1282"/>
        <v>#DIV/0!</v>
      </c>
      <c r="Y1613" s="261" t="str">
        <f t="shared" si="1283"/>
        <v>#DIV/0!</v>
      </c>
      <c r="Z1613" s="262">
        <f t="shared" si="1284"/>
        <v>0</v>
      </c>
      <c r="AA1613" s="262">
        <f t="shared" si="1285"/>
        <v>0</v>
      </c>
      <c r="AB1613" s="258" t="str">
        <f t="shared" si="1286"/>
        <v/>
      </c>
      <c r="AC1613" s="263" t="str">
        <f t="shared" si="1168"/>
        <v>   -  BĐ: 6/9/2025 KT: Ngày lỗi</v>
      </c>
      <c r="AD1613" s="263">
        <f t="shared" ref="AD1613:AE1613" si="1856">P1613</f>
        <v>45906</v>
      </c>
      <c r="AE1613" s="263" t="str">
        <f t="shared" si="1856"/>
        <v>#DIV/0!</v>
      </c>
      <c r="AF1613" s="187"/>
      <c r="AG1613" s="187"/>
    </row>
    <row r="1614">
      <c r="A1614" s="253"/>
      <c r="B1614" s="253"/>
      <c r="C1614" s="99"/>
      <c r="D1614" s="99"/>
      <c r="E1614" s="99"/>
      <c r="F1614" s="99"/>
      <c r="G1614" s="268"/>
      <c r="H1614" s="99"/>
      <c r="I1614" s="99"/>
      <c r="J1614" s="99"/>
      <c r="K1614" s="273"/>
      <c r="L1614" s="192"/>
      <c r="M1614" s="192"/>
      <c r="N1614" s="99"/>
      <c r="O1614" s="99"/>
      <c r="P1614" s="237">
        <f t="shared" si="1279"/>
        <v>45906</v>
      </c>
      <c r="Q1614" s="170" t="str">
        <f t="shared" si="1280"/>
        <v>#DIV/0!</v>
      </c>
      <c r="R1614" s="206"/>
      <c r="S1614" s="267"/>
      <c r="T1614" s="99"/>
      <c r="U1614" s="99"/>
      <c r="V1614" s="259" t="str">
        <f t="shared" si="1161"/>
        <v> </v>
      </c>
      <c r="W1614" s="260">
        <f t="shared" si="1281"/>
        <v>0</v>
      </c>
      <c r="X1614" s="258" t="str">
        <f t="shared" si="1282"/>
        <v>#DIV/0!</v>
      </c>
      <c r="Y1614" s="261" t="str">
        <f t="shared" si="1283"/>
        <v>#DIV/0!</v>
      </c>
      <c r="Z1614" s="262">
        <f t="shared" si="1284"/>
        <v>0</v>
      </c>
      <c r="AA1614" s="262">
        <f t="shared" si="1285"/>
        <v>0</v>
      </c>
      <c r="AB1614" s="258" t="str">
        <f t="shared" si="1286"/>
        <v/>
      </c>
      <c r="AC1614" s="263" t="str">
        <f t="shared" si="1168"/>
        <v>   -  BĐ: 6/9/2025 KT: Ngày lỗi</v>
      </c>
      <c r="AD1614" s="263">
        <f t="shared" ref="AD1614:AE1614" si="1857">P1614</f>
        <v>45906</v>
      </c>
      <c r="AE1614" s="263" t="str">
        <f t="shared" si="1857"/>
        <v>#DIV/0!</v>
      </c>
      <c r="AF1614" s="187"/>
      <c r="AG1614" s="187"/>
    </row>
    <row r="1615">
      <c r="A1615" s="253"/>
      <c r="B1615" s="253"/>
      <c r="C1615" s="99"/>
      <c r="D1615" s="99"/>
      <c r="E1615" s="99"/>
      <c r="F1615" s="99"/>
      <c r="G1615" s="268"/>
      <c r="H1615" s="99"/>
      <c r="I1615" s="99"/>
      <c r="J1615" s="99"/>
      <c r="K1615" s="273"/>
      <c r="L1615" s="192"/>
      <c r="M1615" s="192"/>
      <c r="N1615" s="99"/>
      <c r="O1615" s="99"/>
      <c r="P1615" s="237">
        <f t="shared" si="1279"/>
        <v>45906</v>
      </c>
      <c r="Q1615" s="170" t="str">
        <f t="shared" si="1280"/>
        <v>#DIV/0!</v>
      </c>
      <c r="R1615" s="206"/>
      <c r="S1615" s="267"/>
      <c r="T1615" s="99"/>
      <c r="U1615" s="99"/>
      <c r="V1615" s="259" t="str">
        <f t="shared" si="1161"/>
        <v> </v>
      </c>
      <c r="W1615" s="260">
        <f t="shared" si="1281"/>
        <v>0</v>
      </c>
      <c r="X1615" s="258" t="str">
        <f t="shared" si="1282"/>
        <v>#DIV/0!</v>
      </c>
      <c r="Y1615" s="261" t="str">
        <f t="shared" si="1283"/>
        <v>#DIV/0!</v>
      </c>
      <c r="Z1615" s="262">
        <f t="shared" si="1284"/>
        <v>0</v>
      </c>
      <c r="AA1615" s="262">
        <f t="shared" si="1285"/>
        <v>0</v>
      </c>
      <c r="AB1615" s="258" t="str">
        <f t="shared" si="1286"/>
        <v/>
      </c>
      <c r="AC1615" s="263" t="str">
        <f t="shared" si="1168"/>
        <v>   -  BĐ: 6/9/2025 KT: Ngày lỗi</v>
      </c>
      <c r="AD1615" s="263">
        <f t="shared" ref="AD1615:AE1615" si="1858">P1615</f>
        <v>45906</v>
      </c>
      <c r="AE1615" s="263" t="str">
        <f t="shared" si="1858"/>
        <v>#DIV/0!</v>
      </c>
      <c r="AF1615" s="187"/>
      <c r="AG1615" s="187"/>
    </row>
    <row r="1616">
      <c r="A1616" s="253"/>
      <c r="B1616" s="253"/>
      <c r="C1616" s="99"/>
      <c r="D1616" s="99"/>
      <c r="E1616" s="99"/>
      <c r="F1616" s="99"/>
      <c r="G1616" s="268"/>
      <c r="H1616" s="99"/>
      <c r="I1616" s="99"/>
      <c r="J1616" s="99"/>
      <c r="K1616" s="273"/>
      <c r="L1616" s="192"/>
      <c r="M1616" s="192"/>
      <c r="N1616" s="99"/>
      <c r="O1616" s="99"/>
      <c r="P1616" s="237">
        <f t="shared" si="1279"/>
        <v>45906</v>
      </c>
      <c r="Q1616" s="170" t="str">
        <f t="shared" si="1280"/>
        <v>#DIV/0!</v>
      </c>
      <c r="R1616" s="206"/>
      <c r="S1616" s="267"/>
      <c r="T1616" s="99"/>
      <c r="U1616" s="99"/>
      <c r="V1616" s="259" t="str">
        <f t="shared" si="1161"/>
        <v> </v>
      </c>
      <c r="W1616" s="260">
        <f t="shared" si="1281"/>
        <v>0</v>
      </c>
      <c r="X1616" s="258" t="str">
        <f t="shared" si="1282"/>
        <v>#DIV/0!</v>
      </c>
      <c r="Y1616" s="261" t="str">
        <f t="shared" si="1283"/>
        <v>#DIV/0!</v>
      </c>
      <c r="Z1616" s="262">
        <f t="shared" si="1284"/>
        <v>0</v>
      </c>
      <c r="AA1616" s="262">
        <f t="shared" si="1285"/>
        <v>0</v>
      </c>
      <c r="AB1616" s="258" t="str">
        <f t="shared" si="1286"/>
        <v/>
      </c>
      <c r="AC1616" s="263" t="str">
        <f t="shared" si="1168"/>
        <v>   -  BĐ: 6/9/2025 KT: Ngày lỗi</v>
      </c>
      <c r="AD1616" s="263">
        <f t="shared" ref="AD1616:AE1616" si="1859">P1616</f>
        <v>45906</v>
      </c>
      <c r="AE1616" s="263" t="str">
        <f t="shared" si="1859"/>
        <v>#DIV/0!</v>
      </c>
      <c r="AF1616" s="187"/>
      <c r="AG1616" s="187"/>
    </row>
    <row r="1617">
      <c r="A1617" s="253"/>
      <c r="B1617" s="253"/>
      <c r="C1617" s="99"/>
      <c r="D1617" s="99"/>
      <c r="E1617" s="99"/>
      <c r="F1617" s="99"/>
      <c r="G1617" s="268"/>
      <c r="H1617" s="99"/>
      <c r="I1617" s="99"/>
      <c r="J1617" s="99"/>
      <c r="K1617" s="273"/>
      <c r="L1617" s="192"/>
      <c r="M1617" s="192"/>
      <c r="N1617" s="99"/>
      <c r="O1617" s="99"/>
      <c r="P1617" s="237">
        <f t="shared" si="1279"/>
        <v>45906</v>
      </c>
      <c r="Q1617" s="170" t="str">
        <f t="shared" si="1280"/>
        <v>#DIV/0!</v>
      </c>
      <c r="R1617" s="206"/>
      <c r="S1617" s="267"/>
      <c r="T1617" s="99"/>
      <c r="U1617" s="99"/>
      <c r="V1617" s="259" t="str">
        <f t="shared" si="1161"/>
        <v> </v>
      </c>
      <c r="W1617" s="260">
        <f t="shared" si="1281"/>
        <v>0</v>
      </c>
      <c r="X1617" s="258" t="str">
        <f t="shared" si="1282"/>
        <v>#DIV/0!</v>
      </c>
      <c r="Y1617" s="261" t="str">
        <f t="shared" si="1283"/>
        <v>#DIV/0!</v>
      </c>
      <c r="Z1617" s="262">
        <f t="shared" si="1284"/>
        <v>0</v>
      </c>
      <c r="AA1617" s="262">
        <f t="shared" si="1285"/>
        <v>0</v>
      </c>
      <c r="AB1617" s="258" t="str">
        <f t="shared" si="1286"/>
        <v/>
      </c>
      <c r="AC1617" s="263" t="str">
        <f t="shared" si="1168"/>
        <v>   -  BĐ: 6/9/2025 KT: Ngày lỗi</v>
      </c>
      <c r="AD1617" s="263">
        <f t="shared" ref="AD1617:AE1617" si="1860">P1617</f>
        <v>45906</v>
      </c>
      <c r="AE1617" s="263" t="str">
        <f t="shared" si="1860"/>
        <v>#DIV/0!</v>
      </c>
      <c r="AF1617" s="187"/>
      <c r="AG1617" s="187"/>
    </row>
    <row r="1618">
      <c r="A1618" s="253"/>
      <c r="B1618" s="253"/>
      <c r="C1618" s="99"/>
      <c r="D1618" s="99"/>
      <c r="E1618" s="99"/>
      <c r="F1618" s="99"/>
      <c r="G1618" s="268"/>
      <c r="H1618" s="99"/>
      <c r="I1618" s="99"/>
      <c r="J1618" s="99"/>
      <c r="K1618" s="273"/>
      <c r="L1618" s="192"/>
      <c r="M1618" s="192"/>
      <c r="N1618" s="99"/>
      <c r="O1618" s="99"/>
      <c r="P1618" s="237">
        <f t="shared" si="1279"/>
        <v>45906</v>
      </c>
      <c r="Q1618" s="170" t="str">
        <f t="shared" si="1280"/>
        <v>#DIV/0!</v>
      </c>
      <c r="R1618" s="206"/>
      <c r="S1618" s="267"/>
      <c r="T1618" s="99"/>
      <c r="U1618" s="99"/>
      <c r="V1618" s="259" t="str">
        <f t="shared" si="1161"/>
        <v> </v>
      </c>
      <c r="W1618" s="260">
        <f t="shared" si="1281"/>
        <v>0</v>
      </c>
      <c r="X1618" s="258" t="str">
        <f t="shared" si="1282"/>
        <v>#DIV/0!</v>
      </c>
      <c r="Y1618" s="261" t="str">
        <f t="shared" si="1283"/>
        <v>#DIV/0!</v>
      </c>
      <c r="Z1618" s="262">
        <f t="shared" si="1284"/>
        <v>0</v>
      </c>
      <c r="AA1618" s="262">
        <f t="shared" si="1285"/>
        <v>0</v>
      </c>
      <c r="AB1618" s="258" t="str">
        <f t="shared" si="1286"/>
        <v/>
      </c>
      <c r="AC1618" s="263" t="str">
        <f t="shared" si="1168"/>
        <v>   -  BĐ: 6/9/2025 KT: Ngày lỗi</v>
      </c>
      <c r="AD1618" s="263">
        <f t="shared" ref="AD1618:AE1618" si="1861">P1618</f>
        <v>45906</v>
      </c>
      <c r="AE1618" s="263" t="str">
        <f t="shared" si="1861"/>
        <v>#DIV/0!</v>
      </c>
      <c r="AF1618" s="187"/>
      <c r="AG1618" s="187"/>
    </row>
    <row r="1619">
      <c r="A1619" s="253"/>
      <c r="B1619" s="253"/>
      <c r="C1619" s="99"/>
      <c r="D1619" s="99"/>
      <c r="E1619" s="99"/>
      <c r="F1619" s="99"/>
      <c r="G1619" s="268"/>
      <c r="H1619" s="99"/>
      <c r="I1619" s="99"/>
      <c r="J1619" s="99"/>
      <c r="K1619" s="273"/>
      <c r="L1619" s="192"/>
      <c r="M1619" s="192"/>
      <c r="N1619" s="99"/>
      <c r="O1619" s="99"/>
      <c r="P1619" s="237">
        <f t="shared" si="1279"/>
        <v>45906</v>
      </c>
      <c r="Q1619" s="170" t="str">
        <f t="shared" si="1280"/>
        <v>#DIV/0!</v>
      </c>
      <c r="R1619" s="206"/>
      <c r="S1619" s="267"/>
      <c r="T1619" s="99"/>
      <c r="U1619" s="99"/>
      <c r="V1619" s="259" t="str">
        <f t="shared" si="1161"/>
        <v> </v>
      </c>
      <c r="W1619" s="260">
        <f t="shared" si="1281"/>
        <v>0</v>
      </c>
      <c r="X1619" s="258" t="str">
        <f t="shared" si="1282"/>
        <v>#DIV/0!</v>
      </c>
      <c r="Y1619" s="261" t="str">
        <f t="shared" si="1283"/>
        <v>#DIV/0!</v>
      </c>
      <c r="Z1619" s="262">
        <f t="shared" si="1284"/>
        <v>0</v>
      </c>
      <c r="AA1619" s="262">
        <f t="shared" si="1285"/>
        <v>0</v>
      </c>
      <c r="AB1619" s="258" t="str">
        <f t="shared" si="1286"/>
        <v/>
      </c>
      <c r="AC1619" s="263" t="str">
        <f t="shared" si="1168"/>
        <v>   -  BĐ: 6/9/2025 KT: Ngày lỗi</v>
      </c>
      <c r="AD1619" s="263">
        <f t="shared" ref="AD1619:AE1619" si="1862">P1619</f>
        <v>45906</v>
      </c>
      <c r="AE1619" s="263" t="str">
        <f t="shared" si="1862"/>
        <v>#DIV/0!</v>
      </c>
      <c r="AF1619" s="187"/>
      <c r="AG1619" s="187"/>
    </row>
    <row r="1620">
      <c r="A1620" s="253"/>
      <c r="B1620" s="253"/>
      <c r="C1620" s="99"/>
      <c r="D1620" s="99"/>
      <c r="E1620" s="99"/>
      <c r="F1620" s="99"/>
      <c r="G1620" s="268"/>
      <c r="H1620" s="99"/>
      <c r="I1620" s="99"/>
      <c r="J1620" s="99"/>
      <c r="K1620" s="273"/>
      <c r="L1620" s="192"/>
      <c r="M1620" s="192"/>
      <c r="N1620" s="99"/>
      <c r="O1620" s="99"/>
      <c r="P1620" s="237">
        <f t="shared" si="1279"/>
        <v>45906</v>
      </c>
      <c r="Q1620" s="170" t="str">
        <f t="shared" si="1280"/>
        <v>#DIV/0!</v>
      </c>
      <c r="R1620" s="206"/>
      <c r="S1620" s="267"/>
      <c r="T1620" s="99"/>
      <c r="U1620" s="99"/>
      <c r="V1620" s="259" t="str">
        <f t="shared" si="1161"/>
        <v> </v>
      </c>
      <c r="W1620" s="260">
        <f t="shared" si="1281"/>
        <v>0</v>
      </c>
      <c r="X1620" s="258" t="str">
        <f t="shared" si="1282"/>
        <v>#DIV/0!</v>
      </c>
      <c r="Y1620" s="261" t="str">
        <f t="shared" si="1283"/>
        <v>#DIV/0!</v>
      </c>
      <c r="Z1620" s="262">
        <f t="shared" si="1284"/>
        <v>0</v>
      </c>
      <c r="AA1620" s="262">
        <f t="shared" si="1285"/>
        <v>0</v>
      </c>
      <c r="AB1620" s="258" t="str">
        <f t="shared" si="1286"/>
        <v/>
      </c>
      <c r="AC1620" s="263" t="str">
        <f t="shared" si="1168"/>
        <v>   -  BĐ: 6/9/2025 KT: Ngày lỗi</v>
      </c>
      <c r="AD1620" s="263">
        <f t="shared" ref="AD1620:AE1620" si="1863">P1620</f>
        <v>45906</v>
      </c>
      <c r="AE1620" s="263" t="str">
        <f t="shared" si="1863"/>
        <v>#DIV/0!</v>
      </c>
      <c r="AF1620" s="187"/>
      <c r="AG1620" s="187"/>
    </row>
    <row r="1621">
      <c r="A1621" s="253"/>
      <c r="B1621" s="253"/>
      <c r="C1621" s="99"/>
      <c r="D1621" s="99"/>
      <c r="E1621" s="99"/>
      <c r="F1621" s="99"/>
      <c r="G1621" s="268"/>
      <c r="H1621" s="99"/>
      <c r="I1621" s="99"/>
      <c r="J1621" s="99"/>
      <c r="K1621" s="273"/>
      <c r="L1621" s="192"/>
      <c r="M1621" s="192"/>
      <c r="N1621" s="99"/>
      <c r="O1621" s="99"/>
      <c r="P1621" s="237">
        <f t="shared" si="1279"/>
        <v>45906</v>
      </c>
      <c r="Q1621" s="170" t="str">
        <f t="shared" si="1280"/>
        <v>#DIV/0!</v>
      </c>
      <c r="R1621" s="206"/>
      <c r="S1621" s="267"/>
      <c r="T1621" s="99"/>
      <c r="U1621" s="99"/>
      <c r="V1621" s="259" t="str">
        <f t="shared" si="1161"/>
        <v> </v>
      </c>
      <c r="W1621" s="260">
        <f t="shared" si="1281"/>
        <v>0</v>
      </c>
      <c r="X1621" s="258" t="str">
        <f t="shared" si="1282"/>
        <v>#DIV/0!</v>
      </c>
      <c r="Y1621" s="261" t="str">
        <f t="shared" si="1283"/>
        <v>#DIV/0!</v>
      </c>
      <c r="Z1621" s="262">
        <f t="shared" si="1284"/>
        <v>0</v>
      </c>
      <c r="AA1621" s="262">
        <f t="shared" si="1285"/>
        <v>0</v>
      </c>
      <c r="AB1621" s="258" t="str">
        <f t="shared" si="1286"/>
        <v/>
      </c>
      <c r="AC1621" s="263" t="str">
        <f t="shared" si="1168"/>
        <v>   -  BĐ: 6/9/2025 KT: Ngày lỗi</v>
      </c>
      <c r="AD1621" s="263">
        <f t="shared" ref="AD1621:AE1621" si="1864">P1621</f>
        <v>45906</v>
      </c>
      <c r="AE1621" s="263" t="str">
        <f t="shared" si="1864"/>
        <v>#DIV/0!</v>
      </c>
      <c r="AF1621" s="187"/>
      <c r="AG1621" s="187"/>
    </row>
    <row r="1622">
      <c r="A1622" s="253"/>
      <c r="B1622" s="253"/>
      <c r="C1622" s="99"/>
      <c r="D1622" s="99"/>
      <c r="E1622" s="99"/>
      <c r="F1622" s="99"/>
      <c r="G1622" s="268"/>
      <c r="H1622" s="99"/>
      <c r="I1622" s="99"/>
      <c r="J1622" s="99"/>
      <c r="K1622" s="273"/>
      <c r="L1622" s="192"/>
      <c r="M1622" s="192"/>
      <c r="N1622" s="99"/>
      <c r="O1622" s="99"/>
      <c r="P1622" s="237">
        <f t="shared" si="1279"/>
        <v>45906</v>
      </c>
      <c r="Q1622" s="170" t="str">
        <f t="shared" si="1280"/>
        <v>#DIV/0!</v>
      </c>
      <c r="R1622" s="206"/>
      <c r="S1622" s="267"/>
      <c r="T1622" s="99"/>
      <c r="U1622" s="99"/>
      <c r="V1622" s="259" t="str">
        <f t="shared" si="1161"/>
        <v> </v>
      </c>
      <c r="W1622" s="260">
        <f t="shared" si="1281"/>
        <v>0</v>
      </c>
      <c r="X1622" s="258" t="str">
        <f t="shared" si="1282"/>
        <v>#DIV/0!</v>
      </c>
      <c r="Y1622" s="261" t="str">
        <f t="shared" si="1283"/>
        <v>#DIV/0!</v>
      </c>
      <c r="Z1622" s="262">
        <f t="shared" si="1284"/>
        <v>0</v>
      </c>
      <c r="AA1622" s="262">
        <f t="shared" si="1285"/>
        <v>0</v>
      </c>
      <c r="AB1622" s="258" t="str">
        <f t="shared" si="1286"/>
        <v/>
      </c>
      <c r="AC1622" s="263" t="str">
        <f t="shared" si="1168"/>
        <v>   -  BĐ: 6/9/2025 KT: Ngày lỗi</v>
      </c>
      <c r="AD1622" s="263">
        <f t="shared" ref="AD1622:AE1622" si="1865">P1622</f>
        <v>45906</v>
      </c>
      <c r="AE1622" s="263" t="str">
        <f t="shared" si="1865"/>
        <v>#DIV/0!</v>
      </c>
      <c r="AF1622" s="187"/>
      <c r="AG1622" s="187"/>
    </row>
    <row r="1623">
      <c r="A1623" s="253"/>
      <c r="B1623" s="253"/>
      <c r="C1623" s="99"/>
      <c r="D1623" s="99"/>
      <c r="E1623" s="99"/>
      <c r="F1623" s="99"/>
      <c r="G1623" s="268"/>
      <c r="H1623" s="99"/>
      <c r="I1623" s="99"/>
      <c r="J1623" s="99"/>
      <c r="K1623" s="273"/>
      <c r="L1623" s="192"/>
      <c r="M1623" s="192"/>
      <c r="N1623" s="99"/>
      <c r="O1623" s="99"/>
      <c r="P1623" s="237">
        <f t="shared" si="1279"/>
        <v>45906</v>
      </c>
      <c r="Q1623" s="170" t="str">
        <f t="shared" si="1280"/>
        <v>#DIV/0!</v>
      </c>
      <c r="R1623" s="206"/>
      <c r="S1623" s="267"/>
      <c r="T1623" s="99"/>
      <c r="U1623" s="99"/>
      <c r="V1623" s="259" t="str">
        <f t="shared" si="1161"/>
        <v> </v>
      </c>
      <c r="W1623" s="260">
        <f t="shared" si="1281"/>
        <v>0</v>
      </c>
      <c r="X1623" s="258" t="str">
        <f t="shared" si="1282"/>
        <v>#DIV/0!</v>
      </c>
      <c r="Y1623" s="261" t="str">
        <f t="shared" si="1283"/>
        <v>#DIV/0!</v>
      </c>
      <c r="Z1623" s="262">
        <f t="shared" si="1284"/>
        <v>0</v>
      </c>
      <c r="AA1623" s="262">
        <f t="shared" si="1285"/>
        <v>0</v>
      </c>
      <c r="AB1623" s="258" t="str">
        <f t="shared" si="1286"/>
        <v/>
      </c>
      <c r="AC1623" s="263" t="str">
        <f t="shared" si="1168"/>
        <v>   -  BĐ: 6/9/2025 KT: Ngày lỗi</v>
      </c>
      <c r="AD1623" s="263">
        <f t="shared" ref="AD1623:AE1623" si="1866">P1623</f>
        <v>45906</v>
      </c>
      <c r="AE1623" s="263" t="str">
        <f t="shared" si="1866"/>
        <v>#DIV/0!</v>
      </c>
      <c r="AF1623" s="187"/>
      <c r="AG1623" s="187"/>
    </row>
    <row r="1624">
      <c r="A1624" s="253"/>
      <c r="B1624" s="253"/>
      <c r="C1624" s="99"/>
      <c r="D1624" s="99"/>
      <c r="E1624" s="99"/>
      <c r="F1624" s="99"/>
      <c r="G1624" s="268"/>
      <c r="H1624" s="99"/>
      <c r="I1624" s="99"/>
      <c r="J1624" s="99"/>
      <c r="K1624" s="273"/>
      <c r="L1624" s="192"/>
      <c r="M1624" s="192"/>
      <c r="N1624" s="99"/>
      <c r="O1624" s="99"/>
      <c r="P1624" s="237">
        <f t="shared" si="1279"/>
        <v>45906</v>
      </c>
      <c r="Q1624" s="170" t="str">
        <f t="shared" si="1280"/>
        <v>#DIV/0!</v>
      </c>
      <c r="R1624" s="206"/>
      <c r="S1624" s="267"/>
      <c r="T1624" s="99"/>
      <c r="U1624" s="99"/>
      <c r="V1624" s="259" t="str">
        <f t="shared" si="1161"/>
        <v> </v>
      </c>
      <c r="W1624" s="260">
        <f t="shared" si="1281"/>
        <v>0</v>
      </c>
      <c r="X1624" s="258" t="str">
        <f t="shared" si="1282"/>
        <v>#DIV/0!</v>
      </c>
      <c r="Y1624" s="261" t="str">
        <f t="shared" si="1283"/>
        <v>#DIV/0!</v>
      </c>
      <c r="Z1624" s="262">
        <f t="shared" si="1284"/>
        <v>0</v>
      </c>
      <c r="AA1624" s="262">
        <f t="shared" si="1285"/>
        <v>0</v>
      </c>
      <c r="AB1624" s="258" t="str">
        <f t="shared" si="1286"/>
        <v/>
      </c>
      <c r="AC1624" s="263" t="str">
        <f t="shared" si="1168"/>
        <v>   -  BĐ: 6/9/2025 KT: Ngày lỗi</v>
      </c>
      <c r="AD1624" s="263">
        <f t="shared" ref="AD1624:AE1624" si="1867">P1624</f>
        <v>45906</v>
      </c>
      <c r="AE1624" s="263" t="str">
        <f t="shared" si="1867"/>
        <v>#DIV/0!</v>
      </c>
      <c r="AF1624" s="187"/>
      <c r="AG1624" s="187"/>
    </row>
    <row r="1625">
      <c r="A1625" s="253"/>
      <c r="B1625" s="253"/>
      <c r="C1625" s="99"/>
      <c r="D1625" s="99"/>
      <c r="E1625" s="99"/>
      <c r="F1625" s="99"/>
      <c r="G1625" s="268"/>
      <c r="H1625" s="99"/>
      <c r="I1625" s="99"/>
      <c r="J1625" s="99"/>
      <c r="K1625" s="273"/>
      <c r="L1625" s="192"/>
      <c r="M1625" s="192"/>
      <c r="N1625" s="99"/>
      <c r="O1625" s="99"/>
      <c r="P1625" s="237">
        <f t="shared" si="1279"/>
        <v>45906</v>
      </c>
      <c r="Q1625" s="170" t="str">
        <f t="shared" si="1280"/>
        <v>#DIV/0!</v>
      </c>
      <c r="R1625" s="206"/>
      <c r="S1625" s="267"/>
      <c r="T1625" s="99"/>
      <c r="U1625" s="99"/>
      <c r="V1625" s="259" t="str">
        <f t="shared" si="1161"/>
        <v> </v>
      </c>
      <c r="W1625" s="260">
        <f t="shared" si="1281"/>
        <v>0</v>
      </c>
      <c r="X1625" s="258" t="str">
        <f t="shared" si="1282"/>
        <v>#DIV/0!</v>
      </c>
      <c r="Y1625" s="261" t="str">
        <f t="shared" si="1283"/>
        <v>#DIV/0!</v>
      </c>
      <c r="Z1625" s="262">
        <f t="shared" si="1284"/>
        <v>0</v>
      </c>
      <c r="AA1625" s="262">
        <f t="shared" si="1285"/>
        <v>0</v>
      </c>
      <c r="AB1625" s="258" t="str">
        <f t="shared" si="1286"/>
        <v/>
      </c>
      <c r="AC1625" s="263" t="str">
        <f t="shared" si="1168"/>
        <v>   -  BĐ: 6/9/2025 KT: Ngày lỗi</v>
      </c>
      <c r="AD1625" s="263">
        <f t="shared" ref="AD1625:AE1625" si="1868">P1625</f>
        <v>45906</v>
      </c>
      <c r="AE1625" s="263" t="str">
        <f t="shared" si="1868"/>
        <v>#DIV/0!</v>
      </c>
      <c r="AF1625" s="187"/>
      <c r="AG1625" s="187"/>
    </row>
    <row r="1626">
      <c r="A1626" s="253"/>
      <c r="B1626" s="253"/>
      <c r="C1626" s="99"/>
      <c r="D1626" s="99"/>
      <c r="E1626" s="99"/>
      <c r="F1626" s="99"/>
      <c r="G1626" s="268"/>
      <c r="H1626" s="99"/>
      <c r="I1626" s="99"/>
      <c r="J1626" s="99"/>
      <c r="K1626" s="273"/>
      <c r="L1626" s="192"/>
      <c r="M1626" s="192"/>
      <c r="N1626" s="99"/>
      <c r="O1626" s="99"/>
      <c r="P1626" s="237">
        <f t="shared" si="1279"/>
        <v>45906</v>
      </c>
      <c r="Q1626" s="170" t="str">
        <f t="shared" si="1280"/>
        <v>#DIV/0!</v>
      </c>
      <c r="R1626" s="206"/>
      <c r="S1626" s="267"/>
      <c r="T1626" s="99"/>
      <c r="U1626" s="99"/>
      <c r="V1626" s="259" t="str">
        <f t="shared" si="1161"/>
        <v> </v>
      </c>
      <c r="W1626" s="260">
        <f t="shared" si="1281"/>
        <v>0</v>
      </c>
      <c r="X1626" s="258" t="str">
        <f t="shared" si="1282"/>
        <v>#DIV/0!</v>
      </c>
      <c r="Y1626" s="261" t="str">
        <f t="shared" si="1283"/>
        <v>#DIV/0!</v>
      </c>
      <c r="Z1626" s="262">
        <f t="shared" si="1284"/>
        <v>0</v>
      </c>
      <c r="AA1626" s="262">
        <f t="shared" si="1285"/>
        <v>0</v>
      </c>
      <c r="AB1626" s="258" t="str">
        <f t="shared" si="1286"/>
        <v/>
      </c>
      <c r="AC1626" s="263" t="str">
        <f t="shared" si="1168"/>
        <v>   -  BĐ: 6/9/2025 KT: Ngày lỗi</v>
      </c>
      <c r="AD1626" s="263">
        <f t="shared" ref="AD1626:AE1626" si="1869">P1626</f>
        <v>45906</v>
      </c>
      <c r="AE1626" s="263" t="str">
        <f t="shared" si="1869"/>
        <v>#DIV/0!</v>
      </c>
      <c r="AF1626" s="187"/>
      <c r="AG1626" s="187"/>
    </row>
    <row r="1627">
      <c r="A1627" s="253"/>
      <c r="B1627" s="253"/>
      <c r="C1627" s="99"/>
      <c r="D1627" s="99"/>
      <c r="E1627" s="99"/>
      <c r="F1627" s="99"/>
      <c r="G1627" s="268"/>
      <c r="H1627" s="99"/>
      <c r="I1627" s="99"/>
      <c r="J1627" s="99"/>
      <c r="K1627" s="273"/>
      <c r="L1627" s="192"/>
      <c r="M1627" s="192"/>
      <c r="N1627" s="99"/>
      <c r="O1627" s="99"/>
      <c r="P1627" s="237">
        <f t="shared" si="1279"/>
        <v>45906</v>
      </c>
      <c r="Q1627" s="170" t="str">
        <f t="shared" si="1280"/>
        <v>#DIV/0!</v>
      </c>
      <c r="R1627" s="206"/>
      <c r="S1627" s="267"/>
      <c r="T1627" s="99"/>
      <c r="U1627" s="99"/>
      <c r="V1627" s="259" t="str">
        <f t="shared" si="1161"/>
        <v> </v>
      </c>
      <c r="W1627" s="260">
        <f t="shared" si="1281"/>
        <v>0</v>
      </c>
      <c r="X1627" s="258" t="str">
        <f t="shared" si="1282"/>
        <v>#DIV/0!</v>
      </c>
      <c r="Y1627" s="261" t="str">
        <f t="shared" si="1283"/>
        <v>#DIV/0!</v>
      </c>
      <c r="Z1627" s="262">
        <f t="shared" si="1284"/>
        <v>0</v>
      </c>
      <c r="AA1627" s="262">
        <f t="shared" si="1285"/>
        <v>0</v>
      </c>
      <c r="AB1627" s="258" t="str">
        <f t="shared" si="1286"/>
        <v/>
      </c>
      <c r="AC1627" s="263" t="str">
        <f t="shared" si="1168"/>
        <v>   -  BĐ: 6/9/2025 KT: Ngày lỗi</v>
      </c>
      <c r="AD1627" s="263">
        <f t="shared" ref="AD1627:AE1627" si="1870">P1627</f>
        <v>45906</v>
      </c>
      <c r="AE1627" s="263" t="str">
        <f t="shared" si="1870"/>
        <v>#DIV/0!</v>
      </c>
      <c r="AF1627" s="187"/>
      <c r="AG1627" s="187"/>
    </row>
    <row r="1628">
      <c r="A1628" s="253"/>
      <c r="B1628" s="253"/>
      <c r="C1628" s="99"/>
      <c r="D1628" s="99"/>
      <c r="E1628" s="99"/>
      <c r="F1628" s="99"/>
      <c r="G1628" s="268"/>
      <c r="H1628" s="99"/>
      <c r="I1628" s="99"/>
      <c r="J1628" s="99"/>
      <c r="K1628" s="273"/>
      <c r="L1628" s="192"/>
      <c r="M1628" s="192"/>
      <c r="N1628" s="99"/>
      <c r="O1628" s="99"/>
      <c r="P1628" s="237">
        <f t="shared" si="1279"/>
        <v>45906</v>
      </c>
      <c r="Q1628" s="170" t="str">
        <f t="shared" si="1280"/>
        <v>#DIV/0!</v>
      </c>
      <c r="R1628" s="206"/>
      <c r="S1628" s="267"/>
      <c r="T1628" s="99"/>
      <c r="U1628" s="99"/>
      <c r="V1628" s="259" t="str">
        <f t="shared" si="1161"/>
        <v> </v>
      </c>
      <c r="W1628" s="260">
        <f t="shared" si="1281"/>
        <v>0</v>
      </c>
      <c r="X1628" s="258" t="str">
        <f t="shared" si="1282"/>
        <v>#DIV/0!</v>
      </c>
      <c r="Y1628" s="261" t="str">
        <f t="shared" si="1283"/>
        <v>#DIV/0!</v>
      </c>
      <c r="Z1628" s="262">
        <f t="shared" si="1284"/>
        <v>0</v>
      </c>
      <c r="AA1628" s="262">
        <f t="shared" si="1285"/>
        <v>0</v>
      </c>
      <c r="AB1628" s="258" t="str">
        <f t="shared" si="1286"/>
        <v/>
      </c>
      <c r="AC1628" s="263" t="str">
        <f t="shared" si="1168"/>
        <v>   -  BĐ: 6/9/2025 KT: Ngày lỗi</v>
      </c>
      <c r="AD1628" s="263">
        <f t="shared" ref="AD1628:AE1628" si="1871">P1628</f>
        <v>45906</v>
      </c>
      <c r="AE1628" s="263" t="str">
        <f t="shared" si="1871"/>
        <v>#DIV/0!</v>
      </c>
      <c r="AF1628" s="187"/>
      <c r="AG1628" s="187"/>
    </row>
    <row r="1629">
      <c r="A1629" s="253"/>
      <c r="B1629" s="253"/>
      <c r="C1629" s="99"/>
      <c r="D1629" s="99"/>
      <c r="E1629" s="99"/>
      <c r="F1629" s="99"/>
      <c r="G1629" s="268"/>
      <c r="H1629" s="99"/>
      <c r="I1629" s="99"/>
      <c r="J1629" s="99"/>
      <c r="K1629" s="273"/>
      <c r="L1629" s="192"/>
      <c r="M1629" s="192"/>
      <c r="N1629" s="99"/>
      <c r="O1629" s="99"/>
      <c r="P1629" s="237">
        <f t="shared" si="1279"/>
        <v>45906</v>
      </c>
      <c r="Q1629" s="170" t="str">
        <f t="shared" si="1280"/>
        <v>#DIV/0!</v>
      </c>
      <c r="R1629" s="206"/>
      <c r="S1629" s="267"/>
      <c r="T1629" s="99"/>
      <c r="U1629" s="99"/>
      <c r="V1629" s="259" t="str">
        <f t="shared" si="1161"/>
        <v> </v>
      </c>
      <c r="W1629" s="260">
        <f t="shared" si="1281"/>
        <v>0</v>
      </c>
      <c r="X1629" s="258" t="str">
        <f t="shared" si="1282"/>
        <v>#DIV/0!</v>
      </c>
      <c r="Y1629" s="261" t="str">
        <f t="shared" si="1283"/>
        <v>#DIV/0!</v>
      </c>
      <c r="Z1629" s="262">
        <f t="shared" si="1284"/>
        <v>0</v>
      </c>
      <c r="AA1629" s="262">
        <f t="shared" si="1285"/>
        <v>0</v>
      </c>
      <c r="AB1629" s="258" t="str">
        <f t="shared" si="1286"/>
        <v/>
      </c>
      <c r="AC1629" s="263" t="str">
        <f t="shared" si="1168"/>
        <v>   -  BĐ: 6/9/2025 KT: Ngày lỗi</v>
      </c>
      <c r="AD1629" s="263">
        <f t="shared" ref="AD1629:AE1629" si="1872">P1629</f>
        <v>45906</v>
      </c>
      <c r="AE1629" s="263" t="str">
        <f t="shared" si="1872"/>
        <v>#DIV/0!</v>
      </c>
      <c r="AF1629" s="187"/>
      <c r="AG1629" s="187"/>
    </row>
    <row r="1630">
      <c r="A1630" s="253"/>
      <c r="B1630" s="253"/>
      <c r="C1630" s="99"/>
      <c r="D1630" s="99"/>
      <c r="E1630" s="99"/>
      <c r="F1630" s="99"/>
      <c r="G1630" s="268"/>
      <c r="H1630" s="99"/>
      <c r="I1630" s="99"/>
      <c r="J1630" s="99"/>
      <c r="K1630" s="273"/>
      <c r="L1630" s="192"/>
      <c r="M1630" s="192"/>
      <c r="N1630" s="99"/>
      <c r="O1630" s="99"/>
      <c r="P1630" s="237">
        <f t="shared" si="1279"/>
        <v>45906</v>
      </c>
      <c r="Q1630" s="170" t="str">
        <f t="shared" si="1280"/>
        <v>#DIV/0!</v>
      </c>
      <c r="R1630" s="206"/>
      <c r="S1630" s="267"/>
      <c r="T1630" s="99"/>
      <c r="U1630" s="99"/>
      <c r="V1630" s="259" t="str">
        <f t="shared" si="1161"/>
        <v> </v>
      </c>
      <c r="W1630" s="260">
        <f t="shared" si="1281"/>
        <v>0</v>
      </c>
      <c r="X1630" s="258" t="str">
        <f t="shared" si="1282"/>
        <v>#DIV/0!</v>
      </c>
      <c r="Y1630" s="261" t="str">
        <f t="shared" si="1283"/>
        <v>#DIV/0!</v>
      </c>
      <c r="Z1630" s="262">
        <f t="shared" si="1284"/>
        <v>0</v>
      </c>
      <c r="AA1630" s="262">
        <f t="shared" si="1285"/>
        <v>0</v>
      </c>
      <c r="AB1630" s="258" t="str">
        <f t="shared" si="1286"/>
        <v/>
      </c>
      <c r="AC1630" s="263" t="str">
        <f t="shared" si="1168"/>
        <v>   -  BĐ: 6/9/2025 KT: Ngày lỗi</v>
      </c>
      <c r="AD1630" s="263">
        <f t="shared" ref="AD1630:AE1630" si="1873">P1630</f>
        <v>45906</v>
      </c>
      <c r="AE1630" s="263" t="str">
        <f t="shared" si="1873"/>
        <v>#DIV/0!</v>
      </c>
      <c r="AF1630" s="187"/>
      <c r="AG1630" s="187"/>
    </row>
    <row r="1631">
      <c r="A1631" s="253"/>
      <c r="B1631" s="253"/>
      <c r="C1631" s="99"/>
      <c r="D1631" s="99"/>
      <c r="E1631" s="99"/>
      <c r="F1631" s="99"/>
      <c r="G1631" s="268"/>
      <c r="H1631" s="99"/>
      <c r="I1631" s="99"/>
      <c r="J1631" s="99"/>
      <c r="K1631" s="273"/>
      <c r="L1631" s="192"/>
      <c r="M1631" s="192"/>
      <c r="N1631" s="99"/>
      <c r="O1631" s="99"/>
      <c r="P1631" s="237">
        <f t="shared" si="1279"/>
        <v>45906</v>
      </c>
      <c r="Q1631" s="170" t="str">
        <f t="shared" si="1280"/>
        <v>#DIV/0!</v>
      </c>
      <c r="R1631" s="206"/>
      <c r="S1631" s="267"/>
      <c r="T1631" s="99"/>
      <c r="U1631" s="99"/>
      <c r="V1631" s="259" t="str">
        <f t="shared" si="1161"/>
        <v> </v>
      </c>
      <c r="W1631" s="260">
        <f t="shared" si="1281"/>
        <v>0</v>
      </c>
      <c r="X1631" s="258" t="str">
        <f t="shared" si="1282"/>
        <v>#DIV/0!</v>
      </c>
      <c r="Y1631" s="261" t="str">
        <f t="shared" si="1283"/>
        <v>#DIV/0!</v>
      </c>
      <c r="Z1631" s="262">
        <f t="shared" si="1284"/>
        <v>0</v>
      </c>
      <c r="AA1631" s="262">
        <f t="shared" si="1285"/>
        <v>0</v>
      </c>
      <c r="AB1631" s="258" t="str">
        <f t="shared" si="1286"/>
        <v/>
      </c>
      <c r="AC1631" s="263" t="str">
        <f t="shared" si="1168"/>
        <v>   -  BĐ: 6/9/2025 KT: Ngày lỗi</v>
      </c>
      <c r="AD1631" s="263">
        <f t="shared" ref="AD1631:AE1631" si="1874">P1631</f>
        <v>45906</v>
      </c>
      <c r="AE1631" s="263" t="str">
        <f t="shared" si="1874"/>
        <v>#DIV/0!</v>
      </c>
      <c r="AF1631" s="187"/>
      <c r="AG1631" s="187"/>
    </row>
    <row r="1632">
      <c r="A1632" s="253"/>
      <c r="B1632" s="253"/>
      <c r="C1632" s="99"/>
      <c r="D1632" s="99"/>
      <c r="E1632" s="99"/>
      <c r="F1632" s="99"/>
      <c r="G1632" s="268"/>
      <c r="H1632" s="99"/>
      <c r="I1632" s="99"/>
      <c r="J1632" s="99"/>
      <c r="K1632" s="273"/>
      <c r="L1632" s="192"/>
      <c r="M1632" s="192"/>
      <c r="N1632" s="99"/>
      <c r="O1632" s="99"/>
      <c r="P1632" s="237">
        <f t="shared" si="1279"/>
        <v>45906</v>
      </c>
      <c r="Q1632" s="170" t="str">
        <f t="shared" si="1280"/>
        <v>#DIV/0!</v>
      </c>
      <c r="R1632" s="206"/>
      <c r="S1632" s="267"/>
      <c r="T1632" s="99"/>
      <c r="U1632" s="99"/>
      <c r="V1632" s="259" t="str">
        <f t="shared" si="1161"/>
        <v> </v>
      </c>
      <c r="W1632" s="260">
        <f t="shared" si="1281"/>
        <v>0</v>
      </c>
      <c r="X1632" s="258" t="str">
        <f t="shared" si="1282"/>
        <v>#DIV/0!</v>
      </c>
      <c r="Y1632" s="261" t="str">
        <f t="shared" si="1283"/>
        <v>#DIV/0!</v>
      </c>
      <c r="Z1632" s="262">
        <f t="shared" si="1284"/>
        <v>0</v>
      </c>
      <c r="AA1632" s="262">
        <f t="shared" si="1285"/>
        <v>0</v>
      </c>
      <c r="AB1632" s="258" t="str">
        <f t="shared" si="1286"/>
        <v/>
      </c>
      <c r="AC1632" s="263" t="str">
        <f t="shared" si="1168"/>
        <v>   -  BĐ: 6/9/2025 KT: Ngày lỗi</v>
      </c>
      <c r="AD1632" s="263">
        <f t="shared" ref="AD1632:AE1632" si="1875">P1632</f>
        <v>45906</v>
      </c>
      <c r="AE1632" s="263" t="str">
        <f t="shared" si="1875"/>
        <v>#DIV/0!</v>
      </c>
      <c r="AF1632" s="187"/>
      <c r="AG1632" s="187"/>
    </row>
    <row r="1633">
      <c r="A1633" s="253"/>
      <c r="B1633" s="253"/>
      <c r="C1633" s="99"/>
      <c r="D1633" s="99"/>
      <c r="E1633" s="99"/>
      <c r="F1633" s="99"/>
      <c r="G1633" s="268"/>
      <c r="H1633" s="99"/>
      <c r="I1633" s="99"/>
      <c r="J1633" s="99"/>
      <c r="K1633" s="273"/>
      <c r="L1633" s="192"/>
      <c r="M1633" s="192"/>
      <c r="N1633" s="99"/>
      <c r="O1633" s="99"/>
      <c r="P1633" s="237">
        <f t="shared" si="1279"/>
        <v>45906</v>
      </c>
      <c r="Q1633" s="170" t="str">
        <f t="shared" si="1280"/>
        <v>#DIV/0!</v>
      </c>
      <c r="R1633" s="206"/>
      <c r="S1633" s="267"/>
      <c r="T1633" s="99"/>
      <c r="U1633" s="99"/>
      <c r="V1633" s="259" t="str">
        <f t="shared" si="1161"/>
        <v> </v>
      </c>
      <c r="W1633" s="260">
        <f t="shared" si="1281"/>
        <v>0</v>
      </c>
      <c r="X1633" s="258" t="str">
        <f t="shared" si="1282"/>
        <v>#DIV/0!</v>
      </c>
      <c r="Y1633" s="261" t="str">
        <f t="shared" si="1283"/>
        <v>#DIV/0!</v>
      </c>
      <c r="Z1633" s="262">
        <f t="shared" si="1284"/>
        <v>0</v>
      </c>
      <c r="AA1633" s="262">
        <f t="shared" si="1285"/>
        <v>0</v>
      </c>
      <c r="AB1633" s="258" t="str">
        <f t="shared" si="1286"/>
        <v/>
      </c>
      <c r="AC1633" s="263" t="str">
        <f t="shared" si="1168"/>
        <v>   -  BĐ: 6/9/2025 KT: Ngày lỗi</v>
      </c>
      <c r="AD1633" s="263">
        <f t="shared" ref="AD1633:AE1633" si="1876">P1633</f>
        <v>45906</v>
      </c>
      <c r="AE1633" s="263" t="str">
        <f t="shared" si="1876"/>
        <v>#DIV/0!</v>
      </c>
      <c r="AF1633" s="187"/>
      <c r="AG1633" s="187"/>
    </row>
    <row r="1634">
      <c r="A1634" s="253"/>
      <c r="B1634" s="253"/>
      <c r="C1634" s="99"/>
      <c r="D1634" s="99"/>
      <c r="E1634" s="99"/>
      <c r="F1634" s="99"/>
      <c r="G1634" s="268"/>
      <c r="H1634" s="99"/>
      <c r="I1634" s="99"/>
      <c r="J1634" s="99"/>
      <c r="K1634" s="273"/>
      <c r="L1634" s="192"/>
      <c r="M1634" s="192"/>
      <c r="N1634" s="99"/>
      <c r="O1634" s="99"/>
      <c r="P1634" s="237">
        <f t="shared" si="1279"/>
        <v>45906</v>
      </c>
      <c r="Q1634" s="170" t="str">
        <f t="shared" si="1280"/>
        <v>#DIV/0!</v>
      </c>
      <c r="R1634" s="206"/>
      <c r="S1634" s="267"/>
      <c r="T1634" s="99"/>
      <c r="U1634" s="99"/>
      <c r="V1634" s="259" t="str">
        <f t="shared" si="1161"/>
        <v> </v>
      </c>
      <c r="W1634" s="260">
        <f t="shared" si="1281"/>
        <v>0</v>
      </c>
      <c r="X1634" s="258" t="str">
        <f t="shared" si="1282"/>
        <v>#DIV/0!</v>
      </c>
      <c r="Y1634" s="261" t="str">
        <f t="shared" si="1283"/>
        <v>#DIV/0!</v>
      </c>
      <c r="Z1634" s="262">
        <f t="shared" si="1284"/>
        <v>0</v>
      </c>
      <c r="AA1634" s="262">
        <f t="shared" si="1285"/>
        <v>0</v>
      </c>
      <c r="AB1634" s="258" t="str">
        <f t="shared" si="1286"/>
        <v/>
      </c>
      <c r="AC1634" s="263" t="str">
        <f t="shared" si="1168"/>
        <v>   -  BĐ: 6/9/2025 KT: Ngày lỗi</v>
      </c>
      <c r="AD1634" s="263">
        <f t="shared" ref="AD1634:AE1634" si="1877">P1634</f>
        <v>45906</v>
      </c>
      <c r="AE1634" s="263" t="str">
        <f t="shared" si="1877"/>
        <v>#DIV/0!</v>
      </c>
      <c r="AF1634" s="187"/>
      <c r="AG1634" s="187"/>
    </row>
    <row r="1635">
      <c r="A1635" s="253"/>
      <c r="B1635" s="253"/>
      <c r="C1635" s="99"/>
      <c r="D1635" s="99"/>
      <c r="E1635" s="99"/>
      <c r="F1635" s="99"/>
      <c r="G1635" s="268"/>
      <c r="H1635" s="99"/>
      <c r="I1635" s="99"/>
      <c r="J1635" s="99"/>
      <c r="K1635" s="273"/>
      <c r="L1635" s="192"/>
      <c r="M1635" s="192"/>
      <c r="N1635" s="99"/>
      <c r="O1635" s="99"/>
      <c r="P1635" s="237">
        <f t="shared" si="1279"/>
        <v>45906</v>
      </c>
      <c r="Q1635" s="170" t="str">
        <f t="shared" si="1280"/>
        <v>#DIV/0!</v>
      </c>
      <c r="R1635" s="206"/>
      <c r="S1635" s="267"/>
      <c r="T1635" s="99"/>
      <c r="U1635" s="99"/>
      <c r="V1635" s="259" t="str">
        <f t="shared" si="1161"/>
        <v> </v>
      </c>
      <c r="W1635" s="260">
        <f t="shared" si="1281"/>
        <v>0</v>
      </c>
      <c r="X1635" s="258" t="str">
        <f t="shared" si="1282"/>
        <v>#DIV/0!</v>
      </c>
      <c r="Y1635" s="261" t="str">
        <f t="shared" si="1283"/>
        <v>#DIV/0!</v>
      </c>
      <c r="Z1635" s="262">
        <f t="shared" si="1284"/>
        <v>0</v>
      </c>
      <c r="AA1635" s="262">
        <f t="shared" si="1285"/>
        <v>0</v>
      </c>
      <c r="AB1635" s="258" t="str">
        <f t="shared" si="1286"/>
        <v/>
      </c>
      <c r="AC1635" s="263" t="str">
        <f t="shared" si="1168"/>
        <v>   -  BĐ: 6/9/2025 KT: Ngày lỗi</v>
      </c>
      <c r="AD1635" s="263">
        <f t="shared" ref="AD1635:AE1635" si="1878">P1635</f>
        <v>45906</v>
      </c>
      <c r="AE1635" s="263" t="str">
        <f t="shared" si="1878"/>
        <v>#DIV/0!</v>
      </c>
      <c r="AF1635" s="187"/>
      <c r="AG1635" s="187"/>
    </row>
    <row r="1636">
      <c r="A1636" s="253"/>
      <c r="B1636" s="253"/>
      <c r="C1636" s="99"/>
      <c r="D1636" s="99"/>
      <c r="E1636" s="99"/>
      <c r="F1636" s="99"/>
      <c r="G1636" s="268"/>
      <c r="H1636" s="99"/>
      <c r="I1636" s="99"/>
      <c r="J1636" s="99"/>
      <c r="K1636" s="273"/>
      <c r="L1636" s="192"/>
      <c r="M1636" s="192"/>
      <c r="N1636" s="99"/>
      <c r="O1636" s="99"/>
      <c r="P1636" s="237">
        <f t="shared" si="1279"/>
        <v>45906</v>
      </c>
      <c r="Q1636" s="170" t="str">
        <f t="shared" si="1280"/>
        <v>#DIV/0!</v>
      </c>
      <c r="R1636" s="206"/>
      <c r="S1636" s="267"/>
      <c r="T1636" s="99"/>
      <c r="U1636" s="99"/>
      <c r="V1636" s="259" t="str">
        <f t="shared" si="1161"/>
        <v> </v>
      </c>
      <c r="W1636" s="260">
        <f t="shared" si="1281"/>
        <v>0</v>
      </c>
      <c r="X1636" s="258" t="str">
        <f t="shared" si="1282"/>
        <v>#DIV/0!</v>
      </c>
      <c r="Y1636" s="261" t="str">
        <f t="shared" si="1283"/>
        <v>#DIV/0!</v>
      </c>
      <c r="Z1636" s="262">
        <f t="shared" si="1284"/>
        <v>0</v>
      </c>
      <c r="AA1636" s="262">
        <f t="shared" si="1285"/>
        <v>0</v>
      </c>
      <c r="AB1636" s="258" t="str">
        <f t="shared" si="1286"/>
        <v/>
      </c>
      <c r="AC1636" s="263" t="str">
        <f t="shared" si="1168"/>
        <v>   -  BĐ: 6/9/2025 KT: Ngày lỗi</v>
      </c>
      <c r="AD1636" s="263">
        <f t="shared" ref="AD1636:AE1636" si="1879">P1636</f>
        <v>45906</v>
      </c>
      <c r="AE1636" s="263" t="str">
        <f t="shared" si="1879"/>
        <v>#DIV/0!</v>
      </c>
      <c r="AF1636" s="187"/>
      <c r="AG1636" s="187"/>
    </row>
    <row r="1637">
      <c r="A1637" s="253"/>
      <c r="B1637" s="253"/>
      <c r="C1637" s="99"/>
      <c r="D1637" s="99"/>
      <c r="E1637" s="99"/>
      <c r="F1637" s="99"/>
      <c r="G1637" s="268"/>
      <c r="H1637" s="99"/>
      <c r="I1637" s="99"/>
      <c r="J1637" s="99"/>
      <c r="K1637" s="273"/>
      <c r="L1637" s="192"/>
      <c r="M1637" s="192"/>
      <c r="N1637" s="99"/>
      <c r="O1637" s="99"/>
      <c r="P1637" s="237">
        <f t="shared" si="1279"/>
        <v>45906</v>
      </c>
      <c r="Q1637" s="170" t="str">
        <f t="shared" si="1280"/>
        <v>#DIV/0!</v>
      </c>
      <c r="R1637" s="206"/>
      <c r="S1637" s="267"/>
      <c r="T1637" s="99"/>
      <c r="U1637" s="99"/>
      <c r="V1637" s="259" t="str">
        <f t="shared" si="1161"/>
        <v> </v>
      </c>
      <c r="W1637" s="260">
        <f t="shared" si="1281"/>
        <v>0</v>
      </c>
      <c r="X1637" s="258" t="str">
        <f t="shared" si="1282"/>
        <v>#DIV/0!</v>
      </c>
      <c r="Y1637" s="261" t="str">
        <f t="shared" si="1283"/>
        <v>#DIV/0!</v>
      </c>
      <c r="Z1637" s="262">
        <f t="shared" si="1284"/>
        <v>0</v>
      </c>
      <c r="AA1637" s="262">
        <f t="shared" si="1285"/>
        <v>0</v>
      </c>
      <c r="AB1637" s="258" t="str">
        <f t="shared" si="1286"/>
        <v/>
      </c>
      <c r="AC1637" s="263" t="str">
        <f t="shared" si="1168"/>
        <v>   -  BĐ: 6/9/2025 KT: Ngày lỗi</v>
      </c>
      <c r="AD1637" s="263">
        <f t="shared" ref="AD1637:AE1637" si="1880">P1637</f>
        <v>45906</v>
      </c>
      <c r="AE1637" s="263" t="str">
        <f t="shared" si="1880"/>
        <v>#DIV/0!</v>
      </c>
      <c r="AF1637" s="187"/>
      <c r="AG1637" s="187"/>
    </row>
    <row r="1638">
      <c r="A1638" s="253"/>
      <c r="B1638" s="253"/>
      <c r="C1638" s="99"/>
      <c r="D1638" s="99"/>
      <c r="E1638" s="99"/>
      <c r="F1638" s="99"/>
      <c r="G1638" s="268"/>
      <c r="H1638" s="99"/>
      <c r="I1638" s="99"/>
      <c r="J1638" s="99"/>
      <c r="K1638" s="273"/>
      <c r="L1638" s="192"/>
      <c r="M1638" s="192"/>
      <c r="N1638" s="99"/>
      <c r="O1638" s="99"/>
      <c r="P1638" s="237">
        <f t="shared" si="1279"/>
        <v>45906</v>
      </c>
      <c r="Q1638" s="170" t="str">
        <f t="shared" si="1280"/>
        <v>#DIV/0!</v>
      </c>
      <c r="R1638" s="206"/>
      <c r="S1638" s="267"/>
      <c r="T1638" s="99"/>
      <c r="U1638" s="99"/>
      <c r="V1638" s="259" t="str">
        <f t="shared" si="1161"/>
        <v> </v>
      </c>
      <c r="W1638" s="260">
        <f t="shared" si="1281"/>
        <v>0</v>
      </c>
      <c r="X1638" s="258" t="str">
        <f t="shared" si="1282"/>
        <v>#DIV/0!</v>
      </c>
      <c r="Y1638" s="261" t="str">
        <f t="shared" si="1283"/>
        <v>#DIV/0!</v>
      </c>
      <c r="Z1638" s="262">
        <f t="shared" si="1284"/>
        <v>0</v>
      </c>
      <c r="AA1638" s="262">
        <f t="shared" si="1285"/>
        <v>0</v>
      </c>
      <c r="AB1638" s="258" t="str">
        <f t="shared" si="1286"/>
        <v/>
      </c>
      <c r="AC1638" s="263" t="str">
        <f t="shared" si="1168"/>
        <v>   -  BĐ: 6/9/2025 KT: Ngày lỗi</v>
      </c>
      <c r="AD1638" s="263">
        <f t="shared" ref="AD1638:AE1638" si="1881">P1638</f>
        <v>45906</v>
      </c>
      <c r="AE1638" s="263" t="str">
        <f t="shared" si="1881"/>
        <v>#DIV/0!</v>
      </c>
      <c r="AF1638" s="187"/>
      <c r="AG1638" s="187"/>
    </row>
    <row r="1639">
      <c r="A1639" s="253"/>
      <c r="B1639" s="253"/>
      <c r="C1639" s="99"/>
      <c r="D1639" s="99"/>
      <c r="E1639" s="99"/>
      <c r="F1639" s="99"/>
      <c r="G1639" s="268"/>
      <c r="H1639" s="99"/>
      <c r="I1639" s="99"/>
      <c r="J1639" s="99"/>
      <c r="K1639" s="273"/>
      <c r="L1639" s="192"/>
      <c r="M1639" s="192"/>
      <c r="N1639" s="99"/>
      <c r="O1639" s="99"/>
      <c r="P1639" s="237">
        <f t="shared" si="1279"/>
        <v>45906</v>
      </c>
      <c r="Q1639" s="170" t="str">
        <f t="shared" si="1280"/>
        <v>#DIV/0!</v>
      </c>
      <c r="R1639" s="206"/>
      <c r="S1639" s="267"/>
      <c r="T1639" s="99"/>
      <c r="U1639" s="99"/>
      <c r="V1639" s="259" t="str">
        <f t="shared" si="1161"/>
        <v> </v>
      </c>
      <c r="W1639" s="260">
        <f t="shared" si="1281"/>
        <v>0</v>
      </c>
      <c r="X1639" s="258" t="str">
        <f t="shared" si="1282"/>
        <v>#DIV/0!</v>
      </c>
      <c r="Y1639" s="261" t="str">
        <f t="shared" si="1283"/>
        <v>#DIV/0!</v>
      </c>
      <c r="Z1639" s="262">
        <f t="shared" si="1284"/>
        <v>0</v>
      </c>
      <c r="AA1639" s="262">
        <f t="shared" si="1285"/>
        <v>0</v>
      </c>
      <c r="AB1639" s="258" t="str">
        <f t="shared" si="1286"/>
        <v/>
      </c>
      <c r="AC1639" s="263" t="str">
        <f t="shared" si="1168"/>
        <v>   -  BĐ: 6/9/2025 KT: Ngày lỗi</v>
      </c>
      <c r="AD1639" s="263">
        <f t="shared" ref="AD1639:AE1639" si="1882">P1639</f>
        <v>45906</v>
      </c>
      <c r="AE1639" s="263" t="str">
        <f t="shared" si="1882"/>
        <v>#DIV/0!</v>
      </c>
      <c r="AF1639" s="187"/>
      <c r="AG1639" s="187"/>
    </row>
    <row r="1640">
      <c r="A1640" s="253"/>
      <c r="B1640" s="253"/>
      <c r="C1640" s="99"/>
      <c r="D1640" s="99"/>
      <c r="E1640" s="99"/>
      <c r="F1640" s="99"/>
      <c r="G1640" s="268"/>
      <c r="H1640" s="99"/>
      <c r="I1640" s="99"/>
      <c r="J1640" s="99"/>
      <c r="K1640" s="273"/>
      <c r="L1640" s="192"/>
      <c r="M1640" s="192"/>
      <c r="N1640" s="99"/>
      <c r="O1640" s="99"/>
      <c r="P1640" s="237">
        <f t="shared" si="1279"/>
        <v>45906</v>
      </c>
      <c r="Q1640" s="170" t="str">
        <f t="shared" si="1280"/>
        <v>#DIV/0!</v>
      </c>
      <c r="R1640" s="206"/>
      <c r="S1640" s="267"/>
      <c r="T1640" s="99"/>
      <c r="U1640" s="99"/>
      <c r="V1640" s="259" t="str">
        <f t="shared" si="1161"/>
        <v> </v>
      </c>
      <c r="W1640" s="260">
        <f t="shared" si="1281"/>
        <v>0</v>
      </c>
      <c r="X1640" s="258" t="str">
        <f t="shared" si="1282"/>
        <v>#DIV/0!</v>
      </c>
      <c r="Y1640" s="261" t="str">
        <f t="shared" si="1283"/>
        <v>#DIV/0!</v>
      </c>
      <c r="Z1640" s="262">
        <f t="shared" si="1284"/>
        <v>0</v>
      </c>
      <c r="AA1640" s="262">
        <f t="shared" si="1285"/>
        <v>0</v>
      </c>
      <c r="AB1640" s="258" t="str">
        <f t="shared" si="1286"/>
        <v/>
      </c>
      <c r="AC1640" s="263" t="str">
        <f t="shared" si="1168"/>
        <v>   -  BĐ: 6/9/2025 KT: Ngày lỗi</v>
      </c>
      <c r="AD1640" s="263">
        <f t="shared" ref="AD1640:AE1640" si="1883">P1640</f>
        <v>45906</v>
      </c>
      <c r="AE1640" s="263" t="str">
        <f t="shared" si="1883"/>
        <v>#DIV/0!</v>
      </c>
      <c r="AF1640" s="187"/>
      <c r="AG1640" s="187"/>
    </row>
    <row r="1641">
      <c r="A1641" s="253"/>
      <c r="B1641" s="253"/>
      <c r="C1641" s="99"/>
      <c r="D1641" s="99"/>
      <c r="E1641" s="99"/>
      <c r="F1641" s="99"/>
      <c r="G1641" s="268"/>
      <c r="H1641" s="99"/>
      <c r="I1641" s="99"/>
      <c r="J1641" s="99"/>
      <c r="K1641" s="273"/>
      <c r="L1641" s="192"/>
      <c r="M1641" s="192"/>
      <c r="N1641" s="99"/>
      <c r="O1641" s="99"/>
      <c r="P1641" s="237">
        <f t="shared" si="1279"/>
        <v>45906</v>
      </c>
      <c r="Q1641" s="170" t="str">
        <f t="shared" si="1280"/>
        <v>#DIV/0!</v>
      </c>
      <c r="R1641" s="206"/>
      <c r="S1641" s="267"/>
      <c r="T1641" s="99"/>
      <c r="U1641" s="99"/>
      <c r="V1641" s="259" t="str">
        <f t="shared" si="1161"/>
        <v> </v>
      </c>
      <c r="W1641" s="260">
        <f t="shared" si="1281"/>
        <v>0</v>
      </c>
      <c r="X1641" s="258" t="str">
        <f t="shared" si="1282"/>
        <v>#DIV/0!</v>
      </c>
      <c r="Y1641" s="261" t="str">
        <f t="shared" si="1283"/>
        <v>#DIV/0!</v>
      </c>
      <c r="Z1641" s="262">
        <f t="shared" si="1284"/>
        <v>0</v>
      </c>
      <c r="AA1641" s="262">
        <f t="shared" si="1285"/>
        <v>0</v>
      </c>
      <c r="AB1641" s="258" t="str">
        <f t="shared" si="1286"/>
        <v/>
      </c>
      <c r="AC1641" s="263" t="str">
        <f t="shared" si="1168"/>
        <v>   -  BĐ: 6/9/2025 KT: Ngày lỗi</v>
      </c>
      <c r="AD1641" s="263">
        <f t="shared" ref="AD1641:AE1641" si="1884">P1641</f>
        <v>45906</v>
      </c>
      <c r="AE1641" s="263" t="str">
        <f t="shared" si="1884"/>
        <v>#DIV/0!</v>
      </c>
      <c r="AF1641" s="187"/>
      <c r="AG1641" s="187"/>
    </row>
    <row r="1642">
      <c r="A1642" s="253"/>
      <c r="B1642" s="253"/>
      <c r="C1642" s="99"/>
      <c r="D1642" s="99"/>
      <c r="E1642" s="99"/>
      <c r="F1642" s="99"/>
      <c r="G1642" s="268"/>
      <c r="H1642" s="99"/>
      <c r="I1642" s="99"/>
      <c r="J1642" s="99"/>
      <c r="K1642" s="273"/>
      <c r="L1642" s="192"/>
      <c r="M1642" s="192"/>
      <c r="N1642" s="99"/>
      <c r="O1642" s="99"/>
      <c r="P1642" s="237">
        <f t="shared" si="1279"/>
        <v>45906</v>
      </c>
      <c r="Q1642" s="170" t="str">
        <f t="shared" si="1280"/>
        <v>#DIV/0!</v>
      </c>
      <c r="R1642" s="206"/>
      <c r="S1642" s="267"/>
      <c r="T1642" s="99"/>
      <c r="U1642" s="99"/>
      <c r="V1642" s="259" t="str">
        <f t="shared" si="1161"/>
        <v> </v>
      </c>
      <c r="W1642" s="260">
        <f t="shared" si="1281"/>
        <v>0</v>
      </c>
      <c r="X1642" s="258" t="str">
        <f t="shared" si="1282"/>
        <v>#DIV/0!</v>
      </c>
      <c r="Y1642" s="261" t="str">
        <f t="shared" si="1283"/>
        <v>#DIV/0!</v>
      </c>
      <c r="Z1642" s="262">
        <f t="shared" si="1284"/>
        <v>0</v>
      </c>
      <c r="AA1642" s="262">
        <f t="shared" si="1285"/>
        <v>0</v>
      </c>
      <c r="AB1642" s="258" t="str">
        <f t="shared" si="1286"/>
        <v/>
      </c>
      <c r="AC1642" s="263" t="str">
        <f t="shared" si="1168"/>
        <v>   -  BĐ: 6/9/2025 KT: Ngày lỗi</v>
      </c>
      <c r="AD1642" s="263">
        <f t="shared" ref="AD1642:AE1642" si="1885">P1642</f>
        <v>45906</v>
      </c>
      <c r="AE1642" s="263" t="str">
        <f t="shared" si="1885"/>
        <v>#DIV/0!</v>
      </c>
      <c r="AF1642" s="187"/>
      <c r="AG1642" s="187"/>
    </row>
    <row r="1643">
      <c r="A1643" s="253"/>
      <c r="B1643" s="253"/>
      <c r="C1643" s="99"/>
      <c r="D1643" s="99"/>
      <c r="E1643" s="99"/>
      <c r="F1643" s="99"/>
      <c r="G1643" s="268"/>
      <c r="H1643" s="99"/>
      <c r="I1643" s="99"/>
      <c r="J1643" s="99"/>
      <c r="K1643" s="273"/>
      <c r="L1643" s="192"/>
      <c r="M1643" s="192"/>
      <c r="N1643" s="99"/>
      <c r="O1643" s="99"/>
      <c r="P1643" s="237">
        <f t="shared" si="1279"/>
        <v>45906</v>
      </c>
      <c r="Q1643" s="170" t="str">
        <f t="shared" si="1280"/>
        <v>#DIV/0!</v>
      </c>
      <c r="R1643" s="206"/>
      <c r="S1643" s="267"/>
      <c r="T1643" s="99"/>
      <c r="U1643" s="99"/>
      <c r="V1643" s="259" t="str">
        <f t="shared" si="1161"/>
        <v> </v>
      </c>
      <c r="W1643" s="260">
        <f t="shared" si="1281"/>
        <v>0</v>
      </c>
      <c r="X1643" s="258" t="str">
        <f t="shared" si="1282"/>
        <v>#DIV/0!</v>
      </c>
      <c r="Y1643" s="261" t="str">
        <f t="shared" si="1283"/>
        <v>#DIV/0!</v>
      </c>
      <c r="Z1643" s="262">
        <f t="shared" si="1284"/>
        <v>0</v>
      </c>
      <c r="AA1643" s="262">
        <f t="shared" si="1285"/>
        <v>0</v>
      </c>
      <c r="AB1643" s="258" t="str">
        <f t="shared" si="1286"/>
        <v/>
      </c>
      <c r="AC1643" s="263" t="str">
        <f t="shared" si="1168"/>
        <v>   -  BĐ: 6/9/2025 KT: Ngày lỗi</v>
      </c>
      <c r="AD1643" s="263">
        <f t="shared" ref="AD1643:AE1643" si="1886">P1643</f>
        <v>45906</v>
      </c>
      <c r="AE1643" s="263" t="str">
        <f t="shared" si="1886"/>
        <v>#DIV/0!</v>
      </c>
      <c r="AF1643" s="187"/>
      <c r="AG1643" s="187"/>
    </row>
    <row r="1644">
      <c r="A1644" s="253"/>
      <c r="B1644" s="253"/>
      <c r="C1644" s="99"/>
      <c r="D1644" s="99"/>
      <c r="E1644" s="99"/>
      <c r="F1644" s="99"/>
      <c r="G1644" s="268"/>
      <c r="H1644" s="99"/>
      <c r="I1644" s="99"/>
      <c r="J1644" s="99"/>
      <c r="K1644" s="273"/>
      <c r="L1644" s="192"/>
      <c r="M1644" s="192"/>
      <c r="N1644" s="99"/>
      <c r="O1644" s="99"/>
      <c r="P1644" s="237">
        <f t="shared" si="1279"/>
        <v>45906</v>
      </c>
      <c r="Q1644" s="170" t="str">
        <f t="shared" si="1280"/>
        <v>#DIV/0!</v>
      </c>
      <c r="R1644" s="206"/>
      <c r="S1644" s="267"/>
      <c r="T1644" s="99"/>
      <c r="U1644" s="99"/>
      <c r="V1644" s="259" t="str">
        <f t="shared" si="1161"/>
        <v> </v>
      </c>
      <c r="W1644" s="260">
        <f t="shared" si="1281"/>
        <v>0</v>
      </c>
      <c r="X1644" s="258" t="str">
        <f t="shared" si="1282"/>
        <v>#DIV/0!</v>
      </c>
      <c r="Y1644" s="261" t="str">
        <f t="shared" si="1283"/>
        <v>#DIV/0!</v>
      </c>
      <c r="Z1644" s="262">
        <f t="shared" si="1284"/>
        <v>0</v>
      </c>
      <c r="AA1644" s="262">
        <f t="shared" si="1285"/>
        <v>0</v>
      </c>
      <c r="AB1644" s="258" t="str">
        <f t="shared" si="1286"/>
        <v/>
      </c>
      <c r="AC1644" s="263" t="str">
        <f t="shared" si="1168"/>
        <v>   -  BĐ: 6/9/2025 KT: Ngày lỗi</v>
      </c>
      <c r="AD1644" s="263">
        <f t="shared" ref="AD1644:AE1644" si="1887">P1644</f>
        <v>45906</v>
      </c>
      <c r="AE1644" s="263" t="str">
        <f t="shared" si="1887"/>
        <v>#DIV/0!</v>
      </c>
      <c r="AF1644" s="187"/>
      <c r="AG1644" s="187"/>
    </row>
    <row r="1645">
      <c r="A1645" s="253"/>
      <c r="B1645" s="253"/>
      <c r="C1645" s="99"/>
      <c r="D1645" s="99"/>
      <c r="E1645" s="99"/>
      <c r="F1645" s="99"/>
      <c r="G1645" s="268"/>
      <c r="H1645" s="99"/>
      <c r="I1645" s="99"/>
      <c r="J1645" s="99"/>
      <c r="K1645" s="273"/>
      <c r="L1645" s="192"/>
      <c r="M1645" s="192"/>
      <c r="N1645" s="99"/>
      <c r="O1645" s="99"/>
      <c r="P1645" s="237">
        <f t="shared" si="1279"/>
        <v>45906</v>
      </c>
      <c r="Q1645" s="170" t="str">
        <f t="shared" si="1280"/>
        <v>#DIV/0!</v>
      </c>
      <c r="R1645" s="206"/>
      <c r="S1645" s="267"/>
      <c r="T1645" s="99"/>
      <c r="U1645" s="99"/>
      <c r="V1645" s="259" t="str">
        <f t="shared" si="1161"/>
        <v> </v>
      </c>
      <c r="W1645" s="260">
        <f t="shared" si="1281"/>
        <v>0</v>
      </c>
      <c r="X1645" s="258" t="str">
        <f t="shared" si="1282"/>
        <v>#DIV/0!</v>
      </c>
      <c r="Y1645" s="261" t="str">
        <f t="shared" si="1283"/>
        <v>#DIV/0!</v>
      </c>
      <c r="Z1645" s="262">
        <f t="shared" si="1284"/>
        <v>0</v>
      </c>
      <c r="AA1645" s="262">
        <f t="shared" si="1285"/>
        <v>0</v>
      </c>
      <c r="AB1645" s="258" t="str">
        <f t="shared" si="1286"/>
        <v/>
      </c>
      <c r="AC1645" s="263" t="str">
        <f t="shared" si="1168"/>
        <v>   -  BĐ: 6/9/2025 KT: Ngày lỗi</v>
      </c>
      <c r="AD1645" s="263">
        <f t="shared" ref="AD1645:AE1645" si="1888">P1645</f>
        <v>45906</v>
      </c>
      <c r="AE1645" s="263" t="str">
        <f t="shared" si="1888"/>
        <v>#DIV/0!</v>
      </c>
      <c r="AF1645" s="187"/>
      <c r="AG1645" s="187"/>
    </row>
    <row r="1646">
      <c r="A1646" s="253"/>
      <c r="B1646" s="253"/>
      <c r="C1646" s="99"/>
      <c r="D1646" s="99"/>
      <c r="E1646" s="99"/>
      <c r="F1646" s="99"/>
      <c r="G1646" s="268"/>
      <c r="H1646" s="99"/>
      <c r="I1646" s="99"/>
      <c r="J1646" s="99"/>
      <c r="K1646" s="273"/>
      <c r="L1646" s="192"/>
      <c r="M1646" s="192"/>
      <c r="N1646" s="99"/>
      <c r="O1646" s="99"/>
      <c r="P1646" s="237">
        <f t="shared" si="1279"/>
        <v>45906</v>
      </c>
      <c r="Q1646" s="170" t="str">
        <f t="shared" si="1280"/>
        <v>#DIV/0!</v>
      </c>
      <c r="R1646" s="206"/>
      <c r="S1646" s="267"/>
      <c r="T1646" s="99"/>
      <c r="U1646" s="99"/>
      <c r="V1646" s="259" t="str">
        <f t="shared" si="1161"/>
        <v> </v>
      </c>
      <c r="W1646" s="260">
        <f t="shared" si="1281"/>
        <v>0</v>
      </c>
      <c r="X1646" s="258" t="str">
        <f t="shared" si="1282"/>
        <v>#DIV/0!</v>
      </c>
      <c r="Y1646" s="261" t="str">
        <f t="shared" si="1283"/>
        <v>#DIV/0!</v>
      </c>
      <c r="Z1646" s="262">
        <f t="shared" si="1284"/>
        <v>0</v>
      </c>
      <c r="AA1646" s="262">
        <f t="shared" si="1285"/>
        <v>0</v>
      </c>
      <c r="AB1646" s="258" t="str">
        <f t="shared" si="1286"/>
        <v/>
      </c>
      <c r="AC1646" s="263" t="str">
        <f t="shared" si="1168"/>
        <v>   -  BĐ: 6/9/2025 KT: Ngày lỗi</v>
      </c>
      <c r="AD1646" s="263">
        <f t="shared" ref="AD1646:AE1646" si="1889">P1646</f>
        <v>45906</v>
      </c>
      <c r="AE1646" s="263" t="str">
        <f t="shared" si="1889"/>
        <v>#DIV/0!</v>
      </c>
      <c r="AF1646" s="187"/>
      <c r="AG1646" s="187"/>
    </row>
    <row r="1647">
      <c r="A1647" s="253"/>
      <c r="B1647" s="253"/>
      <c r="C1647" s="99"/>
      <c r="D1647" s="99"/>
      <c r="E1647" s="99"/>
      <c r="F1647" s="99"/>
      <c r="G1647" s="268"/>
      <c r="H1647" s="99"/>
      <c r="I1647" s="99"/>
      <c r="J1647" s="99"/>
      <c r="K1647" s="273"/>
      <c r="L1647" s="192"/>
      <c r="M1647" s="192"/>
      <c r="N1647" s="99"/>
      <c r="O1647" s="99"/>
      <c r="P1647" s="237">
        <f t="shared" si="1279"/>
        <v>45906</v>
      </c>
      <c r="Q1647" s="170" t="str">
        <f t="shared" si="1280"/>
        <v>#DIV/0!</v>
      </c>
      <c r="R1647" s="206"/>
      <c r="S1647" s="267"/>
      <c r="T1647" s="99"/>
      <c r="U1647" s="99"/>
      <c r="V1647" s="259" t="str">
        <f t="shared" si="1161"/>
        <v> </v>
      </c>
      <c r="W1647" s="260">
        <f t="shared" si="1281"/>
        <v>0</v>
      </c>
      <c r="X1647" s="258" t="str">
        <f t="shared" si="1282"/>
        <v>#DIV/0!</v>
      </c>
      <c r="Y1647" s="261" t="str">
        <f t="shared" si="1283"/>
        <v>#DIV/0!</v>
      </c>
      <c r="Z1647" s="262">
        <f t="shared" si="1284"/>
        <v>0</v>
      </c>
      <c r="AA1647" s="262">
        <f t="shared" si="1285"/>
        <v>0</v>
      </c>
      <c r="AB1647" s="258" t="str">
        <f t="shared" si="1286"/>
        <v/>
      </c>
      <c r="AC1647" s="263" t="str">
        <f t="shared" si="1168"/>
        <v>   -  BĐ: 6/9/2025 KT: Ngày lỗi</v>
      </c>
      <c r="AD1647" s="263">
        <f t="shared" ref="AD1647:AE1647" si="1890">P1647</f>
        <v>45906</v>
      </c>
      <c r="AE1647" s="263" t="str">
        <f t="shared" si="1890"/>
        <v>#DIV/0!</v>
      </c>
      <c r="AF1647" s="187"/>
      <c r="AG1647" s="187"/>
    </row>
    <row r="1648">
      <c r="A1648" s="253"/>
      <c r="B1648" s="253"/>
      <c r="C1648" s="99"/>
      <c r="D1648" s="99"/>
      <c r="E1648" s="99"/>
      <c r="F1648" s="99"/>
      <c r="G1648" s="268"/>
      <c r="H1648" s="99"/>
      <c r="I1648" s="99"/>
      <c r="J1648" s="99"/>
      <c r="K1648" s="273"/>
      <c r="L1648" s="192"/>
      <c r="M1648" s="192"/>
      <c r="N1648" s="99"/>
      <c r="O1648" s="99"/>
      <c r="P1648" s="237">
        <f t="shared" si="1279"/>
        <v>45906</v>
      </c>
      <c r="Q1648" s="170" t="str">
        <f t="shared" si="1280"/>
        <v>#DIV/0!</v>
      </c>
      <c r="R1648" s="206"/>
      <c r="S1648" s="267"/>
      <c r="T1648" s="99"/>
      <c r="U1648" s="99"/>
      <c r="V1648" s="259" t="str">
        <f t="shared" si="1161"/>
        <v> </v>
      </c>
      <c r="W1648" s="260">
        <f t="shared" si="1281"/>
        <v>0</v>
      </c>
      <c r="X1648" s="258" t="str">
        <f t="shared" si="1282"/>
        <v>#DIV/0!</v>
      </c>
      <c r="Y1648" s="261" t="str">
        <f t="shared" si="1283"/>
        <v>#DIV/0!</v>
      </c>
      <c r="Z1648" s="262">
        <f t="shared" si="1284"/>
        <v>0</v>
      </c>
      <c r="AA1648" s="262">
        <f t="shared" si="1285"/>
        <v>0</v>
      </c>
      <c r="AB1648" s="258" t="str">
        <f t="shared" si="1286"/>
        <v/>
      </c>
      <c r="AC1648" s="263" t="str">
        <f t="shared" si="1168"/>
        <v>   -  BĐ: 6/9/2025 KT: Ngày lỗi</v>
      </c>
      <c r="AD1648" s="263">
        <f t="shared" ref="AD1648:AE1648" si="1891">P1648</f>
        <v>45906</v>
      </c>
      <c r="AE1648" s="263" t="str">
        <f t="shared" si="1891"/>
        <v>#DIV/0!</v>
      </c>
      <c r="AF1648" s="187"/>
      <c r="AG1648" s="187"/>
    </row>
    <row r="1649">
      <c r="A1649" s="253"/>
      <c r="B1649" s="253"/>
      <c r="C1649" s="99"/>
      <c r="D1649" s="99"/>
      <c r="E1649" s="99"/>
      <c r="F1649" s="99"/>
      <c r="G1649" s="268"/>
      <c r="H1649" s="99"/>
      <c r="I1649" s="99"/>
      <c r="J1649" s="99"/>
      <c r="K1649" s="273"/>
      <c r="L1649" s="192"/>
      <c r="M1649" s="192"/>
      <c r="N1649" s="99"/>
      <c r="O1649" s="99"/>
      <c r="P1649" s="237">
        <f t="shared" si="1279"/>
        <v>45906</v>
      </c>
      <c r="Q1649" s="170" t="str">
        <f t="shared" si="1280"/>
        <v>#DIV/0!</v>
      </c>
      <c r="R1649" s="206"/>
      <c r="S1649" s="267"/>
      <c r="T1649" s="99"/>
      <c r="U1649" s="99"/>
      <c r="V1649" s="259" t="str">
        <f t="shared" si="1161"/>
        <v> </v>
      </c>
      <c r="W1649" s="260">
        <f t="shared" si="1281"/>
        <v>0</v>
      </c>
      <c r="X1649" s="258" t="str">
        <f t="shared" si="1282"/>
        <v>#DIV/0!</v>
      </c>
      <c r="Y1649" s="261" t="str">
        <f t="shared" si="1283"/>
        <v>#DIV/0!</v>
      </c>
      <c r="Z1649" s="262">
        <f t="shared" si="1284"/>
        <v>0</v>
      </c>
      <c r="AA1649" s="262">
        <f t="shared" si="1285"/>
        <v>0</v>
      </c>
      <c r="AB1649" s="258" t="str">
        <f t="shared" si="1286"/>
        <v/>
      </c>
      <c r="AC1649" s="263" t="str">
        <f t="shared" si="1168"/>
        <v>   -  BĐ: 6/9/2025 KT: Ngày lỗi</v>
      </c>
      <c r="AD1649" s="263">
        <f t="shared" ref="AD1649:AE1649" si="1892">P1649</f>
        <v>45906</v>
      </c>
      <c r="AE1649" s="263" t="str">
        <f t="shared" si="1892"/>
        <v>#DIV/0!</v>
      </c>
      <c r="AF1649" s="187"/>
      <c r="AG1649" s="187"/>
    </row>
    <row r="1650">
      <c r="A1650" s="253"/>
      <c r="B1650" s="253"/>
      <c r="C1650" s="99"/>
      <c r="D1650" s="99"/>
      <c r="E1650" s="99"/>
      <c r="F1650" s="99"/>
      <c r="G1650" s="268"/>
      <c r="H1650" s="99"/>
      <c r="I1650" s="99"/>
      <c r="J1650" s="99"/>
      <c r="K1650" s="273"/>
      <c r="L1650" s="192"/>
      <c r="M1650" s="192"/>
      <c r="N1650" s="99"/>
      <c r="O1650" s="99"/>
      <c r="P1650" s="237">
        <f t="shared" si="1279"/>
        <v>45906</v>
      </c>
      <c r="Q1650" s="170" t="str">
        <f t="shared" si="1280"/>
        <v>#DIV/0!</v>
      </c>
      <c r="R1650" s="206"/>
      <c r="S1650" s="267"/>
      <c r="T1650" s="99"/>
      <c r="U1650" s="99"/>
      <c r="V1650" s="259" t="str">
        <f t="shared" si="1161"/>
        <v> </v>
      </c>
      <c r="W1650" s="260">
        <f t="shared" si="1281"/>
        <v>0</v>
      </c>
      <c r="X1650" s="258" t="str">
        <f t="shared" si="1282"/>
        <v>#DIV/0!</v>
      </c>
      <c r="Y1650" s="261" t="str">
        <f t="shared" si="1283"/>
        <v>#DIV/0!</v>
      </c>
      <c r="Z1650" s="262">
        <f t="shared" si="1284"/>
        <v>0</v>
      </c>
      <c r="AA1650" s="262">
        <f t="shared" si="1285"/>
        <v>0</v>
      </c>
      <c r="AB1650" s="258" t="str">
        <f t="shared" si="1286"/>
        <v/>
      </c>
      <c r="AC1650" s="263" t="str">
        <f t="shared" si="1168"/>
        <v>   -  BĐ: 6/9/2025 KT: Ngày lỗi</v>
      </c>
      <c r="AD1650" s="263">
        <f t="shared" ref="AD1650:AE1650" si="1893">P1650</f>
        <v>45906</v>
      </c>
      <c r="AE1650" s="263" t="str">
        <f t="shared" si="1893"/>
        <v>#DIV/0!</v>
      </c>
      <c r="AF1650" s="187"/>
      <c r="AG1650" s="187"/>
    </row>
    <row r="1651">
      <c r="A1651" s="253"/>
      <c r="B1651" s="253"/>
      <c r="C1651" s="99"/>
      <c r="D1651" s="99"/>
      <c r="E1651" s="99"/>
      <c r="F1651" s="99"/>
      <c r="G1651" s="268"/>
      <c r="H1651" s="99"/>
      <c r="I1651" s="99"/>
      <c r="J1651" s="99"/>
      <c r="K1651" s="273"/>
      <c r="L1651" s="192"/>
      <c r="M1651" s="192"/>
      <c r="N1651" s="99"/>
      <c r="O1651" s="99"/>
      <c r="P1651" s="237">
        <f t="shared" si="1279"/>
        <v>45906</v>
      </c>
      <c r="Q1651" s="170" t="str">
        <f t="shared" si="1280"/>
        <v>#DIV/0!</v>
      </c>
      <c r="R1651" s="206"/>
      <c r="S1651" s="267"/>
      <c r="T1651" s="99"/>
      <c r="U1651" s="99"/>
      <c r="V1651" s="259" t="str">
        <f t="shared" si="1161"/>
        <v> </v>
      </c>
      <c r="W1651" s="260">
        <f t="shared" si="1281"/>
        <v>0</v>
      </c>
      <c r="X1651" s="258" t="str">
        <f t="shared" si="1282"/>
        <v>#DIV/0!</v>
      </c>
      <c r="Y1651" s="261" t="str">
        <f t="shared" si="1283"/>
        <v>#DIV/0!</v>
      </c>
      <c r="Z1651" s="262">
        <f t="shared" si="1284"/>
        <v>0</v>
      </c>
      <c r="AA1651" s="262">
        <f t="shared" si="1285"/>
        <v>0</v>
      </c>
      <c r="AB1651" s="258" t="str">
        <f t="shared" si="1286"/>
        <v/>
      </c>
      <c r="AC1651" s="263" t="str">
        <f t="shared" si="1168"/>
        <v>   -  BĐ: 6/9/2025 KT: Ngày lỗi</v>
      </c>
      <c r="AD1651" s="263">
        <f t="shared" ref="AD1651:AE1651" si="1894">P1651</f>
        <v>45906</v>
      </c>
      <c r="AE1651" s="263" t="str">
        <f t="shared" si="1894"/>
        <v>#DIV/0!</v>
      </c>
      <c r="AF1651" s="187"/>
      <c r="AG1651" s="187"/>
    </row>
    <row r="1652">
      <c r="A1652" s="253"/>
      <c r="B1652" s="253"/>
      <c r="C1652" s="99"/>
      <c r="D1652" s="99"/>
      <c r="E1652" s="99"/>
      <c r="F1652" s="99"/>
      <c r="G1652" s="268"/>
      <c r="H1652" s="99"/>
      <c r="I1652" s="99"/>
      <c r="J1652" s="99"/>
      <c r="K1652" s="273"/>
      <c r="L1652" s="192"/>
      <c r="M1652" s="192"/>
      <c r="N1652" s="99"/>
      <c r="O1652" s="99"/>
      <c r="P1652" s="237">
        <f t="shared" si="1279"/>
        <v>45906</v>
      </c>
      <c r="Q1652" s="170" t="str">
        <f t="shared" si="1280"/>
        <v>#DIV/0!</v>
      </c>
      <c r="R1652" s="206"/>
      <c r="S1652" s="267"/>
      <c r="T1652" s="99"/>
      <c r="U1652" s="99"/>
      <c r="V1652" s="259" t="str">
        <f t="shared" si="1161"/>
        <v> </v>
      </c>
      <c r="W1652" s="260">
        <f t="shared" si="1281"/>
        <v>0</v>
      </c>
      <c r="X1652" s="258" t="str">
        <f t="shared" si="1282"/>
        <v>#DIV/0!</v>
      </c>
      <c r="Y1652" s="261" t="str">
        <f t="shared" si="1283"/>
        <v>#DIV/0!</v>
      </c>
      <c r="Z1652" s="262">
        <f t="shared" si="1284"/>
        <v>0</v>
      </c>
      <c r="AA1652" s="262">
        <f t="shared" si="1285"/>
        <v>0</v>
      </c>
      <c r="AB1652" s="258" t="str">
        <f t="shared" si="1286"/>
        <v/>
      </c>
      <c r="AC1652" s="263" t="str">
        <f t="shared" si="1168"/>
        <v>   -  BĐ: 6/9/2025 KT: Ngày lỗi</v>
      </c>
      <c r="AD1652" s="263">
        <f t="shared" ref="AD1652:AE1652" si="1895">P1652</f>
        <v>45906</v>
      </c>
      <c r="AE1652" s="263" t="str">
        <f t="shared" si="1895"/>
        <v>#DIV/0!</v>
      </c>
      <c r="AF1652" s="187"/>
      <c r="AG1652" s="187"/>
    </row>
    <row r="1653">
      <c r="A1653" s="253"/>
      <c r="B1653" s="253"/>
      <c r="C1653" s="99"/>
      <c r="D1653" s="99"/>
      <c r="E1653" s="99"/>
      <c r="F1653" s="99"/>
      <c r="G1653" s="268"/>
      <c r="H1653" s="99"/>
      <c r="I1653" s="99"/>
      <c r="J1653" s="99"/>
      <c r="K1653" s="273"/>
      <c r="L1653" s="192"/>
      <c r="M1653" s="192"/>
      <c r="N1653" s="99"/>
      <c r="O1653" s="99"/>
      <c r="P1653" s="237">
        <f t="shared" si="1279"/>
        <v>45906</v>
      </c>
      <c r="Q1653" s="170" t="str">
        <f t="shared" si="1280"/>
        <v>#DIV/0!</v>
      </c>
      <c r="R1653" s="206"/>
      <c r="S1653" s="267"/>
      <c r="T1653" s="99"/>
      <c r="U1653" s="99"/>
      <c r="V1653" s="259" t="str">
        <f t="shared" si="1161"/>
        <v> </v>
      </c>
      <c r="W1653" s="260">
        <f t="shared" si="1281"/>
        <v>0</v>
      </c>
      <c r="X1653" s="258" t="str">
        <f t="shared" si="1282"/>
        <v>#DIV/0!</v>
      </c>
      <c r="Y1653" s="261" t="str">
        <f t="shared" si="1283"/>
        <v>#DIV/0!</v>
      </c>
      <c r="Z1653" s="262">
        <f t="shared" si="1284"/>
        <v>0</v>
      </c>
      <c r="AA1653" s="262">
        <f t="shared" si="1285"/>
        <v>0</v>
      </c>
      <c r="AB1653" s="258" t="str">
        <f t="shared" si="1286"/>
        <v/>
      </c>
      <c r="AC1653" s="263" t="str">
        <f t="shared" si="1168"/>
        <v>   -  BĐ: 6/9/2025 KT: Ngày lỗi</v>
      </c>
      <c r="AD1653" s="263">
        <f t="shared" ref="AD1653:AE1653" si="1896">P1653</f>
        <v>45906</v>
      </c>
      <c r="AE1653" s="263" t="str">
        <f t="shared" si="1896"/>
        <v>#DIV/0!</v>
      </c>
      <c r="AF1653" s="187"/>
      <c r="AG1653" s="187"/>
    </row>
    <row r="1654">
      <c r="A1654" s="253"/>
      <c r="B1654" s="253"/>
      <c r="C1654" s="99"/>
      <c r="D1654" s="99"/>
      <c r="E1654" s="99"/>
      <c r="F1654" s="99"/>
      <c r="G1654" s="268"/>
      <c r="H1654" s="99"/>
      <c r="I1654" s="99"/>
      <c r="J1654" s="99"/>
      <c r="K1654" s="273"/>
      <c r="L1654" s="192"/>
      <c r="M1654" s="192"/>
      <c r="N1654" s="99"/>
      <c r="O1654" s="99"/>
      <c r="P1654" s="237">
        <f t="shared" si="1279"/>
        <v>45906</v>
      </c>
      <c r="Q1654" s="170" t="str">
        <f t="shared" si="1280"/>
        <v>#DIV/0!</v>
      </c>
      <c r="R1654" s="206"/>
      <c r="S1654" s="267"/>
      <c r="T1654" s="99"/>
      <c r="U1654" s="99"/>
      <c r="V1654" s="259" t="str">
        <f t="shared" si="1161"/>
        <v> </v>
      </c>
      <c r="W1654" s="260">
        <f t="shared" si="1281"/>
        <v>0</v>
      </c>
      <c r="X1654" s="258" t="str">
        <f t="shared" si="1282"/>
        <v>#DIV/0!</v>
      </c>
      <c r="Y1654" s="261" t="str">
        <f t="shared" si="1283"/>
        <v>#DIV/0!</v>
      </c>
      <c r="Z1654" s="262">
        <f t="shared" si="1284"/>
        <v>0</v>
      </c>
      <c r="AA1654" s="262">
        <f t="shared" si="1285"/>
        <v>0</v>
      </c>
      <c r="AB1654" s="258" t="str">
        <f t="shared" si="1286"/>
        <v/>
      </c>
      <c r="AC1654" s="263" t="str">
        <f t="shared" si="1168"/>
        <v>   -  BĐ: 6/9/2025 KT: Ngày lỗi</v>
      </c>
      <c r="AD1654" s="263">
        <f t="shared" ref="AD1654:AE1654" si="1897">P1654</f>
        <v>45906</v>
      </c>
      <c r="AE1654" s="263" t="str">
        <f t="shared" si="1897"/>
        <v>#DIV/0!</v>
      </c>
      <c r="AF1654" s="187"/>
      <c r="AG1654" s="187"/>
    </row>
    <row r="1655">
      <c r="A1655" s="253"/>
      <c r="B1655" s="253"/>
      <c r="C1655" s="99"/>
      <c r="D1655" s="99"/>
      <c r="E1655" s="99"/>
      <c r="F1655" s="99"/>
      <c r="G1655" s="268"/>
      <c r="H1655" s="99"/>
      <c r="I1655" s="99"/>
      <c r="J1655" s="99"/>
      <c r="K1655" s="273"/>
      <c r="L1655" s="192"/>
      <c r="M1655" s="192"/>
      <c r="N1655" s="99"/>
      <c r="O1655" s="99"/>
      <c r="P1655" s="237">
        <f t="shared" si="1279"/>
        <v>45906</v>
      </c>
      <c r="Q1655" s="170" t="str">
        <f t="shared" si="1280"/>
        <v>#DIV/0!</v>
      </c>
      <c r="R1655" s="206"/>
      <c r="S1655" s="267"/>
      <c r="T1655" s="99"/>
      <c r="U1655" s="99"/>
      <c r="V1655" s="259" t="str">
        <f t="shared" si="1161"/>
        <v> </v>
      </c>
      <c r="W1655" s="260">
        <f t="shared" si="1281"/>
        <v>0</v>
      </c>
      <c r="X1655" s="258" t="str">
        <f t="shared" si="1282"/>
        <v>#DIV/0!</v>
      </c>
      <c r="Y1655" s="261" t="str">
        <f t="shared" si="1283"/>
        <v>#DIV/0!</v>
      </c>
      <c r="Z1655" s="262">
        <f t="shared" si="1284"/>
        <v>0</v>
      </c>
      <c r="AA1655" s="262">
        <f t="shared" si="1285"/>
        <v>0</v>
      </c>
      <c r="AB1655" s="258" t="str">
        <f t="shared" si="1286"/>
        <v/>
      </c>
      <c r="AC1655" s="263" t="str">
        <f t="shared" si="1168"/>
        <v>   -  BĐ: 6/9/2025 KT: Ngày lỗi</v>
      </c>
      <c r="AD1655" s="263">
        <f t="shared" ref="AD1655:AE1655" si="1898">P1655</f>
        <v>45906</v>
      </c>
      <c r="AE1655" s="263" t="str">
        <f t="shared" si="1898"/>
        <v>#DIV/0!</v>
      </c>
      <c r="AF1655" s="187"/>
      <c r="AG1655" s="187"/>
    </row>
    <row r="1656">
      <c r="A1656" s="253"/>
      <c r="B1656" s="253"/>
      <c r="C1656" s="99"/>
      <c r="D1656" s="99"/>
      <c r="E1656" s="99"/>
      <c r="F1656" s="99"/>
      <c r="G1656" s="268"/>
      <c r="H1656" s="99"/>
      <c r="I1656" s="99"/>
      <c r="J1656" s="99"/>
      <c r="K1656" s="273"/>
      <c r="L1656" s="192"/>
      <c r="M1656" s="192"/>
      <c r="N1656" s="99"/>
      <c r="O1656" s="99"/>
      <c r="P1656" s="237">
        <f t="shared" si="1279"/>
        <v>45906</v>
      </c>
      <c r="Q1656" s="170" t="str">
        <f t="shared" si="1280"/>
        <v>#DIV/0!</v>
      </c>
      <c r="R1656" s="206"/>
      <c r="S1656" s="267"/>
      <c r="T1656" s="99"/>
      <c r="U1656" s="99"/>
      <c r="V1656" s="259" t="str">
        <f t="shared" si="1161"/>
        <v> </v>
      </c>
      <c r="W1656" s="260">
        <f t="shared" si="1281"/>
        <v>0</v>
      </c>
      <c r="X1656" s="258" t="str">
        <f t="shared" si="1282"/>
        <v>#DIV/0!</v>
      </c>
      <c r="Y1656" s="261" t="str">
        <f t="shared" si="1283"/>
        <v>#DIV/0!</v>
      </c>
      <c r="Z1656" s="262">
        <f t="shared" si="1284"/>
        <v>0</v>
      </c>
      <c r="AA1656" s="262">
        <f t="shared" si="1285"/>
        <v>0</v>
      </c>
      <c r="AB1656" s="258" t="str">
        <f t="shared" si="1286"/>
        <v/>
      </c>
      <c r="AC1656" s="263" t="str">
        <f t="shared" si="1168"/>
        <v>   -  BĐ: 6/9/2025 KT: Ngày lỗi</v>
      </c>
      <c r="AD1656" s="263">
        <f t="shared" ref="AD1656:AE1656" si="1899">P1656</f>
        <v>45906</v>
      </c>
      <c r="AE1656" s="263" t="str">
        <f t="shared" si="1899"/>
        <v>#DIV/0!</v>
      </c>
      <c r="AF1656" s="187"/>
      <c r="AG1656" s="187"/>
    </row>
    <row r="1657">
      <c r="A1657" s="253"/>
      <c r="B1657" s="253"/>
      <c r="C1657" s="99"/>
      <c r="D1657" s="99"/>
      <c r="E1657" s="99"/>
      <c r="F1657" s="99"/>
      <c r="G1657" s="268"/>
      <c r="H1657" s="99"/>
      <c r="I1657" s="99"/>
      <c r="J1657" s="99"/>
      <c r="K1657" s="273"/>
      <c r="L1657" s="192"/>
      <c r="M1657" s="192"/>
      <c r="N1657" s="99"/>
      <c r="O1657" s="99"/>
      <c r="P1657" s="237">
        <f t="shared" si="1279"/>
        <v>45906</v>
      </c>
      <c r="Q1657" s="170" t="str">
        <f t="shared" si="1280"/>
        <v>#DIV/0!</v>
      </c>
      <c r="R1657" s="206"/>
      <c r="S1657" s="267"/>
      <c r="T1657" s="99"/>
      <c r="U1657" s="99"/>
      <c r="V1657" s="259" t="str">
        <f t="shared" si="1161"/>
        <v> </v>
      </c>
      <c r="W1657" s="260">
        <f t="shared" si="1281"/>
        <v>0</v>
      </c>
      <c r="X1657" s="258" t="str">
        <f t="shared" si="1282"/>
        <v>#DIV/0!</v>
      </c>
      <c r="Y1657" s="261" t="str">
        <f t="shared" si="1283"/>
        <v>#DIV/0!</v>
      </c>
      <c r="Z1657" s="262">
        <f t="shared" si="1284"/>
        <v>0</v>
      </c>
      <c r="AA1657" s="262">
        <f t="shared" si="1285"/>
        <v>0</v>
      </c>
      <c r="AB1657" s="258" t="str">
        <f t="shared" si="1286"/>
        <v/>
      </c>
      <c r="AC1657" s="263" t="str">
        <f t="shared" si="1168"/>
        <v>   -  BĐ: 6/9/2025 KT: Ngày lỗi</v>
      </c>
      <c r="AD1657" s="263">
        <f t="shared" ref="AD1657:AE1657" si="1900">P1657</f>
        <v>45906</v>
      </c>
      <c r="AE1657" s="263" t="str">
        <f t="shared" si="1900"/>
        <v>#DIV/0!</v>
      </c>
      <c r="AF1657" s="187"/>
      <c r="AG1657" s="187"/>
    </row>
    <row r="1658">
      <c r="A1658" s="253"/>
      <c r="B1658" s="253"/>
      <c r="C1658" s="99"/>
      <c r="D1658" s="99"/>
      <c r="E1658" s="99"/>
      <c r="F1658" s="99"/>
      <c r="G1658" s="268"/>
      <c r="H1658" s="99"/>
      <c r="I1658" s="99"/>
      <c r="J1658" s="99"/>
      <c r="K1658" s="273"/>
      <c r="L1658" s="192"/>
      <c r="M1658" s="192"/>
      <c r="N1658" s="99"/>
      <c r="O1658" s="99"/>
      <c r="P1658" s="237">
        <f t="shared" si="1279"/>
        <v>45906</v>
      </c>
      <c r="Q1658" s="170" t="str">
        <f t="shared" si="1280"/>
        <v>#DIV/0!</v>
      </c>
      <c r="R1658" s="206"/>
      <c r="S1658" s="267"/>
      <c r="T1658" s="99"/>
      <c r="U1658" s="99"/>
      <c r="V1658" s="259" t="str">
        <f t="shared" si="1161"/>
        <v> </v>
      </c>
      <c r="W1658" s="260">
        <f t="shared" si="1281"/>
        <v>0</v>
      </c>
      <c r="X1658" s="258" t="str">
        <f t="shared" si="1282"/>
        <v>#DIV/0!</v>
      </c>
      <c r="Y1658" s="261" t="str">
        <f t="shared" si="1283"/>
        <v>#DIV/0!</v>
      </c>
      <c r="Z1658" s="262">
        <f t="shared" si="1284"/>
        <v>0</v>
      </c>
      <c r="AA1658" s="262">
        <f t="shared" si="1285"/>
        <v>0</v>
      </c>
      <c r="AB1658" s="258" t="str">
        <f t="shared" si="1286"/>
        <v/>
      </c>
      <c r="AC1658" s="263" t="str">
        <f t="shared" si="1168"/>
        <v>   -  BĐ: 6/9/2025 KT: Ngày lỗi</v>
      </c>
      <c r="AD1658" s="263">
        <f t="shared" ref="AD1658:AE1658" si="1901">P1658</f>
        <v>45906</v>
      </c>
      <c r="AE1658" s="263" t="str">
        <f t="shared" si="1901"/>
        <v>#DIV/0!</v>
      </c>
      <c r="AF1658" s="187"/>
      <c r="AG1658" s="187"/>
    </row>
    <row r="1659">
      <c r="A1659" s="253"/>
      <c r="B1659" s="253"/>
      <c r="C1659" s="99"/>
      <c r="D1659" s="99"/>
      <c r="E1659" s="99"/>
      <c r="F1659" s="99"/>
      <c r="G1659" s="268"/>
      <c r="H1659" s="99"/>
      <c r="I1659" s="99"/>
      <c r="J1659" s="99"/>
      <c r="K1659" s="273"/>
      <c r="L1659" s="192"/>
      <c r="M1659" s="192"/>
      <c r="N1659" s="99"/>
      <c r="O1659" s="99"/>
      <c r="P1659" s="237">
        <f t="shared" si="1279"/>
        <v>45906</v>
      </c>
      <c r="Q1659" s="170" t="str">
        <f t="shared" si="1280"/>
        <v>#DIV/0!</v>
      </c>
      <c r="R1659" s="206"/>
      <c r="S1659" s="267"/>
      <c r="T1659" s="99"/>
      <c r="U1659" s="99"/>
      <c r="V1659" s="259" t="str">
        <f t="shared" si="1161"/>
        <v> </v>
      </c>
      <c r="W1659" s="260">
        <f t="shared" si="1281"/>
        <v>0</v>
      </c>
      <c r="X1659" s="258" t="str">
        <f t="shared" si="1282"/>
        <v>#DIV/0!</v>
      </c>
      <c r="Y1659" s="261" t="str">
        <f t="shared" si="1283"/>
        <v>#DIV/0!</v>
      </c>
      <c r="Z1659" s="262">
        <f t="shared" si="1284"/>
        <v>0</v>
      </c>
      <c r="AA1659" s="262">
        <f t="shared" si="1285"/>
        <v>0</v>
      </c>
      <c r="AB1659" s="258" t="str">
        <f t="shared" si="1286"/>
        <v/>
      </c>
      <c r="AC1659" s="263" t="str">
        <f t="shared" si="1168"/>
        <v>   -  BĐ: 6/9/2025 KT: Ngày lỗi</v>
      </c>
      <c r="AD1659" s="263">
        <f t="shared" ref="AD1659:AE1659" si="1902">P1659</f>
        <v>45906</v>
      </c>
      <c r="AE1659" s="263" t="str">
        <f t="shared" si="1902"/>
        <v>#DIV/0!</v>
      </c>
      <c r="AF1659" s="187"/>
      <c r="AG1659" s="187"/>
    </row>
    <row r="1660">
      <c r="A1660" s="253"/>
      <c r="B1660" s="253"/>
      <c r="C1660" s="99"/>
      <c r="D1660" s="99"/>
      <c r="E1660" s="99"/>
      <c r="F1660" s="99"/>
      <c r="G1660" s="268"/>
      <c r="H1660" s="99"/>
      <c r="I1660" s="99"/>
      <c r="J1660" s="99"/>
      <c r="K1660" s="273"/>
      <c r="L1660" s="192"/>
      <c r="M1660" s="192"/>
      <c r="N1660" s="99"/>
      <c r="O1660" s="99"/>
      <c r="P1660" s="237">
        <f t="shared" si="1279"/>
        <v>45906</v>
      </c>
      <c r="Q1660" s="170" t="str">
        <f t="shared" si="1280"/>
        <v>#DIV/0!</v>
      </c>
      <c r="R1660" s="206"/>
      <c r="S1660" s="267"/>
      <c r="T1660" s="99"/>
      <c r="U1660" s="99"/>
      <c r="V1660" s="259" t="str">
        <f t="shared" si="1161"/>
        <v> </v>
      </c>
      <c r="W1660" s="260">
        <f t="shared" si="1281"/>
        <v>0</v>
      </c>
      <c r="X1660" s="258" t="str">
        <f t="shared" si="1282"/>
        <v>#DIV/0!</v>
      </c>
      <c r="Y1660" s="261" t="str">
        <f t="shared" si="1283"/>
        <v>#DIV/0!</v>
      </c>
      <c r="Z1660" s="262">
        <f t="shared" si="1284"/>
        <v>0</v>
      </c>
      <c r="AA1660" s="262">
        <f t="shared" si="1285"/>
        <v>0</v>
      </c>
      <c r="AB1660" s="258" t="str">
        <f t="shared" si="1286"/>
        <v/>
      </c>
      <c r="AC1660" s="263" t="str">
        <f t="shared" si="1168"/>
        <v>   -  BĐ: 6/9/2025 KT: Ngày lỗi</v>
      </c>
      <c r="AD1660" s="263">
        <f t="shared" ref="AD1660:AE1660" si="1903">P1660</f>
        <v>45906</v>
      </c>
      <c r="AE1660" s="263" t="str">
        <f t="shared" si="1903"/>
        <v>#DIV/0!</v>
      </c>
      <c r="AF1660" s="187"/>
      <c r="AG1660" s="187"/>
    </row>
    <row r="1661">
      <c r="A1661" s="253"/>
      <c r="B1661" s="253"/>
      <c r="C1661" s="99"/>
      <c r="D1661" s="99"/>
      <c r="E1661" s="99"/>
      <c r="F1661" s="99"/>
      <c r="G1661" s="268"/>
      <c r="H1661" s="99"/>
      <c r="I1661" s="99"/>
      <c r="J1661" s="99"/>
      <c r="K1661" s="273"/>
      <c r="L1661" s="192"/>
      <c r="M1661" s="192"/>
      <c r="N1661" s="99"/>
      <c r="O1661" s="99"/>
      <c r="P1661" s="237">
        <f t="shared" si="1279"/>
        <v>45906</v>
      </c>
      <c r="Q1661" s="170" t="str">
        <f t="shared" si="1280"/>
        <v>#DIV/0!</v>
      </c>
      <c r="R1661" s="206"/>
      <c r="S1661" s="267"/>
      <c r="T1661" s="99"/>
      <c r="U1661" s="99"/>
      <c r="V1661" s="259" t="str">
        <f t="shared" si="1161"/>
        <v> </v>
      </c>
      <c r="W1661" s="260">
        <f t="shared" si="1281"/>
        <v>0</v>
      </c>
      <c r="X1661" s="258" t="str">
        <f t="shared" si="1282"/>
        <v>#DIV/0!</v>
      </c>
      <c r="Y1661" s="261" t="str">
        <f t="shared" si="1283"/>
        <v>#DIV/0!</v>
      </c>
      <c r="Z1661" s="262">
        <f t="shared" si="1284"/>
        <v>0</v>
      </c>
      <c r="AA1661" s="262">
        <f t="shared" si="1285"/>
        <v>0</v>
      </c>
      <c r="AB1661" s="258" t="str">
        <f t="shared" si="1286"/>
        <v/>
      </c>
      <c r="AC1661" s="263" t="str">
        <f t="shared" si="1168"/>
        <v>   -  BĐ: 6/9/2025 KT: Ngày lỗi</v>
      </c>
      <c r="AD1661" s="263">
        <f t="shared" ref="AD1661:AE1661" si="1904">P1661</f>
        <v>45906</v>
      </c>
      <c r="AE1661" s="263" t="str">
        <f t="shared" si="1904"/>
        <v>#DIV/0!</v>
      </c>
      <c r="AF1661" s="187"/>
      <c r="AG1661" s="187"/>
    </row>
    <row r="1662">
      <c r="A1662" s="253"/>
      <c r="B1662" s="253"/>
      <c r="C1662" s="99"/>
      <c r="D1662" s="99"/>
      <c r="E1662" s="99"/>
      <c r="F1662" s="99"/>
      <c r="G1662" s="268"/>
      <c r="H1662" s="99"/>
      <c r="I1662" s="99"/>
      <c r="J1662" s="99"/>
      <c r="K1662" s="273"/>
      <c r="L1662" s="192"/>
      <c r="M1662" s="192"/>
      <c r="N1662" s="99"/>
      <c r="O1662" s="99"/>
      <c r="P1662" s="237">
        <f t="shared" si="1279"/>
        <v>45906</v>
      </c>
      <c r="Q1662" s="170" t="str">
        <f t="shared" si="1280"/>
        <v>#DIV/0!</v>
      </c>
      <c r="R1662" s="206"/>
      <c r="S1662" s="267"/>
      <c r="T1662" s="99"/>
      <c r="U1662" s="99"/>
      <c r="V1662" s="259" t="str">
        <f t="shared" si="1161"/>
        <v> </v>
      </c>
      <c r="W1662" s="260">
        <f t="shared" si="1281"/>
        <v>0</v>
      </c>
      <c r="X1662" s="258" t="str">
        <f t="shared" si="1282"/>
        <v>#DIV/0!</v>
      </c>
      <c r="Y1662" s="261" t="str">
        <f t="shared" si="1283"/>
        <v>#DIV/0!</v>
      </c>
      <c r="Z1662" s="262">
        <f t="shared" si="1284"/>
        <v>0</v>
      </c>
      <c r="AA1662" s="262">
        <f t="shared" si="1285"/>
        <v>0</v>
      </c>
      <c r="AB1662" s="258" t="str">
        <f t="shared" si="1286"/>
        <v/>
      </c>
      <c r="AC1662" s="263" t="str">
        <f t="shared" si="1168"/>
        <v>   -  BĐ: 6/9/2025 KT: Ngày lỗi</v>
      </c>
      <c r="AD1662" s="263">
        <f t="shared" ref="AD1662:AE1662" si="1905">P1662</f>
        <v>45906</v>
      </c>
      <c r="AE1662" s="263" t="str">
        <f t="shared" si="1905"/>
        <v>#DIV/0!</v>
      </c>
      <c r="AF1662" s="187"/>
      <c r="AG1662" s="187"/>
    </row>
    <row r="1663">
      <c r="A1663" s="253"/>
      <c r="B1663" s="253"/>
      <c r="C1663" s="99"/>
      <c r="D1663" s="99"/>
      <c r="E1663" s="99"/>
      <c r="F1663" s="99"/>
      <c r="G1663" s="268"/>
      <c r="H1663" s="99"/>
      <c r="I1663" s="99"/>
      <c r="J1663" s="99"/>
      <c r="K1663" s="273"/>
      <c r="L1663" s="192"/>
      <c r="M1663" s="192"/>
      <c r="N1663" s="99"/>
      <c r="O1663" s="99"/>
      <c r="P1663" s="237">
        <f t="shared" si="1279"/>
        <v>45906</v>
      </c>
      <c r="Q1663" s="170" t="str">
        <f t="shared" si="1280"/>
        <v>#DIV/0!</v>
      </c>
      <c r="R1663" s="206"/>
      <c r="S1663" s="267"/>
      <c r="T1663" s="99"/>
      <c r="U1663" s="99"/>
      <c r="V1663" s="259" t="str">
        <f t="shared" si="1161"/>
        <v> </v>
      </c>
      <c r="W1663" s="260">
        <f t="shared" si="1281"/>
        <v>0</v>
      </c>
      <c r="X1663" s="258" t="str">
        <f t="shared" si="1282"/>
        <v>#DIV/0!</v>
      </c>
      <c r="Y1663" s="261" t="str">
        <f t="shared" si="1283"/>
        <v>#DIV/0!</v>
      </c>
      <c r="Z1663" s="262">
        <f t="shared" si="1284"/>
        <v>0</v>
      </c>
      <c r="AA1663" s="262">
        <f t="shared" si="1285"/>
        <v>0</v>
      </c>
      <c r="AB1663" s="258" t="str">
        <f t="shared" si="1286"/>
        <v/>
      </c>
      <c r="AC1663" s="263" t="str">
        <f t="shared" si="1168"/>
        <v>   -  BĐ: 6/9/2025 KT: Ngày lỗi</v>
      </c>
      <c r="AD1663" s="263">
        <f t="shared" ref="AD1663:AE1663" si="1906">P1663</f>
        <v>45906</v>
      </c>
      <c r="AE1663" s="263" t="str">
        <f t="shared" si="1906"/>
        <v>#DIV/0!</v>
      </c>
      <c r="AF1663" s="187"/>
      <c r="AG1663" s="187"/>
    </row>
    <row r="1664">
      <c r="A1664" s="253"/>
      <c r="B1664" s="253"/>
      <c r="C1664" s="99"/>
      <c r="D1664" s="99"/>
      <c r="E1664" s="99"/>
      <c r="F1664" s="99"/>
      <c r="G1664" s="268"/>
      <c r="H1664" s="99"/>
      <c r="I1664" s="99"/>
      <c r="J1664" s="99"/>
      <c r="K1664" s="273"/>
      <c r="L1664" s="192"/>
      <c r="M1664" s="192"/>
      <c r="N1664" s="99"/>
      <c r="O1664" s="99"/>
      <c r="P1664" s="237">
        <f t="shared" si="1279"/>
        <v>45906</v>
      </c>
      <c r="Q1664" s="170" t="str">
        <f t="shared" si="1280"/>
        <v>#DIV/0!</v>
      </c>
      <c r="R1664" s="206"/>
      <c r="S1664" s="267"/>
      <c r="T1664" s="99"/>
      <c r="U1664" s="99"/>
      <c r="V1664" s="259" t="str">
        <f t="shared" si="1161"/>
        <v> </v>
      </c>
      <c r="W1664" s="260">
        <f t="shared" si="1281"/>
        <v>0</v>
      </c>
      <c r="X1664" s="258" t="str">
        <f t="shared" si="1282"/>
        <v>#DIV/0!</v>
      </c>
      <c r="Y1664" s="261" t="str">
        <f t="shared" si="1283"/>
        <v>#DIV/0!</v>
      </c>
      <c r="Z1664" s="262">
        <f t="shared" si="1284"/>
        <v>0</v>
      </c>
      <c r="AA1664" s="262">
        <f t="shared" si="1285"/>
        <v>0</v>
      </c>
      <c r="AB1664" s="258" t="str">
        <f t="shared" si="1286"/>
        <v/>
      </c>
      <c r="AC1664" s="263" t="str">
        <f t="shared" si="1168"/>
        <v>   -  BĐ: 6/9/2025 KT: Ngày lỗi</v>
      </c>
      <c r="AD1664" s="263">
        <f t="shared" ref="AD1664:AE1664" si="1907">P1664</f>
        <v>45906</v>
      </c>
      <c r="AE1664" s="263" t="str">
        <f t="shared" si="1907"/>
        <v>#DIV/0!</v>
      </c>
      <c r="AF1664" s="187"/>
      <c r="AG1664" s="187"/>
    </row>
    <row r="1665">
      <c r="A1665" s="253"/>
      <c r="B1665" s="253"/>
      <c r="C1665" s="99"/>
      <c r="D1665" s="99"/>
      <c r="E1665" s="99"/>
      <c r="F1665" s="99"/>
      <c r="G1665" s="268"/>
      <c r="H1665" s="99"/>
      <c r="I1665" s="99"/>
      <c r="J1665" s="99"/>
      <c r="K1665" s="273"/>
      <c r="L1665" s="192"/>
      <c r="M1665" s="192"/>
      <c r="N1665" s="99"/>
      <c r="O1665" s="99"/>
      <c r="P1665" s="237">
        <f t="shared" si="1279"/>
        <v>45906</v>
      </c>
      <c r="Q1665" s="170" t="str">
        <f t="shared" si="1280"/>
        <v>#DIV/0!</v>
      </c>
      <c r="R1665" s="206"/>
      <c r="S1665" s="267"/>
      <c r="T1665" s="99"/>
      <c r="U1665" s="99"/>
      <c r="V1665" s="259" t="str">
        <f t="shared" si="1161"/>
        <v> </v>
      </c>
      <c r="W1665" s="260">
        <f t="shared" si="1281"/>
        <v>0</v>
      </c>
      <c r="X1665" s="258" t="str">
        <f t="shared" si="1282"/>
        <v>#DIV/0!</v>
      </c>
      <c r="Y1665" s="261" t="str">
        <f t="shared" si="1283"/>
        <v>#DIV/0!</v>
      </c>
      <c r="Z1665" s="262">
        <f t="shared" si="1284"/>
        <v>0</v>
      </c>
      <c r="AA1665" s="262">
        <f t="shared" si="1285"/>
        <v>0</v>
      </c>
      <c r="AB1665" s="258" t="str">
        <f t="shared" si="1286"/>
        <v/>
      </c>
      <c r="AC1665" s="263" t="str">
        <f t="shared" si="1168"/>
        <v>   -  BĐ: 6/9/2025 KT: Ngày lỗi</v>
      </c>
      <c r="AD1665" s="263">
        <f t="shared" ref="AD1665:AE1665" si="1908">P1665</f>
        <v>45906</v>
      </c>
      <c r="AE1665" s="263" t="str">
        <f t="shared" si="1908"/>
        <v>#DIV/0!</v>
      </c>
      <c r="AF1665" s="187"/>
      <c r="AG1665" s="187"/>
    </row>
    <row r="1666">
      <c r="A1666" s="253"/>
      <c r="B1666" s="253"/>
      <c r="C1666" s="99"/>
      <c r="D1666" s="99"/>
      <c r="E1666" s="99"/>
      <c r="F1666" s="99"/>
      <c r="G1666" s="268"/>
      <c r="H1666" s="99"/>
      <c r="I1666" s="99"/>
      <c r="J1666" s="99"/>
      <c r="K1666" s="273"/>
      <c r="L1666" s="192"/>
      <c r="M1666" s="192"/>
      <c r="N1666" s="99"/>
      <c r="O1666" s="99"/>
      <c r="P1666" s="237">
        <f t="shared" si="1279"/>
        <v>45906</v>
      </c>
      <c r="Q1666" s="170" t="str">
        <f t="shared" si="1280"/>
        <v>#DIV/0!</v>
      </c>
      <c r="R1666" s="206"/>
      <c r="S1666" s="267"/>
      <c r="T1666" s="99"/>
      <c r="U1666" s="99"/>
      <c r="V1666" s="259" t="str">
        <f t="shared" si="1161"/>
        <v> </v>
      </c>
      <c r="W1666" s="260">
        <f t="shared" si="1281"/>
        <v>0</v>
      </c>
      <c r="X1666" s="258" t="str">
        <f t="shared" si="1282"/>
        <v>#DIV/0!</v>
      </c>
      <c r="Y1666" s="261" t="str">
        <f t="shared" si="1283"/>
        <v>#DIV/0!</v>
      </c>
      <c r="Z1666" s="262">
        <f t="shared" si="1284"/>
        <v>0</v>
      </c>
      <c r="AA1666" s="262">
        <f t="shared" si="1285"/>
        <v>0</v>
      </c>
      <c r="AB1666" s="258" t="str">
        <f t="shared" si="1286"/>
        <v/>
      </c>
      <c r="AC1666" s="263" t="str">
        <f t="shared" si="1168"/>
        <v>   -  BĐ: 6/9/2025 KT: Ngày lỗi</v>
      </c>
      <c r="AD1666" s="263">
        <f t="shared" ref="AD1666:AE1666" si="1909">P1666</f>
        <v>45906</v>
      </c>
      <c r="AE1666" s="263" t="str">
        <f t="shared" si="1909"/>
        <v>#DIV/0!</v>
      </c>
      <c r="AF1666" s="187"/>
      <c r="AG1666" s="187"/>
    </row>
    <row r="1667">
      <c r="A1667" s="253"/>
      <c r="B1667" s="253"/>
      <c r="C1667" s="99"/>
      <c r="D1667" s="99"/>
      <c r="E1667" s="99"/>
      <c r="F1667" s="99"/>
      <c r="G1667" s="268"/>
      <c r="H1667" s="99"/>
      <c r="I1667" s="99"/>
      <c r="J1667" s="99"/>
      <c r="K1667" s="273"/>
      <c r="L1667" s="192"/>
      <c r="M1667" s="192"/>
      <c r="N1667" s="99"/>
      <c r="O1667" s="99"/>
      <c r="P1667" s="237">
        <f t="shared" si="1279"/>
        <v>45906</v>
      </c>
      <c r="Q1667" s="170" t="str">
        <f t="shared" si="1280"/>
        <v>#DIV/0!</v>
      </c>
      <c r="R1667" s="206"/>
      <c r="S1667" s="267"/>
      <c r="T1667" s="99"/>
      <c r="U1667" s="99"/>
      <c r="V1667" s="259" t="str">
        <f t="shared" si="1161"/>
        <v> </v>
      </c>
      <c r="W1667" s="260">
        <f t="shared" si="1281"/>
        <v>0</v>
      </c>
      <c r="X1667" s="258" t="str">
        <f t="shared" si="1282"/>
        <v>#DIV/0!</v>
      </c>
      <c r="Y1667" s="261" t="str">
        <f t="shared" si="1283"/>
        <v>#DIV/0!</v>
      </c>
      <c r="Z1667" s="262">
        <f t="shared" si="1284"/>
        <v>0</v>
      </c>
      <c r="AA1667" s="262">
        <f t="shared" si="1285"/>
        <v>0</v>
      </c>
      <c r="AB1667" s="258" t="str">
        <f t="shared" si="1286"/>
        <v/>
      </c>
      <c r="AC1667" s="263" t="str">
        <f t="shared" si="1168"/>
        <v>   -  BĐ: 6/9/2025 KT: Ngày lỗi</v>
      </c>
      <c r="AD1667" s="263">
        <f t="shared" ref="AD1667:AE1667" si="1910">P1667</f>
        <v>45906</v>
      </c>
      <c r="AE1667" s="263" t="str">
        <f t="shared" si="1910"/>
        <v>#DIV/0!</v>
      </c>
      <c r="AF1667" s="187"/>
      <c r="AG1667" s="187"/>
    </row>
    <row r="1668">
      <c r="A1668" s="253"/>
      <c r="B1668" s="253"/>
      <c r="C1668" s="99"/>
      <c r="D1668" s="99"/>
      <c r="E1668" s="99"/>
      <c r="F1668" s="99"/>
      <c r="G1668" s="268"/>
      <c r="H1668" s="99"/>
      <c r="I1668" s="99"/>
      <c r="J1668" s="99"/>
      <c r="K1668" s="273"/>
      <c r="L1668" s="192"/>
      <c r="M1668" s="192"/>
      <c r="N1668" s="99"/>
      <c r="O1668" s="99"/>
      <c r="P1668" s="237">
        <f t="shared" si="1279"/>
        <v>45906</v>
      </c>
      <c r="Q1668" s="170" t="str">
        <f t="shared" si="1280"/>
        <v>#DIV/0!</v>
      </c>
      <c r="R1668" s="206"/>
      <c r="S1668" s="267"/>
      <c r="T1668" s="99"/>
      <c r="U1668" s="99"/>
      <c r="V1668" s="259" t="str">
        <f t="shared" si="1161"/>
        <v> </v>
      </c>
      <c r="W1668" s="260">
        <f t="shared" si="1281"/>
        <v>0</v>
      </c>
      <c r="X1668" s="258" t="str">
        <f t="shared" si="1282"/>
        <v>#DIV/0!</v>
      </c>
      <c r="Y1668" s="261" t="str">
        <f t="shared" si="1283"/>
        <v>#DIV/0!</v>
      </c>
      <c r="Z1668" s="262">
        <f t="shared" si="1284"/>
        <v>0</v>
      </c>
      <c r="AA1668" s="262">
        <f t="shared" si="1285"/>
        <v>0</v>
      </c>
      <c r="AB1668" s="258" t="str">
        <f t="shared" si="1286"/>
        <v/>
      </c>
      <c r="AC1668" s="263" t="str">
        <f t="shared" si="1168"/>
        <v>   -  BĐ: 6/9/2025 KT: Ngày lỗi</v>
      </c>
      <c r="AD1668" s="263">
        <f t="shared" ref="AD1668:AE1668" si="1911">P1668</f>
        <v>45906</v>
      </c>
      <c r="AE1668" s="263" t="str">
        <f t="shared" si="1911"/>
        <v>#DIV/0!</v>
      </c>
      <c r="AF1668" s="187"/>
      <c r="AG1668" s="187"/>
    </row>
    <row r="1669">
      <c r="A1669" s="253"/>
      <c r="B1669" s="253"/>
      <c r="C1669" s="99"/>
      <c r="D1669" s="99"/>
      <c r="E1669" s="99"/>
      <c r="F1669" s="99"/>
      <c r="G1669" s="268"/>
      <c r="H1669" s="99"/>
      <c r="I1669" s="99"/>
      <c r="J1669" s="99"/>
      <c r="K1669" s="273"/>
      <c r="L1669" s="192"/>
      <c r="M1669" s="192"/>
      <c r="N1669" s="99"/>
      <c r="O1669" s="99"/>
      <c r="P1669" s="237">
        <f t="shared" si="1279"/>
        <v>45906</v>
      </c>
      <c r="Q1669" s="170" t="str">
        <f t="shared" si="1280"/>
        <v>#DIV/0!</v>
      </c>
      <c r="R1669" s="206"/>
      <c r="S1669" s="267"/>
      <c r="T1669" s="99"/>
      <c r="U1669" s="99"/>
      <c r="V1669" s="259" t="str">
        <f t="shared" si="1161"/>
        <v> </v>
      </c>
      <c r="W1669" s="260">
        <f t="shared" si="1281"/>
        <v>0</v>
      </c>
      <c r="X1669" s="258" t="str">
        <f t="shared" si="1282"/>
        <v>#DIV/0!</v>
      </c>
      <c r="Y1669" s="261" t="str">
        <f t="shared" si="1283"/>
        <v>#DIV/0!</v>
      </c>
      <c r="Z1669" s="262">
        <f t="shared" si="1284"/>
        <v>0</v>
      </c>
      <c r="AA1669" s="262">
        <f t="shared" si="1285"/>
        <v>0</v>
      </c>
      <c r="AB1669" s="258" t="str">
        <f t="shared" si="1286"/>
        <v/>
      </c>
      <c r="AC1669" s="263" t="str">
        <f t="shared" si="1168"/>
        <v>   -  BĐ: 6/9/2025 KT: Ngày lỗi</v>
      </c>
      <c r="AD1669" s="263">
        <f t="shared" ref="AD1669:AE1669" si="1912">P1669</f>
        <v>45906</v>
      </c>
      <c r="AE1669" s="263" t="str">
        <f t="shared" si="1912"/>
        <v>#DIV/0!</v>
      </c>
      <c r="AF1669" s="187"/>
      <c r="AG1669" s="187"/>
    </row>
    <row r="1670">
      <c r="A1670" s="253"/>
      <c r="B1670" s="253"/>
      <c r="C1670" s="99"/>
      <c r="D1670" s="99"/>
      <c r="E1670" s="99"/>
      <c r="F1670" s="99"/>
      <c r="G1670" s="268"/>
      <c r="H1670" s="99"/>
      <c r="I1670" s="99"/>
      <c r="J1670" s="99"/>
      <c r="K1670" s="273"/>
      <c r="L1670" s="192"/>
      <c r="M1670" s="192"/>
      <c r="N1670" s="99"/>
      <c r="O1670" s="99"/>
      <c r="P1670" s="237">
        <f t="shared" si="1279"/>
        <v>45906</v>
      </c>
      <c r="Q1670" s="170" t="str">
        <f t="shared" si="1280"/>
        <v>#DIV/0!</v>
      </c>
      <c r="R1670" s="206"/>
      <c r="S1670" s="267"/>
      <c r="T1670" s="99"/>
      <c r="U1670" s="99"/>
      <c r="V1670" s="259" t="str">
        <f t="shared" si="1161"/>
        <v> </v>
      </c>
      <c r="W1670" s="260">
        <f t="shared" si="1281"/>
        <v>0</v>
      </c>
      <c r="X1670" s="258" t="str">
        <f t="shared" si="1282"/>
        <v>#DIV/0!</v>
      </c>
      <c r="Y1670" s="261" t="str">
        <f t="shared" si="1283"/>
        <v>#DIV/0!</v>
      </c>
      <c r="Z1670" s="262">
        <f t="shared" si="1284"/>
        <v>0</v>
      </c>
      <c r="AA1670" s="262">
        <f t="shared" si="1285"/>
        <v>0</v>
      </c>
      <c r="AB1670" s="258" t="str">
        <f t="shared" si="1286"/>
        <v/>
      </c>
      <c r="AC1670" s="263" t="str">
        <f t="shared" si="1168"/>
        <v>   -  BĐ: 6/9/2025 KT: Ngày lỗi</v>
      </c>
      <c r="AD1670" s="263">
        <f t="shared" ref="AD1670:AE1670" si="1913">P1670</f>
        <v>45906</v>
      </c>
      <c r="AE1670" s="263" t="str">
        <f t="shared" si="1913"/>
        <v>#DIV/0!</v>
      </c>
      <c r="AF1670" s="187"/>
      <c r="AG1670" s="187"/>
    </row>
    <row r="1671">
      <c r="A1671" s="253"/>
      <c r="B1671" s="253"/>
      <c r="C1671" s="99"/>
      <c r="D1671" s="99"/>
      <c r="E1671" s="99"/>
      <c r="F1671" s="99"/>
      <c r="G1671" s="268"/>
      <c r="H1671" s="99"/>
      <c r="I1671" s="99"/>
      <c r="J1671" s="99"/>
      <c r="K1671" s="273"/>
      <c r="L1671" s="192"/>
      <c r="M1671" s="192"/>
      <c r="N1671" s="99"/>
      <c r="O1671" s="99"/>
      <c r="P1671" s="237">
        <f t="shared" si="1279"/>
        <v>45906</v>
      </c>
      <c r="Q1671" s="170" t="str">
        <f t="shared" si="1280"/>
        <v>#DIV/0!</v>
      </c>
      <c r="R1671" s="206"/>
      <c r="S1671" s="267"/>
      <c r="T1671" s="99"/>
      <c r="U1671" s="99"/>
      <c r="V1671" s="259" t="str">
        <f t="shared" si="1161"/>
        <v> </v>
      </c>
      <c r="W1671" s="260">
        <f t="shared" si="1281"/>
        <v>0</v>
      </c>
      <c r="X1671" s="258" t="str">
        <f t="shared" si="1282"/>
        <v>#DIV/0!</v>
      </c>
      <c r="Y1671" s="261" t="str">
        <f t="shared" si="1283"/>
        <v>#DIV/0!</v>
      </c>
      <c r="Z1671" s="262">
        <f t="shared" si="1284"/>
        <v>0</v>
      </c>
      <c r="AA1671" s="262">
        <f t="shared" si="1285"/>
        <v>0</v>
      </c>
      <c r="AB1671" s="258" t="str">
        <f t="shared" si="1286"/>
        <v/>
      </c>
      <c r="AC1671" s="263" t="str">
        <f t="shared" si="1168"/>
        <v>   -  BĐ: 6/9/2025 KT: Ngày lỗi</v>
      </c>
      <c r="AD1671" s="263">
        <f t="shared" ref="AD1671:AE1671" si="1914">P1671</f>
        <v>45906</v>
      </c>
      <c r="AE1671" s="263" t="str">
        <f t="shared" si="1914"/>
        <v>#DIV/0!</v>
      </c>
      <c r="AF1671" s="187"/>
      <c r="AG1671" s="187"/>
    </row>
    <row r="1672">
      <c r="A1672" s="253"/>
      <c r="B1672" s="253"/>
      <c r="C1672" s="99"/>
      <c r="D1672" s="99"/>
      <c r="E1672" s="99"/>
      <c r="F1672" s="99"/>
      <c r="G1672" s="268"/>
      <c r="H1672" s="99"/>
      <c r="I1672" s="99"/>
      <c r="J1672" s="99"/>
      <c r="K1672" s="273"/>
      <c r="L1672" s="192"/>
      <c r="M1672" s="192"/>
      <c r="N1672" s="99"/>
      <c r="O1672" s="99"/>
      <c r="P1672" s="237">
        <f t="shared" si="1279"/>
        <v>45906</v>
      </c>
      <c r="Q1672" s="170" t="str">
        <f t="shared" si="1280"/>
        <v>#DIV/0!</v>
      </c>
      <c r="R1672" s="206"/>
      <c r="S1672" s="267"/>
      <c r="T1672" s="99"/>
      <c r="U1672" s="99"/>
      <c r="V1672" s="259" t="str">
        <f t="shared" si="1161"/>
        <v> </v>
      </c>
      <c r="W1672" s="260">
        <f t="shared" si="1281"/>
        <v>0</v>
      </c>
      <c r="X1672" s="258" t="str">
        <f t="shared" si="1282"/>
        <v>#DIV/0!</v>
      </c>
      <c r="Y1672" s="261" t="str">
        <f t="shared" si="1283"/>
        <v>#DIV/0!</v>
      </c>
      <c r="Z1672" s="262">
        <f t="shared" si="1284"/>
        <v>0</v>
      </c>
      <c r="AA1672" s="262">
        <f t="shared" si="1285"/>
        <v>0</v>
      </c>
      <c r="AB1672" s="258" t="str">
        <f t="shared" si="1286"/>
        <v/>
      </c>
      <c r="AC1672" s="263" t="str">
        <f t="shared" si="1168"/>
        <v>   -  BĐ: 6/9/2025 KT: Ngày lỗi</v>
      </c>
      <c r="AD1672" s="263">
        <f t="shared" ref="AD1672:AE1672" si="1915">P1672</f>
        <v>45906</v>
      </c>
      <c r="AE1672" s="263" t="str">
        <f t="shared" si="1915"/>
        <v>#DIV/0!</v>
      </c>
      <c r="AF1672" s="187"/>
      <c r="AG1672" s="187"/>
    </row>
    <row r="1673">
      <c r="A1673" s="253"/>
      <c r="B1673" s="253"/>
      <c r="C1673" s="99"/>
      <c r="D1673" s="99"/>
      <c r="E1673" s="99"/>
      <c r="F1673" s="99"/>
      <c r="G1673" s="268"/>
      <c r="H1673" s="99"/>
      <c r="I1673" s="99"/>
      <c r="J1673" s="99"/>
      <c r="K1673" s="273"/>
      <c r="L1673" s="192"/>
      <c r="M1673" s="192"/>
      <c r="N1673" s="99"/>
      <c r="O1673" s="99"/>
      <c r="P1673" s="237">
        <f t="shared" si="1279"/>
        <v>45906</v>
      </c>
      <c r="Q1673" s="170" t="str">
        <f t="shared" si="1280"/>
        <v>#DIV/0!</v>
      </c>
      <c r="R1673" s="206"/>
      <c r="S1673" s="267"/>
      <c r="T1673" s="99"/>
      <c r="U1673" s="99"/>
      <c r="V1673" s="259" t="str">
        <f t="shared" si="1161"/>
        <v> </v>
      </c>
      <c r="W1673" s="260">
        <f t="shared" si="1281"/>
        <v>0</v>
      </c>
      <c r="X1673" s="258" t="str">
        <f t="shared" si="1282"/>
        <v>#DIV/0!</v>
      </c>
      <c r="Y1673" s="261" t="str">
        <f t="shared" si="1283"/>
        <v>#DIV/0!</v>
      </c>
      <c r="Z1673" s="262">
        <f t="shared" si="1284"/>
        <v>0</v>
      </c>
      <c r="AA1673" s="262">
        <f t="shared" si="1285"/>
        <v>0</v>
      </c>
      <c r="AB1673" s="258" t="str">
        <f t="shared" si="1286"/>
        <v/>
      </c>
      <c r="AC1673" s="263" t="str">
        <f t="shared" si="1168"/>
        <v>   -  BĐ: 6/9/2025 KT: Ngày lỗi</v>
      </c>
      <c r="AD1673" s="263">
        <f t="shared" ref="AD1673:AE1673" si="1916">P1673</f>
        <v>45906</v>
      </c>
      <c r="AE1673" s="263" t="str">
        <f t="shared" si="1916"/>
        <v>#DIV/0!</v>
      </c>
      <c r="AF1673" s="187"/>
      <c r="AG1673" s="187"/>
    </row>
    <row r="1674">
      <c r="A1674" s="253"/>
      <c r="B1674" s="253"/>
      <c r="C1674" s="99"/>
      <c r="D1674" s="99"/>
      <c r="E1674" s="99"/>
      <c r="F1674" s="99"/>
      <c r="G1674" s="268"/>
      <c r="H1674" s="99"/>
      <c r="I1674" s="99"/>
      <c r="J1674" s="99"/>
      <c r="K1674" s="273"/>
      <c r="L1674" s="192"/>
      <c r="M1674" s="192"/>
      <c r="N1674" s="99"/>
      <c r="O1674" s="99"/>
      <c r="P1674" s="237">
        <f t="shared" si="1279"/>
        <v>45906</v>
      </c>
      <c r="Q1674" s="170" t="str">
        <f t="shared" si="1280"/>
        <v>#DIV/0!</v>
      </c>
      <c r="R1674" s="206"/>
      <c r="S1674" s="267"/>
      <c r="T1674" s="99"/>
      <c r="U1674" s="99"/>
      <c r="V1674" s="259" t="str">
        <f t="shared" si="1161"/>
        <v> </v>
      </c>
      <c r="W1674" s="260">
        <f t="shared" si="1281"/>
        <v>0</v>
      </c>
      <c r="X1674" s="258" t="str">
        <f t="shared" si="1282"/>
        <v>#DIV/0!</v>
      </c>
      <c r="Y1674" s="261" t="str">
        <f t="shared" si="1283"/>
        <v>#DIV/0!</v>
      </c>
      <c r="Z1674" s="262">
        <f t="shared" si="1284"/>
        <v>0</v>
      </c>
      <c r="AA1674" s="262">
        <f t="shared" si="1285"/>
        <v>0</v>
      </c>
      <c r="AB1674" s="258" t="str">
        <f t="shared" si="1286"/>
        <v/>
      </c>
      <c r="AC1674" s="263" t="str">
        <f t="shared" si="1168"/>
        <v>   -  BĐ: 6/9/2025 KT: Ngày lỗi</v>
      </c>
      <c r="AD1674" s="263">
        <f t="shared" ref="AD1674:AE1674" si="1917">P1674</f>
        <v>45906</v>
      </c>
      <c r="AE1674" s="263" t="str">
        <f t="shared" si="1917"/>
        <v>#DIV/0!</v>
      </c>
      <c r="AF1674" s="187"/>
      <c r="AG1674" s="187"/>
    </row>
    <row r="1675">
      <c r="A1675" s="253"/>
      <c r="B1675" s="253"/>
      <c r="C1675" s="99"/>
      <c r="D1675" s="99"/>
      <c r="E1675" s="99"/>
      <c r="F1675" s="99"/>
      <c r="G1675" s="268"/>
      <c r="H1675" s="99"/>
      <c r="I1675" s="99"/>
      <c r="J1675" s="99"/>
      <c r="K1675" s="273"/>
      <c r="L1675" s="192"/>
      <c r="M1675" s="192"/>
      <c r="N1675" s="99"/>
      <c r="O1675" s="99"/>
      <c r="P1675" s="237">
        <f t="shared" si="1279"/>
        <v>45906</v>
      </c>
      <c r="Q1675" s="170" t="str">
        <f t="shared" si="1280"/>
        <v>#DIV/0!</v>
      </c>
      <c r="R1675" s="206"/>
      <c r="S1675" s="267"/>
      <c r="T1675" s="99"/>
      <c r="U1675" s="99"/>
      <c r="V1675" s="259" t="str">
        <f t="shared" si="1161"/>
        <v> </v>
      </c>
      <c r="W1675" s="260">
        <f t="shared" si="1281"/>
        <v>0</v>
      </c>
      <c r="X1675" s="258" t="str">
        <f t="shared" si="1282"/>
        <v>#DIV/0!</v>
      </c>
      <c r="Y1675" s="261" t="str">
        <f t="shared" si="1283"/>
        <v>#DIV/0!</v>
      </c>
      <c r="Z1675" s="262">
        <f t="shared" si="1284"/>
        <v>0</v>
      </c>
      <c r="AA1675" s="262">
        <f t="shared" si="1285"/>
        <v>0</v>
      </c>
      <c r="AB1675" s="258" t="str">
        <f t="shared" si="1286"/>
        <v/>
      </c>
      <c r="AC1675" s="263" t="str">
        <f t="shared" si="1168"/>
        <v>   -  BĐ: 6/9/2025 KT: Ngày lỗi</v>
      </c>
      <c r="AD1675" s="263">
        <f t="shared" ref="AD1675:AE1675" si="1918">P1675</f>
        <v>45906</v>
      </c>
      <c r="AE1675" s="263" t="str">
        <f t="shared" si="1918"/>
        <v>#DIV/0!</v>
      </c>
      <c r="AF1675" s="187"/>
      <c r="AG1675" s="187"/>
    </row>
    <row r="1676">
      <c r="A1676" s="253"/>
      <c r="B1676" s="253"/>
      <c r="C1676" s="99"/>
      <c r="D1676" s="99"/>
      <c r="E1676" s="99"/>
      <c r="F1676" s="99"/>
      <c r="G1676" s="268"/>
      <c r="H1676" s="99"/>
      <c r="I1676" s="99"/>
      <c r="J1676" s="99"/>
      <c r="K1676" s="273"/>
      <c r="L1676" s="192"/>
      <c r="M1676" s="192"/>
      <c r="N1676" s="99"/>
      <c r="O1676" s="99"/>
      <c r="P1676" s="237">
        <f t="shared" si="1279"/>
        <v>45906</v>
      </c>
      <c r="Q1676" s="170" t="str">
        <f t="shared" si="1280"/>
        <v>#DIV/0!</v>
      </c>
      <c r="R1676" s="206"/>
      <c r="S1676" s="267"/>
      <c r="T1676" s="99"/>
      <c r="U1676" s="99"/>
      <c r="V1676" s="259" t="str">
        <f t="shared" si="1161"/>
        <v> </v>
      </c>
      <c r="W1676" s="260">
        <f t="shared" si="1281"/>
        <v>0</v>
      </c>
      <c r="X1676" s="258" t="str">
        <f t="shared" si="1282"/>
        <v>#DIV/0!</v>
      </c>
      <c r="Y1676" s="261" t="str">
        <f t="shared" si="1283"/>
        <v>#DIV/0!</v>
      </c>
      <c r="Z1676" s="262">
        <f t="shared" si="1284"/>
        <v>0</v>
      </c>
      <c r="AA1676" s="262">
        <f t="shared" si="1285"/>
        <v>0</v>
      </c>
      <c r="AB1676" s="258" t="str">
        <f t="shared" si="1286"/>
        <v/>
      </c>
      <c r="AC1676" s="263" t="str">
        <f t="shared" si="1168"/>
        <v>   -  BĐ: 6/9/2025 KT: Ngày lỗi</v>
      </c>
      <c r="AD1676" s="263">
        <f t="shared" ref="AD1676:AE1676" si="1919">P1676</f>
        <v>45906</v>
      </c>
      <c r="AE1676" s="263" t="str">
        <f t="shared" si="1919"/>
        <v>#DIV/0!</v>
      </c>
      <c r="AF1676" s="187"/>
      <c r="AG1676" s="187"/>
    </row>
    <row r="1677">
      <c r="A1677" s="253"/>
      <c r="B1677" s="253"/>
      <c r="C1677" s="99"/>
      <c r="D1677" s="99"/>
      <c r="E1677" s="99"/>
      <c r="F1677" s="99"/>
      <c r="G1677" s="268"/>
      <c r="H1677" s="99"/>
      <c r="I1677" s="99"/>
      <c r="J1677" s="99"/>
      <c r="K1677" s="273"/>
      <c r="L1677" s="192"/>
      <c r="M1677" s="192"/>
      <c r="N1677" s="99"/>
      <c r="O1677" s="99"/>
      <c r="P1677" s="237">
        <f t="shared" si="1279"/>
        <v>45906</v>
      </c>
      <c r="Q1677" s="170" t="str">
        <f t="shared" si="1280"/>
        <v>#DIV/0!</v>
      </c>
      <c r="R1677" s="206"/>
      <c r="S1677" s="267"/>
      <c r="T1677" s="99"/>
      <c r="U1677" s="99"/>
      <c r="V1677" s="259" t="str">
        <f t="shared" si="1161"/>
        <v> </v>
      </c>
      <c r="W1677" s="260">
        <f t="shared" si="1281"/>
        <v>0</v>
      </c>
      <c r="X1677" s="258" t="str">
        <f t="shared" si="1282"/>
        <v>#DIV/0!</v>
      </c>
      <c r="Y1677" s="261" t="str">
        <f t="shared" si="1283"/>
        <v>#DIV/0!</v>
      </c>
      <c r="Z1677" s="262">
        <f t="shared" si="1284"/>
        <v>0</v>
      </c>
      <c r="AA1677" s="262">
        <f t="shared" si="1285"/>
        <v>0</v>
      </c>
      <c r="AB1677" s="258" t="str">
        <f t="shared" si="1286"/>
        <v/>
      </c>
      <c r="AC1677" s="263" t="str">
        <f t="shared" si="1168"/>
        <v>   -  BĐ: 6/9/2025 KT: Ngày lỗi</v>
      </c>
      <c r="AD1677" s="263">
        <f t="shared" ref="AD1677:AE1677" si="1920">P1677</f>
        <v>45906</v>
      </c>
      <c r="AE1677" s="263" t="str">
        <f t="shared" si="1920"/>
        <v>#DIV/0!</v>
      </c>
      <c r="AF1677" s="187"/>
      <c r="AG1677" s="187"/>
    </row>
    <row r="1678">
      <c r="A1678" s="253"/>
      <c r="B1678" s="253"/>
      <c r="C1678" s="99"/>
      <c r="D1678" s="99"/>
      <c r="E1678" s="99"/>
      <c r="F1678" s="99"/>
      <c r="G1678" s="268"/>
      <c r="H1678" s="99"/>
      <c r="I1678" s="99"/>
      <c r="J1678" s="99"/>
      <c r="K1678" s="273"/>
      <c r="L1678" s="192"/>
      <c r="M1678" s="192"/>
      <c r="N1678" s="99"/>
      <c r="O1678" s="99"/>
      <c r="P1678" s="237">
        <f t="shared" si="1279"/>
        <v>45906</v>
      </c>
      <c r="Q1678" s="170" t="str">
        <f t="shared" si="1280"/>
        <v>#DIV/0!</v>
      </c>
      <c r="R1678" s="206"/>
      <c r="S1678" s="267"/>
      <c r="T1678" s="99"/>
      <c r="U1678" s="99"/>
      <c r="V1678" s="259" t="str">
        <f t="shared" si="1161"/>
        <v> </v>
      </c>
      <c r="W1678" s="260">
        <f t="shared" si="1281"/>
        <v>0</v>
      </c>
      <c r="X1678" s="258" t="str">
        <f t="shared" si="1282"/>
        <v>#DIV/0!</v>
      </c>
      <c r="Y1678" s="261" t="str">
        <f t="shared" si="1283"/>
        <v>#DIV/0!</v>
      </c>
      <c r="Z1678" s="262">
        <f t="shared" si="1284"/>
        <v>0</v>
      </c>
      <c r="AA1678" s="262">
        <f t="shared" si="1285"/>
        <v>0</v>
      </c>
      <c r="AB1678" s="258" t="str">
        <f t="shared" si="1286"/>
        <v/>
      </c>
      <c r="AC1678" s="263" t="str">
        <f t="shared" si="1168"/>
        <v>   -  BĐ: 6/9/2025 KT: Ngày lỗi</v>
      </c>
      <c r="AD1678" s="263">
        <f t="shared" ref="AD1678:AE1678" si="1921">P1678</f>
        <v>45906</v>
      </c>
      <c r="AE1678" s="263" t="str">
        <f t="shared" si="1921"/>
        <v>#DIV/0!</v>
      </c>
      <c r="AF1678" s="187"/>
      <c r="AG1678" s="187"/>
    </row>
    <row r="1679">
      <c r="A1679" s="253"/>
      <c r="B1679" s="253"/>
      <c r="C1679" s="99"/>
      <c r="D1679" s="99"/>
      <c r="E1679" s="99"/>
      <c r="F1679" s="99"/>
      <c r="G1679" s="268"/>
      <c r="H1679" s="99"/>
      <c r="I1679" s="99"/>
      <c r="J1679" s="99"/>
      <c r="K1679" s="273"/>
      <c r="L1679" s="192"/>
      <c r="M1679" s="192"/>
      <c r="N1679" s="99"/>
      <c r="O1679" s="99"/>
      <c r="P1679" s="237">
        <f t="shared" si="1279"/>
        <v>45906</v>
      </c>
      <c r="Q1679" s="170" t="str">
        <f t="shared" si="1280"/>
        <v>#DIV/0!</v>
      </c>
      <c r="R1679" s="206"/>
      <c r="S1679" s="267"/>
      <c r="T1679" s="99"/>
      <c r="U1679" s="99"/>
      <c r="V1679" s="259" t="str">
        <f t="shared" si="1161"/>
        <v> </v>
      </c>
      <c r="W1679" s="260">
        <f t="shared" si="1281"/>
        <v>0</v>
      </c>
      <c r="X1679" s="258" t="str">
        <f t="shared" si="1282"/>
        <v>#DIV/0!</v>
      </c>
      <c r="Y1679" s="261" t="str">
        <f t="shared" si="1283"/>
        <v>#DIV/0!</v>
      </c>
      <c r="Z1679" s="262">
        <f t="shared" si="1284"/>
        <v>0</v>
      </c>
      <c r="AA1679" s="262">
        <f t="shared" si="1285"/>
        <v>0</v>
      </c>
      <c r="AB1679" s="258" t="str">
        <f t="shared" si="1286"/>
        <v/>
      </c>
      <c r="AC1679" s="263" t="str">
        <f t="shared" si="1168"/>
        <v>   -  BĐ: 6/9/2025 KT: Ngày lỗi</v>
      </c>
      <c r="AD1679" s="263">
        <f t="shared" ref="AD1679:AE1679" si="1922">P1679</f>
        <v>45906</v>
      </c>
      <c r="AE1679" s="263" t="str">
        <f t="shared" si="1922"/>
        <v>#DIV/0!</v>
      </c>
      <c r="AF1679" s="187"/>
      <c r="AG1679" s="187"/>
    </row>
    <row r="1680">
      <c r="A1680" s="253"/>
      <c r="B1680" s="253"/>
      <c r="C1680" s="99"/>
      <c r="D1680" s="99"/>
      <c r="E1680" s="99"/>
      <c r="F1680" s="99"/>
      <c r="G1680" s="268"/>
      <c r="H1680" s="99"/>
      <c r="I1680" s="99"/>
      <c r="J1680" s="99"/>
      <c r="K1680" s="273"/>
      <c r="L1680" s="192"/>
      <c r="M1680" s="192"/>
      <c r="N1680" s="99"/>
      <c r="O1680" s="99"/>
      <c r="P1680" s="237">
        <f t="shared" si="1279"/>
        <v>45906</v>
      </c>
      <c r="Q1680" s="170" t="str">
        <f t="shared" si="1280"/>
        <v>#DIV/0!</v>
      </c>
      <c r="R1680" s="206"/>
      <c r="S1680" s="267"/>
      <c r="T1680" s="99"/>
      <c r="U1680" s="99"/>
      <c r="V1680" s="259" t="str">
        <f t="shared" si="1161"/>
        <v> </v>
      </c>
      <c r="W1680" s="260">
        <f t="shared" si="1281"/>
        <v>0</v>
      </c>
      <c r="X1680" s="258" t="str">
        <f t="shared" si="1282"/>
        <v>#DIV/0!</v>
      </c>
      <c r="Y1680" s="261" t="str">
        <f t="shared" si="1283"/>
        <v>#DIV/0!</v>
      </c>
      <c r="Z1680" s="262">
        <f t="shared" si="1284"/>
        <v>0</v>
      </c>
      <c r="AA1680" s="262">
        <f t="shared" si="1285"/>
        <v>0</v>
      </c>
      <c r="AB1680" s="258" t="str">
        <f t="shared" si="1286"/>
        <v/>
      </c>
      <c r="AC1680" s="263" t="str">
        <f t="shared" si="1168"/>
        <v>   -  BĐ: 6/9/2025 KT: Ngày lỗi</v>
      </c>
      <c r="AD1680" s="263">
        <f t="shared" ref="AD1680:AE1680" si="1923">P1680</f>
        <v>45906</v>
      </c>
      <c r="AE1680" s="263" t="str">
        <f t="shared" si="1923"/>
        <v>#DIV/0!</v>
      </c>
      <c r="AF1680" s="187"/>
      <c r="AG1680" s="187"/>
    </row>
    <row r="1681">
      <c r="A1681" s="253"/>
      <c r="B1681" s="253"/>
      <c r="C1681" s="99"/>
      <c r="D1681" s="99"/>
      <c r="E1681" s="99"/>
      <c r="F1681" s="99"/>
      <c r="G1681" s="268"/>
      <c r="H1681" s="99"/>
      <c r="I1681" s="99"/>
      <c r="J1681" s="99"/>
      <c r="K1681" s="273"/>
      <c r="L1681" s="192"/>
      <c r="M1681" s="192"/>
      <c r="N1681" s="99"/>
      <c r="O1681" s="99"/>
      <c r="P1681" s="237">
        <f t="shared" si="1279"/>
        <v>45906</v>
      </c>
      <c r="Q1681" s="170" t="str">
        <f t="shared" si="1280"/>
        <v>#DIV/0!</v>
      </c>
      <c r="R1681" s="206"/>
      <c r="S1681" s="267"/>
      <c r="T1681" s="99"/>
      <c r="U1681" s="99"/>
      <c r="V1681" s="259" t="str">
        <f t="shared" si="1161"/>
        <v> </v>
      </c>
      <c r="W1681" s="260">
        <f t="shared" si="1281"/>
        <v>0</v>
      </c>
      <c r="X1681" s="258" t="str">
        <f t="shared" si="1282"/>
        <v>#DIV/0!</v>
      </c>
      <c r="Y1681" s="261" t="str">
        <f t="shared" si="1283"/>
        <v>#DIV/0!</v>
      </c>
      <c r="Z1681" s="262">
        <f t="shared" si="1284"/>
        <v>0</v>
      </c>
      <c r="AA1681" s="262">
        <f t="shared" si="1285"/>
        <v>0</v>
      </c>
      <c r="AB1681" s="258" t="str">
        <f t="shared" si="1286"/>
        <v/>
      </c>
      <c r="AC1681" s="263" t="str">
        <f t="shared" si="1168"/>
        <v>   -  BĐ: 6/9/2025 KT: Ngày lỗi</v>
      </c>
      <c r="AD1681" s="263">
        <f t="shared" ref="AD1681:AE1681" si="1924">P1681</f>
        <v>45906</v>
      </c>
      <c r="AE1681" s="263" t="str">
        <f t="shared" si="1924"/>
        <v>#DIV/0!</v>
      </c>
      <c r="AF1681" s="187"/>
      <c r="AG1681" s="187"/>
    </row>
    <row r="1682">
      <c r="A1682" s="253"/>
      <c r="B1682" s="253"/>
      <c r="C1682" s="99"/>
      <c r="D1682" s="99"/>
      <c r="E1682" s="99"/>
      <c r="F1682" s="99"/>
      <c r="G1682" s="268"/>
      <c r="H1682" s="99"/>
      <c r="I1682" s="99"/>
      <c r="J1682" s="99"/>
      <c r="K1682" s="273"/>
      <c r="L1682" s="192"/>
      <c r="M1682" s="192"/>
      <c r="N1682" s="99"/>
      <c r="O1682" s="99"/>
      <c r="P1682" s="237">
        <f t="shared" si="1279"/>
        <v>45906</v>
      </c>
      <c r="Q1682" s="170" t="str">
        <f t="shared" si="1280"/>
        <v>#DIV/0!</v>
      </c>
      <c r="R1682" s="206"/>
      <c r="S1682" s="267"/>
      <c r="T1682" s="99"/>
      <c r="U1682" s="99"/>
      <c r="V1682" s="259" t="str">
        <f t="shared" si="1161"/>
        <v> </v>
      </c>
      <c r="W1682" s="260">
        <f t="shared" si="1281"/>
        <v>0</v>
      </c>
      <c r="X1682" s="258" t="str">
        <f t="shared" si="1282"/>
        <v>#DIV/0!</v>
      </c>
      <c r="Y1682" s="261" t="str">
        <f t="shared" si="1283"/>
        <v>#DIV/0!</v>
      </c>
      <c r="Z1682" s="262">
        <f t="shared" si="1284"/>
        <v>0</v>
      </c>
      <c r="AA1682" s="262">
        <f t="shared" si="1285"/>
        <v>0</v>
      </c>
      <c r="AB1682" s="258" t="str">
        <f t="shared" si="1286"/>
        <v/>
      </c>
      <c r="AC1682" s="263" t="str">
        <f t="shared" si="1168"/>
        <v>   -  BĐ: 6/9/2025 KT: Ngày lỗi</v>
      </c>
      <c r="AD1682" s="263">
        <f t="shared" ref="AD1682:AE1682" si="1925">P1682</f>
        <v>45906</v>
      </c>
      <c r="AE1682" s="263" t="str">
        <f t="shared" si="1925"/>
        <v>#DIV/0!</v>
      </c>
      <c r="AF1682" s="187"/>
      <c r="AG1682" s="187"/>
    </row>
    <row r="1683">
      <c r="A1683" s="253"/>
      <c r="B1683" s="253"/>
      <c r="C1683" s="99"/>
      <c r="D1683" s="99"/>
      <c r="E1683" s="99"/>
      <c r="F1683" s="99"/>
      <c r="G1683" s="268"/>
      <c r="H1683" s="99"/>
      <c r="I1683" s="99"/>
      <c r="J1683" s="99"/>
      <c r="K1683" s="273"/>
      <c r="L1683" s="192"/>
      <c r="M1683" s="192"/>
      <c r="N1683" s="99"/>
      <c r="O1683" s="99"/>
      <c r="P1683" s="237">
        <f t="shared" si="1279"/>
        <v>45906</v>
      </c>
      <c r="Q1683" s="170" t="str">
        <f t="shared" si="1280"/>
        <v>#DIV/0!</v>
      </c>
      <c r="R1683" s="206"/>
      <c r="S1683" s="267"/>
      <c r="T1683" s="99"/>
      <c r="U1683" s="99"/>
      <c r="V1683" s="259" t="str">
        <f t="shared" si="1161"/>
        <v> </v>
      </c>
      <c r="W1683" s="260">
        <f t="shared" si="1281"/>
        <v>0</v>
      </c>
      <c r="X1683" s="258" t="str">
        <f t="shared" si="1282"/>
        <v>#DIV/0!</v>
      </c>
      <c r="Y1683" s="261" t="str">
        <f t="shared" si="1283"/>
        <v>#DIV/0!</v>
      </c>
      <c r="Z1683" s="262">
        <f t="shared" si="1284"/>
        <v>0</v>
      </c>
      <c r="AA1683" s="262">
        <f t="shared" si="1285"/>
        <v>0</v>
      </c>
      <c r="AB1683" s="258" t="str">
        <f t="shared" si="1286"/>
        <v/>
      </c>
      <c r="AC1683" s="263" t="str">
        <f t="shared" si="1168"/>
        <v>   -  BĐ: 6/9/2025 KT: Ngày lỗi</v>
      </c>
      <c r="AD1683" s="263">
        <f t="shared" ref="AD1683:AE1683" si="1926">P1683</f>
        <v>45906</v>
      </c>
      <c r="AE1683" s="263" t="str">
        <f t="shared" si="1926"/>
        <v>#DIV/0!</v>
      </c>
      <c r="AF1683" s="187"/>
      <c r="AG1683" s="187"/>
    </row>
    <row r="1684">
      <c r="A1684" s="253"/>
      <c r="B1684" s="253"/>
      <c r="C1684" s="99"/>
      <c r="D1684" s="99"/>
      <c r="E1684" s="99"/>
      <c r="F1684" s="99"/>
      <c r="G1684" s="268"/>
      <c r="H1684" s="99"/>
      <c r="I1684" s="99"/>
      <c r="J1684" s="99"/>
      <c r="K1684" s="273"/>
      <c r="L1684" s="192"/>
      <c r="M1684" s="192"/>
      <c r="N1684" s="99"/>
      <c r="O1684" s="99"/>
      <c r="P1684" s="237">
        <f t="shared" si="1279"/>
        <v>45906</v>
      </c>
      <c r="Q1684" s="170" t="str">
        <f t="shared" si="1280"/>
        <v>#DIV/0!</v>
      </c>
      <c r="R1684" s="206"/>
      <c r="S1684" s="267"/>
      <c r="T1684" s="99"/>
      <c r="U1684" s="99"/>
      <c r="V1684" s="259" t="str">
        <f t="shared" si="1161"/>
        <v> </v>
      </c>
      <c r="W1684" s="260">
        <f t="shared" si="1281"/>
        <v>0</v>
      </c>
      <c r="X1684" s="258" t="str">
        <f t="shared" si="1282"/>
        <v>#DIV/0!</v>
      </c>
      <c r="Y1684" s="261" t="str">
        <f t="shared" si="1283"/>
        <v>#DIV/0!</v>
      </c>
      <c r="Z1684" s="262">
        <f t="shared" si="1284"/>
        <v>0</v>
      </c>
      <c r="AA1684" s="262">
        <f t="shared" si="1285"/>
        <v>0</v>
      </c>
      <c r="AB1684" s="258" t="str">
        <f t="shared" si="1286"/>
        <v/>
      </c>
      <c r="AC1684" s="263" t="str">
        <f t="shared" si="1168"/>
        <v>   -  BĐ: 6/9/2025 KT: Ngày lỗi</v>
      </c>
      <c r="AD1684" s="263">
        <f t="shared" ref="AD1684:AE1684" si="1927">P1684</f>
        <v>45906</v>
      </c>
      <c r="AE1684" s="263" t="str">
        <f t="shared" si="1927"/>
        <v>#DIV/0!</v>
      </c>
      <c r="AF1684" s="187"/>
      <c r="AG1684" s="187"/>
    </row>
    <row r="1685">
      <c r="A1685" s="253"/>
      <c r="B1685" s="253"/>
      <c r="C1685" s="99"/>
      <c r="D1685" s="99"/>
      <c r="E1685" s="99"/>
      <c r="F1685" s="99"/>
      <c r="G1685" s="268"/>
      <c r="H1685" s="99"/>
      <c r="I1685" s="99"/>
      <c r="J1685" s="99"/>
      <c r="K1685" s="273"/>
      <c r="L1685" s="192"/>
      <c r="M1685" s="192"/>
      <c r="N1685" s="99"/>
      <c r="O1685" s="99"/>
      <c r="P1685" s="237">
        <f t="shared" si="1279"/>
        <v>45906</v>
      </c>
      <c r="Q1685" s="170" t="str">
        <f t="shared" si="1280"/>
        <v>#DIV/0!</v>
      </c>
      <c r="R1685" s="206"/>
      <c r="S1685" s="267"/>
      <c r="T1685" s="99"/>
      <c r="U1685" s="99"/>
      <c r="V1685" s="259" t="str">
        <f t="shared" si="1161"/>
        <v> </v>
      </c>
      <c r="W1685" s="260">
        <f t="shared" si="1281"/>
        <v>0</v>
      </c>
      <c r="X1685" s="258" t="str">
        <f t="shared" si="1282"/>
        <v>#DIV/0!</v>
      </c>
      <c r="Y1685" s="261" t="str">
        <f t="shared" si="1283"/>
        <v>#DIV/0!</v>
      </c>
      <c r="Z1685" s="262">
        <f t="shared" si="1284"/>
        <v>0</v>
      </c>
      <c r="AA1685" s="262">
        <f t="shared" si="1285"/>
        <v>0</v>
      </c>
      <c r="AB1685" s="258" t="str">
        <f t="shared" si="1286"/>
        <v/>
      </c>
      <c r="AC1685" s="263" t="str">
        <f t="shared" si="1168"/>
        <v>   -  BĐ: 6/9/2025 KT: Ngày lỗi</v>
      </c>
      <c r="AD1685" s="263">
        <f t="shared" ref="AD1685:AE1685" si="1928">P1685</f>
        <v>45906</v>
      </c>
      <c r="AE1685" s="263" t="str">
        <f t="shared" si="1928"/>
        <v>#DIV/0!</v>
      </c>
      <c r="AF1685" s="187"/>
      <c r="AG1685" s="187"/>
    </row>
    <row r="1686">
      <c r="A1686" s="253"/>
      <c r="B1686" s="253"/>
      <c r="C1686" s="99"/>
      <c r="D1686" s="99"/>
      <c r="E1686" s="99"/>
      <c r="F1686" s="99"/>
      <c r="G1686" s="268"/>
      <c r="H1686" s="99"/>
      <c r="I1686" s="99"/>
      <c r="J1686" s="99"/>
      <c r="K1686" s="273"/>
      <c r="L1686" s="192"/>
      <c r="M1686" s="192"/>
      <c r="N1686" s="99"/>
      <c r="O1686" s="99"/>
      <c r="P1686" s="237">
        <f t="shared" si="1279"/>
        <v>45906</v>
      </c>
      <c r="Q1686" s="170" t="str">
        <f t="shared" si="1280"/>
        <v>#DIV/0!</v>
      </c>
      <c r="R1686" s="206"/>
      <c r="S1686" s="267"/>
      <c r="T1686" s="99"/>
      <c r="U1686" s="99"/>
      <c r="V1686" s="259" t="str">
        <f t="shared" si="1161"/>
        <v> </v>
      </c>
      <c r="W1686" s="260">
        <f t="shared" si="1281"/>
        <v>0</v>
      </c>
      <c r="X1686" s="258" t="str">
        <f t="shared" si="1282"/>
        <v>#DIV/0!</v>
      </c>
      <c r="Y1686" s="261" t="str">
        <f t="shared" si="1283"/>
        <v>#DIV/0!</v>
      </c>
      <c r="Z1686" s="262">
        <f t="shared" si="1284"/>
        <v>0</v>
      </c>
      <c r="AA1686" s="262">
        <f t="shared" si="1285"/>
        <v>0</v>
      </c>
      <c r="AB1686" s="258" t="str">
        <f t="shared" si="1286"/>
        <v/>
      </c>
      <c r="AC1686" s="263" t="str">
        <f t="shared" si="1168"/>
        <v>   -  BĐ: 6/9/2025 KT: Ngày lỗi</v>
      </c>
      <c r="AD1686" s="263">
        <f t="shared" ref="AD1686:AE1686" si="1929">P1686</f>
        <v>45906</v>
      </c>
      <c r="AE1686" s="263" t="str">
        <f t="shared" si="1929"/>
        <v>#DIV/0!</v>
      </c>
      <c r="AF1686" s="187"/>
      <c r="AG1686" s="187"/>
    </row>
    <row r="1687">
      <c r="A1687" s="253"/>
      <c r="B1687" s="253"/>
      <c r="C1687" s="99"/>
      <c r="D1687" s="99"/>
      <c r="E1687" s="99"/>
      <c r="F1687" s="99"/>
      <c r="G1687" s="268"/>
      <c r="H1687" s="99"/>
      <c r="I1687" s="99"/>
      <c r="J1687" s="99"/>
      <c r="K1687" s="273"/>
      <c r="L1687" s="192"/>
      <c r="M1687" s="192"/>
      <c r="N1687" s="99"/>
      <c r="O1687" s="99"/>
      <c r="P1687" s="237">
        <f t="shared" si="1279"/>
        <v>45906</v>
      </c>
      <c r="Q1687" s="170" t="str">
        <f t="shared" si="1280"/>
        <v>#DIV/0!</v>
      </c>
      <c r="R1687" s="206"/>
      <c r="S1687" s="267"/>
      <c r="T1687" s="99"/>
      <c r="U1687" s="99"/>
      <c r="V1687" s="259" t="str">
        <f t="shared" si="1161"/>
        <v> </v>
      </c>
      <c r="W1687" s="260">
        <f t="shared" si="1281"/>
        <v>0</v>
      </c>
      <c r="X1687" s="258" t="str">
        <f t="shared" si="1282"/>
        <v>#DIV/0!</v>
      </c>
      <c r="Y1687" s="261" t="str">
        <f t="shared" si="1283"/>
        <v>#DIV/0!</v>
      </c>
      <c r="Z1687" s="262">
        <f t="shared" si="1284"/>
        <v>0</v>
      </c>
      <c r="AA1687" s="262">
        <f t="shared" si="1285"/>
        <v>0</v>
      </c>
      <c r="AB1687" s="258" t="str">
        <f t="shared" si="1286"/>
        <v/>
      </c>
      <c r="AC1687" s="263" t="str">
        <f t="shared" si="1168"/>
        <v>   -  BĐ: 6/9/2025 KT: Ngày lỗi</v>
      </c>
      <c r="AD1687" s="263">
        <f t="shared" ref="AD1687:AE1687" si="1930">P1687</f>
        <v>45906</v>
      </c>
      <c r="AE1687" s="263" t="str">
        <f t="shared" si="1930"/>
        <v>#DIV/0!</v>
      </c>
      <c r="AF1687" s="187"/>
      <c r="AG1687" s="187"/>
    </row>
    <row r="1688">
      <c r="A1688" s="253"/>
      <c r="B1688" s="253"/>
      <c r="C1688" s="99"/>
      <c r="D1688" s="99"/>
      <c r="E1688" s="99"/>
      <c r="F1688" s="99"/>
      <c r="G1688" s="268"/>
      <c r="H1688" s="99"/>
      <c r="I1688" s="99"/>
      <c r="J1688" s="99"/>
      <c r="K1688" s="273"/>
      <c r="L1688" s="192"/>
      <c r="M1688" s="192"/>
      <c r="N1688" s="99"/>
      <c r="O1688" s="99"/>
      <c r="P1688" s="237">
        <f t="shared" si="1279"/>
        <v>45906</v>
      </c>
      <c r="Q1688" s="170" t="str">
        <f t="shared" si="1280"/>
        <v>#DIV/0!</v>
      </c>
      <c r="R1688" s="206"/>
      <c r="S1688" s="267"/>
      <c r="T1688" s="99"/>
      <c r="U1688" s="99"/>
      <c r="V1688" s="259" t="str">
        <f t="shared" si="1161"/>
        <v> </v>
      </c>
      <c r="W1688" s="260">
        <f t="shared" si="1281"/>
        <v>0</v>
      </c>
      <c r="X1688" s="258" t="str">
        <f t="shared" si="1282"/>
        <v>#DIV/0!</v>
      </c>
      <c r="Y1688" s="261" t="str">
        <f t="shared" si="1283"/>
        <v>#DIV/0!</v>
      </c>
      <c r="Z1688" s="262">
        <f t="shared" si="1284"/>
        <v>0</v>
      </c>
      <c r="AA1688" s="262">
        <f t="shared" si="1285"/>
        <v>0</v>
      </c>
      <c r="AB1688" s="258" t="str">
        <f t="shared" si="1286"/>
        <v/>
      </c>
      <c r="AC1688" s="263" t="str">
        <f t="shared" si="1168"/>
        <v>   -  BĐ: 6/9/2025 KT: Ngày lỗi</v>
      </c>
      <c r="AD1688" s="263">
        <f t="shared" ref="AD1688:AE1688" si="1931">P1688</f>
        <v>45906</v>
      </c>
      <c r="AE1688" s="263" t="str">
        <f t="shared" si="1931"/>
        <v>#DIV/0!</v>
      </c>
      <c r="AF1688" s="187"/>
      <c r="AG1688" s="187"/>
    </row>
    <row r="1689">
      <c r="A1689" s="253"/>
      <c r="B1689" s="253"/>
      <c r="C1689" s="99"/>
      <c r="D1689" s="99"/>
      <c r="E1689" s="99"/>
      <c r="F1689" s="99"/>
      <c r="G1689" s="268"/>
      <c r="H1689" s="99"/>
      <c r="I1689" s="99"/>
      <c r="J1689" s="99"/>
      <c r="K1689" s="273"/>
      <c r="L1689" s="192"/>
      <c r="M1689" s="192"/>
      <c r="N1689" s="99"/>
      <c r="O1689" s="99"/>
      <c r="P1689" s="237">
        <f t="shared" si="1279"/>
        <v>45906</v>
      </c>
      <c r="Q1689" s="170" t="str">
        <f t="shared" si="1280"/>
        <v>#DIV/0!</v>
      </c>
      <c r="R1689" s="206"/>
      <c r="S1689" s="267"/>
      <c r="T1689" s="99"/>
      <c r="U1689" s="99"/>
      <c r="V1689" s="259" t="str">
        <f t="shared" si="1161"/>
        <v> </v>
      </c>
      <c r="W1689" s="260">
        <f t="shared" si="1281"/>
        <v>0</v>
      </c>
      <c r="X1689" s="258" t="str">
        <f t="shared" si="1282"/>
        <v>#DIV/0!</v>
      </c>
      <c r="Y1689" s="261" t="str">
        <f t="shared" si="1283"/>
        <v>#DIV/0!</v>
      </c>
      <c r="Z1689" s="262">
        <f t="shared" si="1284"/>
        <v>0</v>
      </c>
      <c r="AA1689" s="262">
        <f t="shared" si="1285"/>
        <v>0</v>
      </c>
      <c r="AB1689" s="258" t="str">
        <f t="shared" si="1286"/>
        <v/>
      </c>
      <c r="AC1689" s="263" t="str">
        <f t="shared" si="1168"/>
        <v>   -  BĐ: 6/9/2025 KT: Ngày lỗi</v>
      </c>
      <c r="AD1689" s="263">
        <f t="shared" ref="AD1689:AE1689" si="1932">P1689</f>
        <v>45906</v>
      </c>
      <c r="AE1689" s="263" t="str">
        <f t="shared" si="1932"/>
        <v>#DIV/0!</v>
      </c>
      <c r="AF1689" s="187"/>
      <c r="AG1689" s="187"/>
    </row>
    <row r="1690">
      <c r="A1690" s="253"/>
      <c r="B1690" s="253"/>
      <c r="C1690" s="99"/>
      <c r="D1690" s="99"/>
      <c r="E1690" s="99"/>
      <c r="F1690" s="99"/>
      <c r="G1690" s="268"/>
      <c r="H1690" s="99"/>
      <c r="I1690" s="99"/>
      <c r="J1690" s="99"/>
      <c r="K1690" s="273"/>
      <c r="L1690" s="192"/>
      <c r="M1690" s="192"/>
      <c r="N1690" s="99"/>
      <c r="O1690" s="99"/>
      <c r="P1690" s="237">
        <f t="shared" si="1279"/>
        <v>45906</v>
      </c>
      <c r="Q1690" s="170" t="str">
        <f t="shared" si="1280"/>
        <v>#DIV/0!</v>
      </c>
      <c r="R1690" s="206"/>
      <c r="S1690" s="267"/>
      <c r="T1690" s="99"/>
      <c r="U1690" s="99"/>
      <c r="V1690" s="259" t="str">
        <f t="shared" si="1161"/>
        <v> </v>
      </c>
      <c r="W1690" s="260">
        <f t="shared" si="1281"/>
        <v>0</v>
      </c>
      <c r="X1690" s="258" t="str">
        <f t="shared" si="1282"/>
        <v>#DIV/0!</v>
      </c>
      <c r="Y1690" s="261" t="str">
        <f t="shared" si="1283"/>
        <v>#DIV/0!</v>
      </c>
      <c r="Z1690" s="262">
        <f t="shared" si="1284"/>
        <v>0</v>
      </c>
      <c r="AA1690" s="262">
        <f t="shared" si="1285"/>
        <v>0</v>
      </c>
      <c r="AB1690" s="258" t="str">
        <f t="shared" si="1286"/>
        <v/>
      </c>
      <c r="AC1690" s="263" t="str">
        <f t="shared" si="1168"/>
        <v>   -  BĐ: 6/9/2025 KT: Ngày lỗi</v>
      </c>
      <c r="AD1690" s="263">
        <f t="shared" ref="AD1690:AE1690" si="1933">P1690</f>
        <v>45906</v>
      </c>
      <c r="AE1690" s="263" t="str">
        <f t="shared" si="1933"/>
        <v>#DIV/0!</v>
      </c>
      <c r="AF1690" s="187"/>
      <c r="AG1690" s="187"/>
    </row>
    <row r="1691">
      <c r="A1691" s="253"/>
      <c r="B1691" s="253"/>
      <c r="C1691" s="99"/>
      <c r="D1691" s="99"/>
      <c r="E1691" s="99"/>
      <c r="F1691" s="99"/>
      <c r="G1691" s="268"/>
      <c r="H1691" s="99"/>
      <c r="I1691" s="99"/>
      <c r="J1691" s="99"/>
      <c r="K1691" s="273"/>
      <c r="L1691" s="192"/>
      <c r="M1691" s="192"/>
      <c r="N1691" s="99"/>
      <c r="O1691" s="99"/>
      <c r="P1691" s="237">
        <f t="shared" si="1279"/>
        <v>45906</v>
      </c>
      <c r="Q1691" s="170" t="str">
        <f t="shared" si="1280"/>
        <v>#DIV/0!</v>
      </c>
      <c r="R1691" s="206"/>
      <c r="S1691" s="267"/>
      <c r="T1691" s="99"/>
      <c r="U1691" s="99"/>
      <c r="V1691" s="259" t="str">
        <f t="shared" si="1161"/>
        <v> </v>
      </c>
      <c r="W1691" s="260">
        <f t="shared" si="1281"/>
        <v>0</v>
      </c>
      <c r="X1691" s="258" t="str">
        <f t="shared" si="1282"/>
        <v>#DIV/0!</v>
      </c>
      <c r="Y1691" s="261" t="str">
        <f t="shared" si="1283"/>
        <v>#DIV/0!</v>
      </c>
      <c r="Z1691" s="262">
        <f t="shared" si="1284"/>
        <v>0</v>
      </c>
      <c r="AA1691" s="262">
        <f t="shared" si="1285"/>
        <v>0</v>
      </c>
      <c r="AB1691" s="258" t="str">
        <f t="shared" si="1286"/>
        <v/>
      </c>
      <c r="AC1691" s="263" t="str">
        <f t="shared" si="1168"/>
        <v>   -  BĐ: 6/9/2025 KT: Ngày lỗi</v>
      </c>
      <c r="AD1691" s="263">
        <f t="shared" ref="AD1691:AE1691" si="1934">P1691</f>
        <v>45906</v>
      </c>
      <c r="AE1691" s="263" t="str">
        <f t="shared" si="1934"/>
        <v>#DIV/0!</v>
      </c>
      <c r="AF1691" s="187"/>
      <c r="AG1691" s="187"/>
    </row>
    <row r="1692">
      <c r="A1692" s="253"/>
      <c r="B1692" s="253"/>
      <c r="C1692" s="99"/>
      <c r="D1692" s="99"/>
      <c r="E1692" s="99"/>
      <c r="F1692" s="99"/>
      <c r="G1692" s="268"/>
      <c r="H1692" s="99"/>
      <c r="I1692" s="99"/>
      <c r="J1692" s="99"/>
      <c r="K1692" s="273"/>
      <c r="L1692" s="192"/>
      <c r="M1692" s="192"/>
      <c r="N1692" s="99"/>
      <c r="O1692" s="99"/>
      <c r="P1692" s="237">
        <f t="shared" si="1279"/>
        <v>45906</v>
      </c>
      <c r="Q1692" s="170" t="str">
        <f t="shared" si="1280"/>
        <v>#DIV/0!</v>
      </c>
      <c r="R1692" s="206"/>
      <c r="S1692" s="267"/>
      <c r="T1692" s="99"/>
      <c r="U1692" s="99"/>
      <c r="V1692" s="259" t="str">
        <f t="shared" si="1161"/>
        <v> </v>
      </c>
      <c r="W1692" s="260">
        <f t="shared" si="1281"/>
        <v>0</v>
      </c>
      <c r="X1692" s="258" t="str">
        <f t="shared" si="1282"/>
        <v>#DIV/0!</v>
      </c>
      <c r="Y1692" s="261" t="str">
        <f t="shared" si="1283"/>
        <v>#DIV/0!</v>
      </c>
      <c r="Z1692" s="262">
        <f t="shared" si="1284"/>
        <v>0</v>
      </c>
      <c r="AA1692" s="262">
        <f t="shared" si="1285"/>
        <v>0</v>
      </c>
      <c r="AB1692" s="258" t="str">
        <f t="shared" si="1286"/>
        <v/>
      </c>
      <c r="AC1692" s="263" t="str">
        <f t="shared" si="1168"/>
        <v>   -  BĐ: 6/9/2025 KT: Ngày lỗi</v>
      </c>
      <c r="AD1692" s="263">
        <f t="shared" ref="AD1692:AE1692" si="1935">P1692</f>
        <v>45906</v>
      </c>
      <c r="AE1692" s="263" t="str">
        <f t="shared" si="1935"/>
        <v>#DIV/0!</v>
      </c>
      <c r="AF1692" s="187"/>
      <c r="AG1692" s="187"/>
    </row>
    <row r="1693">
      <c r="A1693" s="253"/>
      <c r="B1693" s="253"/>
      <c r="C1693" s="99"/>
      <c r="D1693" s="99"/>
      <c r="E1693" s="99"/>
      <c r="F1693" s="99"/>
      <c r="G1693" s="268"/>
      <c r="H1693" s="99"/>
      <c r="I1693" s="99"/>
      <c r="J1693" s="99"/>
      <c r="K1693" s="273"/>
      <c r="L1693" s="192"/>
      <c r="M1693" s="192"/>
      <c r="N1693" s="99"/>
      <c r="O1693" s="99"/>
      <c r="P1693" s="237">
        <f t="shared" si="1279"/>
        <v>45906</v>
      </c>
      <c r="Q1693" s="170" t="str">
        <f t="shared" si="1280"/>
        <v>#DIV/0!</v>
      </c>
      <c r="R1693" s="206"/>
      <c r="S1693" s="267"/>
      <c r="T1693" s="99"/>
      <c r="U1693" s="99"/>
      <c r="V1693" s="259" t="str">
        <f t="shared" si="1161"/>
        <v> </v>
      </c>
      <c r="W1693" s="260">
        <f t="shared" si="1281"/>
        <v>0</v>
      </c>
      <c r="X1693" s="258" t="str">
        <f t="shared" si="1282"/>
        <v>#DIV/0!</v>
      </c>
      <c r="Y1693" s="261" t="str">
        <f t="shared" si="1283"/>
        <v>#DIV/0!</v>
      </c>
      <c r="Z1693" s="262">
        <f t="shared" si="1284"/>
        <v>0</v>
      </c>
      <c r="AA1693" s="262">
        <f t="shared" si="1285"/>
        <v>0</v>
      </c>
      <c r="AB1693" s="258" t="str">
        <f t="shared" si="1286"/>
        <v/>
      </c>
      <c r="AC1693" s="263" t="str">
        <f t="shared" si="1168"/>
        <v>   -  BĐ: 6/9/2025 KT: Ngày lỗi</v>
      </c>
      <c r="AD1693" s="263">
        <f t="shared" ref="AD1693:AE1693" si="1936">P1693</f>
        <v>45906</v>
      </c>
      <c r="AE1693" s="263" t="str">
        <f t="shared" si="1936"/>
        <v>#DIV/0!</v>
      </c>
      <c r="AF1693" s="187"/>
      <c r="AG1693" s="187"/>
    </row>
    <row r="1694">
      <c r="A1694" s="253"/>
      <c r="B1694" s="253"/>
      <c r="C1694" s="99"/>
      <c r="D1694" s="99"/>
      <c r="E1694" s="99"/>
      <c r="F1694" s="99"/>
      <c r="G1694" s="268"/>
      <c r="H1694" s="99"/>
      <c r="I1694" s="99"/>
      <c r="J1694" s="99"/>
      <c r="K1694" s="273"/>
      <c r="L1694" s="192"/>
      <c r="M1694" s="192"/>
      <c r="N1694" s="99"/>
      <c r="O1694" s="99"/>
      <c r="P1694" s="237">
        <f t="shared" si="1279"/>
        <v>45906</v>
      </c>
      <c r="Q1694" s="170" t="str">
        <f t="shared" si="1280"/>
        <v>#DIV/0!</v>
      </c>
      <c r="R1694" s="206"/>
      <c r="S1694" s="267"/>
      <c r="T1694" s="99"/>
      <c r="U1694" s="99"/>
      <c r="V1694" s="259" t="str">
        <f t="shared" si="1161"/>
        <v> </v>
      </c>
      <c r="W1694" s="260">
        <f t="shared" si="1281"/>
        <v>0</v>
      </c>
      <c r="X1694" s="258" t="str">
        <f t="shared" si="1282"/>
        <v>#DIV/0!</v>
      </c>
      <c r="Y1694" s="261" t="str">
        <f t="shared" si="1283"/>
        <v>#DIV/0!</v>
      </c>
      <c r="Z1694" s="262">
        <f t="shared" si="1284"/>
        <v>0</v>
      </c>
      <c r="AA1694" s="262">
        <f t="shared" si="1285"/>
        <v>0</v>
      </c>
      <c r="AB1694" s="258" t="str">
        <f t="shared" si="1286"/>
        <v/>
      </c>
      <c r="AC1694" s="263" t="str">
        <f t="shared" si="1168"/>
        <v>   -  BĐ: 6/9/2025 KT: Ngày lỗi</v>
      </c>
      <c r="AD1694" s="263">
        <f t="shared" ref="AD1694:AE1694" si="1937">P1694</f>
        <v>45906</v>
      </c>
      <c r="AE1694" s="263" t="str">
        <f t="shared" si="1937"/>
        <v>#DIV/0!</v>
      </c>
      <c r="AF1694" s="187"/>
      <c r="AG1694" s="187"/>
    </row>
    <row r="1695">
      <c r="A1695" s="253"/>
      <c r="B1695" s="253"/>
      <c r="C1695" s="99"/>
      <c r="D1695" s="99"/>
      <c r="E1695" s="99"/>
      <c r="F1695" s="99"/>
      <c r="G1695" s="268"/>
      <c r="H1695" s="99"/>
      <c r="I1695" s="99"/>
      <c r="J1695" s="99"/>
      <c r="K1695" s="273"/>
      <c r="L1695" s="192"/>
      <c r="M1695" s="192"/>
      <c r="N1695" s="99"/>
      <c r="O1695" s="99"/>
      <c r="P1695" s="237">
        <f t="shared" si="1279"/>
        <v>45906</v>
      </c>
      <c r="Q1695" s="170" t="str">
        <f t="shared" si="1280"/>
        <v>#DIV/0!</v>
      </c>
      <c r="R1695" s="206"/>
      <c r="S1695" s="267"/>
      <c r="T1695" s="99"/>
      <c r="U1695" s="99"/>
      <c r="V1695" s="259" t="str">
        <f t="shared" si="1161"/>
        <v> </v>
      </c>
      <c r="W1695" s="260">
        <f t="shared" si="1281"/>
        <v>0</v>
      </c>
      <c r="X1695" s="258" t="str">
        <f t="shared" si="1282"/>
        <v>#DIV/0!</v>
      </c>
      <c r="Y1695" s="261" t="str">
        <f t="shared" si="1283"/>
        <v>#DIV/0!</v>
      </c>
      <c r="Z1695" s="262">
        <f t="shared" si="1284"/>
        <v>0</v>
      </c>
      <c r="AA1695" s="262">
        <f t="shared" si="1285"/>
        <v>0</v>
      </c>
      <c r="AB1695" s="258" t="str">
        <f t="shared" si="1286"/>
        <v/>
      </c>
      <c r="AC1695" s="263" t="str">
        <f t="shared" si="1168"/>
        <v>   -  BĐ: 6/9/2025 KT: Ngày lỗi</v>
      </c>
      <c r="AD1695" s="263">
        <f t="shared" ref="AD1695:AE1695" si="1938">P1695</f>
        <v>45906</v>
      </c>
      <c r="AE1695" s="263" t="str">
        <f t="shared" si="1938"/>
        <v>#DIV/0!</v>
      </c>
      <c r="AF1695" s="187"/>
      <c r="AG1695" s="187"/>
    </row>
    <row r="1696">
      <c r="A1696" s="253"/>
      <c r="B1696" s="253"/>
      <c r="C1696" s="99"/>
      <c r="D1696" s="99"/>
      <c r="E1696" s="99"/>
      <c r="F1696" s="99"/>
      <c r="G1696" s="268"/>
      <c r="H1696" s="99"/>
      <c r="I1696" s="99"/>
      <c r="J1696" s="99"/>
      <c r="K1696" s="273"/>
      <c r="L1696" s="192"/>
      <c r="M1696" s="192"/>
      <c r="N1696" s="99"/>
      <c r="O1696" s="99"/>
      <c r="P1696" s="237">
        <f t="shared" si="1279"/>
        <v>45906</v>
      </c>
      <c r="Q1696" s="170" t="str">
        <f t="shared" si="1280"/>
        <v>#DIV/0!</v>
      </c>
      <c r="R1696" s="206"/>
      <c r="S1696" s="267"/>
      <c r="T1696" s="99"/>
      <c r="U1696" s="99"/>
      <c r="V1696" s="259" t="str">
        <f t="shared" si="1161"/>
        <v> </v>
      </c>
      <c r="W1696" s="260">
        <f t="shared" si="1281"/>
        <v>0</v>
      </c>
      <c r="X1696" s="258" t="str">
        <f t="shared" si="1282"/>
        <v>#DIV/0!</v>
      </c>
      <c r="Y1696" s="261" t="str">
        <f t="shared" si="1283"/>
        <v>#DIV/0!</v>
      </c>
      <c r="Z1696" s="262">
        <f t="shared" si="1284"/>
        <v>0</v>
      </c>
      <c r="AA1696" s="262">
        <f t="shared" si="1285"/>
        <v>0</v>
      </c>
      <c r="AB1696" s="258" t="str">
        <f t="shared" si="1286"/>
        <v/>
      </c>
      <c r="AC1696" s="263" t="str">
        <f t="shared" si="1168"/>
        <v>   -  BĐ: 6/9/2025 KT: Ngày lỗi</v>
      </c>
      <c r="AD1696" s="263">
        <f t="shared" ref="AD1696:AE1696" si="1939">P1696</f>
        <v>45906</v>
      </c>
      <c r="AE1696" s="263" t="str">
        <f t="shared" si="1939"/>
        <v>#DIV/0!</v>
      </c>
      <c r="AF1696" s="187"/>
      <c r="AG1696" s="187"/>
    </row>
    <row r="1697">
      <c r="A1697" s="253"/>
      <c r="B1697" s="253"/>
      <c r="C1697" s="99"/>
      <c r="D1697" s="99"/>
      <c r="E1697" s="99"/>
      <c r="F1697" s="99"/>
      <c r="G1697" s="268"/>
      <c r="H1697" s="99"/>
      <c r="I1697" s="99"/>
      <c r="J1697" s="99"/>
      <c r="K1697" s="273"/>
      <c r="L1697" s="192"/>
      <c r="M1697" s="192"/>
      <c r="N1697" s="99"/>
      <c r="O1697" s="99"/>
      <c r="P1697" s="237">
        <f t="shared" si="1279"/>
        <v>45906</v>
      </c>
      <c r="Q1697" s="170" t="str">
        <f t="shared" si="1280"/>
        <v>#DIV/0!</v>
      </c>
      <c r="R1697" s="206"/>
      <c r="S1697" s="267"/>
      <c r="T1697" s="99"/>
      <c r="U1697" s="99"/>
      <c r="V1697" s="259" t="str">
        <f t="shared" si="1161"/>
        <v> </v>
      </c>
      <c r="W1697" s="260">
        <f t="shared" si="1281"/>
        <v>0</v>
      </c>
      <c r="X1697" s="258" t="str">
        <f t="shared" si="1282"/>
        <v>#DIV/0!</v>
      </c>
      <c r="Y1697" s="261" t="str">
        <f t="shared" si="1283"/>
        <v>#DIV/0!</v>
      </c>
      <c r="Z1697" s="262">
        <f t="shared" si="1284"/>
        <v>0</v>
      </c>
      <c r="AA1697" s="262">
        <f t="shared" si="1285"/>
        <v>0</v>
      </c>
      <c r="AB1697" s="258" t="str">
        <f t="shared" si="1286"/>
        <v/>
      </c>
      <c r="AC1697" s="263" t="str">
        <f t="shared" si="1168"/>
        <v>   -  BĐ: 6/9/2025 KT: Ngày lỗi</v>
      </c>
      <c r="AD1697" s="263">
        <f t="shared" ref="AD1697:AE1697" si="1940">P1697</f>
        <v>45906</v>
      </c>
      <c r="AE1697" s="263" t="str">
        <f t="shared" si="1940"/>
        <v>#DIV/0!</v>
      </c>
      <c r="AF1697" s="187"/>
      <c r="AG1697" s="187"/>
    </row>
    <row r="1698">
      <c r="A1698" s="253"/>
      <c r="B1698" s="253"/>
      <c r="C1698" s="99"/>
      <c r="D1698" s="99"/>
      <c r="E1698" s="99"/>
      <c r="F1698" s="99"/>
      <c r="G1698" s="268"/>
      <c r="H1698" s="99"/>
      <c r="I1698" s="99"/>
      <c r="J1698" s="99"/>
      <c r="K1698" s="273"/>
      <c r="L1698" s="192"/>
      <c r="M1698" s="192"/>
      <c r="N1698" s="99"/>
      <c r="O1698" s="99"/>
      <c r="P1698" s="237">
        <f t="shared" si="1279"/>
        <v>45906</v>
      </c>
      <c r="Q1698" s="170" t="str">
        <f t="shared" si="1280"/>
        <v>#DIV/0!</v>
      </c>
      <c r="R1698" s="206"/>
      <c r="S1698" s="267"/>
      <c r="T1698" s="99"/>
      <c r="U1698" s="99"/>
      <c r="V1698" s="259" t="str">
        <f t="shared" si="1161"/>
        <v> </v>
      </c>
      <c r="W1698" s="260">
        <f t="shared" si="1281"/>
        <v>0</v>
      </c>
      <c r="X1698" s="258" t="str">
        <f t="shared" si="1282"/>
        <v>#DIV/0!</v>
      </c>
      <c r="Y1698" s="261" t="str">
        <f t="shared" si="1283"/>
        <v>#DIV/0!</v>
      </c>
      <c r="Z1698" s="262">
        <f t="shared" si="1284"/>
        <v>0</v>
      </c>
      <c r="AA1698" s="262">
        <f t="shared" si="1285"/>
        <v>0</v>
      </c>
      <c r="AB1698" s="258" t="str">
        <f t="shared" si="1286"/>
        <v/>
      </c>
      <c r="AC1698" s="263" t="str">
        <f t="shared" si="1168"/>
        <v>   -  BĐ: 6/9/2025 KT: Ngày lỗi</v>
      </c>
      <c r="AD1698" s="263">
        <f t="shared" ref="AD1698:AE1698" si="1941">P1698</f>
        <v>45906</v>
      </c>
      <c r="AE1698" s="263" t="str">
        <f t="shared" si="1941"/>
        <v>#DIV/0!</v>
      </c>
      <c r="AF1698" s="187"/>
      <c r="AG1698" s="187"/>
    </row>
    <row r="1699">
      <c r="A1699" s="253"/>
      <c r="B1699" s="253"/>
      <c r="C1699" s="99"/>
      <c r="D1699" s="99"/>
      <c r="E1699" s="99"/>
      <c r="F1699" s="99"/>
      <c r="G1699" s="268"/>
      <c r="H1699" s="99"/>
      <c r="I1699" s="99"/>
      <c r="J1699" s="99"/>
      <c r="K1699" s="273"/>
      <c r="L1699" s="192"/>
      <c r="M1699" s="192"/>
      <c r="N1699" s="99"/>
      <c r="O1699" s="99"/>
      <c r="P1699" s="237">
        <f t="shared" si="1279"/>
        <v>45906</v>
      </c>
      <c r="Q1699" s="170" t="str">
        <f t="shared" si="1280"/>
        <v>#DIV/0!</v>
      </c>
      <c r="R1699" s="206"/>
      <c r="S1699" s="267"/>
      <c r="T1699" s="99"/>
      <c r="U1699" s="99"/>
      <c r="V1699" s="259" t="str">
        <f t="shared" si="1161"/>
        <v> </v>
      </c>
      <c r="W1699" s="260">
        <f t="shared" si="1281"/>
        <v>0</v>
      </c>
      <c r="X1699" s="258" t="str">
        <f t="shared" si="1282"/>
        <v>#DIV/0!</v>
      </c>
      <c r="Y1699" s="261" t="str">
        <f t="shared" si="1283"/>
        <v>#DIV/0!</v>
      </c>
      <c r="Z1699" s="262">
        <f t="shared" si="1284"/>
        <v>0</v>
      </c>
      <c r="AA1699" s="262">
        <f t="shared" si="1285"/>
        <v>0</v>
      </c>
      <c r="AB1699" s="258" t="str">
        <f t="shared" si="1286"/>
        <v/>
      </c>
      <c r="AC1699" s="263" t="str">
        <f t="shared" si="1168"/>
        <v>   -  BĐ: 6/9/2025 KT: Ngày lỗi</v>
      </c>
      <c r="AD1699" s="263">
        <f t="shared" ref="AD1699:AE1699" si="1942">P1699</f>
        <v>45906</v>
      </c>
      <c r="AE1699" s="263" t="str">
        <f t="shared" si="1942"/>
        <v>#DIV/0!</v>
      </c>
      <c r="AF1699" s="187"/>
      <c r="AG1699" s="187"/>
    </row>
    <row r="1700">
      <c r="A1700" s="253"/>
      <c r="B1700" s="253"/>
      <c r="C1700" s="99"/>
      <c r="D1700" s="99"/>
      <c r="E1700" s="99"/>
      <c r="F1700" s="99"/>
      <c r="G1700" s="268"/>
      <c r="H1700" s="99"/>
      <c r="I1700" s="99"/>
      <c r="J1700" s="99"/>
      <c r="K1700" s="273"/>
      <c r="L1700" s="192"/>
      <c r="M1700" s="192"/>
      <c r="N1700" s="99"/>
      <c r="O1700" s="99"/>
      <c r="P1700" s="237">
        <f t="shared" si="1279"/>
        <v>45906</v>
      </c>
      <c r="Q1700" s="170" t="str">
        <f t="shared" si="1280"/>
        <v>#DIV/0!</v>
      </c>
      <c r="R1700" s="206"/>
      <c r="S1700" s="267"/>
      <c r="T1700" s="99"/>
      <c r="U1700" s="99"/>
      <c r="V1700" s="259" t="str">
        <f t="shared" si="1161"/>
        <v> </v>
      </c>
      <c r="W1700" s="260">
        <f t="shared" si="1281"/>
        <v>0</v>
      </c>
      <c r="X1700" s="258" t="str">
        <f t="shared" si="1282"/>
        <v>#DIV/0!</v>
      </c>
      <c r="Y1700" s="261" t="str">
        <f t="shared" si="1283"/>
        <v>#DIV/0!</v>
      </c>
      <c r="Z1700" s="262">
        <f t="shared" si="1284"/>
        <v>0</v>
      </c>
      <c r="AA1700" s="262">
        <f t="shared" si="1285"/>
        <v>0</v>
      </c>
      <c r="AB1700" s="258" t="str">
        <f t="shared" si="1286"/>
        <v/>
      </c>
      <c r="AC1700" s="263" t="str">
        <f t="shared" si="1168"/>
        <v>   -  BĐ: 6/9/2025 KT: Ngày lỗi</v>
      </c>
      <c r="AD1700" s="263">
        <f t="shared" ref="AD1700:AE1700" si="1943">P1700</f>
        <v>45906</v>
      </c>
      <c r="AE1700" s="263" t="str">
        <f t="shared" si="1943"/>
        <v>#DIV/0!</v>
      </c>
      <c r="AF1700" s="187"/>
      <c r="AG1700" s="187"/>
    </row>
    <row r="1701">
      <c r="A1701" s="253"/>
      <c r="B1701" s="253"/>
      <c r="C1701" s="99"/>
      <c r="D1701" s="99"/>
      <c r="E1701" s="99"/>
      <c r="F1701" s="99"/>
      <c r="G1701" s="268"/>
      <c r="H1701" s="99"/>
      <c r="I1701" s="99"/>
      <c r="J1701" s="99"/>
      <c r="K1701" s="273"/>
      <c r="L1701" s="192"/>
      <c r="M1701" s="192"/>
      <c r="N1701" s="99"/>
      <c r="O1701" s="99"/>
      <c r="P1701" s="237">
        <f t="shared" si="1279"/>
        <v>45906</v>
      </c>
      <c r="Q1701" s="170" t="str">
        <f t="shared" si="1280"/>
        <v>#DIV/0!</v>
      </c>
      <c r="R1701" s="206"/>
      <c r="S1701" s="267"/>
      <c r="T1701" s="99"/>
      <c r="U1701" s="99"/>
      <c r="V1701" s="259" t="str">
        <f t="shared" si="1161"/>
        <v> </v>
      </c>
      <c r="W1701" s="260">
        <f t="shared" si="1281"/>
        <v>0</v>
      </c>
      <c r="X1701" s="258" t="str">
        <f t="shared" si="1282"/>
        <v>#DIV/0!</v>
      </c>
      <c r="Y1701" s="261" t="str">
        <f t="shared" si="1283"/>
        <v>#DIV/0!</v>
      </c>
      <c r="Z1701" s="262">
        <f t="shared" si="1284"/>
        <v>0</v>
      </c>
      <c r="AA1701" s="262">
        <f t="shared" si="1285"/>
        <v>0</v>
      </c>
      <c r="AB1701" s="258" t="str">
        <f t="shared" si="1286"/>
        <v/>
      </c>
      <c r="AC1701" s="263" t="str">
        <f t="shared" si="1168"/>
        <v>   -  BĐ: 6/9/2025 KT: Ngày lỗi</v>
      </c>
      <c r="AD1701" s="263">
        <f t="shared" ref="AD1701:AE1701" si="1944">P1701</f>
        <v>45906</v>
      </c>
      <c r="AE1701" s="263" t="str">
        <f t="shared" si="1944"/>
        <v>#DIV/0!</v>
      </c>
      <c r="AF1701" s="187"/>
      <c r="AG1701" s="187"/>
    </row>
    <row r="1702">
      <c r="A1702" s="253"/>
      <c r="B1702" s="253"/>
      <c r="C1702" s="99"/>
      <c r="D1702" s="99"/>
      <c r="E1702" s="99"/>
      <c r="F1702" s="99"/>
      <c r="G1702" s="268"/>
      <c r="H1702" s="99"/>
      <c r="I1702" s="99"/>
      <c r="J1702" s="99"/>
      <c r="K1702" s="273"/>
      <c r="L1702" s="192"/>
      <c r="M1702" s="192"/>
      <c r="N1702" s="99"/>
      <c r="O1702" s="99"/>
      <c r="P1702" s="237">
        <f t="shared" si="1279"/>
        <v>45906</v>
      </c>
      <c r="Q1702" s="170" t="str">
        <f t="shared" si="1280"/>
        <v>#DIV/0!</v>
      </c>
      <c r="R1702" s="206"/>
      <c r="S1702" s="267"/>
      <c r="T1702" s="99"/>
      <c r="U1702" s="99"/>
      <c r="V1702" s="259" t="str">
        <f t="shared" si="1161"/>
        <v> </v>
      </c>
      <c r="W1702" s="260">
        <f t="shared" si="1281"/>
        <v>0</v>
      </c>
      <c r="X1702" s="258" t="str">
        <f t="shared" si="1282"/>
        <v>#DIV/0!</v>
      </c>
      <c r="Y1702" s="261" t="str">
        <f t="shared" si="1283"/>
        <v>#DIV/0!</v>
      </c>
      <c r="Z1702" s="262">
        <f t="shared" si="1284"/>
        <v>0</v>
      </c>
      <c r="AA1702" s="262">
        <f t="shared" si="1285"/>
        <v>0</v>
      </c>
      <c r="AB1702" s="258" t="str">
        <f t="shared" si="1286"/>
        <v/>
      </c>
      <c r="AC1702" s="263" t="str">
        <f t="shared" si="1168"/>
        <v>   -  BĐ: 6/9/2025 KT: Ngày lỗi</v>
      </c>
      <c r="AD1702" s="263">
        <f t="shared" ref="AD1702:AE1702" si="1945">P1702</f>
        <v>45906</v>
      </c>
      <c r="AE1702" s="263" t="str">
        <f t="shared" si="1945"/>
        <v>#DIV/0!</v>
      </c>
      <c r="AF1702" s="187"/>
      <c r="AG1702" s="187"/>
    </row>
    <row r="1703">
      <c r="A1703" s="253"/>
      <c r="B1703" s="253"/>
      <c r="C1703" s="99"/>
      <c r="D1703" s="99"/>
      <c r="E1703" s="99"/>
      <c r="F1703" s="99"/>
      <c r="G1703" s="268"/>
      <c r="H1703" s="99"/>
      <c r="I1703" s="99"/>
      <c r="J1703" s="99"/>
      <c r="K1703" s="273"/>
      <c r="L1703" s="192"/>
      <c r="M1703" s="192"/>
      <c r="N1703" s="99"/>
      <c r="O1703" s="99"/>
      <c r="P1703" s="237">
        <f t="shared" si="1279"/>
        <v>45906</v>
      </c>
      <c r="Q1703" s="170" t="str">
        <f t="shared" si="1280"/>
        <v>#DIV/0!</v>
      </c>
      <c r="R1703" s="206"/>
      <c r="S1703" s="267"/>
      <c r="T1703" s="99"/>
      <c r="U1703" s="99"/>
      <c r="V1703" s="259" t="str">
        <f t="shared" si="1161"/>
        <v> </v>
      </c>
      <c r="W1703" s="260">
        <f t="shared" si="1281"/>
        <v>0</v>
      </c>
      <c r="X1703" s="258" t="str">
        <f t="shared" si="1282"/>
        <v>#DIV/0!</v>
      </c>
      <c r="Y1703" s="261" t="str">
        <f t="shared" si="1283"/>
        <v>#DIV/0!</v>
      </c>
      <c r="Z1703" s="262">
        <f t="shared" si="1284"/>
        <v>0</v>
      </c>
      <c r="AA1703" s="262">
        <f t="shared" si="1285"/>
        <v>0</v>
      </c>
      <c r="AB1703" s="258" t="str">
        <f t="shared" si="1286"/>
        <v/>
      </c>
      <c r="AC1703" s="263" t="str">
        <f t="shared" si="1168"/>
        <v>   -  BĐ: 6/9/2025 KT: Ngày lỗi</v>
      </c>
      <c r="AD1703" s="263">
        <f t="shared" ref="AD1703:AE1703" si="1946">P1703</f>
        <v>45906</v>
      </c>
      <c r="AE1703" s="263" t="str">
        <f t="shared" si="1946"/>
        <v>#DIV/0!</v>
      </c>
      <c r="AF1703" s="187"/>
      <c r="AG1703" s="187"/>
    </row>
    <row r="1704">
      <c r="A1704" s="253"/>
      <c r="B1704" s="253"/>
      <c r="C1704" s="99"/>
      <c r="D1704" s="99"/>
      <c r="E1704" s="99"/>
      <c r="F1704" s="99"/>
      <c r="G1704" s="268"/>
      <c r="H1704" s="99"/>
      <c r="I1704" s="99"/>
      <c r="J1704" s="99"/>
      <c r="K1704" s="273"/>
      <c r="L1704" s="192"/>
      <c r="M1704" s="192"/>
      <c r="N1704" s="99"/>
      <c r="O1704" s="99"/>
      <c r="P1704" s="237">
        <f t="shared" si="1279"/>
        <v>45906</v>
      </c>
      <c r="Q1704" s="170" t="str">
        <f t="shared" si="1280"/>
        <v>#DIV/0!</v>
      </c>
      <c r="R1704" s="206"/>
      <c r="S1704" s="267"/>
      <c r="T1704" s="99"/>
      <c r="U1704" s="99"/>
      <c r="V1704" s="259" t="str">
        <f t="shared" si="1161"/>
        <v> </v>
      </c>
      <c r="W1704" s="260">
        <f t="shared" si="1281"/>
        <v>0</v>
      </c>
      <c r="X1704" s="258" t="str">
        <f t="shared" si="1282"/>
        <v>#DIV/0!</v>
      </c>
      <c r="Y1704" s="261" t="str">
        <f t="shared" si="1283"/>
        <v>#DIV/0!</v>
      </c>
      <c r="Z1704" s="262">
        <f t="shared" si="1284"/>
        <v>0</v>
      </c>
      <c r="AA1704" s="262">
        <f t="shared" si="1285"/>
        <v>0</v>
      </c>
      <c r="AB1704" s="258" t="str">
        <f t="shared" si="1286"/>
        <v/>
      </c>
      <c r="AC1704" s="263" t="str">
        <f t="shared" si="1168"/>
        <v>   -  BĐ: 6/9/2025 KT: Ngày lỗi</v>
      </c>
      <c r="AD1704" s="263">
        <f t="shared" ref="AD1704:AE1704" si="1947">P1704</f>
        <v>45906</v>
      </c>
      <c r="AE1704" s="263" t="str">
        <f t="shared" si="1947"/>
        <v>#DIV/0!</v>
      </c>
      <c r="AF1704" s="187"/>
      <c r="AG1704" s="187"/>
    </row>
    <row r="1705">
      <c r="A1705" s="253"/>
      <c r="B1705" s="253"/>
      <c r="C1705" s="99"/>
      <c r="D1705" s="99"/>
      <c r="E1705" s="99"/>
      <c r="F1705" s="99"/>
      <c r="G1705" s="268"/>
      <c r="H1705" s="99"/>
      <c r="I1705" s="99"/>
      <c r="J1705" s="99"/>
      <c r="K1705" s="273"/>
      <c r="L1705" s="192"/>
      <c r="M1705" s="192"/>
      <c r="N1705" s="99"/>
      <c r="O1705" s="99"/>
      <c r="P1705" s="237">
        <f t="shared" si="1279"/>
        <v>45906</v>
      </c>
      <c r="Q1705" s="170" t="str">
        <f t="shared" si="1280"/>
        <v>#DIV/0!</v>
      </c>
      <c r="R1705" s="206"/>
      <c r="S1705" s="267"/>
      <c r="T1705" s="99"/>
      <c r="U1705" s="99"/>
      <c r="V1705" s="259" t="str">
        <f t="shared" si="1161"/>
        <v> </v>
      </c>
      <c r="W1705" s="260">
        <f t="shared" si="1281"/>
        <v>0</v>
      </c>
      <c r="X1705" s="258" t="str">
        <f t="shared" si="1282"/>
        <v>#DIV/0!</v>
      </c>
      <c r="Y1705" s="261" t="str">
        <f t="shared" si="1283"/>
        <v>#DIV/0!</v>
      </c>
      <c r="Z1705" s="262">
        <f t="shared" si="1284"/>
        <v>0</v>
      </c>
      <c r="AA1705" s="262">
        <f t="shared" si="1285"/>
        <v>0</v>
      </c>
      <c r="AB1705" s="258" t="str">
        <f t="shared" si="1286"/>
        <v/>
      </c>
      <c r="AC1705" s="263" t="str">
        <f t="shared" si="1168"/>
        <v>   -  BĐ: 6/9/2025 KT: Ngày lỗi</v>
      </c>
      <c r="AD1705" s="263">
        <f t="shared" ref="AD1705:AE1705" si="1948">P1705</f>
        <v>45906</v>
      </c>
      <c r="AE1705" s="263" t="str">
        <f t="shared" si="1948"/>
        <v>#DIV/0!</v>
      </c>
      <c r="AF1705" s="187"/>
      <c r="AG1705" s="187"/>
    </row>
    <row r="1706">
      <c r="A1706" s="253"/>
      <c r="B1706" s="253"/>
      <c r="C1706" s="99"/>
      <c r="D1706" s="99"/>
      <c r="E1706" s="99"/>
      <c r="F1706" s="99"/>
      <c r="G1706" s="268"/>
      <c r="H1706" s="99"/>
      <c r="I1706" s="99"/>
      <c r="J1706" s="99"/>
      <c r="K1706" s="273"/>
      <c r="L1706" s="192"/>
      <c r="M1706" s="192"/>
      <c r="N1706" s="99"/>
      <c r="O1706" s="99"/>
      <c r="P1706" s="237">
        <f t="shared" si="1279"/>
        <v>45906</v>
      </c>
      <c r="Q1706" s="170" t="str">
        <f t="shared" si="1280"/>
        <v>#DIV/0!</v>
      </c>
      <c r="R1706" s="206"/>
      <c r="S1706" s="267"/>
      <c r="T1706" s="99"/>
      <c r="U1706" s="99"/>
      <c r="V1706" s="259" t="str">
        <f t="shared" si="1161"/>
        <v> </v>
      </c>
      <c r="W1706" s="260">
        <f t="shared" si="1281"/>
        <v>0</v>
      </c>
      <c r="X1706" s="258" t="str">
        <f t="shared" si="1282"/>
        <v>#DIV/0!</v>
      </c>
      <c r="Y1706" s="261" t="str">
        <f t="shared" si="1283"/>
        <v>#DIV/0!</v>
      </c>
      <c r="Z1706" s="262">
        <f t="shared" si="1284"/>
        <v>0</v>
      </c>
      <c r="AA1706" s="262">
        <f t="shared" si="1285"/>
        <v>0</v>
      </c>
      <c r="AB1706" s="258" t="str">
        <f t="shared" si="1286"/>
        <v/>
      </c>
      <c r="AC1706" s="263" t="str">
        <f t="shared" si="1168"/>
        <v>   -  BĐ: 6/9/2025 KT: Ngày lỗi</v>
      </c>
      <c r="AD1706" s="263">
        <f t="shared" ref="AD1706:AE1706" si="1949">P1706</f>
        <v>45906</v>
      </c>
      <c r="AE1706" s="263" t="str">
        <f t="shared" si="1949"/>
        <v>#DIV/0!</v>
      </c>
      <c r="AF1706" s="187"/>
      <c r="AG1706" s="187"/>
    </row>
    <row r="1707">
      <c r="A1707" s="253"/>
      <c r="B1707" s="253"/>
      <c r="C1707" s="99"/>
      <c r="D1707" s="99"/>
      <c r="E1707" s="99"/>
      <c r="F1707" s="99"/>
      <c r="G1707" s="268"/>
      <c r="H1707" s="99"/>
      <c r="I1707" s="99"/>
      <c r="J1707" s="99"/>
      <c r="K1707" s="273"/>
      <c r="L1707" s="192"/>
      <c r="M1707" s="192"/>
      <c r="N1707" s="99"/>
      <c r="O1707" s="99"/>
      <c r="P1707" s="237">
        <f t="shared" si="1279"/>
        <v>45906</v>
      </c>
      <c r="Q1707" s="170" t="str">
        <f t="shared" si="1280"/>
        <v>#DIV/0!</v>
      </c>
      <c r="R1707" s="206"/>
      <c r="S1707" s="267"/>
      <c r="T1707" s="99"/>
      <c r="U1707" s="99"/>
      <c r="V1707" s="259" t="str">
        <f t="shared" si="1161"/>
        <v> </v>
      </c>
      <c r="W1707" s="260">
        <f t="shared" si="1281"/>
        <v>0</v>
      </c>
      <c r="X1707" s="258" t="str">
        <f t="shared" si="1282"/>
        <v>#DIV/0!</v>
      </c>
      <c r="Y1707" s="261" t="str">
        <f t="shared" si="1283"/>
        <v>#DIV/0!</v>
      </c>
      <c r="Z1707" s="262">
        <f t="shared" si="1284"/>
        <v>0</v>
      </c>
      <c r="AA1707" s="262">
        <f t="shared" si="1285"/>
        <v>0</v>
      </c>
      <c r="AB1707" s="258" t="str">
        <f t="shared" si="1286"/>
        <v/>
      </c>
      <c r="AC1707" s="263" t="str">
        <f t="shared" si="1168"/>
        <v>   -  BĐ: 6/9/2025 KT: Ngày lỗi</v>
      </c>
      <c r="AD1707" s="263">
        <f t="shared" ref="AD1707:AE1707" si="1950">P1707</f>
        <v>45906</v>
      </c>
      <c r="AE1707" s="263" t="str">
        <f t="shared" si="1950"/>
        <v>#DIV/0!</v>
      </c>
      <c r="AF1707" s="187"/>
      <c r="AG1707" s="187"/>
    </row>
    <row r="1708">
      <c r="A1708" s="253"/>
      <c r="B1708" s="253"/>
      <c r="C1708" s="99"/>
      <c r="D1708" s="99"/>
      <c r="E1708" s="99"/>
      <c r="F1708" s="99"/>
      <c r="G1708" s="268"/>
      <c r="H1708" s="99"/>
      <c r="I1708" s="99"/>
      <c r="J1708" s="99"/>
      <c r="K1708" s="273"/>
      <c r="L1708" s="192"/>
      <c r="M1708" s="192"/>
      <c r="N1708" s="99"/>
      <c r="O1708" s="99"/>
      <c r="P1708" s="237">
        <f t="shared" si="1279"/>
        <v>45906</v>
      </c>
      <c r="Q1708" s="170" t="str">
        <f t="shared" si="1280"/>
        <v>#DIV/0!</v>
      </c>
      <c r="R1708" s="206"/>
      <c r="S1708" s="267"/>
      <c r="T1708" s="99"/>
      <c r="U1708" s="99"/>
      <c r="V1708" s="259" t="str">
        <f t="shared" si="1161"/>
        <v> </v>
      </c>
      <c r="W1708" s="260">
        <f t="shared" si="1281"/>
        <v>0</v>
      </c>
      <c r="X1708" s="258" t="str">
        <f t="shared" si="1282"/>
        <v>#DIV/0!</v>
      </c>
      <c r="Y1708" s="261" t="str">
        <f t="shared" si="1283"/>
        <v>#DIV/0!</v>
      </c>
      <c r="Z1708" s="262">
        <f t="shared" si="1284"/>
        <v>0</v>
      </c>
      <c r="AA1708" s="262">
        <f t="shared" si="1285"/>
        <v>0</v>
      </c>
      <c r="AB1708" s="258" t="str">
        <f t="shared" si="1286"/>
        <v/>
      </c>
      <c r="AC1708" s="263" t="str">
        <f t="shared" si="1168"/>
        <v>   -  BĐ: 6/9/2025 KT: Ngày lỗi</v>
      </c>
      <c r="AD1708" s="263">
        <f t="shared" ref="AD1708:AE1708" si="1951">P1708</f>
        <v>45906</v>
      </c>
      <c r="AE1708" s="263" t="str">
        <f t="shared" si="1951"/>
        <v>#DIV/0!</v>
      </c>
      <c r="AF1708" s="187"/>
      <c r="AG1708" s="187"/>
    </row>
    <row r="1709">
      <c r="A1709" s="253"/>
      <c r="B1709" s="253"/>
      <c r="C1709" s="99"/>
      <c r="D1709" s="99"/>
      <c r="E1709" s="99"/>
      <c r="F1709" s="99"/>
      <c r="G1709" s="268"/>
      <c r="H1709" s="99"/>
      <c r="I1709" s="99"/>
      <c r="J1709" s="99"/>
      <c r="K1709" s="273"/>
      <c r="L1709" s="192"/>
      <c r="M1709" s="192"/>
      <c r="N1709" s="99"/>
      <c r="O1709" s="99"/>
      <c r="P1709" s="237">
        <f t="shared" si="1279"/>
        <v>45906</v>
      </c>
      <c r="Q1709" s="170" t="str">
        <f t="shared" si="1280"/>
        <v>#DIV/0!</v>
      </c>
      <c r="R1709" s="206"/>
      <c r="S1709" s="267"/>
      <c r="T1709" s="99"/>
      <c r="U1709" s="99"/>
      <c r="V1709" s="259" t="str">
        <f t="shared" si="1161"/>
        <v> </v>
      </c>
      <c r="W1709" s="260">
        <f t="shared" si="1281"/>
        <v>0</v>
      </c>
      <c r="X1709" s="258" t="str">
        <f t="shared" si="1282"/>
        <v>#DIV/0!</v>
      </c>
      <c r="Y1709" s="261" t="str">
        <f t="shared" si="1283"/>
        <v>#DIV/0!</v>
      </c>
      <c r="Z1709" s="262">
        <f t="shared" si="1284"/>
        <v>0</v>
      </c>
      <c r="AA1709" s="262">
        <f t="shared" si="1285"/>
        <v>0</v>
      </c>
      <c r="AB1709" s="258" t="str">
        <f t="shared" si="1286"/>
        <v/>
      </c>
      <c r="AC1709" s="263" t="str">
        <f t="shared" si="1168"/>
        <v>   -  BĐ: 6/9/2025 KT: Ngày lỗi</v>
      </c>
      <c r="AD1709" s="263">
        <f t="shared" ref="AD1709:AE1709" si="1952">P1709</f>
        <v>45906</v>
      </c>
      <c r="AE1709" s="263" t="str">
        <f t="shared" si="1952"/>
        <v>#DIV/0!</v>
      </c>
      <c r="AF1709" s="187"/>
      <c r="AG1709" s="187"/>
    </row>
    <row r="1710">
      <c r="A1710" s="253"/>
      <c r="B1710" s="253"/>
      <c r="C1710" s="99"/>
      <c r="D1710" s="99"/>
      <c r="E1710" s="99"/>
      <c r="F1710" s="99"/>
      <c r="G1710" s="268"/>
      <c r="H1710" s="99"/>
      <c r="I1710" s="99"/>
      <c r="J1710" s="99"/>
      <c r="K1710" s="273"/>
      <c r="L1710" s="192"/>
      <c r="M1710" s="192"/>
      <c r="N1710" s="99"/>
      <c r="O1710" s="99"/>
      <c r="P1710" s="237">
        <f t="shared" si="1279"/>
        <v>45906</v>
      </c>
      <c r="Q1710" s="170" t="str">
        <f t="shared" si="1280"/>
        <v>#DIV/0!</v>
      </c>
      <c r="R1710" s="206"/>
      <c r="S1710" s="267"/>
      <c r="T1710" s="99"/>
      <c r="U1710" s="99"/>
      <c r="V1710" s="259" t="str">
        <f t="shared" si="1161"/>
        <v> </v>
      </c>
      <c r="W1710" s="260">
        <f t="shared" si="1281"/>
        <v>0</v>
      </c>
      <c r="X1710" s="258" t="str">
        <f t="shared" si="1282"/>
        <v>#DIV/0!</v>
      </c>
      <c r="Y1710" s="261" t="str">
        <f t="shared" si="1283"/>
        <v>#DIV/0!</v>
      </c>
      <c r="Z1710" s="262">
        <f t="shared" si="1284"/>
        <v>0</v>
      </c>
      <c r="AA1710" s="262">
        <f t="shared" si="1285"/>
        <v>0</v>
      </c>
      <c r="AB1710" s="258" t="str">
        <f t="shared" si="1286"/>
        <v/>
      </c>
      <c r="AC1710" s="263" t="str">
        <f t="shared" si="1168"/>
        <v>   -  BĐ: 6/9/2025 KT: Ngày lỗi</v>
      </c>
      <c r="AD1710" s="263">
        <f t="shared" ref="AD1710:AE1710" si="1953">P1710</f>
        <v>45906</v>
      </c>
      <c r="AE1710" s="263" t="str">
        <f t="shared" si="1953"/>
        <v>#DIV/0!</v>
      </c>
      <c r="AF1710" s="187"/>
      <c r="AG1710" s="187"/>
    </row>
    <row r="1711">
      <c r="A1711" s="253"/>
      <c r="B1711" s="253"/>
      <c r="C1711" s="99"/>
      <c r="D1711" s="99"/>
      <c r="E1711" s="99"/>
      <c r="F1711" s="99"/>
      <c r="G1711" s="268"/>
      <c r="H1711" s="99"/>
      <c r="I1711" s="99"/>
      <c r="J1711" s="99"/>
      <c r="K1711" s="273"/>
      <c r="L1711" s="192"/>
      <c r="M1711" s="192"/>
      <c r="N1711" s="99"/>
      <c r="O1711" s="99"/>
      <c r="P1711" s="237">
        <f t="shared" si="1279"/>
        <v>45906</v>
      </c>
      <c r="Q1711" s="170" t="str">
        <f t="shared" si="1280"/>
        <v>#DIV/0!</v>
      </c>
      <c r="R1711" s="206"/>
      <c r="S1711" s="267"/>
      <c r="T1711" s="99"/>
      <c r="U1711" s="99"/>
      <c r="V1711" s="259" t="str">
        <f t="shared" si="1161"/>
        <v> </v>
      </c>
      <c r="W1711" s="260">
        <f t="shared" si="1281"/>
        <v>0</v>
      </c>
      <c r="X1711" s="258" t="str">
        <f t="shared" si="1282"/>
        <v>#DIV/0!</v>
      </c>
      <c r="Y1711" s="261" t="str">
        <f t="shared" si="1283"/>
        <v>#DIV/0!</v>
      </c>
      <c r="Z1711" s="262">
        <f t="shared" si="1284"/>
        <v>0</v>
      </c>
      <c r="AA1711" s="262">
        <f t="shared" si="1285"/>
        <v>0</v>
      </c>
      <c r="AB1711" s="258" t="str">
        <f t="shared" si="1286"/>
        <v/>
      </c>
      <c r="AC1711" s="263" t="str">
        <f t="shared" si="1168"/>
        <v>   -  BĐ: 6/9/2025 KT: Ngày lỗi</v>
      </c>
      <c r="AD1711" s="263">
        <f t="shared" ref="AD1711:AE1711" si="1954">P1711</f>
        <v>45906</v>
      </c>
      <c r="AE1711" s="263" t="str">
        <f t="shared" si="1954"/>
        <v>#DIV/0!</v>
      </c>
      <c r="AF1711" s="187"/>
      <c r="AG1711" s="187"/>
    </row>
    <row r="1712">
      <c r="A1712" s="253"/>
      <c r="B1712" s="253"/>
      <c r="C1712" s="99"/>
      <c r="D1712" s="99"/>
      <c r="E1712" s="99"/>
      <c r="F1712" s="99"/>
      <c r="G1712" s="268"/>
      <c r="H1712" s="99"/>
      <c r="I1712" s="99"/>
      <c r="J1712" s="99"/>
      <c r="K1712" s="273"/>
      <c r="L1712" s="192"/>
      <c r="M1712" s="192"/>
      <c r="N1712" s="99"/>
      <c r="O1712" s="99"/>
      <c r="P1712" s="237">
        <f t="shared" si="1279"/>
        <v>45906</v>
      </c>
      <c r="Q1712" s="170" t="str">
        <f t="shared" si="1280"/>
        <v>#DIV/0!</v>
      </c>
      <c r="R1712" s="206"/>
      <c r="S1712" s="267"/>
      <c r="T1712" s="99"/>
      <c r="U1712" s="99"/>
      <c r="V1712" s="259" t="str">
        <f t="shared" si="1161"/>
        <v> </v>
      </c>
      <c r="W1712" s="260">
        <f t="shared" si="1281"/>
        <v>0</v>
      </c>
      <c r="X1712" s="258" t="str">
        <f t="shared" si="1282"/>
        <v>#DIV/0!</v>
      </c>
      <c r="Y1712" s="261" t="str">
        <f t="shared" si="1283"/>
        <v>#DIV/0!</v>
      </c>
      <c r="Z1712" s="262">
        <f t="shared" si="1284"/>
        <v>0</v>
      </c>
      <c r="AA1712" s="262">
        <f t="shared" si="1285"/>
        <v>0</v>
      </c>
      <c r="AB1712" s="258" t="str">
        <f t="shared" si="1286"/>
        <v/>
      </c>
      <c r="AC1712" s="263" t="str">
        <f t="shared" si="1168"/>
        <v>   -  BĐ: 6/9/2025 KT: Ngày lỗi</v>
      </c>
      <c r="AD1712" s="263">
        <f t="shared" ref="AD1712:AE1712" si="1955">P1712</f>
        <v>45906</v>
      </c>
      <c r="AE1712" s="263" t="str">
        <f t="shared" si="1955"/>
        <v>#DIV/0!</v>
      </c>
      <c r="AF1712" s="187"/>
      <c r="AG1712" s="187"/>
    </row>
    <row r="1713">
      <c r="A1713" s="253"/>
      <c r="B1713" s="253"/>
      <c r="C1713" s="99"/>
      <c r="D1713" s="99"/>
      <c r="E1713" s="99"/>
      <c r="F1713" s="99"/>
      <c r="G1713" s="268"/>
      <c r="H1713" s="99"/>
      <c r="I1713" s="99"/>
      <c r="J1713" s="99"/>
      <c r="K1713" s="273"/>
      <c r="L1713" s="192"/>
      <c r="M1713" s="192"/>
      <c r="N1713" s="99"/>
      <c r="O1713" s="99"/>
      <c r="P1713" s="237">
        <f t="shared" si="1279"/>
        <v>45906</v>
      </c>
      <c r="Q1713" s="170" t="str">
        <f t="shared" si="1280"/>
        <v>#DIV/0!</v>
      </c>
      <c r="R1713" s="206"/>
      <c r="S1713" s="267"/>
      <c r="T1713" s="99"/>
      <c r="U1713" s="99"/>
      <c r="V1713" s="259" t="str">
        <f t="shared" si="1161"/>
        <v> </v>
      </c>
      <c r="W1713" s="260">
        <f t="shared" si="1281"/>
        <v>0</v>
      </c>
      <c r="X1713" s="258" t="str">
        <f t="shared" si="1282"/>
        <v>#DIV/0!</v>
      </c>
      <c r="Y1713" s="261" t="str">
        <f t="shared" si="1283"/>
        <v>#DIV/0!</v>
      </c>
      <c r="Z1713" s="262">
        <f t="shared" si="1284"/>
        <v>0</v>
      </c>
      <c r="AA1713" s="262">
        <f t="shared" si="1285"/>
        <v>0</v>
      </c>
      <c r="AB1713" s="258" t="str">
        <f t="shared" si="1286"/>
        <v/>
      </c>
      <c r="AC1713" s="263" t="str">
        <f t="shared" si="1168"/>
        <v>   -  BĐ: 6/9/2025 KT: Ngày lỗi</v>
      </c>
      <c r="AD1713" s="263">
        <f t="shared" ref="AD1713:AE1713" si="1956">P1713</f>
        <v>45906</v>
      </c>
      <c r="AE1713" s="263" t="str">
        <f t="shared" si="1956"/>
        <v>#DIV/0!</v>
      </c>
      <c r="AF1713" s="187"/>
      <c r="AG1713" s="187"/>
    </row>
    <row r="1714">
      <c r="A1714" s="253"/>
      <c r="B1714" s="253"/>
      <c r="C1714" s="99"/>
      <c r="D1714" s="99"/>
      <c r="E1714" s="99"/>
      <c r="F1714" s="99"/>
      <c r="G1714" s="268"/>
      <c r="H1714" s="99"/>
      <c r="I1714" s="99"/>
      <c r="J1714" s="99"/>
      <c r="K1714" s="273"/>
      <c r="L1714" s="192"/>
      <c r="M1714" s="192"/>
      <c r="N1714" s="99"/>
      <c r="O1714" s="99"/>
      <c r="P1714" s="237">
        <f t="shared" si="1279"/>
        <v>45906</v>
      </c>
      <c r="Q1714" s="170" t="str">
        <f t="shared" si="1280"/>
        <v>#DIV/0!</v>
      </c>
      <c r="R1714" s="206"/>
      <c r="S1714" s="267"/>
      <c r="T1714" s="99"/>
      <c r="U1714" s="99"/>
      <c r="V1714" s="259" t="str">
        <f t="shared" si="1161"/>
        <v> </v>
      </c>
      <c r="W1714" s="260">
        <f t="shared" si="1281"/>
        <v>0</v>
      </c>
      <c r="X1714" s="258" t="str">
        <f t="shared" si="1282"/>
        <v>#DIV/0!</v>
      </c>
      <c r="Y1714" s="261" t="str">
        <f t="shared" si="1283"/>
        <v>#DIV/0!</v>
      </c>
      <c r="Z1714" s="262">
        <f t="shared" si="1284"/>
        <v>0</v>
      </c>
      <c r="AA1714" s="262">
        <f t="shared" si="1285"/>
        <v>0</v>
      </c>
      <c r="AB1714" s="258" t="str">
        <f t="shared" si="1286"/>
        <v/>
      </c>
      <c r="AC1714" s="263" t="str">
        <f t="shared" si="1168"/>
        <v>   -  BĐ: 6/9/2025 KT: Ngày lỗi</v>
      </c>
      <c r="AD1714" s="263">
        <f t="shared" ref="AD1714:AE1714" si="1957">P1714</f>
        <v>45906</v>
      </c>
      <c r="AE1714" s="263" t="str">
        <f t="shared" si="1957"/>
        <v>#DIV/0!</v>
      </c>
      <c r="AF1714" s="187"/>
      <c r="AG1714" s="187"/>
    </row>
    <row r="1715">
      <c r="A1715" s="253"/>
      <c r="B1715" s="253"/>
      <c r="C1715" s="99"/>
      <c r="D1715" s="99"/>
      <c r="E1715" s="99"/>
      <c r="F1715" s="99"/>
      <c r="G1715" s="268"/>
      <c r="H1715" s="99"/>
      <c r="I1715" s="99"/>
      <c r="J1715" s="99"/>
      <c r="K1715" s="273"/>
      <c r="L1715" s="192"/>
      <c r="M1715" s="192"/>
      <c r="N1715" s="99"/>
      <c r="O1715" s="99"/>
      <c r="P1715" s="237">
        <f t="shared" si="1279"/>
        <v>45906</v>
      </c>
      <c r="Q1715" s="170" t="str">
        <f t="shared" si="1280"/>
        <v>#DIV/0!</v>
      </c>
      <c r="R1715" s="206"/>
      <c r="S1715" s="267"/>
      <c r="T1715" s="99"/>
      <c r="U1715" s="99"/>
      <c r="V1715" s="259" t="str">
        <f t="shared" si="1161"/>
        <v> </v>
      </c>
      <c r="W1715" s="260">
        <f t="shared" si="1281"/>
        <v>0</v>
      </c>
      <c r="X1715" s="258" t="str">
        <f t="shared" si="1282"/>
        <v>#DIV/0!</v>
      </c>
      <c r="Y1715" s="261" t="str">
        <f t="shared" si="1283"/>
        <v>#DIV/0!</v>
      </c>
      <c r="Z1715" s="262">
        <f t="shared" si="1284"/>
        <v>0</v>
      </c>
      <c r="AA1715" s="262">
        <f t="shared" si="1285"/>
        <v>0</v>
      </c>
      <c r="AB1715" s="258" t="str">
        <f t="shared" si="1286"/>
        <v/>
      </c>
      <c r="AC1715" s="263" t="str">
        <f t="shared" si="1168"/>
        <v>   -  BĐ: 6/9/2025 KT: Ngày lỗi</v>
      </c>
      <c r="AD1715" s="263">
        <f t="shared" ref="AD1715:AE1715" si="1958">P1715</f>
        <v>45906</v>
      </c>
      <c r="AE1715" s="263" t="str">
        <f t="shared" si="1958"/>
        <v>#DIV/0!</v>
      </c>
      <c r="AF1715" s="187"/>
      <c r="AG1715" s="187"/>
    </row>
    <row r="1716">
      <c r="A1716" s="253"/>
      <c r="B1716" s="253"/>
      <c r="C1716" s="99"/>
      <c r="D1716" s="99"/>
      <c r="E1716" s="99"/>
      <c r="F1716" s="99"/>
      <c r="G1716" s="268"/>
      <c r="H1716" s="99"/>
      <c r="I1716" s="99"/>
      <c r="J1716" s="99"/>
      <c r="K1716" s="273"/>
      <c r="L1716" s="192"/>
      <c r="M1716" s="192"/>
      <c r="N1716" s="99"/>
      <c r="O1716" s="99"/>
      <c r="P1716" s="237">
        <f t="shared" si="1279"/>
        <v>45906</v>
      </c>
      <c r="Q1716" s="170" t="str">
        <f t="shared" si="1280"/>
        <v>#DIV/0!</v>
      </c>
      <c r="R1716" s="206"/>
      <c r="S1716" s="267"/>
      <c r="T1716" s="99"/>
      <c r="U1716" s="99"/>
      <c r="V1716" s="259" t="str">
        <f t="shared" si="1161"/>
        <v> </v>
      </c>
      <c r="W1716" s="260">
        <f t="shared" si="1281"/>
        <v>0</v>
      </c>
      <c r="X1716" s="258" t="str">
        <f t="shared" si="1282"/>
        <v>#DIV/0!</v>
      </c>
      <c r="Y1716" s="261" t="str">
        <f t="shared" si="1283"/>
        <v>#DIV/0!</v>
      </c>
      <c r="Z1716" s="262">
        <f t="shared" si="1284"/>
        <v>0</v>
      </c>
      <c r="AA1716" s="262">
        <f t="shared" si="1285"/>
        <v>0</v>
      </c>
      <c r="AB1716" s="258" t="str">
        <f t="shared" si="1286"/>
        <v/>
      </c>
      <c r="AC1716" s="263" t="str">
        <f t="shared" si="1168"/>
        <v>   -  BĐ: 6/9/2025 KT: Ngày lỗi</v>
      </c>
      <c r="AD1716" s="263">
        <f t="shared" ref="AD1716:AE1716" si="1959">P1716</f>
        <v>45906</v>
      </c>
      <c r="AE1716" s="263" t="str">
        <f t="shared" si="1959"/>
        <v>#DIV/0!</v>
      </c>
      <c r="AF1716" s="187"/>
      <c r="AG1716" s="187"/>
    </row>
    <row r="1717">
      <c r="A1717" s="253"/>
      <c r="B1717" s="253"/>
      <c r="C1717" s="99"/>
      <c r="D1717" s="99"/>
      <c r="E1717" s="99"/>
      <c r="F1717" s="99"/>
      <c r="G1717" s="268"/>
      <c r="H1717" s="99"/>
      <c r="I1717" s="99"/>
      <c r="J1717" s="99"/>
      <c r="K1717" s="273"/>
      <c r="L1717" s="192"/>
      <c r="M1717" s="192"/>
      <c r="N1717" s="99"/>
      <c r="O1717" s="99"/>
      <c r="P1717" s="237">
        <f t="shared" si="1279"/>
        <v>45906</v>
      </c>
      <c r="Q1717" s="170" t="str">
        <f t="shared" si="1280"/>
        <v>#DIV/0!</v>
      </c>
      <c r="R1717" s="206"/>
      <c r="S1717" s="267"/>
      <c r="T1717" s="99"/>
      <c r="U1717" s="99"/>
      <c r="V1717" s="259" t="str">
        <f t="shared" si="1161"/>
        <v> </v>
      </c>
      <c r="W1717" s="260">
        <f t="shared" si="1281"/>
        <v>0</v>
      </c>
      <c r="X1717" s="258" t="str">
        <f t="shared" si="1282"/>
        <v>#DIV/0!</v>
      </c>
      <c r="Y1717" s="261" t="str">
        <f t="shared" si="1283"/>
        <v>#DIV/0!</v>
      </c>
      <c r="Z1717" s="262">
        <f t="shared" si="1284"/>
        <v>0</v>
      </c>
      <c r="AA1717" s="262">
        <f t="shared" si="1285"/>
        <v>0</v>
      </c>
      <c r="AB1717" s="258" t="str">
        <f t="shared" si="1286"/>
        <v/>
      </c>
      <c r="AC1717" s="263" t="str">
        <f t="shared" si="1168"/>
        <v>   -  BĐ: 6/9/2025 KT: Ngày lỗi</v>
      </c>
      <c r="AD1717" s="263">
        <f t="shared" ref="AD1717:AE1717" si="1960">P1717</f>
        <v>45906</v>
      </c>
      <c r="AE1717" s="263" t="str">
        <f t="shared" si="1960"/>
        <v>#DIV/0!</v>
      </c>
      <c r="AF1717" s="187"/>
      <c r="AG1717" s="187"/>
    </row>
    <row r="1718">
      <c r="A1718" s="253"/>
      <c r="B1718" s="253"/>
      <c r="C1718" s="99"/>
      <c r="D1718" s="99"/>
      <c r="E1718" s="99"/>
      <c r="F1718" s="99"/>
      <c r="G1718" s="268"/>
      <c r="H1718" s="99"/>
      <c r="I1718" s="99"/>
      <c r="J1718" s="99"/>
      <c r="K1718" s="273"/>
      <c r="L1718" s="192"/>
      <c r="M1718" s="192"/>
      <c r="N1718" s="99"/>
      <c r="O1718" s="99"/>
      <c r="P1718" s="237">
        <f t="shared" si="1279"/>
        <v>45906</v>
      </c>
      <c r="Q1718" s="170" t="str">
        <f t="shared" si="1280"/>
        <v>#DIV/0!</v>
      </c>
      <c r="R1718" s="206"/>
      <c r="S1718" s="267"/>
      <c r="T1718" s="99"/>
      <c r="U1718" s="99"/>
      <c r="V1718" s="259" t="str">
        <f t="shared" si="1161"/>
        <v> </v>
      </c>
      <c r="W1718" s="260">
        <f t="shared" si="1281"/>
        <v>0</v>
      </c>
      <c r="X1718" s="258" t="str">
        <f t="shared" si="1282"/>
        <v>#DIV/0!</v>
      </c>
      <c r="Y1718" s="261" t="str">
        <f t="shared" si="1283"/>
        <v>#DIV/0!</v>
      </c>
      <c r="Z1718" s="262">
        <f t="shared" si="1284"/>
        <v>0</v>
      </c>
      <c r="AA1718" s="262">
        <f t="shared" si="1285"/>
        <v>0</v>
      </c>
      <c r="AB1718" s="258" t="str">
        <f t="shared" si="1286"/>
        <v/>
      </c>
      <c r="AC1718" s="263" t="str">
        <f t="shared" si="1168"/>
        <v>   -  BĐ: 6/9/2025 KT: Ngày lỗi</v>
      </c>
      <c r="AD1718" s="263">
        <f t="shared" ref="AD1718:AE1718" si="1961">P1718</f>
        <v>45906</v>
      </c>
      <c r="AE1718" s="263" t="str">
        <f t="shared" si="1961"/>
        <v>#DIV/0!</v>
      </c>
      <c r="AF1718" s="187"/>
      <c r="AG1718" s="187"/>
    </row>
    <row r="1719">
      <c r="A1719" s="253"/>
      <c r="B1719" s="253"/>
      <c r="C1719" s="99"/>
      <c r="D1719" s="99"/>
      <c r="E1719" s="99"/>
      <c r="F1719" s="99"/>
      <c r="G1719" s="268"/>
      <c r="H1719" s="99"/>
      <c r="I1719" s="99"/>
      <c r="J1719" s="99"/>
      <c r="K1719" s="273"/>
      <c r="L1719" s="192"/>
      <c r="M1719" s="192"/>
      <c r="N1719" s="99"/>
      <c r="O1719" s="99"/>
      <c r="P1719" s="237">
        <f t="shared" si="1279"/>
        <v>45906</v>
      </c>
      <c r="Q1719" s="170" t="str">
        <f t="shared" si="1280"/>
        <v>#DIV/0!</v>
      </c>
      <c r="R1719" s="206"/>
      <c r="S1719" s="267"/>
      <c r="T1719" s="99"/>
      <c r="U1719" s="99"/>
      <c r="V1719" s="259" t="str">
        <f t="shared" si="1161"/>
        <v> </v>
      </c>
      <c r="W1719" s="260">
        <f t="shared" si="1281"/>
        <v>0</v>
      </c>
      <c r="X1719" s="258" t="str">
        <f t="shared" si="1282"/>
        <v>#DIV/0!</v>
      </c>
      <c r="Y1719" s="261" t="str">
        <f t="shared" si="1283"/>
        <v>#DIV/0!</v>
      </c>
      <c r="Z1719" s="262">
        <f t="shared" si="1284"/>
        <v>0</v>
      </c>
      <c r="AA1719" s="262">
        <f t="shared" si="1285"/>
        <v>0</v>
      </c>
      <c r="AB1719" s="258" t="str">
        <f t="shared" si="1286"/>
        <v/>
      </c>
      <c r="AC1719" s="263" t="str">
        <f t="shared" si="1168"/>
        <v>   -  BĐ: 6/9/2025 KT: Ngày lỗi</v>
      </c>
      <c r="AD1719" s="263">
        <f t="shared" ref="AD1719:AE1719" si="1962">P1719</f>
        <v>45906</v>
      </c>
      <c r="AE1719" s="263" t="str">
        <f t="shared" si="1962"/>
        <v>#DIV/0!</v>
      </c>
      <c r="AF1719" s="187"/>
      <c r="AG1719" s="187"/>
    </row>
    <row r="1720">
      <c r="A1720" s="253"/>
      <c r="B1720" s="253"/>
      <c r="C1720" s="99"/>
      <c r="D1720" s="99"/>
      <c r="E1720" s="99"/>
      <c r="F1720" s="99"/>
      <c r="G1720" s="268"/>
      <c r="H1720" s="99"/>
      <c r="I1720" s="99"/>
      <c r="J1720" s="99"/>
      <c r="K1720" s="273"/>
      <c r="L1720" s="192"/>
      <c r="M1720" s="192"/>
      <c r="N1720" s="99"/>
      <c r="O1720" s="99"/>
      <c r="P1720" s="237">
        <f t="shared" si="1279"/>
        <v>45906</v>
      </c>
      <c r="Q1720" s="170" t="str">
        <f t="shared" si="1280"/>
        <v>#DIV/0!</v>
      </c>
      <c r="R1720" s="206"/>
      <c r="S1720" s="267"/>
      <c r="T1720" s="99"/>
      <c r="U1720" s="99"/>
      <c r="V1720" s="259" t="str">
        <f t="shared" si="1161"/>
        <v> </v>
      </c>
      <c r="W1720" s="260">
        <f t="shared" si="1281"/>
        <v>0</v>
      </c>
      <c r="X1720" s="258" t="str">
        <f t="shared" si="1282"/>
        <v>#DIV/0!</v>
      </c>
      <c r="Y1720" s="261" t="str">
        <f t="shared" si="1283"/>
        <v>#DIV/0!</v>
      </c>
      <c r="Z1720" s="262">
        <f t="shared" si="1284"/>
        <v>0</v>
      </c>
      <c r="AA1720" s="262">
        <f t="shared" si="1285"/>
        <v>0</v>
      </c>
      <c r="AB1720" s="258" t="str">
        <f t="shared" si="1286"/>
        <v/>
      </c>
      <c r="AC1720" s="263" t="str">
        <f t="shared" si="1168"/>
        <v>   -  BĐ: 6/9/2025 KT: Ngày lỗi</v>
      </c>
      <c r="AD1720" s="263">
        <f t="shared" ref="AD1720:AE1720" si="1963">P1720</f>
        <v>45906</v>
      </c>
      <c r="AE1720" s="263" t="str">
        <f t="shared" si="1963"/>
        <v>#DIV/0!</v>
      </c>
      <c r="AF1720" s="187"/>
      <c r="AG1720" s="187"/>
    </row>
    <row r="1721">
      <c r="A1721" s="253"/>
      <c r="B1721" s="253"/>
      <c r="C1721" s="99"/>
      <c r="D1721" s="99"/>
      <c r="E1721" s="99"/>
      <c r="F1721" s="99"/>
      <c r="G1721" s="268"/>
      <c r="H1721" s="99"/>
      <c r="I1721" s="99"/>
      <c r="J1721" s="99"/>
      <c r="K1721" s="273"/>
      <c r="L1721" s="192"/>
      <c r="M1721" s="192"/>
      <c r="N1721" s="99"/>
      <c r="O1721" s="99"/>
      <c r="P1721" s="237">
        <f t="shared" si="1279"/>
        <v>45906</v>
      </c>
      <c r="Q1721" s="170" t="str">
        <f t="shared" si="1280"/>
        <v>#DIV/0!</v>
      </c>
      <c r="R1721" s="206"/>
      <c r="S1721" s="267"/>
      <c r="T1721" s="99"/>
      <c r="U1721" s="99"/>
      <c r="V1721" s="259" t="str">
        <f t="shared" si="1161"/>
        <v> </v>
      </c>
      <c r="W1721" s="260">
        <f t="shared" si="1281"/>
        <v>0</v>
      </c>
      <c r="X1721" s="258" t="str">
        <f t="shared" si="1282"/>
        <v>#DIV/0!</v>
      </c>
      <c r="Y1721" s="261" t="str">
        <f t="shared" si="1283"/>
        <v>#DIV/0!</v>
      </c>
      <c r="Z1721" s="262">
        <f t="shared" si="1284"/>
        <v>0</v>
      </c>
      <c r="AA1721" s="262">
        <f t="shared" si="1285"/>
        <v>0</v>
      </c>
      <c r="AB1721" s="258" t="str">
        <f t="shared" si="1286"/>
        <v/>
      </c>
      <c r="AC1721" s="263" t="str">
        <f t="shared" si="1168"/>
        <v>   -  BĐ: 6/9/2025 KT: Ngày lỗi</v>
      </c>
      <c r="AD1721" s="263">
        <f t="shared" ref="AD1721:AE1721" si="1964">P1721</f>
        <v>45906</v>
      </c>
      <c r="AE1721" s="263" t="str">
        <f t="shared" si="1964"/>
        <v>#DIV/0!</v>
      </c>
      <c r="AF1721" s="187"/>
      <c r="AG1721" s="187"/>
    </row>
    <row r="1722">
      <c r="A1722" s="253"/>
      <c r="B1722" s="253"/>
      <c r="C1722" s="99"/>
      <c r="D1722" s="99"/>
      <c r="E1722" s="99"/>
      <c r="F1722" s="99"/>
      <c r="G1722" s="268"/>
      <c r="H1722" s="99"/>
      <c r="I1722" s="99"/>
      <c r="J1722" s="99"/>
      <c r="K1722" s="273"/>
      <c r="L1722" s="192"/>
      <c r="M1722" s="192"/>
      <c r="N1722" s="99"/>
      <c r="O1722" s="99"/>
      <c r="P1722" s="237">
        <f t="shared" si="1279"/>
        <v>45906</v>
      </c>
      <c r="Q1722" s="170" t="str">
        <f t="shared" si="1280"/>
        <v>#DIV/0!</v>
      </c>
      <c r="R1722" s="206"/>
      <c r="S1722" s="267"/>
      <c r="T1722" s="99"/>
      <c r="U1722" s="99"/>
      <c r="V1722" s="259" t="str">
        <f t="shared" si="1161"/>
        <v> </v>
      </c>
      <c r="W1722" s="260">
        <f t="shared" si="1281"/>
        <v>0</v>
      </c>
      <c r="X1722" s="258" t="str">
        <f t="shared" si="1282"/>
        <v>#DIV/0!</v>
      </c>
      <c r="Y1722" s="261" t="str">
        <f t="shared" si="1283"/>
        <v>#DIV/0!</v>
      </c>
      <c r="Z1722" s="262">
        <f t="shared" si="1284"/>
        <v>0</v>
      </c>
      <c r="AA1722" s="262">
        <f t="shared" si="1285"/>
        <v>0</v>
      </c>
      <c r="AB1722" s="258" t="str">
        <f t="shared" si="1286"/>
        <v/>
      </c>
      <c r="AC1722" s="263" t="str">
        <f t="shared" si="1168"/>
        <v>   -  BĐ: 6/9/2025 KT: Ngày lỗi</v>
      </c>
      <c r="AD1722" s="263">
        <f t="shared" ref="AD1722:AE1722" si="1965">P1722</f>
        <v>45906</v>
      </c>
      <c r="AE1722" s="263" t="str">
        <f t="shared" si="1965"/>
        <v>#DIV/0!</v>
      </c>
      <c r="AF1722" s="187"/>
      <c r="AG1722" s="187"/>
    </row>
    <row r="1723">
      <c r="A1723" s="253"/>
      <c r="B1723" s="253"/>
      <c r="C1723" s="99"/>
      <c r="D1723" s="99"/>
      <c r="E1723" s="99"/>
      <c r="F1723" s="99"/>
      <c r="G1723" s="268"/>
      <c r="H1723" s="99"/>
      <c r="I1723" s="99"/>
      <c r="J1723" s="99"/>
      <c r="K1723" s="273"/>
      <c r="L1723" s="192"/>
      <c r="M1723" s="192"/>
      <c r="N1723" s="99"/>
      <c r="O1723" s="99"/>
      <c r="P1723" s="237">
        <f t="shared" si="1279"/>
        <v>45906</v>
      </c>
      <c r="Q1723" s="170" t="str">
        <f t="shared" si="1280"/>
        <v>#DIV/0!</v>
      </c>
      <c r="R1723" s="206"/>
      <c r="S1723" s="267"/>
      <c r="T1723" s="99"/>
      <c r="U1723" s="99"/>
      <c r="V1723" s="259" t="str">
        <f t="shared" si="1161"/>
        <v> </v>
      </c>
      <c r="W1723" s="260">
        <f t="shared" si="1281"/>
        <v>0</v>
      </c>
      <c r="X1723" s="258" t="str">
        <f t="shared" si="1282"/>
        <v>#DIV/0!</v>
      </c>
      <c r="Y1723" s="261" t="str">
        <f t="shared" si="1283"/>
        <v>#DIV/0!</v>
      </c>
      <c r="Z1723" s="262">
        <f t="shared" si="1284"/>
        <v>0</v>
      </c>
      <c r="AA1723" s="262">
        <f t="shared" si="1285"/>
        <v>0</v>
      </c>
      <c r="AB1723" s="258" t="str">
        <f t="shared" si="1286"/>
        <v/>
      </c>
      <c r="AC1723" s="263" t="str">
        <f t="shared" si="1168"/>
        <v>   -  BĐ: 6/9/2025 KT: Ngày lỗi</v>
      </c>
      <c r="AD1723" s="263">
        <f t="shared" ref="AD1723:AE1723" si="1966">P1723</f>
        <v>45906</v>
      </c>
      <c r="AE1723" s="263" t="str">
        <f t="shared" si="1966"/>
        <v>#DIV/0!</v>
      </c>
      <c r="AF1723" s="187"/>
      <c r="AG1723" s="187"/>
    </row>
    <row r="1724">
      <c r="A1724" s="253"/>
      <c r="B1724" s="253"/>
      <c r="C1724" s="99"/>
      <c r="D1724" s="99"/>
      <c r="E1724" s="99"/>
      <c r="F1724" s="99"/>
      <c r="G1724" s="268"/>
      <c r="H1724" s="99"/>
      <c r="I1724" s="99"/>
      <c r="J1724" s="99"/>
      <c r="K1724" s="273"/>
      <c r="L1724" s="192"/>
      <c r="M1724" s="192"/>
      <c r="N1724" s="99"/>
      <c r="O1724" s="99"/>
      <c r="P1724" s="237">
        <f t="shared" si="1279"/>
        <v>45906</v>
      </c>
      <c r="Q1724" s="170" t="str">
        <f t="shared" si="1280"/>
        <v>#DIV/0!</v>
      </c>
      <c r="R1724" s="206"/>
      <c r="S1724" s="267"/>
      <c r="T1724" s="99"/>
      <c r="U1724" s="99"/>
      <c r="V1724" s="259" t="str">
        <f t="shared" si="1161"/>
        <v> </v>
      </c>
      <c r="W1724" s="260">
        <f t="shared" si="1281"/>
        <v>0</v>
      </c>
      <c r="X1724" s="258" t="str">
        <f t="shared" si="1282"/>
        <v>#DIV/0!</v>
      </c>
      <c r="Y1724" s="261" t="str">
        <f t="shared" si="1283"/>
        <v>#DIV/0!</v>
      </c>
      <c r="Z1724" s="262">
        <f t="shared" si="1284"/>
        <v>0</v>
      </c>
      <c r="AA1724" s="262">
        <f t="shared" si="1285"/>
        <v>0</v>
      </c>
      <c r="AB1724" s="258" t="str">
        <f t="shared" si="1286"/>
        <v/>
      </c>
      <c r="AC1724" s="263" t="str">
        <f t="shared" si="1168"/>
        <v>   -  BĐ: 6/9/2025 KT: Ngày lỗi</v>
      </c>
      <c r="AD1724" s="263">
        <f t="shared" ref="AD1724:AE1724" si="1967">P1724</f>
        <v>45906</v>
      </c>
      <c r="AE1724" s="263" t="str">
        <f t="shared" si="1967"/>
        <v>#DIV/0!</v>
      </c>
      <c r="AF1724" s="187"/>
      <c r="AG1724" s="187"/>
    </row>
    <row r="1725">
      <c r="A1725" s="253"/>
      <c r="B1725" s="253"/>
      <c r="C1725" s="99"/>
      <c r="D1725" s="99"/>
      <c r="E1725" s="99"/>
      <c r="F1725" s="99"/>
      <c r="G1725" s="268"/>
      <c r="H1725" s="99"/>
      <c r="I1725" s="99"/>
      <c r="J1725" s="99"/>
      <c r="K1725" s="273"/>
      <c r="L1725" s="192"/>
      <c r="M1725" s="192"/>
      <c r="N1725" s="99"/>
      <c r="O1725" s="99"/>
      <c r="P1725" s="237">
        <f t="shared" si="1279"/>
        <v>45906</v>
      </c>
      <c r="Q1725" s="170" t="str">
        <f t="shared" si="1280"/>
        <v>#DIV/0!</v>
      </c>
      <c r="R1725" s="206"/>
      <c r="S1725" s="267"/>
      <c r="T1725" s="99"/>
      <c r="U1725" s="99"/>
      <c r="V1725" s="259" t="str">
        <f t="shared" si="1161"/>
        <v> </v>
      </c>
      <c r="W1725" s="260">
        <f t="shared" si="1281"/>
        <v>0</v>
      </c>
      <c r="X1725" s="258" t="str">
        <f t="shared" si="1282"/>
        <v>#DIV/0!</v>
      </c>
      <c r="Y1725" s="261" t="str">
        <f t="shared" si="1283"/>
        <v>#DIV/0!</v>
      </c>
      <c r="Z1725" s="262">
        <f t="shared" si="1284"/>
        <v>0</v>
      </c>
      <c r="AA1725" s="262">
        <f t="shared" si="1285"/>
        <v>0</v>
      </c>
      <c r="AB1725" s="258" t="str">
        <f t="shared" si="1286"/>
        <v/>
      </c>
      <c r="AC1725" s="263" t="str">
        <f t="shared" si="1168"/>
        <v>   -  BĐ: 6/9/2025 KT: Ngày lỗi</v>
      </c>
      <c r="AD1725" s="263">
        <f t="shared" ref="AD1725:AE1725" si="1968">P1725</f>
        <v>45906</v>
      </c>
      <c r="AE1725" s="263" t="str">
        <f t="shared" si="1968"/>
        <v>#DIV/0!</v>
      </c>
      <c r="AF1725" s="187"/>
      <c r="AG1725" s="187"/>
    </row>
    <row r="1726">
      <c r="A1726" s="253"/>
      <c r="B1726" s="253"/>
      <c r="C1726" s="99"/>
      <c r="D1726" s="99"/>
      <c r="E1726" s="99"/>
      <c r="F1726" s="99"/>
      <c r="G1726" s="268"/>
      <c r="H1726" s="99"/>
      <c r="I1726" s="99"/>
      <c r="J1726" s="99"/>
      <c r="K1726" s="273"/>
      <c r="L1726" s="192"/>
      <c r="M1726" s="192"/>
      <c r="N1726" s="99"/>
      <c r="O1726" s="99"/>
      <c r="P1726" s="237">
        <f t="shared" si="1279"/>
        <v>45906</v>
      </c>
      <c r="Q1726" s="170" t="str">
        <f t="shared" si="1280"/>
        <v>#DIV/0!</v>
      </c>
      <c r="R1726" s="206"/>
      <c r="S1726" s="267"/>
      <c r="T1726" s="99"/>
      <c r="U1726" s="99"/>
      <c r="V1726" s="259" t="str">
        <f t="shared" si="1161"/>
        <v> </v>
      </c>
      <c r="W1726" s="260">
        <f t="shared" si="1281"/>
        <v>0</v>
      </c>
      <c r="X1726" s="258" t="str">
        <f t="shared" si="1282"/>
        <v>#DIV/0!</v>
      </c>
      <c r="Y1726" s="261" t="str">
        <f t="shared" si="1283"/>
        <v>#DIV/0!</v>
      </c>
      <c r="Z1726" s="262">
        <f t="shared" si="1284"/>
        <v>0</v>
      </c>
      <c r="AA1726" s="262">
        <f t="shared" si="1285"/>
        <v>0</v>
      </c>
      <c r="AB1726" s="258" t="str">
        <f t="shared" si="1286"/>
        <v/>
      </c>
      <c r="AC1726" s="263" t="str">
        <f t="shared" si="1168"/>
        <v>   -  BĐ: 6/9/2025 KT: Ngày lỗi</v>
      </c>
      <c r="AD1726" s="263">
        <f t="shared" ref="AD1726:AE1726" si="1969">P1726</f>
        <v>45906</v>
      </c>
      <c r="AE1726" s="263" t="str">
        <f t="shared" si="1969"/>
        <v>#DIV/0!</v>
      </c>
      <c r="AF1726" s="187"/>
      <c r="AG1726" s="187"/>
    </row>
    <row r="1727">
      <c r="A1727" s="253"/>
      <c r="B1727" s="253"/>
      <c r="C1727" s="99"/>
      <c r="D1727" s="99"/>
      <c r="E1727" s="99"/>
      <c r="F1727" s="99"/>
      <c r="G1727" s="268"/>
      <c r="H1727" s="99"/>
      <c r="I1727" s="99"/>
      <c r="J1727" s="99"/>
      <c r="K1727" s="273"/>
      <c r="L1727" s="192"/>
      <c r="M1727" s="192"/>
      <c r="N1727" s="99"/>
      <c r="O1727" s="99"/>
      <c r="P1727" s="237">
        <f t="shared" si="1279"/>
        <v>45906</v>
      </c>
      <c r="Q1727" s="170" t="str">
        <f t="shared" si="1280"/>
        <v>#DIV/0!</v>
      </c>
      <c r="R1727" s="206"/>
      <c r="S1727" s="267"/>
      <c r="T1727" s="99"/>
      <c r="U1727" s="99"/>
      <c r="V1727" s="259" t="str">
        <f t="shared" si="1161"/>
        <v> </v>
      </c>
      <c r="W1727" s="260">
        <f t="shared" si="1281"/>
        <v>0</v>
      </c>
      <c r="X1727" s="258" t="str">
        <f t="shared" si="1282"/>
        <v>#DIV/0!</v>
      </c>
      <c r="Y1727" s="261" t="str">
        <f t="shared" si="1283"/>
        <v>#DIV/0!</v>
      </c>
      <c r="Z1727" s="262">
        <f t="shared" si="1284"/>
        <v>0</v>
      </c>
      <c r="AA1727" s="262">
        <f t="shared" si="1285"/>
        <v>0</v>
      </c>
      <c r="AB1727" s="258" t="str">
        <f t="shared" si="1286"/>
        <v/>
      </c>
      <c r="AC1727" s="263" t="str">
        <f t="shared" si="1168"/>
        <v>   -  BĐ: 6/9/2025 KT: Ngày lỗi</v>
      </c>
      <c r="AD1727" s="263">
        <f t="shared" ref="AD1727:AE1727" si="1970">P1727</f>
        <v>45906</v>
      </c>
      <c r="AE1727" s="263" t="str">
        <f t="shared" si="1970"/>
        <v>#DIV/0!</v>
      </c>
      <c r="AF1727" s="187"/>
      <c r="AG1727" s="187"/>
    </row>
    <row r="1728">
      <c r="A1728" s="253"/>
      <c r="B1728" s="253"/>
      <c r="C1728" s="99"/>
      <c r="D1728" s="99"/>
      <c r="E1728" s="99"/>
      <c r="F1728" s="99"/>
      <c r="G1728" s="268"/>
      <c r="H1728" s="99"/>
      <c r="I1728" s="99"/>
      <c r="J1728" s="99"/>
      <c r="K1728" s="273"/>
      <c r="L1728" s="192"/>
      <c r="M1728" s="192"/>
      <c r="N1728" s="99"/>
      <c r="O1728" s="99"/>
      <c r="P1728" s="237">
        <f t="shared" si="1279"/>
        <v>45906</v>
      </c>
      <c r="Q1728" s="170" t="str">
        <f t="shared" si="1280"/>
        <v>#DIV/0!</v>
      </c>
      <c r="R1728" s="206"/>
      <c r="S1728" s="267"/>
      <c r="T1728" s="99"/>
      <c r="U1728" s="99"/>
      <c r="V1728" s="259" t="str">
        <f t="shared" si="1161"/>
        <v> </v>
      </c>
      <c r="W1728" s="260">
        <f t="shared" si="1281"/>
        <v>0</v>
      </c>
      <c r="X1728" s="258" t="str">
        <f t="shared" si="1282"/>
        <v>#DIV/0!</v>
      </c>
      <c r="Y1728" s="261" t="str">
        <f t="shared" si="1283"/>
        <v>#DIV/0!</v>
      </c>
      <c r="Z1728" s="262">
        <f t="shared" si="1284"/>
        <v>0</v>
      </c>
      <c r="AA1728" s="262">
        <f t="shared" si="1285"/>
        <v>0</v>
      </c>
      <c r="AB1728" s="258" t="str">
        <f t="shared" si="1286"/>
        <v/>
      </c>
      <c r="AC1728" s="263" t="str">
        <f t="shared" si="1168"/>
        <v>   -  BĐ: 6/9/2025 KT: Ngày lỗi</v>
      </c>
      <c r="AD1728" s="263">
        <f t="shared" ref="AD1728:AE1728" si="1971">P1728</f>
        <v>45906</v>
      </c>
      <c r="AE1728" s="263" t="str">
        <f t="shared" si="1971"/>
        <v>#DIV/0!</v>
      </c>
      <c r="AF1728" s="187"/>
      <c r="AG1728" s="187"/>
    </row>
    <row r="1729">
      <c r="A1729" s="253"/>
      <c r="B1729" s="253"/>
      <c r="C1729" s="99"/>
      <c r="D1729" s="99"/>
      <c r="E1729" s="99"/>
      <c r="F1729" s="99"/>
      <c r="G1729" s="268"/>
      <c r="H1729" s="99"/>
      <c r="I1729" s="99"/>
      <c r="J1729" s="99"/>
      <c r="K1729" s="273"/>
      <c r="L1729" s="192"/>
      <c r="M1729" s="192"/>
      <c r="N1729" s="99"/>
      <c r="O1729" s="99"/>
      <c r="P1729" s="237">
        <f t="shared" si="1279"/>
        <v>45906</v>
      </c>
      <c r="Q1729" s="170" t="str">
        <f t="shared" si="1280"/>
        <v>#DIV/0!</v>
      </c>
      <c r="R1729" s="206"/>
      <c r="S1729" s="267"/>
      <c r="T1729" s="99"/>
      <c r="U1729" s="99"/>
      <c r="V1729" s="259" t="str">
        <f t="shared" si="1161"/>
        <v> </v>
      </c>
      <c r="W1729" s="260">
        <f t="shared" si="1281"/>
        <v>0</v>
      </c>
      <c r="X1729" s="258" t="str">
        <f t="shared" si="1282"/>
        <v>#DIV/0!</v>
      </c>
      <c r="Y1729" s="261" t="str">
        <f t="shared" si="1283"/>
        <v>#DIV/0!</v>
      </c>
      <c r="Z1729" s="262">
        <f t="shared" si="1284"/>
        <v>0</v>
      </c>
      <c r="AA1729" s="262">
        <f t="shared" si="1285"/>
        <v>0</v>
      </c>
      <c r="AB1729" s="258" t="str">
        <f t="shared" si="1286"/>
        <v/>
      </c>
      <c r="AC1729" s="263" t="str">
        <f t="shared" si="1168"/>
        <v>   -  BĐ: 6/9/2025 KT: Ngày lỗi</v>
      </c>
      <c r="AD1729" s="263">
        <f t="shared" ref="AD1729:AE1729" si="1972">P1729</f>
        <v>45906</v>
      </c>
      <c r="AE1729" s="263" t="str">
        <f t="shared" si="1972"/>
        <v>#DIV/0!</v>
      </c>
      <c r="AF1729" s="187"/>
      <c r="AG1729" s="187"/>
    </row>
    <row r="1730">
      <c r="A1730" s="253"/>
      <c r="B1730" s="253"/>
      <c r="C1730" s="99"/>
      <c r="D1730" s="99"/>
      <c r="E1730" s="99"/>
      <c r="F1730" s="99"/>
      <c r="G1730" s="268"/>
      <c r="H1730" s="99"/>
      <c r="I1730" s="99"/>
      <c r="J1730" s="99"/>
      <c r="K1730" s="273"/>
      <c r="L1730" s="192"/>
      <c r="M1730" s="192"/>
      <c r="N1730" s="99"/>
      <c r="O1730" s="99"/>
      <c r="P1730" s="237">
        <f t="shared" si="1279"/>
        <v>45906</v>
      </c>
      <c r="Q1730" s="170" t="str">
        <f t="shared" si="1280"/>
        <v>#DIV/0!</v>
      </c>
      <c r="R1730" s="206"/>
      <c r="S1730" s="267"/>
      <c r="T1730" s="99"/>
      <c r="U1730" s="99"/>
      <c r="V1730" s="259" t="str">
        <f t="shared" si="1161"/>
        <v> </v>
      </c>
      <c r="W1730" s="260">
        <f t="shared" si="1281"/>
        <v>0</v>
      </c>
      <c r="X1730" s="258" t="str">
        <f t="shared" si="1282"/>
        <v>#DIV/0!</v>
      </c>
      <c r="Y1730" s="261" t="str">
        <f t="shared" si="1283"/>
        <v>#DIV/0!</v>
      </c>
      <c r="Z1730" s="262">
        <f t="shared" si="1284"/>
        <v>0</v>
      </c>
      <c r="AA1730" s="262">
        <f t="shared" si="1285"/>
        <v>0</v>
      </c>
      <c r="AB1730" s="258" t="str">
        <f t="shared" si="1286"/>
        <v/>
      </c>
      <c r="AC1730" s="263" t="str">
        <f t="shared" si="1168"/>
        <v>   -  BĐ: 6/9/2025 KT: Ngày lỗi</v>
      </c>
      <c r="AD1730" s="263">
        <f t="shared" ref="AD1730:AE1730" si="1973">P1730</f>
        <v>45906</v>
      </c>
      <c r="AE1730" s="263" t="str">
        <f t="shared" si="1973"/>
        <v>#DIV/0!</v>
      </c>
      <c r="AF1730" s="187"/>
      <c r="AG1730" s="187"/>
    </row>
    <row r="1731">
      <c r="A1731" s="253"/>
      <c r="B1731" s="253"/>
      <c r="C1731" s="99"/>
      <c r="D1731" s="99"/>
      <c r="E1731" s="99"/>
      <c r="F1731" s="99"/>
      <c r="G1731" s="268"/>
      <c r="H1731" s="99"/>
      <c r="I1731" s="99"/>
      <c r="J1731" s="99"/>
      <c r="K1731" s="273"/>
      <c r="L1731" s="192"/>
      <c r="M1731" s="192"/>
      <c r="N1731" s="99"/>
      <c r="O1731" s="99"/>
      <c r="P1731" s="237">
        <f t="shared" si="1279"/>
        <v>45906</v>
      </c>
      <c r="Q1731" s="170" t="str">
        <f t="shared" si="1280"/>
        <v>#DIV/0!</v>
      </c>
      <c r="R1731" s="206"/>
      <c r="S1731" s="267"/>
      <c r="T1731" s="99"/>
      <c r="U1731" s="99"/>
      <c r="V1731" s="259" t="str">
        <f t="shared" si="1161"/>
        <v> </v>
      </c>
      <c r="W1731" s="260">
        <f t="shared" si="1281"/>
        <v>0</v>
      </c>
      <c r="X1731" s="258" t="str">
        <f t="shared" si="1282"/>
        <v>#DIV/0!</v>
      </c>
      <c r="Y1731" s="261" t="str">
        <f t="shared" si="1283"/>
        <v>#DIV/0!</v>
      </c>
      <c r="Z1731" s="262">
        <f t="shared" si="1284"/>
        <v>0</v>
      </c>
      <c r="AA1731" s="262">
        <f t="shared" si="1285"/>
        <v>0</v>
      </c>
      <c r="AB1731" s="258" t="str">
        <f t="shared" si="1286"/>
        <v/>
      </c>
      <c r="AC1731" s="263" t="str">
        <f t="shared" si="1168"/>
        <v>   -  BĐ: 6/9/2025 KT: Ngày lỗi</v>
      </c>
      <c r="AD1731" s="263">
        <f t="shared" ref="AD1731:AE1731" si="1974">P1731</f>
        <v>45906</v>
      </c>
      <c r="AE1731" s="263" t="str">
        <f t="shared" si="1974"/>
        <v>#DIV/0!</v>
      </c>
      <c r="AF1731" s="187"/>
      <c r="AG1731" s="187"/>
    </row>
    <row r="1732">
      <c r="A1732" s="253"/>
      <c r="B1732" s="253"/>
      <c r="C1732" s="99"/>
      <c r="D1732" s="99"/>
      <c r="E1732" s="99"/>
      <c r="F1732" s="99"/>
      <c r="G1732" s="268"/>
      <c r="H1732" s="99"/>
      <c r="I1732" s="99"/>
      <c r="J1732" s="99"/>
      <c r="K1732" s="273"/>
      <c r="L1732" s="192"/>
      <c r="M1732" s="192"/>
      <c r="N1732" s="99"/>
      <c r="O1732" s="99"/>
      <c r="P1732" s="237">
        <f t="shared" si="1279"/>
        <v>45906</v>
      </c>
      <c r="Q1732" s="170" t="str">
        <f t="shared" si="1280"/>
        <v>#DIV/0!</v>
      </c>
      <c r="R1732" s="206"/>
      <c r="S1732" s="267"/>
      <c r="T1732" s="99"/>
      <c r="U1732" s="99"/>
      <c r="V1732" s="259" t="str">
        <f t="shared" si="1161"/>
        <v> </v>
      </c>
      <c r="W1732" s="260">
        <f t="shared" si="1281"/>
        <v>0</v>
      </c>
      <c r="X1732" s="258" t="str">
        <f t="shared" si="1282"/>
        <v>#DIV/0!</v>
      </c>
      <c r="Y1732" s="261" t="str">
        <f t="shared" si="1283"/>
        <v>#DIV/0!</v>
      </c>
      <c r="Z1732" s="262">
        <f t="shared" si="1284"/>
        <v>0</v>
      </c>
      <c r="AA1732" s="262">
        <f t="shared" si="1285"/>
        <v>0</v>
      </c>
      <c r="AB1732" s="258" t="str">
        <f t="shared" si="1286"/>
        <v/>
      </c>
      <c r="AC1732" s="263" t="str">
        <f t="shared" si="1168"/>
        <v>   -  BĐ: 6/9/2025 KT: Ngày lỗi</v>
      </c>
      <c r="AD1732" s="263">
        <f t="shared" ref="AD1732:AE1732" si="1975">P1732</f>
        <v>45906</v>
      </c>
      <c r="AE1732" s="263" t="str">
        <f t="shared" si="1975"/>
        <v>#DIV/0!</v>
      </c>
      <c r="AF1732" s="187"/>
      <c r="AG1732" s="187"/>
    </row>
    <row r="1733">
      <c r="A1733" s="253"/>
      <c r="B1733" s="253"/>
      <c r="C1733" s="99"/>
      <c r="D1733" s="99"/>
      <c r="E1733" s="99"/>
      <c r="F1733" s="99"/>
      <c r="G1733" s="268"/>
      <c r="H1733" s="99"/>
      <c r="I1733" s="99"/>
      <c r="J1733" s="99"/>
      <c r="K1733" s="273"/>
      <c r="L1733" s="192"/>
      <c r="M1733" s="192"/>
      <c r="N1733" s="99"/>
      <c r="O1733" s="99"/>
      <c r="P1733" s="237">
        <f t="shared" si="1279"/>
        <v>45906</v>
      </c>
      <c r="Q1733" s="170" t="str">
        <f t="shared" si="1280"/>
        <v>#DIV/0!</v>
      </c>
      <c r="R1733" s="206"/>
      <c r="S1733" s="267"/>
      <c r="T1733" s="99"/>
      <c r="U1733" s="99"/>
      <c r="V1733" s="259" t="str">
        <f t="shared" si="1161"/>
        <v> </v>
      </c>
      <c r="W1733" s="260">
        <f t="shared" si="1281"/>
        <v>0</v>
      </c>
      <c r="X1733" s="258" t="str">
        <f t="shared" si="1282"/>
        <v>#DIV/0!</v>
      </c>
      <c r="Y1733" s="261" t="str">
        <f t="shared" si="1283"/>
        <v>#DIV/0!</v>
      </c>
      <c r="Z1733" s="262">
        <f t="shared" si="1284"/>
        <v>0</v>
      </c>
      <c r="AA1733" s="262">
        <f t="shared" si="1285"/>
        <v>0</v>
      </c>
      <c r="AB1733" s="258" t="str">
        <f t="shared" si="1286"/>
        <v/>
      </c>
      <c r="AC1733" s="263" t="str">
        <f t="shared" si="1168"/>
        <v>   -  BĐ: 6/9/2025 KT: Ngày lỗi</v>
      </c>
      <c r="AD1733" s="263">
        <f t="shared" ref="AD1733:AE1733" si="1976">P1733</f>
        <v>45906</v>
      </c>
      <c r="AE1733" s="263" t="str">
        <f t="shared" si="1976"/>
        <v>#DIV/0!</v>
      </c>
      <c r="AF1733" s="187"/>
      <c r="AG1733" s="187"/>
    </row>
    <row r="1734">
      <c r="A1734" s="253"/>
      <c r="B1734" s="253"/>
      <c r="C1734" s="99"/>
      <c r="D1734" s="99"/>
      <c r="E1734" s="99"/>
      <c r="F1734" s="99"/>
      <c r="G1734" s="268"/>
      <c r="H1734" s="99"/>
      <c r="I1734" s="99"/>
      <c r="J1734" s="99"/>
      <c r="K1734" s="273"/>
      <c r="L1734" s="192"/>
      <c r="M1734" s="192"/>
      <c r="N1734" s="99"/>
      <c r="O1734" s="99"/>
      <c r="P1734" s="237">
        <f t="shared" si="1279"/>
        <v>45906</v>
      </c>
      <c r="Q1734" s="170" t="str">
        <f t="shared" si="1280"/>
        <v>#DIV/0!</v>
      </c>
      <c r="R1734" s="206"/>
      <c r="S1734" s="267"/>
      <c r="T1734" s="99"/>
      <c r="U1734" s="99"/>
      <c r="V1734" s="259" t="str">
        <f t="shared" si="1161"/>
        <v> </v>
      </c>
      <c r="W1734" s="260">
        <f t="shared" si="1281"/>
        <v>0</v>
      </c>
      <c r="X1734" s="258" t="str">
        <f t="shared" si="1282"/>
        <v>#DIV/0!</v>
      </c>
      <c r="Y1734" s="261" t="str">
        <f t="shared" si="1283"/>
        <v>#DIV/0!</v>
      </c>
      <c r="Z1734" s="262">
        <f t="shared" si="1284"/>
        <v>0</v>
      </c>
      <c r="AA1734" s="262">
        <f t="shared" si="1285"/>
        <v>0</v>
      </c>
      <c r="AB1734" s="258" t="str">
        <f t="shared" si="1286"/>
        <v/>
      </c>
      <c r="AC1734" s="263" t="str">
        <f t="shared" si="1168"/>
        <v>   -  BĐ: 6/9/2025 KT: Ngày lỗi</v>
      </c>
      <c r="AD1734" s="263">
        <f t="shared" ref="AD1734:AE1734" si="1977">P1734</f>
        <v>45906</v>
      </c>
      <c r="AE1734" s="263" t="str">
        <f t="shared" si="1977"/>
        <v>#DIV/0!</v>
      </c>
      <c r="AF1734" s="187"/>
      <c r="AG1734" s="187"/>
    </row>
    <row r="1735">
      <c r="A1735" s="253"/>
      <c r="B1735" s="253"/>
      <c r="C1735" s="99"/>
      <c r="D1735" s="99"/>
      <c r="E1735" s="99"/>
      <c r="F1735" s="99"/>
      <c r="G1735" s="268"/>
      <c r="H1735" s="99"/>
      <c r="I1735" s="99"/>
      <c r="J1735" s="99"/>
      <c r="K1735" s="273"/>
      <c r="L1735" s="192"/>
      <c r="M1735" s="192"/>
      <c r="N1735" s="99"/>
      <c r="O1735" s="99"/>
      <c r="P1735" s="237">
        <f t="shared" si="1279"/>
        <v>45906</v>
      </c>
      <c r="Q1735" s="170" t="str">
        <f t="shared" si="1280"/>
        <v>#DIV/0!</v>
      </c>
      <c r="R1735" s="206"/>
      <c r="S1735" s="267"/>
      <c r="T1735" s="99"/>
      <c r="U1735" s="99"/>
      <c r="V1735" s="259" t="str">
        <f t="shared" si="1161"/>
        <v> </v>
      </c>
      <c r="W1735" s="260">
        <f t="shared" si="1281"/>
        <v>0</v>
      </c>
      <c r="X1735" s="258" t="str">
        <f t="shared" si="1282"/>
        <v>#DIV/0!</v>
      </c>
      <c r="Y1735" s="261" t="str">
        <f t="shared" si="1283"/>
        <v>#DIV/0!</v>
      </c>
      <c r="Z1735" s="262">
        <f t="shared" si="1284"/>
        <v>0</v>
      </c>
      <c r="AA1735" s="262">
        <f t="shared" si="1285"/>
        <v>0</v>
      </c>
      <c r="AB1735" s="258" t="str">
        <f t="shared" si="1286"/>
        <v/>
      </c>
      <c r="AC1735" s="263" t="str">
        <f t="shared" si="1168"/>
        <v>   -  BĐ: 6/9/2025 KT: Ngày lỗi</v>
      </c>
      <c r="AD1735" s="263">
        <f t="shared" ref="AD1735:AE1735" si="1978">P1735</f>
        <v>45906</v>
      </c>
      <c r="AE1735" s="263" t="str">
        <f t="shared" si="1978"/>
        <v>#DIV/0!</v>
      </c>
      <c r="AF1735" s="187"/>
      <c r="AG1735" s="187"/>
    </row>
    <row r="1736">
      <c r="A1736" s="253"/>
      <c r="B1736" s="253"/>
      <c r="C1736" s="99"/>
      <c r="D1736" s="99"/>
      <c r="E1736" s="99"/>
      <c r="F1736" s="99"/>
      <c r="G1736" s="268"/>
      <c r="H1736" s="99"/>
      <c r="I1736" s="99"/>
      <c r="J1736" s="99"/>
      <c r="K1736" s="273"/>
      <c r="L1736" s="192"/>
      <c r="M1736" s="192"/>
      <c r="N1736" s="99"/>
      <c r="O1736" s="99"/>
      <c r="P1736" s="237">
        <f t="shared" si="1279"/>
        <v>45906</v>
      </c>
      <c r="Q1736" s="170" t="str">
        <f t="shared" si="1280"/>
        <v>#DIV/0!</v>
      </c>
      <c r="R1736" s="206"/>
      <c r="S1736" s="267"/>
      <c r="T1736" s="99"/>
      <c r="U1736" s="99"/>
      <c r="V1736" s="259" t="str">
        <f t="shared" si="1161"/>
        <v> </v>
      </c>
      <c r="W1736" s="260">
        <f t="shared" si="1281"/>
        <v>0</v>
      </c>
      <c r="X1736" s="258" t="str">
        <f t="shared" si="1282"/>
        <v>#DIV/0!</v>
      </c>
      <c r="Y1736" s="261" t="str">
        <f t="shared" si="1283"/>
        <v>#DIV/0!</v>
      </c>
      <c r="Z1736" s="262">
        <f t="shared" si="1284"/>
        <v>0</v>
      </c>
      <c r="AA1736" s="262">
        <f t="shared" si="1285"/>
        <v>0</v>
      </c>
      <c r="AB1736" s="258" t="str">
        <f t="shared" si="1286"/>
        <v/>
      </c>
      <c r="AC1736" s="263" t="str">
        <f t="shared" si="1168"/>
        <v>   -  BĐ: 6/9/2025 KT: Ngày lỗi</v>
      </c>
      <c r="AD1736" s="263">
        <f t="shared" ref="AD1736:AE1736" si="1979">P1736</f>
        <v>45906</v>
      </c>
      <c r="AE1736" s="263" t="str">
        <f t="shared" si="1979"/>
        <v>#DIV/0!</v>
      </c>
      <c r="AF1736" s="187"/>
      <c r="AG1736" s="187"/>
    </row>
    <row r="1737">
      <c r="A1737" s="253"/>
      <c r="B1737" s="253"/>
      <c r="C1737" s="99"/>
      <c r="D1737" s="99"/>
      <c r="E1737" s="99"/>
      <c r="F1737" s="99"/>
      <c r="G1737" s="268"/>
      <c r="H1737" s="99"/>
      <c r="I1737" s="99"/>
      <c r="J1737" s="99"/>
      <c r="K1737" s="273"/>
      <c r="L1737" s="192"/>
      <c r="M1737" s="192"/>
      <c r="N1737" s="99"/>
      <c r="O1737" s="99"/>
      <c r="P1737" s="237">
        <f t="shared" si="1279"/>
        <v>45906</v>
      </c>
      <c r="Q1737" s="170" t="str">
        <f t="shared" si="1280"/>
        <v>#DIV/0!</v>
      </c>
      <c r="R1737" s="206"/>
      <c r="S1737" s="267"/>
      <c r="T1737" s="99"/>
      <c r="U1737" s="99"/>
      <c r="V1737" s="259" t="str">
        <f t="shared" si="1161"/>
        <v> </v>
      </c>
      <c r="W1737" s="260">
        <f t="shared" si="1281"/>
        <v>0</v>
      </c>
      <c r="X1737" s="258" t="str">
        <f t="shared" si="1282"/>
        <v>#DIV/0!</v>
      </c>
      <c r="Y1737" s="261" t="str">
        <f t="shared" si="1283"/>
        <v>#DIV/0!</v>
      </c>
      <c r="Z1737" s="262">
        <f t="shared" si="1284"/>
        <v>0</v>
      </c>
      <c r="AA1737" s="262">
        <f t="shared" si="1285"/>
        <v>0</v>
      </c>
      <c r="AB1737" s="258" t="str">
        <f t="shared" si="1286"/>
        <v/>
      </c>
      <c r="AC1737" s="263" t="str">
        <f t="shared" si="1168"/>
        <v>   -  BĐ: 6/9/2025 KT: Ngày lỗi</v>
      </c>
      <c r="AD1737" s="263">
        <f t="shared" ref="AD1737:AE1737" si="1980">P1737</f>
        <v>45906</v>
      </c>
      <c r="AE1737" s="263" t="str">
        <f t="shared" si="1980"/>
        <v>#DIV/0!</v>
      </c>
      <c r="AF1737" s="187"/>
      <c r="AG1737" s="187"/>
    </row>
    <row r="1738">
      <c r="A1738" s="253"/>
      <c r="B1738" s="253"/>
      <c r="C1738" s="99"/>
      <c r="D1738" s="99"/>
      <c r="E1738" s="99"/>
      <c r="F1738" s="99"/>
      <c r="G1738" s="268"/>
      <c r="H1738" s="99"/>
      <c r="I1738" s="99"/>
      <c r="J1738" s="99"/>
      <c r="K1738" s="273"/>
      <c r="L1738" s="192"/>
      <c r="M1738" s="192"/>
      <c r="N1738" s="99"/>
      <c r="O1738" s="99"/>
      <c r="P1738" s="237">
        <f t="shared" si="1279"/>
        <v>45906</v>
      </c>
      <c r="Q1738" s="170" t="str">
        <f t="shared" si="1280"/>
        <v>#DIV/0!</v>
      </c>
      <c r="R1738" s="206"/>
      <c r="S1738" s="267"/>
      <c r="T1738" s="99"/>
      <c r="U1738" s="99"/>
      <c r="V1738" s="259" t="str">
        <f t="shared" si="1161"/>
        <v> </v>
      </c>
      <c r="W1738" s="260">
        <f t="shared" si="1281"/>
        <v>0</v>
      </c>
      <c r="X1738" s="258" t="str">
        <f t="shared" si="1282"/>
        <v>#DIV/0!</v>
      </c>
      <c r="Y1738" s="261" t="str">
        <f t="shared" si="1283"/>
        <v>#DIV/0!</v>
      </c>
      <c r="Z1738" s="262">
        <f t="shared" si="1284"/>
        <v>0</v>
      </c>
      <c r="AA1738" s="262">
        <f t="shared" si="1285"/>
        <v>0</v>
      </c>
      <c r="AB1738" s="258" t="str">
        <f t="shared" si="1286"/>
        <v/>
      </c>
      <c r="AC1738" s="263" t="str">
        <f t="shared" si="1168"/>
        <v>   -  BĐ: 6/9/2025 KT: Ngày lỗi</v>
      </c>
      <c r="AD1738" s="263">
        <f t="shared" ref="AD1738:AE1738" si="1981">P1738</f>
        <v>45906</v>
      </c>
      <c r="AE1738" s="263" t="str">
        <f t="shared" si="1981"/>
        <v>#DIV/0!</v>
      </c>
      <c r="AF1738" s="187"/>
      <c r="AG1738" s="187"/>
    </row>
    <row r="1739">
      <c r="A1739" s="253"/>
      <c r="B1739" s="253"/>
      <c r="C1739" s="99"/>
      <c r="D1739" s="99"/>
      <c r="E1739" s="99"/>
      <c r="F1739" s="99"/>
      <c r="G1739" s="268"/>
      <c r="H1739" s="99"/>
      <c r="I1739" s="99"/>
      <c r="J1739" s="99"/>
      <c r="K1739" s="273"/>
      <c r="L1739" s="192"/>
      <c r="M1739" s="192"/>
      <c r="N1739" s="99"/>
      <c r="O1739" s="99"/>
      <c r="P1739" s="237">
        <f t="shared" si="1279"/>
        <v>45906</v>
      </c>
      <c r="Q1739" s="170" t="str">
        <f t="shared" si="1280"/>
        <v>#DIV/0!</v>
      </c>
      <c r="R1739" s="206"/>
      <c r="S1739" s="267"/>
      <c r="T1739" s="99"/>
      <c r="U1739" s="99"/>
      <c r="V1739" s="259" t="str">
        <f t="shared" si="1161"/>
        <v> </v>
      </c>
      <c r="W1739" s="260">
        <f t="shared" si="1281"/>
        <v>0</v>
      </c>
      <c r="X1739" s="258" t="str">
        <f t="shared" si="1282"/>
        <v>#DIV/0!</v>
      </c>
      <c r="Y1739" s="261" t="str">
        <f t="shared" si="1283"/>
        <v>#DIV/0!</v>
      </c>
      <c r="Z1739" s="262">
        <f t="shared" si="1284"/>
        <v>0</v>
      </c>
      <c r="AA1739" s="262">
        <f t="shared" si="1285"/>
        <v>0</v>
      </c>
      <c r="AB1739" s="258" t="str">
        <f t="shared" si="1286"/>
        <v/>
      </c>
      <c r="AC1739" s="263" t="str">
        <f t="shared" si="1168"/>
        <v>   -  BĐ: 6/9/2025 KT: Ngày lỗi</v>
      </c>
      <c r="AD1739" s="263">
        <f t="shared" ref="AD1739:AE1739" si="1982">P1739</f>
        <v>45906</v>
      </c>
      <c r="AE1739" s="263" t="str">
        <f t="shared" si="1982"/>
        <v>#DIV/0!</v>
      </c>
      <c r="AF1739" s="187"/>
      <c r="AG1739" s="187"/>
    </row>
    <row r="1740">
      <c r="A1740" s="253"/>
      <c r="B1740" s="253"/>
      <c r="C1740" s="99"/>
      <c r="D1740" s="99"/>
      <c r="E1740" s="99"/>
      <c r="F1740" s="99"/>
      <c r="G1740" s="268"/>
      <c r="H1740" s="99"/>
      <c r="I1740" s="99"/>
      <c r="J1740" s="99"/>
      <c r="K1740" s="273"/>
      <c r="L1740" s="192"/>
      <c r="M1740" s="192"/>
      <c r="N1740" s="99"/>
      <c r="O1740" s="99"/>
      <c r="P1740" s="237">
        <f t="shared" si="1279"/>
        <v>45906</v>
      </c>
      <c r="Q1740" s="170" t="str">
        <f t="shared" si="1280"/>
        <v>#DIV/0!</v>
      </c>
      <c r="R1740" s="206"/>
      <c r="S1740" s="267"/>
      <c r="T1740" s="99"/>
      <c r="U1740" s="99"/>
      <c r="V1740" s="259" t="str">
        <f t="shared" si="1161"/>
        <v> </v>
      </c>
      <c r="W1740" s="260">
        <f t="shared" si="1281"/>
        <v>0</v>
      </c>
      <c r="X1740" s="258" t="str">
        <f t="shared" si="1282"/>
        <v>#DIV/0!</v>
      </c>
      <c r="Y1740" s="261" t="str">
        <f t="shared" si="1283"/>
        <v>#DIV/0!</v>
      </c>
      <c r="Z1740" s="262">
        <f t="shared" si="1284"/>
        <v>0</v>
      </c>
      <c r="AA1740" s="262">
        <f t="shared" si="1285"/>
        <v>0</v>
      </c>
      <c r="AB1740" s="258" t="str">
        <f t="shared" si="1286"/>
        <v/>
      </c>
      <c r="AC1740" s="263" t="str">
        <f t="shared" si="1168"/>
        <v>   -  BĐ: 6/9/2025 KT: Ngày lỗi</v>
      </c>
      <c r="AD1740" s="263">
        <f t="shared" ref="AD1740:AE1740" si="1983">P1740</f>
        <v>45906</v>
      </c>
      <c r="AE1740" s="263" t="str">
        <f t="shared" si="1983"/>
        <v>#DIV/0!</v>
      </c>
      <c r="AF1740" s="187"/>
      <c r="AG1740" s="187"/>
    </row>
    <row r="1741">
      <c r="A1741" s="253"/>
      <c r="B1741" s="253"/>
      <c r="C1741" s="99"/>
      <c r="D1741" s="99"/>
      <c r="E1741" s="99"/>
      <c r="F1741" s="99"/>
      <c r="G1741" s="268"/>
      <c r="H1741" s="99"/>
      <c r="I1741" s="99"/>
      <c r="J1741" s="99"/>
      <c r="K1741" s="273"/>
      <c r="L1741" s="192"/>
      <c r="M1741" s="192"/>
      <c r="N1741" s="99"/>
      <c r="O1741" s="99"/>
      <c r="P1741" s="237">
        <f t="shared" si="1279"/>
        <v>45906</v>
      </c>
      <c r="Q1741" s="170" t="str">
        <f t="shared" si="1280"/>
        <v>#DIV/0!</v>
      </c>
      <c r="R1741" s="206"/>
      <c r="S1741" s="267"/>
      <c r="T1741" s="99"/>
      <c r="U1741" s="99"/>
      <c r="V1741" s="259" t="str">
        <f t="shared" si="1161"/>
        <v> </v>
      </c>
      <c r="W1741" s="260">
        <f t="shared" si="1281"/>
        <v>0</v>
      </c>
      <c r="X1741" s="258" t="str">
        <f t="shared" si="1282"/>
        <v>#DIV/0!</v>
      </c>
      <c r="Y1741" s="261" t="str">
        <f t="shared" si="1283"/>
        <v>#DIV/0!</v>
      </c>
      <c r="Z1741" s="262">
        <f t="shared" si="1284"/>
        <v>0</v>
      </c>
      <c r="AA1741" s="262">
        <f t="shared" si="1285"/>
        <v>0</v>
      </c>
      <c r="AB1741" s="258" t="str">
        <f t="shared" si="1286"/>
        <v/>
      </c>
      <c r="AC1741" s="263" t="str">
        <f t="shared" si="1168"/>
        <v>   -  BĐ: 6/9/2025 KT: Ngày lỗi</v>
      </c>
      <c r="AD1741" s="263">
        <f t="shared" ref="AD1741:AE1741" si="1984">P1741</f>
        <v>45906</v>
      </c>
      <c r="AE1741" s="263" t="str">
        <f t="shared" si="1984"/>
        <v>#DIV/0!</v>
      </c>
      <c r="AF1741" s="187"/>
      <c r="AG1741" s="187"/>
    </row>
    <row r="1742">
      <c r="A1742" s="253"/>
      <c r="B1742" s="253"/>
      <c r="C1742" s="99"/>
      <c r="D1742" s="99"/>
      <c r="E1742" s="99"/>
      <c r="F1742" s="99"/>
      <c r="G1742" s="268"/>
      <c r="H1742" s="99"/>
      <c r="I1742" s="99"/>
      <c r="J1742" s="99"/>
      <c r="K1742" s="273"/>
      <c r="L1742" s="192"/>
      <c r="M1742" s="192"/>
      <c r="N1742" s="99"/>
      <c r="O1742" s="99"/>
      <c r="P1742" s="237">
        <f t="shared" si="1279"/>
        <v>45906</v>
      </c>
      <c r="Q1742" s="170" t="str">
        <f t="shared" si="1280"/>
        <v>#DIV/0!</v>
      </c>
      <c r="R1742" s="206"/>
      <c r="S1742" s="267"/>
      <c r="T1742" s="99"/>
      <c r="U1742" s="99"/>
      <c r="V1742" s="259" t="str">
        <f t="shared" si="1161"/>
        <v> </v>
      </c>
      <c r="W1742" s="260">
        <f t="shared" si="1281"/>
        <v>0</v>
      </c>
      <c r="X1742" s="258" t="str">
        <f t="shared" si="1282"/>
        <v>#DIV/0!</v>
      </c>
      <c r="Y1742" s="261" t="str">
        <f t="shared" si="1283"/>
        <v>#DIV/0!</v>
      </c>
      <c r="Z1742" s="262">
        <f t="shared" si="1284"/>
        <v>0</v>
      </c>
      <c r="AA1742" s="262">
        <f t="shared" si="1285"/>
        <v>0</v>
      </c>
      <c r="AB1742" s="258" t="str">
        <f t="shared" si="1286"/>
        <v/>
      </c>
      <c r="AC1742" s="263" t="str">
        <f t="shared" si="1168"/>
        <v>   -  BĐ: 6/9/2025 KT: Ngày lỗi</v>
      </c>
      <c r="AD1742" s="263">
        <f t="shared" ref="AD1742:AE1742" si="1985">P1742</f>
        <v>45906</v>
      </c>
      <c r="AE1742" s="263" t="str">
        <f t="shared" si="1985"/>
        <v>#DIV/0!</v>
      </c>
      <c r="AF1742" s="187"/>
      <c r="AG1742" s="187"/>
    </row>
    <row r="1743">
      <c r="A1743" s="253"/>
      <c r="B1743" s="253"/>
      <c r="C1743" s="99"/>
      <c r="D1743" s="99"/>
      <c r="E1743" s="99"/>
      <c r="F1743" s="99"/>
      <c r="G1743" s="268"/>
      <c r="H1743" s="99"/>
      <c r="I1743" s="99"/>
      <c r="J1743" s="99"/>
      <c r="K1743" s="273"/>
      <c r="L1743" s="192"/>
      <c r="M1743" s="192"/>
      <c r="N1743" s="99"/>
      <c r="O1743" s="99"/>
      <c r="P1743" s="237">
        <f t="shared" si="1279"/>
        <v>45906</v>
      </c>
      <c r="Q1743" s="170" t="str">
        <f t="shared" si="1280"/>
        <v>#DIV/0!</v>
      </c>
      <c r="R1743" s="206"/>
      <c r="S1743" s="267"/>
      <c r="T1743" s="99"/>
      <c r="U1743" s="99"/>
      <c r="V1743" s="259" t="str">
        <f t="shared" si="1161"/>
        <v> </v>
      </c>
      <c r="W1743" s="260">
        <f t="shared" si="1281"/>
        <v>0</v>
      </c>
      <c r="X1743" s="258" t="str">
        <f t="shared" si="1282"/>
        <v>#DIV/0!</v>
      </c>
      <c r="Y1743" s="261" t="str">
        <f t="shared" si="1283"/>
        <v>#DIV/0!</v>
      </c>
      <c r="Z1743" s="262">
        <f t="shared" si="1284"/>
        <v>0</v>
      </c>
      <c r="AA1743" s="262">
        <f t="shared" si="1285"/>
        <v>0</v>
      </c>
      <c r="AB1743" s="258" t="str">
        <f t="shared" si="1286"/>
        <v/>
      </c>
      <c r="AC1743" s="263" t="str">
        <f t="shared" si="1168"/>
        <v>   -  BĐ: 6/9/2025 KT: Ngày lỗi</v>
      </c>
      <c r="AD1743" s="263">
        <f t="shared" ref="AD1743:AE1743" si="1986">P1743</f>
        <v>45906</v>
      </c>
      <c r="AE1743" s="263" t="str">
        <f t="shared" si="1986"/>
        <v>#DIV/0!</v>
      </c>
      <c r="AF1743" s="187"/>
      <c r="AG1743" s="187"/>
    </row>
    <row r="1744">
      <c r="A1744" s="253"/>
      <c r="B1744" s="253"/>
      <c r="C1744" s="99"/>
      <c r="D1744" s="99"/>
      <c r="E1744" s="99"/>
      <c r="F1744" s="99"/>
      <c r="G1744" s="268"/>
      <c r="H1744" s="99"/>
      <c r="I1744" s="99"/>
      <c r="J1744" s="99"/>
      <c r="K1744" s="273"/>
      <c r="L1744" s="192"/>
      <c r="M1744" s="192"/>
      <c r="N1744" s="99"/>
      <c r="O1744" s="99"/>
      <c r="P1744" s="237">
        <f t="shared" si="1279"/>
        <v>45906</v>
      </c>
      <c r="Q1744" s="170" t="str">
        <f t="shared" si="1280"/>
        <v>#DIV/0!</v>
      </c>
      <c r="R1744" s="206"/>
      <c r="S1744" s="267"/>
      <c r="T1744" s="99"/>
      <c r="U1744" s="99"/>
      <c r="V1744" s="259" t="str">
        <f t="shared" si="1161"/>
        <v> </v>
      </c>
      <c r="W1744" s="260">
        <f t="shared" si="1281"/>
        <v>0</v>
      </c>
      <c r="X1744" s="258" t="str">
        <f t="shared" si="1282"/>
        <v>#DIV/0!</v>
      </c>
      <c r="Y1744" s="261" t="str">
        <f t="shared" si="1283"/>
        <v>#DIV/0!</v>
      </c>
      <c r="Z1744" s="262">
        <f t="shared" si="1284"/>
        <v>0</v>
      </c>
      <c r="AA1744" s="262">
        <f t="shared" si="1285"/>
        <v>0</v>
      </c>
      <c r="AB1744" s="258" t="str">
        <f t="shared" si="1286"/>
        <v/>
      </c>
      <c r="AC1744" s="263" t="str">
        <f t="shared" si="1168"/>
        <v>   -  BĐ: 6/9/2025 KT: Ngày lỗi</v>
      </c>
      <c r="AD1744" s="263">
        <f t="shared" ref="AD1744:AE1744" si="1987">P1744</f>
        <v>45906</v>
      </c>
      <c r="AE1744" s="263" t="str">
        <f t="shared" si="1987"/>
        <v>#DIV/0!</v>
      </c>
      <c r="AF1744" s="187"/>
      <c r="AG1744" s="187"/>
    </row>
    <row r="1745">
      <c r="A1745" s="253"/>
      <c r="B1745" s="253"/>
      <c r="C1745" s="99"/>
      <c r="D1745" s="99"/>
      <c r="E1745" s="99"/>
      <c r="F1745" s="99"/>
      <c r="G1745" s="268"/>
      <c r="H1745" s="99"/>
      <c r="I1745" s="99"/>
      <c r="J1745" s="99"/>
      <c r="K1745" s="273"/>
      <c r="L1745" s="192"/>
      <c r="M1745" s="192"/>
      <c r="N1745" s="99"/>
      <c r="O1745" s="99"/>
      <c r="P1745" s="237">
        <f t="shared" si="1279"/>
        <v>45906</v>
      </c>
      <c r="Q1745" s="170" t="str">
        <f t="shared" si="1280"/>
        <v>#DIV/0!</v>
      </c>
      <c r="R1745" s="206"/>
      <c r="S1745" s="267"/>
      <c r="T1745" s="99"/>
      <c r="U1745" s="99"/>
      <c r="V1745" s="259" t="str">
        <f t="shared" si="1161"/>
        <v> </v>
      </c>
      <c r="W1745" s="260">
        <f t="shared" si="1281"/>
        <v>0</v>
      </c>
      <c r="X1745" s="258" t="str">
        <f t="shared" si="1282"/>
        <v>#DIV/0!</v>
      </c>
      <c r="Y1745" s="261" t="str">
        <f t="shared" si="1283"/>
        <v>#DIV/0!</v>
      </c>
      <c r="Z1745" s="262">
        <f t="shared" si="1284"/>
        <v>0</v>
      </c>
      <c r="AA1745" s="262">
        <f t="shared" si="1285"/>
        <v>0</v>
      </c>
      <c r="AB1745" s="258" t="str">
        <f t="shared" si="1286"/>
        <v/>
      </c>
      <c r="AC1745" s="263" t="str">
        <f t="shared" si="1168"/>
        <v>   -  BĐ: 6/9/2025 KT: Ngày lỗi</v>
      </c>
      <c r="AD1745" s="263">
        <f t="shared" ref="AD1745:AE1745" si="1988">P1745</f>
        <v>45906</v>
      </c>
      <c r="AE1745" s="263" t="str">
        <f t="shared" si="1988"/>
        <v>#DIV/0!</v>
      </c>
      <c r="AF1745" s="187"/>
      <c r="AG1745" s="187"/>
    </row>
    <row r="1746">
      <c r="A1746" s="253"/>
      <c r="B1746" s="253"/>
      <c r="C1746" s="99"/>
      <c r="D1746" s="99"/>
      <c r="E1746" s="99"/>
      <c r="F1746" s="99"/>
      <c r="G1746" s="268"/>
      <c r="H1746" s="99"/>
      <c r="I1746" s="99"/>
      <c r="J1746" s="99"/>
      <c r="K1746" s="273"/>
      <c r="L1746" s="192"/>
      <c r="M1746" s="192"/>
      <c r="N1746" s="99"/>
      <c r="O1746" s="99"/>
      <c r="P1746" s="237">
        <f t="shared" si="1279"/>
        <v>45906</v>
      </c>
      <c r="Q1746" s="170" t="str">
        <f t="shared" si="1280"/>
        <v>#DIV/0!</v>
      </c>
      <c r="R1746" s="206"/>
      <c r="S1746" s="267"/>
      <c r="T1746" s="99"/>
      <c r="U1746" s="99"/>
      <c r="V1746" s="259" t="str">
        <f t="shared" si="1161"/>
        <v> </v>
      </c>
      <c r="W1746" s="260">
        <f t="shared" si="1281"/>
        <v>0</v>
      </c>
      <c r="X1746" s="258" t="str">
        <f t="shared" si="1282"/>
        <v>#DIV/0!</v>
      </c>
      <c r="Y1746" s="261" t="str">
        <f t="shared" si="1283"/>
        <v>#DIV/0!</v>
      </c>
      <c r="Z1746" s="262">
        <f t="shared" si="1284"/>
        <v>0</v>
      </c>
      <c r="AA1746" s="262">
        <f t="shared" si="1285"/>
        <v>0</v>
      </c>
      <c r="AB1746" s="258" t="str">
        <f t="shared" si="1286"/>
        <v/>
      </c>
      <c r="AC1746" s="263" t="str">
        <f t="shared" si="1168"/>
        <v>   -  BĐ: 6/9/2025 KT: Ngày lỗi</v>
      </c>
      <c r="AD1746" s="263">
        <f t="shared" ref="AD1746:AE1746" si="1989">P1746</f>
        <v>45906</v>
      </c>
      <c r="AE1746" s="263" t="str">
        <f t="shared" si="1989"/>
        <v>#DIV/0!</v>
      </c>
      <c r="AF1746" s="187"/>
      <c r="AG1746" s="187"/>
    </row>
    <row r="1747">
      <c r="A1747" s="253"/>
      <c r="B1747" s="253"/>
      <c r="C1747" s="99"/>
      <c r="D1747" s="99"/>
      <c r="E1747" s="99"/>
      <c r="F1747" s="99"/>
      <c r="G1747" s="268"/>
      <c r="H1747" s="99"/>
      <c r="I1747" s="99"/>
      <c r="J1747" s="99"/>
      <c r="K1747" s="273"/>
      <c r="L1747" s="192"/>
      <c r="M1747" s="192"/>
      <c r="N1747" s="99"/>
      <c r="O1747" s="99"/>
      <c r="P1747" s="237">
        <f t="shared" si="1279"/>
        <v>45906</v>
      </c>
      <c r="Q1747" s="170" t="str">
        <f t="shared" si="1280"/>
        <v>#DIV/0!</v>
      </c>
      <c r="R1747" s="206"/>
      <c r="S1747" s="267"/>
      <c r="T1747" s="99"/>
      <c r="U1747" s="99"/>
      <c r="V1747" s="259" t="str">
        <f t="shared" si="1161"/>
        <v> </v>
      </c>
      <c r="W1747" s="260">
        <f t="shared" si="1281"/>
        <v>0</v>
      </c>
      <c r="X1747" s="258" t="str">
        <f t="shared" si="1282"/>
        <v>#DIV/0!</v>
      </c>
      <c r="Y1747" s="261" t="str">
        <f t="shared" si="1283"/>
        <v>#DIV/0!</v>
      </c>
      <c r="Z1747" s="262">
        <f t="shared" si="1284"/>
        <v>0</v>
      </c>
      <c r="AA1747" s="262">
        <f t="shared" si="1285"/>
        <v>0</v>
      </c>
      <c r="AB1747" s="258" t="str">
        <f t="shared" si="1286"/>
        <v/>
      </c>
      <c r="AC1747" s="263" t="str">
        <f t="shared" si="1168"/>
        <v>   -  BĐ: 6/9/2025 KT: Ngày lỗi</v>
      </c>
      <c r="AD1747" s="263">
        <f t="shared" ref="AD1747:AE1747" si="1990">P1747</f>
        <v>45906</v>
      </c>
      <c r="AE1747" s="263" t="str">
        <f t="shared" si="1990"/>
        <v>#DIV/0!</v>
      </c>
      <c r="AF1747" s="187"/>
      <c r="AG1747" s="187"/>
    </row>
    <row r="1748">
      <c r="A1748" s="253"/>
      <c r="B1748" s="253"/>
      <c r="C1748" s="99"/>
      <c r="D1748" s="99"/>
      <c r="E1748" s="99"/>
      <c r="F1748" s="99"/>
      <c r="G1748" s="268"/>
      <c r="H1748" s="99"/>
      <c r="I1748" s="99"/>
      <c r="J1748" s="99"/>
      <c r="K1748" s="273"/>
      <c r="L1748" s="192"/>
      <c r="M1748" s="192"/>
      <c r="N1748" s="99"/>
      <c r="O1748" s="99"/>
      <c r="P1748" s="237">
        <f t="shared" si="1279"/>
        <v>45906</v>
      </c>
      <c r="Q1748" s="170" t="str">
        <f t="shared" si="1280"/>
        <v>#DIV/0!</v>
      </c>
      <c r="R1748" s="206"/>
      <c r="S1748" s="267"/>
      <c r="T1748" s="99"/>
      <c r="U1748" s="99"/>
      <c r="V1748" s="259" t="str">
        <f t="shared" si="1161"/>
        <v> </v>
      </c>
      <c r="W1748" s="260">
        <f t="shared" si="1281"/>
        <v>0</v>
      </c>
      <c r="X1748" s="258" t="str">
        <f t="shared" si="1282"/>
        <v>#DIV/0!</v>
      </c>
      <c r="Y1748" s="261" t="str">
        <f t="shared" si="1283"/>
        <v>#DIV/0!</v>
      </c>
      <c r="Z1748" s="262">
        <f t="shared" si="1284"/>
        <v>0</v>
      </c>
      <c r="AA1748" s="262">
        <f t="shared" si="1285"/>
        <v>0</v>
      </c>
      <c r="AB1748" s="258" t="str">
        <f t="shared" si="1286"/>
        <v/>
      </c>
      <c r="AC1748" s="263" t="str">
        <f t="shared" si="1168"/>
        <v>   -  BĐ: 6/9/2025 KT: Ngày lỗi</v>
      </c>
      <c r="AD1748" s="263">
        <f t="shared" ref="AD1748:AE1748" si="1991">P1748</f>
        <v>45906</v>
      </c>
      <c r="AE1748" s="263" t="str">
        <f t="shared" si="1991"/>
        <v>#DIV/0!</v>
      </c>
      <c r="AF1748" s="187"/>
      <c r="AG1748" s="187"/>
    </row>
    <row r="1749">
      <c r="A1749" s="253"/>
      <c r="B1749" s="253"/>
      <c r="C1749" s="99"/>
      <c r="D1749" s="99"/>
      <c r="E1749" s="99"/>
      <c r="F1749" s="99"/>
      <c r="G1749" s="268"/>
      <c r="H1749" s="99"/>
      <c r="I1749" s="99"/>
      <c r="J1749" s="99"/>
      <c r="K1749" s="273"/>
      <c r="L1749" s="192"/>
      <c r="M1749" s="192"/>
      <c r="N1749" s="99"/>
      <c r="O1749" s="99"/>
      <c r="P1749" s="237">
        <f t="shared" si="1279"/>
        <v>45906</v>
      </c>
      <c r="Q1749" s="170" t="str">
        <f t="shared" si="1280"/>
        <v>#DIV/0!</v>
      </c>
      <c r="R1749" s="206"/>
      <c r="S1749" s="267"/>
      <c r="T1749" s="99"/>
      <c r="U1749" s="99"/>
      <c r="V1749" s="259" t="str">
        <f t="shared" si="1161"/>
        <v> </v>
      </c>
      <c r="W1749" s="260">
        <f t="shared" si="1281"/>
        <v>0</v>
      </c>
      <c r="X1749" s="258" t="str">
        <f t="shared" si="1282"/>
        <v>#DIV/0!</v>
      </c>
      <c r="Y1749" s="261" t="str">
        <f t="shared" si="1283"/>
        <v>#DIV/0!</v>
      </c>
      <c r="Z1749" s="262">
        <f t="shared" si="1284"/>
        <v>0</v>
      </c>
      <c r="AA1749" s="262">
        <f t="shared" si="1285"/>
        <v>0</v>
      </c>
      <c r="AB1749" s="258" t="str">
        <f t="shared" si="1286"/>
        <v/>
      </c>
      <c r="AC1749" s="263" t="str">
        <f t="shared" si="1168"/>
        <v>   -  BĐ: 6/9/2025 KT: Ngày lỗi</v>
      </c>
      <c r="AD1749" s="263">
        <f t="shared" ref="AD1749:AE1749" si="1992">P1749</f>
        <v>45906</v>
      </c>
      <c r="AE1749" s="263" t="str">
        <f t="shared" si="1992"/>
        <v>#DIV/0!</v>
      </c>
      <c r="AF1749" s="187"/>
      <c r="AG1749" s="187"/>
    </row>
    <row r="1750">
      <c r="A1750" s="253"/>
      <c r="B1750" s="253"/>
      <c r="C1750" s="99"/>
      <c r="D1750" s="99"/>
      <c r="E1750" s="99"/>
      <c r="F1750" s="99"/>
      <c r="G1750" s="268"/>
      <c r="H1750" s="99"/>
      <c r="I1750" s="99"/>
      <c r="J1750" s="99"/>
      <c r="K1750" s="273"/>
      <c r="L1750" s="192"/>
      <c r="M1750" s="192"/>
      <c r="N1750" s="99"/>
      <c r="O1750" s="99"/>
      <c r="P1750" s="237">
        <f t="shared" si="1279"/>
        <v>45906</v>
      </c>
      <c r="Q1750" s="170" t="str">
        <f t="shared" si="1280"/>
        <v>#DIV/0!</v>
      </c>
      <c r="R1750" s="206"/>
      <c r="S1750" s="267"/>
      <c r="T1750" s="99"/>
      <c r="U1750" s="99"/>
      <c r="V1750" s="259" t="str">
        <f t="shared" si="1161"/>
        <v> </v>
      </c>
      <c r="W1750" s="260">
        <f t="shared" si="1281"/>
        <v>0</v>
      </c>
      <c r="X1750" s="258" t="str">
        <f t="shared" si="1282"/>
        <v>#DIV/0!</v>
      </c>
      <c r="Y1750" s="261" t="str">
        <f t="shared" si="1283"/>
        <v>#DIV/0!</v>
      </c>
      <c r="Z1750" s="262">
        <f t="shared" si="1284"/>
        <v>0</v>
      </c>
      <c r="AA1750" s="262">
        <f t="shared" si="1285"/>
        <v>0</v>
      </c>
      <c r="AB1750" s="258" t="str">
        <f t="shared" si="1286"/>
        <v/>
      </c>
      <c r="AC1750" s="263" t="str">
        <f t="shared" si="1168"/>
        <v>   -  BĐ: 6/9/2025 KT: Ngày lỗi</v>
      </c>
      <c r="AD1750" s="263">
        <f t="shared" ref="AD1750:AE1750" si="1993">P1750</f>
        <v>45906</v>
      </c>
      <c r="AE1750" s="263" t="str">
        <f t="shared" si="1993"/>
        <v>#DIV/0!</v>
      </c>
      <c r="AF1750" s="187"/>
      <c r="AG1750" s="187"/>
    </row>
    <row r="1751">
      <c r="A1751" s="253"/>
      <c r="B1751" s="253"/>
      <c r="C1751" s="99"/>
      <c r="D1751" s="99"/>
      <c r="E1751" s="99"/>
      <c r="F1751" s="99"/>
      <c r="G1751" s="268"/>
      <c r="H1751" s="99"/>
      <c r="I1751" s="99"/>
      <c r="J1751" s="99"/>
      <c r="K1751" s="273"/>
      <c r="L1751" s="192"/>
      <c r="M1751" s="192"/>
      <c r="N1751" s="99"/>
      <c r="O1751" s="99"/>
      <c r="P1751" s="237">
        <f t="shared" si="1279"/>
        <v>45906</v>
      </c>
      <c r="Q1751" s="170" t="str">
        <f t="shared" si="1280"/>
        <v>#DIV/0!</v>
      </c>
      <c r="R1751" s="206"/>
      <c r="S1751" s="267"/>
      <c r="T1751" s="99"/>
      <c r="U1751" s="99"/>
      <c r="V1751" s="259" t="str">
        <f t="shared" si="1161"/>
        <v> </v>
      </c>
      <c r="W1751" s="260">
        <f t="shared" si="1281"/>
        <v>0</v>
      </c>
      <c r="X1751" s="258" t="str">
        <f t="shared" si="1282"/>
        <v>#DIV/0!</v>
      </c>
      <c r="Y1751" s="261" t="str">
        <f t="shared" si="1283"/>
        <v>#DIV/0!</v>
      </c>
      <c r="Z1751" s="262">
        <f t="shared" si="1284"/>
        <v>0</v>
      </c>
      <c r="AA1751" s="262">
        <f t="shared" si="1285"/>
        <v>0</v>
      </c>
      <c r="AB1751" s="258" t="str">
        <f t="shared" si="1286"/>
        <v/>
      </c>
      <c r="AC1751" s="263" t="str">
        <f t="shared" si="1168"/>
        <v>   -  BĐ: 6/9/2025 KT: Ngày lỗi</v>
      </c>
      <c r="AD1751" s="263">
        <f t="shared" ref="AD1751:AE1751" si="1994">P1751</f>
        <v>45906</v>
      </c>
      <c r="AE1751" s="263" t="str">
        <f t="shared" si="1994"/>
        <v>#DIV/0!</v>
      </c>
      <c r="AF1751" s="187"/>
      <c r="AG1751" s="187"/>
    </row>
    <row r="1752">
      <c r="A1752" s="253"/>
      <c r="B1752" s="253"/>
      <c r="C1752" s="99"/>
      <c r="D1752" s="99"/>
      <c r="E1752" s="99"/>
      <c r="F1752" s="99"/>
      <c r="G1752" s="268"/>
      <c r="H1752" s="99"/>
      <c r="I1752" s="99"/>
      <c r="J1752" s="99"/>
      <c r="K1752" s="273"/>
      <c r="L1752" s="192"/>
      <c r="M1752" s="192"/>
      <c r="N1752" s="99"/>
      <c r="O1752" s="99"/>
      <c r="P1752" s="237">
        <f t="shared" si="1279"/>
        <v>45906</v>
      </c>
      <c r="Q1752" s="170" t="str">
        <f t="shared" si="1280"/>
        <v>#DIV/0!</v>
      </c>
      <c r="R1752" s="206"/>
      <c r="S1752" s="267"/>
      <c r="T1752" s="99"/>
      <c r="U1752" s="99"/>
      <c r="V1752" s="259" t="str">
        <f t="shared" si="1161"/>
        <v> </v>
      </c>
      <c r="W1752" s="260">
        <f t="shared" si="1281"/>
        <v>0</v>
      </c>
      <c r="X1752" s="258" t="str">
        <f t="shared" si="1282"/>
        <v>#DIV/0!</v>
      </c>
      <c r="Y1752" s="261" t="str">
        <f t="shared" si="1283"/>
        <v>#DIV/0!</v>
      </c>
      <c r="Z1752" s="262">
        <f t="shared" si="1284"/>
        <v>0</v>
      </c>
      <c r="AA1752" s="262">
        <f t="shared" si="1285"/>
        <v>0</v>
      </c>
      <c r="AB1752" s="258" t="str">
        <f t="shared" si="1286"/>
        <v/>
      </c>
      <c r="AC1752" s="263" t="str">
        <f t="shared" si="1168"/>
        <v>   -  BĐ: 6/9/2025 KT: Ngày lỗi</v>
      </c>
      <c r="AD1752" s="263">
        <f t="shared" ref="AD1752:AE1752" si="1995">P1752</f>
        <v>45906</v>
      </c>
      <c r="AE1752" s="263" t="str">
        <f t="shared" si="1995"/>
        <v>#DIV/0!</v>
      </c>
      <c r="AF1752" s="187"/>
      <c r="AG1752" s="187"/>
    </row>
    <row r="1753">
      <c r="A1753" s="253"/>
      <c r="B1753" s="253"/>
      <c r="C1753" s="99"/>
      <c r="D1753" s="99"/>
      <c r="E1753" s="99"/>
      <c r="F1753" s="99"/>
      <c r="G1753" s="268"/>
      <c r="H1753" s="99"/>
      <c r="I1753" s="99"/>
      <c r="J1753" s="99"/>
      <c r="K1753" s="273"/>
      <c r="L1753" s="192"/>
      <c r="M1753" s="192"/>
      <c r="N1753" s="99"/>
      <c r="O1753" s="99"/>
      <c r="P1753" s="237">
        <f t="shared" si="1279"/>
        <v>45906</v>
      </c>
      <c r="Q1753" s="170" t="str">
        <f t="shared" si="1280"/>
        <v>#DIV/0!</v>
      </c>
      <c r="R1753" s="206"/>
      <c r="S1753" s="267"/>
      <c r="T1753" s="99"/>
      <c r="U1753" s="99"/>
      <c r="V1753" s="259" t="str">
        <f t="shared" si="1161"/>
        <v> </v>
      </c>
      <c r="W1753" s="260">
        <f t="shared" si="1281"/>
        <v>0</v>
      </c>
      <c r="X1753" s="258" t="str">
        <f t="shared" si="1282"/>
        <v>#DIV/0!</v>
      </c>
      <c r="Y1753" s="261" t="str">
        <f t="shared" si="1283"/>
        <v>#DIV/0!</v>
      </c>
      <c r="Z1753" s="262">
        <f t="shared" si="1284"/>
        <v>0</v>
      </c>
      <c r="AA1753" s="262">
        <f t="shared" si="1285"/>
        <v>0</v>
      </c>
      <c r="AB1753" s="258" t="str">
        <f t="shared" si="1286"/>
        <v/>
      </c>
      <c r="AC1753" s="263" t="str">
        <f t="shared" si="1168"/>
        <v>   -  BĐ: 6/9/2025 KT: Ngày lỗi</v>
      </c>
      <c r="AD1753" s="263">
        <f t="shared" ref="AD1753:AE1753" si="1996">P1753</f>
        <v>45906</v>
      </c>
      <c r="AE1753" s="263" t="str">
        <f t="shared" si="1996"/>
        <v>#DIV/0!</v>
      </c>
      <c r="AF1753" s="187"/>
      <c r="AG1753" s="187"/>
    </row>
    <row r="1754">
      <c r="A1754" s="253"/>
      <c r="B1754" s="253"/>
      <c r="C1754" s="99"/>
      <c r="D1754" s="99"/>
      <c r="E1754" s="99"/>
      <c r="F1754" s="99"/>
      <c r="G1754" s="268"/>
      <c r="H1754" s="99"/>
      <c r="I1754" s="99"/>
      <c r="J1754" s="99"/>
      <c r="K1754" s="273"/>
      <c r="L1754" s="192"/>
      <c r="M1754" s="192"/>
      <c r="N1754" s="99"/>
      <c r="O1754" s="99"/>
      <c r="P1754" s="237">
        <f t="shared" si="1279"/>
        <v>45906</v>
      </c>
      <c r="Q1754" s="170" t="str">
        <f t="shared" si="1280"/>
        <v>#DIV/0!</v>
      </c>
      <c r="R1754" s="206"/>
      <c r="S1754" s="267"/>
      <c r="T1754" s="99"/>
      <c r="U1754" s="99"/>
      <c r="V1754" s="259" t="str">
        <f t="shared" si="1161"/>
        <v> </v>
      </c>
      <c r="W1754" s="260">
        <f t="shared" si="1281"/>
        <v>0</v>
      </c>
      <c r="X1754" s="258" t="str">
        <f t="shared" si="1282"/>
        <v>#DIV/0!</v>
      </c>
      <c r="Y1754" s="261" t="str">
        <f t="shared" si="1283"/>
        <v>#DIV/0!</v>
      </c>
      <c r="Z1754" s="262">
        <f t="shared" si="1284"/>
        <v>0</v>
      </c>
      <c r="AA1754" s="262">
        <f t="shared" si="1285"/>
        <v>0</v>
      </c>
      <c r="AB1754" s="258" t="str">
        <f t="shared" si="1286"/>
        <v/>
      </c>
      <c r="AC1754" s="263" t="str">
        <f t="shared" si="1168"/>
        <v>   -  BĐ: 6/9/2025 KT: Ngày lỗi</v>
      </c>
      <c r="AD1754" s="263">
        <f t="shared" ref="AD1754:AE1754" si="1997">P1754</f>
        <v>45906</v>
      </c>
      <c r="AE1754" s="263" t="str">
        <f t="shared" si="1997"/>
        <v>#DIV/0!</v>
      </c>
      <c r="AF1754" s="187"/>
      <c r="AG1754" s="187"/>
    </row>
    <row r="1755">
      <c r="A1755" s="253"/>
      <c r="B1755" s="253"/>
      <c r="C1755" s="99"/>
      <c r="D1755" s="99"/>
      <c r="E1755" s="99"/>
      <c r="F1755" s="99"/>
      <c r="G1755" s="268"/>
      <c r="H1755" s="99"/>
      <c r="I1755" s="99"/>
      <c r="J1755" s="99"/>
      <c r="K1755" s="273"/>
      <c r="L1755" s="192"/>
      <c r="M1755" s="192"/>
      <c r="N1755" s="99"/>
      <c r="O1755" s="99"/>
      <c r="P1755" s="237">
        <f t="shared" si="1279"/>
        <v>45906</v>
      </c>
      <c r="Q1755" s="170" t="str">
        <f t="shared" si="1280"/>
        <v>#DIV/0!</v>
      </c>
      <c r="R1755" s="206"/>
      <c r="S1755" s="267"/>
      <c r="T1755" s="99"/>
      <c r="U1755" s="99"/>
      <c r="V1755" s="259" t="str">
        <f t="shared" si="1161"/>
        <v> </v>
      </c>
      <c r="W1755" s="260">
        <f t="shared" si="1281"/>
        <v>0</v>
      </c>
      <c r="X1755" s="258" t="str">
        <f t="shared" si="1282"/>
        <v>#DIV/0!</v>
      </c>
      <c r="Y1755" s="261" t="str">
        <f t="shared" si="1283"/>
        <v>#DIV/0!</v>
      </c>
      <c r="Z1755" s="262">
        <f t="shared" si="1284"/>
        <v>0</v>
      </c>
      <c r="AA1755" s="262">
        <f t="shared" si="1285"/>
        <v>0</v>
      </c>
      <c r="AB1755" s="258" t="str">
        <f t="shared" si="1286"/>
        <v/>
      </c>
      <c r="AC1755" s="263" t="str">
        <f t="shared" si="1168"/>
        <v>   -  BĐ: 6/9/2025 KT: Ngày lỗi</v>
      </c>
      <c r="AD1755" s="263">
        <f t="shared" ref="AD1755:AE1755" si="1998">P1755</f>
        <v>45906</v>
      </c>
      <c r="AE1755" s="263" t="str">
        <f t="shared" si="1998"/>
        <v>#DIV/0!</v>
      </c>
      <c r="AF1755" s="187"/>
      <c r="AG1755" s="187"/>
    </row>
    <row r="1756">
      <c r="A1756" s="253"/>
      <c r="B1756" s="253"/>
      <c r="C1756" s="99"/>
      <c r="D1756" s="99"/>
      <c r="E1756" s="99"/>
      <c r="F1756" s="99"/>
      <c r="G1756" s="268"/>
      <c r="H1756" s="99"/>
      <c r="I1756" s="99"/>
      <c r="J1756" s="99"/>
      <c r="K1756" s="273"/>
      <c r="L1756" s="192"/>
      <c r="M1756" s="192"/>
      <c r="N1756" s="99"/>
      <c r="O1756" s="99"/>
      <c r="P1756" s="237">
        <f t="shared" si="1279"/>
        <v>45906</v>
      </c>
      <c r="Q1756" s="170" t="str">
        <f t="shared" si="1280"/>
        <v>#DIV/0!</v>
      </c>
      <c r="R1756" s="206"/>
      <c r="S1756" s="267"/>
      <c r="T1756" s="99"/>
      <c r="U1756" s="99"/>
      <c r="V1756" s="259" t="str">
        <f t="shared" si="1161"/>
        <v> </v>
      </c>
      <c r="W1756" s="260">
        <f t="shared" si="1281"/>
        <v>0</v>
      </c>
      <c r="X1756" s="258" t="str">
        <f t="shared" si="1282"/>
        <v>#DIV/0!</v>
      </c>
      <c r="Y1756" s="261" t="str">
        <f t="shared" si="1283"/>
        <v>#DIV/0!</v>
      </c>
      <c r="Z1756" s="262">
        <f t="shared" si="1284"/>
        <v>0</v>
      </c>
      <c r="AA1756" s="262">
        <f t="shared" si="1285"/>
        <v>0</v>
      </c>
      <c r="AB1756" s="258" t="str">
        <f t="shared" si="1286"/>
        <v/>
      </c>
      <c r="AC1756" s="263" t="str">
        <f t="shared" si="1168"/>
        <v>   -  BĐ: 6/9/2025 KT: Ngày lỗi</v>
      </c>
      <c r="AD1756" s="263">
        <f t="shared" ref="AD1756:AE1756" si="1999">P1756</f>
        <v>45906</v>
      </c>
      <c r="AE1756" s="263" t="str">
        <f t="shared" si="1999"/>
        <v>#DIV/0!</v>
      </c>
      <c r="AF1756" s="187"/>
      <c r="AG1756" s="187"/>
    </row>
    <row r="1757">
      <c r="A1757" s="253"/>
      <c r="B1757" s="253"/>
      <c r="C1757" s="99"/>
      <c r="D1757" s="99"/>
      <c r="E1757" s="99"/>
      <c r="F1757" s="99"/>
      <c r="G1757" s="268"/>
      <c r="H1757" s="99"/>
      <c r="I1757" s="99"/>
      <c r="J1757" s="99"/>
      <c r="K1757" s="273"/>
      <c r="L1757" s="192"/>
      <c r="M1757" s="192"/>
      <c r="N1757" s="99"/>
      <c r="O1757" s="99"/>
      <c r="P1757" s="237">
        <f t="shared" si="1279"/>
        <v>45906</v>
      </c>
      <c r="Q1757" s="170" t="str">
        <f t="shared" si="1280"/>
        <v>#DIV/0!</v>
      </c>
      <c r="R1757" s="206"/>
      <c r="S1757" s="267"/>
      <c r="T1757" s="99"/>
      <c r="U1757" s="99"/>
      <c r="V1757" s="259" t="str">
        <f t="shared" si="1161"/>
        <v> </v>
      </c>
      <c r="W1757" s="260">
        <f t="shared" si="1281"/>
        <v>0</v>
      </c>
      <c r="X1757" s="258" t="str">
        <f t="shared" si="1282"/>
        <v>#DIV/0!</v>
      </c>
      <c r="Y1757" s="261" t="str">
        <f t="shared" si="1283"/>
        <v>#DIV/0!</v>
      </c>
      <c r="Z1757" s="262">
        <f t="shared" si="1284"/>
        <v>0</v>
      </c>
      <c r="AA1757" s="262">
        <f t="shared" si="1285"/>
        <v>0</v>
      </c>
      <c r="AB1757" s="258" t="str">
        <f t="shared" si="1286"/>
        <v/>
      </c>
      <c r="AC1757" s="263" t="str">
        <f t="shared" si="1168"/>
        <v>   -  BĐ: 6/9/2025 KT: Ngày lỗi</v>
      </c>
      <c r="AD1757" s="263">
        <f t="shared" ref="AD1757:AE1757" si="2000">P1757</f>
        <v>45906</v>
      </c>
      <c r="AE1757" s="263" t="str">
        <f t="shared" si="2000"/>
        <v>#DIV/0!</v>
      </c>
      <c r="AF1757" s="187"/>
      <c r="AG1757" s="187"/>
    </row>
    <row r="1758">
      <c r="A1758" s="253"/>
      <c r="B1758" s="253"/>
      <c r="C1758" s="99"/>
      <c r="D1758" s="99"/>
      <c r="E1758" s="99"/>
      <c r="F1758" s="99"/>
      <c r="G1758" s="268"/>
      <c r="H1758" s="99"/>
      <c r="I1758" s="99"/>
      <c r="J1758" s="99"/>
      <c r="K1758" s="273"/>
      <c r="L1758" s="192"/>
      <c r="M1758" s="192"/>
      <c r="N1758" s="99"/>
      <c r="O1758" s="99"/>
      <c r="P1758" s="237">
        <f t="shared" si="1279"/>
        <v>45906</v>
      </c>
      <c r="Q1758" s="170" t="str">
        <f t="shared" si="1280"/>
        <v>#DIV/0!</v>
      </c>
      <c r="R1758" s="206"/>
      <c r="S1758" s="267"/>
      <c r="T1758" s="99"/>
      <c r="U1758" s="99"/>
      <c r="V1758" s="259" t="str">
        <f t="shared" si="1161"/>
        <v> </v>
      </c>
      <c r="W1758" s="260">
        <f t="shared" si="1281"/>
        <v>0</v>
      </c>
      <c r="X1758" s="258" t="str">
        <f t="shared" si="1282"/>
        <v>#DIV/0!</v>
      </c>
      <c r="Y1758" s="261" t="str">
        <f t="shared" si="1283"/>
        <v>#DIV/0!</v>
      </c>
      <c r="Z1758" s="262">
        <f t="shared" si="1284"/>
        <v>0</v>
      </c>
      <c r="AA1758" s="262">
        <f t="shared" si="1285"/>
        <v>0</v>
      </c>
      <c r="AB1758" s="258" t="str">
        <f t="shared" si="1286"/>
        <v/>
      </c>
      <c r="AC1758" s="263" t="str">
        <f t="shared" si="1168"/>
        <v>   -  BĐ: 6/9/2025 KT: Ngày lỗi</v>
      </c>
      <c r="AD1758" s="263">
        <f t="shared" ref="AD1758:AE1758" si="2001">P1758</f>
        <v>45906</v>
      </c>
      <c r="AE1758" s="263" t="str">
        <f t="shared" si="2001"/>
        <v>#DIV/0!</v>
      </c>
      <c r="AF1758" s="187"/>
      <c r="AG1758" s="187"/>
    </row>
    <row r="1759">
      <c r="A1759" s="253"/>
      <c r="B1759" s="253"/>
      <c r="C1759" s="99"/>
      <c r="D1759" s="99"/>
      <c r="E1759" s="99"/>
      <c r="F1759" s="99"/>
      <c r="G1759" s="268"/>
      <c r="H1759" s="99"/>
      <c r="I1759" s="99"/>
      <c r="J1759" s="99"/>
      <c r="K1759" s="273"/>
      <c r="L1759" s="192"/>
      <c r="M1759" s="192"/>
      <c r="N1759" s="99"/>
      <c r="O1759" s="99"/>
      <c r="P1759" s="237">
        <f t="shared" si="1279"/>
        <v>45906</v>
      </c>
      <c r="Q1759" s="170" t="str">
        <f t="shared" si="1280"/>
        <v>#DIV/0!</v>
      </c>
      <c r="R1759" s="206"/>
      <c r="S1759" s="267"/>
      <c r="T1759" s="99"/>
      <c r="U1759" s="99"/>
      <c r="V1759" s="259" t="str">
        <f t="shared" si="1161"/>
        <v> </v>
      </c>
      <c r="W1759" s="260">
        <f t="shared" si="1281"/>
        <v>0</v>
      </c>
      <c r="X1759" s="258" t="str">
        <f t="shared" si="1282"/>
        <v>#DIV/0!</v>
      </c>
      <c r="Y1759" s="261" t="str">
        <f t="shared" si="1283"/>
        <v>#DIV/0!</v>
      </c>
      <c r="Z1759" s="262">
        <f t="shared" si="1284"/>
        <v>0</v>
      </c>
      <c r="AA1759" s="262">
        <f t="shared" si="1285"/>
        <v>0</v>
      </c>
      <c r="AB1759" s="258" t="str">
        <f t="shared" si="1286"/>
        <v/>
      </c>
      <c r="AC1759" s="263" t="str">
        <f t="shared" si="1168"/>
        <v>   -  BĐ: 6/9/2025 KT: Ngày lỗi</v>
      </c>
      <c r="AD1759" s="263">
        <f t="shared" ref="AD1759:AE1759" si="2002">P1759</f>
        <v>45906</v>
      </c>
      <c r="AE1759" s="263" t="str">
        <f t="shared" si="2002"/>
        <v>#DIV/0!</v>
      </c>
      <c r="AF1759" s="187"/>
      <c r="AG1759" s="187"/>
    </row>
    <row r="1760">
      <c r="A1760" s="253"/>
      <c r="B1760" s="253"/>
      <c r="C1760" s="99"/>
      <c r="D1760" s="99"/>
      <c r="E1760" s="99"/>
      <c r="F1760" s="99"/>
      <c r="G1760" s="268"/>
      <c r="H1760" s="99"/>
      <c r="I1760" s="99"/>
      <c r="J1760" s="99"/>
      <c r="K1760" s="273"/>
      <c r="L1760" s="192"/>
      <c r="M1760" s="192"/>
      <c r="N1760" s="99"/>
      <c r="O1760" s="99"/>
      <c r="P1760" s="237">
        <f t="shared" si="1279"/>
        <v>45906</v>
      </c>
      <c r="Q1760" s="170" t="str">
        <f t="shared" si="1280"/>
        <v>#DIV/0!</v>
      </c>
      <c r="R1760" s="206"/>
      <c r="S1760" s="267"/>
      <c r="T1760" s="99"/>
      <c r="U1760" s="99"/>
      <c r="V1760" s="259" t="str">
        <f t="shared" si="1161"/>
        <v> </v>
      </c>
      <c r="W1760" s="260">
        <f t="shared" si="1281"/>
        <v>0</v>
      </c>
      <c r="X1760" s="258" t="str">
        <f t="shared" si="1282"/>
        <v>#DIV/0!</v>
      </c>
      <c r="Y1760" s="261" t="str">
        <f t="shared" si="1283"/>
        <v>#DIV/0!</v>
      </c>
      <c r="Z1760" s="262">
        <f t="shared" si="1284"/>
        <v>0</v>
      </c>
      <c r="AA1760" s="262">
        <f t="shared" si="1285"/>
        <v>0</v>
      </c>
      <c r="AB1760" s="258" t="str">
        <f t="shared" si="1286"/>
        <v/>
      </c>
      <c r="AC1760" s="263" t="str">
        <f t="shared" si="1168"/>
        <v>   -  BĐ: 6/9/2025 KT: Ngày lỗi</v>
      </c>
      <c r="AD1760" s="263">
        <f t="shared" ref="AD1760:AE1760" si="2003">P1760</f>
        <v>45906</v>
      </c>
      <c r="AE1760" s="263" t="str">
        <f t="shared" si="2003"/>
        <v>#DIV/0!</v>
      </c>
      <c r="AF1760" s="187"/>
      <c r="AG1760" s="187"/>
    </row>
    <row r="1761">
      <c r="A1761" s="253"/>
      <c r="B1761" s="253"/>
      <c r="C1761" s="99"/>
      <c r="D1761" s="99"/>
      <c r="E1761" s="99"/>
      <c r="F1761" s="99"/>
      <c r="G1761" s="268"/>
      <c r="H1761" s="99"/>
      <c r="I1761" s="99"/>
      <c r="J1761" s="99"/>
      <c r="K1761" s="273"/>
      <c r="L1761" s="192"/>
      <c r="M1761" s="192"/>
      <c r="N1761" s="99"/>
      <c r="O1761" s="99"/>
      <c r="P1761" s="237">
        <f t="shared" si="1279"/>
        <v>45906</v>
      </c>
      <c r="Q1761" s="170" t="str">
        <f t="shared" si="1280"/>
        <v>#DIV/0!</v>
      </c>
      <c r="R1761" s="206"/>
      <c r="S1761" s="267"/>
      <c r="T1761" s="99"/>
      <c r="U1761" s="99"/>
      <c r="V1761" s="259" t="str">
        <f t="shared" si="1161"/>
        <v> </v>
      </c>
      <c r="W1761" s="260">
        <f t="shared" si="1281"/>
        <v>0</v>
      </c>
      <c r="X1761" s="258" t="str">
        <f t="shared" si="1282"/>
        <v>#DIV/0!</v>
      </c>
      <c r="Y1761" s="261" t="str">
        <f t="shared" si="1283"/>
        <v>#DIV/0!</v>
      </c>
      <c r="Z1761" s="262">
        <f t="shared" si="1284"/>
        <v>0</v>
      </c>
      <c r="AA1761" s="262">
        <f t="shared" si="1285"/>
        <v>0</v>
      </c>
      <c r="AB1761" s="258" t="str">
        <f t="shared" si="1286"/>
        <v/>
      </c>
      <c r="AC1761" s="263" t="str">
        <f t="shared" si="1168"/>
        <v>   -  BĐ: 6/9/2025 KT: Ngày lỗi</v>
      </c>
      <c r="AD1761" s="263">
        <f t="shared" ref="AD1761:AE1761" si="2004">P1761</f>
        <v>45906</v>
      </c>
      <c r="AE1761" s="263" t="str">
        <f t="shared" si="2004"/>
        <v>#DIV/0!</v>
      </c>
      <c r="AF1761" s="187"/>
      <c r="AG1761" s="187"/>
    </row>
    <row r="1762">
      <c r="A1762" s="253"/>
      <c r="B1762" s="253"/>
      <c r="C1762" s="99"/>
      <c r="D1762" s="99"/>
      <c r="E1762" s="99"/>
      <c r="F1762" s="99"/>
      <c r="G1762" s="268"/>
      <c r="H1762" s="99"/>
      <c r="I1762" s="99"/>
      <c r="J1762" s="99"/>
      <c r="K1762" s="273"/>
      <c r="L1762" s="192"/>
      <c r="M1762" s="192"/>
      <c r="N1762" s="99"/>
      <c r="O1762" s="99"/>
      <c r="P1762" s="237">
        <f t="shared" si="1279"/>
        <v>45906</v>
      </c>
      <c r="Q1762" s="170" t="str">
        <f t="shared" si="1280"/>
        <v>#DIV/0!</v>
      </c>
      <c r="R1762" s="206"/>
      <c r="S1762" s="267"/>
      <c r="T1762" s="99"/>
      <c r="U1762" s="99"/>
      <c r="V1762" s="259" t="str">
        <f t="shared" si="1161"/>
        <v> </v>
      </c>
      <c r="W1762" s="260">
        <f t="shared" si="1281"/>
        <v>0</v>
      </c>
      <c r="X1762" s="258" t="str">
        <f t="shared" si="1282"/>
        <v>#DIV/0!</v>
      </c>
      <c r="Y1762" s="261" t="str">
        <f t="shared" si="1283"/>
        <v>#DIV/0!</v>
      </c>
      <c r="Z1762" s="262">
        <f t="shared" si="1284"/>
        <v>0</v>
      </c>
      <c r="AA1762" s="262">
        <f t="shared" si="1285"/>
        <v>0</v>
      </c>
      <c r="AB1762" s="258" t="str">
        <f t="shared" si="1286"/>
        <v/>
      </c>
      <c r="AC1762" s="263" t="str">
        <f t="shared" si="1168"/>
        <v>   -  BĐ: 6/9/2025 KT: Ngày lỗi</v>
      </c>
      <c r="AD1762" s="263">
        <f t="shared" ref="AD1762:AE1762" si="2005">P1762</f>
        <v>45906</v>
      </c>
      <c r="AE1762" s="263" t="str">
        <f t="shared" si="2005"/>
        <v>#DIV/0!</v>
      </c>
      <c r="AF1762" s="187"/>
      <c r="AG1762" s="187"/>
    </row>
    <row r="1763">
      <c r="A1763" s="253"/>
      <c r="B1763" s="253"/>
      <c r="C1763" s="99"/>
      <c r="D1763" s="99"/>
      <c r="E1763" s="99"/>
      <c r="F1763" s="99"/>
      <c r="G1763" s="268"/>
      <c r="H1763" s="99"/>
      <c r="I1763" s="99"/>
      <c r="J1763" s="99"/>
      <c r="K1763" s="273"/>
      <c r="L1763" s="192"/>
      <c r="M1763" s="192"/>
      <c r="N1763" s="99"/>
      <c r="O1763" s="99"/>
      <c r="P1763" s="237">
        <f t="shared" si="1279"/>
        <v>45906</v>
      </c>
      <c r="Q1763" s="170" t="str">
        <f t="shared" si="1280"/>
        <v>#DIV/0!</v>
      </c>
      <c r="R1763" s="206"/>
      <c r="S1763" s="267"/>
      <c r="T1763" s="99"/>
      <c r="U1763" s="99"/>
      <c r="V1763" s="259" t="str">
        <f t="shared" si="1161"/>
        <v> </v>
      </c>
      <c r="W1763" s="260">
        <f t="shared" si="1281"/>
        <v>0</v>
      </c>
      <c r="X1763" s="258" t="str">
        <f t="shared" si="1282"/>
        <v>#DIV/0!</v>
      </c>
      <c r="Y1763" s="261" t="str">
        <f t="shared" si="1283"/>
        <v>#DIV/0!</v>
      </c>
      <c r="Z1763" s="262">
        <f t="shared" si="1284"/>
        <v>0</v>
      </c>
      <c r="AA1763" s="262">
        <f t="shared" si="1285"/>
        <v>0</v>
      </c>
      <c r="AB1763" s="258" t="str">
        <f t="shared" si="1286"/>
        <v/>
      </c>
      <c r="AC1763" s="263" t="str">
        <f t="shared" si="1168"/>
        <v>   -  BĐ: 6/9/2025 KT: Ngày lỗi</v>
      </c>
      <c r="AD1763" s="263">
        <f t="shared" ref="AD1763:AE1763" si="2006">P1763</f>
        <v>45906</v>
      </c>
      <c r="AE1763" s="263" t="str">
        <f t="shared" si="2006"/>
        <v>#DIV/0!</v>
      </c>
      <c r="AF1763" s="187"/>
      <c r="AG1763" s="187"/>
    </row>
    <row r="1764">
      <c r="A1764" s="253"/>
      <c r="B1764" s="253"/>
      <c r="C1764" s="99"/>
      <c r="D1764" s="99"/>
      <c r="E1764" s="99"/>
      <c r="F1764" s="99"/>
      <c r="G1764" s="268"/>
      <c r="H1764" s="99"/>
      <c r="I1764" s="99"/>
      <c r="J1764" s="99"/>
      <c r="K1764" s="273"/>
      <c r="L1764" s="192"/>
      <c r="M1764" s="192"/>
      <c r="N1764" s="99"/>
      <c r="O1764" s="99"/>
      <c r="P1764" s="237">
        <f t="shared" si="1279"/>
        <v>45906</v>
      </c>
      <c r="Q1764" s="170" t="str">
        <f t="shared" si="1280"/>
        <v>#DIV/0!</v>
      </c>
      <c r="R1764" s="206"/>
      <c r="S1764" s="267"/>
      <c r="T1764" s="99"/>
      <c r="U1764" s="99"/>
      <c r="V1764" s="259" t="str">
        <f t="shared" si="1161"/>
        <v> </v>
      </c>
      <c r="W1764" s="260">
        <f t="shared" si="1281"/>
        <v>0</v>
      </c>
      <c r="X1764" s="258" t="str">
        <f t="shared" si="1282"/>
        <v>#DIV/0!</v>
      </c>
      <c r="Y1764" s="261" t="str">
        <f t="shared" si="1283"/>
        <v>#DIV/0!</v>
      </c>
      <c r="Z1764" s="262">
        <f t="shared" si="1284"/>
        <v>0</v>
      </c>
      <c r="AA1764" s="262">
        <f t="shared" si="1285"/>
        <v>0</v>
      </c>
      <c r="AB1764" s="258" t="str">
        <f t="shared" si="1286"/>
        <v/>
      </c>
      <c r="AC1764" s="263" t="str">
        <f t="shared" si="1168"/>
        <v>   -  BĐ: 6/9/2025 KT: Ngày lỗi</v>
      </c>
      <c r="AD1764" s="263">
        <f t="shared" ref="AD1764:AE1764" si="2007">P1764</f>
        <v>45906</v>
      </c>
      <c r="AE1764" s="263" t="str">
        <f t="shared" si="2007"/>
        <v>#DIV/0!</v>
      </c>
      <c r="AF1764" s="187"/>
      <c r="AG1764" s="187"/>
    </row>
    <row r="1765">
      <c r="A1765" s="253"/>
      <c r="B1765" s="253"/>
      <c r="C1765" s="99"/>
      <c r="D1765" s="99"/>
      <c r="E1765" s="99"/>
      <c r="F1765" s="99"/>
      <c r="G1765" s="268"/>
      <c r="H1765" s="99"/>
      <c r="I1765" s="99"/>
      <c r="J1765" s="99"/>
      <c r="K1765" s="273"/>
      <c r="L1765" s="192"/>
      <c r="M1765" s="192"/>
      <c r="N1765" s="99"/>
      <c r="O1765" s="99"/>
      <c r="P1765" s="237">
        <f t="shared" si="1279"/>
        <v>45906</v>
      </c>
      <c r="Q1765" s="170" t="str">
        <f t="shared" si="1280"/>
        <v>#DIV/0!</v>
      </c>
      <c r="R1765" s="206"/>
      <c r="S1765" s="267"/>
      <c r="T1765" s="99"/>
      <c r="U1765" s="99"/>
      <c r="V1765" s="259" t="str">
        <f t="shared" si="1161"/>
        <v> </v>
      </c>
      <c r="W1765" s="260">
        <f t="shared" si="1281"/>
        <v>0</v>
      </c>
      <c r="X1765" s="258" t="str">
        <f t="shared" si="1282"/>
        <v>#DIV/0!</v>
      </c>
      <c r="Y1765" s="261" t="str">
        <f t="shared" si="1283"/>
        <v>#DIV/0!</v>
      </c>
      <c r="Z1765" s="262">
        <f t="shared" si="1284"/>
        <v>0</v>
      </c>
      <c r="AA1765" s="262">
        <f t="shared" si="1285"/>
        <v>0</v>
      </c>
      <c r="AB1765" s="258" t="str">
        <f t="shared" si="1286"/>
        <v/>
      </c>
      <c r="AC1765" s="263" t="str">
        <f t="shared" si="1168"/>
        <v>   -  BĐ: 6/9/2025 KT: Ngày lỗi</v>
      </c>
      <c r="AD1765" s="263">
        <f t="shared" ref="AD1765:AE1765" si="2008">P1765</f>
        <v>45906</v>
      </c>
      <c r="AE1765" s="263" t="str">
        <f t="shared" si="2008"/>
        <v>#DIV/0!</v>
      </c>
      <c r="AF1765" s="187"/>
      <c r="AG1765" s="187"/>
    </row>
    <row r="1766">
      <c r="A1766" s="253"/>
      <c r="B1766" s="253"/>
      <c r="C1766" s="99"/>
      <c r="D1766" s="99"/>
      <c r="E1766" s="99"/>
      <c r="F1766" s="99"/>
      <c r="G1766" s="268"/>
      <c r="H1766" s="99"/>
      <c r="I1766" s="99"/>
      <c r="J1766" s="99"/>
      <c r="K1766" s="273"/>
      <c r="L1766" s="192"/>
      <c r="M1766" s="192"/>
      <c r="N1766" s="99"/>
      <c r="O1766" s="99"/>
      <c r="P1766" s="237">
        <f t="shared" si="1279"/>
        <v>45906</v>
      </c>
      <c r="Q1766" s="170" t="str">
        <f t="shared" si="1280"/>
        <v>#DIV/0!</v>
      </c>
      <c r="R1766" s="206"/>
      <c r="S1766" s="267"/>
      <c r="T1766" s="99"/>
      <c r="U1766" s="99"/>
      <c r="V1766" s="259" t="str">
        <f t="shared" si="1161"/>
        <v> </v>
      </c>
      <c r="W1766" s="260">
        <f t="shared" si="1281"/>
        <v>0</v>
      </c>
      <c r="X1766" s="258" t="str">
        <f t="shared" si="1282"/>
        <v>#DIV/0!</v>
      </c>
      <c r="Y1766" s="261" t="str">
        <f t="shared" si="1283"/>
        <v>#DIV/0!</v>
      </c>
      <c r="Z1766" s="262">
        <f t="shared" si="1284"/>
        <v>0</v>
      </c>
      <c r="AA1766" s="262">
        <f t="shared" si="1285"/>
        <v>0</v>
      </c>
      <c r="AB1766" s="258" t="str">
        <f t="shared" si="1286"/>
        <v/>
      </c>
      <c r="AC1766" s="263" t="str">
        <f t="shared" si="1168"/>
        <v>   -  BĐ: 6/9/2025 KT: Ngày lỗi</v>
      </c>
      <c r="AD1766" s="263">
        <f t="shared" ref="AD1766:AE1766" si="2009">P1766</f>
        <v>45906</v>
      </c>
      <c r="AE1766" s="263" t="str">
        <f t="shared" si="2009"/>
        <v>#DIV/0!</v>
      </c>
      <c r="AF1766" s="187"/>
      <c r="AG1766" s="187"/>
    </row>
    <row r="1767">
      <c r="A1767" s="253"/>
      <c r="B1767" s="253"/>
      <c r="C1767" s="99"/>
      <c r="D1767" s="99"/>
      <c r="E1767" s="99"/>
      <c r="F1767" s="99"/>
      <c r="G1767" s="268"/>
      <c r="H1767" s="99"/>
      <c r="I1767" s="99"/>
      <c r="J1767" s="99"/>
      <c r="K1767" s="273"/>
      <c r="L1767" s="192"/>
      <c r="M1767" s="192"/>
      <c r="N1767" s="99"/>
      <c r="O1767" s="99"/>
      <c r="P1767" s="237">
        <f t="shared" si="1279"/>
        <v>45906</v>
      </c>
      <c r="Q1767" s="170" t="str">
        <f t="shared" si="1280"/>
        <v>#DIV/0!</v>
      </c>
      <c r="R1767" s="206"/>
      <c r="S1767" s="267"/>
      <c r="T1767" s="99"/>
      <c r="U1767" s="99"/>
      <c r="V1767" s="259" t="str">
        <f t="shared" si="1161"/>
        <v> </v>
      </c>
      <c r="W1767" s="260">
        <f t="shared" si="1281"/>
        <v>0</v>
      </c>
      <c r="X1767" s="258" t="str">
        <f t="shared" si="1282"/>
        <v>#DIV/0!</v>
      </c>
      <c r="Y1767" s="261" t="str">
        <f t="shared" si="1283"/>
        <v>#DIV/0!</v>
      </c>
      <c r="Z1767" s="262">
        <f t="shared" si="1284"/>
        <v>0</v>
      </c>
      <c r="AA1767" s="262">
        <f t="shared" si="1285"/>
        <v>0</v>
      </c>
      <c r="AB1767" s="258" t="str">
        <f t="shared" si="1286"/>
        <v/>
      </c>
      <c r="AC1767" s="263" t="str">
        <f t="shared" si="1168"/>
        <v>   -  BĐ: 6/9/2025 KT: Ngày lỗi</v>
      </c>
      <c r="AD1767" s="263">
        <f t="shared" ref="AD1767:AE1767" si="2010">P1767</f>
        <v>45906</v>
      </c>
      <c r="AE1767" s="263" t="str">
        <f t="shared" si="2010"/>
        <v>#DIV/0!</v>
      </c>
      <c r="AF1767" s="187"/>
      <c r="AG1767" s="187"/>
    </row>
    <row r="1768">
      <c r="A1768" s="253"/>
      <c r="B1768" s="253"/>
      <c r="C1768" s="99"/>
      <c r="D1768" s="99"/>
      <c r="E1768" s="99"/>
      <c r="F1768" s="99"/>
      <c r="G1768" s="268"/>
      <c r="H1768" s="99"/>
      <c r="I1768" s="99"/>
      <c r="J1768" s="99"/>
      <c r="K1768" s="273"/>
      <c r="L1768" s="192"/>
      <c r="M1768" s="192"/>
      <c r="N1768" s="99"/>
      <c r="O1768" s="99"/>
      <c r="P1768" s="237">
        <f t="shared" si="1279"/>
        <v>45906</v>
      </c>
      <c r="Q1768" s="170" t="str">
        <f t="shared" si="1280"/>
        <v>#DIV/0!</v>
      </c>
      <c r="R1768" s="206"/>
      <c r="S1768" s="267"/>
      <c r="T1768" s="99"/>
      <c r="U1768" s="99"/>
      <c r="V1768" s="259" t="str">
        <f t="shared" si="1161"/>
        <v> </v>
      </c>
      <c r="W1768" s="260">
        <f t="shared" si="1281"/>
        <v>0</v>
      </c>
      <c r="X1768" s="258" t="str">
        <f t="shared" si="1282"/>
        <v>#DIV/0!</v>
      </c>
      <c r="Y1768" s="261" t="str">
        <f t="shared" si="1283"/>
        <v>#DIV/0!</v>
      </c>
      <c r="Z1768" s="262">
        <f t="shared" si="1284"/>
        <v>0</v>
      </c>
      <c r="AA1768" s="262">
        <f t="shared" si="1285"/>
        <v>0</v>
      </c>
      <c r="AB1768" s="258" t="str">
        <f t="shared" si="1286"/>
        <v/>
      </c>
      <c r="AC1768" s="263" t="str">
        <f t="shared" si="1168"/>
        <v>   -  BĐ: 6/9/2025 KT: Ngày lỗi</v>
      </c>
      <c r="AD1768" s="263">
        <f t="shared" ref="AD1768:AE1768" si="2011">P1768</f>
        <v>45906</v>
      </c>
      <c r="AE1768" s="263" t="str">
        <f t="shared" si="2011"/>
        <v>#DIV/0!</v>
      </c>
      <c r="AF1768" s="187"/>
      <c r="AG1768" s="187"/>
    </row>
    <row r="1769">
      <c r="A1769" s="253"/>
      <c r="B1769" s="253"/>
      <c r="C1769" s="99"/>
      <c r="D1769" s="99"/>
      <c r="E1769" s="99"/>
      <c r="F1769" s="99"/>
      <c r="G1769" s="268"/>
      <c r="H1769" s="99"/>
      <c r="I1769" s="99"/>
      <c r="J1769" s="99"/>
      <c r="K1769" s="273"/>
      <c r="L1769" s="192"/>
      <c r="M1769" s="192"/>
      <c r="N1769" s="99"/>
      <c r="O1769" s="99"/>
      <c r="P1769" s="237">
        <f t="shared" si="1279"/>
        <v>45906</v>
      </c>
      <c r="Q1769" s="170" t="str">
        <f t="shared" si="1280"/>
        <v>#DIV/0!</v>
      </c>
      <c r="R1769" s="206"/>
      <c r="S1769" s="267"/>
      <c r="T1769" s="99"/>
      <c r="U1769" s="99"/>
      <c r="V1769" s="259" t="str">
        <f t="shared" si="1161"/>
        <v> </v>
      </c>
      <c r="W1769" s="260">
        <f t="shared" si="1281"/>
        <v>0</v>
      </c>
      <c r="X1769" s="258" t="str">
        <f t="shared" si="1282"/>
        <v>#DIV/0!</v>
      </c>
      <c r="Y1769" s="261" t="str">
        <f t="shared" si="1283"/>
        <v>#DIV/0!</v>
      </c>
      <c r="Z1769" s="262">
        <f t="shared" si="1284"/>
        <v>0</v>
      </c>
      <c r="AA1769" s="262">
        <f t="shared" si="1285"/>
        <v>0</v>
      </c>
      <c r="AB1769" s="258" t="str">
        <f t="shared" si="1286"/>
        <v/>
      </c>
      <c r="AC1769" s="263" t="str">
        <f t="shared" si="1168"/>
        <v>   -  BĐ: 6/9/2025 KT: Ngày lỗi</v>
      </c>
      <c r="AD1769" s="263">
        <f t="shared" ref="AD1769:AE1769" si="2012">P1769</f>
        <v>45906</v>
      </c>
      <c r="AE1769" s="263" t="str">
        <f t="shared" si="2012"/>
        <v>#DIV/0!</v>
      </c>
      <c r="AF1769" s="187"/>
      <c r="AG1769" s="187"/>
    </row>
    <row r="1770">
      <c r="A1770" s="253"/>
      <c r="B1770" s="253"/>
      <c r="C1770" s="99"/>
      <c r="D1770" s="99"/>
      <c r="E1770" s="99"/>
      <c r="F1770" s="99"/>
      <c r="G1770" s="268"/>
      <c r="H1770" s="99"/>
      <c r="I1770" s="99"/>
      <c r="J1770" s="99"/>
      <c r="K1770" s="273"/>
      <c r="L1770" s="192"/>
      <c r="M1770" s="192"/>
      <c r="N1770" s="99"/>
      <c r="O1770" s="99"/>
      <c r="P1770" s="237">
        <f t="shared" si="1279"/>
        <v>45906</v>
      </c>
      <c r="Q1770" s="170" t="str">
        <f t="shared" si="1280"/>
        <v>#DIV/0!</v>
      </c>
      <c r="R1770" s="206"/>
      <c r="S1770" s="267"/>
      <c r="T1770" s="99"/>
      <c r="U1770" s="99"/>
      <c r="V1770" s="259" t="str">
        <f t="shared" si="1161"/>
        <v> </v>
      </c>
      <c r="W1770" s="260">
        <f t="shared" si="1281"/>
        <v>0</v>
      </c>
      <c r="X1770" s="258" t="str">
        <f t="shared" si="1282"/>
        <v>#DIV/0!</v>
      </c>
      <c r="Y1770" s="261" t="str">
        <f t="shared" si="1283"/>
        <v>#DIV/0!</v>
      </c>
      <c r="Z1770" s="262">
        <f t="shared" si="1284"/>
        <v>0</v>
      </c>
      <c r="AA1770" s="262">
        <f t="shared" si="1285"/>
        <v>0</v>
      </c>
      <c r="AB1770" s="258" t="str">
        <f t="shared" si="1286"/>
        <v/>
      </c>
      <c r="AC1770" s="263" t="str">
        <f t="shared" si="1168"/>
        <v>   -  BĐ: 6/9/2025 KT: Ngày lỗi</v>
      </c>
      <c r="AD1770" s="263">
        <f t="shared" ref="AD1770:AE1770" si="2013">P1770</f>
        <v>45906</v>
      </c>
      <c r="AE1770" s="263" t="str">
        <f t="shared" si="2013"/>
        <v>#DIV/0!</v>
      </c>
      <c r="AF1770" s="187"/>
      <c r="AG1770" s="187"/>
    </row>
    <row r="1771">
      <c r="A1771" s="253"/>
      <c r="B1771" s="253"/>
      <c r="C1771" s="99"/>
      <c r="D1771" s="99"/>
      <c r="E1771" s="99"/>
      <c r="F1771" s="99"/>
      <c r="G1771" s="268"/>
      <c r="H1771" s="99"/>
      <c r="I1771" s="99"/>
      <c r="J1771" s="99"/>
      <c r="K1771" s="273"/>
      <c r="L1771" s="192"/>
      <c r="M1771" s="192"/>
      <c r="N1771" s="99"/>
      <c r="O1771" s="99"/>
      <c r="P1771" s="237">
        <f t="shared" si="1279"/>
        <v>45906</v>
      </c>
      <c r="Q1771" s="170" t="str">
        <f t="shared" si="1280"/>
        <v>#DIV/0!</v>
      </c>
      <c r="R1771" s="206"/>
      <c r="S1771" s="267"/>
      <c r="T1771" s="99"/>
      <c r="U1771" s="99"/>
      <c r="V1771" s="259" t="str">
        <f t="shared" si="1161"/>
        <v> </v>
      </c>
      <c r="W1771" s="260">
        <f t="shared" si="1281"/>
        <v>0</v>
      </c>
      <c r="X1771" s="258" t="str">
        <f t="shared" si="1282"/>
        <v>#DIV/0!</v>
      </c>
      <c r="Y1771" s="261" t="str">
        <f t="shared" si="1283"/>
        <v>#DIV/0!</v>
      </c>
      <c r="Z1771" s="262">
        <f t="shared" si="1284"/>
        <v>0</v>
      </c>
      <c r="AA1771" s="262">
        <f t="shared" si="1285"/>
        <v>0</v>
      </c>
      <c r="AB1771" s="258" t="str">
        <f t="shared" si="1286"/>
        <v/>
      </c>
      <c r="AC1771" s="263" t="str">
        <f t="shared" si="1168"/>
        <v>   -  BĐ: 6/9/2025 KT: Ngày lỗi</v>
      </c>
      <c r="AD1771" s="263">
        <f t="shared" ref="AD1771:AE1771" si="2014">P1771</f>
        <v>45906</v>
      </c>
      <c r="AE1771" s="263" t="str">
        <f t="shared" si="2014"/>
        <v>#DIV/0!</v>
      </c>
      <c r="AF1771" s="187"/>
      <c r="AG1771" s="187"/>
    </row>
    <row r="1772">
      <c r="A1772" s="253"/>
      <c r="B1772" s="253"/>
      <c r="C1772" s="99"/>
      <c r="D1772" s="99"/>
      <c r="E1772" s="99"/>
      <c r="F1772" s="99"/>
      <c r="G1772" s="268"/>
      <c r="H1772" s="99"/>
      <c r="I1772" s="99"/>
      <c r="J1772" s="99"/>
      <c r="K1772" s="273"/>
      <c r="L1772" s="192"/>
      <c r="M1772" s="192"/>
      <c r="N1772" s="99"/>
      <c r="O1772" s="99"/>
      <c r="P1772" s="237">
        <f t="shared" si="1279"/>
        <v>45906</v>
      </c>
      <c r="Q1772" s="170" t="str">
        <f t="shared" si="1280"/>
        <v>#DIV/0!</v>
      </c>
      <c r="R1772" s="206"/>
      <c r="S1772" s="267"/>
      <c r="T1772" s="99"/>
      <c r="U1772" s="99"/>
      <c r="V1772" s="259" t="str">
        <f t="shared" si="1161"/>
        <v> </v>
      </c>
      <c r="W1772" s="260">
        <f t="shared" si="1281"/>
        <v>0</v>
      </c>
      <c r="X1772" s="258" t="str">
        <f t="shared" si="1282"/>
        <v>#DIV/0!</v>
      </c>
      <c r="Y1772" s="261" t="str">
        <f t="shared" si="1283"/>
        <v>#DIV/0!</v>
      </c>
      <c r="Z1772" s="262">
        <f t="shared" si="1284"/>
        <v>0</v>
      </c>
      <c r="AA1772" s="262">
        <f t="shared" si="1285"/>
        <v>0</v>
      </c>
      <c r="AB1772" s="258" t="str">
        <f t="shared" si="1286"/>
        <v/>
      </c>
      <c r="AC1772" s="263" t="str">
        <f t="shared" si="1168"/>
        <v>   -  BĐ: 6/9/2025 KT: Ngày lỗi</v>
      </c>
      <c r="AD1772" s="263">
        <f t="shared" ref="AD1772:AE1772" si="2015">P1772</f>
        <v>45906</v>
      </c>
      <c r="AE1772" s="263" t="str">
        <f t="shared" si="2015"/>
        <v>#DIV/0!</v>
      </c>
      <c r="AF1772" s="187"/>
      <c r="AG1772" s="187"/>
    </row>
    <row r="1773">
      <c r="A1773" s="253"/>
      <c r="B1773" s="253"/>
      <c r="C1773" s="99"/>
      <c r="D1773" s="99"/>
      <c r="E1773" s="99"/>
      <c r="F1773" s="99"/>
      <c r="G1773" s="268"/>
      <c r="H1773" s="99"/>
      <c r="I1773" s="99"/>
      <c r="J1773" s="99"/>
      <c r="K1773" s="273"/>
      <c r="L1773" s="192"/>
      <c r="M1773" s="192"/>
      <c r="N1773" s="99"/>
      <c r="O1773" s="99"/>
      <c r="P1773" s="237">
        <f t="shared" si="1279"/>
        <v>45906</v>
      </c>
      <c r="Q1773" s="170" t="str">
        <f t="shared" si="1280"/>
        <v>#DIV/0!</v>
      </c>
      <c r="R1773" s="206"/>
      <c r="S1773" s="267"/>
      <c r="T1773" s="99"/>
      <c r="U1773" s="99"/>
      <c r="V1773" s="259" t="str">
        <f t="shared" si="1161"/>
        <v> </v>
      </c>
      <c r="W1773" s="260">
        <f t="shared" si="1281"/>
        <v>0</v>
      </c>
      <c r="X1773" s="258" t="str">
        <f t="shared" si="1282"/>
        <v>#DIV/0!</v>
      </c>
      <c r="Y1773" s="261" t="str">
        <f t="shared" si="1283"/>
        <v>#DIV/0!</v>
      </c>
      <c r="Z1773" s="262">
        <f t="shared" si="1284"/>
        <v>0</v>
      </c>
      <c r="AA1773" s="262">
        <f t="shared" si="1285"/>
        <v>0</v>
      </c>
      <c r="AB1773" s="258" t="str">
        <f t="shared" si="1286"/>
        <v/>
      </c>
      <c r="AC1773" s="263" t="str">
        <f t="shared" si="1168"/>
        <v>   -  BĐ: 6/9/2025 KT: Ngày lỗi</v>
      </c>
      <c r="AD1773" s="263">
        <f t="shared" ref="AD1773:AE1773" si="2016">P1773</f>
        <v>45906</v>
      </c>
      <c r="AE1773" s="263" t="str">
        <f t="shared" si="2016"/>
        <v>#DIV/0!</v>
      </c>
      <c r="AF1773" s="187"/>
      <c r="AG1773" s="187"/>
    </row>
    <row r="1774">
      <c r="A1774" s="253"/>
      <c r="B1774" s="253"/>
      <c r="C1774" s="99"/>
      <c r="D1774" s="99"/>
      <c r="E1774" s="99"/>
      <c r="F1774" s="99"/>
      <c r="G1774" s="268"/>
      <c r="H1774" s="99"/>
      <c r="I1774" s="99"/>
      <c r="J1774" s="99"/>
      <c r="K1774" s="273"/>
      <c r="L1774" s="192"/>
      <c r="M1774" s="192"/>
      <c r="N1774" s="99"/>
      <c r="O1774" s="99"/>
      <c r="P1774" s="237">
        <f t="shared" si="1279"/>
        <v>45906</v>
      </c>
      <c r="Q1774" s="170" t="str">
        <f t="shared" si="1280"/>
        <v>#DIV/0!</v>
      </c>
      <c r="R1774" s="206"/>
      <c r="S1774" s="267"/>
      <c r="T1774" s="99"/>
      <c r="U1774" s="99"/>
      <c r="V1774" s="259" t="str">
        <f t="shared" si="1161"/>
        <v> </v>
      </c>
      <c r="W1774" s="260">
        <f t="shared" si="1281"/>
        <v>0</v>
      </c>
      <c r="X1774" s="258" t="str">
        <f t="shared" si="1282"/>
        <v>#DIV/0!</v>
      </c>
      <c r="Y1774" s="261" t="str">
        <f t="shared" si="1283"/>
        <v>#DIV/0!</v>
      </c>
      <c r="Z1774" s="262">
        <f t="shared" si="1284"/>
        <v>0</v>
      </c>
      <c r="AA1774" s="262">
        <f t="shared" si="1285"/>
        <v>0</v>
      </c>
      <c r="AB1774" s="258" t="str">
        <f t="shared" si="1286"/>
        <v/>
      </c>
      <c r="AC1774" s="263" t="str">
        <f t="shared" si="1168"/>
        <v>   -  BĐ: 6/9/2025 KT: Ngày lỗi</v>
      </c>
      <c r="AD1774" s="263">
        <f t="shared" ref="AD1774:AE1774" si="2017">P1774</f>
        <v>45906</v>
      </c>
      <c r="AE1774" s="263" t="str">
        <f t="shared" si="2017"/>
        <v>#DIV/0!</v>
      </c>
      <c r="AF1774" s="187"/>
      <c r="AG1774" s="187"/>
    </row>
    <row r="1775">
      <c r="A1775" s="253"/>
      <c r="B1775" s="253"/>
      <c r="C1775" s="99"/>
      <c r="D1775" s="99"/>
      <c r="E1775" s="99"/>
      <c r="F1775" s="99"/>
      <c r="G1775" s="268"/>
      <c r="H1775" s="99"/>
      <c r="I1775" s="99"/>
      <c r="J1775" s="99"/>
      <c r="K1775" s="273"/>
      <c r="L1775" s="192"/>
      <c r="M1775" s="192"/>
      <c r="N1775" s="99"/>
      <c r="O1775" s="99"/>
      <c r="P1775" s="237">
        <f t="shared" si="1279"/>
        <v>45906</v>
      </c>
      <c r="Q1775" s="170" t="str">
        <f t="shared" si="1280"/>
        <v>#DIV/0!</v>
      </c>
      <c r="R1775" s="206"/>
      <c r="S1775" s="267"/>
      <c r="T1775" s="99"/>
      <c r="U1775" s="99"/>
      <c r="V1775" s="259" t="str">
        <f t="shared" si="1161"/>
        <v> </v>
      </c>
      <c r="W1775" s="260">
        <f t="shared" si="1281"/>
        <v>0</v>
      </c>
      <c r="X1775" s="258" t="str">
        <f t="shared" si="1282"/>
        <v>#DIV/0!</v>
      </c>
      <c r="Y1775" s="261" t="str">
        <f t="shared" si="1283"/>
        <v>#DIV/0!</v>
      </c>
      <c r="Z1775" s="262">
        <f t="shared" si="1284"/>
        <v>0</v>
      </c>
      <c r="AA1775" s="262">
        <f t="shared" si="1285"/>
        <v>0</v>
      </c>
      <c r="AB1775" s="258" t="str">
        <f t="shared" si="1286"/>
        <v/>
      </c>
      <c r="AC1775" s="263" t="str">
        <f t="shared" si="1168"/>
        <v>   -  BĐ: 6/9/2025 KT: Ngày lỗi</v>
      </c>
      <c r="AD1775" s="263">
        <f t="shared" ref="AD1775:AE1775" si="2018">P1775</f>
        <v>45906</v>
      </c>
      <c r="AE1775" s="263" t="str">
        <f t="shared" si="2018"/>
        <v>#DIV/0!</v>
      </c>
      <c r="AF1775" s="187"/>
      <c r="AG1775" s="187"/>
    </row>
    <row r="1776">
      <c r="A1776" s="253"/>
      <c r="B1776" s="253"/>
      <c r="C1776" s="99"/>
      <c r="D1776" s="99"/>
      <c r="E1776" s="99"/>
      <c r="F1776" s="99"/>
      <c r="G1776" s="268"/>
      <c r="H1776" s="99"/>
      <c r="I1776" s="99"/>
      <c r="J1776" s="99"/>
      <c r="K1776" s="273"/>
      <c r="L1776" s="192"/>
      <c r="M1776" s="192"/>
      <c r="N1776" s="99"/>
      <c r="O1776" s="99"/>
      <c r="P1776" s="237">
        <f t="shared" si="1279"/>
        <v>45906</v>
      </c>
      <c r="Q1776" s="170" t="str">
        <f t="shared" si="1280"/>
        <v>#DIV/0!</v>
      </c>
      <c r="R1776" s="206"/>
      <c r="S1776" s="267"/>
      <c r="T1776" s="99"/>
      <c r="U1776" s="99"/>
      <c r="V1776" s="259" t="str">
        <f t="shared" si="1161"/>
        <v> </v>
      </c>
      <c r="W1776" s="260">
        <f t="shared" si="1281"/>
        <v>0</v>
      </c>
      <c r="X1776" s="258" t="str">
        <f t="shared" si="1282"/>
        <v>#DIV/0!</v>
      </c>
      <c r="Y1776" s="261" t="str">
        <f t="shared" si="1283"/>
        <v>#DIV/0!</v>
      </c>
      <c r="Z1776" s="262">
        <f t="shared" si="1284"/>
        <v>0</v>
      </c>
      <c r="AA1776" s="262">
        <f t="shared" si="1285"/>
        <v>0</v>
      </c>
      <c r="AB1776" s="258" t="str">
        <f t="shared" si="1286"/>
        <v/>
      </c>
      <c r="AC1776" s="263" t="str">
        <f t="shared" si="1168"/>
        <v>   -  BĐ: 6/9/2025 KT: Ngày lỗi</v>
      </c>
      <c r="AD1776" s="263">
        <f t="shared" ref="AD1776:AE1776" si="2019">P1776</f>
        <v>45906</v>
      </c>
      <c r="AE1776" s="263" t="str">
        <f t="shared" si="2019"/>
        <v>#DIV/0!</v>
      </c>
      <c r="AF1776" s="187"/>
      <c r="AG1776" s="187"/>
    </row>
    <row r="1777">
      <c r="A1777" s="253"/>
      <c r="B1777" s="253"/>
      <c r="C1777" s="99"/>
      <c r="D1777" s="99"/>
      <c r="E1777" s="99"/>
      <c r="F1777" s="99"/>
      <c r="G1777" s="268"/>
      <c r="H1777" s="99"/>
      <c r="I1777" s="99"/>
      <c r="J1777" s="99"/>
      <c r="K1777" s="273"/>
      <c r="L1777" s="192"/>
      <c r="M1777" s="192"/>
      <c r="N1777" s="99"/>
      <c r="O1777" s="99"/>
      <c r="P1777" s="237">
        <f t="shared" si="1279"/>
        <v>45906</v>
      </c>
      <c r="Q1777" s="170" t="str">
        <f t="shared" si="1280"/>
        <v>#DIV/0!</v>
      </c>
      <c r="R1777" s="206"/>
      <c r="S1777" s="267"/>
      <c r="T1777" s="99"/>
      <c r="U1777" s="99"/>
      <c r="V1777" s="259" t="str">
        <f t="shared" si="1161"/>
        <v> </v>
      </c>
      <c r="W1777" s="260">
        <f t="shared" si="1281"/>
        <v>0</v>
      </c>
      <c r="X1777" s="258" t="str">
        <f t="shared" si="1282"/>
        <v>#DIV/0!</v>
      </c>
      <c r="Y1777" s="261" t="str">
        <f t="shared" si="1283"/>
        <v>#DIV/0!</v>
      </c>
      <c r="Z1777" s="262">
        <f t="shared" si="1284"/>
        <v>0</v>
      </c>
      <c r="AA1777" s="262">
        <f t="shared" si="1285"/>
        <v>0</v>
      </c>
      <c r="AB1777" s="258" t="str">
        <f t="shared" si="1286"/>
        <v/>
      </c>
      <c r="AC1777" s="263" t="str">
        <f t="shared" si="1168"/>
        <v>   -  BĐ: 6/9/2025 KT: Ngày lỗi</v>
      </c>
      <c r="AD1777" s="263">
        <f t="shared" ref="AD1777:AE1777" si="2020">P1777</f>
        <v>45906</v>
      </c>
      <c r="AE1777" s="263" t="str">
        <f t="shared" si="2020"/>
        <v>#DIV/0!</v>
      </c>
      <c r="AF1777" s="187"/>
      <c r="AG1777" s="187"/>
    </row>
    <row r="1778">
      <c r="A1778" s="253"/>
      <c r="B1778" s="253"/>
      <c r="C1778" s="99"/>
      <c r="D1778" s="99"/>
      <c r="E1778" s="99"/>
      <c r="F1778" s="99"/>
      <c r="G1778" s="268"/>
      <c r="H1778" s="99"/>
      <c r="I1778" s="99"/>
      <c r="J1778" s="99"/>
      <c r="K1778" s="273"/>
      <c r="L1778" s="192"/>
      <c r="M1778" s="192"/>
      <c r="N1778" s="99"/>
      <c r="O1778" s="99"/>
      <c r="P1778" s="237">
        <f t="shared" si="1279"/>
        <v>45906</v>
      </c>
      <c r="Q1778" s="170" t="str">
        <f t="shared" si="1280"/>
        <v>#DIV/0!</v>
      </c>
      <c r="R1778" s="206"/>
      <c r="S1778" s="267"/>
      <c r="T1778" s="99"/>
      <c r="U1778" s="99"/>
      <c r="V1778" s="259" t="str">
        <f t="shared" si="1161"/>
        <v> </v>
      </c>
      <c r="W1778" s="260">
        <f t="shared" si="1281"/>
        <v>0</v>
      </c>
      <c r="X1778" s="258" t="str">
        <f t="shared" si="1282"/>
        <v>#DIV/0!</v>
      </c>
      <c r="Y1778" s="261" t="str">
        <f t="shared" si="1283"/>
        <v>#DIV/0!</v>
      </c>
      <c r="Z1778" s="262">
        <f t="shared" si="1284"/>
        <v>0</v>
      </c>
      <c r="AA1778" s="262">
        <f t="shared" si="1285"/>
        <v>0</v>
      </c>
      <c r="AB1778" s="258" t="str">
        <f t="shared" si="1286"/>
        <v/>
      </c>
      <c r="AC1778" s="263" t="str">
        <f t="shared" si="1168"/>
        <v>   -  BĐ: 6/9/2025 KT: Ngày lỗi</v>
      </c>
      <c r="AD1778" s="263">
        <f t="shared" ref="AD1778:AE1778" si="2021">P1778</f>
        <v>45906</v>
      </c>
      <c r="AE1778" s="263" t="str">
        <f t="shared" si="2021"/>
        <v>#DIV/0!</v>
      </c>
      <c r="AF1778" s="187"/>
      <c r="AG1778" s="187"/>
    </row>
    <row r="1779">
      <c r="A1779" s="253"/>
      <c r="B1779" s="253"/>
      <c r="C1779" s="99"/>
      <c r="D1779" s="99"/>
      <c r="E1779" s="99"/>
      <c r="F1779" s="99"/>
      <c r="G1779" s="268"/>
      <c r="H1779" s="99"/>
      <c r="I1779" s="99"/>
      <c r="J1779" s="99"/>
      <c r="K1779" s="273"/>
      <c r="L1779" s="192"/>
      <c r="M1779" s="192"/>
      <c r="N1779" s="99"/>
      <c r="O1779" s="99"/>
      <c r="P1779" s="237">
        <f t="shared" si="1279"/>
        <v>45906</v>
      </c>
      <c r="Q1779" s="170" t="str">
        <f t="shared" si="1280"/>
        <v>#DIV/0!</v>
      </c>
      <c r="R1779" s="206"/>
      <c r="S1779" s="267"/>
      <c r="T1779" s="99"/>
      <c r="U1779" s="99"/>
      <c r="V1779" s="259" t="str">
        <f t="shared" si="1161"/>
        <v> </v>
      </c>
      <c r="W1779" s="260">
        <f t="shared" si="1281"/>
        <v>0</v>
      </c>
      <c r="X1779" s="258" t="str">
        <f t="shared" si="1282"/>
        <v>#DIV/0!</v>
      </c>
      <c r="Y1779" s="261" t="str">
        <f t="shared" si="1283"/>
        <v>#DIV/0!</v>
      </c>
      <c r="Z1779" s="262">
        <f t="shared" si="1284"/>
        <v>0</v>
      </c>
      <c r="AA1779" s="262">
        <f t="shared" si="1285"/>
        <v>0</v>
      </c>
      <c r="AB1779" s="258" t="str">
        <f t="shared" si="1286"/>
        <v/>
      </c>
      <c r="AC1779" s="263" t="str">
        <f t="shared" si="1168"/>
        <v>   -  BĐ: 6/9/2025 KT: Ngày lỗi</v>
      </c>
      <c r="AD1779" s="263">
        <f t="shared" ref="AD1779:AE1779" si="2022">P1779</f>
        <v>45906</v>
      </c>
      <c r="AE1779" s="263" t="str">
        <f t="shared" si="2022"/>
        <v>#DIV/0!</v>
      </c>
      <c r="AF1779" s="187"/>
      <c r="AG1779" s="187"/>
    </row>
    <row r="1780">
      <c r="A1780" s="253"/>
      <c r="B1780" s="253"/>
      <c r="C1780" s="99"/>
      <c r="D1780" s="99"/>
      <c r="E1780" s="99"/>
      <c r="F1780" s="99"/>
      <c r="G1780" s="268"/>
      <c r="H1780" s="99"/>
      <c r="I1780" s="99"/>
      <c r="J1780" s="99"/>
      <c r="K1780" s="273"/>
      <c r="L1780" s="192"/>
      <c r="M1780" s="192"/>
      <c r="N1780" s="99"/>
      <c r="O1780" s="99"/>
      <c r="P1780" s="237">
        <f t="shared" si="1279"/>
        <v>45906</v>
      </c>
      <c r="Q1780" s="170" t="str">
        <f t="shared" si="1280"/>
        <v>#DIV/0!</v>
      </c>
      <c r="R1780" s="206"/>
      <c r="S1780" s="267"/>
      <c r="T1780" s="99"/>
      <c r="U1780" s="99"/>
      <c r="V1780" s="259" t="str">
        <f t="shared" si="1161"/>
        <v> </v>
      </c>
      <c r="W1780" s="260">
        <f t="shared" si="1281"/>
        <v>0</v>
      </c>
      <c r="X1780" s="258" t="str">
        <f t="shared" si="1282"/>
        <v>#DIV/0!</v>
      </c>
      <c r="Y1780" s="261" t="str">
        <f t="shared" si="1283"/>
        <v>#DIV/0!</v>
      </c>
      <c r="Z1780" s="262">
        <f t="shared" si="1284"/>
        <v>0</v>
      </c>
      <c r="AA1780" s="262">
        <f t="shared" si="1285"/>
        <v>0</v>
      </c>
      <c r="AB1780" s="258" t="str">
        <f t="shared" si="1286"/>
        <v/>
      </c>
      <c r="AC1780" s="263" t="str">
        <f t="shared" si="1168"/>
        <v>   -  BĐ: 6/9/2025 KT: Ngày lỗi</v>
      </c>
      <c r="AD1780" s="263">
        <f t="shared" ref="AD1780:AE1780" si="2023">P1780</f>
        <v>45906</v>
      </c>
      <c r="AE1780" s="263" t="str">
        <f t="shared" si="2023"/>
        <v>#DIV/0!</v>
      </c>
      <c r="AF1780" s="187"/>
      <c r="AG1780" s="187"/>
    </row>
    <row r="1781">
      <c r="A1781" s="253"/>
      <c r="B1781" s="253"/>
      <c r="C1781" s="99"/>
      <c r="D1781" s="99"/>
      <c r="E1781" s="99"/>
      <c r="F1781" s="99"/>
      <c r="G1781" s="268"/>
      <c r="H1781" s="99"/>
      <c r="I1781" s="99"/>
      <c r="J1781" s="99"/>
      <c r="K1781" s="273"/>
      <c r="L1781" s="192"/>
      <c r="M1781" s="192"/>
      <c r="N1781" s="99"/>
      <c r="O1781" s="99"/>
      <c r="P1781" s="237">
        <f t="shared" si="1279"/>
        <v>45906</v>
      </c>
      <c r="Q1781" s="170" t="str">
        <f t="shared" si="1280"/>
        <v>#DIV/0!</v>
      </c>
      <c r="R1781" s="206"/>
      <c r="S1781" s="267"/>
      <c r="T1781" s="99"/>
      <c r="U1781" s="99"/>
      <c r="V1781" s="259" t="str">
        <f t="shared" si="1161"/>
        <v> </v>
      </c>
      <c r="W1781" s="260">
        <f t="shared" si="1281"/>
        <v>0</v>
      </c>
      <c r="X1781" s="258" t="str">
        <f t="shared" si="1282"/>
        <v>#DIV/0!</v>
      </c>
      <c r="Y1781" s="261" t="str">
        <f t="shared" si="1283"/>
        <v>#DIV/0!</v>
      </c>
      <c r="Z1781" s="262">
        <f t="shared" si="1284"/>
        <v>0</v>
      </c>
      <c r="AA1781" s="262">
        <f t="shared" si="1285"/>
        <v>0</v>
      </c>
      <c r="AB1781" s="258" t="str">
        <f t="shared" si="1286"/>
        <v/>
      </c>
      <c r="AC1781" s="263" t="str">
        <f t="shared" si="1168"/>
        <v>   -  BĐ: 6/9/2025 KT: Ngày lỗi</v>
      </c>
      <c r="AD1781" s="263">
        <f t="shared" ref="AD1781:AE1781" si="2024">P1781</f>
        <v>45906</v>
      </c>
      <c r="AE1781" s="263" t="str">
        <f t="shared" si="2024"/>
        <v>#DIV/0!</v>
      </c>
      <c r="AF1781" s="187"/>
      <c r="AG1781" s="187"/>
    </row>
    <row r="1782">
      <c r="A1782" s="253"/>
      <c r="B1782" s="253"/>
      <c r="C1782" s="99"/>
      <c r="D1782" s="99"/>
      <c r="E1782" s="99"/>
      <c r="F1782" s="99"/>
      <c r="G1782" s="268"/>
      <c r="H1782" s="99"/>
      <c r="I1782" s="99"/>
      <c r="J1782" s="99"/>
      <c r="K1782" s="273"/>
      <c r="L1782" s="192"/>
      <c r="M1782" s="192"/>
      <c r="N1782" s="99"/>
      <c r="O1782" s="99"/>
      <c r="P1782" s="237">
        <f t="shared" si="1279"/>
        <v>45906</v>
      </c>
      <c r="Q1782" s="170" t="str">
        <f t="shared" si="1280"/>
        <v>#DIV/0!</v>
      </c>
      <c r="R1782" s="206"/>
      <c r="S1782" s="267"/>
      <c r="T1782" s="99"/>
      <c r="U1782" s="99"/>
      <c r="V1782" s="259" t="str">
        <f t="shared" si="1161"/>
        <v> </v>
      </c>
      <c r="W1782" s="260">
        <f t="shared" si="1281"/>
        <v>0</v>
      </c>
      <c r="X1782" s="258" t="str">
        <f t="shared" si="1282"/>
        <v>#DIV/0!</v>
      </c>
      <c r="Y1782" s="261" t="str">
        <f t="shared" si="1283"/>
        <v>#DIV/0!</v>
      </c>
      <c r="Z1782" s="262">
        <f t="shared" si="1284"/>
        <v>0</v>
      </c>
      <c r="AA1782" s="262">
        <f t="shared" si="1285"/>
        <v>0</v>
      </c>
      <c r="AB1782" s="258" t="str">
        <f t="shared" si="1286"/>
        <v/>
      </c>
      <c r="AC1782" s="263" t="str">
        <f t="shared" si="1168"/>
        <v>   -  BĐ: 6/9/2025 KT: Ngày lỗi</v>
      </c>
      <c r="AD1782" s="263">
        <f t="shared" ref="AD1782:AE1782" si="2025">P1782</f>
        <v>45906</v>
      </c>
      <c r="AE1782" s="263" t="str">
        <f t="shared" si="2025"/>
        <v>#DIV/0!</v>
      </c>
      <c r="AF1782" s="187"/>
      <c r="AG1782" s="187"/>
    </row>
    <row r="1783">
      <c r="A1783" s="253"/>
      <c r="B1783" s="253"/>
      <c r="C1783" s="99"/>
      <c r="D1783" s="99"/>
      <c r="E1783" s="99"/>
      <c r="F1783" s="99"/>
      <c r="G1783" s="268"/>
      <c r="H1783" s="99"/>
      <c r="I1783" s="99"/>
      <c r="J1783" s="99"/>
      <c r="K1783" s="273"/>
      <c r="L1783" s="192"/>
      <c r="M1783" s="192"/>
      <c r="N1783" s="99"/>
      <c r="O1783" s="99"/>
      <c r="P1783" s="237">
        <f t="shared" si="1279"/>
        <v>45906</v>
      </c>
      <c r="Q1783" s="170" t="str">
        <f t="shared" si="1280"/>
        <v>#DIV/0!</v>
      </c>
      <c r="R1783" s="206"/>
      <c r="S1783" s="267"/>
      <c r="T1783" s="99"/>
      <c r="U1783" s="99"/>
      <c r="V1783" s="259" t="str">
        <f t="shared" si="1161"/>
        <v> </v>
      </c>
      <c r="W1783" s="260">
        <f t="shared" si="1281"/>
        <v>0</v>
      </c>
      <c r="X1783" s="258" t="str">
        <f t="shared" si="1282"/>
        <v>#DIV/0!</v>
      </c>
      <c r="Y1783" s="261" t="str">
        <f t="shared" si="1283"/>
        <v>#DIV/0!</v>
      </c>
      <c r="Z1783" s="262">
        <f t="shared" si="1284"/>
        <v>0</v>
      </c>
      <c r="AA1783" s="262">
        <f t="shared" si="1285"/>
        <v>0</v>
      </c>
      <c r="AB1783" s="258" t="str">
        <f t="shared" si="1286"/>
        <v/>
      </c>
      <c r="AC1783" s="263" t="str">
        <f t="shared" si="1168"/>
        <v>   -  BĐ: 6/9/2025 KT: Ngày lỗi</v>
      </c>
      <c r="AD1783" s="263">
        <f t="shared" ref="AD1783:AE1783" si="2026">P1783</f>
        <v>45906</v>
      </c>
      <c r="AE1783" s="263" t="str">
        <f t="shared" si="2026"/>
        <v>#DIV/0!</v>
      </c>
      <c r="AF1783" s="187"/>
      <c r="AG1783" s="187"/>
    </row>
    <row r="1784">
      <c r="A1784" s="253"/>
      <c r="B1784" s="253"/>
      <c r="C1784" s="99"/>
      <c r="D1784" s="99"/>
      <c r="E1784" s="99"/>
      <c r="F1784" s="99"/>
      <c r="G1784" s="268"/>
      <c r="H1784" s="99"/>
      <c r="I1784" s="99"/>
      <c r="J1784" s="99"/>
      <c r="K1784" s="273"/>
      <c r="L1784" s="192"/>
      <c r="M1784" s="192"/>
      <c r="N1784" s="99"/>
      <c r="O1784" s="99"/>
      <c r="P1784" s="237">
        <f t="shared" si="1279"/>
        <v>45906</v>
      </c>
      <c r="Q1784" s="170" t="str">
        <f t="shared" si="1280"/>
        <v>#DIV/0!</v>
      </c>
      <c r="R1784" s="206"/>
      <c r="S1784" s="267"/>
      <c r="T1784" s="99"/>
      <c r="U1784" s="99"/>
      <c r="V1784" s="259" t="str">
        <f t="shared" si="1161"/>
        <v> </v>
      </c>
      <c r="W1784" s="260">
        <f t="shared" si="1281"/>
        <v>0</v>
      </c>
      <c r="X1784" s="258" t="str">
        <f t="shared" si="1282"/>
        <v>#DIV/0!</v>
      </c>
      <c r="Y1784" s="261" t="str">
        <f t="shared" si="1283"/>
        <v>#DIV/0!</v>
      </c>
      <c r="Z1784" s="262">
        <f t="shared" si="1284"/>
        <v>0</v>
      </c>
      <c r="AA1784" s="262">
        <f t="shared" si="1285"/>
        <v>0</v>
      </c>
      <c r="AB1784" s="258" t="str">
        <f t="shared" si="1286"/>
        <v/>
      </c>
      <c r="AC1784" s="263" t="str">
        <f t="shared" si="1168"/>
        <v>   -  BĐ: 6/9/2025 KT: Ngày lỗi</v>
      </c>
      <c r="AD1784" s="263">
        <f t="shared" ref="AD1784:AE1784" si="2027">P1784</f>
        <v>45906</v>
      </c>
      <c r="AE1784" s="263" t="str">
        <f t="shared" si="2027"/>
        <v>#DIV/0!</v>
      </c>
      <c r="AF1784" s="187"/>
      <c r="AG1784" s="187"/>
    </row>
    <row r="1785">
      <c r="A1785" s="253"/>
      <c r="B1785" s="253"/>
      <c r="C1785" s="99"/>
      <c r="D1785" s="99"/>
      <c r="E1785" s="99"/>
      <c r="F1785" s="99"/>
      <c r="G1785" s="268"/>
      <c r="H1785" s="99"/>
      <c r="I1785" s="99"/>
      <c r="J1785" s="99"/>
      <c r="K1785" s="273"/>
      <c r="L1785" s="192"/>
      <c r="M1785" s="192"/>
      <c r="N1785" s="99"/>
      <c r="O1785" s="99"/>
      <c r="P1785" s="237">
        <f t="shared" si="1279"/>
        <v>45906</v>
      </c>
      <c r="Q1785" s="170" t="str">
        <f t="shared" si="1280"/>
        <v>#DIV/0!</v>
      </c>
      <c r="R1785" s="206"/>
      <c r="S1785" s="267"/>
      <c r="T1785" s="99"/>
      <c r="U1785" s="99"/>
      <c r="V1785" s="259" t="str">
        <f t="shared" si="1161"/>
        <v> </v>
      </c>
      <c r="W1785" s="260">
        <f t="shared" si="1281"/>
        <v>0</v>
      </c>
      <c r="X1785" s="258" t="str">
        <f t="shared" si="1282"/>
        <v>#DIV/0!</v>
      </c>
      <c r="Y1785" s="261" t="str">
        <f t="shared" si="1283"/>
        <v>#DIV/0!</v>
      </c>
      <c r="Z1785" s="262">
        <f t="shared" si="1284"/>
        <v>0</v>
      </c>
      <c r="AA1785" s="262">
        <f t="shared" si="1285"/>
        <v>0</v>
      </c>
      <c r="AB1785" s="258" t="str">
        <f t="shared" si="1286"/>
        <v/>
      </c>
      <c r="AC1785" s="263" t="str">
        <f t="shared" si="1168"/>
        <v>   -  BĐ: 6/9/2025 KT: Ngày lỗi</v>
      </c>
      <c r="AD1785" s="263">
        <f t="shared" ref="AD1785:AE1785" si="2028">P1785</f>
        <v>45906</v>
      </c>
      <c r="AE1785" s="263" t="str">
        <f t="shared" si="2028"/>
        <v>#DIV/0!</v>
      </c>
      <c r="AF1785" s="187"/>
      <c r="AG1785" s="187"/>
    </row>
    <row r="1786">
      <c r="A1786" s="253"/>
      <c r="B1786" s="253"/>
      <c r="C1786" s="99"/>
      <c r="D1786" s="99"/>
      <c r="E1786" s="99"/>
      <c r="F1786" s="99"/>
      <c r="G1786" s="268"/>
      <c r="H1786" s="99"/>
      <c r="I1786" s="99"/>
      <c r="J1786" s="99"/>
      <c r="K1786" s="273"/>
      <c r="L1786" s="192"/>
      <c r="M1786" s="192"/>
      <c r="N1786" s="99"/>
      <c r="O1786" s="99"/>
      <c r="P1786" s="237">
        <f t="shared" si="1279"/>
        <v>45906</v>
      </c>
      <c r="Q1786" s="170" t="str">
        <f t="shared" si="1280"/>
        <v>#DIV/0!</v>
      </c>
      <c r="R1786" s="206"/>
      <c r="S1786" s="267"/>
      <c r="T1786" s="99"/>
      <c r="U1786" s="99"/>
      <c r="V1786" s="259" t="str">
        <f t="shared" si="1161"/>
        <v> </v>
      </c>
      <c r="W1786" s="260">
        <f t="shared" si="1281"/>
        <v>0</v>
      </c>
      <c r="X1786" s="258" t="str">
        <f t="shared" si="1282"/>
        <v>#DIV/0!</v>
      </c>
      <c r="Y1786" s="261" t="str">
        <f t="shared" si="1283"/>
        <v>#DIV/0!</v>
      </c>
      <c r="Z1786" s="262">
        <f t="shared" si="1284"/>
        <v>0</v>
      </c>
      <c r="AA1786" s="262">
        <f t="shared" si="1285"/>
        <v>0</v>
      </c>
      <c r="AB1786" s="258" t="str">
        <f t="shared" si="1286"/>
        <v/>
      </c>
      <c r="AC1786" s="263" t="str">
        <f t="shared" si="1168"/>
        <v>   -  BĐ: 6/9/2025 KT: Ngày lỗi</v>
      </c>
      <c r="AD1786" s="263">
        <f t="shared" ref="AD1786:AE1786" si="2029">P1786</f>
        <v>45906</v>
      </c>
      <c r="AE1786" s="263" t="str">
        <f t="shared" si="2029"/>
        <v>#DIV/0!</v>
      </c>
      <c r="AF1786" s="187"/>
      <c r="AG1786" s="187"/>
    </row>
    <row r="1787">
      <c r="A1787" s="253"/>
      <c r="B1787" s="253"/>
      <c r="C1787" s="99"/>
      <c r="D1787" s="99"/>
      <c r="E1787" s="99"/>
      <c r="F1787" s="99"/>
      <c r="G1787" s="268"/>
      <c r="H1787" s="99"/>
      <c r="I1787" s="99"/>
      <c r="J1787" s="99"/>
      <c r="K1787" s="273"/>
      <c r="L1787" s="192"/>
      <c r="M1787" s="192"/>
      <c r="N1787" s="99"/>
      <c r="O1787" s="99"/>
      <c r="P1787" s="237">
        <f t="shared" si="1279"/>
        <v>45906</v>
      </c>
      <c r="Q1787" s="170" t="str">
        <f t="shared" si="1280"/>
        <v>#DIV/0!</v>
      </c>
      <c r="R1787" s="206"/>
      <c r="S1787" s="267"/>
      <c r="T1787" s="99"/>
      <c r="U1787" s="99"/>
      <c r="V1787" s="259" t="str">
        <f t="shared" si="1161"/>
        <v> </v>
      </c>
      <c r="W1787" s="260">
        <f t="shared" si="1281"/>
        <v>0</v>
      </c>
      <c r="X1787" s="258" t="str">
        <f t="shared" si="1282"/>
        <v>#DIV/0!</v>
      </c>
      <c r="Y1787" s="261" t="str">
        <f t="shared" si="1283"/>
        <v>#DIV/0!</v>
      </c>
      <c r="Z1787" s="262">
        <f t="shared" si="1284"/>
        <v>0</v>
      </c>
      <c r="AA1787" s="262">
        <f t="shared" si="1285"/>
        <v>0</v>
      </c>
      <c r="AB1787" s="258" t="str">
        <f t="shared" si="1286"/>
        <v/>
      </c>
      <c r="AC1787" s="263" t="str">
        <f t="shared" si="1168"/>
        <v>   -  BĐ: 6/9/2025 KT: Ngày lỗi</v>
      </c>
      <c r="AD1787" s="263">
        <f t="shared" ref="AD1787:AE1787" si="2030">P1787</f>
        <v>45906</v>
      </c>
      <c r="AE1787" s="263" t="str">
        <f t="shared" si="2030"/>
        <v>#DIV/0!</v>
      </c>
      <c r="AF1787" s="187"/>
      <c r="AG1787" s="187"/>
    </row>
    <row r="1788">
      <c r="A1788" s="253"/>
      <c r="B1788" s="253"/>
      <c r="C1788" s="99"/>
      <c r="D1788" s="99"/>
      <c r="E1788" s="99"/>
      <c r="F1788" s="99"/>
      <c r="G1788" s="268"/>
      <c r="H1788" s="99"/>
      <c r="I1788" s="99"/>
      <c r="J1788" s="99"/>
      <c r="K1788" s="273"/>
      <c r="L1788" s="192"/>
      <c r="M1788" s="192"/>
      <c r="N1788" s="99"/>
      <c r="O1788" s="99"/>
      <c r="P1788" s="237">
        <f t="shared" si="1279"/>
        <v>45906</v>
      </c>
      <c r="Q1788" s="170" t="str">
        <f t="shared" si="1280"/>
        <v>#DIV/0!</v>
      </c>
      <c r="R1788" s="206"/>
      <c r="S1788" s="267"/>
      <c r="T1788" s="99"/>
      <c r="U1788" s="99"/>
      <c r="V1788" s="259" t="str">
        <f t="shared" si="1161"/>
        <v> </v>
      </c>
      <c r="W1788" s="260">
        <f t="shared" si="1281"/>
        <v>0</v>
      </c>
      <c r="X1788" s="258" t="str">
        <f t="shared" si="1282"/>
        <v>#DIV/0!</v>
      </c>
      <c r="Y1788" s="261" t="str">
        <f t="shared" si="1283"/>
        <v>#DIV/0!</v>
      </c>
      <c r="Z1788" s="262">
        <f t="shared" si="1284"/>
        <v>0</v>
      </c>
      <c r="AA1788" s="262">
        <f t="shared" si="1285"/>
        <v>0</v>
      </c>
      <c r="AB1788" s="258" t="str">
        <f t="shared" si="1286"/>
        <v/>
      </c>
      <c r="AC1788" s="263" t="str">
        <f t="shared" si="1168"/>
        <v>   -  BĐ: 6/9/2025 KT: Ngày lỗi</v>
      </c>
      <c r="AD1788" s="263">
        <f t="shared" ref="AD1788:AE1788" si="2031">P1788</f>
        <v>45906</v>
      </c>
      <c r="AE1788" s="263" t="str">
        <f t="shared" si="2031"/>
        <v>#DIV/0!</v>
      </c>
      <c r="AF1788" s="187"/>
      <c r="AG1788" s="187"/>
    </row>
    <row r="1789">
      <c r="A1789" s="253"/>
      <c r="B1789" s="253"/>
      <c r="C1789" s="99"/>
      <c r="D1789" s="99"/>
      <c r="E1789" s="99"/>
      <c r="F1789" s="99"/>
      <c r="G1789" s="268"/>
      <c r="H1789" s="99"/>
      <c r="I1789" s="99"/>
      <c r="J1789" s="99"/>
      <c r="K1789" s="273"/>
      <c r="L1789" s="192"/>
      <c r="M1789" s="192"/>
      <c r="N1789" s="99"/>
      <c r="O1789" s="99"/>
      <c r="P1789" s="237">
        <f t="shared" si="1279"/>
        <v>45906</v>
      </c>
      <c r="Q1789" s="170" t="str">
        <f t="shared" si="1280"/>
        <v>#DIV/0!</v>
      </c>
      <c r="R1789" s="206"/>
      <c r="S1789" s="267"/>
      <c r="T1789" s="99"/>
      <c r="U1789" s="99"/>
      <c r="V1789" s="259" t="str">
        <f t="shared" si="1161"/>
        <v> </v>
      </c>
      <c r="W1789" s="260">
        <f t="shared" si="1281"/>
        <v>0</v>
      </c>
      <c r="X1789" s="258" t="str">
        <f t="shared" si="1282"/>
        <v>#DIV/0!</v>
      </c>
      <c r="Y1789" s="261" t="str">
        <f t="shared" si="1283"/>
        <v>#DIV/0!</v>
      </c>
      <c r="Z1789" s="262">
        <f t="shared" si="1284"/>
        <v>0</v>
      </c>
      <c r="AA1789" s="262">
        <f t="shared" si="1285"/>
        <v>0</v>
      </c>
      <c r="AB1789" s="258" t="str">
        <f t="shared" si="1286"/>
        <v/>
      </c>
      <c r="AC1789" s="263" t="str">
        <f t="shared" si="1168"/>
        <v>   -  BĐ: 6/9/2025 KT: Ngày lỗi</v>
      </c>
      <c r="AD1789" s="263">
        <f t="shared" ref="AD1789:AE1789" si="2032">P1789</f>
        <v>45906</v>
      </c>
      <c r="AE1789" s="263" t="str">
        <f t="shared" si="2032"/>
        <v>#DIV/0!</v>
      </c>
      <c r="AF1789" s="187"/>
      <c r="AG1789" s="187"/>
    </row>
    <row r="1790">
      <c r="A1790" s="253"/>
      <c r="B1790" s="253"/>
      <c r="C1790" s="99"/>
      <c r="D1790" s="99"/>
      <c r="E1790" s="99"/>
      <c r="F1790" s="99"/>
      <c r="G1790" s="268"/>
      <c r="H1790" s="99"/>
      <c r="I1790" s="99"/>
      <c r="J1790" s="99"/>
      <c r="K1790" s="273"/>
      <c r="L1790" s="192"/>
      <c r="M1790" s="192"/>
      <c r="N1790" s="99"/>
      <c r="O1790" s="99"/>
      <c r="P1790" s="237">
        <f t="shared" si="1279"/>
        <v>45906</v>
      </c>
      <c r="Q1790" s="170" t="str">
        <f t="shared" si="1280"/>
        <v>#DIV/0!</v>
      </c>
      <c r="R1790" s="206"/>
      <c r="S1790" s="267"/>
      <c r="T1790" s="99"/>
      <c r="U1790" s="99"/>
      <c r="V1790" s="259" t="str">
        <f t="shared" si="1161"/>
        <v> </v>
      </c>
      <c r="W1790" s="260">
        <f t="shared" si="1281"/>
        <v>0</v>
      </c>
      <c r="X1790" s="258" t="str">
        <f t="shared" si="1282"/>
        <v>#DIV/0!</v>
      </c>
      <c r="Y1790" s="261" t="str">
        <f t="shared" si="1283"/>
        <v>#DIV/0!</v>
      </c>
      <c r="Z1790" s="262">
        <f t="shared" si="1284"/>
        <v>0</v>
      </c>
      <c r="AA1790" s="262">
        <f t="shared" si="1285"/>
        <v>0</v>
      </c>
      <c r="AB1790" s="258" t="str">
        <f t="shared" si="1286"/>
        <v/>
      </c>
      <c r="AC1790" s="263" t="str">
        <f t="shared" si="1168"/>
        <v>   -  BĐ: 6/9/2025 KT: Ngày lỗi</v>
      </c>
      <c r="AD1790" s="263">
        <f t="shared" ref="AD1790:AE1790" si="2033">P1790</f>
        <v>45906</v>
      </c>
      <c r="AE1790" s="263" t="str">
        <f t="shared" si="2033"/>
        <v>#DIV/0!</v>
      </c>
      <c r="AF1790" s="187"/>
      <c r="AG1790" s="187"/>
    </row>
    <row r="1791">
      <c r="A1791" s="253"/>
      <c r="B1791" s="253"/>
      <c r="C1791" s="99"/>
      <c r="D1791" s="99"/>
      <c r="E1791" s="99"/>
      <c r="F1791" s="99"/>
      <c r="G1791" s="268"/>
      <c r="H1791" s="99"/>
      <c r="I1791" s="99"/>
      <c r="J1791" s="99"/>
      <c r="K1791" s="273"/>
      <c r="L1791" s="192"/>
      <c r="M1791" s="192"/>
      <c r="N1791" s="99"/>
      <c r="O1791" s="99"/>
      <c r="P1791" s="237">
        <f t="shared" si="1279"/>
        <v>45906</v>
      </c>
      <c r="Q1791" s="170" t="str">
        <f t="shared" si="1280"/>
        <v>#DIV/0!</v>
      </c>
      <c r="R1791" s="206"/>
      <c r="S1791" s="267"/>
      <c r="T1791" s="99"/>
      <c r="U1791" s="99"/>
      <c r="V1791" s="259" t="str">
        <f t="shared" si="1161"/>
        <v> </v>
      </c>
      <c r="W1791" s="260">
        <f t="shared" si="1281"/>
        <v>0</v>
      </c>
      <c r="X1791" s="258" t="str">
        <f t="shared" si="1282"/>
        <v>#DIV/0!</v>
      </c>
      <c r="Y1791" s="261" t="str">
        <f t="shared" si="1283"/>
        <v>#DIV/0!</v>
      </c>
      <c r="Z1791" s="262">
        <f t="shared" si="1284"/>
        <v>0</v>
      </c>
      <c r="AA1791" s="262">
        <f t="shared" si="1285"/>
        <v>0</v>
      </c>
      <c r="AB1791" s="258" t="str">
        <f t="shared" si="1286"/>
        <v/>
      </c>
      <c r="AC1791" s="263" t="str">
        <f t="shared" si="1168"/>
        <v>   -  BĐ: 6/9/2025 KT: Ngày lỗi</v>
      </c>
      <c r="AD1791" s="263">
        <f t="shared" ref="AD1791:AE1791" si="2034">P1791</f>
        <v>45906</v>
      </c>
      <c r="AE1791" s="263" t="str">
        <f t="shared" si="2034"/>
        <v>#DIV/0!</v>
      </c>
      <c r="AF1791" s="187"/>
      <c r="AG1791" s="187"/>
    </row>
    <row r="1792">
      <c r="A1792" s="253"/>
      <c r="B1792" s="253"/>
      <c r="C1792" s="99"/>
      <c r="D1792" s="99"/>
      <c r="E1792" s="99"/>
      <c r="F1792" s="99"/>
      <c r="G1792" s="268"/>
      <c r="H1792" s="99"/>
      <c r="I1792" s="99"/>
      <c r="J1792" s="99"/>
      <c r="K1792" s="273"/>
      <c r="L1792" s="192"/>
      <c r="M1792" s="192"/>
      <c r="N1792" s="99"/>
      <c r="O1792" s="99"/>
      <c r="P1792" s="237">
        <f t="shared" si="1279"/>
        <v>45906</v>
      </c>
      <c r="Q1792" s="170" t="str">
        <f t="shared" si="1280"/>
        <v>#DIV/0!</v>
      </c>
      <c r="R1792" s="206"/>
      <c r="S1792" s="267"/>
      <c r="T1792" s="99"/>
      <c r="U1792" s="99"/>
      <c r="V1792" s="259" t="str">
        <f t="shared" si="1161"/>
        <v> </v>
      </c>
      <c r="W1792" s="260">
        <f t="shared" si="1281"/>
        <v>0</v>
      </c>
      <c r="X1792" s="258" t="str">
        <f t="shared" si="1282"/>
        <v>#DIV/0!</v>
      </c>
      <c r="Y1792" s="261" t="str">
        <f t="shared" si="1283"/>
        <v>#DIV/0!</v>
      </c>
      <c r="Z1792" s="262">
        <f t="shared" si="1284"/>
        <v>0</v>
      </c>
      <c r="AA1792" s="262">
        <f t="shared" si="1285"/>
        <v>0</v>
      </c>
      <c r="AB1792" s="258" t="str">
        <f t="shared" si="1286"/>
        <v/>
      </c>
      <c r="AC1792" s="263" t="str">
        <f t="shared" si="1168"/>
        <v>   -  BĐ: 6/9/2025 KT: Ngày lỗi</v>
      </c>
      <c r="AD1792" s="263">
        <f t="shared" ref="AD1792:AE1792" si="2035">P1792</f>
        <v>45906</v>
      </c>
      <c r="AE1792" s="263" t="str">
        <f t="shared" si="2035"/>
        <v>#DIV/0!</v>
      </c>
      <c r="AF1792" s="187"/>
      <c r="AG1792" s="187"/>
    </row>
    <row r="1793">
      <c r="A1793" s="253"/>
      <c r="B1793" s="253"/>
      <c r="C1793" s="99"/>
      <c r="D1793" s="99"/>
      <c r="E1793" s="99"/>
      <c r="F1793" s="99"/>
      <c r="G1793" s="268"/>
      <c r="H1793" s="99"/>
      <c r="I1793" s="99"/>
      <c r="J1793" s="99"/>
      <c r="K1793" s="273"/>
      <c r="L1793" s="192"/>
      <c r="M1793" s="192"/>
      <c r="N1793" s="99"/>
      <c r="O1793" s="99"/>
      <c r="P1793" s="237">
        <f t="shared" si="1279"/>
        <v>45906</v>
      </c>
      <c r="Q1793" s="170" t="str">
        <f t="shared" si="1280"/>
        <v>#DIV/0!</v>
      </c>
      <c r="R1793" s="206"/>
      <c r="S1793" s="267"/>
      <c r="T1793" s="99"/>
      <c r="U1793" s="99"/>
      <c r="V1793" s="259" t="str">
        <f t="shared" si="1161"/>
        <v> </v>
      </c>
      <c r="W1793" s="260">
        <f t="shared" si="1281"/>
        <v>0</v>
      </c>
      <c r="X1793" s="258" t="str">
        <f t="shared" si="1282"/>
        <v>#DIV/0!</v>
      </c>
      <c r="Y1793" s="261" t="str">
        <f t="shared" si="1283"/>
        <v>#DIV/0!</v>
      </c>
      <c r="Z1793" s="262">
        <f t="shared" si="1284"/>
        <v>0</v>
      </c>
      <c r="AA1793" s="262">
        <f t="shared" si="1285"/>
        <v>0</v>
      </c>
      <c r="AB1793" s="258" t="str">
        <f t="shared" si="1286"/>
        <v/>
      </c>
      <c r="AC1793" s="263" t="str">
        <f t="shared" si="1168"/>
        <v>   -  BĐ: 6/9/2025 KT: Ngày lỗi</v>
      </c>
      <c r="AD1793" s="263">
        <f t="shared" ref="AD1793:AE1793" si="2036">P1793</f>
        <v>45906</v>
      </c>
      <c r="AE1793" s="263" t="str">
        <f t="shared" si="2036"/>
        <v>#DIV/0!</v>
      </c>
      <c r="AF1793" s="187"/>
      <c r="AG1793" s="187"/>
    </row>
    <row r="1794">
      <c r="A1794" s="253"/>
      <c r="B1794" s="253"/>
      <c r="C1794" s="99"/>
      <c r="D1794" s="99"/>
      <c r="E1794" s="99"/>
      <c r="F1794" s="99"/>
      <c r="G1794" s="268"/>
      <c r="H1794" s="99"/>
      <c r="I1794" s="99"/>
      <c r="J1794" s="99"/>
      <c r="K1794" s="273"/>
      <c r="L1794" s="192"/>
      <c r="M1794" s="192"/>
      <c r="N1794" s="99"/>
      <c r="O1794" s="99"/>
      <c r="P1794" s="237">
        <f t="shared" si="1279"/>
        <v>45906</v>
      </c>
      <c r="Q1794" s="170" t="str">
        <f t="shared" si="1280"/>
        <v>#DIV/0!</v>
      </c>
      <c r="R1794" s="206"/>
      <c r="S1794" s="267"/>
      <c r="T1794" s="99"/>
      <c r="U1794" s="99"/>
      <c r="V1794" s="259" t="str">
        <f t="shared" si="1161"/>
        <v> </v>
      </c>
      <c r="W1794" s="260">
        <f t="shared" si="1281"/>
        <v>0</v>
      </c>
      <c r="X1794" s="258" t="str">
        <f t="shared" si="1282"/>
        <v>#DIV/0!</v>
      </c>
      <c r="Y1794" s="261" t="str">
        <f t="shared" si="1283"/>
        <v>#DIV/0!</v>
      </c>
      <c r="Z1794" s="262">
        <f t="shared" si="1284"/>
        <v>0</v>
      </c>
      <c r="AA1794" s="262">
        <f t="shared" si="1285"/>
        <v>0</v>
      </c>
      <c r="AB1794" s="258" t="str">
        <f t="shared" si="1286"/>
        <v/>
      </c>
      <c r="AC1794" s="263" t="str">
        <f t="shared" si="1168"/>
        <v>   -  BĐ: 6/9/2025 KT: Ngày lỗi</v>
      </c>
      <c r="AD1794" s="263">
        <f t="shared" ref="AD1794:AE1794" si="2037">P1794</f>
        <v>45906</v>
      </c>
      <c r="AE1794" s="263" t="str">
        <f t="shared" si="2037"/>
        <v>#DIV/0!</v>
      </c>
      <c r="AF1794" s="187"/>
      <c r="AG1794" s="187"/>
    </row>
    <row r="1795">
      <c r="A1795" s="253"/>
      <c r="B1795" s="253"/>
      <c r="C1795" s="99"/>
      <c r="D1795" s="99"/>
      <c r="E1795" s="99"/>
      <c r="F1795" s="99"/>
      <c r="G1795" s="268"/>
      <c r="H1795" s="99"/>
      <c r="I1795" s="99"/>
      <c r="J1795" s="99"/>
      <c r="K1795" s="273"/>
      <c r="L1795" s="192"/>
      <c r="M1795" s="192"/>
      <c r="N1795" s="99"/>
      <c r="O1795" s="99"/>
      <c r="P1795" s="237">
        <f t="shared" si="1279"/>
        <v>45906</v>
      </c>
      <c r="Q1795" s="170" t="str">
        <f t="shared" si="1280"/>
        <v>#DIV/0!</v>
      </c>
      <c r="R1795" s="206"/>
      <c r="S1795" s="267"/>
      <c r="T1795" s="99"/>
      <c r="U1795" s="99"/>
      <c r="V1795" s="259" t="str">
        <f t="shared" si="1161"/>
        <v> </v>
      </c>
      <c r="W1795" s="260">
        <f t="shared" si="1281"/>
        <v>0</v>
      </c>
      <c r="X1795" s="258" t="str">
        <f t="shared" si="1282"/>
        <v>#DIV/0!</v>
      </c>
      <c r="Y1795" s="261" t="str">
        <f t="shared" si="1283"/>
        <v>#DIV/0!</v>
      </c>
      <c r="Z1795" s="262">
        <f t="shared" si="1284"/>
        <v>0</v>
      </c>
      <c r="AA1795" s="262">
        <f t="shared" si="1285"/>
        <v>0</v>
      </c>
      <c r="AB1795" s="258" t="str">
        <f t="shared" si="1286"/>
        <v/>
      </c>
      <c r="AC1795" s="263" t="str">
        <f t="shared" si="1168"/>
        <v>   -  BĐ: 6/9/2025 KT: Ngày lỗi</v>
      </c>
      <c r="AD1795" s="263">
        <f t="shared" ref="AD1795:AE1795" si="2038">P1795</f>
        <v>45906</v>
      </c>
      <c r="AE1795" s="263" t="str">
        <f t="shared" si="2038"/>
        <v>#DIV/0!</v>
      </c>
      <c r="AF1795" s="187"/>
      <c r="AG1795" s="187"/>
    </row>
    <row r="1796">
      <c r="A1796" s="253"/>
      <c r="B1796" s="253"/>
      <c r="C1796" s="99"/>
      <c r="D1796" s="99"/>
      <c r="E1796" s="99"/>
      <c r="F1796" s="99"/>
      <c r="G1796" s="268"/>
      <c r="H1796" s="99"/>
      <c r="I1796" s="99"/>
      <c r="J1796" s="99"/>
      <c r="K1796" s="273"/>
      <c r="L1796" s="192"/>
      <c r="M1796" s="192"/>
      <c r="N1796" s="99"/>
      <c r="O1796" s="99"/>
      <c r="P1796" s="237">
        <f t="shared" si="1279"/>
        <v>45906</v>
      </c>
      <c r="Q1796" s="170" t="str">
        <f t="shared" si="1280"/>
        <v>#DIV/0!</v>
      </c>
      <c r="R1796" s="206"/>
      <c r="S1796" s="267"/>
      <c r="T1796" s="99"/>
      <c r="U1796" s="99"/>
      <c r="V1796" s="259" t="str">
        <f t="shared" si="1161"/>
        <v> </v>
      </c>
      <c r="W1796" s="260">
        <f t="shared" si="1281"/>
        <v>0</v>
      </c>
      <c r="X1796" s="258" t="str">
        <f t="shared" si="1282"/>
        <v>#DIV/0!</v>
      </c>
      <c r="Y1796" s="261" t="str">
        <f t="shared" si="1283"/>
        <v>#DIV/0!</v>
      </c>
      <c r="Z1796" s="262">
        <f t="shared" si="1284"/>
        <v>0</v>
      </c>
      <c r="AA1796" s="262">
        <f t="shared" si="1285"/>
        <v>0</v>
      </c>
      <c r="AB1796" s="258" t="str">
        <f t="shared" si="1286"/>
        <v/>
      </c>
      <c r="AC1796" s="263" t="str">
        <f t="shared" si="1168"/>
        <v>   -  BĐ: 6/9/2025 KT: Ngày lỗi</v>
      </c>
      <c r="AD1796" s="263">
        <f t="shared" ref="AD1796:AE1796" si="2039">P1796</f>
        <v>45906</v>
      </c>
      <c r="AE1796" s="263" t="str">
        <f t="shared" si="2039"/>
        <v>#DIV/0!</v>
      </c>
      <c r="AF1796" s="187"/>
      <c r="AG1796" s="187"/>
    </row>
    <row r="1797">
      <c r="A1797" s="253"/>
      <c r="B1797" s="253"/>
      <c r="C1797" s="99"/>
      <c r="D1797" s="99"/>
      <c r="E1797" s="99"/>
      <c r="F1797" s="99"/>
      <c r="G1797" s="268"/>
      <c r="H1797" s="99"/>
      <c r="I1797" s="99"/>
      <c r="J1797" s="99"/>
      <c r="K1797" s="273"/>
      <c r="L1797" s="192"/>
      <c r="M1797" s="192"/>
      <c r="N1797" s="99"/>
      <c r="O1797" s="99"/>
      <c r="P1797" s="237">
        <f t="shared" si="1279"/>
        <v>45906</v>
      </c>
      <c r="Q1797" s="170" t="str">
        <f t="shared" si="1280"/>
        <v>#DIV/0!</v>
      </c>
      <c r="R1797" s="206"/>
      <c r="S1797" s="267"/>
      <c r="T1797" s="99"/>
      <c r="U1797" s="99"/>
      <c r="V1797" s="259" t="str">
        <f t="shared" si="1161"/>
        <v> </v>
      </c>
      <c r="W1797" s="260">
        <f t="shared" si="1281"/>
        <v>0</v>
      </c>
      <c r="X1797" s="258" t="str">
        <f t="shared" si="1282"/>
        <v>#DIV/0!</v>
      </c>
      <c r="Y1797" s="261" t="str">
        <f t="shared" si="1283"/>
        <v>#DIV/0!</v>
      </c>
      <c r="Z1797" s="262">
        <f t="shared" si="1284"/>
        <v>0</v>
      </c>
      <c r="AA1797" s="262">
        <f t="shared" si="1285"/>
        <v>0</v>
      </c>
      <c r="AB1797" s="258" t="str">
        <f t="shared" si="1286"/>
        <v/>
      </c>
      <c r="AC1797" s="263" t="str">
        <f t="shared" si="1168"/>
        <v>   -  BĐ: 6/9/2025 KT: Ngày lỗi</v>
      </c>
      <c r="AD1797" s="263">
        <f t="shared" ref="AD1797:AE1797" si="2040">P1797</f>
        <v>45906</v>
      </c>
      <c r="AE1797" s="263" t="str">
        <f t="shared" si="2040"/>
        <v>#DIV/0!</v>
      </c>
      <c r="AF1797" s="187"/>
      <c r="AG1797" s="187"/>
    </row>
    <row r="1798">
      <c r="A1798" s="253"/>
      <c r="B1798" s="253"/>
      <c r="C1798" s="99"/>
      <c r="D1798" s="99"/>
      <c r="E1798" s="99"/>
      <c r="F1798" s="99"/>
      <c r="G1798" s="268"/>
      <c r="H1798" s="99"/>
      <c r="I1798" s="99"/>
      <c r="J1798" s="99"/>
      <c r="K1798" s="273"/>
      <c r="L1798" s="192"/>
      <c r="M1798" s="192"/>
      <c r="N1798" s="99"/>
      <c r="O1798" s="99"/>
      <c r="P1798" s="237">
        <f t="shared" si="1279"/>
        <v>45906</v>
      </c>
      <c r="Q1798" s="170" t="str">
        <f t="shared" si="1280"/>
        <v>#DIV/0!</v>
      </c>
      <c r="R1798" s="206"/>
      <c r="S1798" s="267"/>
      <c r="T1798" s="99"/>
      <c r="U1798" s="99"/>
      <c r="V1798" s="259" t="str">
        <f t="shared" si="1161"/>
        <v> </v>
      </c>
      <c r="W1798" s="260">
        <f t="shared" si="1281"/>
        <v>0</v>
      </c>
      <c r="X1798" s="258" t="str">
        <f t="shared" si="1282"/>
        <v>#DIV/0!</v>
      </c>
      <c r="Y1798" s="261" t="str">
        <f t="shared" si="1283"/>
        <v>#DIV/0!</v>
      </c>
      <c r="Z1798" s="262">
        <f t="shared" si="1284"/>
        <v>0</v>
      </c>
      <c r="AA1798" s="262">
        <f t="shared" si="1285"/>
        <v>0</v>
      </c>
      <c r="AB1798" s="258" t="str">
        <f t="shared" si="1286"/>
        <v/>
      </c>
      <c r="AC1798" s="263" t="str">
        <f t="shared" si="1168"/>
        <v>   -  BĐ: 6/9/2025 KT: Ngày lỗi</v>
      </c>
      <c r="AD1798" s="263">
        <f t="shared" ref="AD1798:AE1798" si="2041">P1798</f>
        <v>45906</v>
      </c>
      <c r="AE1798" s="263" t="str">
        <f t="shared" si="2041"/>
        <v>#DIV/0!</v>
      </c>
      <c r="AF1798" s="187"/>
      <c r="AG1798" s="187"/>
    </row>
    <row r="1799">
      <c r="A1799" s="253"/>
      <c r="B1799" s="253"/>
      <c r="C1799" s="99"/>
      <c r="D1799" s="99"/>
      <c r="E1799" s="99"/>
      <c r="F1799" s="99"/>
      <c r="G1799" s="268"/>
      <c r="H1799" s="99"/>
      <c r="I1799" s="99"/>
      <c r="J1799" s="99"/>
      <c r="K1799" s="273"/>
      <c r="L1799" s="192"/>
      <c r="M1799" s="192"/>
      <c r="N1799" s="99"/>
      <c r="O1799" s="99"/>
      <c r="P1799" s="237">
        <f t="shared" si="1279"/>
        <v>45906</v>
      </c>
      <c r="Q1799" s="170" t="str">
        <f t="shared" si="1280"/>
        <v>#DIV/0!</v>
      </c>
      <c r="R1799" s="206"/>
      <c r="S1799" s="267"/>
      <c r="T1799" s="99"/>
      <c r="U1799" s="99"/>
      <c r="V1799" s="259" t="str">
        <f t="shared" si="1161"/>
        <v> </v>
      </c>
      <c r="W1799" s="260">
        <f t="shared" si="1281"/>
        <v>0</v>
      </c>
      <c r="X1799" s="258" t="str">
        <f t="shared" si="1282"/>
        <v>#DIV/0!</v>
      </c>
      <c r="Y1799" s="261" t="str">
        <f t="shared" si="1283"/>
        <v>#DIV/0!</v>
      </c>
      <c r="Z1799" s="262">
        <f t="shared" si="1284"/>
        <v>0</v>
      </c>
      <c r="AA1799" s="262">
        <f t="shared" si="1285"/>
        <v>0</v>
      </c>
      <c r="AB1799" s="258" t="str">
        <f t="shared" si="1286"/>
        <v/>
      </c>
      <c r="AC1799" s="263" t="str">
        <f t="shared" si="1168"/>
        <v>   -  BĐ: 6/9/2025 KT: Ngày lỗi</v>
      </c>
      <c r="AD1799" s="263">
        <f t="shared" ref="AD1799:AE1799" si="2042">P1799</f>
        <v>45906</v>
      </c>
      <c r="AE1799" s="263" t="str">
        <f t="shared" si="2042"/>
        <v>#DIV/0!</v>
      </c>
      <c r="AF1799" s="187"/>
      <c r="AG1799" s="187"/>
    </row>
    <row r="1800">
      <c r="A1800" s="253"/>
      <c r="B1800" s="253"/>
      <c r="C1800" s="99"/>
      <c r="D1800" s="99"/>
      <c r="E1800" s="99"/>
      <c r="F1800" s="99"/>
      <c r="G1800" s="268"/>
      <c r="H1800" s="99"/>
      <c r="I1800" s="99"/>
      <c r="J1800" s="99"/>
      <c r="K1800" s="273"/>
      <c r="L1800" s="192"/>
      <c r="M1800" s="192"/>
      <c r="N1800" s="99"/>
      <c r="O1800" s="99"/>
      <c r="P1800" s="237">
        <f t="shared" si="1279"/>
        <v>45906</v>
      </c>
      <c r="Q1800" s="170" t="str">
        <f t="shared" si="1280"/>
        <v>#DIV/0!</v>
      </c>
      <c r="R1800" s="206"/>
      <c r="S1800" s="267"/>
      <c r="T1800" s="99"/>
      <c r="U1800" s="99"/>
      <c r="V1800" s="259" t="str">
        <f t="shared" si="1161"/>
        <v> </v>
      </c>
      <c r="W1800" s="260">
        <f t="shared" si="1281"/>
        <v>0</v>
      </c>
      <c r="X1800" s="258" t="str">
        <f t="shared" si="1282"/>
        <v>#DIV/0!</v>
      </c>
      <c r="Y1800" s="261" t="str">
        <f t="shared" si="1283"/>
        <v>#DIV/0!</v>
      </c>
      <c r="Z1800" s="262">
        <f t="shared" si="1284"/>
        <v>0</v>
      </c>
      <c r="AA1800" s="262">
        <f t="shared" si="1285"/>
        <v>0</v>
      </c>
      <c r="AB1800" s="258" t="str">
        <f t="shared" si="1286"/>
        <v/>
      </c>
      <c r="AC1800" s="263" t="str">
        <f t="shared" si="1168"/>
        <v>   -  BĐ: 6/9/2025 KT: Ngày lỗi</v>
      </c>
      <c r="AD1800" s="263">
        <f t="shared" ref="AD1800:AE1800" si="2043">P1800</f>
        <v>45906</v>
      </c>
      <c r="AE1800" s="263" t="str">
        <f t="shared" si="2043"/>
        <v>#DIV/0!</v>
      </c>
      <c r="AF1800" s="187"/>
      <c r="AG1800" s="187"/>
    </row>
    <row r="1801">
      <c r="A1801" s="253"/>
      <c r="B1801" s="253"/>
      <c r="C1801" s="99"/>
      <c r="D1801" s="99"/>
      <c r="E1801" s="99"/>
      <c r="F1801" s="99"/>
      <c r="G1801" s="268"/>
      <c r="H1801" s="99"/>
      <c r="I1801" s="99"/>
      <c r="J1801" s="99"/>
      <c r="K1801" s="273"/>
      <c r="L1801" s="192"/>
      <c r="M1801" s="192"/>
      <c r="N1801" s="99"/>
      <c r="O1801" s="99"/>
      <c r="P1801" s="237">
        <f t="shared" si="1279"/>
        <v>45906</v>
      </c>
      <c r="Q1801" s="170" t="str">
        <f t="shared" si="1280"/>
        <v>#DIV/0!</v>
      </c>
      <c r="R1801" s="206"/>
      <c r="S1801" s="267"/>
      <c r="T1801" s="99"/>
      <c r="U1801" s="99"/>
      <c r="V1801" s="259" t="str">
        <f t="shared" si="1161"/>
        <v> </v>
      </c>
      <c r="W1801" s="260">
        <f t="shared" si="1281"/>
        <v>0</v>
      </c>
      <c r="X1801" s="258" t="str">
        <f t="shared" si="1282"/>
        <v>#DIV/0!</v>
      </c>
      <c r="Y1801" s="261" t="str">
        <f t="shared" si="1283"/>
        <v>#DIV/0!</v>
      </c>
      <c r="Z1801" s="262">
        <f t="shared" si="1284"/>
        <v>0</v>
      </c>
      <c r="AA1801" s="262">
        <f t="shared" si="1285"/>
        <v>0</v>
      </c>
      <c r="AB1801" s="258" t="str">
        <f t="shared" si="1286"/>
        <v/>
      </c>
      <c r="AC1801" s="263" t="str">
        <f t="shared" si="1168"/>
        <v>   -  BĐ: 6/9/2025 KT: Ngày lỗi</v>
      </c>
      <c r="AD1801" s="263">
        <f t="shared" ref="AD1801:AE1801" si="2044">P1801</f>
        <v>45906</v>
      </c>
      <c r="AE1801" s="263" t="str">
        <f t="shared" si="2044"/>
        <v>#DIV/0!</v>
      </c>
      <c r="AF1801" s="187"/>
      <c r="AG1801" s="187"/>
    </row>
    <row r="1802">
      <c r="A1802" s="253"/>
      <c r="B1802" s="253"/>
      <c r="C1802" s="99"/>
      <c r="D1802" s="99"/>
      <c r="E1802" s="99"/>
      <c r="F1802" s="99"/>
      <c r="G1802" s="268"/>
      <c r="H1802" s="99"/>
      <c r="I1802" s="99"/>
      <c r="J1802" s="99"/>
      <c r="K1802" s="273"/>
      <c r="L1802" s="192"/>
      <c r="M1802" s="192"/>
      <c r="N1802" s="99"/>
      <c r="O1802" s="99"/>
      <c r="P1802" s="237">
        <f t="shared" si="1279"/>
        <v>45906</v>
      </c>
      <c r="Q1802" s="170" t="str">
        <f t="shared" si="1280"/>
        <v>#DIV/0!</v>
      </c>
      <c r="R1802" s="206"/>
      <c r="S1802" s="267"/>
      <c r="T1802" s="99"/>
      <c r="U1802" s="99"/>
      <c r="V1802" s="259" t="str">
        <f t="shared" si="1161"/>
        <v> </v>
      </c>
      <c r="W1802" s="260">
        <f t="shared" si="1281"/>
        <v>0</v>
      </c>
      <c r="X1802" s="258" t="str">
        <f t="shared" si="1282"/>
        <v>#DIV/0!</v>
      </c>
      <c r="Y1802" s="261" t="str">
        <f t="shared" si="1283"/>
        <v>#DIV/0!</v>
      </c>
      <c r="Z1802" s="262">
        <f t="shared" si="1284"/>
        <v>0</v>
      </c>
      <c r="AA1802" s="262">
        <f t="shared" si="1285"/>
        <v>0</v>
      </c>
      <c r="AB1802" s="258" t="str">
        <f t="shared" si="1286"/>
        <v/>
      </c>
      <c r="AC1802" s="263" t="str">
        <f t="shared" si="1168"/>
        <v>   -  BĐ: 6/9/2025 KT: Ngày lỗi</v>
      </c>
      <c r="AD1802" s="263">
        <f t="shared" ref="AD1802:AE1802" si="2045">P1802</f>
        <v>45906</v>
      </c>
      <c r="AE1802" s="263" t="str">
        <f t="shared" si="2045"/>
        <v>#DIV/0!</v>
      </c>
      <c r="AF1802" s="187"/>
      <c r="AG1802" s="187"/>
    </row>
    <row r="1803">
      <c r="A1803" s="253"/>
      <c r="B1803" s="253"/>
      <c r="C1803" s="99"/>
      <c r="D1803" s="99"/>
      <c r="E1803" s="99"/>
      <c r="F1803" s="99"/>
      <c r="G1803" s="268"/>
      <c r="H1803" s="99"/>
      <c r="I1803" s="99"/>
      <c r="J1803" s="99"/>
      <c r="K1803" s="273"/>
      <c r="L1803" s="192"/>
      <c r="M1803" s="192"/>
      <c r="N1803" s="99"/>
      <c r="O1803" s="99"/>
      <c r="P1803" s="237">
        <f t="shared" si="1279"/>
        <v>45906</v>
      </c>
      <c r="Q1803" s="170" t="str">
        <f t="shared" si="1280"/>
        <v>#DIV/0!</v>
      </c>
      <c r="R1803" s="206"/>
      <c r="S1803" s="267"/>
      <c r="T1803" s="99"/>
      <c r="U1803" s="99"/>
      <c r="V1803" s="259" t="str">
        <f t="shared" si="1161"/>
        <v> </v>
      </c>
      <c r="W1803" s="260">
        <f t="shared" si="1281"/>
        <v>0</v>
      </c>
      <c r="X1803" s="258" t="str">
        <f t="shared" si="1282"/>
        <v>#DIV/0!</v>
      </c>
      <c r="Y1803" s="261" t="str">
        <f t="shared" si="1283"/>
        <v>#DIV/0!</v>
      </c>
      <c r="Z1803" s="262">
        <f t="shared" si="1284"/>
        <v>0</v>
      </c>
      <c r="AA1803" s="262">
        <f t="shared" si="1285"/>
        <v>0</v>
      </c>
      <c r="AB1803" s="258" t="str">
        <f t="shared" si="1286"/>
        <v/>
      </c>
      <c r="AC1803" s="263" t="str">
        <f t="shared" si="1168"/>
        <v>   -  BĐ: 6/9/2025 KT: Ngày lỗi</v>
      </c>
      <c r="AD1803" s="263">
        <f t="shared" ref="AD1803:AE1803" si="2046">P1803</f>
        <v>45906</v>
      </c>
      <c r="AE1803" s="263" t="str">
        <f t="shared" si="2046"/>
        <v>#DIV/0!</v>
      </c>
      <c r="AF1803" s="187"/>
      <c r="AG1803" s="187"/>
    </row>
    <row r="1804">
      <c r="A1804" s="253"/>
      <c r="B1804" s="253"/>
      <c r="C1804" s="99"/>
      <c r="D1804" s="99"/>
      <c r="E1804" s="99"/>
      <c r="F1804" s="99"/>
      <c r="G1804" s="268"/>
      <c r="H1804" s="99"/>
      <c r="I1804" s="99"/>
      <c r="J1804" s="99"/>
      <c r="K1804" s="273"/>
      <c r="L1804" s="192"/>
      <c r="M1804" s="192"/>
      <c r="N1804" s="99"/>
      <c r="O1804" s="99"/>
      <c r="P1804" s="237">
        <f t="shared" si="1279"/>
        <v>45906</v>
      </c>
      <c r="Q1804" s="170" t="str">
        <f t="shared" si="1280"/>
        <v>#DIV/0!</v>
      </c>
      <c r="R1804" s="206"/>
      <c r="S1804" s="267"/>
      <c r="T1804" s="99"/>
      <c r="U1804" s="99"/>
      <c r="V1804" s="259" t="str">
        <f t="shared" si="1161"/>
        <v> </v>
      </c>
      <c r="W1804" s="260">
        <f t="shared" si="1281"/>
        <v>0</v>
      </c>
      <c r="X1804" s="258" t="str">
        <f t="shared" si="1282"/>
        <v>#DIV/0!</v>
      </c>
      <c r="Y1804" s="261" t="str">
        <f t="shared" si="1283"/>
        <v>#DIV/0!</v>
      </c>
      <c r="Z1804" s="262">
        <f t="shared" si="1284"/>
        <v>0</v>
      </c>
      <c r="AA1804" s="262">
        <f t="shared" si="1285"/>
        <v>0</v>
      </c>
      <c r="AB1804" s="258" t="str">
        <f t="shared" si="1286"/>
        <v/>
      </c>
      <c r="AC1804" s="263" t="str">
        <f t="shared" si="1168"/>
        <v>   -  BĐ: 6/9/2025 KT: Ngày lỗi</v>
      </c>
      <c r="AD1804" s="263">
        <f t="shared" ref="AD1804:AE1804" si="2047">P1804</f>
        <v>45906</v>
      </c>
      <c r="AE1804" s="263" t="str">
        <f t="shared" si="2047"/>
        <v>#DIV/0!</v>
      </c>
      <c r="AF1804" s="187"/>
      <c r="AG1804" s="187"/>
    </row>
    <row r="1805">
      <c r="A1805" s="253"/>
      <c r="B1805" s="253"/>
      <c r="C1805" s="99"/>
      <c r="D1805" s="99"/>
      <c r="E1805" s="99"/>
      <c r="F1805" s="99"/>
      <c r="G1805" s="268"/>
      <c r="H1805" s="99"/>
      <c r="I1805" s="99"/>
      <c r="J1805" s="99"/>
      <c r="K1805" s="273"/>
      <c r="L1805" s="192"/>
      <c r="M1805" s="192"/>
      <c r="N1805" s="99"/>
      <c r="O1805" s="99"/>
      <c r="P1805" s="237">
        <f t="shared" si="1279"/>
        <v>45906</v>
      </c>
      <c r="Q1805" s="170" t="str">
        <f t="shared" si="1280"/>
        <v>#DIV/0!</v>
      </c>
      <c r="R1805" s="206"/>
      <c r="S1805" s="267"/>
      <c r="T1805" s="99"/>
      <c r="U1805" s="99"/>
      <c r="V1805" s="259" t="str">
        <f t="shared" si="1161"/>
        <v> </v>
      </c>
      <c r="W1805" s="260">
        <f t="shared" si="1281"/>
        <v>0</v>
      </c>
      <c r="X1805" s="258" t="str">
        <f t="shared" si="1282"/>
        <v>#DIV/0!</v>
      </c>
      <c r="Y1805" s="261" t="str">
        <f t="shared" si="1283"/>
        <v>#DIV/0!</v>
      </c>
      <c r="Z1805" s="262">
        <f t="shared" si="1284"/>
        <v>0</v>
      </c>
      <c r="AA1805" s="262">
        <f t="shared" si="1285"/>
        <v>0</v>
      </c>
      <c r="AB1805" s="258" t="str">
        <f t="shared" si="1286"/>
        <v/>
      </c>
      <c r="AC1805" s="263" t="str">
        <f t="shared" si="1168"/>
        <v>   -  BĐ: 6/9/2025 KT: Ngày lỗi</v>
      </c>
      <c r="AD1805" s="263">
        <f t="shared" ref="AD1805:AE1805" si="2048">P1805</f>
        <v>45906</v>
      </c>
      <c r="AE1805" s="263" t="str">
        <f t="shared" si="2048"/>
        <v>#DIV/0!</v>
      </c>
      <c r="AF1805" s="187"/>
      <c r="AG1805" s="187"/>
    </row>
    <row r="1806">
      <c r="A1806" s="253"/>
      <c r="B1806" s="253"/>
      <c r="C1806" s="99"/>
      <c r="D1806" s="99"/>
      <c r="E1806" s="99"/>
      <c r="F1806" s="99"/>
      <c r="G1806" s="268"/>
      <c r="H1806" s="99"/>
      <c r="I1806" s="99"/>
      <c r="J1806" s="99"/>
      <c r="K1806" s="273"/>
      <c r="L1806" s="192"/>
      <c r="M1806" s="192"/>
      <c r="N1806" s="99"/>
      <c r="O1806" s="99"/>
      <c r="P1806" s="237">
        <f t="shared" si="1279"/>
        <v>45906</v>
      </c>
      <c r="Q1806" s="170" t="str">
        <f t="shared" si="1280"/>
        <v>#DIV/0!</v>
      </c>
      <c r="R1806" s="206"/>
      <c r="S1806" s="267"/>
      <c r="T1806" s="99"/>
      <c r="U1806" s="99"/>
      <c r="V1806" s="259" t="str">
        <f t="shared" si="1161"/>
        <v> </v>
      </c>
      <c r="W1806" s="260">
        <f t="shared" si="1281"/>
        <v>0</v>
      </c>
      <c r="X1806" s="258" t="str">
        <f t="shared" si="1282"/>
        <v>#DIV/0!</v>
      </c>
      <c r="Y1806" s="261" t="str">
        <f t="shared" si="1283"/>
        <v>#DIV/0!</v>
      </c>
      <c r="Z1806" s="262">
        <f t="shared" si="1284"/>
        <v>0</v>
      </c>
      <c r="AA1806" s="262">
        <f t="shared" si="1285"/>
        <v>0</v>
      </c>
      <c r="AB1806" s="258" t="str">
        <f t="shared" si="1286"/>
        <v/>
      </c>
      <c r="AC1806" s="263" t="str">
        <f t="shared" si="1168"/>
        <v>   -  BĐ: 6/9/2025 KT: Ngày lỗi</v>
      </c>
      <c r="AD1806" s="263">
        <f t="shared" ref="AD1806:AE1806" si="2049">P1806</f>
        <v>45906</v>
      </c>
      <c r="AE1806" s="263" t="str">
        <f t="shared" si="2049"/>
        <v>#DIV/0!</v>
      </c>
      <c r="AF1806" s="187"/>
      <c r="AG1806" s="187"/>
    </row>
    <row r="1807">
      <c r="A1807" s="253"/>
      <c r="B1807" s="253"/>
      <c r="C1807" s="99"/>
      <c r="D1807" s="99"/>
      <c r="E1807" s="99"/>
      <c r="F1807" s="99"/>
      <c r="G1807" s="268"/>
      <c r="H1807" s="99"/>
      <c r="I1807" s="99"/>
      <c r="J1807" s="99"/>
      <c r="K1807" s="273"/>
      <c r="L1807" s="192"/>
      <c r="M1807" s="192"/>
      <c r="N1807" s="99"/>
      <c r="O1807" s="99"/>
      <c r="P1807" s="237">
        <f t="shared" si="1279"/>
        <v>45906</v>
      </c>
      <c r="Q1807" s="170" t="str">
        <f t="shared" si="1280"/>
        <v>#DIV/0!</v>
      </c>
      <c r="R1807" s="206"/>
      <c r="S1807" s="267"/>
      <c r="T1807" s="99"/>
      <c r="U1807" s="99"/>
      <c r="V1807" s="259" t="str">
        <f t="shared" si="1161"/>
        <v> </v>
      </c>
      <c r="W1807" s="260">
        <f t="shared" si="1281"/>
        <v>0</v>
      </c>
      <c r="X1807" s="258" t="str">
        <f t="shared" si="1282"/>
        <v>#DIV/0!</v>
      </c>
      <c r="Y1807" s="261" t="str">
        <f t="shared" si="1283"/>
        <v>#DIV/0!</v>
      </c>
      <c r="Z1807" s="262">
        <f t="shared" si="1284"/>
        <v>0</v>
      </c>
      <c r="AA1807" s="262">
        <f t="shared" si="1285"/>
        <v>0</v>
      </c>
      <c r="AB1807" s="258" t="str">
        <f t="shared" si="1286"/>
        <v/>
      </c>
      <c r="AC1807" s="263" t="str">
        <f t="shared" si="1168"/>
        <v>   -  BĐ: 6/9/2025 KT: Ngày lỗi</v>
      </c>
      <c r="AD1807" s="263">
        <f t="shared" ref="AD1807:AE1807" si="2050">P1807</f>
        <v>45906</v>
      </c>
      <c r="AE1807" s="263" t="str">
        <f t="shared" si="2050"/>
        <v>#DIV/0!</v>
      </c>
      <c r="AF1807" s="187"/>
      <c r="AG1807" s="187"/>
    </row>
    <row r="1808">
      <c r="A1808" s="253"/>
      <c r="B1808" s="253"/>
      <c r="C1808" s="99"/>
      <c r="D1808" s="99"/>
      <c r="E1808" s="99"/>
      <c r="F1808" s="99"/>
      <c r="G1808" s="268"/>
      <c r="H1808" s="99"/>
      <c r="I1808" s="99"/>
      <c r="J1808" s="99"/>
      <c r="K1808" s="273"/>
      <c r="L1808" s="192"/>
      <c r="M1808" s="192"/>
      <c r="N1808" s="99"/>
      <c r="O1808" s="99"/>
      <c r="P1808" s="237">
        <f t="shared" si="1279"/>
        <v>45906</v>
      </c>
      <c r="Q1808" s="170" t="str">
        <f t="shared" si="1280"/>
        <v>#DIV/0!</v>
      </c>
      <c r="R1808" s="206"/>
      <c r="S1808" s="267"/>
      <c r="T1808" s="99"/>
      <c r="U1808" s="99"/>
      <c r="V1808" s="259" t="str">
        <f t="shared" si="1161"/>
        <v> </v>
      </c>
      <c r="W1808" s="260">
        <f t="shared" si="1281"/>
        <v>0</v>
      </c>
      <c r="X1808" s="258" t="str">
        <f t="shared" si="1282"/>
        <v>#DIV/0!</v>
      </c>
      <c r="Y1808" s="261" t="str">
        <f t="shared" si="1283"/>
        <v>#DIV/0!</v>
      </c>
      <c r="Z1808" s="262">
        <f t="shared" si="1284"/>
        <v>0</v>
      </c>
      <c r="AA1808" s="262">
        <f t="shared" si="1285"/>
        <v>0</v>
      </c>
      <c r="AB1808" s="258" t="str">
        <f t="shared" si="1286"/>
        <v/>
      </c>
      <c r="AC1808" s="263" t="str">
        <f t="shared" si="1168"/>
        <v>   -  BĐ: 6/9/2025 KT: Ngày lỗi</v>
      </c>
      <c r="AD1808" s="263">
        <f t="shared" ref="AD1808:AE1808" si="2051">P1808</f>
        <v>45906</v>
      </c>
      <c r="AE1808" s="263" t="str">
        <f t="shared" si="2051"/>
        <v>#DIV/0!</v>
      </c>
      <c r="AF1808" s="187"/>
      <c r="AG1808" s="187"/>
    </row>
    <row r="1809">
      <c r="A1809" s="253"/>
      <c r="B1809" s="253"/>
      <c r="C1809" s="99"/>
      <c r="D1809" s="99"/>
      <c r="E1809" s="99"/>
      <c r="F1809" s="99"/>
      <c r="G1809" s="268"/>
      <c r="H1809" s="99"/>
      <c r="I1809" s="99"/>
      <c r="J1809" s="99"/>
      <c r="K1809" s="273"/>
      <c r="L1809" s="192"/>
      <c r="M1809" s="192"/>
      <c r="N1809" s="99"/>
      <c r="O1809" s="99"/>
      <c r="P1809" s="237">
        <f t="shared" si="1279"/>
        <v>45906</v>
      </c>
      <c r="Q1809" s="170" t="str">
        <f t="shared" si="1280"/>
        <v>#DIV/0!</v>
      </c>
      <c r="R1809" s="206"/>
      <c r="S1809" s="267"/>
      <c r="T1809" s="99"/>
      <c r="U1809" s="99"/>
      <c r="V1809" s="259" t="str">
        <f t="shared" si="1161"/>
        <v> </v>
      </c>
      <c r="W1809" s="260">
        <f t="shared" si="1281"/>
        <v>0</v>
      </c>
      <c r="X1809" s="258" t="str">
        <f t="shared" si="1282"/>
        <v>#DIV/0!</v>
      </c>
      <c r="Y1809" s="261" t="str">
        <f t="shared" si="1283"/>
        <v>#DIV/0!</v>
      </c>
      <c r="Z1809" s="262">
        <f t="shared" si="1284"/>
        <v>0</v>
      </c>
      <c r="AA1809" s="262">
        <f t="shared" si="1285"/>
        <v>0</v>
      </c>
      <c r="AB1809" s="258" t="str">
        <f t="shared" si="1286"/>
        <v/>
      </c>
      <c r="AC1809" s="263" t="str">
        <f t="shared" si="1168"/>
        <v>   -  BĐ: 6/9/2025 KT: Ngày lỗi</v>
      </c>
      <c r="AD1809" s="263">
        <f t="shared" ref="AD1809:AE1809" si="2052">P1809</f>
        <v>45906</v>
      </c>
      <c r="AE1809" s="263" t="str">
        <f t="shared" si="2052"/>
        <v>#DIV/0!</v>
      </c>
      <c r="AF1809" s="187"/>
      <c r="AG1809" s="187"/>
    </row>
    <row r="1810">
      <c r="A1810" s="253"/>
      <c r="B1810" s="253"/>
      <c r="C1810" s="99"/>
      <c r="D1810" s="99"/>
      <c r="E1810" s="99"/>
      <c r="F1810" s="99"/>
      <c r="G1810" s="268"/>
      <c r="H1810" s="99"/>
      <c r="I1810" s="99"/>
      <c r="J1810" s="99"/>
      <c r="K1810" s="273"/>
      <c r="L1810" s="192"/>
      <c r="M1810" s="192"/>
      <c r="N1810" s="99"/>
      <c r="O1810" s="99"/>
      <c r="P1810" s="237">
        <f t="shared" si="1279"/>
        <v>45906</v>
      </c>
      <c r="Q1810" s="170" t="str">
        <f t="shared" si="1280"/>
        <v>#DIV/0!</v>
      </c>
      <c r="R1810" s="206"/>
      <c r="S1810" s="267"/>
      <c r="T1810" s="99"/>
      <c r="U1810" s="99"/>
      <c r="V1810" s="259" t="str">
        <f t="shared" si="1161"/>
        <v> </v>
      </c>
      <c r="W1810" s="260">
        <f t="shared" si="1281"/>
        <v>0</v>
      </c>
      <c r="X1810" s="258" t="str">
        <f t="shared" si="1282"/>
        <v>#DIV/0!</v>
      </c>
      <c r="Y1810" s="261" t="str">
        <f t="shared" si="1283"/>
        <v>#DIV/0!</v>
      </c>
      <c r="Z1810" s="262">
        <f t="shared" si="1284"/>
        <v>0</v>
      </c>
      <c r="AA1810" s="262">
        <f t="shared" si="1285"/>
        <v>0</v>
      </c>
      <c r="AB1810" s="258" t="str">
        <f t="shared" si="1286"/>
        <v/>
      </c>
      <c r="AC1810" s="263" t="str">
        <f t="shared" si="1168"/>
        <v>   -  BĐ: 6/9/2025 KT: Ngày lỗi</v>
      </c>
      <c r="AD1810" s="263">
        <f t="shared" ref="AD1810:AE1810" si="2053">P1810</f>
        <v>45906</v>
      </c>
      <c r="AE1810" s="263" t="str">
        <f t="shared" si="2053"/>
        <v>#DIV/0!</v>
      </c>
      <c r="AF1810" s="187"/>
      <c r="AG1810" s="187"/>
    </row>
    <row r="1811">
      <c r="A1811" s="253"/>
      <c r="B1811" s="253"/>
      <c r="C1811" s="99"/>
      <c r="D1811" s="99"/>
      <c r="E1811" s="99"/>
      <c r="F1811" s="99"/>
      <c r="G1811" s="268"/>
      <c r="H1811" s="99"/>
      <c r="I1811" s="99"/>
      <c r="J1811" s="99"/>
      <c r="K1811" s="273"/>
      <c r="L1811" s="192"/>
      <c r="M1811" s="192"/>
      <c r="N1811" s="99"/>
      <c r="O1811" s="99"/>
      <c r="P1811" s="237">
        <f t="shared" si="1279"/>
        <v>45906</v>
      </c>
      <c r="Q1811" s="170" t="str">
        <f t="shared" si="1280"/>
        <v>#DIV/0!</v>
      </c>
      <c r="R1811" s="206"/>
      <c r="S1811" s="267"/>
      <c r="T1811" s="99"/>
      <c r="U1811" s="99"/>
      <c r="V1811" s="259" t="str">
        <f t="shared" si="1161"/>
        <v> </v>
      </c>
      <c r="W1811" s="260">
        <f t="shared" si="1281"/>
        <v>0</v>
      </c>
      <c r="X1811" s="258" t="str">
        <f t="shared" si="1282"/>
        <v>#DIV/0!</v>
      </c>
      <c r="Y1811" s="261" t="str">
        <f t="shared" si="1283"/>
        <v>#DIV/0!</v>
      </c>
      <c r="Z1811" s="262">
        <f t="shared" si="1284"/>
        <v>0</v>
      </c>
      <c r="AA1811" s="262">
        <f t="shared" si="1285"/>
        <v>0</v>
      </c>
      <c r="AB1811" s="258" t="str">
        <f t="shared" si="1286"/>
        <v/>
      </c>
      <c r="AC1811" s="263" t="str">
        <f t="shared" si="1168"/>
        <v>   -  BĐ: 6/9/2025 KT: Ngày lỗi</v>
      </c>
      <c r="AD1811" s="263">
        <f t="shared" ref="AD1811:AE1811" si="2054">P1811</f>
        <v>45906</v>
      </c>
      <c r="AE1811" s="263" t="str">
        <f t="shared" si="2054"/>
        <v>#DIV/0!</v>
      </c>
      <c r="AF1811" s="187"/>
      <c r="AG1811" s="187"/>
    </row>
    <row r="1812">
      <c r="A1812" s="253"/>
      <c r="B1812" s="253"/>
      <c r="C1812" s="99"/>
      <c r="D1812" s="99"/>
      <c r="E1812" s="99"/>
      <c r="F1812" s="99"/>
      <c r="G1812" s="268"/>
      <c r="H1812" s="99"/>
      <c r="I1812" s="99"/>
      <c r="J1812" s="99"/>
      <c r="K1812" s="273"/>
      <c r="L1812" s="192"/>
      <c r="M1812" s="192"/>
      <c r="N1812" s="99"/>
      <c r="O1812" s="99"/>
      <c r="P1812" s="237">
        <f t="shared" si="1279"/>
        <v>45906</v>
      </c>
      <c r="Q1812" s="170" t="str">
        <f t="shared" si="1280"/>
        <v>#DIV/0!</v>
      </c>
      <c r="R1812" s="206"/>
      <c r="S1812" s="267"/>
      <c r="T1812" s="99"/>
      <c r="U1812" s="99"/>
      <c r="V1812" s="259" t="str">
        <f t="shared" si="1161"/>
        <v> </v>
      </c>
      <c r="W1812" s="260">
        <f t="shared" si="1281"/>
        <v>0</v>
      </c>
      <c r="X1812" s="258" t="str">
        <f t="shared" si="1282"/>
        <v>#DIV/0!</v>
      </c>
      <c r="Y1812" s="261" t="str">
        <f t="shared" si="1283"/>
        <v>#DIV/0!</v>
      </c>
      <c r="Z1812" s="262">
        <f t="shared" si="1284"/>
        <v>0</v>
      </c>
      <c r="AA1812" s="262">
        <f t="shared" si="1285"/>
        <v>0</v>
      </c>
      <c r="AB1812" s="258" t="str">
        <f t="shared" si="1286"/>
        <v/>
      </c>
      <c r="AC1812" s="263" t="str">
        <f t="shared" si="1168"/>
        <v>   -  BĐ: 6/9/2025 KT: Ngày lỗi</v>
      </c>
      <c r="AD1812" s="263">
        <f t="shared" ref="AD1812:AE1812" si="2055">P1812</f>
        <v>45906</v>
      </c>
      <c r="AE1812" s="263" t="str">
        <f t="shared" si="2055"/>
        <v>#DIV/0!</v>
      </c>
      <c r="AF1812" s="187"/>
      <c r="AG1812" s="187"/>
    </row>
    <row r="1813">
      <c r="A1813" s="253"/>
      <c r="B1813" s="253"/>
      <c r="C1813" s="99"/>
      <c r="D1813" s="99"/>
      <c r="E1813" s="99"/>
      <c r="F1813" s="99"/>
      <c r="G1813" s="268"/>
      <c r="H1813" s="99"/>
      <c r="I1813" s="99"/>
      <c r="J1813" s="99"/>
      <c r="K1813" s="273"/>
      <c r="L1813" s="192"/>
      <c r="M1813" s="192"/>
      <c r="N1813" s="99"/>
      <c r="O1813" s="99"/>
      <c r="P1813" s="237">
        <f t="shared" si="1279"/>
        <v>45906</v>
      </c>
      <c r="Q1813" s="170" t="str">
        <f t="shared" si="1280"/>
        <v>#DIV/0!</v>
      </c>
      <c r="R1813" s="206"/>
      <c r="S1813" s="267"/>
      <c r="T1813" s="99"/>
      <c r="U1813" s="99"/>
      <c r="V1813" s="259" t="str">
        <f t="shared" si="1161"/>
        <v> </v>
      </c>
      <c r="W1813" s="260">
        <f t="shared" si="1281"/>
        <v>0</v>
      </c>
      <c r="X1813" s="258" t="str">
        <f t="shared" si="1282"/>
        <v>#DIV/0!</v>
      </c>
      <c r="Y1813" s="261" t="str">
        <f t="shared" si="1283"/>
        <v>#DIV/0!</v>
      </c>
      <c r="Z1813" s="262">
        <f t="shared" si="1284"/>
        <v>0</v>
      </c>
      <c r="AA1813" s="262">
        <f t="shared" si="1285"/>
        <v>0</v>
      </c>
      <c r="AB1813" s="258" t="str">
        <f t="shared" si="1286"/>
        <v/>
      </c>
      <c r="AC1813" s="263" t="str">
        <f t="shared" si="1168"/>
        <v>   -  BĐ: 6/9/2025 KT: Ngày lỗi</v>
      </c>
      <c r="AD1813" s="263">
        <f t="shared" ref="AD1813:AE1813" si="2056">P1813</f>
        <v>45906</v>
      </c>
      <c r="AE1813" s="263" t="str">
        <f t="shared" si="2056"/>
        <v>#DIV/0!</v>
      </c>
      <c r="AF1813" s="187"/>
      <c r="AG1813" s="187"/>
    </row>
    <row r="1814">
      <c r="A1814" s="253"/>
      <c r="B1814" s="253"/>
      <c r="C1814" s="99"/>
      <c r="D1814" s="99"/>
      <c r="E1814" s="99"/>
      <c r="F1814" s="99"/>
      <c r="G1814" s="268"/>
      <c r="H1814" s="99"/>
      <c r="I1814" s="99"/>
      <c r="J1814" s="99"/>
      <c r="K1814" s="273"/>
      <c r="L1814" s="192"/>
      <c r="M1814" s="192"/>
      <c r="N1814" s="99"/>
      <c r="O1814" s="99"/>
      <c r="P1814" s="237">
        <f t="shared" si="1279"/>
        <v>45906</v>
      </c>
      <c r="Q1814" s="170" t="str">
        <f t="shared" si="1280"/>
        <v>#DIV/0!</v>
      </c>
      <c r="R1814" s="206"/>
      <c r="S1814" s="267"/>
      <c r="T1814" s="99"/>
      <c r="U1814" s="99"/>
      <c r="V1814" s="259" t="str">
        <f t="shared" si="1161"/>
        <v> </v>
      </c>
      <c r="W1814" s="260">
        <f t="shared" si="1281"/>
        <v>0</v>
      </c>
      <c r="X1814" s="258" t="str">
        <f t="shared" si="1282"/>
        <v>#DIV/0!</v>
      </c>
      <c r="Y1814" s="261" t="str">
        <f t="shared" si="1283"/>
        <v>#DIV/0!</v>
      </c>
      <c r="Z1814" s="262">
        <f t="shared" si="1284"/>
        <v>0</v>
      </c>
      <c r="AA1814" s="262">
        <f t="shared" si="1285"/>
        <v>0</v>
      </c>
      <c r="AB1814" s="258" t="str">
        <f t="shared" si="1286"/>
        <v/>
      </c>
      <c r="AC1814" s="263" t="str">
        <f t="shared" si="1168"/>
        <v>   -  BĐ: 6/9/2025 KT: Ngày lỗi</v>
      </c>
      <c r="AD1814" s="263">
        <f t="shared" ref="AD1814:AE1814" si="2057">P1814</f>
        <v>45906</v>
      </c>
      <c r="AE1814" s="263" t="str">
        <f t="shared" si="2057"/>
        <v>#DIV/0!</v>
      </c>
      <c r="AF1814" s="187"/>
      <c r="AG1814" s="187"/>
    </row>
    <row r="1815">
      <c r="A1815" s="253"/>
      <c r="B1815" s="253"/>
      <c r="C1815" s="99"/>
      <c r="D1815" s="99"/>
      <c r="E1815" s="99"/>
      <c r="F1815" s="99"/>
      <c r="G1815" s="268"/>
      <c r="H1815" s="99"/>
      <c r="I1815" s="99"/>
      <c r="J1815" s="99"/>
      <c r="K1815" s="273"/>
      <c r="L1815" s="192"/>
      <c r="M1815" s="192"/>
      <c r="N1815" s="99"/>
      <c r="O1815" s="99"/>
      <c r="P1815" s="237">
        <f t="shared" si="1279"/>
        <v>45906</v>
      </c>
      <c r="Q1815" s="170" t="str">
        <f t="shared" si="1280"/>
        <v>#DIV/0!</v>
      </c>
      <c r="R1815" s="206"/>
      <c r="S1815" s="267"/>
      <c r="T1815" s="99"/>
      <c r="U1815" s="99"/>
      <c r="V1815" s="259" t="str">
        <f t="shared" si="1161"/>
        <v> </v>
      </c>
      <c r="W1815" s="260">
        <f t="shared" si="1281"/>
        <v>0</v>
      </c>
      <c r="X1815" s="258" t="str">
        <f t="shared" si="1282"/>
        <v>#DIV/0!</v>
      </c>
      <c r="Y1815" s="261" t="str">
        <f t="shared" si="1283"/>
        <v>#DIV/0!</v>
      </c>
      <c r="Z1815" s="262">
        <f t="shared" si="1284"/>
        <v>0</v>
      </c>
      <c r="AA1815" s="262">
        <f t="shared" si="1285"/>
        <v>0</v>
      </c>
      <c r="AB1815" s="258" t="str">
        <f t="shared" si="1286"/>
        <v/>
      </c>
      <c r="AC1815" s="263" t="str">
        <f t="shared" si="1168"/>
        <v>   -  BĐ: 6/9/2025 KT: Ngày lỗi</v>
      </c>
      <c r="AD1815" s="263">
        <f t="shared" ref="AD1815:AE1815" si="2058">P1815</f>
        <v>45906</v>
      </c>
      <c r="AE1815" s="263" t="str">
        <f t="shared" si="2058"/>
        <v>#DIV/0!</v>
      </c>
      <c r="AF1815" s="187"/>
      <c r="AG1815" s="187"/>
    </row>
    <row r="1816">
      <c r="A1816" s="253"/>
      <c r="B1816" s="253"/>
      <c r="C1816" s="99"/>
      <c r="D1816" s="99"/>
      <c r="E1816" s="99"/>
      <c r="F1816" s="99"/>
      <c r="G1816" s="268"/>
      <c r="H1816" s="99"/>
      <c r="I1816" s="99"/>
      <c r="J1816" s="99"/>
      <c r="K1816" s="273"/>
      <c r="L1816" s="192"/>
      <c r="M1816" s="192"/>
      <c r="N1816" s="99"/>
      <c r="O1816" s="99"/>
      <c r="P1816" s="237">
        <f t="shared" si="1279"/>
        <v>45906</v>
      </c>
      <c r="Q1816" s="170" t="str">
        <f t="shared" si="1280"/>
        <v>#DIV/0!</v>
      </c>
      <c r="R1816" s="206"/>
      <c r="S1816" s="267"/>
      <c r="T1816" s="99"/>
      <c r="U1816" s="99"/>
      <c r="V1816" s="259" t="str">
        <f t="shared" si="1161"/>
        <v> </v>
      </c>
      <c r="W1816" s="260">
        <f t="shared" si="1281"/>
        <v>0</v>
      </c>
      <c r="X1816" s="258" t="str">
        <f t="shared" si="1282"/>
        <v>#DIV/0!</v>
      </c>
      <c r="Y1816" s="261" t="str">
        <f t="shared" si="1283"/>
        <v>#DIV/0!</v>
      </c>
      <c r="Z1816" s="262">
        <f t="shared" si="1284"/>
        <v>0</v>
      </c>
      <c r="AA1816" s="262">
        <f t="shared" si="1285"/>
        <v>0</v>
      </c>
      <c r="AB1816" s="258" t="str">
        <f t="shared" si="1286"/>
        <v/>
      </c>
      <c r="AC1816" s="263" t="str">
        <f t="shared" si="1168"/>
        <v>   -  BĐ: 6/9/2025 KT: Ngày lỗi</v>
      </c>
      <c r="AD1816" s="263">
        <f t="shared" ref="AD1816:AE1816" si="2059">P1816</f>
        <v>45906</v>
      </c>
      <c r="AE1816" s="263" t="str">
        <f t="shared" si="2059"/>
        <v>#DIV/0!</v>
      </c>
      <c r="AF1816" s="187"/>
      <c r="AG1816" s="187"/>
    </row>
    <row r="1817">
      <c r="A1817" s="253"/>
      <c r="B1817" s="253"/>
      <c r="C1817" s="99"/>
      <c r="D1817" s="99"/>
      <c r="E1817" s="99"/>
      <c r="F1817" s="99"/>
      <c r="G1817" s="268"/>
      <c r="H1817" s="99"/>
      <c r="I1817" s="99"/>
      <c r="J1817" s="99"/>
      <c r="K1817" s="273"/>
      <c r="L1817" s="192"/>
      <c r="M1817" s="192"/>
      <c r="N1817" s="99"/>
      <c r="O1817" s="99"/>
      <c r="P1817" s="237">
        <f t="shared" si="1279"/>
        <v>45906</v>
      </c>
      <c r="Q1817" s="170" t="str">
        <f t="shared" si="1280"/>
        <v>#DIV/0!</v>
      </c>
      <c r="R1817" s="206"/>
      <c r="S1817" s="267"/>
      <c r="T1817" s="99"/>
      <c r="U1817" s="99"/>
      <c r="V1817" s="259" t="str">
        <f t="shared" si="1161"/>
        <v> </v>
      </c>
      <c r="W1817" s="260">
        <f t="shared" si="1281"/>
        <v>0</v>
      </c>
      <c r="X1817" s="258" t="str">
        <f t="shared" si="1282"/>
        <v>#DIV/0!</v>
      </c>
      <c r="Y1817" s="261" t="str">
        <f t="shared" si="1283"/>
        <v>#DIV/0!</v>
      </c>
      <c r="Z1817" s="262">
        <f t="shared" si="1284"/>
        <v>0</v>
      </c>
      <c r="AA1817" s="262">
        <f t="shared" si="1285"/>
        <v>0</v>
      </c>
      <c r="AB1817" s="258" t="str">
        <f t="shared" si="1286"/>
        <v/>
      </c>
      <c r="AC1817" s="263" t="str">
        <f t="shared" si="1168"/>
        <v>   -  BĐ: 6/9/2025 KT: Ngày lỗi</v>
      </c>
      <c r="AD1817" s="263">
        <f t="shared" ref="AD1817:AE1817" si="2060">P1817</f>
        <v>45906</v>
      </c>
      <c r="AE1817" s="263" t="str">
        <f t="shared" si="2060"/>
        <v>#DIV/0!</v>
      </c>
      <c r="AF1817" s="187"/>
      <c r="AG1817" s="187"/>
    </row>
    <row r="1818">
      <c r="A1818" s="253"/>
      <c r="B1818" s="253"/>
      <c r="C1818" s="99"/>
      <c r="D1818" s="99"/>
      <c r="E1818" s="99"/>
      <c r="F1818" s="99"/>
      <c r="G1818" s="268"/>
      <c r="H1818" s="99"/>
      <c r="I1818" s="99"/>
      <c r="J1818" s="99"/>
      <c r="K1818" s="273"/>
      <c r="L1818" s="192"/>
      <c r="M1818" s="192"/>
      <c r="N1818" s="99"/>
      <c r="O1818" s="99"/>
      <c r="P1818" s="237">
        <f t="shared" si="1279"/>
        <v>45906</v>
      </c>
      <c r="Q1818" s="170" t="str">
        <f t="shared" si="1280"/>
        <v>#DIV/0!</v>
      </c>
      <c r="R1818" s="206"/>
      <c r="S1818" s="267"/>
      <c r="T1818" s="99"/>
      <c r="U1818" s="99"/>
      <c r="V1818" s="259" t="str">
        <f t="shared" si="1161"/>
        <v> </v>
      </c>
      <c r="W1818" s="260">
        <f t="shared" si="1281"/>
        <v>0</v>
      </c>
      <c r="X1818" s="258" t="str">
        <f t="shared" si="1282"/>
        <v>#DIV/0!</v>
      </c>
      <c r="Y1818" s="261" t="str">
        <f t="shared" si="1283"/>
        <v>#DIV/0!</v>
      </c>
      <c r="Z1818" s="262">
        <f t="shared" si="1284"/>
        <v>0</v>
      </c>
      <c r="AA1818" s="262">
        <f t="shared" si="1285"/>
        <v>0</v>
      </c>
      <c r="AB1818" s="258" t="str">
        <f t="shared" si="1286"/>
        <v/>
      </c>
      <c r="AC1818" s="263" t="str">
        <f t="shared" si="1168"/>
        <v>   -  BĐ: 6/9/2025 KT: Ngày lỗi</v>
      </c>
      <c r="AD1818" s="263">
        <f t="shared" ref="AD1818:AE1818" si="2061">P1818</f>
        <v>45906</v>
      </c>
      <c r="AE1818" s="263" t="str">
        <f t="shared" si="2061"/>
        <v>#DIV/0!</v>
      </c>
      <c r="AF1818" s="187"/>
      <c r="AG1818" s="187"/>
    </row>
    <row r="1819">
      <c r="A1819" s="253"/>
      <c r="B1819" s="253"/>
      <c r="C1819" s="99"/>
      <c r="D1819" s="99"/>
      <c r="E1819" s="99"/>
      <c r="F1819" s="99"/>
      <c r="G1819" s="268"/>
      <c r="H1819" s="99"/>
      <c r="I1819" s="99"/>
      <c r="J1819" s="99"/>
      <c r="K1819" s="273"/>
      <c r="L1819" s="192"/>
      <c r="M1819" s="192"/>
      <c r="N1819" s="99"/>
      <c r="O1819" s="99"/>
      <c r="P1819" s="237">
        <f t="shared" si="1279"/>
        <v>45906</v>
      </c>
      <c r="Q1819" s="170" t="str">
        <f t="shared" si="1280"/>
        <v>#DIV/0!</v>
      </c>
      <c r="R1819" s="206"/>
      <c r="S1819" s="267"/>
      <c r="T1819" s="99"/>
      <c r="U1819" s="99"/>
      <c r="V1819" s="259" t="str">
        <f t="shared" si="1161"/>
        <v> </v>
      </c>
      <c r="W1819" s="260">
        <f t="shared" si="1281"/>
        <v>0</v>
      </c>
      <c r="X1819" s="258" t="str">
        <f t="shared" si="1282"/>
        <v>#DIV/0!</v>
      </c>
      <c r="Y1819" s="261" t="str">
        <f t="shared" si="1283"/>
        <v>#DIV/0!</v>
      </c>
      <c r="Z1819" s="262">
        <f t="shared" si="1284"/>
        <v>0</v>
      </c>
      <c r="AA1819" s="262">
        <f t="shared" si="1285"/>
        <v>0</v>
      </c>
      <c r="AB1819" s="258" t="str">
        <f t="shared" si="1286"/>
        <v/>
      </c>
      <c r="AC1819" s="263" t="str">
        <f t="shared" si="1168"/>
        <v>   -  BĐ: 6/9/2025 KT: Ngày lỗi</v>
      </c>
      <c r="AD1819" s="263">
        <f t="shared" ref="AD1819:AE1819" si="2062">P1819</f>
        <v>45906</v>
      </c>
      <c r="AE1819" s="263" t="str">
        <f t="shared" si="2062"/>
        <v>#DIV/0!</v>
      </c>
      <c r="AF1819" s="187"/>
      <c r="AG1819" s="187"/>
    </row>
    <row r="1820">
      <c r="A1820" s="253"/>
      <c r="B1820" s="253"/>
      <c r="C1820" s="99"/>
      <c r="D1820" s="99"/>
      <c r="E1820" s="99"/>
      <c r="F1820" s="99"/>
      <c r="G1820" s="268"/>
      <c r="H1820" s="99"/>
      <c r="I1820" s="99"/>
      <c r="J1820" s="99"/>
      <c r="K1820" s="273"/>
      <c r="L1820" s="192"/>
      <c r="M1820" s="192"/>
      <c r="N1820" s="99"/>
      <c r="O1820" s="99"/>
      <c r="P1820" s="237">
        <f t="shared" si="1279"/>
        <v>45906</v>
      </c>
      <c r="Q1820" s="170" t="str">
        <f t="shared" si="1280"/>
        <v>#DIV/0!</v>
      </c>
      <c r="R1820" s="206"/>
      <c r="S1820" s="267"/>
      <c r="T1820" s="99"/>
      <c r="U1820" s="99"/>
      <c r="V1820" s="259" t="str">
        <f t="shared" si="1161"/>
        <v> </v>
      </c>
      <c r="W1820" s="260">
        <f t="shared" si="1281"/>
        <v>0</v>
      </c>
      <c r="X1820" s="258" t="str">
        <f t="shared" si="1282"/>
        <v>#DIV/0!</v>
      </c>
      <c r="Y1820" s="261" t="str">
        <f t="shared" si="1283"/>
        <v>#DIV/0!</v>
      </c>
      <c r="Z1820" s="262">
        <f t="shared" si="1284"/>
        <v>0</v>
      </c>
      <c r="AA1820" s="262">
        <f t="shared" si="1285"/>
        <v>0</v>
      </c>
      <c r="AB1820" s="258" t="str">
        <f t="shared" si="1286"/>
        <v/>
      </c>
      <c r="AC1820" s="263" t="str">
        <f t="shared" si="1168"/>
        <v>   -  BĐ: 6/9/2025 KT: Ngày lỗi</v>
      </c>
      <c r="AD1820" s="263">
        <f t="shared" ref="AD1820:AE1820" si="2063">P1820</f>
        <v>45906</v>
      </c>
      <c r="AE1820" s="263" t="str">
        <f t="shared" si="2063"/>
        <v>#DIV/0!</v>
      </c>
      <c r="AF1820" s="187"/>
      <c r="AG1820" s="187"/>
    </row>
    <row r="1821">
      <c r="A1821" s="253"/>
      <c r="B1821" s="253"/>
      <c r="C1821" s="99"/>
      <c r="D1821" s="99"/>
      <c r="E1821" s="99"/>
      <c r="F1821" s="99"/>
      <c r="G1821" s="268"/>
      <c r="H1821" s="99"/>
      <c r="I1821" s="99"/>
      <c r="J1821" s="99"/>
      <c r="K1821" s="273"/>
      <c r="L1821" s="192"/>
      <c r="M1821" s="192"/>
      <c r="N1821" s="99"/>
      <c r="O1821" s="99"/>
      <c r="P1821" s="237">
        <f t="shared" si="1279"/>
        <v>45906</v>
      </c>
      <c r="Q1821" s="170" t="str">
        <f t="shared" si="1280"/>
        <v>#DIV/0!</v>
      </c>
      <c r="R1821" s="206"/>
      <c r="S1821" s="267"/>
      <c r="T1821" s="99"/>
      <c r="U1821" s="99"/>
      <c r="V1821" s="259" t="str">
        <f t="shared" si="1161"/>
        <v> </v>
      </c>
      <c r="W1821" s="260">
        <f t="shared" si="1281"/>
        <v>0</v>
      </c>
      <c r="X1821" s="258" t="str">
        <f t="shared" si="1282"/>
        <v>#DIV/0!</v>
      </c>
      <c r="Y1821" s="261" t="str">
        <f t="shared" si="1283"/>
        <v>#DIV/0!</v>
      </c>
      <c r="Z1821" s="262">
        <f t="shared" si="1284"/>
        <v>0</v>
      </c>
      <c r="AA1821" s="262">
        <f t="shared" si="1285"/>
        <v>0</v>
      </c>
      <c r="AB1821" s="258" t="str">
        <f t="shared" si="1286"/>
        <v/>
      </c>
      <c r="AC1821" s="263" t="str">
        <f t="shared" si="1168"/>
        <v>   -  BĐ: 6/9/2025 KT: Ngày lỗi</v>
      </c>
      <c r="AD1821" s="263">
        <f t="shared" ref="AD1821:AE1821" si="2064">P1821</f>
        <v>45906</v>
      </c>
      <c r="AE1821" s="263" t="str">
        <f t="shared" si="2064"/>
        <v>#DIV/0!</v>
      </c>
      <c r="AF1821" s="187"/>
      <c r="AG1821" s="187"/>
    </row>
    <row r="1822">
      <c r="A1822" s="253"/>
      <c r="B1822" s="253"/>
      <c r="C1822" s="99"/>
      <c r="D1822" s="99"/>
      <c r="E1822" s="99"/>
      <c r="F1822" s="99"/>
      <c r="G1822" s="268"/>
      <c r="H1822" s="99"/>
      <c r="I1822" s="99"/>
      <c r="J1822" s="99"/>
      <c r="K1822" s="273"/>
      <c r="L1822" s="192"/>
      <c r="M1822" s="192"/>
      <c r="N1822" s="99"/>
      <c r="O1822" s="99"/>
      <c r="P1822" s="237">
        <f t="shared" si="1279"/>
        <v>45906</v>
      </c>
      <c r="Q1822" s="170" t="str">
        <f t="shared" si="1280"/>
        <v>#DIV/0!</v>
      </c>
      <c r="R1822" s="206"/>
      <c r="S1822" s="267"/>
      <c r="T1822" s="99"/>
      <c r="U1822" s="99"/>
      <c r="V1822" s="259" t="str">
        <f t="shared" si="1161"/>
        <v> </v>
      </c>
      <c r="W1822" s="260">
        <f t="shared" si="1281"/>
        <v>0</v>
      </c>
      <c r="X1822" s="258" t="str">
        <f t="shared" si="1282"/>
        <v>#DIV/0!</v>
      </c>
      <c r="Y1822" s="261" t="str">
        <f t="shared" si="1283"/>
        <v>#DIV/0!</v>
      </c>
      <c r="Z1822" s="262">
        <f t="shared" si="1284"/>
        <v>0</v>
      </c>
      <c r="AA1822" s="262">
        <f t="shared" si="1285"/>
        <v>0</v>
      </c>
      <c r="AB1822" s="258" t="str">
        <f t="shared" si="1286"/>
        <v/>
      </c>
      <c r="AC1822" s="263" t="str">
        <f t="shared" si="1168"/>
        <v>   -  BĐ: 6/9/2025 KT: Ngày lỗi</v>
      </c>
      <c r="AD1822" s="263">
        <f t="shared" ref="AD1822:AE1822" si="2065">P1822</f>
        <v>45906</v>
      </c>
      <c r="AE1822" s="263" t="str">
        <f t="shared" si="2065"/>
        <v>#DIV/0!</v>
      </c>
      <c r="AF1822" s="187"/>
      <c r="AG1822" s="187"/>
    </row>
    <row r="1823">
      <c r="A1823" s="253"/>
      <c r="B1823" s="253"/>
      <c r="C1823" s="99"/>
      <c r="D1823" s="99"/>
      <c r="E1823" s="99"/>
      <c r="F1823" s="99"/>
      <c r="G1823" s="268"/>
      <c r="H1823" s="99"/>
      <c r="I1823" s="99"/>
      <c r="J1823" s="99"/>
      <c r="K1823" s="273"/>
      <c r="L1823" s="192"/>
      <c r="M1823" s="192"/>
      <c r="N1823" s="99"/>
      <c r="O1823" s="99"/>
      <c r="P1823" s="237">
        <f t="shared" si="1279"/>
        <v>45906</v>
      </c>
      <c r="Q1823" s="170" t="str">
        <f t="shared" si="1280"/>
        <v>#DIV/0!</v>
      </c>
      <c r="R1823" s="206"/>
      <c r="S1823" s="267"/>
      <c r="T1823" s="99"/>
      <c r="U1823" s="99"/>
      <c r="V1823" s="259" t="str">
        <f t="shared" si="1161"/>
        <v> </v>
      </c>
      <c r="W1823" s="260">
        <f t="shared" si="1281"/>
        <v>0</v>
      </c>
      <c r="X1823" s="258" t="str">
        <f t="shared" si="1282"/>
        <v>#DIV/0!</v>
      </c>
      <c r="Y1823" s="261" t="str">
        <f t="shared" si="1283"/>
        <v>#DIV/0!</v>
      </c>
      <c r="Z1823" s="262">
        <f t="shared" si="1284"/>
        <v>0</v>
      </c>
      <c r="AA1823" s="262">
        <f t="shared" si="1285"/>
        <v>0</v>
      </c>
      <c r="AB1823" s="258" t="str">
        <f t="shared" si="1286"/>
        <v/>
      </c>
      <c r="AC1823" s="263" t="str">
        <f t="shared" si="1168"/>
        <v>   -  BĐ: 6/9/2025 KT: Ngày lỗi</v>
      </c>
      <c r="AD1823" s="263">
        <f t="shared" ref="AD1823:AE1823" si="2066">P1823</f>
        <v>45906</v>
      </c>
      <c r="AE1823" s="263" t="str">
        <f t="shared" si="2066"/>
        <v>#DIV/0!</v>
      </c>
      <c r="AF1823" s="187"/>
      <c r="AG1823" s="187"/>
    </row>
    <row r="1824">
      <c r="A1824" s="253"/>
      <c r="B1824" s="253"/>
      <c r="C1824" s="99"/>
      <c r="D1824" s="99"/>
      <c r="E1824" s="99"/>
      <c r="F1824" s="99"/>
      <c r="G1824" s="268"/>
      <c r="H1824" s="99"/>
      <c r="I1824" s="99"/>
      <c r="J1824" s="99"/>
      <c r="K1824" s="273"/>
      <c r="L1824" s="192"/>
      <c r="M1824" s="192"/>
      <c r="N1824" s="99"/>
      <c r="O1824" s="99"/>
      <c r="P1824" s="237">
        <f t="shared" si="1279"/>
        <v>45906</v>
      </c>
      <c r="Q1824" s="170" t="str">
        <f t="shared" si="1280"/>
        <v>#DIV/0!</v>
      </c>
      <c r="R1824" s="206"/>
      <c r="S1824" s="267"/>
      <c r="T1824" s="99"/>
      <c r="U1824" s="99"/>
      <c r="V1824" s="259" t="str">
        <f t="shared" si="1161"/>
        <v> </v>
      </c>
      <c r="W1824" s="260">
        <f t="shared" si="1281"/>
        <v>0</v>
      </c>
      <c r="X1824" s="258" t="str">
        <f t="shared" si="1282"/>
        <v>#DIV/0!</v>
      </c>
      <c r="Y1824" s="261" t="str">
        <f t="shared" si="1283"/>
        <v>#DIV/0!</v>
      </c>
      <c r="Z1824" s="262">
        <f t="shared" si="1284"/>
        <v>0</v>
      </c>
      <c r="AA1824" s="262">
        <f t="shared" si="1285"/>
        <v>0</v>
      </c>
      <c r="AB1824" s="258" t="str">
        <f t="shared" si="1286"/>
        <v/>
      </c>
      <c r="AC1824" s="263" t="str">
        <f t="shared" si="1168"/>
        <v>   -  BĐ: 6/9/2025 KT: Ngày lỗi</v>
      </c>
      <c r="AD1824" s="263">
        <f t="shared" ref="AD1824:AE1824" si="2067">P1824</f>
        <v>45906</v>
      </c>
      <c r="AE1824" s="263" t="str">
        <f t="shared" si="2067"/>
        <v>#DIV/0!</v>
      </c>
      <c r="AF1824" s="187"/>
      <c r="AG1824" s="187"/>
    </row>
    <row r="1825">
      <c r="A1825" s="253"/>
      <c r="B1825" s="253"/>
      <c r="C1825" s="99"/>
      <c r="D1825" s="99"/>
      <c r="E1825" s="99"/>
      <c r="F1825" s="99"/>
      <c r="G1825" s="268"/>
      <c r="H1825" s="99"/>
      <c r="I1825" s="99"/>
      <c r="J1825" s="99"/>
      <c r="K1825" s="273"/>
      <c r="L1825" s="192"/>
      <c r="M1825" s="192"/>
      <c r="N1825" s="99"/>
      <c r="O1825" s="99"/>
      <c r="P1825" s="237">
        <f t="shared" si="1279"/>
        <v>45906</v>
      </c>
      <c r="Q1825" s="170" t="str">
        <f t="shared" si="1280"/>
        <v>#DIV/0!</v>
      </c>
      <c r="R1825" s="206"/>
      <c r="S1825" s="267"/>
      <c r="T1825" s="99"/>
      <c r="U1825" s="99"/>
      <c r="V1825" s="259" t="str">
        <f t="shared" si="1161"/>
        <v> </v>
      </c>
      <c r="W1825" s="260">
        <f t="shared" si="1281"/>
        <v>0</v>
      </c>
      <c r="X1825" s="258" t="str">
        <f t="shared" si="1282"/>
        <v>#DIV/0!</v>
      </c>
      <c r="Y1825" s="261" t="str">
        <f t="shared" si="1283"/>
        <v>#DIV/0!</v>
      </c>
      <c r="Z1825" s="262">
        <f t="shared" si="1284"/>
        <v>0</v>
      </c>
      <c r="AA1825" s="262">
        <f t="shared" si="1285"/>
        <v>0</v>
      </c>
      <c r="AB1825" s="258" t="str">
        <f t="shared" si="1286"/>
        <v/>
      </c>
      <c r="AC1825" s="263" t="str">
        <f t="shared" si="1168"/>
        <v>   -  BĐ: 6/9/2025 KT: Ngày lỗi</v>
      </c>
      <c r="AD1825" s="263">
        <f t="shared" ref="AD1825:AE1825" si="2068">P1825</f>
        <v>45906</v>
      </c>
      <c r="AE1825" s="263" t="str">
        <f t="shared" si="2068"/>
        <v>#DIV/0!</v>
      </c>
      <c r="AF1825" s="187"/>
      <c r="AG1825" s="187"/>
    </row>
    <row r="1826">
      <c r="A1826" s="253"/>
      <c r="B1826" s="253"/>
      <c r="C1826" s="99"/>
      <c r="D1826" s="99"/>
      <c r="E1826" s="99"/>
      <c r="F1826" s="99"/>
      <c r="G1826" s="268"/>
      <c r="H1826" s="99"/>
      <c r="I1826" s="99"/>
      <c r="J1826" s="99"/>
      <c r="K1826" s="273"/>
      <c r="L1826" s="192"/>
      <c r="M1826" s="192"/>
      <c r="N1826" s="99"/>
      <c r="O1826" s="99"/>
      <c r="P1826" s="237">
        <f t="shared" si="1279"/>
        <v>45906</v>
      </c>
      <c r="Q1826" s="170" t="str">
        <f t="shared" si="1280"/>
        <v>#DIV/0!</v>
      </c>
      <c r="R1826" s="206"/>
      <c r="S1826" s="267"/>
      <c r="T1826" s="99"/>
      <c r="U1826" s="99"/>
      <c r="V1826" s="259" t="str">
        <f t="shared" si="1161"/>
        <v> </v>
      </c>
      <c r="W1826" s="260">
        <f t="shared" si="1281"/>
        <v>0</v>
      </c>
      <c r="X1826" s="258" t="str">
        <f t="shared" si="1282"/>
        <v>#DIV/0!</v>
      </c>
      <c r="Y1826" s="261" t="str">
        <f t="shared" si="1283"/>
        <v>#DIV/0!</v>
      </c>
      <c r="Z1826" s="262">
        <f t="shared" si="1284"/>
        <v>0</v>
      </c>
      <c r="AA1826" s="262">
        <f t="shared" si="1285"/>
        <v>0</v>
      </c>
      <c r="AB1826" s="258" t="str">
        <f t="shared" si="1286"/>
        <v/>
      </c>
      <c r="AC1826" s="263" t="str">
        <f t="shared" si="1168"/>
        <v>   -  BĐ: 6/9/2025 KT: Ngày lỗi</v>
      </c>
      <c r="AD1826" s="263">
        <f t="shared" ref="AD1826:AE1826" si="2069">P1826</f>
        <v>45906</v>
      </c>
      <c r="AE1826" s="263" t="str">
        <f t="shared" si="2069"/>
        <v>#DIV/0!</v>
      </c>
      <c r="AF1826" s="187"/>
      <c r="AG1826" s="187"/>
    </row>
    <row r="1827">
      <c r="A1827" s="253"/>
      <c r="B1827" s="253"/>
      <c r="C1827" s="99"/>
      <c r="D1827" s="99"/>
      <c r="E1827" s="99"/>
      <c r="F1827" s="99"/>
      <c r="G1827" s="268"/>
      <c r="H1827" s="99"/>
      <c r="I1827" s="99"/>
      <c r="J1827" s="99"/>
      <c r="K1827" s="273"/>
      <c r="L1827" s="192"/>
      <c r="M1827" s="192"/>
      <c r="N1827" s="99"/>
      <c r="O1827" s="99"/>
      <c r="P1827" s="237">
        <f t="shared" si="1279"/>
        <v>45906</v>
      </c>
      <c r="Q1827" s="170" t="str">
        <f t="shared" si="1280"/>
        <v>#DIV/0!</v>
      </c>
      <c r="R1827" s="206"/>
      <c r="S1827" s="267"/>
      <c r="T1827" s="99"/>
      <c r="U1827" s="99"/>
      <c r="V1827" s="259" t="str">
        <f t="shared" si="1161"/>
        <v> </v>
      </c>
      <c r="W1827" s="260">
        <f t="shared" si="1281"/>
        <v>0</v>
      </c>
      <c r="X1827" s="258" t="str">
        <f t="shared" si="1282"/>
        <v>#DIV/0!</v>
      </c>
      <c r="Y1827" s="261" t="str">
        <f t="shared" si="1283"/>
        <v>#DIV/0!</v>
      </c>
      <c r="Z1827" s="262">
        <f t="shared" si="1284"/>
        <v>0</v>
      </c>
      <c r="AA1827" s="262">
        <f t="shared" si="1285"/>
        <v>0</v>
      </c>
      <c r="AB1827" s="258" t="str">
        <f t="shared" si="1286"/>
        <v/>
      </c>
      <c r="AC1827" s="263" t="str">
        <f t="shared" si="1168"/>
        <v>   -  BĐ: 6/9/2025 KT: Ngày lỗi</v>
      </c>
      <c r="AD1827" s="263">
        <f t="shared" ref="AD1827:AE1827" si="2070">P1827</f>
        <v>45906</v>
      </c>
      <c r="AE1827" s="263" t="str">
        <f t="shared" si="2070"/>
        <v>#DIV/0!</v>
      </c>
      <c r="AF1827" s="187"/>
      <c r="AG1827" s="187"/>
    </row>
    <row r="1828">
      <c r="A1828" s="253"/>
      <c r="B1828" s="253"/>
      <c r="C1828" s="99"/>
      <c r="D1828" s="99"/>
      <c r="E1828" s="99"/>
      <c r="F1828" s="99"/>
      <c r="G1828" s="268"/>
      <c r="H1828" s="99"/>
      <c r="I1828" s="99"/>
      <c r="J1828" s="99"/>
      <c r="K1828" s="273"/>
      <c r="L1828" s="192"/>
      <c r="M1828" s="192"/>
      <c r="N1828" s="99"/>
      <c r="O1828" s="99"/>
      <c r="P1828" s="237">
        <f t="shared" si="1279"/>
        <v>45906</v>
      </c>
      <c r="Q1828" s="170" t="str">
        <f t="shared" si="1280"/>
        <v>#DIV/0!</v>
      </c>
      <c r="R1828" s="206"/>
      <c r="S1828" s="267"/>
      <c r="T1828" s="99"/>
      <c r="U1828" s="99"/>
      <c r="V1828" s="259" t="str">
        <f t="shared" si="1161"/>
        <v> </v>
      </c>
      <c r="W1828" s="260">
        <f t="shared" si="1281"/>
        <v>0</v>
      </c>
      <c r="X1828" s="258" t="str">
        <f t="shared" si="1282"/>
        <v>#DIV/0!</v>
      </c>
      <c r="Y1828" s="261" t="str">
        <f t="shared" si="1283"/>
        <v>#DIV/0!</v>
      </c>
      <c r="Z1828" s="262">
        <f t="shared" si="1284"/>
        <v>0</v>
      </c>
      <c r="AA1828" s="262">
        <f t="shared" si="1285"/>
        <v>0</v>
      </c>
      <c r="AB1828" s="258" t="str">
        <f t="shared" si="1286"/>
        <v/>
      </c>
      <c r="AC1828" s="263" t="str">
        <f t="shared" si="1168"/>
        <v>   -  BĐ: 6/9/2025 KT: Ngày lỗi</v>
      </c>
      <c r="AD1828" s="263">
        <f t="shared" ref="AD1828:AE1828" si="2071">P1828</f>
        <v>45906</v>
      </c>
      <c r="AE1828" s="263" t="str">
        <f t="shared" si="2071"/>
        <v>#DIV/0!</v>
      </c>
      <c r="AF1828" s="187"/>
      <c r="AG1828" s="187"/>
    </row>
    <row r="1829">
      <c r="A1829" s="253"/>
      <c r="B1829" s="253"/>
      <c r="C1829" s="99"/>
      <c r="D1829" s="99"/>
      <c r="E1829" s="99"/>
      <c r="F1829" s="99"/>
      <c r="G1829" s="268"/>
      <c r="H1829" s="99"/>
      <c r="I1829" s="99"/>
      <c r="J1829" s="99"/>
      <c r="K1829" s="273"/>
      <c r="L1829" s="192"/>
      <c r="M1829" s="192"/>
      <c r="N1829" s="99"/>
      <c r="O1829" s="99"/>
      <c r="P1829" s="237">
        <f t="shared" si="1279"/>
        <v>45906</v>
      </c>
      <c r="Q1829" s="170" t="str">
        <f t="shared" si="1280"/>
        <v>#DIV/0!</v>
      </c>
      <c r="R1829" s="206"/>
      <c r="S1829" s="267"/>
      <c r="T1829" s="99"/>
      <c r="U1829" s="99"/>
      <c r="V1829" s="259" t="str">
        <f t="shared" si="1161"/>
        <v> </v>
      </c>
      <c r="W1829" s="260">
        <f t="shared" si="1281"/>
        <v>0</v>
      </c>
      <c r="X1829" s="258" t="str">
        <f t="shared" si="1282"/>
        <v>#DIV/0!</v>
      </c>
      <c r="Y1829" s="261" t="str">
        <f t="shared" si="1283"/>
        <v>#DIV/0!</v>
      </c>
      <c r="Z1829" s="262">
        <f t="shared" si="1284"/>
        <v>0</v>
      </c>
      <c r="AA1829" s="262">
        <f t="shared" si="1285"/>
        <v>0</v>
      </c>
      <c r="AB1829" s="258" t="str">
        <f t="shared" si="1286"/>
        <v/>
      </c>
      <c r="AC1829" s="263" t="str">
        <f t="shared" si="1168"/>
        <v>   -  BĐ: 6/9/2025 KT: Ngày lỗi</v>
      </c>
      <c r="AD1829" s="263">
        <f t="shared" ref="AD1829:AE1829" si="2072">P1829</f>
        <v>45906</v>
      </c>
      <c r="AE1829" s="263" t="str">
        <f t="shared" si="2072"/>
        <v>#DIV/0!</v>
      </c>
      <c r="AF1829" s="187"/>
      <c r="AG1829" s="187"/>
    </row>
    <row r="1830">
      <c r="A1830" s="253"/>
      <c r="B1830" s="253"/>
      <c r="C1830" s="99"/>
      <c r="D1830" s="99"/>
      <c r="E1830" s="99"/>
      <c r="F1830" s="99"/>
      <c r="G1830" s="268"/>
      <c r="H1830" s="99"/>
      <c r="I1830" s="99"/>
      <c r="J1830" s="99"/>
      <c r="K1830" s="273"/>
      <c r="L1830" s="192"/>
      <c r="M1830" s="192"/>
      <c r="N1830" s="99"/>
      <c r="O1830" s="99"/>
      <c r="P1830" s="237">
        <f t="shared" si="1279"/>
        <v>45906</v>
      </c>
      <c r="Q1830" s="170" t="str">
        <f t="shared" si="1280"/>
        <v>#DIV/0!</v>
      </c>
      <c r="R1830" s="206"/>
      <c r="S1830" s="267"/>
      <c r="T1830" s="99"/>
      <c r="U1830" s="99"/>
      <c r="V1830" s="259" t="str">
        <f t="shared" si="1161"/>
        <v> </v>
      </c>
      <c r="W1830" s="260">
        <f t="shared" si="1281"/>
        <v>0</v>
      </c>
      <c r="X1830" s="258" t="str">
        <f t="shared" si="1282"/>
        <v>#DIV/0!</v>
      </c>
      <c r="Y1830" s="261" t="str">
        <f t="shared" si="1283"/>
        <v>#DIV/0!</v>
      </c>
      <c r="Z1830" s="262">
        <f t="shared" si="1284"/>
        <v>0</v>
      </c>
      <c r="AA1830" s="262">
        <f t="shared" si="1285"/>
        <v>0</v>
      </c>
      <c r="AB1830" s="258" t="str">
        <f t="shared" si="1286"/>
        <v/>
      </c>
      <c r="AC1830" s="263" t="str">
        <f t="shared" si="1168"/>
        <v>   -  BĐ: 6/9/2025 KT: Ngày lỗi</v>
      </c>
      <c r="AD1830" s="263">
        <f t="shared" ref="AD1830:AE1830" si="2073">P1830</f>
        <v>45906</v>
      </c>
      <c r="AE1830" s="263" t="str">
        <f t="shared" si="2073"/>
        <v>#DIV/0!</v>
      </c>
      <c r="AF1830" s="187"/>
      <c r="AG1830" s="187"/>
    </row>
    <row r="1831">
      <c r="A1831" s="253"/>
      <c r="B1831" s="253"/>
      <c r="C1831" s="99"/>
      <c r="D1831" s="99"/>
      <c r="E1831" s="99"/>
      <c r="F1831" s="99"/>
      <c r="G1831" s="268"/>
      <c r="H1831" s="99"/>
      <c r="I1831" s="99"/>
      <c r="J1831" s="99"/>
      <c r="K1831" s="273"/>
      <c r="L1831" s="192"/>
      <c r="M1831" s="192"/>
      <c r="N1831" s="99"/>
      <c r="O1831" s="99"/>
      <c r="P1831" s="237">
        <f t="shared" si="1279"/>
        <v>45906</v>
      </c>
      <c r="Q1831" s="170" t="str">
        <f t="shared" si="1280"/>
        <v>#DIV/0!</v>
      </c>
      <c r="R1831" s="206"/>
      <c r="S1831" s="267"/>
      <c r="T1831" s="99"/>
      <c r="U1831" s="99"/>
      <c r="V1831" s="259" t="str">
        <f t="shared" si="1161"/>
        <v> </v>
      </c>
      <c r="W1831" s="260">
        <f t="shared" si="1281"/>
        <v>0</v>
      </c>
      <c r="X1831" s="258" t="str">
        <f t="shared" si="1282"/>
        <v>#DIV/0!</v>
      </c>
      <c r="Y1831" s="261" t="str">
        <f t="shared" si="1283"/>
        <v>#DIV/0!</v>
      </c>
      <c r="Z1831" s="262">
        <f t="shared" si="1284"/>
        <v>0</v>
      </c>
      <c r="AA1831" s="262">
        <f t="shared" si="1285"/>
        <v>0</v>
      </c>
      <c r="AB1831" s="258" t="str">
        <f t="shared" si="1286"/>
        <v/>
      </c>
      <c r="AC1831" s="263" t="str">
        <f t="shared" si="1168"/>
        <v>   -  BĐ: 6/9/2025 KT: Ngày lỗi</v>
      </c>
      <c r="AD1831" s="263">
        <f t="shared" ref="AD1831:AE1831" si="2074">P1831</f>
        <v>45906</v>
      </c>
      <c r="AE1831" s="263" t="str">
        <f t="shared" si="2074"/>
        <v>#DIV/0!</v>
      </c>
      <c r="AF1831" s="187"/>
      <c r="AG1831" s="187"/>
    </row>
    <row r="1832">
      <c r="A1832" s="253"/>
      <c r="B1832" s="253"/>
      <c r="C1832" s="99"/>
      <c r="D1832" s="99"/>
      <c r="E1832" s="99"/>
      <c r="F1832" s="99"/>
      <c r="G1832" s="268"/>
      <c r="H1832" s="99"/>
      <c r="I1832" s="99"/>
      <c r="J1832" s="99"/>
      <c r="K1832" s="273"/>
      <c r="L1832" s="192"/>
      <c r="M1832" s="192"/>
      <c r="N1832" s="99"/>
      <c r="O1832" s="99"/>
      <c r="P1832" s="237">
        <f t="shared" si="1279"/>
        <v>45906</v>
      </c>
      <c r="Q1832" s="170" t="str">
        <f t="shared" si="1280"/>
        <v>#DIV/0!</v>
      </c>
      <c r="R1832" s="206"/>
      <c r="S1832" s="267"/>
      <c r="T1832" s="99"/>
      <c r="U1832" s="99"/>
      <c r="V1832" s="259" t="str">
        <f t="shared" si="1161"/>
        <v> </v>
      </c>
      <c r="W1832" s="260">
        <f t="shared" si="1281"/>
        <v>0</v>
      </c>
      <c r="X1832" s="258" t="str">
        <f t="shared" si="1282"/>
        <v>#DIV/0!</v>
      </c>
      <c r="Y1832" s="261" t="str">
        <f t="shared" si="1283"/>
        <v>#DIV/0!</v>
      </c>
      <c r="Z1832" s="262">
        <f t="shared" si="1284"/>
        <v>0</v>
      </c>
      <c r="AA1832" s="262">
        <f t="shared" si="1285"/>
        <v>0</v>
      </c>
      <c r="AB1832" s="258" t="str">
        <f t="shared" si="1286"/>
        <v/>
      </c>
      <c r="AC1832" s="263" t="str">
        <f t="shared" si="1168"/>
        <v>   -  BĐ: 6/9/2025 KT: Ngày lỗi</v>
      </c>
      <c r="AD1832" s="263">
        <f t="shared" ref="AD1832:AE1832" si="2075">P1832</f>
        <v>45906</v>
      </c>
      <c r="AE1832" s="263" t="str">
        <f t="shared" si="2075"/>
        <v>#DIV/0!</v>
      </c>
      <c r="AF1832" s="187"/>
      <c r="AG1832" s="187"/>
    </row>
    <row r="1833">
      <c r="A1833" s="253"/>
      <c r="B1833" s="253"/>
      <c r="C1833" s="99"/>
      <c r="D1833" s="99"/>
      <c r="E1833" s="99"/>
      <c r="F1833" s="99"/>
      <c r="G1833" s="268"/>
      <c r="H1833" s="99"/>
      <c r="I1833" s="99"/>
      <c r="J1833" s="99"/>
      <c r="K1833" s="273"/>
      <c r="L1833" s="192"/>
      <c r="M1833" s="192"/>
      <c r="N1833" s="99"/>
      <c r="O1833" s="99"/>
      <c r="P1833" s="237">
        <f t="shared" si="1279"/>
        <v>45906</v>
      </c>
      <c r="Q1833" s="170" t="str">
        <f t="shared" si="1280"/>
        <v>#DIV/0!</v>
      </c>
      <c r="R1833" s="206"/>
      <c r="S1833" s="267"/>
      <c r="T1833" s="99"/>
      <c r="U1833" s="99"/>
      <c r="V1833" s="259" t="str">
        <f t="shared" si="1161"/>
        <v> </v>
      </c>
      <c r="W1833" s="260">
        <f t="shared" si="1281"/>
        <v>0</v>
      </c>
      <c r="X1833" s="258" t="str">
        <f t="shared" si="1282"/>
        <v>#DIV/0!</v>
      </c>
      <c r="Y1833" s="261" t="str">
        <f t="shared" si="1283"/>
        <v>#DIV/0!</v>
      </c>
      <c r="Z1833" s="262">
        <f t="shared" si="1284"/>
        <v>0</v>
      </c>
      <c r="AA1833" s="262">
        <f t="shared" si="1285"/>
        <v>0</v>
      </c>
      <c r="AB1833" s="258" t="str">
        <f t="shared" si="1286"/>
        <v/>
      </c>
      <c r="AC1833" s="263" t="str">
        <f t="shared" si="1168"/>
        <v>   -  BĐ: 6/9/2025 KT: Ngày lỗi</v>
      </c>
      <c r="AD1833" s="263">
        <f t="shared" ref="AD1833:AE1833" si="2076">P1833</f>
        <v>45906</v>
      </c>
      <c r="AE1833" s="263" t="str">
        <f t="shared" si="2076"/>
        <v>#DIV/0!</v>
      </c>
      <c r="AF1833" s="187"/>
      <c r="AG1833" s="187"/>
    </row>
    <row r="1834">
      <c r="A1834" s="253"/>
      <c r="B1834" s="253"/>
      <c r="C1834" s="99"/>
      <c r="D1834" s="99"/>
      <c r="E1834" s="99"/>
      <c r="F1834" s="99"/>
      <c r="G1834" s="268"/>
      <c r="H1834" s="99"/>
      <c r="I1834" s="99"/>
      <c r="J1834" s="99"/>
      <c r="K1834" s="273"/>
      <c r="L1834" s="192"/>
      <c r="M1834" s="192"/>
      <c r="N1834" s="99"/>
      <c r="O1834" s="99"/>
      <c r="P1834" s="237">
        <f t="shared" si="1279"/>
        <v>45906</v>
      </c>
      <c r="Q1834" s="170" t="str">
        <f t="shared" si="1280"/>
        <v>#DIV/0!</v>
      </c>
      <c r="R1834" s="206"/>
      <c r="S1834" s="267"/>
      <c r="T1834" s="99"/>
      <c r="U1834" s="99"/>
      <c r="V1834" s="259" t="str">
        <f t="shared" si="1161"/>
        <v> </v>
      </c>
      <c r="W1834" s="260">
        <f t="shared" si="1281"/>
        <v>0</v>
      </c>
      <c r="X1834" s="258" t="str">
        <f t="shared" si="1282"/>
        <v>#DIV/0!</v>
      </c>
      <c r="Y1834" s="261" t="str">
        <f t="shared" si="1283"/>
        <v>#DIV/0!</v>
      </c>
      <c r="Z1834" s="262">
        <f t="shared" si="1284"/>
        <v>0</v>
      </c>
      <c r="AA1834" s="262">
        <f t="shared" si="1285"/>
        <v>0</v>
      </c>
      <c r="AB1834" s="258" t="str">
        <f t="shared" si="1286"/>
        <v/>
      </c>
      <c r="AC1834" s="263" t="str">
        <f t="shared" si="1168"/>
        <v>   -  BĐ: 6/9/2025 KT: Ngày lỗi</v>
      </c>
      <c r="AD1834" s="263">
        <f t="shared" ref="AD1834:AE1834" si="2077">P1834</f>
        <v>45906</v>
      </c>
      <c r="AE1834" s="263" t="str">
        <f t="shared" si="2077"/>
        <v>#DIV/0!</v>
      </c>
      <c r="AF1834" s="187"/>
      <c r="AG1834" s="187"/>
    </row>
    <row r="1835">
      <c r="A1835" s="253"/>
      <c r="B1835" s="253"/>
      <c r="C1835" s="99"/>
      <c r="D1835" s="99"/>
      <c r="E1835" s="99"/>
      <c r="F1835" s="99"/>
      <c r="G1835" s="268"/>
      <c r="H1835" s="99"/>
      <c r="I1835" s="99"/>
      <c r="J1835" s="99"/>
      <c r="K1835" s="273"/>
      <c r="L1835" s="192"/>
      <c r="M1835" s="192"/>
      <c r="N1835" s="99"/>
      <c r="O1835" s="99"/>
      <c r="P1835" s="237">
        <f t="shared" si="1279"/>
        <v>45906</v>
      </c>
      <c r="Q1835" s="170" t="str">
        <f t="shared" si="1280"/>
        <v>#DIV/0!</v>
      </c>
      <c r="R1835" s="206"/>
      <c r="S1835" s="267"/>
      <c r="T1835" s="99"/>
      <c r="U1835" s="99"/>
      <c r="V1835" s="259" t="str">
        <f t="shared" si="1161"/>
        <v> </v>
      </c>
      <c r="W1835" s="260">
        <f t="shared" si="1281"/>
        <v>0</v>
      </c>
      <c r="X1835" s="258" t="str">
        <f t="shared" si="1282"/>
        <v>#DIV/0!</v>
      </c>
      <c r="Y1835" s="261" t="str">
        <f t="shared" si="1283"/>
        <v>#DIV/0!</v>
      </c>
      <c r="Z1835" s="262">
        <f t="shared" si="1284"/>
        <v>0</v>
      </c>
      <c r="AA1835" s="262">
        <f t="shared" si="1285"/>
        <v>0</v>
      </c>
      <c r="AB1835" s="258" t="str">
        <f t="shared" si="1286"/>
        <v/>
      </c>
      <c r="AC1835" s="263" t="str">
        <f t="shared" si="1168"/>
        <v>   -  BĐ: 6/9/2025 KT: Ngày lỗi</v>
      </c>
      <c r="AD1835" s="263">
        <f t="shared" ref="AD1835:AE1835" si="2078">P1835</f>
        <v>45906</v>
      </c>
      <c r="AE1835" s="263" t="str">
        <f t="shared" si="2078"/>
        <v>#DIV/0!</v>
      </c>
      <c r="AF1835" s="187"/>
      <c r="AG1835" s="187"/>
    </row>
    <row r="1836">
      <c r="A1836" s="253"/>
      <c r="B1836" s="253"/>
      <c r="C1836" s="99"/>
      <c r="D1836" s="99"/>
      <c r="E1836" s="99"/>
      <c r="F1836" s="99"/>
      <c r="G1836" s="268"/>
      <c r="H1836" s="99"/>
      <c r="I1836" s="99"/>
      <c r="J1836" s="99"/>
      <c r="K1836" s="273"/>
      <c r="L1836" s="192"/>
      <c r="M1836" s="192"/>
      <c r="N1836" s="99"/>
      <c r="O1836" s="99"/>
      <c r="P1836" s="237">
        <f t="shared" si="1279"/>
        <v>45906</v>
      </c>
      <c r="Q1836" s="170" t="str">
        <f t="shared" si="1280"/>
        <v>#DIV/0!</v>
      </c>
      <c r="R1836" s="206"/>
      <c r="S1836" s="267"/>
      <c r="T1836" s="99"/>
      <c r="U1836" s="99"/>
      <c r="V1836" s="259" t="str">
        <f t="shared" si="1161"/>
        <v> </v>
      </c>
      <c r="W1836" s="260">
        <f t="shared" si="1281"/>
        <v>0</v>
      </c>
      <c r="X1836" s="258" t="str">
        <f t="shared" si="1282"/>
        <v>#DIV/0!</v>
      </c>
      <c r="Y1836" s="261" t="str">
        <f t="shared" si="1283"/>
        <v>#DIV/0!</v>
      </c>
      <c r="Z1836" s="262">
        <f t="shared" si="1284"/>
        <v>0</v>
      </c>
      <c r="AA1836" s="262">
        <f t="shared" si="1285"/>
        <v>0</v>
      </c>
      <c r="AB1836" s="258" t="str">
        <f t="shared" si="1286"/>
        <v/>
      </c>
      <c r="AC1836" s="263" t="str">
        <f t="shared" si="1168"/>
        <v>   -  BĐ: 6/9/2025 KT: Ngày lỗi</v>
      </c>
      <c r="AD1836" s="263">
        <f t="shared" ref="AD1836:AE1836" si="2079">P1836</f>
        <v>45906</v>
      </c>
      <c r="AE1836" s="263" t="str">
        <f t="shared" si="2079"/>
        <v>#DIV/0!</v>
      </c>
      <c r="AF1836" s="187"/>
      <c r="AG1836" s="187"/>
    </row>
    <row r="1837">
      <c r="A1837" s="253"/>
      <c r="B1837" s="253"/>
      <c r="C1837" s="99"/>
      <c r="D1837" s="99"/>
      <c r="E1837" s="99"/>
      <c r="F1837" s="99"/>
      <c r="G1837" s="268"/>
      <c r="H1837" s="99"/>
      <c r="I1837" s="99"/>
      <c r="J1837" s="99"/>
      <c r="K1837" s="273"/>
      <c r="L1837" s="192"/>
      <c r="M1837" s="192"/>
      <c r="N1837" s="99"/>
      <c r="O1837" s="99"/>
      <c r="P1837" s="237">
        <f t="shared" si="1279"/>
        <v>45906</v>
      </c>
      <c r="Q1837" s="170" t="str">
        <f t="shared" si="1280"/>
        <v>#DIV/0!</v>
      </c>
      <c r="R1837" s="206"/>
      <c r="S1837" s="267"/>
      <c r="T1837" s="99"/>
      <c r="U1837" s="99"/>
      <c r="V1837" s="259" t="str">
        <f t="shared" si="1161"/>
        <v> </v>
      </c>
      <c r="W1837" s="260">
        <f t="shared" si="1281"/>
        <v>0</v>
      </c>
      <c r="X1837" s="258" t="str">
        <f t="shared" si="1282"/>
        <v>#DIV/0!</v>
      </c>
      <c r="Y1837" s="261" t="str">
        <f t="shared" si="1283"/>
        <v>#DIV/0!</v>
      </c>
      <c r="Z1837" s="262">
        <f t="shared" si="1284"/>
        <v>0</v>
      </c>
      <c r="AA1837" s="262">
        <f t="shared" si="1285"/>
        <v>0</v>
      </c>
      <c r="AB1837" s="258" t="str">
        <f t="shared" si="1286"/>
        <v/>
      </c>
      <c r="AC1837" s="263" t="str">
        <f t="shared" si="1168"/>
        <v>   -  BĐ: 6/9/2025 KT: Ngày lỗi</v>
      </c>
      <c r="AD1837" s="263">
        <f t="shared" ref="AD1837:AE1837" si="2080">P1837</f>
        <v>45906</v>
      </c>
      <c r="AE1837" s="263" t="str">
        <f t="shared" si="2080"/>
        <v>#DIV/0!</v>
      </c>
      <c r="AF1837" s="187"/>
      <c r="AG1837" s="187"/>
    </row>
    <row r="1838">
      <c r="A1838" s="253"/>
      <c r="B1838" s="253"/>
      <c r="C1838" s="99"/>
      <c r="D1838" s="99"/>
      <c r="E1838" s="99"/>
      <c r="F1838" s="99"/>
      <c r="G1838" s="268"/>
      <c r="H1838" s="99"/>
      <c r="I1838" s="99"/>
      <c r="J1838" s="99"/>
      <c r="K1838" s="273"/>
      <c r="L1838" s="192"/>
      <c r="M1838" s="192"/>
      <c r="N1838" s="99"/>
      <c r="O1838" s="99"/>
      <c r="P1838" s="237">
        <f t="shared" si="1279"/>
        <v>45906</v>
      </c>
      <c r="Q1838" s="170" t="str">
        <f t="shared" si="1280"/>
        <v>#DIV/0!</v>
      </c>
      <c r="R1838" s="206"/>
      <c r="S1838" s="267"/>
      <c r="T1838" s="99"/>
      <c r="U1838" s="99"/>
      <c r="V1838" s="259" t="str">
        <f t="shared" si="1161"/>
        <v> </v>
      </c>
      <c r="W1838" s="260">
        <f t="shared" si="1281"/>
        <v>0</v>
      </c>
      <c r="X1838" s="258" t="str">
        <f t="shared" si="1282"/>
        <v>#DIV/0!</v>
      </c>
      <c r="Y1838" s="261" t="str">
        <f t="shared" si="1283"/>
        <v>#DIV/0!</v>
      </c>
      <c r="Z1838" s="262">
        <f t="shared" si="1284"/>
        <v>0</v>
      </c>
      <c r="AA1838" s="262">
        <f t="shared" si="1285"/>
        <v>0</v>
      </c>
      <c r="AB1838" s="258" t="str">
        <f t="shared" si="1286"/>
        <v/>
      </c>
      <c r="AC1838" s="263" t="str">
        <f t="shared" si="1168"/>
        <v>   -  BĐ: 6/9/2025 KT: Ngày lỗi</v>
      </c>
      <c r="AD1838" s="263">
        <f t="shared" ref="AD1838:AE1838" si="2081">P1838</f>
        <v>45906</v>
      </c>
      <c r="AE1838" s="263" t="str">
        <f t="shared" si="2081"/>
        <v>#DIV/0!</v>
      </c>
      <c r="AF1838" s="187"/>
      <c r="AG1838" s="187"/>
    </row>
    <row r="1839">
      <c r="A1839" s="253"/>
      <c r="B1839" s="253"/>
      <c r="C1839" s="99"/>
      <c r="D1839" s="99"/>
      <c r="E1839" s="99"/>
      <c r="F1839" s="99"/>
      <c r="G1839" s="268"/>
      <c r="H1839" s="99"/>
      <c r="I1839" s="99"/>
      <c r="J1839" s="99"/>
      <c r="K1839" s="273"/>
      <c r="L1839" s="192"/>
      <c r="M1839" s="192"/>
      <c r="N1839" s="99"/>
      <c r="O1839" s="99"/>
      <c r="P1839" s="237">
        <f t="shared" si="1279"/>
        <v>45906</v>
      </c>
      <c r="Q1839" s="170" t="str">
        <f t="shared" si="1280"/>
        <v>#DIV/0!</v>
      </c>
      <c r="R1839" s="206"/>
      <c r="S1839" s="267"/>
      <c r="T1839" s="99"/>
      <c r="U1839" s="99"/>
      <c r="V1839" s="259" t="str">
        <f t="shared" si="1161"/>
        <v> </v>
      </c>
      <c r="W1839" s="260">
        <f t="shared" si="1281"/>
        <v>0</v>
      </c>
      <c r="X1839" s="258" t="str">
        <f t="shared" si="1282"/>
        <v>#DIV/0!</v>
      </c>
      <c r="Y1839" s="261" t="str">
        <f t="shared" si="1283"/>
        <v>#DIV/0!</v>
      </c>
      <c r="Z1839" s="262">
        <f t="shared" si="1284"/>
        <v>0</v>
      </c>
      <c r="AA1839" s="262">
        <f t="shared" si="1285"/>
        <v>0</v>
      </c>
      <c r="AB1839" s="258" t="str">
        <f t="shared" si="1286"/>
        <v/>
      </c>
      <c r="AC1839" s="263" t="str">
        <f t="shared" si="1168"/>
        <v>   -  BĐ: 6/9/2025 KT: Ngày lỗi</v>
      </c>
      <c r="AD1839" s="263">
        <f t="shared" ref="AD1839:AE1839" si="2082">P1839</f>
        <v>45906</v>
      </c>
      <c r="AE1839" s="263" t="str">
        <f t="shared" si="2082"/>
        <v>#DIV/0!</v>
      </c>
      <c r="AF1839" s="187"/>
      <c r="AG1839" s="187"/>
    </row>
    <row r="1840">
      <c r="A1840" s="253"/>
      <c r="B1840" s="253"/>
      <c r="C1840" s="99"/>
      <c r="D1840" s="99"/>
      <c r="E1840" s="99"/>
      <c r="F1840" s="99"/>
      <c r="G1840" s="268"/>
      <c r="H1840" s="99"/>
      <c r="I1840" s="99"/>
      <c r="J1840" s="99"/>
      <c r="K1840" s="273"/>
      <c r="L1840" s="192"/>
      <c r="M1840" s="192"/>
      <c r="N1840" s="99"/>
      <c r="O1840" s="99"/>
      <c r="P1840" s="237">
        <f t="shared" si="1279"/>
        <v>45906</v>
      </c>
      <c r="Q1840" s="170" t="str">
        <f t="shared" si="1280"/>
        <v>#DIV/0!</v>
      </c>
      <c r="R1840" s="206"/>
      <c r="S1840" s="267"/>
      <c r="T1840" s="99"/>
      <c r="U1840" s="99"/>
      <c r="V1840" s="259" t="str">
        <f t="shared" si="1161"/>
        <v> </v>
      </c>
      <c r="W1840" s="260">
        <f t="shared" si="1281"/>
        <v>0</v>
      </c>
      <c r="X1840" s="258" t="str">
        <f t="shared" si="1282"/>
        <v>#DIV/0!</v>
      </c>
      <c r="Y1840" s="261" t="str">
        <f t="shared" si="1283"/>
        <v>#DIV/0!</v>
      </c>
      <c r="Z1840" s="262">
        <f t="shared" si="1284"/>
        <v>0</v>
      </c>
      <c r="AA1840" s="262">
        <f t="shared" si="1285"/>
        <v>0</v>
      </c>
      <c r="AB1840" s="258" t="str">
        <f t="shared" si="1286"/>
        <v/>
      </c>
      <c r="AC1840" s="263" t="str">
        <f t="shared" si="1168"/>
        <v>   -  BĐ: 6/9/2025 KT: Ngày lỗi</v>
      </c>
      <c r="AD1840" s="263">
        <f t="shared" ref="AD1840:AE1840" si="2083">P1840</f>
        <v>45906</v>
      </c>
      <c r="AE1840" s="263" t="str">
        <f t="shared" si="2083"/>
        <v>#DIV/0!</v>
      </c>
      <c r="AF1840" s="187"/>
      <c r="AG1840" s="187"/>
    </row>
    <row r="1841">
      <c r="A1841" s="253"/>
      <c r="B1841" s="253"/>
      <c r="C1841" s="99"/>
      <c r="D1841" s="99"/>
      <c r="E1841" s="99"/>
      <c r="F1841" s="99"/>
      <c r="G1841" s="268"/>
      <c r="H1841" s="99"/>
      <c r="I1841" s="99"/>
      <c r="J1841" s="99"/>
      <c r="K1841" s="273"/>
      <c r="L1841" s="192"/>
      <c r="M1841" s="192"/>
      <c r="N1841" s="99"/>
      <c r="O1841" s="99"/>
      <c r="P1841" s="237">
        <f t="shared" si="1279"/>
        <v>45906</v>
      </c>
      <c r="Q1841" s="170" t="str">
        <f t="shared" si="1280"/>
        <v>#DIV/0!</v>
      </c>
      <c r="R1841" s="206"/>
      <c r="S1841" s="267"/>
      <c r="T1841" s="99"/>
      <c r="U1841" s="99"/>
      <c r="V1841" s="259" t="str">
        <f t="shared" si="1161"/>
        <v> </v>
      </c>
      <c r="W1841" s="260">
        <f t="shared" si="1281"/>
        <v>0</v>
      </c>
      <c r="X1841" s="258" t="str">
        <f t="shared" si="1282"/>
        <v>#DIV/0!</v>
      </c>
      <c r="Y1841" s="261" t="str">
        <f t="shared" si="1283"/>
        <v>#DIV/0!</v>
      </c>
      <c r="Z1841" s="262">
        <f t="shared" si="1284"/>
        <v>0</v>
      </c>
      <c r="AA1841" s="262">
        <f t="shared" si="1285"/>
        <v>0</v>
      </c>
      <c r="AB1841" s="258" t="str">
        <f t="shared" si="1286"/>
        <v/>
      </c>
      <c r="AC1841" s="263" t="str">
        <f t="shared" si="1168"/>
        <v>   -  BĐ: 6/9/2025 KT: Ngày lỗi</v>
      </c>
      <c r="AD1841" s="263">
        <f t="shared" ref="AD1841:AE1841" si="2084">P1841</f>
        <v>45906</v>
      </c>
      <c r="AE1841" s="263" t="str">
        <f t="shared" si="2084"/>
        <v>#DIV/0!</v>
      </c>
      <c r="AF1841" s="187"/>
      <c r="AG1841" s="187"/>
    </row>
    <row r="1842">
      <c r="A1842" s="253"/>
      <c r="B1842" s="253"/>
      <c r="C1842" s="99"/>
      <c r="D1842" s="99"/>
      <c r="E1842" s="99"/>
      <c r="F1842" s="99"/>
      <c r="G1842" s="268"/>
      <c r="H1842" s="99"/>
      <c r="I1842" s="99"/>
      <c r="J1842" s="99"/>
      <c r="K1842" s="273"/>
      <c r="L1842" s="192"/>
      <c r="M1842" s="192"/>
      <c r="N1842" s="99"/>
      <c r="O1842" s="99"/>
      <c r="P1842" s="237">
        <f t="shared" si="1279"/>
        <v>45906</v>
      </c>
      <c r="Q1842" s="170" t="str">
        <f t="shared" si="1280"/>
        <v>#DIV/0!</v>
      </c>
      <c r="R1842" s="206"/>
      <c r="S1842" s="267"/>
      <c r="T1842" s="99"/>
      <c r="U1842" s="99"/>
      <c r="V1842" s="259" t="str">
        <f t="shared" si="1161"/>
        <v> </v>
      </c>
      <c r="W1842" s="260">
        <f t="shared" si="1281"/>
        <v>0</v>
      </c>
      <c r="X1842" s="258" t="str">
        <f t="shared" si="1282"/>
        <v>#DIV/0!</v>
      </c>
      <c r="Y1842" s="261" t="str">
        <f t="shared" si="1283"/>
        <v>#DIV/0!</v>
      </c>
      <c r="Z1842" s="262">
        <f t="shared" si="1284"/>
        <v>0</v>
      </c>
      <c r="AA1842" s="262">
        <f t="shared" si="1285"/>
        <v>0</v>
      </c>
      <c r="AB1842" s="258" t="str">
        <f t="shared" si="1286"/>
        <v/>
      </c>
      <c r="AC1842" s="263" t="str">
        <f t="shared" si="1168"/>
        <v>   -  BĐ: 6/9/2025 KT: Ngày lỗi</v>
      </c>
      <c r="AD1842" s="263">
        <f t="shared" ref="AD1842:AE1842" si="2085">P1842</f>
        <v>45906</v>
      </c>
      <c r="AE1842" s="263" t="str">
        <f t="shared" si="2085"/>
        <v>#DIV/0!</v>
      </c>
      <c r="AF1842" s="187"/>
      <c r="AG1842" s="187"/>
    </row>
    <row r="1843">
      <c r="A1843" s="253"/>
      <c r="B1843" s="253"/>
      <c r="C1843" s="99"/>
      <c r="D1843" s="99"/>
      <c r="E1843" s="99"/>
      <c r="F1843" s="99"/>
      <c r="G1843" s="268"/>
      <c r="H1843" s="99"/>
      <c r="I1843" s="99"/>
      <c r="J1843" s="99"/>
      <c r="K1843" s="273"/>
      <c r="L1843" s="192"/>
      <c r="M1843" s="192"/>
      <c r="N1843" s="99"/>
      <c r="O1843" s="99"/>
      <c r="P1843" s="237">
        <f t="shared" si="1279"/>
        <v>45906</v>
      </c>
      <c r="Q1843" s="170" t="str">
        <f t="shared" si="1280"/>
        <v>#DIV/0!</v>
      </c>
      <c r="R1843" s="206"/>
      <c r="S1843" s="267"/>
      <c r="T1843" s="99"/>
      <c r="U1843" s="99"/>
      <c r="V1843" s="259" t="str">
        <f t="shared" si="1161"/>
        <v> </v>
      </c>
      <c r="W1843" s="260">
        <f t="shared" si="1281"/>
        <v>0</v>
      </c>
      <c r="X1843" s="258" t="str">
        <f t="shared" si="1282"/>
        <v>#DIV/0!</v>
      </c>
      <c r="Y1843" s="261" t="str">
        <f t="shared" si="1283"/>
        <v>#DIV/0!</v>
      </c>
      <c r="Z1843" s="262">
        <f t="shared" si="1284"/>
        <v>0</v>
      </c>
      <c r="AA1843" s="262">
        <f t="shared" si="1285"/>
        <v>0</v>
      </c>
      <c r="AB1843" s="258" t="str">
        <f t="shared" si="1286"/>
        <v/>
      </c>
      <c r="AC1843" s="263" t="str">
        <f t="shared" si="1168"/>
        <v>   -  BĐ: 6/9/2025 KT: Ngày lỗi</v>
      </c>
      <c r="AD1843" s="263">
        <f t="shared" ref="AD1843:AE1843" si="2086">P1843</f>
        <v>45906</v>
      </c>
      <c r="AE1843" s="263" t="str">
        <f t="shared" si="2086"/>
        <v>#DIV/0!</v>
      </c>
      <c r="AF1843" s="187"/>
      <c r="AG1843" s="187"/>
    </row>
    <row r="1844">
      <c r="A1844" s="253"/>
      <c r="B1844" s="253"/>
      <c r="C1844" s="99"/>
      <c r="D1844" s="99"/>
      <c r="E1844" s="99"/>
      <c r="F1844" s="99"/>
      <c r="G1844" s="268"/>
      <c r="H1844" s="99"/>
      <c r="I1844" s="99"/>
      <c r="J1844" s="99"/>
      <c r="K1844" s="273"/>
      <c r="L1844" s="192"/>
      <c r="M1844" s="192"/>
      <c r="N1844" s="99"/>
      <c r="O1844" s="99"/>
      <c r="P1844" s="237">
        <f t="shared" si="1279"/>
        <v>45906</v>
      </c>
      <c r="Q1844" s="170" t="str">
        <f t="shared" si="1280"/>
        <v>#DIV/0!</v>
      </c>
      <c r="R1844" s="206"/>
      <c r="S1844" s="267"/>
      <c r="T1844" s="99"/>
      <c r="U1844" s="99"/>
      <c r="V1844" s="259" t="str">
        <f t="shared" si="1161"/>
        <v> </v>
      </c>
      <c r="W1844" s="260">
        <f t="shared" si="1281"/>
        <v>0</v>
      </c>
      <c r="X1844" s="258" t="str">
        <f t="shared" si="1282"/>
        <v>#DIV/0!</v>
      </c>
      <c r="Y1844" s="261" t="str">
        <f t="shared" si="1283"/>
        <v>#DIV/0!</v>
      </c>
      <c r="Z1844" s="262">
        <f t="shared" si="1284"/>
        <v>0</v>
      </c>
      <c r="AA1844" s="262">
        <f t="shared" si="1285"/>
        <v>0</v>
      </c>
      <c r="AB1844" s="258" t="str">
        <f t="shared" si="1286"/>
        <v/>
      </c>
      <c r="AC1844" s="263" t="str">
        <f t="shared" si="1168"/>
        <v>   -  BĐ: 6/9/2025 KT: Ngày lỗi</v>
      </c>
      <c r="AD1844" s="263">
        <f t="shared" ref="AD1844:AE1844" si="2087">P1844</f>
        <v>45906</v>
      </c>
      <c r="AE1844" s="263" t="str">
        <f t="shared" si="2087"/>
        <v>#DIV/0!</v>
      </c>
      <c r="AF1844" s="187"/>
      <c r="AG1844" s="187"/>
    </row>
    <row r="1845">
      <c r="A1845" s="253"/>
      <c r="B1845" s="253"/>
      <c r="C1845" s="99"/>
      <c r="D1845" s="99"/>
      <c r="E1845" s="99"/>
      <c r="F1845" s="99"/>
      <c r="G1845" s="268"/>
      <c r="H1845" s="99"/>
      <c r="I1845" s="99"/>
      <c r="J1845" s="99"/>
      <c r="K1845" s="273"/>
      <c r="L1845" s="192"/>
      <c r="M1845" s="192"/>
      <c r="N1845" s="99"/>
      <c r="O1845" s="99"/>
      <c r="P1845" s="237">
        <f t="shared" si="1279"/>
        <v>45906</v>
      </c>
      <c r="Q1845" s="170" t="str">
        <f t="shared" si="1280"/>
        <v>#DIV/0!</v>
      </c>
      <c r="R1845" s="206"/>
      <c r="S1845" s="267"/>
      <c r="T1845" s="99"/>
      <c r="U1845" s="99"/>
      <c r="V1845" s="259" t="str">
        <f t="shared" si="1161"/>
        <v> </v>
      </c>
      <c r="W1845" s="260">
        <f t="shared" si="1281"/>
        <v>0</v>
      </c>
      <c r="X1845" s="258" t="str">
        <f t="shared" si="1282"/>
        <v>#DIV/0!</v>
      </c>
      <c r="Y1845" s="261" t="str">
        <f t="shared" si="1283"/>
        <v>#DIV/0!</v>
      </c>
      <c r="Z1845" s="262">
        <f t="shared" si="1284"/>
        <v>0</v>
      </c>
      <c r="AA1845" s="262">
        <f t="shared" si="1285"/>
        <v>0</v>
      </c>
      <c r="AB1845" s="258" t="str">
        <f t="shared" si="1286"/>
        <v/>
      </c>
      <c r="AC1845" s="263" t="str">
        <f t="shared" si="1168"/>
        <v>   -  BĐ: 6/9/2025 KT: Ngày lỗi</v>
      </c>
      <c r="AD1845" s="263">
        <f t="shared" ref="AD1845:AE1845" si="2088">P1845</f>
        <v>45906</v>
      </c>
      <c r="AE1845" s="263" t="str">
        <f t="shared" si="2088"/>
        <v>#DIV/0!</v>
      </c>
      <c r="AF1845" s="187"/>
      <c r="AG1845" s="187"/>
    </row>
    <row r="1846">
      <c r="A1846" s="253"/>
      <c r="B1846" s="253"/>
      <c r="C1846" s="99"/>
      <c r="D1846" s="99"/>
      <c r="E1846" s="99"/>
      <c r="F1846" s="99"/>
      <c r="G1846" s="268"/>
      <c r="H1846" s="99"/>
      <c r="I1846" s="99"/>
      <c r="J1846" s="99"/>
      <c r="K1846" s="273"/>
      <c r="L1846" s="192"/>
      <c r="M1846" s="192"/>
      <c r="N1846" s="99"/>
      <c r="O1846" s="99"/>
      <c r="P1846" s="237">
        <f t="shared" si="1279"/>
        <v>45906</v>
      </c>
      <c r="Q1846" s="170" t="str">
        <f t="shared" si="1280"/>
        <v>#DIV/0!</v>
      </c>
      <c r="R1846" s="206"/>
      <c r="S1846" s="267"/>
      <c r="T1846" s="99"/>
      <c r="U1846" s="99"/>
      <c r="V1846" s="259" t="str">
        <f t="shared" si="1161"/>
        <v> </v>
      </c>
      <c r="W1846" s="260">
        <f t="shared" si="1281"/>
        <v>0</v>
      </c>
      <c r="X1846" s="258" t="str">
        <f t="shared" si="1282"/>
        <v>#DIV/0!</v>
      </c>
      <c r="Y1846" s="261" t="str">
        <f t="shared" si="1283"/>
        <v>#DIV/0!</v>
      </c>
      <c r="Z1846" s="262">
        <f t="shared" si="1284"/>
        <v>0</v>
      </c>
      <c r="AA1846" s="262">
        <f t="shared" si="1285"/>
        <v>0</v>
      </c>
      <c r="AB1846" s="258" t="str">
        <f t="shared" si="1286"/>
        <v/>
      </c>
      <c r="AC1846" s="263" t="str">
        <f t="shared" si="1168"/>
        <v>   -  BĐ: 6/9/2025 KT: Ngày lỗi</v>
      </c>
      <c r="AD1846" s="263">
        <f t="shared" ref="AD1846:AE1846" si="2089">P1846</f>
        <v>45906</v>
      </c>
      <c r="AE1846" s="263" t="str">
        <f t="shared" si="2089"/>
        <v>#DIV/0!</v>
      </c>
      <c r="AF1846" s="187"/>
      <c r="AG1846" s="187"/>
    </row>
    <row r="1847">
      <c r="A1847" s="253"/>
      <c r="B1847" s="253"/>
      <c r="C1847" s="99"/>
      <c r="D1847" s="99"/>
      <c r="E1847" s="99"/>
      <c r="F1847" s="99"/>
      <c r="G1847" s="268"/>
      <c r="H1847" s="99"/>
      <c r="I1847" s="99"/>
      <c r="J1847" s="99"/>
      <c r="K1847" s="273"/>
      <c r="L1847" s="192"/>
      <c r="M1847" s="192"/>
      <c r="N1847" s="99"/>
      <c r="O1847" s="99"/>
      <c r="P1847" s="237">
        <f t="shared" si="1279"/>
        <v>45906</v>
      </c>
      <c r="Q1847" s="170" t="str">
        <f t="shared" si="1280"/>
        <v>#DIV/0!</v>
      </c>
      <c r="R1847" s="206"/>
      <c r="S1847" s="267"/>
      <c r="T1847" s="99"/>
      <c r="U1847" s="99"/>
      <c r="V1847" s="259" t="str">
        <f t="shared" si="1161"/>
        <v> </v>
      </c>
      <c r="W1847" s="260">
        <f t="shared" si="1281"/>
        <v>0</v>
      </c>
      <c r="X1847" s="258" t="str">
        <f t="shared" si="1282"/>
        <v>#DIV/0!</v>
      </c>
      <c r="Y1847" s="261" t="str">
        <f t="shared" si="1283"/>
        <v>#DIV/0!</v>
      </c>
      <c r="Z1847" s="262">
        <f t="shared" si="1284"/>
        <v>0</v>
      </c>
      <c r="AA1847" s="262">
        <f t="shared" si="1285"/>
        <v>0</v>
      </c>
      <c r="AB1847" s="258" t="str">
        <f t="shared" si="1286"/>
        <v/>
      </c>
      <c r="AC1847" s="263" t="str">
        <f t="shared" si="1168"/>
        <v>   -  BĐ: 6/9/2025 KT: Ngày lỗi</v>
      </c>
      <c r="AD1847" s="263">
        <f t="shared" ref="AD1847:AE1847" si="2090">P1847</f>
        <v>45906</v>
      </c>
      <c r="AE1847" s="263" t="str">
        <f t="shared" si="2090"/>
        <v>#DIV/0!</v>
      </c>
      <c r="AF1847" s="187"/>
      <c r="AG1847" s="187"/>
    </row>
    <row r="1848">
      <c r="A1848" s="253"/>
      <c r="B1848" s="253"/>
      <c r="C1848" s="99"/>
      <c r="D1848" s="99"/>
      <c r="E1848" s="99"/>
      <c r="F1848" s="99"/>
      <c r="G1848" s="268"/>
      <c r="H1848" s="99"/>
      <c r="I1848" s="99"/>
      <c r="J1848" s="99"/>
      <c r="K1848" s="273"/>
      <c r="L1848" s="192"/>
      <c r="M1848" s="192"/>
      <c r="N1848" s="99"/>
      <c r="O1848" s="99"/>
      <c r="P1848" s="237">
        <f t="shared" si="1279"/>
        <v>45906</v>
      </c>
      <c r="Q1848" s="170" t="str">
        <f t="shared" si="1280"/>
        <v>#DIV/0!</v>
      </c>
      <c r="R1848" s="206"/>
      <c r="S1848" s="267"/>
      <c r="T1848" s="99"/>
      <c r="U1848" s="99"/>
      <c r="V1848" s="259" t="str">
        <f t="shared" si="1161"/>
        <v> </v>
      </c>
      <c r="W1848" s="260">
        <f t="shared" si="1281"/>
        <v>0</v>
      </c>
      <c r="X1848" s="258" t="str">
        <f t="shared" si="1282"/>
        <v>#DIV/0!</v>
      </c>
      <c r="Y1848" s="261" t="str">
        <f t="shared" si="1283"/>
        <v>#DIV/0!</v>
      </c>
      <c r="Z1848" s="262">
        <f t="shared" si="1284"/>
        <v>0</v>
      </c>
      <c r="AA1848" s="262">
        <f t="shared" si="1285"/>
        <v>0</v>
      </c>
      <c r="AB1848" s="258" t="str">
        <f t="shared" si="1286"/>
        <v/>
      </c>
      <c r="AC1848" s="263" t="str">
        <f t="shared" si="1168"/>
        <v>   -  BĐ: 6/9/2025 KT: Ngày lỗi</v>
      </c>
      <c r="AD1848" s="263">
        <f t="shared" ref="AD1848:AE1848" si="2091">P1848</f>
        <v>45906</v>
      </c>
      <c r="AE1848" s="263" t="str">
        <f t="shared" si="2091"/>
        <v>#DIV/0!</v>
      </c>
      <c r="AF1848" s="187"/>
      <c r="AG1848" s="187"/>
    </row>
    <row r="1849">
      <c r="A1849" s="253"/>
      <c r="B1849" s="253"/>
      <c r="C1849" s="99"/>
      <c r="D1849" s="99"/>
      <c r="E1849" s="99"/>
      <c r="F1849" s="99"/>
      <c r="G1849" s="268"/>
      <c r="H1849" s="99"/>
      <c r="I1849" s="99"/>
      <c r="J1849" s="99"/>
      <c r="K1849" s="273"/>
      <c r="L1849" s="192"/>
      <c r="M1849" s="192"/>
      <c r="N1849" s="99"/>
      <c r="O1849" s="99"/>
      <c r="P1849" s="237">
        <f t="shared" si="1279"/>
        <v>45906</v>
      </c>
      <c r="Q1849" s="170" t="str">
        <f t="shared" si="1280"/>
        <v>#DIV/0!</v>
      </c>
      <c r="R1849" s="206"/>
      <c r="S1849" s="267"/>
      <c r="T1849" s="99"/>
      <c r="U1849" s="99"/>
      <c r="V1849" s="259" t="str">
        <f t="shared" si="1161"/>
        <v> </v>
      </c>
      <c r="W1849" s="260">
        <f t="shared" si="1281"/>
        <v>0</v>
      </c>
      <c r="X1849" s="258" t="str">
        <f t="shared" si="1282"/>
        <v>#DIV/0!</v>
      </c>
      <c r="Y1849" s="261" t="str">
        <f t="shared" si="1283"/>
        <v>#DIV/0!</v>
      </c>
      <c r="Z1849" s="262">
        <f t="shared" si="1284"/>
        <v>0</v>
      </c>
      <c r="AA1849" s="262">
        <f t="shared" si="1285"/>
        <v>0</v>
      </c>
      <c r="AB1849" s="258" t="str">
        <f t="shared" si="1286"/>
        <v/>
      </c>
      <c r="AC1849" s="263" t="str">
        <f t="shared" si="1168"/>
        <v>   -  BĐ: 6/9/2025 KT: Ngày lỗi</v>
      </c>
      <c r="AD1849" s="263">
        <f t="shared" ref="AD1849:AE1849" si="2092">P1849</f>
        <v>45906</v>
      </c>
      <c r="AE1849" s="263" t="str">
        <f t="shared" si="2092"/>
        <v>#DIV/0!</v>
      </c>
      <c r="AF1849" s="187"/>
      <c r="AG1849" s="187"/>
    </row>
    <row r="1850">
      <c r="A1850" s="253"/>
      <c r="B1850" s="253"/>
      <c r="C1850" s="99"/>
      <c r="D1850" s="99"/>
      <c r="E1850" s="99"/>
      <c r="F1850" s="99"/>
      <c r="G1850" s="268"/>
      <c r="H1850" s="99"/>
      <c r="I1850" s="99"/>
      <c r="J1850" s="99"/>
      <c r="K1850" s="273"/>
      <c r="L1850" s="192"/>
      <c r="M1850" s="192"/>
      <c r="N1850" s="99"/>
      <c r="O1850" s="99"/>
      <c r="P1850" s="237">
        <f t="shared" si="1279"/>
        <v>45906</v>
      </c>
      <c r="Q1850" s="170" t="str">
        <f t="shared" si="1280"/>
        <v>#DIV/0!</v>
      </c>
      <c r="R1850" s="206"/>
      <c r="S1850" s="267"/>
      <c r="T1850" s="99"/>
      <c r="U1850" s="99"/>
      <c r="V1850" s="259" t="str">
        <f t="shared" si="1161"/>
        <v> </v>
      </c>
      <c r="W1850" s="260">
        <f t="shared" si="1281"/>
        <v>0</v>
      </c>
      <c r="X1850" s="258" t="str">
        <f t="shared" si="1282"/>
        <v>#DIV/0!</v>
      </c>
      <c r="Y1850" s="261" t="str">
        <f t="shared" si="1283"/>
        <v>#DIV/0!</v>
      </c>
      <c r="Z1850" s="262">
        <f t="shared" si="1284"/>
        <v>0</v>
      </c>
      <c r="AA1850" s="262">
        <f t="shared" si="1285"/>
        <v>0</v>
      </c>
      <c r="AB1850" s="258" t="str">
        <f t="shared" si="1286"/>
        <v/>
      </c>
      <c r="AC1850" s="263" t="str">
        <f t="shared" si="1168"/>
        <v>   -  BĐ: 6/9/2025 KT: Ngày lỗi</v>
      </c>
      <c r="AD1850" s="263">
        <f t="shared" ref="AD1850:AE1850" si="2093">P1850</f>
        <v>45906</v>
      </c>
      <c r="AE1850" s="263" t="str">
        <f t="shared" si="2093"/>
        <v>#DIV/0!</v>
      </c>
      <c r="AF1850" s="187"/>
      <c r="AG1850" s="187"/>
    </row>
    <row r="1851">
      <c r="A1851" s="253"/>
      <c r="B1851" s="253"/>
      <c r="C1851" s="99"/>
      <c r="D1851" s="99"/>
      <c r="E1851" s="99"/>
      <c r="F1851" s="99"/>
      <c r="G1851" s="268"/>
      <c r="H1851" s="99"/>
      <c r="I1851" s="99"/>
      <c r="J1851" s="99"/>
      <c r="K1851" s="273"/>
      <c r="L1851" s="192"/>
      <c r="M1851" s="192"/>
      <c r="N1851" s="99"/>
      <c r="O1851" s="99"/>
      <c r="P1851" s="237">
        <f t="shared" si="1279"/>
        <v>45906</v>
      </c>
      <c r="Q1851" s="170" t="str">
        <f t="shared" si="1280"/>
        <v>#DIV/0!</v>
      </c>
      <c r="R1851" s="206"/>
      <c r="S1851" s="267"/>
      <c r="T1851" s="99"/>
      <c r="U1851" s="99"/>
      <c r="V1851" s="259" t="str">
        <f t="shared" si="1161"/>
        <v> </v>
      </c>
      <c r="W1851" s="260">
        <f t="shared" si="1281"/>
        <v>0</v>
      </c>
      <c r="X1851" s="258" t="str">
        <f t="shared" si="1282"/>
        <v>#DIV/0!</v>
      </c>
      <c r="Y1851" s="261" t="str">
        <f t="shared" si="1283"/>
        <v>#DIV/0!</v>
      </c>
      <c r="Z1851" s="262">
        <f t="shared" si="1284"/>
        <v>0</v>
      </c>
      <c r="AA1851" s="262">
        <f t="shared" si="1285"/>
        <v>0</v>
      </c>
      <c r="AB1851" s="258" t="str">
        <f t="shared" si="1286"/>
        <v/>
      </c>
      <c r="AC1851" s="263" t="str">
        <f t="shared" si="1168"/>
        <v>   -  BĐ: 6/9/2025 KT: Ngày lỗi</v>
      </c>
      <c r="AD1851" s="263">
        <f t="shared" ref="AD1851:AE1851" si="2094">P1851</f>
        <v>45906</v>
      </c>
      <c r="AE1851" s="263" t="str">
        <f t="shared" si="2094"/>
        <v>#DIV/0!</v>
      </c>
      <c r="AF1851" s="187"/>
      <c r="AG1851" s="187"/>
    </row>
    <row r="1852">
      <c r="A1852" s="253"/>
      <c r="B1852" s="253"/>
      <c r="C1852" s="99"/>
      <c r="D1852" s="99"/>
      <c r="E1852" s="99"/>
      <c r="F1852" s="99"/>
      <c r="G1852" s="268"/>
      <c r="H1852" s="99"/>
      <c r="I1852" s="99"/>
      <c r="J1852" s="99"/>
      <c r="K1852" s="273"/>
      <c r="L1852" s="192"/>
      <c r="M1852" s="192"/>
      <c r="N1852" s="99"/>
      <c r="O1852" s="99"/>
      <c r="P1852" s="237">
        <f t="shared" si="1279"/>
        <v>45906</v>
      </c>
      <c r="Q1852" s="170" t="str">
        <f t="shared" si="1280"/>
        <v>#DIV/0!</v>
      </c>
      <c r="R1852" s="206"/>
      <c r="S1852" s="267"/>
      <c r="T1852" s="99"/>
      <c r="U1852" s="99"/>
      <c r="V1852" s="259" t="str">
        <f t="shared" si="1161"/>
        <v> </v>
      </c>
      <c r="W1852" s="260">
        <f t="shared" si="1281"/>
        <v>0</v>
      </c>
      <c r="X1852" s="258" t="str">
        <f t="shared" si="1282"/>
        <v>#DIV/0!</v>
      </c>
      <c r="Y1852" s="261" t="str">
        <f t="shared" si="1283"/>
        <v>#DIV/0!</v>
      </c>
      <c r="Z1852" s="262">
        <f t="shared" si="1284"/>
        <v>0</v>
      </c>
      <c r="AA1852" s="262">
        <f t="shared" si="1285"/>
        <v>0</v>
      </c>
      <c r="AB1852" s="258" t="str">
        <f t="shared" si="1286"/>
        <v/>
      </c>
      <c r="AC1852" s="263" t="str">
        <f t="shared" si="1168"/>
        <v>   -  BĐ: 6/9/2025 KT: Ngày lỗi</v>
      </c>
      <c r="AD1852" s="263">
        <f t="shared" ref="AD1852:AE1852" si="2095">P1852</f>
        <v>45906</v>
      </c>
      <c r="AE1852" s="263" t="str">
        <f t="shared" si="2095"/>
        <v>#DIV/0!</v>
      </c>
      <c r="AF1852" s="187"/>
      <c r="AG1852" s="187"/>
    </row>
    <row r="1853">
      <c r="A1853" s="253"/>
      <c r="B1853" s="253"/>
      <c r="C1853" s="99"/>
      <c r="D1853" s="99"/>
      <c r="E1853" s="99"/>
      <c r="F1853" s="99"/>
      <c r="G1853" s="268"/>
      <c r="H1853" s="99"/>
      <c r="I1853" s="99"/>
      <c r="J1853" s="99"/>
      <c r="K1853" s="273"/>
      <c r="L1853" s="192"/>
      <c r="M1853" s="192"/>
      <c r="N1853" s="99"/>
      <c r="O1853" s="99"/>
      <c r="P1853" s="237">
        <f t="shared" si="1279"/>
        <v>45906</v>
      </c>
      <c r="Q1853" s="170" t="str">
        <f t="shared" si="1280"/>
        <v>#DIV/0!</v>
      </c>
      <c r="R1853" s="206"/>
      <c r="S1853" s="267"/>
      <c r="T1853" s="99"/>
      <c r="U1853" s="99"/>
      <c r="V1853" s="259" t="str">
        <f t="shared" si="1161"/>
        <v> </v>
      </c>
      <c r="W1853" s="260">
        <f t="shared" si="1281"/>
        <v>0</v>
      </c>
      <c r="X1853" s="258" t="str">
        <f t="shared" si="1282"/>
        <v>#DIV/0!</v>
      </c>
      <c r="Y1853" s="261" t="str">
        <f t="shared" si="1283"/>
        <v>#DIV/0!</v>
      </c>
      <c r="Z1853" s="262">
        <f t="shared" si="1284"/>
        <v>0</v>
      </c>
      <c r="AA1853" s="262">
        <f t="shared" si="1285"/>
        <v>0</v>
      </c>
      <c r="AB1853" s="258" t="str">
        <f t="shared" si="1286"/>
        <v/>
      </c>
      <c r="AC1853" s="263" t="str">
        <f t="shared" si="1168"/>
        <v>   -  BĐ: 6/9/2025 KT: Ngày lỗi</v>
      </c>
      <c r="AD1853" s="263">
        <f t="shared" ref="AD1853:AE1853" si="2096">P1853</f>
        <v>45906</v>
      </c>
      <c r="AE1853" s="263" t="str">
        <f t="shared" si="2096"/>
        <v>#DIV/0!</v>
      </c>
      <c r="AF1853" s="187"/>
      <c r="AG1853" s="187"/>
    </row>
    <row r="1854">
      <c r="A1854" s="253"/>
      <c r="B1854" s="253"/>
      <c r="C1854" s="99"/>
      <c r="D1854" s="99"/>
      <c r="E1854" s="99"/>
      <c r="F1854" s="99"/>
      <c r="G1854" s="268"/>
      <c r="H1854" s="99"/>
      <c r="I1854" s="99"/>
      <c r="J1854" s="99"/>
      <c r="K1854" s="273"/>
      <c r="L1854" s="192"/>
      <c r="M1854" s="192"/>
      <c r="N1854" s="99"/>
      <c r="O1854" s="99"/>
      <c r="P1854" s="237">
        <f t="shared" si="1279"/>
        <v>45906</v>
      </c>
      <c r="Q1854" s="170" t="str">
        <f t="shared" si="1280"/>
        <v>#DIV/0!</v>
      </c>
      <c r="R1854" s="206"/>
      <c r="S1854" s="267"/>
      <c r="T1854" s="99"/>
      <c r="U1854" s="99"/>
      <c r="V1854" s="259" t="str">
        <f t="shared" si="1161"/>
        <v> </v>
      </c>
      <c r="W1854" s="260">
        <f t="shared" si="1281"/>
        <v>0</v>
      </c>
      <c r="X1854" s="258" t="str">
        <f t="shared" si="1282"/>
        <v>#DIV/0!</v>
      </c>
      <c r="Y1854" s="261" t="str">
        <f t="shared" si="1283"/>
        <v>#DIV/0!</v>
      </c>
      <c r="Z1854" s="262">
        <f t="shared" si="1284"/>
        <v>0</v>
      </c>
      <c r="AA1854" s="262">
        <f t="shared" si="1285"/>
        <v>0</v>
      </c>
      <c r="AB1854" s="258" t="str">
        <f t="shared" si="1286"/>
        <v/>
      </c>
      <c r="AC1854" s="263" t="str">
        <f t="shared" si="1168"/>
        <v>   -  BĐ: 6/9/2025 KT: Ngày lỗi</v>
      </c>
      <c r="AD1854" s="263">
        <f t="shared" ref="AD1854:AE1854" si="2097">P1854</f>
        <v>45906</v>
      </c>
      <c r="AE1854" s="263" t="str">
        <f t="shared" si="2097"/>
        <v>#DIV/0!</v>
      </c>
      <c r="AF1854" s="187"/>
      <c r="AG1854" s="187"/>
    </row>
    <row r="1855">
      <c r="A1855" s="253"/>
      <c r="B1855" s="253"/>
      <c r="C1855" s="99"/>
      <c r="D1855" s="99"/>
      <c r="E1855" s="99"/>
      <c r="F1855" s="99"/>
      <c r="G1855" s="268"/>
      <c r="H1855" s="99"/>
      <c r="I1855" s="99"/>
      <c r="J1855" s="99"/>
      <c r="K1855" s="273"/>
      <c r="L1855" s="192"/>
      <c r="M1855" s="192"/>
      <c r="N1855" s="99"/>
      <c r="O1855" s="99"/>
      <c r="P1855" s="237">
        <f t="shared" si="1279"/>
        <v>45906</v>
      </c>
      <c r="Q1855" s="170" t="str">
        <f t="shared" si="1280"/>
        <v>#DIV/0!</v>
      </c>
      <c r="R1855" s="206"/>
      <c r="S1855" s="267"/>
      <c r="T1855" s="99"/>
      <c r="U1855" s="99"/>
      <c r="V1855" s="259" t="str">
        <f t="shared" si="1161"/>
        <v> </v>
      </c>
      <c r="W1855" s="260">
        <f t="shared" si="1281"/>
        <v>0</v>
      </c>
      <c r="X1855" s="258" t="str">
        <f t="shared" si="1282"/>
        <v>#DIV/0!</v>
      </c>
      <c r="Y1855" s="261" t="str">
        <f t="shared" si="1283"/>
        <v>#DIV/0!</v>
      </c>
      <c r="Z1855" s="262">
        <f t="shared" si="1284"/>
        <v>0</v>
      </c>
      <c r="AA1855" s="262">
        <f t="shared" si="1285"/>
        <v>0</v>
      </c>
      <c r="AB1855" s="258" t="str">
        <f t="shared" si="1286"/>
        <v/>
      </c>
      <c r="AC1855" s="263" t="str">
        <f t="shared" si="1168"/>
        <v>   -  BĐ: 6/9/2025 KT: Ngày lỗi</v>
      </c>
      <c r="AD1855" s="263">
        <f t="shared" ref="AD1855:AE1855" si="2098">P1855</f>
        <v>45906</v>
      </c>
      <c r="AE1855" s="263" t="str">
        <f t="shared" si="2098"/>
        <v>#DIV/0!</v>
      </c>
      <c r="AF1855" s="187"/>
      <c r="AG1855" s="187"/>
    </row>
    <row r="1856">
      <c r="A1856" s="253"/>
      <c r="B1856" s="253"/>
      <c r="C1856" s="99"/>
      <c r="D1856" s="99"/>
      <c r="E1856" s="99"/>
      <c r="F1856" s="99"/>
      <c r="G1856" s="268"/>
      <c r="H1856" s="99"/>
      <c r="I1856" s="99"/>
      <c r="J1856" s="99"/>
      <c r="K1856" s="273"/>
      <c r="L1856" s="192"/>
      <c r="M1856" s="192"/>
      <c r="N1856" s="99"/>
      <c r="O1856" s="99"/>
      <c r="P1856" s="237">
        <f t="shared" si="1279"/>
        <v>45906</v>
      </c>
      <c r="Q1856" s="170" t="str">
        <f t="shared" si="1280"/>
        <v>#DIV/0!</v>
      </c>
      <c r="R1856" s="206"/>
      <c r="S1856" s="267"/>
      <c r="T1856" s="99"/>
      <c r="U1856" s="99"/>
      <c r="V1856" s="259" t="str">
        <f t="shared" si="1161"/>
        <v> </v>
      </c>
      <c r="W1856" s="260">
        <f t="shared" si="1281"/>
        <v>0</v>
      </c>
      <c r="X1856" s="258" t="str">
        <f t="shared" si="1282"/>
        <v>#DIV/0!</v>
      </c>
      <c r="Y1856" s="261" t="str">
        <f t="shared" si="1283"/>
        <v>#DIV/0!</v>
      </c>
      <c r="Z1856" s="262">
        <f t="shared" si="1284"/>
        <v>0</v>
      </c>
      <c r="AA1856" s="262">
        <f t="shared" si="1285"/>
        <v>0</v>
      </c>
      <c r="AB1856" s="258" t="str">
        <f t="shared" si="1286"/>
        <v/>
      </c>
      <c r="AC1856" s="263" t="str">
        <f t="shared" si="1168"/>
        <v>   -  BĐ: 6/9/2025 KT: Ngày lỗi</v>
      </c>
      <c r="AD1856" s="263">
        <f t="shared" ref="AD1856:AE1856" si="2099">P1856</f>
        <v>45906</v>
      </c>
      <c r="AE1856" s="263" t="str">
        <f t="shared" si="2099"/>
        <v>#DIV/0!</v>
      </c>
      <c r="AF1856" s="187"/>
      <c r="AG1856" s="187"/>
    </row>
    <row r="1857">
      <c r="A1857" s="253"/>
      <c r="B1857" s="253"/>
      <c r="C1857" s="99"/>
      <c r="D1857" s="99"/>
      <c r="E1857" s="99"/>
      <c r="F1857" s="99"/>
      <c r="G1857" s="268"/>
      <c r="H1857" s="99"/>
      <c r="I1857" s="99"/>
      <c r="J1857" s="99"/>
      <c r="K1857" s="273"/>
      <c r="L1857" s="192"/>
      <c r="M1857" s="192"/>
      <c r="N1857" s="99"/>
      <c r="O1857" s="99"/>
      <c r="P1857" s="237">
        <f t="shared" si="1279"/>
        <v>45906</v>
      </c>
      <c r="Q1857" s="170" t="str">
        <f t="shared" si="1280"/>
        <v>#DIV/0!</v>
      </c>
      <c r="R1857" s="206"/>
      <c r="S1857" s="267"/>
      <c r="T1857" s="99"/>
      <c r="U1857" s="99"/>
      <c r="V1857" s="259" t="str">
        <f t="shared" si="1161"/>
        <v> </v>
      </c>
      <c r="W1857" s="260">
        <f t="shared" si="1281"/>
        <v>0</v>
      </c>
      <c r="X1857" s="258" t="str">
        <f t="shared" si="1282"/>
        <v>#DIV/0!</v>
      </c>
      <c r="Y1857" s="261" t="str">
        <f t="shared" si="1283"/>
        <v>#DIV/0!</v>
      </c>
      <c r="Z1857" s="262">
        <f t="shared" si="1284"/>
        <v>0</v>
      </c>
      <c r="AA1857" s="262">
        <f t="shared" si="1285"/>
        <v>0</v>
      </c>
      <c r="AB1857" s="258" t="str">
        <f t="shared" si="1286"/>
        <v/>
      </c>
      <c r="AC1857" s="263" t="str">
        <f t="shared" si="1168"/>
        <v>   -  BĐ: 6/9/2025 KT: Ngày lỗi</v>
      </c>
      <c r="AD1857" s="263">
        <f t="shared" ref="AD1857:AE1857" si="2100">P1857</f>
        <v>45906</v>
      </c>
      <c r="AE1857" s="263" t="str">
        <f t="shared" si="2100"/>
        <v>#DIV/0!</v>
      </c>
      <c r="AF1857" s="187"/>
      <c r="AG1857" s="187"/>
    </row>
    <row r="1858">
      <c r="A1858" s="253"/>
      <c r="B1858" s="253"/>
      <c r="C1858" s="99"/>
      <c r="D1858" s="99"/>
      <c r="E1858" s="99"/>
      <c r="F1858" s="99"/>
      <c r="G1858" s="268"/>
      <c r="H1858" s="99"/>
      <c r="I1858" s="99"/>
      <c r="J1858" s="99"/>
      <c r="K1858" s="273"/>
      <c r="L1858" s="192"/>
      <c r="M1858" s="192"/>
      <c r="N1858" s="99"/>
      <c r="O1858" s="99"/>
      <c r="P1858" s="237">
        <f t="shared" si="1279"/>
        <v>45906</v>
      </c>
      <c r="Q1858" s="170" t="str">
        <f t="shared" si="1280"/>
        <v>#DIV/0!</v>
      </c>
      <c r="R1858" s="206"/>
      <c r="S1858" s="267"/>
      <c r="T1858" s="99"/>
      <c r="U1858" s="99"/>
      <c r="V1858" s="259" t="str">
        <f t="shared" si="1161"/>
        <v> </v>
      </c>
      <c r="W1858" s="260">
        <f t="shared" si="1281"/>
        <v>0</v>
      </c>
      <c r="X1858" s="258" t="str">
        <f t="shared" si="1282"/>
        <v>#DIV/0!</v>
      </c>
      <c r="Y1858" s="261" t="str">
        <f t="shared" si="1283"/>
        <v>#DIV/0!</v>
      </c>
      <c r="Z1858" s="262">
        <f t="shared" si="1284"/>
        <v>0</v>
      </c>
      <c r="AA1858" s="262">
        <f t="shared" si="1285"/>
        <v>0</v>
      </c>
      <c r="AB1858" s="258" t="str">
        <f t="shared" si="1286"/>
        <v/>
      </c>
      <c r="AC1858" s="263" t="str">
        <f t="shared" si="1168"/>
        <v>   -  BĐ: 6/9/2025 KT: Ngày lỗi</v>
      </c>
      <c r="AD1858" s="263">
        <f t="shared" ref="AD1858:AE1858" si="2101">P1858</f>
        <v>45906</v>
      </c>
      <c r="AE1858" s="263" t="str">
        <f t="shared" si="2101"/>
        <v>#DIV/0!</v>
      </c>
      <c r="AF1858" s="187"/>
      <c r="AG1858" s="187"/>
    </row>
    <row r="1859">
      <c r="A1859" s="253"/>
      <c r="B1859" s="253"/>
      <c r="C1859" s="99"/>
      <c r="D1859" s="99"/>
      <c r="E1859" s="99"/>
      <c r="F1859" s="99"/>
      <c r="G1859" s="268"/>
      <c r="H1859" s="99"/>
      <c r="I1859" s="99"/>
      <c r="J1859" s="99"/>
      <c r="K1859" s="273"/>
      <c r="L1859" s="192"/>
      <c r="M1859" s="192"/>
      <c r="N1859" s="99"/>
      <c r="O1859" s="99"/>
      <c r="P1859" s="237">
        <f t="shared" si="1279"/>
        <v>45906</v>
      </c>
      <c r="Q1859" s="170" t="str">
        <f t="shared" si="1280"/>
        <v>#DIV/0!</v>
      </c>
      <c r="R1859" s="206"/>
      <c r="S1859" s="267"/>
      <c r="T1859" s="99"/>
      <c r="U1859" s="99"/>
      <c r="V1859" s="259" t="str">
        <f t="shared" si="1161"/>
        <v> </v>
      </c>
      <c r="W1859" s="260">
        <f t="shared" si="1281"/>
        <v>0</v>
      </c>
      <c r="X1859" s="258" t="str">
        <f t="shared" si="1282"/>
        <v>#DIV/0!</v>
      </c>
      <c r="Y1859" s="261" t="str">
        <f t="shared" si="1283"/>
        <v>#DIV/0!</v>
      </c>
      <c r="Z1859" s="262">
        <f t="shared" si="1284"/>
        <v>0</v>
      </c>
      <c r="AA1859" s="262">
        <f t="shared" si="1285"/>
        <v>0</v>
      </c>
      <c r="AB1859" s="258" t="str">
        <f t="shared" si="1286"/>
        <v/>
      </c>
      <c r="AC1859" s="263" t="str">
        <f t="shared" si="1168"/>
        <v>   -  BĐ: 6/9/2025 KT: Ngày lỗi</v>
      </c>
      <c r="AD1859" s="263">
        <f t="shared" ref="AD1859:AE1859" si="2102">P1859</f>
        <v>45906</v>
      </c>
      <c r="AE1859" s="263" t="str">
        <f t="shared" si="2102"/>
        <v>#DIV/0!</v>
      </c>
      <c r="AF1859" s="187"/>
      <c r="AG1859" s="187"/>
    </row>
    <row r="1860">
      <c r="A1860" s="253"/>
      <c r="B1860" s="253"/>
      <c r="C1860" s="99"/>
      <c r="D1860" s="99"/>
      <c r="E1860" s="99"/>
      <c r="F1860" s="99"/>
      <c r="G1860" s="268"/>
      <c r="H1860" s="99"/>
      <c r="I1860" s="99"/>
      <c r="J1860" s="99"/>
      <c r="K1860" s="273"/>
      <c r="L1860" s="192"/>
      <c r="M1860" s="192"/>
      <c r="N1860" s="99"/>
      <c r="O1860" s="99"/>
      <c r="P1860" s="237">
        <f t="shared" si="1279"/>
        <v>45906</v>
      </c>
      <c r="Q1860" s="170" t="str">
        <f t="shared" si="1280"/>
        <v>#DIV/0!</v>
      </c>
      <c r="R1860" s="206"/>
      <c r="S1860" s="267"/>
      <c r="T1860" s="99"/>
      <c r="U1860" s="99"/>
      <c r="V1860" s="259" t="str">
        <f t="shared" si="1161"/>
        <v> </v>
      </c>
      <c r="W1860" s="260">
        <f t="shared" si="1281"/>
        <v>0</v>
      </c>
      <c r="X1860" s="258" t="str">
        <f t="shared" si="1282"/>
        <v>#DIV/0!</v>
      </c>
      <c r="Y1860" s="261" t="str">
        <f t="shared" si="1283"/>
        <v>#DIV/0!</v>
      </c>
      <c r="Z1860" s="262">
        <f t="shared" si="1284"/>
        <v>0</v>
      </c>
      <c r="AA1860" s="262">
        <f t="shared" si="1285"/>
        <v>0</v>
      </c>
      <c r="AB1860" s="258" t="str">
        <f t="shared" si="1286"/>
        <v/>
      </c>
      <c r="AC1860" s="263" t="str">
        <f t="shared" si="1168"/>
        <v>   -  BĐ: 6/9/2025 KT: Ngày lỗi</v>
      </c>
      <c r="AD1860" s="263">
        <f t="shared" ref="AD1860:AE1860" si="2103">P1860</f>
        <v>45906</v>
      </c>
      <c r="AE1860" s="263" t="str">
        <f t="shared" si="2103"/>
        <v>#DIV/0!</v>
      </c>
      <c r="AF1860" s="187"/>
      <c r="AG1860" s="187"/>
    </row>
    <row r="1861">
      <c r="A1861" s="253"/>
      <c r="B1861" s="253"/>
      <c r="C1861" s="99"/>
      <c r="D1861" s="99"/>
      <c r="E1861" s="99"/>
      <c r="F1861" s="99"/>
      <c r="G1861" s="268"/>
      <c r="H1861" s="99"/>
      <c r="I1861" s="99"/>
      <c r="J1861" s="99"/>
      <c r="K1861" s="273"/>
      <c r="L1861" s="192"/>
      <c r="M1861" s="192"/>
      <c r="N1861" s="99"/>
      <c r="O1861" s="99"/>
      <c r="P1861" s="237">
        <f t="shared" si="1279"/>
        <v>45906</v>
      </c>
      <c r="Q1861" s="170" t="str">
        <f t="shared" si="1280"/>
        <v>#DIV/0!</v>
      </c>
      <c r="R1861" s="206"/>
      <c r="S1861" s="267"/>
      <c r="T1861" s="99"/>
      <c r="U1861" s="99"/>
      <c r="V1861" s="259" t="str">
        <f t="shared" si="1161"/>
        <v> </v>
      </c>
      <c r="W1861" s="260">
        <f t="shared" si="1281"/>
        <v>0</v>
      </c>
      <c r="X1861" s="258" t="str">
        <f t="shared" si="1282"/>
        <v>#DIV/0!</v>
      </c>
      <c r="Y1861" s="261" t="str">
        <f t="shared" si="1283"/>
        <v>#DIV/0!</v>
      </c>
      <c r="Z1861" s="262">
        <f t="shared" si="1284"/>
        <v>0</v>
      </c>
      <c r="AA1861" s="262">
        <f t="shared" si="1285"/>
        <v>0</v>
      </c>
      <c r="AB1861" s="258" t="str">
        <f t="shared" si="1286"/>
        <v/>
      </c>
      <c r="AC1861" s="263" t="str">
        <f t="shared" si="1168"/>
        <v>   -  BĐ: 6/9/2025 KT: Ngày lỗi</v>
      </c>
      <c r="AD1861" s="263">
        <f t="shared" ref="AD1861:AE1861" si="2104">P1861</f>
        <v>45906</v>
      </c>
      <c r="AE1861" s="263" t="str">
        <f t="shared" si="2104"/>
        <v>#DIV/0!</v>
      </c>
      <c r="AF1861" s="187"/>
      <c r="AG1861" s="187"/>
    </row>
    <row r="1862">
      <c r="A1862" s="253"/>
      <c r="B1862" s="253"/>
      <c r="C1862" s="99"/>
      <c r="D1862" s="99"/>
      <c r="E1862" s="99"/>
      <c r="F1862" s="99"/>
      <c r="G1862" s="268"/>
      <c r="H1862" s="99"/>
      <c r="I1862" s="99"/>
      <c r="J1862" s="99"/>
      <c r="K1862" s="273"/>
      <c r="L1862" s="192"/>
      <c r="M1862" s="192"/>
      <c r="N1862" s="99"/>
      <c r="O1862" s="99"/>
      <c r="P1862" s="237">
        <f t="shared" si="1279"/>
        <v>45906</v>
      </c>
      <c r="Q1862" s="170" t="str">
        <f t="shared" si="1280"/>
        <v>#DIV/0!</v>
      </c>
      <c r="R1862" s="206"/>
      <c r="S1862" s="267"/>
      <c r="T1862" s="99"/>
      <c r="U1862" s="99"/>
      <c r="V1862" s="259" t="str">
        <f t="shared" si="1161"/>
        <v> </v>
      </c>
      <c r="W1862" s="260">
        <f t="shared" si="1281"/>
        <v>0</v>
      </c>
      <c r="X1862" s="258" t="str">
        <f t="shared" si="1282"/>
        <v>#DIV/0!</v>
      </c>
      <c r="Y1862" s="261" t="str">
        <f t="shared" si="1283"/>
        <v>#DIV/0!</v>
      </c>
      <c r="Z1862" s="262">
        <f t="shared" si="1284"/>
        <v>0</v>
      </c>
      <c r="AA1862" s="262">
        <f t="shared" si="1285"/>
        <v>0</v>
      </c>
      <c r="AB1862" s="258" t="str">
        <f t="shared" si="1286"/>
        <v/>
      </c>
      <c r="AC1862" s="263" t="str">
        <f t="shared" si="1168"/>
        <v>   -  BĐ: 6/9/2025 KT: Ngày lỗi</v>
      </c>
      <c r="AD1862" s="263">
        <f t="shared" ref="AD1862:AE1862" si="2105">P1862</f>
        <v>45906</v>
      </c>
      <c r="AE1862" s="263" t="str">
        <f t="shared" si="2105"/>
        <v>#DIV/0!</v>
      </c>
      <c r="AF1862" s="187"/>
      <c r="AG1862" s="187"/>
    </row>
    <row r="1863">
      <c r="A1863" s="253"/>
      <c r="B1863" s="253"/>
      <c r="C1863" s="99"/>
      <c r="D1863" s="99"/>
      <c r="E1863" s="99"/>
      <c r="F1863" s="99"/>
      <c r="G1863" s="268"/>
      <c r="H1863" s="99"/>
      <c r="I1863" s="99"/>
      <c r="J1863" s="99"/>
      <c r="K1863" s="273"/>
      <c r="L1863" s="192"/>
      <c r="M1863" s="192"/>
      <c r="N1863" s="99"/>
      <c r="O1863" s="99"/>
      <c r="P1863" s="237">
        <f t="shared" si="1279"/>
        <v>45906</v>
      </c>
      <c r="Q1863" s="170" t="str">
        <f t="shared" si="1280"/>
        <v>#DIV/0!</v>
      </c>
      <c r="R1863" s="206"/>
      <c r="S1863" s="267"/>
      <c r="T1863" s="99"/>
      <c r="U1863" s="99"/>
      <c r="V1863" s="259" t="str">
        <f t="shared" si="1161"/>
        <v> </v>
      </c>
      <c r="W1863" s="260">
        <f t="shared" si="1281"/>
        <v>0</v>
      </c>
      <c r="X1863" s="258" t="str">
        <f t="shared" si="1282"/>
        <v>#DIV/0!</v>
      </c>
      <c r="Y1863" s="261" t="str">
        <f t="shared" si="1283"/>
        <v>#DIV/0!</v>
      </c>
      <c r="Z1863" s="262">
        <f t="shared" si="1284"/>
        <v>0</v>
      </c>
      <c r="AA1863" s="262">
        <f t="shared" si="1285"/>
        <v>0</v>
      </c>
      <c r="AB1863" s="258" t="str">
        <f t="shared" si="1286"/>
        <v/>
      </c>
      <c r="AC1863" s="263" t="str">
        <f t="shared" si="1168"/>
        <v>   -  BĐ: 6/9/2025 KT: Ngày lỗi</v>
      </c>
      <c r="AD1863" s="263">
        <f t="shared" ref="AD1863:AE1863" si="2106">P1863</f>
        <v>45906</v>
      </c>
      <c r="AE1863" s="263" t="str">
        <f t="shared" si="2106"/>
        <v>#DIV/0!</v>
      </c>
      <c r="AF1863" s="187"/>
      <c r="AG1863" s="187"/>
    </row>
    <row r="1864">
      <c r="A1864" s="253"/>
      <c r="B1864" s="253"/>
      <c r="C1864" s="99"/>
      <c r="D1864" s="99"/>
      <c r="E1864" s="99"/>
      <c r="F1864" s="99"/>
      <c r="G1864" s="268"/>
      <c r="H1864" s="99"/>
      <c r="I1864" s="99"/>
      <c r="J1864" s="99"/>
      <c r="K1864" s="273"/>
      <c r="L1864" s="192"/>
      <c r="M1864" s="192"/>
      <c r="N1864" s="99"/>
      <c r="O1864" s="99"/>
      <c r="P1864" s="237">
        <f t="shared" si="1279"/>
        <v>45906</v>
      </c>
      <c r="Q1864" s="170" t="str">
        <f t="shared" si="1280"/>
        <v>#DIV/0!</v>
      </c>
      <c r="R1864" s="206"/>
      <c r="S1864" s="267"/>
      <c r="T1864" s="99"/>
      <c r="U1864" s="99"/>
      <c r="V1864" s="259" t="str">
        <f t="shared" si="1161"/>
        <v> </v>
      </c>
      <c r="W1864" s="260">
        <f t="shared" si="1281"/>
        <v>0</v>
      </c>
      <c r="X1864" s="258" t="str">
        <f t="shared" si="1282"/>
        <v>#DIV/0!</v>
      </c>
      <c r="Y1864" s="261" t="str">
        <f t="shared" si="1283"/>
        <v>#DIV/0!</v>
      </c>
      <c r="Z1864" s="262">
        <f t="shared" si="1284"/>
        <v>0</v>
      </c>
      <c r="AA1864" s="262">
        <f t="shared" si="1285"/>
        <v>0</v>
      </c>
      <c r="AB1864" s="258" t="str">
        <f t="shared" si="1286"/>
        <v/>
      </c>
      <c r="AC1864" s="263" t="str">
        <f t="shared" si="1168"/>
        <v>   -  BĐ: 6/9/2025 KT: Ngày lỗi</v>
      </c>
      <c r="AD1864" s="263">
        <f t="shared" ref="AD1864:AE1864" si="2107">P1864</f>
        <v>45906</v>
      </c>
      <c r="AE1864" s="263" t="str">
        <f t="shared" si="2107"/>
        <v>#DIV/0!</v>
      </c>
      <c r="AF1864" s="187"/>
      <c r="AG1864" s="187"/>
    </row>
    <row r="1865">
      <c r="A1865" s="253"/>
      <c r="B1865" s="253"/>
      <c r="C1865" s="99"/>
      <c r="D1865" s="99"/>
      <c r="E1865" s="99"/>
      <c r="F1865" s="99"/>
      <c r="G1865" s="268"/>
      <c r="H1865" s="99"/>
      <c r="I1865" s="99"/>
      <c r="J1865" s="99"/>
      <c r="K1865" s="273"/>
      <c r="L1865" s="192"/>
      <c r="M1865" s="192"/>
      <c r="N1865" s="99"/>
      <c r="O1865" s="99"/>
      <c r="P1865" s="237">
        <f t="shared" si="1279"/>
        <v>45906</v>
      </c>
      <c r="Q1865" s="170" t="str">
        <f t="shared" si="1280"/>
        <v>#DIV/0!</v>
      </c>
      <c r="R1865" s="206"/>
      <c r="S1865" s="267"/>
      <c r="T1865" s="99"/>
      <c r="U1865" s="99"/>
      <c r="V1865" s="259" t="str">
        <f t="shared" si="1161"/>
        <v> </v>
      </c>
      <c r="W1865" s="260">
        <f t="shared" si="1281"/>
        <v>0</v>
      </c>
      <c r="X1865" s="258" t="str">
        <f t="shared" si="1282"/>
        <v>#DIV/0!</v>
      </c>
      <c r="Y1865" s="261" t="str">
        <f t="shared" si="1283"/>
        <v>#DIV/0!</v>
      </c>
      <c r="Z1865" s="262">
        <f t="shared" si="1284"/>
        <v>0</v>
      </c>
      <c r="AA1865" s="262">
        <f t="shared" si="1285"/>
        <v>0</v>
      </c>
      <c r="AB1865" s="258" t="str">
        <f t="shared" si="1286"/>
        <v/>
      </c>
      <c r="AC1865" s="263" t="str">
        <f t="shared" si="1168"/>
        <v>   -  BĐ: 6/9/2025 KT: Ngày lỗi</v>
      </c>
      <c r="AD1865" s="263">
        <f t="shared" ref="AD1865:AE1865" si="2108">P1865</f>
        <v>45906</v>
      </c>
      <c r="AE1865" s="263" t="str">
        <f t="shared" si="2108"/>
        <v>#DIV/0!</v>
      </c>
      <c r="AF1865" s="187"/>
      <c r="AG1865" s="187"/>
    </row>
    <row r="1866">
      <c r="A1866" s="253"/>
      <c r="B1866" s="253"/>
      <c r="C1866" s="99"/>
      <c r="D1866" s="99"/>
      <c r="E1866" s="99"/>
      <c r="F1866" s="99"/>
      <c r="G1866" s="268"/>
      <c r="H1866" s="99"/>
      <c r="I1866" s="99"/>
      <c r="J1866" s="99"/>
      <c r="K1866" s="273"/>
      <c r="L1866" s="192"/>
      <c r="M1866" s="192"/>
      <c r="N1866" s="99"/>
      <c r="O1866" s="99"/>
      <c r="P1866" s="237">
        <f t="shared" si="1279"/>
        <v>45906</v>
      </c>
      <c r="Q1866" s="170" t="str">
        <f t="shared" si="1280"/>
        <v>#DIV/0!</v>
      </c>
      <c r="R1866" s="206"/>
      <c r="S1866" s="267"/>
      <c r="T1866" s="99"/>
      <c r="U1866" s="99"/>
      <c r="V1866" s="259" t="str">
        <f t="shared" si="1161"/>
        <v> </v>
      </c>
      <c r="W1866" s="260">
        <f t="shared" si="1281"/>
        <v>0</v>
      </c>
      <c r="X1866" s="258" t="str">
        <f t="shared" si="1282"/>
        <v>#DIV/0!</v>
      </c>
      <c r="Y1866" s="261" t="str">
        <f t="shared" si="1283"/>
        <v>#DIV/0!</v>
      </c>
      <c r="Z1866" s="262">
        <f t="shared" si="1284"/>
        <v>0</v>
      </c>
      <c r="AA1866" s="262">
        <f t="shared" si="1285"/>
        <v>0</v>
      </c>
      <c r="AB1866" s="258" t="str">
        <f t="shared" si="1286"/>
        <v/>
      </c>
      <c r="AC1866" s="263" t="str">
        <f t="shared" si="1168"/>
        <v>   -  BĐ: 6/9/2025 KT: Ngày lỗi</v>
      </c>
      <c r="AD1866" s="263">
        <f t="shared" ref="AD1866:AE1866" si="2109">P1866</f>
        <v>45906</v>
      </c>
      <c r="AE1866" s="263" t="str">
        <f t="shared" si="2109"/>
        <v>#DIV/0!</v>
      </c>
      <c r="AF1866" s="187"/>
      <c r="AG1866" s="187"/>
    </row>
    <row r="1867">
      <c r="A1867" s="253"/>
      <c r="B1867" s="253"/>
      <c r="C1867" s="99"/>
      <c r="D1867" s="99"/>
      <c r="E1867" s="99"/>
      <c r="F1867" s="99"/>
      <c r="G1867" s="268"/>
      <c r="H1867" s="99"/>
      <c r="I1867" s="99"/>
      <c r="J1867" s="99"/>
      <c r="K1867" s="273"/>
      <c r="L1867" s="192"/>
      <c r="M1867" s="192"/>
      <c r="N1867" s="99"/>
      <c r="O1867" s="99"/>
      <c r="P1867" s="237">
        <f t="shared" si="1279"/>
        <v>45906</v>
      </c>
      <c r="Q1867" s="170" t="str">
        <f t="shared" si="1280"/>
        <v>#DIV/0!</v>
      </c>
      <c r="R1867" s="206"/>
      <c r="S1867" s="267"/>
      <c r="T1867" s="99"/>
      <c r="U1867" s="99"/>
      <c r="V1867" s="259" t="str">
        <f t="shared" si="1161"/>
        <v> </v>
      </c>
      <c r="W1867" s="260">
        <f t="shared" si="1281"/>
        <v>0</v>
      </c>
      <c r="X1867" s="258" t="str">
        <f t="shared" si="1282"/>
        <v>#DIV/0!</v>
      </c>
      <c r="Y1867" s="261" t="str">
        <f t="shared" si="1283"/>
        <v>#DIV/0!</v>
      </c>
      <c r="Z1867" s="262">
        <f t="shared" si="1284"/>
        <v>0</v>
      </c>
      <c r="AA1867" s="262">
        <f t="shared" si="1285"/>
        <v>0</v>
      </c>
      <c r="AB1867" s="258" t="str">
        <f t="shared" si="1286"/>
        <v/>
      </c>
      <c r="AC1867" s="263" t="str">
        <f t="shared" si="1168"/>
        <v>   -  BĐ: 6/9/2025 KT: Ngày lỗi</v>
      </c>
      <c r="AD1867" s="263">
        <f t="shared" ref="AD1867:AE1867" si="2110">P1867</f>
        <v>45906</v>
      </c>
      <c r="AE1867" s="263" t="str">
        <f t="shared" si="2110"/>
        <v>#DIV/0!</v>
      </c>
      <c r="AF1867" s="187"/>
      <c r="AG1867" s="187"/>
    </row>
    <row r="1868">
      <c r="A1868" s="253"/>
      <c r="B1868" s="253"/>
      <c r="C1868" s="99"/>
      <c r="D1868" s="99"/>
      <c r="E1868" s="99"/>
      <c r="F1868" s="99"/>
      <c r="G1868" s="268"/>
      <c r="H1868" s="99"/>
      <c r="I1868" s="99"/>
      <c r="J1868" s="99"/>
      <c r="K1868" s="273"/>
      <c r="L1868" s="192"/>
      <c r="M1868" s="192"/>
      <c r="N1868" s="99"/>
      <c r="O1868" s="99"/>
      <c r="P1868" s="237">
        <f t="shared" si="1279"/>
        <v>45906</v>
      </c>
      <c r="Q1868" s="170" t="str">
        <f t="shared" si="1280"/>
        <v>#DIV/0!</v>
      </c>
      <c r="R1868" s="206"/>
      <c r="S1868" s="267"/>
      <c r="T1868" s="99"/>
      <c r="U1868" s="99"/>
      <c r="V1868" s="288" t="str">
        <f t="shared" si="1161"/>
        <v> </v>
      </c>
      <c r="W1868" s="260">
        <f t="shared" si="1281"/>
        <v>0</v>
      </c>
      <c r="X1868" s="258" t="str">
        <f t="shared" si="1282"/>
        <v>#DIV/0!</v>
      </c>
      <c r="Y1868" s="261" t="str">
        <f t="shared" si="1283"/>
        <v>#DIV/0!</v>
      </c>
      <c r="Z1868" s="262">
        <f t="shared" si="1284"/>
        <v>0</v>
      </c>
      <c r="AA1868" s="262">
        <f t="shared" si="1285"/>
        <v>0</v>
      </c>
      <c r="AB1868" s="258" t="str">
        <f t="shared" si="1286"/>
        <v/>
      </c>
      <c r="AC1868" s="263" t="str">
        <f t="shared" si="1168"/>
        <v>   -  BĐ: 6/9/2025 KT: Ngày lỗi</v>
      </c>
      <c r="AD1868" s="263">
        <f t="shared" ref="AD1868:AE1868" si="2111">P1868</f>
        <v>45906</v>
      </c>
      <c r="AE1868" s="263" t="str">
        <f t="shared" si="2111"/>
        <v>#DIV/0!</v>
      </c>
      <c r="AF1868" s="187"/>
      <c r="AG1868" s="187"/>
    </row>
    <row r="1869">
      <c r="A1869" s="253"/>
      <c r="B1869" s="253"/>
      <c r="C1869" s="289"/>
      <c r="D1869" s="289"/>
      <c r="E1869" s="289"/>
      <c r="F1869" s="289"/>
      <c r="G1869" s="290"/>
      <c r="H1869" s="289"/>
      <c r="I1869" s="289"/>
      <c r="J1869" s="289"/>
      <c r="K1869" s="291"/>
      <c r="L1869" s="292"/>
      <c r="M1869" s="292"/>
      <c r="N1869" s="289"/>
      <c r="O1869" s="289"/>
      <c r="P1869" s="293"/>
      <c r="Q1869" s="294"/>
      <c r="R1869" s="206"/>
      <c r="S1869" s="295"/>
      <c r="T1869" s="289"/>
      <c r="U1869" s="289"/>
      <c r="V1869" s="296" t="str">
        <f t="shared" si="1161"/>
        <v> </v>
      </c>
      <c r="W1869" s="297"/>
      <c r="X1869" s="298"/>
      <c r="Y1869" s="299"/>
      <c r="Z1869" s="300"/>
      <c r="AA1869" s="300"/>
      <c r="AB1869" s="298"/>
      <c r="AC1869" s="187"/>
      <c r="AD1869" s="187"/>
      <c r="AE1869" s="187"/>
      <c r="AF1869" s="187"/>
      <c r="AG1869" s="187"/>
    </row>
    <row r="1870">
      <c r="A1870" s="253"/>
      <c r="B1870" s="253"/>
      <c r="C1870" s="289"/>
      <c r="D1870" s="289"/>
      <c r="E1870" s="289"/>
      <c r="F1870" s="289"/>
      <c r="G1870" s="290"/>
      <c r="H1870" s="289"/>
      <c r="I1870" s="289"/>
      <c r="J1870" s="289"/>
      <c r="K1870" s="291"/>
      <c r="L1870" s="292"/>
      <c r="M1870" s="292"/>
      <c r="N1870" s="289"/>
      <c r="O1870" s="289"/>
      <c r="P1870" s="293"/>
      <c r="Q1870" s="294"/>
      <c r="R1870" s="206"/>
      <c r="S1870" s="295"/>
      <c r="T1870" s="289"/>
      <c r="U1870" s="289"/>
      <c r="V1870" s="296" t="str">
        <f t="shared" si="1161"/>
        <v> </v>
      </c>
      <c r="W1870" s="297"/>
      <c r="X1870" s="298"/>
      <c r="Y1870" s="299"/>
      <c r="Z1870" s="300"/>
      <c r="AA1870" s="300"/>
      <c r="AB1870" s="298"/>
      <c r="AC1870" s="187"/>
      <c r="AD1870" s="187"/>
      <c r="AE1870" s="187"/>
      <c r="AF1870" s="187"/>
      <c r="AG1870" s="187"/>
    </row>
    <row r="1871">
      <c r="A1871" s="253"/>
      <c r="B1871" s="253"/>
      <c r="C1871" s="289"/>
      <c r="D1871" s="289"/>
      <c r="E1871" s="289"/>
      <c r="F1871" s="289"/>
      <c r="G1871" s="290"/>
      <c r="H1871" s="289"/>
      <c r="I1871" s="289"/>
      <c r="J1871" s="289"/>
      <c r="K1871" s="291"/>
      <c r="L1871" s="292"/>
      <c r="M1871" s="292"/>
      <c r="N1871" s="289"/>
      <c r="O1871" s="289"/>
      <c r="P1871" s="293"/>
      <c r="Q1871" s="294"/>
      <c r="R1871" s="206"/>
      <c r="S1871" s="295"/>
      <c r="T1871" s="289"/>
      <c r="U1871" s="289"/>
      <c r="V1871" s="296" t="str">
        <f t="shared" si="1161"/>
        <v> </v>
      </c>
      <c r="W1871" s="297"/>
      <c r="X1871" s="298"/>
      <c r="Y1871" s="299"/>
      <c r="Z1871" s="300"/>
      <c r="AA1871" s="300"/>
      <c r="AB1871" s="298"/>
      <c r="AC1871" s="187"/>
      <c r="AD1871" s="187"/>
      <c r="AE1871" s="187"/>
      <c r="AF1871" s="187"/>
      <c r="AG1871" s="187"/>
    </row>
    <row r="1872">
      <c r="A1872" s="253"/>
      <c r="B1872" s="253"/>
      <c r="C1872" s="289"/>
      <c r="D1872" s="289"/>
      <c r="E1872" s="289"/>
      <c r="F1872" s="289"/>
      <c r="G1872" s="290"/>
      <c r="H1872" s="289"/>
      <c r="I1872" s="289"/>
      <c r="J1872" s="289"/>
      <c r="K1872" s="291"/>
      <c r="L1872" s="292"/>
      <c r="M1872" s="292"/>
      <c r="N1872" s="289"/>
      <c r="O1872" s="289"/>
      <c r="P1872" s="301" t="s">
        <v>32</v>
      </c>
      <c r="Q1872" s="294"/>
      <c r="R1872" s="206"/>
      <c r="S1872" s="295"/>
      <c r="T1872" s="289"/>
      <c r="U1872" s="289"/>
      <c r="V1872" s="296" t="str">
        <f t="shared" si="1161"/>
        <v> </v>
      </c>
      <c r="W1872" s="297"/>
      <c r="X1872" s="298"/>
      <c r="Y1872" s="299"/>
      <c r="Z1872" s="300"/>
      <c r="AA1872" s="300"/>
      <c r="AB1872" s="298"/>
      <c r="AC1872" s="187"/>
      <c r="AD1872" s="187"/>
      <c r="AE1872" s="187"/>
      <c r="AF1872" s="187"/>
      <c r="AG1872" s="187"/>
    </row>
    <row r="1873">
      <c r="A1873" s="253"/>
      <c r="B1873" s="253"/>
      <c r="C1873" s="289"/>
      <c r="D1873" s="289"/>
      <c r="E1873" s="289"/>
      <c r="F1873" s="289"/>
      <c r="G1873" s="290" t="s">
        <v>32</v>
      </c>
      <c r="H1873" s="289"/>
      <c r="I1873" s="289"/>
      <c r="J1873" s="289"/>
      <c r="K1873" s="291"/>
      <c r="L1873" s="292"/>
      <c r="M1873" s="292"/>
      <c r="N1873" s="289"/>
      <c r="O1873" s="289"/>
      <c r="P1873" s="293"/>
      <c r="Q1873" s="294"/>
      <c r="R1873" s="206"/>
      <c r="S1873" s="295"/>
      <c r="T1873" s="289"/>
      <c r="U1873" s="289"/>
      <c r="V1873" s="296" t="str">
        <f t="shared" si="1161"/>
        <v> </v>
      </c>
      <c r="W1873" s="297"/>
      <c r="X1873" s="298"/>
      <c r="Y1873" s="299"/>
      <c r="Z1873" s="300"/>
      <c r="AA1873" s="300"/>
      <c r="AB1873" s="298"/>
      <c r="AC1873" s="187"/>
      <c r="AD1873" s="187"/>
      <c r="AE1873" s="187"/>
      <c r="AF1873" s="187"/>
      <c r="AG1873" s="187"/>
    </row>
    <row r="1874">
      <c r="A1874" s="253"/>
      <c r="B1874" s="253"/>
      <c r="C1874" s="289"/>
      <c r="D1874" s="289"/>
      <c r="E1874" s="289"/>
      <c r="F1874" s="289"/>
      <c r="G1874" s="290"/>
      <c r="H1874" s="289"/>
      <c r="I1874" s="289"/>
      <c r="J1874" s="289"/>
      <c r="K1874" s="291"/>
      <c r="L1874" s="292"/>
      <c r="M1874" s="292"/>
      <c r="N1874" s="289"/>
      <c r="O1874" s="289"/>
      <c r="P1874" s="293"/>
      <c r="Q1874" s="294"/>
      <c r="R1874" s="206"/>
      <c r="S1874" s="295"/>
      <c r="T1874" s="289"/>
      <c r="U1874" s="289"/>
      <c r="V1874" s="296" t="str">
        <f t="shared" si="1161"/>
        <v> </v>
      </c>
      <c r="W1874" s="297"/>
      <c r="X1874" s="298"/>
      <c r="Y1874" s="299"/>
      <c r="Z1874" s="300"/>
      <c r="AA1874" s="300"/>
      <c r="AB1874" s="298"/>
      <c r="AC1874" s="187"/>
      <c r="AD1874" s="187"/>
      <c r="AE1874" s="187"/>
      <c r="AF1874" s="187"/>
      <c r="AG1874" s="187"/>
    </row>
    <row r="1875">
      <c r="A1875" s="253"/>
      <c r="B1875" s="253"/>
      <c r="C1875" s="289"/>
      <c r="D1875" s="289"/>
      <c r="E1875" s="289"/>
      <c r="F1875" s="289"/>
      <c r="G1875" s="290"/>
      <c r="H1875" s="289"/>
      <c r="I1875" s="289"/>
      <c r="J1875" s="289"/>
      <c r="K1875" s="291"/>
      <c r="L1875" s="292"/>
      <c r="M1875" s="292"/>
      <c r="N1875" s="289"/>
      <c r="O1875" s="289"/>
      <c r="P1875" s="293"/>
      <c r="Q1875" s="294"/>
      <c r="R1875" s="206"/>
      <c r="S1875" s="295"/>
      <c r="T1875" s="289"/>
      <c r="U1875" s="289"/>
      <c r="V1875" s="296" t="str">
        <f t="shared" si="1161"/>
        <v> </v>
      </c>
      <c r="W1875" s="297"/>
      <c r="X1875" s="298"/>
      <c r="Y1875" s="299"/>
      <c r="Z1875" s="300"/>
      <c r="AA1875" s="300"/>
      <c r="AB1875" s="298"/>
      <c r="AC1875" s="187"/>
      <c r="AD1875" s="187"/>
      <c r="AE1875" s="187"/>
      <c r="AF1875" s="187"/>
      <c r="AG1875" s="187"/>
    </row>
    <row r="1876">
      <c r="A1876" s="253"/>
      <c r="B1876" s="253"/>
      <c r="C1876" s="289"/>
      <c r="D1876" s="289"/>
      <c r="E1876" s="289"/>
      <c r="F1876" s="289"/>
      <c r="G1876" s="290"/>
      <c r="H1876" s="289"/>
      <c r="I1876" s="289"/>
      <c r="J1876" s="289"/>
      <c r="K1876" s="291"/>
      <c r="L1876" s="292"/>
      <c r="M1876" s="292"/>
      <c r="N1876" s="289"/>
      <c r="O1876" s="289"/>
      <c r="P1876" s="293"/>
      <c r="Q1876" s="294"/>
      <c r="R1876" s="206"/>
      <c r="S1876" s="295"/>
      <c r="T1876" s="289"/>
      <c r="U1876" s="289"/>
      <c r="V1876" s="296" t="str">
        <f t="shared" si="1161"/>
        <v> </v>
      </c>
      <c r="W1876" s="297"/>
      <c r="X1876" s="298"/>
      <c r="Y1876" s="299"/>
      <c r="Z1876" s="300"/>
      <c r="AA1876" s="300"/>
      <c r="AB1876" s="298"/>
      <c r="AC1876" s="187"/>
      <c r="AD1876" s="187"/>
      <c r="AE1876" s="187"/>
      <c r="AF1876" s="187"/>
      <c r="AG1876" s="187"/>
    </row>
    <row r="1877">
      <c r="A1877" s="253"/>
      <c r="B1877" s="253"/>
      <c r="C1877" s="289"/>
      <c r="D1877" s="289"/>
      <c r="E1877" s="289"/>
      <c r="F1877" s="289"/>
      <c r="G1877" s="290"/>
      <c r="H1877" s="289"/>
      <c r="I1877" s="289"/>
      <c r="J1877" s="289"/>
      <c r="K1877" s="291"/>
      <c r="L1877" s="292"/>
      <c r="M1877" s="292"/>
      <c r="N1877" s="289"/>
      <c r="O1877" s="289"/>
      <c r="P1877" s="293"/>
      <c r="Q1877" s="294"/>
      <c r="R1877" s="206"/>
      <c r="S1877" s="295"/>
      <c r="T1877" s="289"/>
      <c r="U1877" s="289"/>
      <c r="V1877" s="296" t="str">
        <f t="shared" si="1161"/>
        <v> </v>
      </c>
      <c r="W1877" s="297"/>
      <c r="X1877" s="298"/>
      <c r="Y1877" s="299"/>
      <c r="Z1877" s="300"/>
      <c r="AA1877" s="300"/>
      <c r="AB1877" s="298"/>
      <c r="AC1877" s="187"/>
      <c r="AD1877" s="187"/>
      <c r="AE1877" s="187"/>
      <c r="AF1877" s="187"/>
      <c r="AG1877" s="187"/>
    </row>
    <row r="1878">
      <c r="A1878" s="253"/>
      <c r="B1878" s="253"/>
      <c r="C1878" s="289"/>
      <c r="D1878" s="289"/>
      <c r="E1878" s="289"/>
      <c r="F1878" s="289"/>
      <c r="G1878" s="290"/>
      <c r="H1878" s="289"/>
      <c r="I1878" s="289"/>
      <c r="J1878" s="289"/>
      <c r="K1878" s="291"/>
      <c r="L1878" s="292"/>
      <c r="M1878" s="292"/>
      <c r="N1878" s="289"/>
      <c r="O1878" s="289"/>
      <c r="P1878" s="293"/>
      <c r="Q1878" s="294"/>
      <c r="R1878" s="206"/>
      <c r="S1878" s="295"/>
      <c r="T1878" s="289"/>
      <c r="U1878" s="289"/>
      <c r="V1878" s="296" t="str">
        <f t="shared" si="1161"/>
        <v> </v>
      </c>
      <c r="W1878" s="297"/>
      <c r="X1878" s="298"/>
      <c r="Y1878" s="299"/>
      <c r="Z1878" s="300"/>
      <c r="AA1878" s="300"/>
      <c r="AB1878" s="298"/>
      <c r="AC1878" s="187"/>
      <c r="AD1878" s="187"/>
      <c r="AE1878" s="187"/>
      <c r="AF1878" s="187"/>
      <c r="AG1878" s="187"/>
    </row>
    <row r="1879">
      <c r="A1879" s="253"/>
      <c r="B1879" s="253"/>
      <c r="C1879" s="289"/>
      <c r="D1879" s="289"/>
      <c r="E1879" s="289"/>
      <c r="F1879" s="289"/>
      <c r="G1879" s="290"/>
      <c r="H1879" s="289"/>
      <c r="I1879" s="289"/>
      <c r="J1879" s="289"/>
      <c r="K1879" s="291"/>
      <c r="L1879" s="292"/>
      <c r="M1879" s="292"/>
      <c r="N1879" s="289"/>
      <c r="O1879" s="289"/>
      <c r="P1879" s="293"/>
      <c r="Q1879" s="294"/>
      <c r="R1879" s="206"/>
      <c r="S1879" s="295"/>
      <c r="T1879" s="289"/>
      <c r="U1879" s="289"/>
      <c r="V1879" s="296" t="str">
        <f t="shared" si="1161"/>
        <v> </v>
      </c>
      <c r="W1879" s="297"/>
      <c r="X1879" s="298"/>
      <c r="Y1879" s="299"/>
      <c r="Z1879" s="300"/>
      <c r="AA1879" s="300"/>
      <c r="AB1879" s="298"/>
      <c r="AC1879" s="187"/>
      <c r="AD1879" s="187"/>
      <c r="AE1879" s="187"/>
      <c r="AF1879" s="187"/>
      <c r="AG1879" s="187"/>
    </row>
    <row r="1880">
      <c r="A1880" s="253"/>
      <c r="B1880" s="253"/>
      <c r="C1880" s="289"/>
      <c r="D1880" s="289"/>
      <c r="E1880" s="289"/>
      <c r="F1880" s="289"/>
      <c r="G1880" s="290"/>
      <c r="H1880" s="289"/>
      <c r="I1880" s="289"/>
      <c r="J1880" s="289"/>
      <c r="K1880" s="291"/>
      <c r="L1880" s="292"/>
      <c r="M1880" s="292"/>
      <c r="N1880" s="289"/>
      <c r="O1880" s="289"/>
      <c r="P1880" s="293"/>
      <c r="Q1880" s="294"/>
      <c r="R1880" s="206"/>
      <c r="S1880" s="295"/>
      <c r="T1880" s="289"/>
      <c r="U1880" s="289"/>
      <c r="V1880" s="296" t="str">
        <f t="shared" si="1161"/>
        <v> </v>
      </c>
      <c r="W1880" s="297"/>
      <c r="X1880" s="298"/>
      <c r="Y1880" s="299"/>
      <c r="Z1880" s="300"/>
      <c r="AA1880" s="300"/>
      <c r="AB1880" s="298"/>
      <c r="AC1880" s="187"/>
      <c r="AD1880" s="187"/>
      <c r="AE1880" s="187"/>
      <c r="AF1880" s="187"/>
      <c r="AG1880" s="187"/>
    </row>
    <row r="1881">
      <c r="A1881" s="253"/>
      <c r="B1881" s="253"/>
      <c r="C1881" s="289"/>
      <c r="D1881" s="289"/>
      <c r="E1881" s="289"/>
      <c r="F1881" s="289"/>
      <c r="G1881" s="290"/>
      <c r="H1881" s="289"/>
      <c r="I1881" s="289"/>
      <c r="J1881" s="289"/>
      <c r="K1881" s="291"/>
      <c r="L1881" s="292"/>
      <c r="M1881" s="292"/>
      <c r="N1881" s="289"/>
      <c r="O1881" s="289"/>
      <c r="P1881" s="293"/>
      <c r="Q1881" s="294"/>
      <c r="R1881" s="206"/>
      <c r="S1881" s="295"/>
      <c r="T1881" s="289"/>
      <c r="U1881" s="289"/>
      <c r="V1881" s="296" t="str">
        <f t="shared" si="1161"/>
        <v> </v>
      </c>
      <c r="W1881" s="297"/>
      <c r="X1881" s="298"/>
      <c r="Y1881" s="299"/>
      <c r="Z1881" s="300"/>
      <c r="AA1881" s="300"/>
      <c r="AB1881" s="298"/>
      <c r="AC1881" s="187"/>
      <c r="AD1881" s="187"/>
      <c r="AE1881" s="187"/>
      <c r="AF1881" s="187"/>
      <c r="AG1881" s="187"/>
    </row>
    <row r="1882">
      <c r="A1882" s="253"/>
      <c r="B1882" s="253"/>
      <c r="C1882" s="289"/>
      <c r="D1882" s="289"/>
      <c r="E1882" s="289"/>
      <c r="F1882" s="289"/>
      <c r="G1882" s="290"/>
      <c r="H1882" s="289"/>
      <c r="I1882" s="289"/>
      <c r="J1882" s="289"/>
      <c r="K1882" s="291"/>
      <c r="L1882" s="292"/>
      <c r="M1882" s="292"/>
      <c r="N1882" s="289"/>
      <c r="O1882" s="289"/>
      <c r="P1882" s="293"/>
      <c r="Q1882" s="294"/>
      <c r="R1882" s="206"/>
      <c r="S1882" s="295"/>
      <c r="T1882" s="289"/>
      <c r="U1882" s="289"/>
      <c r="V1882" s="296" t="str">
        <f t="shared" si="1161"/>
        <v> </v>
      </c>
      <c r="W1882" s="297"/>
      <c r="X1882" s="298"/>
      <c r="Y1882" s="299"/>
      <c r="Z1882" s="300"/>
      <c r="AA1882" s="300"/>
      <c r="AB1882" s="298"/>
      <c r="AC1882" s="187"/>
      <c r="AD1882" s="187"/>
      <c r="AE1882" s="187"/>
      <c r="AF1882" s="187"/>
      <c r="AG1882" s="187"/>
    </row>
    <row r="1883">
      <c r="A1883" s="253"/>
      <c r="B1883" s="253"/>
      <c r="C1883" s="289"/>
      <c r="D1883" s="289"/>
      <c r="E1883" s="289"/>
      <c r="F1883" s="289"/>
      <c r="G1883" s="290"/>
      <c r="H1883" s="289"/>
      <c r="I1883" s="289"/>
      <c r="J1883" s="289"/>
      <c r="K1883" s="291"/>
      <c r="L1883" s="292"/>
      <c r="M1883" s="292"/>
      <c r="N1883" s="289"/>
      <c r="O1883" s="289"/>
      <c r="P1883" s="293"/>
      <c r="Q1883" s="294"/>
      <c r="R1883" s="206"/>
      <c r="S1883" s="295"/>
      <c r="T1883" s="289"/>
      <c r="U1883" s="289"/>
      <c r="V1883" s="296" t="str">
        <f t="shared" si="1161"/>
        <v> </v>
      </c>
      <c r="W1883" s="297"/>
      <c r="X1883" s="298"/>
      <c r="Y1883" s="299"/>
      <c r="Z1883" s="300"/>
      <c r="AA1883" s="300"/>
      <c r="AB1883" s="298"/>
      <c r="AC1883" s="187"/>
      <c r="AD1883" s="187"/>
      <c r="AE1883" s="187"/>
      <c r="AF1883" s="187"/>
      <c r="AG1883" s="187"/>
    </row>
    <row r="1884">
      <c r="A1884" s="253"/>
      <c r="B1884" s="253"/>
      <c r="C1884" s="289"/>
      <c r="D1884" s="289"/>
      <c r="E1884" s="289"/>
      <c r="F1884" s="289"/>
      <c r="G1884" s="290"/>
      <c r="H1884" s="289"/>
      <c r="I1884" s="289"/>
      <c r="J1884" s="289"/>
      <c r="K1884" s="291"/>
      <c r="L1884" s="292"/>
      <c r="M1884" s="292"/>
      <c r="N1884" s="289"/>
      <c r="O1884" s="289"/>
      <c r="P1884" s="293"/>
      <c r="Q1884" s="294"/>
      <c r="R1884" s="206"/>
      <c r="S1884" s="295"/>
      <c r="T1884" s="289"/>
      <c r="U1884" s="289"/>
      <c r="V1884" s="296" t="str">
        <f t="shared" si="1161"/>
        <v> </v>
      </c>
      <c r="W1884" s="297"/>
      <c r="X1884" s="298"/>
      <c r="Y1884" s="299"/>
      <c r="Z1884" s="300"/>
      <c r="AA1884" s="300"/>
      <c r="AB1884" s="298"/>
      <c r="AC1884" s="187"/>
      <c r="AD1884" s="187"/>
      <c r="AE1884" s="187"/>
      <c r="AF1884" s="187"/>
      <c r="AG1884" s="187"/>
    </row>
    <row r="1885">
      <c r="A1885" s="253"/>
      <c r="B1885" s="253"/>
      <c r="C1885" s="289"/>
      <c r="D1885" s="289"/>
      <c r="E1885" s="289"/>
      <c r="F1885" s="289"/>
      <c r="G1885" s="290"/>
      <c r="H1885" s="289"/>
      <c r="I1885" s="289"/>
      <c r="J1885" s="289"/>
      <c r="K1885" s="291"/>
      <c r="L1885" s="292"/>
      <c r="M1885" s="292"/>
      <c r="N1885" s="289"/>
      <c r="O1885" s="289"/>
      <c r="P1885" s="293"/>
      <c r="Q1885" s="294"/>
      <c r="R1885" s="206"/>
      <c r="S1885" s="295"/>
      <c r="T1885" s="289"/>
      <c r="U1885" s="289"/>
      <c r="V1885" s="296" t="str">
        <f t="shared" si="1161"/>
        <v> </v>
      </c>
      <c r="W1885" s="297"/>
      <c r="X1885" s="298"/>
      <c r="Y1885" s="299"/>
      <c r="Z1885" s="300"/>
      <c r="AA1885" s="300"/>
      <c r="AB1885" s="298"/>
      <c r="AC1885" s="187"/>
      <c r="AD1885" s="187"/>
      <c r="AE1885" s="187"/>
      <c r="AF1885" s="187"/>
      <c r="AG1885" s="187"/>
    </row>
    <row r="1886">
      <c r="A1886" s="253"/>
      <c r="B1886" s="253"/>
      <c r="C1886" s="289"/>
      <c r="D1886" s="289"/>
      <c r="E1886" s="289"/>
      <c r="F1886" s="289"/>
      <c r="G1886" s="290"/>
      <c r="H1886" s="289"/>
      <c r="I1886" s="289"/>
      <c r="J1886" s="289"/>
      <c r="K1886" s="291"/>
      <c r="L1886" s="292"/>
      <c r="M1886" s="292"/>
      <c r="N1886" s="289"/>
      <c r="O1886" s="289"/>
      <c r="P1886" s="293"/>
      <c r="Q1886" s="294"/>
      <c r="R1886" s="206"/>
      <c r="S1886" s="295"/>
      <c r="T1886" s="289"/>
      <c r="U1886" s="289"/>
      <c r="V1886" s="296" t="str">
        <f t="shared" si="1161"/>
        <v> </v>
      </c>
      <c r="W1886" s="297"/>
      <c r="X1886" s="298"/>
      <c r="Y1886" s="299"/>
      <c r="Z1886" s="300"/>
      <c r="AA1886" s="300"/>
      <c r="AB1886" s="298"/>
      <c r="AC1886" s="187"/>
      <c r="AD1886" s="187"/>
      <c r="AE1886" s="187"/>
      <c r="AF1886" s="187"/>
      <c r="AG1886" s="187"/>
    </row>
    <row r="1887">
      <c r="A1887" s="253"/>
      <c r="B1887" s="253"/>
      <c r="C1887" s="289"/>
      <c r="D1887" s="289"/>
      <c r="E1887" s="289"/>
      <c r="F1887" s="289"/>
      <c r="G1887" s="290"/>
      <c r="H1887" s="289"/>
      <c r="I1887" s="289"/>
      <c r="J1887" s="289"/>
      <c r="K1887" s="291"/>
      <c r="L1887" s="292"/>
      <c r="M1887" s="292"/>
      <c r="N1887" s="289"/>
      <c r="O1887" s="289"/>
      <c r="P1887" s="293"/>
      <c r="Q1887" s="294"/>
      <c r="R1887" s="206"/>
      <c r="S1887" s="295"/>
      <c r="T1887" s="289"/>
      <c r="U1887" s="289"/>
      <c r="V1887" s="296" t="str">
        <f t="shared" si="1161"/>
        <v> </v>
      </c>
      <c r="W1887" s="297"/>
      <c r="X1887" s="298"/>
      <c r="Y1887" s="299"/>
      <c r="Z1887" s="300"/>
      <c r="AA1887" s="300"/>
      <c r="AB1887" s="298"/>
      <c r="AC1887" s="187"/>
      <c r="AD1887" s="187"/>
      <c r="AE1887" s="187"/>
      <c r="AF1887" s="187"/>
      <c r="AG1887" s="187"/>
    </row>
    <row r="1888">
      <c r="A1888" s="253"/>
      <c r="B1888" s="253"/>
      <c r="C1888" s="289"/>
      <c r="D1888" s="289"/>
      <c r="E1888" s="289"/>
      <c r="F1888" s="289"/>
      <c r="G1888" s="290"/>
      <c r="H1888" s="289"/>
      <c r="I1888" s="289"/>
      <c r="J1888" s="289"/>
      <c r="K1888" s="291"/>
      <c r="L1888" s="292"/>
      <c r="M1888" s="292"/>
      <c r="N1888" s="289"/>
      <c r="O1888" s="289"/>
      <c r="P1888" s="293"/>
      <c r="Q1888" s="294"/>
      <c r="R1888" s="206"/>
      <c r="S1888" s="295"/>
      <c r="T1888" s="289"/>
      <c r="U1888" s="289"/>
      <c r="V1888" s="296" t="str">
        <f t="shared" si="1161"/>
        <v> </v>
      </c>
      <c r="W1888" s="297"/>
      <c r="X1888" s="298"/>
      <c r="Y1888" s="299"/>
      <c r="Z1888" s="300"/>
      <c r="AA1888" s="300"/>
      <c r="AB1888" s="298"/>
      <c r="AC1888" s="187"/>
      <c r="AD1888" s="187"/>
      <c r="AE1888" s="187"/>
      <c r="AF1888" s="187"/>
      <c r="AG1888" s="187"/>
    </row>
    <row r="1889">
      <c r="A1889" s="253"/>
      <c r="B1889" s="253"/>
      <c r="C1889" s="289"/>
      <c r="D1889" s="289"/>
      <c r="E1889" s="289"/>
      <c r="F1889" s="289"/>
      <c r="G1889" s="290"/>
      <c r="H1889" s="289"/>
      <c r="I1889" s="289"/>
      <c r="J1889" s="289"/>
      <c r="K1889" s="291"/>
      <c r="L1889" s="292"/>
      <c r="M1889" s="292"/>
      <c r="N1889" s="289"/>
      <c r="O1889" s="289"/>
      <c r="P1889" s="293"/>
      <c r="Q1889" s="294"/>
      <c r="R1889" s="206"/>
      <c r="S1889" s="295"/>
      <c r="T1889" s="289"/>
      <c r="U1889" s="289"/>
      <c r="V1889" s="296" t="str">
        <f t="shared" si="1161"/>
        <v> </v>
      </c>
      <c r="W1889" s="297"/>
      <c r="X1889" s="298"/>
      <c r="Y1889" s="299"/>
      <c r="Z1889" s="300"/>
      <c r="AA1889" s="300"/>
      <c r="AB1889" s="298"/>
      <c r="AC1889" s="187"/>
      <c r="AD1889" s="187"/>
      <c r="AE1889" s="187"/>
      <c r="AF1889" s="187"/>
      <c r="AG1889" s="187"/>
    </row>
    <row r="1890">
      <c r="A1890" s="253"/>
      <c r="B1890" s="253"/>
      <c r="C1890" s="289"/>
      <c r="D1890" s="289"/>
      <c r="E1890" s="289"/>
      <c r="F1890" s="289"/>
      <c r="G1890" s="290"/>
      <c r="H1890" s="289"/>
      <c r="I1890" s="289"/>
      <c r="J1890" s="289"/>
      <c r="K1890" s="291"/>
      <c r="L1890" s="292"/>
      <c r="M1890" s="292"/>
      <c r="N1890" s="289"/>
      <c r="O1890" s="289"/>
      <c r="P1890" s="293"/>
      <c r="Q1890" s="294"/>
      <c r="R1890" s="206"/>
      <c r="S1890" s="295"/>
      <c r="T1890" s="289"/>
      <c r="U1890" s="289"/>
      <c r="V1890" s="296" t="str">
        <f t="shared" si="1161"/>
        <v> </v>
      </c>
      <c r="W1890" s="297"/>
      <c r="X1890" s="298"/>
      <c r="Y1890" s="299"/>
      <c r="Z1890" s="300"/>
      <c r="AA1890" s="300"/>
      <c r="AB1890" s="298"/>
      <c r="AC1890" s="187"/>
      <c r="AD1890" s="187"/>
      <c r="AE1890" s="187"/>
      <c r="AF1890" s="187"/>
      <c r="AG1890" s="187"/>
    </row>
    <row r="1891">
      <c r="A1891" s="253"/>
      <c r="B1891" s="253"/>
      <c r="C1891" s="289"/>
      <c r="D1891" s="289"/>
      <c r="E1891" s="289"/>
      <c r="F1891" s="289"/>
      <c r="G1891" s="290"/>
      <c r="H1891" s="289"/>
      <c r="I1891" s="289"/>
      <c r="J1891" s="289"/>
      <c r="K1891" s="291"/>
      <c r="L1891" s="292"/>
      <c r="M1891" s="292"/>
      <c r="N1891" s="289"/>
      <c r="O1891" s="289"/>
      <c r="P1891" s="293"/>
      <c r="Q1891" s="294"/>
      <c r="R1891" s="206"/>
      <c r="S1891" s="295"/>
      <c r="T1891" s="289"/>
      <c r="U1891" s="289"/>
      <c r="V1891" s="296" t="str">
        <f t="shared" si="1161"/>
        <v> </v>
      </c>
      <c r="W1891" s="297"/>
      <c r="X1891" s="298"/>
      <c r="Y1891" s="299"/>
      <c r="Z1891" s="300"/>
      <c r="AA1891" s="300"/>
      <c r="AB1891" s="298"/>
      <c r="AC1891" s="187"/>
      <c r="AD1891" s="187"/>
      <c r="AE1891" s="187"/>
      <c r="AF1891" s="187"/>
      <c r="AG1891" s="187"/>
    </row>
    <row r="1892">
      <c r="A1892" s="253"/>
      <c r="B1892" s="253"/>
      <c r="C1892" s="289"/>
      <c r="D1892" s="289"/>
      <c r="E1892" s="289"/>
      <c r="F1892" s="289"/>
      <c r="G1892" s="290"/>
      <c r="H1892" s="289"/>
      <c r="I1892" s="289"/>
      <c r="J1892" s="289"/>
      <c r="K1892" s="291"/>
      <c r="L1892" s="292"/>
      <c r="M1892" s="292"/>
      <c r="N1892" s="289"/>
      <c r="O1892" s="289"/>
      <c r="P1892" s="293"/>
      <c r="Q1892" s="294"/>
      <c r="R1892" s="206"/>
      <c r="S1892" s="295"/>
      <c r="T1892" s="289"/>
      <c r="U1892" s="289"/>
      <c r="V1892" s="296" t="str">
        <f t="shared" si="1161"/>
        <v> </v>
      </c>
      <c r="W1892" s="297"/>
      <c r="X1892" s="298"/>
      <c r="Y1892" s="299"/>
      <c r="Z1892" s="300"/>
      <c r="AA1892" s="300"/>
      <c r="AB1892" s="298"/>
      <c r="AC1892" s="187"/>
      <c r="AD1892" s="187"/>
      <c r="AE1892" s="187"/>
      <c r="AF1892" s="187"/>
      <c r="AG1892" s="187"/>
    </row>
    <row r="1893">
      <c r="A1893" s="253"/>
      <c r="B1893" s="253"/>
      <c r="C1893" s="289"/>
      <c r="D1893" s="289"/>
      <c r="E1893" s="289"/>
      <c r="F1893" s="289"/>
      <c r="G1893" s="290"/>
      <c r="H1893" s="289"/>
      <c r="I1893" s="289"/>
      <c r="J1893" s="289"/>
      <c r="K1893" s="291"/>
      <c r="L1893" s="292"/>
      <c r="M1893" s="292"/>
      <c r="N1893" s="289"/>
      <c r="O1893" s="289"/>
      <c r="P1893" s="293"/>
      <c r="Q1893" s="294"/>
      <c r="R1893" s="206"/>
      <c r="S1893" s="295"/>
      <c r="T1893" s="289"/>
      <c r="U1893" s="289"/>
      <c r="V1893" s="296" t="str">
        <f t="shared" si="1161"/>
        <v> </v>
      </c>
      <c r="W1893" s="297"/>
      <c r="X1893" s="298"/>
      <c r="Y1893" s="299"/>
      <c r="Z1893" s="300"/>
      <c r="AA1893" s="300"/>
      <c r="AB1893" s="298"/>
      <c r="AC1893" s="187"/>
      <c r="AD1893" s="187"/>
      <c r="AE1893" s="187"/>
      <c r="AF1893" s="187"/>
      <c r="AG1893" s="187"/>
    </row>
    <row r="1894">
      <c r="A1894" s="253"/>
      <c r="B1894" s="253"/>
      <c r="C1894" s="289"/>
      <c r="D1894" s="289"/>
      <c r="E1894" s="289"/>
      <c r="F1894" s="289"/>
      <c r="G1894" s="290"/>
      <c r="H1894" s="289"/>
      <c r="I1894" s="289"/>
      <c r="J1894" s="289"/>
      <c r="K1894" s="291"/>
      <c r="L1894" s="292"/>
      <c r="M1894" s="292"/>
      <c r="N1894" s="289"/>
      <c r="O1894" s="289"/>
      <c r="P1894" s="293"/>
      <c r="Q1894" s="294"/>
      <c r="R1894" s="206"/>
      <c r="S1894" s="295"/>
      <c r="T1894" s="289"/>
      <c r="U1894" s="289"/>
      <c r="V1894" s="296" t="str">
        <f t="shared" si="1161"/>
        <v> </v>
      </c>
      <c r="W1894" s="297"/>
      <c r="X1894" s="298"/>
      <c r="Y1894" s="299"/>
      <c r="Z1894" s="300"/>
      <c r="AA1894" s="300"/>
      <c r="AB1894" s="298"/>
      <c r="AC1894" s="187"/>
      <c r="AD1894" s="187"/>
      <c r="AE1894" s="187"/>
      <c r="AF1894" s="187"/>
      <c r="AG1894" s="187"/>
    </row>
    <row r="1895">
      <c r="A1895" s="253"/>
      <c r="B1895" s="253"/>
      <c r="C1895" s="289"/>
      <c r="D1895" s="289"/>
      <c r="E1895" s="289"/>
      <c r="F1895" s="289"/>
      <c r="G1895" s="290"/>
      <c r="H1895" s="289"/>
      <c r="I1895" s="289"/>
      <c r="J1895" s="289"/>
      <c r="K1895" s="291"/>
      <c r="L1895" s="292"/>
      <c r="M1895" s="292"/>
      <c r="N1895" s="289"/>
      <c r="O1895" s="289"/>
      <c r="P1895" s="293"/>
      <c r="Q1895" s="294"/>
      <c r="R1895" s="206"/>
      <c r="S1895" s="295"/>
      <c r="T1895" s="289"/>
      <c r="U1895" s="289"/>
      <c r="V1895" s="296" t="str">
        <f t="shared" si="1161"/>
        <v> </v>
      </c>
      <c r="W1895" s="297"/>
      <c r="X1895" s="298"/>
      <c r="Y1895" s="299"/>
      <c r="Z1895" s="300"/>
      <c r="AA1895" s="300"/>
      <c r="AB1895" s="298"/>
      <c r="AC1895" s="187"/>
      <c r="AD1895" s="187"/>
      <c r="AE1895" s="187"/>
      <c r="AF1895" s="187"/>
      <c r="AG1895" s="187"/>
    </row>
    <row r="1896">
      <c r="A1896" s="253"/>
      <c r="B1896" s="253"/>
      <c r="C1896" s="289"/>
      <c r="D1896" s="289"/>
      <c r="E1896" s="289"/>
      <c r="F1896" s="289"/>
      <c r="G1896" s="290"/>
      <c r="H1896" s="289"/>
      <c r="I1896" s="289"/>
      <c r="J1896" s="289"/>
      <c r="K1896" s="291"/>
      <c r="L1896" s="292"/>
      <c r="M1896" s="292"/>
      <c r="N1896" s="289"/>
      <c r="O1896" s="289"/>
      <c r="P1896" s="293"/>
      <c r="Q1896" s="294"/>
      <c r="R1896" s="206"/>
      <c r="S1896" s="295"/>
      <c r="T1896" s="289"/>
      <c r="U1896" s="289"/>
      <c r="V1896" s="296" t="str">
        <f t="shared" si="1161"/>
        <v> </v>
      </c>
      <c r="W1896" s="297"/>
      <c r="X1896" s="298"/>
      <c r="Y1896" s="299"/>
      <c r="Z1896" s="300"/>
      <c r="AA1896" s="300"/>
      <c r="AB1896" s="298"/>
      <c r="AC1896" s="187"/>
      <c r="AD1896" s="187"/>
      <c r="AE1896" s="187"/>
      <c r="AF1896" s="187"/>
      <c r="AG1896" s="187"/>
    </row>
    <row r="1897">
      <c r="A1897" s="253"/>
      <c r="B1897" s="253"/>
      <c r="C1897" s="289"/>
      <c r="D1897" s="289"/>
      <c r="E1897" s="289"/>
      <c r="F1897" s="289"/>
      <c r="G1897" s="290"/>
      <c r="H1897" s="289"/>
      <c r="I1897" s="289"/>
      <c r="J1897" s="289"/>
      <c r="K1897" s="291"/>
      <c r="L1897" s="292"/>
      <c r="M1897" s="292"/>
      <c r="N1897" s="289"/>
      <c r="O1897" s="289"/>
      <c r="P1897" s="293"/>
      <c r="Q1897" s="294"/>
      <c r="R1897" s="206"/>
      <c r="S1897" s="295"/>
      <c r="T1897" s="289"/>
      <c r="U1897" s="289"/>
      <c r="V1897" s="296" t="str">
        <f t="shared" si="1161"/>
        <v> </v>
      </c>
      <c r="W1897" s="297"/>
      <c r="X1897" s="298"/>
      <c r="Y1897" s="299"/>
      <c r="Z1897" s="300"/>
      <c r="AA1897" s="300"/>
      <c r="AB1897" s="298"/>
      <c r="AC1897" s="187"/>
      <c r="AD1897" s="187"/>
      <c r="AE1897" s="187"/>
      <c r="AF1897" s="187"/>
      <c r="AG1897" s="187"/>
    </row>
    <row r="1898">
      <c r="A1898" s="253"/>
      <c r="B1898" s="253"/>
      <c r="C1898" s="289"/>
      <c r="D1898" s="289"/>
      <c r="E1898" s="289"/>
      <c r="F1898" s="289"/>
      <c r="G1898" s="290"/>
      <c r="H1898" s="289"/>
      <c r="I1898" s="289"/>
      <c r="J1898" s="289"/>
      <c r="K1898" s="291"/>
      <c r="L1898" s="292"/>
      <c r="M1898" s="292"/>
      <c r="N1898" s="289"/>
      <c r="O1898" s="289"/>
      <c r="P1898" s="293"/>
      <c r="Q1898" s="294"/>
      <c r="R1898" s="206"/>
      <c r="S1898" s="295"/>
      <c r="T1898" s="289"/>
      <c r="U1898" s="289"/>
      <c r="V1898" s="296" t="str">
        <f t="shared" si="1161"/>
        <v> </v>
      </c>
      <c r="W1898" s="297"/>
      <c r="X1898" s="298"/>
      <c r="Y1898" s="299"/>
      <c r="Z1898" s="300"/>
      <c r="AA1898" s="300"/>
      <c r="AB1898" s="298"/>
      <c r="AC1898" s="187"/>
      <c r="AD1898" s="187"/>
      <c r="AE1898" s="187"/>
      <c r="AF1898" s="187"/>
      <c r="AG1898" s="187"/>
    </row>
    <row r="1899">
      <c r="A1899" s="253"/>
      <c r="B1899" s="253"/>
      <c r="C1899" s="289"/>
      <c r="D1899" s="289"/>
      <c r="E1899" s="289"/>
      <c r="F1899" s="289"/>
      <c r="G1899" s="290"/>
      <c r="H1899" s="289"/>
      <c r="I1899" s="289"/>
      <c r="J1899" s="289"/>
      <c r="K1899" s="291"/>
      <c r="L1899" s="292"/>
      <c r="M1899" s="292"/>
      <c r="N1899" s="289"/>
      <c r="O1899" s="289"/>
      <c r="P1899" s="293"/>
      <c r="Q1899" s="294"/>
      <c r="R1899" s="206"/>
      <c r="S1899" s="295"/>
      <c r="T1899" s="289"/>
      <c r="U1899" s="289"/>
      <c r="V1899" s="296" t="str">
        <f t="shared" si="1161"/>
        <v> </v>
      </c>
      <c r="W1899" s="297"/>
      <c r="X1899" s="298"/>
      <c r="Y1899" s="299"/>
      <c r="Z1899" s="300"/>
      <c r="AA1899" s="300"/>
      <c r="AB1899" s="298"/>
      <c r="AC1899" s="187"/>
      <c r="AD1899" s="187"/>
      <c r="AE1899" s="187"/>
      <c r="AF1899" s="187"/>
      <c r="AG1899" s="187"/>
    </row>
    <row r="1900">
      <c r="A1900" s="253"/>
      <c r="B1900" s="253"/>
      <c r="C1900" s="289"/>
      <c r="D1900" s="289"/>
      <c r="E1900" s="289"/>
      <c r="F1900" s="289"/>
      <c r="G1900" s="290"/>
      <c r="H1900" s="289"/>
      <c r="I1900" s="289"/>
      <c r="J1900" s="289"/>
      <c r="K1900" s="291"/>
      <c r="L1900" s="292"/>
      <c r="M1900" s="292"/>
      <c r="N1900" s="289"/>
      <c r="O1900" s="289"/>
      <c r="P1900" s="293"/>
      <c r="Q1900" s="294"/>
      <c r="R1900" s="206"/>
      <c r="S1900" s="295"/>
      <c r="T1900" s="289"/>
      <c r="U1900" s="289"/>
      <c r="V1900" s="296" t="str">
        <f t="shared" si="1161"/>
        <v> </v>
      </c>
      <c r="W1900" s="297"/>
      <c r="X1900" s="298"/>
      <c r="Y1900" s="299"/>
      <c r="Z1900" s="300"/>
      <c r="AA1900" s="300"/>
      <c r="AB1900" s="298"/>
      <c r="AC1900" s="187"/>
      <c r="AD1900" s="187"/>
      <c r="AE1900" s="187"/>
      <c r="AF1900" s="187"/>
      <c r="AG1900" s="187"/>
    </row>
    <row r="1901">
      <c r="A1901" s="253"/>
      <c r="B1901" s="253"/>
      <c r="C1901" s="289"/>
      <c r="D1901" s="289"/>
      <c r="E1901" s="289"/>
      <c r="F1901" s="289"/>
      <c r="G1901" s="290"/>
      <c r="H1901" s="289"/>
      <c r="I1901" s="289"/>
      <c r="J1901" s="289"/>
      <c r="K1901" s="291"/>
      <c r="L1901" s="292"/>
      <c r="M1901" s="292"/>
      <c r="N1901" s="289"/>
      <c r="O1901" s="289"/>
      <c r="P1901" s="293"/>
      <c r="Q1901" s="294"/>
      <c r="R1901" s="206"/>
      <c r="S1901" s="295"/>
      <c r="T1901" s="289"/>
      <c r="U1901" s="289"/>
      <c r="V1901" s="296" t="str">
        <f t="shared" si="1161"/>
        <v> </v>
      </c>
      <c r="W1901" s="297"/>
      <c r="X1901" s="298"/>
      <c r="Y1901" s="299"/>
      <c r="Z1901" s="300"/>
      <c r="AA1901" s="300"/>
      <c r="AB1901" s="298"/>
      <c r="AC1901" s="187"/>
      <c r="AD1901" s="187"/>
      <c r="AE1901" s="187"/>
      <c r="AF1901" s="187"/>
      <c r="AG1901" s="187"/>
    </row>
    <row r="1902">
      <c r="A1902" s="253"/>
      <c r="B1902" s="253"/>
      <c r="C1902" s="289"/>
      <c r="D1902" s="289"/>
      <c r="E1902" s="289"/>
      <c r="F1902" s="289"/>
      <c r="G1902" s="290"/>
      <c r="H1902" s="289"/>
      <c r="I1902" s="289"/>
      <c r="J1902" s="289"/>
      <c r="K1902" s="291"/>
      <c r="L1902" s="292"/>
      <c r="M1902" s="292"/>
      <c r="N1902" s="289"/>
      <c r="O1902" s="289"/>
      <c r="P1902" s="293"/>
      <c r="Q1902" s="294"/>
      <c r="R1902" s="206"/>
      <c r="S1902" s="295"/>
      <c r="T1902" s="289"/>
      <c r="U1902" s="289"/>
      <c r="V1902" s="296" t="str">
        <f t="shared" si="1161"/>
        <v> </v>
      </c>
      <c r="W1902" s="297"/>
      <c r="X1902" s="298"/>
      <c r="Y1902" s="299"/>
      <c r="Z1902" s="300"/>
      <c r="AA1902" s="300"/>
      <c r="AB1902" s="298"/>
      <c r="AC1902" s="187"/>
      <c r="AD1902" s="187"/>
      <c r="AE1902" s="187"/>
      <c r="AF1902" s="187"/>
      <c r="AG1902" s="187"/>
    </row>
    <row r="1903">
      <c r="A1903" s="253"/>
      <c r="B1903" s="253"/>
      <c r="C1903" s="289"/>
      <c r="D1903" s="289"/>
      <c r="E1903" s="289"/>
      <c r="F1903" s="289"/>
      <c r="G1903" s="290"/>
      <c r="H1903" s="289"/>
      <c r="I1903" s="289"/>
      <c r="J1903" s="289"/>
      <c r="K1903" s="291"/>
      <c r="L1903" s="292"/>
      <c r="M1903" s="292"/>
      <c r="N1903" s="289"/>
      <c r="O1903" s="289"/>
      <c r="P1903" s="293"/>
      <c r="Q1903" s="294"/>
      <c r="R1903" s="206"/>
      <c r="S1903" s="295"/>
      <c r="T1903" s="289"/>
      <c r="U1903" s="289"/>
      <c r="V1903" s="296" t="str">
        <f t="shared" si="1161"/>
        <v> </v>
      </c>
      <c r="W1903" s="297"/>
      <c r="X1903" s="298"/>
      <c r="Y1903" s="299"/>
      <c r="Z1903" s="300"/>
      <c r="AA1903" s="300"/>
      <c r="AB1903" s="298"/>
      <c r="AC1903" s="187"/>
      <c r="AD1903" s="187"/>
      <c r="AE1903" s="187"/>
      <c r="AF1903" s="187"/>
      <c r="AG1903" s="187"/>
    </row>
    <row r="1904">
      <c r="A1904" s="253"/>
      <c r="B1904" s="253"/>
      <c r="C1904" s="289"/>
      <c r="D1904" s="289"/>
      <c r="E1904" s="289"/>
      <c r="F1904" s="289"/>
      <c r="G1904" s="290"/>
      <c r="H1904" s="289"/>
      <c r="I1904" s="289"/>
      <c r="J1904" s="289"/>
      <c r="K1904" s="291"/>
      <c r="L1904" s="292"/>
      <c r="M1904" s="292"/>
      <c r="N1904" s="289"/>
      <c r="O1904" s="289"/>
      <c r="P1904" s="293"/>
      <c r="Q1904" s="294"/>
      <c r="R1904" s="206"/>
      <c r="S1904" s="295"/>
      <c r="T1904" s="289"/>
      <c r="U1904" s="289"/>
      <c r="V1904" s="296" t="str">
        <f t="shared" si="1161"/>
        <v> </v>
      </c>
      <c r="W1904" s="297"/>
      <c r="X1904" s="298"/>
      <c r="Y1904" s="299"/>
      <c r="Z1904" s="300"/>
      <c r="AA1904" s="300"/>
      <c r="AB1904" s="298"/>
      <c r="AC1904" s="187"/>
      <c r="AD1904" s="187"/>
      <c r="AE1904" s="187"/>
      <c r="AF1904" s="187"/>
      <c r="AG1904" s="187"/>
    </row>
    <row r="1905">
      <c r="A1905" s="253"/>
      <c r="B1905" s="253"/>
      <c r="C1905" s="289"/>
      <c r="D1905" s="289"/>
      <c r="E1905" s="289"/>
      <c r="F1905" s="289"/>
      <c r="G1905" s="290"/>
      <c r="H1905" s="289"/>
      <c r="I1905" s="289"/>
      <c r="J1905" s="289"/>
      <c r="K1905" s="291"/>
      <c r="L1905" s="292"/>
      <c r="M1905" s="292"/>
      <c r="N1905" s="289"/>
      <c r="O1905" s="289"/>
      <c r="P1905" s="293"/>
      <c r="Q1905" s="294"/>
      <c r="R1905" s="206"/>
      <c r="S1905" s="295"/>
      <c r="T1905" s="289"/>
      <c r="U1905" s="289"/>
      <c r="V1905" s="296" t="str">
        <f t="shared" si="1161"/>
        <v> </v>
      </c>
      <c r="W1905" s="297"/>
      <c r="X1905" s="298"/>
      <c r="Y1905" s="299"/>
      <c r="Z1905" s="300"/>
      <c r="AA1905" s="300"/>
      <c r="AB1905" s="298"/>
      <c r="AC1905" s="187"/>
      <c r="AD1905" s="187"/>
      <c r="AE1905" s="187"/>
      <c r="AF1905" s="187"/>
      <c r="AG1905" s="187"/>
    </row>
    <row r="1906">
      <c r="A1906" s="253"/>
      <c r="B1906" s="253"/>
      <c r="C1906" s="289"/>
      <c r="D1906" s="289"/>
      <c r="E1906" s="289"/>
      <c r="F1906" s="289"/>
      <c r="G1906" s="290"/>
      <c r="H1906" s="289"/>
      <c r="I1906" s="289"/>
      <c r="J1906" s="289"/>
      <c r="K1906" s="291"/>
      <c r="L1906" s="292"/>
      <c r="M1906" s="292"/>
      <c r="N1906" s="289"/>
      <c r="O1906" s="289"/>
      <c r="P1906" s="293"/>
      <c r="Q1906" s="294"/>
      <c r="R1906" s="206"/>
      <c r="S1906" s="295"/>
      <c r="T1906" s="289"/>
      <c r="U1906" s="289"/>
      <c r="V1906" s="296" t="str">
        <f t="shared" si="1161"/>
        <v> </v>
      </c>
      <c r="W1906" s="297"/>
      <c r="X1906" s="298"/>
      <c r="Y1906" s="299"/>
      <c r="Z1906" s="300"/>
      <c r="AA1906" s="300"/>
      <c r="AB1906" s="298"/>
      <c r="AC1906" s="187"/>
      <c r="AD1906" s="187"/>
      <c r="AE1906" s="187"/>
      <c r="AF1906" s="187"/>
      <c r="AG1906" s="187"/>
    </row>
    <row r="1907">
      <c r="A1907" s="253"/>
      <c r="B1907" s="253"/>
      <c r="C1907" s="289"/>
      <c r="D1907" s="289"/>
      <c r="E1907" s="289"/>
      <c r="F1907" s="289"/>
      <c r="G1907" s="290"/>
      <c r="H1907" s="289"/>
      <c r="I1907" s="289"/>
      <c r="J1907" s="289"/>
      <c r="K1907" s="291"/>
      <c r="L1907" s="292"/>
      <c r="M1907" s="292"/>
      <c r="N1907" s="289"/>
      <c r="O1907" s="289"/>
      <c r="P1907" s="293"/>
      <c r="Q1907" s="294"/>
      <c r="R1907" s="206"/>
      <c r="S1907" s="295"/>
      <c r="T1907" s="289"/>
      <c r="U1907" s="289"/>
      <c r="V1907" s="296" t="str">
        <f t="shared" si="1161"/>
        <v> </v>
      </c>
      <c r="W1907" s="297"/>
      <c r="X1907" s="298"/>
      <c r="Y1907" s="299"/>
      <c r="Z1907" s="300"/>
      <c r="AA1907" s="300"/>
      <c r="AB1907" s="298"/>
      <c r="AC1907" s="187"/>
      <c r="AD1907" s="187"/>
      <c r="AE1907" s="187"/>
      <c r="AF1907" s="187"/>
      <c r="AG1907" s="187"/>
    </row>
    <row r="1908">
      <c r="A1908" s="253"/>
      <c r="B1908" s="253"/>
      <c r="C1908" s="289"/>
      <c r="D1908" s="289"/>
      <c r="E1908" s="289"/>
      <c r="F1908" s="289"/>
      <c r="G1908" s="290"/>
      <c r="H1908" s="289"/>
      <c r="I1908" s="289"/>
      <c r="J1908" s="289"/>
      <c r="K1908" s="291"/>
      <c r="L1908" s="292"/>
      <c r="M1908" s="292"/>
      <c r="N1908" s="289"/>
      <c r="O1908" s="289"/>
      <c r="P1908" s="293"/>
      <c r="Q1908" s="294"/>
      <c r="R1908" s="206"/>
      <c r="S1908" s="295"/>
      <c r="T1908" s="289"/>
      <c r="U1908" s="289"/>
      <c r="V1908" s="296" t="str">
        <f t="shared" si="1161"/>
        <v> </v>
      </c>
      <c r="W1908" s="297"/>
      <c r="X1908" s="298"/>
      <c r="Y1908" s="299"/>
      <c r="Z1908" s="300"/>
      <c r="AA1908" s="300"/>
      <c r="AB1908" s="298"/>
      <c r="AC1908" s="187"/>
      <c r="AD1908" s="187"/>
      <c r="AE1908" s="187"/>
      <c r="AF1908" s="187"/>
      <c r="AG1908" s="187"/>
    </row>
    <row r="1909">
      <c r="A1909" s="253"/>
      <c r="B1909" s="253"/>
      <c r="C1909" s="289"/>
      <c r="D1909" s="289"/>
      <c r="E1909" s="289"/>
      <c r="F1909" s="289"/>
      <c r="G1909" s="290"/>
      <c r="H1909" s="289"/>
      <c r="I1909" s="289"/>
      <c r="J1909" s="289"/>
      <c r="K1909" s="291"/>
      <c r="L1909" s="292"/>
      <c r="M1909" s="292"/>
      <c r="N1909" s="289"/>
      <c r="O1909" s="289"/>
      <c r="P1909" s="293"/>
      <c r="Q1909" s="294"/>
      <c r="R1909" s="206"/>
      <c r="S1909" s="295"/>
      <c r="T1909" s="289"/>
      <c r="U1909" s="289"/>
      <c r="V1909" s="296" t="str">
        <f t="shared" si="1161"/>
        <v> </v>
      </c>
      <c r="W1909" s="297"/>
      <c r="X1909" s="298"/>
      <c r="Y1909" s="299"/>
      <c r="Z1909" s="300"/>
      <c r="AA1909" s="300"/>
      <c r="AB1909" s="298"/>
      <c r="AC1909" s="187"/>
      <c r="AD1909" s="187"/>
      <c r="AE1909" s="187"/>
      <c r="AF1909" s="187"/>
      <c r="AG1909" s="187"/>
    </row>
    <row r="1910">
      <c r="A1910" s="253"/>
      <c r="B1910" s="253"/>
      <c r="C1910" s="289"/>
      <c r="D1910" s="289"/>
      <c r="E1910" s="289"/>
      <c r="F1910" s="289"/>
      <c r="G1910" s="290"/>
      <c r="H1910" s="289"/>
      <c r="I1910" s="289"/>
      <c r="J1910" s="289"/>
      <c r="K1910" s="291"/>
      <c r="L1910" s="292"/>
      <c r="M1910" s="292"/>
      <c r="N1910" s="289"/>
      <c r="O1910" s="289"/>
      <c r="P1910" s="293"/>
      <c r="Q1910" s="294"/>
      <c r="R1910" s="206"/>
      <c r="S1910" s="295"/>
      <c r="T1910" s="289"/>
      <c r="U1910" s="289"/>
      <c r="V1910" s="296" t="str">
        <f t="shared" si="1161"/>
        <v> </v>
      </c>
      <c r="W1910" s="297"/>
      <c r="X1910" s="298"/>
      <c r="Y1910" s="299"/>
      <c r="Z1910" s="300"/>
      <c r="AA1910" s="300"/>
      <c r="AB1910" s="298"/>
      <c r="AC1910" s="187"/>
      <c r="AD1910" s="187"/>
      <c r="AE1910" s="187"/>
      <c r="AF1910" s="187"/>
      <c r="AG1910" s="187"/>
    </row>
    <row r="1911">
      <c r="A1911" s="253"/>
      <c r="B1911" s="253"/>
      <c r="C1911" s="289"/>
      <c r="D1911" s="289"/>
      <c r="E1911" s="289"/>
      <c r="F1911" s="289"/>
      <c r="G1911" s="290"/>
      <c r="H1911" s="289"/>
      <c r="I1911" s="289"/>
      <c r="J1911" s="289"/>
      <c r="K1911" s="291"/>
      <c r="L1911" s="292"/>
      <c r="M1911" s="292"/>
      <c r="N1911" s="289"/>
      <c r="O1911" s="289"/>
      <c r="P1911" s="293"/>
      <c r="Q1911" s="294"/>
      <c r="R1911" s="206"/>
      <c r="S1911" s="295"/>
      <c r="T1911" s="289"/>
      <c r="U1911" s="289"/>
      <c r="V1911" s="296" t="str">
        <f t="shared" si="1161"/>
        <v> </v>
      </c>
      <c r="W1911" s="297"/>
      <c r="X1911" s="298"/>
      <c r="Y1911" s="299"/>
      <c r="Z1911" s="300"/>
      <c r="AA1911" s="300"/>
      <c r="AB1911" s="298"/>
      <c r="AC1911" s="187"/>
      <c r="AD1911" s="187"/>
      <c r="AE1911" s="187"/>
      <c r="AF1911" s="187"/>
      <c r="AG1911" s="187"/>
    </row>
    <row r="1912">
      <c r="A1912" s="253"/>
      <c r="B1912" s="253"/>
      <c r="C1912" s="289"/>
      <c r="D1912" s="289"/>
      <c r="E1912" s="289"/>
      <c r="F1912" s="289"/>
      <c r="G1912" s="290"/>
      <c r="H1912" s="289"/>
      <c r="I1912" s="289"/>
      <c r="J1912" s="289"/>
      <c r="K1912" s="291"/>
      <c r="L1912" s="292"/>
      <c r="M1912" s="292"/>
      <c r="N1912" s="289"/>
      <c r="O1912" s="289"/>
      <c r="P1912" s="293"/>
      <c r="Q1912" s="294"/>
      <c r="R1912" s="206"/>
      <c r="S1912" s="295"/>
      <c r="T1912" s="289"/>
      <c r="U1912" s="289"/>
      <c r="V1912" s="296" t="str">
        <f t="shared" si="1161"/>
        <v> </v>
      </c>
      <c r="W1912" s="297"/>
      <c r="X1912" s="298"/>
      <c r="Y1912" s="299"/>
      <c r="Z1912" s="300"/>
      <c r="AA1912" s="300"/>
      <c r="AB1912" s="298"/>
      <c r="AC1912" s="187"/>
      <c r="AD1912" s="187"/>
      <c r="AE1912" s="187"/>
      <c r="AF1912" s="187"/>
      <c r="AG1912" s="187"/>
    </row>
    <row r="1913">
      <c r="A1913" s="253"/>
      <c r="B1913" s="253"/>
      <c r="C1913" s="289"/>
      <c r="D1913" s="289"/>
      <c r="E1913" s="289"/>
      <c r="F1913" s="289"/>
      <c r="G1913" s="290"/>
      <c r="H1913" s="289"/>
      <c r="I1913" s="289"/>
      <c r="J1913" s="289"/>
      <c r="K1913" s="291"/>
      <c r="L1913" s="292"/>
      <c r="M1913" s="292"/>
      <c r="N1913" s="289"/>
      <c r="O1913" s="289"/>
      <c r="P1913" s="293"/>
      <c r="Q1913" s="294"/>
      <c r="R1913" s="206"/>
      <c r="S1913" s="295"/>
      <c r="T1913" s="289"/>
      <c r="U1913" s="289"/>
      <c r="V1913" s="296" t="str">
        <f t="shared" si="1161"/>
        <v> </v>
      </c>
      <c r="W1913" s="297"/>
      <c r="X1913" s="298"/>
      <c r="Y1913" s="299"/>
      <c r="Z1913" s="300"/>
      <c r="AA1913" s="300"/>
      <c r="AB1913" s="298"/>
      <c r="AC1913" s="187"/>
      <c r="AD1913" s="187"/>
      <c r="AE1913" s="187"/>
      <c r="AF1913" s="187"/>
      <c r="AG1913" s="187"/>
    </row>
    <row r="1914">
      <c r="A1914" s="253"/>
      <c r="B1914" s="253"/>
      <c r="C1914" s="289"/>
      <c r="D1914" s="289"/>
      <c r="E1914" s="289"/>
      <c r="F1914" s="289"/>
      <c r="G1914" s="290"/>
      <c r="H1914" s="289"/>
      <c r="I1914" s="289"/>
      <c r="J1914" s="289"/>
      <c r="K1914" s="291"/>
      <c r="L1914" s="292"/>
      <c r="M1914" s="292"/>
      <c r="N1914" s="289"/>
      <c r="O1914" s="289"/>
      <c r="P1914" s="293"/>
      <c r="Q1914" s="294"/>
      <c r="R1914" s="206"/>
      <c r="S1914" s="295"/>
      <c r="T1914" s="289"/>
      <c r="U1914" s="289"/>
      <c r="V1914" s="296" t="str">
        <f t="shared" si="1161"/>
        <v> </v>
      </c>
      <c r="W1914" s="297"/>
      <c r="X1914" s="298"/>
      <c r="Y1914" s="299"/>
      <c r="Z1914" s="300"/>
      <c r="AA1914" s="300"/>
      <c r="AB1914" s="298"/>
      <c r="AC1914" s="187"/>
      <c r="AD1914" s="187"/>
      <c r="AE1914" s="187"/>
      <c r="AF1914" s="187"/>
      <c r="AG1914" s="187"/>
    </row>
    <row r="1915">
      <c r="A1915" s="253"/>
      <c r="B1915" s="253"/>
      <c r="C1915" s="289"/>
      <c r="D1915" s="289"/>
      <c r="E1915" s="289"/>
      <c r="F1915" s="289"/>
      <c r="G1915" s="290"/>
      <c r="H1915" s="289"/>
      <c r="I1915" s="289"/>
      <c r="J1915" s="289"/>
      <c r="K1915" s="291"/>
      <c r="L1915" s="292"/>
      <c r="M1915" s="292"/>
      <c r="N1915" s="289"/>
      <c r="O1915" s="289"/>
      <c r="P1915" s="293"/>
      <c r="Q1915" s="294"/>
      <c r="R1915" s="206"/>
      <c r="S1915" s="295"/>
      <c r="T1915" s="289"/>
      <c r="U1915" s="289"/>
      <c r="V1915" s="296" t="str">
        <f t="shared" si="1161"/>
        <v> </v>
      </c>
      <c r="W1915" s="297"/>
      <c r="X1915" s="298"/>
      <c r="Y1915" s="299"/>
      <c r="Z1915" s="300"/>
      <c r="AA1915" s="300"/>
      <c r="AB1915" s="298"/>
      <c r="AC1915" s="187"/>
      <c r="AD1915" s="187"/>
      <c r="AE1915" s="187"/>
      <c r="AF1915" s="187"/>
      <c r="AG1915" s="187"/>
    </row>
    <row r="1916">
      <c r="A1916" s="253"/>
      <c r="B1916" s="253"/>
      <c r="C1916" s="289"/>
      <c r="D1916" s="289"/>
      <c r="E1916" s="289"/>
      <c r="F1916" s="289"/>
      <c r="G1916" s="290"/>
      <c r="H1916" s="289"/>
      <c r="I1916" s="289"/>
      <c r="J1916" s="289"/>
      <c r="K1916" s="291"/>
      <c r="L1916" s="292"/>
      <c r="M1916" s="292"/>
      <c r="N1916" s="289"/>
      <c r="O1916" s="289"/>
      <c r="P1916" s="293"/>
      <c r="Q1916" s="294"/>
      <c r="R1916" s="206"/>
      <c r="S1916" s="295"/>
      <c r="T1916" s="289"/>
      <c r="U1916" s="289"/>
      <c r="V1916" s="296" t="str">
        <f t="shared" si="1161"/>
        <v> </v>
      </c>
      <c r="W1916" s="297"/>
      <c r="X1916" s="298"/>
      <c r="Y1916" s="299"/>
      <c r="Z1916" s="300"/>
      <c r="AA1916" s="300"/>
      <c r="AB1916" s="298"/>
      <c r="AC1916" s="187"/>
      <c r="AD1916" s="187"/>
      <c r="AE1916" s="187"/>
      <c r="AF1916" s="187"/>
      <c r="AG1916" s="187"/>
    </row>
    <row r="1917">
      <c r="A1917" s="253"/>
      <c r="B1917" s="253"/>
      <c r="C1917" s="289"/>
      <c r="D1917" s="289"/>
      <c r="E1917" s="289"/>
      <c r="F1917" s="289"/>
      <c r="G1917" s="290"/>
      <c r="H1917" s="289"/>
      <c r="I1917" s="289"/>
      <c r="J1917" s="289"/>
      <c r="K1917" s="291"/>
      <c r="L1917" s="292"/>
      <c r="M1917" s="292"/>
      <c r="N1917" s="289"/>
      <c r="O1917" s="289"/>
      <c r="P1917" s="293"/>
      <c r="Q1917" s="294"/>
      <c r="R1917" s="206"/>
      <c r="S1917" s="295"/>
      <c r="T1917" s="289"/>
      <c r="U1917" s="289"/>
      <c r="V1917" s="296" t="str">
        <f t="shared" si="1161"/>
        <v> </v>
      </c>
      <c r="W1917" s="297"/>
      <c r="X1917" s="298"/>
      <c r="Y1917" s="299"/>
      <c r="Z1917" s="300"/>
      <c r="AA1917" s="300"/>
      <c r="AB1917" s="298"/>
      <c r="AC1917" s="187"/>
      <c r="AD1917" s="187"/>
      <c r="AE1917" s="187"/>
      <c r="AF1917" s="187"/>
      <c r="AG1917" s="187"/>
    </row>
    <row r="1918">
      <c r="A1918" s="253"/>
      <c r="B1918" s="253"/>
      <c r="C1918" s="289"/>
      <c r="D1918" s="289"/>
      <c r="E1918" s="289"/>
      <c r="F1918" s="289"/>
      <c r="G1918" s="290"/>
      <c r="H1918" s="289"/>
      <c r="I1918" s="289"/>
      <c r="J1918" s="289"/>
      <c r="K1918" s="291"/>
      <c r="L1918" s="292"/>
      <c r="M1918" s="292"/>
      <c r="N1918" s="289"/>
      <c r="O1918" s="289"/>
      <c r="P1918" s="293"/>
      <c r="Q1918" s="294"/>
      <c r="R1918" s="206"/>
      <c r="S1918" s="295"/>
      <c r="T1918" s="289"/>
      <c r="U1918" s="289"/>
      <c r="V1918" s="296" t="str">
        <f t="shared" si="1161"/>
        <v> </v>
      </c>
      <c r="W1918" s="297"/>
      <c r="X1918" s="298"/>
      <c r="Y1918" s="299"/>
      <c r="Z1918" s="300"/>
      <c r="AA1918" s="300"/>
      <c r="AB1918" s="298"/>
      <c r="AC1918" s="187"/>
      <c r="AD1918" s="187"/>
      <c r="AE1918" s="187"/>
      <c r="AF1918" s="187"/>
      <c r="AG1918" s="187"/>
    </row>
    <row r="1919">
      <c r="A1919" s="253"/>
      <c r="B1919" s="253"/>
      <c r="C1919" s="289"/>
      <c r="D1919" s="289"/>
      <c r="E1919" s="289"/>
      <c r="F1919" s="289"/>
      <c r="G1919" s="290"/>
      <c r="H1919" s="289"/>
      <c r="I1919" s="289"/>
      <c r="J1919" s="289"/>
      <c r="K1919" s="291"/>
      <c r="L1919" s="292"/>
      <c r="M1919" s="292"/>
      <c r="N1919" s="289"/>
      <c r="O1919" s="289"/>
      <c r="P1919" s="293"/>
      <c r="Q1919" s="294"/>
      <c r="R1919" s="206"/>
      <c r="S1919" s="295"/>
      <c r="T1919" s="289"/>
      <c r="U1919" s="289"/>
      <c r="V1919" s="296" t="str">
        <f t="shared" si="1161"/>
        <v> </v>
      </c>
      <c r="W1919" s="297"/>
      <c r="X1919" s="298"/>
      <c r="Y1919" s="299"/>
      <c r="Z1919" s="300"/>
      <c r="AA1919" s="300"/>
      <c r="AB1919" s="298"/>
      <c r="AC1919" s="187"/>
      <c r="AD1919" s="187"/>
      <c r="AE1919" s="187"/>
      <c r="AF1919" s="187"/>
      <c r="AG1919" s="187"/>
    </row>
    <row r="1920">
      <c r="A1920" s="253"/>
      <c r="B1920" s="253"/>
      <c r="C1920" s="289"/>
      <c r="D1920" s="289"/>
      <c r="E1920" s="289"/>
      <c r="F1920" s="289"/>
      <c r="G1920" s="290"/>
      <c r="H1920" s="289"/>
      <c r="I1920" s="289"/>
      <c r="J1920" s="289"/>
      <c r="K1920" s="291"/>
      <c r="L1920" s="292"/>
      <c r="M1920" s="292"/>
      <c r="N1920" s="289"/>
      <c r="O1920" s="289"/>
      <c r="P1920" s="293"/>
      <c r="Q1920" s="294"/>
      <c r="R1920" s="206"/>
      <c r="S1920" s="295"/>
      <c r="T1920" s="289"/>
      <c r="U1920" s="289"/>
      <c r="V1920" s="296" t="str">
        <f t="shared" si="1161"/>
        <v> </v>
      </c>
      <c r="W1920" s="297"/>
      <c r="X1920" s="298"/>
      <c r="Y1920" s="299"/>
      <c r="Z1920" s="300"/>
      <c r="AA1920" s="300"/>
      <c r="AB1920" s="298"/>
      <c r="AC1920" s="187"/>
      <c r="AD1920" s="187"/>
      <c r="AE1920" s="187"/>
      <c r="AF1920" s="187"/>
      <c r="AG1920" s="187"/>
    </row>
    <row r="1921">
      <c r="A1921" s="253"/>
      <c r="B1921" s="253"/>
      <c r="C1921" s="289"/>
      <c r="D1921" s="289"/>
      <c r="E1921" s="289"/>
      <c r="F1921" s="289"/>
      <c r="G1921" s="290"/>
      <c r="H1921" s="289"/>
      <c r="I1921" s="289"/>
      <c r="J1921" s="289"/>
      <c r="K1921" s="291"/>
      <c r="L1921" s="292"/>
      <c r="M1921" s="292"/>
      <c r="N1921" s="289"/>
      <c r="O1921" s="289"/>
      <c r="P1921" s="293"/>
      <c r="Q1921" s="294"/>
      <c r="R1921" s="206"/>
      <c r="S1921" s="295"/>
      <c r="T1921" s="289"/>
      <c r="U1921" s="289"/>
      <c r="V1921" s="296" t="str">
        <f t="shared" si="1161"/>
        <v> </v>
      </c>
      <c r="W1921" s="297"/>
      <c r="X1921" s="298"/>
      <c r="Y1921" s="299"/>
      <c r="Z1921" s="300"/>
      <c r="AA1921" s="300"/>
      <c r="AB1921" s="298"/>
      <c r="AC1921" s="187"/>
      <c r="AD1921" s="187"/>
      <c r="AE1921" s="187"/>
      <c r="AF1921" s="187"/>
      <c r="AG1921" s="187"/>
    </row>
    <row r="1922">
      <c r="A1922" s="253"/>
      <c r="B1922" s="253"/>
      <c r="C1922" s="289"/>
      <c r="D1922" s="289"/>
      <c r="E1922" s="289"/>
      <c r="F1922" s="289"/>
      <c r="G1922" s="290"/>
      <c r="H1922" s="289"/>
      <c r="I1922" s="289"/>
      <c r="J1922" s="289"/>
      <c r="K1922" s="291"/>
      <c r="L1922" s="292"/>
      <c r="M1922" s="292"/>
      <c r="N1922" s="289"/>
      <c r="O1922" s="289"/>
      <c r="P1922" s="293"/>
      <c r="Q1922" s="294"/>
      <c r="R1922" s="206"/>
      <c r="S1922" s="295"/>
      <c r="T1922" s="289"/>
      <c r="U1922" s="289"/>
      <c r="V1922" s="296" t="str">
        <f t="shared" si="1161"/>
        <v> </v>
      </c>
      <c r="W1922" s="297"/>
      <c r="X1922" s="298"/>
      <c r="Y1922" s="299"/>
      <c r="Z1922" s="300"/>
      <c r="AA1922" s="300"/>
      <c r="AB1922" s="298"/>
      <c r="AC1922" s="187"/>
      <c r="AD1922" s="187"/>
      <c r="AE1922" s="187"/>
      <c r="AF1922" s="187"/>
      <c r="AG1922" s="187"/>
    </row>
    <row r="1923">
      <c r="A1923" s="253"/>
      <c r="B1923" s="253"/>
      <c r="C1923" s="289"/>
      <c r="D1923" s="289"/>
      <c r="E1923" s="289"/>
      <c r="F1923" s="289"/>
      <c r="G1923" s="290"/>
      <c r="H1923" s="289"/>
      <c r="I1923" s="289"/>
      <c r="J1923" s="289"/>
      <c r="K1923" s="291"/>
      <c r="L1923" s="292"/>
      <c r="M1923" s="292"/>
      <c r="N1923" s="289"/>
      <c r="O1923" s="289"/>
      <c r="P1923" s="293"/>
      <c r="Q1923" s="294"/>
      <c r="R1923" s="206"/>
      <c r="S1923" s="295"/>
      <c r="T1923" s="289"/>
      <c r="U1923" s="289"/>
      <c r="V1923" s="296" t="str">
        <f t="shared" si="1161"/>
        <v> </v>
      </c>
      <c r="W1923" s="297"/>
      <c r="X1923" s="298"/>
      <c r="Y1923" s="299"/>
      <c r="Z1923" s="300"/>
      <c r="AA1923" s="300"/>
      <c r="AB1923" s="298"/>
      <c r="AC1923" s="187"/>
      <c r="AD1923" s="187"/>
      <c r="AE1923" s="187"/>
      <c r="AF1923" s="187"/>
      <c r="AG1923" s="187"/>
    </row>
    <row r="1924">
      <c r="A1924" s="253"/>
      <c r="B1924" s="253"/>
      <c r="C1924" s="289"/>
      <c r="D1924" s="289"/>
      <c r="E1924" s="289"/>
      <c r="F1924" s="289"/>
      <c r="G1924" s="290"/>
      <c r="H1924" s="289"/>
      <c r="I1924" s="289"/>
      <c r="J1924" s="289"/>
      <c r="K1924" s="291"/>
      <c r="L1924" s="292"/>
      <c r="M1924" s="292"/>
      <c r="N1924" s="289"/>
      <c r="O1924" s="289"/>
      <c r="P1924" s="293"/>
      <c r="Q1924" s="294"/>
      <c r="R1924" s="206"/>
      <c r="S1924" s="295"/>
      <c r="T1924" s="289"/>
      <c r="U1924" s="289"/>
      <c r="V1924" s="296" t="str">
        <f t="shared" si="1161"/>
        <v> </v>
      </c>
      <c r="W1924" s="297"/>
      <c r="X1924" s="298"/>
      <c r="Y1924" s="299"/>
      <c r="Z1924" s="300"/>
      <c r="AA1924" s="300"/>
      <c r="AB1924" s="298"/>
      <c r="AC1924" s="187"/>
      <c r="AD1924" s="187"/>
      <c r="AE1924" s="187"/>
      <c r="AF1924" s="187"/>
      <c r="AG1924" s="187"/>
    </row>
    <row r="1925">
      <c r="A1925" s="253"/>
      <c r="B1925" s="253"/>
      <c r="C1925" s="289"/>
      <c r="D1925" s="289"/>
      <c r="E1925" s="289"/>
      <c r="F1925" s="289"/>
      <c r="G1925" s="290"/>
      <c r="H1925" s="289"/>
      <c r="I1925" s="289"/>
      <c r="J1925" s="289"/>
      <c r="K1925" s="291"/>
      <c r="L1925" s="292"/>
      <c r="M1925" s="292"/>
      <c r="N1925" s="289"/>
      <c r="O1925" s="289"/>
      <c r="P1925" s="293"/>
      <c r="Q1925" s="294"/>
      <c r="R1925" s="206"/>
      <c r="S1925" s="295"/>
      <c r="T1925" s="289"/>
      <c r="U1925" s="289"/>
      <c r="V1925" s="296" t="str">
        <f t="shared" si="1161"/>
        <v> </v>
      </c>
      <c r="W1925" s="297"/>
      <c r="X1925" s="298"/>
      <c r="Y1925" s="299"/>
      <c r="Z1925" s="300"/>
      <c r="AA1925" s="300"/>
      <c r="AB1925" s="298"/>
      <c r="AC1925" s="187"/>
      <c r="AD1925" s="187"/>
      <c r="AE1925" s="187"/>
      <c r="AF1925" s="187"/>
      <c r="AG1925" s="187"/>
    </row>
    <row r="1926">
      <c r="A1926" s="253"/>
      <c r="B1926" s="253"/>
      <c r="C1926" s="289"/>
      <c r="D1926" s="289"/>
      <c r="E1926" s="289"/>
      <c r="F1926" s="289"/>
      <c r="G1926" s="290"/>
      <c r="H1926" s="289"/>
      <c r="I1926" s="289"/>
      <c r="J1926" s="289"/>
      <c r="K1926" s="291"/>
      <c r="L1926" s="292"/>
      <c r="M1926" s="292"/>
      <c r="N1926" s="289"/>
      <c r="O1926" s="289"/>
      <c r="P1926" s="293"/>
      <c r="Q1926" s="294"/>
      <c r="R1926" s="206"/>
      <c r="S1926" s="295"/>
      <c r="T1926" s="289"/>
      <c r="U1926" s="289"/>
      <c r="V1926" s="296" t="str">
        <f t="shared" si="1161"/>
        <v> </v>
      </c>
      <c r="W1926" s="297"/>
      <c r="X1926" s="298"/>
      <c r="Y1926" s="299"/>
      <c r="Z1926" s="300"/>
      <c r="AA1926" s="300"/>
      <c r="AB1926" s="298"/>
      <c r="AC1926" s="187"/>
      <c r="AD1926" s="187"/>
      <c r="AE1926" s="187"/>
      <c r="AF1926" s="187"/>
      <c r="AG1926" s="187"/>
    </row>
    <row r="1927">
      <c r="A1927" s="253"/>
      <c r="B1927" s="253"/>
      <c r="C1927" s="289"/>
      <c r="D1927" s="289"/>
      <c r="E1927" s="289"/>
      <c r="F1927" s="289"/>
      <c r="G1927" s="290"/>
      <c r="H1927" s="289"/>
      <c r="I1927" s="289"/>
      <c r="J1927" s="289"/>
      <c r="K1927" s="291"/>
      <c r="L1927" s="292"/>
      <c r="M1927" s="292"/>
      <c r="N1927" s="289"/>
      <c r="O1927" s="289"/>
      <c r="P1927" s="293"/>
      <c r="Q1927" s="294"/>
      <c r="R1927" s="206"/>
      <c r="S1927" s="295"/>
      <c r="T1927" s="289"/>
      <c r="U1927" s="289"/>
      <c r="V1927" s="296" t="str">
        <f t="shared" si="1161"/>
        <v> </v>
      </c>
      <c r="W1927" s="297"/>
      <c r="X1927" s="298"/>
      <c r="Y1927" s="299"/>
      <c r="Z1927" s="300"/>
      <c r="AA1927" s="300"/>
      <c r="AB1927" s="298"/>
      <c r="AC1927" s="187"/>
      <c r="AD1927" s="187"/>
      <c r="AE1927" s="187"/>
      <c r="AF1927" s="187"/>
      <c r="AG1927" s="187"/>
    </row>
    <row r="1928">
      <c r="A1928" s="253"/>
      <c r="B1928" s="253"/>
      <c r="C1928" s="289"/>
      <c r="D1928" s="289"/>
      <c r="E1928" s="289"/>
      <c r="F1928" s="289"/>
      <c r="G1928" s="290"/>
      <c r="H1928" s="289"/>
      <c r="I1928" s="289"/>
      <c r="J1928" s="289"/>
      <c r="K1928" s="291"/>
      <c r="L1928" s="292"/>
      <c r="M1928" s="292"/>
      <c r="N1928" s="289"/>
      <c r="O1928" s="289"/>
      <c r="P1928" s="293"/>
      <c r="Q1928" s="294"/>
      <c r="R1928" s="206"/>
      <c r="S1928" s="295"/>
      <c r="T1928" s="289"/>
      <c r="U1928" s="289"/>
      <c r="V1928" s="296" t="str">
        <f t="shared" si="1161"/>
        <v> </v>
      </c>
      <c r="W1928" s="297"/>
      <c r="X1928" s="298"/>
      <c r="Y1928" s="299"/>
      <c r="Z1928" s="300"/>
      <c r="AA1928" s="300"/>
      <c r="AB1928" s="298"/>
      <c r="AC1928" s="187"/>
      <c r="AD1928" s="187"/>
      <c r="AE1928" s="187"/>
      <c r="AF1928" s="187"/>
      <c r="AG1928" s="187"/>
    </row>
    <row r="1929">
      <c r="A1929" s="253"/>
      <c r="B1929" s="253"/>
      <c r="C1929" s="289"/>
      <c r="D1929" s="289"/>
      <c r="E1929" s="289"/>
      <c r="F1929" s="289"/>
      <c r="G1929" s="290"/>
      <c r="H1929" s="289"/>
      <c r="I1929" s="289"/>
      <c r="J1929" s="289"/>
      <c r="K1929" s="291"/>
      <c r="L1929" s="292"/>
      <c r="M1929" s="292"/>
      <c r="N1929" s="289"/>
      <c r="O1929" s="289"/>
      <c r="P1929" s="293"/>
      <c r="Q1929" s="294"/>
      <c r="R1929" s="206"/>
      <c r="S1929" s="295"/>
      <c r="T1929" s="289"/>
      <c r="U1929" s="289"/>
      <c r="V1929" s="296" t="str">
        <f t="shared" si="1161"/>
        <v> </v>
      </c>
      <c r="W1929" s="297"/>
      <c r="X1929" s="298"/>
      <c r="Y1929" s="299"/>
      <c r="Z1929" s="300"/>
      <c r="AA1929" s="300"/>
      <c r="AB1929" s="298"/>
      <c r="AC1929" s="187"/>
      <c r="AD1929" s="187"/>
      <c r="AE1929" s="187"/>
      <c r="AF1929" s="187"/>
      <c r="AG1929" s="187"/>
    </row>
    <row r="1930">
      <c r="A1930" s="253"/>
      <c r="B1930" s="253"/>
      <c r="C1930" s="289"/>
      <c r="D1930" s="289"/>
      <c r="E1930" s="289"/>
      <c r="F1930" s="289"/>
      <c r="G1930" s="290"/>
      <c r="H1930" s="289"/>
      <c r="I1930" s="289"/>
      <c r="J1930" s="289"/>
      <c r="K1930" s="291"/>
      <c r="L1930" s="292"/>
      <c r="M1930" s="292"/>
      <c r="N1930" s="289"/>
      <c r="O1930" s="289"/>
      <c r="P1930" s="293"/>
      <c r="Q1930" s="294"/>
      <c r="R1930" s="206"/>
      <c r="S1930" s="295"/>
      <c r="T1930" s="289"/>
      <c r="U1930" s="289"/>
      <c r="V1930" s="296" t="str">
        <f t="shared" si="1161"/>
        <v> </v>
      </c>
      <c r="W1930" s="297"/>
      <c r="X1930" s="298"/>
      <c r="Y1930" s="299"/>
      <c r="Z1930" s="300"/>
      <c r="AA1930" s="300"/>
      <c r="AB1930" s="298"/>
      <c r="AC1930" s="187"/>
      <c r="AD1930" s="187"/>
      <c r="AE1930" s="187"/>
      <c r="AF1930" s="187"/>
      <c r="AG1930" s="187"/>
    </row>
    <row r="1931">
      <c r="A1931" s="253"/>
      <c r="B1931" s="253"/>
      <c r="C1931" s="289"/>
      <c r="D1931" s="289"/>
      <c r="E1931" s="289"/>
      <c r="F1931" s="289"/>
      <c r="G1931" s="290"/>
      <c r="H1931" s="289"/>
      <c r="I1931" s="289"/>
      <c r="J1931" s="289"/>
      <c r="K1931" s="291"/>
      <c r="L1931" s="292"/>
      <c r="M1931" s="292"/>
      <c r="N1931" s="289"/>
      <c r="O1931" s="289"/>
      <c r="P1931" s="293"/>
      <c r="Q1931" s="294"/>
      <c r="R1931" s="206"/>
      <c r="S1931" s="295"/>
      <c r="T1931" s="289"/>
      <c r="U1931" s="289"/>
      <c r="V1931" s="296" t="str">
        <f t="shared" si="1161"/>
        <v> </v>
      </c>
      <c r="W1931" s="297"/>
      <c r="X1931" s="298"/>
      <c r="Y1931" s="299"/>
      <c r="Z1931" s="300"/>
      <c r="AA1931" s="300"/>
      <c r="AB1931" s="298"/>
      <c r="AC1931" s="187"/>
      <c r="AD1931" s="187"/>
      <c r="AE1931" s="187"/>
      <c r="AF1931" s="187"/>
      <c r="AG1931" s="187"/>
    </row>
    <row r="1932">
      <c r="A1932" s="253"/>
      <c r="B1932" s="253"/>
      <c r="C1932" s="289"/>
      <c r="D1932" s="289"/>
      <c r="E1932" s="289"/>
      <c r="F1932" s="289"/>
      <c r="G1932" s="290"/>
      <c r="H1932" s="289"/>
      <c r="I1932" s="289"/>
      <c r="J1932" s="289"/>
      <c r="K1932" s="291"/>
      <c r="L1932" s="292"/>
      <c r="M1932" s="292"/>
      <c r="N1932" s="289"/>
      <c r="O1932" s="289"/>
      <c r="P1932" s="293"/>
      <c r="Q1932" s="294"/>
      <c r="R1932" s="206"/>
      <c r="S1932" s="295"/>
      <c r="T1932" s="289"/>
      <c r="U1932" s="289"/>
      <c r="V1932" s="296" t="str">
        <f t="shared" si="1161"/>
        <v> </v>
      </c>
      <c r="W1932" s="297"/>
      <c r="X1932" s="298"/>
      <c r="Y1932" s="299"/>
      <c r="Z1932" s="300"/>
      <c r="AA1932" s="300"/>
      <c r="AB1932" s="298"/>
      <c r="AC1932" s="187"/>
      <c r="AD1932" s="187"/>
      <c r="AE1932" s="187"/>
      <c r="AF1932" s="187"/>
      <c r="AG1932" s="187"/>
    </row>
    <row r="1933">
      <c r="A1933" s="253"/>
      <c r="B1933" s="253"/>
      <c r="C1933" s="289"/>
      <c r="D1933" s="289"/>
      <c r="E1933" s="289"/>
      <c r="F1933" s="289"/>
      <c r="G1933" s="290"/>
      <c r="H1933" s="289"/>
      <c r="I1933" s="289"/>
      <c r="J1933" s="289"/>
      <c r="K1933" s="291"/>
      <c r="L1933" s="292"/>
      <c r="M1933" s="292"/>
      <c r="N1933" s="289"/>
      <c r="O1933" s="289"/>
      <c r="P1933" s="293"/>
      <c r="Q1933" s="294"/>
      <c r="R1933" s="206"/>
      <c r="S1933" s="295"/>
      <c r="T1933" s="289"/>
      <c r="U1933" s="289"/>
      <c r="V1933" s="296" t="str">
        <f t="shared" si="1161"/>
        <v> </v>
      </c>
      <c r="W1933" s="297"/>
      <c r="X1933" s="298"/>
      <c r="Y1933" s="299"/>
      <c r="Z1933" s="300"/>
      <c r="AA1933" s="300"/>
      <c r="AB1933" s="298"/>
      <c r="AC1933" s="187"/>
      <c r="AD1933" s="187"/>
      <c r="AE1933" s="187"/>
      <c r="AF1933" s="187"/>
      <c r="AG1933" s="187"/>
    </row>
    <row r="1934">
      <c r="A1934" s="253"/>
      <c r="B1934" s="253"/>
      <c r="C1934" s="289"/>
      <c r="D1934" s="289"/>
      <c r="E1934" s="289"/>
      <c r="F1934" s="289"/>
      <c r="G1934" s="290"/>
      <c r="H1934" s="289"/>
      <c r="I1934" s="289"/>
      <c r="J1934" s="289"/>
      <c r="K1934" s="291"/>
      <c r="L1934" s="292"/>
      <c r="M1934" s="292"/>
      <c r="N1934" s="289"/>
      <c r="O1934" s="289"/>
      <c r="P1934" s="293"/>
      <c r="Q1934" s="294"/>
      <c r="R1934" s="206"/>
      <c r="S1934" s="295"/>
      <c r="T1934" s="289"/>
      <c r="U1934" s="289"/>
      <c r="V1934" s="296" t="str">
        <f t="shared" si="1161"/>
        <v> </v>
      </c>
      <c r="W1934" s="297"/>
      <c r="X1934" s="298"/>
      <c r="Y1934" s="299"/>
      <c r="Z1934" s="300"/>
      <c r="AA1934" s="300"/>
      <c r="AB1934" s="298"/>
      <c r="AC1934" s="187"/>
      <c r="AD1934" s="187"/>
      <c r="AE1934" s="187"/>
      <c r="AF1934" s="187"/>
      <c r="AG1934" s="187"/>
    </row>
    <row r="1935">
      <c r="A1935" s="253"/>
      <c r="B1935" s="253"/>
      <c r="C1935" s="289"/>
      <c r="D1935" s="289"/>
      <c r="E1935" s="289"/>
      <c r="F1935" s="289"/>
      <c r="G1935" s="290"/>
      <c r="H1935" s="289"/>
      <c r="I1935" s="289"/>
      <c r="J1935" s="289"/>
      <c r="K1935" s="291"/>
      <c r="L1935" s="292"/>
      <c r="M1935" s="292"/>
      <c r="N1935" s="289"/>
      <c r="O1935" s="289"/>
      <c r="P1935" s="293"/>
      <c r="Q1935" s="294"/>
      <c r="R1935" s="206"/>
      <c r="S1935" s="295"/>
      <c r="T1935" s="289"/>
      <c r="U1935" s="289"/>
      <c r="V1935" s="296" t="str">
        <f t="shared" si="1161"/>
        <v> </v>
      </c>
      <c r="W1935" s="297"/>
      <c r="X1935" s="298"/>
      <c r="Y1935" s="299"/>
      <c r="Z1935" s="300"/>
      <c r="AA1935" s="300"/>
      <c r="AB1935" s="298"/>
      <c r="AC1935" s="187"/>
      <c r="AD1935" s="187"/>
      <c r="AE1935" s="187"/>
      <c r="AF1935" s="187"/>
      <c r="AG1935" s="187"/>
    </row>
    <row r="1936">
      <c r="A1936" s="253"/>
      <c r="B1936" s="253"/>
      <c r="C1936" s="289"/>
      <c r="D1936" s="289"/>
      <c r="E1936" s="289"/>
      <c r="F1936" s="289"/>
      <c r="G1936" s="290"/>
      <c r="H1936" s="289"/>
      <c r="I1936" s="289"/>
      <c r="J1936" s="289"/>
      <c r="K1936" s="291"/>
      <c r="L1936" s="292"/>
      <c r="M1936" s="292"/>
      <c r="N1936" s="289"/>
      <c r="O1936" s="289"/>
      <c r="P1936" s="293"/>
      <c r="Q1936" s="294"/>
      <c r="R1936" s="206"/>
      <c r="S1936" s="295"/>
      <c r="T1936" s="289"/>
      <c r="U1936" s="289"/>
      <c r="V1936" s="296" t="str">
        <f t="shared" si="1161"/>
        <v> </v>
      </c>
      <c r="W1936" s="297"/>
      <c r="X1936" s="298"/>
      <c r="Y1936" s="299"/>
      <c r="Z1936" s="300"/>
      <c r="AA1936" s="300"/>
      <c r="AB1936" s="298"/>
      <c r="AC1936" s="187"/>
      <c r="AD1936" s="187"/>
      <c r="AE1936" s="187"/>
      <c r="AF1936" s="187"/>
      <c r="AG1936" s="187"/>
    </row>
    <row r="1937">
      <c r="A1937" s="253"/>
      <c r="B1937" s="253"/>
      <c r="C1937" s="289"/>
      <c r="D1937" s="289"/>
      <c r="E1937" s="289"/>
      <c r="F1937" s="289"/>
      <c r="G1937" s="290"/>
      <c r="H1937" s="289"/>
      <c r="I1937" s="289"/>
      <c r="J1937" s="289"/>
      <c r="K1937" s="291"/>
      <c r="L1937" s="292"/>
      <c r="M1937" s="292"/>
      <c r="N1937" s="289"/>
      <c r="O1937" s="289"/>
      <c r="P1937" s="293"/>
      <c r="Q1937" s="294"/>
      <c r="R1937" s="206"/>
      <c r="S1937" s="295"/>
      <c r="T1937" s="289"/>
      <c r="U1937" s="289"/>
      <c r="V1937" s="296" t="str">
        <f t="shared" si="1161"/>
        <v> </v>
      </c>
      <c r="W1937" s="297"/>
      <c r="X1937" s="298"/>
      <c r="Y1937" s="299"/>
      <c r="Z1937" s="300"/>
      <c r="AA1937" s="300"/>
      <c r="AB1937" s="298"/>
      <c r="AC1937" s="187"/>
      <c r="AD1937" s="187"/>
      <c r="AE1937" s="187"/>
      <c r="AF1937" s="187"/>
      <c r="AG1937" s="187"/>
    </row>
    <row r="1938">
      <c r="A1938" s="253"/>
      <c r="B1938" s="253"/>
      <c r="C1938" s="289"/>
      <c r="D1938" s="289"/>
      <c r="E1938" s="289"/>
      <c r="F1938" s="289"/>
      <c r="G1938" s="290"/>
      <c r="H1938" s="289"/>
      <c r="I1938" s="289"/>
      <c r="J1938" s="289"/>
      <c r="K1938" s="291"/>
      <c r="L1938" s="292"/>
      <c r="M1938" s="292"/>
      <c r="N1938" s="289"/>
      <c r="O1938" s="289"/>
      <c r="P1938" s="293"/>
      <c r="Q1938" s="294"/>
      <c r="R1938" s="206"/>
      <c r="S1938" s="295"/>
      <c r="T1938" s="289"/>
      <c r="U1938" s="289"/>
      <c r="V1938" s="296" t="str">
        <f t="shared" si="1161"/>
        <v> </v>
      </c>
      <c r="W1938" s="297"/>
      <c r="X1938" s="298"/>
      <c r="Y1938" s="299"/>
      <c r="Z1938" s="300"/>
      <c r="AA1938" s="300"/>
      <c r="AB1938" s="298"/>
      <c r="AC1938" s="187"/>
      <c r="AD1938" s="187"/>
      <c r="AE1938" s="187"/>
      <c r="AF1938" s="187"/>
      <c r="AG1938" s="187"/>
    </row>
    <row r="1939">
      <c r="A1939" s="253"/>
      <c r="B1939" s="253"/>
      <c r="C1939" s="289"/>
      <c r="D1939" s="289"/>
      <c r="E1939" s="289"/>
      <c r="F1939" s="289"/>
      <c r="G1939" s="290"/>
      <c r="H1939" s="289"/>
      <c r="I1939" s="289"/>
      <c r="J1939" s="289"/>
      <c r="K1939" s="291"/>
      <c r="L1939" s="292"/>
      <c r="M1939" s="292"/>
      <c r="N1939" s="289"/>
      <c r="O1939" s="289"/>
      <c r="P1939" s="293"/>
      <c r="Q1939" s="294"/>
      <c r="R1939" s="206"/>
      <c r="S1939" s="295"/>
      <c r="T1939" s="289"/>
      <c r="U1939" s="289"/>
      <c r="V1939" s="296" t="str">
        <f t="shared" si="1161"/>
        <v> </v>
      </c>
      <c r="W1939" s="297"/>
      <c r="X1939" s="298"/>
      <c r="Y1939" s="299"/>
      <c r="Z1939" s="300"/>
      <c r="AA1939" s="300"/>
      <c r="AB1939" s="298"/>
      <c r="AC1939" s="187"/>
      <c r="AD1939" s="187"/>
      <c r="AE1939" s="187"/>
      <c r="AF1939" s="187"/>
      <c r="AG1939" s="187"/>
    </row>
    <row r="1940">
      <c r="A1940" s="253"/>
      <c r="B1940" s="253"/>
      <c r="C1940" s="289"/>
      <c r="D1940" s="289"/>
      <c r="E1940" s="289"/>
      <c r="F1940" s="289"/>
      <c r="G1940" s="290"/>
      <c r="H1940" s="289"/>
      <c r="I1940" s="289"/>
      <c r="J1940" s="289"/>
      <c r="K1940" s="291"/>
      <c r="L1940" s="292"/>
      <c r="M1940" s="292"/>
      <c r="N1940" s="289"/>
      <c r="O1940" s="289"/>
      <c r="P1940" s="293"/>
      <c r="Q1940" s="294"/>
      <c r="R1940" s="206"/>
      <c r="S1940" s="295"/>
      <c r="T1940" s="289"/>
      <c r="U1940" s="289"/>
      <c r="V1940" s="296" t="str">
        <f t="shared" si="1161"/>
        <v> </v>
      </c>
      <c r="W1940" s="297"/>
      <c r="X1940" s="298"/>
      <c r="Y1940" s="299"/>
      <c r="Z1940" s="300"/>
      <c r="AA1940" s="300"/>
      <c r="AB1940" s="298"/>
      <c r="AC1940" s="187"/>
      <c r="AD1940" s="187"/>
      <c r="AE1940" s="187"/>
      <c r="AF1940" s="187"/>
      <c r="AG1940" s="187"/>
    </row>
    <row r="1941">
      <c r="A1941" s="253"/>
      <c r="B1941" s="253"/>
      <c r="C1941" s="289"/>
      <c r="D1941" s="289"/>
      <c r="E1941" s="289"/>
      <c r="F1941" s="289"/>
      <c r="G1941" s="290"/>
      <c r="H1941" s="289"/>
      <c r="I1941" s="289"/>
      <c r="J1941" s="289"/>
      <c r="K1941" s="291"/>
      <c r="L1941" s="292"/>
      <c r="M1941" s="292"/>
      <c r="N1941" s="289"/>
      <c r="O1941" s="289"/>
      <c r="P1941" s="293"/>
      <c r="Q1941" s="294"/>
      <c r="R1941" s="206"/>
      <c r="S1941" s="295"/>
      <c r="T1941" s="289"/>
      <c r="U1941" s="289"/>
      <c r="V1941" s="296" t="str">
        <f t="shared" si="1161"/>
        <v> </v>
      </c>
      <c r="W1941" s="297"/>
      <c r="X1941" s="298"/>
      <c r="Y1941" s="299"/>
      <c r="Z1941" s="300"/>
      <c r="AA1941" s="300"/>
      <c r="AB1941" s="298"/>
      <c r="AC1941" s="187"/>
      <c r="AD1941" s="187"/>
      <c r="AE1941" s="187"/>
      <c r="AF1941" s="187"/>
      <c r="AG1941" s="187"/>
    </row>
    <row r="1942">
      <c r="A1942" s="253"/>
      <c r="B1942" s="253"/>
      <c r="C1942" s="289"/>
      <c r="D1942" s="289"/>
      <c r="E1942" s="289"/>
      <c r="F1942" s="289"/>
      <c r="G1942" s="290"/>
      <c r="H1942" s="289"/>
      <c r="I1942" s="289"/>
      <c r="J1942" s="289"/>
      <c r="K1942" s="291"/>
      <c r="L1942" s="292"/>
      <c r="M1942" s="292"/>
      <c r="N1942" s="289"/>
      <c r="O1942" s="289"/>
      <c r="P1942" s="293"/>
      <c r="Q1942" s="294"/>
      <c r="R1942" s="206"/>
      <c r="S1942" s="295"/>
      <c r="T1942" s="289"/>
      <c r="U1942" s="289"/>
      <c r="V1942" s="296" t="str">
        <f t="shared" si="1161"/>
        <v> </v>
      </c>
      <c r="W1942" s="297"/>
      <c r="X1942" s="298"/>
      <c r="Y1942" s="299"/>
      <c r="Z1942" s="300"/>
      <c r="AA1942" s="300"/>
      <c r="AB1942" s="298"/>
      <c r="AC1942" s="187"/>
      <c r="AD1942" s="187"/>
      <c r="AE1942" s="187"/>
      <c r="AF1942" s="187"/>
      <c r="AG1942" s="187"/>
    </row>
    <row r="1943">
      <c r="A1943" s="253"/>
      <c r="B1943" s="253"/>
      <c r="C1943" s="289"/>
      <c r="D1943" s="289"/>
      <c r="E1943" s="289"/>
      <c r="F1943" s="289"/>
      <c r="G1943" s="290"/>
      <c r="H1943" s="289"/>
      <c r="I1943" s="289"/>
      <c r="J1943" s="289"/>
      <c r="K1943" s="291"/>
      <c r="L1943" s="292"/>
      <c r="M1943" s="292"/>
      <c r="N1943" s="289"/>
      <c r="O1943" s="289"/>
      <c r="P1943" s="293"/>
      <c r="Q1943" s="294"/>
      <c r="R1943" s="206"/>
      <c r="S1943" s="295"/>
      <c r="T1943" s="289"/>
      <c r="U1943" s="289"/>
      <c r="V1943" s="296" t="str">
        <f t="shared" si="1161"/>
        <v> </v>
      </c>
      <c r="W1943" s="297"/>
      <c r="X1943" s="298"/>
      <c r="Y1943" s="299"/>
      <c r="Z1943" s="300"/>
      <c r="AA1943" s="300"/>
      <c r="AB1943" s="298"/>
      <c r="AC1943" s="187"/>
      <c r="AD1943" s="187"/>
      <c r="AE1943" s="187"/>
      <c r="AF1943" s="187"/>
      <c r="AG1943" s="187"/>
    </row>
    <row r="1944">
      <c r="A1944" s="253"/>
      <c r="B1944" s="253"/>
      <c r="C1944" s="289"/>
      <c r="D1944" s="289"/>
      <c r="E1944" s="289"/>
      <c r="F1944" s="289"/>
      <c r="G1944" s="290"/>
      <c r="H1944" s="289"/>
      <c r="I1944" s="289"/>
      <c r="J1944" s="289"/>
      <c r="K1944" s="291"/>
      <c r="L1944" s="292"/>
      <c r="M1944" s="292"/>
      <c r="N1944" s="289"/>
      <c r="O1944" s="289"/>
      <c r="P1944" s="293"/>
      <c r="Q1944" s="294"/>
      <c r="R1944" s="206"/>
      <c r="S1944" s="295"/>
      <c r="T1944" s="289"/>
      <c r="U1944" s="289"/>
      <c r="V1944" s="296" t="str">
        <f t="shared" si="1161"/>
        <v> </v>
      </c>
      <c r="W1944" s="297"/>
      <c r="X1944" s="298"/>
      <c r="Y1944" s="299"/>
      <c r="Z1944" s="300"/>
      <c r="AA1944" s="300"/>
      <c r="AB1944" s="298"/>
      <c r="AC1944" s="187"/>
      <c r="AD1944" s="187"/>
      <c r="AE1944" s="187"/>
      <c r="AF1944" s="187"/>
      <c r="AG1944" s="187"/>
    </row>
    <row r="1945">
      <c r="A1945" s="253"/>
      <c r="B1945" s="253"/>
      <c r="C1945" s="289"/>
      <c r="D1945" s="289"/>
      <c r="E1945" s="289"/>
      <c r="F1945" s="289"/>
      <c r="G1945" s="290"/>
      <c r="H1945" s="289"/>
      <c r="I1945" s="289"/>
      <c r="J1945" s="289"/>
      <c r="K1945" s="291"/>
      <c r="L1945" s="292"/>
      <c r="M1945" s="292"/>
      <c r="N1945" s="289"/>
      <c r="O1945" s="289"/>
      <c r="P1945" s="293"/>
      <c r="Q1945" s="294"/>
      <c r="R1945" s="206"/>
      <c r="S1945" s="295"/>
      <c r="T1945" s="289"/>
      <c r="U1945" s="289"/>
      <c r="V1945" s="296" t="str">
        <f t="shared" si="1161"/>
        <v> </v>
      </c>
      <c r="W1945" s="297"/>
      <c r="X1945" s="298"/>
      <c r="Y1945" s="299"/>
      <c r="Z1945" s="300"/>
      <c r="AA1945" s="300"/>
      <c r="AB1945" s="298"/>
      <c r="AC1945" s="187"/>
      <c r="AD1945" s="187"/>
      <c r="AE1945" s="187"/>
      <c r="AF1945" s="187"/>
      <c r="AG1945" s="187"/>
    </row>
    <row r="1946">
      <c r="A1946" s="253"/>
      <c r="B1946" s="253"/>
      <c r="C1946" s="289"/>
      <c r="D1946" s="289"/>
      <c r="E1946" s="289"/>
      <c r="F1946" s="289"/>
      <c r="G1946" s="290"/>
      <c r="H1946" s="289"/>
      <c r="I1946" s="289"/>
      <c r="J1946" s="289"/>
      <c r="K1946" s="291"/>
      <c r="L1946" s="292"/>
      <c r="M1946" s="292"/>
      <c r="N1946" s="289"/>
      <c r="O1946" s="289"/>
      <c r="P1946" s="293"/>
      <c r="Q1946" s="294"/>
      <c r="R1946" s="206"/>
      <c r="S1946" s="295"/>
      <c r="T1946" s="289"/>
      <c r="U1946" s="289"/>
      <c r="V1946" s="296" t="str">
        <f t="shared" si="1161"/>
        <v> </v>
      </c>
      <c r="W1946" s="297"/>
      <c r="X1946" s="298"/>
      <c r="Y1946" s="299"/>
      <c r="Z1946" s="300"/>
      <c r="AA1946" s="300"/>
      <c r="AB1946" s="298"/>
      <c r="AC1946" s="187"/>
      <c r="AD1946" s="187"/>
      <c r="AE1946" s="187"/>
      <c r="AF1946" s="187"/>
      <c r="AG1946" s="187"/>
    </row>
    <row r="1947">
      <c r="A1947" s="253"/>
      <c r="B1947" s="253"/>
      <c r="C1947" s="289"/>
      <c r="D1947" s="289"/>
      <c r="E1947" s="289"/>
      <c r="F1947" s="289"/>
      <c r="G1947" s="290"/>
      <c r="H1947" s="289"/>
      <c r="I1947" s="289"/>
      <c r="J1947" s="289"/>
      <c r="K1947" s="291"/>
      <c r="L1947" s="292"/>
      <c r="M1947" s="292"/>
      <c r="N1947" s="289"/>
      <c r="O1947" s="289"/>
      <c r="P1947" s="293"/>
      <c r="Q1947" s="294"/>
      <c r="R1947" s="206"/>
      <c r="S1947" s="295"/>
      <c r="T1947" s="289"/>
      <c r="U1947" s="289"/>
      <c r="V1947" s="296" t="str">
        <f t="shared" si="1161"/>
        <v> </v>
      </c>
      <c r="W1947" s="297"/>
      <c r="X1947" s="298"/>
      <c r="Y1947" s="299"/>
      <c r="Z1947" s="300"/>
      <c r="AA1947" s="300"/>
      <c r="AB1947" s="298"/>
      <c r="AC1947" s="187"/>
      <c r="AD1947" s="187"/>
      <c r="AE1947" s="187"/>
      <c r="AF1947" s="187"/>
      <c r="AG1947" s="187"/>
    </row>
    <row r="1948">
      <c r="A1948" s="253"/>
      <c r="B1948" s="253"/>
      <c r="C1948" s="289"/>
      <c r="D1948" s="289"/>
      <c r="E1948" s="289"/>
      <c r="F1948" s="289"/>
      <c r="G1948" s="290"/>
      <c r="H1948" s="289"/>
      <c r="I1948" s="289"/>
      <c r="J1948" s="289"/>
      <c r="K1948" s="291"/>
      <c r="L1948" s="292"/>
      <c r="M1948" s="292"/>
      <c r="N1948" s="289"/>
      <c r="O1948" s="289"/>
      <c r="P1948" s="293"/>
      <c r="Q1948" s="294"/>
      <c r="R1948" s="206"/>
      <c r="S1948" s="295"/>
      <c r="T1948" s="289"/>
      <c r="U1948" s="289"/>
      <c r="V1948" s="296" t="str">
        <f t="shared" si="1161"/>
        <v> </v>
      </c>
      <c r="W1948" s="297"/>
      <c r="X1948" s="298"/>
      <c r="Y1948" s="299"/>
      <c r="Z1948" s="300"/>
      <c r="AA1948" s="300"/>
      <c r="AB1948" s="298"/>
      <c r="AC1948" s="187"/>
      <c r="AD1948" s="187"/>
      <c r="AE1948" s="187"/>
      <c r="AF1948" s="187"/>
      <c r="AG1948" s="187"/>
    </row>
    <row r="1949">
      <c r="A1949" s="253"/>
      <c r="B1949" s="253"/>
      <c r="C1949" s="289"/>
      <c r="D1949" s="289"/>
      <c r="E1949" s="289"/>
      <c r="F1949" s="289"/>
      <c r="G1949" s="290"/>
      <c r="H1949" s="289"/>
      <c r="I1949" s="289"/>
      <c r="J1949" s="289"/>
      <c r="K1949" s="291"/>
      <c r="L1949" s="292"/>
      <c r="M1949" s="292"/>
      <c r="N1949" s="289"/>
      <c r="O1949" s="289"/>
      <c r="P1949" s="293"/>
      <c r="Q1949" s="294"/>
      <c r="R1949" s="206"/>
      <c r="S1949" s="295"/>
      <c r="T1949" s="289"/>
      <c r="U1949" s="289"/>
      <c r="V1949" s="296" t="str">
        <f t="shared" si="1161"/>
        <v> </v>
      </c>
      <c r="W1949" s="297"/>
      <c r="X1949" s="298"/>
      <c r="Y1949" s="299"/>
      <c r="Z1949" s="300"/>
      <c r="AA1949" s="300"/>
      <c r="AB1949" s="298"/>
      <c r="AC1949" s="187"/>
      <c r="AD1949" s="187"/>
      <c r="AE1949" s="187"/>
      <c r="AF1949" s="187"/>
      <c r="AG1949" s="187"/>
    </row>
    <row r="1950">
      <c r="A1950" s="253"/>
      <c r="B1950" s="253"/>
      <c r="C1950" s="289"/>
      <c r="D1950" s="289"/>
      <c r="E1950" s="289"/>
      <c r="F1950" s="289"/>
      <c r="G1950" s="290"/>
      <c r="H1950" s="289"/>
      <c r="I1950" s="289"/>
      <c r="J1950" s="289"/>
      <c r="K1950" s="291"/>
      <c r="L1950" s="292"/>
      <c r="M1950" s="292"/>
      <c r="N1950" s="289"/>
      <c r="O1950" s="289"/>
      <c r="P1950" s="293"/>
      <c r="Q1950" s="294"/>
      <c r="R1950" s="206"/>
      <c r="S1950" s="295"/>
      <c r="T1950" s="289"/>
      <c r="U1950" s="289"/>
      <c r="V1950" s="296" t="str">
        <f t="shared" si="1161"/>
        <v> </v>
      </c>
      <c r="W1950" s="297"/>
      <c r="X1950" s="298"/>
      <c r="Y1950" s="299"/>
      <c r="Z1950" s="300"/>
      <c r="AA1950" s="300"/>
      <c r="AB1950" s="298"/>
      <c r="AC1950" s="187"/>
      <c r="AD1950" s="187"/>
      <c r="AE1950" s="187"/>
      <c r="AF1950" s="187"/>
      <c r="AG1950" s="187"/>
    </row>
    <row r="1951">
      <c r="A1951" s="253"/>
      <c r="B1951" s="253"/>
      <c r="C1951" s="289"/>
      <c r="D1951" s="289"/>
      <c r="E1951" s="289"/>
      <c r="F1951" s="289"/>
      <c r="G1951" s="290"/>
      <c r="H1951" s="289"/>
      <c r="I1951" s="289"/>
      <c r="J1951" s="289"/>
      <c r="K1951" s="291"/>
      <c r="L1951" s="292"/>
      <c r="M1951" s="292"/>
      <c r="N1951" s="289"/>
      <c r="O1951" s="289"/>
      <c r="P1951" s="293"/>
      <c r="Q1951" s="294"/>
      <c r="R1951" s="206"/>
      <c r="S1951" s="295"/>
      <c r="T1951" s="289"/>
      <c r="U1951" s="289"/>
      <c r="V1951" s="296" t="str">
        <f t="shared" si="1161"/>
        <v> </v>
      </c>
      <c r="W1951" s="297"/>
      <c r="X1951" s="298"/>
      <c r="Y1951" s="299"/>
      <c r="Z1951" s="300"/>
      <c r="AA1951" s="300"/>
      <c r="AB1951" s="298"/>
      <c r="AC1951" s="187"/>
      <c r="AD1951" s="187"/>
      <c r="AE1951" s="187"/>
      <c r="AF1951" s="187"/>
      <c r="AG1951" s="187"/>
    </row>
    <row r="1952">
      <c r="A1952" s="253"/>
      <c r="B1952" s="253"/>
      <c r="C1952" s="289"/>
      <c r="D1952" s="289"/>
      <c r="E1952" s="289"/>
      <c r="F1952" s="289"/>
      <c r="G1952" s="290"/>
      <c r="H1952" s="289"/>
      <c r="I1952" s="289"/>
      <c r="J1952" s="289"/>
      <c r="K1952" s="291"/>
      <c r="L1952" s="292"/>
      <c r="M1952" s="292"/>
      <c r="N1952" s="289"/>
      <c r="O1952" s="289"/>
      <c r="P1952" s="293"/>
      <c r="Q1952" s="294"/>
      <c r="R1952" s="206"/>
      <c r="S1952" s="295"/>
      <c r="T1952" s="289"/>
      <c r="U1952" s="289"/>
      <c r="V1952" s="296" t="str">
        <f t="shared" si="1161"/>
        <v> </v>
      </c>
      <c r="W1952" s="297"/>
      <c r="X1952" s="298"/>
      <c r="Y1952" s="299"/>
      <c r="Z1952" s="300"/>
      <c r="AA1952" s="300"/>
      <c r="AB1952" s="298"/>
      <c r="AC1952" s="187"/>
      <c r="AD1952" s="187"/>
      <c r="AE1952" s="187"/>
      <c r="AF1952" s="187"/>
      <c r="AG1952" s="187"/>
    </row>
    <row r="1953">
      <c r="A1953" s="253"/>
      <c r="B1953" s="253"/>
      <c r="C1953" s="289"/>
      <c r="D1953" s="289"/>
      <c r="E1953" s="289"/>
      <c r="F1953" s="289"/>
      <c r="G1953" s="290"/>
      <c r="H1953" s="289"/>
      <c r="I1953" s="289"/>
      <c r="J1953" s="289"/>
      <c r="K1953" s="291"/>
      <c r="L1953" s="292"/>
      <c r="M1953" s="292"/>
      <c r="N1953" s="289"/>
      <c r="O1953" s="289"/>
      <c r="P1953" s="293"/>
      <c r="Q1953" s="294"/>
      <c r="R1953" s="206"/>
      <c r="S1953" s="295"/>
      <c r="T1953" s="289"/>
      <c r="U1953" s="289"/>
      <c r="V1953" s="296" t="str">
        <f t="shared" si="1161"/>
        <v> </v>
      </c>
      <c r="W1953" s="297"/>
      <c r="X1953" s="298"/>
      <c r="Y1953" s="299"/>
      <c r="Z1953" s="300"/>
      <c r="AA1953" s="300"/>
      <c r="AB1953" s="298"/>
      <c r="AC1953" s="187"/>
      <c r="AD1953" s="187"/>
      <c r="AE1953" s="187"/>
      <c r="AF1953" s="187"/>
      <c r="AG1953" s="187"/>
    </row>
    <row r="1954">
      <c r="A1954" s="253"/>
      <c r="B1954" s="253"/>
      <c r="C1954" s="289"/>
      <c r="D1954" s="289"/>
      <c r="E1954" s="289"/>
      <c r="F1954" s="289"/>
      <c r="G1954" s="290"/>
      <c r="H1954" s="289"/>
      <c r="I1954" s="289"/>
      <c r="J1954" s="289"/>
      <c r="K1954" s="291"/>
      <c r="L1954" s="292"/>
      <c r="M1954" s="292"/>
      <c r="N1954" s="289"/>
      <c r="O1954" s="289"/>
      <c r="P1954" s="293"/>
      <c r="Q1954" s="294"/>
      <c r="R1954" s="206"/>
      <c r="S1954" s="295"/>
      <c r="T1954" s="289"/>
      <c r="U1954" s="289"/>
      <c r="V1954" s="296" t="str">
        <f t="shared" si="1161"/>
        <v> </v>
      </c>
      <c r="W1954" s="297"/>
      <c r="X1954" s="298"/>
      <c r="Y1954" s="299"/>
      <c r="Z1954" s="300"/>
      <c r="AA1954" s="300"/>
      <c r="AB1954" s="298"/>
      <c r="AC1954" s="187"/>
      <c r="AD1954" s="187"/>
      <c r="AE1954" s="187"/>
      <c r="AF1954" s="187"/>
      <c r="AG1954" s="187"/>
    </row>
    <row r="1955">
      <c r="A1955" s="253"/>
      <c r="B1955" s="253"/>
      <c r="C1955" s="289"/>
      <c r="D1955" s="289"/>
      <c r="E1955" s="289"/>
      <c r="F1955" s="289"/>
      <c r="G1955" s="290"/>
      <c r="H1955" s="289"/>
      <c r="I1955" s="289"/>
      <c r="J1955" s="289"/>
      <c r="K1955" s="291"/>
      <c r="L1955" s="292"/>
      <c r="M1955" s="292"/>
      <c r="N1955" s="289"/>
      <c r="O1955" s="289"/>
      <c r="P1955" s="293"/>
      <c r="Q1955" s="294"/>
      <c r="R1955" s="206"/>
      <c r="S1955" s="295"/>
      <c r="T1955" s="289"/>
      <c r="U1955" s="289"/>
      <c r="V1955" s="296" t="str">
        <f t="shared" si="1161"/>
        <v> </v>
      </c>
      <c r="W1955" s="297"/>
      <c r="X1955" s="298"/>
      <c r="Y1955" s="299"/>
      <c r="Z1955" s="300"/>
      <c r="AA1955" s="300"/>
      <c r="AB1955" s="298"/>
      <c r="AC1955" s="187"/>
      <c r="AD1955" s="187"/>
      <c r="AE1955" s="187"/>
      <c r="AF1955" s="187"/>
      <c r="AG1955" s="187"/>
    </row>
    <row r="1956">
      <c r="A1956" s="253"/>
      <c r="B1956" s="253"/>
      <c r="C1956" s="289"/>
      <c r="D1956" s="289"/>
      <c r="E1956" s="289"/>
      <c r="F1956" s="289"/>
      <c r="G1956" s="290"/>
      <c r="H1956" s="289"/>
      <c r="I1956" s="289"/>
      <c r="J1956" s="289"/>
      <c r="K1956" s="291"/>
      <c r="L1956" s="292"/>
      <c r="M1956" s="292"/>
      <c r="N1956" s="289"/>
      <c r="O1956" s="289"/>
      <c r="P1956" s="293"/>
      <c r="Q1956" s="294"/>
      <c r="R1956" s="206"/>
      <c r="S1956" s="295"/>
      <c r="T1956" s="289"/>
      <c r="U1956" s="289"/>
      <c r="V1956" s="296" t="str">
        <f t="shared" si="1161"/>
        <v> </v>
      </c>
      <c r="W1956" s="297"/>
      <c r="X1956" s="298"/>
      <c r="Y1956" s="299"/>
      <c r="Z1956" s="300"/>
      <c r="AA1956" s="300"/>
      <c r="AB1956" s="298"/>
      <c r="AC1956" s="187"/>
      <c r="AD1956" s="187"/>
      <c r="AE1956" s="187"/>
      <c r="AF1956" s="187"/>
      <c r="AG1956" s="187"/>
    </row>
    <row r="1957">
      <c r="A1957" s="253"/>
      <c r="B1957" s="253"/>
      <c r="C1957" s="289"/>
      <c r="D1957" s="289"/>
      <c r="E1957" s="289"/>
      <c r="F1957" s="289"/>
      <c r="G1957" s="290"/>
      <c r="H1957" s="289"/>
      <c r="I1957" s="289"/>
      <c r="J1957" s="289"/>
      <c r="K1957" s="291"/>
      <c r="L1957" s="292"/>
      <c r="M1957" s="292"/>
      <c r="N1957" s="289"/>
      <c r="O1957" s="289"/>
      <c r="P1957" s="293"/>
      <c r="Q1957" s="294"/>
      <c r="R1957" s="206"/>
      <c r="S1957" s="295"/>
      <c r="T1957" s="289"/>
      <c r="U1957" s="289"/>
      <c r="V1957" s="296" t="str">
        <f t="shared" si="1161"/>
        <v> </v>
      </c>
      <c r="W1957" s="297"/>
      <c r="X1957" s="298"/>
      <c r="Y1957" s="299"/>
      <c r="Z1957" s="300"/>
      <c r="AA1957" s="300"/>
      <c r="AB1957" s="298"/>
      <c r="AC1957" s="187"/>
      <c r="AD1957" s="187"/>
      <c r="AE1957" s="187"/>
      <c r="AF1957" s="187"/>
      <c r="AG1957" s="187"/>
    </row>
    <row r="1958">
      <c r="A1958" s="253"/>
      <c r="B1958" s="253"/>
      <c r="C1958" s="289"/>
      <c r="D1958" s="289"/>
      <c r="E1958" s="289"/>
      <c r="F1958" s="289"/>
      <c r="G1958" s="290"/>
      <c r="H1958" s="289"/>
      <c r="I1958" s="289"/>
      <c r="J1958" s="289"/>
      <c r="K1958" s="291"/>
      <c r="L1958" s="292"/>
      <c r="M1958" s="292"/>
      <c r="N1958" s="289"/>
      <c r="O1958" s="289"/>
      <c r="P1958" s="293"/>
      <c r="Q1958" s="294"/>
      <c r="R1958" s="206"/>
      <c r="S1958" s="295"/>
      <c r="T1958" s="289"/>
      <c r="U1958" s="289"/>
      <c r="V1958" s="296" t="str">
        <f t="shared" si="1161"/>
        <v> </v>
      </c>
      <c r="W1958" s="297"/>
      <c r="X1958" s="298"/>
      <c r="Y1958" s="299"/>
      <c r="Z1958" s="300"/>
      <c r="AA1958" s="300"/>
      <c r="AB1958" s="298"/>
      <c r="AC1958" s="187"/>
      <c r="AD1958" s="187"/>
      <c r="AE1958" s="187"/>
      <c r="AF1958" s="187"/>
      <c r="AG1958" s="187"/>
    </row>
    <row r="1959">
      <c r="A1959" s="253"/>
      <c r="B1959" s="253"/>
      <c r="C1959" s="289"/>
      <c r="D1959" s="289"/>
      <c r="E1959" s="289"/>
      <c r="F1959" s="289"/>
      <c r="G1959" s="290"/>
      <c r="H1959" s="289"/>
      <c r="I1959" s="289"/>
      <c r="J1959" s="289"/>
      <c r="K1959" s="291"/>
      <c r="L1959" s="292"/>
      <c r="M1959" s="292"/>
      <c r="N1959" s="289"/>
      <c r="O1959" s="289"/>
      <c r="P1959" s="293"/>
      <c r="Q1959" s="294"/>
      <c r="R1959" s="206"/>
      <c r="S1959" s="295"/>
      <c r="T1959" s="289"/>
      <c r="U1959" s="289"/>
      <c r="V1959" s="296" t="str">
        <f t="shared" si="1161"/>
        <v> </v>
      </c>
      <c r="W1959" s="297"/>
      <c r="X1959" s="298"/>
      <c r="Y1959" s="299"/>
      <c r="Z1959" s="300"/>
      <c r="AA1959" s="300"/>
      <c r="AB1959" s="298"/>
      <c r="AC1959" s="187"/>
      <c r="AD1959" s="187"/>
      <c r="AE1959" s="187"/>
      <c r="AF1959" s="187"/>
      <c r="AG1959" s="187"/>
    </row>
    <row r="1960">
      <c r="A1960" s="253"/>
      <c r="B1960" s="253"/>
      <c r="C1960" s="289"/>
      <c r="D1960" s="289"/>
      <c r="E1960" s="289"/>
      <c r="F1960" s="289"/>
      <c r="G1960" s="290"/>
      <c r="H1960" s="289"/>
      <c r="I1960" s="289"/>
      <c r="J1960" s="289"/>
      <c r="K1960" s="291"/>
      <c r="L1960" s="292"/>
      <c r="M1960" s="292"/>
      <c r="N1960" s="289"/>
      <c r="O1960" s="289"/>
      <c r="P1960" s="293"/>
      <c r="Q1960" s="294"/>
      <c r="R1960" s="206"/>
      <c r="S1960" s="295"/>
      <c r="T1960" s="289"/>
      <c r="U1960" s="289"/>
      <c r="V1960" s="296" t="str">
        <f t="shared" si="1161"/>
        <v> </v>
      </c>
      <c r="W1960" s="297"/>
      <c r="X1960" s="298"/>
      <c r="Y1960" s="299"/>
      <c r="Z1960" s="300"/>
      <c r="AA1960" s="300"/>
      <c r="AB1960" s="298"/>
      <c r="AC1960" s="187"/>
      <c r="AD1960" s="187"/>
      <c r="AE1960" s="187"/>
      <c r="AF1960" s="187"/>
      <c r="AG1960" s="187"/>
    </row>
    <row r="1961">
      <c r="A1961" s="253"/>
      <c r="B1961" s="253"/>
      <c r="C1961" s="289"/>
      <c r="D1961" s="289"/>
      <c r="E1961" s="289"/>
      <c r="F1961" s="289"/>
      <c r="G1961" s="290"/>
      <c r="H1961" s="289"/>
      <c r="I1961" s="289"/>
      <c r="J1961" s="289"/>
      <c r="K1961" s="291"/>
      <c r="L1961" s="292"/>
      <c r="M1961" s="292"/>
      <c r="N1961" s="289"/>
      <c r="O1961" s="289"/>
      <c r="P1961" s="293"/>
      <c r="Q1961" s="294"/>
      <c r="R1961" s="206"/>
      <c r="S1961" s="295"/>
      <c r="T1961" s="289"/>
      <c r="U1961" s="289"/>
      <c r="V1961" s="296" t="str">
        <f t="shared" si="1161"/>
        <v> </v>
      </c>
      <c r="W1961" s="297"/>
      <c r="X1961" s="298"/>
      <c r="Y1961" s="299"/>
      <c r="Z1961" s="300"/>
      <c r="AA1961" s="300"/>
      <c r="AB1961" s="298"/>
      <c r="AC1961" s="187"/>
      <c r="AD1961" s="187"/>
      <c r="AE1961" s="187"/>
      <c r="AF1961" s="187"/>
      <c r="AG1961" s="187"/>
    </row>
    <row r="1962">
      <c r="A1962" s="253"/>
      <c r="B1962" s="253"/>
      <c r="C1962" s="289"/>
      <c r="D1962" s="289"/>
      <c r="E1962" s="289"/>
      <c r="F1962" s="289"/>
      <c r="G1962" s="290"/>
      <c r="H1962" s="289"/>
      <c r="I1962" s="289"/>
      <c r="J1962" s="289"/>
      <c r="K1962" s="291"/>
      <c r="L1962" s="292"/>
      <c r="M1962" s="292"/>
      <c r="N1962" s="289"/>
      <c r="O1962" s="289"/>
      <c r="P1962" s="293"/>
      <c r="Q1962" s="294"/>
      <c r="R1962" s="206"/>
      <c r="S1962" s="295"/>
      <c r="T1962" s="289"/>
      <c r="U1962" s="289"/>
      <c r="V1962" s="296" t="str">
        <f t="shared" si="1161"/>
        <v> </v>
      </c>
      <c r="W1962" s="297"/>
      <c r="X1962" s="298"/>
      <c r="Y1962" s="299"/>
      <c r="Z1962" s="300"/>
      <c r="AA1962" s="300"/>
      <c r="AB1962" s="298"/>
      <c r="AC1962" s="187"/>
      <c r="AD1962" s="187"/>
      <c r="AE1962" s="187"/>
      <c r="AF1962" s="187"/>
      <c r="AG1962" s="187"/>
    </row>
    <row r="1963">
      <c r="A1963" s="253"/>
      <c r="B1963" s="253"/>
      <c r="C1963" s="289"/>
      <c r="D1963" s="289"/>
      <c r="E1963" s="289"/>
      <c r="F1963" s="289"/>
      <c r="G1963" s="290"/>
      <c r="H1963" s="289"/>
      <c r="I1963" s="289"/>
      <c r="J1963" s="289"/>
      <c r="K1963" s="291"/>
      <c r="L1963" s="292"/>
      <c r="M1963" s="292"/>
      <c r="N1963" s="289"/>
      <c r="O1963" s="289"/>
      <c r="P1963" s="293"/>
      <c r="Q1963" s="294"/>
      <c r="R1963" s="206"/>
      <c r="S1963" s="295"/>
      <c r="T1963" s="289"/>
      <c r="U1963" s="289"/>
      <c r="V1963" s="296" t="str">
        <f t="shared" si="1161"/>
        <v> </v>
      </c>
      <c r="W1963" s="297"/>
      <c r="X1963" s="298"/>
      <c r="Y1963" s="299"/>
      <c r="Z1963" s="300"/>
      <c r="AA1963" s="300"/>
      <c r="AB1963" s="298"/>
      <c r="AC1963" s="187"/>
      <c r="AD1963" s="187"/>
      <c r="AE1963" s="187"/>
      <c r="AF1963" s="187"/>
      <c r="AG1963" s="187"/>
    </row>
    <row r="1964">
      <c r="A1964" s="253"/>
      <c r="B1964" s="253"/>
      <c r="C1964" s="289"/>
      <c r="D1964" s="289"/>
      <c r="E1964" s="289"/>
      <c r="F1964" s="289"/>
      <c r="G1964" s="290"/>
      <c r="H1964" s="289"/>
      <c r="I1964" s="289"/>
      <c r="J1964" s="289"/>
      <c r="K1964" s="291"/>
      <c r="L1964" s="292"/>
      <c r="M1964" s="292"/>
      <c r="N1964" s="289"/>
      <c r="O1964" s="289"/>
      <c r="P1964" s="293"/>
      <c r="Q1964" s="294"/>
      <c r="R1964" s="206"/>
      <c r="S1964" s="295"/>
      <c r="T1964" s="289"/>
      <c r="U1964" s="289"/>
      <c r="V1964" s="296" t="str">
        <f t="shared" si="1161"/>
        <v> </v>
      </c>
      <c r="W1964" s="297"/>
      <c r="X1964" s="298"/>
      <c r="Y1964" s="299"/>
      <c r="Z1964" s="300"/>
      <c r="AA1964" s="300"/>
      <c r="AB1964" s="298"/>
      <c r="AC1964" s="187"/>
      <c r="AD1964" s="187"/>
      <c r="AE1964" s="187"/>
      <c r="AF1964" s="187"/>
      <c r="AG1964" s="187"/>
    </row>
    <row r="1965">
      <c r="A1965" s="253"/>
      <c r="B1965" s="253"/>
      <c r="C1965" s="289"/>
      <c r="D1965" s="289"/>
      <c r="E1965" s="289"/>
      <c r="F1965" s="289"/>
      <c r="G1965" s="290"/>
      <c r="H1965" s="289"/>
      <c r="I1965" s="289"/>
      <c r="J1965" s="289"/>
      <c r="K1965" s="291"/>
      <c r="L1965" s="292"/>
      <c r="M1965" s="292"/>
      <c r="N1965" s="289"/>
      <c r="O1965" s="289"/>
      <c r="P1965" s="293"/>
      <c r="Q1965" s="294"/>
      <c r="R1965" s="206"/>
      <c r="S1965" s="295"/>
      <c r="T1965" s="289"/>
      <c r="U1965" s="289"/>
      <c r="V1965" s="296" t="str">
        <f t="shared" si="1161"/>
        <v> </v>
      </c>
      <c r="W1965" s="297"/>
      <c r="X1965" s="298"/>
      <c r="Y1965" s="299"/>
      <c r="Z1965" s="300"/>
      <c r="AA1965" s="300"/>
      <c r="AB1965" s="298"/>
      <c r="AC1965" s="187"/>
      <c r="AD1965" s="187"/>
      <c r="AE1965" s="187"/>
      <c r="AF1965" s="187"/>
      <c r="AG1965" s="187"/>
    </row>
    <row r="1966">
      <c r="A1966" s="253"/>
      <c r="B1966" s="253"/>
      <c r="C1966" s="289"/>
      <c r="D1966" s="289"/>
      <c r="E1966" s="289"/>
      <c r="F1966" s="289"/>
      <c r="G1966" s="290"/>
      <c r="H1966" s="289"/>
      <c r="I1966" s="289"/>
      <c r="J1966" s="289"/>
      <c r="K1966" s="291"/>
      <c r="L1966" s="292"/>
      <c r="M1966" s="292"/>
      <c r="N1966" s="289"/>
      <c r="O1966" s="289"/>
      <c r="P1966" s="293"/>
      <c r="Q1966" s="294"/>
      <c r="R1966" s="206"/>
      <c r="S1966" s="295"/>
      <c r="T1966" s="289"/>
      <c r="U1966" s="289"/>
      <c r="V1966" s="296" t="str">
        <f t="shared" si="1161"/>
        <v> </v>
      </c>
      <c r="W1966" s="297"/>
      <c r="X1966" s="298"/>
      <c r="Y1966" s="299"/>
      <c r="Z1966" s="300"/>
      <c r="AA1966" s="300"/>
      <c r="AB1966" s="298"/>
      <c r="AC1966" s="187"/>
      <c r="AD1966" s="187"/>
      <c r="AE1966" s="187"/>
      <c r="AF1966" s="187"/>
      <c r="AG1966" s="187"/>
    </row>
    <row r="1967">
      <c r="A1967" s="253"/>
      <c r="B1967" s="253"/>
      <c r="C1967" s="289"/>
      <c r="D1967" s="289"/>
      <c r="E1967" s="289"/>
      <c r="F1967" s="289"/>
      <c r="G1967" s="290"/>
      <c r="H1967" s="289"/>
      <c r="I1967" s="289"/>
      <c r="J1967" s="289"/>
      <c r="K1967" s="291"/>
      <c r="L1967" s="292"/>
      <c r="M1967" s="292"/>
      <c r="N1967" s="289"/>
      <c r="O1967" s="289"/>
      <c r="P1967" s="293"/>
      <c r="Q1967" s="294"/>
      <c r="R1967" s="206"/>
      <c r="S1967" s="295"/>
      <c r="T1967" s="289"/>
      <c r="U1967" s="289"/>
      <c r="V1967" s="296" t="str">
        <f t="shared" si="1161"/>
        <v> </v>
      </c>
      <c r="W1967" s="297"/>
      <c r="X1967" s="298"/>
      <c r="Y1967" s="299"/>
      <c r="Z1967" s="300"/>
      <c r="AA1967" s="300"/>
      <c r="AB1967" s="298"/>
      <c r="AC1967" s="187"/>
      <c r="AD1967" s="187"/>
      <c r="AE1967" s="187"/>
      <c r="AF1967" s="187"/>
      <c r="AG1967" s="187"/>
    </row>
    <row r="1968">
      <c r="A1968" s="253"/>
      <c r="B1968" s="253"/>
      <c r="C1968" s="289"/>
      <c r="D1968" s="289"/>
      <c r="E1968" s="289"/>
      <c r="F1968" s="289"/>
      <c r="G1968" s="290"/>
      <c r="H1968" s="289"/>
      <c r="I1968" s="289"/>
      <c r="J1968" s="289"/>
      <c r="K1968" s="291"/>
      <c r="L1968" s="292"/>
      <c r="M1968" s="292"/>
      <c r="N1968" s="289"/>
      <c r="O1968" s="289"/>
      <c r="P1968" s="293"/>
      <c r="Q1968" s="294"/>
      <c r="R1968" s="206"/>
      <c r="S1968" s="295"/>
      <c r="T1968" s="289"/>
      <c r="U1968" s="289"/>
      <c r="V1968" s="296" t="str">
        <f t="shared" si="1161"/>
        <v> </v>
      </c>
      <c r="W1968" s="297"/>
      <c r="X1968" s="298"/>
      <c r="Y1968" s="299"/>
      <c r="Z1968" s="300"/>
      <c r="AA1968" s="300"/>
      <c r="AB1968" s="298"/>
      <c r="AC1968" s="187"/>
      <c r="AD1968" s="187"/>
      <c r="AE1968" s="187"/>
      <c r="AF1968" s="187"/>
      <c r="AG1968" s="187"/>
    </row>
    <row r="1969">
      <c r="A1969" s="253"/>
      <c r="B1969" s="253"/>
      <c r="C1969" s="289"/>
      <c r="D1969" s="289"/>
      <c r="E1969" s="289"/>
      <c r="F1969" s="289"/>
      <c r="G1969" s="290"/>
      <c r="H1969" s="289"/>
      <c r="I1969" s="289"/>
      <c r="J1969" s="289"/>
      <c r="K1969" s="291"/>
      <c r="L1969" s="292"/>
      <c r="M1969" s="292"/>
      <c r="N1969" s="289"/>
      <c r="O1969" s="289"/>
      <c r="P1969" s="293"/>
      <c r="Q1969" s="294"/>
      <c r="R1969" s="206"/>
      <c r="S1969" s="295"/>
      <c r="T1969" s="289"/>
      <c r="U1969" s="289"/>
      <c r="V1969" s="296" t="str">
        <f t="shared" si="1161"/>
        <v> </v>
      </c>
      <c r="W1969" s="297"/>
      <c r="X1969" s="298"/>
      <c r="Y1969" s="299"/>
      <c r="Z1969" s="300"/>
      <c r="AA1969" s="300"/>
      <c r="AB1969" s="298"/>
      <c r="AC1969" s="187"/>
      <c r="AD1969" s="187"/>
      <c r="AE1969" s="187"/>
      <c r="AF1969" s="187"/>
      <c r="AG1969" s="187"/>
    </row>
    <row r="1970">
      <c r="A1970" s="253"/>
      <c r="B1970" s="253"/>
      <c r="C1970" s="289"/>
      <c r="D1970" s="289"/>
      <c r="E1970" s="289"/>
      <c r="F1970" s="289"/>
      <c r="G1970" s="290"/>
      <c r="H1970" s="289"/>
      <c r="I1970" s="289"/>
      <c r="J1970" s="289"/>
      <c r="K1970" s="291"/>
      <c r="L1970" s="292"/>
      <c r="M1970" s="292"/>
      <c r="N1970" s="289"/>
      <c r="O1970" s="289"/>
      <c r="P1970" s="293"/>
      <c r="Q1970" s="294"/>
      <c r="R1970" s="206"/>
      <c r="S1970" s="295"/>
      <c r="T1970" s="289"/>
      <c r="U1970" s="289"/>
      <c r="V1970" s="296" t="str">
        <f t="shared" si="1161"/>
        <v> </v>
      </c>
      <c r="W1970" s="297"/>
      <c r="X1970" s="298"/>
      <c r="Y1970" s="299"/>
      <c r="Z1970" s="300"/>
      <c r="AA1970" s="300"/>
      <c r="AB1970" s="298"/>
      <c r="AC1970" s="187"/>
      <c r="AD1970" s="187"/>
      <c r="AE1970" s="187"/>
      <c r="AF1970" s="187"/>
      <c r="AG1970" s="187"/>
    </row>
    <row r="1971">
      <c r="A1971" s="253"/>
      <c r="B1971" s="253"/>
      <c r="C1971" s="289"/>
      <c r="D1971" s="289"/>
      <c r="E1971" s="289"/>
      <c r="F1971" s="289"/>
      <c r="G1971" s="290"/>
      <c r="H1971" s="289"/>
      <c r="I1971" s="289"/>
      <c r="J1971" s="289"/>
      <c r="K1971" s="291"/>
      <c r="L1971" s="292"/>
      <c r="M1971" s="292"/>
      <c r="N1971" s="289"/>
      <c r="O1971" s="289"/>
      <c r="P1971" s="293"/>
      <c r="Q1971" s="294"/>
      <c r="R1971" s="206"/>
      <c r="S1971" s="295"/>
      <c r="T1971" s="289"/>
      <c r="U1971" s="289"/>
      <c r="V1971" s="296" t="str">
        <f t="shared" si="1161"/>
        <v> </v>
      </c>
      <c r="W1971" s="297"/>
      <c r="X1971" s="298"/>
      <c r="Y1971" s="299"/>
      <c r="Z1971" s="300"/>
      <c r="AA1971" s="300"/>
      <c r="AB1971" s="298"/>
      <c r="AC1971" s="187"/>
      <c r="AD1971" s="187"/>
      <c r="AE1971" s="187"/>
      <c r="AF1971" s="187"/>
      <c r="AG1971" s="187"/>
    </row>
    <row r="1972">
      <c r="A1972" s="253"/>
      <c r="B1972" s="253"/>
      <c r="C1972" s="289"/>
      <c r="D1972" s="289"/>
      <c r="E1972" s="289"/>
      <c r="F1972" s="289"/>
      <c r="G1972" s="290"/>
      <c r="H1972" s="289"/>
      <c r="I1972" s="289"/>
      <c r="J1972" s="289"/>
      <c r="K1972" s="291"/>
      <c r="L1972" s="292"/>
      <c r="M1972" s="292"/>
      <c r="N1972" s="289"/>
      <c r="O1972" s="289"/>
      <c r="P1972" s="293"/>
      <c r="Q1972" s="294"/>
      <c r="R1972" s="206"/>
      <c r="S1972" s="295"/>
      <c r="T1972" s="289"/>
      <c r="U1972" s="289"/>
      <c r="V1972" s="296" t="str">
        <f t="shared" si="1161"/>
        <v> </v>
      </c>
      <c r="W1972" s="297"/>
      <c r="X1972" s="298"/>
      <c r="Y1972" s="299"/>
      <c r="Z1972" s="300"/>
      <c r="AA1972" s="300"/>
      <c r="AB1972" s="298"/>
      <c r="AC1972" s="187"/>
      <c r="AD1972" s="187"/>
      <c r="AE1972" s="187"/>
      <c r="AF1972" s="187"/>
      <c r="AG1972" s="187"/>
    </row>
    <row r="1973">
      <c r="A1973" s="253"/>
      <c r="B1973" s="253"/>
      <c r="C1973" s="289"/>
      <c r="D1973" s="289"/>
      <c r="E1973" s="289"/>
      <c r="F1973" s="289"/>
      <c r="G1973" s="290"/>
      <c r="H1973" s="289"/>
      <c r="I1973" s="289"/>
      <c r="J1973" s="289"/>
      <c r="K1973" s="291"/>
      <c r="L1973" s="292"/>
      <c r="M1973" s="292"/>
      <c r="N1973" s="289"/>
      <c r="O1973" s="289"/>
      <c r="P1973" s="293"/>
      <c r="Q1973" s="294"/>
      <c r="R1973" s="206"/>
      <c r="S1973" s="295"/>
      <c r="T1973" s="289"/>
      <c r="U1973" s="289"/>
      <c r="V1973" s="296" t="str">
        <f t="shared" si="1161"/>
        <v> </v>
      </c>
      <c r="W1973" s="297"/>
      <c r="X1973" s="298"/>
      <c r="Y1973" s="299"/>
      <c r="Z1973" s="300"/>
      <c r="AA1973" s="300"/>
      <c r="AB1973" s="298"/>
      <c r="AC1973" s="187"/>
      <c r="AD1973" s="187"/>
      <c r="AE1973" s="187"/>
      <c r="AF1973" s="187"/>
      <c r="AG1973" s="187"/>
    </row>
    <row r="1974">
      <c r="A1974" s="253"/>
      <c r="B1974" s="253"/>
      <c r="C1974" s="289"/>
      <c r="D1974" s="289"/>
      <c r="E1974" s="289"/>
      <c r="F1974" s="289"/>
      <c r="G1974" s="290"/>
      <c r="H1974" s="289"/>
      <c r="I1974" s="289"/>
      <c r="J1974" s="289"/>
      <c r="K1974" s="291"/>
      <c r="L1974" s="292"/>
      <c r="M1974" s="292"/>
      <c r="N1974" s="289"/>
      <c r="O1974" s="289"/>
      <c r="P1974" s="293"/>
      <c r="Q1974" s="294"/>
      <c r="R1974" s="206"/>
      <c r="S1974" s="295"/>
      <c r="T1974" s="289"/>
      <c r="U1974" s="289"/>
      <c r="V1974" s="296" t="str">
        <f t="shared" si="1161"/>
        <v> </v>
      </c>
      <c r="W1974" s="297"/>
      <c r="X1974" s="298"/>
      <c r="Y1974" s="299"/>
      <c r="Z1974" s="300"/>
      <c r="AA1974" s="300"/>
      <c r="AB1974" s="298"/>
      <c r="AC1974" s="187"/>
      <c r="AD1974" s="187"/>
      <c r="AE1974" s="187"/>
      <c r="AF1974" s="187"/>
      <c r="AG1974" s="187"/>
    </row>
    <row r="1975">
      <c r="A1975" s="253"/>
      <c r="B1975" s="253"/>
      <c r="C1975" s="289"/>
      <c r="D1975" s="289"/>
      <c r="E1975" s="289"/>
      <c r="F1975" s="289"/>
      <c r="G1975" s="290"/>
      <c r="H1975" s="289"/>
      <c r="I1975" s="289"/>
      <c r="J1975" s="289"/>
      <c r="K1975" s="291"/>
      <c r="L1975" s="292"/>
      <c r="M1975" s="292"/>
      <c r="N1975" s="289"/>
      <c r="O1975" s="289"/>
      <c r="P1975" s="293"/>
      <c r="Q1975" s="294"/>
      <c r="R1975" s="206"/>
      <c r="S1975" s="295"/>
      <c r="T1975" s="289"/>
      <c r="U1975" s="289"/>
      <c r="V1975" s="296" t="str">
        <f t="shared" si="1161"/>
        <v> </v>
      </c>
      <c r="W1975" s="297"/>
      <c r="X1975" s="298"/>
      <c r="Y1975" s="299"/>
      <c r="Z1975" s="300"/>
      <c r="AA1975" s="300"/>
      <c r="AB1975" s="298"/>
      <c r="AC1975" s="187"/>
      <c r="AD1975" s="187"/>
      <c r="AE1975" s="187"/>
      <c r="AF1975" s="187"/>
      <c r="AG1975" s="187"/>
    </row>
    <row r="1976">
      <c r="A1976" s="253"/>
      <c r="B1976" s="253"/>
      <c r="C1976" s="289"/>
      <c r="D1976" s="289"/>
      <c r="E1976" s="289"/>
      <c r="F1976" s="289"/>
      <c r="G1976" s="290"/>
      <c r="H1976" s="289"/>
      <c r="I1976" s="289"/>
      <c r="J1976" s="289"/>
      <c r="K1976" s="291"/>
      <c r="L1976" s="292"/>
      <c r="M1976" s="292"/>
      <c r="N1976" s="289"/>
      <c r="O1976" s="289"/>
      <c r="P1976" s="293"/>
      <c r="Q1976" s="294"/>
      <c r="R1976" s="206"/>
      <c r="S1976" s="295"/>
      <c r="T1976" s="289"/>
      <c r="U1976" s="289"/>
      <c r="V1976" s="296" t="str">
        <f t="shared" si="1161"/>
        <v> </v>
      </c>
      <c r="W1976" s="297"/>
      <c r="X1976" s="298"/>
      <c r="Y1976" s="299"/>
      <c r="Z1976" s="300"/>
      <c r="AA1976" s="300"/>
      <c r="AB1976" s="298"/>
      <c r="AC1976" s="187"/>
      <c r="AD1976" s="187"/>
      <c r="AE1976" s="187"/>
      <c r="AF1976" s="187"/>
      <c r="AG1976" s="187"/>
    </row>
    <row r="1977">
      <c r="A1977" s="253"/>
      <c r="B1977" s="253"/>
      <c r="C1977" s="289"/>
      <c r="D1977" s="289"/>
      <c r="E1977" s="289"/>
      <c r="F1977" s="289"/>
      <c r="G1977" s="290"/>
      <c r="H1977" s="289"/>
      <c r="I1977" s="289"/>
      <c r="J1977" s="289"/>
      <c r="K1977" s="291"/>
      <c r="L1977" s="292"/>
      <c r="M1977" s="292"/>
      <c r="N1977" s="289"/>
      <c r="O1977" s="289"/>
      <c r="P1977" s="293"/>
      <c r="Q1977" s="294"/>
      <c r="R1977" s="206"/>
      <c r="S1977" s="295"/>
      <c r="T1977" s="289"/>
      <c r="U1977" s="289"/>
      <c r="V1977" s="296" t="str">
        <f t="shared" si="1161"/>
        <v> </v>
      </c>
      <c r="W1977" s="297"/>
      <c r="X1977" s="298"/>
      <c r="Y1977" s="299"/>
      <c r="Z1977" s="300"/>
      <c r="AA1977" s="300"/>
      <c r="AB1977" s="298"/>
      <c r="AC1977" s="187"/>
      <c r="AD1977" s="187"/>
      <c r="AE1977" s="187"/>
      <c r="AF1977" s="187"/>
      <c r="AG1977" s="187"/>
    </row>
    <row r="1978">
      <c r="A1978" s="253"/>
      <c r="B1978" s="253"/>
      <c r="C1978" s="289"/>
      <c r="D1978" s="289"/>
      <c r="E1978" s="289"/>
      <c r="F1978" s="289"/>
      <c r="G1978" s="290"/>
      <c r="H1978" s="289"/>
      <c r="I1978" s="289"/>
      <c r="J1978" s="289"/>
      <c r="K1978" s="291"/>
      <c r="L1978" s="292"/>
      <c r="M1978" s="292"/>
      <c r="N1978" s="289"/>
      <c r="O1978" s="289"/>
      <c r="P1978" s="293"/>
      <c r="Q1978" s="294"/>
      <c r="R1978" s="206"/>
      <c r="S1978" s="295"/>
      <c r="T1978" s="289"/>
      <c r="U1978" s="289"/>
      <c r="V1978" s="296" t="str">
        <f t="shared" si="1161"/>
        <v> </v>
      </c>
      <c r="W1978" s="297"/>
      <c r="X1978" s="298"/>
      <c r="Y1978" s="299"/>
      <c r="Z1978" s="300"/>
      <c r="AA1978" s="300"/>
      <c r="AB1978" s="298"/>
      <c r="AC1978" s="187"/>
      <c r="AD1978" s="187"/>
      <c r="AE1978" s="187"/>
      <c r="AF1978" s="187"/>
      <c r="AG1978" s="187"/>
    </row>
    <row r="1979">
      <c r="A1979" s="253"/>
      <c r="B1979" s="253"/>
      <c r="C1979" s="289"/>
      <c r="D1979" s="289"/>
      <c r="E1979" s="289"/>
      <c r="F1979" s="289"/>
      <c r="G1979" s="290"/>
      <c r="H1979" s="289"/>
      <c r="I1979" s="289"/>
      <c r="J1979" s="289"/>
      <c r="K1979" s="291"/>
      <c r="L1979" s="292"/>
      <c r="M1979" s="292"/>
      <c r="N1979" s="289"/>
      <c r="O1979" s="289"/>
      <c r="P1979" s="293"/>
      <c r="Q1979" s="294"/>
      <c r="R1979" s="206"/>
      <c r="S1979" s="295"/>
      <c r="T1979" s="289"/>
      <c r="U1979" s="289"/>
      <c r="V1979" s="296" t="str">
        <f t="shared" si="1161"/>
        <v> </v>
      </c>
      <c r="W1979" s="297"/>
      <c r="X1979" s="298"/>
      <c r="Y1979" s="299"/>
      <c r="Z1979" s="300"/>
      <c r="AA1979" s="300"/>
      <c r="AB1979" s="298"/>
      <c r="AC1979" s="187"/>
      <c r="AD1979" s="187"/>
      <c r="AE1979" s="187"/>
      <c r="AF1979" s="187"/>
      <c r="AG1979" s="187"/>
    </row>
    <row r="1980">
      <c r="A1980" s="253"/>
      <c r="B1980" s="253"/>
      <c r="C1980" s="289"/>
      <c r="D1980" s="289"/>
      <c r="E1980" s="289"/>
      <c r="F1980" s="289"/>
      <c r="G1980" s="290"/>
      <c r="H1980" s="289"/>
      <c r="I1980" s="289"/>
      <c r="J1980" s="289"/>
      <c r="K1980" s="291"/>
      <c r="L1980" s="292"/>
      <c r="M1980" s="292"/>
      <c r="N1980" s="289"/>
      <c r="O1980" s="289"/>
      <c r="P1980" s="293"/>
      <c r="Q1980" s="294"/>
      <c r="R1980" s="206"/>
      <c r="S1980" s="295"/>
      <c r="T1980" s="289"/>
      <c r="U1980" s="289"/>
      <c r="V1980" s="296" t="str">
        <f t="shared" si="1161"/>
        <v> </v>
      </c>
      <c r="W1980" s="297"/>
      <c r="X1980" s="298"/>
      <c r="Y1980" s="299"/>
      <c r="Z1980" s="300"/>
      <c r="AA1980" s="300"/>
      <c r="AB1980" s="298"/>
      <c r="AC1980" s="187"/>
      <c r="AD1980" s="187"/>
      <c r="AE1980" s="187"/>
      <c r="AF1980" s="187"/>
      <c r="AG1980" s="187"/>
    </row>
    <row r="1981">
      <c r="A1981" s="253"/>
      <c r="B1981" s="253"/>
      <c r="C1981" s="289"/>
      <c r="D1981" s="289"/>
      <c r="E1981" s="289"/>
      <c r="F1981" s="289"/>
      <c r="G1981" s="290"/>
      <c r="H1981" s="289"/>
      <c r="I1981" s="289"/>
      <c r="J1981" s="289"/>
      <c r="K1981" s="291"/>
      <c r="L1981" s="292"/>
      <c r="M1981" s="292"/>
      <c r="N1981" s="289"/>
      <c r="O1981" s="289"/>
      <c r="P1981" s="293"/>
      <c r="Q1981" s="294"/>
      <c r="R1981" s="206"/>
      <c r="S1981" s="295"/>
      <c r="T1981" s="289"/>
      <c r="U1981" s="289"/>
      <c r="V1981" s="296" t="str">
        <f t="shared" si="1161"/>
        <v> </v>
      </c>
      <c r="W1981" s="297"/>
      <c r="X1981" s="298"/>
      <c r="Y1981" s="299"/>
      <c r="Z1981" s="300"/>
      <c r="AA1981" s="300"/>
      <c r="AB1981" s="298"/>
      <c r="AC1981" s="187"/>
      <c r="AD1981" s="187"/>
      <c r="AE1981" s="187"/>
      <c r="AF1981" s="187"/>
      <c r="AG1981" s="187"/>
    </row>
    <row r="1982">
      <c r="A1982" s="253"/>
      <c r="B1982" s="253"/>
      <c r="C1982" s="289"/>
      <c r="D1982" s="289"/>
      <c r="E1982" s="289"/>
      <c r="F1982" s="289"/>
      <c r="G1982" s="290"/>
      <c r="H1982" s="289"/>
      <c r="I1982" s="289"/>
      <c r="J1982" s="289"/>
      <c r="K1982" s="291"/>
      <c r="L1982" s="292"/>
      <c r="M1982" s="292"/>
      <c r="N1982" s="289"/>
      <c r="O1982" s="289"/>
      <c r="P1982" s="293"/>
      <c r="Q1982" s="294"/>
      <c r="R1982" s="206"/>
      <c r="S1982" s="295"/>
      <c r="T1982" s="289"/>
      <c r="U1982" s="289"/>
      <c r="V1982" s="296" t="str">
        <f t="shared" si="1161"/>
        <v> </v>
      </c>
      <c r="W1982" s="297"/>
      <c r="X1982" s="298"/>
      <c r="Y1982" s="299"/>
      <c r="Z1982" s="300"/>
      <c r="AA1982" s="300"/>
      <c r="AB1982" s="298"/>
      <c r="AC1982" s="187"/>
      <c r="AD1982" s="187"/>
      <c r="AE1982" s="187"/>
      <c r="AF1982" s="187"/>
      <c r="AG1982" s="187"/>
    </row>
    <row r="1983">
      <c r="A1983" s="253"/>
      <c r="B1983" s="253"/>
      <c r="C1983" s="289"/>
      <c r="D1983" s="289"/>
      <c r="E1983" s="289"/>
      <c r="F1983" s="289"/>
      <c r="G1983" s="290"/>
      <c r="H1983" s="289"/>
      <c r="I1983" s="289"/>
      <c r="J1983" s="289"/>
      <c r="K1983" s="291"/>
      <c r="L1983" s="292"/>
      <c r="M1983" s="292"/>
      <c r="N1983" s="289"/>
      <c r="O1983" s="289"/>
      <c r="P1983" s="293"/>
      <c r="Q1983" s="294"/>
      <c r="R1983" s="206"/>
      <c r="S1983" s="295"/>
      <c r="T1983" s="289"/>
      <c r="U1983" s="289"/>
      <c r="V1983" s="296" t="str">
        <f t="shared" si="1161"/>
        <v> </v>
      </c>
      <c r="W1983" s="297"/>
      <c r="X1983" s="298"/>
      <c r="Y1983" s="299"/>
      <c r="Z1983" s="300"/>
      <c r="AA1983" s="300"/>
      <c r="AB1983" s="298"/>
      <c r="AC1983" s="187"/>
      <c r="AD1983" s="187"/>
      <c r="AE1983" s="187"/>
      <c r="AF1983" s="187"/>
      <c r="AG1983" s="187"/>
    </row>
    <row r="1984">
      <c r="A1984" s="253"/>
      <c r="B1984" s="253"/>
      <c r="C1984" s="289"/>
      <c r="D1984" s="289"/>
      <c r="E1984" s="289"/>
      <c r="F1984" s="289"/>
      <c r="G1984" s="290"/>
      <c r="H1984" s="289"/>
      <c r="I1984" s="289"/>
      <c r="J1984" s="289"/>
      <c r="K1984" s="291"/>
      <c r="L1984" s="292"/>
      <c r="M1984" s="292"/>
      <c r="N1984" s="289"/>
      <c r="O1984" s="289"/>
      <c r="P1984" s="293"/>
      <c r="Q1984" s="294"/>
      <c r="R1984" s="206"/>
      <c r="S1984" s="295"/>
      <c r="T1984" s="289"/>
      <c r="U1984" s="289"/>
      <c r="V1984" s="296" t="str">
        <f t="shared" si="1161"/>
        <v> </v>
      </c>
      <c r="W1984" s="297"/>
      <c r="X1984" s="298"/>
      <c r="Y1984" s="299"/>
      <c r="Z1984" s="300"/>
      <c r="AA1984" s="300"/>
      <c r="AB1984" s="298"/>
      <c r="AC1984" s="187"/>
      <c r="AD1984" s="187"/>
      <c r="AE1984" s="187"/>
      <c r="AF1984" s="187"/>
      <c r="AG1984" s="187"/>
    </row>
    <row r="1985">
      <c r="A1985" s="253"/>
      <c r="B1985" s="253"/>
      <c r="C1985" s="289"/>
      <c r="D1985" s="289"/>
      <c r="E1985" s="289"/>
      <c r="F1985" s="289"/>
      <c r="G1985" s="290"/>
      <c r="H1985" s="289"/>
      <c r="I1985" s="289"/>
      <c r="J1985" s="289"/>
      <c r="K1985" s="291"/>
      <c r="L1985" s="292"/>
      <c r="M1985" s="292"/>
      <c r="N1985" s="289"/>
      <c r="O1985" s="289"/>
      <c r="P1985" s="293"/>
      <c r="Q1985" s="294"/>
      <c r="R1985" s="206"/>
      <c r="S1985" s="295"/>
      <c r="T1985" s="289"/>
      <c r="U1985" s="289"/>
      <c r="V1985" s="296" t="str">
        <f t="shared" si="1161"/>
        <v> </v>
      </c>
      <c r="W1985" s="297"/>
      <c r="X1985" s="298"/>
      <c r="Y1985" s="299"/>
      <c r="Z1985" s="300"/>
      <c r="AA1985" s="300"/>
      <c r="AB1985" s="298"/>
      <c r="AC1985" s="187"/>
      <c r="AD1985" s="187"/>
      <c r="AE1985" s="187"/>
      <c r="AF1985" s="187"/>
      <c r="AG1985" s="187"/>
    </row>
    <row r="1986">
      <c r="A1986" s="253"/>
      <c r="B1986" s="253"/>
      <c r="C1986" s="289"/>
      <c r="D1986" s="289"/>
      <c r="E1986" s="289"/>
      <c r="F1986" s="289"/>
      <c r="G1986" s="290"/>
      <c r="H1986" s="289"/>
      <c r="I1986" s="289"/>
      <c r="J1986" s="289"/>
      <c r="K1986" s="291"/>
      <c r="L1986" s="292"/>
      <c r="M1986" s="292"/>
      <c r="N1986" s="289"/>
      <c r="O1986" s="289"/>
      <c r="P1986" s="293"/>
      <c r="Q1986" s="294"/>
      <c r="R1986" s="206"/>
      <c r="S1986" s="295"/>
      <c r="T1986" s="289"/>
      <c r="U1986" s="289"/>
      <c r="V1986" s="296" t="str">
        <f t="shared" si="1161"/>
        <v> </v>
      </c>
      <c r="W1986" s="297"/>
      <c r="X1986" s="298"/>
      <c r="Y1986" s="299"/>
      <c r="Z1986" s="300"/>
      <c r="AA1986" s="300"/>
      <c r="AB1986" s="298"/>
      <c r="AC1986" s="187"/>
      <c r="AD1986" s="187"/>
      <c r="AE1986" s="187"/>
      <c r="AF1986" s="187"/>
      <c r="AG1986" s="187"/>
    </row>
    <row r="1987">
      <c r="A1987" s="253"/>
      <c r="B1987" s="253"/>
      <c r="C1987" s="289"/>
      <c r="D1987" s="289"/>
      <c r="E1987" s="289"/>
      <c r="F1987" s="289"/>
      <c r="G1987" s="290"/>
      <c r="H1987" s="289"/>
      <c r="I1987" s="289"/>
      <c r="J1987" s="289"/>
      <c r="K1987" s="291"/>
      <c r="L1987" s="292"/>
      <c r="M1987" s="292"/>
      <c r="N1987" s="289"/>
      <c r="O1987" s="289"/>
      <c r="P1987" s="293"/>
      <c r="Q1987" s="294"/>
      <c r="R1987" s="206"/>
      <c r="S1987" s="295"/>
      <c r="T1987" s="289"/>
      <c r="U1987" s="289"/>
      <c r="V1987" s="296" t="str">
        <f t="shared" si="1161"/>
        <v> </v>
      </c>
      <c r="W1987" s="297"/>
      <c r="X1987" s="298"/>
      <c r="Y1987" s="299"/>
      <c r="Z1987" s="300"/>
      <c r="AA1987" s="300"/>
      <c r="AB1987" s="298"/>
      <c r="AC1987" s="187"/>
      <c r="AD1987" s="187"/>
      <c r="AE1987" s="187"/>
      <c r="AF1987" s="187"/>
      <c r="AG1987" s="187"/>
    </row>
    <row r="1988">
      <c r="A1988" s="253"/>
      <c r="B1988" s="253"/>
      <c r="C1988" s="289"/>
      <c r="D1988" s="289"/>
      <c r="E1988" s="289"/>
      <c r="F1988" s="289"/>
      <c r="G1988" s="290"/>
      <c r="H1988" s="289"/>
      <c r="I1988" s="289"/>
      <c r="J1988" s="289"/>
      <c r="K1988" s="291"/>
      <c r="L1988" s="292"/>
      <c r="M1988" s="292"/>
      <c r="N1988" s="289"/>
      <c r="O1988" s="289"/>
      <c r="P1988" s="293"/>
      <c r="Q1988" s="294"/>
      <c r="R1988" s="206"/>
      <c r="S1988" s="295"/>
      <c r="T1988" s="289"/>
      <c r="U1988" s="289"/>
      <c r="V1988" s="296" t="str">
        <f t="shared" si="1161"/>
        <v> </v>
      </c>
      <c r="W1988" s="297"/>
      <c r="X1988" s="298"/>
      <c r="Y1988" s="299"/>
      <c r="Z1988" s="300"/>
      <c r="AA1988" s="300"/>
      <c r="AB1988" s="298"/>
      <c r="AC1988" s="187"/>
      <c r="AD1988" s="187"/>
      <c r="AE1988" s="187"/>
      <c r="AF1988" s="187"/>
      <c r="AG1988" s="187"/>
    </row>
    <row r="1989">
      <c r="A1989" s="253"/>
      <c r="B1989" s="253"/>
      <c r="C1989" s="289"/>
      <c r="D1989" s="289"/>
      <c r="E1989" s="289"/>
      <c r="F1989" s="289"/>
      <c r="G1989" s="290"/>
      <c r="H1989" s="289"/>
      <c r="I1989" s="289"/>
      <c r="J1989" s="289"/>
      <c r="K1989" s="291"/>
      <c r="L1989" s="292"/>
      <c r="M1989" s="292"/>
      <c r="N1989" s="289"/>
      <c r="O1989" s="289"/>
      <c r="P1989" s="293"/>
      <c r="Q1989" s="294"/>
      <c r="R1989" s="206"/>
      <c r="S1989" s="295"/>
      <c r="T1989" s="289"/>
      <c r="U1989" s="289"/>
      <c r="V1989" s="296" t="str">
        <f t="shared" si="1161"/>
        <v> </v>
      </c>
      <c r="W1989" s="297"/>
      <c r="X1989" s="298"/>
      <c r="Y1989" s="299"/>
      <c r="Z1989" s="300"/>
      <c r="AA1989" s="300"/>
      <c r="AB1989" s="298"/>
      <c r="AC1989" s="187"/>
      <c r="AD1989" s="187"/>
      <c r="AE1989" s="187"/>
      <c r="AF1989" s="187"/>
      <c r="AG1989" s="187"/>
    </row>
    <row r="1990">
      <c r="A1990" s="253"/>
      <c r="B1990" s="253"/>
      <c r="C1990" s="289"/>
      <c r="D1990" s="289"/>
      <c r="E1990" s="289"/>
      <c r="F1990" s="289"/>
      <c r="G1990" s="290"/>
      <c r="H1990" s="289"/>
      <c r="I1990" s="289"/>
      <c r="J1990" s="289"/>
      <c r="K1990" s="291"/>
      <c r="L1990" s="292"/>
      <c r="M1990" s="292"/>
      <c r="N1990" s="289"/>
      <c r="O1990" s="289"/>
      <c r="P1990" s="293"/>
      <c r="Q1990" s="294"/>
      <c r="R1990" s="206"/>
      <c r="S1990" s="295"/>
      <c r="T1990" s="289"/>
      <c r="U1990" s="289"/>
      <c r="V1990" s="296" t="str">
        <f t="shared" si="1161"/>
        <v> </v>
      </c>
      <c r="W1990" s="297"/>
      <c r="X1990" s="298"/>
      <c r="Y1990" s="299"/>
      <c r="Z1990" s="300"/>
      <c r="AA1990" s="300"/>
      <c r="AB1990" s="298"/>
      <c r="AC1990" s="187"/>
      <c r="AD1990" s="187"/>
      <c r="AE1990" s="187"/>
      <c r="AF1990" s="187"/>
      <c r="AG1990" s="187"/>
    </row>
    <row r="1991">
      <c r="A1991" s="253"/>
      <c r="B1991" s="253"/>
      <c r="C1991" s="289"/>
      <c r="D1991" s="289"/>
      <c r="E1991" s="289"/>
      <c r="F1991" s="289"/>
      <c r="G1991" s="290"/>
      <c r="H1991" s="289"/>
      <c r="I1991" s="289"/>
      <c r="J1991" s="289"/>
      <c r="K1991" s="291"/>
      <c r="L1991" s="292"/>
      <c r="M1991" s="292"/>
      <c r="N1991" s="289"/>
      <c r="O1991" s="289"/>
      <c r="P1991" s="293"/>
      <c r="Q1991" s="294"/>
      <c r="R1991" s="206"/>
      <c r="S1991" s="295"/>
      <c r="T1991" s="289"/>
      <c r="U1991" s="289"/>
      <c r="V1991" s="296" t="str">
        <f t="shared" si="1161"/>
        <v> </v>
      </c>
      <c r="W1991" s="297"/>
      <c r="X1991" s="298"/>
      <c r="Y1991" s="299"/>
      <c r="Z1991" s="300"/>
      <c r="AA1991" s="300"/>
      <c r="AB1991" s="298"/>
      <c r="AC1991" s="187"/>
      <c r="AD1991" s="187"/>
      <c r="AE1991" s="187"/>
      <c r="AF1991" s="187"/>
      <c r="AG1991" s="187"/>
    </row>
    <row r="1992">
      <c r="A1992" s="253"/>
      <c r="B1992" s="253"/>
      <c r="C1992" s="289"/>
      <c r="D1992" s="289"/>
      <c r="E1992" s="289"/>
      <c r="F1992" s="289"/>
      <c r="G1992" s="290"/>
      <c r="H1992" s="289"/>
      <c r="I1992" s="289"/>
      <c r="J1992" s="289"/>
      <c r="K1992" s="291"/>
      <c r="L1992" s="292"/>
      <c r="M1992" s="292"/>
      <c r="N1992" s="289"/>
      <c r="O1992" s="289"/>
      <c r="P1992" s="293"/>
      <c r="Q1992" s="294"/>
      <c r="R1992" s="206"/>
      <c r="S1992" s="295"/>
      <c r="T1992" s="289"/>
      <c r="U1992" s="289"/>
      <c r="V1992" s="296" t="str">
        <f t="shared" si="1161"/>
        <v> </v>
      </c>
      <c r="W1992" s="297"/>
      <c r="X1992" s="298"/>
      <c r="Y1992" s="299"/>
      <c r="Z1992" s="300"/>
      <c r="AA1992" s="300"/>
      <c r="AB1992" s="298"/>
      <c r="AC1992" s="187"/>
      <c r="AD1992" s="187"/>
      <c r="AE1992" s="187"/>
      <c r="AF1992" s="187"/>
      <c r="AG1992" s="187"/>
    </row>
    <row r="1993">
      <c r="A1993" s="253"/>
      <c r="B1993" s="253"/>
      <c r="C1993" s="289"/>
      <c r="D1993" s="289"/>
      <c r="E1993" s="289"/>
      <c r="F1993" s="289"/>
      <c r="G1993" s="290"/>
      <c r="H1993" s="289"/>
      <c r="I1993" s="289"/>
      <c r="J1993" s="289"/>
      <c r="K1993" s="291"/>
      <c r="L1993" s="292"/>
      <c r="M1993" s="292"/>
      <c r="N1993" s="289"/>
      <c r="O1993" s="289"/>
      <c r="P1993" s="293"/>
      <c r="Q1993" s="294"/>
      <c r="R1993" s="206"/>
      <c r="S1993" s="295"/>
      <c r="T1993" s="289"/>
      <c r="U1993" s="289"/>
      <c r="V1993" s="296" t="str">
        <f t="shared" si="1161"/>
        <v> </v>
      </c>
      <c r="W1993" s="297"/>
      <c r="X1993" s="298"/>
      <c r="Y1993" s="299"/>
      <c r="Z1993" s="300"/>
      <c r="AA1993" s="300"/>
      <c r="AB1993" s="298"/>
      <c r="AC1993" s="187"/>
      <c r="AD1993" s="187"/>
      <c r="AE1993" s="187"/>
      <c r="AF1993" s="187"/>
      <c r="AG1993" s="187"/>
    </row>
    <row r="1994">
      <c r="A1994" s="253"/>
      <c r="B1994" s="253"/>
      <c r="C1994" s="289"/>
      <c r="D1994" s="289"/>
      <c r="E1994" s="289"/>
      <c r="F1994" s="289"/>
      <c r="G1994" s="290"/>
      <c r="H1994" s="289"/>
      <c r="I1994" s="289"/>
      <c r="J1994" s="289"/>
      <c r="K1994" s="291"/>
      <c r="L1994" s="292"/>
      <c r="M1994" s="292"/>
      <c r="N1994" s="289"/>
      <c r="O1994" s="289"/>
      <c r="P1994" s="293"/>
      <c r="Q1994" s="294"/>
      <c r="R1994" s="206"/>
      <c r="S1994" s="295"/>
      <c r="T1994" s="289"/>
      <c r="U1994" s="289"/>
      <c r="V1994" s="296" t="str">
        <f t="shared" si="1161"/>
        <v> </v>
      </c>
      <c r="W1994" s="297"/>
      <c r="X1994" s="298"/>
      <c r="Y1994" s="299"/>
      <c r="Z1994" s="300"/>
      <c r="AA1994" s="300"/>
      <c r="AB1994" s="298"/>
      <c r="AC1994" s="187"/>
      <c r="AD1994" s="187"/>
      <c r="AE1994" s="187"/>
      <c r="AF1994" s="187"/>
      <c r="AG1994" s="187"/>
    </row>
    <row r="1995">
      <c r="A1995" s="253"/>
      <c r="B1995" s="253"/>
      <c r="C1995" s="289"/>
      <c r="D1995" s="289"/>
      <c r="E1995" s="289"/>
      <c r="F1995" s="289"/>
      <c r="G1995" s="290"/>
      <c r="H1995" s="289"/>
      <c r="I1995" s="289"/>
      <c r="J1995" s="289"/>
      <c r="K1995" s="291"/>
      <c r="L1995" s="292"/>
      <c r="M1995" s="292"/>
      <c r="N1995" s="289"/>
      <c r="O1995" s="289"/>
      <c r="P1995" s="293"/>
      <c r="Q1995" s="294"/>
      <c r="R1995" s="206"/>
      <c r="S1995" s="295"/>
      <c r="T1995" s="289"/>
      <c r="U1995" s="289"/>
      <c r="V1995" s="296" t="str">
        <f t="shared" si="1161"/>
        <v> </v>
      </c>
      <c r="W1995" s="297"/>
      <c r="X1995" s="298"/>
      <c r="Y1995" s="299"/>
      <c r="Z1995" s="300"/>
      <c r="AA1995" s="300"/>
      <c r="AB1995" s="298"/>
      <c r="AC1995" s="187"/>
      <c r="AD1995" s="187"/>
      <c r="AE1995" s="187"/>
      <c r="AF1995" s="187"/>
      <c r="AG1995" s="187"/>
    </row>
    <row r="1996">
      <c r="A1996" s="253"/>
      <c r="B1996" s="253"/>
      <c r="C1996" s="289"/>
      <c r="D1996" s="289"/>
      <c r="E1996" s="289"/>
      <c r="F1996" s="289"/>
      <c r="G1996" s="290"/>
      <c r="H1996" s="289"/>
      <c r="I1996" s="289"/>
      <c r="J1996" s="289"/>
      <c r="K1996" s="291"/>
      <c r="L1996" s="292"/>
      <c r="M1996" s="292"/>
      <c r="N1996" s="289"/>
      <c r="O1996" s="289"/>
      <c r="P1996" s="293"/>
      <c r="Q1996" s="294"/>
      <c r="R1996" s="206"/>
      <c r="S1996" s="295"/>
      <c r="T1996" s="289"/>
      <c r="U1996" s="289"/>
      <c r="V1996" s="296" t="str">
        <f t="shared" si="1161"/>
        <v> </v>
      </c>
      <c r="W1996" s="297"/>
      <c r="X1996" s="298"/>
      <c r="Y1996" s="299"/>
      <c r="Z1996" s="300"/>
      <c r="AA1996" s="300"/>
      <c r="AB1996" s="298"/>
      <c r="AC1996" s="187"/>
      <c r="AD1996" s="187"/>
      <c r="AE1996" s="187"/>
      <c r="AF1996" s="187"/>
      <c r="AG1996" s="187"/>
    </row>
    <row r="1997">
      <c r="A1997" s="253"/>
      <c r="B1997" s="253"/>
      <c r="C1997" s="289"/>
      <c r="D1997" s="289"/>
      <c r="E1997" s="289"/>
      <c r="F1997" s="289"/>
      <c r="G1997" s="290"/>
      <c r="H1997" s="289"/>
      <c r="I1997" s="289"/>
      <c r="J1997" s="289"/>
      <c r="K1997" s="291"/>
      <c r="L1997" s="292"/>
      <c r="M1997" s="292"/>
      <c r="N1997" s="289"/>
      <c r="O1997" s="289"/>
      <c r="P1997" s="293"/>
      <c r="Q1997" s="294"/>
      <c r="R1997" s="206"/>
      <c r="S1997" s="295"/>
      <c r="T1997" s="289"/>
      <c r="U1997" s="289"/>
      <c r="V1997" s="296" t="str">
        <f t="shared" si="1161"/>
        <v> </v>
      </c>
      <c r="W1997" s="297"/>
      <c r="X1997" s="298"/>
      <c r="Y1997" s="299"/>
      <c r="Z1997" s="300"/>
      <c r="AA1997" s="300"/>
      <c r="AB1997" s="298"/>
      <c r="AC1997" s="187"/>
      <c r="AD1997" s="187"/>
      <c r="AE1997" s="187"/>
      <c r="AF1997" s="187"/>
      <c r="AG1997" s="187"/>
    </row>
    <row r="1998">
      <c r="A1998" s="253"/>
      <c r="B1998" s="253"/>
      <c r="C1998" s="289"/>
      <c r="D1998" s="289"/>
      <c r="E1998" s="289"/>
      <c r="F1998" s="289"/>
      <c r="G1998" s="290"/>
      <c r="H1998" s="289"/>
      <c r="I1998" s="289"/>
      <c r="J1998" s="289"/>
      <c r="K1998" s="291"/>
      <c r="L1998" s="292"/>
      <c r="M1998" s="292"/>
      <c r="N1998" s="289"/>
      <c r="O1998" s="289"/>
      <c r="P1998" s="293"/>
      <c r="Q1998" s="294"/>
      <c r="R1998" s="206"/>
      <c r="S1998" s="295"/>
      <c r="T1998" s="289"/>
      <c r="U1998" s="289"/>
      <c r="V1998" s="296" t="str">
        <f t="shared" si="1161"/>
        <v> </v>
      </c>
      <c r="W1998" s="297"/>
      <c r="X1998" s="298"/>
      <c r="Y1998" s="299"/>
      <c r="Z1998" s="300"/>
      <c r="AA1998" s="300"/>
      <c r="AB1998" s="298"/>
      <c r="AC1998" s="187"/>
      <c r="AD1998" s="187"/>
      <c r="AE1998" s="187"/>
      <c r="AF1998" s="187"/>
      <c r="AG1998" s="187"/>
    </row>
    <row r="1999">
      <c r="A1999" s="253"/>
      <c r="B1999" s="253"/>
      <c r="C1999" s="289"/>
      <c r="D1999" s="289"/>
      <c r="E1999" s="289"/>
      <c r="F1999" s="289"/>
      <c r="G1999" s="290"/>
      <c r="H1999" s="289"/>
      <c r="I1999" s="289"/>
      <c r="J1999" s="289"/>
      <c r="K1999" s="291"/>
      <c r="L1999" s="292"/>
      <c r="M1999" s="292"/>
      <c r="N1999" s="289"/>
      <c r="O1999" s="289"/>
      <c r="P1999" s="293"/>
      <c r="Q1999" s="294"/>
      <c r="R1999" s="206"/>
      <c r="S1999" s="295"/>
      <c r="T1999" s="289"/>
      <c r="U1999" s="289"/>
      <c r="V1999" s="296" t="str">
        <f t="shared" si="1161"/>
        <v> </v>
      </c>
      <c r="W1999" s="297"/>
      <c r="X1999" s="298"/>
      <c r="Y1999" s="299"/>
      <c r="Z1999" s="300"/>
      <c r="AA1999" s="300"/>
      <c r="AB1999" s="298"/>
      <c r="AC1999" s="187"/>
      <c r="AD1999" s="187"/>
      <c r="AE1999" s="187"/>
      <c r="AF1999" s="187"/>
      <c r="AG1999" s="187"/>
    </row>
    <row r="2000">
      <c r="A2000" s="253"/>
      <c r="B2000" s="253"/>
      <c r="C2000" s="289"/>
      <c r="D2000" s="289"/>
      <c r="E2000" s="289"/>
      <c r="F2000" s="289"/>
      <c r="G2000" s="290"/>
      <c r="H2000" s="289"/>
      <c r="I2000" s="289"/>
      <c r="J2000" s="289"/>
      <c r="K2000" s="291"/>
      <c r="L2000" s="292"/>
      <c r="M2000" s="292"/>
      <c r="N2000" s="289"/>
      <c r="O2000" s="289"/>
      <c r="P2000" s="293"/>
      <c r="Q2000" s="294"/>
      <c r="R2000" s="206"/>
      <c r="S2000" s="295"/>
      <c r="T2000" s="289"/>
      <c r="U2000" s="289"/>
      <c r="V2000" s="296" t="str">
        <f t="shared" si="1161"/>
        <v> </v>
      </c>
      <c r="W2000" s="297"/>
      <c r="X2000" s="298"/>
      <c r="Y2000" s="299"/>
      <c r="Z2000" s="300"/>
      <c r="AA2000" s="300"/>
      <c r="AB2000" s="298"/>
      <c r="AC2000" s="187"/>
      <c r="AD2000" s="187"/>
      <c r="AE2000" s="187"/>
      <c r="AF2000" s="187"/>
      <c r="AG2000" s="187"/>
    </row>
    <row r="2001">
      <c r="A2001" s="253"/>
      <c r="B2001" s="253"/>
      <c r="C2001" s="289"/>
      <c r="D2001" s="289"/>
      <c r="E2001" s="289"/>
      <c r="F2001" s="289"/>
      <c r="G2001" s="290"/>
      <c r="H2001" s="289"/>
      <c r="I2001" s="289"/>
      <c r="J2001" s="289"/>
      <c r="K2001" s="291"/>
      <c r="L2001" s="292"/>
      <c r="M2001" s="292"/>
      <c r="N2001" s="289"/>
      <c r="O2001" s="289"/>
      <c r="P2001" s="293"/>
      <c r="Q2001" s="294"/>
      <c r="R2001" s="206"/>
      <c r="S2001" s="295"/>
      <c r="T2001" s="289"/>
      <c r="U2001" s="289"/>
      <c r="V2001" s="296" t="str">
        <f t="shared" si="1161"/>
        <v> </v>
      </c>
      <c r="W2001" s="297"/>
      <c r="X2001" s="298"/>
      <c r="Y2001" s="299"/>
      <c r="Z2001" s="300"/>
      <c r="AA2001" s="300"/>
      <c r="AB2001" s="298"/>
      <c r="AC2001" s="187"/>
      <c r="AD2001" s="187"/>
      <c r="AE2001" s="187"/>
      <c r="AF2001" s="187"/>
      <c r="AG2001" s="187"/>
    </row>
    <row r="2002">
      <c r="A2002" s="253"/>
      <c r="B2002" s="253"/>
      <c r="C2002" s="289"/>
      <c r="D2002" s="289"/>
      <c r="E2002" s="289"/>
      <c r="F2002" s="289"/>
      <c r="G2002" s="290"/>
      <c r="H2002" s="289"/>
      <c r="I2002" s="289"/>
      <c r="J2002" s="289"/>
      <c r="K2002" s="291"/>
      <c r="L2002" s="292"/>
      <c r="M2002" s="292"/>
      <c r="N2002" s="289"/>
      <c r="O2002" s="289"/>
      <c r="P2002" s="293"/>
      <c r="Q2002" s="294"/>
      <c r="R2002" s="206"/>
      <c r="S2002" s="295"/>
      <c r="T2002" s="289"/>
      <c r="U2002" s="289"/>
      <c r="V2002" s="296" t="str">
        <f t="shared" si="1161"/>
        <v> </v>
      </c>
      <c r="W2002" s="297"/>
      <c r="X2002" s="298"/>
      <c r="Y2002" s="299"/>
      <c r="Z2002" s="300"/>
      <c r="AA2002" s="300"/>
      <c r="AB2002" s="298"/>
      <c r="AC2002" s="187"/>
      <c r="AD2002" s="187"/>
      <c r="AE2002" s="187"/>
      <c r="AF2002" s="187"/>
      <c r="AG2002" s="187"/>
    </row>
    <row r="2003">
      <c r="A2003" s="253"/>
      <c r="B2003" s="253"/>
      <c r="C2003" s="289"/>
      <c r="D2003" s="289"/>
      <c r="E2003" s="289"/>
      <c r="F2003" s="289"/>
      <c r="G2003" s="290"/>
      <c r="H2003" s="289"/>
      <c r="I2003" s="289"/>
      <c r="J2003" s="289"/>
      <c r="K2003" s="291"/>
      <c r="L2003" s="292"/>
      <c r="M2003" s="292"/>
      <c r="N2003" s="289"/>
      <c r="O2003" s="289"/>
      <c r="P2003" s="293"/>
      <c r="Q2003" s="294"/>
      <c r="R2003" s="206"/>
      <c r="S2003" s="295"/>
      <c r="T2003" s="289"/>
      <c r="U2003" s="289"/>
      <c r="V2003" s="296" t="str">
        <f t="shared" si="1161"/>
        <v> </v>
      </c>
      <c r="W2003" s="297"/>
      <c r="X2003" s="298"/>
      <c r="Y2003" s="299"/>
      <c r="Z2003" s="300"/>
      <c r="AA2003" s="300"/>
      <c r="AB2003" s="298"/>
      <c r="AC2003" s="187"/>
      <c r="AD2003" s="187"/>
      <c r="AE2003" s="187"/>
      <c r="AF2003" s="187"/>
      <c r="AG2003" s="187"/>
    </row>
    <row r="2004">
      <c r="A2004" s="253"/>
      <c r="B2004" s="253"/>
      <c r="C2004" s="289"/>
      <c r="D2004" s="289"/>
      <c r="E2004" s="289"/>
      <c r="F2004" s="289"/>
      <c r="G2004" s="290"/>
      <c r="H2004" s="289"/>
      <c r="I2004" s="289"/>
      <c r="J2004" s="289"/>
      <c r="K2004" s="291"/>
      <c r="L2004" s="292"/>
      <c r="M2004" s="292"/>
      <c r="N2004" s="289"/>
      <c r="O2004" s="289"/>
      <c r="P2004" s="293"/>
      <c r="Q2004" s="294"/>
      <c r="R2004" s="206"/>
      <c r="S2004" s="295"/>
      <c r="T2004" s="289"/>
      <c r="U2004" s="289"/>
      <c r="V2004" s="296" t="str">
        <f t="shared" si="1161"/>
        <v> </v>
      </c>
      <c r="W2004" s="297"/>
      <c r="X2004" s="298"/>
      <c r="Y2004" s="299"/>
      <c r="Z2004" s="300"/>
      <c r="AA2004" s="300"/>
      <c r="AB2004" s="298"/>
      <c r="AC2004" s="187"/>
      <c r="AD2004" s="187"/>
      <c r="AE2004" s="187"/>
      <c r="AF2004" s="187"/>
      <c r="AG2004" s="187"/>
    </row>
    <row r="2005">
      <c r="A2005" s="253"/>
      <c r="B2005" s="253"/>
      <c r="C2005" s="289"/>
      <c r="D2005" s="289"/>
      <c r="E2005" s="289"/>
      <c r="F2005" s="289"/>
      <c r="G2005" s="290"/>
      <c r="H2005" s="289"/>
      <c r="I2005" s="289"/>
      <c r="J2005" s="289"/>
      <c r="K2005" s="291"/>
      <c r="L2005" s="292"/>
      <c r="M2005" s="292"/>
      <c r="N2005" s="289"/>
      <c r="O2005" s="289"/>
      <c r="P2005" s="293"/>
      <c r="Q2005" s="294"/>
      <c r="R2005" s="206"/>
      <c r="S2005" s="295"/>
      <c r="T2005" s="289"/>
      <c r="U2005" s="289"/>
      <c r="V2005" s="296" t="str">
        <f t="shared" si="1161"/>
        <v> </v>
      </c>
      <c r="W2005" s="297"/>
      <c r="X2005" s="298"/>
      <c r="Y2005" s="299"/>
      <c r="Z2005" s="300"/>
      <c r="AA2005" s="300"/>
      <c r="AB2005" s="298"/>
      <c r="AC2005" s="187"/>
      <c r="AD2005" s="187"/>
      <c r="AE2005" s="187"/>
      <c r="AF2005" s="187"/>
      <c r="AG2005" s="187"/>
    </row>
    <row r="2006">
      <c r="A2006" s="253"/>
      <c r="B2006" s="253"/>
      <c r="C2006" s="289"/>
      <c r="D2006" s="289"/>
      <c r="E2006" s="289"/>
      <c r="F2006" s="289"/>
      <c r="G2006" s="290"/>
      <c r="H2006" s="289"/>
      <c r="I2006" s="289"/>
      <c r="J2006" s="289"/>
      <c r="K2006" s="291"/>
      <c r="L2006" s="292"/>
      <c r="M2006" s="292"/>
      <c r="N2006" s="289"/>
      <c r="O2006" s="289"/>
      <c r="P2006" s="293"/>
      <c r="Q2006" s="294"/>
      <c r="R2006" s="206"/>
      <c r="S2006" s="295"/>
      <c r="T2006" s="289"/>
      <c r="U2006" s="289"/>
      <c r="V2006" s="296" t="str">
        <f t="shared" si="1161"/>
        <v> </v>
      </c>
      <c r="W2006" s="297"/>
      <c r="X2006" s="298"/>
      <c r="Y2006" s="299"/>
      <c r="Z2006" s="300"/>
      <c r="AA2006" s="300"/>
      <c r="AB2006" s="298"/>
      <c r="AC2006" s="187"/>
      <c r="AD2006" s="187"/>
      <c r="AE2006" s="187"/>
      <c r="AF2006" s="187"/>
      <c r="AG2006" s="187"/>
    </row>
    <row r="2007">
      <c r="A2007" s="253"/>
      <c r="B2007" s="253"/>
      <c r="C2007" s="289"/>
      <c r="D2007" s="289"/>
      <c r="E2007" s="289"/>
      <c r="F2007" s="289"/>
      <c r="G2007" s="290"/>
      <c r="H2007" s="289"/>
      <c r="I2007" s="289"/>
      <c r="J2007" s="289"/>
      <c r="K2007" s="291"/>
      <c r="L2007" s="292"/>
      <c r="M2007" s="292"/>
      <c r="N2007" s="289"/>
      <c r="O2007" s="289"/>
      <c r="P2007" s="293"/>
      <c r="Q2007" s="294"/>
      <c r="R2007" s="206"/>
      <c r="S2007" s="295"/>
      <c r="T2007" s="289"/>
      <c r="U2007" s="289"/>
      <c r="V2007" s="296" t="str">
        <f t="shared" si="1161"/>
        <v> </v>
      </c>
      <c r="W2007" s="297"/>
      <c r="X2007" s="298"/>
      <c r="Y2007" s="299"/>
      <c r="Z2007" s="300"/>
      <c r="AA2007" s="300"/>
      <c r="AB2007" s="298"/>
      <c r="AC2007" s="187"/>
      <c r="AD2007" s="187"/>
      <c r="AE2007" s="187"/>
      <c r="AF2007" s="187"/>
      <c r="AG2007" s="187"/>
    </row>
    <row r="2008">
      <c r="A2008" s="253"/>
      <c r="B2008" s="253"/>
      <c r="C2008" s="289"/>
      <c r="D2008" s="289"/>
      <c r="E2008" s="289"/>
      <c r="F2008" s="289"/>
      <c r="G2008" s="290"/>
      <c r="H2008" s="289"/>
      <c r="I2008" s="289"/>
      <c r="J2008" s="289"/>
      <c r="K2008" s="291"/>
      <c r="L2008" s="292"/>
      <c r="M2008" s="292"/>
      <c r="N2008" s="289"/>
      <c r="O2008" s="289"/>
      <c r="P2008" s="293"/>
      <c r="Q2008" s="294"/>
      <c r="R2008" s="206"/>
      <c r="S2008" s="295"/>
      <c r="T2008" s="289"/>
      <c r="U2008" s="289"/>
      <c r="V2008" s="296" t="str">
        <f t="shared" si="1161"/>
        <v> </v>
      </c>
      <c r="W2008" s="297"/>
      <c r="X2008" s="298"/>
      <c r="Y2008" s="299"/>
      <c r="Z2008" s="300"/>
      <c r="AA2008" s="300"/>
      <c r="AB2008" s="298"/>
      <c r="AC2008" s="187"/>
      <c r="AD2008" s="187"/>
      <c r="AE2008" s="187"/>
      <c r="AF2008" s="187"/>
      <c r="AG2008" s="187"/>
    </row>
    <row r="2009">
      <c r="A2009" s="253"/>
      <c r="B2009" s="253"/>
      <c r="C2009" s="289"/>
      <c r="D2009" s="289"/>
      <c r="E2009" s="289"/>
      <c r="F2009" s="289"/>
      <c r="G2009" s="290"/>
      <c r="H2009" s="289"/>
      <c r="I2009" s="289"/>
      <c r="J2009" s="289"/>
      <c r="K2009" s="291"/>
      <c r="L2009" s="292"/>
      <c r="M2009" s="292"/>
      <c r="N2009" s="289"/>
      <c r="O2009" s="289"/>
      <c r="P2009" s="293"/>
      <c r="Q2009" s="294"/>
      <c r="R2009" s="206"/>
      <c r="S2009" s="295"/>
      <c r="T2009" s="289"/>
      <c r="U2009" s="289"/>
      <c r="V2009" s="296" t="str">
        <f t="shared" si="1161"/>
        <v> </v>
      </c>
      <c r="W2009" s="297"/>
      <c r="X2009" s="298"/>
      <c r="Y2009" s="299"/>
      <c r="Z2009" s="300"/>
      <c r="AA2009" s="300"/>
      <c r="AB2009" s="298"/>
      <c r="AC2009" s="187"/>
      <c r="AD2009" s="187"/>
      <c r="AE2009" s="187"/>
      <c r="AF2009" s="187"/>
      <c r="AG2009" s="187"/>
    </row>
    <row r="2010">
      <c r="A2010" s="253"/>
      <c r="B2010" s="253"/>
      <c r="C2010" s="289"/>
      <c r="D2010" s="289"/>
      <c r="E2010" s="289"/>
      <c r="F2010" s="289"/>
      <c r="G2010" s="290"/>
      <c r="H2010" s="289"/>
      <c r="I2010" s="289"/>
      <c r="J2010" s="289"/>
      <c r="K2010" s="291"/>
      <c r="L2010" s="292"/>
      <c r="M2010" s="292"/>
      <c r="N2010" s="289"/>
      <c r="O2010" s="289"/>
      <c r="P2010" s="293"/>
      <c r="Q2010" s="294"/>
      <c r="R2010" s="206"/>
      <c r="S2010" s="295"/>
      <c r="T2010" s="289"/>
      <c r="U2010" s="289"/>
      <c r="V2010" s="296" t="str">
        <f t="shared" si="1161"/>
        <v> </v>
      </c>
      <c r="W2010" s="297"/>
      <c r="X2010" s="298"/>
      <c r="Y2010" s="299"/>
      <c r="Z2010" s="300"/>
      <c r="AA2010" s="300"/>
      <c r="AB2010" s="298"/>
      <c r="AC2010" s="187"/>
      <c r="AD2010" s="187"/>
      <c r="AE2010" s="187"/>
      <c r="AF2010" s="187"/>
      <c r="AG2010" s="187"/>
    </row>
    <row r="2011">
      <c r="A2011" s="253"/>
      <c r="B2011" s="253"/>
      <c r="C2011" s="289"/>
      <c r="D2011" s="289"/>
      <c r="E2011" s="289"/>
      <c r="F2011" s="289"/>
      <c r="G2011" s="290"/>
      <c r="H2011" s="289"/>
      <c r="I2011" s="289"/>
      <c r="J2011" s="289"/>
      <c r="K2011" s="291"/>
      <c r="L2011" s="292"/>
      <c r="M2011" s="292"/>
      <c r="N2011" s="289"/>
      <c r="O2011" s="289"/>
      <c r="P2011" s="293"/>
      <c r="Q2011" s="294"/>
      <c r="R2011" s="206"/>
      <c r="S2011" s="295"/>
      <c r="T2011" s="289"/>
      <c r="U2011" s="289"/>
      <c r="V2011" s="296" t="str">
        <f t="shared" si="1161"/>
        <v> </v>
      </c>
      <c r="W2011" s="297"/>
      <c r="X2011" s="298"/>
      <c r="Y2011" s="299"/>
      <c r="Z2011" s="300"/>
      <c r="AA2011" s="300"/>
      <c r="AB2011" s="298"/>
      <c r="AC2011" s="187"/>
      <c r="AD2011" s="187"/>
      <c r="AE2011" s="187"/>
      <c r="AF2011" s="187"/>
      <c r="AG2011" s="187"/>
    </row>
    <row r="2012">
      <c r="A2012" s="253"/>
      <c r="B2012" s="253"/>
      <c r="C2012" s="289"/>
      <c r="D2012" s="289"/>
      <c r="E2012" s="289"/>
      <c r="F2012" s="289"/>
      <c r="G2012" s="290"/>
      <c r="H2012" s="289"/>
      <c r="I2012" s="289"/>
      <c r="J2012" s="289"/>
      <c r="K2012" s="291"/>
      <c r="L2012" s="292"/>
      <c r="M2012" s="292"/>
      <c r="N2012" s="289"/>
      <c r="O2012" s="289"/>
      <c r="P2012" s="293"/>
      <c r="Q2012" s="294"/>
      <c r="R2012" s="206"/>
      <c r="S2012" s="295"/>
      <c r="T2012" s="289"/>
      <c r="U2012" s="289"/>
      <c r="V2012" s="296" t="str">
        <f t="shared" si="1161"/>
        <v> </v>
      </c>
      <c r="W2012" s="297"/>
      <c r="X2012" s="298"/>
      <c r="Y2012" s="299"/>
      <c r="Z2012" s="300"/>
      <c r="AA2012" s="300"/>
      <c r="AB2012" s="298"/>
      <c r="AC2012" s="187"/>
      <c r="AD2012" s="187"/>
      <c r="AE2012" s="187"/>
      <c r="AF2012" s="187"/>
      <c r="AG2012" s="187"/>
    </row>
    <row r="2013">
      <c r="A2013" s="253"/>
      <c r="B2013" s="253"/>
      <c r="C2013" s="289"/>
      <c r="D2013" s="289"/>
      <c r="E2013" s="289"/>
      <c r="F2013" s="289"/>
      <c r="G2013" s="290"/>
      <c r="H2013" s="289"/>
      <c r="I2013" s="289"/>
      <c r="J2013" s="289"/>
      <c r="K2013" s="291"/>
      <c r="L2013" s="292"/>
      <c r="M2013" s="292"/>
      <c r="N2013" s="289"/>
      <c r="O2013" s="289"/>
      <c r="P2013" s="293"/>
      <c r="Q2013" s="294"/>
      <c r="R2013" s="206"/>
      <c r="S2013" s="295"/>
      <c r="T2013" s="289"/>
      <c r="U2013" s="289"/>
      <c r="V2013" s="296" t="str">
        <f t="shared" si="1161"/>
        <v> </v>
      </c>
      <c r="W2013" s="297"/>
      <c r="X2013" s="298"/>
      <c r="Y2013" s="299"/>
      <c r="Z2013" s="300"/>
      <c r="AA2013" s="300"/>
      <c r="AB2013" s="298"/>
      <c r="AC2013" s="187"/>
      <c r="AD2013" s="187"/>
      <c r="AE2013" s="187"/>
      <c r="AF2013" s="187"/>
      <c r="AG2013" s="187"/>
    </row>
    <row r="2014">
      <c r="A2014" s="253"/>
      <c r="B2014" s="253"/>
      <c r="C2014" s="289"/>
      <c r="D2014" s="289"/>
      <c r="E2014" s="289"/>
      <c r="F2014" s="289"/>
      <c r="G2014" s="290"/>
      <c r="H2014" s="289"/>
      <c r="I2014" s="289"/>
      <c r="J2014" s="289"/>
      <c r="K2014" s="291"/>
      <c r="L2014" s="292"/>
      <c r="M2014" s="292"/>
      <c r="N2014" s="289"/>
      <c r="O2014" s="289"/>
      <c r="P2014" s="293"/>
      <c r="Q2014" s="294"/>
      <c r="R2014" s="206"/>
      <c r="S2014" s="295"/>
      <c r="T2014" s="289"/>
      <c r="U2014" s="289"/>
      <c r="V2014" s="296" t="str">
        <f t="shared" si="1161"/>
        <v> </v>
      </c>
      <c r="W2014" s="297"/>
      <c r="X2014" s="298"/>
      <c r="Y2014" s="299"/>
      <c r="Z2014" s="300"/>
      <c r="AA2014" s="300"/>
      <c r="AB2014" s="298"/>
      <c r="AC2014" s="187"/>
      <c r="AD2014" s="187"/>
      <c r="AE2014" s="187"/>
      <c r="AF2014" s="187"/>
      <c r="AG2014" s="187"/>
    </row>
    <row r="2015">
      <c r="A2015" s="253"/>
      <c r="B2015" s="253"/>
      <c r="C2015" s="289"/>
      <c r="D2015" s="289"/>
      <c r="E2015" s="289"/>
      <c r="F2015" s="289"/>
      <c r="G2015" s="290"/>
      <c r="H2015" s="289"/>
      <c r="I2015" s="289"/>
      <c r="J2015" s="289"/>
      <c r="K2015" s="291"/>
      <c r="L2015" s="292"/>
      <c r="M2015" s="292"/>
      <c r="N2015" s="289"/>
      <c r="O2015" s="289"/>
      <c r="P2015" s="293"/>
      <c r="Q2015" s="294"/>
      <c r="R2015" s="206"/>
      <c r="S2015" s="295"/>
      <c r="T2015" s="289"/>
      <c r="U2015" s="289"/>
      <c r="V2015" s="296" t="str">
        <f t="shared" si="1161"/>
        <v> </v>
      </c>
      <c r="W2015" s="297"/>
      <c r="X2015" s="298"/>
      <c r="Y2015" s="299"/>
      <c r="Z2015" s="300"/>
      <c r="AA2015" s="300"/>
      <c r="AB2015" s="298"/>
      <c r="AC2015" s="187"/>
      <c r="AD2015" s="187"/>
      <c r="AE2015" s="187"/>
      <c r="AF2015" s="187"/>
      <c r="AG2015" s="187"/>
    </row>
    <row r="2016">
      <c r="A2016" s="253"/>
      <c r="B2016" s="253"/>
      <c r="C2016" s="289"/>
      <c r="D2016" s="289"/>
      <c r="E2016" s="289"/>
      <c r="F2016" s="289"/>
      <c r="G2016" s="290"/>
      <c r="H2016" s="289"/>
      <c r="I2016" s="289"/>
      <c r="J2016" s="289"/>
      <c r="K2016" s="291"/>
      <c r="L2016" s="292"/>
      <c r="M2016" s="292"/>
      <c r="N2016" s="289"/>
      <c r="O2016" s="289"/>
      <c r="P2016" s="293"/>
      <c r="Q2016" s="294"/>
      <c r="R2016" s="206"/>
      <c r="S2016" s="295"/>
      <c r="T2016" s="289"/>
      <c r="U2016" s="289"/>
      <c r="V2016" s="296" t="str">
        <f t="shared" si="1161"/>
        <v> </v>
      </c>
      <c r="W2016" s="297"/>
      <c r="X2016" s="298"/>
      <c r="Y2016" s="299"/>
      <c r="Z2016" s="300"/>
      <c r="AA2016" s="300"/>
      <c r="AB2016" s="298"/>
      <c r="AC2016" s="187"/>
      <c r="AD2016" s="187"/>
      <c r="AE2016" s="187"/>
      <c r="AF2016" s="187"/>
      <c r="AG2016" s="187"/>
    </row>
    <row r="2017">
      <c r="A2017" s="253"/>
      <c r="B2017" s="253"/>
      <c r="C2017" s="289"/>
      <c r="D2017" s="289"/>
      <c r="E2017" s="289"/>
      <c r="F2017" s="289"/>
      <c r="G2017" s="290"/>
      <c r="H2017" s="289"/>
      <c r="I2017" s="289"/>
      <c r="J2017" s="289"/>
      <c r="K2017" s="291"/>
      <c r="L2017" s="292"/>
      <c r="M2017" s="292"/>
      <c r="N2017" s="289"/>
      <c r="O2017" s="289"/>
      <c r="P2017" s="293"/>
      <c r="Q2017" s="294"/>
      <c r="R2017" s="206"/>
      <c r="S2017" s="295"/>
      <c r="T2017" s="289"/>
      <c r="U2017" s="289"/>
      <c r="V2017" s="296" t="str">
        <f t="shared" si="1161"/>
        <v> </v>
      </c>
      <c r="W2017" s="297"/>
      <c r="X2017" s="298"/>
      <c r="Y2017" s="299"/>
      <c r="Z2017" s="300"/>
      <c r="AA2017" s="300"/>
      <c r="AB2017" s="298"/>
      <c r="AC2017" s="187"/>
      <c r="AD2017" s="187"/>
      <c r="AE2017" s="187"/>
      <c r="AF2017" s="187"/>
      <c r="AG2017" s="187"/>
    </row>
    <row r="2018">
      <c r="A2018" s="253"/>
      <c r="B2018" s="253"/>
      <c r="C2018" s="289"/>
      <c r="D2018" s="289"/>
      <c r="E2018" s="289"/>
      <c r="F2018" s="289"/>
      <c r="G2018" s="290"/>
      <c r="H2018" s="289"/>
      <c r="I2018" s="289"/>
      <c r="J2018" s="289"/>
      <c r="K2018" s="291"/>
      <c r="L2018" s="292"/>
      <c r="M2018" s="292"/>
      <c r="N2018" s="289"/>
      <c r="O2018" s="289"/>
      <c r="P2018" s="293"/>
      <c r="Q2018" s="294"/>
      <c r="R2018" s="206"/>
      <c r="S2018" s="295"/>
      <c r="T2018" s="289"/>
      <c r="U2018" s="289"/>
      <c r="V2018" s="296" t="str">
        <f t="shared" si="1161"/>
        <v> </v>
      </c>
      <c r="W2018" s="297"/>
      <c r="X2018" s="298"/>
      <c r="Y2018" s="299"/>
      <c r="Z2018" s="300"/>
      <c r="AA2018" s="300"/>
      <c r="AB2018" s="298"/>
      <c r="AC2018" s="187"/>
      <c r="AD2018" s="187"/>
      <c r="AE2018" s="187"/>
      <c r="AF2018" s="187"/>
      <c r="AG2018" s="187"/>
    </row>
    <row r="2019">
      <c r="A2019" s="253"/>
      <c r="B2019" s="253"/>
      <c r="C2019" s="289"/>
      <c r="D2019" s="289"/>
      <c r="E2019" s="289"/>
      <c r="F2019" s="289"/>
      <c r="G2019" s="290"/>
      <c r="H2019" s="289"/>
      <c r="I2019" s="289"/>
      <c r="J2019" s="289"/>
      <c r="K2019" s="291"/>
      <c r="L2019" s="292"/>
      <c r="M2019" s="292"/>
      <c r="N2019" s="289"/>
      <c r="O2019" s="289"/>
      <c r="P2019" s="293"/>
      <c r="Q2019" s="294"/>
      <c r="R2019" s="206"/>
      <c r="S2019" s="295"/>
      <c r="T2019" s="289"/>
      <c r="U2019" s="289"/>
      <c r="V2019" s="296" t="str">
        <f t="shared" si="1161"/>
        <v> </v>
      </c>
      <c r="W2019" s="297"/>
      <c r="X2019" s="298"/>
      <c r="Y2019" s="299"/>
      <c r="Z2019" s="300"/>
      <c r="AA2019" s="300"/>
      <c r="AB2019" s="298"/>
      <c r="AC2019" s="187"/>
      <c r="AD2019" s="187"/>
      <c r="AE2019" s="187"/>
      <c r="AF2019" s="187"/>
      <c r="AG2019" s="187"/>
    </row>
    <row r="2020">
      <c r="A2020" s="253"/>
      <c r="B2020" s="253"/>
      <c r="C2020" s="289"/>
      <c r="D2020" s="289"/>
      <c r="E2020" s="289"/>
      <c r="F2020" s="289"/>
      <c r="G2020" s="290"/>
      <c r="H2020" s="289"/>
      <c r="I2020" s="289"/>
      <c r="J2020" s="289"/>
      <c r="K2020" s="291"/>
      <c r="L2020" s="292"/>
      <c r="M2020" s="292"/>
      <c r="N2020" s="289"/>
      <c r="O2020" s="289"/>
      <c r="P2020" s="293"/>
      <c r="Q2020" s="294"/>
      <c r="R2020" s="206"/>
      <c r="S2020" s="295"/>
      <c r="T2020" s="289"/>
      <c r="U2020" s="289"/>
      <c r="V2020" s="296" t="str">
        <f t="shared" si="1161"/>
        <v> </v>
      </c>
      <c r="W2020" s="297"/>
      <c r="X2020" s="298"/>
      <c r="Y2020" s="299"/>
      <c r="Z2020" s="300"/>
      <c r="AA2020" s="300"/>
      <c r="AB2020" s="298"/>
      <c r="AC2020" s="187"/>
      <c r="AD2020" s="187"/>
      <c r="AE2020" s="187"/>
      <c r="AF2020" s="187"/>
      <c r="AG2020" s="187"/>
    </row>
    <row r="2021">
      <c r="A2021" s="253"/>
      <c r="B2021" s="253"/>
      <c r="C2021" s="289"/>
      <c r="D2021" s="289"/>
      <c r="E2021" s="289"/>
      <c r="F2021" s="289"/>
      <c r="G2021" s="290"/>
      <c r="H2021" s="289"/>
      <c r="I2021" s="289"/>
      <c r="J2021" s="289"/>
      <c r="K2021" s="291"/>
      <c r="L2021" s="292"/>
      <c r="M2021" s="292"/>
      <c r="N2021" s="289"/>
      <c r="O2021" s="289"/>
      <c r="P2021" s="293"/>
      <c r="Q2021" s="294"/>
      <c r="R2021" s="206"/>
      <c r="S2021" s="295"/>
      <c r="T2021" s="289"/>
      <c r="U2021" s="289"/>
      <c r="V2021" s="296" t="str">
        <f t="shared" si="1161"/>
        <v> </v>
      </c>
      <c r="W2021" s="297"/>
      <c r="X2021" s="298"/>
      <c r="Y2021" s="299"/>
      <c r="Z2021" s="300"/>
      <c r="AA2021" s="300"/>
      <c r="AB2021" s="298"/>
      <c r="AC2021" s="187"/>
      <c r="AD2021" s="187"/>
      <c r="AE2021" s="187"/>
      <c r="AF2021" s="187"/>
      <c r="AG2021" s="187"/>
    </row>
    <row r="2022">
      <c r="A2022" s="253"/>
      <c r="B2022" s="253"/>
      <c r="C2022" s="289"/>
      <c r="D2022" s="289"/>
      <c r="E2022" s="289"/>
      <c r="F2022" s="289"/>
      <c r="G2022" s="290"/>
      <c r="H2022" s="289"/>
      <c r="I2022" s="289"/>
      <c r="J2022" s="289"/>
      <c r="K2022" s="291"/>
      <c r="L2022" s="292"/>
      <c r="M2022" s="292"/>
      <c r="N2022" s="289"/>
      <c r="O2022" s="289"/>
      <c r="P2022" s="293"/>
      <c r="Q2022" s="294"/>
      <c r="R2022" s="206"/>
      <c r="S2022" s="295"/>
      <c r="T2022" s="289"/>
      <c r="U2022" s="289"/>
      <c r="V2022" s="296" t="str">
        <f t="shared" si="1161"/>
        <v> </v>
      </c>
      <c r="W2022" s="297"/>
      <c r="X2022" s="298"/>
      <c r="Y2022" s="299"/>
      <c r="Z2022" s="300"/>
      <c r="AA2022" s="300"/>
      <c r="AB2022" s="298"/>
      <c r="AC2022" s="187"/>
      <c r="AD2022" s="187"/>
      <c r="AE2022" s="187"/>
      <c r="AF2022" s="187"/>
      <c r="AG2022" s="187"/>
    </row>
    <row r="2023">
      <c r="A2023" s="253"/>
      <c r="B2023" s="253"/>
      <c r="C2023" s="289"/>
      <c r="D2023" s="289"/>
      <c r="E2023" s="289"/>
      <c r="F2023" s="289"/>
      <c r="G2023" s="290"/>
      <c r="H2023" s="289"/>
      <c r="I2023" s="289"/>
      <c r="J2023" s="289"/>
      <c r="K2023" s="291"/>
      <c r="L2023" s="292"/>
      <c r="M2023" s="292"/>
      <c r="N2023" s="289"/>
      <c r="O2023" s="289"/>
      <c r="P2023" s="293"/>
      <c r="Q2023" s="294"/>
      <c r="R2023" s="206"/>
      <c r="S2023" s="295"/>
      <c r="T2023" s="289"/>
      <c r="U2023" s="289"/>
      <c r="V2023" s="296" t="str">
        <f t="shared" si="1161"/>
        <v> </v>
      </c>
      <c r="W2023" s="297"/>
      <c r="X2023" s="298"/>
      <c r="Y2023" s="299"/>
      <c r="Z2023" s="300"/>
      <c r="AA2023" s="300"/>
      <c r="AB2023" s="298"/>
      <c r="AC2023" s="187"/>
      <c r="AD2023" s="187"/>
      <c r="AE2023" s="187"/>
      <c r="AF2023" s="187"/>
      <c r="AG2023" s="187"/>
    </row>
    <row r="2024">
      <c r="A2024" s="253"/>
      <c r="B2024" s="253"/>
      <c r="C2024" s="289"/>
      <c r="D2024" s="289"/>
      <c r="E2024" s="289"/>
      <c r="F2024" s="289"/>
      <c r="G2024" s="290"/>
      <c r="H2024" s="289"/>
      <c r="I2024" s="289"/>
      <c r="J2024" s="289"/>
      <c r="K2024" s="291"/>
      <c r="L2024" s="292"/>
      <c r="M2024" s="292"/>
      <c r="N2024" s="289"/>
      <c r="O2024" s="289"/>
      <c r="P2024" s="293"/>
      <c r="Q2024" s="294"/>
      <c r="R2024" s="206"/>
      <c r="S2024" s="295"/>
      <c r="T2024" s="289"/>
      <c r="U2024" s="289"/>
      <c r="V2024" s="296" t="str">
        <f t="shared" si="1161"/>
        <v> </v>
      </c>
      <c r="W2024" s="297"/>
      <c r="X2024" s="298"/>
      <c r="Y2024" s="299"/>
      <c r="Z2024" s="300"/>
      <c r="AA2024" s="300"/>
      <c r="AB2024" s="298"/>
      <c r="AC2024" s="187"/>
      <c r="AD2024" s="187"/>
      <c r="AE2024" s="187"/>
      <c r="AF2024" s="187"/>
      <c r="AG2024" s="187"/>
    </row>
    <row r="2025">
      <c r="A2025" s="253"/>
      <c r="B2025" s="253"/>
      <c r="C2025" s="289"/>
      <c r="D2025" s="289"/>
      <c r="E2025" s="289"/>
      <c r="F2025" s="289"/>
      <c r="G2025" s="290"/>
      <c r="H2025" s="289"/>
      <c r="I2025" s="289"/>
      <c r="J2025" s="289"/>
      <c r="K2025" s="291"/>
      <c r="L2025" s="292"/>
      <c r="M2025" s="292"/>
      <c r="N2025" s="289"/>
      <c r="O2025" s="289"/>
      <c r="P2025" s="293"/>
      <c r="Q2025" s="294"/>
      <c r="R2025" s="206"/>
      <c r="S2025" s="295"/>
      <c r="T2025" s="289"/>
      <c r="U2025" s="289"/>
      <c r="V2025" s="296" t="str">
        <f t="shared" si="1161"/>
        <v> </v>
      </c>
      <c r="W2025" s="297"/>
      <c r="X2025" s="298"/>
      <c r="Y2025" s="299"/>
      <c r="Z2025" s="300"/>
      <c r="AA2025" s="300"/>
      <c r="AB2025" s="298"/>
      <c r="AC2025" s="187"/>
      <c r="AD2025" s="187"/>
      <c r="AE2025" s="187"/>
      <c r="AF2025" s="187"/>
      <c r="AG2025" s="187"/>
    </row>
    <row r="2026">
      <c r="A2026" s="253"/>
      <c r="B2026" s="253"/>
      <c r="C2026" s="289"/>
      <c r="D2026" s="289"/>
      <c r="E2026" s="289"/>
      <c r="F2026" s="289"/>
      <c r="G2026" s="290"/>
      <c r="H2026" s="289"/>
      <c r="I2026" s="289"/>
      <c r="J2026" s="289"/>
      <c r="K2026" s="291"/>
      <c r="L2026" s="292"/>
      <c r="M2026" s="292"/>
      <c r="N2026" s="289"/>
      <c r="O2026" s="289"/>
      <c r="P2026" s="293"/>
      <c r="Q2026" s="294"/>
      <c r="R2026" s="206"/>
      <c r="S2026" s="295"/>
      <c r="T2026" s="289"/>
      <c r="U2026" s="289"/>
      <c r="V2026" s="296" t="str">
        <f t="shared" si="1161"/>
        <v> </v>
      </c>
      <c r="W2026" s="297"/>
      <c r="X2026" s="298"/>
      <c r="Y2026" s="299"/>
      <c r="Z2026" s="300"/>
      <c r="AA2026" s="300"/>
      <c r="AB2026" s="298"/>
      <c r="AC2026" s="187"/>
      <c r="AD2026" s="187"/>
      <c r="AE2026" s="187"/>
      <c r="AF2026" s="187"/>
      <c r="AG2026" s="187"/>
    </row>
    <row r="2027">
      <c r="A2027" s="253"/>
      <c r="B2027" s="253"/>
      <c r="C2027" s="289"/>
      <c r="D2027" s="289"/>
      <c r="E2027" s="289"/>
      <c r="F2027" s="289"/>
      <c r="G2027" s="290"/>
      <c r="H2027" s="289"/>
      <c r="I2027" s="289"/>
      <c r="J2027" s="289"/>
      <c r="K2027" s="291"/>
      <c r="L2027" s="292"/>
      <c r="M2027" s="292"/>
      <c r="N2027" s="289"/>
      <c r="O2027" s="289"/>
      <c r="P2027" s="293"/>
      <c r="Q2027" s="294"/>
      <c r="R2027" s="206"/>
      <c r="S2027" s="295"/>
      <c r="T2027" s="289"/>
      <c r="U2027" s="289"/>
      <c r="V2027" s="296" t="str">
        <f t="shared" si="1161"/>
        <v> </v>
      </c>
      <c r="W2027" s="297"/>
      <c r="X2027" s="298"/>
      <c r="Y2027" s="299"/>
      <c r="Z2027" s="300"/>
      <c r="AA2027" s="300"/>
      <c r="AB2027" s="298"/>
      <c r="AC2027" s="187"/>
      <c r="AD2027" s="187"/>
      <c r="AE2027" s="187"/>
      <c r="AF2027" s="187"/>
      <c r="AG2027" s="187"/>
    </row>
    <row r="2028">
      <c r="A2028" s="253"/>
      <c r="B2028" s="253"/>
      <c r="C2028" s="289"/>
      <c r="D2028" s="289"/>
      <c r="E2028" s="289"/>
      <c r="F2028" s="289"/>
      <c r="G2028" s="290"/>
      <c r="H2028" s="289"/>
      <c r="I2028" s="289"/>
      <c r="J2028" s="289"/>
      <c r="K2028" s="291"/>
      <c r="L2028" s="292"/>
      <c r="M2028" s="292"/>
      <c r="N2028" s="289"/>
      <c r="O2028" s="289"/>
      <c r="P2028" s="293"/>
      <c r="Q2028" s="294"/>
      <c r="R2028" s="206"/>
      <c r="S2028" s="295"/>
      <c r="T2028" s="289"/>
      <c r="U2028" s="289"/>
      <c r="V2028" s="296" t="str">
        <f t="shared" si="1161"/>
        <v> </v>
      </c>
      <c r="W2028" s="297"/>
      <c r="X2028" s="298"/>
      <c r="Y2028" s="299"/>
      <c r="Z2028" s="300"/>
      <c r="AA2028" s="300"/>
      <c r="AB2028" s="298"/>
      <c r="AC2028" s="187"/>
      <c r="AD2028" s="187"/>
      <c r="AE2028" s="187"/>
      <c r="AF2028" s="187"/>
      <c r="AG2028" s="187"/>
    </row>
    <row r="2029">
      <c r="A2029" s="253"/>
      <c r="B2029" s="253"/>
      <c r="C2029" s="289"/>
      <c r="D2029" s="289"/>
      <c r="E2029" s="289"/>
      <c r="F2029" s="289"/>
      <c r="G2029" s="290"/>
      <c r="H2029" s="289"/>
      <c r="I2029" s="289"/>
      <c r="J2029" s="289"/>
      <c r="K2029" s="291"/>
      <c r="L2029" s="292"/>
      <c r="M2029" s="292"/>
      <c r="N2029" s="289"/>
      <c r="O2029" s="289"/>
      <c r="P2029" s="293"/>
      <c r="Q2029" s="294"/>
      <c r="R2029" s="206"/>
      <c r="S2029" s="295"/>
      <c r="T2029" s="289"/>
      <c r="U2029" s="289"/>
      <c r="V2029" s="296" t="str">
        <f t="shared" si="1161"/>
        <v> </v>
      </c>
      <c r="W2029" s="297"/>
      <c r="X2029" s="298"/>
      <c r="Y2029" s="299"/>
      <c r="Z2029" s="300"/>
      <c r="AA2029" s="300"/>
      <c r="AB2029" s="298"/>
      <c r="AC2029" s="187"/>
      <c r="AD2029" s="187"/>
      <c r="AE2029" s="187"/>
      <c r="AF2029" s="187"/>
      <c r="AG2029" s="187"/>
    </row>
    <row r="2030">
      <c r="A2030" s="253"/>
      <c r="B2030" s="253"/>
      <c r="C2030" s="289"/>
      <c r="D2030" s="289"/>
      <c r="E2030" s="289"/>
      <c r="F2030" s="289"/>
      <c r="G2030" s="290"/>
      <c r="H2030" s="289"/>
      <c r="I2030" s="289"/>
      <c r="J2030" s="289"/>
      <c r="K2030" s="291"/>
      <c r="L2030" s="292"/>
      <c r="M2030" s="292"/>
      <c r="N2030" s="289"/>
      <c r="O2030" s="289"/>
      <c r="P2030" s="293"/>
      <c r="Q2030" s="294"/>
      <c r="R2030" s="206"/>
      <c r="S2030" s="295"/>
      <c r="T2030" s="289"/>
      <c r="U2030" s="289"/>
      <c r="V2030" s="296" t="str">
        <f t="shared" si="1161"/>
        <v> </v>
      </c>
      <c r="W2030" s="297"/>
      <c r="X2030" s="298"/>
      <c r="Y2030" s="299"/>
      <c r="Z2030" s="300"/>
      <c r="AA2030" s="300"/>
      <c r="AB2030" s="298"/>
      <c r="AC2030" s="187"/>
      <c r="AD2030" s="187"/>
      <c r="AE2030" s="187"/>
      <c r="AF2030" s="187"/>
      <c r="AG2030" s="187"/>
    </row>
    <row r="2031">
      <c r="A2031" s="253"/>
      <c r="B2031" s="253"/>
      <c r="C2031" s="289"/>
      <c r="D2031" s="289"/>
      <c r="E2031" s="289"/>
      <c r="F2031" s="289"/>
      <c r="G2031" s="290"/>
      <c r="H2031" s="289"/>
      <c r="I2031" s="289"/>
      <c r="J2031" s="289"/>
      <c r="K2031" s="291"/>
      <c r="L2031" s="292"/>
      <c r="M2031" s="292"/>
      <c r="N2031" s="289"/>
      <c r="O2031" s="289"/>
      <c r="P2031" s="293"/>
      <c r="Q2031" s="294"/>
      <c r="R2031" s="206"/>
      <c r="S2031" s="295"/>
      <c r="T2031" s="289"/>
      <c r="U2031" s="289"/>
      <c r="V2031" s="296" t="str">
        <f t="shared" si="1161"/>
        <v> </v>
      </c>
      <c r="W2031" s="297"/>
      <c r="X2031" s="298"/>
      <c r="Y2031" s="299"/>
      <c r="Z2031" s="300"/>
      <c r="AA2031" s="300"/>
      <c r="AB2031" s="298"/>
      <c r="AC2031" s="187"/>
      <c r="AD2031" s="187"/>
      <c r="AE2031" s="187"/>
      <c r="AF2031" s="187"/>
      <c r="AG2031" s="187"/>
    </row>
    <row r="2032">
      <c r="A2032" s="253"/>
      <c r="B2032" s="253"/>
      <c r="C2032" s="289"/>
      <c r="D2032" s="289"/>
      <c r="E2032" s="289"/>
      <c r="F2032" s="289"/>
      <c r="G2032" s="290"/>
      <c r="H2032" s="289"/>
      <c r="I2032" s="289"/>
      <c r="J2032" s="289"/>
      <c r="K2032" s="291"/>
      <c r="L2032" s="292"/>
      <c r="M2032" s="292"/>
      <c r="N2032" s="289"/>
      <c r="O2032" s="289"/>
      <c r="P2032" s="293"/>
      <c r="Q2032" s="294"/>
      <c r="R2032" s="206"/>
      <c r="S2032" s="295"/>
      <c r="T2032" s="289"/>
      <c r="U2032" s="289"/>
      <c r="V2032" s="296" t="str">
        <f t="shared" si="1161"/>
        <v> </v>
      </c>
      <c r="W2032" s="297"/>
      <c r="X2032" s="298"/>
      <c r="Y2032" s="299"/>
      <c r="Z2032" s="300"/>
      <c r="AA2032" s="300"/>
      <c r="AB2032" s="298"/>
      <c r="AC2032" s="187"/>
      <c r="AD2032" s="187"/>
      <c r="AE2032" s="187"/>
      <c r="AF2032" s="187"/>
      <c r="AG2032" s="187"/>
    </row>
    <row r="2033">
      <c r="A2033" s="253"/>
      <c r="B2033" s="253"/>
      <c r="C2033" s="289"/>
      <c r="D2033" s="289"/>
      <c r="E2033" s="289"/>
      <c r="F2033" s="289"/>
      <c r="G2033" s="290"/>
      <c r="H2033" s="289"/>
      <c r="I2033" s="289"/>
      <c r="J2033" s="289"/>
      <c r="K2033" s="291"/>
      <c r="L2033" s="292"/>
      <c r="M2033" s="292"/>
      <c r="N2033" s="289"/>
      <c r="O2033" s="289"/>
      <c r="P2033" s="293"/>
      <c r="Q2033" s="294"/>
      <c r="R2033" s="206"/>
      <c r="S2033" s="295"/>
      <c r="T2033" s="289"/>
      <c r="U2033" s="289"/>
      <c r="V2033" s="296" t="str">
        <f t="shared" si="1161"/>
        <v> </v>
      </c>
      <c r="W2033" s="297"/>
      <c r="X2033" s="298"/>
      <c r="Y2033" s="299"/>
      <c r="Z2033" s="300"/>
      <c r="AA2033" s="300"/>
      <c r="AB2033" s="298"/>
      <c r="AC2033" s="187"/>
      <c r="AD2033" s="187"/>
      <c r="AE2033" s="187"/>
      <c r="AF2033" s="187"/>
      <c r="AG2033" s="187"/>
    </row>
    <row r="2034">
      <c r="A2034" s="253"/>
      <c r="B2034" s="253"/>
      <c r="C2034" s="289"/>
      <c r="D2034" s="289"/>
      <c r="E2034" s="289"/>
      <c r="F2034" s="289"/>
      <c r="G2034" s="290"/>
      <c r="H2034" s="289"/>
      <c r="I2034" s="289"/>
      <c r="J2034" s="289"/>
      <c r="K2034" s="291"/>
      <c r="L2034" s="292"/>
      <c r="M2034" s="292"/>
      <c r="N2034" s="289"/>
      <c r="O2034" s="289"/>
      <c r="P2034" s="293"/>
      <c r="Q2034" s="294"/>
      <c r="R2034" s="206"/>
      <c r="S2034" s="295"/>
      <c r="T2034" s="289"/>
      <c r="U2034" s="289"/>
      <c r="V2034" s="296" t="str">
        <f t="shared" si="1161"/>
        <v> </v>
      </c>
      <c r="W2034" s="297"/>
      <c r="X2034" s="298"/>
      <c r="Y2034" s="299"/>
      <c r="Z2034" s="300"/>
      <c r="AA2034" s="300"/>
      <c r="AB2034" s="298"/>
      <c r="AC2034" s="187"/>
      <c r="AD2034" s="187"/>
      <c r="AE2034" s="187"/>
      <c r="AF2034" s="187"/>
      <c r="AG2034" s="187"/>
    </row>
    <row r="2035">
      <c r="A2035" s="253"/>
      <c r="B2035" s="253"/>
      <c r="C2035" s="289"/>
      <c r="D2035" s="289"/>
      <c r="E2035" s="289"/>
      <c r="F2035" s="289"/>
      <c r="G2035" s="290"/>
      <c r="H2035" s="289"/>
      <c r="I2035" s="289"/>
      <c r="J2035" s="289"/>
      <c r="K2035" s="291"/>
      <c r="L2035" s="292"/>
      <c r="M2035" s="292"/>
      <c r="N2035" s="289"/>
      <c r="O2035" s="289"/>
      <c r="P2035" s="293"/>
      <c r="Q2035" s="294"/>
      <c r="R2035" s="206"/>
      <c r="S2035" s="295"/>
      <c r="T2035" s="289"/>
      <c r="U2035" s="289"/>
      <c r="V2035" s="296" t="str">
        <f t="shared" si="1161"/>
        <v> </v>
      </c>
      <c r="W2035" s="297"/>
      <c r="X2035" s="298"/>
      <c r="Y2035" s="299"/>
      <c r="Z2035" s="300"/>
      <c r="AA2035" s="300"/>
      <c r="AB2035" s="298"/>
      <c r="AC2035" s="187"/>
      <c r="AD2035" s="187"/>
      <c r="AE2035" s="187"/>
      <c r="AF2035" s="187"/>
      <c r="AG2035" s="187"/>
    </row>
    <row r="2036">
      <c r="A2036" s="253"/>
      <c r="B2036" s="253"/>
      <c r="C2036" s="289"/>
      <c r="D2036" s="289"/>
      <c r="E2036" s="289"/>
      <c r="F2036" s="289"/>
      <c r="G2036" s="290"/>
      <c r="H2036" s="289"/>
      <c r="I2036" s="289"/>
      <c r="J2036" s="289"/>
      <c r="K2036" s="291"/>
      <c r="L2036" s="292"/>
      <c r="M2036" s="292"/>
      <c r="N2036" s="289"/>
      <c r="O2036" s="289"/>
      <c r="P2036" s="293"/>
      <c r="Q2036" s="294"/>
      <c r="R2036" s="206"/>
      <c r="S2036" s="295"/>
      <c r="T2036" s="289"/>
      <c r="U2036" s="289"/>
      <c r="V2036" s="296" t="str">
        <f t="shared" si="1161"/>
        <v> </v>
      </c>
      <c r="W2036" s="297"/>
      <c r="X2036" s="298"/>
      <c r="Y2036" s="299"/>
      <c r="Z2036" s="300"/>
      <c r="AA2036" s="300"/>
      <c r="AB2036" s="298"/>
      <c r="AC2036" s="187"/>
      <c r="AD2036" s="187"/>
      <c r="AE2036" s="187"/>
      <c r="AF2036" s="187"/>
      <c r="AG2036" s="187"/>
    </row>
    <row r="2037">
      <c r="A2037" s="253"/>
      <c r="B2037" s="253"/>
      <c r="C2037" s="289"/>
      <c r="D2037" s="289"/>
      <c r="E2037" s="289"/>
      <c r="F2037" s="289"/>
      <c r="G2037" s="290"/>
      <c r="H2037" s="289"/>
      <c r="I2037" s="289"/>
      <c r="J2037" s="289"/>
      <c r="K2037" s="291"/>
      <c r="L2037" s="292"/>
      <c r="M2037" s="292"/>
      <c r="N2037" s="289"/>
      <c r="O2037" s="289"/>
      <c r="P2037" s="293"/>
      <c r="Q2037" s="294"/>
      <c r="R2037" s="206"/>
      <c r="S2037" s="295"/>
      <c r="T2037" s="289"/>
      <c r="U2037" s="289"/>
      <c r="V2037" s="296" t="str">
        <f t="shared" si="1161"/>
        <v> </v>
      </c>
      <c r="W2037" s="297"/>
      <c r="X2037" s="298"/>
      <c r="Y2037" s="299"/>
      <c r="Z2037" s="300"/>
      <c r="AA2037" s="300"/>
      <c r="AB2037" s="298"/>
      <c r="AC2037" s="187"/>
      <c r="AD2037" s="187"/>
      <c r="AE2037" s="187"/>
      <c r="AF2037" s="187"/>
      <c r="AG2037" s="187"/>
    </row>
    <row r="2038">
      <c r="A2038" s="253"/>
      <c r="B2038" s="253"/>
      <c r="C2038" s="289"/>
      <c r="D2038" s="289"/>
      <c r="E2038" s="289"/>
      <c r="F2038" s="289"/>
      <c r="G2038" s="290"/>
      <c r="H2038" s="289"/>
      <c r="I2038" s="289"/>
      <c r="J2038" s="289"/>
      <c r="K2038" s="291"/>
      <c r="L2038" s="292"/>
      <c r="M2038" s="292"/>
      <c r="N2038" s="289"/>
      <c r="O2038" s="289"/>
      <c r="P2038" s="293"/>
      <c r="Q2038" s="294"/>
      <c r="R2038" s="206"/>
      <c r="S2038" s="295"/>
      <c r="T2038" s="289"/>
      <c r="U2038" s="289"/>
      <c r="V2038" s="296" t="str">
        <f t="shared" si="1161"/>
        <v> </v>
      </c>
      <c r="W2038" s="297"/>
      <c r="X2038" s="298"/>
      <c r="Y2038" s="299"/>
      <c r="Z2038" s="300"/>
      <c r="AA2038" s="300"/>
      <c r="AB2038" s="298"/>
      <c r="AC2038" s="187"/>
      <c r="AD2038" s="187"/>
      <c r="AE2038" s="187"/>
      <c r="AF2038" s="187"/>
      <c r="AG2038" s="187"/>
    </row>
    <row r="2039">
      <c r="A2039" s="253"/>
      <c r="B2039" s="253"/>
      <c r="C2039" s="289"/>
      <c r="D2039" s="289"/>
      <c r="E2039" s="289"/>
      <c r="F2039" s="289"/>
      <c r="G2039" s="290"/>
      <c r="H2039" s="289"/>
      <c r="I2039" s="289"/>
      <c r="J2039" s="289"/>
      <c r="K2039" s="291"/>
      <c r="L2039" s="292"/>
      <c r="M2039" s="292"/>
      <c r="N2039" s="289"/>
      <c r="O2039" s="289"/>
      <c r="P2039" s="293"/>
      <c r="Q2039" s="294"/>
      <c r="R2039" s="206"/>
      <c r="S2039" s="295"/>
      <c r="T2039" s="289"/>
      <c r="U2039" s="289"/>
      <c r="V2039" s="296" t="str">
        <f t="shared" si="1161"/>
        <v> </v>
      </c>
      <c r="W2039" s="297"/>
      <c r="X2039" s="298"/>
      <c r="Y2039" s="299"/>
      <c r="Z2039" s="300"/>
      <c r="AA2039" s="300"/>
      <c r="AB2039" s="298"/>
      <c r="AC2039" s="187"/>
      <c r="AD2039" s="187"/>
      <c r="AE2039" s="187"/>
      <c r="AF2039" s="187"/>
      <c r="AG2039" s="187"/>
    </row>
    <row r="2040">
      <c r="A2040" s="253"/>
      <c r="B2040" s="253"/>
      <c r="C2040" s="289"/>
      <c r="D2040" s="289"/>
      <c r="E2040" s="289"/>
      <c r="F2040" s="289"/>
      <c r="G2040" s="290"/>
      <c r="H2040" s="289"/>
      <c r="I2040" s="289"/>
      <c r="J2040" s="289"/>
      <c r="K2040" s="291"/>
      <c r="L2040" s="292"/>
      <c r="M2040" s="292"/>
      <c r="N2040" s="289"/>
      <c r="O2040" s="289"/>
      <c r="P2040" s="293"/>
      <c r="Q2040" s="294"/>
      <c r="R2040" s="206"/>
      <c r="S2040" s="295"/>
      <c r="T2040" s="289"/>
      <c r="U2040" s="289"/>
      <c r="V2040" s="296" t="str">
        <f t="shared" si="1161"/>
        <v> </v>
      </c>
      <c r="W2040" s="297"/>
      <c r="X2040" s="298"/>
      <c r="Y2040" s="299"/>
      <c r="Z2040" s="300"/>
      <c r="AA2040" s="300"/>
      <c r="AB2040" s="298"/>
      <c r="AC2040" s="187"/>
      <c r="AD2040" s="187"/>
      <c r="AE2040" s="187"/>
      <c r="AF2040" s="187"/>
      <c r="AG2040" s="187"/>
    </row>
    <row r="2041">
      <c r="A2041" s="253"/>
      <c r="B2041" s="253"/>
      <c r="C2041" s="289"/>
      <c r="D2041" s="289"/>
      <c r="E2041" s="289"/>
      <c r="F2041" s="289"/>
      <c r="G2041" s="290"/>
      <c r="H2041" s="289"/>
      <c r="I2041" s="289"/>
      <c r="J2041" s="289"/>
      <c r="K2041" s="291"/>
      <c r="L2041" s="292"/>
      <c r="M2041" s="292"/>
      <c r="N2041" s="289"/>
      <c r="O2041" s="289"/>
      <c r="P2041" s="293"/>
      <c r="Q2041" s="294"/>
      <c r="R2041" s="206"/>
      <c r="S2041" s="295"/>
      <c r="T2041" s="289"/>
      <c r="U2041" s="289"/>
      <c r="V2041" s="296" t="str">
        <f t="shared" si="1161"/>
        <v> </v>
      </c>
      <c r="W2041" s="297"/>
      <c r="X2041" s="298"/>
      <c r="Y2041" s="299"/>
      <c r="Z2041" s="300"/>
      <c r="AA2041" s="300"/>
      <c r="AB2041" s="298"/>
      <c r="AC2041" s="187"/>
      <c r="AD2041" s="187"/>
      <c r="AE2041" s="187"/>
      <c r="AF2041" s="187"/>
      <c r="AG2041" s="187"/>
    </row>
    <row r="2042">
      <c r="A2042" s="253"/>
      <c r="B2042" s="253"/>
      <c r="C2042" s="289"/>
      <c r="D2042" s="289"/>
      <c r="E2042" s="289"/>
      <c r="F2042" s="289"/>
      <c r="G2042" s="290"/>
      <c r="H2042" s="289"/>
      <c r="I2042" s="289"/>
      <c r="J2042" s="289"/>
      <c r="K2042" s="291"/>
      <c r="L2042" s="292"/>
      <c r="M2042" s="292"/>
      <c r="N2042" s="289"/>
      <c r="O2042" s="289"/>
      <c r="P2042" s="293"/>
      <c r="Q2042" s="294"/>
      <c r="R2042" s="206"/>
      <c r="S2042" s="295"/>
      <c r="T2042" s="289"/>
      <c r="U2042" s="289"/>
      <c r="V2042" s="296" t="str">
        <f t="shared" si="1161"/>
        <v> </v>
      </c>
      <c r="W2042" s="297"/>
      <c r="X2042" s="298"/>
      <c r="Y2042" s="299"/>
      <c r="Z2042" s="300"/>
      <c r="AA2042" s="300"/>
      <c r="AB2042" s="298"/>
      <c r="AC2042" s="187"/>
      <c r="AD2042" s="187"/>
      <c r="AE2042" s="187"/>
      <c r="AF2042" s="187"/>
      <c r="AG2042" s="187"/>
    </row>
    <row r="2043">
      <c r="A2043" s="253"/>
      <c r="B2043" s="253"/>
      <c r="C2043" s="289"/>
      <c r="D2043" s="289"/>
      <c r="E2043" s="289"/>
      <c r="F2043" s="289"/>
      <c r="G2043" s="290"/>
      <c r="H2043" s="289"/>
      <c r="I2043" s="289"/>
      <c r="J2043" s="289"/>
      <c r="K2043" s="291"/>
      <c r="L2043" s="292"/>
      <c r="M2043" s="292"/>
      <c r="N2043" s="289"/>
      <c r="O2043" s="289"/>
      <c r="P2043" s="293"/>
      <c r="Q2043" s="294"/>
      <c r="R2043" s="206"/>
      <c r="S2043" s="295"/>
      <c r="T2043" s="289"/>
      <c r="U2043" s="289"/>
      <c r="V2043" s="296" t="str">
        <f t="shared" si="1161"/>
        <v> </v>
      </c>
      <c r="W2043" s="297"/>
      <c r="X2043" s="298"/>
      <c r="Y2043" s="299"/>
      <c r="Z2043" s="300"/>
      <c r="AA2043" s="300"/>
      <c r="AB2043" s="298"/>
      <c r="AC2043" s="187"/>
      <c r="AD2043" s="187"/>
      <c r="AE2043" s="187"/>
      <c r="AF2043" s="187"/>
      <c r="AG2043" s="187"/>
    </row>
    <row r="2044">
      <c r="A2044" s="253"/>
      <c r="B2044" s="253"/>
      <c r="C2044" s="289"/>
      <c r="D2044" s="289"/>
      <c r="E2044" s="289"/>
      <c r="F2044" s="289"/>
      <c r="G2044" s="290"/>
      <c r="H2044" s="289"/>
      <c r="I2044" s="289"/>
      <c r="J2044" s="289"/>
      <c r="K2044" s="291"/>
      <c r="L2044" s="292"/>
      <c r="M2044" s="292"/>
      <c r="N2044" s="289"/>
      <c r="O2044" s="289"/>
      <c r="P2044" s="293"/>
      <c r="Q2044" s="294"/>
      <c r="R2044" s="206"/>
      <c r="S2044" s="295"/>
      <c r="T2044" s="289"/>
      <c r="U2044" s="289"/>
      <c r="V2044" s="296" t="str">
        <f t="shared" si="1161"/>
        <v> </v>
      </c>
      <c r="W2044" s="297"/>
      <c r="X2044" s="298"/>
      <c r="Y2044" s="299"/>
      <c r="Z2044" s="300"/>
      <c r="AA2044" s="300"/>
      <c r="AB2044" s="298"/>
      <c r="AC2044" s="187"/>
      <c r="AD2044" s="187"/>
      <c r="AE2044" s="187"/>
      <c r="AF2044" s="187"/>
      <c r="AG2044" s="187"/>
    </row>
    <row r="2045">
      <c r="A2045" s="253"/>
      <c r="B2045" s="253"/>
      <c r="C2045" s="289"/>
      <c r="D2045" s="289"/>
      <c r="E2045" s="289"/>
      <c r="F2045" s="289"/>
      <c r="G2045" s="290"/>
      <c r="H2045" s="289"/>
      <c r="I2045" s="289"/>
      <c r="J2045" s="289"/>
      <c r="K2045" s="291"/>
      <c r="L2045" s="292"/>
      <c r="M2045" s="292"/>
      <c r="N2045" s="289"/>
      <c r="O2045" s="289"/>
      <c r="P2045" s="293"/>
      <c r="Q2045" s="294"/>
      <c r="R2045" s="206"/>
      <c r="S2045" s="295"/>
      <c r="T2045" s="289"/>
      <c r="U2045" s="289"/>
      <c r="V2045" s="296" t="str">
        <f t="shared" si="1161"/>
        <v> </v>
      </c>
      <c r="W2045" s="297"/>
      <c r="X2045" s="298"/>
      <c r="Y2045" s="299"/>
      <c r="Z2045" s="300"/>
      <c r="AA2045" s="300"/>
      <c r="AB2045" s="298"/>
      <c r="AC2045" s="187"/>
      <c r="AD2045" s="187"/>
      <c r="AE2045" s="187"/>
      <c r="AF2045" s="187"/>
      <c r="AG2045" s="187"/>
    </row>
    <row r="2046">
      <c r="A2046" s="253"/>
      <c r="B2046" s="253"/>
      <c r="C2046" s="289"/>
      <c r="D2046" s="289"/>
      <c r="E2046" s="289"/>
      <c r="F2046" s="289"/>
      <c r="G2046" s="290"/>
      <c r="H2046" s="289"/>
      <c r="I2046" s="289"/>
      <c r="J2046" s="289"/>
      <c r="K2046" s="291"/>
      <c r="L2046" s="292"/>
      <c r="M2046" s="292"/>
      <c r="N2046" s="289"/>
      <c r="O2046" s="289"/>
      <c r="P2046" s="293"/>
      <c r="Q2046" s="294"/>
      <c r="R2046" s="206"/>
      <c r="S2046" s="295"/>
      <c r="T2046" s="289"/>
      <c r="U2046" s="289"/>
      <c r="V2046" s="296" t="str">
        <f t="shared" si="1161"/>
        <v> </v>
      </c>
      <c r="W2046" s="297"/>
      <c r="X2046" s="298"/>
      <c r="Y2046" s="299"/>
      <c r="Z2046" s="300"/>
      <c r="AA2046" s="300"/>
      <c r="AB2046" s="298"/>
      <c r="AC2046" s="187"/>
      <c r="AD2046" s="187"/>
      <c r="AE2046" s="187"/>
      <c r="AF2046" s="187"/>
      <c r="AG2046" s="187"/>
    </row>
    <row r="2047">
      <c r="A2047" s="253"/>
      <c r="B2047" s="253"/>
      <c r="C2047" s="289"/>
      <c r="D2047" s="289"/>
      <c r="E2047" s="289"/>
      <c r="F2047" s="289"/>
      <c r="G2047" s="290"/>
      <c r="H2047" s="289"/>
      <c r="I2047" s="289"/>
      <c r="J2047" s="289"/>
      <c r="K2047" s="291"/>
      <c r="L2047" s="292"/>
      <c r="M2047" s="292"/>
      <c r="N2047" s="289"/>
      <c r="O2047" s="289"/>
      <c r="P2047" s="293"/>
      <c r="Q2047" s="294"/>
      <c r="R2047" s="206"/>
      <c r="S2047" s="295"/>
      <c r="T2047" s="289"/>
      <c r="U2047" s="289"/>
      <c r="V2047" s="296" t="str">
        <f t="shared" si="1161"/>
        <v> </v>
      </c>
      <c r="W2047" s="297"/>
      <c r="X2047" s="298"/>
      <c r="Y2047" s="299"/>
      <c r="Z2047" s="300"/>
      <c r="AA2047" s="300"/>
      <c r="AB2047" s="298"/>
      <c r="AC2047" s="187"/>
      <c r="AD2047" s="187"/>
      <c r="AE2047" s="187"/>
      <c r="AF2047" s="187"/>
      <c r="AG2047" s="187"/>
    </row>
    <row r="2048">
      <c r="A2048" s="253"/>
      <c r="B2048" s="253"/>
      <c r="C2048" s="289"/>
      <c r="D2048" s="289"/>
      <c r="E2048" s="289"/>
      <c r="F2048" s="289"/>
      <c r="G2048" s="290"/>
      <c r="H2048" s="289"/>
      <c r="I2048" s="289"/>
      <c r="J2048" s="289"/>
      <c r="K2048" s="291"/>
      <c r="L2048" s="292"/>
      <c r="M2048" s="292"/>
      <c r="N2048" s="289"/>
      <c r="O2048" s="289"/>
      <c r="P2048" s="293"/>
      <c r="Q2048" s="294"/>
      <c r="R2048" s="206"/>
      <c r="S2048" s="295"/>
      <c r="T2048" s="289"/>
      <c r="U2048" s="289"/>
      <c r="V2048" s="296" t="str">
        <f t="shared" si="1161"/>
        <v> </v>
      </c>
      <c r="W2048" s="297"/>
      <c r="X2048" s="298"/>
      <c r="Y2048" s="299"/>
      <c r="Z2048" s="300"/>
      <c r="AA2048" s="300"/>
      <c r="AB2048" s="298"/>
      <c r="AC2048" s="187"/>
      <c r="AD2048" s="187"/>
      <c r="AE2048" s="187"/>
      <c r="AF2048" s="187"/>
      <c r="AG2048" s="187"/>
    </row>
    <row r="2049">
      <c r="A2049" s="253"/>
      <c r="B2049" s="253"/>
      <c r="C2049" s="289"/>
      <c r="D2049" s="289"/>
      <c r="E2049" s="289"/>
      <c r="F2049" s="289"/>
      <c r="G2049" s="290"/>
      <c r="H2049" s="289"/>
      <c r="I2049" s="289"/>
      <c r="J2049" s="289"/>
      <c r="K2049" s="291"/>
      <c r="L2049" s="292"/>
      <c r="M2049" s="292"/>
      <c r="N2049" s="289"/>
      <c r="O2049" s="289"/>
      <c r="P2049" s="293"/>
      <c r="Q2049" s="294"/>
      <c r="R2049" s="206"/>
      <c r="S2049" s="295"/>
      <c r="T2049" s="289"/>
      <c r="U2049" s="289"/>
      <c r="V2049" s="296" t="str">
        <f t="shared" si="1161"/>
        <v> </v>
      </c>
      <c r="W2049" s="297"/>
      <c r="X2049" s="298"/>
      <c r="Y2049" s="299"/>
      <c r="Z2049" s="300"/>
      <c r="AA2049" s="300"/>
      <c r="AB2049" s="298"/>
      <c r="AC2049" s="187"/>
      <c r="AD2049" s="187"/>
      <c r="AE2049" s="187"/>
      <c r="AF2049" s="187"/>
      <c r="AG2049" s="187"/>
    </row>
    <row r="2050">
      <c r="A2050" s="253"/>
      <c r="B2050" s="253"/>
      <c r="C2050" s="289"/>
      <c r="D2050" s="289"/>
      <c r="E2050" s="289"/>
      <c r="F2050" s="289"/>
      <c r="G2050" s="290"/>
      <c r="H2050" s="289"/>
      <c r="I2050" s="289"/>
      <c r="J2050" s="289"/>
      <c r="K2050" s="291"/>
      <c r="L2050" s="292"/>
      <c r="M2050" s="292"/>
      <c r="N2050" s="289"/>
      <c r="O2050" s="289"/>
      <c r="P2050" s="293"/>
      <c r="Q2050" s="294"/>
      <c r="R2050" s="206"/>
      <c r="S2050" s="295"/>
      <c r="T2050" s="289"/>
      <c r="U2050" s="289"/>
      <c r="V2050" s="296" t="str">
        <f t="shared" si="1161"/>
        <v> </v>
      </c>
      <c r="W2050" s="297"/>
      <c r="X2050" s="298"/>
      <c r="Y2050" s="299"/>
      <c r="Z2050" s="300"/>
      <c r="AA2050" s="300"/>
      <c r="AB2050" s="298"/>
      <c r="AC2050" s="187"/>
      <c r="AD2050" s="187"/>
      <c r="AE2050" s="187"/>
      <c r="AF2050" s="187"/>
      <c r="AG2050" s="187"/>
    </row>
    <row r="2051">
      <c r="A2051" s="253"/>
      <c r="B2051" s="253"/>
      <c r="C2051" s="289"/>
      <c r="D2051" s="289"/>
      <c r="E2051" s="289"/>
      <c r="F2051" s="289"/>
      <c r="G2051" s="290"/>
      <c r="H2051" s="289"/>
      <c r="I2051" s="289"/>
      <c r="J2051" s="289"/>
      <c r="K2051" s="291"/>
      <c r="L2051" s="292"/>
      <c r="M2051" s="292"/>
      <c r="N2051" s="289"/>
      <c r="O2051" s="289"/>
      <c r="P2051" s="293"/>
      <c r="Q2051" s="294"/>
      <c r="R2051" s="206"/>
      <c r="S2051" s="295"/>
      <c r="T2051" s="289"/>
      <c r="U2051" s="289"/>
      <c r="V2051" s="296" t="str">
        <f t="shared" si="1161"/>
        <v> </v>
      </c>
      <c r="W2051" s="297"/>
      <c r="X2051" s="298"/>
      <c r="Y2051" s="299"/>
      <c r="Z2051" s="300"/>
      <c r="AA2051" s="300"/>
      <c r="AB2051" s="298"/>
      <c r="AC2051" s="187"/>
      <c r="AD2051" s="187"/>
      <c r="AE2051" s="187"/>
      <c r="AF2051" s="187"/>
      <c r="AG2051" s="187"/>
    </row>
    <row r="2052">
      <c r="A2052" s="253"/>
      <c r="B2052" s="253"/>
      <c r="C2052" s="289"/>
      <c r="D2052" s="289"/>
      <c r="E2052" s="289"/>
      <c r="F2052" s="289"/>
      <c r="G2052" s="290"/>
      <c r="H2052" s="289"/>
      <c r="I2052" s="289"/>
      <c r="J2052" s="289"/>
      <c r="K2052" s="291"/>
      <c r="L2052" s="292"/>
      <c r="M2052" s="292"/>
      <c r="N2052" s="289"/>
      <c r="O2052" s="289"/>
      <c r="P2052" s="293"/>
      <c r="Q2052" s="294"/>
      <c r="R2052" s="206"/>
      <c r="S2052" s="295"/>
      <c r="T2052" s="289"/>
      <c r="U2052" s="289"/>
      <c r="V2052" s="296" t="str">
        <f t="shared" si="1161"/>
        <v> </v>
      </c>
      <c r="W2052" s="297"/>
      <c r="X2052" s="298"/>
      <c r="Y2052" s="299"/>
      <c r="Z2052" s="300"/>
      <c r="AA2052" s="300"/>
      <c r="AB2052" s="298"/>
      <c r="AC2052" s="187"/>
      <c r="AD2052" s="187"/>
      <c r="AE2052" s="187"/>
      <c r="AF2052" s="187"/>
      <c r="AG2052" s="187"/>
    </row>
    <row r="2053">
      <c r="A2053" s="253"/>
      <c r="B2053" s="253"/>
      <c r="C2053" s="289"/>
      <c r="D2053" s="289"/>
      <c r="E2053" s="289"/>
      <c r="F2053" s="289"/>
      <c r="G2053" s="290"/>
      <c r="H2053" s="289"/>
      <c r="I2053" s="289"/>
      <c r="J2053" s="289"/>
      <c r="K2053" s="291"/>
      <c r="L2053" s="292"/>
      <c r="M2053" s="292"/>
      <c r="N2053" s="289"/>
      <c r="O2053" s="289"/>
      <c r="P2053" s="293"/>
      <c r="Q2053" s="294"/>
      <c r="R2053" s="206"/>
      <c r="S2053" s="295"/>
      <c r="T2053" s="289"/>
      <c r="U2053" s="289"/>
      <c r="V2053" s="296" t="str">
        <f t="shared" si="1161"/>
        <v> </v>
      </c>
      <c r="W2053" s="297"/>
      <c r="X2053" s="298"/>
      <c r="Y2053" s="299"/>
      <c r="Z2053" s="300"/>
      <c r="AA2053" s="300"/>
      <c r="AB2053" s="298"/>
      <c r="AC2053" s="187"/>
      <c r="AD2053" s="187"/>
      <c r="AE2053" s="187"/>
      <c r="AF2053" s="187"/>
      <c r="AG2053" s="187"/>
    </row>
    <row r="2054">
      <c r="A2054" s="253"/>
      <c r="B2054" s="253"/>
      <c r="C2054" s="289"/>
      <c r="D2054" s="289"/>
      <c r="E2054" s="289"/>
      <c r="F2054" s="289"/>
      <c r="G2054" s="290"/>
      <c r="H2054" s="289"/>
      <c r="I2054" s="289"/>
      <c r="J2054" s="289"/>
      <c r="K2054" s="291"/>
      <c r="L2054" s="292"/>
      <c r="M2054" s="292"/>
      <c r="N2054" s="289"/>
      <c r="O2054" s="289"/>
      <c r="P2054" s="293"/>
      <c r="Q2054" s="294"/>
      <c r="R2054" s="206"/>
      <c r="S2054" s="295"/>
      <c r="T2054" s="289"/>
      <c r="U2054" s="289"/>
      <c r="V2054" s="296" t="str">
        <f t="shared" si="1161"/>
        <v> </v>
      </c>
      <c r="W2054" s="297"/>
      <c r="X2054" s="298"/>
      <c r="Y2054" s="299"/>
      <c r="Z2054" s="300"/>
      <c r="AA2054" s="300"/>
      <c r="AB2054" s="298"/>
      <c r="AC2054" s="187"/>
      <c r="AD2054" s="187"/>
      <c r="AE2054" s="187"/>
      <c r="AF2054" s="187"/>
      <c r="AG2054" s="187"/>
    </row>
    <row r="2055">
      <c r="A2055" s="253"/>
      <c r="B2055" s="253"/>
      <c r="C2055" s="289"/>
      <c r="D2055" s="289"/>
      <c r="E2055" s="289"/>
      <c r="F2055" s="289"/>
      <c r="G2055" s="290"/>
      <c r="H2055" s="289"/>
      <c r="I2055" s="289"/>
      <c r="J2055" s="289"/>
      <c r="K2055" s="291"/>
      <c r="L2055" s="292"/>
      <c r="M2055" s="292"/>
      <c r="N2055" s="289"/>
      <c r="O2055" s="289"/>
      <c r="P2055" s="293"/>
      <c r="Q2055" s="294"/>
      <c r="R2055" s="206"/>
      <c r="S2055" s="295"/>
      <c r="T2055" s="289"/>
      <c r="U2055" s="289"/>
      <c r="V2055" s="296" t="str">
        <f t="shared" si="1161"/>
        <v> </v>
      </c>
      <c r="W2055" s="297"/>
      <c r="X2055" s="298"/>
      <c r="Y2055" s="299"/>
      <c r="Z2055" s="300"/>
      <c r="AA2055" s="300"/>
      <c r="AB2055" s="298"/>
      <c r="AC2055" s="187"/>
      <c r="AD2055" s="187"/>
      <c r="AE2055" s="187"/>
      <c r="AF2055" s="187"/>
      <c r="AG2055" s="187"/>
    </row>
    <row r="2056">
      <c r="A2056" s="253"/>
      <c r="B2056" s="253"/>
      <c r="C2056" s="289"/>
      <c r="D2056" s="289"/>
      <c r="E2056" s="289"/>
      <c r="F2056" s="289"/>
      <c r="G2056" s="290"/>
      <c r="H2056" s="289"/>
      <c r="I2056" s="289"/>
      <c r="J2056" s="289"/>
      <c r="K2056" s="291"/>
      <c r="L2056" s="292"/>
      <c r="M2056" s="292"/>
      <c r="N2056" s="289"/>
      <c r="O2056" s="289"/>
      <c r="P2056" s="293"/>
      <c r="Q2056" s="294"/>
      <c r="R2056" s="206"/>
      <c r="S2056" s="295"/>
      <c r="T2056" s="289"/>
      <c r="U2056" s="289"/>
      <c r="V2056" s="296" t="str">
        <f t="shared" si="1161"/>
        <v> </v>
      </c>
      <c r="W2056" s="297"/>
      <c r="X2056" s="298"/>
      <c r="Y2056" s="299"/>
      <c r="Z2056" s="300"/>
      <c r="AA2056" s="300"/>
      <c r="AB2056" s="298"/>
      <c r="AC2056" s="187"/>
      <c r="AD2056" s="187"/>
      <c r="AE2056" s="187"/>
      <c r="AF2056" s="187"/>
      <c r="AG2056" s="187"/>
    </row>
    <row r="2057">
      <c r="A2057" s="253"/>
      <c r="B2057" s="253"/>
      <c r="C2057" s="289"/>
      <c r="D2057" s="289"/>
      <c r="E2057" s="289"/>
      <c r="F2057" s="289"/>
      <c r="G2057" s="290"/>
      <c r="H2057" s="289"/>
      <c r="I2057" s="289"/>
      <c r="J2057" s="289"/>
      <c r="K2057" s="291"/>
      <c r="L2057" s="292"/>
      <c r="M2057" s="292"/>
      <c r="N2057" s="289"/>
      <c r="O2057" s="289"/>
      <c r="P2057" s="293"/>
      <c r="Q2057" s="294"/>
      <c r="R2057" s="206"/>
      <c r="S2057" s="295"/>
      <c r="T2057" s="289"/>
      <c r="U2057" s="289"/>
      <c r="V2057" s="296" t="str">
        <f t="shared" si="1161"/>
        <v> </v>
      </c>
      <c r="W2057" s="297"/>
      <c r="X2057" s="298"/>
      <c r="Y2057" s="299"/>
      <c r="Z2057" s="300"/>
      <c r="AA2057" s="300"/>
      <c r="AB2057" s="298"/>
      <c r="AC2057" s="187"/>
      <c r="AD2057" s="187"/>
      <c r="AE2057" s="187"/>
      <c r="AF2057" s="187"/>
      <c r="AG2057" s="187"/>
    </row>
    <row r="2058">
      <c r="A2058" s="253"/>
      <c r="B2058" s="253"/>
      <c r="C2058" s="289"/>
      <c r="D2058" s="289"/>
      <c r="E2058" s="289"/>
      <c r="F2058" s="289"/>
      <c r="G2058" s="290"/>
      <c r="H2058" s="289"/>
      <c r="I2058" s="289"/>
      <c r="J2058" s="289"/>
      <c r="K2058" s="291"/>
      <c r="L2058" s="292"/>
      <c r="M2058" s="292"/>
      <c r="N2058" s="289"/>
      <c r="O2058" s="289"/>
      <c r="P2058" s="293"/>
      <c r="Q2058" s="294"/>
      <c r="R2058" s="206"/>
      <c r="S2058" s="295"/>
      <c r="T2058" s="289"/>
      <c r="U2058" s="289"/>
      <c r="V2058" s="296" t="str">
        <f t="shared" si="1161"/>
        <v> </v>
      </c>
      <c r="W2058" s="297"/>
      <c r="X2058" s="298"/>
      <c r="Y2058" s="299"/>
      <c r="Z2058" s="300"/>
      <c r="AA2058" s="300"/>
      <c r="AB2058" s="298"/>
      <c r="AC2058" s="187"/>
      <c r="AD2058" s="187"/>
      <c r="AE2058" s="187"/>
      <c r="AF2058" s="187"/>
      <c r="AG2058" s="187"/>
    </row>
    <row r="2059">
      <c r="A2059" s="253"/>
      <c r="B2059" s="253"/>
      <c r="C2059" s="289"/>
      <c r="D2059" s="289"/>
      <c r="E2059" s="289"/>
      <c r="F2059" s="289"/>
      <c r="G2059" s="290"/>
      <c r="H2059" s="289"/>
      <c r="I2059" s="289"/>
      <c r="J2059" s="289"/>
      <c r="K2059" s="291"/>
      <c r="L2059" s="292"/>
      <c r="M2059" s="292"/>
      <c r="N2059" s="289"/>
      <c r="O2059" s="289"/>
      <c r="P2059" s="293"/>
      <c r="Q2059" s="294"/>
      <c r="R2059" s="206"/>
      <c r="S2059" s="295"/>
      <c r="T2059" s="289"/>
      <c r="U2059" s="289"/>
      <c r="V2059" s="296" t="str">
        <f t="shared" si="1161"/>
        <v> </v>
      </c>
      <c r="W2059" s="297"/>
      <c r="X2059" s="298"/>
      <c r="Y2059" s="299"/>
      <c r="Z2059" s="300"/>
      <c r="AA2059" s="300"/>
      <c r="AB2059" s="298"/>
      <c r="AC2059" s="187"/>
      <c r="AD2059" s="187"/>
      <c r="AE2059" s="187"/>
      <c r="AF2059" s="187"/>
      <c r="AG2059" s="187"/>
    </row>
    <row r="2060">
      <c r="A2060" s="253"/>
      <c r="B2060" s="253"/>
      <c r="C2060" s="289"/>
      <c r="D2060" s="289"/>
      <c r="E2060" s="289"/>
      <c r="F2060" s="289"/>
      <c r="G2060" s="290"/>
      <c r="H2060" s="289"/>
      <c r="I2060" s="289"/>
      <c r="J2060" s="289"/>
      <c r="K2060" s="291"/>
      <c r="L2060" s="292"/>
      <c r="M2060" s="292"/>
      <c r="N2060" s="289"/>
      <c r="O2060" s="289"/>
      <c r="P2060" s="293"/>
      <c r="Q2060" s="294"/>
      <c r="R2060" s="206"/>
      <c r="S2060" s="295"/>
      <c r="T2060" s="289"/>
      <c r="U2060" s="289"/>
      <c r="V2060" s="296" t="str">
        <f t="shared" si="1161"/>
        <v> </v>
      </c>
      <c r="W2060" s="297"/>
      <c r="X2060" s="298"/>
      <c r="Y2060" s="299"/>
      <c r="Z2060" s="300"/>
      <c r="AA2060" s="300"/>
      <c r="AB2060" s="298"/>
      <c r="AC2060" s="187"/>
      <c r="AD2060" s="187"/>
      <c r="AE2060" s="187"/>
      <c r="AF2060" s="187"/>
      <c r="AG2060" s="187"/>
    </row>
    <row r="2061">
      <c r="A2061" s="253"/>
      <c r="B2061" s="253"/>
      <c r="C2061" s="289"/>
      <c r="D2061" s="289"/>
      <c r="E2061" s="289"/>
      <c r="F2061" s="289"/>
      <c r="G2061" s="290"/>
      <c r="H2061" s="289"/>
      <c r="I2061" s="289"/>
      <c r="J2061" s="289"/>
      <c r="K2061" s="291"/>
      <c r="L2061" s="292"/>
      <c r="M2061" s="292"/>
      <c r="N2061" s="289"/>
      <c r="O2061" s="289"/>
      <c r="P2061" s="293"/>
      <c r="Q2061" s="294"/>
      <c r="R2061" s="206"/>
      <c r="S2061" s="295"/>
      <c r="T2061" s="289"/>
      <c r="U2061" s="289"/>
      <c r="V2061" s="296" t="str">
        <f t="shared" si="1161"/>
        <v> </v>
      </c>
      <c r="W2061" s="297"/>
      <c r="X2061" s="298"/>
      <c r="Y2061" s="299"/>
      <c r="Z2061" s="300"/>
      <c r="AA2061" s="300"/>
      <c r="AB2061" s="298"/>
      <c r="AC2061" s="187"/>
      <c r="AD2061" s="187"/>
      <c r="AE2061" s="187"/>
      <c r="AF2061" s="187"/>
      <c r="AG2061" s="187"/>
    </row>
    <row r="2062">
      <c r="A2062" s="253"/>
      <c r="B2062" s="253"/>
      <c r="C2062" s="289"/>
      <c r="D2062" s="289"/>
      <c r="E2062" s="289"/>
      <c r="F2062" s="289"/>
      <c r="G2062" s="290"/>
      <c r="H2062" s="289"/>
      <c r="I2062" s="289"/>
      <c r="J2062" s="289"/>
      <c r="K2062" s="291"/>
      <c r="L2062" s="292"/>
      <c r="M2062" s="292"/>
      <c r="N2062" s="289"/>
      <c r="O2062" s="289"/>
      <c r="P2062" s="293"/>
      <c r="Q2062" s="294"/>
      <c r="R2062" s="206"/>
      <c r="S2062" s="295"/>
      <c r="T2062" s="289"/>
      <c r="U2062" s="289"/>
      <c r="V2062" s="296" t="str">
        <f t="shared" si="1161"/>
        <v> </v>
      </c>
      <c r="W2062" s="297"/>
      <c r="X2062" s="298"/>
      <c r="Y2062" s="299"/>
      <c r="Z2062" s="300"/>
      <c r="AA2062" s="300"/>
      <c r="AB2062" s="298"/>
      <c r="AC2062" s="187"/>
      <c r="AD2062" s="187"/>
      <c r="AE2062" s="187"/>
      <c r="AF2062" s="187"/>
      <c r="AG2062" s="187"/>
    </row>
    <row r="2063">
      <c r="A2063" s="253"/>
      <c r="B2063" s="253"/>
      <c r="C2063" s="289"/>
      <c r="D2063" s="289"/>
      <c r="E2063" s="289"/>
      <c r="F2063" s="289"/>
      <c r="G2063" s="290"/>
      <c r="H2063" s="289"/>
      <c r="I2063" s="289"/>
      <c r="J2063" s="289"/>
      <c r="K2063" s="291"/>
      <c r="L2063" s="292"/>
      <c r="M2063" s="292"/>
      <c r="N2063" s="289"/>
      <c r="O2063" s="289"/>
      <c r="P2063" s="293"/>
      <c r="Q2063" s="294"/>
      <c r="R2063" s="206"/>
      <c r="S2063" s="295"/>
      <c r="T2063" s="289"/>
      <c r="U2063" s="289"/>
      <c r="V2063" s="296" t="str">
        <f t="shared" si="1161"/>
        <v> </v>
      </c>
      <c r="W2063" s="297"/>
      <c r="X2063" s="298"/>
      <c r="Y2063" s="299"/>
      <c r="Z2063" s="300"/>
      <c r="AA2063" s="300"/>
      <c r="AB2063" s="298"/>
      <c r="AC2063" s="187"/>
      <c r="AD2063" s="187"/>
      <c r="AE2063" s="187"/>
      <c r="AF2063" s="187"/>
      <c r="AG2063" s="187"/>
    </row>
    <row r="2064">
      <c r="A2064" s="253"/>
      <c r="B2064" s="253"/>
      <c r="C2064" s="289"/>
      <c r="D2064" s="289"/>
      <c r="E2064" s="289"/>
      <c r="F2064" s="289"/>
      <c r="G2064" s="290"/>
      <c r="H2064" s="289"/>
      <c r="I2064" s="289"/>
      <c r="J2064" s="289"/>
      <c r="K2064" s="291"/>
      <c r="L2064" s="292"/>
      <c r="M2064" s="292"/>
      <c r="N2064" s="289"/>
      <c r="O2064" s="289"/>
      <c r="P2064" s="293"/>
      <c r="Q2064" s="294"/>
      <c r="R2064" s="206"/>
      <c r="S2064" s="295"/>
      <c r="T2064" s="289"/>
      <c r="U2064" s="289"/>
      <c r="V2064" s="296" t="str">
        <f t="shared" si="1161"/>
        <v> </v>
      </c>
      <c r="W2064" s="297"/>
      <c r="X2064" s="298"/>
      <c r="Y2064" s="299"/>
      <c r="Z2064" s="300"/>
      <c r="AA2064" s="300"/>
      <c r="AB2064" s="298"/>
      <c r="AC2064" s="187"/>
      <c r="AD2064" s="187"/>
      <c r="AE2064" s="187"/>
      <c r="AF2064" s="187"/>
      <c r="AG2064" s="187"/>
    </row>
    <row r="2065">
      <c r="A2065" s="253"/>
      <c r="B2065" s="253"/>
      <c r="C2065" s="289"/>
      <c r="D2065" s="289"/>
      <c r="E2065" s="289"/>
      <c r="F2065" s="289"/>
      <c r="G2065" s="290"/>
      <c r="H2065" s="289"/>
      <c r="I2065" s="289"/>
      <c r="J2065" s="289"/>
      <c r="K2065" s="291"/>
      <c r="L2065" s="292"/>
      <c r="M2065" s="292"/>
      <c r="N2065" s="289"/>
      <c r="O2065" s="289"/>
      <c r="P2065" s="293"/>
      <c r="Q2065" s="294"/>
      <c r="R2065" s="206"/>
      <c r="S2065" s="295"/>
      <c r="T2065" s="289"/>
      <c r="U2065" s="289"/>
      <c r="V2065" s="296" t="str">
        <f t="shared" si="1161"/>
        <v> </v>
      </c>
      <c r="W2065" s="297"/>
      <c r="X2065" s="298"/>
      <c r="Y2065" s="299"/>
      <c r="Z2065" s="300"/>
      <c r="AA2065" s="300"/>
      <c r="AB2065" s="298"/>
      <c r="AC2065" s="187"/>
      <c r="AD2065" s="187"/>
      <c r="AE2065" s="187"/>
      <c r="AF2065" s="187"/>
      <c r="AG2065" s="187"/>
    </row>
    <row r="2066">
      <c r="A2066" s="253"/>
      <c r="B2066" s="253"/>
      <c r="C2066" s="289"/>
      <c r="D2066" s="289"/>
      <c r="E2066" s="289"/>
      <c r="F2066" s="289"/>
      <c r="G2066" s="290"/>
      <c r="H2066" s="289"/>
      <c r="I2066" s="289"/>
      <c r="J2066" s="289"/>
      <c r="K2066" s="291"/>
      <c r="L2066" s="292"/>
      <c r="M2066" s="292"/>
      <c r="N2066" s="289"/>
      <c r="O2066" s="289"/>
      <c r="P2066" s="293"/>
      <c r="Q2066" s="294"/>
      <c r="R2066" s="206"/>
      <c r="S2066" s="295"/>
      <c r="T2066" s="289"/>
      <c r="U2066" s="289"/>
      <c r="V2066" s="296" t="str">
        <f t="shared" si="1161"/>
        <v> </v>
      </c>
      <c r="W2066" s="297"/>
      <c r="X2066" s="298"/>
      <c r="Y2066" s="299"/>
      <c r="Z2066" s="300"/>
      <c r="AA2066" s="300"/>
      <c r="AB2066" s="298"/>
      <c r="AC2066" s="187"/>
      <c r="AD2066" s="187"/>
      <c r="AE2066" s="187"/>
      <c r="AF2066" s="187"/>
      <c r="AG2066" s="187"/>
    </row>
    <row r="2067">
      <c r="A2067" s="253"/>
      <c r="B2067" s="253"/>
      <c r="C2067" s="289"/>
      <c r="D2067" s="289"/>
      <c r="E2067" s="289"/>
      <c r="F2067" s="289"/>
      <c r="G2067" s="290"/>
      <c r="H2067" s="289"/>
      <c r="I2067" s="289"/>
      <c r="J2067" s="289"/>
      <c r="K2067" s="291"/>
      <c r="L2067" s="292"/>
      <c r="M2067" s="292"/>
      <c r="N2067" s="289"/>
      <c r="O2067" s="289"/>
      <c r="P2067" s="293"/>
      <c r="Q2067" s="294"/>
      <c r="R2067" s="206"/>
      <c r="S2067" s="295"/>
      <c r="T2067" s="289"/>
      <c r="U2067" s="289"/>
      <c r="V2067" s="296" t="str">
        <f t="shared" si="1161"/>
        <v> </v>
      </c>
      <c r="W2067" s="297"/>
      <c r="X2067" s="298"/>
      <c r="Y2067" s="299"/>
      <c r="Z2067" s="300"/>
      <c r="AA2067" s="300"/>
      <c r="AB2067" s="298"/>
      <c r="AC2067" s="187"/>
      <c r="AD2067" s="187"/>
      <c r="AE2067" s="187"/>
      <c r="AF2067" s="187"/>
      <c r="AG2067" s="187"/>
    </row>
    <row r="2068">
      <c r="A2068" s="253"/>
      <c r="B2068" s="253"/>
      <c r="C2068" s="289"/>
      <c r="D2068" s="289"/>
      <c r="E2068" s="289"/>
      <c r="F2068" s="289"/>
      <c r="G2068" s="290"/>
      <c r="H2068" s="289"/>
      <c r="I2068" s="289"/>
      <c r="J2068" s="289"/>
      <c r="K2068" s="291"/>
      <c r="L2068" s="292"/>
      <c r="M2068" s="292"/>
      <c r="N2068" s="289"/>
      <c r="O2068" s="289"/>
      <c r="P2068" s="293"/>
      <c r="Q2068" s="294"/>
      <c r="R2068" s="206"/>
      <c r="S2068" s="295"/>
      <c r="T2068" s="289"/>
      <c r="U2068" s="289"/>
      <c r="V2068" s="296" t="str">
        <f t="shared" si="1161"/>
        <v> </v>
      </c>
      <c r="W2068" s="297"/>
      <c r="X2068" s="298"/>
      <c r="Y2068" s="299"/>
      <c r="Z2068" s="300"/>
      <c r="AA2068" s="300"/>
      <c r="AB2068" s="298"/>
      <c r="AC2068" s="187"/>
      <c r="AD2068" s="187"/>
      <c r="AE2068" s="187"/>
      <c r="AF2068" s="187"/>
      <c r="AG2068" s="187"/>
    </row>
    <row r="2069">
      <c r="A2069" s="253"/>
      <c r="B2069" s="253"/>
      <c r="C2069" s="289"/>
      <c r="D2069" s="289"/>
      <c r="E2069" s="289"/>
      <c r="F2069" s="289"/>
      <c r="G2069" s="290"/>
      <c r="H2069" s="289"/>
      <c r="I2069" s="289"/>
      <c r="J2069" s="289"/>
      <c r="K2069" s="291"/>
      <c r="L2069" s="292"/>
      <c r="M2069" s="292"/>
      <c r="N2069" s="289"/>
      <c r="O2069" s="289"/>
      <c r="P2069" s="293"/>
      <c r="Q2069" s="294"/>
      <c r="R2069" s="206"/>
      <c r="S2069" s="295"/>
      <c r="T2069" s="289"/>
      <c r="U2069" s="289"/>
      <c r="V2069" s="296" t="str">
        <f t="shared" si="1161"/>
        <v> </v>
      </c>
      <c r="W2069" s="297"/>
      <c r="X2069" s="298"/>
      <c r="Y2069" s="299"/>
      <c r="Z2069" s="300"/>
      <c r="AA2069" s="300"/>
      <c r="AB2069" s="298"/>
      <c r="AC2069" s="187"/>
      <c r="AD2069" s="187"/>
      <c r="AE2069" s="187"/>
      <c r="AF2069" s="187"/>
      <c r="AG2069" s="187"/>
    </row>
    <row r="2070">
      <c r="A2070" s="253"/>
      <c r="B2070" s="253"/>
      <c r="C2070" s="289"/>
      <c r="D2070" s="289"/>
      <c r="E2070" s="289"/>
      <c r="F2070" s="289"/>
      <c r="G2070" s="290"/>
      <c r="H2070" s="289"/>
      <c r="I2070" s="289"/>
      <c r="J2070" s="289"/>
      <c r="K2070" s="291"/>
      <c r="L2070" s="292"/>
      <c r="M2070" s="292"/>
      <c r="N2070" s="289"/>
      <c r="O2070" s="289"/>
      <c r="P2070" s="293"/>
      <c r="Q2070" s="294"/>
      <c r="R2070" s="206"/>
      <c r="S2070" s="295"/>
      <c r="T2070" s="289"/>
      <c r="U2070" s="289"/>
      <c r="V2070" s="296" t="str">
        <f t="shared" si="1161"/>
        <v> </v>
      </c>
      <c r="W2070" s="297"/>
      <c r="X2070" s="298"/>
      <c r="Y2070" s="299"/>
      <c r="Z2070" s="300"/>
      <c r="AA2070" s="300"/>
      <c r="AB2070" s="298"/>
      <c r="AC2070" s="187"/>
      <c r="AD2070" s="187"/>
      <c r="AE2070" s="187"/>
      <c r="AF2070" s="187"/>
      <c r="AG2070" s="187"/>
    </row>
    <row r="2071">
      <c r="A2071" s="253"/>
      <c r="B2071" s="253"/>
      <c r="C2071" s="289"/>
      <c r="D2071" s="289"/>
      <c r="E2071" s="289"/>
      <c r="F2071" s="289"/>
      <c r="G2071" s="290"/>
      <c r="H2071" s="289"/>
      <c r="I2071" s="289"/>
      <c r="J2071" s="289"/>
      <c r="K2071" s="291"/>
      <c r="L2071" s="292"/>
      <c r="M2071" s="292"/>
      <c r="N2071" s="289"/>
      <c r="O2071" s="289"/>
      <c r="P2071" s="293"/>
      <c r="Q2071" s="294"/>
      <c r="R2071" s="206"/>
      <c r="S2071" s="295"/>
      <c r="T2071" s="289"/>
      <c r="U2071" s="289"/>
      <c r="V2071" s="296" t="str">
        <f t="shared" si="1161"/>
        <v> </v>
      </c>
      <c r="W2071" s="297"/>
      <c r="X2071" s="298"/>
      <c r="Y2071" s="299"/>
      <c r="Z2071" s="300"/>
      <c r="AA2071" s="300"/>
      <c r="AB2071" s="298"/>
      <c r="AC2071" s="187"/>
      <c r="AD2071" s="187"/>
      <c r="AE2071" s="187"/>
      <c r="AF2071" s="187"/>
      <c r="AG2071" s="187"/>
    </row>
    <row r="2072">
      <c r="A2072" s="253"/>
      <c r="B2072" s="253"/>
      <c r="C2072" s="289"/>
      <c r="D2072" s="289"/>
      <c r="E2072" s="289"/>
      <c r="F2072" s="289"/>
      <c r="G2072" s="290"/>
      <c r="H2072" s="289"/>
      <c r="I2072" s="289"/>
      <c r="J2072" s="289"/>
      <c r="K2072" s="291"/>
      <c r="L2072" s="292"/>
      <c r="M2072" s="292"/>
      <c r="N2072" s="289"/>
      <c r="O2072" s="289"/>
      <c r="P2072" s="293"/>
      <c r="Q2072" s="294"/>
      <c r="R2072" s="206"/>
      <c r="S2072" s="295"/>
      <c r="T2072" s="289"/>
      <c r="U2072" s="289"/>
      <c r="V2072" s="296" t="str">
        <f t="shared" si="1161"/>
        <v> </v>
      </c>
      <c r="W2072" s="297"/>
      <c r="X2072" s="298"/>
      <c r="Y2072" s="299"/>
      <c r="Z2072" s="300"/>
      <c r="AA2072" s="300"/>
      <c r="AB2072" s="298"/>
      <c r="AC2072" s="187"/>
      <c r="AD2072" s="187"/>
      <c r="AE2072" s="187"/>
      <c r="AF2072" s="187"/>
      <c r="AG2072" s="187"/>
    </row>
    <row r="2073">
      <c r="A2073" s="253"/>
      <c r="B2073" s="253"/>
      <c r="C2073" s="289"/>
      <c r="D2073" s="289"/>
      <c r="E2073" s="289"/>
      <c r="F2073" s="289"/>
      <c r="G2073" s="290"/>
      <c r="H2073" s="289"/>
      <c r="I2073" s="289"/>
      <c r="J2073" s="289"/>
      <c r="K2073" s="291"/>
      <c r="L2073" s="292"/>
      <c r="M2073" s="292"/>
      <c r="N2073" s="289"/>
      <c r="O2073" s="289"/>
      <c r="P2073" s="293"/>
      <c r="Q2073" s="294"/>
      <c r="R2073" s="206"/>
      <c r="S2073" s="295"/>
      <c r="T2073" s="289"/>
      <c r="U2073" s="289"/>
      <c r="V2073" s="296" t="str">
        <f t="shared" si="1161"/>
        <v> </v>
      </c>
      <c r="W2073" s="297"/>
      <c r="X2073" s="298"/>
      <c r="Y2073" s="299"/>
      <c r="Z2073" s="300"/>
      <c r="AA2073" s="300"/>
      <c r="AB2073" s="298"/>
      <c r="AC2073" s="187"/>
      <c r="AD2073" s="187"/>
      <c r="AE2073" s="187"/>
      <c r="AF2073" s="187"/>
      <c r="AG2073" s="187"/>
    </row>
    <row r="2074">
      <c r="A2074" s="253"/>
      <c r="B2074" s="253"/>
      <c r="C2074" s="289"/>
      <c r="D2074" s="289"/>
      <c r="E2074" s="289"/>
      <c r="F2074" s="289"/>
      <c r="G2074" s="290"/>
      <c r="H2074" s="289"/>
      <c r="I2074" s="289"/>
      <c r="J2074" s="289"/>
      <c r="K2074" s="291"/>
      <c r="L2074" s="292"/>
      <c r="M2074" s="292"/>
      <c r="N2074" s="289"/>
      <c r="O2074" s="289"/>
      <c r="P2074" s="293"/>
      <c r="Q2074" s="294"/>
      <c r="R2074" s="206"/>
      <c r="S2074" s="295"/>
      <c r="T2074" s="289"/>
      <c r="U2074" s="289"/>
      <c r="V2074" s="296" t="str">
        <f t="shared" si="1161"/>
        <v> </v>
      </c>
      <c r="W2074" s="297"/>
      <c r="X2074" s="298"/>
      <c r="Y2074" s="299"/>
      <c r="Z2074" s="300"/>
      <c r="AA2074" s="300"/>
      <c r="AB2074" s="298"/>
      <c r="AC2074" s="187"/>
      <c r="AD2074" s="187"/>
      <c r="AE2074" s="187"/>
      <c r="AF2074" s="187"/>
      <c r="AG2074" s="187"/>
    </row>
    <row r="2075">
      <c r="A2075" s="253"/>
      <c r="B2075" s="253"/>
      <c r="C2075" s="289"/>
      <c r="D2075" s="289"/>
      <c r="E2075" s="289"/>
      <c r="F2075" s="289"/>
      <c r="G2075" s="290"/>
      <c r="H2075" s="289"/>
      <c r="I2075" s="289"/>
      <c r="J2075" s="289"/>
      <c r="K2075" s="291"/>
      <c r="L2075" s="292"/>
      <c r="M2075" s="292"/>
      <c r="N2075" s="289"/>
      <c r="O2075" s="289"/>
      <c r="P2075" s="293"/>
      <c r="Q2075" s="294"/>
      <c r="R2075" s="206"/>
      <c r="S2075" s="295"/>
      <c r="T2075" s="289"/>
      <c r="U2075" s="289"/>
      <c r="V2075" s="296" t="str">
        <f t="shared" si="1161"/>
        <v> </v>
      </c>
      <c r="W2075" s="297"/>
      <c r="X2075" s="298"/>
      <c r="Y2075" s="299"/>
      <c r="Z2075" s="300"/>
      <c r="AA2075" s="300"/>
      <c r="AB2075" s="298"/>
      <c r="AC2075" s="187"/>
      <c r="AD2075" s="187"/>
      <c r="AE2075" s="187"/>
      <c r="AF2075" s="187"/>
      <c r="AG2075" s="187"/>
    </row>
    <row r="2076">
      <c r="A2076" s="253"/>
      <c r="B2076" s="253"/>
      <c r="C2076" s="289"/>
      <c r="D2076" s="289"/>
      <c r="E2076" s="289"/>
      <c r="F2076" s="289"/>
      <c r="G2076" s="290"/>
      <c r="H2076" s="289"/>
      <c r="I2076" s="289"/>
      <c r="J2076" s="289"/>
      <c r="K2076" s="291"/>
      <c r="L2076" s="292"/>
      <c r="M2076" s="292"/>
      <c r="N2076" s="289"/>
      <c r="O2076" s="289"/>
      <c r="P2076" s="293"/>
      <c r="Q2076" s="294"/>
      <c r="R2076" s="206"/>
      <c r="S2076" s="295"/>
      <c r="T2076" s="289"/>
      <c r="U2076" s="289"/>
      <c r="V2076" s="296" t="str">
        <f t="shared" si="1161"/>
        <v> </v>
      </c>
      <c r="W2076" s="297"/>
      <c r="X2076" s="298"/>
      <c r="Y2076" s="299"/>
      <c r="Z2076" s="300"/>
      <c r="AA2076" s="300"/>
      <c r="AB2076" s="298"/>
      <c r="AC2076" s="187"/>
      <c r="AD2076" s="187"/>
      <c r="AE2076" s="187"/>
      <c r="AF2076" s="187"/>
      <c r="AG2076" s="187"/>
    </row>
    <row r="2077">
      <c r="A2077" s="253"/>
      <c r="B2077" s="253"/>
      <c r="C2077" s="289"/>
      <c r="D2077" s="289"/>
      <c r="E2077" s="289"/>
      <c r="F2077" s="289"/>
      <c r="G2077" s="290"/>
      <c r="H2077" s="289"/>
      <c r="I2077" s="289"/>
      <c r="J2077" s="289"/>
      <c r="K2077" s="291"/>
      <c r="L2077" s="292"/>
      <c r="M2077" s="292"/>
      <c r="N2077" s="289"/>
      <c r="O2077" s="289"/>
      <c r="P2077" s="293"/>
      <c r="Q2077" s="294"/>
      <c r="R2077" s="206"/>
      <c r="S2077" s="295"/>
      <c r="T2077" s="289"/>
      <c r="U2077" s="289"/>
      <c r="V2077" s="296" t="str">
        <f t="shared" si="1161"/>
        <v> </v>
      </c>
      <c r="W2077" s="297"/>
      <c r="X2077" s="298"/>
      <c r="Y2077" s="299"/>
      <c r="Z2077" s="300"/>
      <c r="AA2077" s="300"/>
      <c r="AB2077" s="298"/>
      <c r="AC2077" s="187"/>
      <c r="AD2077" s="187"/>
      <c r="AE2077" s="187"/>
      <c r="AF2077" s="187"/>
      <c r="AG2077" s="187"/>
    </row>
    <row r="2078">
      <c r="A2078" s="253"/>
      <c r="B2078" s="253"/>
      <c r="C2078" s="289"/>
      <c r="D2078" s="289"/>
      <c r="E2078" s="289"/>
      <c r="F2078" s="289"/>
      <c r="G2078" s="290"/>
      <c r="H2078" s="289"/>
      <c r="I2078" s="289"/>
      <c r="J2078" s="289"/>
      <c r="K2078" s="291"/>
      <c r="L2078" s="292"/>
      <c r="M2078" s="292"/>
      <c r="N2078" s="289"/>
      <c r="O2078" s="289"/>
      <c r="P2078" s="293"/>
      <c r="Q2078" s="294"/>
      <c r="R2078" s="206"/>
      <c r="S2078" s="295"/>
      <c r="T2078" s="289"/>
      <c r="U2078" s="289"/>
      <c r="V2078" s="296" t="str">
        <f t="shared" si="1161"/>
        <v> </v>
      </c>
      <c r="W2078" s="297"/>
      <c r="X2078" s="298"/>
      <c r="Y2078" s="299"/>
      <c r="Z2078" s="300"/>
      <c r="AA2078" s="300"/>
      <c r="AB2078" s="298"/>
      <c r="AC2078" s="187"/>
      <c r="AD2078" s="187"/>
      <c r="AE2078" s="187"/>
      <c r="AF2078" s="187"/>
      <c r="AG2078" s="187"/>
    </row>
    <row r="2079">
      <c r="A2079" s="253"/>
      <c r="B2079" s="253"/>
      <c r="C2079" s="289"/>
      <c r="D2079" s="289"/>
      <c r="E2079" s="289"/>
      <c r="F2079" s="289"/>
      <c r="G2079" s="290"/>
      <c r="H2079" s="289"/>
      <c r="I2079" s="289"/>
      <c r="J2079" s="289"/>
      <c r="K2079" s="291"/>
      <c r="L2079" s="292"/>
      <c r="M2079" s="292"/>
      <c r="N2079" s="289"/>
      <c r="O2079" s="289"/>
      <c r="P2079" s="293"/>
      <c r="Q2079" s="294"/>
      <c r="R2079" s="206"/>
      <c r="S2079" s="295"/>
      <c r="T2079" s="289"/>
      <c r="U2079" s="289"/>
      <c r="V2079" s="296" t="str">
        <f t="shared" si="1161"/>
        <v> </v>
      </c>
      <c r="W2079" s="297"/>
      <c r="X2079" s="298"/>
      <c r="Y2079" s="299"/>
      <c r="Z2079" s="300"/>
      <c r="AA2079" s="300"/>
      <c r="AB2079" s="298"/>
      <c r="AC2079" s="187"/>
      <c r="AD2079" s="187"/>
      <c r="AE2079" s="187"/>
      <c r="AF2079" s="187"/>
      <c r="AG2079" s="187"/>
    </row>
    <row r="2080">
      <c r="A2080" s="253"/>
      <c r="B2080" s="253"/>
      <c r="C2080" s="289"/>
      <c r="D2080" s="289"/>
      <c r="E2080" s="289"/>
      <c r="F2080" s="289"/>
      <c r="G2080" s="290"/>
      <c r="H2080" s="289"/>
      <c r="I2080" s="289"/>
      <c r="J2080" s="289"/>
      <c r="K2080" s="291"/>
      <c r="L2080" s="292"/>
      <c r="M2080" s="292"/>
      <c r="N2080" s="289"/>
      <c r="O2080" s="289"/>
      <c r="P2080" s="293"/>
      <c r="Q2080" s="294"/>
      <c r="R2080" s="206"/>
      <c r="S2080" s="295"/>
      <c r="T2080" s="289"/>
      <c r="U2080" s="289"/>
      <c r="V2080" s="296" t="str">
        <f t="shared" si="1161"/>
        <v> </v>
      </c>
      <c r="W2080" s="297"/>
      <c r="X2080" s="298"/>
      <c r="Y2080" s="299"/>
      <c r="Z2080" s="300"/>
      <c r="AA2080" s="300"/>
      <c r="AB2080" s="298"/>
      <c r="AC2080" s="187"/>
      <c r="AD2080" s="187"/>
      <c r="AE2080" s="187"/>
      <c r="AF2080" s="187"/>
      <c r="AG2080" s="187"/>
    </row>
    <row r="2081">
      <c r="A2081" s="253"/>
      <c r="B2081" s="253"/>
      <c r="C2081" s="289"/>
      <c r="D2081" s="289"/>
      <c r="E2081" s="289"/>
      <c r="F2081" s="289"/>
      <c r="G2081" s="290"/>
      <c r="H2081" s="289"/>
      <c r="I2081" s="289"/>
      <c r="J2081" s="289"/>
      <c r="K2081" s="291"/>
      <c r="L2081" s="292"/>
      <c r="M2081" s="292"/>
      <c r="N2081" s="289"/>
      <c r="O2081" s="289"/>
      <c r="P2081" s="293"/>
      <c r="Q2081" s="294"/>
      <c r="R2081" s="206"/>
      <c r="S2081" s="295"/>
      <c r="T2081" s="289"/>
      <c r="U2081" s="289"/>
      <c r="V2081" s="296" t="str">
        <f t="shared" si="1161"/>
        <v> </v>
      </c>
      <c r="W2081" s="297"/>
      <c r="X2081" s="298"/>
      <c r="Y2081" s="299"/>
      <c r="Z2081" s="300"/>
      <c r="AA2081" s="300"/>
      <c r="AB2081" s="298"/>
      <c r="AC2081" s="187"/>
      <c r="AD2081" s="187"/>
      <c r="AE2081" s="187"/>
      <c r="AF2081" s="187"/>
      <c r="AG2081" s="187"/>
    </row>
    <row r="2082">
      <c r="A2082" s="253"/>
      <c r="B2082" s="253"/>
      <c r="C2082" s="289"/>
      <c r="D2082" s="289"/>
      <c r="E2082" s="289"/>
      <c r="F2082" s="289"/>
      <c r="G2082" s="290"/>
      <c r="H2082" s="289"/>
      <c r="I2082" s="289"/>
      <c r="J2082" s="289"/>
      <c r="K2082" s="291"/>
      <c r="L2082" s="292"/>
      <c r="M2082" s="292"/>
      <c r="N2082" s="289"/>
      <c r="O2082" s="289"/>
      <c r="P2082" s="293"/>
      <c r="Q2082" s="294"/>
      <c r="R2082" s="206"/>
      <c r="S2082" s="295"/>
      <c r="T2082" s="289"/>
      <c r="U2082" s="289"/>
      <c r="V2082" s="296" t="str">
        <f t="shared" si="1161"/>
        <v> </v>
      </c>
      <c r="W2082" s="297"/>
      <c r="X2082" s="298"/>
      <c r="Y2082" s="299"/>
      <c r="Z2082" s="300"/>
      <c r="AA2082" s="300"/>
      <c r="AB2082" s="298"/>
      <c r="AC2082" s="187"/>
      <c r="AD2082" s="187"/>
      <c r="AE2082" s="187"/>
      <c r="AF2082" s="187"/>
      <c r="AG2082" s="187"/>
    </row>
    <row r="2083">
      <c r="A2083" s="253"/>
      <c r="B2083" s="253"/>
      <c r="C2083" s="289"/>
      <c r="D2083" s="289"/>
      <c r="E2083" s="289"/>
      <c r="F2083" s="289"/>
      <c r="G2083" s="290"/>
      <c r="H2083" s="289"/>
      <c r="I2083" s="289"/>
      <c r="J2083" s="289"/>
      <c r="K2083" s="291"/>
      <c r="L2083" s="292"/>
      <c r="M2083" s="292"/>
      <c r="N2083" s="289"/>
      <c r="O2083" s="289"/>
      <c r="P2083" s="293"/>
      <c r="Q2083" s="294"/>
      <c r="R2083" s="206"/>
      <c r="S2083" s="295"/>
      <c r="T2083" s="289"/>
      <c r="U2083" s="289"/>
      <c r="V2083" s="296" t="str">
        <f t="shared" si="1161"/>
        <v> </v>
      </c>
      <c r="W2083" s="297"/>
      <c r="X2083" s="298"/>
      <c r="Y2083" s="299"/>
      <c r="Z2083" s="300"/>
      <c r="AA2083" s="300"/>
      <c r="AB2083" s="298"/>
      <c r="AC2083" s="187"/>
      <c r="AD2083" s="187"/>
      <c r="AE2083" s="187"/>
      <c r="AF2083" s="187"/>
      <c r="AG2083" s="187"/>
    </row>
    <row r="2084">
      <c r="A2084" s="253"/>
      <c r="B2084" s="253"/>
      <c r="C2084" s="289"/>
      <c r="D2084" s="289"/>
      <c r="E2084" s="289"/>
      <c r="F2084" s="289"/>
      <c r="G2084" s="290"/>
      <c r="H2084" s="289"/>
      <c r="I2084" s="289"/>
      <c r="J2084" s="289"/>
      <c r="K2084" s="291"/>
      <c r="L2084" s="292"/>
      <c r="M2084" s="292"/>
      <c r="N2084" s="289"/>
      <c r="O2084" s="289"/>
      <c r="P2084" s="293"/>
      <c r="Q2084" s="294"/>
      <c r="R2084" s="206"/>
      <c r="S2084" s="295"/>
      <c r="T2084" s="289"/>
      <c r="U2084" s="289"/>
      <c r="V2084" s="296" t="str">
        <f t="shared" si="1161"/>
        <v> </v>
      </c>
      <c r="W2084" s="297"/>
      <c r="X2084" s="298"/>
      <c r="Y2084" s="299"/>
      <c r="Z2084" s="300"/>
      <c r="AA2084" s="300"/>
      <c r="AB2084" s="298"/>
      <c r="AC2084" s="187"/>
      <c r="AD2084" s="187"/>
      <c r="AE2084" s="187"/>
      <c r="AF2084" s="187"/>
      <c r="AG2084" s="187"/>
    </row>
    <row r="2085">
      <c r="A2085" s="253"/>
      <c r="B2085" s="253"/>
      <c r="C2085" s="289"/>
      <c r="D2085" s="289"/>
      <c r="E2085" s="289"/>
      <c r="F2085" s="289"/>
      <c r="G2085" s="290"/>
      <c r="H2085" s="289"/>
      <c r="I2085" s="289"/>
      <c r="J2085" s="289"/>
      <c r="K2085" s="291"/>
      <c r="L2085" s="292"/>
      <c r="M2085" s="292"/>
      <c r="N2085" s="289"/>
      <c r="O2085" s="289"/>
      <c r="P2085" s="293"/>
      <c r="Q2085" s="294"/>
      <c r="R2085" s="206"/>
      <c r="S2085" s="295"/>
      <c r="T2085" s="289"/>
      <c r="U2085" s="289"/>
      <c r="V2085" s="296" t="str">
        <f t="shared" si="1161"/>
        <v> </v>
      </c>
      <c r="W2085" s="297"/>
      <c r="X2085" s="298"/>
      <c r="Y2085" s="299"/>
      <c r="Z2085" s="300"/>
      <c r="AA2085" s="300"/>
      <c r="AB2085" s="298"/>
      <c r="AC2085" s="187"/>
      <c r="AD2085" s="187"/>
      <c r="AE2085" s="187"/>
      <c r="AF2085" s="187"/>
      <c r="AG2085" s="187"/>
    </row>
    <row r="2086">
      <c r="A2086" s="253"/>
      <c r="B2086" s="253"/>
      <c r="C2086" s="289"/>
      <c r="D2086" s="289"/>
      <c r="E2086" s="289"/>
      <c r="F2086" s="289"/>
      <c r="G2086" s="290"/>
      <c r="H2086" s="289"/>
      <c r="I2086" s="289"/>
      <c r="J2086" s="289"/>
      <c r="K2086" s="291"/>
      <c r="L2086" s="292"/>
      <c r="M2086" s="292"/>
      <c r="N2086" s="289"/>
      <c r="O2086" s="289"/>
      <c r="P2086" s="293"/>
      <c r="Q2086" s="294"/>
      <c r="R2086" s="206"/>
      <c r="S2086" s="295"/>
      <c r="T2086" s="289"/>
      <c r="U2086" s="289"/>
      <c r="V2086" s="296" t="str">
        <f t="shared" si="1161"/>
        <v> </v>
      </c>
      <c r="W2086" s="297"/>
      <c r="X2086" s="298"/>
      <c r="Y2086" s="299"/>
      <c r="Z2086" s="300"/>
      <c r="AA2086" s="300"/>
      <c r="AB2086" s="298"/>
      <c r="AC2086" s="187"/>
      <c r="AD2086" s="187"/>
      <c r="AE2086" s="187"/>
      <c r="AF2086" s="187"/>
      <c r="AG2086" s="187"/>
    </row>
    <row r="2087">
      <c r="A2087" s="253"/>
      <c r="B2087" s="253"/>
      <c r="C2087" s="289"/>
      <c r="D2087" s="289"/>
      <c r="E2087" s="289"/>
      <c r="F2087" s="289"/>
      <c r="G2087" s="290"/>
      <c r="H2087" s="289"/>
      <c r="I2087" s="289"/>
      <c r="J2087" s="289"/>
      <c r="K2087" s="291"/>
      <c r="L2087" s="292"/>
      <c r="M2087" s="292"/>
      <c r="N2087" s="289"/>
      <c r="O2087" s="289"/>
      <c r="P2087" s="293"/>
      <c r="Q2087" s="294"/>
      <c r="R2087" s="206"/>
      <c r="S2087" s="295"/>
      <c r="T2087" s="289"/>
      <c r="U2087" s="289"/>
      <c r="V2087" s="296" t="str">
        <f t="shared" si="1161"/>
        <v> </v>
      </c>
      <c r="W2087" s="297"/>
      <c r="X2087" s="298"/>
      <c r="Y2087" s="299"/>
      <c r="Z2087" s="300"/>
      <c r="AA2087" s="300"/>
      <c r="AB2087" s="298"/>
      <c r="AC2087" s="187"/>
      <c r="AD2087" s="187"/>
      <c r="AE2087" s="187"/>
      <c r="AF2087" s="187"/>
      <c r="AG2087" s="187"/>
    </row>
    <row r="2088">
      <c r="A2088" s="253"/>
      <c r="B2088" s="253"/>
      <c r="C2088" s="289"/>
      <c r="D2088" s="289"/>
      <c r="E2088" s="289"/>
      <c r="F2088" s="289"/>
      <c r="G2088" s="290"/>
      <c r="H2088" s="289"/>
      <c r="I2088" s="289"/>
      <c r="J2088" s="289"/>
      <c r="K2088" s="291"/>
      <c r="L2088" s="292"/>
      <c r="M2088" s="292"/>
      <c r="N2088" s="289"/>
      <c r="O2088" s="289"/>
      <c r="P2088" s="293"/>
      <c r="Q2088" s="294"/>
      <c r="R2088" s="206"/>
      <c r="S2088" s="295"/>
      <c r="T2088" s="289"/>
      <c r="U2088" s="289"/>
      <c r="V2088" s="296" t="str">
        <f t="shared" si="1161"/>
        <v> </v>
      </c>
      <c r="W2088" s="297"/>
      <c r="X2088" s="298"/>
      <c r="Y2088" s="299"/>
      <c r="Z2088" s="300"/>
      <c r="AA2088" s="300"/>
      <c r="AB2088" s="298"/>
      <c r="AC2088" s="187"/>
      <c r="AD2088" s="187"/>
      <c r="AE2088" s="187"/>
      <c r="AF2088" s="187"/>
      <c r="AG2088" s="187"/>
    </row>
    <row r="2089">
      <c r="A2089" s="253"/>
      <c r="B2089" s="253"/>
      <c r="C2089" s="289"/>
      <c r="D2089" s="289"/>
      <c r="E2089" s="289"/>
      <c r="F2089" s="289"/>
      <c r="G2089" s="290"/>
      <c r="H2089" s="289"/>
      <c r="I2089" s="289"/>
      <c r="J2089" s="289"/>
      <c r="K2089" s="291"/>
      <c r="L2089" s="292"/>
      <c r="M2089" s="292"/>
      <c r="N2089" s="289"/>
      <c r="O2089" s="289"/>
      <c r="P2089" s="293"/>
      <c r="Q2089" s="294"/>
      <c r="R2089" s="206"/>
      <c r="S2089" s="295"/>
      <c r="T2089" s="289"/>
      <c r="U2089" s="289"/>
      <c r="V2089" s="296" t="str">
        <f t="shared" si="1161"/>
        <v> </v>
      </c>
      <c r="W2089" s="297"/>
      <c r="X2089" s="298"/>
      <c r="Y2089" s="299"/>
      <c r="Z2089" s="300"/>
      <c r="AA2089" s="300"/>
      <c r="AB2089" s="298"/>
      <c r="AC2089" s="187"/>
      <c r="AD2089" s="187"/>
      <c r="AE2089" s="187"/>
      <c r="AF2089" s="187"/>
      <c r="AG2089" s="187"/>
    </row>
    <row r="2090">
      <c r="A2090" s="253"/>
      <c r="B2090" s="253"/>
      <c r="C2090" s="289"/>
      <c r="D2090" s="289"/>
      <c r="E2090" s="289"/>
      <c r="F2090" s="289"/>
      <c r="G2090" s="290"/>
      <c r="H2090" s="289"/>
      <c r="I2090" s="289"/>
      <c r="J2090" s="289"/>
      <c r="K2090" s="291"/>
      <c r="L2090" s="292"/>
      <c r="M2090" s="292"/>
      <c r="N2090" s="289"/>
      <c r="O2090" s="289"/>
      <c r="P2090" s="293"/>
      <c r="Q2090" s="294"/>
      <c r="R2090" s="206"/>
      <c r="S2090" s="295"/>
      <c r="T2090" s="289"/>
      <c r="U2090" s="289"/>
      <c r="V2090" s="296" t="str">
        <f t="shared" si="1161"/>
        <v> </v>
      </c>
      <c r="W2090" s="297"/>
      <c r="X2090" s="298"/>
      <c r="Y2090" s="299"/>
      <c r="Z2090" s="300"/>
      <c r="AA2090" s="300"/>
      <c r="AB2090" s="298"/>
      <c r="AC2090" s="187"/>
      <c r="AD2090" s="187"/>
      <c r="AE2090" s="187"/>
      <c r="AF2090" s="187"/>
      <c r="AG2090" s="187"/>
    </row>
    <row r="2091">
      <c r="A2091" s="253"/>
      <c r="B2091" s="253"/>
      <c r="C2091" s="289"/>
      <c r="D2091" s="289"/>
      <c r="E2091" s="289"/>
      <c r="F2091" s="289"/>
      <c r="G2091" s="290"/>
      <c r="H2091" s="289"/>
      <c r="I2091" s="289"/>
      <c r="J2091" s="289"/>
      <c r="K2091" s="291"/>
      <c r="L2091" s="292"/>
      <c r="M2091" s="292"/>
      <c r="N2091" s="289"/>
      <c r="O2091" s="289"/>
      <c r="P2091" s="293"/>
      <c r="Q2091" s="294"/>
      <c r="R2091" s="206"/>
      <c r="S2091" s="295"/>
      <c r="T2091" s="289"/>
      <c r="U2091" s="289"/>
      <c r="V2091" s="296" t="str">
        <f t="shared" si="1161"/>
        <v> </v>
      </c>
      <c r="W2091" s="297"/>
      <c r="X2091" s="298"/>
      <c r="Y2091" s="299"/>
      <c r="Z2091" s="300"/>
      <c r="AA2091" s="300"/>
      <c r="AB2091" s="298"/>
      <c r="AC2091" s="187"/>
      <c r="AD2091" s="187"/>
      <c r="AE2091" s="187"/>
      <c r="AF2091" s="187"/>
      <c r="AG2091" s="187"/>
    </row>
    <row r="2092">
      <c r="A2092" s="253"/>
      <c r="B2092" s="253"/>
      <c r="C2092" s="289"/>
      <c r="D2092" s="289"/>
      <c r="E2092" s="289"/>
      <c r="F2092" s="289"/>
      <c r="G2092" s="290"/>
      <c r="H2092" s="289"/>
      <c r="I2092" s="289"/>
      <c r="J2092" s="289"/>
      <c r="K2092" s="291"/>
      <c r="L2092" s="292"/>
      <c r="M2092" s="292"/>
      <c r="N2092" s="289"/>
      <c r="O2092" s="289"/>
      <c r="P2092" s="293"/>
      <c r="Q2092" s="294"/>
      <c r="R2092" s="206"/>
      <c r="S2092" s="295"/>
      <c r="T2092" s="289"/>
      <c r="U2092" s="289"/>
      <c r="V2092" s="296" t="str">
        <f t="shared" si="1161"/>
        <v> </v>
      </c>
      <c r="W2092" s="297"/>
      <c r="X2092" s="298"/>
      <c r="Y2092" s="299"/>
      <c r="Z2092" s="300"/>
      <c r="AA2092" s="300"/>
      <c r="AB2092" s="298"/>
      <c r="AC2092" s="187"/>
      <c r="AD2092" s="187"/>
      <c r="AE2092" s="187"/>
      <c r="AF2092" s="187"/>
      <c r="AG2092" s="187"/>
    </row>
    <row r="2093">
      <c r="A2093" s="253"/>
      <c r="B2093" s="253"/>
      <c r="C2093" s="289"/>
      <c r="D2093" s="289"/>
      <c r="E2093" s="289"/>
      <c r="F2093" s="289"/>
      <c r="G2093" s="290"/>
      <c r="H2093" s="289"/>
      <c r="I2093" s="289"/>
      <c r="J2093" s="289"/>
      <c r="K2093" s="291"/>
      <c r="L2093" s="292"/>
      <c r="M2093" s="292"/>
      <c r="N2093" s="289"/>
      <c r="O2093" s="289"/>
      <c r="P2093" s="293"/>
      <c r="Q2093" s="294"/>
      <c r="R2093" s="206"/>
      <c r="S2093" s="295"/>
      <c r="T2093" s="289"/>
      <c r="U2093" s="289"/>
      <c r="V2093" s="296" t="str">
        <f t="shared" si="1161"/>
        <v> </v>
      </c>
      <c r="W2093" s="297"/>
      <c r="X2093" s="298"/>
      <c r="Y2093" s="299"/>
      <c r="Z2093" s="300"/>
      <c r="AA2093" s="300"/>
      <c r="AB2093" s="298"/>
      <c r="AC2093" s="187"/>
      <c r="AD2093" s="187"/>
      <c r="AE2093" s="187"/>
      <c r="AF2093" s="187"/>
      <c r="AG2093" s="187"/>
    </row>
    <row r="2094">
      <c r="A2094" s="253"/>
      <c r="B2094" s="253"/>
      <c r="C2094" s="289"/>
      <c r="D2094" s="289"/>
      <c r="E2094" s="289"/>
      <c r="F2094" s="289"/>
      <c r="G2094" s="290"/>
      <c r="H2094" s="289"/>
      <c r="I2094" s="289"/>
      <c r="J2094" s="289"/>
      <c r="K2094" s="291"/>
      <c r="L2094" s="292"/>
      <c r="M2094" s="292"/>
      <c r="N2094" s="289"/>
      <c r="O2094" s="289"/>
      <c r="P2094" s="293"/>
      <c r="Q2094" s="294"/>
      <c r="R2094" s="206"/>
      <c r="S2094" s="295"/>
      <c r="T2094" s="289"/>
      <c r="U2094" s="289"/>
      <c r="V2094" s="296" t="str">
        <f t="shared" si="1161"/>
        <v> </v>
      </c>
      <c r="W2094" s="297"/>
      <c r="X2094" s="298"/>
      <c r="Y2094" s="299"/>
      <c r="Z2094" s="300"/>
      <c r="AA2094" s="300"/>
      <c r="AB2094" s="298"/>
      <c r="AC2094" s="187"/>
      <c r="AD2094" s="187"/>
      <c r="AE2094" s="187"/>
      <c r="AF2094" s="187"/>
      <c r="AG2094" s="187"/>
    </row>
    <row r="2095">
      <c r="A2095" s="253"/>
      <c r="B2095" s="253"/>
      <c r="C2095" s="289"/>
      <c r="D2095" s="289"/>
      <c r="E2095" s="289"/>
      <c r="F2095" s="289"/>
      <c r="G2095" s="290"/>
      <c r="H2095" s="289"/>
      <c r="I2095" s="289"/>
      <c r="J2095" s="289"/>
      <c r="K2095" s="291"/>
      <c r="L2095" s="292"/>
      <c r="M2095" s="292"/>
      <c r="N2095" s="289"/>
      <c r="O2095" s="289"/>
      <c r="P2095" s="293"/>
      <c r="Q2095" s="294"/>
      <c r="R2095" s="206"/>
      <c r="S2095" s="295"/>
      <c r="T2095" s="289"/>
      <c r="U2095" s="289"/>
      <c r="V2095" s="296" t="str">
        <f t="shared" si="1161"/>
        <v> </v>
      </c>
      <c r="W2095" s="297"/>
      <c r="X2095" s="298"/>
      <c r="Y2095" s="299"/>
      <c r="Z2095" s="300"/>
      <c r="AA2095" s="300"/>
      <c r="AB2095" s="298"/>
      <c r="AC2095" s="187"/>
      <c r="AD2095" s="187"/>
      <c r="AE2095" s="187"/>
      <c r="AF2095" s="187"/>
      <c r="AG2095" s="187"/>
    </row>
    <row r="2096">
      <c r="A2096" s="253"/>
      <c r="B2096" s="253"/>
      <c r="C2096" s="289"/>
      <c r="D2096" s="289"/>
      <c r="E2096" s="289"/>
      <c r="F2096" s="289"/>
      <c r="G2096" s="290"/>
      <c r="H2096" s="289"/>
      <c r="I2096" s="289"/>
      <c r="J2096" s="289"/>
      <c r="K2096" s="291"/>
      <c r="L2096" s="292"/>
      <c r="M2096" s="292"/>
      <c r="N2096" s="289"/>
      <c r="O2096" s="289"/>
      <c r="P2096" s="293"/>
      <c r="Q2096" s="294"/>
      <c r="R2096" s="206"/>
      <c r="S2096" s="295"/>
      <c r="T2096" s="289"/>
      <c r="U2096" s="289"/>
      <c r="V2096" s="296" t="str">
        <f t="shared" si="1161"/>
        <v> </v>
      </c>
      <c r="W2096" s="297"/>
      <c r="X2096" s="298"/>
      <c r="Y2096" s="299"/>
      <c r="Z2096" s="300"/>
      <c r="AA2096" s="300"/>
      <c r="AB2096" s="298"/>
      <c r="AC2096" s="187"/>
      <c r="AD2096" s="187"/>
      <c r="AE2096" s="187"/>
      <c r="AF2096" s="187"/>
      <c r="AG2096" s="187"/>
    </row>
    <row r="2097">
      <c r="A2097" s="253"/>
      <c r="B2097" s="253"/>
      <c r="C2097" s="289"/>
      <c r="D2097" s="289"/>
      <c r="E2097" s="289"/>
      <c r="F2097" s="289"/>
      <c r="G2097" s="290"/>
      <c r="H2097" s="289"/>
      <c r="I2097" s="289"/>
      <c r="J2097" s="289"/>
      <c r="K2097" s="291"/>
      <c r="L2097" s="292"/>
      <c r="M2097" s="292"/>
      <c r="N2097" s="289"/>
      <c r="O2097" s="289"/>
      <c r="P2097" s="293"/>
      <c r="Q2097" s="294"/>
      <c r="R2097" s="206"/>
      <c r="S2097" s="295"/>
      <c r="T2097" s="289"/>
      <c r="U2097" s="289"/>
      <c r="V2097" s="296" t="str">
        <f t="shared" si="1161"/>
        <v> </v>
      </c>
      <c r="W2097" s="297"/>
      <c r="X2097" s="298"/>
      <c r="Y2097" s="299"/>
      <c r="Z2097" s="300"/>
      <c r="AA2097" s="300"/>
      <c r="AB2097" s="298"/>
      <c r="AC2097" s="187"/>
      <c r="AD2097" s="187"/>
      <c r="AE2097" s="187"/>
      <c r="AF2097" s="187"/>
      <c r="AG2097" s="187"/>
    </row>
    <row r="2098">
      <c r="A2098" s="253"/>
      <c r="B2098" s="253"/>
      <c r="C2098" s="289"/>
      <c r="D2098" s="289"/>
      <c r="E2098" s="289"/>
      <c r="F2098" s="289"/>
      <c r="G2098" s="290"/>
      <c r="H2098" s="289"/>
      <c r="I2098" s="289"/>
      <c r="J2098" s="289"/>
      <c r="K2098" s="291"/>
      <c r="L2098" s="292"/>
      <c r="M2098" s="292"/>
      <c r="N2098" s="289"/>
      <c r="O2098" s="289"/>
      <c r="P2098" s="293"/>
      <c r="Q2098" s="294"/>
      <c r="R2098" s="206"/>
      <c r="S2098" s="295"/>
      <c r="T2098" s="289"/>
      <c r="U2098" s="289"/>
      <c r="V2098" s="296" t="str">
        <f t="shared" si="1161"/>
        <v> </v>
      </c>
      <c r="W2098" s="297"/>
      <c r="X2098" s="298"/>
      <c r="Y2098" s="299"/>
      <c r="Z2098" s="300"/>
      <c r="AA2098" s="300"/>
      <c r="AB2098" s="298"/>
      <c r="AC2098" s="187"/>
      <c r="AD2098" s="187"/>
      <c r="AE2098" s="187"/>
      <c r="AF2098" s="187"/>
      <c r="AG2098" s="187"/>
    </row>
    <row r="2099">
      <c r="A2099" s="253"/>
      <c r="B2099" s="253"/>
      <c r="C2099" s="289"/>
      <c r="D2099" s="289"/>
      <c r="E2099" s="289"/>
      <c r="F2099" s="289"/>
      <c r="G2099" s="290"/>
      <c r="H2099" s="289"/>
      <c r="I2099" s="289"/>
      <c r="J2099" s="289"/>
      <c r="K2099" s="291"/>
      <c r="L2099" s="292"/>
      <c r="M2099" s="292"/>
      <c r="N2099" s="289"/>
      <c r="O2099" s="289"/>
      <c r="P2099" s="293"/>
      <c r="Q2099" s="294"/>
      <c r="R2099" s="206"/>
      <c r="S2099" s="295"/>
      <c r="T2099" s="289"/>
      <c r="U2099" s="289"/>
      <c r="V2099" s="296" t="str">
        <f t="shared" si="1161"/>
        <v> </v>
      </c>
      <c r="W2099" s="297"/>
      <c r="X2099" s="298"/>
      <c r="Y2099" s="299"/>
      <c r="Z2099" s="300"/>
      <c r="AA2099" s="300"/>
      <c r="AB2099" s="298"/>
      <c r="AC2099" s="187"/>
      <c r="AD2099" s="187"/>
      <c r="AE2099" s="187"/>
      <c r="AF2099" s="187"/>
      <c r="AG2099" s="187"/>
    </row>
    <row r="2100">
      <c r="A2100" s="253"/>
      <c r="B2100" s="253"/>
      <c r="C2100" s="289"/>
      <c r="D2100" s="289"/>
      <c r="E2100" s="289"/>
      <c r="F2100" s="289"/>
      <c r="G2100" s="290"/>
      <c r="H2100" s="289"/>
      <c r="I2100" s="289"/>
      <c r="J2100" s="289"/>
      <c r="K2100" s="291"/>
      <c r="L2100" s="292"/>
      <c r="M2100" s="292"/>
      <c r="N2100" s="289"/>
      <c r="O2100" s="289"/>
      <c r="P2100" s="293"/>
      <c r="Q2100" s="294"/>
      <c r="R2100" s="206"/>
      <c r="S2100" s="295"/>
      <c r="T2100" s="289"/>
      <c r="U2100" s="289"/>
      <c r="V2100" s="296" t="str">
        <f t="shared" si="1161"/>
        <v> </v>
      </c>
      <c r="W2100" s="297"/>
      <c r="X2100" s="298"/>
      <c r="Y2100" s="299"/>
      <c r="Z2100" s="300"/>
      <c r="AA2100" s="300"/>
      <c r="AB2100" s="298"/>
      <c r="AC2100" s="187"/>
      <c r="AD2100" s="187"/>
      <c r="AE2100" s="187"/>
      <c r="AF2100" s="187"/>
      <c r="AG2100" s="187"/>
    </row>
    <row r="2101">
      <c r="A2101" s="253"/>
      <c r="B2101" s="253"/>
      <c r="C2101" s="289"/>
      <c r="D2101" s="289"/>
      <c r="E2101" s="289"/>
      <c r="F2101" s="289"/>
      <c r="G2101" s="290"/>
      <c r="H2101" s="289"/>
      <c r="I2101" s="289"/>
      <c r="J2101" s="289"/>
      <c r="K2101" s="291"/>
      <c r="L2101" s="292"/>
      <c r="M2101" s="292"/>
      <c r="N2101" s="289"/>
      <c r="O2101" s="289"/>
      <c r="P2101" s="293"/>
      <c r="Q2101" s="294"/>
      <c r="R2101" s="206"/>
      <c r="S2101" s="295"/>
      <c r="T2101" s="289"/>
      <c r="U2101" s="289"/>
      <c r="V2101" s="296" t="str">
        <f t="shared" si="1161"/>
        <v> </v>
      </c>
      <c r="W2101" s="297"/>
      <c r="X2101" s="298"/>
      <c r="Y2101" s="299"/>
      <c r="Z2101" s="300"/>
      <c r="AA2101" s="300"/>
      <c r="AB2101" s="298"/>
      <c r="AC2101" s="187"/>
      <c r="AD2101" s="187"/>
      <c r="AE2101" s="187"/>
      <c r="AF2101" s="187"/>
      <c r="AG2101" s="187"/>
    </row>
    <row r="2102">
      <c r="A2102" s="253"/>
      <c r="B2102" s="253"/>
      <c r="C2102" s="289"/>
      <c r="D2102" s="289"/>
      <c r="E2102" s="289"/>
      <c r="F2102" s="289"/>
      <c r="G2102" s="290"/>
      <c r="H2102" s="289"/>
      <c r="I2102" s="289"/>
      <c r="J2102" s="289"/>
      <c r="K2102" s="291"/>
      <c r="L2102" s="292"/>
      <c r="M2102" s="292"/>
      <c r="N2102" s="289"/>
      <c r="O2102" s="289"/>
      <c r="P2102" s="293"/>
      <c r="Q2102" s="294"/>
      <c r="R2102" s="206"/>
      <c r="S2102" s="295"/>
      <c r="T2102" s="289"/>
      <c r="U2102" s="289"/>
      <c r="V2102" s="296" t="str">
        <f t="shared" si="1161"/>
        <v> </v>
      </c>
      <c r="W2102" s="297"/>
      <c r="X2102" s="298"/>
      <c r="Y2102" s="299"/>
      <c r="Z2102" s="300"/>
      <c r="AA2102" s="300"/>
      <c r="AB2102" s="298"/>
      <c r="AC2102" s="187"/>
      <c r="AD2102" s="187"/>
      <c r="AE2102" s="187"/>
      <c r="AF2102" s="187"/>
      <c r="AG2102" s="187"/>
    </row>
    <row r="2103">
      <c r="A2103" s="253"/>
      <c r="B2103" s="253"/>
      <c r="C2103" s="289"/>
      <c r="D2103" s="289"/>
      <c r="E2103" s="289"/>
      <c r="F2103" s="289"/>
      <c r="G2103" s="290"/>
      <c r="H2103" s="289"/>
      <c r="I2103" s="289"/>
      <c r="J2103" s="289"/>
      <c r="K2103" s="291"/>
      <c r="L2103" s="292"/>
      <c r="M2103" s="292"/>
      <c r="N2103" s="289"/>
      <c r="O2103" s="289"/>
      <c r="P2103" s="293"/>
      <c r="Q2103" s="294"/>
      <c r="R2103" s="206"/>
      <c r="S2103" s="295"/>
      <c r="T2103" s="289"/>
      <c r="U2103" s="289"/>
      <c r="V2103" s="296" t="str">
        <f t="shared" si="1161"/>
        <v> </v>
      </c>
      <c r="W2103" s="297"/>
      <c r="X2103" s="298"/>
      <c r="Y2103" s="299"/>
      <c r="Z2103" s="300"/>
      <c r="AA2103" s="300"/>
      <c r="AB2103" s="298"/>
      <c r="AC2103" s="187"/>
      <c r="AD2103" s="187"/>
      <c r="AE2103" s="187"/>
      <c r="AF2103" s="187"/>
      <c r="AG2103" s="187"/>
    </row>
    <row r="2104">
      <c r="A2104" s="253"/>
      <c r="B2104" s="253"/>
      <c r="C2104" s="289"/>
      <c r="D2104" s="289"/>
      <c r="E2104" s="289"/>
      <c r="F2104" s="289"/>
      <c r="G2104" s="290"/>
      <c r="H2104" s="289"/>
      <c r="I2104" s="289"/>
      <c r="J2104" s="289"/>
      <c r="K2104" s="291"/>
      <c r="L2104" s="292"/>
      <c r="M2104" s="292"/>
      <c r="N2104" s="289"/>
      <c r="O2104" s="289"/>
      <c r="P2104" s="293"/>
      <c r="Q2104" s="294"/>
      <c r="R2104" s="206"/>
      <c r="S2104" s="295"/>
      <c r="T2104" s="289"/>
      <c r="U2104" s="289"/>
      <c r="V2104" s="296" t="str">
        <f t="shared" si="1161"/>
        <v> </v>
      </c>
      <c r="W2104" s="297"/>
      <c r="X2104" s="298"/>
      <c r="Y2104" s="299"/>
      <c r="Z2104" s="300"/>
      <c r="AA2104" s="300"/>
      <c r="AB2104" s="298"/>
      <c r="AC2104" s="187"/>
      <c r="AD2104" s="187"/>
      <c r="AE2104" s="187"/>
      <c r="AF2104" s="187"/>
      <c r="AG2104" s="187"/>
    </row>
    <row r="2105">
      <c r="A2105" s="253"/>
      <c r="B2105" s="253"/>
      <c r="C2105" s="289"/>
      <c r="D2105" s="289"/>
      <c r="E2105" s="289"/>
      <c r="F2105" s="289"/>
      <c r="G2105" s="290"/>
      <c r="H2105" s="289"/>
      <c r="I2105" s="289"/>
      <c r="J2105" s="289"/>
      <c r="K2105" s="291"/>
      <c r="L2105" s="292"/>
      <c r="M2105" s="292"/>
      <c r="N2105" s="289"/>
      <c r="O2105" s="289"/>
      <c r="P2105" s="293"/>
      <c r="Q2105" s="294"/>
      <c r="R2105" s="206"/>
      <c r="S2105" s="295"/>
      <c r="T2105" s="289"/>
      <c r="U2105" s="289"/>
      <c r="V2105" s="296" t="str">
        <f t="shared" si="1161"/>
        <v> </v>
      </c>
      <c r="W2105" s="297"/>
      <c r="X2105" s="298"/>
      <c r="Y2105" s="299"/>
      <c r="Z2105" s="300"/>
      <c r="AA2105" s="300"/>
      <c r="AB2105" s="298"/>
      <c r="AC2105" s="187"/>
      <c r="AD2105" s="187"/>
      <c r="AE2105" s="187"/>
      <c r="AF2105" s="187"/>
      <c r="AG2105" s="187"/>
    </row>
    <row r="2106">
      <c r="A2106" s="253"/>
      <c r="B2106" s="253"/>
      <c r="C2106" s="289"/>
      <c r="D2106" s="289"/>
      <c r="E2106" s="289"/>
      <c r="F2106" s="289"/>
      <c r="G2106" s="290"/>
      <c r="H2106" s="289"/>
      <c r="I2106" s="289"/>
      <c r="J2106" s="289"/>
      <c r="K2106" s="291"/>
      <c r="L2106" s="292"/>
      <c r="M2106" s="292"/>
      <c r="N2106" s="289"/>
      <c r="O2106" s="289"/>
      <c r="P2106" s="293"/>
      <c r="Q2106" s="294"/>
      <c r="R2106" s="206"/>
      <c r="S2106" s="295"/>
      <c r="T2106" s="289"/>
      <c r="U2106" s="289"/>
      <c r="V2106" s="296" t="str">
        <f t="shared" si="1161"/>
        <v> </v>
      </c>
      <c r="W2106" s="297"/>
      <c r="X2106" s="298"/>
      <c r="Y2106" s="299"/>
      <c r="Z2106" s="300"/>
      <c r="AA2106" s="300"/>
      <c r="AB2106" s="298"/>
      <c r="AC2106" s="187"/>
      <c r="AD2106" s="187"/>
      <c r="AE2106" s="187"/>
      <c r="AF2106" s="187"/>
      <c r="AG2106" s="187"/>
    </row>
    <row r="2107">
      <c r="A2107" s="253"/>
      <c r="B2107" s="253"/>
      <c r="C2107" s="289"/>
      <c r="D2107" s="289"/>
      <c r="E2107" s="289"/>
      <c r="F2107" s="289"/>
      <c r="G2107" s="290"/>
      <c r="H2107" s="289"/>
      <c r="I2107" s="289"/>
      <c r="J2107" s="289"/>
      <c r="K2107" s="291"/>
      <c r="L2107" s="292"/>
      <c r="M2107" s="292"/>
      <c r="N2107" s="289"/>
      <c r="O2107" s="289"/>
      <c r="P2107" s="293"/>
      <c r="Q2107" s="294"/>
      <c r="R2107" s="206"/>
      <c r="S2107" s="295"/>
      <c r="T2107" s="289"/>
      <c r="U2107" s="289"/>
      <c r="V2107" s="296" t="str">
        <f t="shared" si="1161"/>
        <v> </v>
      </c>
      <c r="W2107" s="297"/>
      <c r="X2107" s="298"/>
      <c r="Y2107" s="299"/>
      <c r="Z2107" s="300"/>
      <c r="AA2107" s="300"/>
      <c r="AB2107" s="298"/>
      <c r="AC2107" s="187"/>
      <c r="AD2107" s="187"/>
      <c r="AE2107" s="187"/>
      <c r="AF2107" s="187"/>
      <c r="AG2107" s="187"/>
    </row>
    <row r="2108">
      <c r="A2108" s="253"/>
      <c r="B2108" s="253"/>
      <c r="C2108" s="289"/>
      <c r="D2108" s="289"/>
      <c r="E2108" s="289"/>
      <c r="F2108" s="289"/>
      <c r="G2108" s="290"/>
      <c r="H2108" s="289"/>
      <c r="I2108" s="289"/>
      <c r="J2108" s="289"/>
      <c r="K2108" s="291"/>
      <c r="L2108" s="292"/>
      <c r="M2108" s="292"/>
      <c r="N2108" s="289"/>
      <c r="O2108" s="289"/>
      <c r="P2108" s="293"/>
      <c r="Q2108" s="294"/>
      <c r="R2108" s="206"/>
      <c r="S2108" s="295"/>
      <c r="T2108" s="289"/>
      <c r="U2108" s="289"/>
      <c r="V2108" s="296" t="str">
        <f t="shared" si="1161"/>
        <v> </v>
      </c>
      <c r="W2108" s="297"/>
      <c r="X2108" s="298"/>
      <c r="Y2108" s="299"/>
      <c r="Z2108" s="300"/>
      <c r="AA2108" s="300"/>
      <c r="AB2108" s="298"/>
      <c r="AC2108" s="187"/>
      <c r="AD2108" s="187"/>
      <c r="AE2108" s="187"/>
      <c r="AF2108" s="187"/>
      <c r="AG2108" s="187"/>
    </row>
    <row r="2109">
      <c r="A2109" s="253"/>
      <c r="B2109" s="253"/>
      <c r="C2109" s="289"/>
      <c r="D2109" s="289"/>
      <c r="E2109" s="289"/>
      <c r="F2109" s="289"/>
      <c r="G2109" s="290"/>
      <c r="H2109" s="289"/>
      <c r="I2109" s="289"/>
      <c r="J2109" s="289"/>
      <c r="K2109" s="291"/>
      <c r="L2109" s="292"/>
      <c r="M2109" s="292"/>
      <c r="N2109" s="289"/>
      <c r="O2109" s="289"/>
      <c r="P2109" s="293"/>
      <c r="Q2109" s="294"/>
      <c r="R2109" s="206"/>
      <c r="S2109" s="295"/>
      <c r="T2109" s="289"/>
      <c r="U2109" s="289"/>
      <c r="V2109" s="296" t="str">
        <f t="shared" si="1161"/>
        <v> </v>
      </c>
      <c r="W2109" s="297"/>
      <c r="X2109" s="298"/>
      <c r="Y2109" s="299"/>
      <c r="Z2109" s="300"/>
      <c r="AA2109" s="300"/>
      <c r="AB2109" s="298"/>
      <c r="AC2109" s="187"/>
      <c r="AD2109" s="187"/>
      <c r="AE2109" s="187"/>
      <c r="AF2109" s="187"/>
      <c r="AG2109" s="187"/>
    </row>
    <row r="2110">
      <c r="A2110" s="253"/>
      <c r="B2110" s="253"/>
      <c r="C2110" s="289"/>
      <c r="D2110" s="289"/>
      <c r="E2110" s="289"/>
      <c r="F2110" s="289"/>
      <c r="G2110" s="290"/>
      <c r="H2110" s="289"/>
      <c r="I2110" s="289"/>
      <c r="J2110" s="289"/>
      <c r="K2110" s="291"/>
      <c r="L2110" s="292"/>
      <c r="M2110" s="292"/>
      <c r="N2110" s="289"/>
      <c r="O2110" s="289"/>
      <c r="P2110" s="293"/>
      <c r="Q2110" s="294"/>
      <c r="R2110" s="206"/>
      <c r="S2110" s="295"/>
      <c r="T2110" s="289"/>
      <c r="U2110" s="289"/>
      <c r="V2110" s="296" t="str">
        <f t="shared" si="1161"/>
        <v> </v>
      </c>
      <c r="W2110" s="297"/>
      <c r="X2110" s="298"/>
      <c r="Y2110" s="299"/>
      <c r="Z2110" s="300"/>
      <c r="AA2110" s="300"/>
      <c r="AB2110" s="298"/>
      <c r="AC2110" s="187"/>
      <c r="AD2110" s="187"/>
      <c r="AE2110" s="187"/>
      <c r="AF2110" s="187"/>
      <c r="AG2110" s="187"/>
    </row>
    <row r="2111">
      <c r="A2111" s="253"/>
      <c r="B2111" s="253"/>
      <c r="C2111" s="289"/>
      <c r="D2111" s="289"/>
      <c r="E2111" s="289"/>
      <c r="F2111" s="289"/>
      <c r="G2111" s="290"/>
      <c r="H2111" s="289"/>
      <c r="I2111" s="289"/>
      <c r="J2111" s="289"/>
      <c r="K2111" s="291"/>
      <c r="L2111" s="292"/>
      <c r="M2111" s="292"/>
      <c r="N2111" s="289"/>
      <c r="O2111" s="289"/>
      <c r="P2111" s="293"/>
      <c r="Q2111" s="294"/>
      <c r="R2111" s="206"/>
      <c r="S2111" s="295"/>
      <c r="T2111" s="289"/>
      <c r="U2111" s="289"/>
      <c r="V2111" s="296" t="str">
        <f t="shared" si="1161"/>
        <v> </v>
      </c>
      <c r="W2111" s="297"/>
      <c r="X2111" s="298"/>
      <c r="Y2111" s="299"/>
      <c r="Z2111" s="300"/>
      <c r="AA2111" s="300"/>
      <c r="AB2111" s="298"/>
      <c r="AC2111" s="187"/>
      <c r="AD2111" s="187"/>
      <c r="AE2111" s="187"/>
      <c r="AF2111" s="187"/>
      <c r="AG2111" s="187"/>
    </row>
    <row r="2112">
      <c r="A2112" s="253"/>
      <c r="B2112" s="253"/>
      <c r="C2112" s="289"/>
      <c r="D2112" s="289"/>
      <c r="E2112" s="289"/>
      <c r="F2112" s="289"/>
      <c r="G2112" s="290"/>
      <c r="H2112" s="289"/>
      <c r="I2112" s="289"/>
      <c r="J2112" s="289"/>
      <c r="K2112" s="291"/>
      <c r="L2112" s="292"/>
      <c r="M2112" s="292"/>
      <c r="N2112" s="289"/>
      <c r="O2112" s="289"/>
      <c r="P2112" s="293"/>
      <c r="Q2112" s="294"/>
      <c r="R2112" s="206"/>
      <c r="S2112" s="295"/>
      <c r="T2112" s="289"/>
      <c r="U2112" s="289"/>
      <c r="V2112" s="296" t="str">
        <f t="shared" si="1161"/>
        <v> </v>
      </c>
      <c r="W2112" s="297"/>
      <c r="X2112" s="298"/>
      <c r="Y2112" s="299"/>
      <c r="Z2112" s="300"/>
      <c r="AA2112" s="300"/>
      <c r="AB2112" s="298"/>
      <c r="AC2112" s="187"/>
      <c r="AD2112" s="187"/>
      <c r="AE2112" s="187"/>
      <c r="AF2112" s="187"/>
      <c r="AG2112" s="187"/>
    </row>
    <row r="2113">
      <c r="A2113" s="253"/>
      <c r="B2113" s="253"/>
      <c r="C2113" s="289"/>
      <c r="D2113" s="289"/>
      <c r="E2113" s="289"/>
      <c r="F2113" s="289"/>
      <c r="G2113" s="290"/>
      <c r="H2113" s="289"/>
      <c r="I2113" s="289"/>
      <c r="J2113" s="289"/>
      <c r="K2113" s="291"/>
      <c r="L2113" s="292"/>
      <c r="M2113" s="292"/>
      <c r="N2113" s="289"/>
      <c r="O2113" s="289"/>
      <c r="P2113" s="293"/>
      <c r="Q2113" s="294"/>
      <c r="R2113" s="206"/>
      <c r="S2113" s="295"/>
      <c r="T2113" s="289"/>
      <c r="U2113" s="289"/>
      <c r="V2113" s="296" t="str">
        <f t="shared" si="1161"/>
        <v> </v>
      </c>
      <c r="W2113" s="297"/>
      <c r="X2113" s="298"/>
      <c r="Y2113" s="299"/>
      <c r="Z2113" s="300"/>
      <c r="AA2113" s="300"/>
      <c r="AB2113" s="298"/>
      <c r="AC2113" s="187"/>
      <c r="AD2113" s="187"/>
      <c r="AE2113" s="187"/>
      <c r="AF2113" s="187"/>
      <c r="AG2113" s="187"/>
    </row>
    <row r="2114">
      <c r="A2114" s="253"/>
      <c r="B2114" s="253"/>
      <c r="C2114" s="289"/>
      <c r="D2114" s="289"/>
      <c r="E2114" s="289"/>
      <c r="F2114" s="289"/>
      <c r="G2114" s="290"/>
      <c r="H2114" s="289"/>
      <c r="I2114" s="289"/>
      <c r="J2114" s="289"/>
      <c r="K2114" s="291"/>
      <c r="L2114" s="292"/>
      <c r="M2114" s="292"/>
      <c r="N2114" s="289"/>
      <c r="O2114" s="289"/>
      <c r="P2114" s="293"/>
      <c r="Q2114" s="294"/>
      <c r="R2114" s="206"/>
      <c r="S2114" s="295"/>
      <c r="T2114" s="289"/>
      <c r="U2114" s="289"/>
      <c r="V2114" s="296" t="str">
        <f t="shared" si="1161"/>
        <v> </v>
      </c>
      <c r="W2114" s="297"/>
      <c r="X2114" s="298"/>
      <c r="Y2114" s="299"/>
      <c r="Z2114" s="300"/>
      <c r="AA2114" s="300"/>
      <c r="AB2114" s="298"/>
      <c r="AC2114" s="187"/>
      <c r="AD2114" s="187"/>
      <c r="AE2114" s="187"/>
      <c r="AF2114" s="187"/>
      <c r="AG2114" s="187"/>
    </row>
    <row r="2115">
      <c r="A2115" s="253"/>
      <c r="B2115" s="253"/>
      <c r="C2115" s="289"/>
      <c r="D2115" s="289"/>
      <c r="E2115" s="289"/>
      <c r="F2115" s="289"/>
      <c r="G2115" s="290"/>
      <c r="H2115" s="289"/>
      <c r="I2115" s="289"/>
      <c r="J2115" s="289"/>
      <c r="K2115" s="291"/>
      <c r="L2115" s="292"/>
      <c r="M2115" s="292"/>
      <c r="N2115" s="289"/>
      <c r="O2115" s="289"/>
      <c r="P2115" s="293"/>
      <c r="Q2115" s="294"/>
      <c r="R2115" s="206"/>
      <c r="S2115" s="295"/>
      <c r="T2115" s="289"/>
      <c r="U2115" s="289"/>
      <c r="V2115" s="296" t="str">
        <f t="shared" si="1161"/>
        <v> </v>
      </c>
      <c r="W2115" s="297"/>
      <c r="X2115" s="298"/>
      <c r="Y2115" s="299"/>
      <c r="Z2115" s="300"/>
      <c r="AA2115" s="300"/>
      <c r="AB2115" s="298"/>
      <c r="AC2115" s="187"/>
      <c r="AD2115" s="187"/>
      <c r="AE2115" s="187"/>
      <c r="AF2115" s="187"/>
      <c r="AG2115" s="187"/>
    </row>
    <row r="2116">
      <c r="A2116" s="253"/>
      <c r="B2116" s="253"/>
      <c r="C2116" s="289"/>
      <c r="D2116" s="289"/>
      <c r="E2116" s="289"/>
      <c r="F2116" s="289"/>
      <c r="G2116" s="290"/>
      <c r="H2116" s="289"/>
      <c r="I2116" s="289"/>
      <c r="J2116" s="289"/>
      <c r="K2116" s="291"/>
      <c r="L2116" s="292"/>
      <c r="M2116" s="292"/>
      <c r="N2116" s="289"/>
      <c r="O2116" s="289"/>
      <c r="P2116" s="293"/>
      <c r="Q2116" s="294"/>
      <c r="R2116" s="206"/>
      <c r="S2116" s="295"/>
      <c r="T2116" s="289"/>
      <c r="U2116" s="289"/>
      <c r="V2116" s="296" t="str">
        <f t="shared" si="1161"/>
        <v> </v>
      </c>
      <c r="W2116" s="297"/>
      <c r="X2116" s="298"/>
      <c r="Y2116" s="299"/>
      <c r="Z2116" s="300"/>
      <c r="AA2116" s="300"/>
      <c r="AB2116" s="298"/>
      <c r="AC2116" s="187"/>
      <c r="AD2116" s="187"/>
      <c r="AE2116" s="187"/>
      <c r="AF2116" s="187"/>
      <c r="AG2116" s="187"/>
    </row>
    <row r="2117">
      <c r="A2117" s="253"/>
      <c r="B2117" s="253"/>
      <c r="C2117" s="289"/>
      <c r="D2117" s="289"/>
      <c r="E2117" s="289"/>
      <c r="F2117" s="289"/>
      <c r="G2117" s="290"/>
      <c r="H2117" s="289"/>
      <c r="I2117" s="289"/>
      <c r="J2117" s="289"/>
      <c r="K2117" s="291"/>
      <c r="L2117" s="292"/>
      <c r="M2117" s="292"/>
      <c r="N2117" s="289"/>
      <c r="O2117" s="289"/>
      <c r="P2117" s="293"/>
      <c r="Q2117" s="294"/>
      <c r="R2117" s="206"/>
      <c r="S2117" s="295"/>
      <c r="T2117" s="289"/>
      <c r="U2117" s="289"/>
      <c r="V2117" s="296" t="str">
        <f t="shared" si="1161"/>
        <v> </v>
      </c>
      <c r="W2117" s="297"/>
      <c r="X2117" s="298"/>
      <c r="Y2117" s="299"/>
      <c r="Z2117" s="300"/>
      <c r="AA2117" s="300"/>
      <c r="AB2117" s="298"/>
      <c r="AC2117" s="187"/>
      <c r="AD2117" s="187"/>
      <c r="AE2117" s="187"/>
      <c r="AF2117" s="187"/>
      <c r="AG2117" s="187"/>
    </row>
    <row r="2118">
      <c r="A2118" s="253"/>
      <c r="B2118" s="253"/>
      <c r="C2118" s="289"/>
      <c r="D2118" s="289"/>
      <c r="E2118" s="289"/>
      <c r="F2118" s="289"/>
      <c r="G2118" s="290"/>
      <c r="H2118" s="289"/>
      <c r="I2118" s="289"/>
      <c r="J2118" s="289"/>
      <c r="K2118" s="291"/>
      <c r="L2118" s="292"/>
      <c r="M2118" s="292"/>
      <c r="N2118" s="289"/>
      <c r="O2118" s="289"/>
      <c r="P2118" s="293"/>
      <c r="Q2118" s="294"/>
      <c r="R2118" s="206"/>
      <c r="S2118" s="295"/>
      <c r="T2118" s="289"/>
      <c r="U2118" s="289"/>
      <c r="V2118" s="296" t="str">
        <f t="shared" si="1161"/>
        <v> </v>
      </c>
      <c r="W2118" s="297"/>
      <c r="X2118" s="298"/>
      <c r="Y2118" s="299"/>
      <c r="Z2118" s="300"/>
      <c r="AA2118" s="300"/>
      <c r="AB2118" s="298"/>
      <c r="AC2118" s="187"/>
      <c r="AD2118" s="187"/>
      <c r="AE2118" s="187"/>
      <c r="AF2118" s="187"/>
      <c r="AG2118" s="187"/>
    </row>
    <row r="2119">
      <c r="A2119" s="253"/>
      <c r="B2119" s="253"/>
      <c r="C2119" s="289"/>
      <c r="D2119" s="289"/>
      <c r="E2119" s="289"/>
      <c r="F2119" s="289"/>
      <c r="G2119" s="290"/>
      <c r="H2119" s="289"/>
      <c r="I2119" s="289"/>
      <c r="J2119" s="289"/>
      <c r="K2119" s="291"/>
      <c r="L2119" s="292"/>
      <c r="M2119" s="292"/>
      <c r="N2119" s="289"/>
      <c r="O2119" s="289"/>
      <c r="P2119" s="293"/>
      <c r="Q2119" s="294"/>
      <c r="R2119" s="206"/>
      <c r="S2119" s="295"/>
      <c r="T2119" s="289"/>
      <c r="U2119" s="289"/>
      <c r="V2119" s="296" t="str">
        <f t="shared" si="1161"/>
        <v> </v>
      </c>
      <c r="W2119" s="297"/>
      <c r="X2119" s="298"/>
      <c r="Y2119" s="299"/>
      <c r="Z2119" s="300"/>
      <c r="AA2119" s="300"/>
      <c r="AB2119" s="298"/>
      <c r="AC2119" s="187"/>
      <c r="AD2119" s="187"/>
      <c r="AE2119" s="187"/>
      <c r="AF2119" s="187"/>
      <c r="AG2119" s="187"/>
    </row>
    <row r="2120">
      <c r="A2120" s="253"/>
      <c r="B2120" s="253"/>
      <c r="C2120" s="289"/>
      <c r="D2120" s="289"/>
      <c r="E2120" s="289"/>
      <c r="F2120" s="289"/>
      <c r="G2120" s="290"/>
      <c r="H2120" s="289"/>
      <c r="I2120" s="289"/>
      <c r="J2120" s="289"/>
      <c r="K2120" s="291"/>
      <c r="L2120" s="292"/>
      <c r="M2120" s="292"/>
      <c r="N2120" s="289"/>
      <c r="O2120" s="289"/>
      <c r="P2120" s="293"/>
      <c r="Q2120" s="294"/>
      <c r="R2120" s="206"/>
      <c r="S2120" s="295"/>
      <c r="T2120" s="289"/>
      <c r="U2120" s="289"/>
      <c r="V2120" s="296" t="str">
        <f t="shared" si="1161"/>
        <v> </v>
      </c>
      <c r="W2120" s="297"/>
      <c r="X2120" s="298"/>
      <c r="Y2120" s="299"/>
      <c r="Z2120" s="300"/>
      <c r="AA2120" s="300"/>
      <c r="AB2120" s="298"/>
      <c r="AC2120" s="187"/>
      <c r="AD2120" s="187"/>
      <c r="AE2120" s="187"/>
      <c r="AF2120" s="187"/>
      <c r="AG2120" s="187"/>
    </row>
    <row r="2121">
      <c r="A2121" s="253"/>
      <c r="B2121" s="253"/>
      <c r="C2121" s="289"/>
      <c r="D2121" s="289"/>
      <c r="E2121" s="289"/>
      <c r="F2121" s="289"/>
      <c r="G2121" s="290"/>
      <c r="H2121" s="289"/>
      <c r="I2121" s="289"/>
      <c r="J2121" s="289"/>
      <c r="K2121" s="291"/>
      <c r="L2121" s="292"/>
      <c r="M2121" s="292"/>
      <c r="N2121" s="289"/>
      <c r="O2121" s="289"/>
      <c r="P2121" s="293"/>
      <c r="Q2121" s="294"/>
      <c r="R2121" s="206"/>
      <c r="S2121" s="295"/>
      <c r="T2121" s="289"/>
      <c r="U2121" s="289"/>
      <c r="V2121" s="296" t="str">
        <f t="shared" si="1161"/>
        <v> </v>
      </c>
      <c r="W2121" s="297"/>
      <c r="X2121" s="298"/>
      <c r="Y2121" s="299"/>
      <c r="Z2121" s="300"/>
      <c r="AA2121" s="300"/>
      <c r="AB2121" s="298"/>
      <c r="AC2121" s="187"/>
      <c r="AD2121" s="187"/>
      <c r="AE2121" s="187"/>
      <c r="AF2121" s="187"/>
      <c r="AG2121" s="187"/>
    </row>
    <row r="2122">
      <c r="A2122" s="253"/>
      <c r="B2122" s="253"/>
      <c r="C2122" s="289"/>
      <c r="D2122" s="289"/>
      <c r="E2122" s="289"/>
      <c r="F2122" s="289"/>
      <c r="G2122" s="290"/>
      <c r="H2122" s="289"/>
      <c r="I2122" s="289"/>
      <c r="J2122" s="289"/>
      <c r="K2122" s="291"/>
      <c r="L2122" s="292"/>
      <c r="M2122" s="292"/>
      <c r="N2122" s="289"/>
      <c r="O2122" s="289"/>
      <c r="P2122" s="293"/>
      <c r="Q2122" s="294"/>
      <c r="R2122" s="206"/>
      <c r="S2122" s="295"/>
      <c r="T2122" s="289"/>
      <c r="U2122" s="289"/>
      <c r="V2122" s="296" t="str">
        <f t="shared" si="1161"/>
        <v> </v>
      </c>
      <c r="W2122" s="297"/>
      <c r="X2122" s="298"/>
      <c r="Y2122" s="299"/>
      <c r="Z2122" s="300"/>
      <c r="AA2122" s="300"/>
      <c r="AB2122" s="298"/>
      <c r="AC2122" s="187"/>
      <c r="AD2122" s="187"/>
      <c r="AE2122" s="187"/>
      <c r="AF2122" s="187"/>
      <c r="AG2122" s="187"/>
    </row>
    <row r="2123">
      <c r="A2123" s="253"/>
      <c r="B2123" s="253"/>
      <c r="C2123" s="289"/>
      <c r="D2123" s="289"/>
      <c r="E2123" s="289"/>
      <c r="F2123" s="289"/>
      <c r="G2123" s="290"/>
      <c r="H2123" s="289"/>
      <c r="I2123" s="289"/>
      <c r="J2123" s="289"/>
      <c r="K2123" s="291"/>
      <c r="L2123" s="292"/>
      <c r="M2123" s="292"/>
      <c r="N2123" s="289"/>
      <c r="O2123" s="289"/>
      <c r="P2123" s="293"/>
      <c r="Q2123" s="294"/>
      <c r="R2123" s="206"/>
      <c r="S2123" s="295"/>
      <c r="T2123" s="289"/>
      <c r="U2123" s="289"/>
      <c r="V2123" s="296" t="str">
        <f t="shared" si="1161"/>
        <v> </v>
      </c>
      <c r="W2123" s="297"/>
      <c r="X2123" s="298"/>
      <c r="Y2123" s="299"/>
      <c r="Z2123" s="300"/>
      <c r="AA2123" s="300"/>
      <c r="AB2123" s="298"/>
      <c r="AC2123" s="187"/>
      <c r="AD2123" s="187"/>
      <c r="AE2123" s="187"/>
      <c r="AF2123" s="187"/>
      <c r="AG2123" s="187"/>
    </row>
    <row r="2124">
      <c r="A2124" s="253"/>
      <c r="B2124" s="253"/>
      <c r="C2124" s="289"/>
      <c r="D2124" s="289"/>
      <c r="E2124" s="289"/>
      <c r="F2124" s="289"/>
      <c r="G2124" s="290"/>
      <c r="H2124" s="289"/>
      <c r="I2124" s="289"/>
      <c r="J2124" s="289"/>
      <c r="K2124" s="291"/>
      <c r="L2124" s="292"/>
      <c r="M2124" s="292"/>
      <c r="N2124" s="289"/>
      <c r="O2124" s="289"/>
      <c r="P2124" s="293"/>
      <c r="Q2124" s="294"/>
      <c r="R2124" s="206"/>
      <c r="S2124" s="295"/>
      <c r="T2124" s="289"/>
      <c r="U2124" s="289"/>
      <c r="V2124" s="296" t="str">
        <f t="shared" si="1161"/>
        <v> </v>
      </c>
      <c r="W2124" s="297"/>
      <c r="X2124" s="298"/>
      <c r="Y2124" s="299"/>
      <c r="Z2124" s="300"/>
      <c r="AA2124" s="300"/>
      <c r="AB2124" s="298"/>
      <c r="AC2124" s="187"/>
      <c r="AD2124" s="187"/>
      <c r="AE2124" s="187"/>
      <c r="AF2124" s="187"/>
      <c r="AG2124" s="187"/>
    </row>
    <row r="2125">
      <c r="A2125" s="253"/>
      <c r="B2125" s="253"/>
      <c r="C2125" s="289"/>
      <c r="D2125" s="289"/>
      <c r="E2125" s="289"/>
      <c r="F2125" s="289"/>
      <c r="G2125" s="290"/>
      <c r="H2125" s="289"/>
      <c r="I2125" s="289"/>
      <c r="J2125" s="289"/>
      <c r="K2125" s="291"/>
      <c r="L2125" s="292"/>
      <c r="M2125" s="292"/>
      <c r="N2125" s="289"/>
      <c r="O2125" s="289"/>
      <c r="P2125" s="293"/>
      <c r="Q2125" s="294"/>
      <c r="R2125" s="206"/>
      <c r="S2125" s="295"/>
      <c r="T2125" s="289"/>
      <c r="U2125" s="289"/>
      <c r="V2125" s="296" t="str">
        <f t="shared" si="1161"/>
        <v> </v>
      </c>
      <c r="W2125" s="297"/>
      <c r="X2125" s="298"/>
      <c r="Y2125" s="299"/>
      <c r="Z2125" s="300"/>
      <c r="AA2125" s="300"/>
      <c r="AB2125" s="298"/>
      <c r="AC2125" s="187"/>
      <c r="AD2125" s="187"/>
      <c r="AE2125" s="187"/>
      <c r="AF2125" s="187"/>
      <c r="AG2125" s="187"/>
    </row>
    <row r="2126">
      <c r="A2126" s="253"/>
      <c r="B2126" s="253"/>
      <c r="C2126" s="289"/>
      <c r="D2126" s="289"/>
      <c r="E2126" s="289"/>
      <c r="F2126" s="289"/>
      <c r="G2126" s="290"/>
      <c r="H2126" s="289"/>
      <c r="I2126" s="289"/>
      <c r="J2126" s="289"/>
      <c r="K2126" s="291"/>
      <c r="L2126" s="292"/>
      <c r="M2126" s="292"/>
      <c r="N2126" s="289"/>
      <c r="O2126" s="289"/>
      <c r="P2126" s="293"/>
      <c r="Q2126" s="294"/>
      <c r="R2126" s="206"/>
      <c r="S2126" s="295"/>
      <c r="T2126" s="289"/>
      <c r="U2126" s="289"/>
      <c r="V2126" s="296" t="str">
        <f t="shared" si="1161"/>
        <v> </v>
      </c>
      <c r="W2126" s="297"/>
      <c r="X2126" s="298"/>
      <c r="Y2126" s="299"/>
      <c r="Z2126" s="300"/>
      <c r="AA2126" s="300"/>
      <c r="AB2126" s="298"/>
      <c r="AC2126" s="187"/>
      <c r="AD2126" s="187"/>
      <c r="AE2126" s="187"/>
      <c r="AF2126" s="187"/>
      <c r="AG2126" s="187"/>
    </row>
    <row r="2127">
      <c r="A2127" s="253"/>
      <c r="B2127" s="253"/>
      <c r="C2127" s="289"/>
      <c r="D2127" s="289"/>
      <c r="E2127" s="289"/>
      <c r="F2127" s="289"/>
      <c r="G2127" s="290"/>
      <c r="H2127" s="289"/>
      <c r="I2127" s="289"/>
      <c r="J2127" s="289"/>
      <c r="K2127" s="291"/>
      <c r="L2127" s="292"/>
      <c r="M2127" s="292"/>
      <c r="N2127" s="289"/>
      <c r="O2127" s="289"/>
      <c r="P2127" s="293"/>
      <c r="Q2127" s="294"/>
      <c r="R2127" s="206"/>
      <c r="S2127" s="295"/>
      <c r="T2127" s="289"/>
      <c r="U2127" s="289"/>
      <c r="V2127" s="296" t="str">
        <f t="shared" si="1161"/>
        <v> </v>
      </c>
      <c r="W2127" s="297"/>
      <c r="X2127" s="298"/>
      <c r="Y2127" s="299"/>
      <c r="Z2127" s="300"/>
      <c r="AA2127" s="300"/>
      <c r="AB2127" s="298"/>
      <c r="AC2127" s="187"/>
      <c r="AD2127" s="187"/>
      <c r="AE2127" s="187"/>
      <c r="AF2127" s="187"/>
      <c r="AG2127" s="187"/>
    </row>
    <row r="2128">
      <c r="A2128" s="253"/>
      <c r="B2128" s="253"/>
      <c r="C2128" s="289"/>
      <c r="D2128" s="289"/>
      <c r="E2128" s="289"/>
      <c r="F2128" s="289"/>
      <c r="G2128" s="290"/>
      <c r="H2128" s="289"/>
      <c r="I2128" s="289"/>
      <c r="J2128" s="289"/>
      <c r="K2128" s="291"/>
      <c r="L2128" s="292"/>
      <c r="M2128" s="292"/>
      <c r="N2128" s="289"/>
      <c r="O2128" s="289"/>
      <c r="P2128" s="293"/>
      <c r="Q2128" s="294"/>
      <c r="R2128" s="206"/>
      <c r="S2128" s="295"/>
      <c r="T2128" s="289"/>
      <c r="U2128" s="289"/>
      <c r="V2128" s="296" t="str">
        <f t="shared" si="1161"/>
        <v> </v>
      </c>
      <c r="W2128" s="297"/>
      <c r="X2128" s="298"/>
      <c r="Y2128" s="299"/>
      <c r="Z2128" s="300"/>
      <c r="AA2128" s="300"/>
      <c r="AB2128" s="298"/>
      <c r="AC2128" s="187"/>
      <c r="AD2128" s="187"/>
      <c r="AE2128" s="187"/>
      <c r="AF2128" s="187"/>
      <c r="AG2128" s="187"/>
    </row>
    <row r="2129">
      <c r="A2129" s="253"/>
      <c r="B2129" s="253"/>
      <c r="C2129" s="289"/>
      <c r="D2129" s="289"/>
      <c r="E2129" s="289"/>
      <c r="F2129" s="289"/>
      <c r="G2129" s="290"/>
      <c r="H2129" s="289"/>
      <c r="I2129" s="289"/>
      <c r="J2129" s="289"/>
      <c r="K2129" s="291"/>
      <c r="L2129" s="292"/>
      <c r="M2129" s="292"/>
      <c r="N2129" s="289"/>
      <c r="O2129" s="289"/>
      <c r="P2129" s="293"/>
      <c r="Q2129" s="294"/>
      <c r="R2129" s="206"/>
      <c r="S2129" s="295"/>
      <c r="T2129" s="289"/>
      <c r="U2129" s="289"/>
      <c r="V2129" s="296" t="str">
        <f t="shared" si="1161"/>
        <v> </v>
      </c>
      <c r="W2129" s="297"/>
      <c r="X2129" s="298"/>
      <c r="Y2129" s="299"/>
      <c r="Z2129" s="300"/>
      <c r="AA2129" s="300"/>
      <c r="AB2129" s="298"/>
      <c r="AC2129" s="187"/>
      <c r="AD2129" s="187"/>
      <c r="AE2129" s="187"/>
      <c r="AF2129" s="187"/>
      <c r="AG2129" s="187"/>
    </row>
    <row r="2130">
      <c r="A2130" s="253"/>
      <c r="B2130" s="253"/>
      <c r="C2130" s="289"/>
      <c r="D2130" s="289"/>
      <c r="E2130" s="289"/>
      <c r="F2130" s="289"/>
      <c r="G2130" s="290"/>
      <c r="H2130" s="289"/>
      <c r="I2130" s="289"/>
      <c r="J2130" s="289"/>
      <c r="K2130" s="291"/>
      <c r="L2130" s="292"/>
      <c r="M2130" s="292"/>
      <c r="N2130" s="289"/>
      <c r="O2130" s="289"/>
      <c r="P2130" s="293"/>
      <c r="Q2130" s="294"/>
      <c r="R2130" s="206"/>
      <c r="S2130" s="295"/>
      <c r="T2130" s="289"/>
      <c r="U2130" s="289"/>
      <c r="V2130" s="296" t="str">
        <f t="shared" si="1161"/>
        <v> </v>
      </c>
      <c r="W2130" s="297"/>
      <c r="X2130" s="298"/>
      <c r="Y2130" s="299"/>
      <c r="Z2130" s="300"/>
      <c r="AA2130" s="300"/>
      <c r="AB2130" s="298"/>
      <c r="AC2130" s="187"/>
      <c r="AD2130" s="187"/>
      <c r="AE2130" s="187"/>
      <c r="AF2130" s="187"/>
      <c r="AG2130" s="187"/>
    </row>
    <row r="2131">
      <c r="A2131" s="253"/>
      <c r="B2131" s="253"/>
      <c r="C2131" s="289"/>
      <c r="D2131" s="289"/>
      <c r="E2131" s="289"/>
      <c r="F2131" s="289"/>
      <c r="G2131" s="290"/>
      <c r="H2131" s="289"/>
      <c r="I2131" s="289"/>
      <c r="J2131" s="289"/>
      <c r="K2131" s="291"/>
      <c r="L2131" s="292"/>
      <c r="M2131" s="292"/>
      <c r="N2131" s="289"/>
      <c r="O2131" s="289"/>
      <c r="P2131" s="293"/>
      <c r="Q2131" s="294"/>
      <c r="R2131" s="206"/>
      <c r="S2131" s="295"/>
      <c r="T2131" s="289"/>
      <c r="U2131" s="289"/>
      <c r="V2131" s="296" t="str">
        <f t="shared" si="1161"/>
        <v> </v>
      </c>
      <c r="W2131" s="297"/>
      <c r="X2131" s="298"/>
      <c r="Y2131" s="299"/>
      <c r="Z2131" s="300"/>
      <c r="AA2131" s="300"/>
      <c r="AB2131" s="298"/>
      <c r="AC2131" s="187"/>
      <c r="AD2131" s="187"/>
      <c r="AE2131" s="187"/>
      <c r="AF2131" s="187"/>
      <c r="AG2131" s="187"/>
    </row>
    <row r="2132">
      <c r="A2132" s="253"/>
      <c r="B2132" s="253"/>
      <c r="C2132" s="289"/>
      <c r="D2132" s="289"/>
      <c r="E2132" s="289"/>
      <c r="F2132" s="289"/>
      <c r="G2132" s="290"/>
      <c r="H2132" s="289"/>
      <c r="I2132" s="289"/>
      <c r="J2132" s="289"/>
      <c r="K2132" s="291"/>
      <c r="L2132" s="292"/>
      <c r="M2132" s="292"/>
      <c r="N2132" s="289"/>
      <c r="O2132" s="289"/>
      <c r="P2132" s="293"/>
      <c r="Q2132" s="294"/>
      <c r="R2132" s="206"/>
      <c r="S2132" s="295"/>
      <c r="T2132" s="289"/>
      <c r="U2132" s="289"/>
      <c r="V2132" s="296" t="str">
        <f t="shared" si="1161"/>
        <v> </v>
      </c>
      <c r="W2132" s="297"/>
      <c r="X2132" s="298"/>
      <c r="Y2132" s="299"/>
      <c r="Z2132" s="300"/>
      <c r="AA2132" s="300"/>
      <c r="AB2132" s="298"/>
      <c r="AC2132" s="187"/>
      <c r="AD2132" s="187"/>
      <c r="AE2132" s="187"/>
      <c r="AF2132" s="187"/>
      <c r="AG2132" s="187"/>
    </row>
    <row r="2133">
      <c r="A2133" s="253"/>
      <c r="B2133" s="253"/>
      <c r="C2133" s="289"/>
      <c r="D2133" s="289"/>
      <c r="E2133" s="289"/>
      <c r="F2133" s="289"/>
      <c r="G2133" s="290"/>
      <c r="H2133" s="289"/>
      <c r="I2133" s="289"/>
      <c r="J2133" s="289"/>
      <c r="K2133" s="291"/>
      <c r="L2133" s="292"/>
      <c r="M2133" s="292"/>
      <c r="N2133" s="289"/>
      <c r="O2133" s="289"/>
      <c r="P2133" s="293"/>
      <c r="Q2133" s="294"/>
      <c r="R2133" s="206"/>
      <c r="S2133" s="295"/>
      <c r="T2133" s="289"/>
      <c r="U2133" s="289"/>
      <c r="V2133" s="296" t="str">
        <f t="shared" si="1161"/>
        <v> </v>
      </c>
      <c r="W2133" s="297"/>
      <c r="X2133" s="298"/>
      <c r="Y2133" s="299"/>
      <c r="Z2133" s="300"/>
      <c r="AA2133" s="300"/>
      <c r="AB2133" s="298"/>
      <c r="AC2133" s="187"/>
      <c r="AD2133" s="187"/>
      <c r="AE2133" s="187"/>
      <c r="AF2133" s="187"/>
      <c r="AG2133" s="187"/>
    </row>
    <row r="2134">
      <c r="A2134" s="253"/>
      <c r="B2134" s="253"/>
      <c r="C2134" s="289"/>
      <c r="D2134" s="289"/>
      <c r="E2134" s="289"/>
      <c r="F2134" s="289"/>
      <c r="G2134" s="290"/>
      <c r="H2134" s="289"/>
      <c r="I2134" s="289"/>
      <c r="J2134" s="289"/>
      <c r="K2134" s="291"/>
      <c r="L2134" s="292"/>
      <c r="M2134" s="292"/>
      <c r="N2134" s="289"/>
      <c r="O2134" s="289"/>
      <c r="P2134" s="293"/>
      <c r="Q2134" s="294"/>
      <c r="R2134" s="206"/>
      <c r="S2134" s="295"/>
      <c r="T2134" s="289"/>
      <c r="U2134" s="289"/>
      <c r="V2134" s="296" t="str">
        <f t="shared" si="1161"/>
        <v> </v>
      </c>
      <c r="W2134" s="297"/>
      <c r="X2134" s="298"/>
      <c r="Y2134" s="299"/>
      <c r="Z2134" s="300"/>
      <c r="AA2134" s="300"/>
      <c r="AB2134" s="298"/>
      <c r="AC2134" s="187"/>
      <c r="AD2134" s="187"/>
      <c r="AE2134" s="187"/>
      <c r="AF2134" s="187"/>
      <c r="AG2134" s="187"/>
    </row>
    <row r="2135">
      <c r="A2135" s="253"/>
      <c r="B2135" s="253"/>
      <c r="C2135" s="289"/>
      <c r="D2135" s="289"/>
      <c r="E2135" s="289"/>
      <c r="F2135" s="289"/>
      <c r="G2135" s="290"/>
      <c r="H2135" s="289"/>
      <c r="I2135" s="289"/>
      <c r="J2135" s="289"/>
      <c r="K2135" s="291"/>
      <c r="L2135" s="292"/>
      <c r="M2135" s="292"/>
      <c r="N2135" s="289"/>
      <c r="O2135" s="289"/>
      <c r="P2135" s="293"/>
      <c r="Q2135" s="294"/>
      <c r="R2135" s="206"/>
      <c r="S2135" s="295"/>
      <c r="T2135" s="289"/>
      <c r="U2135" s="289"/>
      <c r="V2135" s="296" t="str">
        <f t="shared" si="1161"/>
        <v> </v>
      </c>
      <c r="W2135" s="297"/>
      <c r="X2135" s="298"/>
      <c r="Y2135" s="299"/>
      <c r="Z2135" s="300"/>
      <c r="AA2135" s="300"/>
      <c r="AB2135" s="298"/>
      <c r="AC2135" s="187"/>
      <c r="AD2135" s="187"/>
      <c r="AE2135" s="187"/>
      <c r="AF2135" s="187"/>
      <c r="AG2135" s="187"/>
    </row>
    <row r="2136">
      <c r="A2136" s="253"/>
      <c r="B2136" s="253"/>
      <c r="C2136" s="289"/>
      <c r="D2136" s="289"/>
      <c r="E2136" s="289"/>
      <c r="F2136" s="289"/>
      <c r="G2136" s="290"/>
      <c r="H2136" s="289"/>
      <c r="I2136" s="289"/>
      <c r="J2136" s="289"/>
      <c r="K2136" s="291"/>
      <c r="L2136" s="292"/>
      <c r="M2136" s="292"/>
      <c r="N2136" s="289"/>
      <c r="O2136" s="289"/>
      <c r="P2136" s="293"/>
      <c r="Q2136" s="294"/>
      <c r="R2136" s="206"/>
      <c r="S2136" s="295"/>
      <c r="T2136" s="289"/>
      <c r="U2136" s="289"/>
      <c r="V2136" s="296" t="str">
        <f t="shared" si="1161"/>
        <v> </v>
      </c>
      <c r="W2136" s="297"/>
      <c r="X2136" s="298"/>
      <c r="Y2136" s="299"/>
      <c r="Z2136" s="300"/>
      <c r="AA2136" s="300"/>
      <c r="AB2136" s="298"/>
      <c r="AC2136" s="187"/>
      <c r="AD2136" s="187"/>
      <c r="AE2136" s="187"/>
      <c r="AF2136" s="187"/>
      <c r="AG2136" s="187"/>
    </row>
    <row r="2137">
      <c r="A2137" s="253"/>
      <c r="B2137" s="253"/>
      <c r="C2137" s="289"/>
      <c r="D2137" s="289"/>
      <c r="E2137" s="289"/>
      <c r="F2137" s="289"/>
      <c r="G2137" s="290"/>
      <c r="H2137" s="289"/>
      <c r="I2137" s="289"/>
      <c r="J2137" s="289"/>
      <c r="K2137" s="291"/>
      <c r="L2137" s="292"/>
      <c r="M2137" s="292"/>
      <c r="N2137" s="289"/>
      <c r="O2137" s="289"/>
      <c r="P2137" s="293"/>
      <c r="Q2137" s="294"/>
      <c r="R2137" s="206"/>
      <c r="S2137" s="295"/>
      <c r="T2137" s="289"/>
      <c r="U2137" s="289"/>
      <c r="V2137" s="296" t="str">
        <f t="shared" si="1161"/>
        <v> </v>
      </c>
      <c r="W2137" s="297"/>
      <c r="X2137" s="298"/>
      <c r="Y2137" s="299"/>
      <c r="Z2137" s="300"/>
      <c r="AA2137" s="300"/>
      <c r="AB2137" s="298"/>
      <c r="AC2137" s="187"/>
      <c r="AD2137" s="187"/>
      <c r="AE2137" s="187"/>
      <c r="AF2137" s="187"/>
      <c r="AG2137" s="187"/>
    </row>
    <row r="2138">
      <c r="A2138" s="253"/>
      <c r="B2138" s="253"/>
      <c r="C2138" s="289"/>
      <c r="D2138" s="289"/>
      <c r="E2138" s="289"/>
      <c r="F2138" s="289"/>
      <c r="G2138" s="290"/>
      <c r="H2138" s="289"/>
      <c r="I2138" s="289"/>
      <c r="J2138" s="289"/>
      <c r="K2138" s="291"/>
      <c r="L2138" s="292"/>
      <c r="M2138" s="292"/>
      <c r="N2138" s="289"/>
      <c r="O2138" s="289"/>
      <c r="P2138" s="293"/>
      <c r="Q2138" s="294"/>
      <c r="R2138" s="206"/>
      <c r="S2138" s="295"/>
      <c r="T2138" s="289"/>
      <c r="U2138" s="289"/>
      <c r="V2138" s="296" t="str">
        <f t="shared" si="1161"/>
        <v> </v>
      </c>
      <c r="W2138" s="297"/>
      <c r="X2138" s="298"/>
      <c r="Y2138" s="299"/>
      <c r="Z2138" s="300"/>
      <c r="AA2138" s="300"/>
      <c r="AB2138" s="298"/>
      <c r="AC2138" s="187"/>
      <c r="AD2138" s="187"/>
      <c r="AE2138" s="187"/>
      <c r="AF2138" s="187"/>
      <c r="AG2138" s="187"/>
    </row>
    <row r="2139">
      <c r="A2139" s="253"/>
      <c r="B2139" s="253"/>
      <c r="C2139" s="289"/>
      <c r="D2139" s="289"/>
      <c r="E2139" s="289"/>
      <c r="F2139" s="289"/>
      <c r="G2139" s="290"/>
      <c r="H2139" s="289"/>
      <c r="I2139" s="289"/>
      <c r="J2139" s="289"/>
      <c r="K2139" s="291"/>
      <c r="L2139" s="292"/>
      <c r="M2139" s="292"/>
      <c r="N2139" s="289"/>
      <c r="O2139" s="289"/>
      <c r="P2139" s="293"/>
      <c r="Q2139" s="294"/>
      <c r="R2139" s="206"/>
      <c r="S2139" s="295"/>
      <c r="T2139" s="289"/>
      <c r="U2139" s="289"/>
      <c r="V2139" s="296" t="str">
        <f t="shared" si="1161"/>
        <v> </v>
      </c>
      <c r="W2139" s="297"/>
      <c r="X2139" s="298"/>
      <c r="Y2139" s="299"/>
      <c r="Z2139" s="300"/>
      <c r="AA2139" s="300"/>
      <c r="AB2139" s="298"/>
      <c r="AC2139" s="187"/>
      <c r="AD2139" s="187"/>
      <c r="AE2139" s="187"/>
      <c r="AF2139" s="187"/>
      <c r="AG2139" s="187"/>
    </row>
    <row r="2140">
      <c r="A2140" s="253"/>
      <c r="B2140" s="253"/>
      <c r="C2140" s="289"/>
      <c r="D2140" s="289"/>
      <c r="E2140" s="289"/>
      <c r="F2140" s="289"/>
      <c r="G2140" s="290"/>
      <c r="H2140" s="289"/>
      <c r="I2140" s="289"/>
      <c r="J2140" s="289"/>
      <c r="K2140" s="291"/>
      <c r="L2140" s="292"/>
      <c r="M2140" s="292"/>
      <c r="N2140" s="289"/>
      <c r="O2140" s="289"/>
      <c r="P2140" s="293"/>
      <c r="Q2140" s="294"/>
      <c r="R2140" s="206"/>
      <c r="S2140" s="295"/>
      <c r="T2140" s="289"/>
      <c r="U2140" s="289"/>
      <c r="V2140" s="296" t="str">
        <f t="shared" si="1161"/>
        <v> </v>
      </c>
      <c r="W2140" s="297"/>
      <c r="X2140" s="298"/>
      <c r="Y2140" s="299"/>
      <c r="Z2140" s="300"/>
      <c r="AA2140" s="300"/>
      <c r="AB2140" s="298"/>
      <c r="AC2140" s="187"/>
      <c r="AD2140" s="187"/>
      <c r="AE2140" s="187"/>
      <c r="AF2140" s="187"/>
      <c r="AG2140" s="187"/>
    </row>
    <row r="2141">
      <c r="A2141" s="253"/>
      <c r="B2141" s="253"/>
      <c r="C2141" s="289"/>
      <c r="D2141" s="289"/>
      <c r="E2141" s="289"/>
      <c r="F2141" s="289"/>
      <c r="G2141" s="290"/>
      <c r="H2141" s="289"/>
      <c r="I2141" s="289"/>
      <c r="J2141" s="289"/>
      <c r="K2141" s="291"/>
      <c r="L2141" s="292"/>
      <c r="M2141" s="292"/>
      <c r="N2141" s="289"/>
      <c r="O2141" s="289"/>
      <c r="P2141" s="293"/>
      <c r="Q2141" s="294"/>
      <c r="R2141" s="206"/>
      <c r="S2141" s="295"/>
      <c r="T2141" s="289"/>
      <c r="U2141" s="289"/>
      <c r="V2141" s="296" t="str">
        <f t="shared" si="1161"/>
        <v> </v>
      </c>
      <c r="W2141" s="297"/>
      <c r="X2141" s="298"/>
      <c r="Y2141" s="299"/>
      <c r="Z2141" s="300"/>
      <c r="AA2141" s="300"/>
      <c r="AB2141" s="298"/>
      <c r="AC2141" s="187"/>
      <c r="AD2141" s="187"/>
      <c r="AE2141" s="187"/>
      <c r="AF2141" s="187"/>
      <c r="AG2141" s="187"/>
    </row>
    <row r="2142">
      <c r="A2142" s="253"/>
      <c r="B2142" s="253"/>
      <c r="C2142" s="289"/>
      <c r="D2142" s="289"/>
      <c r="E2142" s="289"/>
      <c r="F2142" s="289"/>
      <c r="G2142" s="290"/>
      <c r="H2142" s="289"/>
      <c r="I2142" s="289"/>
      <c r="J2142" s="289"/>
      <c r="K2142" s="291"/>
      <c r="L2142" s="292"/>
      <c r="M2142" s="292"/>
      <c r="N2142" s="289"/>
      <c r="O2142" s="289"/>
      <c r="P2142" s="293"/>
      <c r="Q2142" s="294"/>
      <c r="R2142" s="206"/>
      <c r="S2142" s="295"/>
      <c r="T2142" s="289"/>
      <c r="U2142" s="289"/>
      <c r="V2142" s="296" t="str">
        <f t="shared" si="1161"/>
        <v> </v>
      </c>
      <c r="W2142" s="297"/>
      <c r="X2142" s="298"/>
      <c r="Y2142" s="299"/>
      <c r="Z2142" s="300"/>
      <c r="AA2142" s="300"/>
      <c r="AB2142" s="298"/>
      <c r="AC2142" s="187"/>
      <c r="AD2142" s="187"/>
      <c r="AE2142" s="187"/>
      <c r="AF2142" s="187"/>
      <c r="AG2142" s="187"/>
    </row>
    <row r="2143">
      <c r="A2143" s="253"/>
      <c r="B2143" s="253"/>
      <c r="C2143" s="289"/>
      <c r="D2143" s="289"/>
      <c r="E2143" s="289"/>
      <c r="F2143" s="289"/>
      <c r="G2143" s="290"/>
      <c r="H2143" s="289"/>
      <c r="I2143" s="289"/>
      <c r="J2143" s="289"/>
      <c r="K2143" s="291"/>
      <c r="L2143" s="292"/>
      <c r="M2143" s="292"/>
      <c r="N2143" s="289"/>
      <c r="O2143" s="289"/>
      <c r="P2143" s="293"/>
      <c r="Q2143" s="294"/>
      <c r="R2143" s="206"/>
      <c r="S2143" s="295"/>
      <c r="T2143" s="289"/>
      <c r="U2143" s="289"/>
      <c r="V2143" s="296" t="str">
        <f t="shared" si="1161"/>
        <v> </v>
      </c>
      <c r="W2143" s="297"/>
      <c r="X2143" s="298"/>
      <c r="Y2143" s="299"/>
      <c r="Z2143" s="300"/>
      <c r="AA2143" s="300"/>
      <c r="AB2143" s="298"/>
      <c r="AC2143" s="187"/>
      <c r="AD2143" s="187"/>
      <c r="AE2143" s="187"/>
      <c r="AF2143" s="187"/>
      <c r="AG2143" s="187"/>
    </row>
    <row r="2144">
      <c r="A2144" s="253"/>
      <c r="B2144" s="253"/>
      <c r="C2144" s="289"/>
      <c r="D2144" s="289"/>
      <c r="E2144" s="289"/>
      <c r="F2144" s="289"/>
      <c r="G2144" s="290"/>
      <c r="H2144" s="289"/>
      <c r="I2144" s="289"/>
      <c r="J2144" s="289"/>
      <c r="K2144" s="291"/>
      <c r="L2144" s="292"/>
      <c r="M2144" s="292"/>
      <c r="N2144" s="289"/>
      <c r="O2144" s="289"/>
      <c r="P2144" s="293"/>
      <c r="Q2144" s="294"/>
      <c r="R2144" s="206"/>
      <c r="S2144" s="295"/>
      <c r="T2144" s="289"/>
      <c r="U2144" s="289"/>
      <c r="V2144" s="296" t="str">
        <f t="shared" si="1161"/>
        <v> </v>
      </c>
      <c r="W2144" s="297"/>
      <c r="X2144" s="298"/>
      <c r="Y2144" s="299"/>
      <c r="Z2144" s="300"/>
      <c r="AA2144" s="300"/>
      <c r="AB2144" s="298"/>
      <c r="AC2144" s="187"/>
      <c r="AD2144" s="187"/>
      <c r="AE2144" s="187"/>
      <c r="AF2144" s="187"/>
      <c r="AG2144" s="187"/>
    </row>
    <row r="2145">
      <c r="A2145" s="253"/>
      <c r="B2145" s="253"/>
      <c r="C2145" s="289"/>
      <c r="D2145" s="289"/>
      <c r="E2145" s="289"/>
      <c r="F2145" s="289"/>
      <c r="G2145" s="290"/>
      <c r="H2145" s="289"/>
      <c r="I2145" s="289"/>
      <c r="J2145" s="289"/>
      <c r="K2145" s="291"/>
      <c r="L2145" s="292"/>
      <c r="M2145" s="292"/>
      <c r="N2145" s="289"/>
      <c r="O2145" s="289"/>
      <c r="P2145" s="293"/>
      <c r="Q2145" s="294"/>
      <c r="R2145" s="206"/>
      <c r="S2145" s="295"/>
      <c r="T2145" s="289"/>
      <c r="U2145" s="289"/>
      <c r="V2145" s="296" t="str">
        <f t="shared" si="1161"/>
        <v> </v>
      </c>
      <c r="W2145" s="297"/>
      <c r="X2145" s="298"/>
      <c r="Y2145" s="299"/>
      <c r="Z2145" s="300"/>
      <c r="AA2145" s="300"/>
      <c r="AB2145" s="298"/>
      <c r="AC2145" s="187"/>
      <c r="AD2145" s="187"/>
      <c r="AE2145" s="187"/>
      <c r="AF2145" s="187"/>
      <c r="AG2145" s="187"/>
    </row>
    <row r="2146">
      <c r="A2146" s="253"/>
      <c r="B2146" s="253"/>
      <c r="C2146" s="289"/>
      <c r="D2146" s="289"/>
      <c r="E2146" s="289"/>
      <c r="F2146" s="289"/>
      <c r="G2146" s="290"/>
      <c r="H2146" s="289"/>
      <c r="I2146" s="289"/>
      <c r="J2146" s="289"/>
      <c r="K2146" s="291"/>
      <c r="L2146" s="292"/>
      <c r="M2146" s="292"/>
      <c r="N2146" s="289"/>
      <c r="O2146" s="289"/>
      <c r="P2146" s="293"/>
      <c r="Q2146" s="294"/>
      <c r="R2146" s="206"/>
      <c r="S2146" s="295"/>
      <c r="T2146" s="289"/>
      <c r="U2146" s="289"/>
      <c r="V2146" s="296" t="str">
        <f t="shared" si="1161"/>
        <v> </v>
      </c>
      <c r="W2146" s="297"/>
      <c r="X2146" s="298"/>
      <c r="Y2146" s="299"/>
      <c r="Z2146" s="300"/>
      <c r="AA2146" s="300"/>
      <c r="AB2146" s="298"/>
      <c r="AC2146" s="187"/>
      <c r="AD2146" s="187"/>
      <c r="AE2146" s="187"/>
      <c r="AF2146" s="187"/>
      <c r="AG2146" s="187"/>
    </row>
    <row r="2147">
      <c r="A2147" s="253"/>
      <c r="B2147" s="253"/>
      <c r="C2147" s="289"/>
      <c r="D2147" s="289"/>
      <c r="E2147" s="289"/>
      <c r="F2147" s="289"/>
      <c r="G2147" s="290"/>
      <c r="H2147" s="289"/>
      <c r="I2147" s="289"/>
      <c r="J2147" s="289"/>
      <c r="K2147" s="291"/>
      <c r="L2147" s="292"/>
      <c r="M2147" s="292"/>
      <c r="N2147" s="289"/>
      <c r="O2147" s="289"/>
      <c r="P2147" s="293"/>
      <c r="Q2147" s="294"/>
      <c r="R2147" s="206"/>
      <c r="S2147" s="295"/>
      <c r="T2147" s="289"/>
      <c r="U2147" s="289"/>
      <c r="V2147" s="296" t="str">
        <f t="shared" si="1161"/>
        <v> </v>
      </c>
      <c r="W2147" s="297"/>
      <c r="X2147" s="298"/>
      <c r="Y2147" s="299"/>
      <c r="Z2147" s="300"/>
      <c r="AA2147" s="300"/>
      <c r="AB2147" s="298"/>
      <c r="AC2147" s="187"/>
      <c r="AD2147" s="187"/>
      <c r="AE2147" s="187"/>
      <c r="AF2147" s="187"/>
      <c r="AG2147" s="187"/>
    </row>
    <row r="2148">
      <c r="A2148" s="253"/>
      <c r="B2148" s="253"/>
      <c r="C2148" s="289"/>
      <c r="D2148" s="289"/>
      <c r="E2148" s="289"/>
      <c r="F2148" s="289"/>
      <c r="G2148" s="290"/>
      <c r="H2148" s="289"/>
      <c r="I2148" s="289"/>
      <c r="J2148" s="289"/>
      <c r="K2148" s="291"/>
      <c r="L2148" s="292"/>
      <c r="M2148" s="292"/>
      <c r="N2148" s="289"/>
      <c r="O2148" s="289"/>
      <c r="P2148" s="293"/>
      <c r="Q2148" s="294"/>
      <c r="R2148" s="206"/>
      <c r="S2148" s="295"/>
      <c r="T2148" s="289"/>
      <c r="U2148" s="289"/>
      <c r="V2148" s="296" t="str">
        <f t="shared" si="1161"/>
        <v> </v>
      </c>
      <c r="W2148" s="297"/>
      <c r="X2148" s="298"/>
      <c r="Y2148" s="299"/>
      <c r="Z2148" s="300"/>
      <c r="AA2148" s="300"/>
      <c r="AB2148" s="298"/>
      <c r="AC2148" s="187"/>
      <c r="AD2148" s="187"/>
      <c r="AE2148" s="187"/>
      <c r="AF2148" s="187"/>
      <c r="AG2148" s="187"/>
    </row>
    <row r="2149">
      <c r="A2149" s="253"/>
      <c r="B2149" s="253"/>
      <c r="C2149" s="289"/>
      <c r="D2149" s="289"/>
      <c r="E2149" s="289"/>
      <c r="F2149" s="289"/>
      <c r="G2149" s="290"/>
      <c r="H2149" s="289"/>
      <c r="I2149" s="289"/>
      <c r="J2149" s="289"/>
      <c r="K2149" s="291"/>
      <c r="L2149" s="292"/>
      <c r="M2149" s="292"/>
      <c r="N2149" s="289"/>
      <c r="O2149" s="289"/>
      <c r="P2149" s="293"/>
      <c r="Q2149" s="294"/>
      <c r="R2149" s="206"/>
      <c r="S2149" s="295"/>
      <c r="T2149" s="289"/>
      <c r="U2149" s="289"/>
      <c r="V2149" s="296" t="str">
        <f t="shared" si="1161"/>
        <v> </v>
      </c>
      <c r="W2149" s="297"/>
      <c r="X2149" s="298"/>
      <c r="Y2149" s="299"/>
      <c r="Z2149" s="300"/>
      <c r="AA2149" s="300"/>
      <c r="AB2149" s="298"/>
      <c r="AC2149" s="187"/>
      <c r="AD2149" s="187"/>
      <c r="AE2149" s="187"/>
      <c r="AF2149" s="187"/>
      <c r="AG2149" s="187"/>
    </row>
    <row r="2150">
      <c r="A2150" s="253"/>
      <c r="B2150" s="253"/>
      <c r="C2150" s="289"/>
      <c r="D2150" s="289"/>
      <c r="E2150" s="289"/>
      <c r="F2150" s="289"/>
      <c r="G2150" s="290"/>
      <c r="H2150" s="289"/>
      <c r="I2150" s="289"/>
      <c r="J2150" s="289"/>
      <c r="K2150" s="291"/>
      <c r="L2150" s="292"/>
      <c r="M2150" s="292"/>
      <c r="N2150" s="289"/>
      <c r="O2150" s="289"/>
      <c r="P2150" s="293"/>
      <c r="Q2150" s="294"/>
      <c r="R2150" s="206"/>
      <c r="S2150" s="295"/>
      <c r="T2150" s="289"/>
      <c r="U2150" s="289"/>
      <c r="V2150" s="296" t="str">
        <f t="shared" si="1161"/>
        <v> </v>
      </c>
      <c r="W2150" s="297"/>
      <c r="X2150" s="298"/>
      <c r="Y2150" s="299"/>
      <c r="Z2150" s="300"/>
      <c r="AA2150" s="300"/>
      <c r="AB2150" s="298"/>
      <c r="AC2150" s="187"/>
      <c r="AD2150" s="187"/>
      <c r="AE2150" s="187"/>
      <c r="AF2150" s="187"/>
      <c r="AG2150" s="187"/>
    </row>
    <row r="2151">
      <c r="A2151" s="253"/>
      <c r="B2151" s="253"/>
      <c r="C2151" s="289"/>
      <c r="D2151" s="289"/>
      <c r="E2151" s="289"/>
      <c r="F2151" s="289"/>
      <c r="G2151" s="290"/>
      <c r="H2151" s="289"/>
      <c r="I2151" s="289"/>
      <c r="J2151" s="289"/>
      <c r="K2151" s="291"/>
      <c r="L2151" s="292"/>
      <c r="M2151" s="292"/>
      <c r="N2151" s="289"/>
      <c r="O2151" s="289"/>
      <c r="P2151" s="293"/>
      <c r="Q2151" s="294"/>
      <c r="R2151" s="206"/>
      <c r="S2151" s="295"/>
      <c r="T2151" s="289"/>
      <c r="U2151" s="289"/>
      <c r="V2151" s="296" t="str">
        <f t="shared" si="1161"/>
        <v> </v>
      </c>
      <c r="W2151" s="297"/>
      <c r="X2151" s="298"/>
      <c r="Y2151" s="299"/>
      <c r="Z2151" s="300"/>
      <c r="AA2151" s="300"/>
      <c r="AB2151" s="298"/>
      <c r="AC2151" s="187"/>
      <c r="AD2151" s="187"/>
      <c r="AE2151" s="187"/>
      <c r="AF2151" s="187"/>
      <c r="AG2151" s="187"/>
    </row>
    <row r="2152">
      <c r="A2152" s="253"/>
      <c r="B2152" s="253"/>
      <c r="C2152" s="289"/>
      <c r="D2152" s="289"/>
      <c r="E2152" s="289"/>
      <c r="F2152" s="289"/>
      <c r="G2152" s="290"/>
      <c r="H2152" s="289"/>
      <c r="I2152" s="289"/>
      <c r="J2152" s="289"/>
      <c r="K2152" s="291"/>
      <c r="L2152" s="292"/>
      <c r="M2152" s="292"/>
      <c r="N2152" s="289"/>
      <c r="O2152" s="289"/>
      <c r="P2152" s="293"/>
      <c r="Q2152" s="294"/>
      <c r="R2152" s="206"/>
      <c r="S2152" s="295"/>
      <c r="T2152" s="289"/>
      <c r="U2152" s="289"/>
      <c r="V2152" s="296" t="str">
        <f t="shared" si="1161"/>
        <v> </v>
      </c>
      <c r="W2152" s="297"/>
      <c r="X2152" s="298"/>
      <c r="Y2152" s="299"/>
      <c r="Z2152" s="300"/>
      <c r="AA2152" s="300"/>
      <c r="AB2152" s="298"/>
      <c r="AC2152" s="187"/>
      <c r="AD2152" s="187"/>
      <c r="AE2152" s="187"/>
      <c r="AF2152" s="187"/>
      <c r="AG2152" s="187"/>
    </row>
  </sheetData>
  <customSheetViews>
    <customSheetView guid="{78973368-1B59-4953-ACE1-3AEBEA2C158C}" filter="1" showAutoFilter="1">
      <autoFilter ref="$A$2:$AE$1042"/>
    </customSheetView>
    <customSheetView guid="{50EE8509-8F96-48AF-B833-5155EE91E149}" filter="1" showAutoFilter="1">
      <autoFilter ref="$A$2:$AE$1042">
        <filterColumn colId="10">
          <filters>
            <filter val="2-CN"/>
            <filter val="2"/>
            <filter val="CN"/>
            <filter val="2-6"/>
          </filters>
        </filterColumn>
        <filterColumn colId="14">
          <filters blank="1">
            <filter val="E-learning"/>
            <filter val="TT Quốc phòng"/>
            <filter val="Gò vấp"/>
            <filter val="Trung Sơn"/>
            <filter val="Trung sơn"/>
            <filter val="Online"/>
          </filters>
        </filterColumn>
      </autoFilter>
    </customSheetView>
    <customSheetView guid="{18AA1C31-B5E3-4021-95BE-763034DCEF24}" filter="1" showAutoFilter="1">
      <autoFilter ref="$C$1:$G$1042"/>
    </customSheetView>
    <customSheetView guid="{162A8099-CAD8-466D-BC93-6D5FBD7523EE}" filter="1" showAutoFilter="1">
      <autoFilter ref="$A$2:$AE$1042">
        <filterColumn colId="2">
          <filters>
            <filter val="Sức khỏe"/>
            <filter val="Quản trị"/>
            <filter val="ESP"/>
            <filter val="Tiếng Anh"/>
            <filter val="TT VHPT"/>
            <filter val="Đào tạo"/>
            <filter val="Tiếng Hàn"/>
          </filters>
        </filterColumn>
      </autoFilter>
    </customSheetView>
    <customSheetView guid="{6CCC15B2-9ADA-49A5-ACFD-8C48E7927DBD}" filter="1" showAutoFilter="1">
      <autoFilter ref="$C$1:$C$1042">
        <filterColumn colId="0">
          <filters>
            <filter val="Sức khỏe"/>
            <filter val="Quản trị"/>
            <filter val="ESP"/>
            <filter val="Khoa/Ngành &#10;Quản Lý"/>
            <filter val="Tiếng Anh"/>
            <filter val="TT VHPT"/>
            <filter val="Đào tạo"/>
            <filter val="Tiếng Hàn"/>
          </filters>
        </filterColumn>
      </autoFilter>
    </customSheetView>
  </customSheetViews>
  <mergeCells count="719">
    <mergeCell ref="N338:N339"/>
    <mergeCell ref="N340:N341"/>
    <mergeCell ref="N342:N343"/>
    <mergeCell ref="N344:N345"/>
    <mergeCell ref="N346:N347"/>
    <mergeCell ref="N348:N349"/>
    <mergeCell ref="N350:N351"/>
    <mergeCell ref="N921:N923"/>
    <mergeCell ref="N924:N925"/>
    <mergeCell ref="N926:N927"/>
    <mergeCell ref="N930:N932"/>
    <mergeCell ref="N352:N353"/>
    <mergeCell ref="N354:N355"/>
    <mergeCell ref="N906:N908"/>
    <mergeCell ref="N909:N911"/>
    <mergeCell ref="N912:N914"/>
    <mergeCell ref="N915:N917"/>
    <mergeCell ref="N918:N920"/>
    <mergeCell ref="N111:N119"/>
    <mergeCell ref="N120:N123"/>
    <mergeCell ref="N124:N127"/>
    <mergeCell ref="N128:N131"/>
    <mergeCell ref="N132:N135"/>
    <mergeCell ref="N136:N141"/>
    <mergeCell ref="N142:N147"/>
    <mergeCell ref="N148:N149"/>
    <mergeCell ref="N150:N151"/>
    <mergeCell ref="N234:N236"/>
    <mergeCell ref="N237:N239"/>
    <mergeCell ref="N244:N245"/>
    <mergeCell ref="N246:N247"/>
    <mergeCell ref="N248:N249"/>
    <mergeCell ref="N250:N251"/>
    <mergeCell ref="N252:N253"/>
    <mergeCell ref="N254:N255"/>
    <mergeCell ref="N256:N257"/>
    <mergeCell ref="N258:N259"/>
    <mergeCell ref="N260:N263"/>
    <mergeCell ref="N264:N267"/>
    <mergeCell ref="N270:N271"/>
    <mergeCell ref="N272:N273"/>
    <mergeCell ref="N284:N286"/>
    <mergeCell ref="N287:N289"/>
    <mergeCell ref="N290:N291"/>
    <mergeCell ref="N292:N293"/>
    <mergeCell ref="N294:N295"/>
    <mergeCell ref="N296:N297"/>
    <mergeCell ref="N298:N299"/>
    <mergeCell ref="N300:N301"/>
    <mergeCell ref="N302:N303"/>
    <mergeCell ref="N304:N305"/>
    <mergeCell ref="N306:N307"/>
    <mergeCell ref="N308:N309"/>
    <mergeCell ref="N310:N311"/>
    <mergeCell ref="N312:N313"/>
    <mergeCell ref="N314:N315"/>
    <mergeCell ref="N316:N317"/>
    <mergeCell ref="N318:N319"/>
    <mergeCell ref="N320:N321"/>
    <mergeCell ref="N322:N323"/>
    <mergeCell ref="N324:N325"/>
    <mergeCell ref="N326:N327"/>
    <mergeCell ref="N328:N329"/>
    <mergeCell ref="N330:N331"/>
    <mergeCell ref="N332:N333"/>
    <mergeCell ref="N334:N335"/>
    <mergeCell ref="N336:N337"/>
    <mergeCell ref="T410:T421"/>
    <mergeCell ref="T422:T429"/>
    <mergeCell ref="T430:T437"/>
    <mergeCell ref="T438:T443"/>
    <mergeCell ref="T444:T447"/>
    <mergeCell ref="T370:T373"/>
    <mergeCell ref="T374:T377"/>
    <mergeCell ref="T378:T381"/>
    <mergeCell ref="T382:T385"/>
    <mergeCell ref="T386:T389"/>
    <mergeCell ref="T390:T393"/>
    <mergeCell ref="T394:T409"/>
    <mergeCell ref="S456:S459"/>
    <mergeCell ref="T456:T459"/>
    <mergeCell ref="S460:S463"/>
    <mergeCell ref="T460:T463"/>
    <mergeCell ref="S466:S473"/>
    <mergeCell ref="T466:T473"/>
    <mergeCell ref="T474:T477"/>
    <mergeCell ref="T478:T481"/>
    <mergeCell ref="S474:S477"/>
    <mergeCell ref="S478:S481"/>
    <mergeCell ref="S482:S491"/>
    <mergeCell ref="T482:T491"/>
    <mergeCell ref="S492:S497"/>
    <mergeCell ref="S498:S507"/>
    <mergeCell ref="S508:S513"/>
    <mergeCell ref="S514:S519"/>
    <mergeCell ref="S520:S523"/>
    <mergeCell ref="S524:S527"/>
    <mergeCell ref="S528:S539"/>
    <mergeCell ref="S540:S547"/>
    <mergeCell ref="S548:S555"/>
    <mergeCell ref="S556:S567"/>
    <mergeCell ref="S568:S575"/>
    <mergeCell ref="S576:S591"/>
    <mergeCell ref="S592:S597"/>
    <mergeCell ref="S598:S601"/>
    <mergeCell ref="S602:S613"/>
    <mergeCell ref="S614:S621"/>
    <mergeCell ref="S622:S627"/>
    <mergeCell ref="T711:T712"/>
    <mergeCell ref="S713:S715"/>
    <mergeCell ref="T713:T715"/>
    <mergeCell ref="S723:S733"/>
    <mergeCell ref="S734:S751"/>
    <mergeCell ref="S752:S762"/>
    <mergeCell ref="S763:S784"/>
    <mergeCell ref="S904:S905"/>
    <mergeCell ref="S906:S911"/>
    <mergeCell ref="S912:S917"/>
    <mergeCell ref="S918:S923"/>
    <mergeCell ref="S924:S927"/>
    <mergeCell ref="S928:S929"/>
    <mergeCell ref="S930:S932"/>
    <mergeCell ref="S785:S812"/>
    <mergeCell ref="S813:S831"/>
    <mergeCell ref="S832:S836"/>
    <mergeCell ref="S837:S864"/>
    <mergeCell ref="S865:S883"/>
    <mergeCell ref="S884:S901"/>
    <mergeCell ref="S902:S903"/>
    <mergeCell ref="T240:T241"/>
    <mergeCell ref="T242:T243"/>
    <mergeCell ref="T244:T247"/>
    <mergeCell ref="T248:T251"/>
    <mergeCell ref="T252:T255"/>
    <mergeCell ref="T256:T259"/>
    <mergeCell ref="T260:T267"/>
    <mergeCell ref="T268:T269"/>
    <mergeCell ref="T270:T273"/>
    <mergeCell ref="T274:T275"/>
    <mergeCell ref="T276:T277"/>
    <mergeCell ref="T278:T279"/>
    <mergeCell ref="T280:T281"/>
    <mergeCell ref="T282:T283"/>
    <mergeCell ref="T284:T289"/>
    <mergeCell ref="T290:T293"/>
    <mergeCell ref="T294:T301"/>
    <mergeCell ref="T302:T309"/>
    <mergeCell ref="T310:T317"/>
    <mergeCell ref="T318:T325"/>
    <mergeCell ref="T326:T333"/>
    <mergeCell ref="T334:T337"/>
    <mergeCell ref="T338:T343"/>
    <mergeCell ref="T344:T347"/>
    <mergeCell ref="T348:T351"/>
    <mergeCell ref="T352:T357"/>
    <mergeCell ref="S354:S355"/>
    <mergeCell ref="S356:S357"/>
    <mergeCell ref="T358:T361"/>
    <mergeCell ref="S360:S361"/>
    <mergeCell ref="T362:T365"/>
    <mergeCell ref="S364:S365"/>
    <mergeCell ref="T366:T369"/>
    <mergeCell ref="S368:S369"/>
    <mergeCell ref="S372:S373"/>
    <mergeCell ref="S376:S377"/>
    <mergeCell ref="S380:S381"/>
    <mergeCell ref="S384:S385"/>
    <mergeCell ref="S388:S389"/>
    <mergeCell ref="S392:S393"/>
    <mergeCell ref="S412:S413"/>
    <mergeCell ref="S414:S415"/>
    <mergeCell ref="S416:S417"/>
    <mergeCell ref="S418:S419"/>
    <mergeCell ref="S420:S421"/>
    <mergeCell ref="S448:S451"/>
    <mergeCell ref="T448:T451"/>
    <mergeCell ref="S452:S455"/>
    <mergeCell ref="T452:T455"/>
    <mergeCell ref="T42:T47"/>
    <mergeCell ref="T48:T53"/>
    <mergeCell ref="T36:T41"/>
    <mergeCell ref="S38:S39"/>
    <mergeCell ref="S40:S41"/>
    <mergeCell ref="S42:S43"/>
    <mergeCell ref="S44:S45"/>
    <mergeCell ref="S46:S47"/>
    <mergeCell ref="S48:S49"/>
    <mergeCell ref="T54:T61"/>
    <mergeCell ref="T62:T75"/>
    <mergeCell ref="S50:S51"/>
    <mergeCell ref="S52:S53"/>
    <mergeCell ref="S54:S55"/>
    <mergeCell ref="S56:S57"/>
    <mergeCell ref="S58:S59"/>
    <mergeCell ref="S60:S61"/>
    <mergeCell ref="S62:S68"/>
    <mergeCell ref="S69:S75"/>
    <mergeCell ref="N82:N87"/>
    <mergeCell ref="N88:N89"/>
    <mergeCell ref="N54:N55"/>
    <mergeCell ref="N56:N57"/>
    <mergeCell ref="N58:N59"/>
    <mergeCell ref="N60:N61"/>
    <mergeCell ref="N62:N68"/>
    <mergeCell ref="N69:N75"/>
    <mergeCell ref="N76:N81"/>
    <mergeCell ref="N17:N21"/>
    <mergeCell ref="N22:N26"/>
    <mergeCell ref="N27:N29"/>
    <mergeCell ref="N30:N32"/>
    <mergeCell ref="N33:N35"/>
    <mergeCell ref="N36:N37"/>
    <mergeCell ref="N38:N39"/>
    <mergeCell ref="N40:N41"/>
    <mergeCell ref="N42:N43"/>
    <mergeCell ref="N44:N45"/>
    <mergeCell ref="N46:N47"/>
    <mergeCell ref="N48:N49"/>
    <mergeCell ref="N50:N51"/>
    <mergeCell ref="N52:N53"/>
    <mergeCell ref="S9:S11"/>
    <mergeCell ref="S12:S16"/>
    <mergeCell ref="T12:T26"/>
    <mergeCell ref="S17:S21"/>
    <mergeCell ref="S22:S26"/>
    <mergeCell ref="S27:S29"/>
    <mergeCell ref="T27:T35"/>
    <mergeCell ref="S30:S32"/>
    <mergeCell ref="S33:S35"/>
    <mergeCell ref="S36:S37"/>
    <mergeCell ref="S76:S81"/>
    <mergeCell ref="T76:T87"/>
    <mergeCell ref="S82:S87"/>
    <mergeCell ref="T88:T93"/>
    <mergeCell ref="N152:N153"/>
    <mergeCell ref="N154:N155"/>
    <mergeCell ref="N156:N157"/>
    <mergeCell ref="N158:N159"/>
    <mergeCell ref="N160:N161"/>
    <mergeCell ref="N162:N163"/>
    <mergeCell ref="N164:N165"/>
    <mergeCell ref="N166:N167"/>
    <mergeCell ref="N168:N169"/>
    <mergeCell ref="N356:N357"/>
    <mergeCell ref="N360:N361"/>
    <mergeCell ref="N364:N365"/>
    <mergeCell ref="N368:N369"/>
    <mergeCell ref="N372:N373"/>
    <mergeCell ref="N376:N377"/>
    <mergeCell ref="N380:N381"/>
    <mergeCell ref="N384:N385"/>
    <mergeCell ref="N388:N389"/>
    <mergeCell ref="N392:N393"/>
    <mergeCell ref="N396:N397"/>
    <mergeCell ref="N398:N399"/>
    <mergeCell ref="N416:N417"/>
    <mergeCell ref="N418:N419"/>
    <mergeCell ref="N420:N421"/>
    <mergeCell ref="N400:N401"/>
    <mergeCell ref="N402:N403"/>
    <mergeCell ref="N404:N405"/>
    <mergeCell ref="N406:N407"/>
    <mergeCell ref="N408:N409"/>
    <mergeCell ref="N412:N413"/>
    <mergeCell ref="N414:N415"/>
    <mergeCell ref="S92:S93"/>
    <mergeCell ref="S94:S95"/>
    <mergeCell ref="S102:S110"/>
    <mergeCell ref="T94:T101"/>
    <mergeCell ref="S96:S97"/>
    <mergeCell ref="S98:S99"/>
    <mergeCell ref="S100:S101"/>
    <mergeCell ref="T102:T119"/>
    <mergeCell ref="S111:S119"/>
    <mergeCell ref="T120:T127"/>
    <mergeCell ref="S152:S153"/>
    <mergeCell ref="S156:S157"/>
    <mergeCell ref="S162:S163"/>
    <mergeCell ref="S164:S165"/>
    <mergeCell ref="T128:T135"/>
    <mergeCell ref="S132:S135"/>
    <mergeCell ref="T136:T147"/>
    <mergeCell ref="S142:S147"/>
    <mergeCell ref="T148:T153"/>
    <mergeCell ref="S150:S151"/>
    <mergeCell ref="S158:S159"/>
    <mergeCell ref="T154:T159"/>
    <mergeCell ref="T160:T165"/>
    <mergeCell ref="T166:T171"/>
    <mergeCell ref="T172:T183"/>
    <mergeCell ref="T184:T187"/>
    <mergeCell ref="T188:T193"/>
    <mergeCell ref="T194:T197"/>
    <mergeCell ref="T198:T201"/>
    <mergeCell ref="T202:T203"/>
    <mergeCell ref="T204:T207"/>
    <mergeCell ref="T208:T211"/>
    <mergeCell ref="T212:T213"/>
    <mergeCell ref="T214:T217"/>
    <mergeCell ref="T218:T221"/>
    <mergeCell ref="T222:T223"/>
    <mergeCell ref="T224:T225"/>
    <mergeCell ref="T226:T227"/>
    <mergeCell ref="T228:T229"/>
    <mergeCell ref="T230:T231"/>
    <mergeCell ref="T232:T233"/>
    <mergeCell ref="T234:T239"/>
    <mergeCell ref="G188:G193"/>
    <mergeCell ref="G194:G197"/>
    <mergeCell ref="G198:G201"/>
    <mergeCell ref="G202:G203"/>
    <mergeCell ref="G204:G207"/>
    <mergeCell ref="G208:G211"/>
    <mergeCell ref="G212:G213"/>
    <mergeCell ref="G214:G217"/>
    <mergeCell ref="G218:G221"/>
    <mergeCell ref="G222:G223"/>
    <mergeCell ref="G224:G225"/>
    <mergeCell ref="G226:G227"/>
    <mergeCell ref="G228:G229"/>
    <mergeCell ref="G230:G231"/>
    <mergeCell ref="G232:G233"/>
    <mergeCell ref="G234:G239"/>
    <mergeCell ref="G240:G241"/>
    <mergeCell ref="G242:G243"/>
    <mergeCell ref="G244:G247"/>
    <mergeCell ref="G248:G251"/>
    <mergeCell ref="G252:G255"/>
    <mergeCell ref="G256:G259"/>
    <mergeCell ref="G260:G267"/>
    <mergeCell ref="G268:G269"/>
    <mergeCell ref="G270:G273"/>
    <mergeCell ref="G274:G275"/>
    <mergeCell ref="G276:G277"/>
    <mergeCell ref="G278:G279"/>
    <mergeCell ref="G280:G281"/>
    <mergeCell ref="G282:G283"/>
    <mergeCell ref="G284:G289"/>
    <mergeCell ref="G290:G293"/>
    <mergeCell ref="G294:G301"/>
    <mergeCell ref="G302:G309"/>
    <mergeCell ref="G310:G317"/>
    <mergeCell ref="G318:G325"/>
    <mergeCell ref="G326:G333"/>
    <mergeCell ref="G334:G337"/>
    <mergeCell ref="G338:G343"/>
    <mergeCell ref="G344:G347"/>
    <mergeCell ref="G348:G351"/>
    <mergeCell ref="G352:G357"/>
    <mergeCell ref="G358:G361"/>
    <mergeCell ref="G362:G365"/>
    <mergeCell ref="G366:G369"/>
    <mergeCell ref="G370:G373"/>
    <mergeCell ref="G374:G377"/>
    <mergeCell ref="G378:G381"/>
    <mergeCell ref="G382:G385"/>
    <mergeCell ref="G719:G720"/>
    <mergeCell ref="G721:G722"/>
    <mergeCell ref="G723:G733"/>
    <mergeCell ref="G734:G751"/>
    <mergeCell ref="G752:G762"/>
    <mergeCell ref="G763:G784"/>
    <mergeCell ref="G785:G812"/>
    <mergeCell ref="G906:G911"/>
    <mergeCell ref="G912:G917"/>
    <mergeCell ref="G918:G923"/>
    <mergeCell ref="G924:G927"/>
    <mergeCell ref="G928:G929"/>
    <mergeCell ref="G930:G932"/>
    <mergeCell ref="G813:G831"/>
    <mergeCell ref="G832:G836"/>
    <mergeCell ref="G837:G864"/>
    <mergeCell ref="G865:G883"/>
    <mergeCell ref="G884:G901"/>
    <mergeCell ref="G902:G903"/>
    <mergeCell ref="G904:G905"/>
    <mergeCell ref="G386:G389"/>
    <mergeCell ref="G390:G393"/>
    <mergeCell ref="G394:G409"/>
    <mergeCell ref="G410:G421"/>
    <mergeCell ref="G422:G429"/>
    <mergeCell ref="G430:G437"/>
    <mergeCell ref="G438:G443"/>
    <mergeCell ref="G444:G447"/>
    <mergeCell ref="G448:G451"/>
    <mergeCell ref="G452:G455"/>
    <mergeCell ref="G456:G459"/>
    <mergeCell ref="G460:G463"/>
    <mergeCell ref="G464:G465"/>
    <mergeCell ref="G466:G473"/>
    <mergeCell ref="G474:G477"/>
    <mergeCell ref="G478:G481"/>
    <mergeCell ref="G482:G491"/>
    <mergeCell ref="G492:G497"/>
    <mergeCell ref="G498:G507"/>
    <mergeCell ref="G508:G513"/>
    <mergeCell ref="G514:G519"/>
    <mergeCell ref="G520:G523"/>
    <mergeCell ref="G524:G527"/>
    <mergeCell ref="G528:G539"/>
    <mergeCell ref="G540:G547"/>
    <mergeCell ref="G548:G555"/>
    <mergeCell ref="G556:G567"/>
    <mergeCell ref="G568:G575"/>
    <mergeCell ref="G576:G591"/>
    <mergeCell ref="G592:G597"/>
    <mergeCell ref="G598:G601"/>
    <mergeCell ref="G602:G613"/>
    <mergeCell ref="G614:G621"/>
    <mergeCell ref="G622:G627"/>
    <mergeCell ref="G628:G633"/>
    <mergeCell ref="G634:G637"/>
    <mergeCell ref="G638:G641"/>
    <mergeCell ref="G642:G649"/>
    <mergeCell ref="G650:G655"/>
    <mergeCell ref="G656:G661"/>
    <mergeCell ref="G662:G667"/>
    <mergeCell ref="G668:G677"/>
    <mergeCell ref="G678:G687"/>
    <mergeCell ref="G688:G693"/>
    <mergeCell ref="G694:G699"/>
    <mergeCell ref="G700:G707"/>
    <mergeCell ref="G708:G710"/>
    <mergeCell ref="G711:G712"/>
    <mergeCell ref="G713:G715"/>
    <mergeCell ref="S181:S183"/>
    <mergeCell ref="S184:S187"/>
    <mergeCell ref="S120:S123"/>
    <mergeCell ref="S124:S127"/>
    <mergeCell ref="S128:S131"/>
    <mergeCell ref="S136:S141"/>
    <mergeCell ref="S148:S149"/>
    <mergeCell ref="S154:S155"/>
    <mergeCell ref="S160:S161"/>
    <mergeCell ref="S88:S89"/>
    <mergeCell ref="S90:S91"/>
    <mergeCell ref="S198:S199"/>
    <mergeCell ref="S200:S201"/>
    <mergeCell ref="S204:S205"/>
    <mergeCell ref="S206:S207"/>
    <mergeCell ref="S208:S209"/>
    <mergeCell ref="S210:S211"/>
    <mergeCell ref="S214:S215"/>
    <mergeCell ref="S222:S223"/>
    <mergeCell ref="S224:S225"/>
    <mergeCell ref="S226:S227"/>
    <mergeCell ref="S228:S229"/>
    <mergeCell ref="S230:S231"/>
    <mergeCell ref="S232:S233"/>
    <mergeCell ref="S234:S236"/>
    <mergeCell ref="S237:S239"/>
    <mergeCell ref="S240:S241"/>
    <mergeCell ref="S242:S243"/>
    <mergeCell ref="S244:S245"/>
    <mergeCell ref="S246:S247"/>
    <mergeCell ref="S248:S249"/>
    <mergeCell ref="S250:S251"/>
    <mergeCell ref="S252:S253"/>
    <mergeCell ref="S254:S255"/>
    <mergeCell ref="S256:S257"/>
    <mergeCell ref="S258:S259"/>
    <mergeCell ref="S260:S263"/>
    <mergeCell ref="S264:S267"/>
    <mergeCell ref="S268:S269"/>
    <mergeCell ref="S270:S271"/>
    <mergeCell ref="S272:S273"/>
    <mergeCell ref="S274:S275"/>
    <mergeCell ref="S276:S277"/>
    <mergeCell ref="S278:S279"/>
    <mergeCell ref="S280:S281"/>
    <mergeCell ref="S282:S283"/>
    <mergeCell ref="S284:S286"/>
    <mergeCell ref="S287:S289"/>
    <mergeCell ref="S290:S291"/>
    <mergeCell ref="S292:S293"/>
    <mergeCell ref="S294:S295"/>
    <mergeCell ref="S296:S297"/>
    <mergeCell ref="S298:S299"/>
    <mergeCell ref="S300:S301"/>
    <mergeCell ref="S302:S303"/>
    <mergeCell ref="S304:S305"/>
    <mergeCell ref="S306:S307"/>
    <mergeCell ref="S308:S309"/>
    <mergeCell ref="N175:N177"/>
    <mergeCell ref="N178:N180"/>
    <mergeCell ref="S166:S167"/>
    <mergeCell ref="S168:S169"/>
    <mergeCell ref="N170:N171"/>
    <mergeCell ref="S170:S171"/>
    <mergeCell ref="N172:N174"/>
    <mergeCell ref="S172:S174"/>
    <mergeCell ref="S175:S177"/>
    <mergeCell ref="S178:S180"/>
    <mergeCell ref="N194:N195"/>
    <mergeCell ref="N196:N197"/>
    <mergeCell ref="N181:N183"/>
    <mergeCell ref="N184:N187"/>
    <mergeCell ref="N188:N190"/>
    <mergeCell ref="S188:S190"/>
    <mergeCell ref="N191:N193"/>
    <mergeCell ref="S191:S193"/>
    <mergeCell ref="S194:S195"/>
    <mergeCell ref="S196:S197"/>
    <mergeCell ref="P1:Q1"/>
    <mergeCell ref="N3:N5"/>
    <mergeCell ref="S3:S5"/>
    <mergeCell ref="N6:N8"/>
    <mergeCell ref="S6:S8"/>
    <mergeCell ref="N9:N11"/>
    <mergeCell ref="N12:N16"/>
    <mergeCell ref="G3:G11"/>
    <mergeCell ref="G12:G26"/>
    <mergeCell ref="G27:G35"/>
    <mergeCell ref="G36:G41"/>
    <mergeCell ref="G42:G47"/>
    <mergeCell ref="G48:G53"/>
    <mergeCell ref="G54:G61"/>
    <mergeCell ref="G62:G75"/>
    <mergeCell ref="G76:G87"/>
    <mergeCell ref="G88:G93"/>
    <mergeCell ref="G94:G101"/>
    <mergeCell ref="G102:G119"/>
    <mergeCell ref="G120:G127"/>
    <mergeCell ref="G128:G135"/>
    <mergeCell ref="G136:G147"/>
    <mergeCell ref="G148:G153"/>
    <mergeCell ref="G154:G159"/>
    <mergeCell ref="G160:G165"/>
    <mergeCell ref="G166:G171"/>
    <mergeCell ref="G172:G183"/>
    <mergeCell ref="G184:G187"/>
    <mergeCell ref="N90:N91"/>
    <mergeCell ref="N92:N93"/>
    <mergeCell ref="N94:N95"/>
    <mergeCell ref="N96:N97"/>
    <mergeCell ref="N98:N99"/>
    <mergeCell ref="N100:N101"/>
    <mergeCell ref="N102:N110"/>
    <mergeCell ref="N216:N217"/>
    <mergeCell ref="S216:S217"/>
    <mergeCell ref="S218:S219"/>
    <mergeCell ref="S220:S221"/>
    <mergeCell ref="N218:N219"/>
    <mergeCell ref="N220:N221"/>
    <mergeCell ref="N198:N199"/>
    <mergeCell ref="N200:N201"/>
    <mergeCell ref="N204:N205"/>
    <mergeCell ref="N206:N207"/>
    <mergeCell ref="N208:N209"/>
    <mergeCell ref="N210:N211"/>
    <mergeCell ref="N214:N215"/>
    <mergeCell ref="S310:S311"/>
    <mergeCell ref="S312:S313"/>
    <mergeCell ref="S314:S315"/>
    <mergeCell ref="S316:S317"/>
    <mergeCell ref="S318:S319"/>
    <mergeCell ref="S320:S321"/>
    <mergeCell ref="S322:S323"/>
    <mergeCell ref="S324:S325"/>
    <mergeCell ref="S326:S327"/>
    <mergeCell ref="S328:S329"/>
    <mergeCell ref="S330:S331"/>
    <mergeCell ref="S332:S333"/>
    <mergeCell ref="S334:S335"/>
    <mergeCell ref="S336:S337"/>
    <mergeCell ref="S338:S339"/>
    <mergeCell ref="S340:S341"/>
    <mergeCell ref="S342:S343"/>
    <mergeCell ref="S344:S345"/>
    <mergeCell ref="S346:S347"/>
    <mergeCell ref="S348:S349"/>
    <mergeCell ref="S350:S351"/>
    <mergeCell ref="S352:S353"/>
    <mergeCell ref="N358:N359"/>
    <mergeCell ref="S358:S359"/>
    <mergeCell ref="N362:N363"/>
    <mergeCell ref="S362:S363"/>
    <mergeCell ref="N366:N367"/>
    <mergeCell ref="N370:N371"/>
    <mergeCell ref="N374:N375"/>
    <mergeCell ref="S374:S375"/>
    <mergeCell ref="N378:N379"/>
    <mergeCell ref="S378:S379"/>
    <mergeCell ref="N382:N383"/>
    <mergeCell ref="S382:S383"/>
    <mergeCell ref="S386:S387"/>
    <mergeCell ref="N386:N387"/>
    <mergeCell ref="N390:N391"/>
    <mergeCell ref="N394:N395"/>
    <mergeCell ref="N410:N411"/>
    <mergeCell ref="N422:N423"/>
    <mergeCell ref="N424:N425"/>
    <mergeCell ref="N426:N427"/>
    <mergeCell ref="N446:N447"/>
    <mergeCell ref="S438:S443"/>
    <mergeCell ref="S444:S447"/>
    <mergeCell ref="S464:S465"/>
    <mergeCell ref="S366:S367"/>
    <mergeCell ref="S370:S371"/>
    <mergeCell ref="S390:S391"/>
    <mergeCell ref="S394:S409"/>
    <mergeCell ref="S410:S411"/>
    <mergeCell ref="S422:S429"/>
    <mergeCell ref="S430:S437"/>
    <mergeCell ref="N562:N567"/>
    <mergeCell ref="N568:N571"/>
    <mergeCell ref="N572:N575"/>
    <mergeCell ref="N576:N583"/>
    <mergeCell ref="N584:N591"/>
    <mergeCell ref="N592:N593"/>
    <mergeCell ref="N594:N595"/>
    <mergeCell ref="N596:N597"/>
    <mergeCell ref="N598:N599"/>
    <mergeCell ref="N600:N601"/>
    <mergeCell ref="N602:N605"/>
    <mergeCell ref="N606:N609"/>
    <mergeCell ref="N610:N613"/>
    <mergeCell ref="N614:N617"/>
    <mergeCell ref="N618:N621"/>
    <mergeCell ref="N622:N624"/>
    <mergeCell ref="N625:N627"/>
    <mergeCell ref="N628:N630"/>
    <mergeCell ref="N631:N633"/>
    <mergeCell ref="N634:N635"/>
    <mergeCell ref="N636:N637"/>
    <mergeCell ref="N638:N639"/>
    <mergeCell ref="N640:N641"/>
    <mergeCell ref="N642:N645"/>
    <mergeCell ref="N646:N649"/>
    <mergeCell ref="N650:N651"/>
    <mergeCell ref="N652:N653"/>
    <mergeCell ref="N654:N655"/>
    <mergeCell ref="N656:N658"/>
    <mergeCell ref="N659:N661"/>
    <mergeCell ref="N662:N664"/>
    <mergeCell ref="N665:N667"/>
    <mergeCell ref="N668:N672"/>
    <mergeCell ref="N673:N677"/>
    <mergeCell ref="N678:N682"/>
    <mergeCell ref="N719:N720"/>
    <mergeCell ref="N721:N722"/>
    <mergeCell ref="N683:N687"/>
    <mergeCell ref="N688:N690"/>
    <mergeCell ref="N691:N693"/>
    <mergeCell ref="N694:N696"/>
    <mergeCell ref="N697:N699"/>
    <mergeCell ref="N700:N703"/>
    <mergeCell ref="N704:N707"/>
    <mergeCell ref="N428:N429"/>
    <mergeCell ref="N430:N431"/>
    <mergeCell ref="N432:N433"/>
    <mergeCell ref="N434:N435"/>
    <mergeCell ref="N436:N437"/>
    <mergeCell ref="N438:N439"/>
    <mergeCell ref="N440:N441"/>
    <mergeCell ref="N442:N443"/>
    <mergeCell ref="N444:N445"/>
    <mergeCell ref="N448:N449"/>
    <mergeCell ref="N450:N451"/>
    <mergeCell ref="N452:N453"/>
    <mergeCell ref="N454:N455"/>
    <mergeCell ref="N456:N457"/>
    <mergeCell ref="N458:N459"/>
    <mergeCell ref="N460:N461"/>
    <mergeCell ref="N462:N463"/>
    <mergeCell ref="N464:N465"/>
    <mergeCell ref="N466:N469"/>
    <mergeCell ref="N470:N473"/>
    <mergeCell ref="N474:N475"/>
    <mergeCell ref="N476:N477"/>
    <mergeCell ref="N478:N479"/>
    <mergeCell ref="N480:N481"/>
    <mergeCell ref="N482:N483"/>
    <mergeCell ref="N484:N485"/>
    <mergeCell ref="N486:N487"/>
    <mergeCell ref="N488:N489"/>
    <mergeCell ref="N490:N491"/>
    <mergeCell ref="N492:N494"/>
    <mergeCell ref="N495:N497"/>
    <mergeCell ref="N498:N502"/>
    <mergeCell ref="N503:N507"/>
    <mergeCell ref="N508:N510"/>
    <mergeCell ref="N511:N513"/>
    <mergeCell ref="N514:N516"/>
    <mergeCell ref="N517:N519"/>
    <mergeCell ref="N520:N521"/>
    <mergeCell ref="N522:N523"/>
    <mergeCell ref="N524:N525"/>
    <mergeCell ref="N526:N527"/>
    <mergeCell ref="N528:N531"/>
    <mergeCell ref="N532:N535"/>
    <mergeCell ref="N536:N539"/>
    <mergeCell ref="N540:N543"/>
    <mergeCell ref="N544:N547"/>
    <mergeCell ref="N548:N551"/>
    <mergeCell ref="N552:N555"/>
    <mergeCell ref="N556:N561"/>
    <mergeCell ref="S628:S630"/>
    <mergeCell ref="S631:S633"/>
    <mergeCell ref="S634:S635"/>
    <mergeCell ref="S636:S637"/>
    <mergeCell ref="S638:S639"/>
    <mergeCell ref="S640:S641"/>
    <mergeCell ref="S642:S645"/>
    <mergeCell ref="S678:S687"/>
    <mergeCell ref="S688:S693"/>
    <mergeCell ref="S694:S699"/>
    <mergeCell ref="S700:S707"/>
    <mergeCell ref="S708:S710"/>
    <mergeCell ref="S711:S712"/>
    <mergeCell ref="S719:S720"/>
    <mergeCell ref="S721:S722"/>
    <mergeCell ref="S646:S649"/>
    <mergeCell ref="S650:S655"/>
    <mergeCell ref="S656:S658"/>
    <mergeCell ref="S659:S661"/>
    <mergeCell ref="S662:S667"/>
    <mergeCell ref="S668:S672"/>
    <mergeCell ref="S673:S677"/>
  </mergeCells>
  <conditionalFormatting sqref="F3:F2152">
    <cfRule type="expression" dxfId="0" priority="1">
      <formula>LEFT(F:F,2)="52"</formula>
    </cfRule>
  </conditionalFormatting>
  <conditionalFormatting sqref="V1:V2152 A3:U2152 AF928:AG933 W933:AE933 W1026:AB1026 AD1026:AG1026">
    <cfRule type="expression" dxfId="1" priority="2">
      <formula>$V1="Trùng lịch"</formula>
    </cfRule>
  </conditionalFormatting>
  <conditionalFormatting sqref="C3:V2152 AF928:AG933 W933:AE933 W1026:AB1026 AD1026:AG1026">
    <cfRule type="expression" dxfId="2" priority="3">
      <formula>$V3="Trùng phòng"</formula>
    </cfRule>
  </conditionalFormatting>
  <conditionalFormatting sqref="Q3:Q2152">
    <cfRule type="expression" dxfId="3" priority="4">
      <formula>Q3&gt;46125.0</formula>
    </cfRule>
  </conditionalFormatting>
  <conditionalFormatting sqref="Q3:Q2152">
    <cfRule type="expression" dxfId="4" priority="5">
      <formula>Q3&gt;46111.0</formula>
    </cfRule>
  </conditionalFormatting>
  <conditionalFormatting sqref="Q1:Q2152">
    <cfRule type="expression" dxfId="5" priority="6">
      <formula>Q1&gt;46118.0</formula>
    </cfRule>
  </conditionalFormatting>
  <dataValidations>
    <dataValidation type="list" allowBlank="1" showErrorMessage="1" sqref="L3:L932 L934:L2152">
      <formula1>"7:00,7:45,8:30,8:45,9:30,10:15,11:00,13:00,13:45,14:15,15:15,16:00,16:45,17:45,18:00"</formula1>
    </dataValidation>
    <dataValidation type="list" allowBlank="1" showInputMessage="1" showErrorMessage="1" prompt="Click and enter a value from range" sqref="N3 N6 N9 N12 N17 N22 N27 N30 N33 N36 N38 N40 N42 N44 N46 N48 N50 N52 N54 N56 N58 N60 N62 N69 N76 N82 N88 N90 N92 N94 N96 N98 N100 N102 N111 N120 N124 N128 N132 N136 N142 N148 N150 N152 N154 N156 N158 N160 N162 N164 N166 N168 N170 N172 N175 N178 N181 N184 N188 N191 N194 N196 N198 N200 N202:N204 N206 N208 N210 N212:N214 N216 N218 N220 N222:N234 N237 N240:N244 N246 N248 N250 N252 N254 N256 N258 N260 N264 N268:N270 N272 N274:N284 N287 N290 N292 N294 N296 N298 N300 N302 N304 N306 N308 N310 N312 N314 N316 N318 N320 N322 N324 N326 N328 N330 N332 N334 N336 N338 N340 N342 N344 N346 N348 N350 N352 N354 N356 N358 N360 N362 N364 N366 N368 N370 N372 N374 N376 N378 N380 N382 N384 N386 N388 N390 N392 N394 N396 N398 N400 N402 N404 N406 N408 N410 N412 N414 N416 N418 N420 N422 N424 N426 N428 N430 N432 N434 N436 N438 N440 N442 N444 N446 N448 N450 N452 N454 N456 N458 N460 N462 N464 N466 N470 N474 N476 N478 N480 N482 N484 N486 N488 N490 N492 N495 N498 N503 N508 N511 N514 N517 N520 N522 N524 N526 N528 N532 N536 N540 N544 N548 N552 N556 N562 N568 N572 N576 N584 N592 N594 N596 N598 N600 N602 N606 N610 N614 N618 N622 N625 N628 N631 N634 N636 N642 N646 N650 N652 N654 N656 N659 N662 N665 N668 N673 N678 N683 N688 N691 N694 N697 N700 N704 N708:N719 N721 N723:N906 N909 N912 N915 N918 N921 N924 N926 N928:N930 N933:N2152">
      <formula1>ThongKe_Phong!$B$3:$B$92</formula1>
    </dataValidation>
    <dataValidation type="list" allowBlank="1" showErrorMessage="1" sqref="M3:M932 M934:M2152">
      <formula1>"07:45,8:30,9:15,10:15,10:00,11:00,11:45,13:45,14:15,15:00,16:00,16:15,17:00,17:45,20:15,21:00,21:45"</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hidden="1" min="1" max="1" width="12.88"/>
    <col customWidth="1" hidden="1" min="2" max="2" width="23.13"/>
    <col customWidth="1" min="3" max="3" width="12.88"/>
    <col customWidth="1" min="4" max="4" width="37.63"/>
    <col customWidth="1" min="5" max="5" width="8.13"/>
    <col customWidth="1" min="6" max="6" width="23.38"/>
    <col customWidth="1" min="7" max="7" width="46.25"/>
    <col customWidth="1" min="8" max="8" width="13.63"/>
    <col customWidth="1" min="9" max="9" width="9.25"/>
    <col customWidth="1" min="10" max="11" width="7.88"/>
    <col customWidth="1" min="12" max="13" width="10.0"/>
    <col customWidth="1" min="14" max="14" width="17.75"/>
    <col customWidth="1" min="15" max="15" width="13.75"/>
    <col customWidth="1" min="16" max="16" width="15.25"/>
    <col customWidth="1" min="17" max="17" width="15.5"/>
    <col customWidth="1" hidden="1" min="18" max="18" width="9.88"/>
    <col customWidth="1" min="19" max="19" width="24.25"/>
    <col customWidth="1" min="20" max="20" width="28.38"/>
    <col customWidth="1" min="21" max="21" width="17.63"/>
    <col customWidth="1" min="23" max="23" width="11.25"/>
    <col customWidth="1" min="24" max="24" width="10.38"/>
    <col customWidth="1" min="25" max="25" width="8.5"/>
    <col customWidth="1" min="26" max="27" width="7.5"/>
    <col customWidth="1" min="28" max="28" width="35.38"/>
    <col customWidth="1" min="29" max="29" width="102.25"/>
    <col customWidth="1" min="30" max="33" width="10.13"/>
  </cols>
  <sheetData>
    <row r="1">
      <c r="A1" s="144"/>
      <c r="B1" s="144"/>
      <c r="C1" s="145"/>
      <c r="D1" s="146"/>
      <c r="E1" s="146"/>
      <c r="F1" s="147" t="s">
        <v>1227</v>
      </c>
      <c r="G1" s="145" t="s">
        <v>1228</v>
      </c>
      <c r="H1" s="145" t="s">
        <v>1229</v>
      </c>
      <c r="I1" s="146"/>
      <c r="J1" s="146"/>
      <c r="K1" s="148" t="s">
        <v>32</v>
      </c>
      <c r="L1" s="146"/>
      <c r="M1" s="146"/>
      <c r="N1" s="146"/>
      <c r="O1" s="146"/>
      <c r="P1" s="149" t="s">
        <v>1230</v>
      </c>
      <c r="Q1" s="10"/>
      <c r="R1" s="150"/>
      <c r="S1" s="151"/>
      <c r="T1" s="146"/>
      <c r="U1" s="152"/>
      <c r="V1" s="146"/>
      <c r="W1" s="146"/>
      <c r="X1" s="146"/>
      <c r="Y1" s="153">
        <v>0.13541666666666666</v>
      </c>
      <c r="Z1" s="153">
        <v>0.125</v>
      </c>
      <c r="AA1" s="146"/>
      <c r="AB1" s="146"/>
      <c r="AC1" s="146"/>
      <c r="AD1" s="146"/>
      <c r="AE1" s="146"/>
      <c r="AF1" s="144"/>
      <c r="AG1" s="144"/>
    </row>
    <row r="2">
      <c r="A2" s="154"/>
      <c r="B2" s="154"/>
      <c r="C2" s="155" t="s">
        <v>1231</v>
      </c>
      <c r="D2" s="155" t="s">
        <v>885</v>
      </c>
      <c r="E2" s="155" t="s">
        <v>883</v>
      </c>
      <c r="F2" s="155" t="s">
        <v>887</v>
      </c>
      <c r="G2" s="155" t="s">
        <v>1232</v>
      </c>
      <c r="H2" s="155" t="s">
        <v>1233</v>
      </c>
      <c r="I2" s="155" t="s">
        <v>1234</v>
      </c>
      <c r="J2" s="155" t="s">
        <v>1235</v>
      </c>
      <c r="K2" s="156" t="s">
        <v>1236</v>
      </c>
      <c r="L2" s="155" t="s">
        <v>1237</v>
      </c>
      <c r="M2" s="155" t="s">
        <v>1238</v>
      </c>
      <c r="N2" s="155" t="s">
        <v>1239</v>
      </c>
      <c r="O2" s="155" t="s">
        <v>1240</v>
      </c>
      <c r="P2" s="155" t="s">
        <v>1241</v>
      </c>
      <c r="Q2" s="155" t="s">
        <v>1242</v>
      </c>
      <c r="R2" s="157" t="s">
        <v>1243</v>
      </c>
      <c r="S2" s="158" t="s">
        <v>1244</v>
      </c>
      <c r="T2" s="155" t="s">
        <v>891</v>
      </c>
      <c r="U2" s="155" t="s">
        <v>1245</v>
      </c>
      <c r="V2" s="155" t="s">
        <v>1246</v>
      </c>
      <c r="W2" s="155" t="s">
        <v>1247</v>
      </c>
      <c r="X2" s="155" t="s">
        <v>1248</v>
      </c>
      <c r="Y2" s="159">
        <v>0.16666666666666666</v>
      </c>
      <c r="Z2" s="159">
        <v>0.19791666666666666</v>
      </c>
      <c r="AA2" s="160">
        <v>0.09375</v>
      </c>
      <c r="AB2" s="161"/>
      <c r="AC2" s="161"/>
      <c r="AD2" s="161"/>
      <c r="AE2" s="161"/>
      <c r="AF2" s="162"/>
      <c r="AG2" s="162"/>
    </row>
    <row r="3" ht="18.75" customHeight="1">
      <c r="A3" s="163">
        <f>COUNTIF($S$3:S12,S3)</f>
        <v>0</v>
      </c>
      <c r="B3" s="163" t="str">
        <f>A3&amp;S3</f>
        <v>0</v>
      </c>
      <c r="C3" s="164" t="s">
        <v>1249</v>
      </c>
      <c r="D3" s="164" t="s">
        <v>894</v>
      </c>
      <c r="E3" s="164">
        <v>2024.0</v>
      </c>
      <c r="F3" s="164" t="s">
        <v>895</v>
      </c>
      <c r="G3" s="165" t="s">
        <v>897</v>
      </c>
      <c r="H3" s="164">
        <v>2.0</v>
      </c>
      <c r="I3" s="164"/>
      <c r="J3" s="164">
        <v>25.0</v>
      </c>
      <c r="K3" s="166" t="s">
        <v>1250</v>
      </c>
      <c r="L3" s="167">
        <v>0.3229166666666667</v>
      </c>
      <c r="M3" s="168">
        <v>0.4895833333333333</v>
      </c>
      <c r="N3" s="165" t="s">
        <v>1251</v>
      </c>
      <c r="O3" s="164" t="s">
        <v>1252</v>
      </c>
      <c r="P3" s="169">
        <f t="shared" ref="P3:P5" si="2">"05/01/2026"+(K3-2)</f>
        <v>46027</v>
      </c>
      <c r="Q3" s="170">
        <f t="shared" ref="Q3:Q890" si="3">P3+Y3</f>
        <v>46055</v>
      </c>
      <c r="R3" s="171"/>
      <c r="S3" s="302"/>
      <c r="T3" s="164"/>
      <c r="U3" s="164"/>
      <c r="V3" s="172" t="str">
        <f t="shared" ref="V3:V37" si="4">IF(OR(
    COUNTIFS($S$3:$S$2451, S3, $K$3:$K$2451, K3, $L$3:$L$2451, L3, $P$3:$P$2451, "&lt;="&amp;Q3, $Q$3:$Q$2451, "&gt;="&amp;P3) &gt; 1, 
    COUNTIFS($F$3:$F$2451, F3, $K$3:$K$2451, K3, $L$3:$L$2451, L3, $P$3:$P$2451, "&lt;="&amp;Q3, $Q$3:$Q$2451, "&gt;="&amp;P3) &gt; 1
), "Trùng lịch",
IF(
    COUNTIFS(
        $N$3:$N$2451, N3,
        $K$3:$K$2451, K3,
        $P$3:$P$2451, "&lt;="&amp;Q3,
        $Q$3:$Q$2451, "&gt;="&amp;P3,
        $L$3:$L$2451, "&lt;"&amp;M3,
        $M$3:$M$2451, "&gt;"&amp;L3
    ) &gt; 1, 
    "Trùng phòng", 
    " "
)
)
</f>
        <v> </v>
      </c>
      <c r="W3" s="172">
        <f t="shared" ref="W3:W892" si="5">iF(Z3=$Z$2,6,if(Z3=$AA$2,3,if(Z3=$Y$2,5,if(or(Z3=$Y$1,Z3=$Z$1),4,0))))</f>
        <v>5</v>
      </c>
      <c r="X3" s="173">
        <f t="shared" ref="X3:X892" si="6">ROUNDUP(J3/W3,0)</f>
        <v>5</v>
      </c>
      <c r="Y3" s="172">
        <f t="shared" ref="Y3:Y892" si="7">(X3-1)*7</f>
        <v>28</v>
      </c>
      <c r="Z3" s="174">
        <f t="shared" ref="Z3:Z892" si="8">M3-L3</f>
        <v>0.1666666667</v>
      </c>
      <c r="AA3" s="174">
        <f t="shared" ref="AA3:AA892" si="9">Z3/45</f>
        <v>0.003703703704</v>
      </c>
      <c r="AB3" s="173" t="str">
        <f t="shared" ref="AB3:AB892" si="10">K3&amp;L3&amp;N3</f>
        <v>20,322916666666667LAB 502</v>
      </c>
      <c r="AC3" s="175" t="str">
        <f t="shared" ref="AC3:AC892" si="11">G3&amp;" "&amp;F3&amp;" "&amp;S3&amp;" "&amp;TRIM(L3)&amp;"-"&amp;TRIM(M3)&amp;" "&amp;
" BĐ: "&amp;IFERROR(DAY(P3)&amp;"/"&amp;MONTH(P3)&amp;"/"&amp;YEAR(P3), "Ngày lỗi")&amp;
" KT: "&amp;IFERROR(DAY(Q3)&amp;"/"&amp;MONTH(Q3)&amp;"/"&amp;YEAR(Q3), "Ngày lỗi")
</f>
        <v>Kiểm thử nâng cao 5243VIS01  7:45-11:45  BĐ: 5/1/2026 KT: 2/2/2026</v>
      </c>
      <c r="AD3" s="175">
        <f t="shared" ref="AD3:AE3" si="1">P3</f>
        <v>46027</v>
      </c>
      <c r="AE3" s="175">
        <f t="shared" si="1"/>
        <v>46055</v>
      </c>
      <c r="AF3" s="176"/>
      <c r="AG3" s="176"/>
    </row>
    <row r="4" ht="18.75" customHeight="1">
      <c r="A4" s="177"/>
      <c r="B4" s="177"/>
      <c r="C4" s="178" t="s">
        <v>1249</v>
      </c>
      <c r="D4" s="179" t="s">
        <v>894</v>
      </c>
      <c r="E4" s="179">
        <v>2024.0</v>
      </c>
      <c r="F4" s="179" t="s">
        <v>903</v>
      </c>
      <c r="G4" s="12"/>
      <c r="H4" s="178">
        <v>20.0</v>
      </c>
      <c r="I4" s="65"/>
      <c r="J4" s="93">
        <v>25.0</v>
      </c>
      <c r="K4" s="166" t="s">
        <v>1250</v>
      </c>
      <c r="L4" s="167">
        <v>0.3229166666666667</v>
      </c>
      <c r="M4" s="168">
        <v>0.4895833333333333</v>
      </c>
      <c r="N4" s="12"/>
      <c r="O4" s="178" t="s">
        <v>1252</v>
      </c>
      <c r="P4" s="169">
        <f t="shared" si="2"/>
        <v>46027</v>
      </c>
      <c r="Q4" s="170">
        <f t="shared" si="3"/>
        <v>46055</v>
      </c>
      <c r="R4" s="180"/>
      <c r="S4" s="303"/>
      <c r="T4" s="181"/>
      <c r="U4" s="181"/>
      <c r="V4" s="172" t="str">
        <f t="shared" si="4"/>
        <v> </v>
      </c>
      <c r="W4" s="172">
        <f t="shared" si="5"/>
        <v>5</v>
      </c>
      <c r="X4" s="173">
        <f t="shared" si="6"/>
        <v>5</v>
      </c>
      <c r="Y4" s="172">
        <f t="shared" si="7"/>
        <v>28</v>
      </c>
      <c r="Z4" s="174">
        <f t="shared" si="8"/>
        <v>0.1666666667</v>
      </c>
      <c r="AA4" s="174">
        <f t="shared" si="9"/>
        <v>0.003703703704</v>
      </c>
      <c r="AB4" s="173" t="str">
        <f t="shared" si="10"/>
        <v>20,322916666666667</v>
      </c>
      <c r="AC4" s="175" t="str">
        <f t="shared" si="11"/>
        <v> 5243VIS02  7:45-11:45  BĐ: 5/1/2026 KT: 2/2/2026</v>
      </c>
      <c r="AD4" s="175">
        <f t="shared" ref="AD4:AE4" si="12">P4</f>
        <v>46027</v>
      </c>
      <c r="AE4" s="175">
        <f t="shared" si="12"/>
        <v>46055</v>
      </c>
      <c r="AF4" s="182"/>
      <c r="AG4" s="182"/>
    </row>
    <row r="5" ht="18.75" customHeight="1">
      <c r="A5" s="177"/>
      <c r="B5" s="177"/>
      <c r="C5" s="178" t="s">
        <v>1249</v>
      </c>
      <c r="D5" s="179" t="s">
        <v>894</v>
      </c>
      <c r="E5" s="179">
        <v>2024.0</v>
      </c>
      <c r="F5" s="179" t="s">
        <v>905</v>
      </c>
      <c r="G5" s="12"/>
      <c r="H5" s="178">
        <v>12.0</v>
      </c>
      <c r="I5" s="65"/>
      <c r="J5" s="93">
        <v>25.0</v>
      </c>
      <c r="K5" s="166" t="s">
        <v>1250</v>
      </c>
      <c r="L5" s="167">
        <v>0.3229166666666667</v>
      </c>
      <c r="M5" s="168">
        <v>0.4895833333333333</v>
      </c>
      <c r="N5" s="19"/>
      <c r="O5" s="178" t="s">
        <v>1252</v>
      </c>
      <c r="P5" s="169">
        <f t="shared" si="2"/>
        <v>46027</v>
      </c>
      <c r="Q5" s="170">
        <f t="shared" si="3"/>
        <v>46055</v>
      </c>
      <c r="R5" s="180"/>
      <c r="S5" s="303"/>
      <c r="T5" s="181"/>
      <c r="U5" s="181"/>
      <c r="V5" s="172" t="str">
        <f t="shared" si="4"/>
        <v> </v>
      </c>
      <c r="W5" s="172">
        <f t="shared" si="5"/>
        <v>5</v>
      </c>
      <c r="X5" s="173">
        <f t="shared" si="6"/>
        <v>5</v>
      </c>
      <c r="Y5" s="172">
        <f t="shared" si="7"/>
        <v>28</v>
      </c>
      <c r="Z5" s="174">
        <f t="shared" si="8"/>
        <v>0.1666666667</v>
      </c>
      <c r="AA5" s="174">
        <f t="shared" si="9"/>
        <v>0.003703703704</v>
      </c>
      <c r="AB5" s="173" t="str">
        <f t="shared" si="10"/>
        <v>20,322916666666667</v>
      </c>
      <c r="AC5" s="175" t="str">
        <f t="shared" si="11"/>
        <v> 5243VIS03  7:45-11:45  BĐ: 5/1/2026 KT: 2/2/2026</v>
      </c>
      <c r="AD5" s="175">
        <f t="shared" ref="AD5:AE5" si="13">P5</f>
        <v>46027</v>
      </c>
      <c r="AE5" s="175">
        <f t="shared" si="13"/>
        <v>46055</v>
      </c>
      <c r="AF5" s="182"/>
      <c r="AG5" s="182"/>
    </row>
    <row r="6" ht="18.75" customHeight="1">
      <c r="A6" s="163">
        <f>COUNTIF($S$3:S21,S6)</f>
        <v>0</v>
      </c>
      <c r="B6" s="163" t="str">
        <f>A6&amp;S6</f>
        <v>0</v>
      </c>
      <c r="C6" s="164" t="s">
        <v>1249</v>
      </c>
      <c r="D6" s="164" t="s">
        <v>894</v>
      </c>
      <c r="E6" s="164">
        <v>2024.0</v>
      </c>
      <c r="F6" s="164" t="s">
        <v>895</v>
      </c>
      <c r="G6" s="12"/>
      <c r="H6" s="164">
        <v>2.0</v>
      </c>
      <c r="I6" s="164"/>
      <c r="J6" s="164">
        <v>35.0</v>
      </c>
      <c r="K6" s="166" t="s">
        <v>1250</v>
      </c>
      <c r="L6" s="167">
        <v>0.3229166666666667</v>
      </c>
      <c r="M6" s="168">
        <v>0.4895833333333333</v>
      </c>
      <c r="N6" s="165" t="s">
        <v>1251</v>
      </c>
      <c r="O6" s="164" t="s">
        <v>1252</v>
      </c>
      <c r="P6" s="169">
        <f t="shared" ref="P6:P8" si="15">"23/02/2026"+(K6-2)</f>
        <v>46076</v>
      </c>
      <c r="Q6" s="170">
        <f t="shared" si="3"/>
        <v>46118</v>
      </c>
      <c r="R6" s="171"/>
      <c r="S6" s="302"/>
      <c r="T6" s="164"/>
      <c r="U6" s="164"/>
      <c r="V6" s="172" t="str">
        <f t="shared" si="4"/>
        <v> </v>
      </c>
      <c r="W6" s="172">
        <f t="shared" si="5"/>
        <v>5</v>
      </c>
      <c r="X6" s="173">
        <f t="shared" si="6"/>
        <v>7</v>
      </c>
      <c r="Y6" s="172">
        <f t="shared" si="7"/>
        <v>42</v>
      </c>
      <c r="Z6" s="174">
        <f t="shared" si="8"/>
        <v>0.1666666667</v>
      </c>
      <c r="AA6" s="174">
        <f t="shared" si="9"/>
        <v>0.003703703704</v>
      </c>
      <c r="AB6" s="173" t="str">
        <f t="shared" si="10"/>
        <v>20,322916666666667LAB 502</v>
      </c>
      <c r="AC6" s="175" t="str">
        <f t="shared" si="11"/>
        <v> 5243VIS01  7:45-11:45  BĐ: 23/2/2026 KT: 6/4/2026</v>
      </c>
      <c r="AD6" s="175">
        <f t="shared" ref="AD6:AE6" si="14">P6</f>
        <v>46076</v>
      </c>
      <c r="AE6" s="175">
        <f t="shared" si="14"/>
        <v>46118</v>
      </c>
      <c r="AF6" s="176"/>
      <c r="AG6" s="176"/>
    </row>
    <row r="7" ht="18.75" customHeight="1">
      <c r="A7" s="177"/>
      <c r="B7" s="177"/>
      <c r="C7" s="178" t="s">
        <v>1249</v>
      </c>
      <c r="D7" s="179" t="s">
        <v>894</v>
      </c>
      <c r="E7" s="179">
        <v>2024.0</v>
      </c>
      <c r="F7" s="179" t="s">
        <v>903</v>
      </c>
      <c r="G7" s="12"/>
      <c r="H7" s="178">
        <v>20.0</v>
      </c>
      <c r="I7" s="65"/>
      <c r="J7" s="93">
        <v>35.0</v>
      </c>
      <c r="K7" s="166" t="s">
        <v>1250</v>
      </c>
      <c r="L7" s="167">
        <v>0.3229166666666667</v>
      </c>
      <c r="M7" s="168">
        <v>0.4895833333333333</v>
      </c>
      <c r="N7" s="12"/>
      <c r="O7" s="178" t="s">
        <v>1252</v>
      </c>
      <c r="P7" s="169">
        <f t="shared" si="15"/>
        <v>46076</v>
      </c>
      <c r="Q7" s="170">
        <f t="shared" si="3"/>
        <v>46118</v>
      </c>
      <c r="R7" s="180"/>
      <c r="S7" s="303"/>
      <c r="T7" s="181"/>
      <c r="U7" s="181"/>
      <c r="V7" s="172" t="str">
        <f t="shared" si="4"/>
        <v> </v>
      </c>
      <c r="W7" s="172">
        <f t="shared" si="5"/>
        <v>5</v>
      </c>
      <c r="X7" s="173">
        <f t="shared" si="6"/>
        <v>7</v>
      </c>
      <c r="Y7" s="172">
        <f t="shared" si="7"/>
        <v>42</v>
      </c>
      <c r="Z7" s="174">
        <f t="shared" si="8"/>
        <v>0.1666666667</v>
      </c>
      <c r="AA7" s="174">
        <f t="shared" si="9"/>
        <v>0.003703703704</v>
      </c>
      <c r="AB7" s="173" t="str">
        <f t="shared" si="10"/>
        <v>20,322916666666667</v>
      </c>
      <c r="AC7" s="175" t="str">
        <f t="shared" si="11"/>
        <v> 5243VIS02  7:45-11:45  BĐ: 23/2/2026 KT: 6/4/2026</v>
      </c>
      <c r="AD7" s="175">
        <f t="shared" ref="AD7:AE7" si="16">P7</f>
        <v>46076</v>
      </c>
      <c r="AE7" s="175">
        <f t="shared" si="16"/>
        <v>46118</v>
      </c>
      <c r="AF7" s="182"/>
      <c r="AG7" s="182"/>
    </row>
    <row r="8" ht="18.75" customHeight="1">
      <c r="A8" s="177"/>
      <c r="B8" s="177"/>
      <c r="C8" s="178" t="s">
        <v>1249</v>
      </c>
      <c r="D8" s="179" t="s">
        <v>894</v>
      </c>
      <c r="E8" s="179">
        <v>2024.0</v>
      </c>
      <c r="F8" s="179" t="s">
        <v>905</v>
      </c>
      <c r="G8" s="12"/>
      <c r="H8" s="178">
        <v>12.0</v>
      </c>
      <c r="I8" s="65"/>
      <c r="J8" s="93">
        <v>35.0</v>
      </c>
      <c r="K8" s="166" t="s">
        <v>1250</v>
      </c>
      <c r="L8" s="167">
        <v>0.3229166666666667</v>
      </c>
      <c r="M8" s="168">
        <v>0.4895833333333333</v>
      </c>
      <c r="N8" s="19"/>
      <c r="O8" s="178" t="s">
        <v>1252</v>
      </c>
      <c r="P8" s="169">
        <f t="shared" si="15"/>
        <v>46076</v>
      </c>
      <c r="Q8" s="170">
        <f t="shared" si="3"/>
        <v>46118</v>
      </c>
      <c r="R8" s="180"/>
      <c r="S8" s="303"/>
      <c r="T8" s="181"/>
      <c r="U8" s="181"/>
      <c r="V8" s="172" t="str">
        <f t="shared" si="4"/>
        <v> </v>
      </c>
      <c r="W8" s="172">
        <f t="shared" si="5"/>
        <v>5</v>
      </c>
      <c r="X8" s="173">
        <f t="shared" si="6"/>
        <v>7</v>
      </c>
      <c r="Y8" s="172">
        <f t="shared" si="7"/>
        <v>42</v>
      </c>
      <c r="Z8" s="174">
        <f t="shared" si="8"/>
        <v>0.1666666667</v>
      </c>
      <c r="AA8" s="174">
        <f t="shared" si="9"/>
        <v>0.003703703704</v>
      </c>
      <c r="AB8" s="173" t="str">
        <f t="shared" si="10"/>
        <v>20,322916666666667</v>
      </c>
      <c r="AC8" s="175" t="str">
        <f t="shared" si="11"/>
        <v> 5243VIS03  7:45-11:45  BĐ: 23/2/2026 KT: 6/4/2026</v>
      </c>
      <c r="AD8" s="175">
        <f t="shared" ref="AD8:AE8" si="17">P8</f>
        <v>46076</v>
      </c>
      <c r="AE8" s="175">
        <f t="shared" si="17"/>
        <v>46118</v>
      </c>
      <c r="AF8" s="182"/>
      <c r="AG8" s="182"/>
    </row>
    <row r="9" ht="18.75" customHeight="1">
      <c r="A9" s="163">
        <f>COUNTIF($S$3:S21,S9)</f>
        <v>0</v>
      </c>
      <c r="B9" s="163" t="str">
        <f>A9&amp;S9</f>
        <v>0</v>
      </c>
      <c r="C9" s="164" t="s">
        <v>1249</v>
      </c>
      <c r="D9" s="164" t="s">
        <v>894</v>
      </c>
      <c r="E9" s="164">
        <v>2024.0</v>
      </c>
      <c r="F9" s="164" t="s">
        <v>895</v>
      </c>
      <c r="G9" s="12"/>
      <c r="H9" s="164">
        <v>2.0</v>
      </c>
      <c r="I9" s="164"/>
      <c r="J9" s="164">
        <v>15.0</v>
      </c>
      <c r="K9" s="166" t="s">
        <v>1256</v>
      </c>
      <c r="L9" s="167"/>
      <c r="M9" s="168"/>
      <c r="N9" s="183" t="s">
        <v>1257</v>
      </c>
      <c r="O9" s="164" t="s">
        <v>1252</v>
      </c>
      <c r="P9" s="169" t="str">
        <f t="shared" ref="P9:P14" si="19">"05/01/2026"+(K9-2)</f>
        <v>#VALUE!</v>
      </c>
      <c r="Q9" s="170" t="str">
        <f t="shared" si="3"/>
        <v>#VALUE!</v>
      </c>
      <c r="R9" s="171"/>
      <c r="S9" s="302"/>
      <c r="T9" s="164"/>
      <c r="U9" s="164"/>
      <c r="V9" s="172" t="str">
        <f t="shared" si="4"/>
        <v> </v>
      </c>
      <c r="W9" s="172">
        <f t="shared" si="5"/>
        <v>0</v>
      </c>
      <c r="X9" s="173" t="str">
        <f t="shared" si="6"/>
        <v>#DIV/0!</v>
      </c>
      <c r="Y9" s="172" t="str">
        <f t="shared" si="7"/>
        <v>#DIV/0!</v>
      </c>
      <c r="Z9" s="174">
        <f t="shared" si="8"/>
        <v>0</v>
      </c>
      <c r="AA9" s="174">
        <f t="shared" si="9"/>
        <v>0</v>
      </c>
      <c r="AB9" s="173" t="str">
        <f t="shared" si="10"/>
        <v>CNTự học</v>
      </c>
      <c r="AC9" s="175" t="str">
        <f t="shared" si="11"/>
        <v> 5243VIS01  -  BĐ: Ngày lỗi KT: Ngày lỗi</v>
      </c>
      <c r="AD9" s="175" t="str">
        <f t="shared" ref="AD9:AE9" si="18">P9</f>
        <v>#VALUE!</v>
      </c>
      <c r="AE9" s="175" t="str">
        <f t="shared" si="18"/>
        <v>#VALUE!</v>
      </c>
      <c r="AF9" s="176"/>
      <c r="AG9" s="176"/>
    </row>
    <row r="10" ht="18.75" customHeight="1">
      <c r="A10" s="177"/>
      <c r="B10" s="177"/>
      <c r="C10" s="178" t="s">
        <v>1249</v>
      </c>
      <c r="D10" s="179" t="s">
        <v>894</v>
      </c>
      <c r="E10" s="179">
        <v>2024.0</v>
      </c>
      <c r="F10" s="179" t="s">
        <v>903</v>
      </c>
      <c r="G10" s="12"/>
      <c r="H10" s="178">
        <v>20.0</v>
      </c>
      <c r="I10" s="65"/>
      <c r="J10" s="93">
        <v>15.0</v>
      </c>
      <c r="K10" s="166" t="s">
        <v>1256</v>
      </c>
      <c r="L10" s="167"/>
      <c r="M10" s="168"/>
      <c r="N10" s="12"/>
      <c r="O10" s="178" t="s">
        <v>1252</v>
      </c>
      <c r="P10" s="169" t="str">
        <f t="shared" si="19"/>
        <v>#VALUE!</v>
      </c>
      <c r="Q10" s="170" t="str">
        <f t="shared" si="3"/>
        <v>#VALUE!</v>
      </c>
      <c r="R10" s="180"/>
      <c r="S10" s="303"/>
      <c r="T10" s="181"/>
      <c r="U10" s="181"/>
      <c r="V10" s="172" t="str">
        <f t="shared" si="4"/>
        <v> </v>
      </c>
      <c r="W10" s="172">
        <f t="shared" si="5"/>
        <v>0</v>
      </c>
      <c r="X10" s="173" t="str">
        <f t="shared" si="6"/>
        <v>#DIV/0!</v>
      </c>
      <c r="Y10" s="172" t="str">
        <f t="shared" si="7"/>
        <v>#DIV/0!</v>
      </c>
      <c r="Z10" s="174">
        <f t="shared" si="8"/>
        <v>0</v>
      </c>
      <c r="AA10" s="174">
        <f t="shared" si="9"/>
        <v>0</v>
      </c>
      <c r="AB10" s="173" t="str">
        <f t="shared" si="10"/>
        <v>CN</v>
      </c>
      <c r="AC10" s="175" t="str">
        <f t="shared" si="11"/>
        <v> 5243VIS02  -  BĐ: Ngày lỗi KT: Ngày lỗi</v>
      </c>
      <c r="AD10" s="175" t="str">
        <f t="shared" ref="AD10:AE10" si="20">P10</f>
        <v>#VALUE!</v>
      </c>
      <c r="AE10" s="175" t="str">
        <f t="shared" si="20"/>
        <v>#VALUE!</v>
      </c>
      <c r="AF10" s="182"/>
      <c r="AG10" s="182"/>
    </row>
    <row r="11" ht="18.75" customHeight="1">
      <c r="A11" s="177"/>
      <c r="B11" s="177"/>
      <c r="C11" s="178" t="s">
        <v>1249</v>
      </c>
      <c r="D11" s="179" t="s">
        <v>894</v>
      </c>
      <c r="E11" s="179">
        <v>2024.0</v>
      </c>
      <c r="F11" s="179" t="s">
        <v>905</v>
      </c>
      <c r="G11" s="19"/>
      <c r="H11" s="178">
        <v>12.0</v>
      </c>
      <c r="I11" s="65"/>
      <c r="J11" s="93">
        <v>15.0</v>
      </c>
      <c r="K11" s="166" t="s">
        <v>1256</v>
      </c>
      <c r="L11" s="167"/>
      <c r="M11" s="168"/>
      <c r="N11" s="19"/>
      <c r="O11" s="178" t="s">
        <v>1252</v>
      </c>
      <c r="P11" s="169" t="str">
        <f t="shared" si="19"/>
        <v>#VALUE!</v>
      </c>
      <c r="Q11" s="170" t="str">
        <f t="shared" si="3"/>
        <v>#VALUE!</v>
      </c>
      <c r="R11" s="180"/>
      <c r="S11" s="303"/>
      <c r="T11" s="181"/>
      <c r="U11" s="181"/>
      <c r="V11" s="172" t="str">
        <f t="shared" si="4"/>
        <v> </v>
      </c>
      <c r="W11" s="172">
        <f t="shared" si="5"/>
        <v>0</v>
      </c>
      <c r="X11" s="173" t="str">
        <f t="shared" si="6"/>
        <v>#DIV/0!</v>
      </c>
      <c r="Y11" s="172" t="str">
        <f t="shared" si="7"/>
        <v>#DIV/0!</v>
      </c>
      <c r="Z11" s="174">
        <f t="shared" si="8"/>
        <v>0</v>
      </c>
      <c r="AA11" s="174">
        <f t="shared" si="9"/>
        <v>0</v>
      </c>
      <c r="AB11" s="173" t="str">
        <f t="shared" si="10"/>
        <v>CN</v>
      </c>
      <c r="AC11" s="175" t="str">
        <f t="shared" si="11"/>
        <v> 5243VIS03  -  BĐ: Ngày lỗi KT: Ngày lỗi</v>
      </c>
      <c r="AD11" s="175" t="str">
        <f t="shared" ref="AD11:AE11" si="21">P11</f>
        <v>#VALUE!</v>
      </c>
      <c r="AE11" s="175" t="str">
        <f t="shared" si="21"/>
        <v>#VALUE!</v>
      </c>
      <c r="AF11" s="182"/>
      <c r="AG11" s="182"/>
    </row>
    <row r="12" ht="18.75" customHeight="1">
      <c r="A12" s="184">
        <f>COUNTIF($S$3:S12,S12)</f>
        <v>0</v>
      </c>
      <c r="B12" s="184" t="str">
        <f>A12&amp;S12</f>
        <v>0</v>
      </c>
      <c r="C12" s="164" t="s">
        <v>1249</v>
      </c>
      <c r="D12" s="164" t="s">
        <v>894</v>
      </c>
      <c r="E12" s="164">
        <v>2024.0</v>
      </c>
      <c r="F12" s="164" t="s">
        <v>895</v>
      </c>
      <c r="G12" s="165" t="s">
        <v>899</v>
      </c>
      <c r="H12" s="99">
        <v>2.0</v>
      </c>
      <c r="I12" s="99"/>
      <c r="J12" s="164">
        <v>25.0</v>
      </c>
      <c r="K12" s="185" t="s">
        <v>1258</v>
      </c>
      <c r="L12" s="167">
        <v>0.3229166666666667</v>
      </c>
      <c r="M12" s="168">
        <v>0.4895833333333333</v>
      </c>
      <c r="N12" s="165" t="s">
        <v>1251</v>
      </c>
      <c r="O12" s="164" t="s">
        <v>1252</v>
      </c>
      <c r="P12" s="169">
        <f t="shared" si="19"/>
        <v>46028</v>
      </c>
      <c r="Q12" s="170">
        <f t="shared" si="3"/>
        <v>46056</v>
      </c>
      <c r="R12" s="181"/>
      <c r="S12" s="302"/>
      <c r="T12" s="99"/>
      <c r="U12" s="99"/>
      <c r="V12" s="172" t="str">
        <f t="shared" si="4"/>
        <v> </v>
      </c>
      <c r="W12" s="172">
        <f t="shared" si="5"/>
        <v>5</v>
      </c>
      <c r="X12" s="173">
        <f t="shared" si="6"/>
        <v>5</v>
      </c>
      <c r="Y12" s="172">
        <f t="shared" si="7"/>
        <v>28</v>
      </c>
      <c r="Z12" s="174">
        <f t="shared" si="8"/>
        <v>0.1666666667</v>
      </c>
      <c r="AA12" s="174">
        <f t="shared" si="9"/>
        <v>0.003703703704</v>
      </c>
      <c r="AB12" s="173" t="str">
        <f t="shared" si="10"/>
        <v>30,322916666666667LAB 502</v>
      </c>
      <c r="AC12" s="175" t="str">
        <f t="shared" si="11"/>
        <v>Dự án mẫu 5243VIS01  7:45-11:45  BĐ: 6/1/2026 KT: 3/2/2026</v>
      </c>
      <c r="AD12" s="175">
        <f t="shared" ref="AD12:AE12" si="22">P12</f>
        <v>46028</v>
      </c>
      <c r="AE12" s="175">
        <f t="shared" si="22"/>
        <v>46056</v>
      </c>
      <c r="AF12" s="187"/>
      <c r="AG12" s="187"/>
    </row>
    <row r="13" ht="18.75" customHeight="1">
      <c r="A13" s="177"/>
      <c r="B13" s="177"/>
      <c r="C13" s="178" t="s">
        <v>1249</v>
      </c>
      <c r="D13" s="179" t="s">
        <v>894</v>
      </c>
      <c r="E13" s="179">
        <v>2024.0</v>
      </c>
      <c r="F13" s="179" t="s">
        <v>903</v>
      </c>
      <c r="G13" s="12"/>
      <c r="H13" s="178">
        <v>20.0</v>
      </c>
      <c r="I13" s="181"/>
      <c r="J13" s="93">
        <v>25.0</v>
      </c>
      <c r="K13" s="185" t="s">
        <v>1258</v>
      </c>
      <c r="L13" s="167">
        <v>0.3229166666666667</v>
      </c>
      <c r="M13" s="168">
        <v>0.4895833333333333</v>
      </c>
      <c r="N13" s="12"/>
      <c r="O13" s="178" t="s">
        <v>1252</v>
      </c>
      <c r="P13" s="169">
        <f t="shared" si="19"/>
        <v>46028</v>
      </c>
      <c r="Q13" s="170">
        <f t="shared" si="3"/>
        <v>46056</v>
      </c>
      <c r="R13" s="180"/>
      <c r="S13" s="303"/>
      <c r="T13" s="181"/>
      <c r="U13" s="181"/>
      <c r="V13" s="172" t="str">
        <f t="shared" si="4"/>
        <v> </v>
      </c>
      <c r="W13" s="172">
        <f t="shared" si="5"/>
        <v>5</v>
      </c>
      <c r="X13" s="173">
        <f t="shared" si="6"/>
        <v>5</v>
      </c>
      <c r="Y13" s="172">
        <f t="shared" si="7"/>
        <v>28</v>
      </c>
      <c r="Z13" s="174">
        <f t="shared" si="8"/>
        <v>0.1666666667</v>
      </c>
      <c r="AA13" s="174">
        <f t="shared" si="9"/>
        <v>0.003703703704</v>
      </c>
      <c r="AB13" s="173" t="str">
        <f t="shared" si="10"/>
        <v>30,322916666666667</v>
      </c>
      <c r="AC13" s="175" t="str">
        <f t="shared" si="11"/>
        <v> 5243VIS02  7:45-11:45  BĐ: 6/1/2026 KT: 3/2/2026</v>
      </c>
      <c r="AD13" s="175">
        <f t="shared" ref="AD13:AE13" si="23">P13</f>
        <v>46028</v>
      </c>
      <c r="AE13" s="175">
        <f t="shared" si="23"/>
        <v>46056</v>
      </c>
      <c r="AF13" s="182"/>
      <c r="AG13" s="182"/>
    </row>
    <row r="14" ht="18.75" customHeight="1">
      <c r="A14" s="177"/>
      <c r="B14" s="177"/>
      <c r="C14" s="178" t="s">
        <v>1249</v>
      </c>
      <c r="D14" s="179" t="s">
        <v>894</v>
      </c>
      <c r="E14" s="179">
        <v>2024.0</v>
      </c>
      <c r="F14" s="179" t="s">
        <v>905</v>
      </c>
      <c r="G14" s="12"/>
      <c r="H14" s="178">
        <v>12.0</v>
      </c>
      <c r="I14" s="181"/>
      <c r="J14" s="93">
        <v>25.0</v>
      </c>
      <c r="K14" s="185" t="s">
        <v>1258</v>
      </c>
      <c r="L14" s="167">
        <v>0.3229166666666667</v>
      </c>
      <c r="M14" s="168">
        <v>0.4895833333333333</v>
      </c>
      <c r="N14" s="19"/>
      <c r="O14" s="178" t="s">
        <v>1252</v>
      </c>
      <c r="P14" s="169">
        <f t="shared" si="19"/>
        <v>46028</v>
      </c>
      <c r="Q14" s="170">
        <f t="shared" si="3"/>
        <v>46056</v>
      </c>
      <c r="R14" s="180"/>
      <c r="S14" s="303"/>
      <c r="T14" s="181"/>
      <c r="U14" s="181"/>
      <c r="V14" s="172" t="str">
        <f t="shared" si="4"/>
        <v> </v>
      </c>
      <c r="W14" s="172">
        <f t="shared" si="5"/>
        <v>5</v>
      </c>
      <c r="X14" s="173">
        <f t="shared" si="6"/>
        <v>5</v>
      </c>
      <c r="Y14" s="172">
        <f t="shared" si="7"/>
        <v>28</v>
      </c>
      <c r="Z14" s="174">
        <f t="shared" si="8"/>
        <v>0.1666666667</v>
      </c>
      <c r="AA14" s="174">
        <f t="shared" si="9"/>
        <v>0.003703703704</v>
      </c>
      <c r="AB14" s="173" t="str">
        <f t="shared" si="10"/>
        <v>30,322916666666667</v>
      </c>
      <c r="AC14" s="175" t="str">
        <f t="shared" si="11"/>
        <v> 5243VIS03  7:45-11:45  BĐ: 6/1/2026 KT: 3/2/2026</v>
      </c>
      <c r="AD14" s="175">
        <f t="shared" ref="AD14:AE14" si="24">P14</f>
        <v>46028</v>
      </c>
      <c r="AE14" s="175">
        <f t="shared" si="24"/>
        <v>46056</v>
      </c>
      <c r="AF14" s="182"/>
      <c r="AG14" s="182"/>
    </row>
    <row r="15" ht="18.75" customHeight="1">
      <c r="A15" s="184">
        <f>COUNTIF($S$3:S15,S15)</f>
        <v>0</v>
      </c>
      <c r="B15" s="184" t="str">
        <f>A15&amp;S15</f>
        <v>0</v>
      </c>
      <c r="C15" s="164" t="s">
        <v>1249</v>
      </c>
      <c r="D15" s="164" t="s">
        <v>894</v>
      </c>
      <c r="E15" s="164">
        <v>2024.0</v>
      </c>
      <c r="F15" s="164" t="s">
        <v>895</v>
      </c>
      <c r="G15" s="12"/>
      <c r="H15" s="99">
        <v>2.0</v>
      </c>
      <c r="I15" s="99"/>
      <c r="J15" s="164">
        <v>35.0</v>
      </c>
      <c r="K15" s="185" t="s">
        <v>1258</v>
      </c>
      <c r="L15" s="167">
        <v>0.3229166666666667</v>
      </c>
      <c r="M15" s="168">
        <v>0.4895833333333333</v>
      </c>
      <c r="N15" s="165" t="s">
        <v>1251</v>
      </c>
      <c r="O15" s="164" t="s">
        <v>1252</v>
      </c>
      <c r="P15" s="169">
        <f t="shared" ref="P15:P17" si="26">"23/02/2026"+(K15-2)</f>
        <v>46077</v>
      </c>
      <c r="Q15" s="170">
        <f t="shared" si="3"/>
        <v>46119</v>
      </c>
      <c r="R15" s="181"/>
      <c r="S15" s="302"/>
      <c r="T15" s="99"/>
      <c r="U15" s="99"/>
      <c r="V15" s="172" t="str">
        <f t="shared" si="4"/>
        <v> </v>
      </c>
      <c r="W15" s="172">
        <f t="shared" si="5"/>
        <v>5</v>
      </c>
      <c r="X15" s="173">
        <f t="shared" si="6"/>
        <v>7</v>
      </c>
      <c r="Y15" s="172">
        <f t="shared" si="7"/>
        <v>42</v>
      </c>
      <c r="Z15" s="174">
        <f t="shared" si="8"/>
        <v>0.1666666667</v>
      </c>
      <c r="AA15" s="174">
        <f t="shared" si="9"/>
        <v>0.003703703704</v>
      </c>
      <c r="AB15" s="173" t="str">
        <f t="shared" si="10"/>
        <v>30,322916666666667LAB 502</v>
      </c>
      <c r="AC15" s="175" t="str">
        <f t="shared" si="11"/>
        <v> 5243VIS01  7:45-11:45  BĐ: 24/2/2026 KT: 7/4/2026</v>
      </c>
      <c r="AD15" s="175">
        <f t="shared" ref="AD15:AE15" si="25">P15</f>
        <v>46077</v>
      </c>
      <c r="AE15" s="175">
        <f t="shared" si="25"/>
        <v>46119</v>
      </c>
      <c r="AF15" s="187"/>
      <c r="AG15" s="187"/>
    </row>
    <row r="16" ht="18.75" customHeight="1">
      <c r="A16" s="177"/>
      <c r="B16" s="177"/>
      <c r="C16" s="178" t="s">
        <v>1249</v>
      </c>
      <c r="D16" s="179" t="s">
        <v>894</v>
      </c>
      <c r="E16" s="179">
        <v>2024.0</v>
      </c>
      <c r="F16" s="179" t="s">
        <v>903</v>
      </c>
      <c r="G16" s="12"/>
      <c r="H16" s="178">
        <v>20.0</v>
      </c>
      <c r="I16" s="181"/>
      <c r="J16" s="93">
        <v>35.0</v>
      </c>
      <c r="K16" s="185" t="s">
        <v>1258</v>
      </c>
      <c r="L16" s="167">
        <v>0.3229166666666667</v>
      </c>
      <c r="M16" s="168">
        <v>0.4895833333333333</v>
      </c>
      <c r="N16" s="12"/>
      <c r="O16" s="178" t="s">
        <v>1252</v>
      </c>
      <c r="P16" s="169">
        <f t="shared" si="26"/>
        <v>46077</v>
      </c>
      <c r="Q16" s="170">
        <f t="shared" si="3"/>
        <v>46119</v>
      </c>
      <c r="R16" s="180"/>
      <c r="S16" s="303"/>
      <c r="T16" s="181"/>
      <c r="U16" s="181"/>
      <c r="V16" s="172" t="str">
        <f t="shared" si="4"/>
        <v> </v>
      </c>
      <c r="W16" s="172">
        <f t="shared" si="5"/>
        <v>5</v>
      </c>
      <c r="X16" s="173">
        <f t="shared" si="6"/>
        <v>7</v>
      </c>
      <c r="Y16" s="172">
        <f t="shared" si="7"/>
        <v>42</v>
      </c>
      <c r="Z16" s="174">
        <f t="shared" si="8"/>
        <v>0.1666666667</v>
      </c>
      <c r="AA16" s="174">
        <f t="shared" si="9"/>
        <v>0.003703703704</v>
      </c>
      <c r="AB16" s="173" t="str">
        <f t="shared" si="10"/>
        <v>30,322916666666667</v>
      </c>
      <c r="AC16" s="175" t="str">
        <f t="shared" si="11"/>
        <v> 5243VIS02  7:45-11:45  BĐ: 24/2/2026 KT: 7/4/2026</v>
      </c>
      <c r="AD16" s="175">
        <f t="shared" ref="AD16:AE16" si="27">P16</f>
        <v>46077</v>
      </c>
      <c r="AE16" s="175">
        <f t="shared" si="27"/>
        <v>46119</v>
      </c>
      <c r="AF16" s="182"/>
      <c r="AG16" s="182"/>
    </row>
    <row r="17" ht="18.75" customHeight="1">
      <c r="A17" s="177"/>
      <c r="B17" s="177"/>
      <c r="C17" s="178" t="s">
        <v>1249</v>
      </c>
      <c r="D17" s="179" t="s">
        <v>894</v>
      </c>
      <c r="E17" s="179">
        <v>2024.0</v>
      </c>
      <c r="F17" s="179" t="s">
        <v>905</v>
      </c>
      <c r="G17" s="12"/>
      <c r="H17" s="178">
        <v>12.0</v>
      </c>
      <c r="I17" s="181"/>
      <c r="J17" s="93">
        <v>35.0</v>
      </c>
      <c r="K17" s="185" t="s">
        <v>1258</v>
      </c>
      <c r="L17" s="167">
        <v>0.3229166666666667</v>
      </c>
      <c r="M17" s="168">
        <v>0.4895833333333333</v>
      </c>
      <c r="N17" s="19"/>
      <c r="O17" s="178" t="s">
        <v>1252</v>
      </c>
      <c r="P17" s="169">
        <f t="shared" si="26"/>
        <v>46077</v>
      </c>
      <c r="Q17" s="170">
        <f t="shared" si="3"/>
        <v>46119</v>
      </c>
      <c r="R17" s="180"/>
      <c r="S17" s="303"/>
      <c r="T17" s="181"/>
      <c r="U17" s="181"/>
      <c r="V17" s="172" t="str">
        <f t="shared" si="4"/>
        <v> </v>
      </c>
      <c r="W17" s="172">
        <f t="shared" si="5"/>
        <v>5</v>
      </c>
      <c r="X17" s="173">
        <f t="shared" si="6"/>
        <v>7</v>
      </c>
      <c r="Y17" s="172">
        <f t="shared" si="7"/>
        <v>42</v>
      </c>
      <c r="Z17" s="174">
        <f t="shared" si="8"/>
        <v>0.1666666667</v>
      </c>
      <c r="AA17" s="174">
        <f t="shared" si="9"/>
        <v>0.003703703704</v>
      </c>
      <c r="AB17" s="173" t="str">
        <f t="shared" si="10"/>
        <v>30,322916666666667</v>
      </c>
      <c r="AC17" s="175" t="str">
        <f t="shared" si="11"/>
        <v> 5243VIS03  7:45-11:45  BĐ: 24/2/2026 KT: 7/4/2026</v>
      </c>
      <c r="AD17" s="175">
        <f t="shared" ref="AD17:AE17" si="28">P17</f>
        <v>46077</v>
      </c>
      <c r="AE17" s="175">
        <f t="shared" si="28"/>
        <v>46119</v>
      </c>
      <c r="AF17" s="182"/>
      <c r="AG17" s="182"/>
    </row>
    <row r="18" ht="18.75" customHeight="1">
      <c r="A18" s="184">
        <f>COUNTIF($S$3:S18,S18)</f>
        <v>0</v>
      </c>
      <c r="B18" s="184" t="str">
        <f>A18&amp;S18</f>
        <v>0</v>
      </c>
      <c r="C18" s="164" t="s">
        <v>1249</v>
      </c>
      <c r="D18" s="164" t="s">
        <v>894</v>
      </c>
      <c r="E18" s="164">
        <v>2024.0</v>
      </c>
      <c r="F18" s="164" t="s">
        <v>895</v>
      </c>
      <c r="G18" s="12"/>
      <c r="H18" s="99">
        <v>2.0</v>
      </c>
      <c r="I18" s="99"/>
      <c r="J18" s="93">
        <v>15.0</v>
      </c>
      <c r="K18" s="185" t="s">
        <v>1256</v>
      </c>
      <c r="L18" s="191"/>
      <c r="M18" s="192"/>
      <c r="N18" s="183" t="s">
        <v>1257</v>
      </c>
      <c r="O18" s="164" t="s">
        <v>1252</v>
      </c>
      <c r="P18" s="169" t="str">
        <f t="shared" ref="P18:P23" si="30">"05/01/2026"+(K18-2)</f>
        <v>#VALUE!</v>
      </c>
      <c r="Q18" s="170" t="str">
        <f t="shared" si="3"/>
        <v>#VALUE!</v>
      </c>
      <c r="R18" s="181"/>
      <c r="S18" s="302"/>
      <c r="T18" s="99"/>
      <c r="U18" s="99"/>
      <c r="V18" s="172" t="str">
        <f t="shared" si="4"/>
        <v> </v>
      </c>
      <c r="W18" s="172">
        <f t="shared" si="5"/>
        <v>0</v>
      </c>
      <c r="X18" s="173" t="str">
        <f t="shared" si="6"/>
        <v>#DIV/0!</v>
      </c>
      <c r="Y18" s="172" t="str">
        <f t="shared" si="7"/>
        <v>#DIV/0!</v>
      </c>
      <c r="Z18" s="174">
        <f t="shared" si="8"/>
        <v>0</v>
      </c>
      <c r="AA18" s="174">
        <f t="shared" si="9"/>
        <v>0</v>
      </c>
      <c r="AB18" s="173" t="str">
        <f t="shared" si="10"/>
        <v>CNTự học</v>
      </c>
      <c r="AC18" s="175" t="str">
        <f t="shared" si="11"/>
        <v> 5243VIS01  -  BĐ: Ngày lỗi KT: Ngày lỗi</v>
      </c>
      <c r="AD18" s="175" t="str">
        <f t="shared" ref="AD18:AE18" si="29">P18</f>
        <v>#VALUE!</v>
      </c>
      <c r="AE18" s="175" t="str">
        <f t="shared" si="29"/>
        <v>#VALUE!</v>
      </c>
      <c r="AF18" s="187"/>
      <c r="AG18" s="187"/>
    </row>
    <row r="19" ht="18.75" customHeight="1">
      <c r="A19" s="177"/>
      <c r="B19" s="177"/>
      <c r="C19" s="178" t="s">
        <v>1249</v>
      </c>
      <c r="D19" s="179" t="s">
        <v>894</v>
      </c>
      <c r="E19" s="179">
        <v>2024.0</v>
      </c>
      <c r="F19" s="179" t="s">
        <v>903</v>
      </c>
      <c r="G19" s="12"/>
      <c r="H19" s="178">
        <v>20.0</v>
      </c>
      <c r="I19" s="181"/>
      <c r="J19" s="93">
        <v>15.0</v>
      </c>
      <c r="K19" s="185" t="s">
        <v>1256</v>
      </c>
      <c r="L19" s="304"/>
      <c r="M19" s="305"/>
      <c r="N19" s="12"/>
      <c r="O19" s="178" t="s">
        <v>1252</v>
      </c>
      <c r="P19" s="169" t="str">
        <f t="shared" si="30"/>
        <v>#VALUE!</v>
      </c>
      <c r="Q19" s="170" t="str">
        <f t="shared" si="3"/>
        <v>#VALUE!</v>
      </c>
      <c r="R19" s="180"/>
      <c r="S19" s="303"/>
      <c r="T19" s="181"/>
      <c r="U19" s="181"/>
      <c r="V19" s="172" t="str">
        <f t="shared" si="4"/>
        <v> </v>
      </c>
      <c r="W19" s="172">
        <f t="shared" si="5"/>
        <v>0</v>
      </c>
      <c r="X19" s="173" t="str">
        <f t="shared" si="6"/>
        <v>#DIV/0!</v>
      </c>
      <c r="Y19" s="172" t="str">
        <f t="shared" si="7"/>
        <v>#DIV/0!</v>
      </c>
      <c r="Z19" s="174">
        <f t="shared" si="8"/>
        <v>0</v>
      </c>
      <c r="AA19" s="174">
        <f t="shared" si="9"/>
        <v>0</v>
      </c>
      <c r="AB19" s="173" t="str">
        <f t="shared" si="10"/>
        <v>CN</v>
      </c>
      <c r="AC19" s="175" t="str">
        <f t="shared" si="11"/>
        <v> 5243VIS02  -  BĐ: Ngày lỗi KT: Ngày lỗi</v>
      </c>
      <c r="AD19" s="175" t="str">
        <f t="shared" ref="AD19:AE19" si="31">P19</f>
        <v>#VALUE!</v>
      </c>
      <c r="AE19" s="175" t="str">
        <f t="shared" si="31"/>
        <v>#VALUE!</v>
      </c>
      <c r="AF19" s="182"/>
      <c r="AG19" s="182"/>
    </row>
    <row r="20" ht="18.75" customHeight="1">
      <c r="A20" s="177"/>
      <c r="B20" s="177"/>
      <c r="C20" s="178" t="s">
        <v>1249</v>
      </c>
      <c r="D20" s="179" t="s">
        <v>894</v>
      </c>
      <c r="E20" s="179">
        <v>2024.0</v>
      </c>
      <c r="F20" s="179" t="s">
        <v>905</v>
      </c>
      <c r="G20" s="19"/>
      <c r="H20" s="178">
        <v>12.0</v>
      </c>
      <c r="I20" s="181"/>
      <c r="J20" s="93">
        <v>15.0</v>
      </c>
      <c r="K20" s="185" t="s">
        <v>1256</v>
      </c>
      <c r="L20" s="304"/>
      <c r="M20" s="305"/>
      <c r="N20" s="19"/>
      <c r="O20" s="178" t="s">
        <v>1252</v>
      </c>
      <c r="P20" s="169" t="str">
        <f t="shared" si="30"/>
        <v>#VALUE!</v>
      </c>
      <c r="Q20" s="170" t="str">
        <f t="shared" si="3"/>
        <v>#VALUE!</v>
      </c>
      <c r="R20" s="180"/>
      <c r="S20" s="303"/>
      <c r="T20" s="181"/>
      <c r="U20" s="181"/>
      <c r="V20" s="172" t="str">
        <f t="shared" si="4"/>
        <v> </v>
      </c>
      <c r="W20" s="172">
        <f t="shared" si="5"/>
        <v>0</v>
      </c>
      <c r="X20" s="173" t="str">
        <f t="shared" si="6"/>
        <v>#DIV/0!</v>
      </c>
      <c r="Y20" s="172" t="str">
        <f t="shared" si="7"/>
        <v>#DIV/0!</v>
      </c>
      <c r="Z20" s="174">
        <f t="shared" si="8"/>
        <v>0</v>
      </c>
      <c r="AA20" s="174">
        <f t="shared" si="9"/>
        <v>0</v>
      </c>
      <c r="AB20" s="173" t="str">
        <f t="shared" si="10"/>
        <v>CN</v>
      </c>
      <c r="AC20" s="175" t="str">
        <f t="shared" si="11"/>
        <v> 5243VIS03  -  BĐ: Ngày lỗi KT: Ngày lỗi</v>
      </c>
      <c r="AD20" s="175" t="str">
        <f t="shared" ref="AD20:AE20" si="32">P20</f>
        <v>#VALUE!</v>
      </c>
      <c r="AE20" s="175" t="str">
        <f t="shared" si="32"/>
        <v>#VALUE!</v>
      </c>
      <c r="AF20" s="182"/>
      <c r="AG20" s="182"/>
    </row>
    <row r="21" ht="18.75" customHeight="1">
      <c r="A21" s="184">
        <f>COUNTIF($S$3:S21,S21)</f>
        <v>0</v>
      </c>
      <c r="B21" s="184" t="str">
        <f>A21&amp;S21</f>
        <v>0</v>
      </c>
      <c r="C21" s="164" t="s">
        <v>1249</v>
      </c>
      <c r="D21" s="164" t="s">
        <v>894</v>
      </c>
      <c r="E21" s="164">
        <v>2024.0</v>
      </c>
      <c r="F21" s="164" t="s">
        <v>895</v>
      </c>
      <c r="G21" s="165" t="s">
        <v>901</v>
      </c>
      <c r="H21" s="99">
        <v>2.0</v>
      </c>
      <c r="I21" s="99"/>
      <c r="J21" s="164">
        <v>25.0</v>
      </c>
      <c r="K21" s="185" t="s">
        <v>1262</v>
      </c>
      <c r="L21" s="167">
        <v>0.3229166666666667</v>
      </c>
      <c r="M21" s="168">
        <v>0.4895833333333333</v>
      </c>
      <c r="N21" s="165" t="s">
        <v>1251</v>
      </c>
      <c r="O21" s="164" t="s">
        <v>1252</v>
      </c>
      <c r="P21" s="169">
        <f t="shared" si="30"/>
        <v>46031</v>
      </c>
      <c r="Q21" s="170">
        <f t="shared" si="3"/>
        <v>46059</v>
      </c>
      <c r="R21" s="181"/>
      <c r="S21" s="302"/>
      <c r="T21" s="99"/>
      <c r="U21" s="99"/>
      <c r="V21" s="172" t="str">
        <f t="shared" si="4"/>
        <v> </v>
      </c>
      <c r="W21" s="172">
        <f t="shared" si="5"/>
        <v>5</v>
      </c>
      <c r="X21" s="173">
        <f t="shared" si="6"/>
        <v>5</v>
      </c>
      <c r="Y21" s="172">
        <f t="shared" si="7"/>
        <v>28</v>
      </c>
      <c r="Z21" s="174">
        <f t="shared" si="8"/>
        <v>0.1666666667</v>
      </c>
      <c r="AA21" s="174">
        <f t="shared" si="9"/>
        <v>0.003703703704</v>
      </c>
      <c r="AB21" s="173" t="str">
        <f t="shared" si="10"/>
        <v>60,322916666666667LAB 502</v>
      </c>
      <c r="AC21" s="175" t="str">
        <f t="shared" si="11"/>
        <v>Lập trình Front End framework 5243VIS01  7:45-11:45  BĐ: 9/1/2026 KT: 6/2/2026</v>
      </c>
      <c r="AD21" s="175">
        <f t="shared" ref="AD21:AE21" si="33">P21</f>
        <v>46031</v>
      </c>
      <c r="AE21" s="175">
        <f t="shared" si="33"/>
        <v>46059</v>
      </c>
      <c r="AF21" s="187"/>
      <c r="AG21" s="187"/>
    </row>
    <row r="22" ht="18.75" customHeight="1">
      <c r="A22" s="177"/>
      <c r="B22" s="177"/>
      <c r="C22" s="178" t="s">
        <v>1249</v>
      </c>
      <c r="D22" s="179" t="s">
        <v>894</v>
      </c>
      <c r="E22" s="179">
        <v>2024.0</v>
      </c>
      <c r="F22" s="179" t="s">
        <v>903</v>
      </c>
      <c r="G22" s="12"/>
      <c r="H22" s="178">
        <v>20.0</v>
      </c>
      <c r="I22" s="181"/>
      <c r="J22" s="93">
        <v>25.0</v>
      </c>
      <c r="K22" s="194" t="s">
        <v>1262</v>
      </c>
      <c r="L22" s="167">
        <v>0.3229166666666667</v>
      </c>
      <c r="M22" s="168">
        <v>0.4895833333333333</v>
      </c>
      <c r="N22" s="12"/>
      <c r="O22" s="178" t="s">
        <v>1252</v>
      </c>
      <c r="P22" s="169">
        <f t="shared" si="30"/>
        <v>46031</v>
      </c>
      <c r="Q22" s="170">
        <f t="shared" si="3"/>
        <v>46059</v>
      </c>
      <c r="R22" s="180"/>
      <c r="S22" s="303"/>
      <c r="T22" s="181"/>
      <c r="U22" s="181"/>
      <c r="V22" s="172" t="str">
        <f t="shared" si="4"/>
        <v> </v>
      </c>
      <c r="W22" s="172">
        <f t="shared" si="5"/>
        <v>5</v>
      </c>
      <c r="X22" s="173">
        <f t="shared" si="6"/>
        <v>5</v>
      </c>
      <c r="Y22" s="172">
        <f t="shared" si="7"/>
        <v>28</v>
      </c>
      <c r="Z22" s="174">
        <f t="shared" si="8"/>
        <v>0.1666666667</v>
      </c>
      <c r="AA22" s="174">
        <f t="shared" si="9"/>
        <v>0.003703703704</v>
      </c>
      <c r="AB22" s="173" t="str">
        <f t="shared" si="10"/>
        <v>60,322916666666667</v>
      </c>
      <c r="AC22" s="175" t="str">
        <f t="shared" si="11"/>
        <v> 5243VIS02  7:45-11:45  BĐ: 9/1/2026 KT: 6/2/2026</v>
      </c>
      <c r="AD22" s="175">
        <f t="shared" ref="AD22:AE22" si="34">P22</f>
        <v>46031</v>
      </c>
      <c r="AE22" s="175">
        <f t="shared" si="34"/>
        <v>46059</v>
      </c>
      <c r="AF22" s="182"/>
      <c r="AG22" s="182"/>
    </row>
    <row r="23" ht="18.75" customHeight="1">
      <c r="A23" s="177"/>
      <c r="B23" s="177"/>
      <c r="C23" s="178" t="s">
        <v>1249</v>
      </c>
      <c r="D23" s="179" t="s">
        <v>894</v>
      </c>
      <c r="E23" s="179">
        <v>2024.0</v>
      </c>
      <c r="F23" s="179" t="s">
        <v>905</v>
      </c>
      <c r="G23" s="12"/>
      <c r="H23" s="178">
        <v>12.0</v>
      </c>
      <c r="I23" s="181"/>
      <c r="J23" s="93">
        <v>25.0</v>
      </c>
      <c r="K23" s="194" t="s">
        <v>1262</v>
      </c>
      <c r="L23" s="167">
        <v>0.3229166666666667</v>
      </c>
      <c r="M23" s="168">
        <v>0.4895833333333333</v>
      </c>
      <c r="N23" s="19"/>
      <c r="O23" s="178" t="s">
        <v>1252</v>
      </c>
      <c r="P23" s="169">
        <f t="shared" si="30"/>
        <v>46031</v>
      </c>
      <c r="Q23" s="170">
        <f t="shared" si="3"/>
        <v>46059</v>
      </c>
      <c r="R23" s="180"/>
      <c r="S23" s="303"/>
      <c r="T23" s="181"/>
      <c r="U23" s="181"/>
      <c r="V23" s="172" t="str">
        <f t="shared" si="4"/>
        <v> </v>
      </c>
      <c r="W23" s="172">
        <f t="shared" si="5"/>
        <v>5</v>
      </c>
      <c r="X23" s="173">
        <f t="shared" si="6"/>
        <v>5</v>
      </c>
      <c r="Y23" s="172">
        <f t="shared" si="7"/>
        <v>28</v>
      </c>
      <c r="Z23" s="174">
        <f t="shared" si="8"/>
        <v>0.1666666667</v>
      </c>
      <c r="AA23" s="174">
        <f t="shared" si="9"/>
        <v>0.003703703704</v>
      </c>
      <c r="AB23" s="173" t="str">
        <f t="shared" si="10"/>
        <v>60,322916666666667</v>
      </c>
      <c r="AC23" s="175" t="str">
        <f t="shared" si="11"/>
        <v> 5243VIS03  7:45-11:45  BĐ: 9/1/2026 KT: 6/2/2026</v>
      </c>
      <c r="AD23" s="175">
        <f t="shared" ref="AD23:AE23" si="35">P23</f>
        <v>46031</v>
      </c>
      <c r="AE23" s="175">
        <f t="shared" si="35"/>
        <v>46059</v>
      </c>
      <c r="AF23" s="182"/>
      <c r="AG23" s="182"/>
    </row>
    <row r="24" ht="18.75" customHeight="1">
      <c r="A24" s="184">
        <f>COUNTIF($S$3:S24,S24)</f>
        <v>0</v>
      </c>
      <c r="B24" s="184" t="str">
        <f>A24&amp;S24</f>
        <v>0</v>
      </c>
      <c r="C24" s="164" t="s">
        <v>1249</v>
      </c>
      <c r="D24" s="164" t="s">
        <v>894</v>
      </c>
      <c r="E24" s="164">
        <v>2024.0</v>
      </c>
      <c r="F24" s="164" t="s">
        <v>895</v>
      </c>
      <c r="G24" s="12"/>
      <c r="H24" s="99">
        <v>2.0</v>
      </c>
      <c r="I24" s="99"/>
      <c r="J24" s="164">
        <v>35.0</v>
      </c>
      <c r="K24" s="185" t="s">
        <v>1262</v>
      </c>
      <c r="L24" s="167">
        <v>0.3229166666666667</v>
      </c>
      <c r="M24" s="168">
        <v>0.4895833333333333</v>
      </c>
      <c r="N24" s="165" t="s">
        <v>1251</v>
      </c>
      <c r="O24" s="164" t="s">
        <v>1252</v>
      </c>
      <c r="P24" s="169">
        <f t="shared" ref="P24:P26" si="37">"23/02/2026"+(K24-2)</f>
        <v>46080</v>
      </c>
      <c r="Q24" s="170">
        <f t="shared" si="3"/>
        <v>46122</v>
      </c>
      <c r="R24" s="181"/>
      <c r="S24" s="302"/>
      <c r="T24" s="99"/>
      <c r="U24" s="99"/>
      <c r="V24" s="172" t="str">
        <f t="shared" si="4"/>
        <v> </v>
      </c>
      <c r="W24" s="172">
        <f t="shared" si="5"/>
        <v>5</v>
      </c>
      <c r="X24" s="173">
        <f t="shared" si="6"/>
        <v>7</v>
      </c>
      <c r="Y24" s="172">
        <f t="shared" si="7"/>
        <v>42</v>
      </c>
      <c r="Z24" s="174">
        <f t="shared" si="8"/>
        <v>0.1666666667</v>
      </c>
      <c r="AA24" s="174">
        <f t="shared" si="9"/>
        <v>0.003703703704</v>
      </c>
      <c r="AB24" s="173" t="str">
        <f t="shared" si="10"/>
        <v>60,322916666666667LAB 502</v>
      </c>
      <c r="AC24" s="175" t="str">
        <f t="shared" si="11"/>
        <v> 5243VIS01  7:45-11:45  BĐ: 27/2/2026 KT: 10/4/2026</v>
      </c>
      <c r="AD24" s="175">
        <f t="shared" ref="AD24:AE24" si="36">P24</f>
        <v>46080</v>
      </c>
      <c r="AE24" s="175">
        <f t="shared" si="36"/>
        <v>46122</v>
      </c>
      <c r="AF24" s="187"/>
      <c r="AG24" s="187"/>
    </row>
    <row r="25" ht="18.75" customHeight="1">
      <c r="A25" s="177"/>
      <c r="B25" s="177"/>
      <c r="C25" s="178" t="s">
        <v>1249</v>
      </c>
      <c r="D25" s="179" t="s">
        <v>894</v>
      </c>
      <c r="E25" s="179">
        <v>2024.0</v>
      </c>
      <c r="F25" s="179" t="s">
        <v>903</v>
      </c>
      <c r="G25" s="12"/>
      <c r="H25" s="178">
        <v>20.0</v>
      </c>
      <c r="I25" s="181"/>
      <c r="J25" s="93">
        <v>35.0</v>
      </c>
      <c r="K25" s="194" t="s">
        <v>1262</v>
      </c>
      <c r="L25" s="167">
        <v>0.3229166666666667</v>
      </c>
      <c r="M25" s="168">
        <v>0.4895833333333333</v>
      </c>
      <c r="N25" s="12"/>
      <c r="O25" s="178" t="s">
        <v>1252</v>
      </c>
      <c r="P25" s="169">
        <f t="shared" si="37"/>
        <v>46080</v>
      </c>
      <c r="Q25" s="170">
        <f t="shared" si="3"/>
        <v>46122</v>
      </c>
      <c r="R25" s="180"/>
      <c r="S25" s="303"/>
      <c r="T25" s="181"/>
      <c r="U25" s="181"/>
      <c r="V25" s="172" t="str">
        <f t="shared" si="4"/>
        <v> </v>
      </c>
      <c r="W25" s="172">
        <f t="shared" si="5"/>
        <v>5</v>
      </c>
      <c r="X25" s="173">
        <f t="shared" si="6"/>
        <v>7</v>
      </c>
      <c r="Y25" s="172">
        <f t="shared" si="7"/>
        <v>42</v>
      </c>
      <c r="Z25" s="174">
        <f t="shared" si="8"/>
        <v>0.1666666667</v>
      </c>
      <c r="AA25" s="174">
        <f t="shared" si="9"/>
        <v>0.003703703704</v>
      </c>
      <c r="AB25" s="173" t="str">
        <f t="shared" si="10"/>
        <v>60,322916666666667</v>
      </c>
      <c r="AC25" s="175" t="str">
        <f t="shared" si="11"/>
        <v> 5243VIS02  7:45-11:45  BĐ: 27/2/2026 KT: 10/4/2026</v>
      </c>
      <c r="AD25" s="175">
        <f t="shared" ref="AD25:AE25" si="38">P25</f>
        <v>46080</v>
      </c>
      <c r="AE25" s="175">
        <f t="shared" si="38"/>
        <v>46122</v>
      </c>
      <c r="AF25" s="182"/>
      <c r="AG25" s="182"/>
    </row>
    <row r="26" ht="18.75" customHeight="1">
      <c r="A26" s="177"/>
      <c r="B26" s="177"/>
      <c r="C26" s="178" t="s">
        <v>1249</v>
      </c>
      <c r="D26" s="179" t="s">
        <v>894</v>
      </c>
      <c r="E26" s="179">
        <v>2024.0</v>
      </c>
      <c r="F26" s="179" t="s">
        <v>905</v>
      </c>
      <c r="G26" s="12"/>
      <c r="H26" s="178">
        <v>12.0</v>
      </c>
      <c r="I26" s="181"/>
      <c r="J26" s="93">
        <v>35.0</v>
      </c>
      <c r="K26" s="194" t="s">
        <v>1262</v>
      </c>
      <c r="L26" s="167">
        <v>0.3229166666666667</v>
      </c>
      <c r="M26" s="168">
        <v>0.4895833333333333</v>
      </c>
      <c r="N26" s="19"/>
      <c r="O26" s="178" t="s">
        <v>1252</v>
      </c>
      <c r="P26" s="169">
        <f t="shared" si="37"/>
        <v>46080</v>
      </c>
      <c r="Q26" s="170">
        <f t="shared" si="3"/>
        <v>46122</v>
      </c>
      <c r="R26" s="180"/>
      <c r="S26" s="303"/>
      <c r="T26" s="181"/>
      <c r="U26" s="181"/>
      <c r="V26" s="172" t="str">
        <f t="shared" si="4"/>
        <v> </v>
      </c>
      <c r="W26" s="172">
        <f t="shared" si="5"/>
        <v>5</v>
      </c>
      <c r="X26" s="173">
        <f t="shared" si="6"/>
        <v>7</v>
      </c>
      <c r="Y26" s="172">
        <f t="shared" si="7"/>
        <v>42</v>
      </c>
      <c r="Z26" s="174">
        <f t="shared" si="8"/>
        <v>0.1666666667</v>
      </c>
      <c r="AA26" s="174">
        <f t="shared" si="9"/>
        <v>0.003703703704</v>
      </c>
      <c r="AB26" s="173" t="str">
        <f t="shared" si="10"/>
        <v>60,322916666666667</v>
      </c>
      <c r="AC26" s="175" t="str">
        <f t="shared" si="11"/>
        <v> 5243VIS03  7:45-11:45  BĐ: 27/2/2026 KT: 10/4/2026</v>
      </c>
      <c r="AD26" s="175">
        <f t="shared" ref="AD26:AE26" si="39">P26</f>
        <v>46080</v>
      </c>
      <c r="AE26" s="175">
        <f t="shared" si="39"/>
        <v>46122</v>
      </c>
      <c r="AF26" s="182"/>
      <c r="AG26" s="182"/>
    </row>
    <row r="27" ht="18.75" customHeight="1">
      <c r="A27" s="184">
        <f>COUNTIF($S$3:S27,S27)</f>
        <v>0</v>
      </c>
      <c r="B27" s="184" t="str">
        <f>A27&amp;S27</f>
        <v>0</v>
      </c>
      <c r="C27" s="164" t="s">
        <v>1249</v>
      </c>
      <c r="D27" s="164" t="s">
        <v>894</v>
      </c>
      <c r="E27" s="164">
        <v>2024.0</v>
      </c>
      <c r="F27" s="164" t="s">
        <v>895</v>
      </c>
      <c r="G27" s="12"/>
      <c r="H27" s="99">
        <v>2.0</v>
      </c>
      <c r="I27" s="99"/>
      <c r="J27" s="93">
        <v>15.0</v>
      </c>
      <c r="K27" s="185" t="s">
        <v>1256</v>
      </c>
      <c r="L27" s="191"/>
      <c r="M27" s="192"/>
      <c r="N27" s="183" t="s">
        <v>1257</v>
      </c>
      <c r="O27" s="164" t="s">
        <v>1252</v>
      </c>
      <c r="P27" s="169" t="str">
        <f t="shared" ref="P27:P31" si="41">"05/01/2026"+(K27-2)</f>
        <v>#VALUE!</v>
      </c>
      <c r="Q27" s="170" t="str">
        <f t="shared" si="3"/>
        <v>#VALUE!</v>
      </c>
      <c r="R27" s="181"/>
      <c r="S27" s="302"/>
      <c r="T27" s="99"/>
      <c r="U27" s="99"/>
      <c r="V27" s="172" t="str">
        <f t="shared" si="4"/>
        <v> </v>
      </c>
      <c r="W27" s="172">
        <f t="shared" si="5"/>
        <v>0</v>
      </c>
      <c r="X27" s="173" t="str">
        <f t="shared" si="6"/>
        <v>#DIV/0!</v>
      </c>
      <c r="Y27" s="172" t="str">
        <f t="shared" si="7"/>
        <v>#DIV/0!</v>
      </c>
      <c r="Z27" s="174">
        <f t="shared" si="8"/>
        <v>0</v>
      </c>
      <c r="AA27" s="174">
        <f t="shared" si="9"/>
        <v>0</v>
      </c>
      <c r="AB27" s="173" t="str">
        <f t="shared" si="10"/>
        <v>CNTự học</v>
      </c>
      <c r="AC27" s="175" t="str">
        <f t="shared" si="11"/>
        <v> 5243VIS01  -  BĐ: Ngày lỗi KT: Ngày lỗi</v>
      </c>
      <c r="AD27" s="175" t="str">
        <f t="shared" ref="AD27:AE27" si="40">P27</f>
        <v>#VALUE!</v>
      </c>
      <c r="AE27" s="175" t="str">
        <f t="shared" si="40"/>
        <v>#VALUE!</v>
      </c>
      <c r="AF27" s="187"/>
      <c r="AG27" s="187"/>
    </row>
    <row r="28" ht="18.75" customHeight="1">
      <c r="A28" s="177"/>
      <c r="B28" s="177"/>
      <c r="C28" s="178" t="s">
        <v>1249</v>
      </c>
      <c r="D28" s="179" t="s">
        <v>894</v>
      </c>
      <c r="E28" s="179">
        <v>2024.0</v>
      </c>
      <c r="F28" s="179" t="s">
        <v>903</v>
      </c>
      <c r="G28" s="12"/>
      <c r="H28" s="178">
        <v>20.0</v>
      </c>
      <c r="I28" s="181"/>
      <c r="J28" s="93">
        <v>15.0</v>
      </c>
      <c r="K28" s="194" t="s">
        <v>1256</v>
      </c>
      <c r="L28" s="304"/>
      <c r="M28" s="305"/>
      <c r="N28" s="12"/>
      <c r="O28" s="178" t="s">
        <v>1252</v>
      </c>
      <c r="P28" s="169" t="str">
        <f t="shared" si="41"/>
        <v>#VALUE!</v>
      </c>
      <c r="Q28" s="170" t="str">
        <f t="shared" si="3"/>
        <v>#VALUE!</v>
      </c>
      <c r="R28" s="180"/>
      <c r="S28" s="303"/>
      <c r="T28" s="181"/>
      <c r="U28" s="181"/>
      <c r="V28" s="172" t="str">
        <f t="shared" si="4"/>
        <v> </v>
      </c>
      <c r="W28" s="172">
        <f t="shared" si="5"/>
        <v>0</v>
      </c>
      <c r="X28" s="173" t="str">
        <f t="shared" si="6"/>
        <v>#DIV/0!</v>
      </c>
      <c r="Y28" s="172" t="str">
        <f t="shared" si="7"/>
        <v>#DIV/0!</v>
      </c>
      <c r="Z28" s="174">
        <f t="shared" si="8"/>
        <v>0</v>
      </c>
      <c r="AA28" s="174">
        <f t="shared" si="9"/>
        <v>0</v>
      </c>
      <c r="AB28" s="173" t="str">
        <f t="shared" si="10"/>
        <v>CN</v>
      </c>
      <c r="AC28" s="175" t="str">
        <f t="shared" si="11"/>
        <v> 5243VIS02  -  BĐ: Ngày lỗi KT: Ngày lỗi</v>
      </c>
      <c r="AD28" s="175" t="str">
        <f t="shared" ref="AD28:AE28" si="42">P28</f>
        <v>#VALUE!</v>
      </c>
      <c r="AE28" s="175" t="str">
        <f t="shared" si="42"/>
        <v>#VALUE!</v>
      </c>
      <c r="AF28" s="182"/>
      <c r="AG28" s="182"/>
    </row>
    <row r="29" ht="18.75" customHeight="1">
      <c r="A29" s="177"/>
      <c r="B29" s="177"/>
      <c r="C29" s="178" t="s">
        <v>1249</v>
      </c>
      <c r="D29" s="179" t="s">
        <v>894</v>
      </c>
      <c r="E29" s="179">
        <v>2024.0</v>
      </c>
      <c r="F29" s="179" t="s">
        <v>905</v>
      </c>
      <c r="G29" s="19"/>
      <c r="H29" s="178">
        <v>12.0</v>
      </c>
      <c r="I29" s="181"/>
      <c r="J29" s="93">
        <v>15.0</v>
      </c>
      <c r="K29" s="194" t="s">
        <v>1256</v>
      </c>
      <c r="L29" s="304"/>
      <c r="M29" s="305"/>
      <c r="N29" s="19"/>
      <c r="O29" s="178" t="s">
        <v>1252</v>
      </c>
      <c r="P29" s="169" t="str">
        <f t="shared" si="41"/>
        <v>#VALUE!</v>
      </c>
      <c r="Q29" s="170" t="str">
        <f t="shared" si="3"/>
        <v>#VALUE!</v>
      </c>
      <c r="R29" s="180"/>
      <c r="S29" s="303"/>
      <c r="T29" s="181"/>
      <c r="U29" s="181"/>
      <c r="V29" s="172" t="str">
        <f t="shared" si="4"/>
        <v> </v>
      </c>
      <c r="W29" s="172">
        <f t="shared" si="5"/>
        <v>0</v>
      </c>
      <c r="X29" s="173" t="str">
        <f t="shared" si="6"/>
        <v>#DIV/0!</v>
      </c>
      <c r="Y29" s="172" t="str">
        <f t="shared" si="7"/>
        <v>#DIV/0!</v>
      </c>
      <c r="Z29" s="174">
        <f t="shared" si="8"/>
        <v>0</v>
      </c>
      <c r="AA29" s="174">
        <f t="shared" si="9"/>
        <v>0</v>
      </c>
      <c r="AB29" s="173" t="str">
        <f t="shared" si="10"/>
        <v>CN</v>
      </c>
      <c r="AC29" s="175" t="str">
        <f t="shared" si="11"/>
        <v> 5243VIS03  -  BĐ: Ngày lỗi KT: Ngày lỗi</v>
      </c>
      <c r="AD29" s="175" t="str">
        <f t="shared" ref="AD29:AE29" si="43">P29</f>
        <v>#VALUE!</v>
      </c>
      <c r="AE29" s="175" t="str">
        <f t="shared" si="43"/>
        <v>#VALUE!</v>
      </c>
      <c r="AF29" s="182"/>
      <c r="AG29" s="182"/>
    </row>
    <row r="30" ht="18.75" customHeight="1">
      <c r="A30" s="163">
        <f>COUNTIF($S$3:S36,S30)</f>
        <v>0</v>
      </c>
      <c r="B30" s="163" t="str">
        <f>A30&amp;S30</f>
        <v>0</v>
      </c>
      <c r="C30" s="164" t="s">
        <v>1249</v>
      </c>
      <c r="D30" s="164" t="s">
        <v>894</v>
      </c>
      <c r="E30" s="164">
        <v>2024.0</v>
      </c>
      <c r="F30" s="164" t="s">
        <v>902</v>
      </c>
      <c r="G30" s="195" t="s">
        <v>897</v>
      </c>
      <c r="H30" s="196">
        <v>1.0</v>
      </c>
      <c r="I30" s="164"/>
      <c r="J30" s="164">
        <v>25.0</v>
      </c>
      <c r="K30" s="166" t="s">
        <v>1250</v>
      </c>
      <c r="L30" s="197">
        <v>0.3229166666666667</v>
      </c>
      <c r="M30" s="198">
        <v>0.4895833333333333</v>
      </c>
      <c r="N30" s="165" t="s">
        <v>1265</v>
      </c>
      <c r="O30" s="164" t="s">
        <v>1261</v>
      </c>
      <c r="P30" s="169">
        <f t="shared" si="41"/>
        <v>46027</v>
      </c>
      <c r="Q30" s="170">
        <f t="shared" si="3"/>
        <v>46055</v>
      </c>
      <c r="R30" s="171"/>
      <c r="S30" s="302"/>
      <c r="T30" s="164"/>
      <c r="U30" s="164"/>
      <c r="V30" s="172" t="str">
        <f t="shared" si="4"/>
        <v> </v>
      </c>
      <c r="W30" s="172">
        <f t="shared" si="5"/>
        <v>5</v>
      </c>
      <c r="X30" s="173">
        <f t="shared" si="6"/>
        <v>5</v>
      </c>
      <c r="Y30" s="172">
        <f t="shared" si="7"/>
        <v>28</v>
      </c>
      <c r="Z30" s="174">
        <f t="shared" si="8"/>
        <v>0.1666666667</v>
      </c>
      <c r="AA30" s="174">
        <f t="shared" si="9"/>
        <v>0.003703703704</v>
      </c>
      <c r="AB30" s="173" t="str">
        <f t="shared" si="10"/>
        <v>20,322916666666667G_Lab101</v>
      </c>
      <c r="AC30" s="175" t="str">
        <f t="shared" si="11"/>
        <v>Kiểm thử nâng cao 5243VIS01G  7:45-11:45  BĐ: 5/1/2026 KT: 2/2/2026</v>
      </c>
      <c r="AD30" s="175">
        <f t="shared" ref="AD30:AE30" si="44">P30</f>
        <v>46027</v>
      </c>
      <c r="AE30" s="175">
        <f t="shared" si="44"/>
        <v>46055</v>
      </c>
      <c r="AF30" s="176"/>
      <c r="AG30" s="176"/>
    </row>
    <row r="31" ht="18.75" customHeight="1">
      <c r="A31" s="184"/>
      <c r="B31" s="184"/>
      <c r="C31" s="164" t="s">
        <v>1249</v>
      </c>
      <c r="D31" s="165" t="s">
        <v>894</v>
      </c>
      <c r="E31" s="165">
        <v>2024.0</v>
      </c>
      <c r="F31" s="165" t="s">
        <v>904</v>
      </c>
      <c r="G31" s="12"/>
      <c r="H31" s="188">
        <v>6.0</v>
      </c>
      <c r="I31" s="99"/>
      <c r="J31" s="99">
        <v>25.0</v>
      </c>
      <c r="K31" s="185" t="s">
        <v>1250</v>
      </c>
      <c r="L31" s="197">
        <v>0.3229166666666667</v>
      </c>
      <c r="M31" s="198">
        <v>0.4895833333333333</v>
      </c>
      <c r="N31" s="19"/>
      <c r="O31" s="164" t="s">
        <v>1261</v>
      </c>
      <c r="P31" s="169">
        <f t="shared" si="41"/>
        <v>46027</v>
      </c>
      <c r="Q31" s="170">
        <f t="shared" si="3"/>
        <v>46055</v>
      </c>
      <c r="R31" s="181"/>
      <c r="S31" s="302"/>
      <c r="T31" s="99"/>
      <c r="U31" s="99"/>
      <c r="V31" s="172" t="str">
        <f t="shared" si="4"/>
        <v> </v>
      </c>
      <c r="W31" s="172">
        <f t="shared" si="5"/>
        <v>5</v>
      </c>
      <c r="X31" s="173">
        <f t="shared" si="6"/>
        <v>5</v>
      </c>
      <c r="Y31" s="172">
        <f t="shared" si="7"/>
        <v>28</v>
      </c>
      <c r="Z31" s="174">
        <f t="shared" si="8"/>
        <v>0.1666666667</v>
      </c>
      <c r="AA31" s="174">
        <f t="shared" si="9"/>
        <v>0.003703703704</v>
      </c>
      <c r="AB31" s="173" t="str">
        <f t="shared" si="10"/>
        <v>20,322916666666667</v>
      </c>
      <c r="AC31" s="175" t="str">
        <f t="shared" si="11"/>
        <v> 5243VIS02G  7:45-11:45  BĐ: 5/1/2026 KT: 2/2/2026</v>
      </c>
      <c r="AD31" s="175">
        <f t="shared" ref="AD31:AE31" si="45">P31</f>
        <v>46027</v>
      </c>
      <c r="AE31" s="175">
        <f t="shared" si="45"/>
        <v>46055</v>
      </c>
      <c r="AF31" s="187"/>
      <c r="AG31" s="187"/>
    </row>
    <row r="32" ht="18.75" customHeight="1">
      <c r="A32" s="163">
        <f>COUNTIF($S$3:S42,S32)</f>
        <v>0</v>
      </c>
      <c r="B32" s="163" t="str">
        <f>A32&amp;S32</f>
        <v>0</v>
      </c>
      <c r="C32" s="164" t="s">
        <v>1249</v>
      </c>
      <c r="D32" s="164" t="s">
        <v>894</v>
      </c>
      <c r="E32" s="164">
        <v>2024.0</v>
      </c>
      <c r="F32" s="164" t="s">
        <v>902</v>
      </c>
      <c r="G32" s="12"/>
      <c r="H32" s="196">
        <v>1.0</v>
      </c>
      <c r="I32" s="164"/>
      <c r="J32" s="164">
        <v>35.0</v>
      </c>
      <c r="K32" s="166" t="s">
        <v>1250</v>
      </c>
      <c r="L32" s="197">
        <v>0.3229166666666667</v>
      </c>
      <c r="M32" s="198">
        <v>0.4895833333333333</v>
      </c>
      <c r="N32" s="165" t="s">
        <v>1265</v>
      </c>
      <c r="O32" s="164" t="s">
        <v>1261</v>
      </c>
      <c r="P32" s="169">
        <f t="shared" ref="P32:P33" si="47">"23/02/2026"+(K32-2)</f>
        <v>46076</v>
      </c>
      <c r="Q32" s="170">
        <f t="shared" si="3"/>
        <v>46118</v>
      </c>
      <c r="R32" s="171"/>
      <c r="S32" s="302"/>
      <c r="T32" s="164"/>
      <c r="U32" s="164"/>
      <c r="V32" s="172" t="str">
        <f t="shared" si="4"/>
        <v> </v>
      </c>
      <c r="W32" s="172">
        <f t="shared" si="5"/>
        <v>5</v>
      </c>
      <c r="X32" s="173">
        <f t="shared" si="6"/>
        <v>7</v>
      </c>
      <c r="Y32" s="172">
        <f t="shared" si="7"/>
        <v>42</v>
      </c>
      <c r="Z32" s="174">
        <f t="shared" si="8"/>
        <v>0.1666666667</v>
      </c>
      <c r="AA32" s="174">
        <f t="shared" si="9"/>
        <v>0.003703703704</v>
      </c>
      <c r="AB32" s="173" t="str">
        <f t="shared" si="10"/>
        <v>20,322916666666667G_Lab101</v>
      </c>
      <c r="AC32" s="175" t="str">
        <f t="shared" si="11"/>
        <v> 5243VIS01G  7:45-11:45  BĐ: 23/2/2026 KT: 6/4/2026</v>
      </c>
      <c r="AD32" s="175">
        <f t="shared" ref="AD32:AE32" si="46">P32</f>
        <v>46076</v>
      </c>
      <c r="AE32" s="175">
        <f t="shared" si="46"/>
        <v>46118</v>
      </c>
      <c r="AF32" s="176"/>
      <c r="AG32" s="176"/>
    </row>
    <row r="33" ht="18.75" customHeight="1">
      <c r="A33" s="184"/>
      <c r="B33" s="184"/>
      <c r="C33" s="164" t="s">
        <v>1249</v>
      </c>
      <c r="D33" s="165" t="s">
        <v>894</v>
      </c>
      <c r="E33" s="165">
        <v>2024.0</v>
      </c>
      <c r="F33" s="165" t="s">
        <v>904</v>
      </c>
      <c r="G33" s="12"/>
      <c r="H33" s="188">
        <v>6.0</v>
      </c>
      <c r="I33" s="99"/>
      <c r="J33" s="99">
        <v>35.0</v>
      </c>
      <c r="K33" s="185" t="s">
        <v>1250</v>
      </c>
      <c r="L33" s="197">
        <v>0.3229166666666667</v>
      </c>
      <c r="M33" s="198">
        <v>0.4895833333333333</v>
      </c>
      <c r="N33" s="19"/>
      <c r="O33" s="164" t="s">
        <v>1261</v>
      </c>
      <c r="P33" s="169">
        <f t="shared" si="47"/>
        <v>46076</v>
      </c>
      <c r="Q33" s="170">
        <f t="shared" si="3"/>
        <v>46118</v>
      </c>
      <c r="R33" s="181"/>
      <c r="S33" s="302"/>
      <c r="T33" s="99"/>
      <c r="U33" s="99"/>
      <c r="V33" s="172" t="str">
        <f t="shared" si="4"/>
        <v> </v>
      </c>
      <c r="W33" s="172">
        <f t="shared" si="5"/>
        <v>5</v>
      </c>
      <c r="X33" s="173">
        <f t="shared" si="6"/>
        <v>7</v>
      </c>
      <c r="Y33" s="172">
        <f t="shared" si="7"/>
        <v>42</v>
      </c>
      <c r="Z33" s="174">
        <f t="shared" si="8"/>
        <v>0.1666666667</v>
      </c>
      <c r="AA33" s="174">
        <f t="shared" si="9"/>
        <v>0.003703703704</v>
      </c>
      <c r="AB33" s="173" t="str">
        <f t="shared" si="10"/>
        <v>20,322916666666667</v>
      </c>
      <c r="AC33" s="175" t="str">
        <f t="shared" si="11"/>
        <v> 5243VIS02G  7:45-11:45  BĐ: 23/2/2026 KT: 6/4/2026</v>
      </c>
      <c r="AD33" s="175">
        <f t="shared" ref="AD33:AE33" si="48">P33</f>
        <v>46076</v>
      </c>
      <c r="AE33" s="175">
        <f t="shared" si="48"/>
        <v>46118</v>
      </c>
      <c r="AF33" s="187"/>
      <c r="AG33" s="187"/>
    </row>
    <row r="34" ht="18.75" customHeight="1">
      <c r="A34" s="163">
        <f>COUNTIF($S$3:S48,S34)</f>
        <v>0</v>
      </c>
      <c r="B34" s="163" t="str">
        <f>A34&amp;S34</f>
        <v>0</v>
      </c>
      <c r="C34" s="164" t="s">
        <v>1249</v>
      </c>
      <c r="D34" s="164" t="s">
        <v>894</v>
      </c>
      <c r="E34" s="164">
        <v>2024.0</v>
      </c>
      <c r="F34" s="164" t="s">
        <v>902</v>
      </c>
      <c r="G34" s="12"/>
      <c r="H34" s="196">
        <v>1.0</v>
      </c>
      <c r="I34" s="164"/>
      <c r="J34" s="164">
        <v>15.0</v>
      </c>
      <c r="K34" s="166"/>
      <c r="L34" s="197"/>
      <c r="M34" s="198"/>
      <c r="N34" s="183" t="s">
        <v>1257</v>
      </c>
      <c r="O34" s="164" t="s">
        <v>1261</v>
      </c>
      <c r="P34" s="169">
        <f t="shared" ref="P34:P37" si="50">"05/01/2026"+(K34-2)</f>
        <v>46025</v>
      </c>
      <c r="Q34" s="170" t="str">
        <f t="shared" si="3"/>
        <v>#DIV/0!</v>
      </c>
      <c r="R34" s="171"/>
      <c r="S34" s="302"/>
      <c r="T34" s="164"/>
      <c r="U34" s="164"/>
      <c r="V34" s="172" t="str">
        <f t="shared" si="4"/>
        <v> </v>
      </c>
      <c r="W34" s="172">
        <f t="shared" si="5"/>
        <v>0</v>
      </c>
      <c r="X34" s="173" t="str">
        <f t="shared" si="6"/>
        <v>#DIV/0!</v>
      </c>
      <c r="Y34" s="172" t="str">
        <f t="shared" si="7"/>
        <v>#DIV/0!</v>
      </c>
      <c r="Z34" s="174">
        <f t="shared" si="8"/>
        <v>0</v>
      </c>
      <c r="AA34" s="174">
        <f t="shared" si="9"/>
        <v>0</v>
      </c>
      <c r="AB34" s="173" t="str">
        <f t="shared" si="10"/>
        <v>Tự học</v>
      </c>
      <c r="AC34" s="175" t="str">
        <f t="shared" si="11"/>
        <v> 5243VIS01G  -  BĐ: 3/1/2026 KT: Ngày lỗi</v>
      </c>
      <c r="AD34" s="175">
        <f t="shared" ref="AD34:AE34" si="49">P34</f>
        <v>46025</v>
      </c>
      <c r="AE34" s="175" t="str">
        <f t="shared" si="49"/>
        <v>#DIV/0!</v>
      </c>
      <c r="AF34" s="176"/>
      <c r="AG34" s="176"/>
    </row>
    <row r="35" ht="18.75" customHeight="1">
      <c r="A35" s="184"/>
      <c r="B35" s="184"/>
      <c r="C35" s="164" t="s">
        <v>1249</v>
      </c>
      <c r="D35" s="165" t="s">
        <v>894</v>
      </c>
      <c r="E35" s="165">
        <v>2024.0</v>
      </c>
      <c r="F35" s="165" t="s">
        <v>904</v>
      </c>
      <c r="G35" s="19"/>
      <c r="H35" s="188">
        <v>6.0</v>
      </c>
      <c r="I35" s="99"/>
      <c r="J35" s="99">
        <v>15.0</v>
      </c>
      <c r="K35" s="185"/>
      <c r="L35" s="191"/>
      <c r="M35" s="192"/>
      <c r="N35" s="19"/>
      <c r="O35" s="164" t="s">
        <v>1261</v>
      </c>
      <c r="P35" s="169">
        <f t="shared" si="50"/>
        <v>46025</v>
      </c>
      <c r="Q35" s="170" t="str">
        <f t="shared" si="3"/>
        <v>#DIV/0!</v>
      </c>
      <c r="R35" s="181"/>
      <c r="S35" s="302"/>
      <c r="T35" s="99"/>
      <c r="U35" s="99"/>
      <c r="V35" s="172" t="str">
        <f t="shared" si="4"/>
        <v> </v>
      </c>
      <c r="W35" s="172">
        <f t="shared" si="5"/>
        <v>0</v>
      </c>
      <c r="X35" s="173" t="str">
        <f t="shared" si="6"/>
        <v>#DIV/0!</v>
      </c>
      <c r="Y35" s="172" t="str">
        <f t="shared" si="7"/>
        <v>#DIV/0!</v>
      </c>
      <c r="Z35" s="174">
        <f t="shared" si="8"/>
        <v>0</v>
      </c>
      <c r="AA35" s="174">
        <f t="shared" si="9"/>
        <v>0</v>
      </c>
      <c r="AB35" s="173" t="str">
        <f t="shared" si="10"/>
        <v/>
      </c>
      <c r="AC35" s="175" t="str">
        <f t="shared" si="11"/>
        <v> 5243VIS02G  -  BĐ: 3/1/2026 KT: Ngày lỗi</v>
      </c>
      <c r="AD35" s="175">
        <f t="shared" ref="AD35:AE35" si="51">P35</f>
        <v>46025</v>
      </c>
      <c r="AE35" s="175" t="str">
        <f t="shared" si="51"/>
        <v>#DIV/0!</v>
      </c>
      <c r="AF35" s="187"/>
      <c r="AG35" s="187"/>
    </row>
    <row r="36" ht="18.75" customHeight="1">
      <c r="A36" s="184">
        <f>COUNTIF($S$3:S36,S36)</f>
        <v>0</v>
      </c>
      <c r="B36" s="184" t="str">
        <f>A36&amp;S36</f>
        <v>0</v>
      </c>
      <c r="C36" s="164" t="s">
        <v>1249</v>
      </c>
      <c r="D36" s="164" t="s">
        <v>894</v>
      </c>
      <c r="E36" s="164">
        <v>2024.0</v>
      </c>
      <c r="F36" s="164" t="s">
        <v>902</v>
      </c>
      <c r="G36" s="195" t="s">
        <v>899</v>
      </c>
      <c r="H36" s="188">
        <v>1.0</v>
      </c>
      <c r="I36" s="99"/>
      <c r="J36" s="164">
        <v>25.0</v>
      </c>
      <c r="K36" s="185" t="s">
        <v>1258</v>
      </c>
      <c r="L36" s="189">
        <v>0.3229166666666667</v>
      </c>
      <c r="M36" s="190">
        <v>0.4895833333333333</v>
      </c>
      <c r="N36" s="165" t="s">
        <v>1265</v>
      </c>
      <c r="O36" s="164" t="s">
        <v>1261</v>
      </c>
      <c r="P36" s="169">
        <f t="shared" si="50"/>
        <v>46028</v>
      </c>
      <c r="Q36" s="170">
        <f t="shared" si="3"/>
        <v>46056</v>
      </c>
      <c r="R36" s="181"/>
      <c r="S36" s="302"/>
      <c r="T36" s="99"/>
      <c r="U36" s="99"/>
      <c r="V36" s="172" t="str">
        <f t="shared" si="4"/>
        <v> </v>
      </c>
      <c r="W36" s="172">
        <f t="shared" si="5"/>
        <v>5</v>
      </c>
      <c r="X36" s="173">
        <f t="shared" si="6"/>
        <v>5</v>
      </c>
      <c r="Y36" s="172">
        <f t="shared" si="7"/>
        <v>28</v>
      </c>
      <c r="Z36" s="174">
        <f t="shared" si="8"/>
        <v>0.1666666667</v>
      </c>
      <c r="AA36" s="174">
        <f t="shared" si="9"/>
        <v>0.003703703704</v>
      </c>
      <c r="AB36" s="173" t="str">
        <f t="shared" si="10"/>
        <v>30,322916666666667G_Lab101</v>
      </c>
      <c r="AC36" s="175" t="str">
        <f t="shared" si="11"/>
        <v>Dự án mẫu 5243VIS01G  7:45-11:45  BĐ: 6/1/2026 KT: 3/2/2026</v>
      </c>
      <c r="AD36" s="175">
        <f t="shared" ref="AD36:AE36" si="52">P36</f>
        <v>46028</v>
      </c>
      <c r="AE36" s="175">
        <f t="shared" si="52"/>
        <v>46056</v>
      </c>
      <c r="AF36" s="187"/>
      <c r="AG36" s="187"/>
    </row>
    <row r="37" ht="18.75" customHeight="1">
      <c r="A37" s="184"/>
      <c r="B37" s="184"/>
      <c r="C37" s="164" t="s">
        <v>1249</v>
      </c>
      <c r="D37" s="165" t="s">
        <v>894</v>
      </c>
      <c r="E37" s="165">
        <v>2024.0</v>
      </c>
      <c r="F37" s="165" t="s">
        <v>904</v>
      </c>
      <c r="G37" s="12"/>
      <c r="H37" s="188">
        <v>6.0</v>
      </c>
      <c r="I37" s="99"/>
      <c r="J37" s="99">
        <v>25.0</v>
      </c>
      <c r="K37" s="185" t="s">
        <v>1258</v>
      </c>
      <c r="L37" s="189">
        <v>0.3229166666666667</v>
      </c>
      <c r="M37" s="190">
        <v>0.4895833333333333</v>
      </c>
      <c r="N37" s="19"/>
      <c r="O37" s="164" t="s">
        <v>1261</v>
      </c>
      <c r="P37" s="169">
        <f t="shared" si="50"/>
        <v>46028</v>
      </c>
      <c r="Q37" s="170">
        <f t="shared" si="3"/>
        <v>46056</v>
      </c>
      <c r="R37" s="181"/>
      <c r="S37" s="302"/>
      <c r="T37" s="99"/>
      <c r="U37" s="99"/>
      <c r="V37" s="172" t="str">
        <f t="shared" si="4"/>
        <v> </v>
      </c>
      <c r="W37" s="172">
        <f t="shared" si="5"/>
        <v>5</v>
      </c>
      <c r="X37" s="173">
        <f t="shared" si="6"/>
        <v>5</v>
      </c>
      <c r="Y37" s="172">
        <f t="shared" si="7"/>
        <v>28</v>
      </c>
      <c r="Z37" s="174">
        <f t="shared" si="8"/>
        <v>0.1666666667</v>
      </c>
      <c r="AA37" s="174">
        <f t="shared" si="9"/>
        <v>0.003703703704</v>
      </c>
      <c r="AB37" s="173" t="str">
        <f t="shared" si="10"/>
        <v>30,322916666666667</v>
      </c>
      <c r="AC37" s="175" t="str">
        <f t="shared" si="11"/>
        <v> 5243VIS02G  7:45-11:45  BĐ: 6/1/2026 KT: 3/2/2026</v>
      </c>
      <c r="AD37" s="175">
        <f t="shared" ref="AD37:AE37" si="53">P37</f>
        <v>46028</v>
      </c>
      <c r="AE37" s="175">
        <f t="shared" si="53"/>
        <v>46056</v>
      </c>
      <c r="AF37" s="187"/>
      <c r="AG37" s="187"/>
    </row>
    <row r="38" ht="18.75" customHeight="1">
      <c r="A38" s="184">
        <f>COUNTIF($S$3:S38,S38)</f>
        <v>0</v>
      </c>
      <c r="B38" s="184" t="str">
        <f>A38&amp;S38</f>
        <v>0</v>
      </c>
      <c r="C38" s="178" t="s">
        <v>1249</v>
      </c>
      <c r="D38" s="178" t="s">
        <v>894</v>
      </c>
      <c r="E38" s="178">
        <v>2024.0</v>
      </c>
      <c r="F38" s="199" t="s">
        <v>902</v>
      </c>
      <c r="G38" s="12"/>
      <c r="H38" s="200">
        <v>1.0</v>
      </c>
      <c r="I38" s="201"/>
      <c r="J38" s="164">
        <v>35.0</v>
      </c>
      <c r="K38" s="185" t="s">
        <v>1258</v>
      </c>
      <c r="L38" s="189">
        <v>0.3229166666666667</v>
      </c>
      <c r="M38" s="190">
        <v>0.4895833333333333</v>
      </c>
      <c r="N38" s="165" t="s">
        <v>1265</v>
      </c>
      <c r="O38" s="178" t="s">
        <v>1261</v>
      </c>
      <c r="P38" s="169">
        <f t="shared" ref="P38:P39" si="55">"23/02/2026"+(K38-2)</f>
        <v>46077</v>
      </c>
      <c r="Q38" s="202">
        <f t="shared" si="3"/>
        <v>46119</v>
      </c>
      <c r="R38" s="203"/>
      <c r="S38" s="306"/>
      <c r="T38" s="201"/>
      <c r="U38" s="201"/>
      <c r="V38" s="204" t="str">
        <f t="shared" ref="V38:V41" si="56">IF(OR(
    COUNTIFS($S$3:$S$2447, S38, $K$3:$K$2447, K38, $L$3:$L$2447, L38, $P$3:$P$2447, "&lt;="&amp;Q38, $Q$3:$Q$2447, "&gt;="&amp;P38) &gt; 1, 
    COUNTIFS($F$3:$F$2447, F38, $K$3:$K$2447, K38, $L$3:$L$2447, L38, $P$3:$P$2447, "&lt;="&amp;Q38, $Q$3:$Q$2447, "&gt;="&amp;P38) &gt; 1
), "Trùng lịch",
IF(
    COUNTIFS(
        $N$3:$N$2447, N38,
        $K$3:$K$2447, K38,
        $P$3:$P$2447, "&lt;="&amp;Q38,
        $Q$3:$Q$2447, "&gt;="&amp;P38,
        $L$3:$L$2447, "&lt;"&amp;M38,
        $M$3:$M$2447, "&gt;"&amp;L38
    ) &gt; 1, 
    "Trùng phòng", 
    " "
)
)
</f>
        <v> </v>
      </c>
      <c r="W38" s="204">
        <f t="shared" si="5"/>
        <v>5</v>
      </c>
      <c r="X38" s="205">
        <f t="shared" si="6"/>
        <v>7</v>
      </c>
      <c r="Y38" s="204">
        <f t="shared" si="7"/>
        <v>42</v>
      </c>
      <c r="Z38" s="190">
        <f t="shared" si="8"/>
        <v>0.1666666667</v>
      </c>
      <c r="AA38" s="190">
        <f t="shared" si="9"/>
        <v>0.003703703704</v>
      </c>
      <c r="AB38" s="206" t="str">
        <f t="shared" si="10"/>
        <v>30,322916666666667G_Lab101</v>
      </c>
      <c r="AC38" s="207" t="str">
        <f t="shared" si="11"/>
        <v> 5243VIS01G  7:45-11:45  BĐ: 24/2/2026 KT: 7/4/2026</v>
      </c>
      <c r="AD38" s="207">
        <f t="shared" ref="AD38:AE38" si="54">P38</f>
        <v>46077</v>
      </c>
      <c r="AE38" s="207">
        <f t="shared" si="54"/>
        <v>46119</v>
      </c>
      <c r="AF38" s="208"/>
      <c r="AG38" s="208"/>
    </row>
    <row r="39" ht="18.75" customHeight="1">
      <c r="A39" s="140"/>
      <c r="B39" s="140"/>
      <c r="C39" s="178" t="s">
        <v>1249</v>
      </c>
      <c r="D39" s="179" t="s">
        <v>894</v>
      </c>
      <c r="E39" s="179">
        <v>2024.0</v>
      </c>
      <c r="F39" s="209" t="s">
        <v>904</v>
      </c>
      <c r="G39" s="12"/>
      <c r="H39" s="200">
        <v>6.0</v>
      </c>
      <c r="I39" s="201"/>
      <c r="J39" s="99">
        <v>35.0</v>
      </c>
      <c r="K39" s="185" t="s">
        <v>1258</v>
      </c>
      <c r="L39" s="189">
        <v>0.3229166666666667</v>
      </c>
      <c r="M39" s="190">
        <v>0.4895833333333333</v>
      </c>
      <c r="N39" s="19"/>
      <c r="O39" s="178" t="s">
        <v>1261</v>
      </c>
      <c r="P39" s="169">
        <f t="shared" si="55"/>
        <v>46077</v>
      </c>
      <c r="Q39" s="202">
        <f t="shared" si="3"/>
        <v>46119</v>
      </c>
      <c r="R39" s="203"/>
      <c r="S39" s="306"/>
      <c r="T39" s="201"/>
      <c r="U39" s="201"/>
      <c r="V39" s="204" t="str">
        <f t="shared" si="56"/>
        <v> </v>
      </c>
      <c r="W39" s="204">
        <f t="shared" si="5"/>
        <v>5</v>
      </c>
      <c r="X39" s="205">
        <f t="shared" si="6"/>
        <v>7</v>
      </c>
      <c r="Y39" s="204">
        <f t="shared" si="7"/>
        <v>42</v>
      </c>
      <c r="Z39" s="190">
        <f t="shared" si="8"/>
        <v>0.1666666667</v>
      </c>
      <c r="AA39" s="190">
        <f t="shared" si="9"/>
        <v>0.003703703704</v>
      </c>
      <c r="AB39" s="206" t="str">
        <f t="shared" si="10"/>
        <v>30,322916666666667</v>
      </c>
      <c r="AC39" s="207" t="str">
        <f t="shared" si="11"/>
        <v> 5243VIS02G  7:45-11:45  BĐ: 24/2/2026 KT: 7/4/2026</v>
      </c>
      <c r="AD39" s="207">
        <f t="shared" ref="AD39:AE39" si="57">P39</f>
        <v>46077</v>
      </c>
      <c r="AE39" s="207">
        <f t="shared" si="57"/>
        <v>46119</v>
      </c>
      <c r="AF39" s="208"/>
      <c r="AG39" s="208"/>
    </row>
    <row r="40" ht="18.75" customHeight="1">
      <c r="A40" s="184">
        <f>COUNTIF($S$3:S40,S40)</f>
        <v>0</v>
      </c>
      <c r="B40" s="184" t="str">
        <f>A40&amp;S40</f>
        <v>0</v>
      </c>
      <c r="C40" s="178" t="s">
        <v>1249</v>
      </c>
      <c r="D40" s="178" t="s">
        <v>894</v>
      </c>
      <c r="E40" s="178">
        <v>2024.0</v>
      </c>
      <c r="F40" s="199" t="s">
        <v>902</v>
      </c>
      <c r="G40" s="12"/>
      <c r="H40" s="200">
        <v>1.0</v>
      </c>
      <c r="I40" s="201"/>
      <c r="J40" s="164">
        <v>15.0</v>
      </c>
      <c r="K40" s="307"/>
      <c r="L40" s="308"/>
      <c r="M40" s="309"/>
      <c r="N40" s="183" t="s">
        <v>1257</v>
      </c>
      <c r="O40" s="178" t="s">
        <v>1261</v>
      </c>
      <c r="P40" s="202">
        <f t="shared" ref="P40:P43" si="59">"05/01/2026"+(K40-2)</f>
        <v>46025</v>
      </c>
      <c r="Q40" s="202" t="str">
        <f t="shared" si="3"/>
        <v>#DIV/0!</v>
      </c>
      <c r="R40" s="203"/>
      <c r="S40" s="306"/>
      <c r="T40" s="201"/>
      <c r="U40" s="201"/>
      <c r="V40" s="204" t="str">
        <f t="shared" si="56"/>
        <v> </v>
      </c>
      <c r="W40" s="204">
        <f t="shared" si="5"/>
        <v>0</v>
      </c>
      <c r="X40" s="205" t="str">
        <f t="shared" si="6"/>
        <v>#DIV/0!</v>
      </c>
      <c r="Y40" s="204" t="str">
        <f t="shared" si="7"/>
        <v>#DIV/0!</v>
      </c>
      <c r="Z40" s="190">
        <f t="shared" si="8"/>
        <v>0</v>
      </c>
      <c r="AA40" s="190">
        <f t="shared" si="9"/>
        <v>0</v>
      </c>
      <c r="AB40" s="206" t="str">
        <f t="shared" si="10"/>
        <v>Tự học</v>
      </c>
      <c r="AC40" s="207" t="str">
        <f t="shared" si="11"/>
        <v> 5243VIS01G  -  BĐ: 3/1/2026 KT: Ngày lỗi</v>
      </c>
      <c r="AD40" s="207">
        <f t="shared" ref="AD40:AE40" si="58">P40</f>
        <v>46025</v>
      </c>
      <c r="AE40" s="207" t="str">
        <f t="shared" si="58"/>
        <v>#DIV/0!</v>
      </c>
      <c r="AF40" s="208"/>
      <c r="AG40" s="208"/>
    </row>
    <row r="41" ht="18.75" customHeight="1">
      <c r="A41" s="140"/>
      <c r="B41" s="140"/>
      <c r="C41" s="178" t="s">
        <v>1249</v>
      </c>
      <c r="D41" s="179" t="s">
        <v>894</v>
      </c>
      <c r="E41" s="179">
        <v>2024.0</v>
      </c>
      <c r="F41" s="209" t="s">
        <v>904</v>
      </c>
      <c r="G41" s="19"/>
      <c r="H41" s="200">
        <v>6.0</v>
      </c>
      <c r="I41" s="201"/>
      <c r="J41" s="99">
        <v>15.0</v>
      </c>
      <c r="K41" s="307"/>
      <c r="L41" s="308"/>
      <c r="M41" s="309"/>
      <c r="N41" s="19"/>
      <c r="O41" s="178" t="s">
        <v>1261</v>
      </c>
      <c r="P41" s="202">
        <f t="shared" si="59"/>
        <v>46025</v>
      </c>
      <c r="Q41" s="202" t="str">
        <f t="shared" si="3"/>
        <v>#DIV/0!</v>
      </c>
      <c r="R41" s="203"/>
      <c r="S41" s="306"/>
      <c r="T41" s="201"/>
      <c r="U41" s="201"/>
      <c r="V41" s="204" t="str">
        <f t="shared" si="56"/>
        <v> </v>
      </c>
      <c r="W41" s="204">
        <f t="shared" si="5"/>
        <v>0</v>
      </c>
      <c r="X41" s="205" t="str">
        <f t="shared" si="6"/>
        <v>#DIV/0!</v>
      </c>
      <c r="Y41" s="204" t="str">
        <f t="shared" si="7"/>
        <v>#DIV/0!</v>
      </c>
      <c r="Z41" s="190">
        <f t="shared" si="8"/>
        <v>0</v>
      </c>
      <c r="AA41" s="190">
        <f t="shared" si="9"/>
        <v>0</v>
      </c>
      <c r="AB41" s="206" t="str">
        <f t="shared" si="10"/>
        <v/>
      </c>
      <c r="AC41" s="207" t="str">
        <f t="shared" si="11"/>
        <v> 5243VIS02G  -  BĐ: 3/1/2026 KT: Ngày lỗi</v>
      </c>
      <c r="AD41" s="207">
        <f t="shared" ref="AD41:AE41" si="60">P41</f>
        <v>46025</v>
      </c>
      <c r="AE41" s="207" t="str">
        <f t="shared" si="60"/>
        <v>#DIV/0!</v>
      </c>
      <c r="AF41" s="208"/>
      <c r="AG41" s="208"/>
    </row>
    <row r="42" ht="18.75" customHeight="1">
      <c r="A42" s="184">
        <f>COUNTIF($S$3:S42,S42)</f>
        <v>0</v>
      </c>
      <c r="B42" s="184" t="str">
        <f>A42&amp;S42</f>
        <v>0</v>
      </c>
      <c r="C42" s="164" t="s">
        <v>1249</v>
      </c>
      <c r="D42" s="164" t="s">
        <v>894</v>
      </c>
      <c r="E42" s="164">
        <v>2024.0</v>
      </c>
      <c r="F42" s="164" t="s">
        <v>902</v>
      </c>
      <c r="G42" s="195" t="s">
        <v>901</v>
      </c>
      <c r="H42" s="188">
        <v>1.0</v>
      </c>
      <c r="I42" s="99"/>
      <c r="J42" s="164">
        <v>25.0</v>
      </c>
      <c r="K42" s="185" t="s">
        <v>1266</v>
      </c>
      <c r="L42" s="189">
        <v>0.3229166666666667</v>
      </c>
      <c r="M42" s="190">
        <v>0.4895833333333333</v>
      </c>
      <c r="N42" s="165" t="s">
        <v>1265</v>
      </c>
      <c r="O42" s="164" t="s">
        <v>1261</v>
      </c>
      <c r="P42" s="169">
        <f t="shared" si="59"/>
        <v>46029</v>
      </c>
      <c r="Q42" s="170">
        <f t="shared" si="3"/>
        <v>46057</v>
      </c>
      <c r="R42" s="181"/>
      <c r="S42" s="302"/>
      <c r="T42" s="99"/>
      <c r="U42" s="99"/>
      <c r="V42" s="172" t="str">
        <f t="shared" ref="V42:V43" si="62">IF(OR(
    COUNTIFS($S$3:$S$2451, S42, $K$3:$K$2451, K42, $L$3:$L$2451, L42, $P$3:$P$2451, "&lt;="&amp;Q42, $Q$3:$Q$2451, "&gt;="&amp;P42) &gt; 1, 
    COUNTIFS($F$3:$F$2451, F42, $K$3:$K$2451, K42, $L$3:$L$2451, L42, $P$3:$P$2451, "&lt;="&amp;Q42, $Q$3:$Q$2451, "&gt;="&amp;P42) &gt; 1
), "Trùng lịch",
IF(
    COUNTIFS(
        $N$3:$N$2451, N42,
        $K$3:$K$2451, K42,
        $P$3:$P$2451, "&lt;="&amp;Q42,
        $Q$3:$Q$2451, "&gt;="&amp;P42,
        $L$3:$L$2451, "&lt;"&amp;M42,
        $M$3:$M$2451, "&gt;"&amp;L42
    ) &gt; 1, 
    "Trùng phòng", 
    " "
)
)
</f>
        <v> </v>
      </c>
      <c r="W42" s="172">
        <f t="shared" si="5"/>
        <v>5</v>
      </c>
      <c r="X42" s="173">
        <f t="shared" si="6"/>
        <v>5</v>
      </c>
      <c r="Y42" s="172">
        <f t="shared" si="7"/>
        <v>28</v>
      </c>
      <c r="Z42" s="174">
        <f t="shared" si="8"/>
        <v>0.1666666667</v>
      </c>
      <c r="AA42" s="174">
        <f t="shared" si="9"/>
        <v>0.003703703704</v>
      </c>
      <c r="AB42" s="173" t="str">
        <f t="shared" si="10"/>
        <v>40,322916666666667G_Lab101</v>
      </c>
      <c r="AC42" s="175" t="str">
        <f t="shared" si="11"/>
        <v>Lập trình Front End framework 5243VIS01G  7:45-11:45  BĐ: 7/1/2026 KT: 4/2/2026</v>
      </c>
      <c r="AD42" s="175">
        <f t="shared" ref="AD42:AE42" si="61">P42</f>
        <v>46029</v>
      </c>
      <c r="AE42" s="175">
        <f t="shared" si="61"/>
        <v>46057</v>
      </c>
      <c r="AF42" s="187"/>
      <c r="AG42" s="187"/>
    </row>
    <row r="43" ht="18.75" customHeight="1">
      <c r="A43" s="184"/>
      <c r="B43" s="184"/>
      <c r="C43" s="164" t="s">
        <v>1249</v>
      </c>
      <c r="D43" s="165" t="s">
        <v>894</v>
      </c>
      <c r="E43" s="165">
        <v>2024.0</v>
      </c>
      <c r="F43" s="165" t="s">
        <v>904</v>
      </c>
      <c r="G43" s="12"/>
      <c r="H43" s="188">
        <v>6.0</v>
      </c>
      <c r="I43" s="99"/>
      <c r="J43" s="99">
        <v>25.0</v>
      </c>
      <c r="K43" s="185" t="s">
        <v>1266</v>
      </c>
      <c r="L43" s="189">
        <v>0.3229166666666667</v>
      </c>
      <c r="M43" s="190">
        <v>0.4895833333333333</v>
      </c>
      <c r="N43" s="19"/>
      <c r="O43" s="164" t="s">
        <v>1261</v>
      </c>
      <c r="P43" s="169">
        <f t="shared" si="59"/>
        <v>46029</v>
      </c>
      <c r="Q43" s="170">
        <f t="shared" si="3"/>
        <v>46057</v>
      </c>
      <c r="R43" s="181"/>
      <c r="S43" s="302"/>
      <c r="T43" s="99"/>
      <c r="U43" s="99"/>
      <c r="V43" s="172" t="str">
        <f t="shared" si="62"/>
        <v> </v>
      </c>
      <c r="W43" s="172">
        <f t="shared" si="5"/>
        <v>5</v>
      </c>
      <c r="X43" s="173">
        <f t="shared" si="6"/>
        <v>5</v>
      </c>
      <c r="Y43" s="172">
        <f t="shared" si="7"/>
        <v>28</v>
      </c>
      <c r="Z43" s="174">
        <f t="shared" si="8"/>
        <v>0.1666666667</v>
      </c>
      <c r="AA43" s="174">
        <f t="shared" si="9"/>
        <v>0.003703703704</v>
      </c>
      <c r="AB43" s="173" t="str">
        <f t="shared" si="10"/>
        <v>40,322916666666667</v>
      </c>
      <c r="AC43" s="175" t="str">
        <f t="shared" si="11"/>
        <v> 5243VIS02G  7:45-11:45  BĐ: 7/1/2026 KT: 4/2/2026</v>
      </c>
      <c r="AD43" s="175">
        <f t="shared" ref="AD43:AE43" si="63">P43</f>
        <v>46029</v>
      </c>
      <c r="AE43" s="175">
        <f t="shared" si="63"/>
        <v>46057</v>
      </c>
      <c r="AF43" s="187"/>
      <c r="AG43" s="187"/>
    </row>
    <row r="44" ht="18.75" customHeight="1">
      <c r="A44" s="184">
        <f>COUNTIF($S$3:S44,S44)</f>
        <v>0</v>
      </c>
      <c r="B44" s="184" t="str">
        <f>A44&amp;S44</f>
        <v>0</v>
      </c>
      <c r="C44" s="178" t="s">
        <v>1249</v>
      </c>
      <c r="D44" s="178" t="s">
        <v>894</v>
      </c>
      <c r="E44" s="178">
        <v>2024.0</v>
      </c>
      <c r="F44" s="199" t="s">
        <v>902</v>
      </c>
      <c r="G44" s="12"/>
      <c r="H44" s="200">
        <v>1.0</v>
      </c>
      <c r="I44" s="201"/>
      <c r="J44" s="164">
        <v>35.0</v>
      </c>
      <c r="K44" s="185" t="s">
        <v>1266</v>
      </c>
      <c r="L44" s="189">
        <v>0.3229166666666667</v>
      </c>
      <c r="M44" s="190">
        <v>0.4895833333333333</v>
      </c>
      <c r="N44" s="165" t="s">
        <v>1265</v>
      </c>
      <c r="O44" s="178" t="s">
        <v>1261</v>
      </c>
      <c r="P44" s="169">
        <f t="shared" ref="P44:P45" si="65">"23/02/2026"+(K44-2)</f>
        <v>46078</v>
      </c>
      <c r="Q44" s="202">
        <f t="shared" si="3"/>
        <v>46120</v>
      </c>
      <c r="R44" s="203"/>
      <c r="S44" s="306"/>
      <c r="T44" s="201"/>
      <c r="U44" s="201"/>
      <c r="V44" s="204" t="str">
        <f t="shared" ref="V44:V47" si="66">IF(OR(
    COUNTIFS($S$3:$S$2447, S44, $K$3:$K$2447, K44, $L$3:$L$2447, L44, $P$3:$P$2447, "&lt;="&amp;Q44, $Q$3:$Q$2447, "&gt;="&amp;P44) &gt; 1, 
    COUNTIFS($F$3:$F$2447, F44, $K$3:$K$2447, K44, $L$3:$L$2447, L44, $P$3:$P$2447, "&lt;="&amp;Q44, $Q$3:$Q$2447, "&gt;="&amp;P44) &gt; 1
), "Trùng lịch",
IF(
    COUNTIFS(
        $N$3:$N$2447, N44,
        $K$3:$K$2447, K44,
        $P$3:$P$2447, "&lt;="&amp;Q44,
        $Q$3:$Q$2447, "&gt;="&amp;P44,
        $L$3:$L$2447, "&lt;"&amp;M44,
        $M$3:$M$2447, "&gt;"&amp;L44
    ) &gt; 1, 
    "Trùng phòng", 
    " "
)
)
</f>
        <v> </v>
      </c>
      <c r="W44" s="204">
        <f t="shared" si="5"/>
        <v>5</v>
      </c>
      <c r="X44" s="205">
        <f t="shared" si="6"/>
        <v>7</v>
      </c>
      <c r="Y44" s="204">
        <f t="shared" si="7"/>
        <v>42</v>
      </c>
      <c r="Z44" s="190">
        <f t="shared" si="8"/>
        <v>0.1666666667</v>
      </c>
      <c r="AA44" s="190">
        <f t="shared" si="9"/>
        <v>0.003703703704</v>
      </c>
      <c r="AB44" s="206" t="str">
        <f t="shared" si="10"/>
        <v>40,322916666666667G_Lab101</v>
      </c>
      <c r="AC44" s="207" t="str">
        <f t="shared" si="11"/>
        <v> 5243VIS01G  7:45-11:45  BĐ: 25/2/2026 KT: 8/4/2026</v>
      </c>
      <c r="AD44" s="207">
        <f t="shared" ref="AD44:AE44" si="64">P44</f>
        <v>46078</v>
      </c>
      <c r="AE44" s="207">
        <f t="shared" si="64"/>
        <v>46120</v>
      </c>
      <c r="AF44" s="208"/>
      <c r="AG44" s="208"/>
    </row>
    <row r="45" ht="18.75" customHeight="1">
      <c r="A45" s="140"/>
      <c r="B45" s="140"/>
      <c r="C45" s="178" t="s">
        <v>1249</v>
      </c>
      <c r="D45" s="179" t="s">
        <v>894</v>
      </c>
      <c r="E45" s="179">
        <v>2024.0</v>
      </c>
      <c r="F45" s="209" t="s">
        <v>904</v>
      </c>
      <c r="G45" s="12"/>
      <c r="H45" s="200">
        <v>6.0</v>
      </c>
      <c r="I45" s="201"/>
      <c r="J45" s="99">
        <v>35.0</v>
      </c>
      <c r="K45" s="185" t="s">
        <v>1266</v>
      </c>
      <c r="L45" s="189">
        <v>0.3229166666666667</v>
      </c>
      <c r="M45" s="190">
        <v>0.4895833333333333</v>
      </c>
      <c r="N45" s="19"/>
      <c r="O45" s="178" t="s">
        <v>1261</v>
      </c>
      <c r="P45" s="169">
        <f t="shared" si="65"/>
        <v>46078</v>
      </c>
      <c r="Q45" s="202">
        <f t="shared" si="3"/>
        <v>46120</v>
      </c>
      <c r="R45" s="203"/>
      <c r="S45" s="306"/>
      <c r="T45" s="201"/>
      <c r="U45" s="201"/>
      <c r="V45" s="204" t="str">
        <f t="shared" si="66"/>
        <v> </v>
      </c>
      <c r="W45" s="204">
        <f t="shared" si="5"/>
        <v>5</v>
      </c>
      <c r="X45" s="205">
        <f t="shared" si="6"/>
        <v>7</v>
      </c>
      <c r="Y45" s="204">
        <f t="shared" si="7"/>
        <v>42</v>
      </c>
      <c r="Z45" s="190">
        <f t="shared" si="8"/>
        <v>0.1666666667</v>
      </c>
      <c r="AA45" s="190">
        <f t="shared" si="9"/>
        <v>0.003703703704</v>
      </c>
      <c r="AB45" s="206" t="str">
        <f t="shared" si="10"/>
        <v>40,322916666666667</v>
      </c>
      <c r="AC45" s="207" t="str">
        <f t="shared" si="11"/>
        <v> 5243VIS02G  7:45-11:45  BĐ: 25/2/2026 KT: 8/4/2026</v>
      </c>
      <c r="AD45" s="207">
        <f t="shared" ref="AD45:AE45" si="67">P45</f>
        <v>46078</v>
      </c>
      <c r="AE45" s="207">
        <f t="shared" si="67"/>
        <v>46120</v>
      </c>
      <c r="AF45" s="208"/>
      <c r="AG45" s="208"/>
    </row>
    <row r="46" ht="18.75" customHeight="1">
      <c r="A46" s="184">
        <f>COUNTIF($S$3:S46,S46)</f>
        <v>0</v>
      </c>
      <c r="B46" s="184" t="str">
        <f>A46&amp;S46</f>
        <v>0</v>
      </c>
      <c r="C46" s="178" t="s">
        <v>1249</v>
      </c>
      <c r="D46" s="178" t="s">
        <v>894</v>
      </c>
      <c r="E46" s="178">
        <v>2024.0</v>
      </c>
      <c r="F46" s="199" t="s">
        <v>902</v>
      </c>
      <c r="G46" s="12"/>
      <c r="H46" s="200">
        <v>1.0</v>
      </c>
      <c r="I46" s="201"/>
      <c r="J46" s="164">
        <v>15.0</v>
      </c>
      <c r="K46" s="307"/>
      <c r="L46" s="308"/>
      <c r="M46" s="309"/>
      <c r="N46" s="183" t="s">
        <v>1257</v>
      </c>
      <c r="O46" s="178" t="s">
        <v>1261</v>
      </c>
      <c r="P46" s="202">
        <f t="shared" ref="P46:P49" si="69">"05/01/2026"+(K46-2)</f>
        <v>46025</v>
      </c>
      <c r="Q46" s="202" t="str">
        <f t="shared" si="3"/>
        <v>#DIV/0!</v>
      </c>
      <c r="R46" s="203"/>
      <c r="S46" s="306"/>
      <c r="T46" s="201"/>
      <c r="U46" s="201"/>
      <c r="V46" s="204" t="str">
        <f t="shared" si="66"/>
        <v> </v>
      </c>
      <c r="W46" s="204">
        <f t="shared" si="5"/>
        <v>0</v>
      </c>
      <c r="X46" s="205" t="str">
        <f t="shared" si="6"/>
        <v>#DIV/0!</v>
      </c>
      <c r="Y46" s="204" t="str">
        <f t="shared" si="7"/>
        <v>#DIV/0!</v>
      </c>
      <c r="Z46" s="190">
        <f t="shared" si="8"/>
        <v>0</v>
      </c>
      <c r="AA46" s="190">
        <f t="shared" si="9"/>
        <v>0</v>
      </c>
      <c r="AB46" s="206" t="str">
        <f t="shared" si="10"/>
        <v>Tự học</v>
      </c>
      <c r="AC46" s="207" t="str">
        <f t="shared" si="11"/>
        <v> 5243VIS01G  -  BĐ: 3/1/2026 KT: Ngày lỗi</v>
      </c>
      <c r="AD46" s="207">
        <f t="shared" ref="AD46:AE46" si="68">P46</f>
        <v>46025</v>
      </c>
      <c r="AE46" s="207" t="str">
        <f t="shared" si="68"/>
        <v>#DIV/0!</v>
      </c>
      <c r="AF46" s="208"/>
      <c r="AG46" s="208"/>
    </row>
    <row r="47" ht="18.75" customHeight="1">
      <c r="A47" s="140"/>
      <c r="B47" s="140"/>
      <c r="C47" s="178" t="s">
        <v>1249</v>
      </c>
      <c r="D47" s="179" t="s">
        <v>894</v>
      </c>
      <c r="E47" s="179">
        <v>2024.0</v>
      </c>
      <c r="F47" s="209" t="s">
        <v>904</v>
      </c>
      <c r="G47" s="19"/>
      <c r="H47" s="200">
        <v>6.0</v>
      </c>
      <c r="I47" s="201"/>
      <c r="J47" s="99">
        <v>15.0</v>
      </c>
      <c r="K47" s="307"/>
      <c r="L47" s="308"/>
      <c r="M47" s="309"/>
      <c r="N47" s="19"/>
      <c r="O47" s="178" t="s">
        <v>1261</v>
      </c>
      <c r="P47" s="202">
        <f t="shared" si="69"/>
        <v>46025</v>
      </c>
      <c r="Q47" s="202" t="str">
        <f t="shared" si="3"/>
        <v>#DIV/0!</v>
      </c>
      <c r="R47" s="203"/>
      <c r="S47" s="306"/>
      <c r="T47" s="201"/>
      <c r="U47" s="201"/>
      <c r="V47" s="204" t="str">
        <f t="shared" si="66"/>
        <v> </v>
      </c>
      <c r="W47" s="204">
        <f t="shared" si="5"/>
        <v>0</v>
      </c>
      <c r="X47" s="205" t="str">
        <f t="shared" si="6"/>
        <v>#DIV/0!</v>
      </c>
      <c r="Y47" s="204" t="str">
        <f t="shared" si="7"/>
        <v>#DIV/0!</v>
      </c>
      <c r="Z47" s="190">
        <f t="shared" si="8"/>
        <v>0</v>
      </c>
      <c r="AA47" s="190">
        <f t="shared" si="9"/>
        <v>0</v>
      </c>
      <c r="AB47" s="206" t="str">
        <f t="shared" si="10"/>
        <v/>
      </c>
      <c r="AC47" s="207" t="str">
        <f t="shared" si="11"/>
        <v> 5243VIS02G  -  BĐ: 3/1/2026 KT: Ngày lỗi</v>
      </c>
      <c r="AD47" s="207">
        <f t="shared" ref="AD47:AE47" si="70">P47</f>
        <v>46025</v>
      </c>
      <c r="AE47" s="207" t="str">
        <f t="shared" si="70"/>
        <v>#DIV/0!</v>
      </c>
      <c r="AF47" s="208"/>
      <c r="AG47" s="208"/>
    </row>
    <row r="48" ht="18.75" customHeight="1">
      <c r="A48" s="184"/>
      <c r="B48" s="184"/>
      <c r="C48" s="164" t="s">
        <v>1249</v>
      </c>
      <c r="D48" s="165" t="s">
        <v>894</v>
      </c>
      <c r="E48" s="165">
        <v>2024.0</v>
      </c>
      <c r="F48" s="165" t="s">
        <v>907</v>
      </c>
      <c r="G48" s="195" t="s">
        <v>909</v>
      </c>
      <c r="H48" s="188">
        <v>3.0</v>
      </c>
      <c r="I48" s="99"/>
      <c r="J48" s="99">
        <v>25.0</v>
      </c>
      <c r="K48" s="185" t="s">
        <v>1250</v>
      </c>
      <c r="L48" s="191">
        <v>0.5416666666666666</v>
      </c>
      <c r="M48" s="192">
        <v>0.7083333333333334</v>
      </c>
      <c r="N48" s="165" t="s">
        <v>1251</v>
      </c>
      <c r="O48" s="164" t="s">
        <v>1252</v>
      </c>
      <c r="P48" s="169">
        <f t="shared" si="69"/>
        <v>46027</v>
      </c>
      <c r="Q48" s="170">
        <f t="shared" si="3"/>
        <v>46055</v>
      </c>
      <c r="R48" s="181"/>
      <c r="S48" s="302"/>
      <c r="T48" s="99"/>
      <c r="U48" s="99"/>
      <c r="V48" s="172" t="str">
        <f t="shared" ref="V48:V59" si="72">IF(OR(
    COUNTIFS($S$3:$S$2451, S48, $K$3:$K$2451, K48, $L$3:$L$2451, L48, $P$3:$P$2451, "&lt;="&amp;Q48, $Q$3:$Q$2451, "&gt;="&amp;P48) &gt; 1, 
    COUNTIFS($F$3:$F$2451, F48, $K$3:$K$2451, K48, $L$3:$L$2451, L48, $P$3:$P$2451, "&lt;="&amp;Q48, $Q$3:$Q$2451, "&gt;="&amp;P48) &gt; 1
), "Trùng lịch",
IF(
    COUNTIFS(
        $N$3:$N$2451, N48,
        $K$3:$K$2451, K48,
        $P$3:$P$2451, "&lt;="&amp;Q48,
        $Q$3:$Q$2451, "&gt;="&amp;P48,
        $L$3:$L$2451, "&lt;"&amp;M48,
        $M$3:$M$2451, "&gt;"&amp;L48
    ) &gt; 1, 
    "Trùng phòng", 
    " "
)
)
</f>
        <v> </v>
      </c>
      <c r="W48" s="172">
        <f t="shared" si="5"/>
        <v>5</v>
      </c>
      <c r="X48" s="173">
        <f t="shared" si="6"/>
        <v>5</v>
      </c>
      <c r="Y48" s="172">
        <f t="shared" si="7"/>
        <v>28</v>
      </c>
      <c r="Z48" s="174">
        <f t="shared" si="8"/>
        <v>0.1666666667</v>
      </c>
      <c r="AA48" s="174">
        <f t="shared" si="9"/>
        <v>0.003703703704</v>
      </c>
      <c r="AB48" s="173" t="str">
        <f t="shared" si="10"/>
        <v>20,541666666666667LAB 502</v>
      </c>
      <c r="AC48" s="175" t="str">
        <f t="shared" si="11"/>
        <v>Lập trình ASP.Net với C#3/ (***) 6243VIS01  13:00-17:00  BĐ: 5/1/2026 KT: 2/2/2026</v>
      </c>
      <c r="AD48" s="175">
        <f t="shared" ref="AD48:AE48" si="71">P48</f>
        <v>46027</v>
      </c>
      <c r="AE48" s="175">
        <f t="shared" si="71"/>
        <v>46055</v>
      </c>
      <c r="AF48" s="187"/>
      <c r="AG48" s="187"/>
    </row>
    <row r="49" ht="18.75" customHeight="1">
      <c r="A49" s="184"/>
      <c r="B49" s="184"/>
      <c r="C49" s="164" t="s">
        <v>1249</v>
      </c>
      <c r="D49" s="165" t="s">
        <v>894</v>
      </c>
      <c r="E49" s="165">
        <v>2024.0</v>
      </c>
      <c r="F49" s="165" t="s">
        <v>917</v>
      </c>
      <c r="G49" s="12"/>
      <c r="H49" s="188">
        <v>6.0</v>
      </c>
      <c r="I49" s="99"/>
      <c r="J49" s="99">
        <v>25.0</v>
      </c>
      <c r="K49" s="185" t="s">
        <v>1250</v>
      </c>
      <c r="L49" s="191">
        <v>0.5416666666666666</v>
      </c>
      <c r="M49" s="192">
        <v>0.7083333333333334</v>
      </c>
      <c r="N49" s="19"/>
      <c r="O49" s="164" t="s">
        <v>1252</v>
      </c>
      <c r="P49" s="169">
        <f t="shared" si="69"/>
        <v>46027</v>
      </c>
      <c r="Q49" s="170">
        <f t="shared" si="3"/>
        <v>46055</v>
      </c>
      <c r="R49" s="181"/>
      <c r="S49" s="302"/>
      <c r="T49" s="99"/>
      <c r="U49" s="99"/>
      <c r="V49" s="172" t="str">
        <f t="shared" si="72"/>
        <v> </v>
      </c>
      <c r="W49" s="172">
        <f t="shared" si="5"/>
        <v>5</v>
      </c>
      <c r="X49" s="173">
        <f t="shared" si="6"/>
        <v>5</v>
      </c>
      <c r="Y49" s="172">
        <f t="shared" si="7"/>
        <v>28</v>
      </c>
      <c r="Z49" s="174">
        <f t="shared" si="8"/>
        <v>0.1666666667</v>
      </c>
      <c r="AA49" s="174">
        <f t="shared" si="9"/>
        <v>0.003703703704</v>
      </c>
      <c r="AB49" s="173" t="str">
        <f t="shared" si="10"/>
        <v>20,541666666666667</v>
      </c>
      <c r="AC49" s="175" t="str">
        <f t="shared" si="11"/>
        <v> 6243VIS02  13:00-17:00  BĐ: 5/1/2026 KT: 2/2/2026</v>
      </c>
      <c r="AD49" s="175">
        <f t="shared" ref="AD49:AE49" si="73">P49</f>
        <v>46027</v>
      </c>
      <c r="AE49" s="175">
        <f t="shared" si="73"/>
        <v>46055</v>
      </c>
      <c r="AF49" s="187"/>
      <c r="AG49" s="187"/>
    </row>
    <row r="50" ht="18.75" customHeight="1">
      <c r="A50" s="184"/>
      <c r="B50" s="184"/>
      <c r="C50" s="164" t="s">
        <v>1249</v>
      </c>
      <c r="D50" s="165" t="s">
        <v>894</v>
      </c>
      <c r="E50" s="165">
        <v>2024.0</v>
      </c>
      <c r="F50" s="165" t="s">
        <v>907</v>
      </c>
      <c r="G50" s="12"/>
      <c r="H50" s="188">
        <v>3.0</v>
      </c>
      <c r="I50" s="99"/>
      <c r="J50" s="99">
        <v>35.0</v>
      </c>
      <c r="K50" s="185" t="s">
        <v>1250</v>
      </c>
      <c r="L50" s="191">
        <v>0.5416666666666666</v>
      </c>
      <c r="M50" s="192">
        <v>0.7083333333333334</v>
      </c>
      <c r="N50" s="165" t="s">
        <v>1251</v>
      </c>
      <c r="O50" s="164" t="s">
        <v>1252</v>
      </c>
      <c r="P50" s="169">
        <f t="shared" ref="P50:P51" si="75">"23/02/2026"+(K50-2)</f>
        <v>46076</v>
      </c>
      <c r="Q50" s="170">
        <f t="shared" si="3"/>
        <v>46118</v>
      </c>
      <c r="R50" s="181"/>
      <c r="S50" s="302"/>
      <c r="T50" s="99"/>
      <c r="U50" s="99"/>
      <c r="V50" s="172" t="str">
        <f t="shared" si="72"/>
        <v> </v>
      </c>
      <c r="W50" s="172">
        <f t="shared" si="5"/>
        <v>5</v>
      </c>
      <c r="X50" s="173">
        <f t="shared" si="6"/>
        <v>7</v>
      </c>
      <c r="Y50" s="172">
        <f t="shared" si="7"/>
        <v>42</v>
      </c>
      <c r="Z50" s="174">
        <f t="shared" si="8"/>
        <v>0.1666666667</v>
      </c>
      <c r="AA50" s="174">
        <f t="shared" si="9"/>
        <v>0.003703703704</v>
      </c>
      <c r="AB50" s="173" t="str">
        <f t="shared" si="10"/>
        <v>20,541666666666667LAB 502</v>
      </c>
      <c r="AC50" s="175" t="str">
        <f t="shared" si="11"/>
        <v> 6243VIS01  13:00-17:00  BĐ: 23/2/2026 KT: 6/4/2026</v>
      </c>
      <c r="AD50" s="175">
        <f t="shared" ref="AD50:AE50" si="74">P50</f>
        <v>46076</v>
      </c>
      <c r="AE50" s="175">
        <f t="shared" si="74"/>
        <v>46118</v>
      </c>
      <c r="AF50" s="187"/>
      <c r="AG50" s="187"/>
    </row>
    <row r="51" ht="18.75" customHeight="1">
      <c r="A51" s="184"/>
      <c r="B51" s="184"/>
      <c r="C51" s="164" t="s">
        <v>1249</v>
      </c>
      <c r="D51" s="165" t="s">
        <v>894</v>
      </c>
      <c r="E51" s="165">
        <v>2024.0</v>
      </c>
      <c r="F51" s="165" t="s">
        <v>917</v>
      </c>
      <c r="G51" s="12"/>
      <c r="H51" s="188">
        <v>6.0</v>
      </c>
      <c r="I51" s="99"/>
      <c r="J51" s="99">
        <v>35.0</v>
      </c>
      <c r="K51" s="185" t="s">
        <v>1250</v>
      </c>
      <c r="L51" s="191">
        <v>0.5416666666666666</v>
      </c>
      <c r="M51" s="192">
        <v>0.7083333333333334</v>
      </c>
      <c r="N51" s="19"/>
      <c r="O51" s="164" t="s">
        <v>1252</v>
      </c>
      <c r="P51" s="169">
        <f t="shared" si="75"/>
        <v>46076</v>
      </c>
      <c r="Q51" s="170">
        <f t="shared" si="3"/>
        <v>46118</v>
      </c>
      <c r="R51" s="181"/>
      <c r="S51" s="302"/>
      <c r="T51" s="99"/>
      <c r="U51" s="99"/>
      <c r="V51" s="172" t="str">
        <f t="shared" si="72"/>
        <v> </v>
      </c>
      <c r="W51" s="172">
        <f t="shared" si="5"/>
        <v>5</v>
      </c>
      <c r="X51" s="173">
        <f t="shared" si="6"/>
        <v>7</v>
      </c>
      <c r="Y51" s="172">
        <f t="shared" si="7"/>
        <v>42</v>
      </c>
      <c r="Z51" s="174">
        <f t="shared" si="8"/>
        <v>0.1666666667</v>
      </c>
      <c r="AA51" s="174">
        <f t="shared" si="9"/>
        <v>0.003703703704</v>
      </c>
      <c r="AB51" s="173" t="str">
        <f t="shared" si="10"/>
        <v>20,541666666666667</v>
      </c>
      <c r="AC51" s="175" t="str">
        <f t="shared" si="11"/>
        <v> 6243VIS02  13:00-17:00  BĐ: 23/2/2026 KT: 6/4/2026</v>
      </c>
      <c r="AD51" s="175">
        <f t="shared" ref="AD51:AE51" si="76">P51</f>
        <v>46076</v>
      </c>
      <c r="AE51" s="175">
        <f t="shared" si="76"/>
        <v>46118</v>
      </c>
      <c r="AF51" s="187"/>
      <c r="AG51" s="187"/>
    </row>
    <row r="52" ht="18.75" customHeight="1">
      <c r="A52" s="184"/>
      <c r="B52" s="184"/>
      <c r="C52" s="164" t="s">
        <v>1249</v>
      </c>
      <c r="D52" s="165" t="s">
        <v>894</v>
      </c>
      <c r="E52" s="165">
        <v>2024.0</v>
      </c>
      <c r="F52" s="165" t="s">
        <v>907</v>
      </c>
      <c r="G52" s="12"/>
      <c r="H52" s="188">
        <v>3.0</v>
      </c>
      <c r="I52" s="99"/>
      <c r="J52" s="99">
        <v>15.0</v>
      </c>
      <c r="K52" s="185"/>
      <c r="L52" s="191"/>
      <c r="M52" s="192"/>
      <c r="N52" s="183" t="s">
        <v>1257</v>
      </c>
      <c r="O52" s="164" t="s">
        <v>1252</v>
      </c>
      <c r="P52" s="169">
        <f t="shared" ref="P52:P57" si="78">"05/01/2026"+(K52-2)</f>
        <v>46025</v>
      </c>
      <c r="Q52" s="170" t="str">
        <f t="shared" si="3"/>
        <v>#DIV/0!</v>
      </c>
      <c r="R52" s="181"/>
      <c r="S52" s="302"/>
      <c r="T52" s="99"/>
      <c r="U52" s="99"/>
      <c r="V52" s="172" t="str">
        <f t="shared" si="72"/>
        <v> </v>
      </c>
      <c r="W52" s="172">
        <f t="shared" si="5"/>
        <v>0</v>
      </c>
      <c r="X52" s="173" t="str">
        <f t="shared" si="6"/>
        <v>#DIV/0!</v>
      </c>
      <c r="Y52" s="172" t="str">
        <f t="shared" si="7"/>
        <v>#DIV/0!</v>
      </c>
      <c r="Z52" s="174">
        <f t="shared" si="8"/>
        <v>0</v>
      </c>
      <c r="AA52" s="174">
        <f t="shared" si="9"/>
        <v>0</v>
      </c>
      <c r="AB52" s="173" t="str">
        <f t="shared" si="10"/>
        <v>Tự học</v>
      </c>
      <c r="AC52" s="175" t="str">
        <f t="shared" si="11"/>
        <v> 6243VIS01  -  BĐ: 3/1/2026 KT: Ngày lỗi</v>
      </c>
      <c r="AD52" s="175">
        <f t="shared" ref="AD52:AE52" si="77">P52</f>
        <v>46025</v>
      </c>
      <c r="AE52" s="175" t="str">
        <f t="shared" si="77"/>
        <v>#DIV/0!</v>
      </c>
      <c r="AF52" s="187"/>
      <c r="AG52" s="187"/>
    </row>
    <row r="53" ht="18.75" customHeight="1">
      <c r="A53" s="184"/>
      <c r="B53" s="184"/>
      <c r="C53" s="164" t="s">
        <v>1249</v>
      </c>
      <c r="D53" s="165" t="s">
        <v>894</v>
      </c>
      <c r="E53" s="165">
        <v>2024.0</v>
      </c>
      <c r="F53" s="165" t="s">
        <v>917</v>
      </c>
      <c r="G53" s="12"/>
      <c r="H53" s="188">
        <v>6.0</v>
      </c>
      <c r="I53" s="99"/>
      <c r="J53" s="99">
        <v>15.0</v>
      </c>
      <c r="K53" s="185"/>
      <c r="L53" s="191"/>
      <c r="M53" s="192"/>
      <c r="N53" s="19"/>
      <c r="O53" s="164" t="s">
        <v>1252</v>
      </c>
      <c r="P53" s="169">
        <f t="shared" si="78"/>
        <v>46025</v>
      </c>
      <c r="Q53" s="170" t="str">
        <f t="shared" si="3"/>
        <v>#DIV/0!</v>
      </c>
      <c r="R53" s="181"/>
      <c r="S53" s="302"/>
      <c r="T53" s="99"/>
      <c r="U53" s="99"/>
      <c r="V53" s="172" t="str">
        <f t="shared" si="72"/>
        <v> </v>
      </c>
      <c r="W53" s="172">
        <f t="shared" si="5"/>
        <v>0</v>
      </c>
      <c r="X53" s="173" t="str">
        <f t="shared" si="6"/>
        <v>#DIV/0!</v>
      </c>
      <c r="Y53" s="172" t="str">
        <f t="shared" si="7"/>
        <v>#DIV/0!</v>
      </c>
      <c r="Z53" s="174">
        <f t="shared" si="8"/>
        <v>0</v>
      </c>
      <c r="AA53" s="174">
        <f t="shared" si="9"/>
        <v>0</v>
      </c>
      <c r="AB53" s="173" t="str">
        <f t="shared" si="10"/>
        <v/>
      </c>
      <c r="AC53" s="175" t="str">
        <f t="shared" si="11"/>
        <v> 6243VIS02  -  BĐ: 3/1/2026 KT: Ngày lỗi</v>
      </c>
      <c r="AD53" s="175">
        <f t="shared" ref="AD53:AE53" si="79">P53</f>
        <v>46025</v>
      </c>
      <c r="AE53" s="175" t="str">
        <f t="shared" si="79"/>
        <v>#DIV/0!</v>
      </c>
      <c r="AF53" s="187"/>
      <c r="AG53" s="187"/>
    </row>
    <row r="54" ht="18.75" customHeight="1">
      <c r="A54" s="184"/>
      <c r="B54" s="184"/>
      <c r="C54" s="164" t="s">
        <v>1249</v>
      </c>
      <c r="D54" s="165" t="s">
        <v>894</v>
      </c>
      <c r="E54" s="165">
        <v>2024.0</v>
      </c>
      <c r="F54" s="165" t="s">
        <v>907</v>
      </c>
      <c r="G54" s="195" t="s">
        <v>913</v>
      </c>
      <c r="H54" s="188">
        <v>3.0</v>
      </c>
      <c r="I54" s="99"/>
      <c r="J54" s="99">
        <v>25.0</v>
      </c>
      <c r="K54" s="185" t="s">
        <v>1258</v>
      </c>
      <c r="L54" s="191">
        <v>0.5416666666666666</v>
      </c>
      <c r="M54" s="192">
        <v>0.7083333333333334</v>
      </c>
      <c r="N54" s="165">
        <v>406.0</v>
      </c>
      <c r="O54" s="164" t="s">
        <v>1252</v>
      </c>
      <c r="P54" s="169">
        <f t="shared" si="78"/>
        <v>46028</v>
      </c>
      <c r="Q54" s="170">
        <f t="shared" si="3"/>
        <v>46056</v>
      </c>
      <c r="R54" s="181"/>
      <c r="S54" s="302"/>
      <c r="T54" s="99"/>
      <c r="U54" s="99"/>
      <c r="V54" s="172" t="str">
        <f t="shared" si="72"/>
        <v> </v>
      </c>
      <c r="W54" s="172">
        <f t="shared" si="5"/>
        <v>5</v>
      </c>
      <c r="X54" s="173">
        <f t="shared" si="6"/>
        <v>5</v>
      </c>
      <c r="Y54" s="172">
        <f t="shared" si="7"/>
        <v>28</v>
      </c>
      <c r="Z54" s="174">
        <f t="shared" si="8"/>
        <v>0.1666666667</v>
      </c>
      <c r="AA54" s="174">
        <f t="shared" si="9"/>
        <v>0.003703703704</v>
      </c>
      <c r="AB54" s="173" t="str">
        <f t="shared" si="10"/>
        <v>30,541666666666667406</v>
      </c>
      <c r="AC54" s="175" t="str">
        <f t="shared" si="11"/>
        <v>Tiếng Anh chuyên ngành 6243VIS01  13:00-17:00  BĐ: 6/1/2026 KT: 3/2/2026</v>
      </c>
      <c r="AD54" s="175">
        <f t="shared" ref="AD54:AE54" si="80">P54</f>
        <v>46028</v>
      </c>
      <c r="AE54" s="175">
        <f t="shared" si="80"/>
        <v>46056</v>
      </c>
      <c r="AF54" s="187"/>
      <c r="AG54" s="187"/>
    </row>
    <row r="55" ht="18.75" customHeight="1">
      <c r="A55" s="184"/>
      <c r="B55" s="184"/>
      <c r="C55" s="164" t="s">
        <v>1249</v>
      </c>
      <c r="D55" s="165" t="s">
        <v>894</v>
      </c>
      <c r="E55" s="165">
        <v>2024.0</v>
      </c>
      <c r="F55" s="165" t="s">
        <v>917</v>
      </c>
      <c r="G55" s="12"/>
      <c r="H55" s="188">
        <v>6.0</v>
      </c>
      <c r="I55" s="99"/>
      <c r="J55" s="99">
        <v>25.0</v>
      </c>
      <c r="K55" s="185" t="s">
        <v>1258</v>
      </c>
      <c r="L55" s="191">
        <v>0.5416666666666666</v>
      </c>
      <c r="M55" s="192">
        <v>0.7083333333333334</v>
      </c>
      <c r="N55" s="19"/>
      <c r="O55" s="164" t="s">
        <v>1252</v>
      </c>
      <c r="P55" s="169">
        <f t="shared" si="78"/>
        <v>46028</v>
      </c>
      <c r="Q55" s="170">
        <f t="shared" si="3"/>
        <v>46056</v>
      </c>
      <c r="R55" s="181"/>
      <c r="S55" s="302"/>
      <c r="T55" s="99"/>
      <c r="U55" s="99"/>
      <c r="V55" s="172" t="str">
        <f t="shared" si="72"/>
        <v> </v>
      </c>
      <c r="W55" s="172">
        <f t="shared" si="5"/>
        <v>5</v>
      </c>
      <c r="X55" s="173">
        <f t="shared" si="6"/>
        <v>5</v>
      </c>
      <c r="Y55" s="172">
        <f t="shared" si="7"/>
        <v>28</v>
      </c>
      <c r="Z55" s="174">
        <f t="shared" si="8"/>
        <v>0.1666666667</v>
      </c>
      <c r="AA55" s="174">
        <f t="shared" si="9"/>
        <v>0.003703703704</v>
      </c>
      <c r="AB55" s="173" t="str">
        <f t="shared" si="10"/>
        <v>30,541666666666667</v>
      </c>
      <c r="AC55" s="175" t="str">
        <f t="shared" si="11"/>
        <v> 6243VIS02  13:00-17:00  BĐ: 6/1/2026 KT: 3/2/2026</v>
      </c>
      <c r="AD55" s="175">
        <f t="shared" ref="AD55:AE55" si="81">P55</f>
        <v>46028</v>
      </c>
      <c r="AE55" s="175">
        <f t="shared" si="81"/>
        <v>46056</v>
      </c>
      <c r="AF55" s="187"/>
      <c r="AG55" s="187"/>
    </row>
    <row r="56" ht="18.75" customHeight="1">
      <c r="A56" s="184"/>
      <c r="B56" s="184"/>
      <c r="C56" s="164" t="s">
        <v>1249</v>
      </c>
      <c r="D56" s="165" t="s">
        <v>894</v>
      </c>
      <c r="E56" s="165">
        <v>2024.0</v>
      </c>
      <c r="F56" s="165" t="s">
        <v>907</v>
      </c>
      <c r="G56" s="12"/>
      <c r="H56" s="188">
        <v>3.0</v>
      </c>
      <c r="I56" s="99"/>
      <c r="J56" s="99">
        <v>25.0</v>
      </c>
      <c r="K56" s="185" t="s">
        <v>1272</v>
      </c>
      <c r="L56" s="191">
        <v>0.5416666666666666</v>
      </c>
      <c r="M56" s="192">
        <v>0.7083333333333334</v>
      </c>
      <c r="N56" s="165">
        <v>406.0</v>
      </c>
      <c r="O56" s="164" t="s">
        <v>1252</v>
      </c>
      <c r="P56" s="169">
        <f t="shared" si="78"/>
        <v>46030</v>
      </c>
      <c r="Q56" s="170">
        <f t="shared" si="3"/>
        <v>46058</v>
      </c>
      <c r="R56" s="181"/>
      <c r="S56" s="302"/>
      <c r="T56" s="99"/>
      <c r="U56" s="99"/>
      <c r="V56" s="172" t="str">
        <f t="shared" si="72"/>
        <v> </v>
      </c>
      <c r="W56" s="172">
        <f t="shared" si="5"/>
        <v>5</v>
      </c>
      <c r="X56" s="173">
        <f t="shared" si="6"/>
        <v>5</v>
      </c>
      <c r="Y56" s="172">
        <f t="shared" si="7"/>
        <v>28</v>
      </c>
      <c r="Z56" s="174">
        <f t="shared" si="8"/>
        <v>0.1666666667</v>
      </c>
      <c r="AA56" s="174">
        <f t="shared" si="9"/>
        <v>0.003703703704</v>
      </c>
      <c r="AB56" s="173" t="str">
        <f t="shared" si="10"/>
        <v>50,541666666666667406</v>
      </c>
      <c r="AC56" s="175" t="str">
        <f t="shared" si="11"/>
        <v> 6243VIS01  13:00-17:00  BĐ: 8/1/2026 KT: 5/2/2026</v>
      </c>
      <c r="AD56" s="175">
        <f t="shared" ref="AD56:AE56" si="82">P56</f>
        <v>46030</v>
      </c>
      <c r="AE56" s="175">
        <f t="shared" si="82"/>
        <v>46058</v>
      </c>
      <c r="AF56" s="187"/>
      <c r="AG56" s="187"/>
    </row>
    <row r="57" ht="18.75" customHeight="1">
      <c r="A57" s="184"/>
      <c r="B57" s="184"/>
      <c r="C57" s="164" t="s">
        <v>1249</v>
      </c>
      <c r="D57" s="165" t="s">
        <v>894</v>
      </c>
      <c r="E57" s="165">
        <v>2024.0</v>
      </c>
      <c r="F57" s="165" t="s">
        <v>917</v>
      </c>
      <c r="G57" s="12"/>
      <c r="H57" s="188">
        <v>6.0</v>
      </c>
      <c r="I57" s="99"/>
      <c r="J57" s="99">
        <v>25.0</v>
      </c>
      <c r="K57" s="185" t="s">
        <v>1272</v>
      </c>
      <c r="L57" s="191">
        <v>0.5416666666666666</v>
      </c>
      <c r="M57" s="192">
        <v>0.7083333333333334</v>
      </c>
      <c r="N57" s="19"/>
      <c r="O57" s="164" t="s">
        <v>1252</v>
      </c>
      <c r="P57" s="169">
        <f t="shared" si="78"/>
        <v>46030</v>
      </c>
      <c r="Q57" s="170">
        <f t="shared" si="3"/>
        <v>46058</v>
      </c>
      <c r="R57" s="181"/>
      <c r="S57" s="302"/>
      <c r="T57" s="99"/>
      <c r="U57" s="99"/>
      <c r="V57" s="172" t="str">
        <f t="shared" si="72"/>
        <v> </v>
      </c>
      <c r="W57" s="172">
        <f t="shared" si="5"/>
        <v>5</v>
      </c>
      <c r="X57" s="173">
        <f t="shared" si="6"/>
        <v>5</v>
      </c>
      <c r="Y57" s="172">
        <f t="shared" si="7"/>
        <v>28</v>
      </c>
      <c r="Z57" s="174">
        <f t="shared" si="8"/>
        <v>0.1666666667</v>
      </c>
      <c r="AA57" s="174">
        <f t="shared" si="9"/>
        <v>0.003703703704</v>
      </c>
      <c r="AB57" s="173" t="str">
        <f t="shared" si="10"/>
        <v>50,541666666666667</v>
      </c>
      <c r="AC57" s="175" t="str">
        <f t="shared" si="11"/>
        <v> 6243VIS02  13:00-17:00  BĐ: 8/1/2026 KT: 5/2/2026</v>
      </c>
      <c r="AD57" s="175">
        <f t="shared" ref="AD57:AE57" si="83">P57</f>
        <v>46030</v>
      </c>
      <c r="AE57" s="175">
        <f t="shared" si="83"/>
        <v>46058</v>
      </c>
      <c r="AF57" s="187"/>
      <c r="AG57" s="187"/>
    </row>
    <row r="58" ht="18.75" customHeight="1">
      <c r="A58" s="184"/>
      <c r="B58" s="184"/>
      <c r="C58" s="164" t="s">
        <v>1249</v>
      </c>
      <c r="D58" s="165" t="s">
        <v>894</v>
      </c>
      <c r="E58" s="165">
        <v>2024.0</v>
      </c>
      <c r="F58" s="165" t="s">
        <v>907</v>
      </c>
      <c r="G58" s="12"/>
      <c r="H58" s="188">
        <v>3.0</v>
      </c>
      <c r="I58" s="99"/>
      <c r="J58" s="99">
        <v>15.0</v>
      </c>
      <c r="K58" s="185" t="s">
        <v>1258</v>
      </c>
      <c r="L58" s="191">
        <v>0.5416666666666666</v>
      </c>
      <c r="M58" s="192">
        <v>0.7083333333333334</v>
      </c>
      <c r="N58" s="165">
        <v>406.0</v>
      </c>
      <c r="O58" s="164" t="s">
        <v>1252</v>
      </c>
      <c r="P58" s="169">
        <f t="shared" ref="P58:P61" si="85">"23/02/2026"+(K58-2)</f>
        <v>46077</v>
      </c>
      <c r="Q58" s="170">
        <f t="shared" si="3"/>
        <v>46091</v>
      </c>
      <c r="R58" s="181"/>
      <c r="S58" s="302"/>
      <c r="T58" s="99"/>
      <c r="U58" s="99"/>
      <c r="V58" s="172" t="str">
        <f t="shared" si="72"/>
        <v> </v>
      </c>
      <c r="W58" s="172">
        <f t="shared" si="5"/>
        <v>5</v>
      </c>
      <c r="X58" s="173">
        <f t="shared" si="6"/>
        <v>3</v>
      </c>
      <c r="Y58" s="172">
        <f t="shared" si="7"/>
        <v>14</v>
      </c>
      <c r="Z58" s="174">
        <f t="shared" si="8"/>
        <v>0.1666666667</v>
      </c>
      <c r="AA58" s="174">
        <f t="shared" si="9"/>
        <v>0.003703703704</v>
      </c>
      <c r="AB58" s="173" t="str">
        <f t="shared" si="10"/>
        <v>30,541666666666667406</v>
      </c>
      <c r="AC58" s="175" t="str">
        <f t="shared" si="11"/>
        <v> 6243VIS01  13:00-17:00  BĐ: 24/2/2026 KT: 10/3/2026</v>
      </c>
      <c r="AD58" s="175">
        <f t="shared" ref="AD58:AE58" si="84">P58</f>
        <v>46077</v>
      </c>
      <c r="AE58" s="175">
        <f t="shared" si="84"/>
        <v>46091</v>
      </c>
      <c r="AF58" s="187"/>
      <c r="AG58" s="187"/>
    </row>
    <row r="59" ht="18.75" customHeight="1">
      <c r="A59" s="184"/>
      <c r="B59" s="184"/>
      <c r="C59" s="164" t="s">
        <v>1249</v>
      </c>
      <c r="D59" s="165" t="s">
        <v>894</v>
      </c>
      <c r="E59" s="165">
        <v>2024.0</v>
      </c>
      <c r="F59" s="165" t="s">
        <v>917</v>
      </c>
      <c r="G59" s="12"/>
      <c r="H59" s="188">
        <v>6.0</v>
      </c>
      <c r="I59" s="99"/>
      <c r="J59" s="99">
        <v>15.0</v>
      </c>
      <c r="K59" s="185" t="s">
        <v>1258</v>
      </c>
      <c r="L59" s="191">
        <v>0.5416666666666666</v>
      </c>
      <c r="M59" s="192">
        <v>0.7083333333333334</v>
      </c>
      <c r="N59" s="19"/>
      <c r="O59" s="164" t="s">
        <v>1252</v>
      </c>
      <c r="P59" s="169">
        <f t="shared" si="85"/>
        <v>46077</v>
      </c>
      <c r="Q59" s="170">
        <f t="shared" si="3"/>
        <v>46091</v>
      </c>
      <c r="R59" s="181"/>
      <c r="S59" s="302"/>
      <c r="T59" s="99"/>
      <c r="U59" s="99"/>
      <c r="V59" s="172" t="str">
        <f t="shared" si="72"/>
        <v> </v>
      </c>
      <c r="W59" s="172">
        <f t="shared" si="5"/>
        <v>5</v>
      </c>
      <c r="X59" s="173">
        <f t="shared" si="6"/>
        <v>3</v>
      </c>
      <c r="Y59" s="172">
        <f t="shared" si="7"/>
        <v>14</v>
      </c>
      <c r="Z59" s="174">
        <f t="shared" si="8"/>
        <v>0.1666666667</v>
      </c>
      <c r="AA59" s="174">
        <f t="shared" si="9"/>
        <v>0.003703703704</v>
      </c>
      <c r="AB59" s="173" t="str">
        <f t="shared" si="10"/>
        <v>30,541666666666667</v>
      </c>
      <c r="AC59" s="175" t="str">
        <f t="shared" si="11"/>
        <v> 6243VIS02  13:00-17:00  BĐ: 24/2/2026 KT: 10/3/2026</v>
      </c>
      <c r="AD59" s="175">
        <f t="shared" ref="AD59:AE59" si="86">P59</f>
        <v>46077</v>
      </c>
      <c r="AE59" s="175">
        <f t="shared" si="86"/>
        <v>46091</v>
      </c>
      <c r="AF59" s="187"/>
      <c r="AG59" s="187"/>
    </row>
    <row r="60" ht="18.75" customHeight="1">
      <c r="A60" s="140"/>
      <c r="B60" s="140"/>
      <c r="C60" s="178" t="s">
        <v>1249</v>
      </c>
      <c r="D60" s="179" t="s">
        <v>894</v>
      </c>
      <c r="E60" s="179">
        <v>2024.0</v>
      </c>
      <c r="F60" s="179" t="s">
        <v>907</v>
      </c>
      <c r="G60" s="12"/>
      <c r="H60" s="200">
        <v>3.0</v>
      </c>
      <c r="I60" s="201"/>
      <c r="J60" s="93">
        <v>10.0</v>
      </c>
      <c r="K60" s="185" t="s">
        <v>1272</v>
      </c>
      <c r="L60" s="191">
        <v>0.5416666666666666</v>
      </c>
      <c r="M60" s="192">
        <v>0.7083333333333334</v>
      </c>
      <c r="N60" s="165">
        <v>406.0</v>
      </c>
      <c r="O60" s="178" t="s">
        <v>1252</v>
      </c>
      <c r="P60" s="169">
        <f t="shared" si="85"/>
        <v>46079</v>
      </c>
      <c r="Q60" s="202">
        <f t="shared" si="3"/>
        <v>46086</v>
      </c>
      <c r="R60" s="203"/>
      <c r="S60" s="306"/>
      <c r="T60" s="201"/>
      <c r="U60" s="201"/>
      <c r="V60" s="204" t="str">
        <f t="shared" ref="V60:V61" si="88">IF(OR(
    COUNTIFS($S$3:$S$2449, S60, $K$3:$K$2449, K60, $L$3:$L$2449, L60, $P$3:$P$2449, "&lt;="&amp;Q60, $Q$3:$Q$2449, "&gt;="&amp;P60) &gt; 1, 
    COUNTIFS($F$3:$F$2449, F60, $K$3:$K$2449, K60, $L$3:$L$2449, L60, $P$3:$P$2449, "&lt;="&amp;Q60, $Q$3:$Q$2449, "&gt;="&amp;P60) &gt; 1
), "Trùng lịch",
IF(
    COUNTIFS(
        $N$3:$N$2449, N60,
        $K$3:$K$2449, K60,
        $P$3:$P$2449, "&lt;="&amp;Q60,
        $Q$3:$Q$2449, "&gt;="&amp;P60,
        $L$3:$L$2449, "&lt;"&amp;M60,
        $M$3:$M$2449, "&gt;"&amp;L60
    ) &gt; 1, 
    "Trùng phòng", 
    " "
)
)
</f>
        <v> </v>
      </c>
      <c r="W60" s="204">
        <f t="shared" si="5"/>
        <v>5</v>
      </c>
      <c r="X60" s="205">
        <f t="shared" si="6"/>
        <v>2</v>
      </c>
      <c r="Y60" s="204">
        <f t="shared" si="7"/>
        <v>7</v>
      </c>
      <c r="Z60" s="190">
        <f t="shared" si="8"/>
        <v>0.1666666667</v>
      </c>
      <c r="AA60" s="190">
        <f t="shared" si="9"/>
        <v>0.003703703704</v>
      </c>
      <c r="AB60" s="206" t="str">
        <f t="shared" si="10"/>
        <v>50,541666666666667406</v>
      </c>
      <c r="AC60" s="207" t="str">
        <f t="shared" si="11"/>
        <v> 6243VIS01  13:00-17:00  BĐ: 26/2/2026 KT: 5/3/2026</v>
      </c>
      <c r="AD60" s="207">
        <f t="shared" ref="AD60:AE60" si="87">P60</f>
        <v>46079</v>
      </c>
      <c r="AE60" s="207">
        <f t="shared" si="87"/>
        <v>46086</v>
      </c>
      <c r="AF60" s="208"/>
      <c r="AG60" s="208"/>
    </row>
    <row r="61" ht="18.75" customHeight="1">
      <c r="A61" s="140"/>
      <c r="B61" s="140"/>
      <c r="C61" s="178" t="s">
        <v>1249</v>
      </c>
      <c r="D61" s="179" t="s">
        <v>894</v>
      </c>
      <c r="E61" s="179">
        <v>2024.0</v>
      </c>
      <c r="F61" s="179" t="s">
        <v>917</v>
      </c>
      <c r="G61" s="12"/>
      <c r="H61" s="200">
        <v>6.0</v>
      </c>
      <c r="I61" s="201"/>
      <c r="J61" s="93">
        <v>10.0</v>
      </c>
      <c r="K61" s="185" t="s">
        <v>1272</v>
      </c>
      <c r="L61" s="191">
        <v>0.5416666666666666</v>
      </c>
      <c r="M61" s="192">
        <v>0.7083333333333334</v>
      </c>
      <c r="N61" s="19"/>
      <c r="O61" s="178" t="s">
        <v>1252</v>
      </c>
      <c r="P61" s="169">
        <f t="shared" si="85"/>
        <v>46079</v>
      </c>
      <c r="Q61" s="202">
        <f t="shared" si="3"/>
        <v>46086</v>
      </c>
      <c r="R61" s="203"/>
      <c r="S61" s="306"/>
      <c r="T61" s="201"/>
      <c r="U61" s="201"/>
      <c r="V61" s="204" t="str">
        <f t="shared" si="88"/>
        <v> </v>
      </c>
      <c r="W61" s="204">
        <f t="shared" si="5"/>
        <v>5</v>
      </c>
      <c r="X61" s="205">
        <f t="shared" si="6"/>
        <v>2</v>
      </c>
      <c r="Y61" s="204">
        <f t="shared" si="7"/>
        <v>7</v>
      </c>
      <c r="Z61" s="190">
        <f t="shared" si="8"/>
        <v>0.1666666667</v>
      </c>
      <c r="AA61" s="190">
        <f t="shared" si="9"/>
        <v>0.003703703704</v>
      </c>
      <c r="AB61" s="206" t="str">
        <f t="shared" si="10"/>
        <v>50,541666666666667</v>
      </c>
      <c r="AC61" s="207" t="str">
        <f t="shared" si="11"/>
        <v> 6243VIS02  13:00-17:00  BĐ: 26/2/2026 KT: 5/3/2026</v>
      </c>
      <c r="AD61" s="207">
        <f t="shared" ref="AD61:AE61" si="89">P61</f>
        <v>46079</v>
      </c>
      <c r="AE61" s="207">
        <f t="shared" si="89"/>
        <v>46086</v>
      </c>
      <c r="AF61" s="208"/>
      <c r="AG61" s="208"/>
    </row>
    <row r="62" ht="18.75" customHeight="1">
      <c r="A62" s="184"/>
      <c r="B62" s="184"/>
      <c r="C62" s="99" t="s">
        <v>198</v>
      </c>
      <c r="D62" s="165" t="s">
        <v>894</v>
      </c>
      <c r="E62" s="165">
        <v>2024.0</v>
      </c>
      <c r="F62" s="165" t="s">
        <v>907</v>
      </c>
      <c r="G62" s="165" t="s">
        <v>915</v>
      </c>
      <c r="H62" s="99">
        <v>3.0</v>
      </c>
      <c r="I62" s="99"/>
      <c r="J62" s="99">
        <v>25.0</v>
      </c>
      <c r="K62" s="185" t="s">
        <v>1262</v>
      </c>
      <c r="L62" s="191">
        <v>0.5416666666666666</v>
      </c>
      <c r="M62" s="192">
        <v>0.4895833333333333</v>
      </c>
      <c r="N62" s="165">
        <v>402.0</v>
      </c>
      <c r="O62" s="164" t="s">
        <v>1252</v>
      </c>
      <c r="P62" s="169">
        <f t="shared" ref="P62:P67" si="91">"05/01/2026"+(K62-2)</f>
        <v>46031</v>
      </c>
      <c r="Q62" s="170" t="str">
        <f t="shared" si="3"/>
        <v>#DIV/0!</v>
      </c>
      <c r="R62" s="181"/>
      <c r="S62" s="302"/>
      <c r="T62" s="99"/>
      <c r="U62" s="99"/>
      <c r="V62" s="172" t="str">
        <f t="shared" ref="V62:V110" si="92">IF(OR(
    COUNTIFS($S$3:$S$2451, S62, $K$3:$K$2451, K62, $L$3:$L$2451, L62, $P$3:$P$2451, "&lt;="&amp;Q62, $Q$3:$Q$2451, "&gt;="&amp;P62) &gt; 1, 
    COUNTIFS($F$3:$F$2451, F62, $K$3:$K$2451, K62, $L$3:$L$2451, L62, $P$3:$P$2451, "&lt;="&amp;Q62, $Q$3:$Q$2451, "&gt;="&amp;P62) &gt; 1
), "Trùng lịch",
IF(
    COUNTIFS(
        $N$3:$N$2451, N62,
        $K$3:$K$2451, K62,
        $P$3:$P$2451, "&lt;="&amp;Q62,
        $Q$3:$Q$2451, "&gt;="&amp;P62,
        $L$3:$L$2451, "&lt;"&amp;M62,
        $M$3:$M$2451, "&gt;"&amp;L62
    ) &gt; 1, 
    "Trùng phòng", 
    " "
)
)
</f>
        <v> </v>
      </c>
      <c r="W62" s="172">
        <f t="shared" si="5"/>
        <v>0</v>
      </c>
      <c r="X62" s="173" t="str">
        <f t="shared" si="6"/>
        <v>#DIV/0!</v>
      </c>
      <c r="Y62" s="172" t="str">
        <f t="shared" si="7"/>
        <v>#DIV/0!</v>
      </c>
      <c r="Z62" s="174">
        <f t="shared" si="8"/>
        <v>-0.05208333333</v>
      </c>
      <c r="AA62" s="174">
        <f t="shared" si="9"/>
        <v>-0.001157407407</v>
      </c>
      <c r="AB62" s="173" t="str">
        <f t="shared" si="10"/>
        <v>60,541666666666667402</v>
      </c>
      <c r="AC62" s="175" t="str">
        <f t="shared" si="11"/>
        <v>Kỹ năng bán hàng 6243VIS01  13:00-11:45  BĐ: 9/1/2026 KT: Ngày lỗi</v>
      </c>
      <c r="AD62" s="175">
        <f t="shared" ref="AD62:AE62" si="90">P62</f>
        <v>46031</v>
      </c>
      <c r="AE62" s="175" t="str">
        <f t="shared" si="90"/>
        <v>#DIV/0!</v>
      </c>
      <c r="AF62" s="187"/>
      <c r="AG62" s="187"/>
    </row>
    <row r="63" ht="18.75" customHeight="1">
      <c r="A63" s="184"/>
      <c r="B63" s="184"/>
      <c r="C63" s="99" t="s">
        <v>198</v>
      </c>
      <c r="D63" s="165" t="s">
        <v>894</v>
      </c>
      <c r="E63" s="165">
        <v>2024.0</v>
      </c>
      <c r="F63" s="165" t="s">
        <v>917</v>
      </c>
      <c r="G63" s="12"/>
      <c r="H63" s="99">
        <v>6.0</v>
      </c>
      <c r="I63" s="99"/>
      <c r="J63" s="99">
        <v>25.0</v>
      </c>
      <c r="K63" s="185" t="s">
        <v>1262</v>
      </c>
      <c r="L63" s="191">
        <v>0.3229166666666667</v>
      </c>
      <c r="M63" s="192">
        <v>0.4895833333333333</v>
      </c>
      <c r="N63" s="12"/>
      <c r="O63" s="164" t="s">
        <v>1252</v>
      </c>
      <c r="P63" s="169">
        <f t="shared" si="91"/>
        <v>46031</v>
      </c>
      <c r="Q63" s="170">
        <f t="shared" si="3"/>
        <v>46059</v>
      </c>
      <c r="R63" s="181"/>
      <c r="S63" s="302"/>
      <c r="T63" s="99"/>
      <c r="U63" s="99"/>
      <c r="V63" s="172" t="str">
        <f t="shared" si="92"/>
        <v> </v>
      </c>
      <c r="W63" s="172">
        <f t="shared" si="5"/>
        <v>5</v>
      </c>
      <c r="X63" s="173">
        <f t="shared" si="6"/>
        <v>5</v>
      </c>
      <c r="Y63" s="172">
        <f t="shared" si="7"/>
        <v>28</v>
      </c>
      <c r="Z63" s="174">
        <f t="shared" si="8"/>
        <v>0.1666666667</v>
      </c>
      <c r="AA63" s="174">
        <f t="shared" si="9"/>
        <v>0.003703703704</v>
      </c>
      <c r="AB63" s="173" t="str">
        <f t="shared" si="10"/>
        <v>60,322916666666667</v>
      </c>
      <c r="AC63" s="175" t="str">
        <f t="shared" si="11"/>
        <v> 6243VIS02  7:45-11:45  BĐ: 9/1/2026 KT: 6/2/2026</v>
      </c>
      <c r="AD63" s="175">
        <f t="shared" ref="AD63:AE63" si="93">P63</f>
        <v>46031</v>
      </c>
      <c r="AE63" s="175">
        <f t="shared" si="93"/>
        <v>46059</v>
      </c>
      <c r="AF63" s="187"/>
      <c r="AG63" s="187"/>
    </row>
    <row r="64" ht="18.75" customHeight="1">
      <c r="A64" s="184"/>
      <c r="B64" s="184"/>
      <c r="C64" s="99" t="s">
        <v>198</v>
      </c>
      <c r="D64" s="99" t="s">
        <v>944</v>
      </c>
      <c r="E64" s="99">
        <v>2024.0</v>
      </c>
      <c r="F64" s="164" t="s">
        <v>951</v>
      </c>
      <c r="G64" s="12"/>
      <c r="H64" s="99">
        <v>16.0</v>
      </c>
      <c r="I64" s="99"/>
      <c r="J64" s="99">
        <v>25.0</v>
      </c>
      <c r="K64" s="185" t="s">
        <v>1262</v>
      </c>
      <c r="L64" s="191">
        <v>0.3229166666666667</v>
      </c>
      <c r="M64" s="192">
        <v>0.4895833333333333</v>
      </c>
      <c r="N64" s="12"/>
      <c r="O64" s="164" t="s">
        <v>1252</v>
      </c>
      <c r="P64" s="169">
        <f t="shared" si="91"/>
        <v>46031</v>
      </c>
      <c r="Q64" s="170">
        <f t="shared" si="3"/>
        <v>46059</v>
      </c>
      <c r="R64" s="181"/>
      <c r="S64" s="302"/>
      <c r="T64" s="99"/>
      <c r="U64" s="99"/>
      <c r="V64" s="172" t="str">
        <f t="shared" si="92"/>
        <v> </v>
      </c>
      <c r="W64" s="172">
        <f t="shared" si="5"/>
        <v>5</v>
      </c>
      <c r="X64" s="173">
        <f t="shared" si="6"/>
        <v>5</v>
      </c>
      <c r="Y64" s="172">
        <f t="shared" si="7"/>
        <v>28</v>
      </c>
      <c r="Z64" s="174">
        <f t="shared" si="8"/>
        <v>0.1666666667</v>
      </c>
      <c r="AA64" s="174">
        <f t="shared" si="9"/>
        <v>0.003703703704</v>
      </c>
      <c r="AB64" s="173" t="str">
        <f t="shared" si="10"/>
        <v>60,322916666666667</v>
      </c>
      <c r="AC64" s="175" t="str">
        <f t="shared" si="11"/>
        <v> 6243VOT01  7:45-11:45  BĐ: 9/1/2026 KT: 6/2/2026</v>
      </c>
      <c r="AD64" s="175">
        <f t="shared" ref="AD64:AE64" si="94">P64</f>
        <v>46031</v>
      </c>
      <c r="AE64" s="175">
        <f t="shared" si="94"/>
        <v>46059</v>
      </c>
      <c r="AF64" s="187"/>
      <c r="AG64" s="187"/>
    </row>
    <row r="65" ht="18.75" customHeight="1">
      <c r="A65" s="184"/>
      <c r="B65" s="184"/>
      <c r="C65" s="99" t="s">
        <v>198</v>
      </c>
      <c r="D65" s="99" t="s">
        <v>1002</v>
      </c>
      <c r="E65" s="99">
        <v>2024.0</v>
      </c>
      <c r="F65" s="164" t="s">
        <v>1007</v>
      </c>
      <c r="G65" s="12"/>
      <c r="H65" s="99">
        <v>4.0</v>
      </c>
      <c r="I65" s="99"/>
      <c r="J65" s="99">
        <v>25.0</v>
      </c>
      <c r="K65" s="185" t="s">
        <v>1262</v>
      </c>
      <c r="L65" s="191">
        <v>0.3229166666666667</v>
      </c>
      <c r="M65" s="192">
        <v>0.4895833333333333</v>
      </c>
      <c r="N65" s="12"/>
      <c r="O65" s="164" t="s">
        <v>1252</v>
      </c>
      <c r="P65" s="169">
        <f t="shared" si="91"/>
        <v>46031</v>
      </c>
      <c r="Q65" s="170">
        <f t="shared" si="3"/>
        <v>46059</v>
      </c>
      <c r="R65" s="181"/>
      <c r="S65" s="302"/>
      <c r="T65" s="99"/>
      <c r="U65" s="99"/>
      <c r="V65" s="172" t="str">
        <f t="shared" si="92"/>
        <v> </v>
      </c>
      <c r="W65" s="172">
        <f t="shared" si="5"/>
        <v>5</v>
      </c>
      <c r="X65" s="173">
        <f t="shared" si="6"/>
        <v>5</v>
      </c>
      <c r="Y65" s="172">
        <f t="shared" si="7"/>
        <v>28</v>
      </c>
      <c r="Z65" s="174">
        <f t="shared" si="8"/>
        <v>0.1666666667</v>
      </c>
      <c r="AA65" s="174">
        <f t="shared" si="9"/>
        <v>0.003703703704</v>
      </c>
      <c r="AB65" s="173" t="str">
        <f t="shared" si="10"/>
        <v>60,322916666666667</v>
      </c>
      <c r="AC65" s="175" t="str">
        <f t="shared" si="11"/>
        <v> 6243VIG01  7:45-11:45  BĐ: 9/1/2026 KT: 6/2/2026</v>
      </c>
      <c r="AD65" s="175">
        <f t="shared" ref="AD65:AE65" si="95">P65</f>
        <v>46031</v>
      </c>
      <c r="AE65" s="175">
        <f t="shared" si="95"/>
        <v>46059</v>
      </c>
      <c r="AF65" s="187"/>
      <c r="AG65" s="187"/>
    </row>
    <row r="66" ht="18.75" customHeight="1">
      <c r="A66" s="184"/>
      <c r="B66" s="184"/>
      <c r="C66" s="99" t="s">
        <v>198</v>
      </c>
      <c r="D66" s="99" t="s">
        <v>1002</v>
      </c>
      <c r="E66" s="99">
        <v>2025.0</v>
      </c>
      <c r="F66" s="164" t="s">
        <v>1022</v>
      </c>
      <c r="G66" s="12"/>
      <c r="H66" s="99">
        <v>7.0</v>
      </c>
      <c r="I66" s="99"/>
      <c r="J66" s="99">
        <v>25.0</v>
      </c>
      <c r="K66" s="185" t="s">
        <v>1262</v>
      </c>
      <c r="L66" s="191">
        <v>0.3229166666666667</v>
      </c>
      <c r="M66" s="192">
        <v>0.4895833333333333</v>
      </c>
      <c r="N66" s="12"/>
      <c r="O66" s="164" t="s">
        <v>1252</v>
      </c>
      <c r="P66" s="169">
        <f t="shared" si="91"/>
        <v>46031</v>
      </c>
      <c r="Q66" s="170">
        <f t="shared" si="3"/>
        <v>46059</v>
      </c>
      <c r="R66" s="181"/>
      <c r="S66" s="302"/>
      <c r="T66" s="99"/>
      <c r="U66" s="99"/>
      <c r="V66" s="172" t="str">
        <f t="shared" si="92"/>
        <v> </v>
      </c>
      <c r="W66" s="172">
        <f t="shared" si="5"/>
        <v>5</v>
      </c>
      <c r="X66" s="173">
        <f t="shared" si="6"/>
        <v>5</v>
      </c>
      <c r="Y66" s="172">
        <f t="shared" si="7"/>
        <v>28</v>
      </c>
      <c r="Z66" s="174">
        <f t="shared" si="8"/>
        <v>0.1666666667</v>
      </c>
      <c r="AA66" s="174">
        <f t="shared" si="9"/>
        <v>0.003703703704</v>
      </c>
      <c r="AB66" s="173" t="str">
        <f t="shared" si="10"/>
        <v>60,322916666666667</v>
      </c>
      <c r="AC66" s="175" t="str">
        <f t="shared" si="11"/>
        <v> 6252GRD01TU  7:45-11:45  BĐ: 9/1/2026 KT: 6/2/2026</v>
      </c>
      <c r="AD66" s="175">
        <f t="shared" ref="AD66:AE66" si="96">P66</f>
        <v>46031</v>
      </c>
      <c r="AE66" s="175">
        <f t="shared" si="96"/>
        <v>46059</v>
      </c>
      <c r="AF66" s="187"/>
      <c r="AG66" s="187"/>
    </row>
    <row r="67" ht="18.75" customHeight="1">
      <c r="A67" s="184"/>
      <c r="B67" s="184"/>
      <c r="C67" s="99" t="s">
        <v>198</v>
      </c>
      <c r="D67" s="99" t="s">
        <v>1002</v>
      </c>
      <c r="E67" s="99">
        <v>2025.0</v>
      </c>
      <c r="F67" s="164" t="s">
        <v>1025</v>
      </c>
      <c r="G67" s="12"/>
      <c r="H67" s="99">
        <v>1.0</v>
      </c>
      <c r="I67" s="99"/>
      <c r="J67" s="99">
        <v>25.0</v>
      </c>
      <c r="K67" s="185" t="s">
        <v>1262</v>
      </c>
      <c r="L67" s="191">
        <v>0.3229166666666667</v>
      </c>
      <c r="M67" s="192">
        <v>0.4895833333333333</v>
      </c>
      <c r="N67" s="19"/>
      <c r="O67" s="164" t="s">
        <v>1252</v>
      </c>
      <c r="P67" s="169">
        <f t="shared" si="91"/>
        <v>46031</v>
      </c>
      <c r="Q67" s="170">
        <f t="shared" si="3"/>
        <v>46059</v>
      </c>
      <c r="R67" s="181"/>
      <c r="S67" s="302"/>
      <c r="T67" s="99"/>
      <c r="U67" s="99"/>
      <c r="V67" s="172" t="str">
        <f t="shared" si="92"/>
        <v> </v>
      </c>
      <c r="W67" s="172">
        <f t="shared" si="5"/>
        <v>5</v>
      </c>
      <c r="X67" s="173">
        <f t="shared" si="6"/>
        <v>5</v>
      </c>
      <c r="Y67" s="172">
        <f t="shared" si="7"/>
        <v>28</v>
      </c>
      <c r="Z67" s="174">
        <f t="shared" si="8"/>
        <v>0.1666666667</v>
      </c>
      <c r="AA67" s="174">
        <f t="shared" si="9"/>
        <v>0.003703703704</v>
      </c>
      <c r="AB67" s="173" t="str">
        <f t="shared" si="10"/>
        <v>60,322916666666667</v>
      </c>
      <c r="AC67" s="175" t="str">
        <f t="shared" si="11"/>
        <v> 6252GRD02TU  7:45-11:45  BĐ: 9/1/2026 KT: 6/2/2026</v>
      </c>
      <c r="AD67" s="175">
        <f t="shared" ref="AD67:AE67" si="97">P67</f>
        <v>46031</v>
      </c>
      <c r="AE67" s="175">
        <f t="shared" si="97"/>
        <v>46059</v>
      </c>
      <c r="AF67" s="187"/>
      <c r="AG67" s="187"/>
    </row>
    <row r="68" ht="18.75" customHeight="1">
      <c r="A68" s="184"/>
      <c r="B68" s="184"/>
      <c r="C68" s="99" t="s">
        <v>198</v>
      </c>
      <c r="D68" s="165" t="s">
        <v>894</v>
      </c>
      <c r="E68" s="165">
        <v>2024.0</v>
      </c>
      <c r="F68" s="165" t="s">
        <v>907</v>
      </c>
      <c r="G68" s="12"/>
      <c r="H68" s="99">
        <v>3.0</v>
      </c>
      <c r="I68" s="99"/>
      <c r="J68" s="99">
        <v>35.0</v>
      </c>
      <c r="K68" s="185" t="s">
        <v>1262</v>
      </c>
      <c r="L68" s="191">
        <v>0.3229166666666667</v>
      </c>
      <c r="M68" s="192">
        <v>0.4895833333333333</v>
      </c>
      <c r="N68" s="165">
        <v>402.0</v>
      </c>
      <c r="O68" s="164" t="s">
        <v>1252</v>
      </c>
      <c r="P68" s="169">
        <f t="shared" ref="P68:P73" si="99">"23/02/2026"+(K68-2)</f>
        <v>46080</v>
      </c>
      <c r="Q68" s="170">
        <f t="shared" si="3"/>
        <v>46122</v>
      </c>
      <c r="R68" s="181"/>
      <c r="S68" s="302"/>
      <c r="T68" s="99"/>
      <c r="U68" s="99"/>
      <c r="V68" s="172" t="str">
        <f t="shared" si="92"/>
        <v> </v>
      </c>
      <c r="W68" s="172">
        <f t="shared" si="5"/>
        <v>5</v>
      </c>
      <c r="X68" s="173">
        <f t="shared" si="6"/>
        <v>7</v>
      </c>
      <c r="Y68" s="172">
        <f t="shared" si="7"/>
        <v>42</v>
      </c>
      <c r="Z68" s="174">
        <f t="shared" si="8"/>
        <v>0.1666666667</v>
      </c>
      <c r="AA68" s="174">
        <f t="shared" si="9"/>
        <v>0.003703703704</v>
      </c>
      <c r="AB68" s="173" t="str">
        <f t="shared" si="10"/>
        <v>60,322916666666667402</v>
      </c>
      <c r="AC68" s="175" t="str">
        <f t="shared" si="11"/>
        <v> 6243VIS01  7:45-11:45  BĐ: 27/2/2026 KT: 10/4/2026</v>
      </c>
      <c r="AD68" s="175">
        <f t="shared" ref="AD68:AE68" si="98">P68</f>
        <v>46080</v>
      </c>
      <c r="AE68" s="175">
        <f t="shared" si="98"/>
        <v>46122</v>
      </c>
      <c r="AF68" s="187"/>
      <c r="AG68" s="187"/>
    </row>
    <row r="69" ht="18.75" customHeight="1">
      <c r="A69" s="184"/>
      <c r="B69" s="184"/>
      <c r="C69" s="99" t="s">
        <v>198</v>
      </c>
      <c r="D69" s="165" t="s">
        <v>894</v>
      </c>
      <c r="E69" s="165">
        <v>2024.0</v>
      </c>
      <c r="F69" s="165" t="s">
        <v>917</v>
      </c>
      <c r="G69" s="12"/>
      <c r="H69" s="99">
        <v>6.0</v>
      </c>
      <c r="I69" s="99"/>
      <c r="J69" s="99">
        <v>35.0</v>
      </c>
      <c r="K69" s="185" t="s">
        <v>1262</v>
      </c>
      <c r="L69" s="191">
        <v>0.3229166666666667</v>
      </c>
      <c r="M69" s="192">
        <v>0.4895833333333333</v>
      </c>
      <c r="N69" s="12"/>
      <c r="O69" s="164" t="s">
        <v>1252</v>
      </c>
      <c r="P69" s="169">
        <f t="shared" si="99"/>
        <v>46080</v>
      </c>
      <c r="Q69" s="170">
        <f t="shared" si="3"/>
        <v>46122</v>
      </c>
      <c r="R69" s="181"/>
      <c r="S69" s="302"/>
      <c r="T69" s="99"/>
      <c r="U69" s="99"/>
      <c r="V69" s="172" t="str">
        <f t="shared" si="92"/>
        <v> </v>
      </c>
      <c r="W69" s="172">
        <f t="shared" si="5"/>
        <v>5</v>
      </c>
      <c r="X69" s="173">
        <f t="shared" si="6"/>
        <v>7</v>
      </c>
      <c r="Y69" s="172">
        <f t="shared" si="7"/>
        <v>42</v>
      </c>
      <c r="Z69" s="174">
        <f t="shared" si="8"/>
        <v>0.1666666667</v>
      </c>
      <c r="AA69" s="174">
        <f t="shared" si="9"/>
        <v>0.003703703704</v>
      </c>
      <c r="AB69" s="173" t="str">
        <f t="shared" si="10"/>
        <v>60,322916666666667</v>
      </c>
      <c r="AC69" s="175" t="str">
        <f t="shared" si="11"/>
        <v> 6243VIS02  7:45-11:45  BĐ: 27/2/2026 KT: 10/4/2026</v>
      </c>
      <c r="AD69" s="175">
        <f t="shared" ref="AD69:AE69" si="100">P69</f>
        <v>46080</v>
      </c>
      <c r="AE69" s="175">
        <f t="shared" si="100"/>
        <v>46122</v>
      </c>
      <c r="AF69" s="187"/>
      <c r="AG69" s="187"/>
    </row>
    <row r="70" ht="18.75" customHeight="1">
      <c r="A70" s="184"/>
      <c r="B70" s="184"/>
      <c r="C70" s="99" t="s">
        <v>198</v>
      </c>
      <c r="D70" s="99" t="s">
        <v>944</v>
      </c>
      <c r="E70" s="99">
        <v>2024.0</v>
      </c>
      <c r="F70" s="164" t="s">
        <v>951</v>
      </c>
      <c r="G70" s="12"/>
      <c r="H70" s="99">
        <v>16.0</v>
      </c>
      <c r="I70" s="99"/>
      <c r="J70" s="99">
        <v>35.0</v>
      </c>
      <c r="K70" s="185" t="s">
        <v>1262</v>
      </c>
      <c r="L70" s="191">
        <v>0.3229166666666667</v>
      </c>
      <c r="M70" s="192">
        <v>0.4895833333333333</v>
      </c>
      <c r="N70" s="12"/>
      <c r="O70" s="164" t="s">
        <v>1252</v>
      </c>
      <c r="P70" s="169">
        <f t="shared" si="99"/>
        <v>46080</v>
      </c>
      <c r="Q70" s="170">
        <f t="shared" si="3"/>
        <v>46122</v>
      </c>
      <c r="R70" s="181"/>
      <c r="S70" s="302"/>
      <c r="T70" s="99"/>
      <c r="U70" s="99"/>
      <c r="V70" s="172" t="str">
        <f t="shared" si="92"/>
        <v> </v>
      </c>
      <c r="W70" s="172">
        <f t="shared" si="5"/>
        <v>5</v>
      </c>
      <c r="X70" s="173">
        <f t="shared" si="6"/>
        <v>7</v>
      </c>
      <c r="Y70" s="172">
        <f t="shared" si="7"/>
        <v>42</v>
      </c>
      <c r="Z70" s="174">
        <f t="shared" si="8"/>
        <v>0.1666666667</v>
      </c>
      <c r="AA70" s="174">
        <f t="shared" si="9"/>
        <v>0.003703703704</v>
      </c>
      <c r="AB70" s="173" t="str">
        <f t="shared" si="10"/>
        <v>60,322916666666667</v>
      </c>
      <c r="AC70" s="175" t="str">
        <f t="shared" si="11"/>
        <v> 6243VOT01  7:45-11:45  BĐ: 27/2/2026 KT: 10/4/2026</v>
      </c>
      <c r="AD70" s="175">
        <f t="shared" ref="AD70:AE70" si="101">P70</f>
        <v>46080</v>
      </c>
      <c r="AE70" s="175">
        <f t="shared" si="101"/>
        <v>46122</v>
      </c>
      <c r="AF70" s="187"/>
      <c r="AG70" s="187"/>
    </row>
    <row r="71" ht="18.75" customHeight="1">
      <c r="A71" s="184"/>
      <c r="B71" s="184"/>
      <c r="C71" s="99" t="s">
        <v>198</v>
      </c>
      <c r="D71" s="99" t="s">
        <v>1002</v>
      </c>
      <c r="E71" s="99">
        <v>2024.0</v>
      </c>
      <c r="F71" s="164" t="s">
        <v>1007</v>
      </c>
      <c r="G71" s="12"/>
      <c r="H71" s="99">
        <v>4.0</v>
      </c>
      <c r="I71" s="99"/>
      <c r="J71" s="99">
        <v>35.0</v>
      </c>
      <c r="K71" s="185" t="s">
        <v>1262</v>
      </c>
      <c r="L71" s="191">
        <v>0.3229166666666667</v>
      </c>
      <c r="M71" s="192">
        <v>0.4895833333333333</v>
      </c>
      <c r="N71" s="12"/>
      <c r="O71" s="164" t="s">
        <v>1252</v>
      </c>
      <c r="P71" s="169">
        <f t="shared" si="99"/>
        <v>46080</v>
      </c>
      <c r="Q71" s="170">
        <f t="shared" si="3"/>
        <v>46122</v>
      </c>
      <c r="R71" s="181"/>
      <c r="S71" s="302"/>
      <c r="T71" s="99"/>
      <c r="U71" s="99"/>
      <c r="V71" s="172" t="str">
        <f t="shared" si="92"/>
        <v> </v>
      </c>
      <c r="W71" s="172">
        <f t="shared" si="5"/>
        <v>5</v>
      </c>
      <c r="X71" s="173">
        <f t="shared" si="6"/>
        <v>7</v>
      </c>
      <c r="Y71" s="172">
        <f t="shared" si="7"/>
        <v>42</v>
      </c>
      <c r="Z71" s="174">
        <f t="shared" si="8"/>
        <v>0.1666666667</v>
      </c>
      <c r="AA71" s="174">
        <f t="shared" si="9"/>
        <v>0.003703703704</v>
      </c>
      <c r="AB71" s="173" t="str">
        <f t="shared" si="10"/>
        <v>60,322916666666667</v>
      </c>
      <c r="AC71" s="175" t="str">
        <f t="shared" si="11"/>
        <v> 6243VIG01  7:45-11:45  BĐ: 27/2/2026 KT: 10/4/2026</v>
      </c>
      <c r="AD71" s="175">
        <f t="shared" ref="AD71:AE71" si="102">P71</f>
        <v>46080</v>
      </c>
      <c r="AE71" s="175">
        <f t="shared" si="102"/>
        <v>46122</v>
      </c>
      <c r="AF71" s="187"/>
      <c r="AG71" s="187"/>
    </row>
    <row r="72" ht="18.75" customHeight="1">
      <c r="A72" s="184"/>
      <c r="B72" s="184"/>
      <c r="C72" s="99" t="s">
        <v>198</v>
      </c>
      <c r="D72" s="99" t="s">
        <v>1002</v>
      </c>
      <c r="E72" s="99">
        <v>2025.0</v>
      </c>
      <c r="F72" s="164" t="s">
        <v>1022</v>
      </c>
      <c r="G72" s="12"/>
      <c r="H72" s="99">
        <v>7.0</v>
      </c>
      <c r="I72" s="99"/>
      <c r="J72" s="99">
        <v>35.0</v>
      </c>
      <c r="K72" s="185" t="s">
        <v>1262</v>
      </c>
      <c r="L72" s="191">
        <v>0.3229166666666667</v>
      </c>
      <c r="M72" s="192">
        <v>0.4895833333333333</v>
      </c>
      <c r="N72" s="12"/>
      <c r="O72" s="164" t="s">
        <v>1252</v>
      </c>
      <c r="P72" s="169">
        <f t="shared" si="99"/>
        <v>46080</v>
      </c>
      <c r="Q72" s="170">
        <f t="shared" si="3"/>
        <v>46122</v>
      </c>
      <c r="R72" s="181"/>
      <c r="S72" s="302"/>
      <c r="T72" s="99"/>
      <c r="U72" s="99"/>
      <c r="V72" s="172" t="str">
        <f t="shared" si="92"/>
        <v> </v>
      </c>
      <c r="W72" s="172">
        <f t="shared" si="5"/>
        <v>5</v>
      </c>
      <c r="X72" s="173">
        <f t="shared" si="6"/>
        <v>7</v>
      </c>
      <c r="Y72" s="172">
        <f t="shared" si="7"/>
        <v>42</v>
      </c>
      <c r="Z72" s="174">
        <f t="shared" si="8"/>
        <v>0.1666666667</v>
      </c>
      <c r="AA72" s="174">
        <f t="shared" si="9"/>
        <v>0.003703703704</v>
      </c>
      <c r="AB72" s="173" t="str">
        <f t="shared" si="10"/>
        <v>60,322916666666667</v>
      </c>
      <c r="AC72" s="175" t="str">
        <f t="shared" si="11"/>
        <v> 6252GRD01TU  7:45-11:45  BĐ: 27/2/2026 KT: 10/4/2026</v>
      </c>
      <c r="AD72" s="175">
        <f t="shared" ref="AD72:AE72" si="103">P72</f>
        <v>46080</v>
      </c>
      <c r="AE72" s="175">
        <f t="shared" si="103"/>
        <v>46122</v>
      </c>
      <c r="AF72" s="187"/>
      <c r="AG72" s="187"/>
    </row>
    <row r="73" ht="18.75" customHeight="1">
      <c r="A73" s="184"/>
      <c r="B73" s="184"/>
      <c r="C73" s="99" t="s">
        <v>198</v>
      </c>
      <c r="D73" s="99" t="s">
        <v>1002</v>
      </c>
      <c r="E73" s="99">
        <v>2025.0</v>
      </c>
      <c r="F73" s="164" t="s">
        <v>1025</v>
      </c>
      <c r="G73" s="12"/>
      <c r="H73" s="99">
        <v>1.0</v>
      </c>
      <c r="I73" s="99"/>
      <c r="J73" s="99">
        <v>35.0</v>
      </c>
      <c r="K73" s="185" t="s">
        <v>1262</v>
      </c>
      <c r="L73" s="191">
        <v>0.3229166666666667</v>
      </c>
      <c r="M73" s="192">
        <v>0.4895833333333333</v>
      </c>
      <c r="N73" s="19"/>
      <c r="O73" s="164" t="s">
        <v>1252</v>
      </c>
      <c r="P73" s="169">
        <f t="shared" si="99"/>
        <v>46080</v>
      </c>
      <c r="Q73" s="170">
        <f t="shared" si="3"/>
        <v>46122</v>
      </c>
      <c r="R73" s="181"/>
      <c r="S73" s="302"/>
      <c r="T73" s="99"/>
      <c r="U73" s="99"/>
      <c r="V73" s="172" t="str">
        <f t="shared" si="92"/>
        <v> </v>
      </c>
      <c r="W73" s="172">
        <f t="shared" si="5"/>
        <v>5</v>
      </c>
      <c r="X73" s="173">
        <f t="shared" si="6"/>
        <v>7</v>
      </c>
      <c r="Y73" s="172">
        <f t="shared" si="7"/>
        <v>42</v>
      </c>
      <c r="Z73" s="174">
        <f t="shared" si="8"/>
        <v>0.1666666667</v>
      </c>
      <c r="AA73" s="174">
        <f t="shared" si="9"/>
        <v>0.003703703704</v>
      </c>
      <c r="AB73" s="173" t="str">
        <f t="shared" si="10"/>
        <v>60,322916666666667</v>
      </c>
      <c r="AC73" s="175" t="str">
        <f t="shared" si="11"/>
        <v> 6252GRD02TU  7:45-11:45  BĐ: 27/2/2026 KT: 10/4/2026</v>
      </c>
      <c r="AD73" s="175">
        <f t="shared" ref="AD73:AE73" si="104">P73</f>
        <v>46080</v>
      </c>
      <c r="AE73" s="175">
        <f t="shared" si="104"/>
        <v>46122</v>
      </c>
      <c r="AF73" s="187"/>
      <c r="AG73" s="187"/>
    </row>
    <row r="74" ht="18.75" customHeight="1">
      <c r="A74" s="184"/>
      <c r="B74" s="184"/>
      <c r="C74" s="99" t="s">
        <v>198</v>
      </c>
      <c r="D74" s="99" t="s">
        <v>1081</v>
      </c>
      <c r="E74" s="99">
        <v>2024.0</v>
      </c>
      <c r="F74" s="164" t="s">
        <v>1082</v>
      </c>
      <c r="G74" s="165" t="s">
        <v>915</v>
      </c>
      <c r="H74" s="99">
        <v>10.0</v>
      </c>
      <c r="I74" s="99"/>
      <c r="J74" s="99">
        <v>25.0</v>
      </c>
      <c r="K74" s="185" t="s">
        <v>1262</v>
      </c>
      <c r="L74" s="191">
        <v>0.3229166666666667</v>
      </c>
      <c r="M74" s="192">
        <v>0.4895833333333333</v>
      </c>
      <c r="N74" s="165" t="s">
        <v>1268</v>
      </c>
      <c r="O74" s="164" t="s">
        <v>1252</v>
      </c>
      <c r="P74" s="169">
        <f t="shared" ref="P74:P80" si="106">"05/01/2026"+(K74-2)</f>
        <v>46031</v>
      </c>
      <c r="Q74" s="170">
        <f t="shared" si="3"/>
        <v>46059</v>
      </c>
      <c r="R74" s="181"/>
      <c r="S74" s="302"/>
      <c r="T74" s="99"/>
      <c r="U74" s="99"/>
      <c r="V74" s="172" t="str">
        <f t="shared" si="92"/>
        <v> </v>
      </c>
      <c r="W74" s="172">
        <f t="shared" si="5"/>
        <v>5</v>
      </c>
      <c r="X74" s="173">
        <f t="shared" si="6"/>
        <v>5</v>
      </c>
      <c r="Y74" s="172">
        <f t="shared" si="7"/>
        <v>28</v>
      </c>
      <c r="Z74" s="174">
        <f t="shared" si="8"/>
        <v>0.1666666667</v>
      </c>
      <c r="AA74" s="174">
        <f t="shared" si="9"/>
        <v>0.003703703704</v>
      </c>
      <c r="AB74" s="173" t="str">
        <f t="shared" si="10"/>
        <v>60,322916666666667403&amp;404</v>
      </c>
      <c r="AC74" s="175" t="str">
        <f t="shared" si="11"/>
        <v>Kỹ năng bán hàng 6243VHP01  7:45-11:45  BĐ: 9/1/2026 KT: 6/2/2026</v>
      </c>
      <c r="AD74" s="175">
        <f t="shared" ref="AD74:AE74" si="105">P74</f>
        <v>46031</v>
      </c>
      <c r="AE74" s="175">
        <f t="shared" si="105"/>
        <v>46059</v>
      </c>
      <c r="AF74" s="187"/>
      <c r="AG74" s="187"/>
    </row>
    <row r="75" ht="18.75" customHeight="1">
      <c r="A75" s="184"/>
      <c r="B75" s="184"/>
      <c r="C75" s="99" t="s">
        <v>198</v>
      </c>
      <c r="D75" s="99" t="s">
        <v>1132</v>
      </c>
      <c r="E75" s="99">
        <v>2025.0</v>
      </c>
      <c r="F75" s="164" t="s">
        <v>1154</v>
      </c>
      <c r="G75" s="12"/>
      <c r="H75" s="99">
        <v>3.0</v>
      </c>
      <c r="I75" s="99"/>
      <c r="J75" s="99">
        <v>25.0</v>
      </c>
      <c r="K75" s="185" t="s">
        <v>1262</v>
      </c>
      <c r="L75" s="191">
        <v>0.3229166666666667</v>
      </c>
      <c r="M75" s="192">
        <v>0.4895833333333333</v>
      </c>
      <c r="N75" s="12"/>
      <c r="O75" s="164" t="s">
        <v>1252</v>
      </c>
      <c r="P75" s="169">
        <f t="shared" si="106"/>
        <v>46031</v>
      </c>
      <c r="Q75" s="170">
        <f t="shared" si="3"/>
        <v>46059</v>
      </c>
      <c r="R75" s="181"/>
      <c r="S75" s="302"/>
      <c r="T75" s="99"/>
      <c r="U75" s="99"/>
      <c r="V75" s="172" t="str">
        <f t="shared" si="92"/>
        <v> </v>
      </c>
      <c r="W75" s="172">
        <f t="shared" si="5"/>
        <v>5</v>
      </c>
      <c r="X75" s="173">
        <f t="shared" si="6"/>
        <v>5</v>
      </c>
      <c r="Y75" s="172">
        <f t="shared" si="7"/>
        <v>28</v>
      </c>
      <c r="Z75" s="174">
        <f t="shared" si="8"/>
        <v>0.1666666667</v>
      </c>
      <c r="AA75" s="174">
        <f t="shared" si="9"/>
        <v>0.003703703704</v>
      </c>
      <c r="AB75" s="173" t="str">
        <f t="shared" si="10"/>
        <v>60,322916666666667</v>
      </c>
      <c r="AC75" s="175" t="str">
        <f t="shared" si="11"/>
        <v> 6252PUR01TU  7:45-11:45  BĐ: 9/1/2026 KT: 6/2/2026</v>
      </c>
      <c r="AD75" s="175">
        <f t="shared" ref="AD75:AE75" si="107">P75</f>
        <v>46031</v>
      </c>
      <c r="AE75" s="175">
        <f t="shared" si="107"/>
        <v>46059</v>
      </c>
      <c r="AF75" s="187"/>
      <c r="AG75" s="187"/>
    </row>
    <row r="76" ht="18.75" customHeight="1">
      <c r="A76" s="184"/>
      <c r="B76" s="184"/>
      <c r="C76" s="99" t="s">
        <v>198</v>
      </c>
      <c r="D76" s="99" t="s">
        <v>1165</v>
      </c>
      <c r="E76" s="99">
        <v>2024.0</v>
      </c>
      <c r="F76" s="164" t="s">
        <v>1170</v>
      </c>
      <c r="G76" s="12"/>
      <c r="H76" s="99">
        <v>6.0</v>
      </c>
      <c r="I76" s="99"/>
      <c r="J76" s="99">
        <v>25.0</v>
      </c>
      <c r="K76" s="185" t="s">
        <v>1262</v>
      </c>
      <c r="L76" s="191">
        <v>0.3229166666666667</v>
      </c>
      <c r="M76" s="192">
        <v>0.4895833333333333</v>
      </c>
      <c r="N76" s="12"/>
      <c r="O76" s="164" t="s">
        <v>1252</v>
      </c>
      <c r="P76" s="169">
        <f t="shared" si="106"/>
        <v>46031</v>
      </c>
      <c r="Q76" s="170">
        <f t="shared" si="3"/>
        <v>46059</v>
      </c>
      <c r="R76" s="181"/>
      <c r="S76" s="302"/>
      <c r="T76" s="99"/>
      <c r="U76" s="99"/>
      <c r="V76" s="172" t="str">
        <f t="shared" si="92"/>
        <v> </v>
      </c>
      <c r="W76" s="172">
        <f t="shared" si="5"/>
        <v>5</v>
      </c>
      <c r="X76" s="173">
        <f t="shared" si="6"/>
        <v>5</v>
      </c>
      <c r="Y76" s="172">
        <f t="shared" si="7"/>
        <v>28</v>
      </c>
      <c r="Z76" s="174">
        <f t="shared" si="8"/>
        <v>0.1666666667</v>
      </c>
      <c r="AA76" s="174">
        <f t="shared" si="9"/>
        <v>0.003703703704</v>
      </c>
      <c r="AB76" s="173" t="str">
        <f t="shared" si="10"/>
        <v>60,322916666666667</v>
      </c>
      <c r="AC76" s="175" t="str">
        <f t="shared" si="11"/>
        <v> 6243VMH02  7:45-11:45  BĐ: 9/1/2026 KT: 6/2/2026</v>
      </c>
      <c r="AD76" s="175">
        <f t="shared" ref="AD76:AE76" si="108">P76</f>
        <v>46031</v>
      </c>
      <c r="AE76" s="175">
        <f t="shared" si="108"/>
        <v>46059</v>
      </c>
      <c r="AF76" s="187"/>
      <c r="AG76" s="187"/>
    </row>
    <row r="77" ht="18.75" customHeight="1">
      <c r="A77" s="184"/>
      <c r="B77" s="184"/>
      <c r="C77" s="99" t="s">
        <v>198</v>
      </c>
      <c r="D77" s="99" t="s">
        <v>1165</v>
      </c>
      <c r="E77" s="99">
        <v>2024.0</v>
      </c>
      <c r="F77" s="164" t="s">
        <v>1177</v>
      </c>
      <c r="G77" s="12"/>
      <c r="H77" s="99">
        <v>2.0</v>
      </c>
      <c r="I77" s="99"/>
      <c r="J77" s="99">
        <v>25.0</v>
      </c>
      <c r="K77" s="185" t="s">
        <v>1262</v>
      </c>
      <c r="L77" s="191">
        <v>0.3229166666666667</v>
      </c>
      <c r="M77" s="192">
        <v>0.4895833333333333</v>
      </c>
      <c r="N77" s="12"/>
      <c r="O77" s="164" t="s">
        <v>1252</v>
      </c>
      <c r="P77" s="169">
        <f t="shared" si="106"/>
        <v>46031</v>
      </c>
      <c r="Q77" s="170">
        <f t="shared" si="3"/>
        <v>46059</v>
      </c>
      <c r="R77" s="181"/>
      <c r="S77" s="302"/>
      <c r="T77" s="99"/>
      <c r="U77" s="99"/>
      <c r="V77" s="172" t="str">
        <f t="shared" si="92"/>
        <v> </v>
      </c>
      <c r="W77" s="172">
        <f t="shared" si="5"/>
        <v>5</v>
      </c>
      <c r="X77" s="173">
        <f t="shared" si="6"/>
        <v>5</v>
      </c>
      <c r="Y77" s="172">
        <f t="shared" si="7"/>
        <v>28</v>
      </c>
      <c r="Z77" s="174">
        <f t="shared" si="8"/>
        <v>0.1666666667</v>
      </c>
      <c r="AA77" s="174">
        <f t="shared" si="9"/>
        <v>0.003703703704</v>
      </c>
      <c r="AB77" s="173" t="str">
        <f t="shared" si="10"/>
        <v>60,322916666666667</v>
      </c>
      <c r="AC77" s="175" t="str">
        <f t="shared" si="11"/>
        <v> 6252HOM01TU  7:45-11:45  BĐ: 9/1/2026 KT: 6/2/2026</v>
      </c>
      <c r="AD77" s="175">
        <f t="shared" ref="AD77:AE77" si="109">P77</f>
        <v>46031</v>
      </c>
      <c r="AE77" s="175">
        <f t="shared" si="109"/>
        <v>46059</v>
      </c>
      <c r="AF77" s="187"/>
      <c r="AG77" s="187"/>
    </row>
    <row r="78" ht="18.75" customHeight="1">
      <c r="A78" s="184"/>
      <c r="B78" s="184"/>
      <c r="C78" s="99" t="s">
        <v>198</v>
      </c>
      <c r="D78" s="99" t="s">
        <v>1193</v>
      </c>
      <c r="E78" s="99">
        <v>2024.0</v>
      </c>
      <c r="F78" s="164" t="s">
        <v>1200</v>
      </c>
      <c r="G78" s="12"/>
      <c r="H78" s="99">
        <v>6.0</v>
      </c>
      <c r="I78" s="99"/>
      <c r="J78" s="99">
        <v>25.0</v>
      </c>
      <c r="K78" s="185" t="s">
        <v>1262</v>
      </c>
      <c r="L78" s="191">
        <v>0.3229166666666667</v>
      </c>
      <c r="M78" s="192">
        <v>0.4895833333333333</v>
      </c>
      <c r="N78" s="12"/>
      <c r="O78" s="164" t="s">
        <v>1252</v>
      </c>
      <c r="P78" s="169">
        <f t="shared" si="106"/>
        <v>46031</v>
      </c>
      <c r="Q78" s="170">
        <f t="shared" si="3"/>
        <v>46059</v>
      </c>
      <c r="R78" s="181"/>
      <c r="S78" s="302"/>
      <c r="T78" s="99"/>
      <c r="U78" s="99"/>
      <c r="V78" s="172" t="str">
        <f t="shared" si="92"/>
        <v> </v>
      </c>
      <c r="W78" s="172">
        <f t="shared" si="5"/>
        <v>5</v>
      </c>
      <c r="X78" s="173">
        <f t="shared" si="6"/>
        <v>5</v>
      </c>
      <c r="Y78" s="172">
        <f t="shared" si="7"/>
        <v>28</v>
      </c>
      <c r="Z78" s="174">
        <f t="shared" si="8"/>
        <v>0.1666666667</v>
      </c>
      <c r="AA78" s="174">
        <f t="shared" si="9"/>
        <v>0.003703703704</v>
      </c>
      <c r="AB78" s="173" t="str">
        <f t="shared" si="10"/>
        <v>60,322916666666667</v>
      </c>
      <c r="AC78" s="175" t="str">
        <f t="shared" si="11"/>
        <v> 6243VMS01  7:45-11:45  BĐ: 9/1/2026 KT: 6/2/2026</v>
      </c>
      <c r="AD78" s="175">
        <f t="shared" ref="AD78:AE78" si="110">P78</f>
        <v>46031</v>
      </c>
      <c r="AE78" s="175">
        <f t="shared" si="110"/>
        <v>46059</v>
      </c>
      <c r="AF78" s="187"/>
      <c r="AG78" s="187"/>
    </row>
    <row r="79" ht="18.75" customHeight="1">
      <c r="A79" s="184"/>
      <c r="B79" s="184"/>
      <c r="C79" s="99" t="s">
        <v>198</v>
      </c>
      <c r="D79" s="99" t="s">
        <v>1193</v>
      </c>
      <c r="E79" s="99">
        <v>2024.0</v>
      </c>
      <c r="F79" s="164" t="s">
        <v>1205</v>
      </c>
      <c r="G79" s="12"/>
      <c r="H79" s="99">
        <v>10.0</v>
      </c>
      <c r="I79" s="99"/>
      <c r="J79" s="99">
        <v>25.0</v>
      </c>
      <c r="K79" s="185" t="s">
        <v>1262</v>
      </c>
      <c r="L79" s="191">
        <v>0.3229166666666667</v>
      </c>
      <c r="M79" s="192">
        <v>0.4895833333333333</v>
      </c>
      <c r="N79" s="12"/>
      <c r="O79" s="164" t="s">
        <v>1252</v>
      </c>
      <c r="P79" s="169">
        <f t="shared" si="106"/>
        <v>46031</v>
      </c>
      <c r="Q79" s="170">
        <f t="shared" si="3"/>
        <v>46059</v>
      </c>
      <c r="R79" s="181"/>
      <c r="S79" s="302"/>
      <c r="T79" s="99"/>
      <c r="U79" s="99"/>
      <c r="V79" s="172" t="str">
        <f t="shared" si="92"/>
        <v> </v>
      </c>
      <c r="W79" s="172">
        <f t="shared" si="5"/>
        <v>5</v>
      </c>
      <c r="X79" s="173">
        <f t="shared" si="6"/>
        <v>5</v>
      </c>
      <c r="Y79" s="172">
        <f t="shared" si="7"/>
        <v>28</v>
      </c>
      <c r="Z79" s="174">
        <f t="shared" si="8"/>
        <v>0.1666666667</v>
      </c>
      <c r="AA79" s="174">
        <f t="shared" si="9"/>
        <v>0.003703703704</v>
      </c>
      <c r="AB79" s="173" t="str">
        <f t="shared" si="10"/>
        <v>60,322916666666667</v>
      </c>
      <c r="AC79" s="175" t="str">
        <f t="shared" si="11"/>
        <v> 6243VMS02  7:45-11:45  BĐ: 9/1/2026 KT: 6/2/2026</v>
      </c>
      <c r="AD79" s="175">
        <f t="shared" ref="AD79:AE79" si="111">P79</f>
        <v>46031</v>
      </c>
      <c r="AE79" s="175">
        <f t="shared" si="111"/>
        <v>46059</v>
      </c>
      <c r="AF79" s="187"/>
      <c r="AG79" s="187"/>
    </row>
    <row r="80" ht="18.75" customHeight="1">
      <c r="A80" s="184"/>
      <c r="B80" s="184"/>
      <c r="C80" s="99" t="s">
        <v>198</v>
      </c>
      <c r="D80" s="99" t="s">
        <v>1193</v>
      </c>
      <c r="E80" s="99">
        <v>2025.0</v>
      </c>
      <c r="F80" s="164" t="s">
        <v>1207</v>
      </c>
      <c r="G80" s="12"/>
      <c r="H80" s="99">
        <v>4.0</v>
      </c>
      <c r="I80" s="99"/>
      <c r="J80" s="99">
        <v>25.0</v>
      </c>
      <c r="K80" s="185" t="s">
        <v>1262</v>
      </c>
      <c r="L80" s="191">
        <v>0.3229166666666667</v>
      </c>
      <c r="M80" s="192">
        <v>0.4895833333333333</v>
      </c>
      <c r="N80" s="19"/>
      <c r="O80" s="164" t="s">
        <v>1252</v>
      </c>
      <c r="P80" s="169">
        <f t="shared" si="106"/>
        <v>46031</v>
      </c>
      <c r="Q80" s="170">
        <f t="shared" si="3"/>
        <v>46059</v>
      </c>
      <c r="R80" s="181"/>
      <c r="S80" s="302"/>
      <c r="T80" s="99"/>
      <c r="U80" s="99"/>
      <c r="V80" s="172" t="str">
        <f t="shared" si="92"/>
        <v> </v>
      </c>
      <c r="W80" s="172">
        <f t="shared" si="5"/>
        <v>5</v>
      </c>
      <c r="X80" s="173">
        <f t="shared" si="6"/>
        <v>5</v>
      </c>
      <c r="Y80" s="172">
        <f t="shared" si="7"/>
        <v>28</v>
      </c>
      <c r="Z80" s="174">
        <f t="shared" si="8"/>
        <v>0.1666666667</v>
      </c>
      <c r="AA80" s="174">
        <f t="shared" si="9"/>
        <v>0.003703703704</v>
      </c>
      <c r="AB80" s="173" t="str">
        <f t="shared" si="10"/>
        <v>60,322916666666667</v>
      </c>
      <c r="AC80" s="175" t="str">
        <f t="shared" si="11"/>
        <v> 6252SMA01TU  7:45-11:45  BĐ: 9/1/2026 KT: 6/2/2026</v>
      </c>
      <c r="AD80" s="175">
        <f t="shared" ref="AD80:AE80" si="112">P80</f>
        <v>46031</v>
      </c>
      <c r="AE80" s="175">
        <f t="shared" si="112"/>
        <v>46059</v>
      </c>
      <c r="AF80" s="187"/>
      <c r="AG80" s="187"/>
    </row>
    <row r="81" ht="18.75" customHeight="1">
      <c r="A81" s="184"/>
      <c r="B81" s="184"/>
      <c r="C81" s="99" t="s">
        <v>198</v>
      </c>
      <c r="D81" s="99" t="s">
        <v>1081</v>
      </c>
      <c r="E81" s="99">
        <v>2024.0</v>
      </c>
      <c r="F81" s="164" t="s">
        <v>1082</v>
      </c>
      <c r="G81" s="12"/>
      <c r="H81" s="99">
        <v>10.0</v>
      </c>
      <c r="I81" s="99"/>
      <c r="J81" s="99">
        <v>35.0</v>
      </c>
      <c r="K81" s="185" t="s">
        <v>1262</v>
      </c>
      <c r="L81" s="191">
        <v>0.3229166666666667</v>
      </c>
      <c r="M81" s="192">
        <v>0.4895833333333333</v>
      </c>
      <c r="N81" s="165" t="s">
        <v>1268</v>
      </c>
      <c r="O81" s="164" t="s">
        <v>1252</v>
      </c>
      <c r="P81" s="169">
        <f t="shared" ref="P81:P87" si="114">"23/02/2026"+(K81-2)</f>
        <v>46080</v>
      </c>
      <c r="Q81" s="170">
        <f t="shared" si="3"/>
        <v>46122</v>
      </c>
      <c r="R81" s="181"/>
      <c r="S81" s="302"/>
      <c r="T81" s="99"/>
      <c r="U81" s="99"/>
      <c r="V81" s="172" t="str">
        <f t="shared" si="92"/>
        <v> </v>
      </c>
      <c r="W81" s="172">
        <f t="shared" si="5"/>
        <v>5</v>
      </c>
      <c r="X81" s="173">
        <f t="shared" si="6"/>
        <v>7</v>
      </c>
      <c r="Y81" s="172">
        <f t="shared" si="7"/>
        <v>42</v>
      </c>
      <c r="Z81" s="174">
        <f t="shared" si="8"/>
        <v>0.1666666667</v>
      </c>
      <c r="AA81" s="174">
        <f t="shared" si="9"/>
        <v>0.003703703704</v>
      </c>
      <c r="AB81" s="173" t="str">
        <f t="shared" si="10"/>
        <v>60,322916666666667403&amp;404</v>
      </c>
      <c r="AC81" s="175" t="str">
        <f t="shared" si="11"/>
        <v> 6243VHP01  7:45-11:45  BĐ: 27/2/2026 KT: 10/4/2026</v>
      </c>
      <c r="AD81" s="175">
        <f t="shared" ref="AD81:AE81" si="113">P81</f>
        <v>46080</v>
      </c>
      <c r="AE81" s="175">
        <f t="shared" si="113"/>
        <v>46122</v>
      </c>
      <c r="AF81" s="187"/>
      <c r="AG81" s="187"/>
    </row>
    <row r="82" ht="18.75" customHeight="1">
      <c r="A82" s="184"/>
      <c r="B82" s="184"/>
      <c r="C82" s="99" t="s">
        <v>198</v>
      </c>
      <c r="D82" s="99" t="s">
        <v>1132</v>
      </c>
      <c r="E82" s="99">
        <v>2025.0</v>
      </c>
      <c r="F82" s="164" t="s">
        <v>1154</v>
      </c>
      <c r="G82" s="12"/>
      <c r="H82" s="99">
        <v>3.0</v>
      </c>
      <c r="I82" s="99"/>
      <c r="J82" s="99">
        <v>35.0</v>
      </c>
      <c r="K82" s="185" t="s">
        <v>1262</v>
      </c>
      <c r="L82" s="191">
        <v>0.3229166666666667</v>
      </c>
      <c r="M82" s="192">
        <v>0.4895833333333333</v>
      </c>
      <c r="N82" s="12"/>
      <c r="O82" s="164" t="s">
        <v>1252</v>
      </c>
      <c r="P82" s="169">
        <f t="shared" si="114"/>
        <v>46080</v>
      </c>
      <c r="Q82" s="170">
        <f t="shared" si="3"/>
        <v>46122</v>
      </c>
      <c r="R82" s="181"/>
      <c r="S82" s="302"/>
      <c r="T82" s="99"/>
      <c r="U82" s="99"/>
      <c r="V82" s="172" t="str">
        <f t="shared" si="92"/>
        <v> </v>
      </c>
      <c r="W82" s="172">
        <f t="shared" si="5"/>
        <v>5</v>
      </c>
      <c r="X82" s="173">
        <f t="shared" si="6"/>
        <v>7</v>
      </c>
      <c r="Y82" s="172">
        <f t="shared" si="7"/>
        <v>42</v>
      </c>
      <c r="Z82" s="174">
        <f t="shared" si="8"/>
        <v>0.1666666667</v>
      </c>
      <c r="AA82" s="174">
        <f t="shared" si="9"/>
        <v>0.003703703704</v>
      </c>
      <c r="AB82" s="173" t="str">
        <f t="shared" si="10"/>
        <v>60,322916666666667</v>
      </c>
      <c r="AC82" s="175" t="str">
        <f t="shared" si="11"/>
        <v> 6252PUR01TU  7:45-11:45  BĐ: 27/2/2026 KT: 10/4/2026</v>
      </c>
      <c r="AD82" s="175">
        <f t="shared" ref="AD82:AE82" si="115">P82</f>
        <v>46080</v>
      </c>
      <c r="AE82" s="175">
        <f t="shared" si="115"/>
        <v>46122</v>
      </c>
      <c r="AF82" s="187"/>
      <c r="AG82" s="187"/>
    </row>
    <row r="83" ht="18.75" customHeight="1">
      <c r="A83" s="184"/>
      <c r="B83" s="184"/>
      <c r="C83" s="99" t="s">
        <v>198</v>
      </c>
      <c r="D83" s="99" t="s">
        <v>1165</v>
      </c>
      <c r="E83" s="99">
        <v>2024.0</v>
      </c>
      <c r="F83" s="164" t="s">
        <v>1170</v>
      </c>
      <c r="G83" s="12"/>
      <c r="H83" s="99">
        <v>6.0</v>
      </c>
      <c r="I83" s="99"/>
      <c r="J83" s="99">
        <v>35.0</v>
      </c>
      <c r="K83" s="185" t="s">
        <v>1262</v>
      </c>
      <c r="L83" s="191">
        <v>0.3229166666666667</v>
      </c>
      <c r="M83" s="192">
        <v>0.4895833333333333</v>
      </c>
      <c r="N83" s="12"/>
      <c r="O83" s="164" t="s">
        <v>1252</v>
      </c>
      <c r="P83" s="169">
        <f t="shared" si="114"/>
        <v>46080</v>
      </c>
      <c r="Q83" s="170">
        <f t="shared" si="3"/>
        <v>46122</v>
      </c>
      <c r="R83" s="181"/>
      <c r="S83" s="302"/>
      <c r="T83" s="99"/>
      <c r="U83" s="99"/>
      <c r="V83" s="172" t="str">
        <f t="shared" si="92"/>
        <v> </v>
      </c>
      <c r="W83" s="172">
        <f t="shared" si="5"/>
        <v>5</v>
      </c>
      <c r="X83" s="173">
        <f t="shared" si="6"/>
        <v>7</v>
      </c>
      <c r="Y83" s="172">
        <f t="shared" si="7"/>
        <v>42</v>
      </c>
      <c r="Z83" s="174">
        <f t="shared" si="8"/>
        <v>0.1666666667</v>
      </c>
      <c r="AA83" s="174">
        <f t="shared" si="9"/>
        <v>0.003703703704</v>
      </c>
      <c r="AB83" s="173" t="str">
        <f t="shared" si="10"/>
        <v>60,322916666666667</v>
      </c>
      <c r="AC83" s="175" t="str">
        <f t="shared" si="11"/>
        <v> 6243VMH02  7:45-11:45  BĐ: 27/2/2026 KT: 10/4/2026</v>
      </c>
      <c r="AD83" s="175">
        <f t="shared" ref="AD83:AE83" si="116">P83</f>
        <v>46080</v>
      </c>
      <c r="AE83" s="175">
        <f t="shared" si="116"/>
        <v>46122</v>
      </c>
      <c r="AF83" s="187"/>
      <c r="AG83" s="187"/>
    </row>
    <row r="84" ht="18.75" customHeight="1">
      <c r="A84" s="184"/>
      <c r="B84" s="184"/>
      <c r="C84" s="99" t="s">
        <v>198</v>
      </c>
      <c r="D84" s="99" t="s">
        <v>1165</v>
      </c>
      <c r="E84" s="99">
        <v>2024.0</v>
      </c>
      <c r="F84" s="164" t="s">
        <v>1177</v>
      </c>
      <c r="G84" s="12"/>
      <c r="H84" s="99">
        <v>2.0</v>
      </c>
      <c r="I84" s="99"/>
      <c r="J84" s="99">
        <v>35.0</v>
      </c>
      <c r="K84" s="185" t="s">
        <v>1262</v>
      </c>
      <c r="L84" s="191">
        <v>0.3229166666666667</v>
      </c>
      <c r="M84" s="192">
        <v>0.4895833333333333</v>
      </c>
      <c r="N84" s="12"/>
      <c r="O84" s="164" t="s">
        <v>1252</v>
      </c>
      <c r="P84" s="169">
        <f t="shared" si="114"/>
        <v>46080</v>
      </c>
      <c r="Q84" s="170">
        <f t="shared" si="3"/>
        <v>46122</v>
      </c>
      <c r="R84" s="181"/>
      <c r="S84" s="302"/>
      <c r="T84" s="99"/>
      <c r="U84" s="99"/>
      <c r="V84" s="172" t="str">
        <f t="shared" si="92"/>
        <v> </v>
      </c>
      <c r="W84" s="172">
        <f t="shared" si="5"/>
        <v>5</v>
      </c>
      <c r="X84" s="173">
        <f t="shared" si="6"/>
        <v>7</v>
      </c>
      <c r="Y84" s="172">
        <f t="shared" si="7"/>
        <v>42</v>
      </c>
      <c r="Z84" s="174">
        <f t="shared" si="8"/>
        <v>0.1666666667</v>
      </c>
      <c r="AA84" s="174">
        <f t="shared" si="9"/>
        <v>0.003703703704</v>
      </c>
      <c r="AB84" s="173" t="str">
        <f t="shared" si="10"/>
        <v>60,322916666666667</v>
      </c>
      <c r="AC84" s="175" t="str">
        <f t="shared" si="11"/>
        <v> 6252HOM01TU  7:45-11:45  BĐ: 27/2/2026 KT: 10/4/2026</v>
      </c>
      <c r="AD84" s="175">
        <f t="shared" ref="AD84:AE84" si="117">P84</f>
        <v>46080</v>
      </c>
      <c r="AE84" s="175">
        <f t="shared" si="117"/>
        <v>46122</v>
      </c>
      <c r="AF84" s="187"/>
      <c r="AG84" s="187"/>
    </row>
    <row r="85" ht="18.75" customHeight="1">
      <c r="A85" s="184"/>
      <c r="B85" s="184"/>
      <c r="C85" s="99" t="s">
        <v>198</v>
      </c>
      <c r="D85" s="99" t="s">
        <v>1193</v>
      </c>
      <c r="E85" s="99">
        <v>2024.0</v>
      </c>
      <c r="F85" s="164" t="s">
        <v>1200</v>
      </c>
      <c r="G85" s="12"/>
      <c r="H85" s="99">
        <v>6.0</v>
      </c>
      <c r="I85" s="99"/>
      <c r="J85" s="99">
        <v>35.0</v>
      </c>
      <c r="K85" s="185" t="s">
        <v>1262</v>
      </c>
      <c r="L85" s="191">
        <v>0.3229166666666667</v>
      </c>
      <c r="M85" s="192">
        <v>0.4895833333333333</v>
      </c>
      <c r="N85" s="12"/>
      <c r="O85" s="164" t="s">
        <v>1252</v>
      </c>
      <c r="P85" s="169">
        <f t="shared" si="114"/>
        <v>46080</v>
      </c>
      <c r="Q85" s="170">
        <f t="shared" si="3"/>
        <v>46122</v>
      </c>
      <c r="R85" s="181"/>
      <c r="S85" s="302"/>
      <c r="T85" s="99"/>
      <c r="U85" s="99"/>
      <c r="V85" s="172" t="str">
        <f t="shared" si="92"/>
        <v> </v>
      </c>
      <c r="W85" s="172">
        <f t="shared" si="5"/>
        <v>5</v>
      </c>
      <c r="X85" s="173">
        <f t="shared" si="6"/>
        <v>7</v>
      </c>
      <c r="Y85" s="172">
        <f t="shared" si="7"/>
        <v>42</v>
      </c>
      <c r="Z85" s="174">
        <f t="shared" si="8"/>
        <v>0.1666666667</v>
      </c>
      <c r="AA85" s="174">
        <f t="shared" si="9"/>
        <v>0.003703703704</v>
      </c>
      <c r="AB85" s="173" t="str">
        <f t="shared" si="10"/>
        <v>60,322916666666667</v>
      </c>
      <c r="AC85" s="175" t="str">
        <f t="shared" si="11"/>
        <v> 6243VMS01  7:45-11:45  BĐ: 27/2/2026 KT: 10/4/2026</v>
      </c>
      <c r="AD85" s="175">
        <f t="shared" ref="AD85:AE85" si="118">P85</f>
        <v>46080</v>
      </c>
      <c r="AE85" s="175">
        <f t="shared" si="118"/>
        <v>46122</v>
      </c>
      <c r="AF85" s="187"/>
      <c r="AG85" s="187"/>
    </row>
    <row r="86" ht="18.75" customHeight="1">
      <c r="A86" s="184"/>
      <c r="B86" s="184"/>
      <c r="C86" s="99" t="s">
        <v>198</v>
      </c>
      <c r="D86" s="99" t="s">
        <v>1193</v>
      </c>
      <c r="E86" s="99">
        <v>2024.0</v>
      </c>
      <c r="F86" s="164" t="s">
        <v>1205</v>
      </c>
      <c r="G86" s="12"/>
      <c r="H86" s="99">
        <v>10.0</v>
      </c>
      <c r="I86" s="99"/>
      <c r="J86" s="99">
        <v>35.0</v>
      </c>
      <c r="K86" s="185" t="s">
        <v>1262</v>
      </c>
      <c r="L86" s="191">
        <v>0.3229166666666667</v>
      </c>
      <c r="M86" s="192">
        <v>0.4895833333333333</v>
      </c>
      <c r="N86" s="12"/>
      <c r="O86" s="164" t="s">
        <v>1252</v>
      </c>
      <c r="P86" s="169">
        <f t="shared" si="114"/>
        <v>46080</v>
      </c>
      <c r="Q86" s="170">
        <f t="shared" si="3"/>
        <v>46122</v>
      </c>
      <c r="R86" s="181"/>
      <c r="S86" s="302"/>
      <c r="T86" s="99"/>
      <c r="U86" s="99"/>
      <c r="V86" s="172" t="str">
        <f t="shared" si="92"/>
        <v> </v>
      </c>
      <c r="W86" s="172">
        <f t="shared" si="5"/>
        <v>5</v>
      </c>
      <c r="X86" s="173">
        <f t="shared" si="6"/>
        <v>7</v>
      </c>
      <c r="Y86" s="172">
        <f t="shared" si="7"/>
        <v>42</v>
      </c>
      <c r="Z86" s="174">
        <f t="shared" si="8"/>
        <v>0.1666666667</v>
      </c>
      <c r="AA86" s="174">
        <f t="shared" si="9"/>
        <v>0.003703703704</v>
      </c>
      <c r="AB86" s="173" t="str">
        <f t="shared" si="10"/>
        <v>60,322916666666667</v>
      </c>
      <c r="AC86" s="175" t="str">
        <f t="shared" si="11"/>
        <v> 6243VMS02  7:45-11:45  BĐ: 27/2/2026 KT: 10/4/2026</v>
      </c>
      <c r="AD86" s="175">
        <f t="shared" ref="AD86:AE86" si="119">P86</f>
        <v>46080</v>
      </c>
      <c r="AE86" s="175">
        <f t="shared" si="119"/>
        <v>46122</v>
      </c>
      <c r="AF86" s="187"/>
      <c r="AG86" s="187"/>
    </row>
    <row r="87" ht="18.75" customHeight="1">
      <c r="A87" s="184"/>
      <c r="B87" s="184"/>
      <c r="C87" s="99" t="s">
        <v>198</v>
      </c>
      <c r="D87" s="99" t="s">
        <v>1193</v>
      </c>
      <c r="E87" s="99">
        <v>2025.0</v>
      </c>
      <c r="F87" s="164" t="s">
        <v>1207</v>
      </c>
      <c r="G87" s="12"/>
      <c r="H87" s="99">
        <v>4.0</v>
      </c>
      <c r="I87" s="99"/>
      <c r="J87" s="99">
        <v>35.0</v>
      </c>
      <c r="K87" s="185" t="s">
        <v>1262</v>
      </c>
      <c r="L87" s="191">
        <v>0.3229166666666667</v>
      </c>
      <c r="M87" s="192">
        <v>0.4895833333333333</v>
      </c>
      <c r="N87" s="19"/>
      <c r="O87" s="164" t="s">
        <v>1252</v>
      </c>
      <c r="P87" s="169">
        <f t="shared" si="114"/>
        <v>46080</v>
      </c>
      <c r="Q87" s="170">
        <f t="shared" si="3"/>
        <v>46122</v>
      </c>
      <c r="R87" s="181"/>
      <c r="S87" s="302"/>
      <c r="T87" s="99"/>
      <c r="U87" s="99"/>
      <c r="V87" s="172" t="str">
        <f t="shared" si="92"/>
        <v> </v>
      </c>
      <c r="W87" s="172">
        <f t="shared" si="5"/>
        <v>5</v>
      </c>
      <c r="X87" s="173">
        <f t="shared" si="6"/>
        <v>7</v>
      </c>
      <c r="Y87" s="172">
        <f t="shared" si="7"/>
        <v>42</v>
      </c>
      <c r="Z87" s="174">
        <f t="shared" si="8"/>
        <v>0.1666666667</v>
      </c>
      <c r="AA87" s="174">
        <f t="shared" si="9"/>
        <v>0.003703703704</v>
      </c>
      <c r="AB87" s="173" t="str">
        <f t="shared" si="10"/>
        <v>60,322916666666667</v>
      </c>
      <c r="AC87" s="175" t="str">
        <f t="shared" si="11"/>
        <v> 6252SMA01TU  7:45-11:45  BĐ: 27/2/2026 KT: 10/4/2026</v>
      </c>
      <c r="AD87" s="175">
        <f t="shared" ref="AD87:AE87" si="120">P87</f>
        <v>46080</v>
      </c>
      <c r="AE87" s="175">
        <f t="shared" si="120"/>
        <v>46122</v>
      </c>
      <c r="AF87" s="187"/>
      <c r="AG87" s="187"/>
    </row>
    <row r="88" ht="18.75" customHeight="1">
      <c r="A88" s="184"/>
      <c r="B88" s="184"/>
      <c r="C88" s="164" t="s">
        <v>1249</v>
      </c>
      <c r="D88" s="165" t="s">
        <v>894</v>
      </c>
      <c r="E88" s="165">
        <v>2024.0</v>
      </c>
      <c r="F88" s="165" t="s">
        <v>916</v>
      </c>
      <c r="G88" s="195" t="s">
        <v>909</v>
      </c>
      <c r="H88" s="188">
        <v>1.0</v>
      </c>
      <c r="I88" s="99"/>
      <c r="J88" s="99">
        <v>25.0</v>
      </c>
      <c r="K88" s="185" t="s">
        <v>1250</v>
      </c>
      <c r="L88" s="191">
        <v>0.5416666666666666</v>
      </c>
      <c r="M88" s="192">
        <v>0.7083333333333334</v>
      </c>
      <c r="N88" s="165" t="s">
        <v>1269</v>
      </c>
      <c r="O88" s="164" t="s">
        <v>1261</v>
      </c>
      <c r="P88" s="169">
        <f t="shared" ref="P88:P89" si="122">"05/01/2026"+(K88-2)</f>
        <v>46027</v>
      </c>
      <c r="Q88" s="170">
        <f t="shared" si="3"/>
        <v>46055</v>
      </c>
      <c r="R88" s="181"/>
      <c r="S88" s="302"/>
      <c r="T88" s="99"/>
      <c r="U88" s="99"/>
      <c r="V88" s="172" t="str">
        <f t="shared" si="92"/>
        <v> </v>
      </c>
      <c r="W88" s="172">
        <f t="shared" si="5"/>
        <v>5</v>
      </c>
      <c r="X88" s="173">
        <f t="shared" si="6"/>
        <v>5</v>
      </c>
      <c r="Y88" s="172">
        <f t="shared" si="7"/>
        <v>28</v>
      </c>
      <c r="Z88" s="174">
        <f t="shared" si="8"/>
        <v>0.1666666667</v>
      </c>
      <c r="AA88" s="174">
        <f t="shared" si="9"/>
        <v>0.003703703704</v>
      </c>
      <c r="AB88" s="173" t="str">
        <f t="shared" si="10"/>
        <v>20,541666666666667G_Lab102</v>
      </c>
      <c r="AC88" s="175" t="str">
        <f t="shared" si="11"/>
        <v>Lập trình ASP.Net với C#3/ (***) 6243VIS01G  13:00-17:00  BĐ: 5/1/2026 KT: 2/2/2026</v>
      </c>
      <c r="AD88" s="175">
        <f t="shared" ref="AD88:AE88" si="121">P88</f>
        <v>46027</v>
      </c>
      <c r="AE88" s="175">
        <f t="shared" si="121"/>
        <v>46055</v>
      </c>
      <c r="AF88" s="187"/>
      <c r="AG88" s="187"/>
    </row>
    <row r="89" ht="18.75" customHeight="1">
      <c r="A89" s="184"/>
      <c r="B89" s="184"/>
      <c r="C89" s="164" t="s">
        <v>1249</v>
      </c>
      <c r="D89" s="165" t="s">
        <v>894</v>
      </c>
      <c r="E89" s="165">
        <v>2024.0</v>
      </c>
      <c r="F89" s="165" t="s">
        <v>918</v>
      </c>
      <c r="G89" s="12"/>
      <c r="H89" s="188">
        <v>8.0</v>
      </c>
      <c r="I89" s="99"/>
      <c r="J89" s="99">
        <v>25.0</v>
      </c>
      <c r="K89" s="185" t="s">
        <v>1250</v>
      </c>
      <c r="L89" s="191">
        <v>0.5416666666666666</v>
      </c>
      <c r="M89" s="192">
        <v>0.7083333333333334</v>
      </c>
      <c r="N89" s="19"/>
      <c r="O89" s="164" t="s">
        <v>1261</v>
      </c>
      <c r="P89" s="169">
        <f t="shared" si="122"/>
        <v>46027</v>
      </c>
      <c r="Q89" s="170">
        <f t="shared" si="3"/>
        <v>46055</v>
      </c>
      <c r="R89" s="181"/>
      <c r="S89" s="302"/>
      <c r="T89" s="99"/>
      <c r="U89" s="99"/>
      <c r="V89" s="172" t="str">
        <f t="shared" si="92"/>
        <v> </v>
      </c>
      <c r="W89" s="172">
        <f t="shared" si="5"/>
        <v>5</v>
      </c>
      <c r="X89" s="173">
        <f t="shared" si="6"/>
        <v>5</v>
      </c>
      <c r="Y89" s="172">
        <f t="shared" si="7"/>
        <v>28</v>
      </c>
      <c r="Z89" s="174">
        <f t="shared" si="8"/>
        <v>0.1666666667</v>
      </c>
      <c r="AA89" s="174">
        <f t="shared" si="9"/>
        <v>0.003703703704</v>
      </c>
      <c r="AB89" s="173" t="str">
        <f t="shared" si="10"/>
        <v>20,541666666666667</v>
      </c>
      <c r="AC89" s="175" t="str">
        <f t="shared" si="11"/>
        <v> 6243VIS02G  13:00-17:00  BĐ: 5/1/2026 KT: 2/2/2026</v>
      </c>
      <c r="AD89" s="175">
        <f t="shared" ref="AD89:AE89" si="123">P89</f>
        <v>46027</v>
      </c>
      <c r="AE89" s="175">
        <f t="shared" si="123"/>
        <v>46055</v>
      </c>
      <c r="AF89" s="187"/>
      <c r="AG89" s="187"/>
    </row>
    <row r="90" ht="18.75" customHeight="1">
      <c r="A90" s="184"/>
      <c r="B90" s="184"/>
      <c r="C90" s="164" t="s">
        <v>1249</v>
      </c>
      <c r="D90" s="165" t="s">
        <v>894</v>
      </c>
      <c r="E90" s="165">
        <v>2024.0</v>
      </c>
      <c r="F90" s="165" t="s">
        <v>916</v>
      </c>
      <c r="G90" s="12"/>
      <c r="H90" s="188">
        <v>1.0</v>
      </c>
      <c r="I90" s="99"/>
      <c r="J90" s="99">
        <v>35.0</v>
      </c>
      <c r="K90" s="185" t="s">
        <v>1250</v>
      </c>
      <c r="L90" s="191">
        <v>0.5416666666666666</v>
      </c>
      <c r="M90" s="192">
        <v>0.7083333333333334</v>
      </c>
      <c r="N90" s="165" t="s">
        <v>1269</v>
      </c>
      <c r="O90" s="164" t="s">
        <v>1261</v>
      </c>
      <c r="P90" s="169">
        <f t="shared" ref="P90:P91" si="125">"23/02/2026"+(K90-2)</f>
        <v>46076</v>
      </c>
      <c r="Q90" s="170">
        <f t="shared" si="3"/>
        <v>46118</v>
      </c>
      <c r="R90" s="181"/>
      <c r="S90" s="302"/>
      <c r="T90" s="99"/>
      <c r="U90" s="99"/>
      <c r="V90" s="172" t="str">
        <f t="shared" si="92"/>
        <v> </v>
      </c>
      <c r="W90" s="172">
        <f t="shared" si="5"/>
        <v>5</v>
      </c>
      <c r="X90" s="173">
        <f t="shared" si="6"/>
        <v>7</v>
      </c>
      <c r="Y90" s="172">
        <f t="shared" si="7"/>
        <v>42</v>
      </c>
      <c r="Z90" s="174">
        <f t="shared" si="8"/>
        <v>0.1666666667</v>
      </c>
      <c r="AA90" s="174">
        <f t="shared" si="9"/>
        <v>0.003703703704</v>
      </c>
      <c r="AB90" s="173" t="str">
        <f t="shared" si="10"/>
        <v>20,541666666666667G_Lab102</v>
      </c>
      <c r="AC90" s="175" t="str">
        <f t="shared" si="11"/>
        <v> 6243VIS01G  13:00-17:00  BĐ: 23/2/2026 KT: 6/4/2026</v>
      </c>
      <c r="AD90" s="175">
        <f t="shared" ref="AD90:AE90" si="124">P90</f>
        <v>46076</v>
      </c>
      <c r="AE90" s="175">
        <f t="shared" si="124"/>
        <v>46118</v>
      </c>
      <c r="AF90" s="187"/>
      <c r="AG90" s="187"/>
    </row>
    <row r="91" ht="18.75" customHeight="1">
      <c r="A91" s="184"/>
      <c r="B91" s="184"/>
      <c r="C91" s="164" t="s">
        <v>1249</v>
      </c>
      <c r="D91" s="165" t="s">
        <v>894</v>
      </c>
      <c r="E91" s="165">
        <v>2024.0</v>
      </c>
      <c r="F91" s="165" t="s">
        <v>918</v>
      </c>
      <c r="G91" s="12"/>
      <c r="H91" s="188">
        <v>8.0</v>
      </c>
      <c r="I91" s="99"/>
      <c r="J91" s="99">
        <v>35.0</v>
      </c>
      <c r="K91" s="185" t="s">
        <v>1250</v>
      </c>
      <c r="L91" s="191">
        <v>0.5416666666666666</v>
      </c>
      <c r="M91" s="192">
        <v>0.7083333333333334</v>
      </c>
      <c r="N91" s="19"/>
      <c r="O91" s="164" t="s">
        <v>1261</v>
      </c>
      <c r="P91" s="169">
        <f t="shared" si="125"/>
        <v>46076</v>
      </c>
      <c r="Q91" s="170">
        <f t="shared" si="3"/>
        <v>46118</v>
      </c>
      <c r="R91" s="181"/>
      <c r="S91" s="302"/>
      <c r="T91" s="99"/>
      <c r="U91" s="99"/>
      <c r="V91" s="172" t="str">
        <f t="shared" si="92"/>
        <v> </v>
      </c>
      <c r="W91" s="172">
        <f t="shared" si="5"/>
        <v>5</v>
      </c>
      <c r="X91" s="173">
        <f t="shared" si="6"/>
        <v>7</v>
      </c>
      <c r="Y91" s="172">
        <f t="shared" si="7"/>
        <v>42</v>
      </c>
      <c r="Z91" s="174">
        <f t="shared" si="8"/>
        <v>0.1666666667</v>
      </c>
      <c r="AA91" s="174">
        <f t="shared" si="9"/>
        <v>0.003703703704</v>
      </c>
      <c r="AB91" s="173" t="str">
        <f t="shared" si="10"/>
        <v>20,541666666666667</v>
      </c>
      <c r="AC91" s="175" t="str">
        <f t="shared" si="11"/>
        <v> 6243VIS02G  13:00-17:00  BĐ: 23/2/2026 KT: 6/4/2026</v>
      </c>
      <c r="AD91" s="175">
        <f t="shared" ref="AD91:AE91" si="126">P91</f>
        <v>46076</v>
      </c>
      <c r="AE91" s="175">
        <f t="shared" si="126"/>
        <v>46118</v>
      </c>
      <c r="AF91" s="187"/>
      <c r="AG91" s="187"/>
    </row>
    <row r="92" ht="18.75" customHeight="1">
      <c r="A92" s="184"/>
      <c r="B92" s="184"/>
      <c r="C92" s="164" t="s">
        <v>1249</v>
      </c>
      <c r="D92" s="165" t="s">
        <v>894</v>
      </c>
      <c r="E92" s="165">
        <v>2024.0</v>
      </c>
      <c r="F92" s="165" t="s">
        <v>916</v>
      </c>
      <c r="G92" s="12"/>
      <c r="H92" s="188">
        <v>1.0</v>
      </c>
      <c r="I92" s="99"/>
      <c r="J92" s="99">
        <v>15.0</v>
      </c>
      <c r="K92" s="185" t="s">
        <v>1256</v>
      </c>
      <c r="L92" s="191"/>
      <c r="M92" s="192"/>
      <c r="N92" s="183" t="s">
        <v>1257</v>
      </c>
      <c r="O92" s="164" t="s">
        <v>1261</v>
      </c>
      <c r="P92" s="169" t="str">
        <f t="shared" ref="P92:P97" si="128">"05/01/2026"+(K92-2)</f>
        <v>#VALUE!</v>
      </c>
      <c r="Q92" s="170" t="str">
        <f t="shared" si="3"/>
        <v>#VALUE!</v>
      </c>
      <c r="R92" s="181"/>
      <c r="S92" s="302"/>
      <c r="T92" s="99"/>
      <c r="U92" s="99"/>
      <c r="V92" s="172" t="str">
        <f t="shared" si="92"/>
        <v> </v>
      </c>
      <c r="W92" s="172">
        <f t="shared" si="5"/>
        <v>0</v>
      </c>
      <c r="X92" s="173" t="str">
        <f t="shared" si="6"/>
        <v>#DIV/0!</v>
      </c>
      <c r="Y92" s="172" t="str">
        <f t="shared" si="7"/>
        <v>#DIV/0!</v>
      </c>
      <c r="Z92" s="174">
        <f t="shared" si="8"/>
        <v>0</v>
      </c>
      <c r="AA92" s="174">
        <f t="shared" si="9"/>
        <v>0</v>
      </c>
      <c r="AB92" s="173" t="str">
        <f t="shared" si="10"/>
        <v>CNTự học</v>
      </c>
      <c r="AC92" s="175" t="str">
        <f t="shared" si="11"/>
        <v> 6243VIS01G  -  BĐ: Ngày lỗi KT: Ngày lỗi</v>
      </c>
      <c r="AD92" s="175" t="str">
        <f t="shared" ref="AD92:AE92" si="127">P92</f>
        <v>#VALUE!</v>
      </c>
      <c r="AE92" s="175" t="str">
        <f t="shared" si="127"/>
        <v>#VALUE!</v>
      </c>
      <c r="AF92" s="187"/>
      <c r="AG92" s="187"/>
    </row>
    <row r="93" ht="18.75" customHeight="1">
      <c r="A93" s="184"/>
      <c r="B93" s="184"/>
      <c r="C93" s="164" t="s">
        <v>1249</v>
      </c>
      <c r="D93" s="165" t="s">
        <v>894</v>
      </c>
      <c r="E93" s="165">
        <v>2024.0</v>
      </c>
      <c r="F93" s="165" t="s">
        <v>918</v>
      </c>
      <c r="G93" s="12"/>
      <c r="H93" s="188">
        <v>8.0</v>
      </c>
      <c r="I93" s="99"/>
      <c r="J93" s="99">
        <v>15.0</v>
      </c>
      <c r="K93" s="185" t="s">
        <v>1256</v>
      </c>
      <c r="L93" s="191"/>
      <c r="M93" s="192"/>
      <c r="N93" s="19"/>
      <c r="O93" s="164" t="s">
        <v>1261</v>
      </c>
      <c r="P93" s="169" t="str">
        <f t="shared" si="128"/>
        <v>#VALUE!</v>
      </c>
      <c r="Q93" s="170" t="str">
        <f t="shared" si="3"/>
        <v>#VALUE!</v>
      </c>
      <c r="R93" s="181"/>
      <c r="S93" s="302"/>
      <c r="T93" s="99"/>
      <c r="U93" s="99"/>
      <c r="V93" s="172" t="str">
        <f t="shared" si="92"/>
        <v> </v>
      </c>
      <c r="W93" s="172">
        <f t="shared" si="5"/>
        <v>0</v>
      </c>
      <c r="X93" s="173" t="str">
        <f t="shared" si="6"/>
        <v>#DIV/0!</v>
      </c>
      <c r="Y93" s="172" t="str">
        <f t="shared" si="7"/>
        <v>#DIV/0!</v>
      </c>
      <c r="Z93" s="174">
        <f t="shared" si="8"/>
        <v>0</v>
      </c>
      <c r="AA93" s="174">
        <f t="shared" si="9"/>
        <v>0</v>
      </c>
      <c r="AB93" s="173" t="str">
        <f t="shared" si="10"/>
        <v>CN</v>
      </c>
      <c r="AC93" s="175" t="str">
        <f t="shared" si="11"/>
        <v> 6243VIS02G  -  BĐ: Ngày lỗi KT: Ngày lỗi</v>
      </c>
      <c r="AD93" s="175" t="str">
        <f t="shared" ref="AD93:AE93" si="129">P93</f>
        <v>#VALUE!</v>
      </c>
      <c r="AE93" s="175" t="str">
        <f t="shared" si="129"/>
        <v>#VALUE!</v>
      </c>
      <c r="AF93" s="187"/>
      <c r="AG93" s="187"/>
    </row>
    <row r="94" ht="18.75" customHeight="1">
      <c r="A94" s="184"/>
      <c r="B94" s="184"/>
      <c r="C94" s="164" t="s">
        <v>1249</v>
      </c>
      <c r="D94" s="165" t="s">
        <v>894</v>
      </c>
      <c r="E94" s="165">
        <v>2024.0</v>
      </c>
      <c r="F94" s="165" t="s">
        <v>916</v>
      </c>
      <c r="G94" s="195" t="s">
        <v>913</v>
      </c>
      <c r="H94" s="188">
        <v>1.0</v>
      </c>
      <c r="I94" s="99"/>
      <c r="J94" s="99">
        <v>25.0</v>
      </c>
      <c r="K94" s="185" t="s">
        <v>1250</v>
      </c>
      <c r="L94" s="191">
        <v>0.3229166666666667</v>
      </c>
      <c r="M94" s="192">
        <v>0.4895833333333333</v>
      </c>
      <c r="N94" s="165" t="s">
        <v>1270</v>
      </c>
      <c r="O94" s="164" t="s">
        <v>1261</v>
      </c>
      <c r="P94" s="169">
        <f t="shared" si="128"/>
        <v>46027</v>
      </c>
      <c r="Q94" s="170">
        <f t="shared" si="3"/>
        <v>46055</v>
      </c>
      <c r="R94" s="181"/>
      <c r="S94" s="302"/>
      <c r="T94" s="99"/>
      <c r="U94" s="99"/>
      <c r="V94" s="172" t="str">
        <f t="shared" si="92"/>
        <v> </v>
      </c>
      <c r="W94" s="172">
        <f t="shared" si="5"/>
        <v>5</v>
      </c>
      <c r="X94" s="173">
        <f t="shared" si="6"/>
        <v>5</v>
      </c>
      <c r="Y94" s="172">
        <f t="shared" si="7"/>
        <v>28</v>
      </c>
      <c r="Z94" s="174">
        <f t="shared" si="8"/>
        <v>0.1666666667</v>
      </c>
      <c r="AA94" s="174">
        <f t="shared" si="9"/>
        <v>0.003703703704</v>
      </c>
      <c r="AB94" s="173" t="str">
        <f t="shared" si="10"/>
        <v>20,322916666666667G_202</v>
      </c>
      <c r="AC94" s="175" t="str">
        <f t="shared" si="11"/>
        <v>Tiếng Anh chuyên ngành 6243VIS01G  7:45-11:45  BĐ: 5/1/2026 KT: 2/2/2026</v>
      </c>
      <c r="AD94" s="175">
        <f t="shared" ref="AD94:AE94" si="130">P94</f>
        <v>46027</v>
      </c>
      <c r="AE94" s="175">
        <f t="shared" si="130"/>
        <v>46055</v>
      </c>
      <c r="AF94" s="187"/>
      <c r="AG94" s="187"/>
    </row>
    <row r="95" ht="18.75" customHeight="1">
      <c r="A95" s="184"/>
      <c r="B95" s="184"/>
      <c r="C95" s="164" t="s">
        <v>1249</v>
      </c>
      <c r="D95" s="165" t="s">
        <v>894</v>
      </c>
      <c r="E95" s="165">
        <v>2024.0</v>
      </c>
      <c r="F95" s="165" t="s">
        <v>918</v>
      </c>
      <c r="G95" s="12"/>
      <c r="H95" s="188">
        <v>8.0</v>
      </c>
      <c r="I95" s="99"/>
      <c r="J95" s="99">
        <v>25.0</v>
      </c>
      <c r="K95" s="185" t="s">
        <v>1250</v>
      </c>
      <c r="L95" s="191">
        <v>0.3229166666666667</v>
      </c>
      <c r="M95" s="192">
        <v>0.4895833333333333</v>
      </c>
      <c r="N95" s="19"/>
      <c r="O95" s="164" t="s">
        <v>1261</v>
      </c>
      <c r="P95" s="169">
        <f t="shared" si="128"/>
        <v>46027</v>
      </c>
      <c r="Q95" s="170">
        <f t="shared" si="3"/>
        <v>46055</v>
      </c>
      <c r="R95" s="181"/>
      <c r="S95" s="302"/>
      <c r="T95" s="99"/>
      <c r="U95" s="99"/>
      <c r="V95" s="172" t="str">
        <f t="shared" si="92"/>
        <v> </v>
      </c>
      <c r="W95" s="172">
        <f t="shared" si="5"/>
        <v>5</v>
      </c>
      <c r="X95" s="173">
        <f t="shared" si="6"/>
        <v>5</v>
      </c>
      <c r="Y95" s="172">
        <f t="shared" si="7"/>
        <v>28</v>
      </c>
      <c r="Z95" s="174">
        <f t="shared" si="8"/>
        <v>0.1666666667</v>
      </c>
      <c r="AA95" s="174">
        <f t="shared" si="9"/>
        <v>0.003703703704</v>
      </c>
      <c r="AB95" s="173" t="str">
        <f t="shared" si="10"/>
        <v>20,322916666666667</v>
      </c>
      <c r="AC95" s="175" t="str">
        <f t="shared" si="11"/>
        <v> 6243VIS02G  7:45-11:45  BĐ: 5/1/2026 KT: 2/2/2026</v>
      </c>
      <c r="AD95" s="175">
        <f t="shared" ref="AD95:AE95" si="131">P95</f>
        <v>46027</v>
      </c>
      <c r="AE95" s="175">
        <f t="shared" si="131"/>
        <v>46055</v>
      </c>
      <c r="AF95" s="187"/>
      <c r="AG95" s="187"/>
    </row>
    <row r="96" ht="18.75" customHeight="1">
      <c r="A96" s="184"/>
      <c r="B96" s="184"/>
      <c r="C96" s="164" t="s">
        <v>1249</v>
      </c>
      <c r="D96" s="165" t="s">
        <v>894</v>
      </c>
      <c r="E96" s="165">
        <v>2024.0</v>
      </c>
      <c r="F96" s="165" t="s">
        <v>916</v>
      </c>
      <c r="G96" s="12"/>
      <c r="H96" s="188">
        <v>1.0</v>
      </c>
      <c r="I96" s="99"/>
      <c r="J96" s="99">
        <v>25.0</v>
      </c>
      <c r="K96" s="185" t="s">
        <v>1266</v>
      </c>
      <c r="L96" s="191">
        <v>0.3229166666666667</v>
      </c>
      <c r="M96" s="192">
        <v>0.4895833333333333</v>
      </c>
      <c r="N96" s="165" t="s">
        <v>1270</v>
      </c>
      <c r="O96" s="164" t="s">
        <v>1261</v>
      </c>
      <c r="P96" s="169">
        <f t="shared" si="128"/>
        <v>46029</v>
      </c>
      <c r="Q96" s="170">
        <f t="shared" si="3"/>
        <v>46057</v>
      </c>
      <c r="R96" s="181"/>
      <c r="S96" s="302"/>
      <c r="T96" s="99"/>
      <c r="U96" s="99"/>
      <c r="V96" s="172" t="str">
        <f t="shared" si="92"/>
        <v> </v>
      </c>
      <c r="W96" s="172">
        <f t="shared" si="5"/>
        <v>5</v>
      </c>
      <c r="X96" s="173">
        <f t="shared" si="6"/>
        <v>5</v>
      </c>
      <c r="Y96" s="172">
        <f t="shared" si="7"/>
        <v>28</v>
      </c>
      <c r="Z96" s="174">
        <f t="shared" si="8"/>
        <v>0.1666666667</v>
      </c>
      <c r="AA96" s="174">
        <f t="shared" si="9"/>
        <v>0.003703703704</v>
      </c>
      <c r="AB96" s="173" t="str">
        <f t="shared" si="10"/>
        <v>40,322916666666667G_202</v>
      </c>
      <c r="AC96" s="175" t="str">
        <f t="shared" si="11"/>
        <v> 6243VIS01G  7:45-11:45  BĐ: 7/1/2026 KT: 4/2/2026</v>
      </c>
      <c r="AD96" s="175">
        <f t="shared" ref="AD96:AE96" si="132">P96</f>
        <v>46029</v>
      </c>
      <c r="AE96" s="175">
        <f t="shared" si="132"/>
        <v>46057</v>
      </c>
      <c r="AF96" s="187"/>
      <c r="AG96" s="187"/>
    </row>
    <row r="97" ht="18.75" customHeight="1">
      <c r="A97" s="184"/>
      <c r="B97" s="184"/>
      <c r="C97" s="164" t="s">
        <v>1249</v>
      </c>
      <c r="D97" s="165" t="s">
        <v>894</v>
      </c>
      <c r="E97" s="165">
        <v>2024.0</v>
      </c>
      <c r="F97" s="165" t="s">
        <v>918</v>
      </c>
      <c r="G97" s="12"/>
      <c r="H97" s="188">
        <v>8.0</v>
      </c>
      <c r="I97" s="99"/>
      <c r="J97" s="99">
        <v>25.0</v>
      </c>
      <c r="K97" s="185" t="s">
        <v>1266</v>
      </c>
      <c r="L97" s="191">
        <v>0.3229166666666667</v>
      </c>
      <c r="M97" s="192">
        <v>0.4895833333333333</v>
      </c>
      <c r="N97" s="19"/>
      <c r="O97" s="164" t="s">
        <v>1261</v>
      </c>
      <c r="P97" s="169">
        <f t="shared" si="128"/>
        <v>46029</v>
      </c>
      <c r="Q97" s="170">
        <f t="shared" si="3"/>
        <v>46057</v>
      </c>
      <c r="R97" s="181"/>
      <c r="S97" s="302"/>
      <c r="T97" s="99"/>
      <c r="U97" s="99"/>
      <c r="V97" s="172" t="str">
        <f t="shared" si="92"/>
        <v> </v>
      </c>
      <c r="W97" s="172">
        <f t="shared" si="5"/>
        <v>5</v>
      </c>
      <c r="X97" s="173">
        <f t="shared" si="6"/>
        <v>5</v>
      </c>
      <c r="Y97" s="172">
        <f t="shared" si="7"/>
        <v>28</v>
      </c>
      <c r="Z97" s="174">
        <f t="shared" si="8"/>
        <v>0.1666666667</v>
      </c>
      <c r="AA97" s="174">
        <f t="shared" si="9"/>
        <v>0.003703703704</v>
      </c>
      <c r="AB97" s="173" t="str">
        <f t="shared" si="10"/>
        <v>40,322916666666667</v>
      </c>
      <c r="AC97" s="175" t="str">
        <f t="shared" si="11"/>
        <v> 6243VIS02G  7:45-11:45  BĐ: 7/1/2026 KT: 4/2/2026</v>
      </c>
      <c r="AD97" s="175">
        <f t="shared" ref="AD97:AE97" si="133">P97</f>
        <v>46029</v>
      </c>
      <c r="AE97" s="175">
        <f t="shared" si="133"/>
        <v>46057</v>
      </c>
      <c r="AF97" s="187"/>
      <c r="AG97" s="187"/>
    </row>
    <row r="98" ht="18.75" customHeight="1">
      <c r="A98" s="184"/>
      <c r="B98" s="184"/>
      <c r="C98" s="164" t="s">
        <v>1249</v>
      </c>
      <c r="D98" s="165" t="s">
        <v>894</v>
      </c>
      <c r="E98" s="165">
        <v>2024.0</v>
      </c>
      <c r="F98" s="165" t="s">
        <v>916</v>
      </c>
      <c r="G98" s="12"/>
      <c r="H98" s="188">
        <v>1.0</v>
      </c>
      <c r="I98" s="99"/>
      <c r="J98" s="99">
        <v>15.0</v>
      </c>
      <c r="K98" s="185" t="s">
        <v>1250</v>
      </c>
      <c r="L98" s="191">
        <v>0.3229166666666667</v>
      </c>
      <c r="M98" s="192">
        <v>0.4895833333333333</v>
      </c>
      <c r="N98" s="165" t="s">
        <v>1270</v>
      </c>
      <c r="O98" s="164" t="s">
        <v>1261</v>
      </c>
      <c r="P98" s="169">
        <f t="shared" ref="P98:P101" si="135">"23/02/2026"+(K98-2)</f>
        <v>46076</v>
      </c>
      <c r="Q98" s="170">
        <f t="shared" si="3"/>
        <v>46090</v>
      </c>
      <c r="R98" s="181"/>
      <c r="S98" s="302"/>
      <c r="T98" s="99"/>
      <c r="U98" s="99"/>
      <c r="V98" s="172" t="str">
        <f t="shared" si="92"/>
        <v> </v>
      </c>
      <c r="W98" s="172">
        <f t="shared" si="5"/>
        <v>5</v>
      </c>
      <c r="X98" s="173">
        <f t="shared" si="6"/>
        <v>3</v>
      </c>
      <c r="Y98" s="172">
        <f t="shared" si="7"/>
        <v>14</v>
      </c>
      <c r="Z98" s="174">
        <f t="shared" si="8"/>
        <v>0.1666666667</v>
      </c>
      <c r="AA98" s="174">
        <f t="shared" si="9"/>
        <v>0.003703703704</v>
      </c>
      <c r="AB98" s="173" t="str">
        <f t="shared" si="10"/>
        <v>20,322916666666667G_202</v>
      </c>
      <c r="AC98" s="175" t="str">
        <f t="shared" si="11"/>
        <v> 6243VIS01G  7:45-11:45  BĐ: 23/2/2026 KT: 9/3/2026</v>
      </c>
      <c r="AD98" s="175">
        <f t="shared" ref="AD98:AE98" si="134">P98</f>
        <v>46076</v>
      </c>
      <c r="AE98" s="175">
        <f t="shared" si="134"/>
        <v>46090</v>
      </c>
      <c r="AF98" s="187"/>
      <c r="AG98" s="187"/>
    </row>
    <row r="99" ht="18.75" customHeight="1">
      <c r="A99" s="184"/>
      <c r="B99" s="184"/>
      <c r="C99" s="164" t="s">
        <v>1249</v>
      </c>
      <c r="D99" s="165" t="s">
        <v>894</v>
      </c>
      <c r="E99" s="165">
        <v>2024.0</v>
      </c>
      <c r="F99" s="165" t="s">
        <v>918</v>
      </c>
      <c r="G99" s="12"/>
      <c r="H99" s="188">
        <v>8.0</v>
      </c>
      <c r="I99" s="99"/>
      <c r="J99" s="99">
        <v>15.0</v>
      </c>
      <c r="K99" s="185" t="s">
        <v>1250</v>
      </c>
      <c r="L99" s="191">
        <v>0.3229166666666667</v>
      </c>
      <c r="M99" s="192">
        <v>0.4895833333333333</v>
      </c>
      <c r="N99" s="19"/>
      <c r="O99" s="164" t="s">
        <v>1261</v>
      </c>
      <c r="P99" s="169">
        <f t="shared" si="135"/>
        <v>46076</v>
      </c>
      <c r="Q99" s="170">
        <f t="shared" si="3"/>
        <v>46090</v>
      </c>
      <c r="R99" s="181"/>
      <c r="S99" s="302"/>
      <c r="T99" s="99"/>
      <c r="U99" s="99"/>
      <c r="V99" s="172" t="str">
        <f t="shared" si="92"/>
        <v> </v>
      </c>
      <c r="W99" s="172">
        <f t="shared" si="5"/>
        <v>5</v>
      </c>
      <c r="X99" s="173">
        <f t="shared" si="6"/>
        <v>3</v>
      </c>
      <c r="Y99" s="172">
        <f t="shared" si="7"/>
        <v>14</v>
      </c>
      <c r="Z99" s="174">
        <f t="shared" si="8"/>
        <v>0.1666666667</v>
      </c>
      <c r="AA99" s="174">
        <f t="shared" si="9"/>
        <v>0.003703703704</v>
      </c>
      <c r="AB99" s="173" t="str">
        <f t="shared" si="10"/>
        <v>20,322916666666667</v>
      </c>
      <c r="AC99" s="175" t="str">
        <f t="shared" si="11"/>
        <v> 6243VIS02G  7:45-11:45  BĐ: 23/2/2026 KT: 9/3/2026</v>
      </c>
      <c r="AD99" s="175">
        <f t="shared" ref="AD99:AE99" si="136">P99</f>
        <v>46076</v>
      </c>
      <c r="AE99" s="175">
        <f t="shared" si="136"/>
        <v>46090</v>
      </c>
      <c r="AF99" s="187"/>
      <c r="AG99" s="187"/>
    </row>
    <row r="100" ht="18.75" customHeight="1">
      <c r="A100" s="184"/>
      <c r="B100" s="184"/>
      <c r="C100" s="164" t="s">
        <v>1249</v>
      </c>
      <c r="D100" s="165" t="s">
        <v>894</v>
      </c>
      <c r="E100" s="165">
        <v>2024.0</v>
      </c>
      <c r="F100" s="165" t="s">
        <v>916</v>
      </c>
      <c r="G100" s="12"/>
      <c r="H100" s="188">
        <v>1.0</v>
      </c>
      <c r="I100" s="99"/>
      <c r="J100" s="99">
        <v>10.0</v>
      </c>
      <c r="K100" s="185" t="s">
        <v>1266</v>
      </c>
      <c r="L100" s="191">
        <v>0.3229166666666667</v>
      </c>
      <c r="M100" s="192">
        <v>0.4895833333333333</v>
      </c>
      <c r="N100" s="165" t="s">
        <v>1270</v>
      </c>
      <c r="O100" s="164" t="s">
        <v>1261</v>
      </c>
      <c r="P100" s="169">
        <f t="shared" si="135"/>
        <v>46078</v>
      </c>
      <c r="Q100" s="170">
        <f t="shared" si="3"/>
        <v>46085</v>
      </c>
      <c r="R100" s="181"/>
      <c r="S100" s="302"/>
      <c r="T100" s="99"/>
      <c r="U100" s="99"/>
      <c r="V100" s="172" t="str">
        <f t="shared" si="92"/>
        <v> </v>
      </c>
      <c r="W100" s="172">
        <f t="shared" si="5"/>
        <v>5</v>
      </c>
      <c r="X100" s="173">
        <f t="shared" si="6"/>
        <v>2</v>
      </c>
      <c r="Y100" s="172">
        <f t="shared" si="7"/>
        <v>7</v>
      </c>
      <c r="Z100" s="174">
        <f t="shared" si="8"/>
        <v>0.1666666667</v>
      </c>
      <c r="AA100" s="174">
        <f t="shared" si="9"/>
        <v>0.003703703704</v>
      </c>
      <c r="AB100" s="173" t="str">
        <f t="shared" si="10"/>
        <v>40,322916666666667G_202</v>
      </c>
      <c r="AC100" s="175" t="str">
        <f t="shared" si="11"/>
        <v> 6243VIS01G  7:45-11:45  BĐ: 25/2/2026 KT: 4/3/2026</v>
      </c>
      <c r="AD100" s="175">
        <f t="shared" ref="AD100:AE100" si="137">P100</f>
        <v>46078</v>
      </c>
      <c r="AE100" s="175">
        <f t="shared" si="137"/>
        <v>46085</v>
      </c>
      <c r="AF100" s="187"/>
      <c r="AG100" s="187"/>
    </row>
    <row r="101" ht="18.75" customHeight="1">
      <c r="A101" s="184"/>
      <c r="B101" s="184"/>
      <c r="C101" s="164" t="s">
        <v>1249</v>
      </c>
      <c r="D101" s="165" t="s">
        <v>894</v>
      </c>
      <c r="E101" s="165">
        <v>2024.0</v>
      </c>
      <c r="F101" s="165" t="s">
        <v>918</v>
      </c>
      <c r="G101" s="12"/>
      <c r="H101" s="188">
        <v>8.0</v>
      </c>
      <c r="I101" s="99"/>
      <c r="J101" s="99">
        <v>10.0</v>
      </c>
      <c r="K101" s="185" t="s">
        <v>1266</v>
      </c>
      <c r="L101" s="191">
        <v>0.3229166666666667</v>
      </c>
      <c r="M101" s="192">
        <v>0.4895833333333333</v>
      </c>
      <c r="N101" s="19"/>
      <c r="O101" s="164" t="s">
        <v>1261</v>
      </c>
      <c r="P101" s="169">
        <f t="shared" si="135"/>
        <v>46078</v>
      </c>
      <c r="Q101" s="170">
        <f t="shared" si="3"/>
        <v>46085</v>
      </c>
      <c r="R101" s="181"/>
      <c r="S101" s="302"/>
      <c r="T101" s="99"/>
      <c r="U101" s="99"/>
      <c r="V101" s="172" t="str">
        <f t="shared" si="92"/>
        <v> </v>
      </c>
      <c r="W101" s="172">
        <f t="shared" si="5"/>
        <v>5</v>
      </c>
      <c r="X101" s="173">
        <f t="shared" si="6"/>
        <v>2</v>
      </c>
      <c r="Y101" s="172">
        <f t="shared" si="7"/>
        <v>7</v>
      </c>
      <c r="Z101" s="174">
        <f t="shared" si="8"/>
        <v>0.1666666667</v>
      </c>
      <c r="AA101" s="174">
        <f t="shared" si="9"/>
        <v>0.003703703704</v>
      </c>
      <c r="AB101" s="173" t="str">
        <f t="shared" si="10"/>
        <v>40,322916666666667</v>
      </c>
      <c r="AC101" s="175" t="str">
        <f t="shared" si="11"/>
        <v> 6243VIS02G  7:45-11:45  BĐ: 25/2/2026 KT: 4/3/2026</v>
      </c>
      <c r="AD101" s="175">
        <f t="shared" ref="AD101:AE101" si="138">P101</f>
        <v>46078</v>
      </c>
      <c r="AE101" s="175">
        <f t="shared" si="138"/>
        <v>46085</v>
      </c>
      <c r="AF101" s="187"/>
      <c r="AG101" s="187"/>
    </row>
    <row r="102" ht="18.75" customHeight="1">
      <c r="A102" s="184"/>
      <c r="B102" s="184"/>
      <c r="C102" s="99" t="s">
        <v>198</v>
      </c>
      <c r="D102" s="165" t="s">
        <v>894</v>
      </c>
      <c r="E102" s="165">
        <v>2024.0</v>
      </c>
      <c r="F102" s="165" t="s">
        <v>916</v>
      </c>
      <c r="G102" s="165" t="s">
        <v>915</v>
      </c>
      <c r="H102" s="99">
        <v>1.0</v>
      </c>
      <c r="I102" s="99"/>
      <c r="J102" s="99">
        <v>25.0</v>
      </c>
      <c r="K102" s="185" t="s">
        <v>1262</v>
      </c>
      <c r="L102" s="191">
        <v>0.3229166666666667</v>
      </c>
      <c r="M102" s="192">
        <v>0.4895833333333333</v>
      </c>
      <c r="N102" s="165" t="s">
        <v>1271</v>
      </c>
      <c r="O102" s="164" t="s">
        <v>1261</v>
      </c>
      <c r="P102" s="169">
        <f t="shared" ref="P102:P110" si="140">"05/01/2026"+(K102-2)</f>
        <v>46031</v>
      </c>
      <c r="Q102" s="170">
        <f t="shared" si="3"/>
        <v>46059</v>
      </c>
      <c r="R102" s="181"/>
      <c r="S102" s="302"/>
      <c r="T102" s="99"/>
      <c r="U102" s="99"/>
      <c r="V102" s="172" t="str">
        <f t="shared" si="92"/>
        <v> </v>
      </c>
      <c r="W102" s="172">
        <f t="shared" si="5"/>
        <v>5</v>
      </c>
      <c r="X102" s="173">
        <f t="shared" si="6"/>
        <v>5</v>
      </c>
      <c r="Y102" s="172">
        <f t="shared" si="7"/>
        <v>28</v>
      </c>
      <c r="Z102" s="174">
        <f t="shared" si="8"/>
        <v>0.1666666667</v>
      </c>
      <c r="AA102" s="174">
        <f t="shared" si="9"/>
        <v>0.003703703704</v>
      </c>
      <c r="AB102" s="173" t="str">
        <f t="shared" si="10"/>
        <v>60,322916666666667G_201</v>
      </c>
      <c r="AC102" s="175" t="str">
        <f t="shared" si="11"/>
        <v>Kỹ năng bán hàng 6243VIS01G  7:45-11:45  BĐ: 9/1/2026 KT: 6/2/2026</v>
      </c>
      <c r="AD102" s="175">
        <f t="shared" ref="AD102:AE102" si="139">P102</f>
        <v>46031</v>
      </c>
      <c r="AE102" s="175">
        <f t="shared" si="139"/>
        <v>46059</v>
      </c>
      <c r="AF102" s="187"/>
      <c r="AG102" s="187"/>
    </row>
    <row r="103" ht="18.75" customHeight="1">
      <c r="A103" s="184"/>
      <c r="B103" s="184"/>
      <c r="C103" s="99" t="s">
        <v>198</v>
      </c>
      <c r="D103" s="165" t="s">
        <v>894</v>
      </c>
      <c r="E103" s="165">
        <v>2024.0</v>
      </c>
      <c r="F103" s="165" t="s">
        <v>918</v>
      </c>
      <c r="G103" s="12"/>
      <c r="H103" s="99">
        <v>8.0</v>
      </c>
      <c r="I103" s="99"/>
      <c r="J103" s="99">
        <v>25.0</v>
      </c>
      <c r="K103" s="185" t="s">
        <v>1262</v>
      </c>
      <c r="L103" s="191">
        <v>0.3229166666666667</v>
      </c>
      <c r="M103" s="192">
        <v>0.4895833333333333</v>
      </c>
      <c r="N103" s="12"/>
      <c r="O103" s="164" t="s">
        <v>1261</v>
      </c>
      <c r="P103" s="169">
        <f t="shared" si="140"/>
        <v>46031</v>
      </c>
      <c r="Q103" s="170">
        <f t="shared" si="3"/>
        <v>46059</v>
      </c>
      <c r="R103" s="181"/>
      <c r="S103" s="302"/>
      <c r="T103" s="99"/>
      <c r="U103" s="99"/>
      <c r="V103" s="172" t="str">
        <f t="shared" si="92"/>
        <v> </v>
      </c>
      <c r="W103" s="172">
        <f t="shared" si="5"/>
        <v>5</v>
      </c>
      <c r="X103" s="173">
        <f t="shared" si="6"/>
        <v>5</v>
      </c>
      <c r="Y103" s="172">
        <f t="shared" si="7"/>
        <v>28</v>
      </c>
      <c r="Z103" s="174">
        <f t="shared" si="8"/>
        <v>0.1666666667</v>
      </c>
      <c r="AA103" s="174">
        <f t="shared" si="9"/>
        <v>0.003703703704</v>
      </c>
      <c r="AB103" s="173" t="str">
        <f t="shared" si="10"/>
        <v>60,322916666666667</v>
      </c>
      <c r="AC103" s="175" t="str">
        <f t="shared" si="11"/>
        <v> 6243VIS02G  7:45-11:45  BĐ: 9/1/2026 KT: 6/2/2026</v>
      </c>
      <c r="AD103" s="175">
        <f t="shared" ref="AD103:AE103" si="141">P103</f>
        <v>46031</v>
      </c>
      <c r="AE103" s="175">
        <f t="shared" si="141"/>
        <v>46059</v>
      </c>
      <c r="AF103" s="187"/>
      <c r="AG103" s="187"/>
    </row>
    <row r="104" ht="18.75" customHeight="1">
      <c r="A104" s="184"/>
      <c r="B104" s="184"/>
      <c r="C104" s="99" t="s">
        <v>198</v>
      </c>
      <c r="D104" s="99" t="s">
        <v>944</v>
      </c>
      <c r="E104" s="99">
        <v>2024.0</v>
      </c>
      <c r="F104" s="164" t="s">
        <v>957</v>
      </c>
      <c r="G104" s="12"/>
      <c r="H104" s="99">
        <v>6.0</v>
      </c>
      <c r="I104" s="99"/>
      <c r="J104" s="99">
        <v>25.0</v>
      </c>
      <c r="K104" s="185" t="s">
        <v>1262</v>
      </c>
      <c r="L104" s="191">
        <v>0.3229166666666667</v>
      </c>
      <c r="M104" s="192">
        <v>0.4895833333333333</v>
      </c>
      <c r="N104" s="12"/>
      <c r="O104" s="164" t="s">
        <v>1261</v>
      </c>
      <c r="P104" s="169">
        <f t="shared" si="140"/>
        <v>46031</v>
      </c>
      <c r="Q104" s="170">
        <f t="shared" si="3"/>
        <v>46059</v>
      </c>
      <c r="R104" s="181"/>
      <c r="S104" s="302"/>
      <c r="T104" s="99"/>
      <c r="U104" s="99"/>
      <c r="V104" s="172" t="str">
        <f t="shared" si="92"/>
        <v> </v>
      </c>
      <c r="W104" s="172">
        <f t="shared" si="5"/>
        <v>5</v>
      </c>
      <c r="X104" s="173">
        <f t="shared" si="6"/>
        <v>5</v>
      </c>
      <c r="Y104" s="172">
        <f t="shared" si="7"/>
        <v>28</v>
      </c>
      <c r="Z104" s="174">
        <f t="shared" si="8"/>
        <v>0.1666666667</v>
      </c>
      <c r="AA104" s="174">
        <f t="shared" si="9"/>
        <v>0.003703703704</v>
      </c>
      <c r="AB104" s="173" t="str">
        <f t="shared" si="10"/>
        <v>60,322916666666667</v>
      </c>
      <c r="AC104" s="175" t="str">
        <f t="shared" si="11"/>
        <v> 6243VOT01G  7:45-11:45  BĐ: 9/1/2026 KT: 6/2/2026</v>
      </c>
      <c r="AD104" s="175">
        <f t="shared" ref="AD104:AE104" si="142">P104</f>
        <v>46031</v>
      </c>
      <c r="AE104" s="175">
        <f t="shared" si="142"/>
        <v>46059</v>
      </c>
      <c r="AF104" s="187"/>
      <c r="AG104" s="187"/>
    </row>
    <row r="105" ht="18.75" customHeight="1">
      <c r="A105" s="184"/>
      <c r="B105" s="184"/>
      <c r="C105" s="99" t="s">
        <v>198</v>
      </c>
      <c r="D105" s="99" t="s">
        <v>1002</v>
      </c>
      <c r="E105" s="99">
        <v>2024.0</v>
      </c>
      <c r="F105" s="164" t="s">
        <v>1009</v>
      </c>
      <c r="G105" s="12"/>
      <c r="H105" s="99">
        <v>10.0</v>
      </c>
      <c r="I105" s="99"/>
      <c r="J105" s="99">
        <v>25.0</v>
      </c>
      <c r="K105" s="185" t="s">
        <v>1262</v>
      </c>
      <c r="L105" s="191">
        <v>0.3229166666666667</v>
      </c>
      <c r="M105" s="192">
        <v>0.4895833333333333</v>
      </c>
      <c r="N105" s="12"/>
      <c r="O105" s="164" t="s">
        <v>1261</v>
      </c>
      <c r="P105" s="169">
        <f t="shared" si="140"/>
        <v>46031</v>
      </c>
      <c r="Q105" s="170">
        <f t="shared" si="3"/>
        <v>46059</v>
      </c>
      <c r="R105" s="181"/>
      <c r="S105" s="302"/>
      <c r="T105" s="99"/>
      <c r="U105" s="99"/>
      <c r="V105" s="172" t="str">
        <f t="shared" si="92"/>
        <v> </v>
      </c>
      <c r="W105" s="172">
        <f t="shared" si="5"/>
        <v>5</v>
      </c>
      <c r="X105" s="173">
        <f t="shared" si="6"/>
        <v>5</v>
      </c>
      <c r="Y105" s="172">
        <f t="shared" si="7"/>
        <v>28</v>
      </c>
      <c r="Z105" s="174">
        <f t="shared" si="8"/>
        <v>0.1666666667</v>
      </c>
      <c r="AA105" s="174">
        <f t="shared" si="9"/>
        <v>0.003703703704</v>
      </c>
      <c r="AB105" s="173" t="str">
        <f t="shared" si="10"/>
        <v>60,322916666666667</v>
      </c>
      <c r="AC105" s="175" t="str">
        <f t="shared" si="11"/>
        <v> 6243VIG01G  7:45-11:45  BĐ: 9/1/2026 KT: 6/2/2026</v>
      </c>
      <c r="AD105" s="175">
        <f t="shared" ref="AD105:AE105" si="143">P105</f>
        <v>46031</v>
      </c>
      <c r="AE105" s="175">
        <f t="shared" si="143"/>
        <v>46059</v>
      </c>
      <c r="AF105" s="187"/>
      <c r="AG105" s="187"/>
    </row>
    <row r="106" ht="18.75" customHeight="1">
      <c r="A106" s="184"/>
      <c r="B106" s="184"/>
      <c r="C106" s="99" t="s">
        <v>198</v>
      </c>
      <c r="D106" s="99" t="s">
        <v>1002</v>
      </c>
      <c r="E106" s="99">
        <v>2025.0</v>
      </c>
      <c r="F106" s="164" t="s">
        <v>1026</v>
      </c>
      <c r="G106" s="12"/>
      <c r="H106" s="99">
        <v>4.0</v>
      </c>
      <c r="I106" s="99"/>
      <c r="J106" s="99">
        <v>25.0</v>
      </c>
      <c r="K106" s="185" t="s">
        <v>1262</v>
      </c>
      <c r="L106" s="191">
        <v>0.3229166666666667</v>
      </c>
      <c r="M106" s="192">
        <v>0.4895833333333333</v>
      </c>
      <c r="N106" s="12"/>
      <c r="O106" s="164" t="s">
        <v>1261</v>
      </c>
      <c r="P106" s="169">
        <f t="shared" si="140"/>
        <v>46031</v>
      </c>
      <c r="Q106" s="170">
        <f t="shared" si="3"/>
        <v>46059</v>
      </c>
      <c r="R106" s="181"/>
      <c r="S106" s="302"/>
      <c r="T106" s="99"/>
      <c r="U106" s="99"/>
      <c r="V106" s="172" t="str">
        <f t="shared" si="92"/>
        <v> </v>
      </c>
      <c r="W106" s="172">
        <f t="shared" si="5"/>
        <v>5</v>
      </c>
      <c r="X106" s="173">
        <f t="shared" si="6"/>
        <v>5</v>
      </c>
      <c r="Y106" s="172">
        <f t="shared" si="7"/>
        <v>28</v>
      </c>
      <c r="Z106" s="174">
        <f t="shared" si="8"/>
        <v>0.1666666667</v>
      </c>
      <c r="AA106" s="174">
        <f t="shared" si="9"/>
        <v>0.003703703704</v>
      </c>
      <c r="AB106" s="173" t="str">
        <f t="shared" si="10"/>
        <v>60,322916666666667</v>
      </c>
      <c r="AC106" s="175" t="str">
        <f t="shared" si="11"/>
        <v> 6252GRD02TUG  7:45-11:45  BĐ: 9/1/2026 KT: 6/2/2026</v>
      </c>
      <c r="AD106" s="175">
        <f t="shared" ref="AD106:AE106" si="144">P106</f>
        <v>46031</v>
      </c>
      <c r="AE106" s="175">
        <f t="shared" si="144"/>
        <v>46059</v>
      </c>
      <c r="AF106" s="187"/>
      <c r="AG106" s="187"/>
    </row>
    <row r="107" ht="18.75" customHeight="1">
      <c r="A107" s="184"/>
      <c r="B107" s="184"/>
      <c r="C107" s="99" t="s">
        <v>198</v>
      </c>
      <c r="D107" s="99" t="s">
        <v>1081</v>
      </c>
      <c r="E107" s="99">
        <v>2024.0</v>
      </c>
      <c r="F107" s="164" t="s">
        <v>1087</v>
      </c>
      <c r="G107" s="12"/>
      <c r="H107" s="99">
        <v>1.0</v>
      </c>
      <c r="I107" s="99"/>
      <c r="J107" s="99">
        <v>25.0</v>
      </c>
      <c r="K107" s="185" t="s">
        <v>1262</v>
      </c>
      <c r="L107" s="191">
        <v>0.3229166666666667</v>
      </c>
      <c r="M107" s="192">
        <v>0.4895833333333333</v>
      </c>
      <c r="N107" s="12"/>
      <c r="O107" s="164" t="s">
        <v>1261</v>
      </c>
      <c r="P107" s="169">
        <f t="shared" si="140"/>
        <v>46031</v>
      </c>
      <c r="Q107" s="170">
        <f t="shared" si="3"/>
        <v>46059</v>
      </c>
      <c r="R107" s="181"/>
      <c r="S107" s="302"/>
      <c r="T107" s="99"/>
      <c r="U107" s="99"/>
      <c r="V107" s="172" t="str">
        <f t="shared" si="92"/>
        <v> </v>
      </c>
      <c r="W107" s="172">
        <f t="shared" si="5"/>
        <v>5</v>
      </c>
      <c r="X107" s="173">
        <f t="shared" si="6"/>
        <v>5</v>
      </c>
      <c r="Y107" s="172">
        <f t="shared" si="7"/>
        <v>28</v>
      </c>
      <c r="Z107" s="174">
        <f t="shared" si="8"/>
        <v>0.1666666667</v>
      </c>
      <c r="AA107" s="174">
        <f t="shared" si="9"/>
        <v>0.003703703704</v>
      </c>
      <c r="AB107" s="173" t="str">
        <f t="shared" si="10"/>
        <v>60,322916666666667</v>
      </c>
      <c r="AC107" s="175" t="str">
        <f t="shared" si="11"/>
        <v> 6243VHP01G  7:45-11:45  BĐ: 9/1/2026 KT: 6/2/2026</v>
      </c>
      <c r="AD107" s="175">
        <f t="shared" ref="AD107:AE107" si="145">P107</f>
        <v>46031</v>
      </c>
      <c r="AE107" s="175">
        <f t="shared" si="145"/>
        <v>46059</v>
      </c>
      <c r="AF107" s="187"/>
      <c r="AG107" s="187"/>
    </row>
    <row r="108" ht="18.75" customHeight="1">
      <c r="A108" s="184"/>
      <c r="B108" s="184"/>
      <c r="C108" s="99" t="s">
        <v>198</v>
      </c>
      <c r="D108" s="99" t="s">
        <v>1165</v>
      </c>
      <c r="E108" s="99">
        <v>2024.0</v>
      </c>
      <c r="F108" s="164" t="s">
        <v>1174</v>
      </c>
      <c r="G108" s="12"/>
      <c r="H108" s="99">
        <v>2.0</v>
      </c>
      <c r="I108" s="99"/>
      <c r="J108" s="99">
        <v>25.0</v>
      </c>
      <c r="K108" s="185" t="s">
        <v>1262</v>
      </c>
      <c r="L108" s="191">
        <v>0.3229166666666667</v>
      </c>
      <c r="M108" s="192">
        <v>0.4895833333333333</v>
      </c>
      <c r="N108" s="12"/>
      <c r="O108" s="164" t="s">
        <v>1261</v>
      </c>
      <c r="P108" s="169">
        <f t="shared" si="140"/>
        <v>46031</v>
      </c>
      <c r="Q108" s="170">
        <f t="shared" si="3"/>
        <v>46059</v>
      </c>
      <c r="R108" s="181"/>
      <c r="S108" s="302"/>
      <c r="T108" s="99"/>
      <c r="U108" s="99"/>
      <c r="V108" s="172" t="str">
        <f t="shared" si="92"/>
        <v> </v>
      </c>
      <c r="W108" s="172">
        <f t="shared" si="5"/>
        <v>5</v>
      </c>
      <c r="X108" s="173">
        <f t="shared" si="6"/>
        <v>5</v>
      </c>
      <c r="Y108" s="172">
        <f t="shared" si="7"/>
        <v>28</v>
      </c>
      <c r="Z108" s="174">
        <f t="shared" si="8"/>
        <v>0.1666666667</v>
      </c>
      <c r="AA108" s="174">
        <f t="shared" si="9"/>
        <v>0.003703703704</v>
      </c>
      <c r="AB108" s="173" t="str">
        <f t="shared" si="10"/>
        <v>60,322916666666667</v>
      </c>
      <c r="AC108" s="175" t="str">
        <f t="shared" si="11"/>
        <v> 6243VMH02G  7:45-11:45  BĐ: 9/1/2026 KT: 6/2/2026</v>
      </c>
      <c r="AD108" s="175">
        <f t="shared" ref="AD108:AE108" si="146">P108</f>
        <v>46031</v>
      </c>
      <c r="AE108" s="175">
        <f t="shared" si="146"/>
        <v>46059</v>
      </c>
      <c r="AF108" s="187"/>
      <c r="AG108" s="187"/>
    </row>
    <row r="109" ht="18.75" customHeight="1">
      <c r="A109" s="184"/>
      <c r="B109" s="184"/>
      <c r="C109" s="99" t="s">
        <v>198</v>
      </c>
      <c r="D109" s="99" t="s">
        <v>1193</v>
      </c>
      <c r="E109" s="99">
        <v>2024.0</v>
      </c>
      <c r="F109" s="164" t="s">
        <v>1206</v>
      </c>
      <c r="G109" s="12"/>
      <c r="H109" s="99">
        <v>8.0</v>
      </c>
      <c r="I109" s="99"/>
      <c r="J109" s="99">
        <v>25.0</v>
      </c>
      <c r="K109" s="185" t="s">
        <v>1262</v>
      </c>
      <c r="L109" s="191">
        <v>0.3229166666666667</v>
      </c>
      <c r="M109" s="192">
        <v>0.4895833333333333</v>
      </c>
      <c r="N109" s="12"/>
      <c r="O109" s="164" t="s">
        <v>1261</v>
      </c>
      <c r="P109" s="169">
        <f t="shared" si="140"/>
        <v>46031</v>
      </c>
      <c r="Q109" s="170">
        <f t="shared" si="3"/>
        <v>46059</v>
      </c>
      <c r="R109" s="181"/>
      <c r="S109" s="302"/>
      <c r="T109" s="99"/>
      <c r="U109" s="99"/>
      <c r="V109" s="172" t="str">
        <f t="shared" si="92"/>
        <v> </v>
      </c>
      <c r="W109" s="172">
        <f t="shared" si="5"/>
        <v>5</v>
      </c>
      <c r="X109" s="173">
        <f t="shared" si="6"/>
        <v>5</v>
      </c>
      <c r="Y109" s="172">
        <f t="shared" si="7"/>
        <v>28</v>
      </c>
      <c r="Z109" s="174">
        <f t="shared" si="8"/>
        <v>0.1666666667</v>
      </c>
      <c r="AA109" s="174">
        <f t="shared" si="9"/>
        <v>0.003703703704</v>
      </c>
      <c r="AB109" s="173" t="str">
        <f t="shared" si="10"/>
        <v>60,322916666666667</v>
      </c>
      <c r="AC109" s="175" t="str">
        <f t="shared" si="11"/>
        <v> 6243VMS02G  7:45-11:45  BĐ: 9/1/2026 KT: 6/2/2026</v>
      </c>
      <c r="AD109" s="175">
        <f t="shared" ref="AD109:AE109" si="147">P109</f>
        <v>46031</v>
      </c>
      <c r="AE109" s="175">
        <f t="shared" si="147"/>
        <v>46059</v>
      </c>
      <c r="AF109" s="187"/>
      <c r="AG109" s="187"/>
    </row>
    <row r="110" ht="18.75" customHeight="1">
      <c r="A110" s="184"/>
      <c r="B110" s="184"/>
      <c r="C110" s="99" t="s">
        <v>198</v>
      </c>
      <c r="D110" s="99" t="s">
        <v>1193</v>
      </c>
      <c r="E110" s="99">
        <v>2025.0</v>
      </c>
      <c r="F110" s="164" t="s">
        <v>1208</v>
      </c>
      <c r="G110" s="12"/>
      <c r="H110" s="99">
        <v>1.0</v>
      </c>
      <c r="I110" s="99"/>
      <c r="J110" s="99">
        <v>25.0</v>
      </c>
      <c r="K110" s="185" t="s">
        <v>1262</v>
      </c>
      <c r="L110" s="191">
        <v>0.3229166666666667</v>
      </c>
      <c r="M110" s="192">
        <v>0.4895833333333333</v>
      </c>
      <c r="N110" s="19"/>
      <c r="O110" s="164" t="s">
        <v>1261</v>
      </c>
      <c r="P110" s="169">
        <f t="shared" si="140"/>
        <v>46031</v>
      </c>
      <c r="Q110" s="170">
        <f t="shared" si="3"/>
        <v>46059</v>
      </c>
      <c r="R110" s="181"/>
      <c r="S110" s="302"/>
      <c r="T110" s="99"/>
      <c r="U110" s="99"/>
      <c r="V110" s="172" t="str">
        <f t="shared" si="92"/>
        <v> </v>
      </c>
      <c r="W110" s="172">
        <f t="shared" si="5"/>
        <v>5</v>
      </c>
      <c r="X110" s="173">
        <f t="shared" si="6"/>
        <v>5</v>
      </c>
      <c r="Y110" s="172">
        <f t="shared" si="7"/>
        <v>28</v>
      </c>
      <c r="Z110" s="174">
        <f t="shared" si="8"/>
        <v>0.1666666667</v>
      </c>
      <c r="AA110" s="174">
        <f t="shared" si="9"/>
        <v>0.003703703704</v>
      </c>
      <c r="AB110" s="173" t="str">
        <f t="shared" si="10"/>
        <v>60,322916666666667</v>
      </c>
      <c r="AC110" s="175" t="str">
        <f t="shared" si="11"/>
        <v> 6252SMA01TUG  7:45-11:45  BĐ: 9/1/2026 KT: 6/2/2026</v>
      </c>
      <c r="AD110" s="175">
        <f t="shared" ref="AD110:AE110" si="148">P110</f>
        <v>46031</v>
      </c>
      <c r="AE110" s="175">
        <f t="shared" si="148"/>
        <v>46059</v>
      </c>
      <c r="AF110" s="187"/>
      <c r="AG110" s="187"/>
    </row>
    <row r="111" ht="18.75" customHeight="1">
      <c r="A111" s="184"/>
      <c r="B111" s="184"/>
      <c r="C111" s="99" t="s">
        <v>198</v>
      </c>
      <c r="D111" s="165" t="s">
        <v>894</v>
      </c>
      <c r="E111" s="165">
        <v>2024.0</v>
      </c>
      <c r="F111" s="165" t="s">
        <v>916</v>
      </c>
      <c r="G111" s="12"/>
      <c r="H111" s="99">
        <v>1.0</v>
      </c>
      <c r="I111" s="99"/>
      <c r="J111" s="99">
        <v>35.0</v>
      </c>
      <c r="K111" s="185" t="s">
        <v>1262</v>
      </c>
      <c r="L111" s="191">
        <v>0.3229166666666667</v>
      </c>
      <c r="M111" s="192">
        <v>0.4895833333333333</v>
      </c>
      <c r="N111" s="165" t="s">
        <v>1271</v>
      </c>
      <c r="O111" s="164" t="s">
        <v>1261</v>
      </c>
      <c r="P111" s="169">
        <f t="shared" ref="P111:P119" si="150">"23/02/2026"+(K111-2)</f>
        <v>46080</v>
      </c>
      <c r="Q111" s="170">
        <f t="shared" si="3"/>
        <v>46122</v>
      </c>
      <c r="R111" s="181"/>
      <c r="S111" s="302"/>
      <c r="T111" s="99"/>
      <c r="U111" s="99"/>
      <c r="V111" s="172"/>
      <c r="W111" s="172">
        <f t="shared" si="5"/>
        <v>5</v>
      </c>
      <c r="X111" s="173">
        <f t="shared" si="6"/>
        <v>7</v>
      </c>
      <c r="Y111" s="172">
        <f t="shared" si="7"/>
        <v>42</v>
      </c>
      <c r="Z111" s="174">
        <f t="shared" si="8"/>
        <v>0.1666666667</v>
      </c>
      <c r="AA111" s="174">
        <f t="shared" si="9"/>
        <v>0.003703703704</v>
      </c>
      <c r="AB111" s="173" t="str">
        <f t="shared" si="10"/>
        <v>60,322916666666667G_201</v>
      </c>
      <c r="AC111" s="175" t="str">
        <f t="shared" si="11"/>
        <v> 6243VIS01G  7:45-11:45  BĐ: 27/2/2026 KT: 10/4/2026</v>
      </c>
      <c r="AD111" s="175">
        <f t="shared" ref="AD111:AE111" si="149">P111</f>
        <v>46080</v>
      </c>
      <c r="AE111" s="175">
        <f t="shared" si="149"/>
        <v>46122</v>
      </c>
      <c r="AF111" s="187"/>
      <c r="AG111" s="187"/>
    </row>
    <row r="112" ht="18.75" customHeight="1">
      <c r="A112" s="184"/>
      <c r="B112" s="184"/>
      <c r="C112" s="99" t="s">
        <v>198</v>
      </c>
      <c r="D112" s="165" t="s">
        <v>894</v>
      </c>
      <c r="E112" s="165">
        <v>2024.0</v>
      </c>
      <c r="F112" s="165" t="s">
        <v>918</v>
      </c>
      <c r="G112" s="12"/>
      <c r="H112" s="99">
        <v>8.0</v>
      </c>
      <c r="I112" s="99"/>
      <c r="J112" s="99">
        <v>35.0</v>
      </c>
      <c r="K112" s="185" t="s">
        <v>1262</v>
      </c>
      <c r="L112" s="191">
        <v>0.3229166666666667</v>
      </c>
      <c r="M112" s="192">
        <v>0.4895833333333333</v>
      </c>
      <c r="N112" s="12"/>
      <c r="O112" s="164" t="s">
        <v>1261</v>
      </c>
      <c r="P112" s="169">
        <f t="shared" si="150"/>
        <v>46080</v>
      </c>
      <c r="Q112" s="170">
        <f t="shared" si="3"/>
        <v>46122</v>
      </c>
      <c r="R112" s="181"/>
      <c r="S112" s="302"/>
      <c r="T112" s="99"/>
      <c r="U112" s="99"/>
      <c r="V112" s="172"/>
      <c r="W112" s="172">
        <f t="shared" si="5"/>
        <v>5</v>
      </c>
      <c r="X112" s="173">
        <f t="shared" si="6"/>
        <v>7</v>
      </c>
      <c r="Y112" s="172">
        <f t="shared" si="7"/>
        <v>42</v>
      </c>
      <c r="Z112" s="174">
        <f t="shared" si="8"/>
        <v>0.1666666667</v>
      </c>
      <c r="AA112" s="174">
        <f t="shared" si="9"/>
        <v>0.003703703704</v>
      </c>
      <c r="AB112" s="173" t="str">
        <f t="shared" si="10"/>
        <v>60,322916666666667</v>
      </c>
      <c r="AC112" s="175" t="str">
        <f t="shared" si="11"/>
        <v> 6243VIS02G  7:45-11:45  BĐ: 27/2/2026 KT: 10/4/2026</v>
      </c>
      <c r="AD112" s="175">
        <f t="shared" ref="AD112:AE112" si="151">P112</f>
        <v>46080</v>
      </c>
      <c r="AE112" s="175">
        <f t="shared" si="151"/>
        <v>46122</v>
      </c>
      <c r="AF112" s="187"/>
      <c r="AG112" s="187"/>
    </row>
    <row r="113" ht="18.75" customHeight="1">
      <c r="A113" s="184"/>
      <c r="B113" s="184"/>
      <c r="C113" s="99" t="s">
        <v>198</v>
      </c>
      <c r="D113" s="99" t="s">
        <v>944</v>
      </c>
      <c r="E113" s="99">
        <v>2024.0</v>
      </c>
      <c r="F113" s="164" t="s">
        <v>957</v>
      </c>
      <c r="G113" s="12"/>
      <c r="H113" s="99">
        <v>6.0</v>
      </c>
      <c r="I113" s="99"/>
      <c r="J113" s="99">
        <v>35.0</v>
      </c>
      <c r="K113" s="185" t="s">
        <v>1262</v>
      </c>
      <c r="L113" s="191">
        <v>0.3229166666666667</v>
      </c>
      <c r="M113" s="192">
        <v>0.4895833333333333</v>
      </c>
      <c r="N113" s="12"/>
      <c r="O113" s="164" t="s">
        <v>1261</v>
      </c>
      <c r="P113" s="169">
        <f t="shared" si="150"/>
        <v>46080</v>
      </c>
      <c r="Q113" s="170">
        <f t="shared" si="3"/>
        <v>46122</v>
      </c>
      <c r="R113" s="181"/>
      <c r="S113" s="302"/>
      <c r="T113" s="99"/>
      <c r="U113" s="99"/>
      <c r="V113" s="172"/>
      <c r="W113" s="172">
        <f t="shared" si="5"/>
        <v>5</v>
      </c>
      <c r="X113" s="173">
        <f t="shared" si="6"/>
        <v>7</v>
      </c>
      <c r="Y113" s="172">
        <f t="shared" si="7"/>
        <v>42</v>
      </c>
      <c r="Z113" s="174">
        <f t="shared" si="8"/>
        <v>0.1666666667</v>
      </c>
      <c r="AA113" s="174">
        <f t="shared" si="9"/>
        <v>0.003703703704</v>
      </c>
      <c r="AB113" s="173" t="str">
        <f t="shared" si="10"/>
        <v>60,322916666666667</v>
      </c>
      <c r="AC113" s="175" t="str">
        <f t="shared" si="11"/>
        <v> 6243VOT01G  7:45-11:45  BĐ: 27/2/2026 KT: 10/4/2026</v>
      </c>
      <c r="AD113" s="175">
        <f t="shared" ref="AD113:AE113" si="152">P113</f>
        <v>46080</v>
      </c>
      <c r="AE113" s="175">
        <f t="shared" si="152"/>
        <v>46122</v>
      </c>
      <c r="AF113" s="187"/>
      <c r="AG113" s="187"/>
    </row>
    <row r="114" ht="18.75" customHeight="1">
      <c r="A114" s="184"/>
      <c r="B114" s="184"/>
      <c r="C114" s="99" t="s">
        <v>198</v>
      </c>
      <c r="D114" s="99" t="s">
        <v>1002</v>
      </c>
      <c r="E114" s="99">
        <v>2024.0</v>
      </c>
      <c r="F114" s="164" t="s">
        <v>1009</v>
      </c>
      <c r="G114" s="12"/>
      <c r="H114" s="99">
        <v>10.0</v>
      </c>
      <c r="I114" s="99"/>
      <c r="J114" s="99">
        <v>35.0</v>
      </c>
      <c r="K114" s="185" t="s">
        <v>1262</v>
      </c>
      <c r="L114" s="191">
        <v>0.3229166666666667</v>
      </c>
      <c r="M114" s="192">
        <v>0.4895833333333333</v>
      </c>
      <c r="N114" s="12"/>
      <c r="O114" s="164" t="s">
        <v>1261</v>
      </c>
      <c r="P114" s="169">
        <f t="shared" si="150"/>
        <v>46080</v>
      </c>
      <c r="Q114" s="170">
        <f t="shared" si="3"/>
        <v>46122</v>
      </c>
      <c r="R114" s="181"/>
      <c r="S114" s="302"/>
      <c r="T114" s="99"/>
      <c r="U114" s="99"/>
      <c r="V114" s="172"/>
      <c r="W114" s="172">
        <f t="shared" si="5"/>
        <v>5</v>
      </c>
      <c r="X114" s="173">
        <f t="shared" si="6"/>
        <v>7</v>
      </c>
      <c r="Y114" s="172">
        <f t="shared" si="7"/>
        <v>42</v>
      </c>
      <c r="Z114" s="174">
        <f t="shared" si="8"/>
        <v>0.1666666667</v>
      </c>
      <c r="AA114" s="174">
        <f t="shared" si="9"/>
        <v>0.003703703704</v>
      </c>
      <c r="AB114" s="173" t="str">
        <f t="shared" si="10"/>
        <v>60,322916666666667</v>
      </c>
      <c r="AC114" s="175" t="str">
        <f t="shared" si="11"/>
        <v> 6243VIG01G  7:45-11:45  BĐ: 27/2/2026 KT: 10/4/2026</v>
      </c>
      <c r="AD114" s="175">
        <f t="shared" ref="AD114:AE114" si="153">P114</f>
        <v>46080</v>
      </c>
      <c r="AE114" s="175">
        <f t="shared" si="153"/>
        <v>46122</v>
      </c>
      <c r="AF114" s="187"/>
      <c r="AG114" s="187"/>
    </row>
    <row r="115" ht="18.75" customHeight="1">
      <c r="A115" s="184"/>
      <c r="B115" s="184"/>
      <c r="C115" s="99" t="s">
        <v>198</v>
      </c>
      <c r="D115" s="99" t="s">
        <v>1002</v>
      </c>
      <c r="E115" s="99">
        <v>2025.0</v>
      </c>
      <c r="F115" s="164" t="s">
        <v>1026</v>
      </c>
      <c r="G115" s="12"/>
      <c r="H115" s="99">
        <v>4.0</v>
      </c>
      <c r="I115" s="99"/>
      <c r="J115" s="99">
        <v>35.0</v>
      </c>
      <c r="K115" s="185" t="s">
        <v>1262</v>
      </c>
      <c r="L115" s="191">
        <v>0.3229166666666667</v>
      </c>
      <c r="M115" s="192">
        <v>0.4895833333333333</v>
      </c>
      <c r="N115" s="12"/>
      <c r="O115" s="164" t="s">
        <v>1261</v>
      </c>
      <c r="P115" s="169">
        <f t="shared" si="150"/>
        <v>46080</v>
      </c>
      <c r="Q115" s="170">
        <f t="shared" si="3"/>
        <v>46122</v>
      </c>
      <c r="R115" s="181"/>
      <c r="S115" s="302"/>
      <c r="T115" s="99"/>
      <c r="U115" s="99"/>
      <c r="V115" s="172"/>
      <c r="W115" s="172">
        <f t="shared" si="5"/>
        <v>5</v>
      </c>
      <c r="X115" s="173">
        <f t="shared" si="6"/>
        <v>7</v>
      </c>
      <c r="Y115" s="172">
        <f t="shared" si="7"/>
        <v>42</v>
      </c>
      <c r="Z115" s="174">
        <f t="shared" si="8"/>
        <v>0.1666666667</v>
      </c>
      <c r="AA115" s="174">
        <f t="shared" si="9"/>
        <v>0.003703703704</v>
      </c>
      <c r="AB115" s="173" t="str">
        <f t="shared" si="10"/>
        <v>60,322916666666667</v>
      </c>
      <c r="AC115" s="175" t="str">
        <f t="shared" si="11"/>
        <v> 6252GRD02TUG  7:45-11:45  BĐ: 27/2/2026 KT: 10/4/2026</v>
      </c>
      <c r="AD115" s="175">
        <f t="shared" ref="AD115:AE115" si="154">P115</f>
        <v>46080</v>
      </c>
      <c r="AE115" s="175">
        <f t="shared" si="154"/>
        <v>46122</v>
      </c>
      <c r="AF115" s="187"/>
      <c r="AG115" s="187"/>
    </row>
    <row r="116" ht="18.75" customHeight="1">
      <c r="A116" s="184"/>
      <c r="B116" s="184"/>
      <c r="C116" s="99" t="s">
        <v>198</v>
      </c>
      <c r="D116" s="99" t="s">
        <v>1081</v>
      </c>
      <c r="E116" s="99">
        <v>2024.0</v>
      </c>
      <c r="F116" s="164" t="s">
        <v>1087</v>
      </c>
      <c r="G116" s="12"/>
      <c r="H116" s="99">
        <v>1.0</v>
      </c>
      <c r="I116" s="99"/>
      <c r="J116" s="99">
        <v>35.0</v>
      </c>
      <c r="K116" s="185" t="s">
        <v>1262</v>
      </c>
      <c r="L116" s="191">
        <v>0.3229166666666667</v>
      </c>
      <c r="M116" s="192">
        <v>0.4895833333333333</v>
      </c>
      <c r="N116" s="12"/>
      <c r="O116" s="164" t="s">
        <v>1261</v>
      </c>
      <c r="P116" s="169">
        <f t="shared" si="150"/>
        <v>46080</v>
      </c>
      <c r="Q116" s="170">
        <f t="shared" si="3"/>
        <v>46122</v>
      </c>
      <c r="R116" s="181"/>
      <c r="S116" s="302"/>
      <c r="T116" s="99"/>
      <c r="U116" s="99"/>
      <c r="V116" s="172"/>
      <c r="W116" s="172">
        <f t="shared" si="5"/>
        <v>5</v>
      </c>
      <c r="X116" s="173">
        <f t="shared" si="6"/>
        <v>7</v>
      </c>
      <c r="Y116" s="172">
        <f t="shared" si="7"/>
        <v>42</v>
      </c>
      <c r="Z116" s="174">
        <f t="shared" si="8"/>
        <v>0.1666666667</v>
      </c>
      <c r="AA116" s="174">
        <f t="shared" si="9"/>
        <v>0.003703703704</v>
      </c>
      <c r="AB116" s="173" t="str">
        <f t="shared" si="10"/>
        <v>60,322916666666667</v>
      </c>
      <c r="AC116" s="175" t="str">
        <f t="shared" si="11"/>
        <v> 6243VHP01G  7:45-11:45  BĐ: 27/2/2026 KT: 10/4/2026</v>
      </c>
      <c r="AD116" s="175">
        <f t="shared" ref="AD116:AE116" si="155">P116</f>
        <v>46080</v>
      </c>
      <c r="AE116" s="175">
        <f t="shared" si="155"/>
        <v>46122</v>
      </c>
      <c r="AF116" s="187"/>
      <c r="AG116" s="187"/>
    </row>
    <row r="117" ht="18.75" customHeight="1">
      <c r="A117" s="184"/>
      <c r="B117" s="184"/>
      <c r="C117" s="99" t="s">
        <v>198</v>
      </c>
      <c r="D117" s="99" t="s">
        <v>1165</v>
      </c>
      <c r="E117" s="99">
        <v>2024.0</v>
      </c>
      <c r="F117" s="164" t="s">
        <v>1174</v>
      </c>
      <c r="G117" s="12"/>
      <c r="H117" s="99">
        <v>2.0</v>
      </c>
      <c r="I117" s="99"/>
      <c r="J117" s="99">
        <v>35.0</v>
      </c>
      <c r="K117" s="185" t="s">
        <v>1262</v>
      </c>
      <c r="L117" s="191">
        <v>0.3229166666666667</v>
      </c>
      <c r="M117" s="192">
        <v>0.4895833333333333</v>
      </c>
      <c r="N117" s="12"/>
      <c r="O117" s="164" t="s">
        <v>1261</v>
      </c>
      <c r="P117" s="169">
        <f t="shared" si="150"/>
        <v>46080</v>
      </c>
      <c r="Q117" s="170">
        <f t="shared" si="3"/>
        <v>46122</v>
      </c>
      <c r="R117" s="181"/>
      <c r="S117" s="302"/>
      <c r="T117" s="99"/>
      <c r="U117" s="99"/>
      <c r="V117" s="172"/>
      <c r="W117" s="172">
        <f t="shared" si="5"/>
        <v>5</v>
      </c>
      <c r="X117" s="173">
        <f t="shared" si="6"/>
        <v>7</v>
      </c>
      <c r="Y117" s="172">
        <f t="shared" si="7"/>
        <v>42</v>
      </c>
      <c r="Z117" s="174">
        <f t="shared" si="8"/>
        <v>0.1666666667</v>
      </c>
      <c r="AA117" s="174">
        <f t="shared" si="9"/>
        <v>0.003703703704</v>
      </c>
      <c r="AB117" s="173" t="str">
        <f t="shared" si="10"/>
        <v>60,322916666666667</v>
      </c>
      <c r="AC117" s="175" t="str">
        <f t="shared" si="11"/>
        <v> 6243VMH02G  7:45-11:45  BĐ: 27/2/2026 KT: 10/4/2026</v>
      </c>
      <c r="AD117" s="175">
        <f t="shared" ref="AD117:AE117" si="156">P117</f>
        <v>46080</v>
      </c>
      <c r="AE117" s="175">
        <f t="shared" si="156"/>
        <v>46122</v>
      </c>
      <c r="AF117" s="187"/>
      <c r="AG117" s="187"/>
    </row>
    <row r="118" ht="18.75" customHeight="1">
      <c r="A118" s="184"/>
      <c r="B118" s="184"/>
      <c r="C118" s="99" t="s">
        <v>198</v>
      </c>
      <c r="D118" s="99" t="s">
        <v>1193</v>
      </c>
      <c r="E118" s="99">
        <v>2024.0</v>
      </c>
      <c r="F118" s="164" t="s">
        <v>1206</v>
      </c>
      <c r="G118" s="12"/>
      <c r="H118" s="99">
        <v>8.0</v>
      </c>
      <c r="I118" s="99"/>
      <c r="J118" s="99">
        <v>35.0</v>
      </c>
      <c r="K118" s="185" t="s">
        <v>1262</v>
      </c>
      <c r="L118" s="191">
        <v>0.3229166666666667</v>
      </c>
      <c r="M118" s="192">
        <v>0.4895833333333333</v>
      </c>
      <c r="N118" s="12"/>
      <c r="O118" s="164" t="s">
        <v>1261</v>
      </c>
      <c r="P118" s="169">
        <f t="shared" si="150"/>
        <v>46080</v>
      </c>
      <c r="Q118" s="170">
        <f t="shared" si="3"/>
        <v>46122</v>
      </c>
      <c r="R118" s="181"/>
      <c r="S118" s="302"/>
      <c r="T118" s="99"/>
      <c r="U118" s="99"/>
      <c r="V118" s="172"/>
      <c r="W118" s="172">
        <f t="shared" si="5"/>
        <v>5</v>
      </c>
      <c r="X118" s="173">
        <f t="shared" si="6"/>
        <v>7</v>
      </c>
      <c r="Y118" s="172">
        <f t="shared" si="7"/>
        <v>42</v>
      </c>
      <c r="Z118" s="174">
        <f t="shared" si="8"/>
        <v>0.1666666667</v>
      </c>
      <c r="AA118" s="174">
        <f t="shared" si="9"/>
        <v>0.003703703704</v>
      </c>
      <c r="AB118" s="173" t="str">
        <f t="shared" si="10"/>
        <v>60,322916666666667</v>
      </c>
      <c r="AC118" s="175" t="str">
        <f t="shared" si="11"/>
        <v> 6243VMS02G  7:45-11:45  BĐ: 27/2/2026 KT: 10/4/2026</v>
      </c>
      <c r="AD118" s="175">
        <f t="shared" ref="AD118:AE118" si="157">P118</f>
        <v>46080</v>
      </c>
      <c r="AE118" s="175">
        <f t="shared" si="157"/>
        <v>46122</v>
      </c>
      <c r="AF118" s="187"/>
      <c r="AG118" s="187"/>
    </row>
    <row r="119" ht="18.75" customHeight="1">
      <c r="A119" s="184"/>
      <c r="B119" s="184"/>
      <c r="C119" s="99" t="s">
        <v>198</v>
      </c>
      <c r="D119" s="99" t="s">
        <v>1193</v>
      </c>
      <c r="E119" s="99">
        <v>2025.0</v>
      </c>
      <c r="F119" s="164" t="s">
        <v>1208</v>
      </c>
      <c r="G119" s="12"/>
      <c r="H119" s="99">
        <v>1.0</v>
      </c>
      <c r="I119" s="99"/>
      <c r="J119" s="99">
        <v>35.0</v>
      </c>
      <c r="K119" s="185" t="s">
        <v>1262</v>
      </c>
      <c r="L119" s="191">
        <v>0.3229166666666667</v>
      </c>
      <c r="M119" s="192">
        <v>0.4895833333333333</v>
      </c>
      <c r="N119" s="19"/>
      <c r="O119" s="164" t="s">
        <v>1261</v>
      </c>
      <c r="P119" s="169">
        <f t="shared" si="150"/>
        <v>46080</v>
      </c>
      <c r="Q119" s="170">
        <f t="shared" si="3"/>
        <v>46122</v>
      </c>
      <c r="R119" s="181"/>
      <c r="S119" s="302"/>
      <c r="T119" s="99"/>
      <c r="U119" s="99"/>
      <c r="V119" s="172"/>
      <c r="W119" s="172">
        <f t="shared" si="5"/>
        <v>5</v>
      </c>
      <c r="X119" s="173">
        <f t="shared" si="6"/>
        <v>7</v>
      </c>
      <c r="Y119" s="172">
        <f t="shared" si="7"/>
        <v>42</v>
      </c>
      <c r="Z119" s="174">
        <f t="shared" si="8"/>
        <v>0.1666666667</v>
      </c>
      <c r="AA119" s="174">
        <f t="shared" si="9"/>
        <v>0.003703703704</v>
      </c>
      <c r="AB119" s="173" t="str">
        <f t="shared" si="10"/>
        <v>60,322916666666667</v>
      </c>
      <c r="AC119" s="175" t="str">
        <f t="shared" si="11"/>
        <v> 6252SMA01TUG  7:45-11:45  BĐ: 27/2/2026 KT: 10/4/2026</v>
      </c>
      <c r="AD119" s="175">
        <f t="shared" ref="AD119:AE119" si="158">P119</f>
        <v>46080</v>
      </c>
      <c r="AE119" s="175">
        <f t="shared" si="158"/>
        <v>46122</v>
      </c>
      <c r="AF119" s="187"/>
      <c r="AG119" s="187"/>
    </row>
    <row r="120" ht="18.75" customHeight="1">
      <c r="A120" s="184"/>
      <c r="B120" s="184"/>
      <c r="C120" s="164" t="s">
        <v>1249</v>
      </c>
      <c r="D120" s="165" t="s">
        <v>894</v>
      </c>
      <c r="E120" s="165">
        <v>2025.0</v>
      </c>
      <c r="F120" s="165" t="s">
        <v>925</v>
      </c>
      <c r="G120" s="195" t="s">
        <v>927</v>
      </c>
      <c r="H120" s="188">
        <v>8.0</v>
      </c>
      <c r="I120" s="99"/>
      <c r="J120" s="99">
        <v>25.0</v>
      </c>
      <c r="K120" s="185" t="s">
        <v>1250</v>
      </c>
      <c r="L120" s="191">
        <v>0.5416666666666666</v>
      </c>
      <c r="M120" s="192">
        <v>0.7083333333333334</v>
      </c>
      <c r="N120" s="165" t="s">
        <v>1277</v>
      </c>
      <c r="O120" s="164" t="s">
        <v>1252</v>
      </c>
      <c r="P120" s="169">
        <f t="shared" ref="P120:P121" si="160">"05/01/2026"+(K120-2)</f>
        <v>46027</v>
      </c>
      <c r="Q120" s="170">
        <f t="shared" si="3"/>
        <v>46055</v>
      </c>
      <c r="R120" s="181"/>
      <c r="S120" s="302"/>
      <c r="T120" s="99"/>
      <c r="U120" s="99"/>
      <c r="V120" s="172" t="str">
        <f t="shared" ref="V120:V141" si="161">IF(OR(
    COUNTIFS($S$3:$S$2451, S120, $K$3:$K$2451, K120, $L$3:$L$2451, L120, $P$3:$P$2451, "&lt;="&amp;Q120, $Q$3:$Q$2451, "&gt;="&amp;P120) &gt; 1, 
    COUNTIFS($F$3:$F$2451, F120, $K$3:$K$2451, K120, $L$3:$L$2451, L120, $P$3:$P$2451, "&lt;="&amp;Q120, $Q$3:$Q$2451, "&gt;="&amp;P120) &gt; 1
), "Trùng lịch",
IF(
    COUNTIFS(
        $N$3:$N$2451, N120,
        $K$3:$K$2451, K120,
        $P$3:$P$2451, "&lt;="&amp;Q120,
        $Q$3:$Q$2451, "&gt;="&amp;P120,
        $L$3:$L$2451, "&lt;"&amp;M120,
        $M$3:$M$2451, "&gt;"&amp;L120
    ) &gt; 1, 
    "Trùng phòng", 
    " "
)
)
</f>
        <v> </v>
      </c>
      <c r="W120" s="172">
        <f t="shared" si="5"/>
        <v>5</v>
      </c>
      <c r="X120" s="173">
        <f t="shared" si="6"/>
        <v>5</v>
      </c>
      <c r="Y120" s="172">
        <f t="shared" si="7"/>
        <v>28</v>
      </c>
      <c r="Z120" s="174">
        <f t="shared" si="8"/>
        <v>0.1666666667</v>
      </c>
      <c r="AA120" s="174">
        <f t="shared" si="9"/>
        <v>0.003703703704</v>
      </c>
      <c r="AB120" s="173" t="str">
        <f t="shared" si="10"/>
        <v>20,541666666666667LAB 501</v>
      </c>
      <c r="AC120" s="175" t="str">
        <f t="shared" si="11"/>
        <v>Thiết kế UI/UX 6252INT01TU  13:00-17:00  BĐ: 5/1/2026 KT: 2/2/2026</v>
      </c>
      <c r="AD120" s="175">
        <f t="shared" ref="AD120:AE120" si="159">P120</f>
        <v>46027</v>
      </c>
      <c r="AE120" s="175">
        <f t="shared" si="159"/>
        <v>46055</v>
      </c>
      <c r="AF120" s="187"/>
      <c r="AG120" s="187"/>
    </row>
    <row r="121" ht="18.75" customHeight="1">
      <c r="A121" s="184"/>
      <c r="B121" s="184"/>
      <c r="C121" s="164" t="s">
        <v>1249</v>
      </c>
      <c r="D121" s="165" t="s">
        <v>894</v>
      </c>
      <c r="E121" s="165">
        <v>2025.0</v>
      </c>
      <c r="F121" s="165" t="s">
        <v>940</v>
      </c>
      <c r="G121" s="12"/>
      <c r="H121" s="188">
        <v>4.0</v>
      </c>
      <c r="I121" s="99"/>
      <c r="J121" s="99">
        <v>25.0</v>
      </c>
      <c r="K121" s="185" t="s">
        <v>1250</v>
      </c>
      <c r="L121" s="191">
        <v>0.5416666666666666</v>
      </c>
      <c r="M121" s="192">
        <v>0.7083333333333334</v>
      </c>
      <c r="N121" s="19"/>
      <c r="O121" s="164" t="s">
        <v>1252</v>
      </c>
      <c r="P121" s="169">
        <f t="shared" si="160"/>
        <v>46027</v>
      </c>
      <c r="Q121" s="170">
        <f t="shared" si="3"/>
        <v>46055</v>
      </c>
      <c r="R121" s="181"/>
      <c r="S121" s="302"/>
      <c r="T121" s="99"/>
      <c r="U121" s="99"/>
      <c r="V121" s="172" t="str">
        <f t="shared" si="161"/>
        <v> </v>
      </c>
      <c r="W121" s="172">
        <f t="shared" si="5"/>
        <v>5</v>
      </c>
      <c r="X121" s="173">
        <f t="shared" si="6"/>
        <v>5</v>
      </c>
      <c r="Y121" s="172">
        <f t="shared" si="7"/>
        <v>28</v>
      </c>
      <c r="Z121" s="174">
        <f t="shared" si="8"/>
        <v>0.1666666667</v>
      </c>
      <c r="AA121" s="174">
        <f t="shared" si="9"/>
        <v>0.003703703704</v>
      </c>
      <c r="AB121" s="173" t="str">
        <f t="shared" si="10"/>
        <v>20,541666666666667</v>
      </c>
      <c r="AC121" s="175" t="str">
        <f t="shared" si="11"/>
        <v> 6252INT01  13:00-17:00  BĐ: 5/1/2026 KT: 2/2/2026</v>
      </c>
      <c r="AD121" s="175">
        <f t="shared" ref="AD121:AE121" si="162">P121</f>
        <v>46027</v>
      </c>
      <c r="AE121" s="175">
        <f t="shared" si="162"/>
        <v>46055</v>
      </c>
      <c r="AF121" s="187"/>
      <c r="AG121" s="187"/>
    </row>
    <row r="122" ht="18.75" customHeight="1">
      <c r="A122" s="184"/>
      <c r="B122" s="184"/>
      <c r="C122" s="164" t="s">
        <v>1249</v>
      </c>
      <c r="D122" s="165" t="s">
        <v>894</v>
      </c>
      <c r="E122" s="165">
        <v>2025.0</v>
      </c>
      <c r="F122" s="165" t="s">
        <v>925</v>
      </c>
      <c r="G122" s="12"/>
      <c r="H122" s="188">
        <v>8.0</v>
      </c>
      <c r="I122" s="99"/>
      <c r="J122" s="99">
        <v>35.0</v>
      </c>
      <c r="K122" s="185" t="s">
        <v>1250</v>
      </c>
      <c r="L122" s="191">
        <v>0.5416666666666666</v>
      </c>
      <c r="M122" s="192">
        <v>0.7083333333333334</v>
      </c>
      <c r="N122" s="165" t="s">
        <v>1277</v>
      </c>
      <c r="O122" s="164" t="s">
        <v>1252</v>
      </c>
      <c r="P122" s="169">
        <f t="shared" ref="P122:P123" si="164">"23/02/2026"+(K122-2)</f>
        <v>46076</v>
      </c>
      <c r="Q122" s="170">
        <f t="shared" si="3"/>
        <v>46118</v>
      </c>
      <c r="R122" s="181"/>
      <c r="S122" s="302"/>
      <c r="T122" s="99"/>
      <c r="U122" s="99"/>
      <c r="V122" s="172" t="str">
        <f t="shared" si="161"/>
        <v> </v>
      </c>
      <c r="W122" s="172">
        <f t="shared" si="5"/>
        <v>5</v>
      </c>
      <c r="X122" s="173">
        <f t="shared" si="6"/>
        <v>7</v>
      </c>
      <c r="Y122" s="172">
        <f t="shared" si="7"/>
        <v>42</v>
      </c>
      <c r="Z122" s="174">
        <f t="shared" si="8"/>
        <v>0.1666666667</v>
      </c>
      <c r="AA122" s="174">
        <f t="shared" si="9"/>
        <v>0.003703703704</v>
      </c>
      <c r="AB122" s="173" t="str">
        <f t="shared" si="10"/>
        <v>20,541666666666667LAB 501</v>
      </c>
      <c r="AC122" s="175" t="str">
        <f t="shared" si="11"/>
        <v> 6252INT01TU  13:00-17:00  BĐ: 23/2/2026 KT: 6/4/2026</v>
      </c>
      <c r="AD122" s="175">
        <f t="shared" ref="AD122:AE122" si="163">P122</f>
        <v>46076</v>
      </c>
      <c r="AE122" s="175">
        <f t="shared" si="163"/>
        <v>46118</v>
      </c>
      <c r="AF122" s="187"/>
      <c r="AG122" s="187"/>
    </row>
    <row r="123" ht="18.75" customHeight="1">
      <c r="A123" s="184"/>
      <c r="B123" s="184"/>
      <c r="C123" s="164" t="s">
        <v>1249</v>
      </c>
      <c r="D123" s="165" t="s">
        <v>894</v>
      </c>
      <c r="E123" s="165">
        <v>2025.0</v>
      </c>
      <c r="F123" s="165" t="s">
        <v>940</v>
      </c>
      <c r="G123" s="12"/>
      <c r="H123" s="188">
        <v>4.0</v>
      </c>
      <c r="I123" s="99"/>
      <c r="J123" s="99">
        <v>35.0</v>
      </c>
      <c r="K123" s="185" t="s">
        <v>1250</v>
      </c>
      <c r="L123" s="191">
        <v>0.5416666666666666</v>
      </c>
      <c r="M123" s="192">
        <v>0.7083333333333334</v>
      </c>
      <c r="N123" s="19"/>
      <c r="O123" s="164" t="s">
        <v>1252</v>
      </c>
      <c r="P123" s="169">
        <f t="shared" si="164"/>
        <v>46076</v>
      </c>
      <c r="Q123" s="170">
        <f t="shared" si="3"/>
        <v>46118</v>
      </c>
      <c r="R123" s="181"/>
      <c r="S123" s="302"/>
      <c r="T123" s="99"/>
      <c r="U123" s="99"/>
      <c r="V123" s="172" t="str">
        <f t="shared" si="161"/>
        <v> </v>
      </c>
      <c r="W123" s="172">
        <f t="shared" si="5"/>
        <v>5</v>
      </c>
      <c r="X123" s="173">
        <f t="shared" si="6"/>
        <v>7</v>
      </c>
      <c r="Y123" s="172">
        <f t="shared" si="7"/>
        <v>42</v>
      </c>
      <c r="Z123" s="174">
        <f t="shared" si="8"/>
        <v>0.1666666667</v>
      </c>
      <c r="AA123" s="174">
        <f t="shared" si="9"/>
        <v>0.003703703704</v>
      </c>
      <c r="AB123" s="173" t="str">
        <f t="shared" si="10"/>
        <v>20,541666666666667</v>
      </c>
      <c r="AC123" s="175" t="str">
        <f t="shared" si="11"/>
        <v> 6252INT01  13:00-17:00  BĐ: 23/2/2026 KT: 6/4/2026</v>
      </c>
      <c r="AD123" s="175">
        <f t="shared" ref="AD123:AE123" si="165">P123</f>
        <v>46076</v>
      </c>
      <c r="AE123" s="175">
        <f t="shared" si="165"/>
        <v>46118</v>
      </c>
      <c r="AF123" s="187"/>
      <c r="AG123" s="187"/>
    </row>
    <row r="124" ht="18.75" customHeight="1">
      <c r="A124" s="184"/>
      <c r="B124" s="184"/>
      <c r="C124" s="99" t="s">
        <v>198</v>
      </c>
      <c r="D124" s="165" t="s">
        <v>894</v>
      </c>
      <c r="E124" s="165">
        <v>2025.0</v>
      </c>
      <c r="F124" s="165" t="s">
        <v>925</v>
      </c>
      <c r="G124" s="165" t="s">
        <v>929</v>
      </c>
      <c r="H124" s="99">
        <v>8.0</v>
      </c>
      <c r="I124" s="99"/>
      <c r="J124" s="99">
        <v>25.0</v>
      </c>
      <c r="K124" s="185" t="s">
        <v>1258</v>
      </c>
      <c r="L124" s="191">
        <v>0.3229166666666667</v>
      </c>
      <c r="M124" s="192">
        <v>0.4895833333333333</v>
      </c>
      <c r="N124" s="165">
        <v>304.0</v>
      </c>
      <c r="O124" s="164" t="s">
        <v>1252</v>
      </c>
      <c r="P124" s="169">
        <f t="shared" ref="P124:P127" si="167">"05/01/2026"+(K124-2)</f>
        <v>46028</v>
      </c>
      <c r="Q124" s="170">
        <f t="shared" si="3"/>
        <v>46056</v>
      </c>
      <c r="R124" s="181"/>
      <c r="S124" s="302"/>
      <c r="T124" s="99"/>
      <c r="U124" s="99"/>
      <c r="V124" s="172" t="str">
        <f t="shared" si="161"/>
        <v> </v>
      </c>
      <c r="W124" s="172">
        <f t="shared" si="5"/>
        <v>5</v>
      </c>
      <c r="X124" s="173">
        <f t="shared" si="6"/>
        <v>5</v>
      </c>
      <c r="Y124" s="172">
        <f t="shared" si="7"/>
        <v>28</v>
      </c>
      <c r="Z124" s="174">
        <f t="shared" si="8"/>
        <v>0.1666666667</v>
      </c>
      <c r="AA124" s="174">
        <f t="shared" si="9"/>
        <v>0.003703703704</v>
      </c>
      <c r="AB124" s="173" t="str">
        <f t="shared" si="10"/>
        <v>30,322916666666667304</v>
      </c>
      <c r="AC124" s="175" t="str">
        <f t="shared" si="11"/>
        <v>Kỹ năng làm việc 6252INT01TU  7:45-11:45  BĐ: 6/1/2026 KT: 3/2/2026</v>
      </c>
      <c r="AD124" s="175">
        <f t="shared" ref="AD124:AE124" si="166">P124</f>
        <v>46028</v>
      </c>
      <c r="AE124" s="175">
        <f t="shared" si="166"/>
        <v>46056</v>
      </c>
      <c r="AF124" s="187"/>
      <c r="AG124" s="187"/>
    </row>
    <row r="125" ht="18.75" customHeight="1">
      <c r="A125" s="184"/>
      <c r="B125" s="184"/>
      <c r="C125" s="99" t="s">
        <v>198</v>
      </c>
      <c r="D125" s="99" t="s">
        <v>944</v>
      </c>
      <c r="E125" s="99">
        <v>2024.0</v>
      </c>
      <c r="F125" s="164" t="s">
        <v>951</v>
      </c>
      <c r="G125" s="12"/>
      <c r="H125" s="99">
        <v>16.0</v>
      </c>
      <c r="I125" s="99"/>
      <c r="J125" s="99">
        <v>25.0</v>
      </c>
      <c r="K125" s="185" t="s">
        <v>1258</v>
      </c>
      <c r="L125" s="191">
        <v>0.3229166666666667</v>
      </c>
      <c r="M125" s="192">
        <v>0.4895833333333333</v>
      </c>
      <c r="N125" s="12"/>
      <c r="O125" s="164" t="s">
        <v>1252</v>
      </c>
      <c r="P125" s="169">
        <f t="shared" si="167"/>
        <v>46028</v>
      </c>
      <c r="Q125" s="170">
        <f t="shared" si="3"/>
        <v>46056</v>
      </c>
      <c r="R125" s="181"/>
      <c r="S125" s="302"/>
      <c r="T125" s="99"/>
      <c r="U125" s="99"/>
      <c r="V125" s="172" t="str">
        <f t="shared" si="161"/>
        <v> </v>
      </c>
      <c r="W125" s="172">
        <f t="shared" si="5"/>
        <v>5</v>
      </c>
      <c r="X125" s="173">
        <f t="shared" si="6"/>
        <v>5</v>
      </c>
      <c r="Y125" s="172">
        <f t="shared" si="7"/>
        <v>28</v>
      </c>
      <c r="Z125" s="174">
        <f t="shared" si="8"/>
        <v>0.1666666667</v>
      </c>
      <c r="AA125" s="174">
        <f t="shared" si="9"/>
        <v>0.003703703704</v>
      </c>
      <c r="AB125" s="173" t="str">
        <f t="shared" si="10"/>
        <v>30,322916666666667</v>
      </c>
      <c r="AC125" s="175" t="str">
        <f t="shared" si="11"/>
        <v> 6243VOT01  7:45-11:45  BĐ: 6/1/2026 KT: 3/2/2026</v>
      </c>
      <c r="AD125" s="175">
        <f t="shared" ref="AD125:AE125" si="168">P125</f>
        <v>46028</v>
      </c>
      <c r="AE125" s="175">
        <f t="shared" si="168"/>
        <v>46056</v>
      </c>
      <c r="AF125" s="187"/>
      <c r="AG125" s="187"/>
    </row>
    <row r="126" ht="18.75" customHeight="1">
      <c r="A126" s="177"/>
      <c r="B126" s="177"/>
      <c r="C126" s="178" t="s">
        <v>198</v>
      </c>
      <c r="D126" s="178" t="s">
        <v>1002</v>
      </c>
      <c r="E126" s="178">
        <v>2024.0</v>
      </c>
      <c r="F126" s="178" t="s">
        <v>1007</v>
      </c>
      <c r="G126" s="12"/>
      <c r="H126" s="178">
        <v>4.0</v>
      </c>
      <c r="I126" s="181"/>
      <c r="J126" s="93">
        <v>25.0</v>
      </c>
      <c r="K126" s="194" t="s">
        <v>1258</v>
      </c>
      <c r="L126" s="191">
        <v>0.3229166666666667</v>
      </c>
      <c r="M126" s="192">
        <v>0.4895833333333333</v>
      </c>
      <c r="N126" s="12"/>
      <c r="O126" s="178" t="s">
        <v>1252</v>
      </c>
      <c r="P126" s="169">
        <f t="shared" si="167"/>
        <v>46028</v>
      </c>
      <c r="Q126" s="170">
        <f t="shared" si="3"/>
        <v>46056</v>
      </c>
      <c r="R126" s="180"/>
      <c r="S126" s="303"/>
      <c r="T126" s="181"/>
      <c r="U126" s="181"/>
      <c r="V126" s="172" t="str">
        <f t="shared" si="161"/>
        <v> </v>
      </c>
      <c r="W126" s="172">
        <f t="shared" si="5"/>
        <v>5</v>
      </c>
      <c r="X126" s="173">
        <f t="shared" si="6"/>
        <v>5</v>
      </c>
      <c r="Y126" s="172">
        <f t="shared" si="7"/>
        <v>28</v>
      </c>
      <c r="Z126" s="174">
        <f t="shared" si="8"/>
        <v>0.1666666667</v>
      </c>
      <c r="AA126" s="174">
        <f t="shared" si="9"/>
        <v>0.003703703704</v>
      </c>
      <c r="AB126" s="173" t="str">
        <f t="shared" si="10"/>
        <v>30,322916666666667</v>
      </c>
      <c r="AC126" s="175" t="str">
        <f t="shared" si="11"/>
        <v> 6243VIG01  7:45-11:45  BĐ: 6/1/2026 KT: 3/2/2026</v>
      </c>
      <c r="AD126" s="175">
        <f t="shared" ref="AD126:AE126" si="169">P126</f>
        <v>46028</v>
      </c>
      <c r="AE126" s="175">
        <f t="shared" si="169"/>
        <v>46056</v>
      </c>
      <c r="AF126" s="182"/>
      <c r="AG126" s="182"/>
    </row>
    <row r="127" ht="18.75" customHeight="1">
      <c r="A127" s="177"/>
      <c r="B127" s="177"/>
      <c r="C127" s="178" t="s">
        <v>198</v>
      </c>
      <c r="D127" s="178" t="s">
        <v>1081</v>
      </c>
      <c r="E127" s="178">
        <v>2024.0</v>
      </c>
      <c r="F127" s="178" t="s">
        <v>1082</v>
      </c>
      <c r="G127" s="12"/>
      <c r="H127" s="178">
        <v>10.0</v>
      </c>
      <c r="I127" s="181"/>
      <c r="J127" s="93">
        <v>25.0</v>
      </c>
      <c r="K127" s="194" t="s">
        <v>1258</v>
      </c>
      <c r="L127" s="191">
        <v>0.3229166666666667</v>
      </c>
      <c r="M127" s="192">
        <v>0.4895833333333333</v>
      </c>
      <c r="N127" s="19"/>
      <c r="O127" s="178" t="s">
        <v>1252</v>
      </c>
      <c r="P127" s="169">
        <f t="shared" si="167"/>
        <v>46028</v>
      </c>
      <c r="Q127" s="170">
        <f t="shared" si="3"/>
        <v>46056</v>
      </c>
      <c r="R127" s="180"/>
      <c r="S127" s="303"/>
      <c r="T127" s="181"/>
      <c r="U127" s="181"/>
      <c r="V127" s="172" t="str">
        <f t="shared" si="161"/>
        <v> </v>
      </c>
      <c r="W127" s="172">
        <f t="shared" si="5"/>
        <v>5</v>
      </c>
      <c r="X127" s="173">
        <f t="shared" si="6"/>
        <v>5</v>
      </c>
      <c r="Y127" s="172">
        <f t="shared" si="7"/>
        <v>28</v>
      </c>
      <c r="Z127" s="174">
        <f t="shared" si="8"/>
        <v>0.1666666667</v>
      </c>
      <c r="AA127" s="174">
        <f t="shared" si="9"/>
        <v>0.003703703704</v>
      </c>
      <c r="AB127" s="173" t="str">
        <f t="shared" si="10"/>
        <v>30,322916666666667</v>
      </c>
      <c r="AC127" s="175" t="str">
        <f t="shared" si="11"/>
        <v> 6243VHP01  7:45-11:45  BĐ: 6/1/2026 KT: 3/2/2026</v>
      </c>
      <c r="AD127" s="175">
        <f t="shared" ref="AD127:AE127" si="170">P127</f>
        <v>46028</v>
      </c>
      <c r="AE127" s="175">
        <f t="shared" si="170"/>
        <v>46056</v>
      </c>
      <c r="AF127" s="182"/>
      <c r="AG127" s="182"/>
    </row>
    <row r="128" ht="18.75" customHeight="1">
      <c r="A128" s="184"/>
      <c r="B128" s="184"/>
      <c r="C128" s="99" t="s">
        <v>198</v>
      </c>
      <c r="D128" s="165" t="s">
        <v>894</v>
      </c>
      <c r="E128" s="165">
        <v>2025.0</v>
      </c>
      <c r="F128" s="165" t="s">
        <v>925</v>
      </c>
      <c r="G128" s="12"/>
      <c r="H128" s="99">
        <v>8.0</v>
      </c>
      <c r="I128" s="99"/>
      <c r="J128" s="99">
        <v>20.0</v>
      </c>
      <c r="K128" s="185" t="s">
        <v>1258</v>
      </c>
      <c r="L128" s="191">
        <v>0.3229166666666667</v>
      </c>
      <c r="M128" s="192">
        <v>0.4895833333333333</v>
      </c>
      <c r="N128" s="165">
        <v>304.0</v>
      </c>
      <c r="O128" s="164" t="s">
        <v>1252</v>
      </c>
      <c r="P128" s="169">
        <f t="shared" ref="P128:P131" si="172">"23/02/2026"+(K128-2)</f>
        <v>46077</v>
      </c>
      <c r="Q128" s="170">
        <f t="shared" si="3"/>
        <v>46098</v>
      </c>
      <c r="R128" s="181"/>
      <c r="S128" s="302"/>
      <c r="T128" s="99"/>
      <c r="U128" s="99"/>
      <c r="V128" s="172" t="str">
        <f t="shared" si="161"/>
        <v> </v>
      </c>
      <c r="W128" s="172">
        <f t="shared" si="5"/>
        <v>5</v>
      </c>
      <c r="X128" s="173">
        <f t="shared" si="6"/>
        <v>4</v>
      </c>
      <c r="Y128" s="172">
        <f t="shared" si="7"/>
        <v>21</v>
      </c>
      <c r="Z128" s="174">
        <f t="shared" si="8"/>
        <v>0.1666666667</v>
      </c>
      <c r="AA128" s="174">
        <f t="shared" si="9"/>
        <v>0.003703703704</v>
      </c>
      <c r="AB128" s="173" t="str">
        <f t="shared" si="10"/>
        <v>30,322916666666667304</v>
      </c>
      <c r="AC128" s="175" t="str">
        <f t="shared" si="11"/>
        <v> 6252INT01TU  7:45-11:45  BĐ: 24/2/2026 KT: 17/3/2026</v>
      </c>
      <c r="AD128" s="175">
        <f t="shared" ref="AD128:AE128" si="171">P128</f>
        <v>46077</v>
      </c>
      <c r="AE128" s="175">
        <f t="shared" si="171"/>
        <v>46098</v>
      </c>
      <c r="AF128" s="187"/>
      <c r="AG128" s="187"/>
    </row>
    <row r="129" ht="18.75" customHeight="1">
      <c r="A129" s="184"/>
      <c r="B129" s="184"/>
      <c r="C129" s="99" t="s">
        <v>198</v>
      </c>
      <c r="D129" s="99" t="s">
        <v>944</v>
      </c>
      <c r="E129" s="99">
        <v>2024.0</v>
      </c>
      <c r="F129" s="164" t="s">
        <v>951</v>
      </c>
      <c r="G129" s="12"/>
      <c r="H129" s="99">
        <v>16.0</v>
      </c>
      <c r="I129" s="99"/>
      <c r="J129" s="99">
        <v>20.0</v>
      </c>
      <c r="K129" s="185" t="s">
        <v>1258</v>
      </c>
      <c r="L129" s="191">
        <v>0.3229166666666667</v>
      </c>
      <c r="M129" s="192">
        <v>0.4895833333333333</v>
      </c>
      <c r="N129" s="12"/>
      <c r="O129" s="164" t="s">
        <v>1252</v>
      </c>
      <c r="P129" s="169">
        <f t="shared" si="172"/>
        <v>46077</v>
      </c>
      <c r="Q129" s="170">
        <f t="shared" si="3"/>
        <v>46098</v>
      </c>
      <c r="R129" s="181"/>
      <c r="S129" s="302"/>
      <c r="T129" s="99"/>
      <c r="U129" s="99"/>
      <c r="V129" s="172" t="str">
        <f t="shared" si="161"/>
        <v> </v>
      </c>
      <c r="W129" s="172">
        <f t="shared" si="5"/>
        <v>5</v>
      </c>
      <c r="X129" s="173">
        <f t="shared" si="6"/>
        <v>4</v>
      </c>
      <c r="Y129" s="172">
        <f t="shared" si="7"/>
        <v>21</v>
      </c>
      <c r="Z129" s="174">
        <f t="shared" si="8"/>
        <v>0.1666666667</v>
      </c>
      <c r="AA129" s="174">
        <f t="shared" si="9"/>
        <v>0.003703703704</v>
      </c>
      <c r="AB129" s="173" t="str">
        <f t="shared" si="10"/>
        <v>30,322916666666667</v>
      </c>
      <c r="AC129" s="175" t="str">
        <f t="shared" si="11"/>
        <v> 6243VOT01  7:45-11:45  BĐ: 24/2/2026 KT: 17/3/2026</v>
      </c>
      <c r="AD129" s="175">
        <f t="shared" ref="AD129:AE129" si="173">P129</f>
        <v>46077</v>
      </c>
      <c r="AE129" s="175">
        <f t="shared" si="173"/>
        <v>46098</v>
      </c>
      <c r="AF129" s="187"/>
      <c r="AG129" s="187"/>
    </row>
    <row r="130" ht="18.75" customHeight="1">
      <c r="A130" s="177"/>
      <c r="B130" s="177"/>
      <c r="C130" s="178" t="s">
        <v>198</v>
      </c>
      <c r="D130" s="178" t="s">
        <v>1002</v>
      </c>
      <c r="E130" s="178">
        <v>2024.0</v>
      </c>
      <c r="F130" s="178" t="s">
        <v>1007</v>
      </c>
      <c r="G130" s="12"/>
      <c r="H130" s="178">
        <v>4.0</v>
      </c>
      <c r="I130" s="181"/>
      <c r="J130" s="99">
        <v>20.0</v>
      </c>
      <c r="K130" s="194" t="s">
        <v>1258</v>
      </c>
      <c r="L130" s="191">
        <v>0.3229166666666667</v>
      </c>
      <c r="M130" s="192">
        <v>0.4895833333333333</v>
      </c>
      <c r="N130" s="12"/>
      <c r="O130" s="178" t="s">
        <v>1252</v>
      </c>
      <c r="P130" s="169">
        <f t="shared" si="172"/>
        <v>46077</v>
      </c>
      <c r="Q130" s="170">
        <f t="shared" si="3"/>
        <v>46098</v>
      </c>
      <c r="R130" s="180"/>
      <c r="S130" s="303"/>
      <c r="T130" s="181"/>
      <c r="U130" s="181"/>
      <c r="V130" s="172" t="str">
        <f t="shared" si="161"/>
        <v> </v>
      </c>
      <c r="W130" s="172">
        <f t="shared" si="5"/>
        <v>5</v>
      </c>
      <c r="X130" s="173">
        <f t="shared" si="6"/>
        <v>4</v>
      </c>
      <c r="Y130" s="172">
        <f t="shared" si="7"/>
        <v>21</v>
      </c>
      <c r="Z130" s="174">
        <f t="shared" si="8"/>
        <v>0.1666666667</v>
      </c>
      <c r="AA130" s="174">
        <f t="shared" si="9"/>
        <v>0.003703703704</v>
      </c>
      <c r="AB130" s="173" t="str">
        <f t="shared" si="10"/>
        <v>30,322916666666667</v>
      </c>
      <c r="AC130" s="175" t="str">
        <f t="shared" si="11"/>
        <v> 6243VIG01  7:45-11:45  BĐ: 24/2/2026 KT: 17/3/2026</v>
      </c>
      <c r="AD130" s="175">
        <f t="shared" ref="AD130:AE130" si="174">P130</f>
        <v>46077</v>
      </c>
      <c r="AE130" s="175">
        <f t="shared" si="174"/>
        <v>46098</v>
      </c>
      <c r="AF130" s="182"/>
      <c r="AG130" s="182"/>
    </row>
    <row r="131" ht="18.75" customHeight="1">
      <c r="A131" s="177"/>
      <c r="B131" s="177"/>
      <c r="C131" s="178" t="s">
        <v>198</v>
      </c>
      <c r="D131" s="178" t="s">
        <v>1081</v>
      </c>
      <c r="E131" s="178">
        <v>2024.0</v>
      </c>
      <c r="F131" s="178" t="s">
        <v>1082</v>
      </c>
      <c r="G131" s="12"/>
      <c r="H131" s="178">
        <v>10.0</v>
      </c>
      <c r="I131" s="181"/>
      <c r="J131" s="99">
        <v>20.0</v>
      </c>
      <c r="K131" s="194" t="s">
        <v>1258</v>
      </c>
      <c r="L131" s="191">
        <v>0.3229166666666667</v>
      </c>
      <c r="M131" s="192">
        <v>0.4895833333333333</v>
      </c>
      <c r="N131" s="19"/>
      <c r="O131" s="178" t="s">
        <v>1252</v>
      </c>
      <c r="P131" s="169">
        <f t="shared" si="172"/>
        <v>46077</v>
      </c>
      <c r="Q131" s="170">
        <f t="shared" si="3"/>
        <v>46098</v>
      </c>
      <c r="R131" s="180"/>
      <c r="S131" s="303"/>
      <c r="T131" s="181"/>
      <c r="U131" s="181"/>
      <c r="V131" s="172" t="str">
        <f t="shared" si="161"/>
        <v> </v>
      </c>
      <c r="W131" s="172">
        <f t="shared" si="5"/>
        <v>5</v>
      </c>
      <c r="X131" s="173">
        <f t="shared" si="6"/>
        <v>4</v>
      </c>
      <c r="Y131" s="172">
        <f t="shared" si="7"/>
        <v>21</v>
      </c>
      <c r="Z131" s="174">
        <f t="shared" si="8"/>
        <v>0.1666666667</v>
      </c>
      <c r="AA131" s="174">
        <f t="shared" si="9"/>
        <v>0.003703703704</v>
      </c>
      <c r="AB131" s="173" t="str">
        <f t="shared" si="10"/>
        <v>30,322916666666667</v>
      </c>
      <c r="AC131" s="175" t="str">
        <f t="shared" si="11"/>
        <v> 6243VHP01  7:45-11:45  BĐ: 24/2/2026 KT: 17/3/2026</v>
      </c>
      <c r="AD131" s="175">
        <f t="shared" ref="AD131:AE131" si="175">P131</f>
        <v>46077</v>
      </c>
      <c r="AE131" s="175">
        <f t="shared" si="175"/>
        <v>46098</v>
      </c>
      <c r="AF131" s="182"/>
      <c r="AG131" s="182"/>
    </row>
    <row r="132" ht="18.75" customHeight="1">
      <c r="A132" s="184"/>
      <c r="B132" s="184"/>
      <c r="C132" s="164" t="s">
        <v>1249</v>
      </c>
      <c r="D132" s="165" t="s">
        <v>894</v>
      </c>
      <c r="E132" s="165">
        <v>2025.0</v>
      </c>
      <c r="F132" s="165" t="s">
        <v>930</v>
      </c>
      <c r="G132" s="195" t="s">
        <v>927</v>
      </c>
      <c r="H132" s="188">
        <v>1.0</v>
      </c>
      <c r="I132" s="99"/>
      <c r="J132" s="99">
        <v>25.0</v>
      </c>
      <c r="K132" s="185" t="s">
        <v>1272</v>
      </c>
      <c r="L132" s="191">
        <v>0.5416666666666666</v>
      </c>
      <c r="M132" s="192">
        <v>0.7083333333333334</v>
      </c>
      <c r="N132" s="165" t="s">
        <v>1265</v>
      </c>
      <c r="O132" s="164" t="s">
        <v>1261</v>
      </c>
      <c r="P132" s="169">
        <f t="shared" ref="P132:P133" si="177">"05/01/2026"+(K132-2)</f>
        <v>46030</v>
      </c>
      <c r="Q132" s="170">
        <f t="shared" si="3"/>
        <v>46058</v>
      </c>
      <c r="R132" s="181"/>
      <c r="S132" s="302"/>
      <c r="T132" s="99"/>
      <c r="U132" s="99"/>
      <c r="V132" s="172" t="str">
        <f t="shared" si="161"/>
        <v> </v>
      </c>
      <c r="W132" s="172">
        <f t="shared" si="5"/>
        <v>5</v>
      </c>
      <c r="X132" s="173">
        <f t="shared" si="6"/>
        <v>5</v>
      </c>
      <c r="Y132" s="172">
        <f t="shared" si="7"/>
        <v>28</v>
      </c>
      <c r="Z132" s="174">
        <f t="shared" si="8"/>
        <v>0.1666666667</v>
      </c>
      <c r="AA132" s="174">
        <f t="shared" si="9"/>
        <v>0.003703703704</v>
      </c>
      <c r="AB132" s="173" t="str">
        <f t="shared" si="10"/>
        <v>50,541666666666667G_Lab101</v>
      </c>
      <c r="AC132" s="175" t="str">
        <f t="shared" si="11"/>
        <v>Thiết kế UI/UX 6252INT01TUG  13:00-17:00  BĐ: 8/1/2026 KT: 5/2/2026</v>
      </c>
      <c r="AD132" s="175">
        <f t="shared" ref="AD132:AE132" si="176">P132</f>
        <v>46030</v>
      </c>
      <c r="AE132" s="175">
        <f t="shared" si="176"/>
        <v>46058</v>
      </c>
      <c r="AF132" s="187"/>
      <c r="AG132" s="187"/>
    </row>
    <row r="133" ht="18.75" customHeight="1">
      <c r="A133" s="184"/>
      <c r="B133" s="184"/>
      <c r="C133" s="164" t="s">
        <v>1249</v>
      </c>
      <c r="D133" s="165" t="s">
        <v>894</v>
      </c>
      <c r="E133" s="165">
        <v>2025.0</v>
      </c>
      <c r="F133" s="165" t="s">
        <v>943</v>
      </c>
      <c r="G133" s="12"/>
      <c r="H133" s="188">
        <v>6.0</v>
      </c>
      <c r="I133" s="99"/>
      <c r="J133" s="99">
        <v>25.0</v>
      </c>
      <c r="K133" s="185" t="s">
        <v>1272</v>
      </c>
      <c r="L133" s="191">
        <v>0.5416666666666666</v>
      </c>
      <c r="M133" s="192">
        <v>0.7083333333333334</v>
      </c>
      <c r="N133" s="19"/>
      <c r="O133" s="164" t="s">
        <v>1261</v>
      </c>
      <c r="P133" s="169">
        <f t="shared" si="177"/>
        <v>46030</v>
      </c>
      <c r="Q133" s="170">
        <f t="shared" si="3"/>
        <v>46058</v>
      </c>
      <c r="R133" s="181"/>
      <c r="S133" s="302"/>
      <c r="T133" s="99"/>
      <c r="U133" s="99"/>
      <c r="V133" s="172" t="str">
        <f t="shared" si="161"/>
        <v> </v>
      </c>
      <c r="W133" s="172">
        <f t="shared" si="5"/>
        <v>5</v>
      </c>
      <c r="X133" s="173">
        <f t="shared" si="6"/>
        <v>5</v>
      </c>
      <c r="Y133" s="172">
        <f t="shared" si="7"/>
        <v>28</v>
      </c>
      <c r="Z133" s="174">
        <f t="shared" si="8"/>
        <v>0.1666666667</v>
      </c>
      <c r="AA133" s="174">
        <f t="shared" si="9"/>
        <v>0.003703703704</v>
      </c>
      <c r="AB133" s="173" t="str">
        <f t="shared" si="10"/>
        <v>50,541666666666667</v>
      </c>
      <c r="AC133" s="175" t="str">
        <f t="shared" si="11"/>
        <v> 6252INT01G  13:00-17:00  BĐ: 8/1/2026 KT: 5/2/2026</v>
      </c>
      <c r="AD133" s="175">
        <f t="shared" ref="AD133:AE133" si="178">P133</f>
        <v>46030</v>
      </c>
      <c r="AE133" s="175">
        <f t="shared" si="178"/>
        <v>46058</v>
      </c>
      <c r="AF133" s="187"/>
      <c r="AG133" s="187"/>
    </row>
    <row r="134" ht="18.75" customHeight="1">
      <c r="A134" s="184"/>
      <c r="B134" s="184"/>
      <c r="C134" s="164" t="s">
        <v>1249</v>
      </c>
      <c r="D134" s="165" t="s">
        <v>894</v>
      </c>
      <c r="E134" s="165">
        <v>2025.0</v>
      </c>
      <c r="F134" s="165" t="s">
        <v>930</v>
      </c>
      <c r="G134" s="12"/>
      <c r="H134" s="188">
        <v>1.0</v>
      </c>
      <c r="I134" s="99"/>
      <c r="J134" s="99">
        <v>35.0</v>
      </c>
      <c r="K134" s="185" t="s">
        <v>1272</v>
      </c>
      <c r="L134" s="191">
        <v>0.5416666666666666</v>
      </c>
      <c r="M134" s="192">
        <v>0.7083333333333334</v>
      </c>
      <c r="N134" s="165" t="s">
        <v>1265</v>
      </c>
      <c r="O134" s="164" t="s">
        <v>1261</v>
      </c>
      <c r="P134" s="169">
        <f t="shared" ref="P134:P135" si="180">"23/02/2026"+(K134-2)</f>
        <v>46079</v>
      </c>
      <c r="Q134" s="170">
        <f t="shared" si="3"/>
        <v>46121</v>
      </c>
      <c r="R134" s="181"/>
      <c r="S134" s="302"/>
      <c r="T134" s="99"/>
      <c r="U134" s="99"/>
      <c r="V134" s="172" t="str">
        <f t="shared" si="161"/>
        <v> </v>
      </c>
      <c r="W134" s="172">
        <f t="shared" si="5"/>
        <v>5</v>
      </c>
      <c r="X134" s="173">
        <f t="shared" si="6"/>
        <v>7</v>
      </c>
      <c r="Y134" s="172">
        <f t="shared" si="7"/>
        <v>42</v>
      </c>
      <c r="Z134" s="174">
        <f t="shared" si="8"/>
        <v>0.1666666667</v>
      </c>
      <c r="AA134" s="174">
        <f t="shared" si="9"/>
        <v>0.003703703704</v>
      </c>
      <c r="AB134" s="173" t="str">
        <f t="shared" si="10"/>
        <v>50,541666666666667G_Lab101</v>
      </c>
      <c r="AC134" s="175" t="str">
        <f t="shared" si="11"/>
        <v> 6252INT01TUG  13:00-17:00  BĐ: 26/2/2026 KT: 9/4/2026</v>
      </c>
      <c r="AD134" s="175">
        <f t="shared" ref="AD134:AE134" si="179">P134</f>
        <v>46079</v>
      </c>
      <c r="AE134" s="175">
        <f t="shared" si="179"/>
        <v>46121</v>
      </c>
      <c r="AF134" s="187"/>
      <c r="AG134" s="187"/>
    </row>
    <row r="135" ht="18.75" customHeight="1">
      <c r="A135" s="184"/>
      <c r="B135" s="184"/>
      <c r="C135" s="164" t="s">
        <v>1249</v>
      </c>
      <c r="D135" s="165" t="s">
        <v>894</v>
      </c>
      <c r="E135" s="165">
        <v>2025.0</v>
      </c>
      <c r="F135" s="165" t="s">
        <v>943</v>
      </c>
      <c r="G135" s="12"/>
      <c r="H135" s="188">
        <v>6.0</v>
      </c>
      <c r="I135" s="99"/>
      <c r="J135" s="99">
        <v>35.0</v>
      </c>
      <c r="K135" s="185" t="s">
        <v>1272</v>
      </c>
      <c r="L135" s="191">
        <v>0.5416666666666666</v>
      </c>
      <c r="M135" s="192">
        <v>0.7083333333333334</v>
      </c>
      <c r="N135" s="19"/>
      <c r="O135" s="164" t="s">
        <v>1261</v>
      </c>
      <c r="P135" s="169">
        <f t="shared" si="180"/>
        <v>46079</v>
      </c>
      <c r="Q135" s="170">
        <f t="shared" si="3"/>
        <v>46121</v>
      </c>
      <c r="R135" s="181"/>
      <c r="S135" s="302"/>
      <c r="T135" s="99"/>
      <c r="U135" s="99"/>
      <c r="V135" s="172" t="str">
        <f t="shared" si="161"/>
        <v> </v>
      </c>
      <c r="W135" s="172">
        <f t="shared" si="5"/>
        <v>5</v>
      </c>
      <c r="X135" s="173">
        <f t="shared" si="6"/>
        <v>7</v>
      </c>
      <c r="Y135" s="172">
        <f t="shared" si="7"/>
        <v>42</v>
      </c>
      <c r="Z135" s="174">
        <f t="shared" si="8"/>
        <v>0.1666666667</v>
      </c>
      <c r="AA135" s="174">
        <f t="shared" si="9"/>
        <v>0.003703703704</v>
      </c>
      <c r="AB135" s="173" t="str">
        <f t="shared" si="10"/>
        <v>50,541666666666667</v>
      </c>
      <c r="AC135" s="175" t="str">
        <f t="shared" si="11"/>
        <v> 6252INT01G  13:00-17:00  BĐ: 26/2/2026 KT: 9/4/2026</v>
      </c>
      <c r="AD135" s="175">
        <f t="shared" ref="AD135:AE135" si="181">P135</f>
        <v>46079</v>
      </c>
      <c r="AE135" s="175">
        <f t="shared" si="181"/>
        <v>46121</v>
      </c>
      <c r="AF135" s="187"/>
      <c r="AG135" s="187"/>
    </row>
    <row r="136" ht="18.75" customHeight="1">
      <c r="A136" s="184"/>
      <c r="B136" s="184"/>
      <c r="C136" s="99" t="s">
        <v>198</v>
      </c>
      <c r="D136" s="165" t="s">
        <v>894</v>
      </c>
      <c r="E136" s="165">
        <v>2025.0</v>
      </c>
      <c r="F136" s="165" t="s">
        <v>930</v>
      </c>
      <c r="G136" s="165" t="s">
        <v>929</v>
      </c>
      <c r="H136" s="99">
        <v>1.0</v>
      </c>
      <c r="I136" s="99"/>
      <c r="J136" s="99">
        <v>25.0</v>
      </c>
      <c r="K136" s="194" t="s">
        <v>1258</v>
      </c>
      <c r="L136" s="191">
        <v>0.3229166666666667</v>
      </c>
      <c r="M136" s="192">
        <v>0.4895833333333333</v>
      </c>
      <c r="N136" s="165" t="s">
        <v>1271</v>
      </c>
      <c r="O136" s="164" t="s">
        <v>1261</v>
      </c>
      <c r="P136" s="169">
        <f t="shared" ref="P136:P141" si="183">"05/01/2026"+(K136-2)</f>
        <v>46028</v>
      </c>
      <c r="Q136" s="170">
        <f t="shared" si="3"/>
        <v>46056</v>
      </c>
      <c r="R136" s="181"/>
      <c r="S136" s="302"/>
      <c r="T136" s="99"/>
      <c r="U136" s="99"/>
      <c r="V136" s="172" t="str">
        <f t="shared" si="161"/>
        <v> </v>
      </c>
      <c r="W136" s="172">
        <f t="shared" si="5"/>
        <v>5</v>
      </c>
      <c r="X136" s="173">
        <f t="shared" si="6"/>
        <v>5</v>
      </c>
      <c r="Y136" s="172">
        <f t="shared" si="7"/>
        <v>28</v>
      </c>
      <c r="Z136" s="174">
        <f t="shared" si="8"/>
        <v>0.1666666667</v>
      </c>
      <c r="AA136" s="174">
        <f t="shared" si="9"/>
        <v>0.003703703704</v>
      </c>
      <c r="AB136" s="173" t="str">
        <f t="shared" si="10"/>
        <v>30,322916666666667G_201</v>
      </c>
      <c r="AC136" s="175" t="str">
        <f t="shared" si="11"/>
        <v>Kỹ năng làm việc 6252INT01TUG  7:45-11:45  BĐ: 6/1/2026 KT: 3/2/2026</v>
      </c>
      <c r="AD136" s="175">
        <f t="shared" ref="AD136:AE136" si="182">P136</f>
        <v>46028</v>
      </c>
      <c r="AE136" s="175">
        <f t="shared" si="182"/>
        <v>46056</v>
      </c>
      <c r="AF136" s="187"/>
      <c r="AG136" s="187"/>
    </row>
    <row r="137" ht="18.75" customHeight="1">
      <c r="A137" s="177"/>
      <c r="B137" s="177"/>
      <c r="C137" s="178" t="s">
        <v>198</v>
      </c>
      <c r="D137" s="178" t="s">
        <v>944</v>
      </c>
      <c r="E137" s="178">
        <v>2024.0</v>
      </c>
      <c r="F137" s="178" t="s">
        <v>957</v>
      </c>
      <c r="G137" s="12"/>
      <c r="H137" s="178">
        <v>6.0</v>
      </c>
      <c r="I137" s="181"/>
      <c r="J137" s="93">
        <v>25.0</v>
      </c>
      <c r="K137" s="194" t="s">
        <v>1258</v>
      </c>
      <c r="L137" s="191">
        <v>0.3229166666666667</v>
      </c>
      <c r="M137" s="192">
        <v>0.4895833333333333</v>
      </c>
      <c r="N137" s="12"/>
      <c r="O137" s="178" t="s">
        <v>1261</v>
      </c>
      <c r="P137" s="169">
        <f t="shared" si="183"/>
        <v>46028</v>
      </c>
      <c r="Q137" s="170">
        <f t="shared" si="3"/>
        <v>46056</v>
      </c>
      <c r="R137" s="180"/>
      <c r="S137" s="303"/>
      <c r="T137" s="181"/>
      <c r="U137" s="181"/>
      <c r="V137" s="172" t="str">
        <f t="shared" si="161"/>
        <v> </v>
      </c>
      <c r="W137" s="172">
        <f t="shared" si="5"/>
        <v>5</v>
      </c>
      <c r="X137" s="173">
        <f t="shared" si="6"/>
        <v>5</v>
      </c>
      <c r="Y137" s="172">
        <f t="shared" si="7"/>
        <v>28</v>
      </c>
      <c r="Z137" s="174">
        <f t="shared" si="8"/>
        <v>0.1666666667</v>
      </c>
      <c r="AA137" s="174">
        <f t="shared" si="9"/>
        <v>0.003703703704</v>
      </c>
      <c r="AB137" s="173" t="str">
        <f t="shared" si="10"/>
        <v>30,322916666666667</v>
      </c>
      <c r="AC137" s="175" t="str">
        <f t="shared" si="11"/>
        <v> 6243VOT01G  7:45-11:45  BĐ: 6/1/2026 KT: 3/2/2026</v>
      </c>
      <c r="AD137" s="175">
        <f t="shared" ref="AD137:AE137" si="184">P137</f>
        <v>46028</v>
      </c>
      <c r="AE137" s="175">
        <f t="shared" si="184"/>
        <v>46056</v>
      </c>
      <c r="AF137" s="182"/>
      <c r="AG137" s="182"/>
    </row>
    <row r="138" ht="18.75" customHeight="1">
      <c r="A138" s="177"/>
      <c r="B138" s="177"/>
      <c r="C138" s="178" t="s">
        <v>198</v>
      </c>
      <c r="D138" s="178" t="s">
        <v>1002</v>
      </c>
      <c r="E138" s="178">
        <v>2024.0</v>
      </c>
      <c r="F138" s="178" t="s">
        <v>1009</v>
      </c>
      <c r="G138" s="12"/>
      <c r="H138" s="178">
        <v>10.0</v>
      </c>
      <c r="I138" s="181"/>
      <c r="J138" s="93">
        <v>25.0</v>
      </c>
      <c r="K138" s="194" t="s">
        <v>1258</v>
      </c>
      <c r="L138" s="191">
        <v>0.3229166666666667</v>
      </c>
      <c r="M138" s="192">
        <v>0.4895833333333333</v>
      </c>
      <c r="N138" s="12"/>
      <c r="O138" s="178" t="s">
        <v>1261</v>
      </c>
      <c r="P138" s="169">
        <f t="shared" si="183"/>
        <v>46028</v>
      </c>
      <c r="Q138" s="170">
        <f t="shared" si="3"/>
        <v>46056</v>
      </c>
      <c r="R138" s="180"/>
      <c r="S138" s="303"/>
      <c r="T138" s="181"/>
      <c r="U138" s="181"/>
      <c r="V138" s="172" t="str">
        <f t="shared" si="161"/>
        <v> </v>
      </c>
      <c r="W138" s="172">
        <f t="shared" si="5"/>
        <v>5</v>
      </c>
      <c r="X138" s="173">
        <f t="shared" si="6"/>
        <v>5</v>
      </c>
      <c r="Y138" s="172">
        <f t="shared" si="7"/>
        <v>28</v>
      </c>
      <c r="Z138" s="174">
        <f t="shared" si="8"/>
        <v>0.1666666667</v>
      </c>
      <c r="AA138" s="174">
        <f t="shared" si="9"/>
        <v>0.003703703704</v>
      </c>
      <c r="AB138" s="173" t="str">
        <f t="shared" si="10"/>
        <v>30,322916666666667</v>
      </c>
      <c r="AC138" s="175" t="str">
        <f t="shared" si="11"/>
        <v> 6243VIG01G  7:45-11:45  BĐ: 6/1/2026 KT: 3/2/2026</v>
      </c>
      <c r="AD138" s="175">
        <f t="shared" ref="AD138:AE138" si="185">P138</f>
        <v>46028</v>
      </c>
      <c r="AE138" s="175">
        <f t="shared" si="185"/>
        <v>46056</v>
      </c>
      <c r="AF138" s="182"/>
      <c r="AG138" s="182"/>
    </row>
    <row r="139" ht="18.75" customHeight="1">
      <c r="A139" s="177"/>
      <c r="B139" s="177"/>
      <c r="C139" s="178" t="s">
        <v>198</v>
      </c>
      <c r="D139" s="178" t="s">
        <v>1081</v>
      </c>
      <c r="E139" s="178">
        <v>2024.0</v>
      </c>
      <c r="F139" s="178" t="s">
        <v>1087</v>
      </c>
      <c r="G139" s="12"/>
      <c r="H139" s="178">
        <v>1.0</v>
      </c>
      <c r="I139" s="181"/>
      <c r="J139" s="93">
        <v>25.0</v>
      </c>
      <c r="K139" s="194" t="s">
        <v>1258</v>
      </c>
      <c r="L139" s="191">
        <v>0.3229166666666667</v>
      </c>
      <c r="M139" s="192">
        <v>0.4895833333333333</v>
      </c>
      <c r="N139" s="12"/>
      <c r="O139" s="178" t="s">
        <v>1261</v>
      </c>
      <c r="P139" s="169">
        <f t="shared" si="183"/>
        <v>46028</v>
      </c>
      <c r="Q139" s="170">
        <f t="shared" si="3"/>
        <v>46056</v>
      </c>
      <c r="R139" s="180"/>
      <c r="S139" s="303"/>
      <c r="T139" s="181"/>
      <c r="U139" s="181"/>
      <c r="V139" s="172" t="str">
        <f t="shared" si="161"/>
        <v> </v>
      </c>
      <c r="W139" s="172">
        <f t="shared" si="5"/>
        <v>5</v>
      </c>
      <c r="X139" s="173">
        <f t="shared" si="6"/>
        <v>5</v>
      </c>
      <c r="Y139" s="172">
        <f t="shared" si="7"/>
        <v>28</v>
      </c>
      <c r="Z139" s="174">
        <f t="shared" si="8"/>
        <v>0.1666666667</v>
      </c>
      <c r="AA139" s="174">
        <f t="shared" si="9"/>
        <v>0.003703703704</v>
      </c>
      <c r="AB139" s="173" t="str">
        <f t="shared" si="10"/>
        <v>30,322916666666667</v>
      </c>
      <c r="AC139" s="175" t="str">
        <f t="shared" si="11"/>
        <v> 6243VHP01G  7:45-11:45  BĐ: 6/1/2026 KT: 3/2/2026</v>
      </c>
      <c r="AD139" s="175">
        <f t="shared" ref="AD139:AE139" si="186">P139</f>
        <v>46028</v>
      </c>
      <c r="AE139" s="175">
        <f t="shared" si="186"/>
        <v>46056</v>
      </c>
      <c r="AF139" s="182"/>
      <c r="AG139" s="182"/>
    </row>
    <row r="140" ht="18.75" customHeight="1">
      <c r="A140" s="177"/>
      <c r="B140" s="177"/>
      <c r="C140" s="178" t="s">
        <v>198</v>
      </c>
      <c r="D140" s="178" t="s">
        <v>1193</v>
      </c>
      <c r="E140" s="178">
        <v>2024.0</v>
      </c>
      <c r="F140" s="178" t="s">
        <v>1204</v>
      </c>
      <c r="G140" s="12"/>
      <c r="H140" s="178">
        <v>4.0</v>
      </c>
      <c r="I140" s="181"/>
      <c r="J140" s="93">
        <v>25.0</v>
      </c>
      <c r="K140" s="194" t="s">
        <v>1258</v>
      </c>
      <c r="L140" s="191">
        <v>0.3229166666666667</v>
      </c>
      <c r="M140" s="192">
        <v>0.4895833333333333</v>
      </c>
      <c r="N140" s="12"/>
      <c r="O140" s="178" t="s">
        <v>1261</v>
      </c>
      <c r="P140" s="169">
        <f t="shared" si="183"/>
        <v>46028</v>
      </c>
      <c r="Q140" s="170">
        <f t="shared" si="3"/>
        <v>46056</v>
      </c>
      <c r="R140" s="180"/>
      <c r="S140" s="303"/>
      <c r="T140" s="181"/>
      <c r="U140" s="181"/>
      <c r="V140" s="172" t="str">
        <f t="shared" si="161"/>
        <v> </v>
      </c>
      <c r="W140" s="172">
        <f t="shared" si="5"/>
        <v>5</v>
      </c>
      <c r="X140" s="173">
        <f t="shared" si="6"/>
        <v>5</v>
      </c>
      <c r="Y140" s="172">
        <f t="shared" si="7"/>
        <v>28</v>
      </c>
      <c r="Z140" s="174">
        <f t="shared" si="8"/>
        <v>0.1666666667</v>
      </c>
      <c r="AA140" s="174">
        <f t="shared" si="9"/>
        <v>0.003703703704</v>
      </c>
      <c r="AB140" s="173" t="str">
        <f t="shared" si="10"/>
        <v>30,322916666666667</v>
      </c>
      <c r="AC140" s="175" t="str">
        <f t="shared" si="11"/>
        <v> 6243VMS01G  7:45-11:45  BĐ: 6/1/2026 KT: 3/2/2026</v>
      </c>
      <c r="AD140" s="175">
        <f t="shared" ref="AD140:AE140" si="187">P140</f>
        <v>46028</v>
      </c>
      <c r="AE140" s="175">
        <f t="shared" si="187"/>
        <v>46056</v>
      </c>
      <c r="AF140" s="182"/>
      <c r="AG140" s="182"/>
    </row>
    <row r="141" ht="18.75" customHeight="1">
      <c r="A141" s="177"/>
      <c r="B141" s="177"/>
      <c r="C141" s="178" t="s">
        <v>198</v>
      </c>
      <c r="D141" s="178" t="s">
        <v>1193</v>
      </c>
      <c r="E141" s="178">
        <v>2024.0</v>
      </c>
      <c r="F141" s="178" t="s">
        <v>1206</v>
      </c>
      <c r="G141" s="12"/>
      <c r="H141" s="178">
        <v>8.0</v>
      </c>
      <c r="I141" s="181"/>
      <c r="J141" s="93">
        <v>25.0</v>
      </c>
      <c r="K141" s="194" t="s">
        <v>1258</v>
      </c>
      <c r="L141" s="191">
        <v>0.3229166666666667</v>
      </c>
      <c r="M141" s="192">
        <v>0.4895833333333333</v>
      </c>
      <c r="N141" s="19"/>
      <c r="O141" s="178" t="s">
        <v>1261</v>
      </c>
      <c r="P141" s="169">
        <f t="shared" si="183"/>
        <v>46028</v>
      </c>
      <c r="Q141" s="170">
        <f t="shared" si="3"/>
        <v>46056</v>
      </c>
      <c r="R141" s="180"/>
      <c r="S141" s="303"/>
      <c r="T141" s="181"/>
      <c r="U141" s="181"/>
      <c r="V141" s="172" t="str">
        <f t="shared" si="161"/>
        <v> </v>
      </c>
      <c r="W141" s="172">
        <f t="shared" si="5"/>
        <v>5</v>
      </c>
      <c r="X141" s="173">
        <f t="shared" si="6"/>
        <v>5</v>
      </c>
      <c r="Y141" s="172">
        <f t="shared" si="7"/>
        <v>28</v>
      </c>
      <c r="Z141" s="174">
        <f t="shared" si="8"/>
        <v>0.1666666667</v>
      </c>
      <c r="AA141" s="174">
        <f t="shared" si="9"/>
        <v>0.003703703704</v>
      </c>
      <c r="AB141" s="173" t="str">
        <f t="shared" si="10"/>
        <v>30,322916666666667</v>
      </c>
      <c r="AC141" s="175" t="str">
        <f t="shared" si="11"/>
        <v> 6243VMS02G  7:45-11:45  BĐ: 6/1/2026 KT: 3/2/2026</v>
      </c>
      <c r="AD141" s="175">
        <f t="shared" ref="AD141:AE141" si="188">P141</f>
        <v>46028</v>
      </c>
      <c r="AE141" s="175">
        <f t="shared" si="188"/>
        <v>46056</v>
      </c>
      <c r="AF141" s="182"/>
      <c r="AG141" s="182"/>
    </row>
    <row r="142" ht="18.75" customHeight="1">
      <c r="A142" s="177"/>
      <c r="B142" s="177"/>
      <c r="C142" s="99" t="s">
        <v>198</v>
      </c>
      <c r="D142" s="165" t="s">
        <v>894</v>
      </c>
      <c r="E142" s="165">
        <v>2025.0</v>
      </c>
      <c r="F142" s="165" t="s">
        <v>930</v>
      </c>
      <c r="G142" s="12"/>
      <c r="H142" s="99">
        <v>1.0</v>
      </c>
      <c r="I142" s="181"/>
      <c r="J142" s="93">
        <v>20.0</v>
      </c>
      <c r="K142" s="194" t="s">
        <v>1258</v>
      </c>
      <c r="L142" s="191">
        <v>0.3229166666666667</v>
      </c>
      <c r="M142" s="192">
        <v>0.4895833333333333</v>
      </c>
      <c r="N142" s="165" t="s">
        <v>1271</v>
      </c>
      <c r="O142" s="178" t="s">
        <v>1261</v>
      </c>
      <c r="P142" s="169">
        <f t="shared" ref="P142:P147" si="190">"23/02/2026"+(K142-2)</f>
        <v>46077</v>
      </c>
      <c r="Q142" s="170">
        <f t="shared" si="3"/>
        <v>46098</v>
      </c>
      <c r="R142" s="180"/>
      <c r="S142" s="303"/>
      <c r="T142" s="181"/>
      <c r="U142" s="181"/>
      <c r="V142" s="172"/>
      <c r="W142" s="172">
        <f t="shared" si="5"/>
        <v>5</v>
      </c>
      <c r="X142" s="173">
        <f t="shared" si="6"/>
        <v>4</v>
      </c>
      <c r="Y142" s="172">
        <f t="shared" si="7"/>
        <v>21</v>
      </c>
      <c r="Z142" s="174">
        <f t="shared" si="8"/>
        <v>0.1666666667</v>
      </c>
      <c r="AA142" s="174">
        <f t="shared" si="9"/>
        <v>0.003703703704</v>
      </c>
      <c r="AB142" s="173" t="str">
        <f t="shared" si="10"/>
        <v>30,322916666666667G_201</v>
      </c>
      <c r="AC142" s="175" t="str">
        <f t="shared" si="11"/>
        <v> 6252INT01TUG  7:45-11:45  BĐ: 24/2/2026 KT: 17/3/2026</v>
      </c>
      <c r="AD142" s="175">
        <f t="shared" ref="AD142:AE142" si="189">P142</f>
        <v>46077</v>
      </c>
      <c r="AE142" s="175">
        <f t="shared" si="189"/>
        <v>46098</v>
      </c>
      <c r="AF142" s="182"/>
      <c r="AG142" s="182"/>
    </row>
    <row r="143" ht="18.75" customHeight="1">
      <c r="A143" s="177"/>
      <c r="B143" s="177"/>
      <c r="C143" s="178" t="s">
        <v>198</v>
      </c>
      <c r="D143" s="178" t="s">
        <v>944</v>
      </c>
      <c r="E143" s="178">
        <v>2024.0</v>
      </c>
      <c r="F143" s="178" t="s">
        <v>957</v>
      </c>
      <c r="G143" s="12"/>
      <c r="H143" s="178">
        <v>6.0</v>
      </c>
      <c r="I143" s="181"/>
      <c r="J143" s="93">
        <v>20.0</v>
      </c>
      <c r="K143" s="194" t="s">
        <v>1258</v>
      </c>
      <c r="L143" s="191">
        <v>0.3229166666666667</v>
      </c>
      <c r="M143" s="192">
        <v>0.4895833333333333</v>
      </c>
      <c r="N143" s="12"/>
      <c r="O143" s="178" t="s">
        <v>1261</v>
      </c>
      <c r="P143" s="169">
        <f t="shared" si="190"/>
        <v>46077</v>
      </c>
      <c r="Q143" s="170">
        <f t="shared" si="3"/>
        <v>46098</v>
      </c>
      <c r="R143" s="180"/>
      <c r="S143" s="303"/>
      <c r="T143" s="181"/>
      <c r="U143" s="181"/>
      <c r="V143" s="172"/>
      <c r="W143" s="172">
        <f t="shared" si="5"/>
        <v>5</v>
      </c>
      <c r="X143" s="173">
        <f t="shared" si="6"/>
        <v>4</v>
      </c>
      <c r="Y143" s="172">
        <f t="shared" si="7"/>
        <v>21</v>
      </c>
      <c r="Z143" s="174">
        <f t="shared" si="8"/>
        <v>0.1666666667</v>
      </c>
      <c r="AA143" s="174">
        <f t="shared" si="9"/>
        <v>0.003703703704</v>
      </c>
      <c r="AB143" s="173" t="str">
        <f t="shared" si="10"/>
        <v>30,322916666666667</v>
      </c>
      <c r="AC143" s="175" t="str">
        <f t="shared" si="11"/>
        <v> 6243VOT01G  7:45-11:45  BĐ: 24/2/2026 KT: 17/3/2026</v>
      </c>
      <c r="AD143" s="175">
        <f t="shared" ref="AD143:AE143" si="191">P143</f>
        <v>46077</v>
      </c>
      <c r="AE143" s="175">
        <f t="shared" si="191"/>
        <v>46098</v>
      </c>
      <c r="AF143" s="182"/>
      <c r="AG143" s="182"/>
    </row>
    <row r="144" ht="18.75" customHeight="1">
      <c r="A144" s="177"/>
      <c r="B144" s="177"/>
      <c r="C144" s="178" t="s">
        <v>198</v>
      </c>
      <c r="D144" s="178" t="s">
        <v>1002</v>
      </c>
      <c r="E144" s="178">
        <v>2024.0</v>
      </c>
      <c r="F144" s="178" t="s">
        <v>1009</v>
      </c>
      <c r="G144" s="12"/>
      <c r="H144" s="178">
        <v>10.0</v>
      </c>
      <c r="I144" s="181"/>
      <c r="J144" s="93">
        <v>20.0</v>
      </c>
      <c r="K144" s="194" t="s">
        <v>1258</v>
      </c>
      <c r="L144" s="191">
        <v>0.3229166666666667</v>
      </c>
      <c r="M144" s="192">
        <v>0.4895833333333333</v>
      </c>
      <c r="N144" s="12"/>
      <c r="O144" s="178" t="s">
        <v>1261</v>
      </c>
      <c r="P144" s="169">
        <f t="shared" si="190"/>
        <v>46077</v>
      </c>
      <c r="Q144" s="170">
        <f t="shared" si="3"/>
        <v>46098</v>
      </c>
      <c r="R144" s="180"/>
      <c r="S144" s="303"/>
      <c r="T144" s="181"/>
      <c r="U144" s="181"/>
      <c r="V144" s="172"/>
      <c r="W144" s="172">
        <f t="shared" si="5"/>
        <v>5</v>
      </c>
      <c r="X144" s="173">
        <f t="shared" si="6"/>
        <v>4</v>
      </c>
      <c r="Y144" s="172">
        <f t="shared" si="7"/>
        <v>21</v>
      </c>
      <c r="Z144" s="174">
        <f t="shared" si="8"/>
        <v>0.1666666667</v>
      </c>
      <c r="AA144" s="174">
        <f t="shared" si="9"/>
        <v>0.003703703704</v>
      </c>
      <c r="AB144" s="173" t="str">
        <f t="shared" si="10"/>
        <v>30,322916666666667</v>
      </c>
      <c r="AC144" s="175" t="str">
        <f t="shared" si="11"/>
        <v> 6243VIG01G  7:45-11:45  BĐ: 24/2/2026 KT: 17/3/2026</v>
      </c>
      <c r="AD144" s="175">
        <f t="shared" ref="AD144:AE144" si="192">P144</f>
        <v>46077</v>
      </c>
      <c r="AE144" s="175">
        <f t="shared" si="192"/>
        <v>46098</v>
      </c>
      <c r="AF144" s="182"/>
      <c r="AG144" s="182"/>
    </row>
    <row r="145" ht="18.75" customHeight="1">
      <c r="A145" s="177"/>
      <c r="B145" s="177"/>
      <c r="C145" s="178" t="s">
        <v>198</v>
      </c>
      <c r="D145" s="178" t="s">
        <v>1081</v>
      </c>
      <c r="E145" s="178">
        <v>2024.0</v>
      </c>
      <c r="F145" s="178" t="s">
        <v>1087</v>
      </c>
      <c r="G145" s="12"/>
      <c r="H145" s="178">
        <v>1.0</v>
      </c>
      <c r="I145" s="181"/>
      <c r="J145" s="93">
        <v>20.0</v>
      </c>
      <c r="K145" s="194" t="s">
        <v>1258</v>
      </c>
      <c r="L145" s="191">
        <v>0.3229166666666667</v>
      </c>
      <c r="M145" s="192">
        <v>0.4895833333333333</v>
      </c>
      <c r="N145" s="12"/>
      <c r="O145" s="178" t="s">
        <v>1261</v>
      </c>
      <c r="P145" s="169">
        <f t="shared" si="190"/>
        <v>46077</v>
      </c>
      <c r="Q145" s="170">
        <f t="shared" si="3"/>
        <v>46098</v>
      </c>
      <c r="R145" s="180"/>
      <c r="S145" s="303"/>
      <c r="T145" s="181"/>
      <c r="U145" s="181"/>
      <c r="V145" s="172"/>
      <c r="W145" s="172">
        <f t="shared" si="5"/>
        <v>5</v>
      </c>
      <c r="X145" s="173">
        <f t="shared" si="6"/>
        <v>4</v>
      </c>
      <c r="Y145" s="172">
        <f t="shared" si="7"/>
        <v>21</v>
      </c>
      <c r="Z145" s="174">
        <f t="shared" si="8"/>
        <v>0.1666666667</v>
      </c>
      <c r="AA145" s="174">
        <f t="shared" si="9"/>
        <v>0.003703703704</v>
      </c>
      <c r="AB145" s="173" t="str">
        <f t="shared" si="10"/>
        <v>30,322916666666667</v>
      </c>
      <c r="AC145" s="175" t="str">
        <f t="shared" si="11"/>
        <v> 6243VHP01G  7:45-11:45  BĐ: 24/2/2026 KT: 17/3/2026</v>
      </c>
      <c r="AD145" s="175">
        <f t="shared" ref="AD145:AE145" si="193">P145</f>
        <v>46077</v>
      </c>
      <c r="AE145" s="175">
        <f t="shared" si="193"/>
        <v>46098</v>
      </c>
      <c r="AF145" s="182"/>
      <c r="AG145" s="182"/>
    </row>
    <row r="146" ht="18.75" customHeight="1">
      <c r="A146" s="177"/>
      <c r="B146" s="177"/>
      <c r="C146" s="178" t="s">
        <v>198</v>
      </c>
      <c r="D146" s="178" t="s">
        <v>1193</v>
      </c>
      <c r="E146" s="178">
        <v>2024.0</v>
      </c>
      <c r="F146" s="178" t="s">
        <v>1204</v>
      </c>
      <c r="G146" s="12"/>
      <c r="H146" s="178">
        <v>4.0</v>
      </c>
      <c r="I146" s="181"/>
      <c r="J146" s="93">
        <v>20.0</v>
      </c>
      <c r="K146" s="194" t="s">
        <v>1258</v>
      </c>
      <c r="L146" s="191">
        <v>0.3229166666666667</v>
      </c>
      <c r="M146" s="192">
        <v>0.4895833333333333</v>
      </c>
      <c r="N146" s="12"/>
      <c r="O146" s="178" t="s">
        <v>1261</v>
      </c>
      <c r="P146" s="169">
        <f t="shared" si="190"/>
        <v>46077</v>
      </c>
      <c r="Q146" s="170">
        <f t="shared" si="3"/>
        <v>46098</v>
      </c>
      <c r="R146" s="180"/>
      <c r="S146" s="303"/>
      <c r="T146" s="181"/>
      <c r="U146" s="181"/>
      <c r="V146" s="172"/>
      <c r="W146" s="172">
        <f t="shared" si="5"/>
        <v>5</v>
      </c>
      <c r="X146" s="173">
        <f t="shared" si="6"/>
        <v>4</v>
      </c>
      <c r="Y146" s="172">
        <f t="shared" si="7"/>
        <v>21</v>
      </c>
      <c r="Z146" s="174">
        <f t="shared" si="8"/>
        <v>0.1666666667</v>
      </c>
      <c r="AA146" s="174">
        <f t="shared" si="9"/>
        <v>0.003703703704</v>
      </c>
      <c r="AB146" s="173" t="str">
        <f t="shared" si="10"/>
        <v>30,322916666666667</v>
      </c>
      <c r="AC146" s="175" t="str">
        <f t="shared" si="11"/>
        <v> 6243VMS01G  7:45-11:45  BĐ: 24/2/2026 KT: 17/3/2026</v>
      </c>
      <c r="AD146" s="175">
        <f t="shared" ref="AD146:AE146" si="194">P146</f>
        <v>46077</v>
      </c>
      <c r="AE146" s="175">
        <f t="shared" si="194"/>
        <v>46098</v>
      </c>
      <c r="AF146" s="182"/>
      <c r="AG146" s="182"/>
    </row>
    <row r="147" ht="18.75" customHeight="1">
      <c r="A147" s="177"/>
      <c r="B147" s="177"/>
      <c r="C147" s="178" t="s">
        <v>198</v>
      </c>
      <c r="D147" s="178" t="s">
        <v>1193</v>
      </c>
      <c r="E147" s="178">
        <v>2024.0</v>
      </c>
      <c r="F147" s="178" t="s">
        <v>1206</v>
      </c>
      <c r="G147" s="12"/>
      <c r="H147" s="178">
        <v>8.0</v>
      </c>
      <c r="I147" s="181"/>
      <c r="J147" s="93">
        <v>20.0</v>
      </c>
      <c r="K147" s="194" t="s">
        <v>1258</v>
      </c>
      <c r="L147" s="191">
        <v>0.3229166666666667</v>
      </c>
      <c r="M147" s="192">
        <v>0.4895833333333333</v>
      </c>
      <c r="N147" s="19"/>
      <c r="O147" s="178" t="s">
        <v>1261</v>
      </c>
      <c r="P147" s="169">
        <f t="shared" si="190"/>
        <v>46077</v>
      </c>
      <c r="Q147" s="170">
        <f t="shared" si="3"/>
        <v>46098</v>
      </c>
      <c r="R147" s="180"/>
      <c r="S147" s="303"/>
      <c r="T147" s="181"/>
      <c r="U147" s="181"/>
      <c r="V147" s="172"/>
      <c r="W147" s="172">
        <f t="shared" si="5"/>
        <v>5</v>
      </c>
      <c r="X147" s="173">
        <f t="shared" si="6"/>
        <v>4</v>
      </c>
      <c r="Y147" s="172">
        <f t="shared" si="7"/>
        <v>21</v>
      </c>
      <c r="Z147" s="174">
        <f t="shared" si="8"/>
        <v>0.1666666667</v>
      </c>
      <c r="AA147" s="174">
        <f t="shared" si="9"/>
        <v>0.003703703704</v>
      </c>
      <c r="AB147" s="173" t="str">
        <f t="shared" si="10"/>
        <v>30,322916666666667</v>
      </c>
      <c r="AC147" s="175" t="str">
        <f t="shared" si="11"/>
        <v> 6243VMS02G  7:45-11:45  BĐ: 24/2/2026 KT: 17/3/2026</v>
      </c>
      <c r="AD147" s="175">
        <f t="shared" ref="AD147:AE147" si="195">P147</f>
        <v>46077</v>
      </c>
      <c r="AE147" s="175">
        <f t="shared" si="195"/>
        <v>46098</v>
      </c>
      <c r="AF147" s="182"/>
      <c r="AG147" s="182"/>
    </row>
    <row r="148" ht="18.75" customHeight="1">
      <c r="A148" s="184"/>
      <c r="B148" s="184"/>
      <c r="C148" s="99" t="s">
        <v>1347</v>
      </c>
      <c r="D148" s="165" t="s">
        <v>894</v>
      </c>
      <c r="E148" s="165">
        <v>2025.0</v>
      </c>
      <c r="F148" s="165" t="s">
        <v>931</v>
      </c>
      <c r="G148" s="165" t="s">
        <v>933</v>
      </c>
      <c r="H148" s="99">
        <v>22.0</v>
      </c>
      <c r="I148" s="99"/>
      <c r="J148" s="99">
        <v>25.0</v>
      </c>
      <c r="K148" s="185" t="s">
        <v>1250</v>
      </c>
      <c r="L148" s="191">
        <v>0.3229166666666667</v>
      </c>
      <c r="M148" s="192">
        <v>0.4895833333333333</v>
      </c>
      <c r="N148" s="165">
        <v>205.0</v>
      </c>
      <c r="O148" s="164" t="s">
        <v>1252</v>
      </c>
      <c r="P148" s="169">
        <f>"05/01/2026"+(K148-2)</f>
        <v>46027</v>
      </c>
      <c r="Q148" s="170">
        <f t="shared" si="3"/>
        <v>46055</v>
      </c>
      <c r="R148" s="181"/>
      <c r="S148" s="302"/>
      <c r="T148" s="99"/>
      <c r="U148" s="99"/>
      <c r="V148" s="172" t="str">
        <f t="shared" ref="V148:V251" si="197">IF(OR(
    COUNTIFS($S$3:$S$2451, S148, $K$3:$K$2451, K148, $L$3:$L$2451, L148, $P$3:$P$2451, "&lt;="&amp;Q148, $Q$3:$Q$2451, "&gt;="&amp;P148) &gt; 1, 
    COUNTIFS($F$3:$F$2451, F148, $K$3:$K$2451, K148, $L$3:$L$2451, L148, $P$3:$P$2451, "&lt;="&amp;Q148, $Q$3:$Q$2451, "&gt;="&amp;P148) &gt; 1
), "Trùng lịch",
IF(
    COUNTIFS(
        $N$3:$N$2451, N148,
        $K$3:$K$2451, K148,
        $P$3:$P$2451, "&lt;="&amp;Q148,
        $Q$3:$Q$2451, "&gt;="&amp;P148,
        $L$3:$L$2451, "&lt;"&amp;M148,
        $M$3:$M$2451, "&gt;"&amp;L148
    ) &gt; 1, 
    "Trùng phòng", 
    " "
)
)
</f>
        <v> </v>
      </c>
      <c r="W148" s="172">
        <f t="shared" si="5"/>
        <v>5</v>
      </c>
      <c r="X148" s="173">
        <f t="shared" si="6"/>
        <v>5</v>
      </c>
      <c r="Y148" s="172">
        <f t="shared" si="7"/>
        <v>28</v>
      </c>
      <c r="Z148" s="174">
        <f t="shared" si="8"/>
        <v>0.1666666667</v>
      </c>
      <c r="AA148" s="174">
        <f t="shared" si="9"/>
        <v>0.003703703704</v>
      </c>
      <c r="AB148" s="173" t="str">
        <f t="shared" si="10"/>
        <v>20,322916666666667205</v>
      </c>
      <c r="AC148" s="175" t="str">
        <f t="shared" si="11"/>
        <v>TOEIC 1 5252INT01  7:45-11:45  BĐ: 5/1/2026 KT: 2/2/2026</v>
      </c>
      <c r="AD148" s="175">
        <f t="shared" ref="AD148:AE148" si="196">P148</f>
        <v>46027</v>
      </c>
      <c r="AE148" s="175">
        <f t="shared" si="196"/>
        <v>46055</v>
      </c>
      <c r="AF148" s="187"/>
      <c r="AG148" s="187"/>
    </row>
    <row r="149" ht="18.75" customHeight="1">
      <c r="A149" s="140"/>
      <c r="B149" s="140"/>
      <c r="C149" s="178" t="s">
        <v>1347</v>
      </c>
      <c r="D149" s="179" t="s">
        <v>894</v>
      </c>
      <c r="E149" s="179">
        <v>2025.0</v>
      </c>
      <c r="F149" s="209" t="s">
        <v>931</v>
      </c>
      <c r="G149" s="12"/>
      <c r="H149" s="178">
        <v>22.0</v>
      </c>
      <c r="I149" s="201"/>
      <c r="J149" s="93">
        <v>35.0</v>
      </c>
      <c r="K149" s="185" t="s">
        <v>1250</v>
      </c>
      <c r="L149" s="191">
        <v>0.3229166666666667</v>
      </c>
      <c r="M149" s="192">
        <v>0.4895833333333333</v>
      </c>
      <c r="N149" s="19"/>
      <c r="O149" s="178" t="s">
        <v>1252</v>
      </c>
      <c r="P149" s="202">
        <f>"23/02/2026"+(K149-2)</f>
        <v>46076</v>
      </c>
      <c r="Q149" s="202">
        <f t="shared" si="3"/>
        <v>46118</v>
      </c>
      <c r="R149" s="203"/>
      <c r="S149" s="306"/>
      <c r="T149" s="201"/>
      <c r="U149" s="201"/>
      <c r="V149" s="204" t="str">
        <f t="shared" si="197"/>
        <v> </v>
      </c>
      <c r="W149" s="204">
        <f t="shared" si="5"/>
        <v>5</v>
      </c>
      <c r="X149" s="205">
        <f t="shared" si="6"/>
        <v>7</v>
      </c>
      <c r="Y149" s="204">
        <f t="shared" si="7"/>
        <v>42</v>
      </c>
      <c r="Z149" s="190">
        <f t="shared" si="8"/>
        <v>0.1666666667</v>
      </c>
      <c r="AA149" s="190">
        <f t="shared" si="9"/>
        <v>0.003703703704</v>
      </c>
      <c r="AB149" s="206" t="str">
        <f t="shared" si="10"/>
        <v>20,322916666666667</v>
      </c>
      <c r="AC149" s="207" t="str">
        <f t="shared" si="11"/>
        <v> 5252INT01  7:45-11:45  BĐ: 23/2/2026 KT: 6/4/2026</v>
      </c>
      <c r="AD149" s="207">
        <f t="shared" ref="AD149:AE149" si="198">P149</f>
        <v>46076</v>
      </c>
      <c r="AE149" s="207">
        <f t="shared" si="198"/>
        <v>46118</v>
      </c>
      <c r="AF149" s="208"/>
      <c r="AG149" s="208"/>
    </row>
    <row r="150" ht="18.75" customHeight="1">
      <c r="A150" s="184"/>
      <c r="B150" s="184"/>
      <c r="C150" s="99" t="s">
        <v>1347</v>
      </c>
      <c r="D150" s="165" t="s">
        <v>894</v>
      </c>
      <c r="E150" s="165">
        <v>2025.0</v>
      </c>
      <c r="F150" s="165" t="s">
        <v>939</v>
      </c>
      <c r="G150" s="165" t="s">
        <v>933</v>
      </c>
      <c r="H150" s="99">
        <v>13.0</v>
      </c>
      <c r="I150" s="99"/>
      <c r="J150" s="99">
        <v>25.0</v>
      </c>
      <c r="K150" s="185" t="s">
        <v>1258</v>
      </c>
      <c r="L150" s="191">
        <v>0.3229166666666667</v>
      </c>
      <c r="M150" s="192">
        <v>0.4895833333333333</v>
      </c>
      <c r="N150" s="165" t="s">
        <v>1288</v>
      </c>
      <c r="O150" s="164" t="s">
        <v>1261</v>
      </c>
      <c r="P150" s="169">
        <f>"05/01/2026"+(K150-2)</f>
        <v>46028</v>
      </c>
      <c r="Q150" s="170">
        <f t="shared" si="3"/>
        <v>46056</v>
      </c>
      <c r="R150" s="181"/>
      <c r="S150" s="302"/>
      <c r="T150" s="99"/>
      <c r="U150" s="99"/>
      <c r="V150" s="172" t="str">
        <f t="shared" si="197"/>
        <v> </v>
      </c>
      <c r="W150" s="172">
        <f t="shared" si="5"/>
        <v>5</v>
      </c>
      <c r="X150" s="173">
        <f t="shared" si="6"/>
        <v>5</v>
      </c>
      <c r="Y150" s="172">
        <f t="shared" si="7"/>
        <v>28</v>
      </c>
      <c r="Z150" s="174">
        <f t="shared" si="8"/>
        <v>0.1666666667</v>
      </c>
      <c r="AA150" s="174">
        <f t="shared" si="9"/>
        <v>0.003703703704</v>
      </c>
      <c r="AB150" s="173" t="str">
        <f t="shared" si="10"/>
        <v>30,322916666666667G_203</v>
      </c>
      <c r="AC150" s="175" t="str">
        <f t="shared" si="11"/>
        <v>TOEIC 1 5252INT01G  7:45-11:45  BĐ: 6/1/2026 KT: 3/2/2026</v>
      </c>
      <c r="AD150" s="175">
        <f t="shared" ref="AD150:AE150" si="199">P150</f>
        <v>46028</v>
      </c>
      <c r="AE150" s="175">
        <f t="shared" si="199"/>
        <v>46056</v>
      </c>
      <c r="AF150" s="187"/>
      <c r="AG150" s="187"/>
    </row>
    <row r="151" ht="18.75" customHeight="1">
      <c r="A151" s="184"/>
      <c r="B151" s="184"/>
      <c r="C151" s="99" t="s">
        <v>1347</v>
      </c>
      <c r="D151" s="165" t="s">
        <v>894</v>
      </c>
      <c r="E151" s="165">
        <v>2025.0</v>
      </c>
      <c r="F151" s="165" t="s">
        <v>939</v>
      </c>
      <c r="G151" s="12"/>
      <c r="H151" s="99">
        <v>13.0</v>
      </c>
      <c r="I151" s="99"/>
      <c r="J151" s="99">
        <v>35.0</v>
      </c>
      <c r="K151" s="185" t="s">
        <v>1258</v>
      </c>
      <c r="L151" s="191">
        <v>0.3229166666666667</v>
      </c>
      <c r="M151" s="192">
        <v>0.4895833333333333</v>
      </c>
      <c r="N151" s="19"/>
      <c r="O151" s="164" t="s">
        <v>1261</v>
      </c>
      <c r="P151" s="169">
        <f>"23/02/2026"+(K151-2)</f>
        <v>46077</v>
      </c>
      <c r="Q151" s="170">
        <f t="shared" si="3"/>
        <v>46119</v>
      </c>
      <c r="R151" s="181"/>
      <c r="S151" s="302"/>
      <c r="T151" s="99"/>
      <c r="U151" s="99"/>
      <c r="V151" s="172" t="str">
        <f t="shared" si="197"/>
        <v> </v>
      </c>
      <c r="W151" s="172">
        <f t="shared" si="5"/>
        <v>5</v>
      </c>
      <c r="X151" s="173">
        <f t="shared" si="6"/>
        <v>7</v>
      </c>
      <c r="Y151" s="172">
        <f t="shared" si="7"/>
        <v>42</v>
      </c>
      <c r="Z151" s="174">
        <f t="shared" si="8"/>
        <v>0.1666666667</v>
      </c>
      <c r="AA151" s="174">
        <f t="shared" si="9"/>
        <v>0.003703703704</v>
      </c>
      <c r="AB151" s="173" t="str">
        <f t="shared" si="10"/>
        <v>30,322916666666667</v>
      </c>
      <c r="AC151" s="175" t="str">
        <f t="shared" si="11"/>
        <v> 5252INT01G  7:45-11:45  BĐ: 24/2/2026 KT: 7/4/2026</v>
      </c>
      <c r="AD151" s="175">
        <f t="shared" ref="AD151:AE151" si="200">P151</f>
        <v>46077</v>
      </c>
      <c r="AE151" s="175">
        <f t="shared" si="200"/>
        <v>46119</v>
      </c>
      <c r="AF151" s="187"/>
      <c r="AG151" s="187"/>
    </row>
    <row r="152" ht="18.75" customHeight="1">
      <c r="A152" s="184"/>
      <c r="B152" s="184"/>
      <c r="C152" s="164" t="s">
        <v>1249</v>
      </c>
      <c r="D152" s="165" t="s">
        <v>894</v>
      </c>
      <c r="E152" s="165">
        <v>2025.0</v>
      </c>
      <c r="F152" s="165" t="s">
        <v>931</v>
      </c>
      <c r="G152" s="165" t="s">
        <v>936</v>
      </c>
      <c r="H152" s="99">
        <v>22.0</v>
      </c>
      <c r="I152" s="99"/>
      <c r="J152" s="99">
        <v>25.0</v>
      </c>
      <c r="K152" s="185" t="s">
        <v>1266</v>
      </c>
      <c r="L152" s="191">
        <v>0.3229166666666667</v>
      </c>
      <c r="M152" s="192">
        <v>0.4895833333333333</v>
      </c>
      <c r="N152" s="165" t="s">
        <v>1251</v>
      </c>
      <c r="O152" s="164" t="s">
        <v>1252</v>
      </c>
      <c r="P152" s="169">
        <f t="shared" ref="P152:P153" si="202">"05/01/2026"+(K152-2)</f>
        <v>46029</v>
      </c>
      <c r="Q152" s="170">
        <f t="shared" si="3"/>
        <v>46057</v>
      </c>
      <c r="R152" s="181"/>
      <c r="S152" s="302"/>
      <c r="T152" s="99"/>
      <c r="U152" s="99"/>
      <c r="V152" s="172" t="str">
        <f t="shared" si="197"/>
        <v> </v>
      </c>
      <c r="W152" s="172">
        <f t="shared" si="5"/>
        <v>5</v>
      </c>
      <c r="X152" s="173">
        <f t="shared" si="6"/>
        <v>5</v>
      </c>
      <c r="Y152" s="172">
        <f t="shared" si="7"/>
        <v>28</v>
      </c>
      <c r="Z152" s="174">
        <f t="shared" si="8"/>
        <v>0.1666666667</v>
      </c>
      <c r="AA152" s="174">
        <f t="shared" si="9"/>
        <v>0.003703703704</v>
      </c>
      <c r="AB152" s="173" t="str">
        <f t="shared" si="10"/>
        <v>40,322916666666667LAB 502</v>
      </c>
      <c r="AC152" s="175" t="str">
        <f t="shared" si="11"/>
        <v>Lập trình hướng đối tượng với C# 1 (*) 5252INT01  7:45-11:45  BĐ: 7/1/2026 KT: 4/2/2026</v>
      </c>
      <c r="AD152" s="175">
        <f t="shared" ref="AD152:AE152" si="201">P152</f>
        <v>46029</v>
      </c>
      <c r="AE152" s="175">
        <f t="shared" si="201"/>
        <v>46057</v>
      </c>
      <c r="AF152" s="187"/>
      <c r="AG152" s="187"/>
    </row>
    <row r="153" ht="18.75" customHeight="1">
      <c r="A153" s="184"/>
      <c r="B153" s="184"/>
      <c r="C153" s="164" t="s">
        <v>1249</v>
      </c>
      <c r="D153" s="165" t="s">
        <v>894</v>
      </c>
      <c r="E153" s="165">
        <v>2025.0</v>
      </c>
      <c r="F153" s="165" t="s">
        <v>940</v>
      </c>
      <c r="G153" s="12"/>
      <c r="H153" s="99">
        <v>4.0</v>
      </c>
      <c r="I153" s="99"/>
      <c r="J153" s="99">
        <v>25.0</v>
      </c>
      <c r="K153" s="185" t="s">
        <v>1266</v>
      </c>
      <c r="L153" s="191">
        <v>0.3229166666666667</v>
      </c>
      <c r="M153" s="192">
        <v>0.4895833333333333</v>
      </c>
      <c r="N153" s="19"/>
      <c r="O153" s="164" t="s">
        <v>1252</v>
      </c>
      <c r="P153" s="169">
        <f t="shared" si="202"/>
        <v>46029</v>
      </c>
      <c r="Q153" s="170">
        <f t="shared" si="3"/>
        <v>46057</v>
      </c>
      <c r="R153" s="181"/>
      <c r="S153" s="302"/>
      <c r="T153" s="99"/>
      <c r="U153" s="99"/>
      <c r="V153" s="172" t="str">
        <f t="shared" si="197"/>
        <v> </v>
      </c>
      <c r="W153" s="172">
        <f t="shared" si="5"/>
        <v>5</v>
      </c>
      <c r="X153" s="173">
        <f t="shared" si="6"/>
        <v>5</v>
      </c>
      <c r="Y153" s="172">
        <f t="shared" si="7"/>
        <v>28</v>
      </c>
      <c r="Z153" s="174">
        <f t="shared" si="8"/>
        <v>0.1666666667</v>
      </c>
      <c r="AA153" s="174">
        <f t="shared" si="9"/>
        <v>0.003703703704</v>
      </c>
      <c r="AB153" s="173" t="str">
        <f t="shared" si="10"/>
        <v>40,322916666666667</v>
      </c>
      <c r="AC153" s="175" t="str">
        <f t="shared" si="11"/>
        <v> 6252INT01  7:45-11:45  BĐ: 7/1/2026 KT: 4/2/2026</v>
      </c>
      <c r="AD153" s="175">
        <f t="shared" ref="AD153:AE153" si="203">P153</f>
        <v>46029</v>
      </c>
      <c r="AE153" s="175">
        <f t="shared" si="203"/>
        <v>46057</v>
      </c>
      <c r="AF153" s="187"/>
      <c r="AG153" s="187"/>
    </row>
    <row r="154" ht="18.75" customHeight="1">
      <c r="A154" s="184"/>
      <c r="B154" s="184"/>
      <c r="C154" s="164" t="s">
        <v>1249</v>
      </c>
      <c r="D154" s="165" t="s">
        <v>894</v>
      </c>
      <c r="E154" s="165">
        <v>2025.0</v>
      </c>
      <c r="F154" s="165" t="s">
        <v>931</v>
      </c>
      <c r="G154" s="12"/>
      <c r="H154" s="99">
        <v>22.0</v>
      </c>
      <c r="I154" s="99"/>
      <c r="J154" s="99">
        <v>35.0</v>
      </c>
      <c r="K154" s="185" t="s">
        <v>1266</v>
      </c>
      <c r="L154" s="191">
        <v>0.3229166666666667</v>
      </c>
      <c r="M154" s="192">
        <v>0.4895833333333333</v>
      </c>
      <c r="N154" s="165" t="s">
        <v>1251</v>
      </c>
      <c r="O154" s="164" t="s">
        <v>1252</v>
      </c>
      <c r="P154" s="169">
        <f t="shared" ref="P154:P155" si="205">"23/02/2026"+(K154-2)</f>
        <v>46078</v>
      </c>
      <c r="Q154" s="170">
        <f t="shared" si="3"/>
        <v>46120</v>
      </c>
      <c r="R154" s="181"/>
      <c r="S154" s="302"/>
      <c r="T154" s="99"/>
      <c r="U154" s="99"/>
      <c r="V154" s="172" t="str">
        <f t="shared" si="197"/>
        <v> </v>
      </c>
      <c r="W154" s="172">
        <f t="shared" si="5"/>
        <v>5</v>
      </c>
      <c r="X154" s="173">
        <f t="shared" si="6"/>
        <v>7</v>
      </c>
      <c r="Y154" s="172">
        <f t="shared" si="7"/>
        <v>42</v>
      </c>
      <c r="Z154" s="174">
        <f t="shared" si="8"/>
        <v>0.1666666667</v>
      </c>
      <c r="AA154" s="174">
        <f t="shared" si="9"/>
        <v>0.003703703704</v>
      </c>
      <c r="AB154" s="173" t="str">
        <f t="shared" si="10"/>
        <v>40,322916666666667LAB 502</v>
      </c>
      <c r="AC154" s="175" t="str">
        <f t="shared" si="11"/>
        <v> 5252INT01  7:45-11:45  BĐ: 25/2/2026 KT: 8/4/2026</v>
      </c>
      <c r="AD154" s="175">
        <f t="shared" ref="AD154:AE154" si="204">P154</f>
        <v>46078</v>
      </c>
      <c r="AE154" s="175">
        <f t="shared" si="204"/>
        <v>46120</v>
      </c>
      <c r="AF154" s="187"/>
      <c r="AG154" s="187"/>
    </row>
    <row r="155" ht="18.75" customHeight="1">
      <c r="A155" s="184"/>
      <c r="B155" s="184"/>
      <c r="C155" s="164" t="s">
        <v>1249</v>
      </c>
      <c r="D155" s="165" t="s">
        <v>894</v>
      </c>
      <c r="E155" s="165">
        <v>2025.0</v>
      </c>
      <c r="F155" s="165" t="s">
        <v>940</v>
      </c>
      <c r="G155" s="12"/>
      <c r="H155" s="99">
        <v>4.0</v>
      </c>
      <c r="I155" s="99"/>
      <c r="J155" s="99">
        <v>35.0</v>
      </c>
      <c r="K155" s="185" t="s">
        <v>1266</v>
      </c>
      <c r="L155" s="191">
        <v>0.3229166666666667</v>
      </c>
      <c r="M155" s="192">
        <v>0.4895833333333333</v>
      </c>
      <c r="N155" s="19"/>
      <c r="O155" s="164" t="s">
        <v>1252</v>
      </c>
      <c r="P155" s="169">
        <f t="shared" si="205"/>
        <v>46078</v>
      </c>
      <c r="Q155" s="170">
        <f t="shared" si="3"/>
        <v>46120</v>
      </c>
      <c r="R155" s="181"/>
      <c r="S155" s="302"/>
      <c r="T155" s="99"/>
      <c r="U155" s="99"/>
      <c r="V155" s="172" t="str">
        <f t="shared" si="197"/>
        <v> </v>
      </c>
      <c r="W155" s="172">
        <f t="shared" si="5"/>
        <v>5</v>
      </c>
      <c r="X155" s="173">
        <f t="shared" si="6"/>
        <v>7</v>
      </c>
      <c r="Y155" s="172">
        <f t="shared" si="7"/>
        <v>42</v>
      </c>
      <c r="Z155" s="174">
        <f t="shared" si="8"/>
        <v>0.1666666667</v>
      </c>
      <c r="AA155" s="174">
        <f t="shared" si="9"/>
        <v>0.003703703704</v>
      </c>
      <c r="AB155" s="173" t="str">
        <f t="shared" si="10"/>
        <v>40,322916666666667</v>
      </c>
      <c r="AC155" s="175" t="str">
        <f t="shared" si="11"/>
        <v> 6252INT01  7:45-11:45  BĐ: 25/2/2026 KT: 8/4/2026</v>
      </c>
      <c r="AD155" s="175">
        <f t="shared" ref="AD155:AE155" si="206">P155</f>
        <v>46078</v>
      </c>
      <c r="AE155" s="175">
        <f t="shared" si="206"/>
        <v>46120</v>
      </c>
      <c r="AF155" s="187"/>
      <c r="AG155" s="187"/>
    </row>
    <row r="156" ht="18.75" customHeight="1">
      <c r="A156" s="184"/>
      <c r="B156" s="184"/>
      <c r="C156" s="164" t="s">
        <v>1249</v>
      </c>
      <c r="D156" s="165" t="s">
        <v>894</v>
      </c>
      <c r="E156" s="165">
        <v>2025.0</v>
      </c>
      <c r="F156" s="165" t="s">
        <v>931</v>
      </c>
      <c r="G156" s="12"/>
      <c r="H156" s="99">
        <v>22.0</v>
      </c>
      <c r="I156" s="99"/>
      <c r="J156" s="99">
        <v>15.0</v>
      </c>
      <c r="K156" s="185" t="s">
        <v>1256</v>
      </c>
      <c r="L156" s="191"/>
      <c r="M156" s="192"/>
      <c r="N156" s="183" t="s">
        <v>1257</v>
      </c>
      <c r="O156" s="164" t="s">
        <v>1252</v>
      </c>
      <c r="P156" s="169" t="str">
        <f t="shared" ref="P156:P159" si="208">"05/01/2026"+(K156-2)</f>
        <v>#VALUE!</v>
      </c>
      <c r="Q156" s="170" t="str">
        <f t="shared" si="3"/>
        <v>#VALUE!</v>
      </c>
      <c r="R156" s="181"/>
      <c r="S156" s="302"/>
      <c r="T156" s="99"/>
      <c r="U156" s="99"/>
      <c r="V156" s="172" t="str">
        <f t="shared" si="197"/>
        <v> </v>
      </c>
      <c r="W156" s="172">
        <f t="shared" si="5"/>
        <v>0</v>
      </c>
      <c r="X156" s="173" t="str">
        <f t="shared" si="6"/>
        <v>#DIV/0!</v>
      </c>
      <c r="Y156" s="172" t="str">
        <f t="shared" si="7"/>
        <v>#DIV/0!</v>
      </c>
      <c r="Z156" s="174">
        <f t="shared" si="8"/>
        <v>0</v>
      </c>
      <c r="AA156" s="174">
        <f t="shared" si="9"/>
        <v>0</v>
      </c>
      <c r="AB156" s="173" t="str">
        <f t="shared" si="10"/>
        <v>CNTự học</v>
      </c>
      <c r="AC156" s="175" t="str">
        <f t="shared" si="11"/>
        <v> 5252INT01  -  BĐ: Ngày lỗi KT: Ngày lỗi</v>
      </c>
      <c r="AD156" s="175" t="str">
        <f t="shared" ref="AD156:AE156" si="207">P156</f>
        <v>#VALUE!</v>
      </c>
      <c r="AE156" s="175" t="str">
        <f t="shared" si="207"/>
        <v>#VALUE!</v>
      </c>
      <c r="AF156" s="187"/>
      <c r="AG156" s="187"/>
    </row>
    <row r="157" ht="18.75" customHeight="1">
      <c r="A157" s="184"/>
      <c r="B157" s="184"/>
      <c r="C157" s="164" t="s">
        <v>1249</v>
      </c>
      <c r="D157" s="165" t="s">
        <v>894</v>
      </c>
      <c r="E157" s="165">
        <v>2025.0</v>
      </c>
      <c r="F157" s="165" t="s">
        <v>940</v>
      </c>
      <c r="G157" s="12"/>
      <c r="H157" s="99">
        <v>4.0</v>
      </c>
      <c r="I157" s="99"/>
      <c r="J157" s="99">
        <v>15.0</v>
      </c>
      <c r="K157" s="185" t="s">
        <v>1256</v>
      </c>
      <c r="L157" s="191"/>
      <c r="M157" s="192"/>
      <c r="N157" s="19"/>
      <c r="O157" s="164" t="s">
        <v>1252</v>
      </c>
      <c r="P157" s="169" t="str">
        <f t="shared" si="208"/>
        <v>#VALUE!</v>
      </c>
      <c r="Q157" s="170" t="str">
        <f t="shared" si="3"/>
        <v>#VALUE!</v>
      </c>
      <c r="R157" s="181"/>
      <c r="S157" s="302"/>
      <c r="T157" s="99"/>
      <c r="U157" s="99"/>
      <c r="V157" s="172" t="str">
        <f t="shared" si="197"/>
        <v> </v>
      </c>
      <c r="W157" s="172">
        <f t="shared" si="5"/>
        <v>0</v>
      </c>
      <c r="X157" s="173" t="str">
        <f t="shared" si="6"/>
        <v>#DIV/0!</v>
      </c>
      <c r="Y157" s="172" t="str">
        <f t="shared" si="7"/>
        <v>#DIV/0!</v>
      </c>
      <c r="Z157" s="174">
        <f t="shared" si="8"/>
        <v>0</v>
      </c>
      <c r="AA157" s="174">
        <f t="shared" si="9"/>
        <v>0</v>
      </c>
      <c r="AB157" s="173" t="str">
        <f t="shared" si="10"/>
        <v>CN</v>
      </c>
      <c r="AC157" s="175" t="str">
        <f t="shared" si="11"/>
        <v> 6252INT01  -  BĐ: Ngày lỗi KT: Ngày lỗi</v>
      </c>
      <c r="AD157" s="175" t="str">
        <f t="shared" ref="AD157:AE157" si="209">P157</f>
        <v>#VALUE!</v>
      </c>
      <c r="AE157" s="175" t="str">
        <f t="shared" si="209"/>
        <v>#VALUE!</v>
      </c>
      <c r="AF157" s="187"/>
      <c r="AG157" s="187"/>
    </row>
    <row r="158" ht="18.75" customHeight="1">
      <c r="A158" s="184"/>
      <c r="B158" s="184"/>
      <c r="C158" s="164" t="s">
        <v>1249</v>
      </c>
      <c r="D158" s="165" t="s">
        <v>894</v>
      </c>
      <c r="E158" s="165">
        <v>2025.0</v>
      </c>
      <c r="F158" s="165" t="s">
        <v>931</v>
      </c>
      <c r="G158" s="165" t="s">
        <v>938</v>
      </c>
      <c r="H158" s="99">
        <v>22.0</v>
      </c>
      <c r="I158" s="99"/>
      <c r="J158" s="99">
        <v>25.0</v>
      </c>
      <c r="K158" s="185" t="s">
        <v>1272</v>
      </c>
      <c r="L158" s="191">
        <v>0.3229166666666667</v>
      </c>
      <c r="M158" s="192">
        <v>0.4895833333333333</v>
      </c>
      <c r="N158" s="165" t="s">
        <v>1251</v>
      </c>
      <c r="O158" s="164" t="s">
        <v>1252</v>
      </c>
      <c r="P158" s="169">
        <f t="shared" si="208"/>
        <v>46030</v>
      </c>
      <c r="Q158" s="170">
        <f t="shared" si="3"/>
        <v>46058</v>
      </c>
      <c r="R158" s="181"/>
      <c r="S158" s="302"/>
      <c r="T158" s="99"/>
      <c r="U158" s="99"/>
      <c r="V158" s="172" t="str">
        <f t="shared" si="197"/>
        <v> </v>
      </c>
      <c r="W158" s="172">
        <f t="shared" si="5"/>
        <v>5</v>
      </c>
      <c r="X158" s="173">
        <f t="shared" si="6"/>
        <v>5</v>
      </c>
      <c r="Y158" s="172">
        <f t="shared" si="7"/>
        <v>28</v>
      </c>
      <c r="Z158" s="174">
        <f t="shared" si="8"/>
        <v>0.1666666667</v>
      </c>
      <c r="AA158" s="174">
        <f t="shared" si="9"/>
        <v>0.003703703704</v>
      </c>
      <c r="AB158" s="173" t="str">
        <f t="shared" si="10"/>
        <v>50,322916666666667LAB 502</v>
      </c>
      <c r="AC158" s="175" t="str">
        <f t="shared" si="11"/>
        <v>Cơ sở dữ liệu và hệ quản trị SQL Server 5252INT01  7:45-11:45  BĐ: 8/1/2026 KT: 5/2/2026</v>
      </c>
      <c r="AD158" s="175">
        <f t="shared" ref="AD158:AE158" si="210">P158</f>
        <v>46030</v>
      </c>
      <c r="AE158" s="175">
        <f t="shared" si="210"/>
        <v>46058</v>
      </c>
      <c r="AF158" s="187"/>
      <c r="AG158" s="187"/>
    </row>
    <row r="159" ht="18.75" customHeight="1">
      <c r="A159" s="184"/>
      <c r="B159" s="184"/>
      <c r="C159" s="164" t="s">
        <v>1249</v>
      </c>
      <c r="D159" s="165" t="s">
        <v>894</v>
      </c>
      <c r="E159" s="165">
        <v>2025.0</v>
      </c>
      <c r="F159" s="165" t="s">
        <v>940</v>
      </c>
      <c r="G159" s="12"/>
      <c r="H159" s="99">
        <v>4.0</v>
      </c>
      <c r="I159" s="99"/>
      <c r="J159" s="99">
        <v>25.0</v>
      </c>
      <c r="K159" s="185" t="s">
        <v>1272</v>
      </c>
      <c r="L159" s="191">
        <v>0.3229166666666667</v>
      </c>
      <c r="M159" s="192">
        <v>0.4895833333333333</v>
      </c>
      <c r="N159" s="19"/>
      <c r="O159" s="164" t="s">
        <v>1252</v>
      </c>
      <c r="P159" s="169">
        <f t="shared" si="208"/>
        <v>46030</v>
      </c>
      <c r="Q159" s="170">
        <f t="shared" si="3"/>
        <v>46058</v>
      </c>
      <c r="R159" s="181"/>
      <c r="S159" s="302"/>
      <c r="T159" s="99"/>
      <c r="U159" s="99"/>
      <c r="V159" s="172" t="str">
        <f t="shared" si="197"/>
        <v> </v>
      </c>
      <c r="W159" s="172">
        <f t="shared" si="5"/>
        <v>5</v>
      </c>
      <c r="X159" s="173">
        <f t="shared" si="6"/>
        <v>5</v>
      </c>
      <c r="Y159" s="172">
        <f t="shared" si="7"/>
        <v>28</v>
      </c>
      <c r="Z159" s="174">
        <f t="shared" si="8"/>
        <v>0.1666666667</v>
      </c>
      <c r="AA159" s="174">
        <f t="shared" si="9"/>
        <v>0.003703703704</v>
      </c>
      <c r="AB159" s="173" t="str">
        <f t="shared" si="10"/>
        <v>50,322916666666667</v>
      </c>
      <c r="AC159" s="175" t="str">
        <f t="shared" si="11"/>
        <v> 6252INT01  7:45-11:45  BĐ: 8/1/2026 KT: 5/2/2026</v>
      </c>
      <c r="AD159" s="175">
        <f t="shared" ref="AD159:AE159" si="211">P159</f>
        <v>46030</v>
      </c>
      <c r="AE159" s="175">
        <f t="shared" si="211"/>
        <v>46058</v>
      </c>
      <c r="AF159" s="187"/>
      <c r="AG159" s="187"/>
    </row>
    <row r="160" ht="18.75" customHeight="1">
      <c r="A160" s="184"/>
      <c r="B160" s="184"/>
      <c r="C160" s="164" t="s">
        <v>1249</v>
      </c>
      <c r="D160" s="165" t="s">
        <v>894</v>
      </c>
      <c r="E160" s="165">
        <v>2025.0</v>
      </c>
      <c r="F160" s="165" t="s">
        <v>931</v>
      </c>
      <c r="G160" s="12"/>
      <c r="H160" s="99">
        <v>22.0</v>
      </c>
      <c r="I160" s="99"/>
      <c r="J160" s="99">
        <v>35.0</v>
      </c>
      <c r="K160" s="185" t="s">
        <v>1272</v>
      </c>
      <c r="L160" s="191">
        <v>0.3229166666666667</v>
      </c>
      <c r="M160" s="192">
        <v>0.4895833333333333</v>
      </c>
      <c r="N160" s="165" t="s">
        <v>1251</v>
      </c>
      <c r="O160" s="164" t="s">
        <v>1252</v>
      </c>
      <c r="P160" s="169">
        <f t="shared" ref="P160:P161" si="213">"23/02/2026"+(K160-2)</f>
        <v>46079</v>
      </c>
      <c r="Q160" s="170">
        <f t="shared" si="3"/>
        <v>46121</v>
      </c>
      <c r="R160" s="181"/>
      <c r="S160" s="302"/>
      <c r="T160" s="99"/>
      <c r="U160" s="99"/>
      <c r="V160" s="172" t="str">
        <f t="shared" si="197"/>
        <v> </v>
      </c>
      <c r="W160" s="172">
        <f t="shared" si="5"/>
        <v>5</v>
      </c>
      <c r="X160" s="173">
        <f t="shared" si="6"/>
        <v>7</v>
      </c>
      <c r="Y160" s="172">
        <f t="shared" si="7"/>
        <v>42</v>
      </c>
      <c r="Z160" s="174">
        <f t="shared" si="8"/>
        <v>0.1666666667</v>
      </c>
      <c r="AA160" s="174">
        <f t="shared" si="9"/>
        <v>0.003703703704</v>
      </c>
      <c r="AB160" s="173" t="str">
        <f t="shared" si="10"/>
        <v>50,322916666666667LAB 502</v>
      </c>
      <c r="AC160" s="175" t="str">
        <f t="shared" si="11"/>
        <v> 5252INT01  7:45-11:45  BĐ: 26/2/2026 KT: 9/4/2026</v>
      </c>
      <c r="AD160" s="175">
        <f t="shared" ref="AD160:AE160" si="212">P160</f>
        <v>46079</v>
      </c>
      <c r="AE160" s="175">
        <f t="shared" si="212"/>
        <v>46121</v>
      </c>
      <c r="AF160" s="187"/>
      <c r="AG160" s="187"/>
    </row>
    <row r="161" ht="18.75" customHeight="1">
      <c r="A161" s="184"/>
      <c r="B161" s="184"/>
      <c r="C161" s="164" t="s">
        <v>1249</v>
      </c>
      <c r="D161" s="165" t="s">
        <v>894</v>
      </c>
      <c r="E161" s="165">
        <v>2025.0</v>
      </c>
      <c r="F161" s="165" t="s">
        <v>940</v>
      </c>
      <c r="G161" s="12"/>
      <c r="H161" s="99">
        <v>4.0</v>
      </c>
      <c r="I161" s="99"/>
      <c r="J161" s="99">
        <v>35.0</v>
      </c>
      <c r="K161" s="185" t="s">
        <v>1272</v>
      </c>
      <c r="L161" s="191">
        <v>0.3229166666666667</v>
      </c>
      <c r="M161" s="192">
        <v>0.4895833333333333</v>
      </c>
      <c r="N161" s="19"/>
      <c r="O161" s="164" t="s">
        <v>1252</v>
      </c>
      <c r="P161" s="169">
        <f t="shared" si="213"/>
        <v>46079</v>
      </c>
      <c r="Q161" s="170">
        <f t="shared" si="3"/>
        <v>46121</v>
      </c>
      <c r="R161" s="181"/>
      <c r="S161" s="302"/>
      <c r="T161" s="99"/>
      <c r="U161" s="99"/>
      <c r="V161" s="172" t="str">
        <f t="shared" si="197"/>
        <v> </v>
      </c>
      <c r="W161" s="172">
        <f t="shared" si="5"/>
        <v>5</v>
      </c>
      <c r="X161" s="173">
        <f t="shared" si="6"/>
        <v>7</v>
      </c>
      <c r="Y161" s="172">
        <f t="shared" si="7"/>
        <v>42</v>
      </c>
      <c r="Z161" s="174">
        <f t="shared" si="8"/>
        <v>0.1666666667</v>
      </c>
      <c r="AA161" s="174">
        <f t="shared" si="9"/>
        <v>0.003703703704</v>
      </c>
      <c r="AB161" s="173" t="str">
        <f t="shared" si="10"/>
        <v>50,322916666666667</v>
      </c>
      <c r="AC161" s="175" t="str">
        <f t="shared" si="11"/>
        <v> 6252INT01  7:45-11:45  BĐ: 26/2/2026 KT: 9/4/2026</v>
      </c>
      <c r="AD161" s="175">
        <f t="shared" ref="AD161:AE161" si="214">P161</f>
        <v>46079</v>
      </c>
      <c r="AE161" s="175">
        <f t="shared" si="214"/>
        <v>46121</v>
      </c>
      <c r="AF161" s="187"/>
      <c r="AG161" s="187"/>
    </row>
    <row r="162" ht="18.75" customHeight="1">
      <c r="A162" s="184"/>
      <c r="B162" s="184"/>
      <c r="C162" s="164" t="s">
        <v>1249</v>
      </c>
      <c r="D162" s="165" t="s">
        <v>894</v>
      </c>
      <c r="E162" s="165">
        <v>2025.0</v>
      </c>
      <c r="F162" s="165" t="s">
        <v>931</v>
      </c>
      <c r="G162" s="12"/>
      <c r="H162" s="99">
        <v>22.0</v>
      </c>
      <c r="I162" s="99"/>
      <c r="J162" s="99">
        <v>15.0</v>
      </c>
      <c r="K162" s="185" t="s">
        <v>1256</v>
      </c>
      <c r="L162" s="191"/>
      <c r="M162" s="192"/>
      <c r="N162" s="183" t="s">
        <v>1257</v>
      </c>
      <c r="O162" s="164" t="s">
        <v>1252</v>
      </c>
      <c r="P162" s="169" t="str">
        <f t="shared" ref="P162:P165" si="216">"05/01/2026"+(K162-2)</f>
        <v>#VALUE!</v>
      </c>
      <c r="Q162" s="170" t="str">
        <f t="shared" si="3"/>
        <v>#VALUE!</v>
      </c>
      <c r="R162" s="181"/>
      <c r="S162" s="302"/>
      <c r="T162" s="99"/>
      <c r="U162" s="99"/>
      <c r="V162" s="172" t="str">
        <f t="shared" si="197"/>
        <v> </v>
      </c>
      <c r="W162" s="172">
        <f t="shared" si="5"/>
        <v>0</v>
      </c>
      <c r="X162" s="173" t="str">
        <f t="shared" si="6"/>
        <v>#DIV/0!</v>
      </c>
      <c r="Y162" s="172" t="str">
        <f t="shared" si="7"/>
        <v>#DIV/0!</v>
      </c>
      <c r="Z162" s="174">
        <f t="shared" si="8"/>
        <v>0</v>
      </c>
      <c r="AA162" s="174">
        <f t="shared" si="9"/>
        <v>0</v>
      </c>
      <c r="AB162" s="173" t="str">
        <f t="shared" si="10"/>
        <v>CNTự học</v>
      </c>
      <c r="AC162" s="175" t="str">
        <f t="shared" si="11"/>
        <v> 5252INT01  -  BĐ: Ngày lỗi KT: Ngày lỗi</v>
      </c>
      <c r="AD162" s="175" t="str">
        <f t="shared" ref="AD162:AE162" si="215">P162</f>
        <v>#VALUE!</v>
      </c>
      <c r="AE162" s="175" t="str">
        <f t="shared" si="215"/>
        <v>#VALUE!</v>
      </c>
      <c r="AF162" s="187"/>
      <c r="AG162" s="187"/>
    </row>
    <row r="163" ht="18.75" customHeight="1">
      <c r="A163" s="184"/>
      <c r="B163" s="184"/>
      <c r="C163" s="164" t="s">
        <v>1249</v>
      </c>
      <c r="D163" s="165" t="s">
        <v>894</v>
      </c>
      <c r="E163" s="165">
        <v>2025.0</v>
      </c>
      <c r="F163" s="165" t="s">
        <v>940</v>
      </c>
      <c r="G163" s="12"/>
      <c r="H163" s="99">
        <v>4.0</v>
      </c>
      <c r="I163" s="99"/>
      <c r="J163" s="99">
        <v>15.0</v>
      </c>
      <c r="K163" s="185" t="s">
        <v>1256</v>
      </c>
      <c r="L163" s="191"/>
      <c r="M163" s="192"/>
      <c r="N163" s="19"/>
      <c r="O163" s="164" t="s">
        <v>1252</v>
      </c>
      <c r="P163" s="169" t="str">
        <f t="shared" si="216"/>
        <v>#VALUE!</v>
      </c>
      <c r="Q163" s="170" t="str">
        <f t="shared" si="3"/>
        <v>#VALUE!</v>
      </c>
      <c r="R163" s="181"/>
      <c r="S163" s="302"/>
      <c r="T163" s="99"/>
      <c r="U163" s="99"/>
      <c r="V163" s="172" t="str">
        <f t="shared" si="197"/>
        <v> </v>
      </c>
      <c r="W163" s="172">
        <f t="shared" si="5"/>
        <v>0</v>
      </c>
      <c r="X163" s="173" t="str">
        <f t="shared" si="6"/>
        <v>#DIV/0!</v>
      </c>
      <c r="Y163" s="172" t="str">
        <f t="shared" si="7"/>
        <v>#DIV/0!</v>
      </c>
      <c r="Z163" s="174">
        <f t="shared" si="8"/>
        <v>0</v>
      </c>
      <c r="AA163" s="174">
        <f t="shared" si="9"/>
        <v>0</v>
      </c>
      <c r="AB163" s="173" t="str">
        <f t="shared" si="10"/>
        <v>CN</v>
      </c>
      <c r="AC163" s="175" t="str">
        <f t="shared" si="11"/>
        <v> 6252INT01  -  BĐ: Ngày lỗi KT: Ngày lỗi</v>
      </c>
      <c r="AD163" s="175" t="str">
        <f t="shared" ref="AD163:AE163" si="217">P163</f>
        <v>#VALUE!</v>
      </c>
      <c r="AE163" s="175" t="str">
        <f t="shared" si="217"/>
        <v>#VALUE!</v>
      </c>
      <c r="AF163" s="187"/>
      <c r="AG163" s="187"/>
    </row>
    <row r="164" ht="18.75" customHeight="1">
      <c r="A164" s="184"/>
      <c r="B164" s="184"/>
      <c r="C164" s="164" t="s">
        <v>1249</v>
      </c>
      <c r="D164" s="165" t="s">
        <v>894</v>
      </c>
      <c r="E164" s="165">
        <v>2025.0</v>
      </c>
      <c r="F164" s="165" t="s">
        <v>939</v>
      </c>
      <c r="G164" s="165" t="s">
        <v>936</v>
      </c>
      <c r="H164" s="99">
        <v>13.0</v>
      </c>
      <c r="I164" s="99"/>
      <c r="J164" s="99">
        <v>25.0</v>
      </c>
      <c r="K164" s="185" t="s">
        <v>1272</v>
      </c>
      <c r="L164" s="191">
        <v>0.3229166666666667</v>
      </c>
      <c r="M164" s="192">
        <v>0.4895833333333333</v>
      </c>
      <c r="N164" s="165" t="s">
        <v>1265</v>
      </c>
      <c r="O164" s="164" t="s">
        <v>1261</v>
      </c>
      <c r="P164" s="169">
        <f t="shared" si="216"/>
        <v>46030</v>
      </c>
      <c r="Q164" s="170">
        <f t="shared" si="3"/>
        <v>46058</v>
      </c>
      <c r="R164" s="181"/>
      <c r="S164" s="302"/>
      <c r="T164" s="99"/>
      <c r="U164" s="99"/>
      <c r="V164" s="172" t="str">
        <f t="shared" si="197"/>
        <v> </v>
      </c>
      <c r="W164" s="172">
        <f t="shared" si="5"/>
        <v>5</v>
      </c>
      <c r="X164" s="173">
        <f t="shared" si="6"/>
        <v>5</v>
      </c>
      <c r="Y164" s="172">
        <f t="shared" si="7"/>
        <v>28</v>
      </c>
      <c r="Z164" s="174">
        <f t="shared" si="8"/>
        <v>0.1666666667</v>
      </c>
      <c r="AA164" s="174">
        <f t="shared" si="9"/>
        <v>0.003703703704</v>
      </c>
      <c r="AB164" s="173" t="str">
        <f t="shared" si="10"/>
        <v>50,322916666666667G_Lab101</v>
      </c>
      <c r="AC164" s="175" t="str">
        <f t="shared" si="11"/>
        <v>Lập trình hướng đối tượng với C# 1 (*) 5252INT01G  7:45-11:45  BĐ: 8/1/2026 KT: 5/2/2026</v>
      </c>
      <c r="AD164" s="175">
        <f t="shared" ref="AD164:AE164" si="218">P164</f>
        <v>46030</v>
      </c>
      <c r="AE164" s="175">
        <f t="shared" si="218"/>
        <v>46058</v>
      </c>
      <c r="AF164" s="187"/>
      <c r="AG164" s="187"/>
    </row>
    <row r="165" ht="18.75" customHeight="1">
      <c r="A165" s="184"/>
      <c r="B165" s="184"/>
      <c r="C165" s="164" t="s">
        <v>1249</v>
      </c>
      <c r="D165" s="165" t="s">
        <v>894</v>
      </c>
      <c r="E165" s="165">
        <v>2025.0</v>
      </c>
      <c r="F165" s="165" t="s">
        <v>943</v>
      </c>
      <c r="G165" s="12"/>
      <c r="H165" s="99">
        <v>6.0</v>
      </c>
      <c r="I165" s="99"/>
      <c r="J165" s="99">
        <v>25.0</v>
      </c>
      <c r="K165" s="185" t="s">
        <v>1272</v>
      </c>
      <c r="L165" s="191">
        <v>0.3229166666666667</v>
      </c>
      <c r="M165" s="192">
        <v>0.4895833333333333</v>
      </c>
      <c r="N165" s="19"/>
      <c r="O165" s="164" t="s">
        <v>1261</v>
      </c>
      <c r="P165" s="169">
        <f t="shared" si="216"/>
        <v>46030</v>
      </c>
      <c r="Q165" s="170">
        <f t="shared" si="3"/>
        <v>46058</v>
      </c>
      <c r="R165" s="181"/>
      <c r="S165" s="302"/>
      <c r="T165" s="99"/>
      <c r="U165" s="99"/>
      <c r="V165" s="172" t="str">
        <f t="shared" si="197"/>
        <v> </v>
      </c>
      <c r="W165" s="172">
        <f t="shared" si="5"/>
        <v>5</v>
      </c>
      <c r="X165" s="173">
        <f t="shared" si="6"/>
        <v>5</v>
      </c>
      <c r="Y165" s="172">
        <f t="shared" si="7"/>
        <v>28</v>
      </c>
      <c r="Z165" s="174">
        <f t="shared" si="8"/>
        <v>0.1666666667</v>
      </c>
      <c r="AA165" s="174">
        <f t="shared" si="9"/>
        <v>0.003703703704</v>
      </c>
      <c r="AB165" s="173" t="str">
        <f t="shared" si="10"/>
        <v>50,322916666666667</v>
      </c>
      <c r="AC165" s="175" t="str">
        <f t="shared" si="11"/>
        <v> 6252INT01G  7:45-11:45  BĐ: 8/1/2026 KT: 5/2/2026</v>
      </c>
      <c r="AD165" s="175">
        <f t="shared" ref="AD165:AE165" si="219">P165</f>
        <v>46030</v>
      </c>
      <c r="AE165" s="175">
        <f t="shared" si="219"/>
        <v>46058</v>
      </c>
      <c r="AF165" s="187"/>
      <c r="AG165" s="187"/>
    </row>
    <row r="166" ht="18.75" customHeight="1">
      <c r="A166" s="184"/>
      <c r="B166" s="184"/>
      <c r="C166" s="164" t="s">
        <v>1249</v>
      </c>
      <c r="D166" s="165" t="s">
        <v>894</v>
      </c>
      <c r="E166" s="165">
        <v>2025.0</v>
      </c>
      <c r="F166" s="165" t="s">
        <v>939</v>
      </c>
      <c r="G166" s="12"/>
      <c r="H166" s="99">
        <v>13.0</v>
      </c>
      <c r="I166" s="99"/>
      <c r="J166" s="99">
        <v>35.0</v>
      </c>
      <c r="K166" s="185" t="s">
        <v>1272</v>
      </c>
      <c r="L166" s="191">
        <v>0.3229166666666667</v>
      </c>
      <c r="M166" s="192">
        <v>0.4895833333333333</v>
      </c>
      <c r="N166" s="165" t="s">
        <v>1265</v>
      </c>
      <c r="O166" s="164" t="s">
        <v>1261</v>
      </c>
      <c r="P166" s="169">
        <f t="shared" ref="P166:P167" si="221">"23/02/2026"+(K166-2)</f>
        <v>46079</v>
      </c>
      <c r="Q166" s="170">
        <f t="shared" si="3"/>
        <v>46121</v>
      </c>
      <c r="R166" s="181"/>
      <c r="S166" s="302"/>
      <c r="T166" s="99"/>
      <c r="U166" s="99"/>
      <c r="V166" s="172" t="str">
        <f t="shared" si="197"/>
        <v> </v>
      </c>
      <c r="W166" s="172">
        <f t="shared" si="5"/>
        <v>5</v>
      </c>
      <c r="X166" s="173">
        <f t="shared" si="6"/>
        <v>7</v>
      </c>
      <c r="Y166" s="172">
        <f t="shared" si="7"/>
        <v>42</v>
      </c>
      <c r="Z166" s="174">
        <f t="shared" si="8"/>
        <v>0.1666666667</v>
      </c>
      <c r="AA166" s="174">
        <f t="shared" si="9"/>
        <v>0.003703703704</v>
      </c>
      <c r="AB166" s="173" t="str">
        <f t="shared" si="10"/>
        <v>50,322916666666667G_Lab101</v>
      </c>
      <c r="AC166" s="175" t="str">
        <f t="shared" si="11"/>
        <v> 5252INT01G  7:45-11:45  BĐ: 26/2/2026 KT: 9/4/2026</v>
      </c>
      <c r="AD166" s="175">
        <f t="shared" ref="AD166:AE166" si="220">P166</f>
        <v>46079</v>
      </c>
      <c r="AE166" s="175">
        <f t="shared" si="220"/>
        <v>46121</v>
      </c>
      <c r="AF166" s="187"/>
      <c r="AG166" s="187"/>
    </row>
    <row r="167" ht="18.75" customHeight="1">
      <c r="A167" s="184"/>
      <c r="B167" s="184"/>
      <c r="C167" s="164" t="s">
        <v>1249</v>
      </c>
      <c r="D167" s="165" t="s">
        <v>894</v>
      </c>
      <c r="E167" s="165">
        <v>2025.0</v>
      </c>
      <c r="F167" s="165" t="s">
        <v>943</v>
      </c>
      <c r="G167" s="12"/>
      <c r="H167" s="99">
        <v>6.0</v>
      </c>
      <c r="I167" s="99"/>
      <c r="J167" s="99">
        <v>35.0</v>
      </c>
      <c r="K167" s="185" t="s">
        <v>1272</v>
      </c>
      <c r="L167" s="191">
        <v>0.3229166666666667</v>
      </c>
      <c r="M167" s="192">
        <v>0.4895833333333333</v>
      </c>
      <c r="N167" s="19"/>
      <c r="O167" s="164" t="s">
        <v>1261</v>
      </c>
      <c r="P167" s="169">
        <f t="shared" si="221"/>
        <v>46079</v>
      </c>
      <c r="Q167" s="170">
        <f t="shared" si="3"/>
        <v>46121</v>
      </c>
      <c r="R167" s="181"/>
      <c r="S167" s="302"/>
      <c r="T167" s="99"/>
      <c r="U167" s="99"/>
      <c r="V167" s="172" t="str">
        <f t="shared" si="197"/>
        <v> </v>
      </c>
      <c r="W167" s="172">
        <f t="shared" si="5"/>
        <v>5</v>
      </c>
      <c r="X167" s="173">
        <f t="shared" si="6"/>
        <v>7</v>
      </c>
      <c r="Y167" s="172">
        <f t="shared" si="7"/>
        <v>42</v>
      </c>
      <c r="Z167" s="174">
        <f t="shared" si="8"/>
        <v>0.1666666667</v>
      </c>
      <c r="AA167" s="174">
        <f t="shared" si="9"/>
        <v>0.003703703704</v>
      </c>
      <c r="AB167" s="173" t="str">
        <f t="shared" si="10"/>
        <v>50,322916666666667</v>
      </c>
      <c r="AC167" s="175" t="str">
        <f t="shared" si="11"/>
        <v> 6252INT01G  7:45-11:45  BĐ: 26/2/2026 KT: 9/4/2026</v>
      </c>
      <c r="AD167" s="175">
        <f t="shared" ref="AD167:AE167" si="222">P167</f>
        <v>46079</v>
      </c>
      <c r="AE167" s="175">
        <f t="shared" si="222"/>
        <v>46121</v>
      </c>
      <c r="AF167" s="187"/>
      <c r="AG167" s="187"/>
    </row>
    <row r="168" ht="18.75" customHeight="1">
      <c r="A168" s="184"/>
      <c r="B168" s="184"/>
      <c r="C168" s="164" t="s">
        <v>1249</v>
      </c>
      <c r="D168" s="165" t="s">
        <v>894</v>
      </c>
      <c r="E168" s="165">
        <v>2025.0</v>
      </c>
      <c r="F168" s="165" t="s">
        <v>939</v>
      </c>
      <c r="G168" s="12"/>
      <c r="H168" s="99">
        <v>13.0</v>
      </c>
      <c r="I168" s="99"/>
      <c r="J168" s="99">
        <v>15.0</v>
      </c>
      <c r="K168" s="185" t="s">
        <v>1256</v>
      </c>
      <c r="L168" s="191"/>
      <c r="M168" s="192"/>
      <c r="N168" s="183" t="s">
        <v>1257</v>
      </c>
      <c r="O168" s="164" t="s">
        <v>1261</v>
      </c>
      <c r="P168" s="169" t="str">
        <f t="shared" ref="P168:P171" si="224">"05/01/2026"+(K168-2)</f>
        <v>#VALUE!</v>
      </c>
      <c r="Q168" s="170" t="str">
        <f t="shared" si="3"/>
        <v>#VALUE!</v>
      </c>
      <c r="R168" s="181"/>
      <c r="S168" s="302"/>
      <c r="T168" s="99"/>
      <c r="U168" s="99"/>
      <c r="V168" s="172" t="str">
        <f t="shared" si="197"/>
        <v> </v>
      </c>
      <c r="W168" s="172">
        <f t="shared" si="5"/>
        <v>0</v>
      </c>
      <c r="X168" s="173" t="str">
        <f t="shared" si="6"/>
        <v>#DIV/0!</v>
      </c>
      <c r="Y168" s="172" t="str">
        <f t="shared" si="7"/>
        <v>#DIV/0!</v>
      </c>
      <c r="Z168" s="174">
        <f t="shared" si="8"/>
        <v>0</v>
      </c>
      <c r="AA168" s="174">
        <f t="shared" si="9"/>
        <v>0</v>
      </c>
      <c r="AB168" s="173" t="str">
        <f t="shared" si="10"/>
        <v>CNTự học</v>
      </c>
      <c r="AC168" s="175" t="str">
        <f t="shared" si="11"/>
        <v> 5252INT01G  -  BĐ: Ngày lỗi KT: Ngày lỗi</v>
      </c>
      <c r="AD168" s="175" t="str">
        <f t="shared" ref="AD168:AE168" si="223">P168</f>
        <v>#VALUE!</v>
      </c>
      <c r="AE168" s="175" t="str">
        <f t="shared" si="223"/>
        <v>#VALUE!</v>
      </c>
      <c r="AF168" s="187"/>
      <c r="AG168" s="187"/>
    </row>
    <row r="169" ht="18.75" customHeight="1">
      <c r="A169" s="184"/>
      <c r="B169" s="184"/>
      <c r="C169" s="164" t="s">
        <v>1249</v>
      </c>
      <c r="D169" s="165" t="s">
        <v>894</v>
      </c>
      <c r="E169" s="165">
        <v>2025.0</v>
      </c>
      <c r="F169" s="165" t="s">
        <v>943</v>
      </c>
      <c r="G169" s="12"/>
      <c r="H169" s="99">
        <v>6.0</v>
      </c>
      <c r="I169" s="99"/>
      <c r="J169" s="99">
        <v>15.0</v>
      </c>
      <c r="K169" s="185" t="s">
        <v>1256</v>
      </c>
      <c r="L169" s="191"/>
      <c r="M169" s="192"/>
      <c r="N169" s="19"/>
      <c r="O169" s="164" t="s">
        <v>1261</v>
      </c>
      <c r="P169" s="169" t="str">
        <f t="shared" si="224"/>
        <v>#VALUE!</v>
      </c>
      <c r="Q169" s="170" t="str">
        <f t="shared" si="3"/>
        <v>#VALUE!</v>
      </c>
      <c r="R169" s="181"/>
      <c r="S169" s="302"/>
      <c r="T169" s="99"/>
      <c r="U169" s="99"/>
      <c r="V169" s="172" t="str">
        <f t="shared" si="197"/>
        <v> </v>
      </c>
      <c r="W169" s="172">
        <f t="shared" si="5"/>
        <v>0</v>
      </c>
      <c r="X169" s="173" t="str">
        <f t="shared" si="6"/>
        <v>#DIV/0!</v>
      </c>
      <c r="Y169" s="172" t="str">
        <f t="shared" si="7"/>
        <v>#DIV/0!</v>
      </c>
      <c r="Z169" s="174">
        <f t="shared" si="8"/>
        <v>0</v>
      </c>
      <c r="AA169" s="174">
        <f t="shared" si="9"/>
        <v>0</v>
      </c>
      <c r="AB169" s="173" t="str">
        <f t="shared" si="10"/>
        <v>CN</v>
      </c>
      <c r="AC169" s="175" t="str">
        <f t="shared" si="11"/>
        <v> 6252INT01G  -  BĐ: Ngày lỗi KT: Ngày lỗi</v>
      </c>
      <c r="AD169" s="175" t="str">
        <f t="shared" ref="AD169:AE169" si="225">P169</f>
        <v>#VALUE!</v>
      </c>
      <c r="AE169" s="175" t="str">
        <f t="shared" si="225"/>
        <v>#VALUE!</v>
      </c>
      <c r="AF169" s="187"/>
      <c r="AG169" s="187"/>
    </row>
    <row r="170" ht="18.75" customHeight="1">
      <c r="A170" s="184"/>
      <c r="B170" s="184"/>
      <c r="C170" s="164" t="s">
        <v>1249</v>
      </c>
      <c r="D170" s="165" t="s">
        <v>894</v>
      </c>
      <c r="E170" s="165">
        <v>2025.0</v>
      </c>
      <c r="F170" s="165" t="s">
        <v>939</v>
      </c>
      <c r="G170" s="165" t="s">
        <v>938</v>
      </c>
      <c r="H170" s="99">
        <v>13.0</v>
      </c>
      <c r="I170" s="99"/>
      <c r="J170" s="99">
        <v>25.0</v>
      </c>
      <c r="K170" s="185" t="s">
        <v>1262</v>
      </c>
      <c r="L170" s="191">
        <v>0.3229166666666667</v>
      </c>
      <c r="M170" s="192">
        <v>0.4895833333333333</v>
      </c>
      <c r="N170" s="165" t="s">
        <v>1265</v>
      </c>
      <c r="O170" s="164" t="s">
        <v>1261</v>
      </c>
      <c r="P170" s="169">
        <f t="shared" si="224"/>
        <v>46031</v>
      </c>
      <c r="Q170" s="170">
        <f t="shared" si="3"/>
        <v>46059</v>
      </c>
      <c r="R170" s="181"/>
      <c r="S170" s="302"/>
      <c r="T170" s="99"/>
      <c r="U170" s="99"/>
      <c r="V170" s="172" t="str">
        <f t="shared" si="197"/>
        <v> </v>
      </c>
      <c r="W170" s="172">
        <f t="shared" si="5"/>
        <v>5</v>
      </c>
      <c r="X170" s="173">
        <f t="shared" si="6"/>
        <v>5</v>
      </c>
      <c r="Y170" s="172">
        <f t="shared" si="7"/>
        <v>28</v>
      </c>
      <c r="Z170" s="174">
        <f t="shared" si="8"/>
        <v>0.1666666667</v>
      </c>
      <c r="AA170" s="174">
        <f t="shared" si="9"/>
        <v>0.003703703704</v>
      </c>
      <c r="AB170" s="173" t="str">
        <f t="shared" si="10"/>
        <v>60,322916666666667G_Lab101</v>
      </c>
      <c r="AC170" s="175" t="str">
        <f t="shared" si="11"/>
        <v>Cơ sở dữ liệu và hệ quản trị SQL Server 5252INT01G  7:45-11:45  BĐ: 9/1/2026 KT: 6/2/2026</v>
      </c>
      <c r="AD170" s="175">
        <f t="shared" ref="AD170:AE170" si="226">P170</f>
        <v>46031</v>
      </c>
      <c r="AE170" s="175">
        <f t="shared" si="226"/>
        <v>46059</v>
      </c>
      <c r="AF170" s="187"/>
      <c r="AG170" s="187"/>
    </row>
    <row r="171" ht="18.75" customHeight="1">
      <c r="A171" s="184"/>
      <c r="B171" s="184"/>
      <c r="C171" s="164" t="s">
        <v>1249</v>
      </c>
      <c r="D171" s="165" t="s">
        <v>894</v>
      </c>
      <c r="E171" s="165">
        <v>2025.0</v>
      </c>
      <c r="F171" s="165" t="s">
        <v>943</v>
      </c>
      <c r="G171" s="12"/>
      <c r="H171" s="99">
        <v>6.0</v>
      </c>
      <c r="I171" s="99"/>
      <c r="J171" s="99">
        <v>25.0</v>
      </c>
      <c r="K171" s="185" t="s">
        <v>1262</v>
      </c>
      <c r="L171" s="191">
        <v>0.3229166666666667</v>
      </c>
      <c r="M171" s="192">
        <v>0.4895833333333333</v>
      </c>
      <c r="N171" s="19"/>
      <c r="O171" s="164" t="s">
        <v>1261</v>
      </c>
      <c r="P171" s="169">
        <f t="shared" si="224"/>
        <v>46031</v>
      </c>
      <c r="Q171" s="170">
        <f t="shared" si="3"/>
        <v>46059</v>
      </c>
      <c r="R171" s="181"/>
      <c r="S171" s="302"/>
      <c r="T171" s="99"/>
      <c r="U171" s="99"/>
      <c r="V171" s="172" t="str">
        <f t="shared" si="197"/>
        <v> </v>
      </c>
      <c r="W171" s="172">
        <f t="shared" si="5"/>
        <v>5</v>
      </c>
      <c r="X171" s="173">
        <f t="shared" si="6"/>
        <v>5</v>
      </c>
      <c r="Y171" s="172">
        <f t="shared" si="7"/>
        <v>28</v>
      </c>
      <c r="Z171" s="174">
        <f t="shared" si="8"/>
        <v>0.1666666667</v>
      </c>
      <c r="AA171" s="174">
        <f t="shared" si="9"/>
        <v>0.003703703704</v>
      </c>
      <c r="AB171" s="173" t="str">
        <f t="shared" si="10"/>
        <v>60,322916666666667</v>
      </c>
      <c r="AC171" s="175" t="str">
        <f t="shared" si="11"/>
        <v> 6252INT01G  7:45-11:45  BĐ: 9/1/2026 KT: 6/2/2026</v>
      </c>
      <c r="AD171" s="175">
        <f t="shared" ref="AD171:AE171" si="227">P171</f>
        <v>46031</v>
      </c>
      <c r="AE171" s="175">
        <f t="shared" si="227"/>
        <v>46059</v>
      </c>
      <c r="AF171" s="187"/>
      <c r="AG171" s="187"/>
    </row>
    <row r="172" ht="18.75" customHeight="1">
      <c r="A172" s="184"/>
      <c r="B172" s="184"/>
      <c r="C172" s="164" t="s">
        <v>1249</v>
      </c>
      <c r="D172" s="165" t="s">
        <v>894</v>
      </c>
      <c r="E172" s="165">
        <v>2025.0</v>
      </c>
      <c r="F172" s="165" t="s">
        <v>939</v>
      </c>
      <c r="G172" s="12"/>
      <c r="H172" s="99">
        <v>13.0</v>
      </c>
      <c r="I172" s="99"/>
      <c r="J172" s="99">
        <v>35.0</v>
      </c>
      <c r="K172" s="185" t="s">
        <v>1262</v>
      </c>
      <c r="L172" s="191">
        <v>0.3229166666666667</v>
      </c>
      <c r="M172" s="192">
        <v>0.4895833333333333</v>
      </c>
      <c r="N172" s="165" t="s">
        <v>1265</v>
      </c>
      <c r="O172" s="164" t="s">
        <v>1261</v>
      </c>
      <c r="P172" s="169">
        <f t="shared" ref="P172:P173" si="229">"23/02/2026"+(K172-2)</f>
        <v>46080</v>
      </c>
      <c r="Q172" s="170">
        <f t="shared" si="3"/>
        <v>46122</v>
      </c>
      <c r="R172" s="181"/>
      <c r="S172" s="302"/>
      <c r="T172" s="99"/>
      <c r="U172" s="99"/>
      <c r="V172" s="172" t="str">
        <f t="shared" si="197"/>
        <v> </v>
      </c>
      <c r="W172" s="172">
        <f t="shared" si="5"/>
        <v>5</v>
      </c>
      <c r="X172" s="173">
        <f t="shared" si="6"/>
        <v>7</v>
      </c>
      <c r="Y172" s="172">
        <f t="shared" si="7"/>
        <v>42</v>
      </c>
      <c r="Z172" s="174">
        <f t="shared" si="8"/>
        <v>0.1666666667</v>
      </c>
      <c r="AA172" s="174">
        <f t="shared" si="9"/>
        <v>0.003703703704</v>
      </c>
      <c r="AB172" s="173" t="str">
        <f t="shared" si="10"/>
        <v>60,322916666666667G_Lab101</v>
      </c>
      <c r="AC172" s="175" t="str">
        <f t="shared" si="11"/>
        <v> 5252INT01G  7:45-11:45  BĐ: 27/2/2026 KT: 10/4/2026</v>
      </c>
      <c r="AD172" s="175">
        <f t="shared" ref="AD172:AE172" si="228">P172</f>
        <v>46080</v>
      </c>
      <c r="AE172" s="175">
        <f t="shared" si="228"/>
        <v>46122</v>
      </c>
      <c r="AF172" s="187"/>
      <c r="AG172" s="187"/>
    </row>
    <row r="173" ht="18.75" customHeight="1">
      <c r="A173" s="184"/>
      <c r="B173" s="184"/>
      <c r="C173" s="164" t="s">
        <v>1249</v>
      </c>
      <c r="D173" s="165" t="s">
        <v>894</v>
      </c>
      <c r="E173" s="165">
        <v>2025.0</v>
      </c>
      <c r="F173" s="165" t="s">
        <v>943</v>
      </c>
      <c r="G173" s="12"/>
      <c r="H173" s="99">
        <v>6.0</v>
      </c>
      <c r="I173" s="99"/>
      <c r="J173" s="99">
        <v>35.0</v>
      </c>
      <c r="K173" s="185" t="s">
        <v>1262</v>
      </c>
      <c r="L173" s="191">
        <v>0.3229166666666667</v>
      </c>
      <c r="M173" s="192">
        <v>0.4895833333333333</v>
      </c>
      <c r="N173" s="19"/>
      <c r="O173" s="164" t="s">
        <v>1261</v>
      </c>
      <c r="P173" s="169">
        <f t="shared" si="229"/>
        <v>46080</v>
      </c>
      <c r="Q173" s="170">
        <f t="shared" si="3"/>
        <v>46122</v>
      </c>
      <c r="R173" s="181"/>
      <c r="S173" s="302"/>
      <c r="T173" s="99"/>
      <c r="U173" s="99"/>
      <c r="V173" s="172" t="str">
        <f t="shared" si="197"/>
        <v> </v>
      </c>
      <c r="W173" s="172">
        <f t="shared" si="5"/>
        <v>5</v>
      </c>
      <c r="X173" s="173">
        <f t="shared" si="6"/>
        <v>7</v>
      </c>
      <c r="Y173" s="172">
        <f t="shared" si="7"/>
        <v>42</v>
      </c>
      <c r="Z173" s="174">
        <f t="shared" si="8"/>
        <v>0.1666666667</v>
      </c>
      <c r="AA173" s="174">
        <f t="shared" si="9"/>
        <v>0.003703703704</v>
      </c>
      <c r="AB173" s="173" t="str">
        <f t="shared" si="10"/>
        <v>60,322916666666667</v>
      </c>
      <c r="AC173" s="175" t="str">
        <f t="shared" si="11"/>
        <v> 6252INT01G  7:45-11:45  BĐ: 27/2/2026 KT: 10/4/2026</v>
      </c>
      <c r="AD173" s="175">
        <f t="shared" ref="AD173:AE173" si="230">P173</f>
        <v>46080</v>
      </c>
      <c r="AE173" s="175">
        <f t="shared" si="230"/>
        <v>46122</v>
      </c>
      <c r="AF173" s="187"/>
      <c r="AG173" s="187"/>
    </row>
    <row r="174" ht="18.75" customHeight="1">
      <c r="A174" s="184"/>
      <c r="B174" s="184"/>
      <c r="C174" s="164" t="s">
        <v>1249</v>
      </c>
      <c r="D174" s="165" t="s">
        <v>894</v>
      </c>
      <c r="E174" s="165">
        <v>2025.0</v>
      </c>
      <c r="F174" s="165" t="s">
        <v>939</v>
      </c>
      <c r="G174" s="12"/>
      <c r="H174" s="99">
        <v>13.0</v>
      </c>
      <c r="I174" s="99"/>
      <c r="J174" s="99">
        <v>15.0</v>
      </c>
      <c r="K174" s="185" t="s">
        <v>1256</v>
      </c>
      <c r="L174" s="191"/>
      <c r="M174" s="192"/>
      <c r="N174" s="183" t="s">
        <v>1257</v>
      </c>
      <c r="O174" s="164" t="s">
        <v>1261</v>
      </c>
      <c r="P174" s="169" t="str">
        <f t="shared" ref="P174:P181" si="232">"05/01/2026"+(K174-2)</f>
        <v>#VALUE!</v>
      </c>
      <c r="Q174" s="170" t="str">
        <f t="shared" si="3"/>
        <v>#VALUE!</v>
      </c>
      <c r="R174" s="181"/>
      <c r="S174" s="302"/>
      <c r="T174" s="99"/>
      <c r="U174" s="99"/>
      <c r="V174" s="172" t="str">
        <f t="shared" si="197"/>
        <v> </v>
      </c>
      <c r="W174" s="172">
        <f t="shared" si="5"/>
        <v>0</v>
      </c>
      <c r="X174" s="173" t="str">
        <f t="shared" si="6"/>
        <v>#DIV/0!</v>
      </c>
      <c r="Y174" s="172" t="str">
        <f t="shared" si="7"/>
        <v>#DIV/0!</v>
      </c>
      <c r="Z174" s="174">
        <f t="shared" si="8"/>
        <v>0</v>
      </c>
      <c r="AA174" s="174">
        <f t="shared" si="9"/>
        <v>0</v>
      </c>
      <c r="AB174" s="173" t="str">
        <f t="shared" si="10"/>
        <v>CNTự học</v>
      </c>
      <c r="AC174" s="175" t="str">
        <f t="shared" si="11"/>
        <v> 5252INT01G  -  BĐ: Ngày lỗi KT: Ngày lỗi</v>
      </c>
      <c r="AD174" s="175" t="str">
        <f t="shared" ref="AD174:AE174" si="231">P174</f>
        <v>#VALUE!</v>
      </c>
      <c r="AE174" s="175" t="str">
        <f t="shared" si="231"/>
        <v>#VALUE!</v>
      </c>
      <c r="AF174" s="187"/>
      <c r="AG174" s="187"/>
    </row>
    <row r="175" ht="18.75" customHeight="1">
      <c r="A175" s="184"/>
      <c r="B175" s="184"/>
      <c r="C175" s="164" t="s">
        <v>1249</v>
      </c>
      <c r="D175" s="165" t="s">
        <v>894</v>
      </c>
      <c r="E175" s="165">
        <v>2025.0</v>
      </c>
      <c r="F175" s="165" t="s">
        <v>943</v>
      </c>
      <c r="G175" s="12"/>
      <c r="H175" s="99">
        <v>6.0</v>
      </c>
      <c r="I175" s="99"/>
      <c r="J175" s="99">
        <v>15.0</v>
      </c>
      <c r="K175" s="185" t="s">
        <v>1256</v>
      </c>
      <c r="L175" s="191"/>
      <c r="M175" s="192"/>
      <c r="N175" s="19"/>
      <c r="O175" s="164" t="s">
        <v>1261</v>
      </c>
      <c r="P175" s="169" t="str">
        <f t="shared" si="232"/>
        <v>#VALUE!</v>
      </c>
      <c r="Q175" s="170" t="str">
        <f t="shared" si="3"/>
        <v>#VALUE!</v>
      </c>
      <c r="R175" s="181"/>
      <c r="S175" s="302"/>
      <c r="T175" s="99"/>
      <c r="U175" s="99"/>
      <c r="V175" s="172" t="str">
        <f t="shared" si="197"/>
        <v> </v>
      </c>
      <c r="W175" s="172">
        <f t="shared" si="5"/>
        <v>0</v>
      </c>
      <c r="X175" s="173" t="str">
        <f t="shared" si="6"/>
        <v>#DIV/0!</v>
      </c>
      <c r="Y175" s="172" t="str">
        <f t="shared" si="7"/>
        <v>#DIV/0!</v>
      </c>
      <c r="Z175" s="174">
        <f t="shared" si="8"/>
        <v>0</v>
      </c>
      <c r="AA175" s="174">
        <f t="shared" si="9"/>
        <v>0</v>
      </c>
      <c r="AB175" s="173" t="str">
        <f t="shared" si="10"/>
        <v>CN</v>
      </c>
      <c r="AC175" s="175" t="str">
        <f t="shared" si="11"/>
        <v> 6252INT01G  -  BĐ: Ngày lỗi KT: Ngày lỗi</v>
      </c>
      <c r="AD175" s="175" t="str">
        <f t="shared" ref="AD175:AE175" si="233">P175</f>
        <v>#VALUE!</v>
      </c>
      <c r="AE175" s="175" t="str">
        <f t="shared" si="233"/>
        <v>#VALUE!</v>
      </c>
      <c r="AF175" s="187"/>
      <c r="AG175" s="187"/>
    </row>
    <row r="176" ht="18.75" customHeight="1">
      <c r="A176" s="184"/>
      <c r="B176" s="184"/>
      <c r="C176" s="164" t="s">
        <v>1249</v>
      </c>
      <c r="D176" s="99" t="s">
        <v>944</v>
      </c>
      <c r="E176" s="99">
        <v>2024.0</v>
      </c>
      <c r="F176" s="164" t="s">
        <v>945</v>
      </c>
      <c r="G176" s="165" t="s">
        <v>947</v>
      </c>
      <c r="H176" s="99">
        <v>16.0</v>
      </c>
      <c r="I176" s="99"/>
      <c r="J176" s="99">
        <v>25.0</v>
      </c>
      <c r="K176" s="185" t="s">
        <v>1250</v>
      </c>
      <c r="L176" s="191">
        <v>0.3229166666666667</v>
      </c>
      <c r="M176" s="192">
        <v>0.4895833333333333</v>
      </c>
      <c r="N176" s="165" t="s">
        <v>1276</v>
      </c>
      <c r="O176" s="164" t="s">
        <v>1252</v>
      </c>
      <c r="P176" s="169">
        <f t="shared" si="232"/>
        <v>46027</v>
      </c>
      <c r="Q176" s="170">
        <f t="shared" si="3"/>
        <v>46055</v>
      </c>
      <c r="R176" s="181"/>
      <c r="S176" s="302"/>
      <c r="T176" s="99"/>
      <c r="U176" s="99"/>
      <c r="V176" s="172" t="str">
        <f t="shared" si="197"/>
        <v> </v>
      </c>
      <c r="W176" s="172">
        <f t="shared" si="5"/>
        <v>5</v>
      </c>
      <c r="X176" s="173">
        <f t="shared" si="6"/>
        <v>5</v>
      </c>
      <c r="Y176" s="172">
        <f t="shared" si="7"/>
        <v>28</v>
      </c>
      <c r="Z176" s="174">
        <f t="shared" si="8"/>
        <v>0.1666666667</v>
      </c>
      <c r="AA176" s="174">
        <f t="shared" si="9"/>
        <v>0.003703703704</v>
      </c>
      <c r="AB176" s="173" t="str">
        <f t="shared" si="10"/>
        <v>20,322916666666667Garage
Thanh Phong</v>
      </c>
      <c r="AC176" s="175" t="str">
        <f t="shared" si="11"/>
        <v>Thực hành điện ô tô 1 5243VOT01  7:45-11:45  BĐ: 5/1/2026 KT: 2/2/2026</v>
      </c>
      <c r="AD176" s="175">
        <f t="shared" ref="AD176:AE176" si="234">P176</f>
        <v>46027</v>
      </c>
      <c r="AE176" s="175">
        <f t="shared" si="234"/>
        <v>46055</v>
      </c>
      <c r="AF176" s="187"/>
      <c r="AG176" s="187"/>
    </row>
    <row r="177" ht="18.75" customHeight="1">
      <c r="A177" s="184"/>
      <c r="B177" s="184"/>
      <c r="C177" s="164" t="s">
        <v>1249</v>
      </c>
      <c r="D177" s="99" t="s">
        <v>944</v>
      </c>
      <c r="E177" s="99">
        <v>2024.0</v>
      </c>
      <c r="F177" s="164" t="s">
        <v>951</v>
      </c>
      <c r="G177" s="12"/>
      <c r="H177" s="99">
        <v>16.0</v>
      </c>
      <c r="I177" s="99"/>
      <c r="J177" s="99">
        <v>25.0</v>
      </c>
      <c r="K177" s="185" t="s">
        <v>1250</v>
      </c>
      <c r="L177" s="191">
        <v>0.3229166666666667</v>
      </c>
      <c r="M177" s="192">
        <v>0.4895833333333333</v>
      </c>
      <c r="N177" s="12"/>
      <c r="O177" s="164" t="s">
        <v>1252</v>
      </c>
      <c r="P177" s="169">
        <f t="shared" si="232"/>
        <v>46027</v>
      </c>
      <c r="Q177" s="170">
        <f t="shared" si="3"/>
        <v>46055</v>
      </c>
      <c r="R177" s="181"/>
      <c r="S177" s="302"/>
      <c r="T177" s="99"/>
      <c r="U177" s="99"/>
      <c r="V177" s="172" t="str">
        <f t="shared" si="197"/>
        <v> </v>
      </c>
      <c r="W177" s="172">
        <f t="shared" si="5"/>
        <v>5</v>
      </c>
      <c r="X177" s="173">
        <f t="shared" si="6"/>
        <v>5</v>
      </c>
      <c r="Y177" s="172">
        <f t="shared" si="7"/>
        <v>28</v>
      </c>
      <c r="Z177" s="174">
        <f t="shared" si="8"/>
        <v>0.1666666667</v>
      </c>
      <c r="AA177" s="174">
        <f t="shared" si="9"/>
        <v>0.003703703704</v>
      </c>
      <c r="AB177" s="173" t="str">
        <f t="shared" si="10"/>
        <v>20,322916666666667</v>
      </c>
      <c r="AC177" s="175" t="str">
        <f t="shared" si="11"/>
        <v> 6243VOT01  7:45-11:45  BĐ: 5/1/2026 KT: 2/2/2026</v>
      </c>
      <c r="AD177" s="175">
        <f t="shared" ref="AD177:AE177" si="235">P177</f>
        <v>46027</v>
      </c>
      <c r="AE177" s="175">
        <f t="shared" si="235"/>
        <v>46055</v>
      </c>
      <c r="AF177" s="187"/>
      <c r="AG177" s="187"/>
    </row>
    <row r="178" ht="18.75" customHeight="1">
      <c r="A178" s="184"/>
      <c r="B178" s="184"/>
      <c r="C178" s="164" t="s">
        <v>1249</v>
      </c>
      <c r="D178" s="99" t="s">
        <v>944</v>
      </c>
      <c r="E178" s="99">
        <v>2024.0</v>
      </c>
      <c r="F178" s="164" t="s">
        <v>957</v>
      </c>
      <c r="G178" s="12"/>
      <c r="H178" s="99">
        <v>6.0</v>
      </c>
      <c r="I178" s="99"/>
      <c r="J178" s="99">
        <v>25.0</v>
      </c>
      <c r="K178" s="185" t="s">
        <v>1250</v>
      </c>
      <c r="L178" s="191">
        <v>0.3229166666666667</v>
      </c>
      <c r="M178" s="192">
        <v>0.4895833333333333</v>
      </c>
      <c r="N178" s="19"/>
      <c r="O178" s="164" t="s">
        <v>1252</v>
      </c>
      <c r="P178" s="169">
        <f t="shared" si="232"/>
        <v>46027</v>
      </c>
      <c r="Q178" s="170">
        <f t="shared" si="3"/>
        <v>46055</v>
      </c>
      <c r="R178" s="181"/>
      <c r="S178" s="302"/>
      <c r="T178" s="99"/>
      <c r="U178" s="99"/>
      <c r="V178" s="172" t="str">
        <f t="shared" si="197"/>
        <v> </v>
      </c>
      <c r="W178" s="172">
        <f t="shared" si="5"/>
        <v>5</v>
      </c>
      <c r="X178" s="173">
        <f t="shared" si="6"/>
        <v>5</v>
      </c>
      <c r="Y178" s="172">
        <f t="shared" si="7"/>
        <v>28</v>
      </c>
      <c r="Z178" s="174">
        <f t="shared" si="8"/>
        <v>0.1666666667</v>
      </c>
      <c r="AA178" s="174">
        <f t="shared" si="9"/>
        <v>0.003703703704</v>
      </c>
      <c r="AB178" s="173" t="str">
        <f t="shared" si="10"/>
        <v>20,322916666666667</v>
      </c>
      <c r="AC178" s="175" t="str">
        <f t="shared" si="11"/>
        <v> 6243VOT01G  7:45-11:45  BĐ: 5/1/2026 KT: 2/2/2026</v>
      </c>
      <c r="AD178" s="175">
        <f t="shared" ref="AD178:AE178" si="236">P178</f>
        <v>46027</v>
      </c>
      <c r="AE178" s="175">
        <f t="shared" si="236"/>
        <v>46055</v>
      </c>
      <c r="AF178" s="187"/>
      <c r="AG178" s="187"/>
    </row>
    <row r="179" ht="18.75" customHeight="1">
      <c r="A179" s="184"/>
      <c r="B179" s="184"/>
      <c r="C179" s="164" t="s">
        <v>1249</v>
      </c>
      <c r="D179" s="99" t="s">
        <v>944</v>
      </c>
      <c r="E179" s="99">
        <v>2024.0</v>
      </c>
      <c r="F179" s="164" t="s">
        <v>945</v>
      </c>
      <c r="G179" s="12"/>
      <c r="H179" s="99">
        <v>16.0</v>
      </c>
      <c r="I179" s="99"/>
      <c r="J179" s="99">
        <v>25.0</v>
      </c>
      <c r="K179" s="185" t="s">
        <v>1266</v>
      </c>
      <c r="L179" s="191">
        <v>0.3229166666666667</v>
      </c>
      <c r="M179" s="192">
        <v>0.4895833333333333</v>
      </c>
      <c r="N179" s="165" t="s">
        <v>1276</v>
      </c>
      <c r="O179" s="164" t="s">
        <v>1252</v>
      </c>
      <c r="P179" s="169">
        <f t="shared" si="232"/>
        <v>46029</v>
      </c>
      <c r="Q179" s="170">
        <f t="shared" si="3"/>
        <v>46057</v>
      </c>
      <c r="R179" s="181"/>
      <c r="S179" s="302"/>
      <c r="T179" s="99"/>
      <c r="U179" s="99"/>
      <c r="V179" s="172" t="str">
        <f t="shared" si="197"/>
        <v> </v>
      </c>
      <c r="W179" s="172">
        <f t="shared" si="5"/>
        <v>5</v>
      </c>
      <c r="X179" s="173">
        <f t="shared" si="6"/>
        <v>5</v>
      </c>
      <c r="Y179" s="172">
        <f t="shared" si="7"/>
        <v>28</v>
      </c>
      <c r="Z179" s="174">
        <f t="shared" si="8"/>
        <v>0.1666666667</v>
      </c>
      <c r="AA179" s="174">
        <f t="shared" si="9"/>
        <v>0.003703703704</v>
      </c>
      <c r="AB179" s="173" t="str">
        <f t="shared" si="10"/>
        <v>40,322916666666667Garage
Thanh Phong</v>
      </c>
      <c r="AC179" s="175" t="str">
        <f t="shared" si="11"/>
        <v> 5243VOT01  7:45-11:45  BĐ: 7/1/2026 KT: 4/2/2026</v>
      </c>
      <c r="AD179" s="175">
        <f t="shared" ref="AD179:AE179" si="237">P179</f>
        <v>46029</v>
      </c>
      <c r="AE179" s="175">
        <f t="shared" si="237"/>
        <v>46057</v>
      </c>
      <c r="AF179" s="187"/>
      <c r="AG179" s="187"/>
    </row>
    <row r="180" ht="18.75" customHeight="1">
      <c r="A180" s="184"/>
      <c r="B180" s="184"/>
      <c r="C180" s="164" t="s">
        <v>1249</v>
      </c>
      <c r="D180" s="99" t="s">
        <v>944</v>
      </c>
      <c r="E180" s="99">
        <v>2024.0</v>
      </c>
      <c r="F180" s="164" t="s">
        <v>951</v>
      </c>
      <c r="G180" s="12"/>
      <c r="H180" s="99">
        <v>16.0</v>
      </c>
      <c r="I180" s="99"/>
      <c r="J180" s="99">
        <v>25.0</v>
      </c>
      <c r="K180" s="185" t="s">
        <v>1266</v>
      </c>
      <c r="L180" s="191">
        <v>0.3229166666666667</v>
      </c>
      <c r="M180" s="192">
        <v>0.4895833333333333</v>
      </c>
      <c r="N180" s="12"/>
      <c r="O180" s="164" t="s">
        <v>1252</v>
      </c>
      <c r="P180" s="169">
        <f t="shared" si="232"/>
        <v>46029</v>
      </c>
      <c r="Q180" s="170">
        <f t="shared" si="3"/>
        <v>46057</v>
      </c>
      <c r="R180" s="181"/>
      <c r="S180" s="302"/>
      <c r="T180" s="99"/>
      <c r="U180" s="99"/>
      <c r="V180" s="172" t="str">
        <f t="shared" si="197"/>
        <v> </v>
      </c>
      <c r="W180" s="172">
        <f t="shared" si="5"/>
        <v>5</v>
      </c>
      <c r="X180" s="173">
        <f t="shared" si="6"/>
        <v>5</v>
      </c>
      <c r="Y180" s="172">
        <f t="shared" si="7"/>
        <v>28</v>
      </c>
      <c r="Z180" s="174">
        <f t="shared" si="8"/>
        <v>0.1666666667</v>
      </c>
      <c r="AA180" s="174">
        <f t="shared" si="9"/>
        <v>0.003703703704</v>
      </c>
      <c r="AB180" s="173" t="str">
        <f t="shared" si="10"/>
        <v>40,322916666666667</v>
      </c>
      <c r="AC180" s="175" t="str">
        <f t="shared" si="11"/>
        <v> 6243VOT01  7:45-11:45  BĐ: 7/1/2026 KT: 4/2/2026</v>
      </c>
      <c r="AD180" s="175">
        <f t="shared" ref="AD180:AE180" si="238">P180</f>
        <v>46029</v>
      </c>
      <c r="AE180" s="175">
        <f t="shared" si="238"/>
        <v>46057</v>
      </c>
      <c r="AF180" s="187"/>
      <c r="AG180" s="187"/>
    </row>
    <row r="181" ht="18.75" customHeight="1">
      <c r="A181" s="184"/>
      <c r="B181" s="184"/>
      <c r="C181" s="164" t="s">
        <v>1249</v>
      </c>
      <c r="D181" s="99" t="s">
        <v>944</v>
      </c>
      <c r="E181" s="99">
        <v>2024.0</v>
      </c>
      <c r="F181" s="164" t="s">
        <v>957</v>
      </c>
      <c r="G181" s="12"/>
      <c r="H181" s="99">
        <v>6.0</v>
      </c>
      <c r="I181" s="99"/>
      <c r="J181" s="99">
        <v>25.0</v>
      </c>
      <c r="K181" s="185" t="s">
        <v>1266</v>
      </c>
      <c r="L181" s="191">
        <v>0.3229166666666667</v>
      </c>
      <c r="M181" s="192">
        <v>0.4895833333333333</v>
      </c>
      <c r="N181" s="19"/>
      <c r="O181" s="164" t="s">
        <v>1252</v>
      </c>
      <c r="P181" s="169">
        <f t="shared" si="232"/>
        <v>46029</v>
      </c>
      <c r="Q181" s="170">
        <f t="shared" si="3"/>
        <v>46057</v>
      </c>
      <c r="R181" s="181"/>
      <c r="S181" s="302"/>
      <c r="T181" s="99"/>
      <c r="U181" s="99"/>
      <c r="V181" s="172" t="str">
        <f t="shared" si="197"/>
        <v> </v>
      </c>
      <c r="W181" s="172">
        <f t="shared" si="5"/>
        <v>5</v>
      </c>
      <c r="X181" s="173">
        <f t="shared" si="6"/>
        <v>5</v>
      </c>
      <c r="Y181" s="172">
        <f t="shared" si="7"/>
        <v>28</v>
      </c>
      <c r="Z181" s="174">
        <f t="shared" si="8"/>
        <v>0.1666666667</v>
      </c>
      <c r="AA181" s="174">
        <f t="shared" si="9"/>
        <v>0.003703703704</v>
      </c>
      <c r="AB181" s="173" t="str">
        <f t="shared" si="10"/>
        <v>40,322916666666667</v>
      </c>
      <c r="AC181" s="175" t="str">
        <f t="shared" si="11"/>
        <v> 6243VOT01G  7:45-11:45  BĐ: 7/1/2026 KT: 4/2/2026</v>
      </c>
      <c r="AD181" s="175">
        <f t="shared" ref="AD181:AE181" si="239">P181</f>
        <v>46029</v>
      </c>
      <c r="AE181" s="175">
        <f t="shared" si="239"/>
        <v>46057</v>
      </c>
      <c r="AF181" s="187"/>
      <c r="AG181" s="187"/>
    </row>
    <row r="182" ht="18.75" customHeight="1">
      <c r="A182" s="184"/>
      <c r="B182" s="184"/>
      <c r="C182" s="164" t="s">
        <v>1249</v>
      </c>
      <c r="D182" s="99" t="s">
        <v>944</v>
      </c>
      <c r="E182" s="99">
        <v>2024.0</v>
      </c>
      <c r="F182" s="164" t="s">
        <v>945</v>
      </c>
      <c r="G182" s="12"/>
      <c r="H182" s="99">
        <v>16.0</v>
      </c>
      <c r="I182" s="99"/>
      <c r="J182" s="99">
        <v>20.0</v>
      </c>
      <c r="K182" s="185" t="s">
        <v>1250</v>
      </c>
      <c r="L182" s="191">
        <v>0.3229166666666667</v>
      </c>
      <c r="M182" s="192">
        <v>0.4895833333333333</v>
      </c>
      <c r="N182" s="165" t="s">
        <v>1276</v>
      </c>
      <c r="O182" s="164" t="s">
        <v>1252</v>
      </c>
      <c r="P182" s="169">
        <f t="shared" ref="P182:P187" si="241">"23/02/2026"+(K182-2)</f>
        <v>46076</v>
      </c>
      <c r="Q182" s="170">
        <f t="shared" si="3"/>
        <v>46097</v>
      </c>
      <c r="R182" s="181"/>
      <c r="S182" s="302"/>
      <c r="T182" s="99"/>
      <c r="U182" s="99"/>
      <c r="V182" s="172" t="str">
        <f t="shared" si="197"/>
        <v> </v>
      </c>
      <c r="W182" s="172">
        <f t="shared" si="5"/>
        <v>5</v>
      </c>
      <c r="X182" s="173">
        <f t="shared" si="6"/>
        <v>4</v>
      </c>
      <c r="Y182" s="172">
        <f t="shared" si="7"/>
        <v>21</v>
      </c>
      <c r="Z182" s="174">
        <f t="shared" si="8"/>
        <v>0.1666666667</v>
      </c>
      <c r="AA182" s="174">
        <f t="shared" si="9"/>
        <v>0.003703703704</v>
      </c>
      <c r="AB182" s="173" t="str">
        <f t="shared" si="10"/>
        <v>20,322916666666667Garage
Thanh Phong</v>
      </c>
      <c r="AC182" s="175" t="str">
        <f t="shared" si="11"/>
        <v> 5243VOT01  7:45-11:45  BĐ: 23/2/2026 KT: 16/3/2026</v>
      </c>
      <c r="AD182" s="175">
        <f t="shared" ref="AD182:AE182" si="240">P182</f>
        <v>46076</v>
      </c>
      <c r="AE182" s="175">
        <f t="shared" si="240"/>
        <v>46097</v>
      </c>
      <c r="AF182" s="187"/>
      <c r="AG182" s="187"/>
    </row>
    <row r="183" ht="18.75" customHeight="1">
      <c r="A183" s="184"/>
      <c r="B183" s="184"/>
      <c r="C183" s="164" t="s">
        <v>1249</v>
      </c>
      <c r="D183" s="99" t="s">
        <v>944</v>
      </c>
      <c r="E183" s="99">
        <v>2024.0</v>
      </c>
      <c r="F183" s="164" t="s">
        <v>951</v>
      </c>
      <c r="G183" s="12"/>
      <c r="H183" s="99">
        <v>16.0</v>
      </c>
      <c r="I183" s="99"/>
      <c r="J183" s="99">
        <v>20.0</v>
      </c>
      <c r="K183" s="185" t="s">
        <v>1250</v>
      </c>
      <c r="L183" s="191">
        <v>0.3229166666666667</v>
      </c>
      <c r="M183" s="192">
        <v>0.4895833333333333</v>
      </c>
      <c r="N183" s="12"/>
      <c r="O183" s="164" t="s">
        <v>1252</v>
      </c>
      <c r="P183" s="169">
        <f t="shared" si="241"/>
        <v>46076</v>
      </c>
      <c r="Q183" s="170">
        <f t="shared" si="3"/>
        <v>46097</v>
      </c>
      <c r="R183" s="181"/>
      <c r="S183" s="302"/>
      <c r="T183" s="99"/>
      <c r="U183" s="99"/>
      <c r="V183" s="172" t="str">
        <f t="shared" si="197"/>
        <v> </v>
      </c>
      <c r="W183" s="172">
        <f t="shared" si="5"/>
        <v>5</v>
      </c>
      <c r="X183" s="173">
        <f t="shared" si="6"/>
        <v>4</v>
      </c>
      <c r="Y183" s="172">
        <f t="shared" si="7"/>
        <v>21</v>
      </c>
      <c r="Z183" s="174">
        <f t="shared" si="8"/>
        <v>0.1666666667</v>
      </c>
      <c r="AA183" s="174">
        <f t="shared" si="9"/>
        <v>0.003703703704</v>
      </c>
      <c r="AB183" s="173" t="str">
        <f t="shared" si="10"/>
        <v>20,322916666666667</v>
      </c>
      <c r="AC183" s="175" t="str">
        <f t="shared" si="11"/>
        <v> 6243VOT01  7:45-11:45  BĐ: 23/2/2026 KT: 16/3/2026</v>
      </c>
      <c r="AD183" s="175">
        <f t="shared" ref="AD183:AE183" si="242">P183</f>
        <v>46076</v>
      </c>
      <c r="AE183" s="175">
        <f t="shared" si="242"/>
        <v>46097</v>
      </c>
      <c r="AF183" s="187"/>
      <c r="AG183" s="187"/>
    </row>
    <row r="184" ht="18.75" customHeight="1">
      <c r="A184" s="184"/>
      <c r="B184" s="184"/>
      <c r="C184" s="164" t="s">
        <v>1249</v>
      </c>
      <c r="D184" s="99" t="s">
        <v>944</v>
      </c>
      <c r="E184" s="99">
        <v>2024.0</v>
      </c>
      <c r="F184" s="164" t="s">
        <v>957</v>
      </c>
      <c r="G184" s="12"/>
      <c r="H184" s="99">
        <v>6.0</v>
      </c>
      <c r="I184" s="99"/>
      <c r="J184" s="99">
        <v>20.0</v>
      </c>
      <c r="K184" s="185" t="s">
        <v>1250</v>
      </c>
      <c r="L184" s="191">
        <v>0.3229166666666667</v>
      </c>
      <c r="M184" s="192">
        <v>0.4895833333333333</v>
      </c>
      <c r="N184" s="19"/>
      <c r="O184" s="164" t="s">
        <v>1252</v>
      </c>
      <c r="P184" s="169">
        <f t="shared" si="241"/>
        <v>46076</v>
      </c>
      <c r="Q184" s="170">
        <f t="shared" si="3"/>
        <v>46097</v>
      </c>
      <c r="R184" s="181"/>
      <c r="S184" s="302"/>
      <c r="T184" s="99"/>
      <c r="U184" s="99"/>
      <c r="V184" s="172" t="str">
        <f t="shared" si="197"/>
        <v> </v>
      </c>
      <c r="W184" s="172">
        <f t="shared" si="5"/>
        <v>5</v>
      </c>
      <c r="X184" s="173">
        <f t="shared" si="6"/>
        <v>4</v>
      </c>
      <c r="Y184" s="172">
        <f t="shared" si="7"/>
        <v>21</v>
      </c>
      <c r="Z184" s="174">
        <f t="shared" si="8"/>
        <v>0.1666666667</v>
      </c>
      <c r="AA184" s="174">
        <f t="shared" si="9"/>
        <v>0.003703703704</v>
      </c>
      <c r="AB184" s="173" t="str">
        <f t="shared" si="10"/>
        <v>20,322916666666667</v>
      </c>
      <c r="AC184" s="175" t="str">
        <f t="shared" si="11"/>
        <v> 6243VOT01G  7:45-11:45  BĐ: 23/2/2026 KT: 16/3/2026</v>
      </c>
      <c r="AD184" s="175">
        <f t="shared" ref="AD184:AE184" si="243">P184</f>
        <v>46076</v>
      </c>
      <c r="AE184" s="175">
        <f t="shared" si="243"/>
        <v>46097</v>
      </c>
      <c r="AF184" s="187"/>
      <c r="AG184" s="187"/>
    </row>
    <row r="185" ht="18.75" customHeight="1">
      <c r="A185" s="184"/>
      <c r="B185" s="184"/>
      <c r="C185" s="164" t="s">
        <v>1249</v>
      </c>
      <c r="D185" s="99" t="s">
        <v>944</v>
      </c>
      <c r="E185" s="99">
        <v>2024.0</v>
      </c>
      <c r="F185" s="164" t="s">
        <v>945</v>
      </c>
      <c r="G185" s="12"/>
      <c r="H185" s="99">
        <v>16.0</v>
      </c>
      <c r="I185" s="99"/>
      <c r="J185" s="99">
        <v>20.0</v>
      </c>
      <c r="K185" s="185" t="s">
        <v>1266</v>
      </c>
      <c r="L185" s="191">
        <v>0.3229166666666667</v>
      </c>
      <c r="M185" s="192">
        <v>0.4895833333333333</v>
      </c>
      <c r="N185" s="165" t="s">
        <v>1276</v>
      </c>
      <c r="O185" s="164" t="s">
        <v>1252</v>
      </c>
      <c r="P185" s="169">
        <f t="shared" si="241"/>
        <v>46078</v>
      </c>
      <c r="Q185" s="170">
        <f t="shared" si="3"/>
        <v>46099</v>
      </c>
      <c r="R185" s="181"/>
      <c r="S185" s="302"/>
      <c r="T185" s="99"/>
      <c r="U185" s="99"/>
      <c r="V185" s="172" t="str">
        <f t="shared" si="197"/>
        <v> </v>
      </c>
      <c r="W185" s="172">
        <f t="shared" si="5"/>
        <v>5</v>
      </c>
      <c r="X185" s="173">
        <f t="shared" si="6"/>
        <v>4</v>
      </c>
      <c r="Y185" s="172">
        <f t="shared" si="7"/>
        <v>21</v>
      </c>
      <c r="Z185" s="174">
        <f t="shared" si="8"/>
        <v>0.1666666667</v>
      </c>
      <c r="AA185" s="174">
        <f t="shared" si="9"/>
        <v>0.003703703704</v>
      </c>
      <c r="AB185" s="173" t="str">
        <f t="shared" si="10"/>
        <v>40,322916666666667Garage
Thanh Phong</v>
      </c>
      <c r="AC185" s="175" t="str">
        <f t="shared" si="11"/>
        <v> 5243VOT01  7:45-11:45  BĐ: 25/2/2026 KT: 18/3/2026</v>
      </c>
      <c r="AD185" s="175">
        <f t="shared" ref="AD185:AE185" si="244">P185</f>
        <v>46078</v>
      </c>
      <c r="AE185" s="175">
        <f t="shared" si="244"/>
        <v>46099</v>
      </c>
      <c r="AF185" s="187"/>
      <c r="AG185" s="187"/>
    </row>
    <row r="186" ht="18.75" customHeight="1">
      <c r="A186" s="184"/>
      <c r="B186" s="184"/>
      <c r="C186" s="164" t="s">
        <v>1249</v>
      </c>
      <c r="D186" s="99" t="s">
        <v>944</v>
      </c>
      <c r="E186" s="99">
        <v>2024.0</v>
      </c>
      <c r="F186" s="164" t="s">
        <v>951</v>
      </c>
      <c r="G186" s="12"/>
      <c r="H186" s="99">
        <v>16.0</v>
      </c>
      <c r="I186" s="99"/>
      <c r="J186" s="99">
        <v>20.0</v>
      </c>
      <c r="K186" s="185" t="s">
        <v>1266</v>
      </c>
      <c r="L186" s="191">
        <v>0.3229166666666667</v>
      </c>
      <c r="M186" s="192">
        <v>0.4895833333333333</v>
      </c>
      <c r="N186" s="12"/>
      <c r="O186" s="164" t="s">
        <v>1252</v>
      </c>
      <c r="P186" s="169">
        <f t="shared" si="241"/>
        <v>46078</v>
      </c>
      <c r="Q186" s="170">
        <f t="shared" si="3"/>
        <v>46099</v>
      </c>
      <c r="R186" s="181"/>
      <c r="S186" s="302"/>
      <c r="T186" s="99"/>
      <c r="U186" s="99"/>
      <c r="V186" s="172" t="str">
        <f t="shared" si="197"/>
        <v> </v>
      </c>
      <c r="W186" s="172">
        <f t="shared" si="5"/>
        <v>5</v>
      </c>
      <c r="X186" s="173">
        <f t="shared" si="6"/>
        <v>4</v>
      </c>
      <c r="Y186" s="172">
        <f t="shared" si="7"/>
        <v>21</v>
      </c>
      <c r="Z186" s="174">
        <f t="shared" si="8"/>
        <v>0.1666666667</v>
      </c>
      <c r="AA186" s="174">
        <f t="shared" si="9"/>
        <v>0.003703703704</v>
      </c>
      <c r="AB186" s="173" t="str">
        <f t="shared" si="10"/>
        <v>40,322916666666667</v>
      </c>
      <c r="AC186" s="175" t="str">
        <f t="shared" si="11"/>
        <v> 6243VOT01  7:45-11:45  BĐ: 25/2/2026 KT: 18/3/2026</v>
      </c>
      <c r="AD186" s="175">
        <f t="shared" ref="AD186:AE186" si="245">P186</f>
        <v>46078</v>
      </c>
      <c r="AE186" s="175">
        <f t="shared" si="245"/>
        <v>46099</v>
      </c>
      <c r="AF186" s="187"/>
      <c r="AG186" s="187"/>
    </row>
    <row r="187" ht="18.75" customHeight="1">
      <c r="A187" s="184"/>
      <c r="B187" s="184"/>
      <c r="C187" s="164" t="s">
        <v>1249</v>
      </c>
      <c r="D187" s="99" t="s">
        <v>944</v>
      </c>
      <c r="E187" s="99">
        <v>2024.0</v>
      </c>
      <c r="F187" s="164" t="s">
        <v>957</v>
      </c>
      <c r="G187" s="12"/>
      <c r="H187" s="99">
        <v>6.0</v>
      </c>
      <c r="I187" s="99"/>
      <c r="J187" s="99">
        <v>20.0</v>
      </c>
      <c r="K187" s="185" t="s">
        <v>1266</v>
      </c>
      <c r="L187" s="191">
        <v>0.3229166666666667</v>
      </c>
      <c r="M187" s="192">
        <v>0.4895833333333333</v>
      </c>
      <c r="N187" s="19"/>
      <c r="O187" s="164" t="s">
        <v>1252</v>
      </c>
      <c r="P187" s="169">
        <f t="shared" si="241"/>
        <v>46078</v>
      </c>
      <c r="Q187" s="170">
        <f t="shared" si="3"/>
        <v>46099</v>
      </c>
      <c r="R187" s="181"/>
      <c r="S187" s="302"/>
      <c r="T187" s="99"/>
      <c r="U187" s="99"/>
      <c r="V187" s="172" t="str">
        <f t="shared" si="197"/>
        <v> </v>
      </c>
      <c r="W187" s="172">
        <f t="shared" si="5"/>
        <v>5</v>
      </c>
      <c r="X187" s="173">
        <f t="shared" si="6"/>
        <v>4</v>
      </c>
      <c r="Y187" s="172">
        <f t="shared" si="7"/>
        <v>21</v>
      </c>
      <c r="Z187" s="174">
        <f t="shared" si="8"/>
        <v>0.1666666667</v>
      </c>
      <c r="AA187" s="174">
        <f t="shared" si="9"/>
        <v>0.003703703704</v>
      </c>
      <c r="AB187" s="173" t="str">
        <f t="shared" si="10"/>
        <v>40,322916666666667</v>
      </c>
      <c r="AC187" s="175" t="str">
        <f t="shared" si="11"/>
        <v> 6243VOT01G  7:45-11:45  BĐ: 25/2/2026 KT: 18/3/2026</v>
      </c>
      <c r="AD187" s="175">
        <f t="shared" ref="AD187:AE187" si="246">P187</f>
        <v>46078</v>
      </c>
      <c r="AE187" s="175">
        <f t="shared" si="246"/>
        <v>46099</v>
      </c>
      <c r="AF187" s="187"/>
      <c r="AG187" s="187"/>
    </row>
    <row r="188" ht="18.75" customHeight="1">
      <c r="A188" s="184"/>
      <c r="B188" s="184"/>
      <c r="C188" s="164" t="s">
        <v>1249</v>
      </c>
      <c r="D188" s="99" t="s">
        <v>944</v>
      </c>
      <c r="E188" s="99">
        <v>2024.0</v>
      </c>
      <c r="F188" s="164" t="s">
        <v>945</v>
      </c>
      <c r="G188" s="165" t="s">
        <v>949</v>
      </c>
      <c r="H188" s="99">
        <v>16.0</v>
      </c>
      <c r="I188" s="99"/>
      <c r="J188" s="99">
        <v>25.0</v>
      </c>
      <c r="K188" s="185" t="s">
        <v>1258</v>
      </c>
      <c r="L188" s="191">
        <v>0.3229166666666667</v>
      </c>
      <c r="M188" s="192">
        <v>0.4895833333333333</v>
      </c>
      <c r="N188" s="165" t="s">
        <v>1276</v>
      </c>
      <c r="O188" s="164" t="s">
        <v>1252</v>
      </c>
      <c r="P188" s="169">
        <f t="shared" ref="P188:P189" si="248">"05/01/2026"+(K188-2)</f>
        <v>46028</v>
      </c>
      <c r="Q188" s="170">
        <f t="shared" si="3"/>
        <v>46056</v>
      </c>
      <c r="R188" s="181"/>
      <c r="S188" s="302"/>
      <c r="T188" s="99"/>
      <c r="U188" s="99"/>
      <c r="V188" s="172" t="str">
        <f t="shared" si="197"/>
        <v> </v>
      </c>
      <c r="W188" s="172">
        <f t="shared" si="5"/>
        <v>5</v>
      </c>
      <c r="X188" s="173">
        <f t="shared" si="6"/>
        <v>5</v>
      </c>
      <c r="Y188" s="172">
        <f t="shared" si="7"/>
        <v>28</v>
      </c>
      <c r="Z188" s="174">
        <f t="shared" si="8"/>
        <v>0.1666666667</v>
      </c>
      <c r="AA188" s="174">
        <f t="shared" si="9"/>
        <v>0.003703703704</v>
      </c>
      <c r="AB188" s="173" t="str">
        <f t="shared" si="10"/>
        <v>30,322916666666667Garage
Thanh Phong</v>
      </c>
      <c r="AC188" s="175" t="str">
        <f t="shared" si="11"/>
        <v>Thực hành điện ô tô 2 5243VOT01  7:45-11:45  BĐ: 6/1/2026 KT: 3/2/2026</v>
      </c>
      <c r="AD188" s="175">
        <f t="shared" ref="AD188:AE188" si="247">P188</f>
        <v>46028</v>
      </c>
      <c r="AE188" s="175">
        <f t="shared" si="247"/>
        <v>46056</v>
      </c>
      <c r="AF188" s="187"/>
      <c r="AG188" s="187"/>
    </row>
    <row r="189" ht="18.75" customHeight="1">
      <c r="A189" s="184"/>
      <c r="B189" s="184"/>
      <c r="C189" s="164" t="s">
        <v>1249</v>
      </c>
      <c r="D189" s="99" t="s">
        <v>944</v>
      </c>
      <c r="E189" s="99">
        <v>2024.0</v>
      </c>
      <c r="F189" s="164" t="s">
        <v>945</v>
      </c>
      <c r="G189" s="12"/>
      <c r="H189" s="99">
        <v>16.0</v>
      </c>
      <c r="I189" s="99"/>
      <c r="J189" s="99">
        <v>25.0</v>
      </c>
      <c r="K189" s="185" t="s">
        <v>1262</v>
      </c>
      <c r="L189" s="191">
        <v>0.3229166666666667</v>
      </c>
      <c r="M189" s="192">
        <v>0.4895833333333333</v>
      </c>
      <c r="N189" s="12"/>
      <c r="O189" s="164" t="s">
        <v>1252</v>
      </c>
      <c r="P189" s="169">
        <f t="shared" si="248"/>
        <v>46031</v>
      </c>
      <c r="Q189" s="170">
        <f t="shared" si="3"/>
        <v>46059</v>
      </c>
      <c r="R189" s="181"/>
      <c r="S189" s="302"/>
      <c r="T189" s="99"/>
      <c r="U189" s="99"/>
      <c r="V189" s="172" t="str">
        <f t="shared" si="197"/>
        <v> </v>
      </c>
      <c r="W189" s="172">
        <f t="shared" si="5"/>
        <v>5</v>
      </c>
      <c r="X189" s="173">
        <f t="shared" si="6"/>
        <v>5</v>
      </c>
      <c r="Y189" s="172">
        <f t="shared" si="7"/>
        <v>28</v>
      </c>
      <c r="Z189" s="174">
        <f t="shared" si="8"/>
        <v>0.1666666667</v>
      </c>
      <c r="AA189" s="174">
        <f t="shared" si="9"/>
        <v>0.003703703704</v>
      </c>
      <c r="AB189" s="173" t="str">
        <f t="shared" si="10"/>
        <v>60,322916666666667</v>
      </c>
      <c r="AC189" s="175" t="str">
        <f t="shared" si="11"/>
        <v> 5243VOT01  7:45-11:45  BĐ: 9/1/2026 KT: 6/2/2026</v>
      </c>
      <c r="AD189" s="175">
        <f t="shared" ref="AD189:AE189" si="249">P189</f>
        <v>46031</v>
      </c>
      <c r="AE189" s="175">
        <f t="shared" si="249"/>
        <v>46059</v>
      </c>
      <c r="AF189" s="187"/>
      <c r="AG189" s="187"/>
    </row>
    <row r="190" ht="18.75" customHeight="1">
      <c r="A190" s="184"/>
      <c r="B190" s="184"/>
      <c r="C190" s="164" t="s">
        <v>1249</v>
      </c>
      <c r="D190" s="99" t="s">
        <v>944</v>
      </c>
      <c r="E190" s="99">
        <v>2024.0</v>
      </c>
      <c r="F190" s="164" t="s">
        <v>945</v>
      </c>
      <c r="G190" s="12"/>
      <c r="H190" s="99">
        <v>16.0</v>
      </c>
      <c r="I190" s="99"/>
      <c r="J190" s="99">
        <v>20.0</v>
      </c>
      <c r="K190" s="185" t="s">
        <v>1258</v>
      </c>
      <c r="L190" s="191">
        <v>0.3229166666666667</v>
      </c>
      <c r="M190" s="192">
        <v>0.4895833333333333</v>
      </c>
      <c r="N190" s="12"/>
      <c r="O190" s="164" t="s">
        <v>1252</v>
      </c>
      <c r="P190" s="169">
        <f t="shared" ref="P190:P191" si="251">"23/02/2026"+(K190-2)</f>
        <v>46077</v>
      </c>
      <c r="Q190" s="170">
        <f t="shared" si="3"/>
        <v>46098</v>
      </c>
      <c r="R190" s="181"/>
      <c r="S190" s="302"/>
      <c r="T190" s="99"/>
      <c r="U190" s="99"/>
      <c r="V190" s="172" t="str">
        <f t="shared" si="197"/>
        <v> </v>
      </c>
      <c r="W190" s="172">
        <f t="shared" si="5"/>
        <v>5</v>
      </c>
      <c r="X190" s="173">
        <f t="shared" si="6"/>
        <v>4</v>
      </c>
      <c r="Y190" s="172">
        <f t="shared" si="7"/>
        <v>21</v>
      </c>
      <c r="Z190" s="174">
        <f t="shared" si="8"/>
        <v>0.1666666667</v>
      </c>
      <c r="AA190" s="174">
        <f t="shared" si="9"/>
        <v>0.003703703704</v>
      </c>
      <c r="AB190" s="173" t="str">
        <f t="shared" si="10"/>
        <v>30,322916666666667</v>
      </c>
      <c r="AC190" s="175" t="str">
        <f t="shared" si="11"/>
        <v> 5243VOT01  7:45-11:45  BĐ: 24/2/2026 KT: 17/3/2026</v>
      </c>
      <c r="AD190" s="175">
        <f t="shared" ref="AD190:AE190" si="250">P190</f>
        <v>46077</v>
      </c>
      <c r="AE190" s="175">
        <f t="shared" si="250"/>
        <v>46098</v>
      </c>
      <c r="AF190" s="187"/>
      <c r="AG190" s="187"/>
    </row>
    <row r="191" ht="18.75" customHeight="1">
      <c r="A191" s="184"/>
      <c r="B191" s="184"/>
      <c r="C191" s="164" t="s">
        <v>1249</v>
      </c>
      <c r="D191" s="99" t="s">
        <v>944</v>
      </c>
      <c r="E191" s="99">
        <v>2024.0</v>
      </c>
      <c r="F191" s="164" t="s">
        <v>945</v>
      </c>
      <c r="G191" s="12"/>
      <c r="H191" s="99">
        <v>16.0</v>
      </c>
      <c r="I191" s="99"/>
      <c r="J191" s="99">
        <v>20.0</v>
      </c>
      <c r="K191" s="185" t="s">
        <v>1262</v>
      </c>
      <c r="L191" s="191">
        <v>0.3229166666666667</v>
      </c>
      <c r="M191" s="192">
        <v>0.4895833333333333</v>
      </c>
      <c r="N191" s="19"/>
      <c r="O191" s="164" t="s">
        <v>1252</v>
      </c>
      <c r="P191" s="169">
        <f t="shared" si="251"/>
        <v>46080</v>
      </c>
      <c r="Q191" s="170">
        <f t="shared" si="3"/>
        <v>46101</v>
      </c>
      <c r="R191" s="181"/>
      <c r="S191" s="302"/>
      <c r="T191" s="99"/>
      <c r="U191" s="99"/>
      <c r="V191" s="172" t="str">
        <f t="shared" si="197"/>
        <v> </v>
      </c>
      <c r="W191" s="172">
        <f t="shared" si="5"/>
        <v>5</v>
      </c>
      <c r="X191" s="173">
        <f t="shared" si="6"/>
        <v>4</v>
      </c>
      <c r="Y191" s="172">
        <f t="shared" si="7"/>
        <v>21</v>
      </c>
      <c r="Z191" s="174">
        <f t="shared" si="8"/>
        <v>0.1666666667</v>
      </c>
      <c r="AA191" s="174">
        <f t="shared" si="9"/>
        <v>0.003703703704</v>
      </c>
      <c r="AB191" s="173" t="str">
        <f t="shared" si="10"/>
        <v>60,322916666666667</v>
      </c>
      <c r="AC191" s="175" t="str">
        <f t="shared" si="11"/>
        <v> 5243VOT01  7:45-11:45  BĐ: 27/2/2026 KT: 20/3/2026</v>
      </c>
      <c r="AD191" s="175">
        <f t="shared" ref="AD191:AE191" si="252">P191</f>
        <v>46080</v>
      </c>
      <c r="AE191" s="175">
        <f t="shared" si="252"/>
        <v>46101</v>
      </c>
      <c r="AF191" s="187"/>
      <c r="AG191" s="187"/>
    </row>
    <row r="192" ht="18.75" customHeight="1">
      <c r="A192" s="184"/>
      <c r="B192" s="184"/>
      <c r="C192" s="99" t="s">
        <v>198</v>
      </c>
      <c r="D192" s="99" t="s">
        <v>944</v>
      </c>
      <c r="E192" s="99">
        <v>2024.0</v>
      </c>
      <c r="F192" s="164" t="s">
        <v>945</v>
      </c>
      <c r="G192" s="165" t="s">
        <v>929</v>
      </c>
      <c r="H192" s="99">
        <v>16.0</v>
      </c>
      <c r="I192" s="99"/>
      <c r="J192" s="99">
        <v>25.0</v>
      </c>
      <c r="K192" s="185" t="s">
        <v>1272</v>
      </c>
      <c r="L192" s="191">
        <v>0.3229166666666667</v>
      </c>
      <c r="M192" s="192">
        <v>0.4895833333333333</v>
      </c>
      <c r="N192" s="165">
        <v>402.0</v>
      </c>
      <c r="O192" s="164" t="s">
        <v>1252</v>
      </c>
      <c r="P192" s="169">
        <f t="shared" ref="P192:P194" si="254">"05/01/2026"+(K192-2)</f>
        <v>46030</v>
      </c>
      <c r="Q192" s="170">
        <f t="shared" si="3"/>
        <v>46058</v>
      </c>
      <c r="R192" s="181"/>
      <c r="S192" s="302"/>
      <c r="T192" s="99"/>
      <c r="U192" s="99"/>
      <c r="V192" s="172" t="str">
        <f t="shared" si="197"/>
        <v> </v>
      </c>
      <c r="W192" s="172">
        <f t="shared" si="5"/>
        <v>5</v>
      </c>
      <c r="X192" s="173">
        <f t="shared" si="6"/>
        <v>5</v>
      </c>
      <c r="Y192" s="172">
        <f t="shared" si="7"/>
        <v>28</v>
      </c>
      <c r="Z192" s="174">
        <f t="shared" si="8"/>
        <v>0.1666666667</v>
      </c>
      <c r="AA192" s="174">
        <f t="shared" si="9"/>
        <v>0.003703703704</v>
      </c>
      <c r="AB192" s="173" t="str">
        <f t="shared" si="10"/>
        <v>50,322916666666667402</v>
      </c>
      <c r="AC192" s="175" t="str">
        <f t="shared" si="11"/>
        <v>Kỹ năng làm việc 5243VOT01  7:45-11:45  BĐ: 8/1/2026 KT: 5/2/2026</v>
      </c>
      <c r="AD192" s="175">
        <f t="shared" ref="AD192:AE192" si="253">P192</f>
        <v>46030</v>
      </c>
      <c r="AE192" s="175">
        <f t="shared" si="253"/>
        <v>46058</v>
      </c>
      <c r="AF192" s="187"/>
      <c r="AG192" s="187"/>
    </row>
    <row r="193" ht="18.75" customHeight="1">
      <c r="A193" s="177"/>
      <c r="B193" s="177"/>
      <c r="C193" s="178" t="s">
        <v>198</v>
      </c>
      <c r="D193" s="178" t="s">
        <v>1002</v>
      </c>
      <c r="E193" s="178">
        <v>2024.0</v>
      </c>
      <c r="F193" s="199" t="s">
        <v>1003</v>
      </c>
      <c r="G193" s="12"/>
      <c r="H193" s="178">
        <v>9.0</v>
      </c>
      <c r="I193" s="181"/>
      <c r="J193" s="93">
        <v>25.0</v>
      </c>
      <c r="K193" s="185" t="s">
        <v>1272</v>
      </c>
      <c r="L193" s="191">
        <v>0.3229166666666667</v>
      </c>
      <c r="M193" s="192">
        <v>0.4895833333333333</v>
      </c>
      <c r="N193" s="12"/>
      <c r="O193" s="178" t="s">
        <v>1252</v>
      </c>
      <c r="P193" s="169">
        <f t="shared" si="254"/>
        <v>46030</v>
      </c>
      <c r="Q193" s="170">
        <f t="shared" si="3"/>
        <v>46058</v>
      </c>
      <c r="R193" s="180"/>
      <c r="S193" s="303"/>
      <c r="T193" s="181"/>
      <c r="U193" s="181"/>
      <c r="V193" s="172" t="str">
        <f t="shared" si="197"/>
        <v> </v>
      </c>
      <c r="W193" s="172">
        <f t="shared" si="5"/>
        <v>5</v>
      </c>
      <c r="X193" s="173">
        <f t="shared" si="6"/>
        <v>5</v>
      </c>
      <c r="Y193" s="172">
        <f t="shared" si="7"/>
        <v>28</v>
      </c>
      <c r="Z193" s="174">
        <f t="shared" si="8"/>
        <v>0.1666666667</v>
      </c>
      <c r="AA193" s="174">
        <f t="shared" si="9"/>
        <v>0.003703703704</v>
      </c>
      <c r="AB193" s="173" t="str">
        <f t="shared" si="10"/>
        <v>50,322916666666667</v>
      </c>
      <c r="AC193" s="175" t="str">
        <f t="shared" si="11"/>
        <v> 5243VIG01  7:45-11:45  BĐ: 8/1/2026 KT: 5/2/2026</v>
      </c>
      <c r="AD193" s="175">
        <f t="shared" ref="AD193:AE193" si="255">P193</f>
        <v>46030</v>
      </c>
      <c r="AE193" s="175">
        <f t="shared" si="255"/>
        <v>46058</v>
      </c>
      <c r="AF193" s="182"/>
      <c r="AG193" s="182"/>
    </row>
    <row r="194" ht="18.75" customHeight="1">
      <c r="A194" s="177"/>
      <c r="B194" s="177"/>
      <c r="C194" s="178" t="s">
        <v>198</v>
      </c>
      <c r="D194" s="178" t="s">
        <v>1132</v>
      </c>
      <c r="E194" s="178">
        <v>2024.0</v>
      </c>
      <c r="F194" s="199" t="s">
        <v>1133</v>
      </c>
      <c r="G194" s="12"/>
      <c r="H194" s="178">
        <v>14.0</v>
      </c>
      <c r="I194" s="181"/>
      <c r="J194" s="93">
        <v>25.0</v>
      </c>
      <c r="K194" s="185" t="s">
        <v>1272</v>
      </c>
      <c r="L194" s="191">
        <v>0.3229166666666667</v>
      </c>
      <c r="M194" s="192">
        <v>0.4895833333333333</v>
      </c>
      <c r="N194" s="19"/>
      <c r="O194" s="178" t="s">
        <v>1252</v>
      </c>
      <c r="P194" s="169">
        <f t="shared" si="254"/>
        <v>46030</v>
      </c>
      <c r="Q194" s="170">
        <f t="shared" si="3"/>
        <v>46058</v>
      </c>
      <c r="R194" s="180"/>
      <c r="S194" s="303"/>
      <c r="T194" s="181"/>
      <c r="U194" s="181"/>
      <c r="V194" s="172" t="str">
        <f t="shared" si="197"/>
        <v> </v>
      </c>
      <c r="W194" s="172">
        <f t="shared" si="5"/>
        <v>5</v>
      </c>
      <c r="X194" s="173">
        <f t="shared" si="6"/>
        <v>5</v>
      </c>
      <c r="Y194" s="172">
        <f t="shared" si="7"/>
        <v>28</v>
      </c>
      <c r="Z194" s="174">
        <f t="shared" si="8"/>
        <v>0.1666666667</v>
      </c>
      <c r="AA194" s="174">
        <f t="shared" si="9"/>
        <v>0.003703703704</v>
      </c>
      <c r="AB194" s="173" t="str">
        <f t="shared" si="10"/>
        <v>50,322916666666667</v>
      </c>
      <c r="AC194" s="175" t="str">
        <f t="shared" si="11"/>
        <v> 5243VPR02  7:45-11:45  BĐ: 8/1/2026 KT: 5/2/2026</v>
      </c>
      <c r="AD194" s="175">
        <f t="shared" ref="AD194:AE194" si="256">P194</f>
        <v>46030</v>
      </c>
      <c r="AE194" s="175">
        <f t="shared" si="256"/>
        <v>46058</v>
      </c>
      <c r="AF194" s="182"/>
      <c r="AG194" s="182"/>
    </row>
    <row r="195" ht="18.75" customHeight="1">
      <c r="A195" s="184"/>
      <c r="B195" s="184"/>
      <c r="C195" s="99" t="s">
        <v>198</v>
      </c>
      <c r="D195" s="99" t="s">
        <v>944</v>
      </c>
      <c r="E195" s="99">
        <v>2024.0</v>
      </c>
      <c r="F195" s="164" t="s">
        <v>945</v>
      </c>
      <c r="G195" s="12"/>
      <c r="H195" s="99">
        <v>16.0</v>
      </c>
      <c r="I195" s="99"/>
      <c r="J195" s="99">
        <v>20.0</v>
      </c>
      <c r="K195" s="185" t="s">
        <v>1272</v>
      </c>
      <c r="L195" s="191">
        <v>0.3229166666666667</v>
      </c>
      <c r="M195" s="192">
        <v>0.4895833333333333</v>
      </c>
      <c r="N195" s="165">
        <v>402.0</v>
      </c>
      <c r="O195" s="164" t="s">
        <v>1252</v>
      </c>
      <c r="P195" s="169">
        <f t="shared" ref="P195:P197" si="258">"23/02/2026"+(K195-2)</f>
        <v>46079</v>
      </c>
      <c r="Q195" s="170">
        <f t="shared" si="3"/>
        <v>46100</v>
      </c>
      <c r="R195" s="181"/>
      <c r="S195" s="302"/>
      <c r="T195" s="99"/>
      <c r="U195" s="99"/>
      <c r="V195" s="172" t="str">
        <f t="shared" si="197"/>
        <v> </v>
      </c>
      <c r="W195" s="172">
        <f t="shared" si="5"/>
        <v>5</v>
      </c>
      <c r="X195" s="173">
        <f t="shared" si="6"/>
        <v>4</v>
      </c>
      <c r="Y195" s="172">
        <f t="shared" si="7"/>
        <v>21</v>
      </c>
      <c r="Z195" s="174">
        <f t="shared" si="8"/>
        <v>0.1666666667</v>
      </c>
      <c r="AA195" s="174">
        <f t="shared" si="9"/>
        <v>0.003703703704</v>
      </c>
      <c r="AB195" s="173" t="str">
        <f t="shared" si="10"/>
        <v>50,322916666666667402</v>
      </c>
      <c r="AC195" s="175" t="str">
        <f t="shared" si="11"/>
        <v> 5243VOT01  7:45-11:45  BĐ: 26/2/2026 KT: 19/3/2026</v>
      </c>
      <c r="AD195" s="175">
        <f t="shared" ref="AD195:AE195" si="257">P195</f>
        <v>46079</v>
      </c>
      <c r="AE195" s="175">
        <f t="shared" si="257"/>
        <v>46100</v>
      </c>
      <c r="AF195" s="187"/>
      <c r="AG195" s="187"/>
    </row>
    <row r="196" ht="18.75" customHeight="1">
      <c r="A196" s="177"/>
      <c r="B196" s="177"/>
      <c r="C196" s="178" t="s">
        <v>198</v>
      </c>
      <c r="D196" s="178" t="s">
        <v>1002</v>
      </c>
      <c r="E196" s="178">
        <v>2024.0</v>
      </c>
      <c r="F196" s="199" t="s">
        <v>1003</v>
      </c>
      <c r="G196" s="12"/>
      <c r="H196" s="178">
        <v>9.0</v>
      </c>
      <c r="I196" s="181"/>
      <c r="J196" s="99">
        <v>20.0</v>
      </c>
      <c r="K196" s="185" t="s">
        <v>1272</v>
      </c>
      <c r="L196" s="191">
        <v>0.3229166666666667</v>
      </c>
      <c r="M196" s="192">
        <v>0.4895833333333333</v>
      </c>
      <c r="N196" s="12"/>
      <c r="O196" s="178" t="s">
        <v>1252</v>
      </c>
      <c r="P196" s="169">
        <f t="shared" si="258"/>
        <v>46079</v>
      </c>
      <c r="Q196" s="170">
        <f t="shared" si="3"/>
        <v>46100</v>
      </c>
      <c r="R196" s="180"/>
      <c r="S196" s="303"/>
      <c r="T196" s="181"/>
      <c r="U196" s="181"/>
      <c r="V196" s="172" t="str">
        <f t="shared" si="197"/>
        <v> </v>
      </c>
      <c r="W196" s="172">
        <f t="shared" si="5"/>
        <v>5</v>
      </c>
      <c r="X196" s="173">
        <f t="shared" si="6"/>
        <v>4</v>
      </c>
      <c r="Y196" s="172">
        <f t="shared" si="7"/>
        <v>21</v>
      </c>
      <c r="Z196" s="174">
        <f t="shared" si="8"/>
        <v>0.1666666667</v>
      </c>
      <c r="AA196" s="174">
        <f t="shared" si="9"/>
        <v>0.003703703704</v>
      </c>
      <c r="AB196" s="173" t="str">
        <f t="shared" si="10"/>
        <v>50,322916666666667</v>
      </c>
      <c r="AC196" s="175" t="str">
        <f t="shared" si="11"/>
        <v> 5243VIG01  7:45-11:45  BĐ: 26/2/2026 KT: 19/3/2026</v>
      </c>
      <c r="AD196" s="175">
        <f t="shared" ref="AD196:AE196" si="259">P196</f>
        <v>46079</v>
      </c>
      <c r="AE196" s="175">
        <f t="shared" si="259"/>
        <v>46100</v>
      </c>
      <c r="AF196" s="182"/>
      <c r="AG196" s="182"/>
    </row>
    <row r="197" ht="18.75" customHeight="1">
      <c r="A197" s="177"/>
      <c r="B197" s="177"/>
      <c r="C197" s="178" t="s">
        <v>198</v>
      </c>
      <c r="D197" s="178" t="s">
        <v>1132</v>
      </c>
      <c r="E197" s="178">
        <v>2024.0</v>
      </c>
      <c r="F197" s="199" t="s">
        <v>1133</v>
      </c>
      <c r="G197" s="12"/>
      <c r="H197" s="178">
        <v>14.0</v>
      </c>
      <c r="I197" s="181"/>
      <c r="J197" s="99">
        <v>20.0</v>
      </c>
      <c r="K197" s="185" t="s">
        <v>1272</v>
      </c>
      <c r="L197" s="191">
        <v>0.3229166666666667</v>
      </c>
      <c r="M197" s="192">
        <v>0.4895833333333333</v>
      </c>
      <c r="N197" s="19"/>
      <c r="O197" s="178" t="s">
        <v>1252</v>
      </c>
      <c r="P197" s="169">
        <f t="shared" si="258"/>
        <v>46079</v>
      </c>
      <c r="Q197" s="170">
        <f t="shared" si="3"/>
        <v>46100</v>
      </c>
      <c r="R197" s="180"/>
      <c r="S197" s="303"/>
      <c r="T197" s="181"/>
      <c r="U197" s="181"/>
      <c r="V197" s="172" t="str">
        <f t="shared" si="197"/>
        <v> </v>
      </c>
      <c r="W197" s="172">
        <f t="shared" si="5"/>
        <v>5</v>
      </c>
      <c r="X197" s="173">
        <f t="shared" si="6"/>
        <v>4</v>
      </c>
      <c r="Y197" s="172">
        <f t="shared" si="7"/>
        <v>21</v>
      </c>
      <c r="Z197" s="174">
        <f t="shared" si="8"/>
        <v>0.1666666667</v>
      </c>
      <c r="AA197" s="174">
        <f t="shared" si="9"/>
        <v>0.003703703704</v>
      </c>
      <c r="AB197" s="173" t="str">
        <f t="shared" si="10"/>
        <v>50,322916666666667</v>
      </c>
      <c r="AC197" s="175" t="str">
        <f t="shared" si="11"/>
        <v> 5243VPR02  7:45-11:45  BĐ: 26/2/2026 KT: 19/3/2026</v>
      </c>
      <c r="AD197" s="175">
        <f t="shared" ref="AD197:AE197" si="260">P197</f>
        <v>46079</v>
      </c>
      <c r="AE197" s="175">
        <f t="shared" si="260"/>
        <v>46100</v>
      </c>
      <c r="AF197" s="182"/>
      <c r="AG197" s="182"/>
    </row>
    <row r="198" ht="18.75" customHeight="1">
      <c r="A198" s="184"/>
      <c r="B198" s="184"/>
      <c r="C198" s="164" t="s">
        <v>1249</v>
      </c>
      <c r="D198" s="99" t="s">
        <v>944</v>
      </c>
      <c r="E198" s="99">
        <v>2024.0</v>
      </c>
      <c r="F198" s="164" t="s">
        <v>951</v>
      </c>
      <c r="G198" s="165" t="s">
        <v>953</v>
      </c>
      <c r="H198" s="99">
        <v>16.0</v>
      </c>
      <c r="I198" s="99"/>
      <c r="J198" s="99">
        <v>25.0</v>
      </c>
      <c r="K198" s="185" t="s">
        <v>1250</v>
      </c>
      <c r="L198" s="191">
        <v>0.5416666666666666</v>
      </c>
      <c r="M198" s="192">
        <v>0.7083333333333334</v>
      </c>
      <c r="N198" s="165" t="s">
        <v>1276</v>
      </c>
      <c r="O198" s="164" t="s">
        <v>1252</v>
      </c>
      <c r="P198" s="169">
        <f t="shared" ref="P198:P199" si="262">"05/01/2026"+(K198-2)</f>
        <v>46027</v>
      </c>
      <c r="Q198" s="170">
        <f t="shared" si="3"/>
        <v>46055</v>
      </c>
      <c r="R198" s="181"/>
      <c r="S198" s="302"/>
      <c r="T198" s="99"/>
      <c r="U198" s="99"/>
      <c r="V198" s="172" t="str">
        <f t="shared" si="197"/>
        <v> </v>
      </c>
      <c r="W198" s="172">
        <f t="shared" si="5"/>
        <v>5</v>
      </c>
      <c r="X198" s="173">
        <f t="shared" si="6"/>
        <v>5</v>
      </c>
      <c r="Y198" s="172">
        <f t="shared" si="7"/>
        <v>28</v>
      </c>
      <c r="Z198" s="174">
        <f t="shared" si="8"/>
        <v>0.1666666667</v>
      </c>
      <c r="AA198" s="174">
        <f t="shared" si="9"/>
        <v>0.003703703704</v>
      </c>
      <c r="AB198" s="173" t="str">
        <f t="shared" si="10"/>
        <v>20,541666666666667Garage
Thanh Phong</v>
      </c>
      <c r="AC198" s="175" t="str">
        <f t="shared" si="11"/>
        <v>Thực hành hệ thống truyền lực trên ô tô 6243VOT01  13:00-17:00  BĐ: 5/1/2026 KT: 2/2/2026</v>
      </c>
      <c r="AD198" s="175">
        <f t="shared" ref="AD198:AE198" si="261">P198</f>
        <v>46027</v>
      </c>
      <c r="AE198" s="175">
        <f t="shared" si="261"/>
        <v>46055</v>
      </c>
      <c r="AF198" s="187"/>
      <c r="AG198" s="187"/>
    </row>
    <row r="199" ht="18.75" customHeight="1">
      <c r="A199" s="184"/>
      <c r="B199" s="184"/>
      <c r="C199" s="164" t="s">
        <v>1249</v>
      </c>
      <c r="D199" s="99" t="s">
        <v>944</v>
      </c>
      <c r="E199" s="99">
        <v>2024.0</v>
      </c>
      <c r="F199" s="164" t="s">
        <v>957</v>
      </c>
      <c r="G199" s="12"/>
      <c r="H199" s="99">
        <v>6.0</v>
      </c>
      <c r="I199" s="99"/>
      <c r="J199" s="99">
        <v>25.0</v>
      </c>
      <c r="K199" s="185" t="s">
        <v>1250</v>
      </c>
      <c r="L199" s="191">
        <v>0.5416666666666666</v>
      </c>
      <c r="M199" s="192">
        <v>0.7083333333333334</v>
      </c>
      <c r="N199" s="19"/>
      <c r="O199" s="164" t="s">
        <v>1252</v>
      </c>
      <c r="P199" s="169">
        <f t="shared" si="262"/>
        <v>46027</v>
      </c>
      <c r="Q199" s="170">
        <f t="shared" si="3"/>
        <v>46055</v>
      </c>
      <c r="R199" s="181"/>
      <c r="S199" s="302"/>
      <c r="T199" s="99"/>
      <c r="U199" s="99"/>
      <c r="V199" s="172" t="str">
        <f t="shared" si="197"/>
        <v> </v>
      </c>
      <c r="W199" s="172">
        <f t="shared" si="5"/>
        <v>5</v>
      </c>
      <c r="X199" s="173">
        <f t="shared" si="6"/>
        <v>5</v>
      </c>
      <c r="Y199" s="172">
        <f t="shared" si="7"/>
        <v>28</v>
      </c>
      <c r="Z199" s="174">
        <f t="shared" si="8"/>
        <v>0.1666666667</v>
      </c>
      <c r="AA199" s="174">
        <f t="shared" si="9"/>
        <v>0.003703703704</v>
      </c>
      <c r="AB199" s="173" t="str">
        <f t="shared" si="10"/>
        <v>20,541666666666667</v>
      </c>
      <c r="AC199" s="175" t="str">
        <f t="shared" si="11"/>
        <v> 6243VOT01G  13:00-17:00  BĐ: 5/1/2026 KT: 2/2/2026</v>
      </c>
      <c r="AD199" s="175">
        <f t="shared" ref="AD199:AE199" si="263">P199</f>
        <v>46027</v>
      </c>
      <c r="AE199" s="175">
        <f t="shared" si="263"/>
        <v>46055</v>
      </c>
      <c r="AF199" s="187"/>
      <c r="AG199" s="187"/>
    </row>
    <row r="200" ht="18.75" customHeight="1">
      <c r="A200" s="184"/>
      <c r="B200" s="184"/>
      <c r="C200" s="164" t="s">
        <v>1249</v>
      </c>
      <c r="D200" s="99" t="s">
        <v>944</v>
      </c>
      <c r="E200" s="99">
        <v>2024.0</v>
      </c>
      <c r="F200" s="164" t="s">
        <v>951</v>
      </c>
      <c r="G200" s="12"/>
      <c r="H200" s="99">
        <v>16.0</v>
      </c>
      <c r="I200" s="99"/>
      <c r="J200" s="99">
        <v>35.0</v>
      </c>
      <c r="K200" s="185" t="s">
        <v>1250</v>
      </c>
      <c r="L200" s="191">
        <v>0.5416666666666666</v>
      </c>
      <c r="M200" s="192">
        <v>0.7083333333333334</v>
      </c>
      <c r="N200" s="165" t="s">
        <v>1276</v>
      </c>
      <c r="O200" s="164" t="s">
        <v>1252</v>
      </c>
      <c r="P200" s="169">
        <f t="shared" ref="P200:P201" si="265">"23/02/2026"+(K200-2)</f>
        <v>46076</v>
      </c>
      <c r="Q200" s="170">
        <f t="shared" si="3"/>
        <v>46118</v>
      </c>
      <c r="R200" s="181"/>
      <c r="S200" s="302"/>
      <c r="T200" s="99"/>
      <c r="U200" s="99"/>
      <c r="V200" s="172" t="str">
        <f t="shared" si="197"/>
        <v> </v>
      </c>
      <c r="W200" s="172">
        <f t="shared" si="5"/>
        <v>5</v>
      </c>
      <c r="X200" s="173">
        <f t="shared" si="6"/>
        <v>7</v>
      </c>
      <c r="Y200" s="172">
        <f t="shared" si="7"/>
        <v>42</v>
      </c>
      <c r="Z200" s="174">
        <f t="shared" si="8"/>
        <v>0.1666666667</v>
      </c>
      <c r="AA200" s="174">
        <f t="shared" si="9"/>
        <v>0.003703703704</v>
      </c>
      <c r="AB200" s="173" t="str">
        <f t="shared" si="10"/>
        <v>20,541666666666667Garage
Thanh Phong</v>
      </c>
      <c r="AC200" s="175" t="str">
        <f t="shared" si="11"/>
        <v> 6243VOT01  13:00-17:00  BĐ: 23/2/2026 KT: 6/4/2026</v>
      </c>
      <c r="AD200" s="175">
        <f t="shared" ref="AD200:AE200" si="264">P200</f>
        <v>46076</v>
      </c>
      <c r="AE200" s="175">
        <f t="shared" si="264"/>
        <v>46118</v>
      </c>
      <c r="AF200" s="187"/>
      <c r="AG200" s="187"/>
    </row>
    <row r="201" ht="18.75" customHeight="1">
      <c r="A201" s="184"/>
      <c r="B201" s="184"/>
      <c r="C201" s="164" t="s">
        <v>1249</v>
      </c>
      <c r="D201" s="99" t="s">
        <v>944</v>
      </c>
      <c r="E201" s="99">
        <v>2024.0</v>
      </c>
      <c r="F201" s="164" t="s">
        <v>957</v>
      </c>
      <c r="G201" s="12"/>
      <c r="H201" s="99">
        <v>6.0</v>
      </c>
      <c r="I201" s="99"/>
      <c r="J201" s="99">
        <v>35.0</v>
      </c>
      <c r="K201" s="185" t="s">
        <v>1250</v>
      </c>
      <c r="L201" s="191">
        <v>0.5416666666666666</v>
      </c>
      <c r="M201" s="192">
        <v>0.7083333333333334</v>
      </c>
      <c r="N201" s="19"/>
      <c r="O201" s="164" t="s">
        <v>1252</v>
      </c>
      <c r="P201" s="169">
        <f t="shared" si="265"/>
        <v>46076</v>
      </c>
      <c r="Q201" s="170">
        <f t="shared" si="3"/>
        <v>46118</v>
      </c>
      <c r="R201" s="181"/>
      <c r="S201" s="302"/>
      <c r="T201" s="99"/>
      <c r="U201" s="99"/>
      <c r="V201" s="172" t="str">
        <f t="shared" si="197"/>
        <v> </v>
      </c>
      <c r="W201" s="172">
        <f t="shared" si="5"/>
        <v>5</v>
      </c>
      <c r="X201" s="173">
        <f t="shared" si="6"/>
        <v>7</v>
      </c>
      <c r="Y201" s="172">
        <f t="shared" si="7"/>
        <v>42</v>
      </c>
      <c r="Z201" s="174">
        <f t="shared" si="8"/>
        <v>0.1666666667</v>
      </c>
      <c r="AA201" s="174">
        <f t="shared" si="9"/>
        <v>0.003703703704</v>
      </c>
      <c r="AB201" s="173" t="str">
        <f t="shared" si="10"/>
        <v>20,541666666666667</v>
      </c>
      <c r="AC201" s="175" t="str">
        <f t="shared" si="11"/>
        <v> 6243VOT01G  13:00-17:00  BĐ: 23/2/2026 KT: 6/4/2026</v>
      </c>
      <c r="AD201" s="175">
        <f t="shared" ref="AD201:AE201" si="266">P201</f>
        <v>46076</v>
      </c>
      <c r="AE201" s="175">
        <f t="shared" si="266"/>
        <v>46118</v>
      </c>
      <c r="AF201" s="187"/>
      <c r="AG201" s="187"/>
    </row>
    <row r="202" ht="18.75" customHeight="1">
      <c r="A202" s="184"/>
      <c r="B202" s="184"/>
      <c r="C202" s="164" t="s">
        <v>1249</v>
      </c>
      <c r="D202" s="99" t="s">
        <v>944</v>
      </c>
      <c r="E202" s="99">
        <v>2024.0</v>
      </c>
      <c r="F202" s="164" t="s">
        <v>951</v>
      </c>
      <c r="G202" s="165" t="s">
        <v>956</v>
      </c>
      <c r="H202" s="99">
        <v>16.0</v>
      </c>
      <c r="I202" s="99"/>
      <c r="J202" s="99">
        <v>25.0</v>
      </c>
      <c r="K202" s="185" t="s">
        <v>1272</v>
      </c>
      <c r="L202" s="191">
        <v>0.3229166666666667</v>
      </c>
      <c r="M202" s="192">
        <v>0.4895833333333333</v>
      </c>
      <c r="N202" s="165">
        <v>504.0</v>
      </c>
      <c r="O202" s="164" t="s">
        <v>1252</v>
      </c>
      <c r="P202" s="169">
        <f t="shared" ref="P202:P203" si="268">"05/01/2026"+(K202-2)</f>
        <v>46030</v>
      </c>
      <c r="Q202" s="170">
        <f t="shared" si="3"/>
        <v>46058</v>
      </c>
      <c r="R202" s="181"/>
      <c r="S202" s="302"/>
      <c r="T202" s="99"/>
      <c r="U202" s="99"/>
      <c r="V202" s="172" t="str">
        <f t="shared" si="197"/>
        <v> </v>
      </c>
      <c r="W202" s="172">
        <f t="shared" si="5"/>
        <v>5</v>
      </c>
      <c r="X202" s="173">
        <f t="shared" si="6"/>
        <v>5</v>
      </c>
      <c r="Y202" s="172">
        <f t="shared" si="7"/>
        <v>28</v>
      </c>
      <c r="Z202" s="174">
        <f t="shared" si="8"/>
        <v>0.1666666667</v>
      </c>
      <c r="AA202" s="174">
        <f t="shared" si="9"/>
        <v>0.003703703704</v>
      </c>
      <c r="AB202" s="173" t="str">
        <f t="shared" si="10"/>
        <v>50,322916666666667504</v>
      </c>
      <c r="AC202" s="175" t="str">
        <f t="shared" si="11"/>
        <v>Phần mềm chẩn đoán kỹ thuật ô tô 6243VOT01  7:45-11:45  BĐ: 8/1/2026 KT: 5/2/2026</v>
      </c>
      <c r="AD202" s="175">
        <f t="shared" ref="AD202:AE202" si="267">P202</f>
        <v>46030</v>
      </c>
      <c r="AE202" s="175">
        <f t="shared" si="267"/>
        <v>46058</v>
      </c>
      <c r="AF202" s="187"/>
      <c r="AG202" s="187"/>
    </row>
    <row r="203" ht="18.75" customHeight="1">
      <c r="A203" s="184"/>
      <c r="B203" s="184"/>
      <c r="C203" s="164" t="s">
        <v>1249</v>
      </c>
      <c r="D203" s="99" t="s">
        <v>944</v>
      </c>
      <c r="E203" s="99">
        <v>2024.0</v>
      </c>
      <c r="F203" s="164" t="s">
        <v>957</v>
      </c>
      <c r="G203" s="12"/>
      <c r="H203" s="99">
        <v>6.0</v>
      </c>
      <c r="I203" s="99"/>
      <c r="J203" s="99">
        <v>25.0</v>
      </c>
      <c r="K203" s="185" t="s">
        <v>1272</v>
      </c>
      <c r="L203" s="191">
        <v>0.3229166666666667</v>
      </c>
      <c r="M203" s="192">
        <v>0.4895833333333333</v>
      </c>
      <c r="N203" s="19"/>
      <c r="O203" s="164" t="s">
        <v>1252</v>
      </c>
      <c r="P203" s="169">
        <f t="shared" si="268"/>
        <v>46030</v>
      </c>
      <c r="Q203" s="170">
        <f t="shared" si="3"/>
        <v>46058</v>
      </c>
      <c r="R203" s="181"/>
      <c r="S203" s="302"/>
      <c r="T203" s="99"/>
      <c r="U203" s="99"/>
      <c r="V203" s="172" t="str">
        <f t="shared" si="197"/>
        <v> </v>
      </c>
      <c r="W203" s="172">
        <f t="shared" si="5"/>
        <v>5</v>
      </c>
      <c r="X203" s="173">
        <f t="shared" si="6"/>
        <v>5</v>
      </c>
      <c r="Y203" s="172">
        <f t="shared" si="7"/>
        <v>28</v>
      </c>
      <c r="Z203" s="174">
        <f t="shared" si="8"/>
        <v>0.1666666667</v>
      </c>
      <c r="AA203" s="174">
        <f t="shared" si="9"/>
        <v>0.003703703704</v>
      </c>
      <c r="AB203" s="173" t="str">
        <f t="shared" si="10"/>
        <v>50,322916666666667</v>
      </c>
      <c r="AC203" s="175" t="str">
        <f t="shared" si="11"/>
        <v> 6243VOT01G  7:45-11:45  BĐ: 8/1/2026 KT: 5/2/2026</v>
      </c>
      <c r="AD203" s="175">
        <f t="shared" ref="AD203:AE203" si="269">P203</f>
        <v>46030</v>
      </c>
      <c r="AE203" s="175">
        <f t="shared" si="269"/>
        <v>46058</v>
      </c>
      <c r="AF203" s="187"/>
      <c r="AG203" s="187"/>
    </row>
    <row r="204" ht="18.75" customHeight="1">
      <c r="A204" s="184"/>
      <c r="B204" s="184"/>
      <c r="C204" s="164" t="s">
        <v>1249</v>
      </c>
      <c r="D204" s="99" t="s">
        <v>944</v>
      </c>
      <c r="E204" s="99">
        <v>2024.0</v>
      </c>
      <c r="F204" s="164" t="s">
        <v>951</v>
      </c>
      <c r="G204" s="12"/>
      <c r="H204" s="99">
        <v>16.0</v>
      </c>
      <c r="I204" s="99"/>
      <c r="J204" s="99">
        <v>35.0</v>
      </c>
      <c r="K204" s="185" t="s">
        <v>1272</v>
      </c>
      <c r="L204" s="191">
        <v>0.3229166666666667</v>
      </c>
      <c r="M204" s="192">
        <v>0.4895833333333333</v>
      </c>
      <c r="N204" s="165">
        <v>504.0</v>
      </c>
      <c r="O204" s="164" t="s">
        <v>1252</v>
      </c>
      <c r="P204" s="169">
        <f t="shared" ref="P204:P205" si="271">"23/02/2026"+(K204-2)</f>
        <v>46079</v>
      </c>
      <c r="Q204" s="170">
        <f t="shared" si="3"/>
        <v>46121</v>
      </c>
      <c r="R204" s="181"/>
      <c r="S204" s="302"/>
      <c r="T204" s="99"/>
      <c r="U204" s="99"/>
      <c r="V204" s="172" t="str">
        <f t="shared" si="197"/>
        <v> </v>
      </c>
      <c r="W204" s="172">
        <f t="shared" si="5"/>
        <v>5</v>
      </c>
      <c r="X204" s="173">
        <f t="shared" si="6"/>
        <v>7</v>
      </c>
      <c r="Y204" s="172">
        <f t="shared" si="7"/>
        <v>42</v>
      </c>
      <c r="Z204" s="174">
        <f t="shared" si="8"/>
        <v>0.1666666667</v>
      </c>
      <c r="AA204" s="174">
        <f t="shared" si="9"/>
        <v>0.003703703704</v>
      </c>
      <c r="AB204" s="173" t="str">
        <f t="shared" si="10"/>
        <v>50,322916666666667504</v>
      </c>
      <c r="AC204" s="175" t="str">
        <f t="shared" si="11"/>
        <v> 6243VOT01  7:45-11:45  BĐ: 26/2/2026 KT: 9/4/2026</v>
      </c>
      <c r="AD204" s="175">
        <f t="shared" ref="AD204:AE204" si="270">P204</f>
        <v>46079</v>
      </c>
      <c r="AE204" s="175">
        <f t="shared" si="270"/>
        <v>46121</v>
      </c>
      <c r="AF204" s="187"/>
      <c r="AG204" s="187"/>
    </row>
    <row r="205" ht="18.75" customHeight="1">
      <c r="A205" s="184"/>
      <c r="B205" s="184"/>
      <c r="C205" s="164" t="s">
        <v>1249</v>
      </c>
      <c r="D205" s="99" t="s">
        <v>944</v>
      </c>
      <c r="E205" s="99">
        <v>2024.0</v>
      </c>
      <c r="F205" s="164" t="s">
        <v>957</v>
      </c>
      <c r="G205" s="12"/>
      <c r="H205" s="99">
        <v>6.0</v>
      </c>
      <c r="I205" s="99"/>
      <c r="J205" s="99">
        <v>35.0</v>
      </c>
      <c r="K205" s="185" t="s">
        <v>1272</v>
      </c>
      <c r="L205" s="191">
        <v>0.3229166666666667</v>
      </c>
      <c r="M205" s="192">
        <v>0.4895833333333333</v>
      </c>
      <c r="N205" s="19"/>
      <c r="O205" s="164" t="s">
        <v>1252</v>
      </c>
      <c r="P205" s="169">
        <f t="shared" si="271"/>
        <v>46079</v>
      </c>
      <c r="Q205" s="170">
        <f t="shared" si="3"/>
        <v>46121</v>
      </c>
      <c r="R205" s="181"/>
      <c r="S205" s="302"/>
      <c r="T205" s="99"/>
      <c r="U205" s="99"/>
      <c r="V205" s="172" t="str">
        <f t="shared" si="197"/>
        <v> </v>
      </c>
      <c r="W205" s="172">
        <f t="shared" si="5"/>
        <v>5</v>
      </c>
      <c r="X205" s="173">
        <f t="shared" si="6"/>
        <v>7</v>
      </c>
      <c r="Y205" s="172">
        <f t="shared" si="7"/>
        <v>42</v>
      </c>
      <c r="Z205" s="174">
        <f t="shared" si="8"/>
        <v>0.1666666667</v>
      </c>
      <c r="AA205" s="174">
        <f t="shared" si="9"/>
        <v>0.003703703704</v>
      </c>
      <c r="AB205" s="173" t="str">
        <f t="shared" si="10"/>
        <v>50,322916666666667</v>
      </c>
      <c r="AC205" s="175" t="str">
        <f t="shared" si="11"/>
        <v> 6243VOT01G  7:45-11:45  BĐ: 26/2/2026 KT: 9/4/2026</v>
      </c>
      <c r="AD205" s="175">
        <f t="shared" ref="AD205:AE205" si="272">P205</f>
        <v>46079</v>
      </c>
      <c r="AE205" s="175">
        <f t="shared" si="272"/>
        <v>46121</v>
      </c>
      <c r="AF205" s="187"/>
      <c r="AG205" s="187"/>
    </row>
    <row r="206" ht="18.75" customHeight="1">
      <c r="A206" s="184"/>
      <c r="B206" s="184"/>
      <c r="C206" s="164" t="s">
        <v>1249</v>
      </c>
      <c r="D206" s="99" t="s">
        <v>944</v>
      </c>
      <c r="E206" s="99">
        <v>2025.0</v>
      </c>
      <c r="F206" s="164" t="s">
        <v>958</v>
      </c>
      <c r="G206" s="165" t="s">
        <v>960</v>
      </c>
      <c r="H206" s="99">
        <v>23.0</v>
      </c>
      <c r="I206" s="99"/>
      <c r="J206" s="99">
        <v>25.0</v>
      </c>
      <c r="K206" s="185" t="s">
        <v>1250</v>
      </c>
      <c r="L206" s="191">
        <v>0.3229166666666667</v>
      </c>
      <c r="M206" s="192">
        <v>0.4895833333333333</v>
      </c>
      <c r="N206" s="165" t="s">
        <v>1277</v>
      </c>
      <c r="O206" s="164" t="s">
        <v>1252</v>
      </c>
      <c r="P206" s="169">
        <f>"05/01/2026"+(K206-2)</f>
        <v>46027</v>
      </c>
      <c r="Q206" s="170">
        <f t="shared" si="3"/>
        <v>46055</v>
      </c>
      <c r="R206" s="181"/>
      <c r="S206" s="302"/>
      <c r="T206" s="99"/>
      <c r="U206" s="99"/>
      <c r="V206" s="172" t="str">
        <f t="shared" si="197"/>
        <v> </v>
      </c>
      <c r="W206" s="172">
        <f t="shared" si="5"/>
        <v>5</v>
      </c>
      <c r="X206" s="173">
        <f t="shared" si="6"/>
        <v>5</v>
      </c>
      <c r="Y206" s="172">
        <f t="shared" si="7"/>
        <v>28</v>
      </c>
      <c r="Z206" s="174">
        <f t="shared" si="8"/>
        <v>0.1666666667</v>
      </c>
      <c r="AA206" s="174">
        <f t="shared" si="9"/>
        <v>0.003703703704</v>
      </c>
      <c r="AB206" s="173" t="str">
        <f t="shared" si="10"/>
        <v>20,322916666666667LAB 501</v>
      </c>
      <c r="AC206" s="175" t="str">
        <f t="shared" si="11"/>
        <v>Vẽ kỹ thuật - Autocad 5252ATE01  7:45-11:45  BĐ: 5/1/2026 KT: 2/2/2026</v>
      </c>
      <c r="AD206" s="175">
        <f t="shared" ref="AD206:AE206" si="273">P206</f>
        <v>46027</v>
      </c>
      <c r="AE206" s="175">
        <f t="shared" si="273"/>
        <v>46055</v>
      </c>
      <c r="AF206" s="187"/>
      <c r="AG206" s="187"/>
    </row>
    <row r="207" ht="18.75" customHeight="1">
      <c r="A207" s="184"/>
      <c r="B207" s="184"/>
      <c r="C207" s="164" t="s">
        <v>1249</v>
      </c>
      <c r="D207" s="99" t="s">
        <v>944</v>
      </c>
      <c r="E207" s="99">
        <v>2025.0</v>
      </c>
      <c r="F207" s="164" t="s">
        <v>958</v>
      </c>
      <c r="G207" s="12"/>
      <c r="H207" s="99">
        <v>23.0</v>
      </c>
      <c r="I207" s="99"/>
      <c r="J207" s="99">
        <v>20.0</v>
      </c>
      <c r="K207" s="185" t="s">
        <v>1250</v>
      </c>
      <c r="L207" s="191">
        <v>0.3229166666666667</v>
      </c>
      <c r="M207" s="192">
        <v>0.4895833333333333</v>
      </c>
      <c r="N207" s="19"/>
      <c r="O207" s="164" t="s">
        <v>1252</v>
      </c>
      <c r="P207" s="169">
        <f>"23/02/2026"+(K207-2)</f>
        <v>46076</v>
      </c>
      <c r="Q207" s="170">
        <f t="shared" si="3"/>
        <v>46097</v>
      </c>
      <c r="R207" s="181"/>
      <c r="S207" s="302"/>
      <c r="T207" s="99"/>
      <c r="U207" s="99"/>
      <c r="V207" s="172" t="str">
        <f t="shared" si="197"/>
        <v> </v>
      </c>
      <c r="W207" s="172">
        <f t="shared" si="5"/>
        <v>5</v>
      </c>
      <c r="X207" s="173">
        <f t="shared" si="6"/>
        <v>4</v>
      </c>
      <c r="Y207" s="172">
        <f t="shared" si="7"/>
        <v>21</v>
      </c>
      <c r="Z207" s="174">
        <f t="shared" si="8"/>
        <v>0.1666666667</v>
      </c>
      <c r="AA207" s="174">
        <f t="shared" si="9"/>
        <v>0.003703703704</v>
      </c>
      <c r="AB207" s="173" t="str">
        <f t="shared" si="10"/>
        <v>20,322916666666667</v>
      </c>
      <c r="AC207" s="175" t="str">
        <f t="shared" si="11"/>
        <v> 5252ATE01  7:45-11:45  BĐ: 23/2/2026 KT: 16/3/2026</v>
      </c>
      <c r="AD207" s="175">
        <f t="shared" ref="AD207:AE207" si="274">P207</f>
        <v>46076</v>
      </c>
      <c r="AE207" s="175">
        <f t="shared" si="274"/>
        <v>46097</v>
      </c>
      <c r="AF207" s="187"/>
      <c r="AG207" s="187"/>
    </row>
    <row r="208" ht="18.75" customHeight="1">
      <c r="A208" s="184"/>
      <c r="B208" s="184"/>
      <c r="C208" s="164" t="s">
        <v>1249</v>
      </c>
      <c r="D208" s="99" t="s">
        <v>944</v>
      </c>
      <c r="E208" s="99">
        <v>2025.0</v>
      </c>
      <c r="F208" s="164" t="s">
        <v>958</v>
      </c>
      <c r="G208" s="165" t="s">
        <v>962</v>
      </c>
      <c r="H208" s="99">
        <v>23.0</v>
      </c>
      <c r="I208" s="99"/>
      <c r="J208" s="99">
        <v>25.0</v>
      </c>
      <c r="K208" s="185" t="s">
        <v>1258</v>
      </c>
      <c r="L208" s="191">
        <v>0.3229166666666667</v>
      </c>
      <c r="M208" s="192">
        <v>0.4895833333333333</v>
      </c>
      <c r="N208" s="165" t="s">
        <v>1268</v>
      </c>
      <c r="O208" s="164" t="s">
        <v>1252</v>
      </c>
      <c r="P208" s="169">
        <f t="shared" ref="P208:P209" si="276">"05/01/2026"+(K208-2)</f>
        <v>46028</v>
      </c>
      <c r="Q208" s="170">
        <f t="shared" si="3"/>
        <v>46056</v>
      </c>
      <c r="R208" s="181"/>
      <c r="S208" s="302"/>
      <c r="T208" s="99"/>
      <c r="U208" s="99"/>
      <c r="V208" s="172" t="str">
        <f t="shared" si="197"/>
        <v> </v>
      </c>
      <c r="W208" s="172">
        <f t="shared" si="5"/>
        <v>5</v>
      </c>
      <c r="X208" s="173">
        <f t="shared" si="6"/>
        <v>5</v>
      </c>
      <c r="Y208" s="172">
        <f t="shared" si="7"/>
        <v>28</v>
      </c>
      <c r="Z208" s="174">
        <f t="shared" si="8"/>
        <v>0.1666666667</v>
      </c>
      <c r="AA208" s="174">
        <f t="shared" si="9"/>
        <v>0.003703703704</v>
      </c>
      <c r="AB208" s="173" t="str">
        <f t="shared" si="10"/>
        <v>30,322916666666667403&amp;404</v>
      </c>
      <c r="AC208" s="175" t="str">
        <f t="shared" si="11"/>
        <v>An toàn lao động và Môi trường công nghiệp 5252ATE01  7:45-11:45  BĐ: 6/1/2026 KT: 3/2/2026</v>
      </c>
      <c r="AD208" s="175">
        <f t="shared" ref="AD208:AE208" si="275">P208</f>
        <v>46028</v>
      </c>
      <c r="AE208" s="175">
        <f t="shared" si="275"/>
        <v>46056</v>
      </c>
      <c r="AF208" s="187"/>
      <c r="AG208" s="187"/>
    </row>
    <row r="209" ht="18.75" customHeight="1">
      <c r="A209" s="184"/>
      <c r="B209" s="184"/>
      <c r="C209" s="164" t="s">
        <v>1249</v>
      </c>
      <c r="D209" s="99" t="s">
        <v>944</v>
      </c>
      <c r="E209" s="99">
        <v>2025.0</v>
      </c>
      <c r="F209" s="164" t="s">
        <v>966</v>
      </c>
      <c r="G209" s="12"/>
      <c r="H209" s="99">
        <v>16.0</v>
      </c>
      <c r="I209" s="99"/>
      <c r="J209" s="99">
        <v>25.0</v>
      </c>
      <c r="K209" s="185" t="s">
        <v>1258</v>
      </c>
      <c r="L209" s="191">
        <v>0.3229166666666667</v>
      </c>
      <c r="M209" s="192">
        <v>0.4895833333333333</v>
      </c>
      <c r="N209" s="19"/>
      <c r="O209" s="164" t="s">
        <v>1252</v>
      </c>
      <c r="P209" s="169">
        <f t="shared" si="276"/>
        <v>46028</v>
      </c>
      <c r="Q209" s="170">
        <f t="shared" si="3"/>
        <v>46056</v>
      </c>
      <c r="R209" s="181"/>
      <c r="S209" s="302"/>
      <c r="T209" s="99"/>
      <c r="U209" s="99"/>
      <c r="V209" s="172" t="str">
        <f t="shared" si="197"/>
        <v> </v>
      </c>
      <c r="W209" s="172">
        <f t="shared" si="5"/>
        <v>5</v>
      </c>
      <c r="X209" s="173">
        <f t="shared" si="6"/>
        <v>5</v>
      </c>
      <c r="Y209" s="172">
        <f t="shared" si="7"/>
        <v>28</v>
      </c>
      <c r="Z209" s="174">
        <f t="shared" si="8"/>
        <v>0.1666666667</v>
      </c>
      <c r="AA209" s="174">
        <f t="shared" si="9"/>
        <v>0.003703703704</v>
      </c>
      <c r="AB209" s="173" t="str">
        <f t="shared" si="10"/>
        <v>30,322916666666667</v>
      </c>
      <c r="AC209" s="175" t="str">
        <f t="shared" si="11"/>
        <v> 6252ATE01  7:45-11:45  BĐ: 6/1/2026 KT: 3/2/2026</v>
      </c>
      <c r="AD209" s="175">
        <f t="shared" ref="AD209:AE209" si="277">P209</f>
        <v>46028</v>
      </c>
      <c r="AE209" s="175">
        <f t="shared" si="277"/>
        <v>46056</v>
      </c>
      <c r="AF209" s="187"/>
      <c r="AG209" s="187"/>
    </row>
    <row r="210" ht="18.75" customHeight="1">
      <c r="A210" s="184"/>
      <c r="B210" s="184"/>
      <c r="C210" s="164" t="s">
        <v>1249</v>
      </c>
      <c r="D210" s="99" t="s">
        <v>944</v>
      </c>
      <c r="E210" s="99">
        <v>2025.0</v>
      </c>
      <c r="F210" s="164" t="s">
        <v>958</v>
      </c>
      <c r="G210" s="12"/>
      <c r="H210" s="99">
        <v>23.0</v>
      </c>
      <c r="I210" s="99"/>
      <c r="J210" s="99">
        <v>35.0</v>
      </c>
      <c r="K210" s="185" t="s">
        <v>1258</v>
      </c>
      <c r="L210" s="191">
        <v>0.3229166666666667</v>
      </c>
      <c r="M210" s="192">
        <v>0.4895833333333333</v>
      </c>
      <c r="N210" s="165" t="s">
        <v>1268</v>
      </c>
      <c r="O210" s="164" t="s">
        <v>1252</v>
      </c>
      <c r="P210" s="169">
        <f t="shared" ref="P210:P211" si="279">"23/02/2026"+(K210-2)</f>
        <v>46077</v>
      </c>
      <c r="Q210" s="170">
        <f t="shared" si="3"/>
        <v>46119</v>
      </c>
      <c r="R210" s="181"/>
      <c r="S210" s="302"/>
      <c r="T210" s="99"/>
      <c r="U210" s="99"/>
      <c r="V210" s="172" t="str">
        <f t="shared" si="197"/>
        <v> </v>
      </c>
      <c r="W210" s="172">
        <f t="shared" si="5"/>
        <v>5</v>
      </c>
      <c r="X210" s="173">
        <f t="shared" si="6"/>
        <v>7</v>
      </c>
      <c r="Y210" s="172">
        <f t="shared" si="7"/>
        <v>42</v>
      </c>
      <c r="Z210" s="174">
        <f t="shared" si="8"/>
        <v>0.1666666667</v>
      </c>
      <c r="AA210" s="174">
        <f t="shared" si="9"/>
        <v>0.003703703704</v>
      </c>
      <c r="AB210" s="173" t="str">
        <f t="shared" si="10"/>
        <v>30,322916666666667403&amp;404</v>
      </c>
      <c r="AC210" s="175" t="str">
        <f t="shared" si="11"/>
        <v> 5252ATE01  7:45-11:45  BĐ: 24/2/2026 KT: 7/4/2026</v>
      </c>
      <c r="AD210" s="175">
        <f t="shared" ref="AD210:AE210" si="278">P210</f>
        <v>46077</v>
      </c>
      <c r="AE210" s="175">
        <f t="shared" si="278"/>
        <v>46119</v>
      </c>
      <c r="AF210" s="187"/>
      <c r="AG210" s="187"/>
    </row>
    <row r="211" ht="18.75" customHeight="1">
      <c r="A211" s="184"/>
      <c r="B211" s="184"/>
      <c r="C211" s="164" t="s">
        <v>1249</v>
      </c>
      <c r="D211" s="99" t="s">
        <v>944</v>
      </c>
      <c r="E211" s="99">
        <v>2025.0</v>
      </c>
      <c r="F211" s="164" t="s">
        <v>966</v>
      </c>
      <c r="G211" s="12"/>
      <c r="H211" s="99">
        <v>16.0</v>
      </c>
      <c r="I211" s="99"/>
      <c r="J211" s="99">
        <v>35.0</v>
      </c>
      <c r="K211" s="185" t="s">
        <v>1258</v>
      </c>
      <c r="L211" s="191">
        <v>0.3229166666666667</v>
      </c>
      <c r="M211" s="192">
        <v>0.4895833333333333</v>
      </c>
      <c r="N211" s="19"/>
      <c r="O211" s="164" t="s">
        <v>1252</v>
      </c>
      <c r="P211" s="169">
        <f t="shared" si="279"/>
        <v>46077</v>
      </c>
      <c r="Q211" s="170">
        <f t="shared" si="3"/>
        <v>46119</v>
      </c>
      <c r="R211" s="181"/>
      <c r="S211" s="302"/>
      <c r="T211" s="99"/>
      <c r="U211" s="99"/>
      <c r="V211" s="172" t="str">
        <f t="shared" si="197"/>
        <v> </v>
      </c>
      <c r="W211" s="172">
        <f t="shared" si="5"/>
        <v>5</v>
      </c>
      <c r="X211" s="173">
        <f t="shared" si="6"/>
        <v>7</v>
      </c>
      <c r="Y211" s="172">
        <f t="shared" si="7"/>
        <v>42</v>
      </c>
      <c r="Z211" s="174">
        <f t="shared" si="8"/>
        <v>0.1666666667</v>
      </c>
      <c r="AA211" s="174">
        <f t="shared" si="9"/>
        <v>0.003703703704</v>
      </c>
      <c r="AB211" s="173" t="str">
        <f t="shared" si="10"/>
        <v>30,322916666666667</v>
      </c>
      <c r="AC211" s="175" t="str">
        <f t="shared" si="11"/>
        <v> 6252ATE01  7:45-11:45  BĐ: 24/2/2026 KT: 7/4/2026</v>
      </c>
      <c r="AD211" s="175">
        <f t="shared" ref="AD211:AE211" si="280">P211</f>
        <v>46077</v>
      </c>
      <c r="AE211" s="175">
        <f t="shared" si="280"/>
        <v>46119</v>
      </c>
      <c r="AF211" s="187"/>
      <c r="AG211" s="187"/>
    </row>
    <row r="212" ht="18.75" customHeight="1">
      <c r="A212" s="184"/>
      <c r="B212" s="184"/>
      <c r="C212" s="164" t="s">
        <v>1249</v>
      </c>
      <c r="D212" s="99" t="s">
        <v>944</v>
      </c>
      <c r="E212" s="99">
        <v>2025.0</v>
      </c>
      <c r="F212" s="164" t="s">
        <v>958</v>
      </c>
      <c r="G212" s="165" t="s">
        <v>964</v>
      </c>
      <c r="H212" s="99">
        <v>23.0</v>
      </c>
      <c r="I212" s="99"/>
      <c r="J212" s="99">
        <v>25.0</v>
      </c>
      <c r="K212" s="185" t="s">
        <v>1266</v>
      </c>
      <c r="L212" s="191">
        <v>0.3229166666666667</v>
      </c>
      <c r="M212" s="192">
        <v>0.4895833333333333</v>
      </c>
      <c r="N212" s="165" t="s">
        <v>1268</v>
      </c>
      <c r="O212" s="164" t="s">
        <v>1252</v>
      </c>
      <c r="P212" s="169">
        <f t="shared" ref="P212:P213" si="282">"05/01/2026"+(K212-2)</f>
        <v>46029</v>
      </c>
      <c r="Q212" s="170">
        <f t="shared" si="3"/>
        <v>46057</v>
      </c>
      <c r="R212" s="181"/>
      <c r="S212" s="302"/>
      <c r="T212" s="99"/>
      <c r="U212" s="99"/>
      <c r="V212" s="172" t="str">
        <f t="shared" si="197"/>
        <v> </v>
      </c>
      <c r="W212" s="172">
        <f t="shared" si="5"/>
        <v>5</v>
      </c>
      <c r="X212" s="173">
        <f t="shared" si="6"/>
        <v>5</v>
      </c>
      <c r="Y212" s="172">
        <f t="shared" si="7"/>
        <v>28</v>
      </c>
      <c r="Z212" s="174">
        <f t="shared" si="8"/>
        <v>0.1666666667</v>
      </c>
      <c r="AA212" s="174">
        <f t="shared" si="9"/>
        <v>0.003703703704</v>
      </c>
      <c r="AB212" s="173" t="str">
        <f t="shared" si="10"/>
        <v>40,322916666666667403&amp;404</v>
      </c>
      <c r="AC212" s="175" t="str">
        <f t="shared" si="11"/>
        <v>Nguyên lý động cơ đốt trong 5252ATE01  7:45-11:45  BĐ: 7/1/2026 KT: 4/2/2026</v>
      </c>
      <c r="AD212" s="175">
        <f t="shared" ref="AD212:AE212" si="281">P212</f>
        <v>46029</v>
      </c>
      <c r="AE212" s="175">
        <f t="shared" si="281"/>
        <v>46057</v>
      </c>
      <c r="AF212" s="187"/>
      <c r="AG212" s="187"/>
    </row>
    <row r="213" ht="18.75" customHeight="1">
      <c r="A213" s="184"/>
      <c r="B213" s="184"/>
      <c r="C213" s="164" t="s">
        <v>1249</v>
      </c>
      <c r="D213" s="99" t="s">
        <v>944</v>
      </c>
      <c r="E213" s="99">
        <v>2025.0</v>
      </c>
      <c r="F213" s="164" t="s">
        <v>966</v>
      </c>
      <c r="G213" s="12"/>
      <c r="H213" s="99">
        <v>16.0</v>
      </c>
      <c r="I213" s="99"/>
      <c r="J213" s="99">
        <v>25.0</v>
      </c>
      <c r="K213" s="185" t="s">
        <v>1266</v>
      </c>
      <c r="L213" s="191">
        <v>0.3229166666666667</v>
      </c>
      <c r="M213" s="192">
        <v>0.4895833333333333</v>
      </c>
      <c r="N213" s="19"/>
      <c r="O213" s="164" t="s">
        <v>1252</v>
      </c>
      <c r="P213" s="169">
        <f t="shared" si="282"/>
        <v>46029</v>
      </c>
      <c r="Q213" s="170">
        <f t="shared" si="3"/>
        <v>46057</v>
      </c>
      <c r="R213" s="181"/>
      <c r="S213" s="302"/>
      <c r="T213" s="99"/>
      <c r="U213" s="99"/>
      <c r="V213" s="172" t="str">
        <f t="shared" si="197"/>
        <v> </v>
      </c>
      <c r="W213" s="172">
        <f t="shared" si="5"/>
        <v>5</v>
      </c>
      <c r="X213" s="173">
        <f t="shared" si="6"/>
        <v>5</v>
      </c>
      <c r="Y213" s="172">
        <f t="shared" si="7"/>
        <v>28</v>
      </c>
      <c r="Z213" s="174">
        <f t="shared" si="8"/>
        <v>0.1666666667</v>
      </c>
      <c r="AA213" s="174">
        <f t="shared" si="9"/>
        <v>0.003703703704</v>
      </c>
      <c r="AB213" s="173" t="str">
        <f t="shared" si="10"/>
        <v>40,322916666666667</v>
      </c>
      <c r="AC213" s="175" t="str">
        <f t="shared" si="11"/>
        <v> 6252ATE01  7:45-11:45  BĐ: 7/1/2026 KT: 4/2/2026</v>
      </c>
      <c r="AD213" s="175">
        <f t="shared" ref="AD213:AE213" si="283">P213</f>
        <v>46029</v>
      </c>
      <c r="AE213" s="175">
        <f t="shared" si="283"/>
        <v>46057</v>
      </c>
      <c r="AF213" s="187"/>
      <c r="AG213" s="187"/>
    </row>
    <row r="214" ht="18.75" customHeight="1">
      <c r="A214" s="184"/>
      <c r="B214" s="184"/>
      <c r="C214" s="164" t="s">
        <v>1249</v>
      </c>
      <c r="D214" s="99" t="s">
        <v>944</v>
      </c>
      <c r="E214" s="99">
        <v>2025.0</v>
      </c>
      <c r="F214" s="164" t="s">
        <v>958</v>
      </c>
      <c r="G214" s="12"/>
      <c r="H214" s="99">
        <v>23.0</v>
      </c>
      <c r="I214" s="99"/>
      <c r="J214" s="99">
        <v>35.0</v>
      </c>
      <c r="K214" s="185" t="s">
        <v>1266</v>
      </c>
      <c r="L214" s="191">
        <v>0.3229166666666667</v>
      </c>
      <c r="M214" s="192">
        <v>0.4895833333333333</v>
      </c>
      <c r="N214" s="165" t="s">
        <v>1268</v>
      </c>
      <c r="O214" s="164" t="s">
        <v>1252</v>
      </c>
      <c r="P214" s="169">
        <f t="shared" ref="P214:P215" si="285">"23/02/2026"+(K214-2)</f>
        <v>46078</v>
      </c>
      <c r="Q214" s="170">
        <f t="shared" si="3"/>
        <v>46120</v>
      </c>
      <c r="R214" s="181"/>
      <c r="S214" s="302"/>
      <c r="T214" s="99"/>
      <c r="U214" s="99"/>
      <c r="V214" s="172" t="str">
        <f t="shared" si="197"/>
        <v> </v>
      </c>
      <c r="W214" s="172">
        <f t="shared" si="5"/>
        <v>5</v>
      </c>
      <c r="X214" s="173">
        <f t="shared" si="6"/>
        <v>7</v>
      </c>
      <c r="Y214" s="172">
        <f t="shared" si="7"/>
        <v>42</v>
      </c>
      <c r="Z214" s="174">
        <f t="shared" si="8"/>
        <v>0.1666666667</v>
      </c>
      <c r="AA214" s="174">
        <f t="shared" si="9"/>
        <v>0.003703703704</v>
      </c>
      <c r="AB214" s="173" t="str">
        <f t="shared" si="10"/>
        <v>40,322916666666667403&amp;404</v>
      </c>
      <c r="AC214" s="175" t="str">
        <f t="shared" si="11"/>
        <v> 5252ATE01  7:45-11:45  BĐ: 25/2/2026 KT: 8/4/2026</v>
      </c>
      <c r="AD214" s="175">
        <f t="shared" ref="AD214:AE214" si="284">P214</f>
        <v>46078</v>
      </c>
      <c r="AE214" s="175">
        <f t="shared" si="284"/>
        <v>46120</v>
      </c>
      <c r="AF214" s="187"/>
      <c r="AG214" s="187"/>
    </row>
    <row r="215" ht="18.75" customHeight="1">
      <c r="A215" s="184"/>
      <c r="B215" s="184"/>
      <c r="C215" s="164" t="s">
        <v>1249</v>
      </c>
      <c r="D215" s="99" t="s">
        <v>944</v>
      </c>
      <c r="E215" s="99">
        <v>2025.0</v>
      </c>
      <c r="F215" s="164" t="s">
        <v>966</v>
      </c>
      <c r="G215" s="12"/>
      <c r="H215" s="99">
        <v>16.0</v>
      </c>
      <c r="I215" s="99"/>
      <c r="J215" s="99">
        <v>35.0</v>
      </c>
      <c r="K215" s="185" t="s">
        <v>1266</v>
      </c>
      <c r="L215" s="191">
        <v>0.3229166666666667</v>
      </c>
      <c r="M215" s="192">
        <v>0.4895833333333333</v>
      </c>
      <c r="N215" s="19"/>
      <c r="O215" s="164" t="s">
        <v>1252</v>
      </c>
      <c r="P215" s="169">
        <f t="shared" si="285"/>
        <v>46078</v>
      </c>
      <c r="Q215" s="170">
        <f t="shared" si="3"/>
        <v>46120</v>
      </c>
      <c r="R215" s="181"/>
      <c r="S215" s="302"/>
      <c r="T215" s="99"/>
      <c r="U215" s="99"/>
      <c r="V215" s="172" t="str">
        <f t="shared" si="197"/>
        <v> </v>
      </c>
      <c r="W215" s="172">
        <f t="shared" si="5"/>
        <v>5</v>
      </c>
      <c r="X215" s="173">
        <f t="shared" si="6"/>
        <v>7</v>
      </c>
      <c r="Y215" s="172">
        <f t="shared" si="7"/>
        <v>42</v>
      </c>
      <c r="Z215" s="174">
        <f t="shared" si="8"/>
        <v>0.1666666667</v>
      </c>
      <c r="AA215" s="174">
        <f t="shared" si="9"/>
        <v>0.003703703704</v>
      </c>
      <c r="AB215" s="173" t="str">
        <f t="shared" si="10"/>
        <v>40,322916666666667</v>
      </c>
      <c r="AC215" s="175" t="str">
        <f t="shared" si="11"/>
        <v> 6252ATE01  7:45-11:45  BĐ: 25/2/2026 KT: 8/4/2026</v>
      </c>
      <c r="AD215" s="175">
        <f t="shared" ref="AD215:AE215" si="286">P215</f>
        <v>46078</v>
      </c>
      <c r="AE215" s="175">
        <f t="shared" si="286"/>
        <v>46120</v>
      </c>
      <c r="AF215" s="187"/>
      <c r="AG215" s="187"/>
    </row>
    <row r="216" ht="18.75" customHeight="1">
      <c r="A216" s="184"/>
      <c r="B216" s="184"/>
      <c r="C216" s="164" t="s">
        <v>1249</v>
      </c>
      <c r="D216" s="99" t="s">
        <v>944</v>
      </c>
      <c r="E216" s="99">
        <v>2025.0</v>
      </c>
      <c r="F216" s="164" t="s">
        <v>965</v>
      </c>
      <c r="G216" s="165" t="s">
        <v>960</v>
      </c>
      <c r="H216" s="99">
        <v>19.0</v>
      </c>
      <c r="I216" s="99"/>
      <c r="J216" s="99">
        <v>45.0</v>
      </c>
      <c r="K216" s="185" t="s">
        <v>1267</v>
      </c>
      <c r="L216" s="191">
        <v>0.3229166666666667</v>
      </c>
      <c r="M216" s="192">
        <v>0.4895833333333333</v>
      </c>
      <c r="N216" s="164" t="s">
        <v>1265</v>
      </c>
      <c r="O216" s="164" t="s">
        <v>1261</v>
      </c>
      <c r="P216" s="169">
        <f t="shared" ref="P216:P218" si="288">"05/01/2026"+(K216-2)</f>
        <v>46032</v>
      </c>
      <c r="Q216" s="170">
        <f t="shared" si="3"/>
        <v>46088</v>
      </c>
      <c r="R216" s="181"/>
      <c r="S216" s="302"/>
      <c r="T216" s="99"/>
      <c r="U216" s="99"/>
      <c r="V216" s="172" t="str">
        <f t="shared" si="197"/>
        <v> </v>
      </c>
      <c r="W216" s="172">
        <f t="shared" si="5"/>
        <v>5</v>
      </c>
      <c r="X216" s="173">
        <f t="shared" si="6"/>
        <v>9</v>
      </c>
      <c r="Y216" s="172">
        <f t="shared" si="7"/>
        <v>56</v>
      </c>
      <c r="Z216" s="174">
        <f t="shared" si="8"/>
        <v>0.1666666667</v>
      </c>
      <c r="AA216" s="174">
        <f t="shared" si="9"/>
        <v>0.003703703704</v>
      </c>
      <c r="AB216" s="173" t="str">
        <f t="shared" si="10"/>
        <v>70,322916666666667G_Lab101</v>
      </c>
      <c r="AC216" s="175" t="str">
        <f t="shared" si="11"/>
        <v>Vẽ kỹ thuật - Autocad 5252ATE01G  7:45-11:45  BĐ: 10/1/2026 KT: 7/3/2026</v>
      </c>
      <c r="AD216" s="175">
        <f t="shared" ref="AD216:AE216" si="287">P216</f>
        <v>46032</v>
      </c>
      <c r="AE216" s="175">
        <f t="shared" si="287"/>
        <v>46088</v>
      </c>
      <c r="AF216" s="187"/>
      <c r="AG216" s="187"/>
    </row>
    <row r="217" ht="18.75" customHeight="1">
      <c r="A217" s="184"/>
      <c r="B217" s="184"/>
      <c r="C217" s="164" t="s">
        <v>1249</v>
      </c>
      <c r="D217" s="99" t="s">
        <v>944</v>
      </c>
      <c r="E217" s="99">
        <v>2025.0</v>
      </c>
      <c r="F217" s="164" t="s">
        <v>965</v>
      </c>
      <c r="G217" s="165" t="s">
        <v>962</v>
      </c>
      <c r="H217" s="99">
        <v>19.0</v>
      </c>
      <c r="I217" s="99"/>
      <c r="J217" s="99">
        <v>25.0</v>
      </c>
      <c r="K217" s="185" t="s">
        <v>1250</v>
      </c>
      <c r="L217" s="191">
        <v>0.3229166666666667</v>
      </c>
      <c r="M217" s="192">
        <v>0.4895833333333333</v>
      </c>
      <c r="N217" s="165" t="s">
        <v>1283</v>
      </c>
      <c r="O217" s="164" t="s">
        <v>1261</v>
      </c>
      <c r="P217" s="169">
        <f t="shared" si="288"/>
        <v>46027</v>
      </c>
      <c r="Q217" s="170">
        <f t="shared" si="3"/>
        <v>46055</v>
      </c>
      <c r="R217" s="181"/>
      <c r="S217" s="302"/>
      <c r="T217" s="99"/>
      <c r="U217" s="99"/>
      <c r="V217" s="172" t="str">
        <f t="shared" si="197"/>
        <v> </v>
      </c>
      <c r="W217" s="172">
        <f t="shared" si="5"/>
        <v>5</v>
      </c>
      <c r="X217" s="173">
        <f t="shared" si="6"/>
        <v>5</v>
      </c>
      <c r="Y217" s="172">
        <f t="shared" si="7"/>
        <v>28</v>
      </c>
      <c r="Z217" s="174">
        <f t="shared" si="8"/>
        <v>0.1666666667</v>
      </c>
      <c r="AA217" s="174">
        <f t="shared" si="9"/>
        <v>0.003703703704</v>
      </c>
      <c r="AB217" s="173" t="str">
        <f t="shared" si="10"/>
        <v>20,322916666666667G_502</v>
      </c>
      <c r="AC217" s="175" t="str">
        <f t="shared" si="11"/>
        <v>An toàn lao động và Môi trường công nghiệp 5252ATE01G  7:45-11:45  BĐ: 5/1/2026 KT: 2/2/2026</v>
      </c>
      <c r="AD217" s="175">
        <f t="shared" ref="AD217:AE217" si="289">P217</f>
        <v>46027</v>
      </c>
      <c r="AE217" s="175">
        <f t="shared" si="289"/>
        <v>46055</v>
      </c>
      <c r="AF217" s="187"/>
      <c r="AG217" s="187"/>
    </row>
    <row r="218" ht="18.75" customHeight="1">
      <c r="A218" s="184"/>
      <c r="B218" s="184"/>
      <c r="C218" s="164" t="s">
        <v>1249</v>
      </c>
      <c r="D218" s="99" t="s">
        <v>944</v>
      </c>
      <c r="E218" s="99">
        <v>2025.0</v>
      </c>
      <c r="F218" s="164" t="s">
        <v>975</v>
      </c>
      <c r="G218" s="12"/>
      <c r="H218" s="99">
        <v>17.0</v>
      </c>
      <c r="I218" s="99"/>
      <c r="J218" s="99">
        <v>25.0</v>
      </c>
      <c r="K218" s="185" t="s">
        <v>1250</v>
      </c>
      <c r="L218" s="191">
        <v>0.3229166666666667</v>
      </c>
      <c r="M218" s="192">
        <v>0.4895833333333333</v>
      </c>
      <c r="N218" s="19"/>
      <c r="O218" s="164" t="s">
        <v>1261</v>
      </c>
      <c r="P218" s="169">
        <f t="shared" si="288"/>
        <v>46027</v>
      </c>
      <c r="Q218" s="170">
        <f t="shared" si="3"/>
        <v>46055</v>
      </c>
      <c r="R218" s="181"/>
      <c r="S218" s="302"/>
      <c r="T218" s="99"/>
      <c r="U218" s="99"/>
      <c r="V218" s="172" t="str">
        <f t="shared" si="197"/>
        <v> </v>
      </c>
      <c r="W218" s="172">
        <f t="shared" si="5"/>
        <v>5</v>
      </c>
      <c r="X218" s="173">
        <f t="shared" si="6"/>
        <v>5</v>
      </c>
      <c r="Y218" s="172">
        <f t="shared" si="7"/>
        <v>28</v>
      </c>
      <c r="Z218" s="174">
        <f t="shared" si="8"/>
        <v>0.1666666667</v>
      </c>
      <c r="AA218" s="174">
        <f t="shared" si="9"/>
        <v>0.003703703704</v>
      </c>
      <c r="AB218" s="173" t="str">
        <f t="shared" si="10"/>
        <v>20,322916666666667</v>
      </c>
      <c r="AC218" s="175" t="str">
        <f t="shared" si="11"/>
        <v> 6252ATE01G  7:45-11:45  BĐ: 5/1/2026 KT: 2/2/2026</v>
      </c>
      <c r="AD218" s="175">
        <f t="shared" ref="AD218:AE218" si="290">P218</f>
        <v>46027</v>
      </c>
      <c r="AE218" s="175">
        <f t="shared" si="290"/>
        <v>46055</v>
      </c>
      <c r="AF218" s="187"/>
      <c r="AG218" s="187"/>
    </row>
    <row r="219" ht="18.75" customHeight="1">
      <c r="A219" s="184"/>
      <c r="B219" s="184"/>
      <c r="C219" s="164" t="s">
        <v>1249</v>
      </c>
      <c r="D219" s="99" t="s">
        <v>944</v>
      </c>
      <c r="E219" s="99">
        <v>2025.0</v>
      </c>
      <c r="F219" s="164" t="s">
        <v>965</v>
      </c>
      <c r="G219" s="12"/>
      <c r="H219" s="99">
        <v>19.0</v>
      </c>
      <c r="I219" s="99"/>
      <c r="J219" s="99">
        <v>35.0</v>
      </c>
      <c r="K219" s="185" t="s">
        <v>1250</v>
      </c>
      <c r="L219" s="191">
        <v>0.3229166666666667</v>
      </c>
      <c r="M219" s="192">
        <v>0.4895833333333333</v>
      </c>
      <c r="N219" s="165" t="s">
        <v>1283</v>
      </c>
      <c r="O219" s="164" t="s">
        <v>1261</v>
      </c>
      <c r="P219" s="169">
        <f t="shared" ref="P219:P220" si="292">"23/02/2026"+(K219-2)</f>
        <v>46076</v>
      </c>
      <c r="Q219" s="170">
        <f t="shared" si="3"/>
        <v>46118</v>
      </c>
      <c r="R219" s="181"/>
      <c r="S219" s="302"/>
      <c r="T219" s="99"/>
      <c r="U219" s="99"/>
      <c r="V219" s="172" t="str">
        <f t="shared" si="197"/>
        <v> </v>
      </c>
      <c r="W219" s="172">
        <f t="shared" si="5"/>
        <v>5</v>
      </c>
      <c r="X219" s="173">
        <f t="shared" si="6"/>
        <v>7</v>
      </c>
      <c r="Y219" s="172">
        <f t="shared" si="7"/>
        <v>42</v>
      </c>
      <c r="Z219" s="174">
        <f t="shared" si="8"/>
        <v>0.1666666667</v>
      </c>
      <c r="AA219" s="174">
        <f t="shared" si="9"/>
        <v>0.003703703704</v>
      </c>
      <c r="AB219" s="173" t="str">
        <f t="shared" si="10"/>
        <v>20,322916666666667G_502</v>
      </c>
      <c r="AC219" s="175" t="str">
        <f t="shared" si="11"/>
        <v> 5252ATE01G  7:45-11:45  BĐ: 23/2/2026 KT: 6/4/2026</v>
      </c>
      <c r="AD219" s="175">
        <f t="shared" ref="AD219:AE219" si="291">P219</f>
        <v>46076</v>
      </c>
      <c r="AE219" s="175">
        <f t="shared" si="291"/>
        <v>46118</v>
      </c>
      <c r="AF219" s="187"/>
      <c r="AG219" s="187"/>
    </row>
    <row r="220" ht="18.75" customHeight="1">
      <c r="A220" s="184"/>
      <c r="B220" s="184"/>
      <c r="C220" s="164" t="s">
        <v>1249</v>
      </c>
      <c r="D220" s="99" t="s">
        <v>944</v>
      </c>
      <c r="E220" s="99">
        <v>2025.0</v>
      </c>
      <c r="F220" s="164" t="s">
        <v>975</v>
      </c>
      <c r="G220" s="12"/>
      <c r="H220" s="99">
        <v>17.0</v>
      </c>
      <c r="I220" s="99"/>
      <c r="J220" s="99">
        <v>35.0</v>
      </c>
      <c r="K220" s="185" t="s">
        <v>1250</v>
      </c>
      <c r="L220" s="191">
        <v>0.3229166666666667</v>
      </c>
      <c r="M220" s="192">
        <v>0.4895833333333333</v>
      </c>
      <c r="N220" s="19"/>
      <c r="O220" s="164" t="s">
        <v>1261</v>
      </c>
      <c r="P220" s="169">
        <f t="shared" si="292"/>
        <v>46076</v>
      </c>
      <c r="Q220" s="170">
        <f t="shared" si="3"/>
        <v>46118</v>
      </c>
      <c r="R220" s="181"/>
      <c r="S220" s="302"/>
      <c r="T220" s="99"/>
      <c r="U220" s="99"/>
      <c r="V220" s="172" t="str">
        <f t="shared" si="197"/>
        <v> </v>
      </c>
      <c r="W220" s="172">
        <f t="shared" si="5"/>
        <v>5</v>
      </c>
      <c r="X220" s="173">
        <f t="shared" si="6"/>
        <v>7</v>
      </c>
      <c r="Y220" s="172">
        <f t="shared" si="7"/>
        <v>42</v>
      </c>
      <c r="Z220" s="174">
        <f t="shared" si="8"/>
        <v>0.1666666667</v>
      </c>
      <c r="AA220" s="174">
        <f t="shared" si="9"/>
        <v>0.003703703704</v>
      </c>
      <c r="AB220" s="173" t="str">
        <f t="shared" si="10"/>
        <v>20,322916666666667</v>
      </c>
      <c r="AC220" s="175" t="str">
        <f t="shared" si="11"/>
        <v> 6252ATE01G  7:45-11:45  BĐ: 23/2/2026 KT: 6/4/2026</v>
      </c>
      <c r="AD220" s="175">
        <f t="shared" ref="AD220:AE220" si="293">P220</f>
        <v>46076</v>
      </c>
      <c r="AE220" s="175">
        <f t="shared" si="293"/>
        <v>46118</v>
      </c>
      <c r="AF220" s="187"/>
      <c r="AG220" s="187"/>
    </row>
    <row r="221" ht="18.75" customHeight="1">
      <c r="A221" s="184"/>
      <c r="B221" s="184"/>
      <c r="C221" s="164" t="s">
        <v>1249</v>
      </c>
      <c r="D221" s="99" t="s">
        <v>944</v>
      </c>
      <c r="E221" s="99">
        <v>2025.0</v>
      </c>
      <c r="F221" s="164" t="s">
        <v>965</v>
      </c>
      <c r="G221" s="165" t="s">
        <v>964</v>
      </c>
      <c r="H221" s="99">
        <v>19.0</v>
      </c>
      <c r="I221" s="99"/>
      <c r="J221" s="99">
        <v>25.0</v>
      </c>
      <c r="K221" s="185" t="s">
        <v>1272</v>
      </c>
      <c r="L221" s="191">
        <v>0.3229166666666667</v>
      </c>
      <c r="M221" s="192">
        <v>0.4895833333333333</v>
      </c>
      <c r="N221" s="165" t="s">
        <v>1284</v>
      </c>
      <c r="O221" s="164" t="s">
        <v>1261</v>
      </c>
      <c r="P221" s="169">
        <f t="shared" ref="P221:P222" si="295">"05/01/2026"+(K221-2)</f>
        <v>46030</v>
      </c>
      <c r="Q221" s="170">
        <f t="shared" si="3"/>
        <v>46058</v>
      </c>
      <c r="R221" s="181"/>
      <c r="S221" s="302"/>
      <c r="T221" s="99"/>
      <c r="U221" s="99"/>
      <c r="V221" s="172" t="str">
        <f t="shared" si="197"/>
        <v> </v>
      </c>
      <c r="W221" s="172">
        <f t="shared" si="5"/>
        <v>5</v>
      </c>
      <c r="X221" s="173">
        <f t="shared" si="6"/>
        <v>5</v>
      </c>
      <c r="Y221" s="172">
        <f t="shared" si="7"/>
        <v>28</v>
      </c>
      <c r="Z221" s="174">
        <f t="shared" si="8"/>
        <v>0.1666666667</v>
      </c>
      <c r="AA221" s="174">
        <f t="shared" si="9"/>
        <v>0.003703703704</v>
      </c>
      <c r="AB221" s="173" t="str">
        <f t="shared" si="10"/>
        <v>50,322916666666667G_301</v>
      </c>
      <c r="AC221" s="175" t="str">
        <f t="shared" si="11"/>
        <v>Nguyên lý động cơ đốt trong 5252ATE01G  7:45-11:45  BĐ: 8/1/2026 KT: 5/2/2026</v>
      </c>
      <c r="AD221" s="175">
        <f t="shared" ref="AD221:AE221" si="294">P221</f>
        <v>46030</v>
      </c>
      <c r="AE221" s="175">
        <f t="shared" si="294"/>
        <v>46058</v>
      </c>
      <c r="AF221" s="187"/>
      <c r="AG221" s="187"/>
    </row>
    <row r="222" ht="18.75" customHeight="1">
      <c r="A222" s="184"/>
      <c r="B222" s="184"/>
      <c r="C222" s="164" t="s">
        <v>1249</v>
      </c>
      <c r="D222" s="99" t="s">
        <v>944</v>
      </c>
      <c r="E222" s="99">
        <v>2025.0</v>
      </c>
      <c r="F222" s="164" t="s">
        <v>975</v>
      </c>
      <c r="G222" s="12"/>
      <c r="H222" s="99">
        <v>17.0</v>
      </c>
      <c r="I222" s="99"/>
      <c r="J222" s="99">
        <v>25.0</v>
      </c>
      <c r="K222" s="185" t="s">
        <v>1272</v>
      </c>
      <c r="L222" s="191">
        <v>0.3229166666666667</v>
      </c>
      <c r="M222" s="192">
        <v>0.4895833333333333</v>
      </c>
      <c r="N222" s="19"/>
      <c r="O222" s="164" t="s">
        <v>1261</v>
      </c>
      <c r="P222" s="169">
        <f t="shared" si="295"/>
        <v>46030</v>
      </c>
      <c r="Q222" s="170">
        <f t="shared" si="3"/>
        <v>46058</v>
      </c>
      <c r="R222" s="181"/>
      <c r="S222" s="302"/>
      <c r="T222" s="99"/>
      <c r="U222" s="99"/>
      <c r="V222" s="172" t="str">
        <f t="shared" si="197"/>
        <v> </v>
      </c>
      <c r="W222" s="172">
        <f t="shared" si="5"/>
        <v>5</v>
      </c>
      <c r="X222" s="173">
        <f t="shared" si="6"/>
        <v>5</v>
      </c>
      <c r="Y222" s="172">
        <f t="shared" si="7"/>
        <v>28</v>
      </c>
      <c r="Z222" s="174">
        <f t="shared" si="8"/>
        <v>0.1666666667</v>
      </c>
      <c r="AA222" s="174">
        <f t="shared" si="9"/>
        <v>0.003703703704</v>
      </c>
      <c r="AB222" s="173" t="str">
        <f t="shared" si="10"/>
        <v>50,322916666666667</v>
      </c>
      <c r="AC222" s="175" t="str">
        <f t="shared" si="11"/>
        <v> 6252ATE01G  7:45-11:45  BĐ: 8/1/2026 KT: 5/2/2026</v>
      </c>
      <c r="AD222" s="175">
        <f t="shared" ref="AD222:AE222" si="296">P222</f>
        <v>46030</v>
      </c>
      <c r="AE222" s="175">
        <f t="shared" si="296"/>
        <v>46058</v>
      </c>
      <c r="AF222" s="187"/>
      <c r="AG222" s="187"/>
    </row>
    <row r="223" ht="18.75" customHeight="1">
      <c r="A223" s="184"/>
      <c r="B223" s="184"/>
      <c r="C223" s="164" t="s">
        <v>1249</v>
      </c>
      <c r="D223" s="99" t="s">
        <v>944</v>
      </c>
      <c r="E223" s="99">
        <v>2025.0</v>
      </c>
      <c r="F223" s="164" t="s">
        <v>965</v>
      </c>
      <c r="G223" s="12"/>
      <c r="H223" s="99">
        <v>19.0</v>
      </c>
      <c r="I223" s="99"/>
      <c r="J223" s="99">
        <v>35.0</v>
      </c>
      <c r="K223" s="185" t="s">
        <v>1272</v>
      </c>
      <c r="L223" s="191">
        <v>0.3229166666666667</v>
      </c>
      <c r="M223" s="192">
        <v>0.4895833333333333</v>
      </c>
      <c r="N223" s="165" t="s">
        <v>1284</v>
      </c>
      <c r="O223" s="164" t="s">
        <v>1261</v>
      </c>
      <c r="P223" s="169">
        <f t="shared" ref="P223:P224" si="298">"23/02/2026"+(K223-2)</f>
        <v>46079</v>
      </c>
      <c r="Q223" s="170">
        <f t="shared" si="3"/>
        <v>46121</v>
      </c>
      <c r="R223" s="181"/>
      <c r="S223" s="302"/>
      <c r="T223" s="99"/>
      <c r="U223" s="99"/>
      <c r="V223" s="172" t="str">
        <f t="shared" si="197"/>
        <v> </v>
      </c>
      <c r="W223" s="172">
        <f t="shared" si="5"/>
        <v>5</v>
      </c>
      <c r="X223" s="173">
        <f t="shared" si="6"/>
        <v>7</v>
      </c>
      <c r="Y223" s="172">
        <f t="shared" si="7"/>
        <v>42</v>
      </c>
      <c r="Z223" s="174">
        <f t="shared" si="8"/>
        <v>0.1666666667</v>
      </c>
      <c r="AA223" s="174">
        <f t="shared" si="9"/>
        <v>0.003703703704</v>
      </c>
      <c r="AB223" s="173" t="str">
        <f t="shared" si="10"/>
        <v>50,322916666666667G_301</v>
      </c>
      <c r="AC223" s="175" t="str">
        <f t="shared" si="11"/>
        <v> 5252ATE01G  7:45-11:45  BĐ: 26/2/2026 KT: 9/4/2026</v>
      </c>
      <c r="AD223" s="175">
        <f t="shared" ref="AD223:AE223" si="297">P223</f>
        <v>46079</v>
      </c>
      <c r="AE223" s="175">
        <f t="shared" si="297"/>
        <v>46121</v>
      </c>
      <c r="AF223" s="187"/>
      <c r="AG223" s="187"/>
    </row>
    <row r="224" ht="18.75" customHeight="1">
      <c r="A224" s="184"/>
      <c r="B224" s="184"/>
      <c r="C224" s="164" t="s">
        <v>1249</v>
      </c>
      <c r="D224" s="99" t="s">
        <v>944</v>
      </c>
      <c r="E224" s="99">
        <v>2025.0</v>
      </c>
      <c r="F224" s="164" t="s">
        <v>975</v>
      </c>
      <c r="G224" s="12"/>
      <c r="H224" s="99">
        <v>17.0</v>
      </c>
      <c r="I224" s="99"/>
      <c r="J224" s="99">
        <v>35.0</v>
      </c>
      <c r="K224" s="185" t="s">
        <v>1272</v>
      </c>
      <c r="L224" s="191">
        <v>0.3229166666666667</v>
      </c>
      <c r="M224" s="192">
        <v>0.4895833333333333</v>
      </c>
      <c r="N224" s="19"/>
      <c r="O224" s="164" t="s">
        <v>1261</v>
      </c>
      <c r="P224" s="169">
        <f t="shared" si="298"/>
        <v>46079</v>
      </c>
      <c r="Q224" s="170">
        <f t="shared" si="3"/>
        <v>46121</v>
      </c>
      <c r="R224" s="181"/>
      <c r="S224" s="302"/>
      <c r="T224" s="99"/>
      <c r="U224" s="99"/>
      <c r="V224" s="172" t="str">
        <f t="shared" si="197"/>
        <v> </v>
      </c>
      <c r="W224" s="172">
        <f t="shared" si="5"/>
        <v>5</v>
      </c>
      <c r="X224" s="173">
        <f t="shared" si="6"/>
        <v>7</v>
      </c>
      <c r="Y224" s="172">
        <f t="shared" si="7"/>
        <v>42</v>
      </c>
      <c r="Z224" s="174">
        <f t="shared" si="8"/>
        <v>0.1666666667</v>
      </c>
      <c r="AA224" s="174">
        <f t="shared" si="9"/>
        <v>0.003703703704</v>
      </c>
      <c r="AB224" s="173" t="str">
        <f t="shared" si="10"/>
        <v>50,322916666666667</v>
      </c>
      <c r="AC224" s="175" t="str">
        <f t="shared" si="11"/>
        <v> 6252ATE01G  7:45-11:45  BĐ: 26/2/2026 KT: 9/4/2026</v>
      </c>
      <c r="AD224" s="175">
        <f t="shared" ref="AD224:AE224" si="299">P224</f>
        <v>46079</v>
      </c>
      <c r="AE224" s="175">
        <f t="shared" si="299"/>
        <v>46121</v>
      </c>
      <c r="AF224" s="187"/>
      <c r="AG224" s="187"/>
    </row>
    <row r="225" ht="18.75" customHeight="1">
      <c r="A225" s="184"/>
      <c r="B225" s="184"/>
      <c r="C225" s="164" t="s">
        <v>1249</v>
      </c>
      <c r="D225" s="99" t="s">
        <v>944</v>
      </c>
      <c r="E225" s="99">
        <v>2025.0</v>
      </c>
      <c r="F225" s="164" t="s">
        <v>966</v>
      </c>
      <c r="G225" s="165" t="s">
        <v>968</v>
      </c>
      <c r="H225" s="99">
        <v>16.0</v>
      </c>
      <c r="I225" s="99"/>
      <c r="J225" s="99">
        <v>25.0</v>
      </c>
      <c r="K225" s="185" t="s">
        <v>1258</v>
      </c>
      <c r="L225" s="191">
        <v>0.5416666666666666</v>
      </c>
      <c r="M225" s="192">
        <v>0.7083333333333334</v>
      </c>
      <c r="N225" s="165" t="s">
        <v>1277</v>
      </c>
      <c r="O225" s="164" t="s">
        <v>1252</v>
      </c>
      <c r="P225" s="169">
        <f>"05/01/2026"+(K225-2)</f>
        <v>46028</v>
      </c>
      <c r="Q225" s="170">
        <f t="shared" si="3"/>
        <v>46056</v>
      </c>
      <c r="R225" s="181"/>
      <c r="S225" s="302"/>
      <c r="T225" s="99"/>
      <c r="U225" s="99"/>
      <c r="V225" s="172" t="str">
        <f t="shared" si="197"/>
        <v> </v>
      </c>
      <c r="W225" s="172">
        <f t="shared" si="5"/>
        <v>5</v>
      </c>
      <c r="X225" s="173">
        <f t="shared" si="6"/>
        <v>5</v>
      </c>
      <c r="Y225" s="172">
        <f t="shared" si="7"/>
        <v>28</v>
      </c>
      <c r="Z225" s="174">
        <f t="shared" si="8"/>
        <v>0.1666666667</v>
      </c>
      <c r="AA225" s="174">
        <f t="shared" si="9"/>
        <v>0.003703703704</v>
      </c>
      <c r="AB225" s="173" t="str">
        <f t="shared" si="10"/>
        <v>30,541666666666667LAB 501</v>
      </c>
      <c r="AC225" s="175" t="str">
        <f t="shared" si="11"/>
        <v>CAD - Ứng dụng thiết kế ô tô 6252ATE01  13:00-17:00  BĐ: 6/1/2026 KT: 3/2/2026</v>
      </c>
      <c r="AD225" s="175">
        <f t="shared" ref="AD225:AE225" si="300">P225</f>
        <v>46028</v>
      </c>
      <c r="AE225" s="175">
        <f t="shared" si="300"/>
        <v>46056</v>
      </c>
      <c r="AF225" s="187"/>
      <c r="AG225" s="187"/>
    </row>
    <row r="226" ht="18.75" customHeight="1">
      <c r="A226" s="184"/>
      <c r="B226" s="184"/>
      <c r="C226" s="164" t="s">
        <v>1249</v>
      </c>
      <c r="D226" s="99" t="s">
        <v>944</v>
      </c>
      <c r="E226" s="99">
        <v>2025.0</v>
      </c>
      <c r="F226" s="164" t="s">
        <v>966</v>
      </c>
      <c r="G226" s="12"/>
      <c r="H226" s="99">
        <v>16.0</v>
      </c>
      <c r="I226" s="99"/>
      <c r="J226" s="99">
        <v>35.0</v>
      </c>
      <c r="K226" s="185" t="s">
        <v>1258</v>
      </c>
      <c r="L226" s="191">
        <v>0.5416666666666666</v>
      </c>
      <c r="M226" s="192">
        <v>0.7083333333333334</v>
      </c>
      <c r="N226" s="165" t="s">
        <v>1277</v>
      </c>
      <c r="O226" s="164" t="s">
        <v>1252</v>
      </c>
      <c r="P226" s="169">
        <f>"23/02/2026"+(K226-2)</f>
        <v>46077</v>
      </c>
      <c r="Q226" s="170">
        <f t="shared" si="3"/>
        <v>46119</v>
      </c>
      <c r="R226" s="181"/>
      <c r="S226" s="302"/>
      <c r="T226" s="99"/>
      <c r="U226" s="99"/>
      <c r="V226" s="172" t="str">
        <f t="shared" si="197"/>
        <v> </v>
      </c>
      <c r="W226" s="172">
        <f t="shared" si="5"/>
        <v>5</v>
      </c>
      <c r="X226" s="173">
        <f t="shared" si="6"/>
        <v>7</v>
      </c>
      <c r="Y226" s="172">
        <f t="shared" si="7"/>
        <v>42</v>
      </c>
      <c r="Z226" s="174">
        <f t="shared" si="8"/>
        <v>0.1666666667</v>
      </c>
      <c r="AA226" s="174">
        <f t="shared" si="9"/>
        <v>0.003703703704</v>
      </c>
      <c r="AB226" s="173" t="str">
        <f t="shared" si="10"/>
        <v>30,541666666666667LAB 501</v>
      </c>
      <c r="AC226" s="175" t="str">
        <f t="shared" si="11"/>
        <v> 6252ATE01  13:00-17:00  BĐ: 24/2/2026 KT: 7/4/2026</v>
      </c>
      <c r="AD226" s="175">
        <f t="shared" ref="AD226:AE226" si="301">P226</f>
        <v>46077</v>
      </c>
      <c r="AE226" s="175">
        <f t="shared" si="301"/>
        <v>46119</v>
      </c>
      <c r="AF226" s="187"/>
      <c r="AG226" s="187"/>
    </row>
    <row r="227" ht="18.75" customHeight="1">
      <c r="A227" s="184"/>
      <c r="B227" s="184"/>
      <c r="C227" s="164" t="s">
        <v>1249</v>
      </c>
      <c r="D227" s="99" t="s">
        <v>944</v>
      </c>
      <c r="E227" s="99">
        <v>2025.0</v>
      </c>
      <c r="F227" s="164" t="s">
        <v>975</v>
      </c>
      <c r="G227" s="165" t="s">
        <v>968</v>
      </c>
      <c r="H227" s="99">
        <v>17.0</v>
      </c>
      <c r="I227" s="99"/>
      <c r="J227" s="99">
        <v>25.0</v>
      </c>
      <c r="K227" s="185" t="s">
        <v>1250</v>
      </c>
      <c r="L227" s="191">
        <v>0.5416666666666666</v>
      </c>
      <c r="M227" s="192">
        <v>0.7083333333333334</v>
      </c>
      <c r="N227" s="164" t="s">
        <v>1265</v>
      </c>
      <c r="O227" s="164" t="s">
        <v>1261</v>
      </c>
      <c r="P227" s="169">
        <f>"05/01/2026"+(K227-2)</f>
        <v>46027</v>
      </c>
      <c r="Q227" s="170">
        <f t="shared" si="3"/>
        <v>46055</v>
      </c>
      <c r="R227" s="181"/>
      <c r="S227" s="302"/>
      <c r="T227" s="99"/>
      <c r="U227" s="99"/>
      <c r="V227" s="172" t="str">
        <f t="shared" si="197"/>
        <v> </v>
      </c>
      <c r="W227" s="172">
        <f t="shared" si="5"/>
        <v>5</v>
      </c>
      <c r="X227" s="173">
        <f t="shared" si="6"/>
        <v>5</v>
      </c>
      <c r="Y227" s="172">
        <f t="shared" si="7"/>
        <v>28</v>
      </c>
      <c r="Z227" s="174">
        <f t="shared" si="8"/>
        <v>0.1666666667</v>
      </c>
      <c r="AA227" s="174">
        <f t="shared" si="9"/>
        <v>0.003703703704</v>
      </c>
      <c r="AB227" s="173" t="str">
        <f t="shared" si="10"/>
        <v>20,541666666666667G_Lab101</v>
      </c>
      <c r="AC227" s="175" t="str">
        <f t="shared" si="11"/>
        <v>CAD - Ứng dụng thiết kế ô tô 6252ATE01G  13:00-17:00  BĐ: 5/1/2026 KT: 2/2/2026</v>
      </c>
      <c r="AD227" s="175">
        <f t="shared" ref="AD227:AE227" si="302">P227</f>
        <v>46027</v>
      </c>
      <c r="AE227" s="175">
        <f t="shared" si="302"/>
        <v>46055</v>
      </c>
      <c r="AF227" s="187"/>
      <c r="AG227" s="187"/>
    </row>
    <row r="228" ht="18.75" customHeight="1">
      <c r="A228" s="184"/>
      <c r="B228" s="184"/>
      <c r="C228" s="164" t="s">
        <v>1249</v>
      </c>
      <c r="D228" s="99" t="s">
        <v>944</v>
      </c>
      <c r="E228" s="99">
        <v>2025.0</v>
      </c>
      <c r="F228" s="164" t="s">
        <v>975</v>
      </c>
      <c r="G228" s="19"/>
      <c r="H228" s="99">
        <v>17.0</v>
      </c>
      <c r="I228" s="99"/>
      <c r="J228" s="99">
        <v>35.0</v>
      </c>
      <c r="K228" s="185" t="s">
        <v>1250</v>
      </c>
      <c r="L228" s="191">
        <v>0.5416666666666666</v>
      </c>
      <c r="M228" s="192">
        <v>0.7083333333333334</v>
      </c>
      <c r="N228" s="164" t="s">
        <v>1265</v>
      </c>
      <c r="O228" s="164" t="s">
        <v>1261</v>
      </c>
      <c r="P228" s="169">
        <f>"23/02/2026"+(K228-2)</f>
        <v>46076</v>
      </c>
      <c r="Q228" s="170">
        <f t="shared" si="3"/>
        <v>46118</v>
      </c>
      <c r="R228" s="181"/>
      <c r="S228" s="302"/>
      <c r="T228" s="99"/>
      <c r="U228" s="99"/>
      <c r="V228" s="172" t="str">
        <f t="shared" si="197"/>
        <v> </v>
      </c>
      <c r="W228" s="172">
        <f t="shared" si="5"/>
        <v>5</v>
      </c>
      <c r="X228" s="173">
        <f t="shared" si="6"/>
        <v>7</v>
      </c>
      <c r="Y228" s="172">
        <f t="shared" si="7"/>
        <v>42</v>
      </c>
      <c r="Z228" s="174">
        <f t="shared" si="8"/>
        <v>0.1666666667</v>
      </c>
      <c r="AA228" s="174">
        <f t="shared" si="9"/>
        <v>0.003703703704</v>
      </c>
      <c r="AB228" s="173" t="str">
        <f t="shared" si="10"/>
        <v>20,541666666666667G_Lab101</v>
      </c>
      <c r="AC228" s="175" t="str">
        <f t="shared" si="11"/>
        <v> 6252ATE01G  13:00-17:00  BĐ: 23/2/2026 KT: 6/4/2026</v>
      </c>
      <c r="AD228" s="175">
        <f t="shared" ref="AD228:AE228" si="303">P228</f>
        <v>46076</v>
      </c>
      <c r="AE228" s="175">
        <f t="shared" si="303"/>
        <v>46118</v>
      </c>
      <c r="AF228" s="187"/>
      <c r="AG228" s="187"/>
    </row>
    <row r="229" ht="18.75" customHeight="1">
      <c r="A229" s="184"/>
      <c r="B229" s="184"/>
      <c r="C229" s="164" t="s">
        <v>1249</v>
      </c>
      <c r="D229" s="99" t="s">
        <v>944</v>
      </c>
      <c r="E229" s="99">
        <v>2025.0</v>
      </c>
      <c r="F229" s="164" t="s">
        <v>966</v>
      </c>
      <c r="G229" s="165" t="s">
        <v>972</v>
      </c>
      <c r="H229" s="99">
        <v>16.0</v>
      </c>
      <c r="I229" s="99"/>
      <c r="J229" s="99">
        <v>25.0</v>
      </c>
      <c r="K229" s="185" t="s">
        <v>1266</v>
      </c>
      <c r="L229" s="191">
        <v>0.5416666666666666</v>
      </c>
      <c r="M229" s="192">
        <v>0.7083333333333334</v>
      </c>
      <c r="N229" s="165">
        <v>406.0</v>
      </c>
      <c r="O229" s="164" t="s">
        <v>1252</v>
      </c>
      <c r="P229" s="169">
        <f>"05/01/2026"+(K229-2)</f>
        <v>46029</v>
      </c>
      <c r="Q229" s="170">
        <f t="shared" si="3"/>
        <v>46057</v>
      </c>
      <c r="R229" s="181"/>
      <c r="S229" s="302"/>
      <c r="T229" s="99"/>
      <c r="U229" s="99"/>
      <c r="V229" s="172" t="str">
        <f t="shared" si="197"/>
        <v> </v>
      </c>
      <c r="W229" s="172">
        <f t="shared" si="5"/>
        <v>5</v>
      </c>
      <c r="X229" s="173">
        <f t="shared" si="6"/>
        <v>5</v>
      </c>
      <c r="Y229" s="172">
        <f t="shared" si="7"/>
        <v>28</v>
      </c>
      <c r="Z229" s="174">
        <f t="shared" si="8"/>
        <v>0.1666666667</v>
      </c>
      <c r="AA229" s="174">
        <f t="shared" si="9"/>
        <v>0.003703703704</v>
      </c>
      <c r="AB229" s="173" t="str">
        <f t="shared" si="10"/>
        <v>40,541666666666667406</v>
      </c>
      <c r="AC229" s="175" t="str">
        <f t="shared" si="11"/>
        <v>Nguyên lý - Chi tiết máy 6252ATE01  13:00-17:00  BĐ: 7/1/2026 KT: 4/2/2026</v>
      </c>
      <c r="AD229" s="175">
        <f t="shared" ref="AD229:AE229" si="304">P229</f>
        <v>46029</v>
      </c>
      <c r="AE229" s="175">
        <f t="shared" si="304"/>
        <v>46057</v>
      </c>
      <c r="AF229" s="187"/>
      <c r="AG229" s="187"/>
    </row>
    <row r="230" ht="18.75" customHeight="1">
      <c r="A230" s="184"/>
      <c r="B230" s="184"/>
      <c r="C230" s="164" t="s">
        <v>1249</v>
      </c>
      <c r="D230" s="99" t="s">
        <v>944</v>
      </c>
      <c r="E230" s="99">
        <v>2025.0</v>
      </c>
      <c r="F230" s="164" t="s">
        <v>966</v>
      </c>
      <c r="G230" s="12"/>
      <c r="H230" s="99">
        <v>16.0</v>
      </c>
      <c r="I230" s="99"/>
      <c r="J230" s="99">
        <v>35.0</v>
      </c>
      <c r="K230" s="185" t="s">
        <v>1266</v>
      </c>
      <c r="L230" s="191">
        <v>0.5416666666666666</v>
      </c>
      <c r="M230" s="192">
        <v>0.7083333333333334</v>
      </c>
      <c r="N230" s="165">
        <v>406.0</v>
      </c>
      <c r="O230" s="164" t="s">
        <v>1252</v>
      </c>
      <c r="P230" s="169">
        <f>"23/02/2026"+(K230-2)</f>
        <v>46078</v>
      </c>
      <c r="Q230" s="170">
        <f t="shared" si="3"/>
        <v>46120</v>
      </c>
      <c r="R230" s="181"/>
      <c r="S230" s="302"/>
      <c r="T230" s="99"/>
      <c r="U230" s="99"/>
      <c r="V230" s="172" t="str">
        <f t="shared" si="197"/>
        <v> </v>
      </c>
      <c r="W230" s="172">
        <f t="shared" si="5"/>
        <v>5</v>
      </c>
      <c r="X230" s="173">
        <f t="shared" si="6"/>
        <v>7</v>
      </c>
      <c r="Y230" s="172">
        <f t="shared" si="7"/>
        <v>42</v>
      </c>
      <c r="Z230" s="174">
        <f t="shared" si="8"/>
        <v>0.1666666667</v>
      </c>
      <c r="AA230" s="174">
        <f t="shared" si="9"/>
        <v>0.003703703704</v>
      </c>
      <c r="AB230" s="173" t="str">
        <f t="shared" si="10"/>
        <v>40,541666666666667406</v>
      </c>
      <c r="AC230" s="175" t="str">
        <f t="shared" si="11"/>
        <v> 6252ATE01  13:00-17:00  BĐ: 25/2/2026 KT: 8/4/2026</v>
      </c>
      <c r="AD230" s="175">
        <f t="shared" ref="AD230:AE230" si="305">P230</f>
        <v>46078</v>
      </c>
      <c r="AE230" s="175">
        <f t="shared" si="305"/>
        <v>46120</v>
      </c>
      <c r="AF230" s="187"/>
      <c r="AG230" s="187"/>
    </row>
    <row r="231" ht="18.75" customHeight="1">
      <c r="A231" s="184"/>
      <c r="B231" s="184"/>
      <c r="C231" s="164" t="s">
        <v>1249</v>
      </c>
      <c r="D231" s="99" t="s">
        <v>944</v>
      </c>
      <c r="E231" s="99">
        <v>2025.0</v>
      </c>
      <c r="F231" s="164" t="s">
        <v>975</v>
      </c>
      <c r="G231" s="165" t="s">
        <v>972</v>
      </c>
      <c r="H231" s="99">
        <v>17.0</v>
      </c>
      <c r="I231" s="99"/>
      <c r="J231" s="99">
        <v>25.0</v>
      </c>
      <c r="K231" s="185" t="s">
        <v>1266</v>
      </c>
      <c r="L231" s="191">
        <v>0.5416666666666666</v>
      </c>
      <c r="M231" s="192">
        <v>0.7083333333333334</v>
      </c>
      <c r="N231" s="164" t="s">
        <v>1288</v>
      </c>
      <c r="O231" s="164" t="s">
        <v>1261</v>
      </c>
      <c r="P231" s="169">
        <f>"05/01/2026"+(K231-2)</f>
        <v>46029</v>
      </c>
      <c r="Q231" s="170">
        <f t="shared" si="3"/>
        <v>46057</v>
      </c>
      <c r="R231" s="181"/>
      <c r="S231" s="302"/>
      <c r="T231" s="99"/>
      <c r="U231" s="99"/>
      <c r="V231" s="172" t="str">
        <f t="shared" si="197"/>
        <v> </v>
      </c>
      <c r="W231" s="172">
        <f t="shared" si="5"/>
        <v>5</v>
      </c>
      <c r="X231" s="173">
        <f t="shared" si="6"/>
        <v>5</v>
      </c>
      <c r="Y231" s="172">
        <f t="shared" si="7"/>
        <v>28</v>
      </c>
      <c r="Z231" s="174">
        <f t="shared" si="8"/>
        <v>0.1666666667</v>
      </c>
      <c r="AA231" s="174">
        <f t="shared" si="9"/>
        <v>0.003703703704</v>
      </c>
      <c r="AB231" s="173" t="str">
        <f t="shared" si="10"/>
        <v>40,541666666666667G_203</v>
      </c>
      <c r="AC231" s="175" t="str">
        <f t="shared" si="11"/>
        <v>Nguyên lý - Chi tiết máy 6252ATE01G  13:00-17:00  BĐ: 7/1/2026 KT: 4/2/2026</v>
      </c>
      <c r="AD231" s="175">
        <f t="shared" ref="AD231:AE231" si="306">P231</f>
        <v>46029</v>
      </c>
      <c r="AE231" s="175">
        <f t="shared" si="306"/>
        <v>46057</v>
      </c>
      <c r="AF231" s="187"/>
      <c r="AG231" s="187"/>
    </row>
    <row r="232" ht="18.75" customHeight="1">
      <c r="A232" s="184"/>
      <c r="B232" s="184"/>
      <c r="C232" s="164" t="s">
        <v>1249</v>
      </c>
      <c r="D232" s="99" t="s">
        <v>944</v>
      </c>
      <c r="E232" s="99">
        <v>2025.0</v>
      </c>
      <c r="F232" s="164" t="s">
        <v>975</v>
      </c>
      <c r="G232" s="19"/>
      <c r="H232" s="99">
        <v>17.0</v>
      </c>
      <c r="I232" s="99"/>
      <c r="J232" s="99">
        <v>35.0</v>
      </c>
      <c r="K232" s="185" t="s">
        <v>1266</v>
      </c>
      <c r="L232" s="191">
        <v>0.5416666666666666</v>
      </c>
      <c r="M232" s="192">
        <v>0.7083333333333334</v>
      </c>
      <c r="N232" s="164" t="s">
        <v>1288</v>
      </c>
      <c r="O232" s="164" t="s">
        <v>1261</v>
      </c>
      <c r="P232" s="169">
        <f>"23/02/2026"+(K232-2)</f>
        <v>46078</v>
      </c>
      <c r="Q232" s="170">
        <f t="shared" si="3"/>
        <v>46120</v>
      </c>
      <c r="R232" s="181"/>
      <c r="S232" s="302"/>
      <c r="T232" s="99"/>
      <c r="U232" s="99"/>
      <c r="V232" s="172" t="str">
        <f t="shared" si="197"/>
        <v> </v>
      </c>
      <c r="W232" s="172">
        <f t="shared" si="5"/>
        <v>5</v>
      </c>
      <c r="X232" s="173">
        <f t="shared" si="6"/>
        <v>7</v>
      </c>
      <c r="Y232" s="172">
        <f t="shared" si="7"/>
        <v>42</v>
      </c>
      <c r="Z232" s="174">
        <f t="shared" si="8"/>
        <v>0.1666666667</v>
      </c>
      <c r="AA232" s="174">
        <f t="shared" si="9"/>
        <v>0.003703703704</v>
      </c>
      <c r="AB232" s="173" t="str">
        <f t="shared" si="10"/>
        <v>40,541666666666667G_203</v>
      </c>
      <c r="AC232" s="175" t="str">
        <f t="shared" si="11"/>
        <v> 6252ATE01G  13:00-17:00  BĐ: 25/2/2026 KT: 8/4/2026</v>
      </c>
      <c r="AD232" s="175">
        <f t="shared" ref="AD232:AE232" si="307">P232</f>
        <v>46078</v>
      </c>
      <c r="AE232" s="175">
        <f t="shared" si="307"/>
        <v>46120</v>
      </c>
      <c r="AF232" s="187"/>
      <c r="AG232" s="187"/>
    </row>
    <row r="233" ht="18.75" customHeight="1">
      <c r="A233" s="184"/>
      <c r="B233" s="184"/>
      <c r="C233" s="164" t="s">
        <v>1249</v>
      </c>
      <c r="D233" s="99" t="s">
        <v>944</v>
      </c>
      <c r="E233" s="99">
        <v>2025.0</v>
      </c>
      <c r="F233" s="164" t="s">
        <v>966</v>
      </c>
      <c r="G233" s="165" t="s">
        <v>974</v>
      </c>
      <c r="H233" s="99">
        <v>16.0</v>
      </c>
      <c r="I233" s="99"/>
      <c r="J233" s="99">
        <v>25.0</v>
      </c>
      <c r="K233" s="185" t="s">
        <v>1250</v>
      </c>
      <c r="L233" s="191">
        <v>0.3229166666666667</v>
      </c>
      <c r="M233" s="192">
        <v>0.4895833333333333</v>
      </c>
      <c r="N233" s="165">
        <v>406.0</v>
      </c>
      <c r="O233" s="164" t="s">
        <v>1252</v>
      </c>
      <c r="P233" s="169">
        <f>"05/01/2026"+(K233-2)</f>
        <v>46027</v>
      </c>
      <c r="Q233" s="170">
        <f t="shared" si="3"/>
        <v>46055</v>
      </c>
      <c r="R233" s="181"/>
      <c r="S233" s="302"/>
      <c r="T233" s="99"/>
      <c r="U233" s="99"/>
      <c r="V233" s="172" t="str">
        <f t="shared" si="197"/>
        <v> </v>
      </c>
      <c r="W233" s="172">
        <f t="shared" si="5"/>
        <v>5</v>
      </c>
      <c r="X233" s="173">
        <f t="shared" si="6"/>
        <v>5</v>
      </c>
      <c r="Y233" s="172">
        <f t="shared" si="7"/>
        <v>28</v>
      </c>
      <c r="Z233" s="174">
        <f t="shared" si="8"/>
        <v>0.1666666667</v>
      </c>
      <c r="AA233" s="174">
        <f t="shared" si="9"/>
        <v>0.003703703704</v>
      </c>
      <c r="AB233" s="173" t="str">
        <f t="shared" si="10"/>
        <v>20,322916666666667406</v>
      </c>
      <c r="AC233" s="175" t="str">
        <f t="shared" si="11"/>
        <v>Cấu tạo ô tô 6252ATE01  7:45-11:45  BĐ: 5/1/2026 KT: 2/2/2026</v>
      </c>
      <c r="AD233" s="175">
        <f t="shared" ref="AD233:AE233" si="308">P233</f>
        <v>46027</v>
      </c>
      <c r="AE233" s="175">
        <f t="shared" si="308"/>
        <v>46055</v>
      </c>
      <c r="AF233" s="187"/>
      <c r="AG233" s="187"/>
    </row>
    <row r="234" ht="18.75" customHeight="1">
      <c r="A234" s="140"/>
      <c r="B234" s="140"/>
      <c r="C234" s="178" t="s">
        <v>1249</v>
      </c>
      <c r="D234" s="178" t="s">
        <v>944</v>
      </c>
      <c r="E234" s="178">
        <v>2025.0</v>
      </c>
      <c r="F234" s="178" t="s">
        <v>966</v>
      </c>
      <c r="G234" s="12"/>
      <c r="H234" s="178">
        <v>16.0</v>
      </c>
      <c r="I234" s="201"/>
      <c r="J234" s="93">
        <v>5.0</v>
      </c>
      <c r="K234" s="213" t="s">
        <v>1250</v>
      </c>
      <c r="L234" s="189">
        <v>0.3229166666666667</v>
      </c>
      <c r="M234" s="190">
        <v>0.4895833333333333</v>
      </c>
      <c r="N234" s="165">
        <v>406.0</v>
      </c>
      <c r="O234" s="178" t="s">
        <v>1252</v>
      </c>
      <c r="P234" s="202">
        <f>"23/02/2026"+(K234-2)</f>
        <v>46076</v>
      </c>
      <c r="Q234" s="310">
        <f t="shared" si="3"/>
        <v>46076</v>
      </c>
      <c r="R234" s="203"/>
      <c r="S234" s="306"/>
      <c r="T234" s="201"/>
      <c r="U234" s="201"/>
      <c r="V234" s="204" t="str">
        <f t="shared" si="197"/>
        <v> </v>
      </c>
      <c r="W234" s="204">
        <f t="shared" si="5"/>
        <v>5</v>
      </c>
      <c r="X234" s="205">
        <f t="shared" si="6"/>
        <v>1</v>
      </c>
      <c r="Y234" s="204">
        <f t="shared" si="7"/>
        <v>0</v>
      </c>
      <c r="Z234" s="190">
        <f t="shared" si="8"/>
        <v>0.1666666667</v>
      </c>
      <c r="AA234" s="190">
        <f t="shared" si="9"/>
        <v>0.003703703704</v>
      </c>
      <c r="AB234" s="205" t="str">
        <f t="shared" si="10"/>
        <v>20,322916666666667406</v>
      </c>
      <c r="AC234" s="207" t="str">
        <f t="shared" si="11"/>
        <v> 6252ATE01  7:45-11:45  BĐ: 23/2/2026 KT: 23/2/2026</v>
      </c>
      <c r="AD234" s="207">
        <f t="shared" ref="AD234:AE234" si="309">P234</f>
        <v>46076</v>
      </c>
      <c r="AE234" s="207">
        <f t="shared" si="309"/>
        <v>46076</v>
      </c>
      <c r="AF234" s="208"/>
      <c r="AG234" s="208"/>
    </row>
    <row r="235" ht="18.75" customHeight="1">
      <c r="A235" s="184"/>
      <c r="B235" s="184"/>
      <c r="C235" s="164" t="s">
        <v>1249</v>
      </c>
      <c r="D235" s="99" t="s">
        <v>944</v>
      </c>
      <c r="E235" s="99">
        <v>2025.0</v>
      </c>
      <c r="F235" s="164" t="s">
        <v>975</v>
      </c>
      <c r="G235" s="165" t="s">
        <v>974</v>
      </c>
      <c r="H235" s="99">
        <v>17.0</v>
      </c>
      <c r="I235" s="99"/>
      <c r="J235" s="99">
        <v>25.0</v>
      </c>
      <c r="K235" s="185" t="s">
        <v>1272</v>
      </c>
      <c r="L235" s="191">
        <v>0.5416666666666666</v>
      </c>
      <c r="M235" s="192">
        <v>0.7083333333333334</v>
      </c>
      <c r="N235" s="164" t="s">
        <v>1288</v>
      </c>
      <c r="O235" s="164" t="s">
        <v>1261</v>
      </c>
      <c r="P235" s="169">
        <f>"05/01/2026"+(K235-2)</f>
        <v>46030</v>
      </c>
      <c r="Q235" s="170">
        <f t="shared" si="3"/>
        <v>46058</v>
      </c>
      <c r="R235" s="181"/>
      <c r="S235" s="302"/>
      <c r="T235" s="99"/>
      <c r="U235" s="99"/>
      <c r="V235" s="172" t="str">
        <f t="shared" si="197"/>
        <v> </v>
      </c>
      <c r="W235" s="172">
        <f t="shared" si="5"/>
        <v>5</v>
      </c>
      <c r="X235" s="173">
        <f t="shared" si="6"/>
        <v>5</v>
      </c>
      <c r="Y235" s="172">
        <f t="shared" si="7"/>
        <v>28</v>
      </c>
      <c r="Z235" s="174">
        <f t="shared" si="8"/>
        <v>0.1666666667</v>
      </c>
      <c r="AA235" s="174">
        <f t="shared" si="9"/>
        <v>0.003703703704</v>
      </c>
      <c r="AB235" s="173" t="str">
        <f t="shared" si="10"/>
        <v>50,541666666666667G_203</v>
      </c>
      <c r="AC235" s="175" t="str">
        <f t="shared" si="11"/>
        <v>Cấu tạo ô tô 6252ATE01G  13:00-17:00  BĐ: 8/1/2026 KT: 5/2/2026</v>
      </c>
      <c r="AD235" s="175">
        <f t="shared" ref="AD235:AE235" si="310">P235</f>
        <v>46030</v>
      </c>
      <c r="AE235" s="175">
        <f t="shared" si="310"/>
        <v>46058</v>
      </c>
      <c r="AF235" s="187"/>
      <c r="AG235" s="187"/>
    </row>
    <row r="236" ht="18.75" customHeight="1">
      <c r="A236" s="184"/>
      <c r="B236" s="184"/>
      <c r="C236" s="164" t="s">
        <v>1249</v>
      </c>
      <c r="D236" s="99" t="s">
        <v>944</v>
      </c>
      <c r="E236" s="99">
        <v>2025.0</v>
      </c>
      <c r="F236" s="164" t="s">
        <v>975</v>
      </c>
      <c r="G236" s="19"/>
      <c r="H236" s="99">
        <v>17.0</v>
      </c>
      <c r="I236" s="99"/>
      <c r="J236" s="99">
        <v>5.0</v>
      </c>
      <c r="K236" s="185" t="s">
        <v>1272</v>
      </c>
      <c r="L236" s="191">
        <v>0.5416666666666666</v>
      </c>
      <c r="M236" s="192">
        <v>0.7083333333333334</v>
      </c>
      <c r="N236" s="164" t="s">
        <v>1288</v>
      </c>
      <c r="O236" s="164" t="s">
        <v>1261</v>
      </c>
      <c r="P236" s="169">
        <f>"23/03/2026"+(K236-2)</f>
        <v>46107</v>
      </c>
      <c r="Q236" s="170">
        <f t="shared" si="3"/>
        <v>46107</v>
      </c>
      <c r="R236" s="181"/>
      <c r="S236" s="302"/>
      <c r="T236" s="99"/>
      <c r="U236" s="99"/>
      <c r="V236" s="172" t="str">
        <f t="shared" si="197"/>
        <v> </v>
      </c>
      <c r="W236" s="172">
        <f t="shared" si="5"/>
        <v>5</v>
      </c>
      <c r="X236" s="173">
        <f t="shared" si="6"/>
        <v>1</v>
      </c>
      <c r="Y236" s="172">
        <f t="shared" si="7"/>
        <v>0</v>
      </c>
      <c r="Z236" s="174">
        <f t="shared" si="8"/>
        <v>0.1666666667</v>
      </c>
      <c r="AA236" s="174">
        <f t="shared" si="9"/>
        <v>0.003703703704</v>
      </c>
      <c r="AB236" s="173" t="str">
        <f t="shared" si="10"/>
        <v>50,541666666666667G_203</v>
      </c>
      <c r="AC236" s="175" t="str">
        <f t="shared" si="11"/>
        <v> 6252ATE01G  13:00-17:00  BĐ: 26/3/2026 KT: 26/3/2026</v>
      </c>
      <c r="AD236" s="175">
        <f t="shared" ref="AD236:AE236" si="311">P236</f>
        <v>46107</v>
      </c>
      <c r="AE236" s="175">
        <f t="shared" si="311"/>
        <v>46107</v>
      </c>
      <c r="AF236" s="187"/>
      <c r="AG236" s="187"/>
    </row>
    <row r="237" ht="18.75" customHeight="1">
      <c r="A237" s="184"/>
      <c r="B237" s="184"/>
      <c r="C237" s="99" t="s">
        <v>1289</v>
      </c>
      <c r="D237" s="99" t="s">
        <v>977</v>
      </c>
      <c r="E237" s="99">
        <v>2024.0</v>
      </c>
      <c r="F237" s="164" t="s">
        <v>978</v>
      </c>
      <c r="G237" s="165" t="s">
        <v>980</v>
      </c>
      <c r="H237" s="99">
        <v>9.0</v>
      </c>
      <c r="I237" s="99"/>
      <c r="J237" s="99">
        <v>25.0</v>
      </c>
      <c r="K237" s="185" t="s">
        <v>1250</v>
      </c>
      <c r="L237" s="191">
        <v>0.5416666666666666</v>
      </c>
      <c r="M237" s="192">
        <v>0.7083333333333334</v>
      </c>
      <c r="N237" s="165">
        <v>504.0</v>
      </c>
      <c r="O237" s="164" t="s">
        <v>1252</v>
      </c>
      <c r="P237" s="169">
        <f t="shared" ref="P237:P239" si="313">"05/01/2026"+(K237-2)</f>
        <v>46027</v>
      </c>
      <c r="Q237" s="170">
        <f t="shared" si="3"/>
        <v>46055</v>
      </c>
      <c r="R237" s="181"/>
      <c r="S237" s="302"/>
      <c r="T237" s="99"/>
      <c r="U237" s="99"/>
      <c r="V237" s="172" t="str">
        <f t="shared" si="197"/>
        <v> </v>
      </c>
      <c r="W237" s="172">
        <f t="shared" si="5"/>
        <v>5</v>
      </c>
      <c r="X237" s="173">
        <f t="shared" si="6"/>
        <v>5</v>
      </c>
      <c r="Y237" s="172">
        <f t="shared" si="7"/>
        <v>28</v>
      </c>
      <c r="Z237" s="174">
        <f t="shared" si="8"/>
        <v>0.1666666667</v>
      </c>
      <c r="AA237" s="174">
        <f t="shared" si="9"/>
        <v>0.003703703704</v>
      </c>
      <c r="AB237" s="173" t="str">
        <f t="shared" si="10"/>
        <v>20,541666666666667504</v>
      </c>
      <c r="AC237" s="175" t="str">
        <f t="shared" si="11"/>
        <v>Tiếng Anh chuyên ngành thiết kế 6243VII01  13:00-17:00  BĐ: 5/1/2026 KT: 2/2/2026</v>
      </c>
      <c r="AD237" s="175">
        <f t="shared" ref="AD237:AE237" si="312">P237</f>
        <v>46027</v>
      </c>
      <c r="AE237" s="175">
        <f t="shared" si="312"/>
        <v>46055</v>
      </c>
      <c r="AF237" s="187"/>
      <c r="AG237" s="187"/>
    </row>
    <row r="238" ht="18.75" customHeight="1">
      <c r="A238" s="177"/>
      <c r="B238" s="177"/>
      <c r="C238" s="178" t="s">
        <v>1289</v>
      </c>
      <c r="D238" s="178" t="s">
        <v>988</v>
      </c>
      <c r="E238" s="178">
        <v>2024.0</v>
      </c>
      <c r="F238" s="178" t="s">
        <v>995</v>
      </c>
      <c r="G238" s="12"/>
      <c r="H238" s="178">
        <v>9.0</v>
      </c>
      <c r="I238" s="181"/>
      <c r="J238" s="93">
        <v>25.0</v>
      </c>
      <c r="K238" s="194" t="s">
        <v>1250</v>
      </c>
      <c r="L238" s="191">
        <v>0.5416666666666666</v>
      </c>
      <c r="M238" s="192">
        <v>0.7083333333333334</v>
      </c>
      <c r="N238" s="12"/>
      <c r="O238" s="178" t="s">
        <v>1252</v>
      </c>
      <c r="P238" s="169">
        <f t="shared" si="313"/>
        <v>46027</v>
      </c>
      <c r="Q238" s="170">
        <f t="shared" si="3"/>
        <v>46055</v>
      </c>
      <c r="R238" s="180"/>
      <c r="S238" s="303"/>
      <c r="T238" s="181"/>
      <c r="U238" s="181"/>
      <c r="V238" s="172" t="str">
        <f t="shared" si="197"/>
        <v> </v>
      </c>
      <c r="W238" s="172">
        <f t="shared" si="5"/>
        <v>5</v>
      </c>
      <c r="X238" s="173">
        <f t="shared" si="6"/>
        <v>5</v>
      </c>
      <c r="Y238" s="172">
        <f t="shared" si="7"/>
        <v>28</v>
      </c>
      <c r="Z238" s="174">
        <f t="shared" si="8"/>
        <v>0.1666666667</v>
      </c>
      <c r="AA238" s="174">
        <f t="shared" si="9"/>
        <v>0.003703703704</v>
      </c>
      <c r="AB238" s="173" t="str">
        <f t="shared" si="10"/>
        <v>20,541666666666667</v>
      </c>
      <c r="AC238" s="175" t="str">
        <f t="shared" si="11"/>
        <v> 6243VIF01  13:00-17:00  BĐ: 5/1/2026 KT: 2/2/2026</v>
      </c>
      <c r="AD238" s="175">
        <f t="shared" ref="AD238:AE238" si="314">P238</f>
        <v>46027</v>
      </c>
      <c r="AE238" s="175">
        <f t="shared" si="314"/>
        <v>46055</v>
      </c>
      <c r="AF238" s="182"/>
      <c r="AG238" s="182"/>
    </row>
    <row r="239" ht="18.75" customHeight="1">
      <c r="A239" s="177"/>
      <c r="B239" s="177"/>
      <c r="C239" s="178" t="s">
        <v>1289</v>
      </c>
      <c r="D239" s="178" t="s">
        <v>1002</v>
      </c>
      <c r="E239" s="178">
        <v>2024.0</v>
      </c>
      <c r="F239" s="178" t="s">
        <v>1015</v>
      </c>
      <c r="G239" s="12"/>
      <c r="H239" s="178">
        <v>15.0</v>
      </c>
      <c r="I239" s="181"/>
      <c r="J239" s="93">
        <v>25.0</v>
      </c>
      <c r="K239" s="194" t="s">
        <v>1250</v>
      </c>
      <c r="L239" s="191">
        <v>0.5416666666666666</v>
      </c>
      <c r="M239" s="192">
        <v>0.7083333333333334</v>
      </c>
      <c r="N239" s="19"/>
      <c r="O239" s="178" t="s">
        <v>1252</v>
      </c>
      <c r="P239" s="169">
        <f t="shared" si="313"/>
        <v>46027</v>
      </c>
      <c r="Q239" s="170">
        <f t="shared" si="3"/>
        <v>46055</v>
      </c>
      <c r="R239" s="180"/>
      <c r="S239" s="303"/>
      <c r="T239" s="181"/>
      <c r="U239" s="181"/>
      <c r="V239" s="172" t="str">
        <f t="shared" si="197"/>
        <v> </v>
      </c>
      <c r="W239" s="172">
        <f t="shared" si="5"/>
        <v>5</v>
      </c>
      <c r="X239" s="173">
        <f t="shared" si="6"/>
        <v>5</v>
      </c>
      <c r="Y239" s="172">
        <f t="shared" si="7"/>
        <v>28</v>
      </c>
      <c r="Z239" s="174">
        <f t="shared" si="8"/>
        <v>0.1666666667</v>
      </c>
      <c r="AA239" s="174">
        <f t="shared" si="9"/>
        <v>0.003703703704</v>
      </c>
      <c r="AB239" s="173" t="str">
        <f t="shared" si="10"/>
        <v>20,541666666666667</v>
      </c>
      <c r="AC239" s="175" t="str">
        <f t="shared" si="11"/>
        <v> 6243VIG02  13:00-17:00  BĐ: 5/1/2026 KT: 2/2/2026</v>
      </c>
      <c r="AD239" s="175">
        <f t="shared" ref="AD239:AE239" si="315">P239</f>
        <v>46027</v>
      </c>
      <c r="AE239" s="175">
        <f t="shared" si="315"/>
        <v>46055</v>
      </c>
      <c r="AF239" s="182"/>
      <c r="AG239" s="182"/>
    </row>
    <row r="240" ht="18.75" customHeight="1">
      <c r="A240" s="184"/>
      <c r="B240" s="184"/>
      <c r="C240" s="99" t="s">
        <v>1289</v>
      </c>
      <c r="D240" s="99" t="s">
        <v>977</v>
      </c>
      <c r="E240" s="99">
        <v>2024.0</v>
      </c>
      <c r="F240" s="164" t="s">
        <v>978</v>
      </c>
      <c r="G240" s="12"/>
      <c r="H240" s="99">
        <v>9.0</v>
      </c>
      <c r="I240" s="99"/>
      <c r="J240" s="99">
        <v>35.0</v>
      </c>
      <c r="K240" s="185" t="s">
        <v>1250</v>
      </c>
      <c r="L240" s="191">
        <v>0.5416666666666666</v>
      </c>
      <c r="M240" s="192">
        <v>0.7083333333333334</v>
      </c>
      <c r="N240" s="165">
        <v>504.0</v>
      </c>
      <c r="O240" s="164" t="s">
        <v>1252</v>
      </c>
      <c r="P240" s="169">
        <f t="shared" ref="P240:P242" si="317">"23/02/2026"+(K240-2)</f>
        <v>46076</v>
      </c>
      <c r="Q240" s="170">
        <f t="shared" si="3"/>
        <v>46118</v>
      </c>
      <c r="R240" s="181"/>
      <c r="S240" s="302"/>
      <c r="T240" s="99"/>
      <c r="U240" s="99"/>
      <c r="V240" s="172" t="str">
        <f t="shared" si="197"/>
        <v> </v>
      </c>
      <c r="W240" s="172">
        <f t="shared" si="5"/>
        <v>5</v>
      </c>
      <c r="X240" s="173">
        <f t="shared" si="6"/>
        <v>7</v>
      </c>
      <c r="Y240" s="172">
        <f t="shared" si="7"/>
        <v>42</v>
      </c>
      <c r="Z240" s="174">
        <f t="shared" si="8"/>
        <v>0.1666666667</v>
      </c>
      <c r="AA240" s="174">
        <f t="shared" si="9"/>
        <v>0.003703703704</v>
      </c>
      <c r="AB240" s="173" t="str">
        <f t="shared" si="10"/>
        <v>20,541666666666667504</v>
      </c>
      <c r="AC240" s="175" t="str">
        <f t="shared" si="11"/>
        <v> 6243VII01  13:00-17:00  BĐ: 23/2/2026 KT: 6/4/2026</v>
      </c>
      <c r="AD240" s="175">
        <f t="shared" ref="AD240:AE240" si="316">P240</f>
        <v>46076</v>
      </c>
      <c r="AE240" s="175">
        <f t="shared" si="316"/>
        <v>46118</v>
      </c>
      <c r="AF240" s="187"/>
      <c r="AG240" s="187"/>
    </row>
    <row r="241" ht="18.75" customHeight="1">
      <c r="A241" s="177"/>
      <c r="B241" s="177"/>
      <c r="C241" s="178" t="s">
        <v>1289</v>
      </c>
      <c r="D241" s="178" t="s">
        <v>988</v>
      </c>
      <c r="E241" s="178">
        <v>2024.0</v>
      </c>
      <c r="F241" s="178" t="s">
        <v>995</v>
      </c>
      <c r="G241" s="12"/>
      <c r="H241" s="178">
        <v>9.0</v>
      </c>
      <c r="I241" s="181"/>
      <c r="J241" s="93">
        <v>35.0</v>
      </c>
      <c r="K241" s="194" t="s">
        <v>1250</v>
      </c>
      <c r="L241" s="191">
        <v>0.5416666666666666</v>
      </c>
      <c r="M241" s="192">
        <v>0.7083333333333334</v>
      </c>
      <c r="N241" s="12"/>
      <c r="O241" s="178" t="s">
        <v>1252</v>
      </c>
      <c r="P241" s="169">
        <f t="shared" si="317"/>
        <v>46076</v>
      </c>
      <c r="Q241" s="170">
        <f t="shared" si="3"/>
        <v>46118</v>
      </c>
      <c r="R241" s="180"/>
      <c r="S241" s="303"/>
      <c r="T241" s="181"/>
      <c r="U241" s="181"/>
      <c r="V241" s="172" t="str">
        <f t="shared" si="197"/>
        <v> </v>
      </c>
      <c r="W241" s="172">
        <f t="shared" si="5"/>
        <v>5</v>
      </c>
      <c r="X241" s="173">
        <f t="shared" si="6"/>
        <v>7</v>
      </c>
      <c r="Y241" s="172">
        <f t="shared" si="7"/>
        <v>42</v>
      </c>
      <c r="Z241" s="174">
        <f t="shared" si="8"/>
        <v>0.1666666667</v>
      </c>
      <c r="AA241" s="174">
        <f t="shared" si="9"/>
        <v>0.003703703704</v>
      </c>
      <c r="AB241" s="173" t="str">
        <f t="shared" si="10"/>
        <v>20,541666666666667</v>
      </c>
      <c r="AC241" s="175" t="str">
        <f t="shared" si="11"/>
        <v> 6243VIF01  13:00-17:00  BĐ: 23/2/2026 KT: 6/4/2026</v>
      </c>
      <c r="AD241" s="175">
        <f t="shared" ref="AD241:AE241" si="318">P241</f>
        <v>46076</v>
      </c>
      <c r="AE241" s="175">
        <f t="shared" si="318"/>
        <v>46118</v>
      </c>
      <c r="AF241" s="182"/>
      <c r="AG241" s="182"/>
    </row>
    <row r="242" ht="18.75" customHeight="1">
      <c r="A242" s="177"/>
      <c r="B242" s="177"/>
      <c r="C242" s="178" t="s">
        <v>1289</v>
      </c>
      <c r="D242" s="178" t="s">
        <v>1002</v>
      </c>
      <c r="E242" s="178">
        <v>2024.0</v>
      </c>
      <c r="F242" s="178" t="s">
        <v>1015</v>
      </c>
      <c r="G242" s="12"/>
      <c r="H242" s="178">
        <v>15.0</v>
      </c>
      <c r="I242" s="181"/>
      <c r="J242" s="93">
        <v>35.0</v>
      </c>
      <c r="K242" s="194" t="s">
        <v>1250</v>
      </c>
      <c r="L242" s="191">
        <v>0.5416666666666666</v>
      </c>
      <c r="M242" s="192">
        <v>0.7083333333333334</v>
      </c>
      <c r="N242" s="19"/>
      <c r="O242" s="178" t="s">
        <v>1252</v>
      </c>
      <c r="P242" s="169">
        <f t="shared" si="317"/>
        <v>46076</v>
      </c>
      <c r="Q242" s="170">
        <f t="shared" si="3"/>
        <v>46118</v>
      </c>
      <c r="R242" s="180"/>
      <c r="S242" s="303"/>
      <c r="T242" s="181"/>
      <c r="U242" s="181"/>
      <c r="V242" s="172" t="str">
        <f t="shared" si="197"/>
        <v> </v>
      </c>
      <c r="W242" s="172">
        <f t="shared" si="5"/>
        <v>5</v>
      </c>
      <c r="X242" s="173">
        <f t="shared" si="6"/>
        <v>7</v>
      </c>
      <c r="Y242" s="172">
        <f t="shared" si="7"/>
        <v>42</v>
      </c>
      <c r="Z242" s="174">
        <f t="shared" si="8"/>
        <v>0.1666666667</v>
      </c>
      <c r="AA242" s="174">
        <f t="shared" si="9"/>
        <v>0.003703703704</v>
      </c>
      <c r="AB242" s="173" t="str">
        <f t="shared" si="10"/>
        <v>20,541666666666667</v>
      </c>
      <c r="AC242" s="175" t="str">
        <f t="shared" si="11"/>
        <v> 6243VIG02  13:00-17:00  BĐ: 23/2/2026 KT: 6/4/2026</v>
      </c>
      <c r="AD242" s="175">
        <f t="shared" ref="AD242:AE242" si="319">P242</f>
        <v>46076</v>
      </c>
      <c r="AE242" s="175">
        <f t="shared" si="319"/>
        <v>46118</v>
      </c>
      <c r="AF242" s="182"/>
      <c r="AG242" s="182"/>
    </row>
    <row r="243" ht="18.75" customHeight="1">
      <c r="A243" s="184"/>
      <c r="B243" s="184"/>
      <c r="C243" s="99" t="s">
        <v>1289</v>
      </c>
      <c r="D243" s="99" t="s">
        <v>977</v>
      </c>
      <c r="E243" s="99">
        <v>2024.0</v>
      </c>
      <c r="F243" s="164" t="s">
        <v>978</v>
      </c>
      <c r="G243" s="195" t="s">
        <v>982</v>
      </c>
      <c r="H243" s="188">
        <v>9.0</v>
      </c>
      <c r="I243" s="99"/>
      <c r="J243" s="99">
        <v>25.0</v>
      </c>
      <c r="K243" s="185" t="s">
        <v>1250</v>
      </c>
      <c r="L243" s="191">
        <v>0.3229166666666667</v>
      </c>
      <c r="M243" s="192">
        <v>0.4895833333333333</v>
      </c>
      <c r="N243" s="165">
        <v>305.0</v>
      </c>
      <c r="O243" s="164" t="s">
        <v>1252</v>
      </c>
      <c r="P243" s="169">
        <f>"05/01/2026"+(K243-2)</f>
        <v>46027</v>
      </c>
      <c r="Q243" s="170">
        <f t="shared" si="3"/>
        <v>46055</v>
      </c>
      <c r="R243" s="181"/>
      <c r="S243" s="302"/>
      <c r="T243" s="99"/>
      <c r="U243" s="99"/>
      <c r="V243" s="172" t="str">
        <f t="shared" si="197"/>
        <v> </v>
      </c>
      <c r="W243" s="172">
        <f t="shared" si="5"/>
        <v>5</v>
      </c>
      <c r="X243" s="173">
        <f t="shared" si="6"/>
        <v>5</v>
      </c>
      <c r="Y243" s="172">
        <f t="shared" si="7"/>
        <v>28</v>
      </c>
      <c r="Z243" s="174">
        <f t="shared" si="8"/>
        <v>0.1666666667</v>
      </c>
      <c r="AA243" s="174">
        <f t="shared" si="9"/>
        <v>0.003703703704</v>
      </c>
      <c r="AB243" s="173" t="str">
        <f t="shared" si="10"/>
        <v>20,322916666666667305</v>
      </c>
      <c r="AC243" s="175" t="str">
        <f t="shared" si="11"/>
        <v>Thiết kế trang trí nội thất cửa hàng bán lẻ 6243VII01  7:45-11:45  BĐ: 5/1/2026 KT: 2/2/2026</v>
      </c>
      <c r="AD243" s="175">
        <f t="shared" ref="AD243:AE243" si="320">P243</f>
        <v>46027</v>
      </c>
      <c r="AE243" s="175">
        <f t="shared" si="320"/>
        <v>46055</v>
      </c>
      <c r="AF243" s="187"/>
      <c r="AG243" s="187"/>
    </row>
    <row r="244" ht="18.75" customHeight="1">
      <c r="A244" s="184"/>
      <c r="B244" s="184"/>
      <c r="C244" s="99" t="s">
        <v>1289</v>
      </c>
      <c r="D244" s="99" t="s">
        <v>977</v>
      </c>
      <c r="E244" s="99">
        <v>2024.0</v>
      </c>
      <c r="F244" s="164" t="s">
        <v>978</v>
      </c>
      <c r="G244" s="12"/>
      <c r="H244" s="188">
        <v>9.0</v>
      </c>
      <c r="I244" s="99"/>
      <c r="J244" s="99">
        <v>35.0</v>
      </c>
      <c r="K244" s="185" t="s">
        <v>1250</v>
      </c>
      <c r="L244" s="191">
        <v>0.3229166666666667</v>
      </c>
      <c r="M244" s="192">
        <v>0.4895833333333333</v>
      </c>
      <c r="N244" s="19"/>
      <c r="O244" s="164" t="s">
        <v>1252</v>
      </c>
      <c r="P244" s="169">
        <f>"23/02/2026"+(K244-2)</f>
        <v>46076</v>
      </c>
      <c r="Q244" s="170">
        <f t="shared" si="3"/>
        <v>46118</v>
      </c>
      <c r="R244" s="181"/>
      <c r="S244" s="302"/>
      <c r="T244" s="99"/>
      <c r="U244" s="99"/>
      <c r="V244" s="172" t="str">
        <f t="shared" si="197"/>
        <v> </v>
      </c>
      <c r="W244" s="172">
        <f t="shared" si="5"/>
        <v>5</v>
      </c>
      <c r="X244" s="173">
        <f t="shared" si="6"/>
        <v>7</v>
      </c>
      <c r="Y244" s="172">
        <f t="shared" si="7"/>
        <v>42</v>
      </c>
      <c r="Z244" s="174">
        <f t="shared" si="8"/>
        <v>0.1666666667</v>
      </c>
      <c r="AA244" s="174">
        <f t="shared" si="9"/>
        <v>0.003703703704</v>
      </c>
      <c r="AB244" s="173" t="str">
        <f t="shared" si="10"/>
        <v>20,322916666666667</v>
      </c>
      <c r="AC244" s="175" t="str">
        <f t="shared" si="11"/>
        <v> 6243VII01  7:45-11:45  BĐ: 23/2/2026 KT: 6/4/2026</v>
      </c>
      <c r="AD244" s="175">
        <f t="shared" ref="AD244:AE244" si="321">P244</f>
        <v>46076</v>
      </c>
      <c r="AE244" s="175">
        <f t="shared" si="321"/>
        <v>46118</v>
      </c>
      <c r="AF244" s="187"/>
      <c r="AG244" s="187"/>
    </row>
    <row r="245" ht="18.75" customHeight="1">
      <c r="A245" s="184"/>
      <c r="B245" s="184"/>
      <c r="C245" s="99" t="s">
        <v>1289</v>
      </c>
      <c r="D245" s="99" t="s">
        <v>977</v>
      </c>
      <c r="E245" s="99">
        <v>2024.0</v>
      </c>
      <c r="F245" s="164" t="s">
        <v>978</v>
      </c>
      <c r="G245" s="195" t="s">
        <v>984</v>
      </c>
      <c r="H245" s="188">
        <v>9.0</v>
      </c>
      <c r="I245" s="99"/>
      <c r="J245" s="99">
        <v>45.0</v>
      </c>
      <c r="K245" s="185" t="s">
        <v>1258</v>
      </c>
      <c r="L245" s="191">
        <v>0.3229166666666667</v>
      </c>
      <c r="M245" s="192">
        <v>0.4895833333333333</v>
      </c>
      <c r="N245" s="164">
        <v>305.0</v>
      </c>
      <c r="O245" s="164" t="s">
        <v>1252</v>
      </c>
      <c r="P245" s="169">
        <f t="shared" ref="P245:P247" si="323">"05/01/2026"+(K245-2)</f>
        <v>46028</v>
      </c>
      <c r="Q245" s="170">
        <f t="shared" si="3"/>
        <v>46084</v>
      </c>
      <c r="R245" s="181"/>
      <c r="S245" s="302"/>
      <c r="T245" s="99"/>
      <c r="U245" s="99"/>
      <c r="V245" s="172" t="str">
        <f t="shared" si="197"/>
        <v> </v>
      </c>
      <c r="W245" s="172">
        <f t="shared" si="5"/>
        <v>5</v>
      </c>
      <c r="X245" s="173">
        <f t="shared" si="6"/>
        <v>9</v>
      </c>
      <c r="Y245" s="172">
        <f t="shared" si="7"/>
        <v>56</v>
      </c>
      <c r="Z245" s="174">
        <f t="shared" si="8"/>
        <v>0.1666666667</v>
      </c>
      <c r="AA245" s="174">
        <f t="shared" si="9"/>
        <v>0.003703703704</v>
      </c>
      <c r="AB245" s="173" t="str">
        <f t="shared" si="10"/>
        <v>30,322916666666667305</v>
      </c>
      <c r="AC245" s="175" t="str">
        <f t="shared" si="11"/>
        <v>Thiết kế cảnh quan sân vườn (Tự chọn) 6243VII01  7:45-11:45  BĐ: 6/1/2026 KT: 3/3/2026</v>
      </c>
      <c r="AD245" s="175">
        <f t="shared" ref="AD245:AE245" si="322">P245</f>
        <v>46028</v>
      </c>
      <c r="AE245" s="175">
        <f t="shared" si="322"/>
        <v>46084</v>
      </c>
      <c r="AF245" s="187"/>
      <c r="AG245" s="187"/>
    </row>
    <row r="246" ht="18.75" customHeight="1">
      <c r="A246" s="184"/>
      <c r="B246" s="184"/>
      <c r="C246" s="99" t="s">
        <v>1289</v>
      </c>
      <c r="D246" s="99" t="s">
        <v>988</v>
      </c>
      <c r="E246" s="99">
        <v>2024.0</v>
      </c>
      <c r="F246" s="164" t="s">
        <v>989</v>
      </c>
      <c r="G246" s="165" t="s">
        <v>980</v>
      </c>
      <c r="H246" s="99">
        <v>3.0</v>
      </c>
      <c r="I246" s="99"/>
      <c r="J246" s="99">
        <v>25.0</v>
      </c>
      <c r="K246" s="185" t="s">
        <v>1250</v>
      </c>
      <c r="L246" s="191">
        <v>0.3229166666666667</v>
      </c>
      <c r="M246" s="192">
        <v>0.4895833333333333</v>
      </c>
      <c r="N246" s="165">
        <v>201.0</v>
      </c>
      <c r="O246" s="164" t="s">
        <v>1252</v>
      </c>
      <c r="P246" s="169">
        <f t="shared" si="323"/>
        <v>46027</v>
      </c>
      <c r="Q246" s="170">
        <f t="shared" si="3"/>
        <v>46055</v>
      </c>
      <c r="R246" s="181"/>
      <c r="S246" s="302"/>
      <c r="T246" s="99"/>
      <c r="U246" s="99"/>
      <c r="V246" s="172" t="str">
        <f t="shared" si="197"/>
        <v> </v>
      </c>
      <c r="W246" s="172">
        <f t="shared" si="5"/>
        <v>5</v>
      </c>
      <c r="X246" s="173">
        <f t="shared" si="6"/>
        <v>5</v>
      </c>
      <c r="Y246" s="172">
        <f t="shared" si="7"/>
        <v>28</v>
      </c>
      <c r="Z246" s="174">
        <f t="shared" si="8"/>
        <v>0.1666666667</v>
      </c>
      <c r="AA246" s="174">
        <f t="shared" si="9"/>
        <v>0.003703703704</v>
      </c>
      <c r="AB246" s="173" t="str">
        <f t="shared" si="10"/>
        <v>20,322916666666667201</v>
      </c>
      <c r="AC246" s="175" t="str">
        <f t="shared" si="11"/>
        <v>Tiếng Anh chuyên ngành thiết kế 5243VIF01  7:45-11:45  BĐ: 5/1/2026 KT: 2/2/2026</v>
      </c>
      <c r="AD246" s="175">
        <f t="shared" ref="AD246:AE246" si="324">P246</f>
        <v>46027</v>
      </c>
      <c r="AE246" s="175">
        <f t="shared" si="324"/>
        <v>46055</v>
      </c>
      <c r="AF246" s="187"/>
      <c r="AG246" s="187"/>
    </row>
    <row r="247" ht="18.75" customHeight="1">
      <c r="A247" s="184"/>
      <c r="B247" s="184"/>
      <c r="C247" s="99" t="s">
        <v>1289</v>
      </c>
      <c r="D247" s="99" t="s">
        <v>1002</v>
      </c>
      <c r="E247" s="99">
        <v>2024.0</v>
      </c>
      <c r="F247" s="164" t="s">
        <v>1010</v>
      </c>
      <c r="G247" s="12"/>
      <c r="H247" s="99">
        <v>23.0</v>
      </c>
      <c r="I247" s="99"/>
      <c r="J247" s="99">
        <v>25.0</v>
      </c>
      <c r="K247" s="185" t="s">
        <v>1250</v>
      </c>
      <c r="L247" s="191">
        <v>0.3229166666666667</v>
      </c>
      <c r="M247" s="192">
        <v>0.4895833333333333</v>
      </c>
      <c r="N247" s="19"/>
      <c r="O247" s="164" t="s">
        <v>1252</v>
      </c>
      <c r="P247" s="169">
        <f t="shared" si="323"/>
        <v>46027</v>
      </c>
      <c r="Q247" s="170">
        <f t="shared" si="3"/>
        <v>46055</v>
      </c>
      <c r="R247" s="181"/>
      <c r="S247" s="302"/>
      <c r="T247" s="99"/>
      <c r="U247" s="99"/>
      <c r="V247" s="172" t="str">
        <f t="shared" si="197"/>
        <v> </v>
      </c>
      <c r="W247" s="172">
        <f t="shared" si="5"/>
        <v>5</v>
      </c>
      <c r="X247" s="173">
        <f t="shared" si="6"/>
        <v>5</v>
      </c>
      <c r="Y247" s="172">
        <f t="shared" si="7"/>
        <v>28</v>
      </c>
      <c r="Z247" s="174">
        <f t="shared" si="8"/>
        <v>0.1666666667</v>
      </c>
      <c r="AA247" s="174">
        <f t="shared" si="9"/>
        <v>0.003703703704</v>
      </c>
      <c r="AB247" s="173" t="str">
        <f t="shared" si="10"/>
        <v>20,322916666666667</v>
      </c>
      <c r="AC247" s="175" t="str">
        <f t="shared" si="11"/>
        <v> 5243VIG02  7:45-11:45  BĐ: 5/1/2026 KT: 2/2/2026</v>
      </c>
      <c r="AD247" s="175">
        <f t="shared" ref="AD247:AE247" si="325">P247</f>
        <v>46027</v>
      </c>
      <c r="AE247" s="175">
        <f t="shared" si="325"/>
        <v>46055</v>
      </c>
      <c r="AF247" s="187"/>
      <c r="AG247" s="187"/>
    </row>
    <row r="248" ht="18.75" customHeight="1">
      <c r="A248" s="184"/>
      <c r="B248" s="184"/>
      <c r="C248" s="99" t="s">
        <v>1289</v>
      </c>
      <c r="D248" s="99" t="s">
        <v>988</v>
      </c>
      <c r="E248" s="99">
        <v>2024.0</v>
      </c>
      <c r="F248" s="164" t="s">
        <v>989</v>
      </c>
      <c r="G248" s="12"/>
      <c r="H248" s="99">
        <v>3.0</v>
      </c>
      <c r="I248" s="99"/>
      <c r="J248" s="99">
        <v>35.0</v>
      </c>
      <c r="K248" s="185" t="s">
        <v>1250</v>
      </c>
      <c r="L248" s="191">
        <v>0.3229166666666667</v>
      </c>
      <c r="M248" s="192">
        <v>0.4895833333333333</v>
      </c>
      <c r="N248" s="165">
        <v>201.0</v>
      </c>
      <c r="O248" s="164" t="s">
        <v>1252</v>
      </c>
      <c r="P248" s="169">
        <f t="shared" ref="P248:P249" si="327">"23/02/2026"+(K248-2)</f>
        <v>46076</v>
      </c>
      <c r="Q248" s="170">
        <f t="shared" si="3"/>
        <v>46118</v>
      </c>
      <c r="R248" s="181"/>
      <c r="S248" s="302"/>
      <c r="T248" s="99"/>
      <c r="U248" s="99"/>
      <c r="V248" s="172" t="str">
        <f t="shared" si="197"/>
        <v> </v>
      </c>
      <c r="W248" s="172">
        <f t="shared" si="5"/>
        <v>5</v>
      </c>
      <c r="X248" s="173">
        <f t="shared" si="6"/>
        <v>7</v>
      </c>
      <c r="Y248" s="172">
        <f t="shared" si="7"/>
        <v>42</v>
      </c>
      <c r="Z248" s="174">
        <f t="shared" si="8"/>
        <v>0.1666666667</v>
      </c>
      <c r="AA248" s="174">
        <f t="shared" si="9"/>
        <v>0.003703703704</v>
      </c>
      <c r="AB248" s="173" t="str">
        <f t="shared" si="10"/>
        <v>20,322916666666667201</v>
      </c>
      <c r="AC248" s="175" t="str">
        <f t="shared" si="11"/>
        <v> 5243VIF01  7:45-11:45  BĐ: 23/2/2026 KT: 6/4/2026</v>
      </c>
      <c r="AD248" s="175">
        <f t="shared" ref="AD248:AE248" si="326">P248</f>
        <v>46076</v>
      </c>
      <c r="AE248" s="175">
        <f t="shared" si="326"/>
        <v>46118</v>
      </c>
      <c r="AF248" s="187"/>
      <c r="AG248" s="187"/>
    </row>
    <row r="249" ht="18.75" customHeight="1">
      <c r="A249" s="184"/>
      <c r="B249" s="184"/>
      <c r="C249" s="99" t="s">
        <v>1289</v>
      </c>
      <c r="D249" s="99" t="s">
        <v>1002</v>
      </c>
      <c r="E249" s="99">
        <v>2024.0</v>
      </c>
      <c r="F249" s="164" t="s">
        <v>1010</v>
      </c>
      <c r="G249" s="12"/>
      <c r="H249" s="99">
        <v>23.0</v>
      </c>
      <c r="I249" s="99"/>
      <c r="J249" s="99">
        <v>35.0</v>
      </c>
      <c r="K249" s="185" t="s">
        <v>1250</v>
      </c>
      <c r="L249" s="191">
        <v>0.3229166666666667</v>
      </c>
      <c r="M249" s="192">
        <v>0.4895833333333333</v>
      </c>
      <c r="N249" s="19"/>
      <c r="O249" s="164" t="s">
        <v>1252</v>
      </c>
      <c r="P249" s="169">
        <f t="shared" si="327"/>
        <v>46076</v>
      </c>
      <c r="Q249" s="170">
        <f t="shared" si="3"/>
        <v>46118</v>
      </c>
      <c r="R249" s="181"/>
      <c r="S249" s="302"/>
      <c r="T249" s="99"/>
      <c r="U249" s="99"/>
      <c r="V249" s="172" t="str">
        <f t="shared" si="197"/>
        <v> </v>
      </c>
      <c r="W249" s="172">
        <f t="shared" si="5"/>
        <v>5</v>
      </c>
      <c r="X249" s="173">
        <f t="shared" si="6"/>
        <v>7</v>
      </c>
      <c r="Y249" s="172">
        <f t="shared" si="7"/>
        <v>42</v>
      </c>
      <c r="Z249" s="174">
        <f t="shared" si="8"/>
        <v>0.1666666667</v>
      </c>
      <c r="AA249" s="174">
        <f t="shared" si="9"/>
        <v>0.003703703704</v>
      </c>
      <c r="AB249" s="173" t="str">
        <f t="shared" si="10"/>
        <v>20,322916666666667</v>
      </c>
      <c r="AC249" s="175" t="str">
        <f t="shared" si="11"/>
        <v> 5243VIG02  7:45-11:45  BĐ: 23/2/2026 KT: 6/4/2026</v>
      </c>
      <c r="AD249" s="175">
        <f t="shared" ref="AD249:AE249" si="328">P249</f>
        <v>46076</v>
      </c>
      <c r="AE249" s="175">
        <f t="shared" si="328"/>
        <v>46118</v>
      </c>
      <c r="AF249" s="187"/>
      <c r="AG249" s="187"/>
    </row>
    <row r="250" ht="18.75" customHeight="1">
      <c r="A250" s="184"/>
      <c r="B250" s="184"/>
      <c r="C250" s="99" t="s">
        <v>1289</v>
      </c>
      <c r="D250" s="99" t="s">
        <v>988</v>
      </c>
      <c r="E250" s="99">
        <v>2024.0</v>
      </c>
      <c r="F250" s="164" t="s">
        <v>989</v>
      </c>
      <c r="G250" s="195" t="s">
        <v>994</v>
      </c>
      <c r="H250" s="188">
        <v>3.0</v>
      </c>
      <c r="I250" s="99"/>
      <c r="J250" s="99">
        <v>25.0</v>
      </c>
      <c r="K250" s="185" t="s">
        <v>1258</v>
      </c>
      <c r="L250" s="191">
        <v>0.3229166666666667</v>
      </c>
      <c r="M250" s="192">
        <v>0.4895833333333333</v>
      </c>
      <c r="N250" s="165" t="s">
        <v>1290</v>
      </c>
      <c r="O250" s="164" t="s">
        <v>1252</v>
      </c>
      <c r="P250" s="169">
        <f t="shared" ref="P250:P251" si="330">"05/01/2026"+(K250-2)</f>
        <v>46028</v>
      </c>
      <c r="Q250" s="170">
        <f t="shared" si="3"/>
        <v>46056</v>
      </c>
      <c r="R250" s="181"/>
      <c r="S250" s="302"/>
      <c r="T250" s="99"/>
      <c r="U250" s="99"/>
      <c r="V250" s="172" t="str">
        <f t="shared" si="197"/>
        <v> </v>
      </c>
      <c r="W250" s="172">
        <f t="shared" si="5"/>
        <v>5</v>
      </c>
      <c r="X250" s="173">
        <f t="shared" si="6"/>
        <v>5</v>
      </c>
      <c r="Y250" s="172">
        <f t="shared" si="7"/>
        <v>28</v>
      </c>
      <c r="Z250" s="174">
        <f t="shared" si="8"/>
        <v>0.1666666667</v>
      </c>
      <c r="AA250" s="174">
        <f t="shared" si="9"/>
        <v>0.003703703704</v>
      </c>
      <c r="AB250" s="173" t="str">
        <f t="shared" si="10"/>
        <v>30,322916666666667Phòng may (204)</v>
      </c>
      <c r="AC250" s="175" t="str">
        <f t="shared" si="11"/>
        <v>Xử lý chất liệu (Tự chọn) 5243VIF01  7:45-11:45  BĐ: 6/1/2026 KT: 3/2/2026</v>
      </c>
      <c r="AD250" s="175">
        <f t="shared" ref="AD250:AE250" si="329">P250</f>
        <v>46028</v>
      </c>
      <c r="AE250" s="175">
        <f t="shared" si="329"/>
        <v>46056</v>
      </c>
      <c r="AF250" s="187"/>
      <c r="AG250" s="187"/>
    </row>
    <row r="251" ht="18.75" customHeight="1">
      <c r="A251" s="184"/>
      <c r="B251" s="184"/>
      <c r="C251" s="99" t="s">
        <v>1289</v>
      </c>
      <c r="D251" s="99" t="s">
        <v>988</v>
      </c>
      <c r="E251" s="99">
        <v>2024.0</v>
      </c>
      <c r="F251" s="164" t="s">
        <v>995</v>
      </c>
      <c r="G251" s="12"/>
      <c r="H251" s="188">
        <v>9.0</v>
      </c>
      <c r="I251" s="99"/>
      <c r="J251" s="99">
        <v>25.0</v>
      </c>
      <c r="K251" s="185" t="s">
        <v>1258</v>
      </c>
      <c r="L251" s="191">
        <v>0.3229166666666667</v>
      </c>
      <c r="M251" s="192">
        <v>0.4895833333333333</v>
      </c>
      <c r="N251" s="19"/>
      <c r="O251" s="164" t="s">
        <v>1252</v>
      </c>
      <c r="P251" s="169">
        <f t="shared" si="330"/>
        <v>46028</v>
      </c>
      <c r="Q251" s="170">
        <f t="shared" si="3"/>
        <v>46056</v>
      </c>
      <c r="R251" s="181"/>
      <c r="S251" s="302"/>
      <c r="T251" s="99"/>
      <c r="U251" s="99"/>
      <c r="V251" s="172" t="str">
        <f t="shared" si="197"/>
        <v> </v>
      </c>
      <c r="W251" s="172">
        <f t="shared" si="5"/>
        <v>5</v>
      </c>
      <c r="X251" s="173">
        <f t="shared" si="6"/>
        <v>5</v>
      </c>
      <c r="Y251" s="172">
        <f t="shared" si="7"/>
        <v>28</v>
      </c>
      <c r="Z251" s="174">
        <f t="shared" si="8"/>
        <v>0.1666666667</v>
      </c>
      <c r="AA251" s="174">
        <f t="shared" si="9"/>
        <v>0.003703703704</v>
      </c>
      <c r="AB251" s="173" t="str">
        <f t="shared" si="10"/>
        <v>30,322916666666667</v>
      </c>
      <c r="AC251" s="175" t="str">
        <f t="shared" si="11"/>
        <v> 6243VIF01  7:45-11:45  BĐ: 6/1/2026 KT: 3/2/2026</v>
      </c>
      <c r="AD251" s="175">
        <f t="shared" ref="AD251:AE251" si="331">P251</f>
        <v>46028</v>
      </c>
      <c r="AE251" s="175">
        <f t="shared" si="331"/>
        <v>46056</v>
      </c>
      <c r="AF251" s="187"/>
      <c r="AG251" s="187"/>
    </row>
    <row r="252" ht="18.75" customHeight="1">
      <c r="A252" s="140"/>
      <c r="B252" s="140"/>
      <c r="C252" s="178" t="s">
        <v>1289</v>
      </c>
      <c r="D252" s="178" t="s">
        <v>988</v>
      </c>
      <c r="E252" s="178">
        <v>2024.0</v>
      </c>
      <c r="F252" s="199" t="s">
        <v>989</v>
      </c>
      <c r="G252" s="12"/>
      <c r="H252" s="200">
        <v>3.0</v>
      </c>
      <c r="I252" s="201"/>
      <c r="J252" s="93">
        <v>20.0</v>
      </c>
      <c r="K252" s="213" t="s">
        <v>1258</v>
      </c>
      <c r="L252" s="189">
        <v>0.3229166666666667</v>
      </c>
      <c r="M252" s="190">
        <v>0.4895833333333333</v>
      </c>
      <c r="N252" s="165" t="s">
        <v>1290</v>
      </c>
      <c r="O252" s="178" t="s">
        <v>1252</v>
      </c>
      <c r="P252" s="169">
        <f t="shared" ref="P252:P253" si="333">"23/02/2026"+(K252-2)</f>
        <v>46077</v>
      </c>
      <c r="Q252" s="310">
        <f t="shared" si="3"/>
        <v>46098</v>
      </c>
      <c r="R252" s="203"/>
      <c r="S252" s="306"/>
      <c r="T252" s="201"/>
      <c r="U252" s="201"/>
      <c r="V252" s="204" t="str">
        <f t="shared" ref="V252:V253" si="334">IF(OR(
    COUNTIFS($S$3:$S$2449, S252, $K$3:$K$2449, K252, $L$3:$L$2449, L252, $P$3:$P$2449, "&lt;="&amp;Q252, $Q$3:$Q$2449, "&gt;="&amp;P252) &gt; 1, 
    COUNTIFS($F$3:$F$2449, F252, $K$3:$K$2449, K252, $L$3:$L$2449, L252, $P$3:$P$2449, "&lt;="&amp;Q252, $Q$3:$Q$2449, "&gt;="&amp;P252) &gt; 1
), "Trùng lịch",
IF(
    COUNTIFS(
        $N$3:$N$2449, N252,
        $K$3:$K$2449, K252,
        $P$3:$P$2449, "&lt;="&amp;Q252,
        $Q$3:$Q$2449, "&gt;="&amp;P252,
        $L$3:$L$2449, "&lt;"&amp;M252,
        $M$3:$M$2449, "&gt;"&amp;L252
    ) &gt; 1, 
    "Trùng phòng", 
    " "
)
)
</f>
        <v> </v>
      </c>
      <c r="W252" s="204">
        <f t="shared" si="5"/>
        <v>5</v>
      </c>
      <c r="X252" s="205">
        <f t="shared" si="6"/>
        <v>4</v>
      </c>
      <c r="Y252" s="204">
        <f t="shared" si="7"/>
        <v>21</v>
      </c>
      <c r="Z252" s="190">
        <f t="shared" si="8"/>
        <v>0.1666666667</v>
      </c>
      <c r="AA252" s="190">
        <f t="shared" si="9"/>
        <v>0.003703703704</v>
      </c>
      <c r="AB252" s="205" t="str">
        <f t="shared" si="10"/>
        <v>30,322916666666667Phòng may (204)</v>
      </c>
      <c r="AC252" s="207" t="str">
        <f t="shared" si="11"/>
        <v> 5243VIF01  7:45-11:45  BĐ: 24/2/2026 KT: 17/3/2026</v>
      </c>
      <c r="AD252" s="207">
        <f t="shared" ref="AD252:AE252" si="332">P252</f>
        <v>46077</v>
      </c>
      <c r="AE252" s="207">
        <f t="shared" si="332"/>
        <v>46098</v>
      </c>
      <c r="AF252" s="208"/>
      <c r="AG252" s="208"/>
    </row>
    <row r="253" ht="18.75" customHeight="1">
      <c r="A253" s="140"/>
      <c r="B253" s="140"/>
      <c r="C253" s="178" t="s">
        <v>1289</v>
      </c>
      <c r="D253" s="178" t="s">
        <v>988</v>
      </c>
      <c r="E253" s="178">
        <v>2024.0</v>
      </c>
      <c r="F253" s="178" t="s">
        <v>995</v>
      </c>
      <c r="G253" s="12"/>
      <c r="H253" s="200">
        <v>9.0</v>
      </c>
      <c r="I253" s="201"/>
      <c r="J253" s="93">
        <v>20.0</v>
      </c>
      <c r="K253" s="213" t="s">
        <v>1258</v>
      </c>
      <c r="L253" s="189">
        <v>0.3229166666666667</v>
      </c>
      <c r="M253" s="190">
        <v>0.4895833333333333</v>
      </c>
      <c r="N253" s="19"/>
      <c r="O253" s="178" t="s">
        <v>1252</v>
      </c>
      <c r="P253" s="169">
        <f t="shared" si="333"/>
        <v>46077</v>
      </c>
      <c r="Q253" s="310">
        <f t="shared" si="3"/>
        <v>46098</v>
      </c>
      <c r="R253" s="203"/>
      <c r="S253" s="306"/>
      <c r="T253" s="201"/>
      <c r="U253" s="201"/>
      <c r="V253" s="204" t="str">
        <f t="shared" si="334"/>
        <v> </v>
      </c>
      <c r="W253" s="204">
        <f t="shared" si="5"/>
        <v>5</v>
      </c>
      <c r="X253" s="205">
        <f t="shared" si="6"/>
        <v>4</v>
      </c>
      <c r="Y253" s="204">
        <f t="shared" si="7"/>
        <v>21</v>
      </c>
      <c r="Z253" s="190">
        <f t="shared" si="8"/>
        <v>0.1666666667</v>
      </c>
      <c r="AA253" s="190">
        <f t="shared" si="9"/>
        <v>0.003703703704</v>
      </c>
      <c r="AB253" s="205" t="str">
        <f t="shared" si="10"/>
        <v>30,322916666666667</v>
      </c>
      <c r="AC253" s="207" t="str">
        <f t="shared" si="11"/>
        <v> 6243VIF01  7:45-11:45  BĐ: 24/2/2026 KT: 17/3/2026</v>
      </c>
      <c r="AD253" s="207">
        <f t="shared" ref="AD253:AE253" si="335">P253</f>
        <v>46077</v>
      </c>
      <c r="AE253" s="207">
        <f t="shared" si="335"/>
        <v>46098</v>
      </c>
      <c r="AF253" s="208"/>
      <c r="AG253" s="208"/>
    </row>
    <row r="254" ht="18.75" customHeight="1">
      <c r="A254" s="184"/>
      <c r="B254" s="184"/>
      <c r="C254" s="99" t="s">
        <v>1289</v>
      </c>
      <c r="D254" s="99" t="s">
        <v>988</v>
      </c>
      <c r="E254" s="99">
        <v>2024.0</v>
      </c>
      <c r="F254" s="164" t="s">
        <v>995</v>
      </c>
      <c r="G254" s="195" t="s">
        <v>997</v>
      </c>
      <c r="H254" s="188">
        <v>9.0</v>
      </c>
      <c r="I254" s="99"/>
      <c r="J254" s="99">
        <v>25.0</v>
      </c>
      <c r="K254" s="185" t="s">
        <v>1266</v>
      </c>
      <c r="L254" s="189">
        <v>0.3229166666666667</v>
      </c>
      <c r="M254" s="190">
        <v>0.4895833333333333</v>
      </c>
      <c r="N254" s="164" t="s">
        <v>1290</v>
      </c>
      <c r="O254" s="164" t="s">
        <v>1252</v>
      </c>
      <c r="P254" s="169">
        <f t="shared" ref="P254:P255" si="337">"05/01/2026"+(K254-2)</f>
        <v>46029</v>
      </c>
      <c r="Q254" s="170">
        <f t="shared" si="3"/>
        <v>46057</v>
      </c>
      <c r="R254" s="181"/>
      <c r="S254" s="302"/>
      <c r="T254" s="99"/>
      <c r="U254" s="99"/>
      <c r="V254" s="172" t="str">
        <f t="shared" ref="V254:V259" si="338">IF(OR(
    COUNTIFS($S$3:$S$2451, S254, $K$3:$K$2451, K254, $L$3:$L$2451, L254, $P$3:$P$2451, "&lt;="&amp;Q254, $Q$3:$Q$2451, "&gt;="&amp;P254) &gt; 1, 
    COUNTIFS($F$3:$F$2451, F254, $K$3:$K$2451, K254, $L$3:$L$2451, L254, $P$3:$P$2451, "&lt;="&amp;Q254, $Q$3:$Q$2451, "&gt;="&amp;P254) &gt; 1
), "Trùng lịch",
IF(
    COUNTIFS(
        $N$3:$N$2451, N254,
        $K$3:$K$2451, K254,
        $P$3:$P$2451, "&lt;="&amp;Q254,
        $Q$3:$Q$2451, "&gt;="&amp;P254,
        $L$3:$L$2451, "&lt;"&amp;M254,
        $M$3:$M$2451, "&gt;"&amp;L254
    ) &gt; 1, 
    "Trùng phòng", 
    " "
)
)
</f>
        <v> </v>
      </c>
      <c r="W254" s="172">
        <f t="shared" si="5"/>
        <v>5</v>
      </c>
      <c r="X254" s="173">
        <f t="shared" si="6"/>
        <v>5</v>
      </c>
      <c r="Y254" s="172">
        <f t="shared" si="7"/>
        <v>28</v>
      </c>
      <c r="Z254" s="174">
        <f t="shared" si="8"/>
        <v>0.1666666667</v>
      </c>
      <c r="AA254" s="174">
        <f t="shared" si="9"/>
        <v>0.003703703704</v>
      </c>
      <c r="AB254" s="173" t="str">
        <f t="shared" si="10"/>
        <v>40,322916666666667Phòng may (204)</v>
      </c>
      <c r="AC254" s="175" t="str">
        <f t="shared" si="11"/>
        <v>Thiết kế thời trang xuân hè 6243VIF01  7:45-11:45  BĐ: 7/1/2026 KT: 4/2/2026</v>
      </c>
      <c r="AD254" s="175">
        <f t="shared" ref="AD254:AE254" si="336">P254</f>
        <v>46029</v>
      </c>
      <c r="AE254" s="175">
        <f t="shared" si="336"/>
        <v>46057</v>
      </c>
      <c r="AF254" s="187"/>
      <c r="AG254" s="187"/>
    </row>
    <row r="255" ht="18.75" customHeight="1">
      <c r="A255" s="184"/>
      <c r="B255" s="184"/>
      <c r="C255" s="99" t="s">
        <v>1289</v>
      </c>
      <c r="D255" s="99" t="s">
        <v>988</v>
      </c>
      <c r="E255" s="99">
        <v>2024.0</v>
      </c>
      <c r="F255" s="164" t="s">
        <v>995</v>
      </c>
      <c r="G255" s="12"/>
      <c r="H255" s="188">
        <v>9.0</v>
      </c>
      <c r="I255" s="99"/>
      <c r="J255" s="99">
        <v>25.0</v>
      </c>
      <c r="K255" s="185" t="s">
        <v>1262</v>
      </c>
      <c r="L255" s="189">
        <v>0.3229166666666667</v>
      </c>
      <c r="M255" s="190">
        <v>0.4895833333333333</v>
      </c>
      <c r="N255" s="164" t="s">
        <v>1290</v>
      </c>
      <c r="O255" s="164" t="s">
        <v>1252</v>
      </c>
      <c r="P255" s="169">
        <f t="shared" si="337"/>
        <v>46031</v>
      </c>
      <c r="Q255" s="170">
        <f t="shared" si="3"/>
        <v>46059</v>
      </c>
      <c r="R255" s="181"/>
      <c r="S255" s="302"/>
      <c r="T255" s="99"/>
      <c r="U255" s="99"/>
      <c r="V255" s="172" t="str">
        <f t="shared" si="338"/>
        <v> </v>
      </c>
      <c r="W255" s="172">
        <f t="shared" si="5"/>
        <v>5</v>
      </c>
      <c r="X255" s="173">
        <f t="shared" si="6"/>
        <v>5</v>
      </c>
      <c r="Y255" s="172">
        <f t="shared" si="7"/>
        <v>28</v>
      </c>
      <c r="Z255" s="174">
        <f t="shared" si="8"/>
        <v>0.1666666667</v>
      </c>
      <c r="AA255" s="174">
        <f t="shared" si="9"/>
        <v>0.003703703704</v>
      </c>
      <c r="AB255" s="173" t="str">
        <f t="shared" si="10"/>
        <v>60,322916666666667Phòng may (204)</v>
      </c>
      <c r="AC255" s="175" t="str">
        <f t="shared" si="11"/>
        <v> 6243VIF01  7:45-11:45  BĐ: 9/1/2026 KT: 6/2/2026</v>
      </c>
      <c r="AD255" s="175">
        <f t="shared" ref="AD255:AE255" si="339">P255</f>
        <v>46031</v>
      </c>
      <c r="AE255" s="175">
        <f t="shared" si="339"/>
        <v>46059</v>
      </c>
      <c r="AF255" s="187"/>
      <c r="AG255" s="187"/>
    </row>
    <row r="256" ht="18.75" customHeight="1">
      <c r="A256" s="184"/>
      <c r="B256" s="184"/>
      <c r="C256" s="99" t="s">
        <v>1289</v>
      </c>
      <c r="D256" s="99" t="s">
        <v>988</v>
      </c>
      <c r="E256" s="99">
        <v>2024.0</v>
      </c>
      <c r="F256" s="164" t="s">
        <v>995</v>
      </c>
      <c r="G256" s="12"/>
      <c r="H256" s="188">
        <v>9.0</v>
      </c>
      <c r="I256" s="99"/>
      <c r="J256" s="99">
        <v>15.0</v>
      </c>
      <c r="K256" s="185" t="s">
        <v>1266</v>
      </c>
      <c r="L256" s="189">
        <v>0.3229166666666667</v>
      </c>
      <c r="M256" s="190">
        <v>0.4895833333333333</v>
      </c>
      <c r="N256" s="164" t="s">
        <v>1290</v>
      </c>
      <c r="O256" s="164" t="s">
        <v>1252</v>
      </c>
      <c r="P256" s="169">
        <f t="shared" ref="P256:P257" si="341">"23/02/2026"+(K256-2)</f>
        <v>46078</v>
      </c>
      <c r="Q256" s="170">
        <f t="shared" si="3"/>
        <v>46092</v>
      </c>
      <c r="R256" s="181"/>
      <c r="S256" s="302"/>
      <c r="T256" s="99"/>
      <c r="U256" s="99"/>
      <c r="V256" s="172" t="str">
        <f t="shared" si="338"/>
        <v> </v>
      </c>
      <c r="W256" s="172">
        <f t="shared" si="5"/>
        <v>5</v>
      </c>
      <c r="X256" s="173">
        <f t="shared" si="6"/>
        <v>3</v>
      </c>
      <c r="Y256" s="172">
        <f t="shared" si="7"/>
        <v>14</v>
      </c>
      <c r="Z256" s="174">
        <f t="shared" si="8"/>
        <v>0.1666666667</v>
      </c>
      <c r="AA256" s="174">
        <f t="shared" si="9"/>
        <v>0.003703703704</v>
      </c>
      <c r="AB256" s="173" t="str">
        <f t="shared" si="10"/>
        <v>40,322916666666667Phòng may (204)</v>
      </c>
      <c r="AC256" s="175" t="str">
        <f t="shared" si="11"/>
        <v> 6243VIF01  7:45-11:45  BĐ: 25/2/2026 KT: 11/3/2026</v>
      </c>
      <c r="AD256" s="175">
        <f t="shared" ref="AD256:AE256" si="340">P256</f>
        <v>46078</v>
      </c>
      <c r="AE256" s="175">
        <f t="shared" si="340"/>
        <v>46092</v>
      </c>
      <c r="AF256" s="187"/>
      <c r="AG256" s="187"/>
    </row>
    <row r="257" ht="18.75" customHeight="1">
      <c r="A257" s="184"/>
      <c r="B257" s="184"/>
      <c r="C257" s="99" t="s">
        <v>1289</v>
      </c>
      <c r="D257" s="99" t="s">
        <v>988</v>
      </c>
      <c r="E257" s="99">
        <v>2024.0</v>
      </c>
      <c r="F257" s="164" t="s">
        <v>995</v>
      </c>
      <c r="G257" s="12"/>
      <c r="H257" s="188">
        <v>9.0</v>
      </c>
      <c r="I257" s="99"/>
      <c r="J257" s="99">
        <v>10.0</v>
      </c>
      <c r="K257" s="185" t="s">
        <v>1262</v>
      </c>
      <c r="L257" s="189">
        <v>0.3229166666666667</v>
      </c>
      <c r="M257" s="190">
        <v>0.4895833333333333</v>
      </c>
      <c r="N257" s="164" t="s">
        <v>1290</v>
      </c>
      <c r="O257" s="164" t="s">
        <v>1252</v>
      </c>
      <c r="P257" s="169">
        <f t="shared" si="341"/>
        <v>46080</v>
      </c>
      <c r="Q257" s="170">
        <f t="shared" si="3"/>
        <v>46087</v>
      </c>
      <c r="R257" s="181"/>
      <c r="S257" s="302"/>
      <c r="T257" s="99"/>
      <c r="U257" s="99"/>
      <c r="V257" s="172" t="str">
        <f t="shared" si="338"/>
        <v> </v>
      </c>
      <c r="W257" s="172">
        <f t="shared" si="5"/>
        <v>5</v>
      </c>
      <c r="X257" s="173">
        <f t="shared" si="6"/>
        <v>2</v>
      </c>
      <c r="Y257" s="172">
        <f t="shared" si="7"/>
        <v>7</v>
      </c>
      <c r="Z257" s="174">
        <f t="shared" si="8"/>
        <v>0.1666666667</v>
      </c>
      <c r="AA257" s="174">
        <f t="shared" si="9"/>
        <v>0.003703703704</v>
      </c>
      <c r="AB257" s="173" t="str">
        <f t="shared" si="10"/>
        <v>60,322916666666667Phòng may (204)</v>
      </c>
      <c r="AC257" s="175" t="str">
        <f t="shared" si="11"/>
        <v> 6243VIF01  7:45-11:45  BĐ: 27/2/2026 KT: 6/3/2026</v>
      </c>
      <c r="AD257" s="175">
        <f t="shared" ref="AD257:AE257" si="342">P257</f>
        <v>46080</v>
      </c>
      <c r="AE257" s="175">
        <f t="shared" si="342"/>
        <v>46087</v>
      </c>
      <c r="AF257" s="187"/>
      <c r="AG257" s="187"/>
    </row>
    <row r="258" ht="18.75" customHeight="1">
      <c r="A258" s="184"/>
      <c r="B258" s="184"/>
      <c r="C258" s="99" t="s">
        <v>1289</v>
      </c>
      <c r="D258" s="99" t="s">
        <v>988</v>
      </c>
      <c r="E258" s="99">
        <v>2024.0</v>
      </c>
      <c r="F258" s="164" t="s">
        <v>995</v>
      </c>
      <c r="G258" s="195" t="s">
        <v>999</v>
      </c>
      <c r="H258" s="188">
        <v>9.0</v>
      </c>
      <c r="I258" s="99"/>
      <c r="J258" s="99">
        <v>25.0</v>
      </c>
      <c r="K258" s="185" t="s">
        <v>1266</v>
      </c>
      <c r="L258" s="191">
        <v>0.5416666666666666</v>
      </c>
      <c r="M258" s="192">
        <v>0.7083333333333334</v>
      </c>
      <c r="N258" s="164" t="s">
        <v>1290</v>
      </c>
      <c r="O258" s="164" t="s">
        <v>1252</v>
      </c>
      <c r="P258" s="169">
        <f t="shared" ref="P258:P259" si="344">"05/01/2026"+(K258-2)</f>
        <v>46029</v>
      </c>
      <c r="Q258" s="170">
        <f t="shared" si="3"/>
        <v>46057</v>
      </c>
      <c r="R258" s="181"/>
      <c r="S258" s="302"/>
      <c r="T258" s="99"/>
      <c r="U258" s="99"/>
      <c r="V258" s="172" t="str">
        <f t="shared" si="338"/>
        <v> </v>
      </c>
      <c r="W258" s="172">
        <f t="shared" si="5"/>
        <v>5</v>
      </c>
      <c r="X258" s="173">
        <f t="shared" si="6"/>
        <v>5</v>
      </c>
      <c r="Y258" s="172">
        <f t="shared" si="7"/>
        <v>28</v>
      </c>
      <c r="Z258" s="174">
        <f t="shared" si="8"/>
        <v>0.1666666667</v>
      </c>
      <c r="AA258" s="174">
        <f t="shared" si="9"/>
        <v>0.003703703704</v>
      </c>
      <c r="AB258" s="173" t="str">
        <f t="shared" si="10"/>
        <v>40,541666666666667Phòng may (204)</v>
      </c>
      <c r="AC258" s="175" t="str">
        <f t="shared" si="11"/>
        <v>Thiết kế thời trang thu đông 6243VIF01  13:00-17:00  BĐ: 7/1/2026 KT: 4/2/2026</v>
      </c>
      <c r="AD258" s="175">
        <f t="shared" ref="AD258:AE258" si="343">P258</f>
        <v>46029</v>
      </c>
      <c r="AE258" s="175">
        <f t="shared" si="343"/>
        <v>46057</v>
      </c>
      <c r="AF258" s="187"/>
      <c r="AG258" s="187"/>
    </row>
    <row r="259" ht="18.75" customHeight="1">
      <c r="A259" s="184"/>
      <c r="B259" s="184"/>
      <c r="C259" s="99" t="s">
        <v>1289</v>
      </c>
      <c r="D259" s="99" t="s">
        <v>988</v>
      </c>
      <c r="E259" s="99">
        <v>2024.0</v>
      </c>
      <c r="F259" s="164" t="s">
        <v>995</v>
      </c>
      <c r="G259" s="12"/>
      <c r="H259" s="188">
        <v>9.0</v>
      </c>
      <c r="I259" s="99"/>
      <c r="J259" s="99">
        <v>25.0</v>
      </c>
      <c r="K259" s="185" t="s">
        <v>1262</v>
      </c>
      <c r="L259" s="191">
        <v>0.5416666666666666</v>
      </c>
      <c r="M259" s="192">
        <v>0.7083333333333334</v>
      </c>
      <c r="N259" s="164" t="s">
        <v>1290</v>
      </c>
      <c r="O259" s="164" t="s">
        <v>1252</v>
      </c>
      <c r="P259" s="169">
        <f t="shared" si="344"/>
        <v>46031</v>
      </c>
      <c r="Q259" s="170">
        <f t="shared" si="3"/>
        <v>46059</v>
      </c>
      <c r="R259" s="181"/>
      <c r="S259" s="302"/>
      <c r="T259" s="99"/>
      <c r="U259" s="99"/>
      <c r="V259" s="172" t="str">
        <f t="shared" si="338"/>
        <v> </v>
      </c>
      <c r="W259" s="172">
        <f t="shared" si="5"/>
        <v>5</v>
      </c>
      <c r="X259" s="173">
        <f t="shared" si="6"/>
        <v>5</v>
      </c>
      <c r="Y259" s="172">
        <f t="shared" si="7"/>
        <v>28</v>
      </c>
      <c r="Z259" s="174">
        <f t="shared" si="8"/>
        <v>0.1666666667</v>
      </c>
      <c r="AA259" s="174">
        <f t="shared" si="9"/>
        <v>0.003703703704</v>
      </c>
      <c r="AB259" s="173" t="str">
        <f t="shared" si="10"/>
        <v>60,541666666666667Phòng may (204)</v>
      </c>
      <c r="AC259" s="175" t="str">
        <f t="shared" si="11"/>
        <v> 6243VIF01  13:00-17:00  BĐ: 9/1/2026 KT: 6/2/2026</v>
      </c>
      <c r="AD259" s="175">
        <f t="shared" ref="AD259:AE259" si="345">P259</f>
        <v>46031</v>
      </c>
      <c r="AE259" s="175">
        <f t="shared" si="345"/>
        <v>46059</v>
      </c>
      <c r="AF259" s="187"/>
      <c r="AG259" s="187"/>
    </row>
    <row r="260" ht="18.75" customHeight="1">
      <c r="A260" s="140"/>
      <c r="B260" s="140"/>
      <c r="C260" s="178" t="s">
        <v>1289</v>
      </c>
      <c r="D260" s="178" t="s">
        <v>988</v>
      </c>
      <c r="E260" s="178">
        <v>2024.0</v>
      </c>
      <c r="F260" s="178" t="s">
        <v>995</v>
      </c>
      <c r="G260" s="12"/>
      <c r="H260" s="200">
        <v>9.0</v>
      </c>
      <c r="I260" s="201"/>
      <c r="J260" s="93">
        <v>35.0</v>
      </c>
      <c r="K260" s="185" t="s">
        <v>1266</v>
      </c>
      <c r="L260" s="191">
        <v>0.5416666666666666</v>
      </c>
      <c r="M260" s="192">
        <v>0.7083333333333334</v>
      </c>
      <c r="N260" s="164" t="s">
        <v>1290</v>
      </c>
      <c r="O260" s="178" t="s">
        <v>1252</v>
      </c>
      <c r="P260" s="202">
        <f t="shared" ref="P260:P261" si="347">"23/02/2026"+(K260-2)</f>
        <v>46078</v>
      </c>
      <c r="Q260" s="202">
        <f t="shared" si="3"/>
        <v>46120</v>
      </c>
      <c r="R260" s="203"/>
      <c r="S260" s="306"/>
      <c r="T260" s="201"/>
      <c r="U260" s="201"/>
      <c r="V260" s="204" t="str">
        <f t="shared" ref="V260:V261" si="348">IF(OR(
    COUNTIFS($S$3:$S$2449, S260, $K$3:$K$2449, K260, $L$3:$L$2449, L260, $P$3:$P$2449, "&lt;="&amp;Q260, $Q$3:$Q$2449, "&gt;="&amp;P260) &gt; 1, 
    COUNTIFS($F$3:$F$2449, F260, $K$3:$K$2449, K260, $L$3:$L$2449, L260, $P$3:$P$2449, "&lt;="&amp;Q260, $Q$3:$Q$2449, "&gt;="&amp;P260) &gt; 1
), "Trùng lịch",
IF(
    COUNTIFS(
        $N$3:$N$2449, N260,
        $K$3:$K$2449, K260,
        $P$3:$P$2449, "&lt;="&amp;Q260,
        $Q$3:$Q$2449, "&gt;="&amp;P260,
        $L$3:$L$2449, "&lt;"&amp;M260,
        $M$3:$M$2449, "&gt;"&amp;L260
    ) &gt; 1, 
    "Trùng phòng", 
    " "
)
)
</f>
        <v> </v>
      </c>
      <c r="W260" s="204">
        <f t="shared" si="5"/>
        <v>5</v>
      </c>
      <c r="X260" s="205">
        <f t="shared" si="6"/>
        <v>7</v>
      </c>
      <c r="Y260" s="204">
        <f t="shared" si="7"/>
        <v>42</v>
      </c>
      <c r="Z260" s="190">
        <f t="shared" si="8"/>
        <v>0.1666666667</v>
      </c>
      <c r="AA260" s="190">
        <f t="shared" si="9"/>
        <v>0.003703703704</v>
      </c>
      <c r="AB260" s="206" t="str">
        <f t="shared" si="10"/>
        <v>40,541666666666667Phòng may (204)</v>
      </c>
      <c r="AC260" s="207" t="str">
        <f t="shared" si="11"/>
        <v> 6243VIF01  13:00-17:00  BĐ: 25/2/2026 KT: 8/4/2026</v>
      </c>
      <c r="AD260" s="207">
        <f t="shared" ref="AD260:AE260" si="346">P260</f>
        <v>46078</v>
      </c>
      <c r="AE260" s="207">
        <f t="shared" si="346"/>
        <v>46120</v>
      </c>
      <c r="AF260" s="208"/>
      <c r="AG260" s="208"/>
    </row>
    <row r="261" ht="18.75" customHeight="1">
      <c r="A261" s="140"/>
      <c r="B261" s="140"/>
      <c r="C261" s="178" t="s">
        <v>1289</v>
      </c>
      <c r="D261" s="178" t="s">
        <v>988</v>
      </c>
      <c r="E261" s="178">
        <v>2024.0</v>
      </c>
      <c r="F261" s="178" t="s">
        <v>995</v>
      </c>
      <c r="G261" s="12"/>
      <c r="H261" s="200">
        <v>9.0</v>
      </c>
      <c r="I261" s="201"/>
      <c r="J261" s="93">
        <v>35.0</v>
      </c>
      <c r="K261" s="185" t="s">
        <v>1262</v>
      </c>
      <c r="L261" s="191">
        <v>0.5416666666666666</v>
      </c>
      <c r="M261" s="192">
        <v>0.7083333333333334</v>
      </c>
      <c r="N261" s="164" t="s">
        <v>1290</v>
      </c>
      <c r="O261" s="178" t="s">
        <v>1252</v>
      </c>
      <c r="P261" s="202">
        <f t="shared" si="347"/>
        <v>46080</v>
      </c>
      <c r="Q261" s="202">
        <f t="shared" si="3"/>
        <v>46122</v>
      </c>
      <c r="R261" s="203"/>
      <c r="S261" s="306"/>
      <c r="T261" s="201"/>
      <c r="U261" s="201"/>
      <c r="V261" s="204" t="str">
        <f t="shared" si="348"/>
        <v> </v>
      </c>
      <c r="W261" s="204">
        <f t="shared" si="5"/>
        <v>5</v>
      </c>
      <c r="X261" s="205">
        <f t="shared" si="6"/>
        <v>7</v>
      </c>
      <c r="Y261" s="204">
        <f t="shared" si="7"/>
        <v>42</v>
      </c>
      <c r="Z261" s="190">
        <f t="shared" si="8"/>
        <v>0.1666666667</v>
      </c>
      <c r="AA261" s="190">
        <f t="shared" si="9"/>
        <v>0.003703703704</v>
      </c>
      <c r="AB261" s="206" t="str">
        <f t="shared" si="10"/>
        <v>60,541666666666667Phòng may (204)</v>
      </c>
      <c r="AC261" s="207" t="str">
        <f t="shared" si="11"/>
        <v> 6243VIF01  13:00-17:00  BĐ: 27/2/2026 KT: 10/4/2026</v>
      </c>
      <c r="AD261" s="207">
        <f t="shared" ref="AD261:AE261" si="349">P261</f>
        <v>46080</v>
      </c>
      <c r="AE261" s="207">
        <f t="shared" si="349"/>
        <v>46122</v>
      </c>
      <c r="AF261" s="208"/>
      <c r="AG261" s="208"/>
    </row>
    <row r="262" ht="18.75" customHeight="1">
      <c r="A262" s="184"/>
      <c r="B262" s="184"/>
      <c r="C262" s="99" t="s">
        <v>198</v>
      </c>
      <c r="D262" s="99" t="s">
        <v>1002</v>
      </c>
      <c r="E262" s="99">
        <v>2024.0</v>
      </c>
      <c r="F262" s="164" t="s">
        <v>1006</v>
      </c>
      <c r="G262" s="165" t="s">
        <v>929</v>
      </c>
      <c r="H262" s="99">
        <v>6.0</v>
      </c>
      <c r="I262" s="99"/>
      <c r="J262" s="99">
        <v>25.0</v>
      </c>
      <c r="K262" s="185" t="s">
        <v>1262</v>
      </c>
      <c r="L262" s="191">
        <v>0.3229166666666667</v>
      </c>
      <c r="M262" s="192">
        <v>0.4895833333333333</v>
      </c>
      <c r="N262" s="165" t="s">
        <v>1284</v>
      </c>
      <c r="O262" s="164" t="s">
        <v>1261</v>
      </c>
      <c r="P262" s="169">
        <f t="shared" ref="P262:P265" si="351">"05/01/2026"+(K262-2)</f>
        <v>46031</v>
      </c>
      <c r="Q262" s="170">
        <f t="shared" si="3"/>
        <v>46059</v>
      </c>
      <c r="R262" s="181"/>
      <c r="S262" s="302"/>
      <c r="T262" s="99"/>
      <c r="U262" s="99"/>
      <c r="V262" s="172" t="str">
        <f t="shared" ref="V262:V288" si="352">IF(OR(
    COUNTIFS($S$3:$S$2451, S262, $K$3:$K$2451, K262, $L$3:$L$2451, L262, $P$3:$P$2451, "&lt;="&amp;Q262, $Q$3:$Q$2451, "&gt;="&amp;P262) &gt; 1, 
    COUNTIFS($F$3:$F$2451, F262, $K$3:$K$2451, K262, $L$3:$L$2451, L262, $P$3:$P$2451, "&lt;="&amp;Q262, $Q$3:$Q$2451, "&gt;="&amp;P262) &gt; 1
), "Trùng lịch",
IF(
    COUNTIFS(
        $N$3:$N$2451, N262,
        $K$3:$K$2451, K262,
        $P$3:$P$2451, "&lt;="&amp;Q262,
        $Q$3:$Q$2451, "&gt;="&amp;P262,
        $L$3:$L$2451, "&lt;"&amp;M262,
        $M$3:$M$2451, "&gt;"&amp;L262
    ) &gt; 1, 
    "Trùng phòng", 
    " "
)
)
</f>
        <v> </v>
      </c>
      <c r="W262" s="172">
        <f t="shared" si="5"/>
        <v>5</v>
      </c>
      <c r="X262" s="173">
        <f t="shared" si="6"/>
        <v>5</v>
      </c>
      <c r="Y262" s="172">
        <f t="shared" si="7"/>
        <v>28</v>
      </c>
      <c r="Z262" s="174">
        <f t="shared" si="8"/>
        <v>0.1666666667</v>
      </c>
      <c r="AA262" s="174">
        <f t="shared" si="9"/>
        <v>0.003703703704</v>
      </c>
      <c r="AB262" s="173" t="str">
        <f t="shared" si="10"/>
        <v>60,322916666666667G_301</v>
      </c>
      <c r="AC262" s="175" t="str">
        <f t="shared" si="11"/>
        <v>Kỹ năng làm việc 5243VIG01G  7:45-11:45  BĐ: 9/1/2026 KT: 6/2/2026</v>
      </c>
      <c r="AD262" s="175">
        <f t="shared" ref="AD262:AE262" si="350">P262</f>
        <v>46031</v>
      </c>
      <c r="AE262" s="175">
        <f t="shared" si="350"/>
        <v>46059</v>
      </c>
      <c r="AF262" s="187"/>
      <c r="AG262" s="187"/>
    </row>
    <row r="263" ht="18.75" customHeight="1">
      <c r="A263" s="177"/>
      <c r="B263" s="177"/>
      <c r="C263" s="178" t="s">
        <v>198</v>
      </c>
      <c r="D263" s="178" t="s">
        <v>1193</v>
      </c>
      <c r="E263" s="178">
        <v>2024.0</v>
      </c>
      <c r="F263" s="199" t="s">
        <v>1194</v>
      </c>
      <c r="G263" s="12"/>
      <c r="H263" s="178">
        <v>5.0</v>
      </c>
      <c r="I263" s="181"/>
      <c r="J263" s="93">
        <v>25.0</v>
      </c>
      <c r="K263" s="185" t="s">
        <v>1262</v>
      </c>
      <c r="L263" s="191">
        <v>0.3229166666666667</v>
      </c>
      <c r="M263" s="192">
        <v>0.4895833333333333</v>
      </c>
      <c r="N263" s="12"/>
      <c r="O263" s="178" t="s">
        <v>1261</v>
      </c>
      <c r="P263" s="169">
        <f t="shared" si="351"/>
        <v>46031</v>
      </c>
      <c r="Q263" s="170">
        <f t="shared" si="3"/>
        <v>46059</v>
      </c>
      <c r="R263" s="180"/>
      <c r="S263" s="303"/>
      <c r="T263" s="181"/>
      <c r="U263" s="181"/>
      <c r="V263" s="172" t="str">
        <f t="shared" si="352"/>
        <v> </v>
      </c>
      <c r="W263" s="172">
        <f t="shared" si="5"/>
        <v>5</v>
      </c>
      <c r="X263" s="173">
        <f t="shared" si="6"/>
        <v>5</v>
      </c>
      <c r="Y263" s="172">
        <f t="shared" si="7"/>
        <v>28</v>
      </c>
      <c r="Z263" s="174">
        <f t="shared" si="8"/>
        <v>0.1666666667</v>
      </c>
      <c r="AA263" s="174">
        <f t="shared" si="9"/>
        <v>0.003703703704</v>
      </c>
      <c r="AB263" s="173" t="str">
        <f t="shared" si="10"/>
        <v>60,322916666666667</v>
      </c>
      <c r="AC263" s="175" t="str">
        <f t="shared" si="11"/>
        <v> 5243VMS01G  7:45-11:45  BĐ: 9/1/2026 KT: 6/2/2026</v>
      </c>
      <c r="AD263" s="175">
        <f t="shared" ref="AD263:AE263" si="353">P263</f>
        <v>46031</v>
      </c>
      <c r="AE263" s="175">
        <f t="shared" si="353"/>
        <v>46059</v>
      </c>
      <c r="AF263" s="182"/>
      <c r="AG263" s="182"/>
    </row>
    <row r="264" ht="18.75" customHeight="1">
      <c r="A264" s="177"/>
      <c r="B264" s="177"/>
      <c r="C264" s="178" t="s">
        <v>198</v>
      </c>
      <c r="D264" s="178" t="s">
        <v>1193</v>
      </c>
      <c r="E264" s="178">
        <v>2024.0</v>
      </c>
      <c r="F264" s="199" t="s">
        <v>1198</v>
      </c>
      <c r="G264" s="12"/>
      <c r="H264" s="178">
        <v>18.0</v>
      </c>
      <c r="I264" s="181"/>
      <c r="J264" s="93">
        <v>25.0</v>
      </c>
      <c r="K264" s="185" t="s">
        <v>1262</v>
      </c>
      <c r="L264" s="191">
        <v>0.3229166666666667</v>
      </c>
      <c r="M264" s="192">
        <v>0.4895833333333333</v>
      </c>
      <c r="N264" s="12"/>
      <c r="O264" s="178" t="s">
        <v>1261</v>
      </c>
      <c r="P264" s="169">
        <f t="shared" si="351"/>
        <v>46031</v>
      </c>
      <c r="Q264" s="170">
        <f t="shared" si="3"/>
        <v>46059</v>
      </c>
      <c r="R264" s="180"/>
      <c r="S264" s="303"/>
      <c r="T264" s="181"/>
      <c r="U264" s="181"/>
      <c r="V264" s="172" t="str">
        <f t="shared" si="352"/>
        <v> </v>
      </c>
      <c r="W264" s="172">
        <f t="shared" si="5"/>
        <v>5</v>
      </c>
      <c r="X264" s="173">
        <f t="shared" si="6"/>
        <v>5</v>
      </c>
      <c r="Y264" s="172">
        <f t="shared" si="7"/>
        <v>28</v>
      </c>
      <c r="Z264" s="174">
        <f t="shared" si="8"/>
        <v>0.1666666667</v>
      </c>
      <c r="AA264" s="174">
        <f t="shared" si="9"/>
        <v>0.003703703704</v>
      </c>
      <c r="AB264" s="173" t="str">
        <f t="shared" si="10"/>
        <v>60,322916666666667</v>
      </c>
      <c r="AC264" s="175" t="str">
        <f t="shared" si="11"/>
        <v> 5243VMS02G  7:45-11:45  BĐ: 9/1/2026 KT: 6/2/2026</v>
      </c>
      <c r="AD264" s="175">
        <f t="shared" ref="AD264:AE264" si="354">P264</f>
        <v>46031</v>
      </c>
      <c r="AE264" s="175">
        <f t="shared" si="354"/>
        <v>46059</v>
      </c>
      <c r="AF264" s="182"/>
      <c r="AG264" s="182"/>
    </row>
    <row r="265" ht="18.75" customHeight="1">
      <c r="A265" s="177"/>
      <c r="B265" s="177"/>
      <c r="C265" s="178" t="s">
        <v>198</v>
      </c>
      <c r="D265" s="178" t="s">
        <v>1224</v>
      </c>
      <c r="E265" s="178">
        <v>2024.0</v>
      </c>
      <c r="F265" s="199" t="s">
        <v>1225</v>
      </c>
      <c r="G265" s="12"/>
      <c r="H265" s="178">
        <v>10.0</v>
      </c>
      <c r="I265" s="181"/>
      <c r="J265" s="93">
        <v>25.0</v>
      </c>
      <c r="K265" s="185" t="s">
        <v>1262</v>
      </c>
      <c r="L265" s="191">
        <v>0.3229166666666667</v>
      </c>
      <c r="M265" s="192">
        <v>0.4895833333333333</v>
      </c>
      <c r="N265" s="19"/>
      <c r="O265" s="178" t="s">
        <v>1261</v>
      </c>
      <c r="P265" s="169">
        <f t="shared" si="351"/>
        <v>46031</v>
      </c>
      <c r="Q265" s="170">
        <f t="shared" si="3"/>
        <v>46059</v>
      </c>
      <c r="R265" s="180"/>
      <c r="S265" s="303"/>
      <c r="T265" s="181"/>
      <c r="U265" s="181"/>
      <c r="V265" s="172" t="str">
        <f t="shared" si="352"/>
        <v> </v>
      </c>
      <c r="W265" s="172">
        <f t="shared" si="5"/>
        <v>5</v>
      </c>
      <c r="X265" s="173">
        <f t="shared" si="6"/>
        <v>5</v>
      </c>
      <c r="Y265" s="172">
        <f t="shared" si="7"/>
        <v>28</v>
      </c>
      <c r="Z265" s="174">
        <f t="shared" si="8"/>
        <v>0.1666666667</v>
      </c>
      <c r="AA265" s="174">
        <f t="shared" si="9"/>
        <v>0.003703703704</v>
      </c>
      <c r="AB265" s="173" t="str">
        <f t="shared" si="10"/>
        <v>60,322916666666667</v>
      </c>
      <c r="AC265" s="175" t="str">
        <f t="shared" si="11"/>
        <v> 5243VMT01G  7:45-11:45  BĐ: 9/1/2026 KT: 6/2/2026</v>
      </c>
      <c r="AD265" s="175">
        <f t="shared" ref="AD265:AE265" si="355">P265</f>
        <v>46031</v>
      </c>
      <c r="AE265" s="175">
        <f t="shared" si="355"/>
        <v>46059</v>
      </c>
      <c r="AF265" s="182"/>
      <c r="AG265" s="182"/>
    </row>
    <row r="266" ht="18.75" customHeight="1">
      <c r="A266" s="184"/>
      <c r="B266" s="184"/>
      <c r="C266" s="99" t="s">
        <v>198</v>
      </c>
      <c r="D266" s="99" t="s">
        <v>1002</v>
      </c>
      <c r="E266" s="99">
        <v>2024.0</v>
      </c>
      <c r="F266" s="164" t="s">
        <v>1006</v>
      </c>
      <c r="G266" s="12"/>
      <c r="H266" s="99">
        <v>6.0</v>
      </c>
      <c r="I266" s="99"/>
      <c r="J266" s="99">
        <v>35.0</v>
      </c>
      <c r="K266" s="185" t="s">
        <v>1262</v>
      </c>
      <c r="L266" s="191">
        <v>0.3229166666666667</v>
      </c>
      <c r="M266" s="192">
        <v>0.4895833333333333</v>
      </c>
      <c r="N266" s="165" t="s">
        <v>1284</v>
      </c>
      <c r="O266" s="164" t="s">
        <v>1261</v>
      </c>
      <c r="P266" s="169">
        <f t="shared" ref="P266:P269" si="357">"23/02/2026"+(K266-2)</f>
        <v>46080</v>
      </c>
      <c r="Q266" s="170">
        <f t="shared" si="3"/>
        <v>46122</v>
      </c>
      <c r="R266" s="181"/>
      <c r="S266" s="302"/>
      <c r="T266" s="99"/>
      <c r="U266" s="99"/>
      <c r="V266" s="172" t="str">
        <f t="shared" si="352"/>
        <v> </v>
      </c>
      <c r="W266" s="172">
        <f t="shared" si="5"/>
        <v>5</v>
      </c>
      <c r="X266" s="173">
        <f t="shared" si="6"/>
        <v>7</v>
      </c>
      <c r="Y266" s="172">
        <f t="shared" si="7"/>
        <v>42</v>
      </c>
      <c r="Z266" s="174">
        <f t="shared" si="8"/>
        <v>0.1666666667</v>
      </c>
      <c r="AA266" s="174">
        <f t="shared" si="9"/>
        <v>0.003703703704</v>
      </c>
      <c r="AB266" s="173" t="str">
        <f t="shared" si="10"/>
        <v>60,322916666666667G_301</v>
      </c>
      <c r="AC266" s="175" t="str">
        <f t="shared" si="11"/>
        <v> 5243VIG01G  7:45-11:45  BĐ: 27/2/2026 KT: 10/4/2026</v>
      </c>
      <c r="AD266" s="175">
        <f t="shared" ref="AD266:AE266" si="356">P266</f>
        <v>46080</v>
      </c>
      <c r="AE266" s="175">
        <f t="shared" si="356"/>
        <v>46122</v>
      </c>
      <c r="AF266" s="187"/>
      <c r="AG266" s="187"/>
    </row>
    <row r="267" ht="18.75" customHeight="1">
      <c r="A267" s="177"/>
      <c r="B267" s="177"/>
      <c r="C267" s="178" t="s">
        <v>198</v>
      </c>
      <c r="D267" s="178" t="s">
        <v>1193</v>
      </c>
      <c r="E267" s="178">
        <v>2024.0</v>
      </c>
      <c r="F267" s="199" t="s">
        <v>1194</v>
      </c>
      <c r="G267" s="12"/>
      <c r="H267" s="178">
        <v>5.0</v>
      </c>
      <c r="I267" s="181"/>
      <c r="J267" s="93">
        <v>35.0</v>
      </c>
      <c r="K267" s="185" t="s">
        <v>1262</v>
      </c>
      <c r="L267" s="191">
        <v>0.3229166666666667</v>
      </c>
      <c r="M267" s="192">
        <v>0.4895833333333333</v>
      </c>
      <c r="N267" s="12"/>
      <c r="O267" s="178" t="s">
        <v>1261</v>
      </c>
      <c r="P267" s="169">
        <f t="shared" si="357"/>
        <v>46080</v>
      </c>
      <c r="Q267" s="170">
        <f t="shared" si="3"/>
        <v>46122</v>
      </c>
      <c r="R267" s="180"/>
      <c r="S267" s="303"/>
      <c r="T267" s="181"/>
      <c r="U267" s="181"/>
      <c r="V267" s="172" t="str">
        <f t="shared" si="352"/>
        <v> </v>
      </c>
      <c r="W267" s="172">
        <f t="shared" si="5"/>
        <v>5</v>
      </c>
      <c r="X267" s="173">
        <f t="shared" si="6"/>
        <v>7</v>
      </c>
      <c r="Y267" s="172">
        <f t="shared" si="7"/>
        <v>42</v>
      </c>
      <c r="Z267" s="174">
        <f t="shared" si="8"/>
        <v>0.1666666667</v>
      </c>
      <c r="AA267" s="174">
        <f t="shared" si="9"/>
        <v>0.003703703704</v>
      </c>
      <c r="AB267" s="173" t="str">
        <f t="shared" si="10"/>
        <v>60,322916666666667</v>
      </c>
      <c r="AC267" s="175" t="str">
        <f t="shared" si="11"/>
        <v> 5243VMS01G  7:45-11:45  BĐ: 27/2/2026 KT: 10/4/2026</v>
      </c>
      <c r="AD267" s="175">
        <f t="shared" ref="AD267:AE267" si="358">P267</f>
        <v>46080</v>
      </c>
      <c r="AE267" s="175">
        <f t="shared" si="358"/>
        <v>46122</v>
      </c>
      <c r="AF267" s="182"/>
      <c r="AG267" s="182"/>
    </row>
    <row r="268" ht="18.75" customHeight="1">
      <c r="A268" s="177"/>
      <c r="B268" s="177"/>
      <c r="C268" s="178" t="s">
        <v>198</v>
      </c>
      <c r="D268" s="178" t="s">
        <v>1193</v>
      </c>
      <c r="E268" s="178">
        <v>2024.0</v>
      </c>
      <c r="F268" s="199" t="s">
        <v>1198</v>
      </c>
      <c r="G268" s="12"/>
      <c r="H268" s="178">
        <v>18.0</v>
      </c>
      <c r="I268" s="181"/>
      <c r="J268" s="93">
        <v>35.0</v>
      </c>
      <c r="K268" s="185" t="s">
        <v>1262</v>
      </c>
      <c r="L268" s="191">
        <v>0.3229166666666667</v>
      </c>
      <c r="M268" s="192">
        <v>0.4895833333333333</v>
      </c>
      <c r="N268" s="12"/>
      <c r="O268" s="178" t="s">
        <v>1261</v>
      </c>
      <c r="P268" s="169">
        <f t="shared" si="357"/>
        <v>46080</v>
      </c>
      <c r="Q268" s="170">
        <f t="shared" si="3"/>
        <v>46122</v>
      </c>
      <c r="R268" s="180"/>
      <c r="S268" s="303"/>
      <c r="T268" s="181"/>
      <c r="U268" s="181"/>
      <c r="V268" s="172" t="str">
        <f t="shared" si="352"/>
        <v> </v>
      </c>
      <c r="W268" s="172">
        <f t="shared" si="5"/>
        <v>5</v>
      </c>
      <c r="X268" s="173">
        <f t="shared" si="6"/>
        <v>7</v>
      </c>
      <c r="Y268" s="172">
        <f t="shared" si="7"/>
        <v>42</v>
      </c>
      <c r="Z268" s="174">
        <f t="shared" si="8"/>
        <v>0.1666666667</v>
      </c>
      <c r="AA268" s="174">
        <f t="shared" si="9"/>
        <v>0.003703703704</v>
      </c>
      <c r="AB268" s="173" t="str">
        <f t="shared" si="10"/>
        <v>60,322916666666667</v>
      </c>
      <c r="AC268" s="175" t="str">
        <f t="shared" si="11"/>
        <v> 5243VMS02G  7:45-11:45  BĐ: 27/2/2026 KT: 10/4/2026</v>
      </c>
      <c r="AD268" s="175">
        <f t="shared" ref="AD268:AE268" si="359">P268</f>
        <v>46080</v>
      </c>
      <c r="AE268" s="175">
        <f t="shared" si="359"/>
        <v>46122</v>
      </c>
      <c r="AF268" s="182"/>
      <c r="AG268" s="182"/>
    </row>
    <row r="269" ht="18.75" customHeight="1">
      <c r="A269" s="177"/>
      <c r="B269" s="177"/>
      <c r="C269" s="178" t="s">
        <v>198</v>
      </c>
      <c r="D269" s="178" t="s">
        <v>1224</v>
      </c>
      <c r="E269" s="178">
        <v>2024.0</v>
      </c>
      <c r="F269" s="199" t="s">
        <v>1225</v>
      </c>
      <c r="G269" s="12"/>
      <c r="H269" s="178">
        <v>10.0</v>
      </c>
      <c r="I269" s="181"/>
      <c r="J269" s="93">
        <v>35.0</v>
      </c>
      <c r="K269" s="185" t="s">
        <v>1262</v>
      </c>
      <c r="L269" s="191">
        <v>0.3229166666666667</v>
      </c>
      <c r="M269" s="192">
        <v>0.4895833333333333</v>
      </c>
      <c r="N269" s="19"/>
      <c r="O269" s="178" t="s">
        <v>1261</v>
      </c>
      <c r="P269" s="169">
        <f t="shared" si="357"/>
        <v>46080</v>
      </c>
      <c r="Q269" s="170">
        <f t="shared" si="3"/>
        <v>46122</v>
      </c>
      <c r="R269" s="180"/>
      <c r="S269" s="303"/>
      <c r="T269" s="181"/>
      <c r="U269" s="181"/>
      <c r="V269" s="172" t="str">
        <f t="shared" si="352"/>
        <v> </v>
      </c>
      <c r="W269" s="172">
        <f t="shared" si="5"/>
        <v>5</v>
      </c>
      <c r="X269" s="173">
        <f t="shared" si="6"/>
        <v>7</v>
      </c>
      <c r="Y269" s="172">
        <f t="shared" si="7"/>
        <v>42</v>
      </c>
      <c r="Z269" s="174">
        <f t="shared" si="8"/>
        <v>0.1666666667</v>
      </c>
      <c r="AA269" s="174">
        <f t="shared" si="9"/>
        <v>0.003703703704</v>
      </c>
      <c r="AB269" s="173" t="str">
        <f t="shared" si="10"/>
        <v>60,322916666666667</v>
      </c>
      <c r="AC269" s="175" t="str">
        <f t="shared" si="11"/>
        <v> 5243VMT01G  7:45-11:45  BĐ: 27/2/2026 KT: 10/4/2026</v>
      </c>
      <c r="AD269" s="175">
        <f t="shared" ref="AD269:AE269" si="360">P269</f>
        <v>46080</v>
      </c>
      <c r="AE269" s="175">
        <f t="shared" si="360"/>
        <v>46122</v>
      </c>
      <c r="AF269" s="182"/>
      <c r="AG269" s="182"/>
    </row>
    <row r="270" ht="18.75" customHeight="1">
      <c r="A270" s="184"/>
      <c r="B270" s="184"/>
      <c r="C270" s="99" t="s">
        <v>1289</v>
      </c>
      <c r="D270" s="99" t="s">
        <v>1002</v>
      </c>
      <c r="E270" s="99">
        <v>2024.0</v>
      </c>
      <c r="F270" s="164" t="s">
        <v>1010</v>
      </c>
      <c r="G270" s="165" t="s">
        <v>1013</v>
      </c>
      <c r="H270" s="99">
        <v>23.0</v>
      </c>
      <c r="I270" s="99"/>
      <c r="J270" s="99">
        <v>25.0</v>
      </c>
      <c r="K270" s="185" t="s">
        <v>1258</v>
      </c>
      <c r="L270" s="189">
        <v>0.3229166666666667</v>
      </c>
      <c r="M270" s="190">
        <v>0.4895833333333333</v>
      </c>
      <c r="N270" s="165">
        <v>205.0</v>
      </c>
      <c r="O270" s="164" t="s">
        <v>1252</v>
      </c>
      <c r="P270" s="169">
        <f>"05/01/2026"+(K270-2)</f>
        <v>46028</v>
      </c>
      <c r="Q270" s="170">
        <f t="shared" si="3"/>
        <v>46056</v>
      </c>
      <c r="R270" s="181"/>
      <c r="S270" s="302"/>
      <c r="T270" s="99"/>
      <c r="U270" s="99"/>
      <c r="V270" s="172" t="str">
        <f t="shared" si="352"/>
        <v> </v>
      </c>
      <c r="W270" s="172">
        <f t="shared" si="5"/>
        <v>5</v>
      </c>
      <c r="X270" s="173">
        <f t="shared" si="6"/>
        <v>5</v>
      </c>
      <c r="Y270" s="172">
        <f t="shared" si="7"/>
        <v>28</v>
      </c>
      <c r="Z270" s="174">
        <f t="shared" si="8"/>
        <v>0.1666666667</v>
      </c>
      <c r="AA270" s="174">
        <f t="shared" si="9"/>
        <v>0.003703703704</v>
      </c>
      <c r="AB270" s="173" t="str">
        <f t="shared" si="10"/>
        <v>30,322916666666667205</v>
      </c>
      <c r="AC270" s="175" t="str">
        <f t="shared" si="11"/>
        <v>Thiết kế truyền thông quảng cáo (Tự chọn) 5243VIG02  7:45-11:45  BĐ: 6/1/2026 KT: 3/2/2026</v>
      </c>
      <c r="AD270" s="175">
        <f t="shared" ref="AD270:AE270" si="361">P270</f>
        <v>46028</v>
      </c>
      <c r="AE270" s="175">
        <f t="shared" si="361"/>
        <v>46056</v>
      </c>
      <c r="AF270" s="187"/>
      <c r="AG270" s="187"/>
    </row>
    <row r="271" ht="18.75" customHeight="1">
      <c r="A271" s="184"/>
      <c r="B271" s="184"/>
      <c r="C271" s="99" t="s">
        <v>1289</v>
      </c>
      <c r="D271" s="99" t="s">
        <v>1002</v>
      </c>
      <c r="E271" s="99">
        <v>2024.0</v>
      </c>
      <c r="F271" s="164" t="s">
        <v>1010</v>
      </c>
      <c r="G271" s="12"/>
      <c r="H271" s="99">
        <v>23.0</v>
      </c>
      <c r="I271" s="99"/>
      <c r="J271" s="99">
        <v>35.0</v>
      </c>
      <c r="K271" s="185" t="s">
        <v>1258</v>
      </c>
      <c r="L271" s="189">
        <v>0.3229166666666667</v>
      </c>
      <c r="M271" s="190">
        <v>0.4895833333333333</v>
      </c>
      <c r="N271" s="165">
        <v>205.0</v>
      </c>
      <c r="O271" s="164" t="s">
        <v>1252</v>
      </c>
      <c r="P271" s="169">
        <f>"23/02/2026"+(K271-2)</f>
        <v>46077</v>
      </c>
      <c r="Q271" s="170">
        <f t="shared" si="3"/>
        <v>46119</v>
      </c>
      <c r="R271" s="181"/>
      <c r="S271" s="302"/>
      <c r="T271" s="99"/>
      <c r="U271" s="99"/>
      <c r="V271" s="172" t="str">
        <f t="shared" si="352"/>
        <v> </v>
      </c>
      <c r="W271" s="172">
        <f t="shared" si="5"/>
        <v>5</v>
      </c>
      <c r="X271" s="173">
        <f t="shared" si="6"/>
        <v>7</v>
      </c>
      <c r="Y271" s="172">
        <f t="shared" si="7"/>
        <v>42</v>
      </c>
      <c r="Z271" s="174">
        <f t="shared" si="8"/>
        <v>0.1666666667</v>
      </c>
      <c r="AA271" s="174">
        <f t="shared" si="9"/>
        <v>0.003703703704</v>
      </c>
      <c r="AB271" s="173" t="str">
        <f t="shared" si="10"/>
        <v>30,322916666666667205</v>
      </c>
      <c r="AC271" s="175" t="str">
        <f t="shared" si="11"/>
        <v> 5243VIG02  7:45-11:45  BĐ: 24/2/2026 KT: 7/4/2026</v>
      </c>
      <c r="AD271" s="175">
        <f t="shared" ref="AD271:AE271" si="362">P271</f>
        <v>46077</v>
      </c>
      <c r="AE271" s="175">
        <f t="shared" si="362"/>
        <v>46119</v>
      </c>
      <c r="AF271" s="187"/>
      <c r="AG271" s="187"/>
    </row>
    <row r="272" ht="18.75" customHeight="1">
      <c r="A272" s="184"/>
      <c r="B272" s="184"/>
      <c r="C272" s="99" t="s">
        <v>1289</v>
      </c>
      <c r="D272" s="99" t="s">
        <v>1002</v>
      </c>
      <c r="E272" s="99">
        <v>2024.0</v>
      </c>
      <c r="F272" s="164" t="s">
        <v>1014</v>
      </c>
      <c r="G272" s="165" t="s">
        <v>1011</v>
      </c>
      <c r="H272" s="99">
        <v>9.0</v>
      </c>
      <c r="I272" s="99"/>
      <c r="J272" s="99">
        <v>25.0</v>
      </c>
      <c r="K272" s="185" t="s">
        <v>1250</v>
      </c>
      <c r="L272" s="189">
        <v>0.3229166666666667</v>
      </c>
      <c r="M272" s="190">
        <v>0.4895833333333333</v>
      </c>
      <c r="N272" s="165" t="s">
        <v>1288</v>
      </c>
      <c r="O272" s="164" t="s">
        <v>1261</v>
      </c>
      <c r="P272" s="169">
        <f t="shared" ref="P272:P273" si="364">"05/01/2026"+(K272-2)</f>
        <v>46027</v>
      </c>
      <c r="Q272" s="170">
        <f t="shared" si="3"/>
        <v>46055</v>
      </c>
      <c r="R272" s="181"/>
      <c r="S272" s="302"/>
      <c r="T272" s="99"/>
      <c r="U272" s="99"/>
      <c r="V272" s="172" t="str">
        <f t="shared" si="352"/>
        <v> </v>
      </c>
      <c r="W272" s="172">
        <f t="shared" si="5"/>
        <v>5</v>
      </c>
      <c r="X272" s="173">
        <f t="shared" si="6"/>
        <v>5</v>
      </c>
      <c r="Y272" s="172">
        <f t="shared" si="7"/>
        <v>28</v>
      </c>
      <c r="Z272" s="174">
        <f t="shared" si="8"/>
        <v>0.1666666667</v>
      </c>
      <c r="AA272" s="174">
        <f t="shared" si="9"/>
        <v>0.003703703704</v>
      </c>
      <c r="AB272" s="173" t="str">
        <f t="shared" si="10"/>
        <v>20,322916666666667G_203</v>
      </c>
      <c r="AC272" s="175" t="str">
        <f t="shared" si="11"/>
        <v>Tiếng Anh chuyên ngành Thiết kế 5243VIG02G  7:45-11:45  BĐ: 5/1/2026 KT: 2/2/2026</v>
      </c>
      <c r="AD272" s="175">
        <f t="shared" ref="AD272:AE272" si="363">P272</f>
        <v>46027</v>
      </c>
      <c r="AE272" s="175">
        <f t="shared" si="363"/>
        <v>46055</v>
      </c>
      <c r="AF272" s="187"/>
      <c r="AG272" s="187"/>
    </row>
    <row r="273" ht="18.75" customHeight="1">
      <c r="A273" s="184"/>
      <c r="B273" s="184"/>
      <c r="C273" s="99" t="s">
        <v>1289</v>
      </c>
      <c r="D273" s="99" t="s">
        <v>1002</v>
      </c>
      <c r="E273" s="99">
        <v>2024.0</v>
      </c>
      <c r="F273" s="164" t="s">
        <v>1020</v>
      </c>
      <c r="G273" s="12"/>
      <c r="H273" s="99">
        <v>16.0</v>
      </c>
      <c r="I273" s="99"/>
      <c r="J273" s="99">
        <v>25.0</v>
      </c>
      <c r="K273" s="185" t="s">
        <v>1250</v>
      </c>
      <c r="L273" s="189">
        <v>0.3229166666666667</v>
      </c>
      <c r="M273" s="190">
        <v>0.4895833333333333</v>
      </c>
      <c r="N273" s="19"/>
      <c r="O273" s="164" t="s">
        <v>1261</v>
      </c>
      <c r="P273" s="169">
        <f t="shared" si="364"/>
        <v>46027</v>
      </c>
      <c r="Q273" s="170">
        <f t="shared" si="3"/>
        <v>46055</v>
      </c>
      <c r="R273" s="181"/>
      <c r="S273" s="302"/>
      <c r="T273" s="99"/>
      <c r="U273" s="99"/>
      <c r="V273" s="172" t="str">
        <f t="shared" si="352"/>
        <v> </v>
      </c>
      <c r="W273" s="172">
        <f t="shared" si="5"/>
        <v>5</v>
      </c>
      <c r="X273" s="173">
        <f t="shared" si="6"/>
        <v>5</v>
      </c>
      <c r="Y273" s="172">
        <f t="shared" si="7"/>
        <v>28</v>
      </c>
      <c r="Z273" s="174">
        <f t="shared" si="8"/>
        <v>0.1666666667</v>
      </c>
      <c r="AA273" s="174">
        <f t="shared" si="9"/>
        <v>0.003703703704</v>
      </c>
      <c r="AB273" s="173" t="str">
        <f t="shared" si="10"/>
        <v>20,322916666666667</v>
      </c>
      <c r="AC273" s="175" t="str">
        <f t="shared" si="11"/>
        <v> 6243VIG02G  7:45-11:45  BĐ: 5/1/2026 KT: 2/2/2026</v>
      </c>
      <c r="AD273" s="175">
        <f t="shared" ref="AD273:AE273" si="365">P273</f>
        <v>46027</v>
      </c>
      <c r="AE273" s="175">
        <f t="shared" si="365"/>
        <v>46055</v>
      </c>
      <c r="AF273" s="187"/>
      <c r="AG273" s="187"/>
    </row>
    <row r="274" ht="18.75" customHeight="1">
      <c r="A274" s="184"/>
      <c r="B274" s="184"/>
      <c r="C274" s="99" t="s">
        <v>1289</v>
      </c>
      <c r="D274" s="99" t="s">
        <v>1002</v>
      </c>
      <c r="E274" s="99">
        <v>2024.0</v>
      </c>
      <c r="F274" s="164" t="s">
        <v>1014</v>
      </c>
      <c r="G274" s="12"/>
      <c r="H274" s="99">
        <v>9.0</v>
      </c>
      <c r="I274" s="99"/>
      <c r="J274" s="99">
        <v>35.0</v>
      </c>
      <c r="K274" s="185" t="s">
        <v>1250</v>
      </c>
      <c r="L274" s="189">
        <v>0.3229166666666667</v>
      </c>
      <c r="M274" s="190">
        <v>0.4895833333333333</v>
      </c>
      <c r="N274" s="165" t="s">
        <v>1288</v>
      </c>
      <c r="O274" s="164" t="s">
        <v>1261</v>
      </c>
      <c r="P274" s="169">
        <f t="shared" ref="P274:P275" si="367">"23/02/2026"+(K274-2)</f>
        <v>46076</v>
      </c>
      <c r="Q274" s="170">
        <f t="shared" si="3"/>
        <v>46118</v>
      </c>
      <c r="R274" s="181"/>
      <c r="S274" s="302"/>
      <c r="T274" s="99"/>
      <c r="U274" s="99"/>
      <c r="V274" s="172" t="str">
        <f t="shared" si="352"/>
        <v> </v>
      </c>
      <c r="W274" s="172">
        <f t="shared" si="5"/>
        <v>5</v>
      </c>
      <c r="X274" s="173">
        <f t="shared" si="6"/>
        <v>7</v>
      </c>
      <c r="Y274" s="172">
        <f t="shared" si="7"/>
        <v>42</v>
      </c>
      <c r="Z274" s="174">
        <f t="shared" si="8"/>
        <v>0.1666666667</v>
      </c>
      <c r="AA274" s="174">
        <f t="shared" si="9"/>
        <v>0.003703703704</v>
      </c>
      <c r="AB274" s="173" t="str">
        <f t="shared" si="10"/>
        <v>20,322916666666667G_203</v>
      </c>
      <c r="AC274" s="175" t="str">
        <f t="shared" si="11"/>
        <v> 5243VIG02G  7:45-11:45  BĐ: 23/2/2026 KT: 6/4/2026</v>
      </c>
      <c r="AD274" s="175">
        <f t="shared" ref="AD274:AE274" si="366">P274</f>
        <v>46076</v>
      </c>
      <c r="AE274" s="175">
        <f t="shared" si="366"/>
        <v>46118</v>
      </c>
      <c r="AF274" s="187"/>
      <c r="AG274" s="187"/>
    </row>
    <row r="275" ht="18.75" customHeight="1">
      <c r="A275" s="184"/>
      <c r="B275" s="184"/>
      <c r="C275" s="99" t="s">
        <v>1289</v>
      </c>
      <c r="D275" s="99" t="s">
        <v>1002</v>
      </c>
      <c r="E275" s="99">
        <v>2024.0</v>
      </c>
      <c r="F275" s="164" t="s">
        <v>1020</v>
      </c>
      <c r="G275" s="12"/>
      <c r="H275" s="99">
        <v>16.0</v>
      </c>
      <c r="I275" s="99"/>
      <c r="J275" s="99">
        <v>35.0</v>
      </c>
      <c r="K275" s="185" t="s">
        <v>1250</v>
      </c>
      <c r="L275" s="189">
        <v>0.3229166666666667</v>
      </c>
      <c r="M275" s="190">
        <v>0.4895833333333333</v>
      </c>
      <c r="N275" s="19"/>
      <c r="O275" s="164" t="s">
        <v>1261</v>
      </c>
      <c r="P275" s="169">
        <f t="shared" si="367"/>
        <v>46076</v>
      </c>
      <c r="Q275" s="170">
        <f t="shared" si="3"/>
        <v>46118</v>
      </c>
      <c r="R275" s="181"/>
      <c r="S275" s="302"/>
      <c r="T275" s="99"/>
      <c r="U275" s="99"/>
      <c r="V275" s="172" t="str">
        <f t="shared" si="352"/>
        <v> </v>
      </c>
      <c r="W275" s="172">
        <f t="shared" si="5"/>
        <v>5</v>
      </c>
      <c r="X275" s="173">
        <f t="shared" si="6"/>
        <v>7</v>
      </c>
      <c r="Y275" s="172">
        <f t="shared" si="7"/>
        <v>42</v>
      </c>
      <c r="Z275" s="174">
        <f t="shared" si="8"/>
        <v>0.1666666667</v>
      </c>
      <c r="AA275" s="174">
        <f t="shared" si="9"/>
        <v>0.003703703704</v>
      </c>
      <c r="AB275" s="173" t="str">
        <f t="shared" si="10"/>
        <v>20,322916666666667</v>
      </c>
      <c r="AC275" s="175" t="str">
        <f t="shared" si="11"/>
        <v> 6243VIG02G  7:45-11:45  BĐ: 23/2/2026 KT: 6/4/2026</v>
      </c>
      <c r="AD275" s="175">
        <f t="shared" ref="AD275:AE275" si="368">P275</f>
        <v>46076</v>
      </c>
      <c r="AE275" s="175">
        <f t="shared" si="368"/>
        <v>46118</v>
      </c>
      <c r="AF275" s="187"/>
      <c r="AG275" s="187"/>
    </row>
    <row r="276" ht="18.75" customHeight="1">
      <c r="A276" s="184"/>
      <c r="B276" s="184"/>
      <c r="C276" s="99" t="s">
        <v>1289</v>
      </c>
      <c r="D276" s="99" t="s">
        <v>1002</v>
      </c>
      <c r="E276" s="99">
        <v>2024.0</v>
      </c>
      <c r="F276" s="164" t="s">
        <v>1014</v>
      </c>
      <c r="G276" s="195" t="s">
        <v>1013</v>
      </c>
      <c r="H276" s="188">
        <v>9.0</v>
      </c>
      <c r="I276" s="99"/>
      <c r="J276" s="99">
        <v>25.0</v>
      </c>
      <c r="K276" s="185" t="s">
        <v>1258</v>
      </c>
      <c r="L276" s="189">
        <v>0.3229166666666667</v>
      </c>
      <c r="M276" s="190">
        <v>0.4895833333333333</v>
      </c>
      <c r="N276" s="164" t="s">
        <v>1270</v>
      </c>
      <c r="O276" s="164" t="s">
        <v>1261</v>
      </c>
      <c r="P276" s="169">
        <f>"05/01/2026"+(K276-2)</f>
        <v>46028</v>
      </c>
      <c r="Q276" s="170">
        <f t="shared" si="3"/>
        <v>46056</v>
      </c>
      <c r="R276" s="181"/>
      <c r="S276" s="302"/>
      <c r="T276" s="99"/>
      <c r="U276" s="99"/>
      <c r="V276" s="172" t="str">
        <f t="shared" si="352"/>
        <v> </v>
      </c>
      <c r="W276" s="172">
        <f t="shared" si="5"/>
        <v>5</v>
      </c>
      <c r="X276" s="173">
        <f t="shared" si="6"/>
        <v>5</v>
      </c>
      <c r="Y276" s="172">
        <f t="shared" si="7"/>
        <v>28</v>
      </c>
      <c r="Z276" s="174">
        <f t="shared" si="8"/>
        <v>0.1666666667</v>
      </c>
      <c r="AA276" s="174">
        <f t="shared" si="9"/>
        <v>0.003703703704</v>
      </c>
      <c r="AB276" s="173" t="str">
        <f t="shared" si="10"/>
        <v>30,322916666666667G_202</v>
      </c>
      <c r="AC276" s="175" t="str">
        <f t="shared" si="11"/>
        <v>Thiết kế truyền thông quảng cáo (Tự chọn) 5243VIG02G  7:45-11:45  BĐ: 6/1/2026 KT: 3/2/2026</v>
      </c>
      <c r="AD276" s="175">
        <f t="shared" ref="AD276:AE276" si="369">P276</f>
        <v>46028</v>
      </c>
      <c r="AE276" s="175">
        <f t="shared" si="369"/>
        <v>46056</v>
      </c>
      <c r="AF276" s="187"/>
      <c r="AG276" s="187"/>
    </row>
    <row r="277" ht="18.75" customHeight="1">
      <c r="A277" s="184"/>
      <c r="B277" s="184"/>
      <c r="C277" s="99" t="s">
        <v>1289</v>
      </c>
      <c r="D277" s="99" t="s">
        <v>1002</v>
      </c>
      <c r="E277" s="99">
        <v>2024.0</v>
      </c>
      <c r="F277" s="164" t="s">
        <v>1014</v>
      </c>
      <c r="G277" s="12"/>
      <c r="H277" s="188">
        <v>9.0</v>
      </c>
      <c r="I277" s="99"/>
      <c r="J277" s="99">
        <v>35.0</v>
      </c>
      <c r="K277" s="185" t="s">
        <v>1258</v>
      </c>
      <c r="L277" s="189">
        <v>0.3229166666666667</v>
      </c>
      <c r="M277" s="190">
        <v>0.4895833333333333</v>
      </c>
      <c r="N277" s="164" t="s">
        <v>1270</v>
      </c>
      <c r="O277" s="164" t="s">
        <v>1261</v>
      </c>
      <c r="P277" s="169">
        <f>"23/02/2026"+(K277-2)</f>
        <v>46077</v>
      </c>
      <c r="Q277" s="170">
        <f t="shared" si="3"/>
        <v>46119</v>
      </c>
      <c r="R277" s="181"/>
      <c r="S277" s="302"/>
      <c r="T277" s="99"/>
      <c r="U277" s="99"/>
      <c r="V277" s="172" t="str">
        <f t="shared" si="352"/>
        <v> </v>
      </c>
      <c r="W277" s="172">
        <f t="shared" si="5"/>
        <v>5</v>
      </c>
      <c r="X277" s="173">
        <f t="shared" si="6"/>
        <v>7</v>
      </c>
      <c r="Y277" s="172">
        <f t="shared" si="7"/>
        <v>42</v>
      </c>
      <c r="Z277" s="174">
        <f t="shared" si="8"/>
        <v>0.1666666667</v>
      </c>
      <c r="AA277" s="174">
        <f t="shared" si="9"/>
        <v>0.003703703704</v>
      </c>
      <c r="AB277" s="173" t="str">
        <f t="shared" si="10"/>
        <v>30,322916666666667G_202</v>
      </c>
      <c r="AC277" s="175" t="str">
        <f t="shared" si="11"/>
        <v> 5243VIG02G  7:45-11:45  BĐ: 24/2/2026 KT: 7/4/2026</v>
      </c>
      <c r="AD277" s="175">
        <f t="shared" ref="AD277:AE277" si="370">P277</f>
        <v>46077</v>
      </c>
      <c r="AE277" s="175">
        <f t="shared" si="370"/>
        <v>46119</v>
      </c>
      <c r="AF277" s="187"/>
      <c r="AG277" s="187"/>
    </row>
    <row r="278" ht="18.75" customHeight="1">
      <c r="A278" s="184"/>
      <c r="B278" s="184"/>
      <c r="C278" s="99" t="s">
        <v>1289</v>
      </c>
      <c r="D278" s="99" t="s">
        <v>1002</v>
      </c>
      <c r="E278" s="99">
        <v>2024.0</v>
      </c>
      <c r="F278" s="164" t="s">
        <v>1015</v>
      </c>
      <c r="G278" s="165" t="s">
        <v>1017</v>
      </c>
      <c r="H278" s="99">
        <v>15.0</v>
      </c>
      <c r="I278" s="99"/>
      <c r="J278" s="99">
        <v>25.0</v>
      </c>
      <c r="K278" s="185" t="s">
        <v>1272</v>
      </c>
      <c r="L278" s="191">
        <v>0.5416666666666666</v>
      </c>
      <c r="M278" s="192">
        <v>0.7083333333333334</v>
      </c>
      <c r="N278" s="164" t="s">
        <v>1277</v>
      </c>
      <c r="O278" s="164" t="s">
        <v>1252</v>
      </c>
      <c r="P278" s="169">
        <f>"05/01/2026"+(K278-2)</f>
        <v>46030</v>
      </c>
      <c r="Q278" s="170">
        <f t="shared" si="3"/>
        <v>46058</v>
      </c>
      <c r="R278" s="181"/>
      <c r="S278" s="302"/>
      <c r="T278" s="99"/>
      <c r="U278" s="99"/>
      <c r="V278" s="172" t="str">
        <f t="shared" si="352"/>
        <v> </v>
      </c>
      <c r="W278" s="172">
        <f t="shared" si="5"/>
        <v>5</v>
      </c>
      <c r="X278" s="173">
        <f t="shared" si="6"/>
        <v>5</v>
      </c>
      <c r="Y278" s="172">
        <f t="shared" si="7"/>
        <v>28</v>
      </c>
      <c r="Z278" s="174">
        <f t="shared" si="8"/>
        <v>0.1666666667</v>
      </c>
      <c r="AA278" s="174">
        <f t="shared" si="9"/>
        <v>0.003703703704</v>
      </c>
      <c r="AB278" s="173" t="str">
        <f t="shared" si="10"/>
        <v>50,541666666666667LAB 501</v>
      </c>
      <c r="AC278" s="175" t="str">
        <f t="shared" si="11"/>
        <v>Thiết kế giao diện (web/app) 6243VIG02  13:00-17:00  BĐ: 8/1/2026 KT: 5/2/2026</v>
      </c>
      <c r="AD278" s="175">
        <f t="shared" ref="AD278:AE278" si="371">P278</f>
        <v>46030</v>
      </c>
      <c r="AE278" s="175">
        <f t="shared" si="371"/>
        <v>46058</v>
      </c>
      <c r="AF278" s="187"/>
      <c r="AG278" s="187"/>
    </row>
    <row r="279" ht="18.75" customHeight="1">
      <c r="A279" s="184"/>
      <c r="B279" s="184"/>
      <c r="C279" s="99" t="s">
        <v>1289</v>
      </c>
      <c r="D279" s="99" t="s">
        <v>1002</v>
      </c>
      <c r="E279" s="99">
        <v>2024.0</v>
      </c>
      <c r="F279" s="164" t="s">
        <v>1015</v>
      </c>
      <c r="G279" s="12"/>
      <c r="H279" s="99">
        <v>15.0</v>
      </c>
      <c r="I279" s="99"/>
      <c r="J279" s="99">
        <v>35.0</v>
      </c>
      <c r="K279" s="185" t="s">
        <v>1272</v>
      </c>
      <c r="L279" s="191">
        <v>0.5416666666666666</v>
      </c>
      <c r="M279" s="192">
        <v>0.7083333333333334</v>
      </c>
      <c r="N279" s="164" t="s">
        <v>1277</v>
      </c>
      <c r="O279" s="164" t="s">
        <v>1252</v>
      </c>
      <c r="P279" s="169">
        <f>"23/02/2026"+(K279-2)</f>
        <v>46079</v>
      </c>
      <c r="Q279" s="170">
        <f t="shared" si="3"/>
        <v>46121</v>
      </c>
      <c r="R279" s="181"/>
      <c r="S279" s="302"/>
      <c r="T279" s="99"/>
      <c r="U279" s="99"/>
      <c r="V279" s="172" t="str">
        <f t="shared" si="352"/>
        <v> </v>
      </c>
      <c r="W279" s="172">
        <f t="shared" si="5"/>
        <v>5</v>
      </c>
      <c r="X279" s="173">
        <f t="shared" si="6"/>
        <v>7</v>
      </c>
      <c r="Y279" s="172">
        <f t="shared" si="7"/>
        <v>42</v>
      </c>
      <c r="Z279" s="174">
        <f t="shared" si="8"/>
        <v>0.1666666667</v>
      </c>
      <c r="AA279" s="174">
        <f t="shared" si="9"/>
        <v>0.003703703704</v>
      </c>
      <c r="AB279" s="173" t="str">
        <f t="shared" si="10"/>
        <v>50,541666666666667LAB 501</v>
      </c>
      <c r="AC279" s="175" t="str">
        <f t="shared" si="11"/>
        <v> 6243VIG02  13:00-17:00  BĐ: 26/2/2026 KT: 9/4/2026</v>
      </c>
      <c r="AD279" s="175">
        <f t="shared" ref="AD279:AE279" si="372">P279</f>
        <v>46079</v>
      </c>
      <c r="AE279" s="175">
        <f t="shared" si="372"/>
        <v>46121</v>
      </c>
      <c r="AF279" s="187"/>
      <c r="AG279" s="187"/>
    </row>
    <row r="280" ht="18.75" customHeight="1">
      <c r="A280" s="184"/>
      <c r="B280" s="184"/>
      <c r="C280" s="99" t="s">
        <v>1289</v>
      </c>
      <c r="D280" s="99" t="s">
        <v>1002</v>
      </c>
      <c r="E280" s="99">
        <v>2024.0</v>
      </c>
      <c r="F280" s="164" t="s">
        <v>1015</v>
      </c>
      <c r="G280" s="165" t="s">
        <v>1019</v>
      </c>
      <c r="H280" s="99">
        <v>15.0</v>
      </c>
      <c r="I280" s="99"/>
      <c r="J280" s="99">
        <v>25.0</v>
      </c>
      <c r="K280" s="185" t="s">
        <v>1266</v>
      </c>
      <c r="L280" s="191">
        <v>0.5416666666666666</v>
      </c>
      <c r="M280" s="192">
        <v>0.7083333333333334</v>
      </c>
      <c r="N280" s="164" t="s">
        <v>1277</v>
      </c>
      <c r="O280" s="164" t="s">
        <v>1252</v>
      </c>
      <c r="P280" s="169">
        <f>"05/01/2026"+(K280-2)</f>
        <v>46029</v>
      </c>
      <c r="Q280" s="170">
        <f t="shared" si="3"/>
        <v>46057</v>
      </c>
      <c r="R280" s="181"/>
      <c r="S280" s="302"/>
      <c r="T280" s="99"/>
      <c r="U280" s="99"/>
      <c r="V280" s="172" t="str">
        <f t="shared" si="352"/>
        <v> </v>
      </c>
      <c r="W280" s="172">
        <f t="shared" si="5"/>
        <v>5</v>
      </c>
      <c r="X280" s="173">
        <f t="shared" si="6"/>
        <v>5</v>
      </c>
      <c r="Y280" s="172">
        <f t="shared" si="7"/>
        <v>28</v>
      </c>
      <c r="Z280" s="174">
        <f t="shared" si="8"/>
        <v>0.1666666667</v>
      </c>
      <c r="AA280" s="174">
        <f t="shared" si="9"/>
        <v>0.003703703704</v>
      </c>
      <c r="AB280" s="173" t="str">
        <f t="shared" si="10"/>
        <v>40,541666666666667LAB 501</v>
      </c>
      <c r="AC280" s="175" t="str">
        <f t="shared" si="11"/>
        <v>Xử lý phim 6243VIG02  13:00-17:00  BĐ: 7/1/2026 KT: 4/2/2026</v>
      </c>
      <c r="AD280" s="175">
        <f t="shared" ref="AD280:AE280" si="373">P280</f>
        <v>46029</v>
      </c>
      <c r="AE280" s="175">
        <f t="shared" si="373"/>
        <v>46057</v>
      </c>
      <c r="AF280" s="187"/>
      <c r="AG280" s="187"/>
    </row>
    <row r="281" ht="18.75" customHeight="1">
      <c r="A281" s="184"/>
      <c r="B281" s="184"/>
      <c r="C281" s="99" t="s">
        <v>1289</v>
      </c>
      <c r="D281" s="99" t="s">
        <v>1002</v>
      </c>
      <c r="E281" s="99">
        <v>2024.0</v>
      </c>
      <c r="F281" s="164" t="s">
        <v>1015</v>
      </c>
      <c r="G281" s="12"/>
      <c r="H281" s="99">
        <v>15.0</v>
      </c>
      <c r="I281" s="99"/>
      <c r="J281" s="99">
        <v>35.0</v>
      </c>
      <c r="K281" s="185" t="s">
        <v>1266</v>
      </c>
      <c r="L281" s="191">
        <v>0.5416666666666666</v>
      </c>
      <c r="M281" s="192">
        <v>0.7083333333333334</v>
      </c>
      <c r="N281" s="164" t="s">
        <v>1277</v>
      </c>
      <c r="O281" s="164" t="s">
        <v>1252</v>
      </c>
      <c r="P281" s="169">
        <f>"23/02/2026"+(K281-2)</f>
        <v>46078</v>
      </c>
      <c r="Q281" s="170">
        <f t="shared" si="3"/>
        <v>46120</v>
      </c>
      <c r="R281" s="181"/>
      <c r="S281" s="302"/>
      <c r="T281" s="99"/>
      <c r="U281" s="99"/>
      <c r="V281" s="172" t="str">
        <f t="shared" si="352"/>
        <v> </v>
      </c>
      <c r="W281" s="172">
        <f t="shared" si="5"/>
        <v>5</v>
      </c>
      <c r="X281" s="173">
        <f t="shared" si="6"/>
        <v>7</v>
      </c>
      <c r="Y281" s="172">
        <f t="shared" si="7"/>
        <v>42</v>
      </c>
      <c r="Z281" s="174">
        <f t="shared" si="8"/>
        <v>0.1666666667</v>
      </c>
      <c r="AA281" s="174">
        <f t="shared" si="9"/>
        <v>0.003703703704</v>
      </c>
      <c r="AB281" s="173" t="str">
        <f t="shared" si="10"/>
        <v>40,541666666666667LAB 501</v>
      </c>
      <c r="AC281" s="175" t="str">
        <f t="shared" si="11"/>
        <v> 6243VIG02  13:00-17:00  BĐ: 25/2/2026 KT: 8/4/2026</v>
      </c>
      <c r="AD281" s="175">
        <f t="shared" ref="AD281:AE281" si="374">P281</f>
        <v>46078</v>
      </c>
      <c r="AE281" s="175">
        <f t="shared" si="374"/>
        <v>46120</v>
      </c>
      <c r="AF281" s="187"/>
      <c r="AG281" s="187"/>
    </row>
    <row r="282" ht="18.75" customHeight="1">
      <c r="A282" s="184"/>
      <c r="B282" s="184"/>
      <c r="C282" s="99" t="s">
        <v>1289</v>
      </c>
      <c r="D282" s="99" t="s">
        <v>1002</v>
      </c>
      <c r="E282" s="99">
        <v>2024.0</v>
      </c>
      <c r="F282" s="164" t="s">
        <v>1020</v>
      </c>
      <c r="G282" s="165" t="s">
        <v>1017</v>
      </c>
      <c r="H282" s="99">
        <v>16.0</v>
      </c>
      <c r="I282" s="99"/>
      <c r="J282" s="99">
        <v>25.0</v>
      </c>
      <c r="K282" s="185" t="s">
        <v>1258</v>
      </c>
      <c r="L282" s="191">
        <v>0.5416666666666666</v>
      </c>
      <c r="M282" s="192">
        <v>0.7083333333333334</v>
      </c>
      <c r="N282" s="164" t="s">
        <v>1269</v>
      </c>
      <c r="O282" s="164" t="s">
        <v>1261</v>
      </c>
      <c r="P282" s="169">
        <f>"05/01/2026"+(K282-2)</f>
        <v>46028</v>
      </c>
      <c r="Q282" s="170">
        <f t="shared" si="3"/>
        <v>46056</v>
      </c>
      <c r="R282" s="181"/>
      <c r="S282" s="302"/>
      <c r="T282" s="99"/>
      <c r="U282" s="99"/>
      <c r="V282" s="172" t="str">
        <f t="shared" si="352"/>
        <v> </v>
      </c>
      <c r="W282" s="172">
        <f t="shared" si="5"/>
        <v>5</v>
      </c>
      <c r="X282" s="173">
        <f t="shared" si="6"/>
        <v>5</v>
      </c>
      <c r="Y282" s="172">
        <f t="shared" si="7"/>
        <v>28</v>
      </c>
      <c r="Z282" s="174">
        <f t="shared" si="8"/>
        <v>0.1666666667</v>
      </c>
      <c r="AA282" s="174">
        <f t="shared" si="9"/>
        <v>0.003703703704</v>
      </c>
      <c r="AB282" s="173" t="str">
        <f t="shared" si="10"/>
        <v>30,541666666666667G_Lab102</v>
      </c>
      <c r="AC282" s="175" t="str">
        <f t="shared" si="11"/>
        <v>Thiết kế giao diện (web/app) 6243VIG02G  13:00-17:00  BĐ: 6/1/2026 KT: 3/2/2026</v>
      </c>
      <c r="AD282" s="175">
        <f t="shared" ref="AD282:AE282" si="375">P282</f>
        <v>46028</v>
      </c>
      <c r="AE282" s="175">
        <f t="shared" si="375"/>
        <v>46056</v>
      </c>
      <c r="AF282" s="187"/>
      <c r="AG282" s="187"/>
    </row>
    <row r="283" ht="18.75" customHeight="1">
      <c r="A283" s="184"/>
      <c r="B283" s="184"/>
      <c r="C283" s="99" t="s">
        <v>1289</v>
      </c>
      <c r="D283" s="99" t="s">
        <v>1002</v>
      </c>
      <c r="E283" s="99">
        <v>2024.0</v>
      </c>
      <c r="F283" s="164" t="s">
        <v>1020</v>
      </c>
      <c r="G283" s="12"/>
      <c r="H283" s="99">
        <v>16.0</v>
      </c>
      <c r="I283" s="99"/>
      <c r="J283" s="99">
        <v>35.0</v>
      </c>
      <c r="K283" s="185" t="s">
        <v>1258</v>
      </c>
      <c r="L283" s="191">
        <v>0.5416666666666666</v>
      </c>
      <c r="M283" s="192">
        <v>0.7083333333333334</v>
      </c>
      <c r="N283" s="164" t="s">
        <v>1269</v>
      </c>
      <c r="O283" s="164" t="s">
        <v>1261</v>
      </c>
      <c r="P283" s="169">
        <f>"23/02/2026"+(K283-2)</f>
        <v>46077</v>
      </c>
      <c r="Q283" s="170">
        <f t="shared" si="3"/>
        <v>46119</v>
      </c>
      <c r="R283" s="181"/>
      <c r="S283" s="302"/>
      <c r="T283" s="99"/>
      <c r="U283" s="99"/>
      <c r="V283" s="172" t="str">
        <f t="shared" si="352"/>
        <v> </v>
      </c>
      <c r="W283" s="172">
        <f t="shared" si="5"/>
        <v>5</v>
      </c>
      <c r="X283" s="173">
        <f t="shared" si="6"/>
        <v>7</v>
      </c>
      <c r="Y283" s="172">
        <f t="shared" si="7"/>
        <v>42</v>
      </c>
      <c r="Z283" s="174">
        <f t="shared" si="8"/>
        <v>0.1666666667</v>
      </c>
      <c r="AA283" s="174">
        <f t="shared" si="9"/>
        <v>0.003703703704</v>
      </c>
      <c r="AB283" s="173" t="str">
        <f t="shared" si="10"/>
        <v>30,541666666666667G_Lab102</v>
      </c>
      <c r="AC283" s="175" t="str">
        <f t="shared" si="11"/>
        <v> 6243VIG02G  13:00-17:00  BĐ: 24/2/2026 KT: 7/4/2026</v>
      </c>
      <c r="AD283" s="175">
        <f t="shared" ref="AD283:AE283" si="376">P283</f>
        <v>46077</v>
      </c>
      <c r="AE283" s="175">
        <f t="shared" si="376"/>
        <v>46119</v>
      </c>
      <c r="AF283" s="187"/>
      <c r="AG283" s="187"/>
    </row>
    <row r="284" ht="18.75" customHeight="1">
      <c r="A284" s="184"/>
      <c r="B284" s="184"/>
      <c r="C284" s="99" t="s">
        <v>1289</v>
      </c>
      <c r="D284" s="99" t="s">
        <v>1002</v>
      </c>
      <c r="E284" s="99">
        <v>2024.0</v>
      </c>
      <c r="F284" s="164" t="s">
        <v>1020</v>
      </c>
      <c r="G284" s="165" t="s">
        <v>1019</v>
      </c>
      <c r="H284" s="99">
        <v>16.0</v>
      </c>
      <c r="I284" s="99"/>
      <c r="J284" s="99">
        <v>25.0</v>
      </c>
      <c r="K284" s="185" t="s">
        <v>1266</v>
      </c>
      <c r="L284" s="191">
        <v>0.5416666666666666</v>
      </c>
      <c r="M284" s="192">
        <v>0.7083333333333334</v>
      </c>
      <c r="N284" s="164" t="s">
        <v>1269</v>
      </c>
      <c r="O284" s="164" t="s">
        <v>1261</v>
      </c>
      <c r="P284" s="169">
        <f>"05/01/2026"+(K284-2)</f>
        <v>46029</v>
      </c>
      <c r="Q284" s="170">
        <f t="shared" si="3"/>
        <v>46057</v>
      </c>
      <c r="R284" s="181"/>
      <c r="S284" s="302"/>
      <c r="T284" s="99"/>
      <c r="U284" s="99"/>
      <c r="V284" s="172" t="str">
        <f t="shared" si="352"/>
        <v> </v>
      </c>
      <c r="W284" s="172">
        <f t="shared" si="5"/>
        <v>5</v>
      </c>
      <c r="X284" s="173">
        <f t="shared" si="6"/>
        <v>5</v>
      </c>
      <c r="Y284" s="172">
        <f t="shared" si="7"/>
        <v>28</v>
      </c>
      <c r="Z284" s="174">
        <f t="shared" si="8"/>
        <v>0.1666666667</v>
      </c>
      <c r="AA284" s="174">
        <f t="shared" si="9"/>
        <v>0.003703703704</v>
      </c>
      <c r="AB284" s="173" t="str">
        <f t="shared" si="10"/>
        <v>40,541666666666667G_Lab102</v>
      </c>
      <c r="AC284" s="175" t="str">
        <f t="shared" si="11"/>
        <v>Xử lý phim 6243VIG02G  13:00-17:00  BĐ: 7/1/2026 KT: 4/2/2026</v>
      </c>
      <c r="AD284" s="175">
        <f t="shared" ref="AD284:AE284" si="377">P284</f>
        <v>46029</v>
      </c>
      <c r="AE284" s="175">
        <f t="shared" si="377"/>
        <v>46057</v>
      </c>
      <c r="AF284" s="187"/>
      <c r="AG284" s="187"/>
    </row>
    <row r="285" ht="18.75" customHeight="1">
      <c r="A285" s="184"/>
      <c r="B285" s="184"/>
      <c r="C285" s="99" t="s">
        <v>1289</v>
      </c>
      <c r="D285" s="99" t="s">
        <v>1002</v>
      </c>
      <c r="E285" s="99">
        <v>2024.0</v>
      </c>
      <c r="F285" s="164" t="s">
        <v>1020</v>
      </c>
      <c r="G285" s="12"/>
      <c r="H285" s="99">
        <v>16.0</v>
      </c>
      <c r="I285" s="99"/>
      <c r="J285" s="99">
        <v>35.0</v>
      </c>
      <c r="K285" s="185" t="s">
        <v>1266</v>
      </c>
      <c r="L285" s="191">
        <v>0.5416666666666666</v>
      </c>
      <c r="M285" s="192">
        <v>0.7083333333333334</v>
      </c>
      <c r="N285" s="164" t="s">
        <v>1269</v>
      </c>
      <c r="O285" s="164" t="s">
        <v>1261</v>
      </c>
      <c r="P285" s="169">
        <f>"23/02/2026"+(K285-2)</f>
        <v>46078</v>
      </c>
      <c r="Q285" s="170">
        <f t="shared" si="3"/>
        <v>46120</v>
      </c>
      <c r="R285" s="181"/>
      <c r="S285" s="302"/>
      <c r="T285" s="99"/>
      <c r="U285" s="99"/>
      <c r="V285" s="172" t="str">
        <f t="shared" si="352"/>
        <v> </v>
      </c>
      <c r="W285" s="172">
        <f t="shared" si="5"/>
        <v>5</v>
      </c>
      <c r="X285" s="173">
        <f t="shared" si="6"/>
        <v>7</v>
      </c>
      <c r="Y285" s="172">
        <f t="shared" si="7"/>
        <v>42</v>
      </c>
      <c r="Z285" s="174">
        <f t="shared" si="8"/>
        <v>0.1666666667</v>
      </c>
      <c r="AA285" s="174">
        <f t="shared" si="9"/>
        <v>0.003703703704</v>
      </c>
      <c r="AB285" s="173" t="str">
        <f t="shared" si="10"/>
        <v>40,541666666666667G_Lab102</v>
      </c>
      <c r="AC285" s="175" t="str">
        <f t="shared" si="11"/>
        <v> 6243VIG02G  13:00-17:00  BĐ: 25/2/2026 KT: 8/4/2026</v>
      </c>
      <c r="AD285" s="175">
        <f t="shared" ref="AD285:AE285" si="378">P285</f>
        <v>46078</v>
      </c>
      <c r="AE285" s="175">
        <f t="shared" si="378"/>
        <v>46120</v>
      </c>
      <c r="AF285" s="187"/>
      <c r="AG285" s="187"/>
    </row>
    <row r="286" ht="18.75" customHeight="1">
      <c r="A286" s="184"/>
      <c r="B286" s="184"/>
      <c r="C286" s="99" t="s">
        <v>1289</v>
      </c>
      <c r="D286" s="99" t="s">
        <v>1002</v>
      </c>
      <c r="E286" s="99">
        <v>2025.0</v>
      </c>
      <c r="F286" s="164" t="s">
        <v>1022</v>
      </c>
      <c r="G286" s="165" t="s">
        <v>1024</v>
      </c>
      <c r="H286" s="99">
        <v>7.0</v>
      </c>
      <c r="I286" s="99"/>
      <c r="J286" s="99">
        <v>25.0</v>
      </c>
      <c r="K286" s="185" t="s">
        <v>1262</v>
      </c>
      <c r="L286" s="191">
        <v>0.5416666666666666</v>
      </c>
      <c r="M286" s="192">
        <v>0.7083333333333334</v>
      </c>
      <c r="N286" s="165">
        <v>504.0</v>
      </c>
      <c r="O286" s="164" t="s">
        <v>1252</v>
      </c>
      <c r="P286" s="169">
        <f t="shared" ref="P286:P288" si="380">"05/01/2026"+(K286-2)</f>
        <v>46031</v>
      </c>
      <c r="Q286" s="170">
        <f t="shared" si="3"/>
        <v>46059</v>
      </c>
      <c r="R286" s="181"/>
      <c r="S286" s="302"/>
      <c r="T286" s="99"/>
      <c r="U286" s="99"/>
      <c r="V286" s="172" t="str">
        <f t="shared" si="352"/>
        <v> </v>
      </c>
      <c r="W286" s="172">
        <f t="shared" si="5"/>
        <v>5</v>
      </c>
      <c r="X286" s="173">
        <f t="shared" si="6"/>
        <v>5</v>
      </c>
      <c r="Y286" s="172">
        <f t="shared" si="7"/>
        <v>28</v>
      </c>
      <c r="Z286" s="174">
        <f t="shared" si="8"/>
        <v>0.1666666667</v>
      </c>
      <c r="AA286" s="174">
        <f t="shared" si="9"/>
        <v>0.003703703704</v>
      </c>
      <c r="AB286" s="173" t="str">
        <f t="shared" si="10"/>
        <v>60,541666666666667504</v>
      </c>
      <c r="AC286" s="175" t="str">
        <f t="shared" si="11"/>
        <v>Nghệ thuật nhiếp ảnh 6252GRD01TU  13:00-17:00  BĐ: 9/1/2026 KT: 6/2/2026</v>
      </c>
      <c r="AD286" s="175">
        <f t="shared" ref="AD286:AE286" si="379">P286</f>
        <v>46031</v>
      </c>
      <c r="AE286" s="175">
        <f t="shared" si="379"/>
        <v>46059</v>
      </c>
      <c r="AF286" s="187"/>
      <c r="AG286" s="187"/>
    </row>
    <row r="287" ht="18.75" customHeight="1">
      <c r="A287" s="184"/>
      <c r="B287" s="184"/>
      <c r="C287" s="99" t="s">
        <v>1289</v>
      </c>
      <c r="D287" s="99" t="s">
        <v>1002</v>
      </c>
      <c r="E287" s="99">
        <v>2025.0</v>
      </c>
      <c r="F287" s="164" t="s">
        <v>1025</v>
      </c>
      <c r="G287" s="12"/>
      <c r="H287" s="99">
        <v>1.0</v>
      </c>
      <c r="I287" s="99"/>
      <c r="J287" s="99">
        <v>25.0</v>
      </c>
      <c r="K287" s="185" t="s">
        <v>1262</v>
      </c>
      <c r="L287" s="191">
        <v>0.5416666666666666</v>
      </c>
      <c r="M287" s="192">
        <v>0.7083333333333334</v>
      </c>
      <c r="N287" s="12"/>
      <c r="O287" s="164" t="s">
        <v>1252</v>
      </c>
      <c r="P287" s="169">
        <f t="shared" si="380"/>
        <v>46031</v>
      </c>
      <c r="Q287" s="170">
        <f t="shared" si="3"/>
        <v>46059</v>
      </c>
      <c r="R287" s="181"/>
      <c r="S287" s="302"/>
      <c r="T287" s="99"/>
      <c r="U287" s="99"/>
      <c r="V287" s="172" t="str">
        <f t="shared" si="352"/>
        <v> </v>
      </c>
      <c r="W287" s="172">
        <f t="shared" si="5"/>
        <v>5</v>
      </c>
      <c r="X287" s="173">
        <f t="shared" si="6"/>
        <v>5</v>
      </c>
      <c r="Y287" s="172">
        <f t="shared" si="7"/>
        <v>28</v>
      </c>
      <c r="Z287" s="174">
        <f t="shared" si="8"/>
        <v>0.1666666667</v>
      </c>
      <c r="AA287" s="174">
        <f t="shared" si="9"/>
        <v>0.003703703704</v>
      </c>
      <c r="AB287" s="173" t="str">
        <f t="shared" si="10"/>
        <v>60,541666666666667</v>
      </c>
      <c r="AC287" s="175" t="str">
        <f t="shared" si="11"/>
        <v> 6252GRD02TU  13:00-17:00  BĐ: 9/1/2026 KT: 6/2/2026</v>
      </c>
      <c r="AD287" s="175">
        <f t="shared" ref="AD287:AE287" si="381">P287</f>
        <v>46031</v>
      </c>
      <c r="AE287" s="175">
        <f t="shared" si="381"/>
        <v>46059</v>
      </c>
      <c r="AF287" s="187"/>
      <c r="AG287" s="187"/>
    </row>
    <row r="288" ht="18.75" customHeight="1">
      <c r="A288" s="184"/>
      <c r="B288" s="184"/>
      <c r="C288" s="99" t="s">
        <v>1289</v>
      </c>
      <c r="D288" s="99" t="s">
        <v>1002</v>
      </c>
      <c r="E288" s="99">
        <v>2025.0</v>
      </c>
      <c r="F288" s="164" t="s">
        <v>1038</v>
      </c>
      <c r="G288" s="12"/>
      <c r="H288" s="99">
        <v>22.0</v>
      </c>
      <c r="I288" s="99"/>
      <c r="J288" s="99">
        <v>25.0</v>
      </c>
      <c r="K288" s="185" t="s">
        <v>1262</v>
      </c>
      <c r="L288" s="191">
        <v>0.5416666666666666</v>
      </c>
      <c r="M288" s="192">
        <v>0.7083333333333334</v>
      </c>
      <c r="N288" s="19"/>
      <c r="O288" s="164" t="s">
        <v>1252</v>
      </c>
      <c r="P288" s="169">
        <f t="shared" si="380"/>
        <v>46031</v>
      </c>
      <c r="Q288" s="170">
        <f t="shared" si="3"/>
        <v>46059</v>
      </c>
      <c r="R288" s="181"/>
      <c r="S288" s="302"/>
      <c r="T288" s="99"/>
      <c r="U288" s="99"/>
      <c r="V288" s="172" t="str">
        <f t="shared" si="352"/>
        <v> </v>
      </c>
      <c r="W288" s="172">
        <f t="shared" si="5"/>
        <v>5</v>
      </c>
      <c r="X288" s="173">
        <f t="shared" si="6"/>
        <v>5</v>
      </c>
      <c r="Y288" s="172">
        <f t="shared" si="7"/>
        <v>28</v>
      </c>
      <c r="Z288" s="174">
        <f t="shared" si="8"/>
        <v>0.1666666667</v>
      </c>
      <c r="AA288" s="174">
        <f t="shared" si="9"/>
        <v>0.003703703704</v>
      </c>
      <c r="AB288" s="173" t="str">
        <f t="shared" si="10"/>
        <v>60,541666666666667</v>
      </c>
      <c r="AC288" s="175" t="str">
        <f t="shared" si="11"/>
        <v> 6252GRD01  13:00-17:00  BĐ: 9/1/2026 KT: 6/2/2026</v>
      </c>
      <c r="AD288" s="175">
        <f t="shared" ref="AD288:AE288" si="382">P288</f>
        <v>46031</v>
      </c>
      <c r="AE288" s="175">
        <f t="shared" si="382"/>
        <v>46059</v>
      </c>
      <c r="AF288" s="187"/>
      <c r="AG288" s="187"/>
    </row>
    <row r="289" ht="18.75" customHeight="1">
      <c r="A289" s="140"/>
      <c r="B289" s="140"/>
      <c r="C289" s="178" t="s">
        <v>1289</v>
      </c>
      <c r="D289" s="178" t="s">
        <v>1002</v>
      </c>
      <c r="E289" s="178">
        <v>2025.0</v>
      </c>
      <c r="F289" s="178" t="s">
        <v>1022</v>
      </c>
      <c r="G289" s="12"/>
      <c r="H289" s="178">
        <v>7.0</v>
      </c>
      <c r="I289" s="201"/>
      <c r="J289" s="93">
        <v>20.0</v>
      </c>
      <c r="K289" s="213" t="s">
        <v>1262</v>
      </c>
      <c r="L289" s="189">
        <v>0.5416666666666666</v>
      </c>
      <c r="M289" s="190">
        <v>0.7083333333333334</v>
      </c>
      <c r="N289" s="165">
        <v>504.0</v>
      </c>
      <c r="O289" s="178" t="s">
        <v>1252</v>
      </c>
      <c r="P289" s="202">
        <f t="shared" ref="P289:P291" si="384">"23/02/2026"+(K289-2)</f>
        <v>46080</v>
      </c>
      <c r="Q289" s="310">
        <f t="shared" si="3"/>
        <v>46101</v>
      </c>
      <c r="R289" s="203"/>
      <c r="S289" s="306"/>
      <c r="T289" s="201"/>
      <c r="U289" s="201"/>
      <c r="V289" s="204" t="str">
        <f t="shared" ref="V289:V291" si="385">IF(OR(
    COUNTIFS($S$3:$S$2448, S289, $K$3:$K$2448, K289, $L$3:$L$2448, L289, $P$3:$P$2448, "&lt;="&amp;Q289, $Q$3:$Q$2448, "&gt;="&amp;P289) &gt; 1, 
    COUNTIFS($F$3:$F$2448, F289, $K$3:$K$2448, K289, $L$3:$L$2448, L289, $P$3:$P$2448, "&lt;="&amp;Q289, $Q$3:$Q$2448, "&gt;="&amp;P289) &gt; 1
), "Trùng lịch",
IF(
    COUNTIFS(
        $N$3:$N$2448, N289,
        $K$3:$K$2448, K289,
        $P$3:$P$2448, "&lt;="&amp;Q289,
        $Q$3:$Q$2448, "&gt;="&amp;P289,
        $L$3:$L$2448, "&lt;"&amp;M289,
        $M$3:$M$2448, "&gt;"&amp;L289
    ) &gt; 1, 
    "Trùng phòng", 
    " "
)
)
</f>
        <v> </v>
      </c>
      <c r="W289" s="204">
        <f t="shared" si="5"/>
        <v>5</v>
      </c>
      <c r="X289" s="205">
        <f t="shared" si="6"/>
        <v>4</v>
      </c>
      <c r="Y289" s="204">
        <f t="shared" si="7"/>
        <v>21</v>
      </c>
      <c r="Z289" s="190">
        <f t="shared" si="8"/>
        <v>0.1666666667</v>
      </c>
      <c r="AA289" s="190">
        <f t="shared" si="9"/>
        <v>0.003703703704</v>
      </c>
      <c r="AB289" s="205" t="str">
        <f t="shared" si="10"/>
        <v>60,541666666666667504</v>
      </c>
      <c r="AC289" s="207" t="str">
        <f t="shared" si="11"/>
        <v> 6252GRD01TU  13:00-17:00  BĐ: 27/2/2026 KT: 20/3/2026</v>
      </c>
      <c r="AD289" s="207">
        <f t="shared" ref="AD289:AE289" si="383">P289</f>
        <v>46080</v>
      </c>
      <c r="AE289" s="207">
        <f t="shared" si="383"/>
        <v>46101</v>
      </c>
      <c r="AF289" s="208"/>
      <c r="AG289" s="208"/>
    </row>
    <row r="290" ht="18.75" customHeight="1">
      <c r="A290" s="140"/>
      <c r="B290" s="140"/>
      <c r="C290" s="178" t="s">
        <v>1289</v>
      </c>
      <c r="D290" s="178" t="s">
        <v>1002</v>
      </c>
      <c r="E290" s="178">
        <v>2025.0</v>
      </c>
      <c r="F290" s="178" t="s">
        <v>1025</v>
      </c>
      <c r="G290" s="12"/>
      <c r="H290" s="178">
        <v>1.0</v>
      </c>
      <c r="I290" s="201"/>
      <c r="J290" s="93">
        <v>20.0</v>
      </c>
      <c r="K290" s="213" t="s">
        <v>1262</v>
      </c>
      <c r="L290" s="189">
        <v>0.5416666666666666</v>
      </c>
      <c r="M290" s="190">
        <v>0.7083333333333334</v>
      </c>
      <c r="N290" s="12"/>
      <c r="O290" s="178" t="s">
        <v>1252</v>
      </c>
      <c r="P290" s="202">
        <f t="shared" si="384"/>
        <v>46080</v>
      </c>
      <c r="Q290" s="310">
        <f t="shared" si="3"/>
        <v>46101</v>
      </c>
      <c r="R290" s="203"/>
      <c r="S290" s="306"/>
      <c r="T290" s="201"/>
      <c r="U290" s="201"/>
      <c r="V290" s="204" t="str">
        <f t="shared" si="385"/>
        <v> </v>
      </c>
      <c r="W290" s="204">
        <f t="shared" si="5"/>
        <v>5</v>
      </c>
      <c r="X290" s="205">
        <f t="shared" si="6"/>
        <v>4</v>
      </c>
      <c r="Y290" s="204">
        <f t="shared" si="7"/>
        <v>21</v>
      </c>
      <c r="Z290" s="190">
        <f t="shared" si="8"/>
        <v>0.1666666667</v>
      </c>
      <c r="AA290" s="190">
        <f t="shared" si="9"/>
        <v>0.003703703704</v>
      </c>
      <c r="AB290" s="205" t="str">
        <f t="shared" si="10"/>
        <v>60,541666666666667</v>
      </c>
      <c r="AC290" s="207" t="str">
        <f t="shared" si="11"/>
        <v> 6252GRD02TU  13:00-17:00  BĐ: 27/2/2026 KT: 20/3/2026</v>
      </c>
      <c r="AD290" s="207">
        <f t="shared" ref="AD290:AE290" si="386">P290</f>
        <v>46080</v>
      </c>
      <c r="AE290" s="207">
        <f t="shared" si="386"/>
        <v>46101</v>
      </c>
      <c r="AF290" s="208"/>
      <c r="AG290" s="208"/>
    </row>
    <row r="291" ht="18.75" customHeight="1">
      <c r="A291" s="140"/>
      <c r="B291" s="140"/>
      <c r="C291" s="178" t="s">
        <v>1289</v>
      </c>
      <c r="D291" s="178" t="s">
        <v>1002</v>
      </c>
      <c r="E291" s="178">
        <v>2025.0</v>
      </c>
      <c r="F291" s="178" t="s">
        <v>1038</v>
      </c>
      <c r="G291" s="12"/>
      <c r="H291" s="178">
        <v>22.0</v>
      </c>
      <c r="I291" s="201"/>
      <c r="J291" s="93">
        <v>20.0</v>
      </c>
      <c r="K291" s="213" t="s">
        <v>1262</v>
      </c>
      <c r="L291" s="189">
        <v>0.5416666666666666</v>
      </c>
      <c r="M291" s="190">
        <v>0.7083333333333334</v>
      </c>
      <c r="N291" s="19"/>
      <c r="O291" s="178" t="s">
        <v>1252</v>
      </c>
      <c r="P291" s="202">
        <f t="shared" si="384"/>
        <v>46080</v>
      </c>
      <c r="Q291" s="310">
        <f t="shared" si="3"/>
        <v>46101</v>
      </c>
      <c r="R291" s="203"/>
      <c r="S291" s="306"/>
      <c r="T291" s="201"/>
      <c r="U291" s="201"/>
      <c r="V291" s="204" t="str">
        <f t="shared" si="385"/>
        <v> </v>
      </c>
      <c r="W291" s="204">
        <f t="shared" si="5"/>
        <v>5</v>
      </c>
      <c r="X291" s="205">
        <f t="shared" si="6"/>
        <v>4</v>
      </c>
      <c r="Y291" s="204">
        <f t="shared" si="7"/>
        <v>21</v>
      </c>
      <c r="Z291" s="190">
        <f t="shared" si="8"/>
        <v>0.1666666667</v>
      </c>
      <c r="AA291" s="190">
        <f t="shared" si="9"/>
        <v>0.003703703704</v>
      </c>
      <c r="AB291" s="205" t="str">
        <f t="shared" si="10"/>
        <v>60,541666666666667</v>
      </c>
      <c r="AC291" s="207" t="str">
        <f t="shared" si="11"/>
        <v> 6252GRD01  13:00-17:00  BĐ: 27/2/2026 KT: 20/3/2026</v>
      </c>
      <c r="AD291" s="207">
        <f t="shared" ref="AD291:AE291" si="387">P291</f>
        <v>46080</v>
      </c>
      <c r="AE291" s="207">
        <f t="shared" si="387"/>
        <v>46101</v>
      </c>
      <c r="AF291" s="208"/>
      <c r="AG291" s="208"/>
    </row>
    <row r="292" ht="18.75" customHeight="1">
      <c r="A292" s="184"/>
      <c r="B292" s="184"/>
      <c r="C292" s="99" t="s">
        <v>1289</v>
      </c>
      <c r="D292" s="99" t="s">
        <v>1002</v>
      </c>
      <c r="E292" s="99">
        <v>2025.0</v>
      </c>
      <c r="F292" s="164" t="s">
        <v>1026</v>
      </c>
      <c r="G292" s="165" t="s">
        <v>1024</v>
      </c>
      <c r="H292" s="99">
        <v>4.0</v>
      </c>
      <c r="I292" s="99"/>
      <c r="J292" s="99">
        <v>25.0</v>
      </c>
      <c r="K292" s="185" t="s">
        <v>1250</v>
      </c>
      <c r="L292" s="189">
        <v>0.5416666666666666</v>
      </c>
      <c r="M292" s="190">
        <v>0.7083333333333334</v>
      </c>
      <c r="N292" s="165" t="s">
        <v>1270</v>
      </c>
      <c r="O292" s="164" t="s">
        <v>1261</v>
      </c>
      <c r="P292" s="169">
        <f t="shared" ref="P292:P293" si="389">"05/01/2026"+(K292-2)</f>
        <v>46027</v>
      </c>
      <c r="Q292" s="170">
        <f t="shared" si="3"/>
        <v>46055</v>
      </c>
      <c r="R292" s="181"/>
      <c r="S292" s="302"/>
      <c r="T292" s="99"/>
      <c r="U292" s="99"/>
      <c r="V292" s="172" t="str">
        <f t="shared" ref="V292:V557" si="390">IF(OR(
    COUNTIFS($S$3:$S$2451, S292, $K$3:$K$2451, K292, $L$3:$L$2451, L292, $P$3:$P$2451, "&lt;="&amp;Q292, $Q$3:$Q$2451, "&gt;="&amp;P292) &gt; 1, 
    COUNTIFS($F$3:$F$2451, F292, $K$3:$K$2451, K292, $L$3:$L$2451, L292, $P$3:$P$2451, "&lt;="&amp;Q292, $Q$3:$Q$2451, "&gt;="&amp;P292) &gt; 1
), "Trùng lịch",
IF(
    COUNTIFS(
        $N$3:$N$2451, N292,
        $K$3:$K$2451, K292,
        $P$3:$P$2451, "&lt;="&amp;Q292,
        $Q$3:$Q$2451, "&gt;="&amp;P292,
        $L$3:$L$2451, "&lt;"&amp;M292,
        $M$3:$M$2451, "&gt;"&amp;L292
    ) &gt; 1, 
    "Trùng phòng", 
    " "
)
)
</f>
        <v> </v>
      </c>
      <c r="W292" s="172">
        <f t="shared" si="5"/>
        <v>5</v>
      </c>
      <c r="X292" s="173">
        <f t="shared" si="6"/>
        <v>5</v>
      </c>
      <c r="Y292" s="172">
        <f t="shared" si="7"/>
        <v>28</v>
      </c>
      <c r="Z292" s="174">
        <f t="shared" si="8"/>
        <v>0.1666666667</v>
      </c>
      <c r="AA292" s="174">
        <f t="shared" si="9"/>
        <v>0.003703703704</v>
      </c>
      <c r="AB292" s="173" t="str">
        <f t="shared" si="10"/>
        <v>20,541666666666667G_202</v>
      </c>
      <c r="AC292" s="175" t="str">
        <f t="shared" si="11"/>
        <v>Nghệ thuật nhiếp ảnh 6252GRD02TUG  13:00-17:00  BĐ: 5/1/2026 KT: 2/2/2026</v>
      </c>
      <c r="AD292" s="175">
        <f t="shared" ref="AD292:AE292" si="388">P292</f>
        <v>46027</v>
      </c>
      <c r="AE292" s="175">
        <f t="shared" si="388"/>
        <v>46055</v>
      </c>
      <c r="AF292" s="187"/>
      <c r="AG292" s="187"/>
    </row>
    <row r="293" ht="18.75" customHeight="1">
      <c r="A293" s="184"/>
      <c r="B293" s="184"/>
      <c r="C293" s="99" t="s">
        <v>1289</v>
      </c>
      <c r="D293" s="99" t="s">
        <v>1002</v>
      </c>
      <c r="E293" s="99">
        <v>2025.0</v>
      </c>
      <c r="F293" s="164" t="s">
        <v>1033</v>
      </c>
      <c r="G293" s="12"/>
      <c r="H293" s="99">
        <v>13.0</v>
      </c>
      <c r="I293" s="99"/>
      <c r="J293" s="99">
        <v>25.0</v>
      </c>
      <c r="K293" s="185" t="s">
        <v>1250</v>
      </c>
      <c r="L293" s="189">
        <v>0.5416666666666666</v>
      </c>
      <c r="M293" s="190">
        <v>0.7083333333333334</v>
      </c>
      <c r="N293" s="19"/>
      <c r="O293" s="164" t="s">
        <v>1261</v>
      </c>
      <c r="P293" s="169">
        <f t="shared" si="389"/>
        <v>46027</v>
      </c>
      <c r="Q293" s="170">
        <f t="shared" si="3"/>
        <v>46055</v>
      </c>
      <c r="R293" s="181"/>
      <c r="S293" s="302"/>
      <c r="T293" s="99"/>
      <c r="U293" s="99"/>
      <c r="V293" s="172" t="str">
        <f t="shared" si="390"/>
        <v> </v>
      </c>
      <c r="W293" s="172">
        <f t="shared" si="5"/>
        <v>5</v>
      </c>
      <c r="X293" s="173">
        <f t="shared" si="6"/>
        <v>5</v>
      </c>
      <c r="Y293" s="172">
        <f t="shared" si="7"/>
        <v>28</v>
      </c>
      <c r="Z293" s="174">
        <f t="shared" si="8"/>
        <v>0.1666666667</v>
      </c>
      <c r="AA293" s="174">
        <f t="shared" si="9"/>
        <v>0.003703703704</v>
      </c>
      <c r="AB293" s="173" t="str">
        <f t="shared" si="10"/>
        <v>20,541666666666667</v>
      </c>
      <c r="AC293" s="175" t="str">
        <f t="shared" si="11"/>
        <v> 6252GRD01G  13:00-17:00  BĐ: 5/1/2026 KT: 2/2/2026</v>
      </c>
      <c r="AD293" s="175">
        <f t="shared" ref="AD293:AE293" si="391">P293</f>
        <v>46027</v>
      </c>
      <c r="AE293" s="175">
        <f t="shared" si="391"/>
        <v>46055</v>
      </c>
      <c r="AF293" s="187"/>
      <c r="AG293" s="187"/>
    </row>
    <row r="294" ht="18.75" customHeight="1">
      <c r="A294" s="184"/>
      <c r="B294" s="184"/>
      <c r="C294" s="99" t="s">
        <v>1289</v>
      </c>
      <c r="D294" s="99" t="s">
        <v>1002</v>
      </c>
      <c r="E294" s="99">
        <v>2025.0</v>
      </c>
      <c r="F294" s="164" t="s">
        <v>1026</v>
      </c>
      <c r="G294" s="12"/>
      <c r="H294" s="99">
        <v>4.0</v>
      </c>
      <c r="I294" s="99"/>
      <c r="J294" s="99">
        <v>20.0</v>
      </c>
      <c r="K294" s="185" t="s">
        <v>1250</v>
      </c>
      <c r="L294" s="189">
        <v>0.5416666666666666</v>
      </c>
      <c r="M294" s="190">
        <v>0.7083333333333334</v>
      </c>
      <c r="N294" s="165" t="s">
        <v>1270</v>
      </c>
      <c r="O294" s="164" t="s">
        <v>1261</v>
      </c>
      <c r="P294" s="169">
        <f t="shared" ref="P294:P295" si="393">"23/02/2026"+(K294-2)</f>
        <v>46076</v>
      </c>
      <c r="Q294" s="170">
        <f t="shared" si="3"/>
        <v>46097</v>
      </c>
      <c r="R294" s="181"/>
      <c r="S294" s="302"/>
      <c r="T294" s="99"/>
      <c r="U294" s="99"/>
      <c r="V294" s="172" t="str">
        <f t="shared" si="390"/>
        <v> </v>
      </c>
      <c r="W294" s="172">
        <f t="shared" si="5"/>
        <v>5</v>
      </c>
      <c r="X294" s="173">
        <f t="shared" si="6"/>
        <v>4</v>
      </c>
      <c r="Y294" s="172">
        <f t="shared" si="7"/>
        <v>21</v>
      </c>
      <c r="Z294" s="174">
        <f t="shared" si="8"/>
        <v>0.1666666667</v>
      </c>
      <c r="AA294" s="174">
        <f t="shared" si="9"/>
        <v>0.003703703704</v>
      </c>
      <c r="AB294" s="173" t="str">
        <f t="shared" si="10"/>
        <v>20,541666666666667G_202</v>
      </c>
      <c r="AC294" s="175" t="str">
        <f t="shared" si="11"/>
        <v> 6252GRD02TUG  13:00-17:00  BĐ: 23/2/2026 KT: 16/3/2026</v>
      </c>
      <c r="AD294" s="175">
        <f t="shared" ref="AD294:AE294" si="392">P294</f>
        <v>46076</v>
      </c>
      <c r="AE294" s="175">
        <f t="shared" si="392"/>
        <v>46097</v>
      </c>
      <c r="AF294" s="187"/>
      <c r="AG294" s="187"/>
    </row>
    <row r="295" ht="18.75" customHeight="1">
      <c r="A295" s="184"/>
      <c r="B295" s="184"/>
      <c r="C295" s="99" t="s">
        <v>1289</v>
      </c>
      <c r="D295" s="99" t="s">
        <v>1002</v>
      </c>
      <c r="E295" s="99">
        <v>2025.0</v>
      </c>
      <c r="F295" s="164" t="s">
        <v>1033</v>
      </c>
      <c r="G295" s="12"/>
      <c r="H295" s="99">
        <v>13.0</v>
      </c>
      <c r="I295" s="99"/>
      <c r="J295" s="99">
        <v>20.0</v>
      </c>
      <c r="K295" s="185" t="s">
        <v>1250</v>
      </c>
      <c r="L295" s="189">
        <v>0.5416666666666666</v>
      </c>
      <c r="M295" s="190">
        <v>0.7083333333333334</v>
      </c>
      <c r="N295" s="19"/>
      <c r="O295" s="164" t="s">
        <v>1261</v>
      </c>
      <c r="P295" s="169">
        <f t="shared" si="393"/>
        <v>46076</v>
      </c>
      <c r="Q295" s="170">
        <f t="shared" si="3"/>
        <v>46097</v>
      </c>
      <c r="R295" s="181"/>
      <c r="S295" s="302"/>
      <c r="T295" s="99"/>
      <c r="U295" s="99"/>
      <c r="V295" s="172" t="str">
        <f t="shared" si="390"/>
        <v> </v>
      </c>
      <c r="W295" s="172">
        <f t="shared" si="5"/>
        <v>5</v>
      </c>
      <c r="X295" s="173">
        <f t="shared" si="6"/>
        <v>4</v>
      </c>
      <c r="Y295" s="172">
        <f t="shared" si="7"/>
        <v>21</v>
      </c>
      <c r="Z295" s="174">
        <f t="shared" si="8"/>
        <v>0.1666666667</v>
      </c>
      <c r="AA295" s="174">
        <f t="shared" si="9"/>
        <v>0.003703703704</v>
      </c>
      <c r="AB295" s="173" t="str">
        <f t="shared" si="10"/>
        <v>20,541666666666667</v>
      </c>
      <c r="AC295" s="175" t="str">
        <f t="shared" si="11"/>
        <v> 6252GRD01G  13:00-17:00  BĐ: 23/2/2026 KT: 16/3/2026</v>
      </c>
      <c r="AD295" s="175">
        <f t="shared" ref="AD295:AE295" si="394">P295</f>
        <v>46076</v>
      </c>
      <c r="AE295" s="175">
        <f t="shared" si="394"/>
        <v>46097</v>
      </c>
      <c r="AF295" s="187"/>
      <c r="AG295" s="187"/>
    </row>
    <row r="296" ht="18.75" customHeight="1">
      <c r="A296" s="184"/>
      <c r="B296" s="184"/>
      <c r="C296" s="99" t="s">
        <v>1289</v>
      </c>
      <c r="D296" s="99" t="s">
        <v>1002</v>
      </c>
      <c r="E296" s="99">
        <v>2025.0</v>
      </c>
      <c r="F296" s="164" t="s">
        <v>1027</v>
      </c>
      <c r="G296" s="165" t="s">
        <v>1029</v>
      </c>
      <c r="H296" s="99">
        <v>18.0</v>
      </c>
      <c r="I296" s="99"/>
      <c r="J296" s="99">
        <v>25.0</v>
      </c>
      <c r="K296" s="185" t="s">
        <v>1250</v>
      </c>
      <c r="L296" s="191">
        <v>0.3229166666666667</v>
      </c>
      <c r="M296" s="192">
        <v>0.4895833333333333</v>
      </c>
      <c r="N296" s="165">
        <v>303.0</v>
      </c>
      <c r="O296" s="164" t="s">
        <v>1252</v>
      </c>
      <c r="P296" s="169">
        <f t="shared" ref="P296:P299" si="396">"05/01/2026"+(K296-2)</f>
        <v>46027</v>
      </c>
      <c r="Q296" s="170">
        <f t="shared" si="3"/>
        <v>46055</v>
      </c>
      <c r="R296" s="181"/>
      <c r="S296" s="302"/>
      <c r="T296" s="99"/>
      <c r="U296" s="99"/>
      <c r="V296" s="172" t="str">
        <f t="shared" si="390"/>
        <v> </v>
      </c>
      <c r="W296" s="172">
        <f t="shared" si="5"/>
        <v>5</v>
      </c>
      <c r="X296" s="173">
        <f t="shared" si="6"/>
        <v>5</v>
      </c>
      <c r="Y296" s="172">
        <f t="shared" si="7"/>
        <v>28</v>
      </c>
      <c r="Z296" s="174">
        <f t="shared" si="8"/>
        <v>0.1666666667</v>
      </c>
      <c r="AA296" s="174">
        <f t="shared" si="9"/>
        <v>0.003703703704</v>
      </c>
      <c r="AB296" s="173" t="str">
        <f t="shared" si="10"/>
        <v>20,322916666666667303</v>
      </c>
      <c r="AC296" s="175" t="str">
        <f t="shared" si="11"/>
        <v>Hình hoạ 5252GRD01  7:45-11:45  BĐ: 5/1/2026 KT: 2/2/2026</v>
      </c>
      <c r="AD296" s="175">
        <f t="shared" ref="AD296:AE296" si="395">P296</f>
        <v>46027</v>
      </c>
      <c r="AE296" s="175">
        <f t="shared" si="395"/>
        <v>46055</v>
      </c>
      <c r="AF296" s="187"/>
      <c r="AG296" s="187"/>
    </row>
    <row r="297" ht="18.75" customHeight="1">
      <c r="A297" s="184"/>
      <c r="B297" s="184"/>
      <c r="C297" s="99" t="s">
        <v>1289</v>
      </c>
      <c r="D297" s="99" t="s">
        <v>1002</v>
      </c>
      <c r="E297" s="99">
        <v>2025.0</v>
      </c>
      <c r="F297" s="164" t="s">
        <v>1038</v>
      </c>
      <c r="G297" s="12"/>
      <c r="H297" s="99">
        <v>22.0</v>
      </c>
      <c r="I297" s="99"/>
      <c r="J297" s="99">
        <v>25.0</v>
      </c>
      <c r="K297" s="185" t="s">
        <v>1250</v>
      </c>
      <c r="L297" s="191">
        <v>0.3229166666666667</v>
      </c>
      <c r="M297" s="192">
        <v>0.4895833333333333</v>
      </c>
      <c r="N297" s="19"/>
      <c r="O297" s="164" t="s">
        <v>1252</v>
      </c>
      <c r="P297" s="169">
        <f t="shared" si="396"/>
        <v>46027</v>
      </c>
      <c r="Q297" s="170">
        <f t="shared" si="3"/>
        <v>46055</v>
      </c>
      <c r="R297" s="181"/>
      <c r="S297" s="302"/>
      <c r="T297" s="99"/>
      <c r="U297" s="99"/>
      <c r="V297" s="172" t="str">
        <f t="shared" si="390"/>
        <v> </v>
      </c>
      <c r="W297" s="172">
        <f t="shared" si="5"/>
        <v>5</v>
      </c>
      <c r="X297" s="173">
        <f t="shared" si="6"/>
        <v>5</v>
      </c>
      <c r="Y297" s="172">
        <f t="shared" si="7"/>
        <v>28</v>
      </c>
      <c r="Z297" s="174">
        <f t="shared" si="8"/>
        <v>0.1666666667</v>
      </c>
      <c r="AA297" s="174">
        <f t="shared" si="9"/>
        <v>0.003703703704</v>
      </c>
      <c r="AB297" s="173" t="str">
        <f t="shared" si="10"/>
        <v>20,322916666666667</v>
      </c>
      <c r="AC297" s="175" t="str">
        <f t="shared" si="11"/>
        <v> 6252GRD01  7:45-11:45  BĐ: 5/1/2026 KT: 2/2/2026</v>
      </c>
      <c r="AD297" s="175">
        <f t="shared" ref="AD297:AE297" si="397">P297</f>
        <v>46027</v>
      </c>
      <c r="AE297" s="175">
        <f t="shared" si="397"/>
        <v>46055</v>
      </c>
      <c r="AF297" s="187"/>
      <c r="AG297" s="187"/>
    </row>
    <row r="298" ht="18.75" customHeight="1">
      <c r="A298" s="184"/>
      <c r="B298" s="184"/>
      <c r="C298" s="99" t="s">
        <v>1289</v>
      </c>
      <c r="D298" s="99" t="s">
        <v>1002</v>
      </c>
      <c r="E298" s="99">
        <v>2025.0</v>
      </c>
      <c r="F298" s="164" t="s">
        <v>1027</v>
      </c>
      <c r="G298" s="12"/>
      <c r="H298" s="99">
        <v>18.0</v>
      </c>
      <c r="I298" s="99"/>
      <c r="J298" s="99">
        <v>25.0</v>
      </c>
      <c r="K298" s="185" t="s">
        <v>1266</v>
      </c>
      <c r="L298" s="191">
        <v>0.3229166666666667</v>
      </c>
      <c r="M298" s="192">
        <v>0.4895833333333333</v>
      </c>
      <c r="N298" s="165">
        <v>303.0</v>
      </c>
      <c r="O298" s="164" t="s">
        <v>1252</v>
      </c>
      <c r="P298" s="169">
        <f t="shared" si="396"/>
        <v>46029</v>
      </c>
      <c r="Q298" s="170">
        <f t="shared" si="3"/>
        <v>46057</v>
      </c>
      <c r="R298" s="181"/>
      <c r="S298" s="302"/>
      <c r="T298" s="99"/>
      <c r="U298" s="99"/>
      <c r="V298" s="172" t="str">
        <f t="shared" si="390"/>
        <v> </v>
      </c>
      <c r="W298" s="172">
        <f t="shared" si="5"/>
        <v>5</v>
      </c>
      <c r="X298" s="173">
        <f t="shared" si="6"/>
        <v>5</v>
      </c>
      <c r="Y298" s="172">
        <f t="shared" si="7"/>
        <v>28</v>
      </c>
      <c r="Z298" s="174">
        <f t="shared" si="8"/>
        <v>0.1666666667</v>
      </c>
      <c r="AA298" s="174">
        <f t="shared" si="9"/>
        <v>0.003703703704</v>
      </c>
      <c r="AB298" s="173" t="str">
        <f t="shared" si="10"/>
        <v>40,322916666666667303</v>
      </c>
      <c r="AC298" s="175" t="str">
        <f t="shared" si="11"/>
        <v> 5252GRD01  7:45-11:45  BĐ: 7/1/2026 KT: 4/2/2026</v>
      </c>
      <c r="AD298" s="175">
        <f t="shared" ref="AD298:AE298" si="398">P298</f>
        <v>46029</v>
      </c>
      <c r="AE298" s="175">
        <f t="shared" si="398"/>
        <v>46057</v>
      </c>
      <c r="AF298" s="187"/>
      <c r="AG298" s="187"/>
    </row>
    <row r="299" ht="18.75" customHeight="1">
      <c r="A299" s="184"/>
      <c r="B299" s="184"/>
      <c r="C299" s="99" t="s">
        <v>1289</v>
      </c>
      <c r="D299" s="99" t="s">
        <v>1002</v>
      </c>
      <c r="E299" s="99">
        <v>2025.0</v>
      </c>
      <c r="F299" s="164" t="s">
        <v>1038</v>
      </c>
      <c r="G299" s="12"/>
      <c r="H299" s="99">
        <v>22.0</v>
      </c>
      <c r="I299" s="99"/>
      <c r="J299" s="99">
        <v>25.0</v>
      </c>
      <c r="K299" s="185" t="s">
        <v>1266</v>
      </c>
      <c r="L299" s="191">
        <v>0.3229166666666667</v>
      </c>
      <c r="M299" s="192">
        <v>0.4895833333333333</v>
      </c>
      <c r="N299" s="19"/>
      <c r="O299" s="164" t="s">
        <v>1252</v>
      </c>
      <c r="P299" s="169">
        <f t="shared" si="396"/>
        <v>46029</v>
      </c>
      <c r="Q299" s="170">
        <f t="shared" si="3"/>
        <v>46057</v>
      </c>
      <c r="R299" s="181"/>
      <c r="S299" s="302"/>
      <c r="T299" s="99"/>
      <c r="U299" s="99"/>
      <c r="V299" s="172" t="str">
        <f t="shared" si="390"/>
        <v> </v>
      </c>
      <c r="W299" s="172">
        <f t="shared" si="5"/>
        <v>5</v>
      </c>
      <c r="X299" s="173">
        <f t="shared" si="6"/>
        <v>5</v>
      </c>
      <c r="Y299" s="172">
        <f t="shared" si="7"/>
        <v>28</v>
      </c>
      <c r="Z299" s="174">
        <f t="shared" si="8"/>
        <v>0.1666666667</v>
      </c>
      <c r="AA299" s="174">
        <f t="shared" si="9"/>
        <v>0.003703703704</v>
      </c>
      <c r="AB299" s="173" t="str">
        <f t="shared" si="10"/>
        <v>40,322916666666667</v>
      </c>
      <c r="AC299" s="175" t="str">
        <f t="shared" si="11"/>
        <v> 6252GRD01  7:45-11:45  BĐ: 7/1/2026 KT: 4/2/2026</v>
      </c>
      <c r="AD299" s="175">
        <f t="shared" ref="AD299:AE299" si="399">P299</f>
        <v>46029</v>
      </c>
      <c r="AE299" s="175">
        <f t="shared" si="399"/>
        <v>46057</v>
      </c>
      <c r="AF299" s="187"/>
      <c r="AG299" s="187"/>
    </row>
    <row r="300" ht="18.75" customHeight="1">
      <c r="A300" s="184"/>
      <c r="B300" s="184"/>
      <c r="C300" s="99" t="s">
        <v>1289</v>
      </c>
      <c r="D300" s="99" t="s">
        <v>1002</v>
      </c>
      <c r="E300" s="99">
        <v>2025.0</v>
      </c>
      <c r="F300" s="164" t="s">
        <v>1027</v>
      </c>
      <c r="G300" s="12"/>
      <c r="H300" s="99">
        <v>18.0</v>
      </c>
      <c r="I300" s="99"/>
      <c r="J300" s="99">
        <v>15.0</v>
      </c>
      <c r="K300" s="185" t="s">
        <v>1250</v>
      </c>
      <c r="L300" s="191">
        <v>0.3229166666666667</v>
      </c>
      <c r="M300" s="192">
        <v>0.4895833333333333</v>
      </c>
      <c r="N300" s="165">
        <v>303.0</v>
      </c>
      <c r="O300" s="164" t="s">
        <v>1252</v>
      </c>
      <c r="P300" s="169">
        <f t="shared" ref="P300:P303" si="401">"23/02/2026"+(K300-2)</f>
        <v>46076</v>
      </c>
      <c r="Q300" s="170">
        <f t="shared" si="3"/>
        <v>46090</v>
      </c>
      <c r="R300" s="181"/>
      <c r="S300" s="302"/>
      <c r="T300" s="99"/>
      <c r="U300" s="99"/>
      <c r="V300" s="172" t="str">
        <f t="shared" si="390"/>
        <v> </v>
      </c>
      <c r="W300" s="172">
        <f t="shared" si="5"/>
        <v>5</v>
      </c>
      <c r="X300" s="173">
        <f t="shared" si="6"/>
        <v>3</v>
      </c>
      <c r="Y300" s="172">
        <f t="shared" si="7"/>
        <v>14</v>
      </c>
      <c r="Z300" s="174">
        <f t="shared" si="8"/>
        <v>0.1666666667</v>
      </c>
      <c r="AA300" s="174">
        <f t="shared" si="9"/>
        <v>0.003703703704</v>
      </c>
      <c r="AB300" s="173" t="str">
        <f t="shared" si="10"/>
        <v>20,322916666666667303</v>
      </c>
      <c r="AC300" s="175" t="str">
        <f t="shared" si="11"/>
        <v> 5252GRD01  7:45-11:45  BĐ: 23/2/2026 KT: 9/3/2026</v>
      </c>
      <c r="AD300" s="175">
        <f t="shared" ref="AD300:AE300" si="400">P300</f>
        <v>46076</v>
      </c>
      <c r="AE300" s="175">
        <f t="shared" si="400"/>
        <v>46090</v>
      </c>
      <c r="AF300" s="187"/>
      <c r="AG300" s="187"/>
    </row>
    <row r="301" ht="18.75" customHeight="1">
      <c r="A301" s="184"/>
      <c r="B301" s="184"/>
      <c r="C301" s="99" t="s">
        <v>1289</v>
      </c>
      <c r="D301" s="99" t="s">
        <v>1002</v>
      </c>
      <c r="E301" s="99">
        <v>2025.0</v>
      </c>
      <c r="F301" s="164" t="s">
        <v>1038</v>
      </c>
      <c r="G301" s="12"/>
      <c r="H301" s="99">
        <v>22.0</v>
      </c>
      <c r="I301" s="99"/>
      <c r="J301" s="99">
        <v>15.0</v>
      </c>
      <c r="K301" s="185" t="s">
        <v>1250</v>
      </c>
      <c r="L301" s="191">
        <v>0.3229166666666667</v>
      </c>
      <c r="M301" s="192">
        <v>0.4895833333333333</v>
      </c>
      <c r="N301" s="19"/>
      <c r="O301" s="164" t="s">
        <v>1252</v>
      </c>
      <c r="P301" s="169">
        <f t="shared" si="401"/>
        <v>46076</v>
      </c>
      <c r="Q301" s="170">
        <f t="shared" si="3"/>
        <v>46090</v>
      </c>
      <c r="R301" s="181"/>
      <c r="S301" s="302"/>
      <c r="T301" s="99"/>
      <c r="U301" s="99"/>
      <c r="V301" s="172" t="str">
        <f t="shared" si="390"/>
        <v> </v>
      </c>
      <c r="W301" s="172">
        <f t="shared" si="5"/>
        <v>5</v>
      </c>
      <c r="X301" s="173">
        <f t="shared" si="6"/>
        <v>3</v>
      </c>
      <c r="Y301" s="172">
        <f t="shared" si="7"/>
        <v>14</v>
      </c>
      <c r="Z301" s="174">
        <f t="shared" si="8"/>
        <v>0.1666666667</v>
      </c>
      <c r="AA301" s="174">
        <f t="shared" si="9"/>
        <v>0.003703703704</v>
      </c>
      <c r="AB301" s="173" t="str">
        <f t="shared" si="10"/>
        <v>20,322916666666667</v>
      </c>
      <c r="AC301" s="175" t="str">
        <f t="shared" si="11"/>
        <v> 6252GRD01  7:45-11:45  BĐ: 23/2/2026 KT: 9/3/2026</v>
      </c>
      <c r="AD301" s="175">
        <f t="shared" ref="AD301:AE301" si="402">P301</f>
        <v>46076</v>
      </c>
      <c r="AE301" s="175">
        <f t="shared" si="402"/>
        <v>46090</v>
      </c>
      <c r="AF301" s="187"/>
      <c r="AG301" s="187"/>
    </row>
    <row r="302" ht="18.75" customHeight="1">
      <c r="A302" s="184"/>
      <c r="B302" s="184"/>
      <c r="C302" s="99" t="s">
        <v>1289</v>
      </c>
      <c r="D302" s="99" t="s">
        <v>1002</v>
      </c>
      <c r="E302" s="99">
        <v>2025.0</v>
      </c>
      <c r="F302" s="164" t="s">
        <v>1027</v>
      </c>
      <c r="G302" s="12"/>
      <c r="H302" s="99">
        <v>18.0</v>
      </c>
      <c r="I302" s="99"/>
      <c r="J302" s="99">
        <v>10.0</v>
      </c>
      <c r="K302" s="185" t="s">
        <v>1266</v>
      </c>
      <c r="L302" s="191">
        <v>0.3229166666666667</v>
      </c>
      <c r="M302" s="192">
        <v>0.4895833333333333</v>
      </c>
      <c r="N302" s="165">
        <v>303.0</v>
      </c>
      <c r="O302" s="164" t="s">
        <v>1252</v>
      </c>
      <c r="P302" s="169">
        <f t="shared" si="401"/>
        <v>46078</v>
      </c>
      <c r="Q302" s="170">
        <f t="shared" si="3"/>
        <v>46085</v>
      </c>
      <c r="R302" s="181"/>
      <c r="S302" s="302"/>
      <c r="T302" s="99"/>
      <c r="U302" s="99"/>
      <c r="V302" s="172" t="str">
        <f t="shared" si="390"/>
        <v> </v>
      </c>
      <c r="W302" s="172">
        <f t="shared" si="5"/>
        <v>5</v>
      </c>
      <c r="X302" s="173">
        <f t="shared" si="6"/>
        <v>2</v>
      </c>
      <c r="Y302" s="172">
        <f t="shared" si="7"/>
        <v>7</v>
      </c>
      <c r="Z302" s="174">
        <f t="shared" si="8"/>
        <v>0.1666666667</v>
      </c>
      <c r="AA302" s="174">
        <f t="shared" si="9"/>
        <v>0.003703703704</v>
      </c>
      <c r="AB302" s="173" t="str">
        <f t="shared" si="10"/>
        <v>40,322916666666667303</v>
      </c>
      <c r="AC302" s="175" t="str">
        <f t="shared" si="11"/>
        <v> 5252GRD01  7:45-11:45  BĐ: 25/2/2026 KT: 4/3/2026</v>
      </c>
      <c r="AD302" s="175">
        <f t="shared" ref="AD302:AE302" si="403">P302</f>
        <v>46078</v>
      </c>
      <c r="AE302" s="175">
        <f t="shared" si="403"/>
        <v>46085</v>
      </c>
      <c r="AF302" s="187"/>
      <c r="AG302" s="187"/>
    </row>
    <row r="303" ht="18.75" customHeight="1">
      <c r="A303" s="184"/>
      <c r="B303" s="184"/>
      <c r="C303" s="99" t="s">
        <v>1289</v>
      </c>
      <c r="D303" s="99" t="s">
        <v>1002</v>
      </c>
      <c r="E303" s="99">
        <v>2025.0</v>
      </c>
      <c r="F303" s="164" t="s">
        <v>1038</v>
      </c>
      <c r="G303" s="12"/>
      <c r="H303" s="99">
        <v>22.0</v>
      </c>
      <c r="I303" s="99"/>
      <c r="J303" s="99">
        <v>10.0</v>
      </c>
      <c r="K303" s="185" t="s">
        <v>1266</v>
      </c>
      <c r="L303" s="191">
        <v>0.3229166666666667</v>
      </c>
      <c r="M303" s="192">
        <v>0.4895833333333333</v>
      </c>
      <c r="N303" s="19"/>
      <c r="O303" s="164" t="s">
        <v>1252</v>
      </c>
      <c r="P303" s="169">
        <f t="shared" si="401"/>
        <v>46078</v>
      </c>
      <c r="Q303" s="170">
        <f t="shared" si="3"/>
        <v>46085</v>
      </c>
      <c r="R303" s="181"/>
      <c r="S303" s="302"/>
      <c r="T303" s="99"/>
      <c r="U303" s="99"/>
      <c r="V303" s="172" t="str">
        <f t="shared" si="390"/>
        <v> </v>
      </c>
      <c r="W303" s="172">
        <f t="shared" si="5"/>
        <v>5</v>
      </c>
      <c r="X303" s="173">
        <f t="shared" si="6"/>
        <v>2</v>
      </c>
      <c r="Y303" s="172">
        <f t="shared" si="7"/>
        <v>7</v>
      </c>
      <c r="Z303" s="174">
        <f t="shared" si="8"/>
        <v>0.1666666667</v>
      </c>
      <c r="AA303" s="174">
        <f t="shared" si="9"/>
        <v>0.003703703704</v>
      </c>
      <c r="AB303" s="173" t="str">
        <f t="shared" si="10"/>
        <v>40,322916666666667</v>
      </c>
      <c r="AC303" s="175" t="str">
        <f t="shared" si="11"/>
        <v> 6252GRD01  7:45-11:45  BĐ: 25/2/2026 KT: 4/3/2026</v>
      </c>
      <c r="AD303" s="175">
        <f t="shared" ref="AD303:AE303" si="404">P303</f>
        <v>46078</v>
      </c>
      <c r="AE303" s="175">
        <f t="shared" si="404"/>
        <v>46085</v>
      </c>
      <c r="AF303" s="187"/>
      <c r="AG303" s="187"/>
    </row>
    <row r="304" ht="18.75" customHeight="1">
      <c r="A304" s="184"/>
      <c r="B304" s="184"/>
      <c r="C304" s="99" t="s">
        <v>1289</v>
      </c>
      <c r="D304" s="99" t="s">
        <v>1002</v>
      </c>
      <c r="E304" s="99">
        <v>2025.0</v>
      </c>
      <c r="F304" s="164" t="s">
        <v>1027</v>
      </c>
      <c r="G304" s="165" t="s">
        <v>1031</v>
      </c>
      <c r="H304" s="99">
        <v>18.0</v>
      </c>
      <c r="I304" s="99"/>
      <c r="J304" s="99">
        <v>25.0</v>
      </c>
      <c r="K304" s="185" t="s">
        <v>1258</v>
      </c>
      <c r="L304" s="191">
        <v>0.3229166666666667</v>
      </c>
      <c r="M304" s="192">
        <v>0.4895833333333333</v>
      </c>
      <c r="N304" s="165">
        <v>303.0</v>
      </c>
      <c r="O304" s="164" t="s">
        <v>1252</v>
      </c>
      <c r="P304" s="169">
        <f t="shared" ref="P304:P307" si="406">"05/01/2026"+(K304-2)</f>
        <v>46028</v>
      </c>
      <c r="Q304" s="170">
        <f t="shared" si="3"/>
        <v>46056</v>
      </c>
      <c r="R304" s="181"/>
      <c r="S304" s="302"/>
      <c r="T304" s="99"/>
      <c r="U304" s="99"/>
      <c r="V304" s="172" t="str">
        <f t="shared" si="390"/>
        <v> </v>
      </c>
      <c r="W304" s="172">
        <f t="shared" si="5"/>
        <v>5</v>
      </c>
      <c r="X304" s="173">
        <f t="shared" si="6"/>
        <v>5</v>
      </c>
      <c r="Y304" s="172">
        <f t="shared" si="7"/>
        <v>28</v>
      </c>
      <c r="Z304" s="174">
        <f t="shared" si="8"/>
        <v>0.1666666667</v>
      </c>
      <c r="AA304" s="174">
        <f t="shared" si="9"/>
        <v>0.003703703704</v>
      </c>
      <c r="AB304" s="173" t="str">
        <f t="shared" si="10"/>
        <v>30,322916666666667303</v>
      </c>
      <c r="AC304" s="175" t="str">
        <f t="shared" si="11"/>
        <v>Cơ sở tạo hình 5252GRD01  7:45-11:45  BĐ: 6/1/2026 KT: 3/2/2026</v>
      </c>
      <c r="AD304" s="175">
        <f t="shared" ref="AD304:AE304" si="405">P304</f>
        <v>46028</v>
      </c>
      <c r="AE304" s="175">
        <f t="shared" si="405"/>
        <v>46056</v>
      </c>
      <c r="AF304" s="187"/>
      <c r="AG304" s="187"/>
    </row>
    <row r="305" ht="18.75" customHeight="1">
      <c r="A305" s="184"/>
      <c r="B305" s="184"/>
      <c r="C305" s="99" t="s">
        <v>1289</v>
      </c>
      <c r="D305" s="99" t="s">
        <v>1002</v>
      </c>
      <c r="E305" s="99">
        <v>2025.0</v>
      </c>
      <c r="F305" s="164" t="s">
        <v>1038</v>
      </c>
      <c r="G305" s="12"/>
      <c r="H305" s="99">
        <v>22.0</v>
      </c>
      <c r="I305" s="99"/>
      <c r="J305" s="99">
        <v>25.0</v>
      </c>
      <c r="K305" s="185" t="s">
        <v>1258</v>
      </c>
      <c r="L305" s="191">
        <v>0.3229166666666667</v>
      </c>
      <c r="M305" s="192">
        <v>0.4895833333333333</v>
      </c>
      <c r="N305" s="19"/>
      <c r="O305" s="164" t="s">
        <v>1252</v>
      </c>
      <c r="P305" s="169">
        <f t="shared" si="406"/>
        <v>46028</v>
      </c>
      <c r="Q305" s="170">
        <f t="shared" si="3"/>
        <v>46056</v>
      </c>
      <c r="R305" s="181"/>
      <c r="S305" s="302"/>
      <c r="T305" s="99"/>
      <c r="U305" s="99"/>
      <c r="V305" s="172" t="str">
        <f t="shared" si="390"/>
        <v> </v>
      </c>
      <c r="W305" s="172">
        <f t="shared" si="5"/>
        <v>5</v>
      </c>
      <c r="X305" s="173">
        <f t="shared" si="6"/>
        <v>5</v>
      </c>
      <c r="Y305" s="172">
        <f t="shared" si="7"/>
        <v>28</v>
      </c>
      <c r="Z305" s="174">
        <f t="shared" si="8"/>
        <v>0.1666666667</v>
      </c>
      <c r="AA305" s="174">
        <f t="shared" si="9"/>
        <v>0.003703703704</v>
      </c>
      <c r="AB305" s="173" t="str">
        <f t="shared" si="10"/>
        <v>30,322916666666667</v>
      </c>
      <c r="AC305" s="175" t="str">
        <f t="shared" si="11"/>
        <v> 6252GRD01  7:45-11:45  BĐ: 6/1/2026 KT: 3/2/2026</v>
      </c>
      <c r="AD305" s="175">
        <f t="shared" ref="AD305:AE305" si="407">P305</f>
        <v>46028</v>
      </c>
      <c r="AE305" s="175">
        <f t="shared" si="407"/>
        <v>46056</v>
      </c>
      <c r="AF305" s="187"/>
      <c r="AG305" s="187"/>
    </row>
    <row r="306" ht="18.75" customHeight="1">
      <c r="A306" s="184"/>
      <c r="B306" s="184"/>
      <c r="C306" s="99" t="s">
        <v>1289</v>
      </c>
      <c r="D306" s="99" t="s">
        <v>1002</v>
      </c>
      <c r="E306" s="99">
        <v>2025.0</v>
      </c>
      <c r="F306" s="164" t="s">
        <v>1027</v>
      </c>
      <c r="G306" s="12"/>
      <c r="H306" s="99">
        <v>18.0</v>
      </c>
      <c r="I306" s="99"/>
      <c r="J306" s="99">
        <v>25.0</v>
      </c>
      <c r="K306" s="185" t="s">
        <v>1272</v>
      </c>
      <c r="L306" s="191">
        <v>0.3229166666666667</v>
      </c>
      <c r="M306" s="192">
        <v>0.4895833333333333</v>
      </c>
      <c r="N306" s="165">
        <v>303.0</v>
      </c>
      <c r="O306" s="164" t="s">
        <v>1252</v>
      </c>
      <c r="P306" s="169">
        <f t="shared" si="406"/>
        <v>46030</v>
      </c>
      <c r="Q306" s="170">
        <f t="shared" si="3"/>
        <v>46058</v>
      </c>
      <c r="R306" s="181"/>
      <c r="S306" s="302"/>
      <c r="T306" s="99"/>
      <c r="U306" s="99"/>
      <c r="V306" s="172" t="str">
        <f t="shared" si="390"/>
        <v> </v>
      </c>
      <c r="W306" s="172">
        <f t="shared" si="5"/>
        <v>5</v>
      </c>
      <c r="X306" s="173">
        <f t="shared" si="6"/>
        <v>5</v>
      </c>
      <c r="Y306" s="172">
        <f t="shared" si="7"/>
        <v>28</v>
      </c>
      <c r="Z306" s="174">
        <f t="shared" si="8"/>
        <v>0.1666666667</v>
      </c>
      <c r="AA306" s="174">
        <f t="shared" si="9"/>
        <v>0.003703703704</v>
      </c>
      <c r="AB306" s="173" t="str">
        <f t="shared" si="10"/>
        <v>50,322916666666667303</v>
      </c>
      <c r="AC306" s="175" t="str">
        <f t="shared" si="11"/>
        <v> 5252GRD01  7:45-11:45  BĐ: 8/1/2026 KT: 5/2/2026</v>
      </c>
      <c r="AD306" s="175">
        <f t="shared" ref="AD306:AE306" si="408">P306</f>
        <v>46030</v>
      </c>
      <c r="AE306" s="175">
        <f t="shared" si="408"/>
        <v>46058</v>
      </c>
      <c r="AF306" s="187"/>
      <c r="AG306" s="187"/>
    </row>
    <row r="307" ht="18.75" customHeight="1">
      <c r="A307" s="184"/>
      <c r="B307" s="184"/>
      <c r="C307" s="99" t="s">
        <v>1289</v>
      </c>
      <c r="D307" s="99" t="s">
        <v>1002</v>
      </c>
      <c r="E307" s="99">
        <v>2025.0</v>
      </c>
      <c r="F307" s="164" t="s">
        <v>1038</v>
      </c>
      <c r="G307" s="12"/>
      <c r="H307" s="99">
        <v>22.0</v>
      </c>
      <c r="I307" s="99"/>
      <c r="J307" s="99">
        <v>25.0</v>
      </c>
      <c r="K307" s="185" t="s">
        <v>1272</v>
      </c>
      <c r="L307" s="191">
        <v>0.3229166666666667</v>
      </c>
      <c r="M307" s="192">
        <v>0.4895833333333333</v>
      </c>
      <c r="N307" s="19"/>
      <c r="O307" s="164" t="s">
        <v>1252</v>
      </c>
      <c r="P307" s="169">
        <f t="shared" si="406"/>
        <v>46030</v>
      </c>
      <c r="Q307" s="170">
        <f t="shared" si="3"/>
        <v>46058</v>
      </c>
      <c r="R307" s="181"/>
      <c r="S307" s="302"/>
      <c r="T307" s="99"/>
      <c r="U307" s="99"/>
      <c r="V307" s="172" t="str">
        <f t="shared" si="390"/>
        <v> </v>
      </c>
      <c r="W307" s="172">
        <f t="shared" si="5"/>
        <v>5</v>
      </c>
      <c r="X307" s="173">
        <f t="shared" si="6"/>
        <v>5</v>
      </c>
      <c r="Y307" s="172">
        <f t="shared" si="7"/>
        <v>28</v>
      </c>
      <c r="Z307" s="174">
        <f t="shared" si="8"/>
        <v>0.1666666667</v>
      </c>
      <c r="AA307" s="174">
        <f t="shared" si="9"/>
        <v>0.003703703704</v>
      </c>
      <c r="AB307" s="173" t="str">
        <f t="shared" si="10"/>
        <v>50,322916666666667</v>
      </c>
      <c r="AC307" s="175" t="str">
        <f t="shared" si="11"/>
        <v> 6252GRD01  7:45-11:45  BĐ: 8/1/2026 KT: 5/2/2026</v>
      </c>
      <c r="AD307" s="175">
        <f t="shared" ref="AD307:AE307" si="409">P307</f>
        <v>46030</v>
      </c>
      <c r="AE307" s="175">
        <f t="shared" si="409"/>
        <v>46058</v>
      </c>
      <c r="AF307" s="187"/>
      <c r="AG307" s="187"/>
    </row>
    <row r="308" ht="18.75" customHeight="1">
      <c r="A308" s="184"/>
      <c r="B308" s="184"/>
      <c r="C308" s="99" t="s">
        <v>1289</v>
      </c>
      <c r="D308" s="99" t="s">
        <v>1002</v>
      </c>
      <c r="E308" s="99">
        <v>2025.0</v>
      </c>
      <c r="F308" s="164" t="s">
        <v>1027</v>
      </c>
      <c r="G308" s="12"/>
      <c r="H308" s="99">
        <v>18.0</v>
      </c>
      <c r="I308" s="99"/>
      <c r="J308" s="99">
        <v>15.0</v>
      </c>
      <c r="K308" s="185" t="s">
        <v>1258</v>
      </c>
      <c r="L308" s="191">
        <v>0.3229166666666667</v>
      </c>
      <c r="M308" s="192">
        <v>0.4895833333333333</v>
      </c>
      <c r="N308" s="165">
        <v>303.0</v>
      </c>
      <c r="O308" s="164" t="s">
        <v>1252</v>
      </c>
      <c r="P308" s="169">
        <f t="shared" ref="P308:P311" si="411">"23/02/2026"+(K308-2)</f>
        <v>46077</v>
      </c>
      <c r="Q308" s="170">
        <f t="shared" si="3"/>
        <v>46091</v>
      </c>
      <c r="R308" s="181"/>
      <c r="S308" s="302"/>
      <c r="T308" s="99"/>
      <c r="U308" s="99"/>
      <c r="V308" s="172" t="str">
        <f t="shared" si="390"/>
        <v> </v>
      </c>
      <c r="W308" s="172">
        <f t="shared" si="5"/>
        <v>5</v>
      </c>
      <c r="X308" s="173">
        <f t="shared" si="6"/>
        <v>3</v>
      </c>
      <c r="Y308" s="172">
        <f t="shared" si="7"/>
        <v>14</v>
      </c>
      <c r="Z308" s="174">
        <f t="shared" si="8"/>
        <v>0.1666666667</v>
      </c>
      <c r="AA308" s="174">
        <f t="shared" si="9"/>
        <v>0.003703703704</v>
      </c>
      <c r="AB308" s="173" t="str">
        <f t="shared" si="10"/>
        <v>30,322916666666667303</v>
      </c>
      <c r="AC308" s="175" t="str">
        <f t="shared" si="11"/>
        <v> 5252GRD01  7:45-11:45  BĐ: 24/2/2026 KT: 10/3/2026</v>
      </c>
      <c r="AD308" s="175">
        <f t="shared" ref="AD308:AE308" si="410">P308</f>
        <v>46077</v>
      </c>
      <c r="AE308" s="175">
        <f t="shared" si="410"/>
        <v>46091</v>
      </c>
      <c r="AF308" s="187"/>
      <c r="AG308" s="187"/>
    </row>
    <row r="309" ht="18.75" customHeight="1">
      <c r="A309" s="184"/>
      <c r="B309" s="184"/>
      <c r="C309" s="99" t="s">
        <v>1289</v>
      </c>
      <c r="D309" s="99" t="s">
        <v>1002</v>
      </c>
      <c r="E309" s="99">
        <v>2025.0</v>
      </c>
      <c r="F309" s="164" t="s">
        <v>1038</v>
      </c>
      <c r="G309" s="12"/>
      <c r="H309" s="99">
        <v>22.0</v>
      </c>
      <c r="I309" s="99"/>
      <c r="J309" s="99">
        <v>15.0</v>
      </c>
      <c r="K309" s="185" t="s">
        <v>1258</v>
      </c>
      <c r="L309" s="191">
        <v>0.3229166666666667</v>
      </c>
      <c r="M309" s="192">
        <v>0.4895833333333333</v>
      </c>
      <c r="N309" s="19"/>
      <c r="O309" s="164" t="s">
        <v>1252</v>
      </c>
      <c r="P309" s="169">
        <f t="shared" si="411"/>
        <v>46077</v>
      </c>
      <c r="Q309" s="170">
        <f t="shared" si="3"/>
        <v>46091</v>
      </c>
      <c r="R309" s="181"/>
      <c r="S309" s="302"/>
      <c r="T309" s="99"/>
      <c r="U309" s="99"/>
      <c r="V309" s="172" t="str">
        <f t="shared" si="390"/>
        <v> </v>
      </c>
      <c r="W309" s="172">
        <f t="shared" si="5"/>
        <v>5</v>
      </c>
      <c r="X309" s="173">
        <f t="shared" si="6"/>
        <v>3</v>
      </c>
      <c r="Y309" s="172">
        <f t="shared" si="7"/>
        <v>14</v>
      </c>
      <c r="Z309" s="174">
        <f t="shared" si="8"/>
        <v>0.1666666667</v>
      </c>
      <c r="AA309" s="174">
        <f t="shared" si="9"/>
        <v>0.003703703704</v>
      </c>
      <c r="AB309" s="173" t="str">
        <f t="shared" si="10"/>
        <v>30,322916666666667</v>
      </c>
      <c r="AC309" s="175" t="str">
        <f t="shared" si="11"/>
        <v> 6252GRD01  7:45-11:45  BĐ: 24/2/2026 KT: 10/3/2026</v>
      </c>
      <c r="AD309" s="175">
        <f t="shared" ref="AD309:AE309" si="412">P309</f>
        <v>46077</v>
      </c>
      <c r="AE309" s="175">
        <f t="shared" si="412"/>
        <v>46091</v>
      </c>
      <c r="AF309" s="187"/>
      <c r="AG309" s="187"/>
    </row>
    <row r="310" ht="18.75" customHeight="1">
      <c r="A310" s="184"/>
      <c r="B310" s="184"/>
      <c r="C310" s="99" t="s">
        <v>1289</v>
      </c>
      <c r="D310" s="99" t="s">
        <v>1002</v>
      </c>
      <c r="E310" s="99">
        <v>2025.0</v>
      </c>
      <c r="F310" s="164" t="s">
        <v>1027</v>
      </c>
      <c r="G310" s="12"/>
      <c r="H310" s="99">
        <v>18.0</v>
      </c>
      <c r="I310" s="99"/>
      <c r="J310" s="99">
        <v>10.0</v>
      </c>
      <c r="K310" s="185" t="s">
        <v>1272</v>
      </c>
      <c r="L310" s="191">
        <v>0.3229166666666667</v>
      </c>
      <c r="M310" s="192">
        <v>0.4895833333333333</v>
      </c>
      <c r="N310" s="165">
        <v>303.0</v>
      </c>
      <c r="O310" s="164" t="s">
        <v>1252</v>
      </c>
      <c r="P310" s="169">
        <f t="shared" si="411"/>
        <v>46079</v>
      </c>
      <c r="Q310" s="170">
        <f t="shared" si="3"/>
        <v>46086</v>
      </c>
      <c r="R310" s="181"/>
      <c r="S310" s="302"/>
      <c r="T310" s="99"/>
      <c r="U310" s="99"/>
      <c r="V310" s="172" t="str">
        <f t="shared" si="390"/>
        <v> </v>
      </c>
      <c r="W310" s="172">
        <f t="shared" si="5"/>
        <v>5</v>
      </c>
      <c r="X310" s="173">
        <f t="shared" si="6"/>
        <v>2</v>
      </c>
      <c r="Y310" s="172">
        <f t="shared" si="7"/>
        <v>7</v>
      </c>
      <c r="Z310" s="174">
        <f t="shared" si="8"/>
        <v>0.1666666667</v>
      </c>
      <c r="AA310" s="174">
        <f t="shared" si="9"/>
        <v>0.003703703704</v>
      </c>
      <c r="AB310" s="173" t="str">
        <f t="shared" si="10"/>
        <v>50,322916666666667303</v>
      </c>
      <c r="AC310" s="175" t="str">
        <f t="shared" si="11"/>
        <v> 5252GRD01  7:45-11:45  BĐ: 26/2/2026 KT: 5/3/2026</v>
      </c>
      <c r="AD310" s="175">
        <f t="shared" ref="AD310:AE310" si="413">P310</f>
        <v>46079</v>
      </c>
      <c r="AE310" s="175">
        <f t="shared" si="413"/>
        <v>46086</v>
      </c>
      <c r="AF310" s="187"/>
      <c r="AG310" s="187"/>
    </row>
    <row r="311" ht="18.75" customHeight="1">
      <c r="A311" s="184"/>
      <c r="B311" s="184"/>
      <c r="C311" s="99" t="s">
        <v>1289</v>
      </c>
      <c r="D311" s="99" t="s">
        <v>1002</v>
      </c>
      <c r="E311" s="99">
        <v>2025.0</v>
      </c>
      <c r="F311" s="164" t="s">
        <v>1038</v>
      </c>
      <c r="G311" s="12"/>
      <c r="H311" s="99">
        <v>22.0</v>
      </c>
      <c r="I311" s="99"/>
      <c r="J311" s="99">
        <v>10.0</v>
      </c>
      <c r="K311" s="185" t="s">
        <v>1272</v>
      </c>
      <c r="L311" s="191">
        <v>0.3229166666666667</v>
      </c>
      <c r="M311" s="192">
        <v>0.4895833333333333</v>
      </c>
      <c r="N311" s="19"/>
      <c r="O311" s="164" t="s">
        <v>1252</v>
      </c>
      <c r="P311" s="169">
        <f t="shared" si="411"/>
        <v>46079</v>
      </c>
      <c r="Q311" s="170">
        <f t="shared" si="3"/>
        <v>46086</v>
      </c>
      <c r="R311" s="181"/>
      <c r="S311" s="302"/>
      <c r="T311" s="99"/>
      <c r="U311" s="99"/>
      <c r="V311" s="172" t="str">
        <f t="shared" si="390"/>
        <v> </v>
      </c>
      <c r="W311" s="172">
        <f t="shared" si="5"/>
        <v>5</v>
      </c>
      <c r="X311" s="173">
        <f t="shared" si="6"/>
        <v>2</v>
      </c>
      <c r="Y311" s="172">
        <f t="shared" si="7"/>
        <v>7</v>
      </c>
      <c r="Z311" s="174">
        <f t="shared" si="8"/>
        <v>0.1666666667</v>
      </c>
      <c r="AA311" s="174">
        <f t="shared" si="9"/>
        <v>0.003703703704</v>
      </c>
      <c r="AB311" s="173" t="str">
        <f t="shared" si="10"/>
        <v>50,322916666666667</v>
      </c>
      <c r="AC311" s="175" t="str">
        <f t="shared" si="11"/>
        <v> 6252GRD01  7:45-11:45  BĐ: 26/2/2026 KT: 5/3/2026</v>
      </c>
      <c r="AD311" s="175">
        <f t="shared" ref="AD311:AE311" si="414">P311</f>
        <v>46079</v>
      </c>
      <c r="AE311" s="175">
        <f t="shared" si="414"/>
        <v>46086</v>
      </c>
      <c r="AF311" s="187"/>
      <c r="AG311" s="187"/>
    </row>
    <row r="312" ht="18.75" customHeight="1">
      <c r="A312" s="184"/>
      <c r="B312" s="184"/>
      <c r="C312" s="99" t="s">
        <v>1289</v>
      </c>
      <c r="D312" s="99" t="s">
        <v>1002</v>
      </c>
      <c r="E312" s="99">
        <v>2025.0</v>
      </c>
      <c r="F312" s="164" t="s">
        <v>1032</v>
      </c>
      <c r="G312" s="165" t="s">
        <v>1029</v>
      </c>
      <c r="H312" s="99">
        <v>13.0</v>
      </c>
      <c r="I312" s="99"/>
      <c r="J312" s="99">
        <v>25.0</v>
      </c>
      <c r="K312" s="185" t="s">
        <v>1266</v>
      </c>
      <c r="L312" s="191">
        <v>0.3229166666666667</v>
      </c>
      <c r="M312" s="192">
        <v>0.4895833333333333</v>
      </c>
      <c r="N312" s="165" t="s">
        <v>1291</v>
      </c>
      <c r="O312" s="164" t="s">
        <v>1261</v>
      </c>
      <c r="P312" s="169">
        <f t="shared" ref="P312:P315" si="416">"05/01/2026"+(K312-2)</f>
        <v>46029</v>
      </c>
      <c r="Q312" s="170">
        <f t="shared" si="3"/>
        <v>46057</v>
      </c>
      <c r="R312" s="181"/>
      <c r="S312" s="302"/>
      <c r="T312" s="99"/>
      <c r="U312" s="99"/>
      <c r="V312" s="172" t="str">
        <f t="shared" si="390"/>
        <v> </v>
      </c>
      <c r="W312" s="172">
        <f t="shared" si="5"/>
        <v>5</v>
      </c>
      <c r="X312" s="173">
        <f t="shared" si="6"/>
        <v>5</v>
      </c>
      <c r="Y312" s="172">
        <f t="shared" si="7"/>
        <v>28</v>
      </c>
      <c r="Z312" s="174">
        <f t="shared" si="8"/>
        <v>0.1666666667</v>
      </c>
      <c r="AA312" s="174">
        <f t="shared" si="9"/>
        <v>0.003703703704</v>
      </c>
      <c r="AB312" s="173" t="str">
        <f t="shared" si="10"/>
        <v>40,322916666666667G_302</v>
      </c>
      <c r="AC312" s="175" t="str">
        <f t="shared" si="11"/>
        <v>Hình hoạ 5252GRD01G  7:45-11:45  BĐ: 7/1/2026 KT: 4/2/2026</v>
      </c>
      <c r="AD312" s="175">
        <f t="shared" ref="AD312:AE312" si="415">P312</f>
        <v>46029</v>
      </c>
      <c r="AE312" s="175">
        <f t="shared" si="415"/>
        <v>46057</v>
      </c>
      <c r="AF312" s="187"/>
      <c r="AG312" s="187"/>
    </row>
    <row r="313" ht="18.75" customHeight="1">
      <c r="A313" s="184"/>
      <c r="B313" s="184"/>
      <c r="C313" s="99" t="s">
        <v>1289</v>
      </c>
      <c r="D313" s="99" t="s">
        <v>1002</v>
      </c>
      <c r="E313" s="99">
        <v>2025.0</v>
      </c>
      <c r="F313" s="164" t="s">
        <v>1033</v>
      </c>
      <c r="G313" s="12"/>
      <c r="H313" s="99">
        <v>13.0</v>
      </c>
      <c r="I313" s="99"/>
      <c r="J313" s="99">
        <v>25.0</v>
      </c>
      <c r="K313" s="185" t="s">
        <v>1266</v>
      </c>
      <c r="L313" s="191">
        <v>0.3229166666666667</v>
      </c>
      <c r="M313" s="192">
        <v>0.4895833333333333</v>
      </c>
      <c r="N313" s="19"/>
      <c r="O313" s="164" t="s">
        <v>1261</v>
      </c>
      <c r="P313" s="169">
        <f t="shared" si="416"/>
        <v>46029</v>
      </c>
      <c r="Q313" s="170">
        <f t="shared" si="3"/>
        <v>46057</v>
      </c>
      <c r="R313" s="181"/>
      <c r="S313" s="302"/>
      <c r="T313" s="99"/>
      <c r="U313" s="99"/>
      <c r="V313" s="172" t="str">
        <f t="shared" si="390"/>
        <v> </v>
      </c>
      <c r="W313" s="172">
        <f t="shared" si="5"/>
        <v>5</v>
      </c>
      <c r="X313" s="173">
        <f t="shared" si="6"/>
        <v>5</v>
      </c>
      <c r="Y313" s="172">
        <f t="shared" si="7"/>
        <v>28</v>
      </c>
      <c r="Z313" s="174">
        <f t="shared" si="8"/>
        <v>0.1666666667</v>
      </c>
      <c r="AA313" s="174">
        <f t="shared" si="9"/>
        <v>0.003703703704</v>
      </c>
      <c r="AB313" s="173" t="str">
        <f t="shared" si="10"/>
        <v>40,322916666666667</v>
      </c>
      <c r="AC313" s="175" t="str">
        <f t="shared" si="11"/>
        <v> 6252GRD01G  7:45-11:45  BĐ: 7/1/2026 KT: 4/2/2026</v>
      </c>
      <c r="AD313" s="175">
        <f t="shared" ref="AD313:AE313" si="417">P313</f>
        <v>46029</v>
      </c>
      <c r="AE313" s="175">
        <f t="shared" si="417"/>
        <v>46057</v>
      </c>
      <c r="AF313" s="187"/>
      <c r="AG313" s="187"/>
    </row>
    <row r="314" ht="18.75" customHeight="1">
      <c r="A314" s="184"/>
      <c r="B314" s="184"/>
      <c r="C314" s="99" t="s">
        <v>1289</v>
      </c>
      <c r="D314" s="99" t="s">
        <v>1002</v>
      </c>
      <c r="E314" s="99">
        <v>2025.0</v>
      </c>
      <c r="F314" s="164" t="s">
        <v>1032</v>
      </c>
      <c r="G314" s="12"/>
      <c r="H314" s="99">
        <v>13.0</v>
      </c>
      <c r="I314" s="99"/>
      <c r="J314" s="99">
        <v>25.0</v>
      </c>
      <c r="K314" s="185" t="s">
        <v>1262</v>
      </c>
      <c r="L314" s="191">
        <v>0.3229166666666667</v>
      </c>
      <c r="M314" s="192">
        <v>0.4895833333333333</v>
      </c>
      <c r="N314" s="165" t="s">
        <v>1291</v>
      </c>
      <c r="O314" s="164" t="s">
        <v>1261</v>
      </c>
      <c r="P314" s="169">
        <f t="shared" si="416"/>
        <v>46031</v>
      </c>
      <c r="Q314" s="170">
        <f t="shared" si="3"/>
        <v>46059</v>
      </c>
      <c r="R314" s="181"/>
      <c r="S314" s="302"/>
      <c r="T314" s="99"/>
      <c r="U314" s="99"/>
      <c r="V314" s="172" t="str">
        <f t="shared" si="390"/>
        <v> </v>
      </c>
      <c r="W314" s="172">
        <f t="shared" si="5"/>
        <v>5</v>
      </c>
      <c r="X314" s="173">
        <f t="shared" si="6"/>
        <v>5</v>
      </c>
      <c r="Y314" s="172">
        <f t="shared" si="7"/>
        <v>28</v>
      </c>
      <c r="Z314" s="174">
        <f t="shared" si="8"/>
        <v>0.1666666667</v>
      </c>
      <c r="AA314" s="174">
        <f t="shared" si="9"/>
        <v>0.003703703704</v>
      </c>
      <c r="AB314" s="173" t="str">
        <f t="shared" si="10"/>
        <v>60,322916666666667G_302</v>
      </c>
      <c r="AC314" s="175" t="str">
        <f t="shared" si="11"/>
        <v> 5252GRD01G  7:45-11:45  BĐ: 9/1/2026 KT: 6/2/2026</v>
      </c>
      <c r="AD314" s="175">
        <f t="shared" ref="AD314:AE314" si="418">P314</f>
        <v>46031</v>
      </c>
      <c r="AE314" s="175">
        <f t="shared" si="418"/>
        <v>46059</v>
      </c>
      <c r="AF314" s="187"/>
      <c r="AG314" s="187"/>
    </row>
    <row r="315" ht="18.75" customHeight="1">
      <c r="A315" s="184"/>
      <c r="B315" s="184"/>
      <c r="C315" s="99" t="s">
        <v>1289</v>
      </c>
      <c r="D315" s="99" t="s">
        <v>1002</v>
      </c>
      <c r="E315" s="99">
        <v>2025.0</v>
      </c>
      <c r="F315" s="164" t="s">
        <v>1033</v>
      </c>
      <c r="G315" s="12"/>
      <c r="H315" s="99">
        <v>13.0</v>
      </c>
      <c r="I315" s="99"/>
      <c r="J315" s="99">
        <v>25.0</v>
      </c>
      <c r="K315" s="185" t="s">
        <v>1262</v>
      </c>
      <c r="L315" s="191">
        <v>0.3229166666666667</v>
      </c>
      <c r="M315" s="192">
        <v>0.4895833333333333</v>
      </c>
      <c r="N315" s="19"/>
      <c r="O315" s="164" t="s">
        <v>1261</v>
      </c>
      <c r="P315" s="169">
        <f t="shared" si="416"/>
        <v>46031</v>
      </c>
      <c r="Q315" s="170">
        <f t="shared" si="3"/>
        <v>46059</v>
      </c>
      <c r="R315" s="181"/>
      <c r="S315" s="302"/>
      <c r="T315" s="99"/>
      <c r="U315" s="99"/>
      <c r="V315" s="172" t="str">
        <f t="shared" si="390"/>
        <v> </v>
      </c>
      <c r="W315" s="172">
        <f t="shared" si="5"/>
        <v>5</v>
      </c>
      <c r="X315" s="173">
        <f t="shared" si="6"/>
        <v>5</v>
      </c>
      <c r="Y315" s="172">
        <f t="shared" si="7"/>
        <v>28</v>
      </c>
      <c r="Z315" s="174">
        <f t="shared" si="8"/>
        <v>0.1666666667</v>
      </c>
      <c r="AA315" s="174">
        <f t="shared" si="9"/>
        <v>0.003703703704</v>
      </c>
      <c r="AB315" s="173" t="str">
        <f t="shared" si="10"/>
        <v>60,322916666666667</v>
      </c>
      <c r="AC315" s="175" t="str">
        <f t="shared" si="11"/>
        <v> 6252GRD01G  7:45-11:45  BĐ: 9/1/2026 KT: 6/2/2026</v>
      </c>
      <c r="AD315" s="175">
        <f t="shared" ref="AD315:AE315" si="419">P315</f>
        <v>46031</v>
      </c>
      <c r="AE315" s="175">
        <f t="shared" si="419"/>
        <v>46059</v>
      </c>
      <c r="AF315" s="187"/>
      <c r="AG315" s="187"/>
    </row>
    <row r="316" ht="18.75" customHeight="1">
      <c r="A316" s="184"/>
      <c r="B316" s="184"/>
      <c r="C316" s="99" t="s">
        <v>1289</v>
      </c>
      <c r="D316" s="99" t="s">
        <v>1002</v>
      </c>
      <c r="E316" s="99">
        <v>2025.0</v>
      </c>
      <c r="F316" s="164" t="s">
        <v>1032</v>
      </c>
      <c r="G316" s="12"/>
      <c r="H316" s="99">
        <v>13.0</v>
      </c>
      <c r="I316" s="99"/>
      <c r="J316" s="99">
        <v>15.0</v>
      </c>
      <c r="K316" s="185" t="s">
        <v>1266</v>
      </c>
      <c r="L316" s="191">
        <v>0.3229166666666667</v>
      </c>
      <c r="M316" s="192">
        <v>0.4895833333333333</v>
      </c>
      <c r="N316" s="165" t="s">
        <v>1291</v>
      </c>
      <c r="O316" s="164" t="s">
        <v>1261</v>
      </c>
      <c r="P316" s="169">
        <f t="shared" ref="P316:P319" si="421">"23/02/2026"+(K316-2)</f>
        <v>46078</v>
      </c>
      <c r="Q316" s="170">
        <f t="shared" si="3"/>
        <v>46092</v>
      </c>
      <c r="R316" s="181"/>
      <c r="S316" s="302"/>
      <c r="T316" s="99"/>
      <c r="U316" s="99"/>
      <c r="V316" s="172" t="str">
        <f t="shared" si="390"/>
        <v> </v>
      </c>
      <c r="W316" s="172">
        <f t="shared" si="5"/>
        <v>5</v>
      </c>
      <c r="X316" s="173">
        <f t="shared" si="6"/>
        <v>3</v>
      </c>
      <c r="Y316" s="172">
        <f t="shared" si="7"/>
        <v>14</v>
      </c>
      <c r="Z316" s="174">
        <f t="shared" si="8"/>
        <v>0.1666666667</v>
      </c>
      <c r="AA316" s="174">
        <f t="shared" si="9"/>
        <v>0.003703703704</v>
      </c>
      <c r="AB316" s="173" t="str">
        <f t="shared" si="10"/>
        <v>40,322916666666667G_302</v>
      </c>
      <c r="AC316" s="175" t="str">
        <f t="shared" si="11"/>
        <v> 5252GRD01G  7:45-11:45  BĐ: 25/2/2026 KT: 11/3/2026</v>
      </c>
      <c r="AD316" s="175">
        <f t="shared" ref="AD316:AE316" si="420">P316</f>
        <v>46078</v>
      </c>
      <c r="AE316" s="175">
        <f t="shared" si="420"/>
        <v>46092</v>
      </c>
      <c r="AF316" s="187"/>
      <c r="AG316" s="187"/>
    </row>
    <row r="317" ht="18.75" customHeight="1">
      <c r="A317" s="184"/>
      <c r="B317" s="184"/>
      <c r="C317" s="99" t="s">
        <v>1289</v>
      </c>
      <c r="D317" s="99" t="s">
        <v>1002</v>
      </c>
      <c r="E317" s="99">
        <v>2025.0</v>
      </c>
      <c r="F317" s="164" t="s">
        <v>1033</v>
      </c>
      <c r="G317" s="12"/>
      <c r="H317" s="99">
        <v>13.0</v>
      </c>
      <c r="I317" s="99"/>
      <c r="J317" s="99">
        <v>15.0</v>
      </c>
      <c r="K317" s="185" t="s">
        <v>1266</v>
      </c>
      <c r="L317" s="191">
        <v>0.3229166666666667</v>
      </c>
      <c r="M317" s="192">
        <v>0.4895833333333333</v>
      </c>
      <c r="N317" s="19"/>
      <c r="O317" s="164" t="s">
        <v>1261</v>
      </c>
      <c r="P317" s="169">
        <f t="shared" si="421"/>
        <v>46078</v>
      </c>
      <c r="Q317" s="170">
        <f t="shared" si="3"/>
        <v>46092</v>
      </c>
      <c r="R317" s="181"/>
      <c r="S317" s="302"/>
      <c r="T317" s="99"/>
      <c r="U317" s="99"/>
      <c r="V317" s="172" t="str">
        <f t="shared" si="390"/>
        <v> </v>
      </c>
      <c r="W317" s="172">
        <f t="shared" si="5"/>
        <v>5</v>
      </c>
      <c r="X317" s="173">
        <f t="shared" si="6"/>
        <v>3</v>
      </c>
      <c r="Y317" s="172">
        <f t="shared" si="7"/>
        <v>14</v>
      </c>
      <c r="Z317" s="174">
        <f t="shared" si="8"/>
        <v>0.1666666667</v>
      </c>
      <c r="AA317" s="174">
        <f t="shared" si="9"/>
        <v>0.003703703704</v>
      </c>
      <c r="AB317" s="173" t="str">
        <f t="shared" si="10"/>
        <v>40,322916666666667</v>
      </c>
      <c r="AC317" s="175" t="str">
        <f t="shared" si="11"/>
        <v> 6252GRD01G  7:45-11:45  BĐ: 25/2/2026 KT: 11/3/2026</v>
      </c>
      <c r="AD317" s="175">
        <f t="shared" ref="AD317:AE317" si="422">P317</f>
        <v>46078</v>
      </c>
      <c r="AE317" s="175">
        <f t="shared" si="422"/>
        <v>46092</v>
      </c>
      <c r="AF317" s="187"/>
      <c r="AG317" s="187"/>
    </row>
    <row r="318" ht="18.75" customHeight="1">
      <c r="A318" s="184"/>
      <c r="B318" s="184"/>
      <c r="C318" s="99" t="s">
        <v>1289</v>
      </c>
      <c r="D318" s="99" t="s">
        <v>1002</v>
      </c>
      <c r="E318" s="99">
        <v>2025.0</v>
      </c>
      <c r="F318" s="164" t="s">
        <v>1032</v>
      </c>
      <c r="G318" s="12"/>
      <c r="H318" s="99">
        <v>13.0</v>
      </c>
      <c r="I318" s="99"/>
      <c r="J318" s="99">
        <v>10.0</v>
      </c>
      <c r="K318" s="185" t="s">
        <v>1262</v>
      </c>
      <c r="L318" s="191">
        <v>0.3229166666666667</v>
      </c>
      <c r="M318" s="192">
        <v>0.4895833333333333</v>
      </c>
      <c r="N318" s="165" t="s">
        <v>1291</v>
      </c>
      <c r="O318" s="164" t="s">
        <v>1261</v>
      </c>
      <c r="P318" s="169">
        <f t="shared" si="421"/>
        <v>46080</v>
      </c>
      <c r="Q318" s="170">
        <f t="shared" si="3"/>
        <v>46087</v>
      </c>
      <c r="R318" s="181"/>
      <c r="S318" s="302"/>
      <c r="T318" s="99"/>
      <c r="U318" s="99"/>
      <c r="V318" s="172" t="str">
        <f t="shared" si="390"/>
        <v> </v>
      </c>
      <c r="W318" s="172">
        <f t="shared" si="5"/>
        <v>5</v>
      </c>
      <c r="X318" s="173">
        <f t="shared" si="6"/>
        <v>2</v>
      </c>
      <c r="Y318" s="172">
        <f t="shared" si="7"/>
        <v>7</v>
      </c>
      <c r="Z318" s="174">
        <f t="shared" si="8"/>
        <v>0.1666666667</v>
      </c>
      <c r="AA318" s="174">
        <f t="shared" si="9"/>
        <v>0.003703703704</v>
      </c>
      <c r="AB318" s="173" t="str">
        <f t="shared" si="10"/>
        <v>60,322916666666667G_302</v>
      </c>
      <c r="AC318" s="175" t="str">
        <f t="shared" si="11"/>
        <v> 5252GRD01G  7:45-11:45  BĐ: 27/2/2026 KT: 6/3/2026</v>
      </c>
      <c r="AD318" s="175">
        <f t="shared" ref="AD318:AE318" si="423">P318</f>
        <v>46080</v>
      </c>
      <c r="AE318" s="175">
        <f t="shared" si="423"/>
        <v>46087</v>
      </c>
      <c r="AF318" s="187"/>
      <c r="AG318" s="187"/>
    </row>
    <row r="319" ht="18.75" customHeight="1">
      <c r="A319" s="184"/>
      <c r="B319" s="184"/>
      <c r="C319" s="99" t="s">
        <v>1289</v>
      </c>
      <c r="D319" s="99" t="s">
        <v>1002</v>
      </c>
      <c r="E319" s="99">
        <v>2025.0</v>
      </c>
      <c r="F319" s="164" t="s">
        <v>1033</v>
      </c>
      <c r="G319" s="12"/>
      <c r="H319" s="99">
        <v>13.0</v>
      </c>
      <c r="I319" s="99"/>
      <c r="J319" s="99">
        <v>10.0</v>
      </c>
      <c r="K319" s="185" t="s">
        <v>1262</v>
      </c>
      <c r="L319" s="191">
        <v>0.3229166666666667</v>
      </c>
      <c r="M319" s="192">
        <v>0.4895833333333333</v>
      </c>
      <c r="N319" s="19"/>
      <c r="O319" s="164" t="s">
        <v>1261</v>
      </c>
      <c r="P319" s="169">
        <f t="shared" si="421"/>
        <v>46080</v>
      </c>
      <c r="Q319" s="170">
        <f t="shared" si="3"/>
        <v>46087</v>
      </c>
      <c r="R319" s="181"/>
      <c r="S319" s="302"/>
      <c r="T319" s="99"/>
      <c r="U319" s="99"/>
      <c r="V319" s="172" t="str">
        <f t="shared" si="390"/>
        <v> </v>
      </c>
      <c r="W319" s="172">
        <f t="shared" si="5"/>
        <v>5</v>
      </c>
      <c r="X319" s="173">
        <f t="shared" si="6"/>
        <v>2</v>
      </c>
      <c r="Y319" s="172">
        <f t="shared" si="7"/>
        <v>7</v>
      </c>
      <c r="Z319" s="174">
        <f t="shared" si="8"/>
        <v>0.1666666667</v>
      </c>
      <c r="AA319" s="174">
        <f t="shared" si="9"/>
        <v>0.003703703704</v>
      </c>
      <c r="AB319" s="173" t="str">
        <f t="shared" si="10"/>
        <v>60,322916666666667</v>
      </c>
      <c r="AC319" s="175" t="str">
        <f t="shared" si="11"/>
        <v> 6252GRD01G  7:45-11:45  BĐ: 27/2/2026 KT: 6/3/2026</v>
      </c>
      <c r="AD319" s="175">
        <f t="shared" ref="AD319:AE319" si="424">P319</f>
        <v>46080</v>
      </c>
      <c r="AE319" s="175">
        <f t="shared" si="424"/>
        <v>46087</v>
      </c>
      <c r="AF319" s="187"/>
      <c r="AG319" s="187"/>
    </row>
    <row r="320" ht="18.75" customHeight="1">
      <c r="A320" s="184"/>
      <c r="B320" s="184"/>
      <c r="C320" s="99" t="s">
        <v>1289</v>
      </c>
      <c r="D320" s="99" t="s">
        <v>1002</v>
      </c>
      <c r="E320" s="99">
        <v>2025.0</v>
      </c>
      <c r="F320" s="164" t="s">
        <v>1032</v>
      </c>
      <c r="G320" s="165" t="s">
        <v>1031</v>
      </c>
      <c r="H320" s="99">
        <v>13.0</v>
      </c>
      <c r="I320" s="99"/>
      <c r="J320" s="99">
        <v>25.0</v>
      </c>
      <c r="K320" s="185" t="s">
        <v>1258</v>
      </c>
      <c r="L320" s="191">
        <v>0.3229166666666667</v>
      </c>
      <c r="M320" s="192">
        <v>0.4895833333333333</v>
      </c>
      <c r="N320" s="165" t="s">
        <v>1291</v>
      </c>
      <c r="O320" s="164" t="s">
        <v>1261</v>
      </c>
      <c r="P320" s="169">
        <f t="shared" ref="P320:P323" si="426">"05/01/2026"+(K320-2)</f>
        <v>46028</v>
      </c>
      <c r="Q320" s="170">
        <f t="shared" si="3"/>
        <v>46056</v>
      </c>
      <c r="R320" s="181"/>
      <c r="S320" s="302"/>
      <c r="T320" s="99"/>
      <c r="U320" s="99"/>
      <c r="V320" s="172" t="str">
        <f t="shared" si="390"/>
        <v> </v>
      </c>
      <c r="W320" s="172">
        <f t="shared" si="5"/>
        <v>5</v>
      </c>
      <c r="X320" s="173">
        <f t="shared" si="6"/>
        <v>5</v>
      </c>
      <c r="Y320" s="172">
        <f t="shared" si="7"/>
        <v>28</v>
      </c>
      <c r="Z320" s="174">
        <f t="shared" si="8"/>
        <v>0.1666666667</v>
      </c>
      <c r="AA320" s="174">
        <f t="shared" si="9"/>
        <v>0.003703703704</v>
      </c>
      <c r="AB320" s="173" t="str">
        <f t="shared" si="10"/>
        <v>30,322916666666667G_302</v>
      </c>
      <c r="AC320" s="175" t="str">
        <f t="shared" si="11"/>
        <v>Cơ sở tạo hình 5252GRD01G  7:45-11:45  BĐ: 6/1/2026 KT: 3/2/2026</v>
      </c>
      <c r="AD320" s="175">
        <f t="shared" ref="AD320:AE320" si="425">P320</f>
        <v>46028</v>
      </c>
      <c r="AE320" s="175">
        <f t="shared" si="425"/>
        <v>46056</v>
      </c>
      <c r="AF320" s="187"/>
      <c r="AG320" s="187"/>
    </row>
    <row r="321" ht="18.75" customHeight="1">
      <c r="A321" s="184"/>
      <c r="B321" s="184"/>
      <c r="C321" s="99" t="s">
        <v>1289</v>
      </c>
      <c r="D321" s="99" t="s">
        <v>1002</v>
      </c>
      <c r="E321" s="99">
        <v>2025.0</v>
      </c>
      <c r="F321" s="164" t="s">
        <v>1033</v>
      </c>
      <c r="G321" s="12"/>
      <c r="H321" s="99">
        <v>13.0</v>
      </c>
      <c r="I321" s="99"/>
      <c r="J321" s="99">
        <v>25.0</v>
      </c>
      <c r="K321" s="185" t="s">
        <v>1258</v>
      </c>
      <c r="L321" s="191">
        <v>0.3229166666666667</v>
      </c>
      <c r="M321" s="192">
        <v>0.4895833333333333</v>
      </c>
      <c r="N321" s="19"/>
      <c r="O321" s="164" t="s">
        <v>1261</v>
      </c>
      <c r="P321" s="169">
        <f t="shared" si="426"/>
        <v>46028</v>
      </c>
      <c r="Q321" s="170">
        <f t="shared" si="3"/>
        <v>46056</v>
      </c>
      <c r="R321" s="181"/>
      <c r="S321" s="302"/>
      <c r="T321" s="99"/>
      <c r="U321" s="99"/>
      <c r="V321" s="172" t="str">
        <f t="shared" si="390"/>
        <v> </v>
      </c>
      <c r="W321" s="172">
        <f t="shared" si="5"/>
        <v>5</v>
      </c>
      <c r="X321" s="173">
        <f t="shared" si="6"/>
        <v>5</v>
      </c>
      <c r="Y321" s="172">
        <f t="shared" si="7"/>
        <v>28</v>
      </c>
      <c r="Z321" s="174">
        <f t="shared" si="8"/>
        <v>0.1666666667</v>
      </c>
      <c r="AA321" s="174">
        <f t="shared" si="9"/>
        <v>0.003703703704</v>
      </c>
      <c r="AB321" s="173" t="str">
        <f t="shared" si="10"/>
        <v>30,322916666666667</v>
      </c>
      <c r="AC321" s="175" t="str">
        <f t="shared" si="11"/>
        <v> 6252GRD01G  7:45-11:45  BĐ: 6/1/2026 KT: 3/2/2026</v>
      </c>
      <c r="AD321" s="175">
        <f t="shared" ref="AD321:AE321" si="427">P321</f>
        <v>46028</v>
      </c>
      <c r="AE321" s="175">
        <f t="shared" si="427"/>
        <v>46056</v>
      </c>
      <c r="AF321" s="187"/>
      <c r="AG321" s="187"/>
    </row>
    <row r="322" ht="18.75" customHeight="1">
      <c r="A322" s="184"/>
      <c r="B322" s="184"/>
      <c r="C322" s="99" t="s">
        <v>1289</v>
      </c>
      <c r="D322" s="99" t="s">
        <v>1002</v>
      </c>
      <c r="E322" s="99">
        <v>2025.0</v>
      </c>
      <c r="F322" s="164" t="s">
        <v>1032</v>
      </c>
      <c r="G322" s="12"/>
      <c r="H322" s="99">
        <v>13.0</v>
      </c>
      <c r="I322" s="99"/>
      <c r="J322" s="99">
        <v>25.0</v>
      </c>
      <c r="K322" s="185" t="s">
        <v>1272</v>
      </c>
      <c r="L322" s="191">
        <v>0.3229166666666667</v>
      </c>
      <c r="M322" s="192">
        <v>0.4895833333333333</v>
      </c>
      <c r="N322" s="165" t="s">
        <v>1291</v>
      </c>
      <c r="O322" s="164" t="s">
        <v>1261</v>
      </c>
      <c r="P322" s="169">
        <f t="shared" si="426"/>
        <v>46030</v>
      </c>
      <c r="Q322" s="170">
        <f t="shared" si="3"/>
        <v>46058</v>
      </c>
      <c r="R322" s="181"/>
      <c r="S322" s="302"/>
      <c r="T322" s="99"/>
      <c r="U322" s="99"/>
      <c r="V322" s="172" t="str">
        <f t="shared" si="390"/>
        <v> </v>
      </c>
      <c r="W322" s="172">
        <f t="shared" si="5"/>
        <v>5</v>
      </c>
      <c r="X322" s="173">
        <f t="shared" si="6"/>
        <v>5</v>
      </c>
      <c r="Y322" s="172">
        <f t="shared" si="7"/>
        <v>28</v>
      </c>
      <c r="Z322" s="174">
        <f t="shared" si="8"/>
        <v>0.1666666667</v>
      </c>
      <c r="AA322" s="174">
        <f t="shared" si="9"/>
        <v>0.003703703704</v>
      </c>
      <c r="AB322" s="173" t="str">
        <f t="shared" si="10"/>
        <v>50,322916666666667G_302</v>
      </c>
      <c r="AC322" s="175" t="str">
        <f t="shared" si="11"/>
        <v> 5252GRD01G  7:45-11:45  BĐ: 8/1/2026 KT: 5/2/2026</v>
      </c>
      <c r="AD322" s="175">
        <f t="shared" ref="AD322:AE322" si="428">P322</f>
        <v>46030</v>
      </c>
      <c r="AE322" s="175">
        <f t="shared" si="428"/>
        <v>46058</v>
      </c>
      <c r="AF322" s="187"/>
      <c r="AG322" s="187"/>
    </row>
    <row r="323" ht="18.75" customHeight="1">
      <c r="A323" s="184"/>
      <c r="B323" s="184"/>
      <c r="C323" s="99" t="s">
        <v>1289</v>
      </c>
      <c r="D323" s="99" t="s">
        <v>1002</v>
      </c>
      <c r="E323" s="99">
        <v>2025.0</v>
      </c>
      <c r="F323" s="164" t="s">
        <v>1033</v>
      </c>
      <c r="G323" s="12"/>
      <c r="H323" s="99">
        <v>13.0</v>
      </c>
      <c r="I323" s="99"/>
      <c r="J323" s="99">
        <v>25.0</v>
      </c>
      <c r="K323" s="185" t="s">
        <v>1272</v>
      </c>
      <c r="L323" s="191">
        <v>0.3229166666666667</v>
      </c>
      <c r="M323" s="192">
        <v>0.4895833333333333</v>
      </c>
      <c r="N323" s="19"/>
      <c r="O323" s="164" t="s">
        <v>1261</v>
      </c>
      <c r="P323" s="169">
        <f t="shared" si="426"/>
        <v>46030</v>
      </c>
      <c r="Q323" s="170">
        <f t="shared" si="3"/>
        <v>46058</v>
      </c>
      <c r="R323" s="181"/>
      <c r="S323" s="302"/>
      <c r="T323" s="99"/>
      <c r="U323" s="99"/>
      <c r="V323" s="172" t="str">
        <f t="shared" si="390"/>
        <v> </v>
      </c>
      <c r="W323" s="172">
        <f t="shared" si="5"/>
        <v>5</v>
      </c>
      <c r="X323" s="173">
        <f t="shared" si="6"/>
        <v>5</v>
      </c>
      <c r="Y323" s="172">
        <f t="shared" si="7"/>
        <v>28</v>
      </c>
      <c r="Z323" s="174">
        <f t="shared" si="8"/>
        <v>0.1666666667</v>
      </c>
      <c r="AA323" s="174">
        <f t="shared" si="9"/>
        <v>0.003703703704</v>
      </c>
      <c r="AB323" s="173" t="str">
        <f t="shared" si="10"/>
        <v>50,322916666666667</v>
      </c>
      <c r="AC323" s="175" t="str">
        <f t="shared" si="11"/>
        <v> 6252GRD01G  7:45-11:45  BĐ: 8/1/2026 KT: 5/2/2026</v>
      </c>
      <c r="AD323" s="175">
        <f t="shared" ref="AD323:AE323" si="429">P323</f>
        <v>46030</v>
      </c>
      <c r="AE323" s="175">
        <f t="shared" si="429"/>
        <v>46058</v>
      </c>
      <c r="AF323" s="187"/>
      <c r="AG323" s="187"/>
    </row>
    <row r="324" ht="18.75" customHeight="1">
      <c r="A324" s="184"/>
      <c r="B324" s="184"/>
      <c r="C324" s="99" t="s">
        <v>1289</v>
      </c>
      <c r="D324" s="99" t="s">
        <v>1002</v>
      </c>
      <c r="E324" s="99">
        <v>2025.0</v>
      </c>
      <c r="F324" s="164" t="s">
        <v>1032</v>
      </c>
      <c r="G324" s="12"/>
      <c r="H324" s="99">
        <v>13.0</v>
      </c>
      <c r="I324" s="99"/>
      <c r="J324" s="99">
        <v>15.0</v>
      </c>
      <c r="K324" s="185" t="s">
        <v>1258</v>
      </c>
      <c r="L324" s="191">
        <v>0.3229166666666667</v>
      </c>
      <c r="M324" s="192">
        <v>0.4895833333333333</v>
      </c>
      <c r="N324" s="165" t="s">
        <v>1291</v>
      </c>
      <c r="O324" s="164" t="s">
        <v>1261</v>
      </c>
      <c r="P324" s="169">
        <f t="shared" ref="P324:P327" si="431">"23/02/2026"+(K324-2)</f>
        <v>46077</v>
      </c>
      <c r="Q324" s="170">
        <f t="shared" si="3"/>
        <v>46091</v>
      </c>
      <c r="R324" s="181"/>
      <c r="S324" s="302"/>
      <c r="T324" s="99"/>
      <c r="U324" s="99"/>
      <c r="V324" s="172" t="str">
        <f t="shared" si="390"/>
        <v> </v>
      </c>
      <c r="W324" s="172">
        <f t="shared" si="5"/>
        <v>5</v>
      </c>
      <c r="X324" s="173">
        <f t="shared" si="6"/>
        <v>3</v>
      </c>
      <c r="Y324" s="172">
        <f t="shared" si="7"/>
        <v>14</v>
      </c>
      <c r="Z324" s="174">
        <f t="shared" si="8"/>
        <v>0.1666666667</v>
      </c>
      <c r="AA324" s="174">
        <f t="shared" si="9"/>
        <v>0.003703703704</v>
      </c>
      <c r="AB324" s="173" t="str">
        <f t="shared" si="10"/>
        <v>30,322916666666667G_302</v>
      </c>
      <c r="AC324" s="175" t="str">
        <f t="shared" si="11"/>
        <v> 5252GRD01G  7:45-11:45  BĐ: 24/2/2026 KT: 10/3/2026</v>
      </c>
      <c r="AD324" s="175">
        <f t="shared" ref="AD324:AE324" si="430">P324</f>
        <v>46077</v>
      </c>
      <c r="AE324" s="175">
        <f t="shared" si="430"/>
        <v>46091</v>
      </c>
      <c r="AF324" s="187"/>
      <c r="AG324" s="187"/>
    </row>
    <row r="325" ht="18.75" customHeight="1">
      <c r="A325" s="184"/>
      <c r="B325" s="184"/>
      <c r="C325" s="99" t="s">
        <v>1289</v>
      </c>
      <c r="D325" s="99" t="s">
        <v>1002</v>
      </c>
      <c r="E325" s="99">
        <v>2025.0</v>
      </c>
      <c r="F325" s="164" t="s">
        <v>1033</v>
      </c>
      <c r="G325" s="12"/>
      <c r="H325" s="99">
        <v>13.0</v>
      </c>
      <c r="I325" s="99"/>
      <c r="J325" s="99">
        <v>15.0</v>
      </c>
      <c r="K325" s="185" t="s">
        <v>1258</v>
      </c>
      <c r="L325" s="191">
        <v>0.3229166666666667</v>
      </c>
      <c r="M325" s="192">
        <v>0.4895833333333333</v>
      </c>
      <c r="N325" s="19"/>
      <c r="O325" s="164" t="s">
        <v>1261</v>
      </c>
      <c r="P325" s="169">
        <f t="shared" si="431"/>
        <v>46077</v>
      </c>
      <c r="Q325" s="170">
        <f t="shared" si="3"/>
        <v>46091</v>
      </c>
      <c r="R325" s="181"/>
      <c r="S325" s="302"/>
      <c r="T325" s="99"/>
      <c r="U325" s="99"/>
      <c r="V325" s="172" t="str">
        <f t="shared" si="390"/>
        <v> </v>
      </c>
      <c r="W325" s="172">
        <f t="shared" si="5"/>
        <v>5</v>
      </c>
      <c r="X325" s="173">
        <f t="shared" si="6"/>
        <v>3</v>
      </c>
      <c r="Y325" s="172">
        <f t="shared" si="7"/>
        <v>14</v>
      </c>
      <c r="Z325" s="174">
        <f t="shared" si="8"/>
        <v>0.1666666667</v>
      </c>
      <c r="AA325" s="174">
        <f t="shared" si="9"/>
        <v>0.003703703704</v>
      </c>
      <c r="AB325" s="173" t="str">
        <f t="shared" si="10"/>
        <v>30,322916666666667</v>
      </c>
      <c r="AC325" s="175" t="str">
        <f t="shared" si="11"/>
        <v> 6252GRD01G  7:45-11:45  BĐ: 24/2/2026 KT: 10/3/2026</v>
      </c>
      <c r="AD325" s="175">
        <f t="shared" ref="AD325:AE325" si="432">P325</f>
        <v>46077</v>
      </c>
      <c r="AE325" s="175">
        <f t="shared" si="432"/>
        <v>46091</v>
      </c>
      <c r="AF325" s="187"/>
      <c r="AG325" s="187"/>
    </row>
    <row r="326" ht="18.75" customHeight="1">
      <c r="A326" s="184"/>
      <c r="B326" s="184"/>
      <c r="C326" s="99" t="s">
        <v>1289</v>
      </c>
      <c r="D326" s="99" t="s">
        <v>1002</v>
      </c>
      <c r="E326" s="99">
        <v>2025.0</v>
      </c>
      <c r="F326" s="164" t="s">
        <v>1032</v>
      </c>
      <c r="G326" s="12"/>
      <c r="H326" s="99">
        <v>13.0</v>
      </c>
      <c r="I326" s="99"/>
      <c r="J326" s="99">
        <v>10.0</v>
      </c>
      <c r="K326" s="185" t="s">
        <v>1272</v>
      </c>
      <c r="L326" s="191">
        <v>0.3229166666666667</v>
      </c>
      <c r="M326" s="192">
        <v>0.4895833333333333</v>
      </c>
      <c r="N326" s="165" t="s">
        <v>1291</v>
      </c>
      <c r="O326" s="164" t="s">
        <v>1261</v>
      </c>
      <c r="P326" s="169">
        <f t="shared" si="431"/>
        <v>46079</v>
      </c>
      <c r="Q326" s="170">
        <f t="shared" si="3"/>
        <v>46086</v>
      </c>
      <c r="R326" s="181"/>
      <c r="S326" s="302"/>
      <c r="T326" s="99"/>
      <c r="U326" s="99"/>
      <c r="V326" s="172" t="str">
        <f t="shared" si="390"/>
        <v> </v>
      </c>
      <c r="W326" s="172">
        <f t="shared" si="5"/>
        <v>5</v>
      </c>
      <c r="X326" s="173">
        <f t="shared" si="6"/>
        <v>2</v>
      </c>
      <c r="Y326" s="172">
        <f t="shared" si="7"/>
        <v>7</v>
      </c>
      <c r="Z326" s="174">
        <f t="shared" si="8"/>
        <v>0.1666666667</v>
      </c>
      <c r="AA326" s="174">
        <f t="shared" si="9"/>
        <v>0.003703703704</v>
      </c>
      <c r="AB326" s="173" t="str">
        <f t="shared" si="10"/>
        <v>50,322916666666667G_302</v>
      </c>
      <c r="AC326" s="175" t="str">
        <f t="shared" si="11"/>
        <v> 5252GRD01G  7:45-11:45  BĐ: 26/2/2026 KT: 5/3/2026</v>
      </c>
      <c r="AD326" s="175">
        <f t="shared" ref="AD326:AE326" si="433">P326</f>
        <v>46079</v>
      </c>
      <c r="AE326" s="175">
        <f t="shared" si="433"/>
        <v>46086</v>
      </c>
      <c r="AF326" s="187"/>
      <c r="AG326" s="187"/>
    </row>
    <row r="327" ht="18.75" customHeight="1">
      <c r="A327" s="184"/>
      <c r="B327" s="184"/>
      <c r="C327" s="99" t="s">
        <v>1289</v>
      </c>
      <c r="D327" s="99" t="s">
        <v>1002</v>
      </c>
      <c r="E327" s="99">
        <v>2025.0</v>
      </c>
      <c r="F327" s="164" t="s">
        <v>1033</v>
      </c>
      <c r="G327" s="12"/>
      <c r="H327" s="99">
        <v>13.0</v>
      </c>
      <c r="I327" s="99"/>
      <c r="J327" s="99">
        <v>10.0</v>
      </c>
      <c r="K327" s="185" t="s">
        <v>1272</v>
      </c>
      <c r="L327" s="191">
        <v>0.3229166666666667</v>
      </c>
      <c r="M327" s="192">
        <v>0.4895833333333333</v>
      </c>
      <c r="N327" s="19"/>
      <c r="O327" s="164" t="s">
        <v>1261</v>
      </c>
      <c r="P327" s="169">
        <f t="shared" si="431"/>
        <v>46079</v>
      </c>
      <c r="Q327" s="170">
        <f t="shared" si="3"/>
        <v>46086</v>
      </c>
      <c r="R327" s="181"/>
      <c r="S327" s="302"/>
      <c r="T327" s="99"/>
      <c r="U327" s="99"/>
      <c r="V327" s="172" t="str">
        <f t="shared" si="390"/>
        <v> </v>
      </c>
      <c r="W327" s="172">
        <f t="shared" si="5"/>
        <v>5</v>
      </c>
      <c r="X327" s="173">
        <f t="shared" si="6"/>
        <v>2</v>
      </c>
      <c r="Y327" s="172">
        <f t="shared" si="7"/>
        <v>7</v>
      </c>
      <c r="Z327" s="174">
        <f t="shared" si="8"/>
        <v>0.1666666667</v>
      </c>
      <c r="AA327" s="174">
        <f t="shared" si="9"/>
        <v>0.003703703704</v>
      </c>
      <c r="AB327" s="173" t="str">
        <f t="shared" si="10"/>
        <v>50,322916666666667</v>
      </c>
      <c r="AC327" s="175" t="str">
        <f t="shared" si="11"/>
        <v> 6252GRD01G  7:45-11:45  BĐ: 26/2/2026 KT: 5/3/2026</v>
      </c>
      <c r="AD327" s="175">
        <f t="shared" ref="AD327:AE327" si="434">P327</f>
        <v>46079</v>
      </c>
      <c r="AE327" s="175">
        <f t="shared" si="434"/>
        <v>46086</v>
      </c>
      <c r="AF327" s="187"/>
      <c r="AG327" s="187"/>
    </row>
    <row r="328" ht="18.75" customHeight="1">
      <c r="A328" s="184"/>
      <c r="B328" s="184"/>
      <c r="C328" s="99" t="s">
        <v>1289</v>
      </c>
      <c r="D328" s="99" t="s">
        <v>1002</v>
      </c>
      <c r="E328" s="99">
        <v>2025.0</v>
      </c>
      <c r="F328" s="164" t="s">
        <v>1033</v>
      </c>
      <c r="G328" s="165" t="s">
        <v>1037</v>
      </c>
      <c r="H328" s="99">
        <v>13.0</v>
      </c>
      <c r="I328" s="99"/>
      <c r="J328" s="99">
        <v>25.0</v>
      </c>
      <c r="K328" s="185" t="s">
        <v>1267</v>
      </c>
      <c r="L328" s="191">
        <v>0.3229166666666667</v>
      </c>
      <c r="M328" s="192">
        <v>0.4895833333333333</v>
      </c>
      <c r="N328" s="165" t="s">
        <v>1277</v>
      </c>
      <c r="O328" s="164" t="s">
        <v>1252</v>
      </c>
      <c r="P328" s="169">
        <f t="shared" ref="P328:P331" si="436">"05/01/2026"+(K328-2)</f>
        <v>46032</v>
      </c>
      <c r="Q328" s="170">
        <f t="shared" si="3"/>
        <v>46060</v>
      </c>
      <c r="R328" s="181"/>
      <c r="S328" s="302"/>
      <c r="T328" s="99"/>
      <c r="U328" s="99"/>
      <c r="V328" s="172" t="str">
        <f t="shared" si="390"/>
        <v> </v>
      </c>
      <c r="W328" s="172">
        <f t="shared" si="5"/>
        <v>5</v>
      </c>
      <c r="X328" s="173">
        <f t="shared" si="6"/>
        <v>5</v>
      </c>
      <c r="Y328" s="172">
        <f t="shared" si="7"/>
        <v>28</v>
      </c>
      <c r="Z328" s="174">
        <f t="shared" si="8"/>
        <v>0.1666666667</v>
      </c>
      <c r="AA328" s="174">
        <f t="shared" si="9"/>
        <v>0.003703703704</v>
      </c>
      <c r="AB328" s="173" t="str">
        <f t="shared" si="10"/>
        <v>70,322916666666667LAB 501</v>
      </c>
      <c r="AC328" s="175" t="str">
        <f t="shared" si="11"/>
        <v>Công cụ thiết kế Adobe 6252GRD01G  7:45-11:45  BĐ: 10/1/2026 KT: 7/2/2026</v>
      </c>
      <c r="AD328" s="175">
        <f t="shared" ref="AD328:AE328" si="435">P328</f>
        <v>46032</v>
      </c>
      <c r="AE328" s="175">
        <f t="shared" si="435"/>
        <v>46060</v>
      </c>
      <c r="AF328" s="187"/>
      <c r="AG328" s="187"/>
    </row>
    <row r="329" ht="18.75" customHeight="1">
      <c r="A329" s="184"/>
      <c r="B329" s="184"/>
      <c r="C329" s="99" t="s">
        <v>1289</v>
      </c>
      <c r="D329" s="99" t="s">
        <v>1002</v>
      </c>
      <c r="E329" s="99">
        <v>2025.0</v>
      </c>
      <c r="F329" s="164" t="s">
        <v>1038</v>
      </c>
      <c r="G329" s="12"/>
      <c r="H329" s="99">
        <v>22.0</v>
      </c>
      <c r="I329" s="99"/>
      <c r="J329" s="99">
        <v>25.0</v>
      </c>
      <c r="K329" s="185" t="s">
        <v>1267</v>
      </c>
      <c r="L329" s="191">
        <v>0.3229166666666667</v>
      </c>
      <c r="M329" s="192">
        <v>0.4895833333333333</v>
      </c>
      <c r="N329" s="19"/>
      <c r="O329" s="164" t="s">
        <v>1252</v>
      </c>
      <c r="P329" s="169">
        <f t="shared" si="436"/>
        <v>46032</v>
      </c>
      <c r="Q329" s="170">
        <f t="shared" si="3"/>
        <v>46060</v>
      </c>
      <c r="R329" s="181"/>
      <c r="S329" s="302"/>
      <c r="T329" s="99"/>
      <c r="U329" s="99"/>
      <c r="V329" s="172" t="str">
        <f t="shared" si="390"/>
        <v> </v>
      </c>
      <c r="W329" s="172">
        <f t="shared" si="5"/>
        <v>5</v>
      </c>
      <c r="X329" s="173">
        <f t="shared" si="6"/>
        <v>5</v>
      </c>
      <c r="Y329" s="172">
        <f t="shared" si="7"/>
        <v>28</v>
      </c>
      <c r="Z329" s="174">
        <f t="shared" si="8"/>
        <v>0.1666666667</v>
      </c>
      <c r="AA329" s="174">
        <f t="shared" si="9"/>
        <v>0.003703703704</v>
      </c>
      <c r="AB329" s="173" t="str">
        <f t="shared" si="10"/>
        <v>70,322916666666667</v>
      </c>
      <c r="AC329" s="175" t="str">
        <f t="shared" si="11"/>
        <v> 6252GRD01  7:45-11:45  BĐ: 10/1/2026 KT: 7/2/2026</v>
      </c>
      <c r="AD329" s="175">
        <f t="shared" ref="AD329:AE329" si="437">P329</f>
        <v>46032</v>
      </c>
      <c r="AE329" s="175">
        <f t="shared" si="437"/>
        <v>46060</v>
      </c>
      <c r="AF329" s="187"/>
      <c r="AG329" s="187"/>
    </row>
    <row r="330" ht="18.75" customHeight="1">
      <c r="A330" s="184"/>
      <c r="B330" s="184"/>
      <c r="C330" s="99" t="s">
        <v>1289</v>
      </c>
      <c r="D330" s="99" t="s">
        <v>1002</v>
      </c>
      <c r="E330" s="99">
        <v>2025.0</v>
      </c>
      <c r="F330" s="164" t="s">
        <v>1033</v>
      </c>
      <c r="G330" s="12"/>
      <c r="H330" s="99">
        <v>13.0</v>
      </c>
      <c r="I330" s="99"/>
      <c r="J330" s="99">
        <v>25.0</v>
      </c>
      <c r="K330" s="185" t="s">
        <v>1267</v>
      </c>
      <c r="L330" s="191">
        <v>0.5416666666666666</v>
      </c>
      <c r="M330" s="192">
        <v>0.7083333333333334</v>
      </c>
      <c r="N330" s="165" t="s">
        <v>1277</v>
      </c>
      <c r="O330" s="164" t="s">
        <v>1252</v>
      </c>
      <c r="P330" s="169">
        <f t="shared" si="436"/>
        <v>46032</v>
      </c>
      <c r="Q330" s="170">
        <f t="shared" si="3"/>
        <v>46060</v>
      </c>
      <c r="R330" s="181"/>
      <c r="S330" s="302"/>
      <c r="T330" s="99"/>
      <c r="U330" s="99"/>
      <c r="V330" s="172" t="str">
        <f t="shared" si="390"/>
        <v> </v>
      </c>
      <c r="W330" s="172">
        <f t="shared" si="5"/>
        <v>5</v>
      </c>
      <c r="X330" s="173">
        <f t="shared" si="6"/>
        <v>5</v>
      </c>
      <c r="Y330" s="172">
        <f t="shared" si="7"/>
        <v>28</v>
      </c>
      <c r="Z330" s="174">
        <f t="shared" si="8"/>
        <v>0.1666666667</v>
      </c>
      <c r="AA330" s="174">
        <f t="shared" si="9"/>
        <v>0.003703703704</v>
      </c>
      <c r="AB330" s="173" t="str">
        <f t="shared" si="10"/>
        <v>70,541666666666667LAB 501</v>
      </c>
      <c r="AC330" s="175" t="str">
        <f t="shared" si="11"/>
        <v> 6252GRD01G  13:00-17:00  BĐ: 10/1/2026 KT: 7/2/2026</v>
      </c>
      <c r="AD330" s="175">
        <f t="shared" ref="AD330:AE330" si="438">P330</f>
        <v>46032</v>
      </c>
      <c r="AE330" s="175">
        <f t="shared" si="438"/>
        <v>46060</v>
      </c>
      <c r="AF330" s="187"/>
      <c r="AG330" s="187"/>
    </row>
    <row r="331" ht="18.75" customHeight="1">
      <c r="A331" s="184"/>
      <c r="B331" s="184"/>
      <c r="C331" s="99" t="s">
        <v>1289</v>
      </c>
      <c r="D331" s="99" t="s">
        <v>1002</v>
      </c>
      <c r="E331" s="99">
        <v>2025.0</v>
      </c>
      <c r="F331" s="164" t="s">
        <v>1038</v>
      </c>
      <c r="G331" s="12"/>
      <c r="H331" s="99">
        <v>22.0</v>
      </c>
      <c r="I331" s="99"/>
      <c r="J331" s="99">
        <v>25.0</v>
      </c>
      <c r="K331" s="185" t="s">
        <v>1267</v>
      </c>
      <c r="L331" s="191">
        <v>0.5416666666666666</v>
      </c>
      <c r="M331" s="192">
        <v>0.7083333333333334</v>
      </c>
      <c r="N331" s="19"/>
      <c r="O331" s="164" t="s">
        <v>1252</v>
      </c>
      <c r="P331" s="169">
        <f t="shared" si="436"/>
        <v>46032</v>
      </c>
      <c r="Q331" s="170">
        <f t="shared" si="3"/>
        <v>46060</v>
      </c>
      <c r="R331" s="181"/>
      <c r="S331" s="302"/>
      <c r="T331" s="99"/>
      <c r="U331" s="99"/>
      <c r="V331" s="172" t="str">
        <f t="shared" si="390"/>
        <v> </v>
      </c>
      <c r="W331" s="172">
        <f t="shared" si="5"/>
        <v>5</v>
      </c>
      <c r="X331" s="173">
        <f t="shared" si="6"/>
        <v>5</v>
      </c>
      <c r="Y331" s="172">
        <f t="shared" si="7"/>
        <v>28</v>
      </c>
      <c r="Z331" s="174">
        <f t="shared" si="8"/>
        <v>0.1666666667</v>
      </c>
      <c r="AA331" s="174">
        <f t="shared" si="9"/>
        <v>0.003703703704</v>
      </c>
      <c r="AB331" s="173" t="str">
        <f t="shared" si="10"/>
        <v>70,541666666666667</v>
      </c>
      <c r="AC331" s="175" t="str">
        <f t="shared" si="11"/>
        <v> 6252GRD01  13:00-17:00  BĐ: 10/1/2026 KT: 7/2/2026</v>
      </c>
      <c r="AD331" s="175">
        <f t="shared" ref="AD331:AE331" si="439">P331</f>
        <v>46032</v>
      </c>
      <c r="AE331" s="175">
        <f t="shared" si="439"/>
        <v>46060</v>
      </c>
      <c r="AF331" s="187"/>
      <c r="AG331" s="187"/>
    </row>
    <row r="332" ht="18.75" customHeight="1">
      <c r="A332" s="184"/>
      <c r="B332" s="184"/>
      <c r="C332" s="99" t="s">
        <v>1289</v>
      </c>
      <c r="D332" s="99" t="s">
        <v>1002</v>
      </c>
      <c r="E332" s="99">
        <v>2025.0</v>
      </c>
      <c r="F332" s="164" t="s">
        <v>1033</v>
      </c>
      <c r="G332" s="12"/>
      <c r="H332" s="99">
        <v>13.0</v>
      </c>
      <c r="I332" s="99"/>
      <c r="J332" s="99">
        <v>15.0</v>
      </c>
      <c r="K332" s="185" t="s">
        <v>1267</v>
      </c>
      <c r="L332" s="191">
        <v>0.3229166666666667</v>
      </c>
      <c r="M332" s="192">
        <v>0.4895833333333333</v>
      </c>
      <c r="N332" s="165" t="s">
        <v>1277</v>
      </c>
      <c r="O332" s="164" t="s">
        <v>1252</v>
      </c>
      <c r="P332" s="169">
        <f t="shared" ref="P332:P335" si="441">"23/02/2026"+(K332-2)</f>
        <v>46081</v>
      </c>
      <c r="Q332" s="170">
        <f t="shared" si="3"/>
        <v>46095</v>
      </c>
      <c r="R332" s="181"/>
      <c r="S332" s="302"/>
      <c r="T332" s="99"/>
      <c r="U332" s="99"/>
      <c r="V332" s="172" t="str">
        <f t="shared" si="390"/>
        <v> </v>
      </c>
      <c r="W332" s="172">
        <f t="shared" si="5"/>
        <v>5</v>
      </c>
      <c r="X332" s="173">
        <f t="shared" si="6"/>
        <v>3</v>
      </c>
      <c r="Y332" s="172">
        <f t="shared" si="7"/>
        <v>14</v>
      </c>
      <c r="Z332" s="174">
        <f t="shared" si="8"/>
        <v>0.1666666667</v>
      </c>
      <c r="AA332" s="174">
        <f t="shared" si="9"/>
        <v>0.003703703704</v>
      </c>
      <c r="AB332" s="173" t="str">
        <f t="shared" si="10"/>
        <v>70,322916666666667LAB 501</v>
      </c>
      <c r="AC332" s="175" t="str">
        <f t="shared" si="11"/>
        <v> 6252GRD01G  7:45-11:45  BĐ: 28/2/2026 KT: 14/3/2026</v>
      </c>
      <c r="AD332" s="175">
        <f t="shared" ref="AD332:AE332" si="440">P332</f>
        <v>46081</v>
      </c>
      <c r="AE332" s="175">
        <f t="shared" si="440"/>
        <v>46095</v>
      </c>
      <c r="AF332" s="187"/>
      <c r="AG332" s="187"/>
    </row>
    <row r="333" ht="18.75" customHeight="1">
      <c r="A333" s="184"/>
      <c r="B333" s="184"/>
      <c r="C333" s="99" t="s">
        <v>1289</v>
      </c>
      <c r="D333" s="99" t="s">
        <v>1002</v>
      </c>
      <c r="E333" s="99">
        <v>2025.0</v>
      </c>
      <c r="F333" s="164" t="s">
        <v>1038</v>
      </c>
      <c r="G333" s="12"/>
      <c r="H333" s="99">
        <v>22.0</v>
      </c>
      <c r="I333" s="99"/>
      <c r="J333" s="99">
        <v>15.0</v>
      </c>
      <c r="K333" s="185" t="s">
        <v>1267</v>
      </c>
      <c r="L333" s="191">
        <v>0.3229166666666667</v>
      </c>
      <c r="M333" s="192">
        <v>0.4895833333333333</v>
      </c>
      <c r="N333" s="19"/>
      <c r="O333" s="164" t="s">
        <v>1252</v>
      </c>
      <c r="P333" s="169">
        <f t="shared" si="441"/>
        <v>46081</v>
      </c>
      <c r="Q333" s="170">
        <f t="shared" si="3"/>
        <v>46095</v>
      </c>
      <c r="R333" s="181"/>
      <c r="S333" s="302"/>
      <c r="T333" s="99"/>
      <c r="U333" s="99"/>
      <c r="V333" s="172" t="str">
        <f t="shared" si="390"/>
        <v> </v>
      </c>
      <c r="W333" s="172">
        <f t="shared" si="5"/>
        <v>5</v>
      </c>
      <c r="X333" s="173">
        <f t="shared" si="6"/>
        <v>3</v>
      </c>
      <c r="Y333" s="172">
        <f t="shared" si="7"/>
        <v>14</v>
      </c>
      <c r="Z333" s="174">
        <f t="shared" si="8"/>
        <v>0.1666666667</v>
      </c>
      <c r="AA333" s="174">
        <f t="shared" si="9"/>
        <v>0.003703703704</v>
      </c>
      <c r="AB333" s="173" t="str">
        <f t="shared" si="10"/>
        <v>70,322916666666667</v>
      </c>
      <c r="AC333" s="175" t="str">
        <f t="shared" si="11"/>
        <v> 6252GRD01  7:45-11:45  BĐ: 28/2/2026 KT: 14/3/2026</v>
      </c>
      <c r="AD333" s="175">
        <f t="shared" ref="AD333:AE333" si="442">P333</f>
        <v>46081</v>
      </c>
      <c r="AE333" s="175">
        <f t="shared" si="442"/>
        <v>46095</v>
      </c>
      <c r="AF333" s="187"/>
      <c r="AG333" s="187"/>
    </row>
    <row r="334" ht="18.75" customHeight="1">
      <c r="A334" s="184"/>
      <c r="B334" s="184"/>
      <c r="C334" s="99" t="s">
        <v>1289</v>
      </c>
      <c r="D334" s="99" t="s">
        <v>1002</v>
      </c>
      <c r="E334" s="99">
        <v>2025.0</v>
      </c>
      <c r="F334" s="164" t="s">
        <v>1033</v>
      </c>
      <c r="G334" s="12"/>
      <c r="H334" s="99">
        <v>13.0</v>
      </c>
      <c r="I334" s="99"/>
      <c r="J334" s="99">
        <v>10.0</v>
      </c>
      <c r="K334" s="185" t="s">
        <v>1267</v>
      </c>
      <c r="L334" s="191">
        <v>0.5416666666666666</v>
      </c>
      <c r="M334" s="192">
        <v>0.7083333333333334</v>
      </c>
      <c r="N334" s="165" t="s">
        <v>1277</v>
      </c>
      <c r="O334" s="164" t="s">
        <v>1252</v>
      </c>
      <c r="P334" s="169">
        <f t="shared" si="441"/>
        <v>46081</v>
      </c>
      <c r="Q334" s="170">
        <f t="shared" si="3"/>
        <v>46088</v>
      </c>
      <c r="R334" s="181"/>
      <c r="S334" s="302"/>
      <c r="T334" s="99"/>
      <c r="U334" s="99"/>
      <c r="V334" s="172" t="str">
        <f t="shared" si="390"/>
        <v> </v>
      </c>
      <c r="W334" s="172">
        <f t="shared" si="5"/>
        <v>5</v>
      </c>
      <c r="X334" s="173">
        <f t="shared" si="6"/>
        <v>2</v>
      </c>
      <c r="Y334" s="172">
        <f t="shared" si="7"/>
        <v>7</v>
      </c>
      <c r="Z334" s="174">
        <f t="shared" si="8"/>
        <v>0.1666666667</v>
      </c>
      <c r="AA334" s="174">
        <f t="shared" si="9"/>
        <v>0.003703703704</v>
      </c>
      <c r="AB334" s="173" t="str">
        <f t="shared" si="10"/>
        <v>70,541666666666667LAB 501</v>
      </c>
      <c r="AC334" s="175" t="str">
        <f t="shared" si="11"/>
        <v> 6252GRD01G  13:00-17:00  BĐ: 28/2/2026 KT: 7/3/2026</v>
      </c>
      <c r="AD334" s="175">
        <f t="shared" ref="AD334:AE334" si="443">P334</f>
        <v>46081</v>
      </c>
      <c r="AE334" s="175">
        <f t="shared" si="443"/>
        <v>46088</v>
      </c>
      <c r="AF334" s="187"/>
      <c r="AG334" s="187"/>
    </row>
    <row r="335" ht="18.75" customHeight="1">
      <c r="A335" s="184"/>
      <c r="B335" s="184"/>
      <c r="C335" s="99" t="s">
        <v>1289</v>
      </c>
      <c r="D335" s="99" t="s">
        <v>1002</v>
      </c>
      <c r="E335" s="99">
        <v>2025.0</v>
      </c>
      <c r="F335" s="164" t="s">
        <v>1038</v>
      </c>
      <c r="G335" s="12"/>
      <c r="H335" s="99">
        <v>22.0</v>
      </c>
      <c r="I335" s="99"/>
      <c r="J335" s="99">
        <v>10.0</v>
      </c>
      <c r="K335" s="185" t="s">
        <v>1267</v>
      </c>
      <c r="L335" s="191">
        <v>0.5416666666666666</v>
      </c>
      <c r="M335" s="192">
        <v>0.7083333333333334</v>
      </c>
      <c r="N335" s="19"/>
      <c r="O335" s="164" t="s">
        <v>1252</v>
      </c>
      <c r="P335" s="169">
        <f t="shared" si="441"/>
        <v>46081</v>
      </c>
      <c r="Q335" s="170">
        <f t="shared" si="3"/>
        <v>46088</v>
      </c>
      <c r="R335" s="181"/>
      <c r="S335" s="302"/>
      <c r="T335" s="99"/>
      <c r="U335" s="99"/>
      <c r="V335" s="172" t="str">
        <f t="shared" si="390"/>
        <v> </v>
      </c>
      <c r="W335" s="172">
        <f t="shared" si="5"/>
        <v>5</v>
      </c>
      <c r="X335" s="173">
        <f t="shared" si="6"/>
        <v>2</v>
      </c>
      <c r="Y335" s="172">
        <f t="shared" si="7"/>
        <v>7</v>
      </c>
      <c r="Z335" s="174">
        <f t="shared" si="8"/>
        <v>0.1666666667</v>
      </c>
      <c r="AA335" s="174">
        <f t="shared" si="9"/>
        <v>0.003703703704</v>
      </c>
      <c r="AB335" s="173" t="str">
        <f t="shared" si="10"/>
        <v>70,541666666666667</v>
      </c>
      <c r="AC335" s="175" t="str">
        <f t="shared" si="11"/>
        <v> 6252GRD01  13:00-17:00  BĐ: 28/2/2026 KT: 7/3/2026</v>
      </c>
      <c r="AD335" s="175">
        <f t="shared" ref="AD335:AE335" si="444">P335</f>
        <v>46081</v>
      </c>
      <c r="AE335" s="175">
        <f t="shared" si="444"/>
        <v>46088</v>
      </c>
      <c r="AF335" s="187"/>
      <c r="AG335" s="187"/>
    </row>
    <row r="336" ht="18.75" customHeight="1">
      <c r="A336" s="184"/>
      <c r="B336" s="184"/>
      <c r="C336" s="99" t="s">
        <v>1122</v>
      </c>
      <c r="D336" s="99" t="s">
        <v>1040</v>
      </c>
      <c r="E336" s="99">
        <v>2024.0</v>
      </c>
      <c r="F336" s="164" t="s">
        <v>1041</v>
      </c>
      <c r="G336" s="165" t="s">
        <v>1044</v>
      </c>
      <c r="H336" s="99">
        <v>8.0</v>
      </c>
      <c r="I336" s="99"/>
      <c r="J336" s="99">
        <v>25.0</v>
      </c>
      <c r="K336" s="185" t="s">
        <v>1272</v>
      </c>
      <c r="L336" s="191">
        <v>0.3229166666666667</v>
      </c>
      <c r="M336" s="192">
        <v>0.4895833333333333</v>
      </c>
      <c r="N336" s="165">
        <v>503.0</v>
      </c>
      <c r="O336" s="164" t="s">
        <v>1252</v>
      </c>
      <c r="P336" s="169">
        <f t="shared" ref="P336:P337" si="446">"05/01/2026"+(K336-2)</f>
        <v>46030</v>
      </c>
      <c r="Q336" s="170">
        <f t="shared" si="3"/>
        <v>46058</v>
      </c>
      <c r="R336" s="181"/>
      <c r="S336" s="302"/>
      <c r="T336" s="99"/>
      <c r="U336" s="99"/>
      <c r="V336" s="172" t="str">
        <f t="shared" si="390"/>
        <v> </v>
      </c>
      <c r="W336" s="172">
        <f t="shared" si="5"/>
        <v>5</v>
      </c>
      <c r="X336" s="173">
        <f t="shared" si="6"/>
        <v>5</v>
      </c>
      <c r="Y336" s="172">
        <f t="shared" si="7"/>
        <v>28</v>
      </c>
      <c r="Z336" s="174">
        <f t="shared" si="8"/>
        <v>0.1666666667</v>
      </c>
      <c r="AA336" s="174">
        <f t="shared" si="9"/>
        <v>0.003703703704</v>
      </c>
      <c r="AB336" s="173" t="str">
        <f t="shared" si="10"/>
        <v>50,322916666666667503</v>
      </c>
      <c r="AC336" s="175" t="str">
        <f t="shared" si="11"/>
        <v>Phương pháp giảng dạy Thiếu Nhi 6243VLB01  7:45-11:45  BĐ: 8/1/2026 KT: 5/2/2026</v>
      </c>
      <c r="AD336" s="175">
        <f t="shared" ref="AD336:AE336" si="445">P336</f>
        <v>46030</v>
      </c>
      <c r="AE336" s="175">
        <f t="shared" si="445"/>
        <v>46058</v>
      </c>
      <c r="AF336" s="187"/>
      <c r="AG336" s="187"/>
    </row>
    <row r="337" ht="18.75" customHeight="1">
      <c r="A337" s="184"/>
      <c r="B337" s="184"/>
      <c r="C337" s="99" t="s">
        <v>1122</v>
      </c>
      <c r="D337" s="99" t="s">
        <v>1040</v>
      </c>
      <c r="E337" s="99">
        <v>2024.0</v>
      </c>
      <c r="F337" s="164" t="s">
        <v>1053</v>
      </c>
      <c r="G337" s="12"/>
      <c r="H337" s="99">
        <v>6.0</v>
      </c>
      <c r="I337" s="99"/>
      <c r="J337" s="99">
        <v>25.0</v>
      </c>
      <c r="K337" s="185" t="s">
        <v>1272</v>
      </c>
      <c r="L337" s="191">
        <v>0.3229166666666667</v>
      </c>
      <c r="M337" s="192">
        <v>0.4895833333333333</v>
      </c>
      <c r="N337" s="19"/>
      <c r="O337" s="164" t="s">
        <v>1252</v>
      </c>
      <c r="P337" s="169">
        <f t="shared" si="446"/>
        <v>46030</v>
      </c>
      <c r="Q337" s="170">
        <f t="shared" si="3"/>
        <v>46058</v>
      </c>
      <c r="R337" s="181"/>
      <c r="S337" s="302"/>
      <c r="T337" s="99"/>
      <c r="U337" s="99"/>
      <c r="V337" s="172" t="str">
        <f t="shared" si="390"/>
        <v> </v>
      </c>
      <c r="W337" s="172">
        <f t="shared" si="5"/>
        <v>5</v>
      </c>
      <c r="X337" s="173">
        <f t="shared" si="6"/>
        <v>5</v>
      </c>
      <c r="Y337" s="172">
        <f t="shared" si="7"/>
        <v>28</v>
      </c>
      <c r="Z337" s="174">
        <f t="shared" si="8"/>
        <v>0.1666666667</v>
      </c>
      <c r="AA337" s="174">
        <f t="shared" si="9"/>
        <v>0.003703703704</v>
      </c>
      <c r="AB337" s="173" t="str">
        <f t="shared" si="10"/>
        <v>50,322916666666667</v>
      </c>
      <c r="AC337" s="175" t="str">
        <f t="shared" si="11"/>
        <v> 6243VLB01G  7:45-11:45  BĐ: 8/1/2026 KT: 5/2/2026</v>
      </c>
      <c r="AD337" s="175">
        <f t="shared" ref="AD337:AE337" si="447">P337</f>
        <v>46030</v>
      </c>
      <c r="AE337" s="175">
        <f t="shared" si="447"/>
        <v>46058</v>
      </c>
      <c r="AF337" s="187"/>
      <c r="AG337" s="187"/>
    </row>
    <row r="338" ht="18.75" customHeight="1">
      <c r="A338" s="184"/>
      <c r="B338" s="184"/>
      <c r="C338" s="99" t="s">
        <v>1122</v>
      </c>
      <c r="D338" s="99" t="s">
        <v>1040</v>
      </c>
      <c r="E338" s="99">
        <v>2024.0</v>
      </c>
      <c r="F338" s="164" t="s">
        <v>1041</v>
      </c>
      <c r="G338" s="12"/>
      <c r="H338" s="99">
        <v>8.0</v>
      </c>
      <c r="I338" s="99"/>
      <c r="J338" s="99">
        <v>35.0</v>
      </c>
      <c r="K338" s="185" t="s">
        <v>1272</v>
      </c>
      <c r="L338" s="191">
        <v>0.3229166666666667</v>
      </c>
      <c r="M338" s="192">
        <v>0.4895833333333333</v>
      </c>
      <c r="N338" s="165">
        <v>503.0</v>
      </c>
      <c r="O338" s="164" t="s">
        <v>1252</v>
      </c>
      <c r="P338" s="169">
        <f t="shared" ref="P338:P339" si="449">"23/02/2026"+(K338-2)</f>
        <v>46079</v>
      </c>
      <c r="Q338" s="170">
        <f t="shared" si="3"/>
        <v>46121</v>
      </c>
      <c r="R338" s="181"/>
      <c r="S338" s="302"/>
      <c r="T338" s="99"/>
      <c r="U338" s="99"/>
      <c r="V338" s="172" t="str">
        <f t="shared" si="390"/>
        <v> </v>
      </c>
      <c r="W338" s="172">
        <f t="shared" si="5"/>
        <v>5</v>
      </c>
      <c r="X338" s="173">
        <f t="shared" si="6"/>
        <v>7</v>
      </c>
      <c r="Y338" s="172">
        <f t="shared" si="7"/>
        <v>42</v>
      </c>
      <c r="Z338" s="174">
        <f t="shared" si="8"/>
        <v>0.1666666667</v>
      </c>
      <c r="AA338" s="174">
        <f t="shared" si="9"/>
        <v>0.003703703704</v>
      </c>
      <c r="AB338" s="173" t="str">
        <f t="shared" si="10"/>
        <v>50,322916666666667503</v>
      </c>
      <c r="AC338" s="175" t="str">
        <f t="shared" si="11"/>
        <v> 6243VLB01  7:45-11:45  BĐ: 26/2/2026 KT: 9/4/2026</v>
      </c>
      <c r="AD338" s="175">
        <f t="shared" ref="AD338:AE338" si="448">P338</f>
        <v>46079</v>
      </c>
      <c r="AE338" s="175">
        <f t="shared" si="448"/>
        <v>46121</v>
      </c>
      <c r="AF338" s="187"/>
      <c r="AG338" s="187"/>
    </row>
    <row r="339" ht="18.75" customHeight="1">
      <c r="A339" s="184"/>
      <c r="B339" s="184"/>
      <c r="C339" s="99" t="s">
        <v>1122</v>
      </c>
      <c r="D339" s="99" t="s">
        <v>1040</v>
      </c>
      <c r="E339" s="99">
        <v>2024.0</v>
      </c>
      <c r="F339" s="164" t="s">
        <v>1053</v>
      </c>
      <c r="G339" s="12"/>
      <c r="H339" s="99">
        <v>6.0</v>
      </c>
      <c r="I339" s="99"/>
      <c r="J339" s="99">
        <v>35.0</v>
      </c>
      <c r="K339" s="185" t="s">
        <v>1272</v>
      </c>
      <c r="L339" s="191">
        <v>0.3229166666666667</v>
      </c>
      <c r="M339" s="192">
        <v>0.4895833333333333</v>
      </c>
      <c r="N339" s="19"/>
      <c r="O339" s="164" t="s">
        <v>1252</v>
      </c>
      <c r="P339" s="169">
        <f t="shared" si="449"/>
        <v>46079</v>
      </c>
      <c r="Q339" s="170">
        <f t="shared" si="3"/>
        <v>46121</v>
      </c>
      <c r="R339" s="181"/>
      <c r="S339" s="302"/>
      <c r="T339" s="99"/>
      <c r="U339" s="99"/>
      <c r="V339" s="172" t="str">
        <f t="shared" si="390"/>
        <v> </v>
      </c>
      <c r="W339" s="172">
        <f t="shared" si="5"/>
        <v>5</v>
      </c>
      <c r="X339" s="173">
        <f t="shared" si="6"/>
        <v>7</v>
      </c>
      <c r="Y339" s="172">
        <f t="shared" si="7"/>
        <v>42</v>
      </c>
      <c r="Z339" s="174">
        <f t="shared" si="8"/>
        <v>0.1666666667</v>
      </c>
      <c r="AA339" s="174">
        <f t="shared" si="9"/>
        <v>0.003703703704</v>
      </c>
      <c r="AB339" s="173" t="str">
        <f t="shared" si="10"/>
        <v>50,322916666666667</v>
      </c>
      <c r="AC339" s="175" t="str">
        <f t="shared" si="11"/>
        <v> 6243VLB01G  7:45-11:45  BĐ: 26/2/2026 KT: 9/4/2026</v>
      </c>
      <c r="AD339" s="175">
        <f t="shared" ref="AD339:AE339" si="450">P339</f>
        <v>46079</v>
      </c>
      <c r="AE339" s="175">
        <f t="shared" si="450"/>
        <v>46121</v>
      </c>
      <c r="AF339" s="187"/>
      <c r="AG339" s="187"/>
    </row>
    <row r="340" ht="18.75" customHeight="1">
      <c r="A340" s="184"/>
      <c r="B340" s="184"/>
      <c r="C340" s="99" t="s">
        <v>1122</v>
      </c>
      <c r="D340" s="99" t="s">
        <v>1040</v>
      </c>
      <c r="E340" s="99">
        <v>2024.0</v>
      </c>
      <c r="F340" s="164" t="s">
        <v>1041</v>
      </c>
      <c r="G340" s="165" t="s">
        <v>1046</v>
      </c>
      <c r="H340" s="99">
        <v>8.0</v>
      </c>
      <c r="I340" s="99"/>
      <c r="J340" s="99">
        <v>25.0</v>
      </c>
      <c r="K340" s="185" t="s">
        <v>1272</v>
      </c>
      <c r="L340" s="191">
        <v>0.5416666666666666</v>
      </c>
      <c r="M340" s="192">
        <v>0.7083333333333334</v>
      </c>
      <c r="N340" s="165">
        <v>503.0</v>
      </c>
      <c r="O340" s="164" t="s">
        <v>1252</v>
      </c>
      <c r="P340" s="169">
        <f t="shared" ref="P340:P341" si="452">"05/01/2026"+(K340-2)</f>
        <v>46030</v>
      </c>
      <c r="Q340" s="170">
        <f t="shared" si="3"/>
        <v>46058</v>
      </c>
      <c r="R340" s="181"/>
      <c r="S340" s="302"/>
      <c r="T340" s="99"/>
      <c r="U340" s="99"/>
      <c r="V340" s="172" t="str">
        <f t="shared" si="390"/>
        <v> </v>
      </c>
      <c r="W340" s="172">
        <f t="shared" si="5"/>
        <v>5</v>
      </c>
      <c r="X340" s="173">
        <f t="shared" si="6"/>
        <v>5</v>
      </c>
      <c r="Y340" s="172">
        <f t="shared" si="7"/>
        <v>28</v>
      </c>
      <c r="Z340" s="174">
        <f t="shared" si="8"/>
        <v>0.1666666667</v>
      </c>
      <c r="AA340" s="174">
        <f t="shared" si="9"/>
        <v>0.003703703704</v>
      </c>
      <c r="AB340" s="173" t="str">
        <f t="shared" si="10"/>
        <v>50,541666666666667503</v>
      </c>
      <c r="AC340" s="175" t="str">
        <f t="shared" si="11"/>
        <v>Thực hành Phiên dịch tiếng Anh du lịch 6243VLB01  13:00-17:00  BĐ: 8/1/2026 KT: 5/2/2026</v>
      </c>
      <c r="AD340" s="175">
        <f t="shared" ref="AD340:AE340" si="451">P340</f>
        <v>46030</v>
      </c>
      <c r="AE340" s="175">
        <f t="shared" si="451"/>
        <v>46058</v>
      </c>
      <c r="AF340" s="187"/>
      <c r="AG340" s="187"/>
    </row>
    <row r="341" ht="18.75" customHeight="1">
      <c r="A341" s="184"/>
      <c r="B341" s="184"/>
      <c r="C341" s="99" t="s">
        <v>1122</v>
      </c>
      <c r="D341" s="99" t="s">
        <v>1040</v>
      </c>
      <c r="E341" s="99">
        <v>2024.0</v>
      </c>
      <c r="F341" s="164" t="s">
        <v>1053</v>
      </c>
      <c r="G341" s="12"/>
      <c r="H341" s="99">
        <v>6.0</v>
      </c>
      <c r="I341" s="99"/>
      <c r="J341" s="99">
        <v>25.0</v>
      </c>
      <c r="K341" s="185" t="s">
        <v>1272</v>
      </c>
      <c r="L341" s="191">
        <v>0.5416666666666666</v>
      </c>
      <c r="M341" s="192">
        <v>0.7083333333333334</v>
      </c>
      <c r="N341" s="19"/>
      <c r="O341" s="164" t="s">
        <v>1252</v>
      </c>
      <c r="P341" s="169">
        <f t="shared" si="452"/>
        <v>46030</v>
      </c>
      <c r="Q341" s="170">
        <f t="shared" si="3"/>
        <v>46058</v>
      </c>
      <c r="R341" s="181"/>
      <c r="S341" s="302"/>
      <c r="T341" s="99"/>
      <c r="U341" s="99"/>
      <c r="V341" s="172" t="str">
        <f t="shared" si="390"/>
        <v> </v>
      </c>
      <c r="W341" s="172">
        <f t="shared" si="5"/>
        <v>5</v>
      </c>
      <c r="X341" s="173">
        <f t="shared" si="6"/>
        <v>5</v>
      </c>
      <c r="Y341" s="172">
        <f t="shared" si="7"/>
        <v>28</v>
      </c>
      <c r="Z341" s="174">
        <f t="shared" si="8"/>
        <v>0.1666666667</v>
      </c>
      <c r="AA341" s="174">
        <f t="shared" si="9"/>
        <v>0.003703703704</v>
      </c>
      <c r="AB341" s="173" t="str">
        <f t="shared" si="10"/>
        <v>50,541666666666667</v>
      </c>
      <c r="AC341" s="175" t="str">
        <f t="shared" si="11"/>
        <v> 6243VLB01G  13:00-17:00  BĐ: 8/1/2026 KT: 5/2/2026</v>
      </c>
      <c r="AD341" s="175">
        <f t="shared" ref="AD341:AE341" si="453">P341</f>
        <v>46030</v>
      </c>
      <c r="AE341" s="175">
        <f t="shared" si="453"/>
        <v>46058</v>
      </c>
      <c r="AF341" s="187"/>
      <c r="AG341" s="187"/>
    </row>
    <row r="342" ht="18.75" customHeight="1">
      <c r="A342" s="184"/>
      <c r="B342" s="184"/>
      <c r="C342" s="99" t="s">
        <v>1122</v>
      </c>
      <c r="D342" s="99" t="s">
        <v>1040</v>
      </c>
      <c r="E342" s="99">
        <v>2024.0</v>
      </c>
      <c r="F342" s="164" t="s">
        <v>1041</v>
      </c>
      <c r="G342" s="12"/>
      <c r="H342" s="99">
        <v>8.0</v>
      </c>
      <c r="I342" s="99"/>
      <c r="J342" s="99">
        <v>35.0</v>
      </c>
      <c r="K342" s="185" t="s">
        <v>1272</v>
      </c>
      <c r="L342" s="191">
        <v>0.5416666666666666</v>
      </c>
      <c r="M342" s="192">
        <v>0.7083333333333334</v>
      </c>
      <c r="N342" s="165">
        <v>503.0</v>
      </c>
      <c r="O342" s="164" t="s">
        <v>1252</v>
      </c>
      <c r="P342" s="169">
        <f t="shared" ref="P342:P343" si="455">"23/02/2026"+(K342-2)</f>
        <v>46079</v>
      </c>
      <c r="Q342" s="170">
        <f t="shared" si="3"/>
        <v>46121</v>
      </c>
      <c r="R342" s="181"/>
      <c r="S342" s="302"/>
      <c r="T342" s="99"/>
      <c r="U342" s="99"/>
      <c r="V342" s="172" t="str">
        <f t="shared" si="390"/>
        <v> </v>
      </c>
      <c r="W342" s="172">
        <f t="shared" si="5"/>
        <v>5</v>
      </c>
      <c r="X342" s="173">
        <f t="shared" si="6"/>
        <v>7</v>
      </c>
      <c r="Y342" s="172">
        <f t="shared" si="7"/>
        <v>42</v>
      </c>
      <c r="Z342" s="174">
        <f t="shared" si="8"/>
        <v>0.1666666667</v>
      </c>
      <c r="AA342" s="174">
        <f t="shared" si="9"/>
        <v>0.003703703704</v>
      </c>
      <c r="AB342" s="173" t="str">
        <f t="shared" si="10"/>
        <v>50,541666666666667503</v>
      </c>
      <c r="AC342" s="175" t="str">
        <f t="shared" si="11"/>
        <v> 6243VLB01  13:00-17:00  BĐ: 26/2/2026 KT: 9/4/2026</v>
      </c>
      <c r="AD342" s="175">
        <f t="shared" ref="AD342:AE342" si="454">P342</f>
        <v>46079</v>
      </c>
      <c r="AE342" s="175">
        <f t="shared" si="454"/>
        <v>46121</v>
      </c>
      <c r="AF342" s="187"/>
      <c r="AG342" s="187"/>
    </row>
    <row r="343" ht="18.75" customHeight="1">
      <c r="A343" s="184"/>
      <c r="B343" s="184"/>
      <c r="C343" s="99" t="s">
        <v>1122</v>
      </c>
      <c r="D343" s="99" t="s">
        <v>1040</v>
      </c>
      <c r="E343" s="99">
        <v>2024.0</v>
      </c>
      <c r="F343" s="164" t="s">
        <v>1053</v>
      </c>
      <c r="G343" s="12"/>
      <c r="H343" s="99">
        <v>6.0</v>
      </c>
      <c r="I343" s="99"/>
      <c r="J343" s="99">
        <v>35.0</v>
      </c>
      <c r="K343" s="185" t="s">
        <v>1272</v>
      </c>
      <c r="L343" s="191">
        <v>0.5416666666666666</v>
      </c>
      <c r="M343" s="192">
        <v>0.7083333333333334</v>
      </c>
      <c r="N343" s="19"/>
      <c r="O343" s="164" t="s">
        <v>1252</v>
      </c>
      <c r="P343" s="169">
        <f t="shared" si="455"/>
        <v>46079</v>
      </c>
      <c r="Q343" s="170">
        <f t="shared" si="3"/>
        <v>46121</v>
      </c>
      <c r="R343" s="181"/>
      <c r="S343" s="302"/>
      <c r="T343" s="99"/>
      <c r="U343" s="99"/>
      <c r="V343" s="172" t="str">
        <f t="shared" si="390"/>
        <v> </v>
      </c>
      <c r="W343" s="172">
        <f t="shared" si="5"/>
        <v>5</v>
      </c>
      <c r="X343" s="173">
        <f t="shared" si="6"/>
        <v>7</v>
      </c>
      <c r="Y343" s="172">
        <f t="shared" si="7"/>
        <v>42</v>
      </c>
      <c r="Z343" s="174">
        <f t="shared" si="8"/>
        <v>0.1666666667</v>
      </c>
      <c r="AA343" s="174">
        <f t="shared" si="9"/>
        <v>0.003703703704</v>
      </c>
      <c r="AB343" s="173" t="str">
        <f t="shared" si="10"/>
        <v>50,541666666666667</v>
      </c>
      <c r="AC343" s="175" t="str">
        <f t="shared" si="11"/>
        <v> 6243VLB01G  13:00-17:00  BĐ: 26/2/2026 KT: 9/4/2026</v>
      </c>
      <c r="AD343" s="175">
        <f t="shared" ref="AD343:AE343" si="456">P343</f>
        <v>46079</v>
      </c>
      <c r="AE343" s="175">
        <f t="shared" si="456"/>
        <v>46121</v>
      </c>
      <c r="AF343" s="187"/>
      <c r="AG343" s="187"/>
    </row>
    <row r="344" ht="18.75" customHeight="1">
      <c r="A344" s="184"/>
      <c r="B344" s="184"/>
      <c r="C344" s="99" t="s">
        <v>1122</v>
      </c>
      <c r="D344" s="99" t="s">
        <v>1040</v>
      </c>
      <c r="E344" s="99">
        <v>2024.0</v>
      </c>
      <c r="F344" s="164" t="s">
        <v>1041</v>
      </c>
      <c r="G344" s="165" t="s">
        <v>1048</v>
      </c>
      <c r="H344" s="99">
        <v>8.0</v>
      </c>
      <c r="I344" s="99"/>
      <c r="J344" s="99">
        <v>25.0</v>
      </c>
      <c r="K344" s="185" t="s">
        <v>1262</v>
      </c>
      <c r="L344" s="191">
        <v>0.3229166666666667</v>
      </c>
      <c r="M344" s="192">
        <v>0.4895833333333333</v>
      </c>
      <c r="N344" s="165">
        <v>503.0</v>
      </c>
      <c r="O344" s="164" t="s">
        <v>1252</v>
      </c>
      <c r="P344" s="169">
        <f t="shared" ref="P344:P345" si="458">"05/01/2026"+(K344-2)</f>
        <v>46031</v>
      </c>
      <c r="Q344" s="170">
        <f t="shared" si="3"/>
        <v>46059</v>
      </c>
      <c r="R344" s="181"/>
      <c r="S344" s="302"/>
      <c r="T344" s="99"/>
      <c r="U344" s="99"/>
      <c r="V344" s="172" t="str">
        <f t="shared" si="390"/>
        <v> </v>
      </c>
      <c r="W344" s="172">
        <f t="shared" si="5"/>
        <v>5</v>
      </c>
      <c r="X344" s="173">
        <f t="shared" si="6"/>
        <v>5</v>
      </c>
      <c r="Y344" s="172">
        <f t="shared" si="7"/>
        <v>28</v>
      </c>
      <c r="Z344" s="174">
        <f t="shared" si="8"/>
        <v>0.1666666667</v>
      </c>
      <c r="AA344" s="174">
        <f t="shared" si="9"/>
        <v>0.003703703704</v>
      </c>
      <c r="AB344" s="173" t="str">
        <f t="shared" si="10"/>
        <v>60,322916666666667503</v>
      </c>
      <c r="AC344" s="175" t="str">
        <f t="shared" si="11"/>
        <v>Tiếng Anh thư tín thương mại 6243VLB01  7:45-11:45  BĐ: 9/1/2026 KT: 6/2/2026</v>
      </c>
      <c r="AD344" s="175">
        <f t="shared" ref="AD344:AE344" si="457">P344</f>
        <v>46031</v>
      </c>
      <c r="AE344" s="175">
        <f t="shared" si="457"/>
        <v>46059</v>
      </c>
      <c r="AF344" s="187"/>
      <c r="AG344" s="187"/>
    </row>
    <row r="345" ht="18.75" customHeight="1">
      <c r="A345" s="184"/>
      <c r="B345" s="184"/>
      <c r="C345" s="99" t="s">
        <v>1122</v>
      </c>
      <c r="D345" s="99" t="s">
        <v>1040</v>
      </c>
      <c r="E345" s="99">
        <v>2024.0</v>
      </c>
      <c r="F345" s="164" t="s">
        <v>1053</v>
      </c>
      <c r="G345" s="12"/>
      <c r="H345" s="99">
        <v>6.0</v>
      </c>
      <c r="I345" s="99"/>
      <c r="J345" s="99">
        <v>25.0</v>
      </c>
      <c r="K345" s="185" t="s">
        <v>1262</v>
      </c>
      <c r="L345" s="191">
        <v>0.3229166666666667</v>
      </c>
      <c r="M345" s="192">
        <v>0.4895833333333333</v>
      </c>
      <c r="N345" s="19"/>
      <c r="O345" s="164" t="s">
        <v>1252</v>
      </c>
      <c r="P345" s="169">
        <f t="shared" si="458"/>
        <v>46031</v>
      </c>
      <c r="Q345" s="170">
        <f t="shared" si="3"/>
        <v>46059</v>
      </c>
      <c r="R345" s="181"/>
      <c r="S345" s="302"/>
      <c r="T345" s="99"/>
      <c r="U345" s="99"/>
      <c r="V345" s="172" t="str">
        <f t="shared" si="390"/>
        <v> </v>
      </c>
      <c r="W345" s="172">
        <f t="shared" si="5"/>
        <v>5</v>
      </c>
      <c r="X345" s="173">
        <f t="shared" si="6"/>
        <v>5</v>
      </c>
      <c r="Y345" s="172">
        <f t="shared" si="7"/>
        <v>28</v>
      </c>
      <c r="Z345" s="174">
        <f t="shared" si="8"/>
        <v>0.1666666667</v>
      </c>
      <c r="AA345" s="174">
        <f t="shared" si="9"/>
        <v>0.003703703704</v>
      </c>
      <c r="AB345" s="173" t="str">
        <f t="shared" si="10"/>
        <v>60,322916666666667</v>
      </c>
      <c r="AC345" s="175" t="str">
        <f t="shared" si="11"/>
        <v> 6243VLB01G  7:45-11:45  BĐ: 9/1/2026 KT: 6/2/2026</v>
      </c>
      <c r="AD345" s="175">
        <f t="shared" ref="AD345:AE345" si="459">P345</f>
        <v>46031</v>
      </c>
      <c r="AE345" s="175">
        <f t="shared" si="459"/>
        <v>46059</v>
      </c>
      <c r="AF345" s="187"/>
      <c r="AG345" s="187"/>
    </row>
    <row r="346" ht="18.75" customHeight="1">
      <c r="A346" s="184"/>
      <c r="B346" s="184"/>
      <c r="C346" s="99" t="s">
        <v>1122</v>
      </c>
      <c r="D346" s="99" t="s">
        <v>1040</v>
      </c>
      <c r="E346" s="99">
        <v>2024.0</v>
      </c>
      <c r="F346" s="164" t="s">
        <v>1041</v>
      </c>
      <c r="G346" s="12"/>
      <c r="H346" s="99">
        <v>8.0</v>
      </c>
      <c r="I346" s="99"/>
      <c r="J346" s="99">
        <v>35.0</v>
      </c>
      <c r="K346" s="185" t="s">
        <v>1262</v>
      </c>
      <c r="L346" s="191">
        <v>0.3229166666666667</v>
      </c>
      <c r="M346" s="192">
        <v>0.4895833333333333</v>
      </c>
      <c r="N346" s="165">
        <v>503.0</v>
      </c>
      <c r="O346" s="164" t="s">
        <v>1252</v>
      </c>
      <c r="P346" s="169">
        <f t="shared" ref="P346:P347" si="461">"23/02/2026"+(K346-2)</f>
        <v>46080</v>
      </c>
      <c r="Q346" s="170">
        <f t="shared" si="3"/>
        <v>46122</v>
      </c>
      <c r="R346" s="181"/>
      <c r="S346" s="302"/>
      <c r="T346" s="99"/>
      <c r="U346" s="99"/>
      <c r="V346" s="172" t="str">
        <f t="shared" si="390"/>
        <v> </v>
      </c>
      <c r="W346" s="172">
        <f t="shared" si="5"/>
        <v>5</v>
      </c>
      <c r="X346" s="173">
        <f t="shared" si="6"/>
        <v>7</v>
      </c>
      <c r="Y346" s="172">
        <f t="shared" si="7"/>
        <v>42</v>
      </c>
      <c r="Z346" s="174">
        <f t="shared" si="8"/>
        <v>0.1666666667</v>
      </c>
      <c r="AA346" s="174">
        <f t="shared" si="9"/>
        <v>0.003703703704</v>
      </c>
      <c r="AB346" s="173" t="str">
        <f t="shared" si="10"/>
        <v>60,322916666666667503</v>
      </c>
      <c r="AC346" s="175" t="str">
        <f t="shared" si="11"/>
        <v> 6243VLB01  7:45-11:45  BĐ: 27/2/2026 KT: 10/4/2026</v>
      </c>
      <c r="AD346" s="175">
        <f t="shared" ref="AD346:AE346" si="460">P346</f>
        <v>46080</v>
      </c>
      <c r="AE346" s="175">
        <f t="shared" si="460"/>
        <v>46122</v>
      </c>
      <c r="AF346" s="187"/>
      <c r="AG346" s="187"/>
    </row>
    <row r="347" ht="18.75" customHeight="1">
      <c r="A347" s="184"/>
      <c r="B347" s="184"/>
      <c r="C347" s="99" t="s">
        <v>1122</v>
      </c>
      <c r="D347" s="99" t="s">
        <v>1040</v>
      </c>
      <c r="E347" s="99">
        <v>2024.0</v>
      </c>
      <c r="F347" s="164" t="s">
        <v>1053</v>
      </c>
      <c r="G347" s="12"/>
      <c r="H347" s="99">
        <v>6.0</v>
      </c>
      <c r="I347" s="99"/>
      <c r="J347" s="99">
        <v>35.0</v>
      </c>
      <c r="K347" s="185" t="s">
        <v>1262</v>
      </c>
      <c r="L347" s="191">
        <v>0.3229166666666667</v>
      </c>
      <c r="M347" s="192">
        <v>0.4895833333333333</v>
      </c>
      <c r="N347" s="19"/>
      <c r="O347" s="164" t="s">
        <v>1252</v>
      </c>
      <c r="P347" s="169">
        <f t="shared" si="461"/>
        <v>46080</v>
      </c>
      <c r="Q347" s="170">
        <f t="shared" si="3"/>
        <v>46122</v>
      </c>
      <c r="R347" s="181"/>
      <c r="S347" s="302"/>
      <c r="T347" s="99"/>
      <c r="U347" s="99"/>
      <c r="V347" s="172" t="str">
        <f t="shared" si="390"/>
        <v> </v>
      </c>
      <c r="W347" s="172">
        <f t="shared" si="5"/>
        <v>5</v>
      </c>
      <c r="X347" s="173">
        <f t="shared" si="6"/>
        <v>7</v>
      </c>
      <c r="Y347" s="172">
        <f t="shared" si="7"/>
        <v>42</v>
      </c>
      <c r="Z347" s="174">
        <f t="shared" si="8"/>
        <v>0.1666666667</v>
      </c>
      <c r="AA347" s="174">
        <f t="shared" si="9"/>
        <v>0.003703703704</v>
      </c>
      <c r="AB347" s="173" t="str">
        <f t="shared" si="10"/>
        <v>60,322916666666667</v>
      </c>
      <c r="AC347" s="175" t="str">
        <f t="shared" si="11"/>
        <v> 6243VLB01G  7:45-11:45  BĐ: 27/2/2026 KT: 10/4/2026</v>
      </c>
      <c r="AD347" s="175">
        <f t="shared" ref="AD347:AE347" si="462">P347</f>
        <v>46080</v>
      </c>
      <c r="AE347" s="175">
        <f t="shared" si="462"/>
        <v>46122</v>
      </c>
      <c r="AF347" s="187"/>
      <c r="AG347" s="187"/>
    </row>
    <row r="348" ht="18.75" customHeight="1">
      <c r="A348" s="184"/>
      <c r="B348" s="184"/>
      <c r="C348" s="99" t="s">
        <v>1122</v>
      </c>
      <c r="D348" s="99" t="s">
        <v>1040</v>
      </c>
      <c r="E348" s="99">
        <v>2024.0</v>
      </c>
      <c r="F348" s="164" t="s">
        <v>1041</v>
      </c>
      <c r="G348" s="165" t="s">
        <v>1050</v>
      </c>
      <c r="H348" s="99">
        <v>8.0</v>
      </c>
      <c r="I348" s="99"/>
      <c r="J348" s="99">
        <v>25.0</v>
      </c>
      <c r="K348" s="185" t="s">
        <v>1258</v>
      </c>
      <c r="L348" s="191">
        <v>0.3229166666666667</v>
      </c>
      <c r="M348" s="192">
        <v>0.4895833333333333</v>
      </c>
      <c r="N348" s="165" t="s">
        <v>1292</v>
      </c>
      <c r="O348" s="164" t="s">
        <v>1261</v>
      </c>
      <c r="P348" s="169">
        <f t="shared" ref="P348:P349" si="464">"05/01/2026"+(K348-2)</f>
        <v>46028</v>
      </c>
      <c r="Q348" s="170">
        <f t="shared" si="3"/>
        <v>46056</v>
      </c>
      <c r="R348" s="181"/>
      <c r="S348" s="302"/>
      <c r="T348" s="99"/>
      <c r="U348" s="99"/>
      <c r="V348" s="172" t="str">
        <f t="shared" si="390"/>
        <v> </v>
      </c>
      <c r="W348" s="172">
        <f t="shared" si="5"/>
        <v>5</v>
      </c>
      <c r="X348" s="173">
        <f t="shared" si="6"/>
        <v>5</v>
      </c>
      <c r="Y348" s="172">
        <f t="shared" si="7"/>
        <v>28</v>
      </c>
      <c r="Z348" s="174">
        <f t="shared" si="8"/>
        <v>0.1666666667</v>
      </c>
      <c r="AA348" s="174">
        <f t="shared" si="9"/>
        <v>0.003703703704</v>
      </c>
      <c r="AB348" s="173" t="str">
        <f t="shared" si="10"/>
        <v>30,322916666666667G_402</v>
      </c>
      <c r="AC348" s="175" t="str">
        <f t="shared" si="11"/>
        <v>Thực hành Biên dịch thương mại 2 6243VLB01  7:45-11:45  BĐ: 6/1/2026 KT: 3/2/2026</v>
      </c>
      <c r="AD348" s="175">
        <f t="shared" ref="AD348:AE348" si="463">P348</f>
        <v>46028</v>
      </c>
      <c r="AE348" s="175">
        <f t="shared" si="463"/>
        <v>46056</v>
      </c>
      <c r="AF348" s="187"/>
      <c r="AG348" s="187"/>
    </row>
    <row r="349" ht="18.75" customHeight="1">
      <c r="A349" s="184"/>
      <c r="B349" s="184"/>
      <c r="C349" s="99" t="s">
        <v>1122</v>
      </c>
      <c r="D349" s="99" t="s">
        <v>1040</v>
      </c>
      <c r="E349" s="99">
        <v>2024.0</v>
      </c>
      <c r="F349" s="164" t="s">
        <v>1053</v>
      </c>
      <c r="G349" s="12"/>
      <c r="H349" s="99">
        <v>6.0</v>
      </c>
      <c r="I349" s="99"/>
      <c r="J349" s="99">
        <v>25.0</v>
      </c>
      <c r="K349" s="185" t="s">
        <v>1258</v>
      </c>
      <c r="L349" s="191">
        <v>0.3229166666666667</v>
      </c>
      <c r="M349" s="192">
        <v>0.4895833333333333</v>
      </c>
      <c r="N349" s="19"/>
      <c r="O349" s="164" t="s">
        <v>1261</v>
      </c>
      <c r="P349" s="169">
        <f t="shared" si="464"/>
        <v>46028</v>
      </c>
      <c r="Q349" s="170">
        <f t="shared" si="3"/>
        <v>46056</v>
      </c>
      <c r="R349" s="181"/>
      <c r="S349" s="302"/>
      <c r="T349" s="99"/>
      <c r="U349" s="99"/>
      <c r="V349" s="172" t="str">
        <f t="shared" si="390"/>
        <v> </v>
      </c>
      <c r="W349" s="172">
        <f t="shared" si="5"/>
        <v>5</v>
      </c>
      <c r="X349" s="173">
        <f t="shared" si="6"/>
        <v>5</v>
      </c>
      <c r="Y349" s="172">
        <f t="shared" si="7"/>
        <v>28</v>
      </c>
      <c r="Z349" s="174">
        <f t="shared" si="8"/>
        <v>0.1666666667</v>
      </c>
      <c r="AA349" s="174">
        <f t="shared" si="9"/>
        <v>0.003703703704</v>
      </c>
      <c r="AB349" s="173" t="str">
        <f t="shared" si="10"/>
        <v>30,322916666666667</v>
      </c>
      <c r="AC349" s="175" t="str">
        <f t="shared" si="11"/>
        <v> 6243VLB01G  7:45-11:45  BĐ: 6/1/2026 KT: 3/2/2026</v>
      </c>
      <c r="AD349" s="175">
        <f t="shared" ref="AD349:AE349" si="465">P349</f>
        <v>46028</v>
      </c>
      <c r="AE349" s="175">
        <f t="shared" si="465"/>
        <v>46056</v>
      </c>
      <c r="AF349" s="187"/>
      <c r="AG349" s="187"/>
    </row>
    <row r="350" ht="18.75" customHeight="1">
      <c r="A350" s="184"/>
      <c r="B350" s="184"/>
      <c r="C350" s="99" t="s">
        <v>1122</v>
      </c>
      <c r="D350" s="99" t="s">
        <v>1040</v>
      </c>
      <c r="E350" s="99">
        <v>2024.0</v>
      </c>
      <c r="F350" s="164" t="s">
        <v>1041</v>
      </c>
      <c r="G350" s="12"/>
      <c r="H350" s="99">
        <v>8.0</v>
      </c>
      <c r="I350" s="99"/>
      <c r="J350" s="99">
        <v>35.0</v>
      </c>
      <c r="K350" s="185" t="s">
        <v>1258</v>
      </c>
      <c r="L350" s="191">
        <v>0.3229166666666667</v>
      </c>
      <c r="M350" s="192">
        <v>0.4895833333333333</v>
      </c>
      <c r="N350" s="165" t="s">
        <v>1292</v>
      </c>
      <c r="O350" s="164" t="s">
        <v>1261</v>
      </c>
      <c r="P350" s="169">
        <f t="shared" ref="P350:P351" si="467">"23/02/2026"+(K350-2)</f>
        <v>46077</v>
      </c>
      <c r="Q350" s="170">
        <f t="shared" si="3"/>
        <v>46119</v>
      </c>
      <c r="R350" s="181"/>
      <c r="S350" s="302"/>
      <c r="T350" s="99"/>
      <c r="U350" s="99"/>
      <c r="V350" s="172" t="str">
        <f t="shared" si="390"/>
        <v> </v>
      </c>
      <c r="W350" s="172">
        <f t="shared" si="5"/>
        <v>5</v>
      </c>
      <c r="X350" s="173">
        <f t="shared" si="6"/>
        <v>7</v>
      </c>
      <c r="Y350" s="172">
        <f t="shared" si="7"/>
        <v>42</v>
      </c>
      <c r="Z350" s="174">
        <f t="shared" si="8"/>
        <v>0.1666666667</v>
      </c>
      <c r="AA350" s="174">
        <f t="shared" si="9"/>
        <v>0.003703703704</v>
      </c>
      <c r="AB350" s="173" t="str">
        <f t="shared" si="10"/>
        <v>30,322916666666667G_402</v>
      </c>
      <c r="AC350" s="175" t="str">
        <f t="shared" si="11"/>
        <v> 6243VLB01  7:45-11:45  BĐ: 24/2/2026 KT: 7/4/2026</v>
      </c>
      <c r="AD350" s="175">
        <f t="shared" ref="AD350:AE350" si="466">P350</f>
        <v>46077</v>
      </c>
      <c r="AE350" s="175">
        <f t="shared" si="466"/>
        <v>46119</v>
      </c>
      <c r="AF350" s="187"/>
      <c r="AG350" s="187"/>
    </row>
    <row r="351" ht="18.75" customHeight="1">
      <c r="A351" s="184"/>
      <c r="B351" s="184"/>
      <c r="C351" s="99" t="s">
        <v>1122</v>
      </c>
      <c r="D351" s="99" t="s">
        <v>1040</v>
      </c>
      <c r="E351" s="99">
        <v>2024.0</v>
      </c>
      <c r="F351" s="164" t="s">
        <v>1053</v>
      </c>
      <c r="G351" s="12"/>
      <c r="H351" s="99">
        <v>6.0</v>
      </c>
      <c r="I351" s="99"/>
      <c r="J351" s="99">
        <v>35.0</v>
      </c>
      <c r="K351" s="185" t="s">
        <v>1258</v>
      </c>
      <c r="L351" s="191">
        <v>0.3229166666666667</v>
      </c>
      <c r="M351" s="192">
        <v>0.4895833333333333</v>
      </c>
      <c r="N351" s="19"/>
      <c r="O351" s="164" t="s">
        <v>1261</v>
      </c>
      <c r="P351" s="169">
        <f t="shared" si="467"/>
        <v>46077</v>
      </c>
      <c r="Q351" s="170">
        <f t="shared" si="3"/>
        <v>46119</v>
      </c>
      <c r="R351" s="181"/>
      <c r="S351" s="302"/>
      <c r="T351" s="99"/>
      <c r="U351" s="99"/>
      <c r="V351" s="172" t="str">
        <f t="shared" si="390"/>
        <v> </v>
      </c>
      <c r="W351" s="172">
        <f t="shared" si="5"/>
        <v>5</v>
      </c>
      <c r="X351" s="173">
        <f t="shared" si="6"/>
        <v>7</v>
      </c>
      <c r="Y351" s="172">
        <f t="shared" si="7"/>
        <v>42</v>
      </c>
      <c r="Z351" s="174">
        <f t="shared" si="8"/>
        <v>0.1666666667</v>
      </c>
      <c r="AA351" s="174">
        <f t="shared" si="9"/>
        <v>0.003703703704</v>
      </c>
      <c r="AB351" s="173" t="str">
        <f t="shared" si="10"/>
        <v>30,322916666666667</v>
      </c>
      <c r="AC351" s="175" t="str">
        <f t="shared" si="11"/>
        <v> 6243VLB01G  7:45-11:45  BĐ: 24/2/2026 KT: 7/4/2026</v>
      </c>
      <c r="AD351" s="175">
        <f t="shared" ref="AD351:AE351" si="468">P351</f>
        <v>46077</v>
      </c>
      <c r="AE351" s="175">
        <f t="shared" si="468"/>
        <v>46119</v>
      </c>
      <c r="AF351" s="187"/>
      <c r="AG351" s="187"/>
    </row>
    <row r="352" ht="18.75" customHeight="1">
      <c r="A352" s="184"/>
      <c r="B352" s="184"/>
      <c r="C352" s="99" t="s">
        <v>1122</v>
      </c>
      <c r="D352" s="99" t="s">
        <v>1040</v>
      </c>
      <c r="E352" s="99">
        <v>2024.0</v>
      </c>
      <c r="F352" s="164" t="s">
        <v>1041</v>
      </c>
      <c r="G352" s="165" t="s">
        <v>1052</v>
      </c>
      <c r="H352" s="99">
        <v>8.0</v>
      </c>
      <c r="I352" s="99"/>
      <c r="J352" s="99">
        <v>25.0</v>
      </c>
      <c r="K352" s="185" t="s">
        <v>1258</v>
      </c>
      <c r="L352" s="191">
        <v>0.5416666666666666</v>
      </c>
      <c r="M352" s="192">
        <v>0.7083333333333334</v>
      </c>
      <c r="N352" s="165" t="s">
        <v>1292</v>
      </c>
      <c r="O352" s="164" t="s">
        <v>1261</v>
      </c>
      <c r="P352" s="169">
        <f t="shared" ref="P352:P353" si="470">"05/01/2026"+(K352-2)</f>
        <v>46028</v>
      </c>
      <c r="Q352" s="170">
        <f t="shared" si="3"/>
        <v>46056</v>
      </c>
      <c r="R352" s="181"/>
      <c r="S352" s="302"/>
      <c r="T352" s="99"/>
      <c r="U352" s="99"/>
      <c r="V352" s="172" t="str">
        <f t="shared" si="390"/>
        <v> </v>
      </c>
      <c r="W352" s="172">
        <f t="shared" si="5"/>
        <v>5</v>
      </c>
      <c r="X352" s="173">
        <f t="shared" si="6"/>
        <v>5</v>
      </c>
      <c r="Y352" s="172">
        <f t="shared" si="7"/>
        <v>28</v>
      </c>
      <c r="Z352" s="174">
        <f t="shared" si="8"/>
        <v>0.1666666667</v>
      </c>
      <c r="AA352" s="174">
        <f t="shared" si="9"/>
        <v>0.003703703704</v>
      </c>
      <c r="AB352" s="173" t="str">
        <f t="shared" si="10"/>
        <v>30,541666666666667G_402</v>
      </c>
      <c r="AC352" s="175" t="str">
        <f t="shared" si="11"/>
        <v>Thực hành Phiên dịch thương mại 2 6243VLB01  13:00-17:00  BĐ: 6/1/2026 KT: 3/2/2026</v>
      </c>
      <c r="AD352" s="175">
        <f t="shared" ref="AD352:AE352" si="469">P352</f>
        <v>46028</v>
      </c>
      <c r="AE352" s="175">
        <f t="shared" si="469"/>
        <v>46056</v>
      </c>
      <c r="AF352" s="187"/>
      <c r="AG352" s="187"/>
    </row>
    <row r="353" ht="18.75" customHeight="1">
      <c r="A353" s="184"/>
      <c r="B353" s="184"/>
      <c r="C353" s="99" t="s">
        <v>1122</v>
      </c>
      <c r="D353" s="99" t="s">
        <v>1040</v>
      </c>
      <c r="E353" s="99">
        <v>2024.0</v>
      </c>
      <c r="F353" s="164" t="s">
        <v>1053</v>
      </c>
      <c r="G353" s="12"/>
      <c r="H353" s="99">
        <v>6.0</v>
      </c>
      <c r="I353" s="99"/>
      <c r="J353" s="99">
        <v>25.0</v>
      </c>
      <c r="K353" s="185" t="s">
        <v>1258</v>
      </c>
      <c r="L353" s="191">
        <v>0.5416666666666666</v>
      </c>
      <c r="M353" s="192">
        <v>0.7083333333333334</v>
      </c>
      <c r="N353" s="19"/>
      <c r="O353" s="164" t="s">
        <v>1261</v>
      </c>
      <c r="P353" s="169">
        <f t="shared" si="470"/>
        <v>46028</v>
      </c>
      <c r="Q353" s="170">
        <f t="shared" si="3"/>
        <v>46056</v>
      </c>
      <c r="R353" s="181"/>
      <c r="S353" s="302"/>
      <c r="T353" s="99"/>
      <c r="U353" s="99"/>
      <c r="V353" s="172" t="str">
        <f t="shared" si="390"/>
        <v> </v>
      </c>
      <c r="W353" s="172">
        <f t="shared" si="5"/>
        <v>5</v>
      </c>
      <c r="X353" s="173">
        <f t="shared" si="6"/>
        <v>5</v>
      </c>
      <c r="Y353" s="172">
        <f t="shared" si="7"/>
        <v>28</v>
      </c>
      <c r="Z353" s="174">
        <f t="shared" si="8"/>
        <v>0.1666666667</v>
      </c>
      <c r="AA353" s="174">
        <f t="shared" si="9"/>
        <v>0.003703703704</v>
      </c>
      <c r="AB353" s="173" t="str">
        <f t="shared" si="10"/>
        <v>30,541666666666667</v>
      </c>
      <c r="AC353" s="175" t="str">
        <f t="shared" si="11"/>
        <v> 6243VLB01G  13:00-17:00  BĐ: 6/1/2026 KT: 3/2/2026</v>
      </c>
      <c r="AD353" s="175">
        <f t="shared" ref="AD353:AE353" si="471">P353</f>
        <v>46028</v>
      </c>
      <c r="AE353" s="175">
        <f t="shared" si="471"/>
        <v>46056</v>
      </c>
      <c r="AF353" s="187"/>
      <c r="AG353" s="187"/>
    </row>
    <row r="354" ht="18.75" customHeight="1">
      <c r="A354" s="184"/>
      <c r="B354" s="184"/>
      <c r="C354" s="99" t="s">
        <v>1122</v>
      </c>
      <c r="D354" s="99" t="s">
        <v>1040</v>
      </c>
      <c r="E354" s="99">
        <v>2024.0</v>
      </c>
      <c r="F354" s="164" t="s">
        <v>1041</v>
      </c>
      <c r="G354" s="12"/>
      <c r="H354" s="99">
        <v>8.0</v>
      </c>
      <c r="I354" s="99"/>
      <c r="J354" s="99">
        <v>35.0</v>
      </c>
      <c r="K354" s="185" t="s">
        <v>1258</v>
      </c>
      <c r="L354" s="191">
        <v>0.5416666666666666</v>
      </c>
      <c r="M354" s="192">
        <v>0.7083333333333334</v>
      </c>
      <c r="N354" s="165" t="s">
        <v>1292</v>
      </c>
      <c r="O354" s="164" t="s">
        <v>1261</v>
      </c>
      <c r="P354" s="169">
        <f t="shared" ref="P354:P355" si="473">"23/02/2026"+(K354-2)</f>
        <v>46077</v>
      </c>
      <c r="Q354" s="170">
        <f t="shared" si="3"/>
        <v>46119</v>
      </c>
      <c r="R354" s="181"/>
      <c r="S354" s="302"/>
      <c r="T354" s="99"/>
      <c r="U354" s="99"/>
      <c r="V354" s="172" t="str">
        <f t="shared" si="390"/>
        <v> </v>
      </c>
      <c r="W354" s="172">
        <f t="shared" si="5"/>
        <v>5</v>
      </c>
      <c r="X354" s="173">
        <f t="shared" si="6"/>
        <v>7</v>
      </c>
      <c r="Y354" s="172">
        <f t="shared" si="7"/>
        <v>42</v>
      </c>
      <c r="Z354" s="174">
        <f t="shared" si="8"/>
        <v>0.1666666667</v>
      </c>
      <c r="AA354" s="174">
        <f t="shared" si="9"/>
        <v>0.003703703704</v>
      </c>
      <c r="AB354" s="173" t="str">
        <f t="shared" si="10"/>
        <v>30,541666666666667G_402</v>
      </c>
      <c r="AC354" s="175" t="str">
        <f t="shared" si="11"/>
        <v> 6243VLB01  13:00-17:00  BĐ: 24/2/2026 KT: 7/4/2026</v>
      </c>
      <c r="AD354" s="175">
        <f t="shared" ref="AD354:AE354" si="472">P354</f>
        <v>46077</v>
      </c>
      <c r="AE354" s="175">
        <f t="shared" si="472"/>
        <v>46119</v>
      </c>
      <c r="AF354" s="187"/>
      <c r="AG354" s="187"/>
    </row>
    <row r="355" ht="18.75" customHeight="1">
      <c r="A355" s="184"/>
      <c r="B355" s="184"/>
      <c r="C355" s="99" t="s">
        <v>1122</v>
      </c>
      <c r="D355" s="99" t="s">
        <v>1040</v>
      </c>
      <c r="E355" s="99">
        <v>2024.0</v>
      </c>
      <c r="F355" s="164" t="s">
        <v>1053</v>
      </c>
      <c r="G355" s="12"/>
      <c r="H355" s="99">
        <v>6.0</v>
      </c>
      <c r="I355" s="99"/>
      <c r="J355" s="99">
        <v>35.0</v>
      </c>
      <c r="K355" s="185" t="s">
        <v>1258</v>
      </c>
      <c r="L355" s="191">
        <v>0.5416666666666666</v>
      </c>
      <c r="M355" s="192">
        <v>0.7083333333333334</v>
      </c>
      <c r="N355" s="19"/>
      <c r="O355" s="164" t="s">
        <v>1261</v>
      </c>
      <c r="P355" s="169">
        <f t="shared" si="473"/>
        <v>46077</v>
      </c>
      <c r="Q355" s="170">
        <f t="shared" si="3"/>
        <v>46119</v>
      </c>
      <c r="R355" s="181"/>
      <c r="S355" s="302"/>
      <c r="T355" s="99"/>
      <c r="U355" s="99"/>
      <c r="V355" s="172" t="str">
        <f t="shared" si="390"/>
        <v> </v>
      </c>
      <c r="W355" s="172">
        <f t="shared" si="5"/>
        <v>5</v>
      </c>
      <c r="X355" s="173">
        <f t="shared" si="6"/>
        <v>7</v>
      </c>
      <c r="Y355" s="172">
        <f t="shared" si="7"/>
        <v>42</v>
      </c>
      <c r="Z355" s="174">
        <f t="shared" si="8"/>
        <v>0.1666666667</v>
      </c>
      <c r="AA355" s="174">
        <f t="shared" si="9"/>
        <v>0.003703703704</v>
      </c>
      <c r="AB355" s="173" t="str">
        <f t="shared" si="10"/>
        <v>30,541666666666667</v>
      </c>
      <c r="AC355" s="175" t="str">
        <f t="shared" si="11"/>
        <v> 6243VLB01G  13:00-17:00  BĐ: 24/2/2026 KT: 7/4/2026</v>
      </c>
      <c r="AD355" s="175">
        <f t="shared" ref="AD355:AE355" si="474">P355</f>
        <v>46077</v>
      </c>
      <c r="AE355" s="175">
        <f t="shared" si="474"/>
        <v>46119</v>
      </c>
      <c r="AF355" s="187"/>
      <c r="AG355" s="187"/>
    </row>
    <row r="356" ht="18.75" customHeight="1">
      <c r="A356" s="184"/>
      <c r="B356" s="184"/>
      <c r="C356" s="99" t="s">
        <v>1293</v>
      </c>
      <c r="D356" s="99" t="s">
        <v>1055</v>
      </c>
      <c r="E356" s="99">
        <v>2024.0</v>
      </c>
      <c r="F356" s="164" t="s">
        <v>1056</v>
      </c>
      <c r="G356" s="165" t="s">
        <v>1058</v>
      </c>
      <c r="H356" s="99">
        <v>11.0</v>
      </c>
      <c r="I356" s="99"/>
      <c r="J356" s="99">
        <v>25.0</v>
      </c>
      <c r="K356" s="185" t="s">
        <v>1266</v>
      </c>
      <c r="L356" s="191">
        <v>0.3229166666666667</v>
      </c>
      <c r="M356" s="192">
        <v>0.4895833333333333</v>
      </c>
      <c r="N356" s="165">
        <v>503.0</v>
      </c>
      <c r="O356" s="164" t="s">
        <v>1252</v>
      </c>
      <c r="P356" s="169">
        <f t="shared" ref="P356:P357" si="476">"05/01/2026"+(K356-2)</f>
        <v>46029</v>
      </c>
      <c r="Q356" s="170">
        <f t="shared" si="3"/>
        <v>46057</v>
      </c>
      <c r="R356" s="181"/>
      <c r="S356" s="302"/>
      <c r="T356" s="99"/>
      <c r="U356" s="99"/>
      <c r="V356" s="172" t="str">
        <f t="shared" si="390"/>
        <v> </v>
      </c>
      <c r="W356" s="172">
        <f t="shared" si="5"/>
        <v>5</v>
      </c>
      <c r="X356" s="173">
        <f t="shared" si="6"/>
        <v>5</v>
      </c>
      <c r="Y356" s="172">
        <f t="shared" si="7"/>
        <v>28</v>
      </c>
      <c r="Z356" s="174">
        <f t="shared" si="8"/>
        <v>0.1666666667</v>
      </c>
      <c r="AA356" s="174">
        <f t="shared" si="9"/>
        <v>0.003703703704</v>
      </c>
      <c r="AB356" s="173" t="str">
        <f t="shared" si="10"/>
        <v>40,322916666666667503</v>
      </c>
      <c r="AC356" s="175" t="str">
        <f t="shared" si="11"/>
        <v>Tiếng Hàn Nghe - Nói 5 6243VLK01  7:45-11:45  BĐ: 7/1/2026 KT: 4/2/2026</v>
      </c>
      <c r="AD356" s="175">
        <f t="shared" ref="AD356:AE356" si="475">P356</f>
        <v>46029</v>
      </c>
      <c r="AE356" s="175">
        <f t="shared" si="475"/>
        <v>46057</v>
      </c>
      <c r="AF356" s="187"/>
      <c r="AG356" s="187"/>
    </row>
    <row r="357" ht="18.75" customHeight="1">
      <c r="A357" s="184"/>
      <c r="B357" s="184"/>
      <c r="C357" s="99" t="s">
        <v>1293</v>
      </c>
      <c r="D357" s="99" t="s">
        <v>1055</v>
      </c>
      <c r="E357" s="99">
        <v>2024.0</v>
      </c>
      <c r="F357" s="164" t="s">
        <v>1069</v>
      </c>
      <c r="G357" s="12"/>
      <c r="H357" s="99">
        <v>4.0</v>
      </c>
      <c r="I357" s="99"/>
      <c r="J357" s="99">
        <v>25.0</v>
      </c>
      <c r="K357" s="185" t="s">
        <v>1266</v>
      </c>
      <c r="L357" s="191">
        <v>0.3229166666666667</v>
      </c>
      <c r="M357" s="192">
        <v>0.4895833333333333</v>
      </c>
      <c r="N357" s="19"/>
      <c r="O357" s="164" t="s">
        <v>1252</v>
      </c>
      <c r="P357" s="169">
        <f t="shared" si="476"/>
        <v>46029</v>
      </c>
      <c r="Q357" s="170">
        <f t="shared" si="3"/>
        <v>46057</v>
      </c>
      <c r="R357" s="181"/>
      <c r="S357" s="302"/>
      <c r="T357" s="99"/>
      <c r="U357" s="99"/>
      <c r="V357" s="172" t="str">
        <f t="shared" si="390"/>
        <v> </v>
      </c>
      <c r="W357" s="172">
        <f t="shared" si="5"/>
        <v>5</v>
      </c>
      <c r="X357" s="173">
        <f t="shared" si="6"/>
        <v>5</v>
      </c>
      <c r="Y357" s="172">
        <f t="shared" si="7"/>
        <v>28</v>
      </c>
      <c r="Z357" s="174">
        <f t="shared" si="8"/>
        <v>0.1666666667</v>
      </c>
      <c r="AA357" s="174">
        <f t="shared" si="9"/>
        <v>0.003703703704</v>
      </c>
      <c r="AB357" s="173" t="str">
        <f t="shared" si="10"/>
        <v>40,322916666666667</v>
      </c>
      <c r="AC357" s="175" t="str">
        <f t="shared" si="11"/>
        <v> 6243VLK01G  7:45-11:45  BĐ: 7/1/2026 KT: 4/2/2026</v>
      </c>
      <c r="AD357" s="175">
        <f t="shared" ref="AD357:AE357" si="477">P357</f>
        <v>46029</v>
      </c>
      <c r="AE357" s="175">
        <f t="shared" si="477"/>
        <v>46057</v>
      </c>
      <c r="AF357" s="187"/>
      <c r="AG357" s="187"/>
    </row>
    <row r="358" ht="18.75" customHeight="1">
      <c r="A358" s="184"/>
      <c r="B358" s="184"/>
      <c r="C358" s="99" t="s">
        <v>1293</v>
      </c>
      <c r="D358" s="99" t="s">
        <v>1055</v>
      </c>
      <c r="E358" s="99">
        <v>2024.0</v>
      </c>
      <c r="F358" s="164" t="s">
        <v>1056</v>
      </c>
      <c r="G358" s="12"/>
      <c r="H358" s="99">
        <v>11.0</v>
      </c>
      <c r="I358" s="99"/>
      <c r="J358" s="99">
        <v>35.0</v>
      </c>
      <c r="K358" s="185" t="s">
        <v>1266</v>
      </c>
      <c r="L358" s="191">
        <v>0.3229166666666667</v>
      </c>
      <c r="M358" s="192">
        <v>0.4895833333333333</v>
      </c>
      <c r="N358" s="165">
        <v>503.0</v>
      </c>
      <c r="O358" s="164" t="s">
        <v>1252</v>
      </c>
      <c r="P358" s="169">
        <f t="shared" ref="P358:P359" si="479">"23/02/2026"+(K358-2)</f>
        <v>46078</v>
      </c>
      <c r="Q358" s="170">
        <f t="shared" si="3"/>
        <v>46120</v>
      </c>
      <c r="R358" s="181"/>
      <c r="S358" s="302"/>
      <c r="T358" s="99"/>
      <c r="U358" s="99"/>
      <c r="V358" s="172" t="str">
        <f t="shared" si="390"/>
        <v> </v>
      </c>
      <c r="W358" s="172">
        <f t="shared" si="5"/>
        <v>5</v>
      </c>
      <c r="X358" s="173">
        <f t="shared" si="6"/>
        <v>7</v>
      </c>
      <c r="Y358" s="172">
        <f t="shared" si="7"/>
        <v>42</v>
      </c>
      <c r="Z358" s="174">
        <f t="shared" si="8"/>
        <v>0.1666666667</v>
      </c>
      <c r="AA358" s="174">
        <f t="shared" si="9"/>
        <v>0.003703703704</v>
      </c>
      <c r="AB358" s="173" t="str">
        <f t="shared" si="10"/>
        <v>40,322916666666667503</v>
      </c>
      <c r="AC358" s="175" t="str">
        <f t="shared" si="11"/>
        <v> 6243VLK01  7:45-11:45  BĐ: 25/2/2026 KT: 8/4/2026</v>
      </c>
      <c r="AD358" s="175">
        <f t="shared" ref="AD358:AE358" si="478">P358</f>
        <v>46078</v>
      </c>
      <c r="AE358" s="175">
        <f t="shared" si="478"/>
        <v>46120</v>
      </c>
      <c r="AF358" s="187"/>
      <c r="AG358" s="187"/>
    </row>
    <row r="359" ht="18.75" customHeight="1">
      <c r="A359" s="184"/>
      <c r="B359" s="184"/>
      <c r="C359" s="99" t="s">
        <v>1293</v>
      </c>
      <c r="D359" s="99" t="s">
        <v>1055</v>
      </c>
      <c r="E359" s="99">
        <v>2024.0</v>
      </c>
      <c r="F359" s="164" t="s">
        <v>1069</v>
      </c>
      <c r="G359" s="12"/>
      <c r="H359" s="99">
        <v>4.0</v>
      </c>
      <c r="I359" s="99"/>
      <c r="J359" s="99">
        <v>35.0</v>
      </c>
      <c r="K359" s="185" t="s">
        <v>1266</v>
      </c>
      <c r="L359" s="191">
        <v>0.3229166666666667</v>
      </c>
      <c r="M359" s="192">
        <v>0.4895833333333333</v>
      </c>
      <c r="N359" s="19"/>
      <c r="O359" s="164" t="s">
        <v>1252</v>
      </c>
      <c r="P359" s="169">
        <f t="shared" si="479"/>
        <v>46078</v>
      </c>
      <c r="Q359" s="170">
        <f t="shared" si="3"/>
        <v>46120</v>
      </c>
      <c r="R359" s="181"/>
      <c r="S359" s="302"/>
      <c r="T359" s="99"/>
      <c r="U359" s="99"/>
      <c r="V359" s="172" t="str">
        <f t="shared" si="390"/>
        <v> </v>
      </c>
      <c r="W359" s="172">
        <f t="shared" si="5"/>
        <v>5</v>
      </c>
      <c r="X359" s="173">
        <f t="shared" si="6"/>
        <v>7</v>
      </c>
      <c r="Y359" s="172">
        <f t="shared" si="7"/>
        <v>42</v>
      </c>
      <c r="Z359" s="174">
        <f t="shared" si="8"/>
        <v>0.1666666667</v>
      </c>
      <c r="AA359" s="174">
        <f t="shared" si="9"/>
        <v>0.003703703704</v>
      </c>
      <c r="AB359" s="173" t="str">
        <f t="shared" si="10"/>
        <v>40,322916666666667</v>
      </c>
      <c r="AC359" s="175" t="str">
        <f t="shared" si="11"/>
        <v> 6243VLK01G  7:45-11:45  BĐ: 25/2/2026 KT: 8/4/2026</v>
      </c>
      <c r="AD359" s="175">
        <f t="shared" ref="AD359:AE359" si="480">P359</f>
        <v>46078</v>
      </c>
      <c r="AE359" s="175">
        <f t="shared" si="480"/>
        <v>46120</v>
      </c>
      <c r="AF359" s="187"/>
      <c r="AG359" s="187"/>
    </row>
    <row r="360" ht="18.75" customHeight="1">
      <c r="A360" s="184"/>
      <c r="B360" s="184"/>
      <c r="C360" s="99" t="s">
        <v>1293</v>
      </c>
      <c r="D360" s="99" t="s">
        <v>1055</v>
      </c>
      <c r="E360" s="99">
        <v>2024.0</v>
      </c>
      <c r="F360" s="164" t="s">
        <v>1056</v>
      </c>
      <c r="G360" s="165" t="s">
        <v>1060</v>
      </c>
      <c r="H360" s="99">
        <v>11.0</v>
      </c>
      <c r="I360" s="99"/>
      <c r="J360" s="99">
        <v>25.0</v>
      </c>
      <c r="K360" s="185" t="s">
        <v>1266</v>
      </c>
      <c r="L360" s="191">
        <v>0.5416666666666666</v>
      </c>
      <c r="M360" s="192">
        <v>0.7083333333333334</v>
      </c>
      <c r="N360" s="165">
        <v>503.0</v>
      </c>
      <c r="O360" s="164" t="s">
        <v>1252</v>
      </c>
      <c r="P360" s="169">
        <f t="shared" ref="P360:P361" si="482">"05/01/2026"+(K360-2)</f>
        <v>46029</v>
      </c>
      <c r="Q360" s="170">
        <f t="shared" si="3"/>
        <v>46057</v>
      </c>
      <c r="R360" s="181"/>
      <c r="S360" s="302"/>
      <c r="T360" s="99"/>
      <c r="U360" s="99"/>
      <c r="V360" s="172" t="str">
        <f t="shared" si="390"/>
        <v> </v>
      </c>
      <c r="W360" s="172">
        <f t="shared" si="5"/>
        <v>5</v>
      </c>
      <c r="X360" s="173">
        <f t="shared" si="6"/>
        <v>5</v>
      </c>
      <c r="Y360" s="172">
        <f t="shared" si="7"/>
        <v>28</v>
      </c>
      <c r="Z360" s="174">
        <f t="shared" si="8"/>
        <v>0.1666666667</v>
      </c>
      <c r="AA360" s="174">
        <f t="shared" si="9"/>
        <v>0.003703703704</v>
      </c>
      <c r="AB360" s="173" t="str">
        <f t="shared" si="10"/>
        <v>40,541666666666667503</v>
      </c>
      <c r="AC360" s="175" t="str">
        <f t="shared" si="11"/>
        <v>Tiếng Hàn Đọc Viết 5 6243VLK01  13:00-17:00  BĐ: 7/1/2026 KT: 4/2/2026</v>
      </c>
      <c r="AD360" s="175">
        <f t="shared" ref="AD360:AE360" si="481">P360</f>
        <v>46029</v>
      </c>
      <c r="AE360" s="175">
        <f t="shared" si="481"/>
        <v>46057</v>
      </c>
      <c r="AF360" s="187"/>
      <c r="AG360" s="187"/>
    </row>
    <row r="361" ht="18.75" customHeight="1">
      <c r="A361" s="184"/>
      <c r="B361" s="184"/>
      <c r="C361" s="99" t="s">
        <v>1293</v>
      </c>
      <c r="D361" s="99" t="s">
        <v>1055</v>
      </c>
      <c r="E361" s="99">
        <v>2024.0</v>
      </c>
      <c r="F361" s="164" t="s">
        <v>1069</v>
      </c>
      <c r="G361" s="12"/>
      <c r="H361" s="99">
        <v>4.0</v>
      </c>
      <c r="I361" s="99"/>
      <c r="J361" s="99">
        <v>25.0</v>
      </c>
      <c r="K361" s="185" t="s">
        <v>1266</v>
      </c>
      <c r="L361" s="191">
        <v>0.5416666666666666</v>
      </c>
      <c r="M361" s="192">
        <v>0.7083333333333334</v>
      </c>
      <c r="N361" s="19"/>
      <c r="O361" s="164" t="s">
        <v>1252</v>
      </c>
      <c r="P361" s="169">
        <f t="shared" si="482"/>
        <v>46029</v>
      </c>
      <c r="Q361" s="170">
        <f t="shared" si="3"/>
        <v>46057</v>
      </c>
      <c r="R361" s="181"/>
      <c r="S361" s="302"/>
      <c r="T361" s="99"/>
      <c r="U361" s="99"/>
      <c r="V361" s="172" t="str">
        <f t="shared" si="390"/>
        <v> </v>
      </c>
      <c r="W361" s="172">
        <f t="shared" si="5"/>
        <v>5</v>
      </c>
      <c r="X361" s="173">
        <f t="shared" si="6"/>
        <v>5</v>
      </c>
      <c r="Y361" s="172">
        <f t="shared" si="7"/>
        <v>28</v>
      </c>
      <c r="Z361" s="174">
        <f t="shared" si="8"/>
        <v>0.1666666667</v>
      </c>
      <c r="AA361" s="174">
        <f t="shared" si="9"/>
        <v>0.003703703704</v>
      </c>
      <c r="AB361" s="173" t="str">
        <f t="shared" si="10"/>
        <v>40,541666666666667</v>
      </c>
      <c r="AC361" s="175" t="str">
        <f t="shared" si="11"/>
        <v> 6243VLK01G  13:00-17:00  BĐ: 7/1/2026 KT: 4/2/2026</v>
      </c>
      <c r="AD361" s="175">
        <f t="shared" ref="AD361:AE361" si="483">P361</f>
        <v>46029</v>
      </c>
      <c r="AE361" s="175">
        <f t="shared" si="483"/>
        <v>46057</v>
      </c>
      <c r="AF361" s="187"/>
      <c r="AG361" s="187"/>
    </row>
    <row r="362" ht="18.75" customHeight="1">
      <c r="A362" s="184"/>
      <c r="B362" s="184"/>
      <c r="C362" s="99" t="s">
        <v>1293</v>
      </c>
      <c r="D362" s="99" t="s">
        <v>1055</v>
      </c>
      <c r="E362" s="99">
        <v>2024.0</v>
      </c>
      <c r="F362" s="164" t="s">
        <v>1056</v>
      </c>
      <c r="G362" s="12"/>
      <c r="H362" s="99">
        <v>11.0</v>
      </c>
      <c r="I362" s="99"/>
      <c r="J362" s="99">
        <v>35.0</v>
      </c>
      <c r="K362" s="185" t="s">
        <v>1266</v>
      </c>
      <c r="L362" s="191">
        <v>0.5416666666666666</v>
      </c>
      <c r="M362" s="192">
        <v>0.7083333333333334</v>
      </c>
      <c r="N362" s="165">
        <v>503.0</v>
      </c>
      <c r="O362" s="164" t="s">
        <v>1252</v>
      </c>
      <c r="P362" s="169">
        <f t="shared" ref="P362:P363" si="485">"23/02/2026"+(K362-2)</f>
        <v>46078</v>
      </c>
      <c r="Q362" s="170">
        <f t="shared" si="3"/>
        <v>46120</v>
      </c>
      <c r="R362" s="181"/>
      <c r="S362" s="302"/>
      <c r="T362" s="99"/>
      <c r="U362" s="99"/>
      <c r="V362" s="172" t="str">
        <f t="shared" si="390"/>
        <v> </v>
      </c>
      <c r="W362" s="172">
        <f t="shared" si="5"/>
        <v>5</v>
      </c>
      <c r="X362" s="173">
        <f t="shared" si="6"/>
        <v>7</v>
      </c>
      <c r="Y362" s="172">
        <f t="shared" si="7"/>
        <v>42</v>
      </c>
      <c r="Z362" s="174">
        <f t="shared" si="8"/>
        <v>0.1666666667</v>
      </c>
      <c r="AA362" s="174">
        <f t="shared" si="9"/>
        <v>0.003703703704</v>
      </c>
      <c r="AB362" s="173" t="str">
        <f t="shared" si="10"/>
        <v>40,541666666666667503</v>
      </c>
      <c r="AC362" s="175" t="str">
        <f t="shared" si="11"/>
        <v> 6243VLK01  13:00-17:00  BĐ: 25/2/2026 KT: 8/4/2026</v>
      </c>
      <c r="AD362" s="175">
        <f t="shared" ref="AD362:AE362" si="484">P362</f>
        <v>46078</v>
      </c>
      <c r="AE362" s="175">
        <f t="shared" si="484"/>
        <v>46120</v>
      </c>
      <c r="AF362" s="187"/>
      <c r="AG362" s="187"/>
    </row>
    <row r="363" ht="18.75" customHeight="1">
      <c r="A363" s="184"/>
      <c r="B363" s="184"/>
      <c r="C363" s="99" t="s">
        <v>1293</v>
      </c>
      <c r="D363" s="99" t="s">
        <v>1055</v>
      </c>
      <c r="E363" s="99">
        <v>2024.0</v>
      </c>
      <c r="F363" s="164" t="s">
        <v>1069</v>
      </c>
      <c r="G363" s="12"/>
      <c r="H363" s="99">
        <v>4.0</v>
      </c>
      <c r="I363" s="99"/>
      <c r="J363" s="99">
        <v>35.0</v>
      </c>
      <c r="K363" s="185" t="s">
        <v>1266</v>
      </c>
      <c r="L363" s="191">
        <v>0.5416666666666666</v>
      </c>
      <c r="M363" s="192">
        <v>0.7083333333333334</v>
      </c>
      <c r="N363" s="19"/>
      <c r="O363" s="164" t="s">
        <v>1252</v>
      </c>
      <c r="P363" s="169">
        <f t="shared" si="485"/>
        <v>46078</v>
      </c>
      <c r="Q363" s="170">
        <f t="shared" si="3"/>
        <v>46120</v>
      </c>
      <c r="R363" s="181"/>
      <c r="S363" s="302"/>
      <c r="T363" s="99"/>
      <c r="U363" s="99"/>
      <c r="V363" s="172" t="str">
        <f t="shared" si="390"/>
        <v> </v>
      </c>
      <c r="W363" s="172">
        <f t="shared" si="5"/>
        <v>5</v>
      </c>
      <c r="X363" s="173">
        <f t="shared" si="6"/>
        <v>7</v>
      </c>
      <c r="Y363" s="172">
        <f t="shared" si="7"/>
        <v>42</v>
      </c>
      <c r="Z363" s="174">
        <f t="shared" si="8"/>
        <v>0.1666666667</v>
      </c>
      <c r="AA363" s="174">
        <f t="shared" si="9"/>
        <v>0.003703703704</v>
      </c>
      <c r="AB363" s="173" t="str">
        <f t="shared" si="10"/>
        <v>40,541666666666667</v>
      </c>
      <c r="AC363" s="175" t="str">
        <f t="shared" si="11"/>
        <v> 6243VLK01G  13:00-17:00  BĐ: 25/2/2026 KT: 8/4/2026</v>
      </c>
      <c r="AD363" s="175">
        <f t="shared" ref="AD363:AE363" si="486">P363</f>
        <v>46078</v>
      </c>
      <c r="AE363" s="175">
        <f t="shared" si="486"/>
        <v>46120</v>
      </c>
      <c r="AF363" s="187"/>
      <c r="AG363" s="187"/>
    </row>
    <row r="364" ht="18.75" customHeight="1">
      <c r="A364" s="184"/>
      <c r="B364" s="184"/>
      <c r="C364" s="99" t="s">
        <v>1293</v>
      </c>
      <c r="D364" s="99" t="s">
        <v>1055</v>
      </c>
      <c r="E364" s="99">
        <v>2024.0</v>
      </c>
      <c r="F364" s="164" t="s">
        <v>1056</v>
      </c>
      <c r="G364" s="165" t="s">
        <v>1062</v>
      </c>
      <c r="H364" s="99">
        <v>11.0</v>
      </c>
      <c r="I364" s="99"/>
      <c r="J364" s="99">
        <v>25.0</v>
      </c>
      <c r="K364" s="185" t="s">
        <v>1250</v>
      </c>
      <c r="L364" s="191">
        <v>0.3229166666666667</v>
      </c>
      <c r="M364" s="192">
        <v>0.4895833333333333</v>
      </c>
      <c r="N364" s="165">
        <v>503.0</v>
      </c>
      <c r="O364" s="164" t="s">
        <v>1252</v>
      </c>
      <c r="P364" s="169">
        <f t="shared" ref="P364:P365" si="488">"05/01/2026"+(K364-2)</f>
        <v>46027</v>
      </c>
      <c r="Q364" s="170">
        <f t="shared" si="3"/>
        <v>46055</v>
      </c>
      <c r="R364" s="181"/>
      <c r="S364" s="302"/>
      <c r="T364" s="99"/>
      <c r="U364" s="99"/>
      <c r="V364" s="172" t="str">
        <f t="shared" si="390"/>
        <v> </v>
      </c>
      <c r="W364" s="172">
        <f t="shared" si="5"/>
        <v>5</v>
      </c>
      <c r="X364" s="173">
        <f t="shared" si="6"/>
        <v>5</v>
      </c>
      <c r="Y364" s="172">
        <f t="shared" si="7"/>
        <v>28</v>
      </c>
      <c r="Z364" s="174">
        <f t="shared" si="8"/>
        <v>0.1666666667</v>
      </c>
      <c r="AA364" s="174">
        <f t="shared" si="9"/>
        <v>0.003703703704</v>
      </c>
      <c r="AB364" s="173" t="str">
        <f t="shared" si="10"/>
        <v>20,322916666666667503</v>
      </c>
      <c r="AC364" s="175" t="str">
        <f t="shared" si="11"/>
        <v>Ngữ pháp 5 6243VLK01  7:45-11:45  BĐ: 5/1/2026 KT: 2/2/2026</v>
      </c>
      <c r="AD364" s="175">
        <f t="shared" ref="AD364:AE364" si="487">P364</f>
        <v>46027</v>
      </c>
      <c r="AE364" s="175">
        <f t="shared" si="487"/>
        <v>46055</v>
      </c>
      <c r="AF364" s="187"/>
      <c r="AG364" s="187"/>
    </row>
    <row r="365" ht="18.75" customHeight="1">
      <c r="A365" s="184"/>
      <c r="B365" s="184"/>
      <c r="C365" s="99" t="s">
        <v>1293</v>
      </c>
      <c r="D365" s="99" t="s">
        <v>1055</v>
      </c>
      <c r="E365" s="99">
        <v>2024.0</v>
      </c>
      <c r="F365" s="164" t="s">
        <v>1069</v>
      </c>
      <c r="G365" s="12"/>
      <c r="H365" s="99">
        <v>4.0</v>
      </c>
      <c r="I365" s="99"/>
      <c r="J365" s="99">
        <v>25.0</v>
      </c>
      <c r="K365" s="185" t="s">
        <v>1250</v>
      </c>
      <c r="L365" s="191">
        <v>0.3229166666666667</v>
      </c>
      <c r="M365" s="192">
        <v>0.4895833333333333</v>
      </c>
      <c r="N365" s="19"/>
      <c r="O365" s="164" t="s">
        <v>1252</v>
      </c>
      <c r="P365" s="169">
        <f t="shared" si="488"/>
        <v>46027</v>
      </c>
      <c r="Q365" s="170">
        <f t="shared" si="3"/>
        <v>46055</v>
      </c>
      <c r="R365" s="181"/>
      <c r="S365" s="302"/>
      <c r="T365" s="99"/>
      <c r="U365" s="99"/>
      <c r="V365" s="172" t="str">
        <f t="shared" si="390"/>
        <v> </v>
      </c>
      <c r="W365" s="172">
        <f t="shared" si="5"/>
        <v>5</v>
      </c>
      <c r="X365" s="173">
        <f t="shared" si="6"/>
        <v>5</v>
      </c>
      <c r="Y365" s="172">
        <f t="shared" si="7"/>
        <v>28</v>
      </c>
      <c r="Z365" s="174">
        <f t="shared" si="8"/>
        <v>0.1666666667</v>
      </c>
      <c r="AA365" s="174">
        <f t="shared" si="9"/>
        <v>0.003703703704</v>
      </c>
      <c r="AB365" s="173" t="str">
        <f t="shared" si="10"/>
        <v>20,322916666666667</v>
      </c>
      <c r="AC365" s="175" t="str">
        <f t="shared" si="11"/>
        <v> 6243VLK01G  7:45-11:45  BĐ: 5/1/2026 KT: 2/2/2026</v>
      </c>
      <c r="AD365" s="175">
        <f t="shared" ref="AD365:AE365" si="489">P365</f>
        <v>46027</v>
      </c>
      <c r="AE365" s="175">
        <f t="shared" si="489"/>
        <v>46055</v>
      </c>
      <c r="AF365" s="187"/>
      <c r="AG365" s="187"/>
    </row>
    <row r="366" ht="18.75" customHeight="1">
      <c r="A366" s="184"/>
      <c r="B366" s="184"/>
      <c r="C366" s="99" t="s">
        <v>1293</v>
      </c>
      <c r="D366" s="99" t="s">
        <v>1055</v>
      </c>
      <c r="E366" s="99">
        <v>2024.0</v>
      </c>
      <c r="F366" s="164" t="s">
        <v>1056</v>
      </c>
      <c r="G366" s="12"/>
      <c r="H366" s="99">
        <v>11.0</v>
      </c>
      <c r="I366" s="99"/>
      <c r="J366" s="99">
        <v>35.0</v>
      </c>
      <c r="K366" s="185" t="s">
        <v>1250</v>
      </c>
      <c r="L366" s="191">
        <v>0.3229166666666667</v>
      </c>
      <c r="M366" s="192">
        <v>0.4895833333333333</v>
      </c>
      <c r="N366" s="165">
        <v>503.0</v>
      </c>
      <c r="O366" s="164" t="s">
        <v>1252</v>
      </c>
      <c r="P366" s="169">
        <f t="shared" ref="P366:P367" si="491">"23/02/2026"+(K366-2)</f>
        <v>46076</v>
      </c>
      <c r="Q366" s="170">
        <f t="shared" si="3"/>
        <v>46118</v>
      </c>
      <c r="R366" s="181"/>
      <c r="S366" s="302"/>
      <c r="T366" s="99"/>
      <c r="U366" s="99"/>
      <c r="V366" s="172" t="str">
        <f t="shared" si="390"/>
        <v> </v>
      </c>
      <c r="W366" s="172">
        <f t="shared" si="5"/>
        <v>5</v>
      </c>
      <c r="X366" s="173">
        <f t="shared" si="6"/>
        <v>7</v>
      </c>
      <c r="Y366" s="172">
        <f t="shared" si="7"/>
        <v>42</v>
      </c>
      <c r="Z366" s="174">
        <f t="shared" si="8"/>
        <v>0.1666666667</v>
      </c>
      <c r="AA366" s="174">
        <f t="shared" si="9"/>
        <v>0.003703703704</v>
      </c>
      <c r="AB366" s="173" t="str">
        <f t="shared" si="10"/>
        <v>20,322916666666667503</v>
      </c>
      <c r="AC366" s="175" t="str">
        <f t="shared" si="11"/>
        <v> 6243VLK01  7:45-11:45  BĐ: 23/2/2026 KT: 6/4/2026</v>
      </c>
      <c r="AD366" s="175">
        <f t="shared" ref="AD366:AE366" si="490">P366</f>
        <v>46076</v>
      </c>
      <c r="AE366" s="175">
        <f t="shared" si="490"/>
        <v>46118</v>
      </c>
      <c r="AF366" s="187"/>
      <c r="AG366" s="187"/>
    </row>
    <row r="367" ht="18.75" customHeight="1">
      <c r="A367" s="184"/>
      <c r="B367" s="184"/>
      <c r="C367" s="99" t="s">
        <v>1293</v>
      </c>
      <c r="D367" s="99" t="s">
        <v>1055</v>
      </c>
      <c r="E367" s="99">
        <v>2024.0</v>
      </c>
      <c r="F367" s="164" t="s">
        <v>1069</v>
      </c>
      <c r="G367" s="12"/>
      <c r="H367" s="99">
        <v>4.0</v>
      </c>
      <c r="I367" s="99"/>
      <c r="J367" s="99">
        <v>35.0</v>
      </c>
      <c r="K367" s="185" t="s">
        <v>1250</v>
      </c>
      <c r="L367" s="191">
        <v>0.3229166666666667</v>
      </c>
      <c r="M367" s="192">
        <v>0.4895833333333333</v>
      </c>
      <c r="N367" s="19"/>
      <c r="O367" s="164" t="s">
        <v>1252</v>
      </c>
      <c r="P367" s="169">
        <f t="shared" si="491"/>
        <v>46076</v>
      </c>
      <c r="Q367" s="170">
        <f t="shared" si="3"/>
        <v>46118</v>
      </c>
      <c r="R367" s="181"/>
      <c r="S367" s="302"/>
      <c r="T367" s="99"/>
      <c r="U367" s="99"/>
      <c r="V367" s="172" t="str">
        <f t="shared" si="390"/>
        <v> </v>
      </c>
      <c r="W367" s="172">
        <f t="shared" si="5"/>
        <v>5</v>
      </c>
      <c r="X367" s="173">
        <f t="shared" si="6"/>
        <v>7</v>
      </c>
      <c r="Y367" s="172">
        <f t="shared" si="7"/>
        <v>42</v>
      </c>
      <c r="Z367" s="174">
        <f t="shared" si="8"/>
        <v>0.1666666667</v>
      </c>
      <c r="AA367" s="174">
        <f t="shared" si="9"/>
        <v>0.003703703704</v>
      </c>
      <c r="AB367" s="173" t="str">
        <f t="shared" si="10"/>
        <v>20,322916666666667</v>
      </c>
      <c r="AC367" s="175" t="str">
        <f t="shared" si="11"/>
        <v> 6243VLK01G  7:45-11:45  BĐ: 23/2/2026 KT: 6/4/2026</v>
      </c>
      <c r="AD367" s="175">
        <f t="shared" ref="AD367:AE367" si="492">P367</f>
        <v>46076</v>
      </c>
      <c r="AE367" s="175">
        <f t="shared" si="492"/>
        <v>46118</v>
      </c>
      <c r="AF367" s="187"/>
      <c r="AG367" s="187"/>
    </row>
    <row r="368" ht="18.75" customHeight="1">
      <c r="A368" s="184"/>
      <c r="B368" s="184"/>
      <c r="C368" s="99" t="s">
        <v>1293</v>
      </c>
      <c r="D368" s="99" t="s">
        <v>1055</v>
      </c>
      <c r="E368" s="99">
        <v>2024.0</v>
      </c>
      <c r="F368" s="164" t="s">
        <v>1056</v>
      </c>
      <c r="G368" s="165" t="s">
        <v>1064</v>
      </c>
      <c r="H368" s="99">
        <v>11.0</v>
      </c>
      <c r="I368" s="99"/>
      <c r="J368" s="99">
        <v>25.0</v>
      </c>
      <c r="K368" s="185" t="s">
        <v>1250</v>
      </c>
      <c r="L368" s="191">
        <v>0.5416666666666666</v>
      </c>
      <c r="M368" s="192">
        <v>0.7083333333333334</v>
      </c>
      <c r="N368" s="165">
        <v>503.0</v>
      </c>
      <c r="O368" s="164" t="s">
        <v>1252</v>
      </c>
      <c r="P368" s="169">
        <f t="shared" ref="P368:P369" si="494">"05/01/2026"+(K368-2)</f>
        <v>46027</v>
      </c>
      <c r="Q368" s="170">
        <f t="shared" si="3"/>
        <v>46055</v>
      </c>
      <c r="R368" s="181"/>
      <c r="S368" s="302"/>
      <c r="T368" s="99"/>
      <c r="U368" s="99"/>
      <c r="V368" s="172" t="str">
        <f t="shared" si="390"/>
        <v> </v>
      </c>
      <c r="W368" s="172">
        <f t="shared" si="5"/>
        <v>5</v>
      </c>
      <c r="X368" s="173">
        <f t="shared" si="6"/>
        <v>5</v>
      </c>
      <c r="Y368" s="172">
        <f t="shared" si="7"/>
        <v>28</v>
      </c>
      <c r="Z368" s="174">
        <f t="shared" si="8"/>
        <v>0.1666666667</v>
      </c>
      <c r="AA368" s="174">
        <f t="shared" si="9"/>
        <v>0.003703703704</v>
      </c>
      <c r="AB368" s="173" t="str">
        <f t="shared" si="10"/>
        <v>20,541666666666667503</v>
      </c>
      <c r="AC368" s="175" t="str">
        <f t="shared" si="11"/>
        <v>Tiếng Hàn thư tín thương mại 6243VLK01  13:00-17:00  BĐ: 5/1/2026 KT: 2/2/2026</v>
      </c>
      <c r="AD368" s="175">
        <f t="shared" ref="AD368:AE368" si="493">P368</f>
        <v>46027</v>
      </c>
      <c r="AE368" s="175">
        <f t="shared" si="493"/>
        <v>46055</v>
      </c>
      <c r="AF368" s="187"/>
      <c r="AG368" s="187"/>
    </row>
    <row r="369" ht="18.75" customHeight="1">
      <c r="A369" s="184"/>
      <c r="B369" s="184"/>
      <c r="C369" s="99" t="s">
        <v>1293</v>
      </c>
      <c r="D369" s="99" t="s">
        <v>1055</v>
      </c>
      <c r="E369" s="99">
        <v>2024.0</v>
      </c>
      <c r="F369" s="164" t="s">
        <v>1069</v>
      </c>
      <c r="G369" s="12"/>
      <c r="H369" s="99">
        <v>4.0</v>
      </c>
      <c r="I369" s="99"/>
      <c r="J369" s="99">
        <v>25.0</v>
      </c>
      <c r="K369" s="185" t="s">
        <v>1250</v>
      </c>
      <c r="L369" s="191">
        <v>0.5416666666666666</v>
      </c>
      <c r="M369" s="192">
        <v>0.7083333333333334</v>
      </c>
      <c r="N369" s="19"/>
      <c r="O369" s="164" t="s">
        <v>1252</v>
      </c>
      <c r="P369" s="169">
        <f t="shared" si="494"/>
        <v>46027</v>
      </c>
      <c r="Q369" s="170">
        <f t="shared" si="3"/>
        <v>46055</v>
      </c>
      <c r="R369" s="181"/>
      <c r="S369" s="302"/>
      <c r="T369" s="99"/>
      <c r="U369" s="99"/>
      <c r="V369" s="172" t="str">
        <f t="shared" si="390"/>
        <v> </v>
      </c>
      <c r="W369" s="172">
        <f t="shared" si="5"/>
        <v>5</v>
      </c>
      <c r="X369" s="173">
        <f t="shared" si="6"/>
        <v>5</v>
      </c>
      <c r="Y369" s="172">
        <f t="shared" si="7"/>
        <v>28</v>
      </c>
      <c r="Z369" s="174">
        <f t="shared" si="8"/>
        <v>0.1666666667</v>
      </c>
      <c r="AA369" s="174">
        <f t="shared" si="9"/>
        <v>0.003703703704</v>
      </c>
      <c r="AB369" s="173" t="str">
        <f t="shared" si="10"/>
        <v>20,541666666666667</v>
      </c>
      <c r="AC369" s="175" t="str">
        <f t="shared" si="11"/>
        <v> 6243VLK01G  13:00-17:00  BĐ: 5/1/2026 KT: 2/2/2026</v>
      </c>
      <c r="AD369" s="175">
        <f t="shared" ref="AD369:AE369" si="495">P369</f>
        <v>46027</v>
      </c>
      <c r="AE369" s="175">
        <f t="shared" si="495"/>
        <v>46055</v>
      </c>
      <c r="AF369" s="187"/>
      <c r="AG369" s="187"/>
    </row>
    <row r="370" ht="18.75" customHeight="1">
      <c r="A370" s="184"/>
      <c r="B370" s="184"/>
      <c r="C370" s="99" t="s">
        <v>1293</v>
      </c>
      <c r="D370" s="99" t="s">
        <v>1055</v>
      </c>
      <c r="E370" s="99">
        <v>2024.0</v>
      </c>
      <c r="F370" s="164" t="s">
        <v>1056</v>
      </c>
      <c r="G370" s="12"/>
      <c r="H370" s="99">
        <v>11.0</v>
      </c>
      <c r="I370" s="99"/>
      <c r="J370" s="99">
        <v>35.0</v>
      </c>
      <c r="K370" s="185" t="s">
        <v>1250</v>
      </c>
      <c r="L370" s="191">
        <v>0.5416666666666666</v>
      </c>
      <c r="M370" s="192">
        <v>0.7083333333333334</v>
      </c>
      <c r="N370" s="165">
        <v>503.0</v>
      </c>
      <c r="O370" s="164" t="s">
        <v>1252</v>
      </c>
      <c r="P370" s="169">
        <f t="shared" ref="P370:P371" si="497">"23/02/2026"+(K370-2)</f>
        <v>46076</v>
      </c>
      <c r="Q370" s="170">
        <f t="shared" si="3"/>
        <v>46118</v>
      </c>
      <c r="R370" s="181"/>
      <c r="S370" s="302"/>
      <c r="T370" s="99"/>
      <c r="U370" s="99"/>
      <c r="V370" s="172" t="str">
        <f t="shared" si="390"/>
        <v> </v>
      </c>
      <c r="W370" s="172">
        <f t="shared" si="5"/>
        <v>5</v>
      </c>
      <c r="X370" s="173">
        <f t="shared" si="6"/>
        <v>7</v>
      </c>
      <c r="Y370" s="172">
        <f t="shared" si="7"/>
        <v>42</v>
      </c>
      <c r="Z370" s="174">
        <f t="shared" si="8"/>
        <v>0.1666666667</v>
      </c>
      <c r="AA370" s="174">
        <f t="shared" si="9"/>
        <v>0.003703703704</v>
      </c>
      <c r="AB370" s="173" t="str">
        <f t="shared" si="10"/>
        <v>20,541666666666667503</v>
      </c>
      <c r="AC370" s="175" t="str">
        <f t="shared" si="11"/>
        <v> 6243VLK01  13:00-17:00  BĐ: 23/2/2026 KT: 6/4/2026</v>
      </c>
      <c r="AD370" s="175">
        <f t="shared" ref="AD370:AE370" si="496">P370</f>
        <v>46076</v>
      </c>
      <c r="AE370" s="175">
        <f t="shared" si="496"/>
        <v>46118</v>
      </c>
      <c r="AF370" s="187"/>
      <c r="AG370" s="187"/>
    </row>
    <row r="371" ht="18.75" customHeight="1">
      <c r="A371" s="184"/>
      <c r="B371" s="184"/>
      <c r="C371" s="99" t="s">
        <v>1293</v>
      </c>
      <c r="D371" s="99" t="s">
        <v>1055</v>
      </c>
      <c r="E371" s="99">
        <v>2024.0</v>
      </c>
      <c r="F371" s="164" t="s">
        <v>1069</v>
      </c>
      <c r="G371" s="12"/>
      <c r="H371" s="99">
        <v>4.0</v>
      </c>
      <c r="I371" s="99"/>
      <c r="J371" s="99">
        <v>35.0</v>
      </c>
      <c r="K371" s="185" t="s">
        <v>1250</v>
      </c>
      <c r="L371" s="191">
        <v>0.5416666666666666</v>
      </c>
      <c r="M371" s="192">
        <v>0.7083333333333334</v>
      </c>
      <c r="N371" s="19"/>
      <c r="O371" s="164" t="s">
        <v>1252</v>
      </c>
      <c r="P371" s="169">
        <f t="shared" si="497"/>
        <v>46076</v>
      </c>
      <c r="Q371" s="170">
        <f t="shared" si="3"/>
        <v>46118</v>
      </c>
      <c r="R371" s="181"/>
      <c r="S371" s="302"/>
      <c r="T371" s="99"/>
      <c r="U371" s="99"/>
      <c r="V371" s="172" t="str">
        <f t="shared" si="390"/>
        <v> </v>
      </c>
      <c r="W371" s="172">
        <f t="shared" si="5"/>
        <v>5</v>
      </c>
      <c r="X371" s="173">
        <f t="shared" si="6"/>
        <v>7</v>
      </c>
      <c r="Y371" s="172">
        <f t="shared" si="7"/>
        <v>42</v>
      </c>
      <c r="Z371" s="174">
        <f t="shared" si="8"/>
        <v>0.1666666667</v>
      </c>
      <c r="AA371" s="174">
        <f t="shared" si="9"/>
        <v>0.003703703704</v>
      </c>
      <c r="AB371" s="173" t="str">
        <f t="shared" si="10"/>
        <v>20,541666666666667</v>
      </c>
      <c r="AC371" s="175" t="str">
        <f t="shared" si="11"/>
        <v> 6243VLK01G  13:00-17:00  BĐ: 23/2/2026 KT: 6/4/2026</v>
      </c>
      <c r="AD371" s="175">
        <f t="shared" ref="AD371:AE371" si="498">P371</f>
        <v>46076</v>
      </c>
      <c r="AE371" s="175">
        <f t="shared" si="498"/>
        <v>46118</v>
      </c>
      <c r="AF371" s="187"/>
      <c r="AG371" s="187"/>
    </row>
    <row r="372" ht="18.75" customHeight="1">
      <c r="A372" s="184"/>
      <c r="B372" s="184"/>
      <c r="C372" s="99" t="s">
        <v>1293</v>
      </c>
      <c r="D372" s="99" t="s">
        <v>1055</v>
      </c>
      <c r="E372" s="99">
        <v>2024.0</v>
      </c>
      <c r="F372" s="164" t="s">
        <v>1056</v>
      </c>
      <c r="G372" s="165" t="s">
        <v>1066</v>
      </c>
      <c r="H372" s="99">
        <v>11.0</v>
      </c>
      <c r="I372" s="99"/>
      <c r="J372" s="99">
        <v>25.0</v>
      </c>
      <c r="K372" s="185" t="s">
        <v>1258</v>
      </c>
      <c r="L372" s="191">
        <v>0.3229166666666667</v>
      </c>
      <c r="M372" s="192">
        <v>0.4895833333333333</v>
      </c>
      <c r="N372" s="165" t="s">
        <v>1296</v>
      </c>
      <c r="O372" s="164" t="s">
        <v>1261</v>
      </c>
      <c r="P372" s="169">
        <f t="shared" ref="P372:P373" si="500">"05/01/2026"+(K372-2)</f>
        <v>46028</v>
      </c>
      <c r="Q372" s="170">
        <f t="shared" si="3"/>
        <v>46056</v>
      </c>
      <c r="R372" s="181"/>
      <c r="S372" s="302"/>
      <c r="T372" s="99"/>
      <c r="U372" s="99"/>
      <c r="V372" s="172" t="str">
        <f t="shared" si="390"/>
        <v> </v>
      </c>
      <c r="W372" s="172">
        <f t="shared" si="5"/>
        <v>5</v>
      </c>
      <c r="X372" s="173">
        <f t="shared" si="6"/>
        <v>5</v>
      </c>
      <c r="Y372" s="172">
        <f t="shared" si="7"/>
        <v>28</v>
      </c>
      <c r="Z372" s="174">
        <f t="shared" si="8"/>
        <v>0.1666666667</v>
      </c>
      <c r="AA372" s="174">
        <f t="shared" si="9"/>
        <v>0.003703703704</v>
      </c>
      <c r="AB372" s="173" t="str">
        <f t="shared" si="10"/>
        <v>30,322916666666667G_303</v>
      </c>
      <c r="AC372" s="175" t="str">
        <f t="shared" si="11"/>
        <v>Phiên dịch 2 6243VLK01  7:45-11:45  BĐ: 6/1/2026 KT: 3/2/2026</v>
      </c>
      <c r="AD372" s="175">
        <f t="shared" ref="AD372:AE372" si="499">P372</f>
        <v>46028</v>
      </c>
      <c r="AE372" s="175">
        <f t="shared" si="499"/>
        <v>46056</v>
      </c>
      <c r="AF372" s="187"/>
      <c r="AG372" s="187"/>
    </row>
    <row r="373" ht="18.75" customHeight="1">
      <c r="A373" s="184"/>
      <c r="B373" s="184"/>
      <c r="C373" s="99" t="s">
        <v>1293</v>
      </c>
      <c r="D373" s="99" t="s">
        <v>1055</v>
      </c>
      <c r="E373" s="99">
        <v>2024.0</v>
      </c>
      <c r="F373" s="164" t="s">
        <v>1069</v>
      </c>
      <c r="G373" s="12"/>
      <c r="H373" s="99">
        <v>4.0</v>
      </c>
      <c r="I373" s="99"/>
      <c r="J373" s="99">
        <v>25.0</v>
      </c>
      <c r="K373" s="185" t="s">
        <v>1258</v>
      </c>
      <c r="L373" s="191">
        <v>0.3229166666666667</v>
      </c>
      <c r="M373" s="192">
        <v>0.4895833333333333</v>
      </c>
      <c r="N373" s="19"/>
      <c r="O373" s="164" t="s">
        <v>1261</v>
      </c>
      <c r="P373" s="169">
        <f t="shared" si="500"/>
        <v>46028</v>
      </c>
      <c r="Q373" s="170">
        <f t="shared" si="3"/>
        <v>46056</v>
      </c>
      <c r="R373" s="181"/>
      <c r="S373" s="302"/>
      <c r="T373" s="99"/>
      <c r="U373" s="99"/>
      <c r="V373" s="172" t="str">
        <f t="shared" si="390"/>
        <v> </v>
      </c>
      <c r="W373" s="172">
        <f t="shared" si="5"/>
        <v>5</v>
      </c>
      <c r="X373" s="173">
        <f t="shared" si="6"/>
        <v>5</v>
      </c>
      <c r="Y373" s="172">
        <f t="shared" si="7"/>
        <v>28</v>
      </c>
      <c r="Z373" s="174">
        <f t="shared" si="8"/>
        <v>0.1666666667</v>
      </c>
      <c r="AA373" s="174">
        <f t="shared" si="9"/>
        <v>0.003703703704</v>
      </c>
      <c r="AB373" s="173" t="str">
        <f t="shared" si="10"/>
        <v>30,322916666666667</v>
      </c>
      <c r="AC373" s="175" t="str">
        <f t="shared" si="11"/>
        <v> 6243VLK01G  7:45-11:45  BĐ: 6/1/2026 KT: 3/2/2026</v>
      </c>
      <c r="AD373" s="175">
        <f t="shared" ref="AD373:AE373" si="501">P373</f>
        <v>46028</v>
      </c>
      <c r="AE373" s="175">
        <f t="shared" si="501"/>
        <v>46056</v>
      </c>
      <c r="AF373" s="187"/>
      <c r="AG373" s="187"/>
    </row>
    <row r="374" ht="18.75" customHeight="1">
      <c r="A374" s="184"/>
      <c r="B374" s="184"/>
      <c r="C374" s="99" t="s">
        <v>1293</v>
      </c>
      <c r="D374" s="99" t="s">
        <v>1055</v>
      </c>
      <c r="E374" s="99">
        <v>2024.0</v>
      </c>
      <c r="F374" s="164" t="s">
        <v>1056</v>
      </c>
      <c r="G374" s="12"/>
      <c r="H374" s="99">
        <v>11.0</v>
      </c>
      <c r="I374" s="99"/>
      <c r="J374" s="99">
        <v>35.0</v>
      </c>
      <c r="K374" s="185" t="s">
        <v>1258</v>
      </c>
      <c r="L374" s="191">
        <v>0.3229166666666667</v>
      </c>
      <c r="M374" s="192">
        <v>0.4895833333333333</v>
      </c>
      <c r="N374" s="165" t="s">
        <v>1296</v>
      </c>
      <c r="O374" s="164" t="s">
        <v>1261</v>
      </c>
      <c r="P374" s="169">
        <f t="shared" ref="P374:P375" si="503">"23/02/2026"+(K374-2)</f>
        <v>46077</v>
      </c>
      <c r="Q374" s="170">
        <f t="shared" si="3"/>
        <v>46119</v>
      </c>
      <c r="R374" s="181"/>
      <c r="S374" s="302"/>
      <c r="T374" s="99"/>
      <c r="U374" s="99"/>
      <c r="V374" s="172" t="str">
        <f t="shared" si="390"/>
        <v> </v>
      </c>
      <c r="W374" s="172">
        <f t="shared" si="5"/>
        <v>5</v>
      </c>
      <c r="X374" s="173">
        <f t="shared" si="6"/>
        <v>7</v>
      </c>
      <c r="Y374" s="172">
        <f t="shared" si="7"/>
        <v>42</v>
      </c>
      <c r="Z374" s="174">
        <f t="shared" si="8"/>
        <v>0.1666666667</v>
      </c>
      <c r="AA374" s="174">
        <f t="shared" si="9"/>
        <v>0.003703703704</v>
      </c>
      <c r="AB374" s="173" t="str">
        <f t="shared" si="10"/>
        <v>30,322916666666667G_303</v>
      </c>
      <c r="AC374" s="175" t="str">
        <f t="shared" si="11"/>
        <v> 6243VLK01  7:45-11:45  BĐ: 24/2/2026 KT: 7/4/2026</v>
      </c>
      <c r="AD374" s="175">
        <f t="shared" ref="AD374:AE374" si="502">P374</f>
        <v>46077</v>
      </c>
      <c r="AE374" s="175">
        <f t="shared" si="502"/>
        <v>46119</v>
      </c>
      <c r="AF374" s="187"/>
      <c r="AG374" s="187"/>
    </row>
    <row r="375" ht="18.75" customHeight="1">
      <c r="A375" s="184"/>
      <c r="B375" s="184"/>
      <c r="C375" s="99" t="s">
        <v>1293</v>
      </c>
      <c r="D375" s="99" t="s">
        <v>1055</v>
      </c>
      <c r="E375" s="99">
        <v>2024.0</v>
      </c>
      <c r="F375" s="164" t="s">
        <v>1069</v>
      </c>
      <c r="G375" s="12"/>
      <c r="H375" s="99">
        <v>4.0</v>
      </c>
      <c r="I375" s="99"/>
      <c r="J375" s="99">
        <v>35.0</v>
      </c>
      <c r="K375" s="185" t="s">
        <v>1258</v>
      </c>
      <c r="L375" s="191">
        <v>0.3229166666666667</v>
      </c>
      <c r="M375" s="192">
        <v>0.4895833333333333</v>
      </c>
      <c r="N375" s="19"/>
      <c r="O375" s="164" t="s">
        <v>1261</v>
      </c>
      <c r="P375" s="169">
        <f t="shared" si="503"/>
        <v>46077</v>
      </c>
      <c r="Q375" s="170">
        <f t="shared" si="3"/>
        <v>46119</v>
      </c>
      <c r="R375" s="181"/>
      <c r="S375" s="302"/>
      <c r="T375" s="99"/>
      <c r="U375" s="99"/>
      <c r="V375" s="172" t="str">
        <f t="shared" si="390"/>
        <v> </v>
      </c>
      <c r="W375" s="172">
        <f t="shared" si="5"/>
        <v>5</v>
      </c>
      <c r="X375" s="173">
        <f t="shared" si="6"/>
        <v>7</v>
      </c>
      <c r="Y375" s="172">
        <f t="shared" si="7"/>
        <v>42</v>
      </c>
      <c r="Z375" s="174">
        <f t="shared" si="8"/>
        <v>0.1666666667</v>
      </c>
      <c r="AA375" s="174">
        <f t="shared" si="9"/>
        <v>0.003703703704</v>
      </c>
      <c r="AB375" s="173" t="str">
        <f t="shared" si="10"/>
        <v>30,322916666666667</v>
      </c>
      <c r="AC375" s="175" t="str">
        <f t="shared" si="11"/>
        <v> 6243VLK01G  7:45-11:45  BĐ: 24/2/2026 KT: 7/4/2026</v>
      </c>
      <c r="AD375" s="175">
        <f t="shared" ref="AD375:AE375" si="504">P375</f>
        <v>46077</v>
      </c>
      <c r="AE375" s="175">
        <f t="shared" si="504"/>
        <v>46119</v>
      </c>
      <c r="AF375" s="187"/>
      <c r="AG375" s="187"/>
    </row>
    <row r="376" ht="18.75" customHeight="1">
      <c r="A376" s="184"/>
      <c r="B376" s="184"/>
      <c r="C376" s="99" t="s">
        <v>1293</v>
      </c>
      <c r="D376" s="99" t="s">
        <v>1055</v>
      </c>
      <c r="E376" s="99">
        <v>2024.0</v>
      </c>
      <c r="F376" s="164" t="s">
        <v>1056</v>
      </c>
      <c r="G376" s="165" t="s">
        <v>1068</v>
      </c>
      <c r="H376" s="99">
        <v>11.0</v>
      </c>
      <c r="I376" s="99"/>
      <c r="J376" s="99">
        <v>25.0</v>
      </c>
      <c r="K376" s="185" t="s">
        <v>1258</v>
      </c>
      <c r="L376" s="191">
        <v>0.5416666666666666</v>
      </c>
      <c r="M376" s="192">
        <v>0.7083333333333334</v>
      </c>
      <c r="N376" s="165" t="s">
        <v>1296</v>
      </c>
      <c r="O376" s="164" t="s">
        <v>1261</v>
      </c>
      <c r="P376" s="169">
        <f t="shared" ref="P376:P377" si="506">"05/01/2026"+(K376-2)</f>
        <v>46028</v>
      </c>
      <c r="Q376" s="170">
        <f t="shared" si="3"/>
        <v>46056</v>
      </c>
      <c r="R376" s="181"/>
      <c r="S376" s="302"/>
      <c r="T376" s="99"/>
      <c r="U376" s="99"/>
      <c r="V376" s="172" t="str">
        <f t="shared" si="390"/>
        <v> </v>
      </c>
      <c r="W376" s="172">
        <f t="shared" si="5"/>
        <v>5</v>
      </c>
      <c r="X376" s="173">
        <f t="shared" si="6"/>
        <v>5</v>
      </c>
      <c r="Y376" s="172">
        <f t="shared" si="7"/>
        <v>28</v>
      </c>
      <c r="Z376" s="174">
        <f t="shared" si="8"/>
        <v>0.1666666667</v>
      </c>
      <c r="AA376" s="174">
        <f t="shared" si="9"/>
        <v>0.003703703704</v>
      </c>
      <c r="AB376" s="173" t="str">
        <f t="shared" si="10"/>
        <v>30,541666666666667G_303</v>
      </c>
      <c r="AC376" s="175" t="str">
        <f t="shared" si="11"/>
        <v>Biên dịch 2 6243VLK01  13:00-17:00  BĐ: 6/1/2026 KT: 3/2/2026</v>
      </c>
      <c r="AD376" s="175">
        <f t="shared" ref="AD376:AE376" si="505">P376</f>
        <v>46028</v>
      </c>
      <c r="AE376" s="175">
        <f t="shared" si="505"/>
        <v>46056</v>
      </c>
      <c r="AF376" s="187"/>
      <c r="AG376" s="187"/>
    </row>
    <row r="377" ht="18.75" customHeight="1">
      <c r="A377" s="184"/>
      <c r="B377" s="184"/>
      <c r="C377" s="99" t="s">
        <v>1293</v>
      </c>
      <c r="D377" s="99" t="s">
        <v>1055</v>
      </c>
      <c r="E377" s="99">
        <v>2024.0</v>
      </c>
      <c r="F377" s="164" t="s">
        <v>1069</v>
      </c>
      <c r="G377" s="12"/>
      <c r="H377" s="99">
        <v>4.0</v>
      </c>
      <c r="I377" s="99"/>
      <c r="J377" s="99">
        <v>25.0</v>
      </c>
      <c r="K377" s="185" t="s">
        <v>1258</v>
      </c>
      <c r="L377" s="191">
        <v>0.5416666666666666</v>
      </c>
      <c r="M377" s="192">
        <v>0.7083333333333334</v>
      </c>
      <c r="N377" s="19"/>
      <c r="O377" s="164" t="s">
        <v>1261</v>
      </c>
      <c r="P377" s="169">
        <f t="shared" si="506"/>
        <v>46028</v>
      </c>
      <c r="Q377" s="170">
        <f t="shared" si="3"/>
        <v>46056</v>
      </c>
      <c r="R377" s="181"/>
      <c r="S377" s="302"/>
      <c r="T377" s="99"/>
      <c r="U377" s="99"/>
      <c r="V377" s="172" t="str">
        <f t="shared" si="390"/>
        <v> </v>
      </c>
      <c r="W377" s="172">
        <f t="shared" si="5"/>
        <v>5</v>
      </c>
      <c r="X377" s="173">
        <f t="shared" si="6"/>
        <v>5</v>
      </c>
      <c r="Y377" s="172">
        <f t="shared" si="7"/>
        <v>28</v>
      </c>
      <c r="Z377" s="174">
        <f t="shared" si="8"/>
        <v>0.1666666667</v>
      </c>
      <c r="AA377" s="174">
        <f t="shared" si="9"/>
        <v>0.003703703704</v>
      </c>
      <c r="AB377" s="173" t="str">
        <f t="shared" si="10"/>
        <v>30,541666666666667</v>
      </c>
      <c r="AC377" s="175" t="str">
        <f t="shared" si="11"/>
        <v> 6243VLK01G  13:00-17:00  BĐ: 6/1/2026 KT: 3/2/2026</v>
      </c>
      <c r="AD377" s="175">
        <f t="shared" ref="AD377:AE377" si="507">P377</f>
        <v>46028</v>
      </c>
      <c r="AE377" s="175">
        <f t="shared" si="507"/>
        <v>46056</v>
      </c>
      <c r="AF377" s="187"/>
      <c r="AG377" s="187"/>
    </row>
    <row r="378" ht="18.75" customHeight="1">
      <c r="A378" s="184"/>
      <c r="B378" s="184"/>
      <c r="C378" s="99" t="s">
        <v>1293</v>
      </c>
      <c r="D378" s="99" t="s">
        <v>1055</v>
      </c>
      <c r="E378" s="99">
        <v>2024.0</v>
      </c>
      <c r="F378" s="164" t="s">
        <v>1056</v>
      </c>
      <c r="G378" s="12"/>
      <c r="H378" s="99">
        <v>11.0</v>
      </c>
      <c r="I378" s="99"/>
      <c r="J378" s="99">
        <v>35.0</v>
      </c>
      <c r="K378" s="185" t="s">
        <v>1258</v>
      </c>
      <c r="L378" s="191">
        <v>0.5416666666666666</v>
      </c>
      <c r="M378" s="192">
        <v>0.7083333333333334</v>
      </c>
      <c r="N378" s="165" t="s">
        <v>1296</v>
      </c>
      <c r="O378" s="164" t="s">
        <v>1261</v>
      </c>
      <c r="P378" s="169">
        <f t="shared" ref="P378:P379" si="509">"23/02/2026"+(K378-2)</f>
        <v>46077</v>
      </c>
      <c r="Q378" s="170">
        <f t="shared" si="3"/>
        <v>46119</v>
      </c>
      <c r="R378" s="181"/>
      <c r="S378" s="302"/>
      <c r="T378" s="99"/>
      <c r="U378" s="99"/>
      <c r="V378" s="172" t="str">
        <f t="shared" si="390"/>
        <v> </v>
      </c>
      <c r="W378" s="172">
        <f t="shared" si="5"/>
        <v>5</v>
      </c>
      <c r="X378" s="173">
        <f t="shared" si="6"/>
        <v>7</v>
      </c>
      <c r="Y378" s="172">
        <f t="shared" si="7"/>
        <v>42</v>
      </c>
      <c r="Z378" s="174">
        <f t="shared" si="8"/>
        <v>0.1666666667</v>
      </c>
      <c r="AA378" s="174">
        <f t="shared" si="9"/>
        <v>0.003703703704</v>
      </c>
      <c r="AB378" s="173" t="str">
        <f t="shared" si="10"/>
        <v>30,541666666666667G_303</v>
      </c>
      <c r="AC378" s="175" t="str">
        <f t="shared" si="11"/>
        <v> 6243VLK01  13:00-17:00  BĐ: 24/2/2026 KT: 7/4/2026</v>
      </c>
      <c r="AD378" s="175">
        <f t="shared" ref="AD378:AE378" si="508">P378</f>
        <v>46077</v>
      </c>
      <c r="AE378" s="175">
        <f t="shared" si="508"/>
        <v>46119</v>
      </c>
      <c r="AF378" s="187"/>
      <c r="AG378" s="187"/>
    </row>
    <row r="379" ht="18.75" customHeight="1">
      <c r="A379" s="184"/>
      <c r="B379" s="184"/>
      <c r="C379" s="99" t="s">
        <v>1293</v>
      </c>
      <c r="D379" s="99" t="s">
        <v>1055</v>
      </c>
      <c r="E379" s="99">
        <v>2024.0</v>
      </c>
      <c r="F379" s="164" t="s">
        <v>1069</v>
      </c>
      <c r="G379" s="12"/>
      <c r="H379" s="99">
        <v>4.0</v>
      </c>
      <c r="I379" s="99"/>
      <c r="J379" s="99">
        <v>35.0</v>
      </c>
      <c r="K379" s="185" t="s">
        <v>1258</v>
      </c>
      <c r="L379" s="191">
        <v>0.5416666666666666</v>
      </c>
      <c r="M379" s="192">
        <v>0.7083333333333334</v>
      </c>
      <c r="N379" s="19"/>
      <c r="O379" s="164" t="s">
        <v>1261</v>
      </c>
      <c r="P379" s="169">
        <f t="shared" si="509"/>
        <v>46077</v>
      </c>
      <c r="Q379" s="170">
        <f t="shared" si="3"/>
        <v>46119</v>
      </c>
      <c r="R379" s="181"/>
      <c r="S379" s="302"/>
      <c r="T379" s="99"/>
      <c r="U379" s="99"/>
      <c r="V379" s="172" t="str">
        <f t="shared" si="390"/>
        <v> </v>
      </c>
      <c r="W379" s="172">
        <f t="shared" si="5"/>
        <v>5</v>
      </c>
      <c r="X379" s="173">
        <f t="shared" si="6"/>
        <v>7</v>
      </c>
      <c r="Y379" s="172">
        <f t="shared" si="7"/>
        <v>42</v>
      </c>
      <c r="Z379" s="174">
        <f t="shared" si="8"/>
        <v>0.1666666667</v>
      </c>
      <c r="AA379" s="174">
        <f t="shared" si="9"/>
        <v>0.003703703704</v>
      </c>
      <c r="AB379" s="173" t="str">
        <f t="shared" si="10"/>
        <v>30,541666666666667</v>
      </c>
      <c r="AC379" s="175" t="str">
        <f t="shared" si="11"/>
        <v> 6243VLK01G  13:00-17:00  BĐ: 24/2/2026 KT: 7/4/2026</v>
      </c>
      <c r="AD379" s="175">
        <f t="shared" ref="AD379:AE379" si="510">P379</f>
        <v>46077</v>
      </c>
      <c r="AE379" s="175">
        <f t="shared" si="510"/>
        <v>46119</v>
      </c>
      <c r="AF379" s="187"/>
      <c r="AG379" s="187"/>
    </row>
    <row r="380" ht="18.75" customHeight="1">
      <c r="A380" s="184"/>
      <c r="B380" s="184"/>
      <c r="C380" s="99" t="s">
        <v>1293</v>
      </c>
      <c r="D380" s="99" t="s">
        <v>1055</v>
      </c>
      <c r="E380" s="99">
        <v>2025.0</v>
      </c>
      <c r="F380" s="164" t="s">
        <v>1070</v>
      </c>
      <c r="G380" s="195" t="s">
        <v>1074</v>
      </c>
      <c r="H380" s="188">
        <v>6.0</v>
      </c>
      <c r="I380" s="99"/>
      <c r="J380" s="99">
        <v>25.0</v>
      </c>
      <c r="K380" s="185" t="s">
        <v>1258</v>
      </c>
      <c r="L380" s="191">
        <v>0.3229166666666667</v>
      </c>
      <c r="M380" s="192">
        <v>0.4895833333333333</v>
      </c>
      <c r="N380" s="165">
        <v>201.0</v>
      </c>
      <c r="O380" s="164" t="s">
        <v>1252</v>
      </c>
      <c r="P380" s="169">
        <f t="shared" ref="P380:P381" si="512">"05/01/2026"+(K380-2)</f>
        <v>46028</v>
      </c>
      <c r="Q380" s="170">
        <f t="shared" si="3"/>
        <v>46056</v>
      </c>
      <c r="R380" s="181"/>
      <c r="S380" s="302"/>
      <c r="T380" s="99"/>
      <c r="U380" s="99"/>
      <c r="V380" s="172" t="str">
        <f t="shared" si="390"/>
        <v> </v>
      </c>
      <c r="W380" s="172">
        <f t="shared" si="5"/>
        <v>5</v>
      </c>
      <c r="X380" s="173">
        <f t="shared" si="6"/>
        <v>5</v>
      </c>
      <c r="Y380" s="172">
        <f t="shared" si="7"/>
        <v>28</v>
      </c>
      <c r="Z380" s="174">
        <f t="shared" si="8"/>
        <v>0.1666666667</v>
      </c>
      <c r="AA380" s="174">
        <f t="shared" si="9"/>
        <v>0.003703703704</v>
      </c>
      <c r="AB380" s="173" t="str">
        <f t="shared" si="10"/>
        <v>30,322916666666667201</v>
      </c>
      <c r="AC380" s="175" t="str">
        <f t="shared" si="11"/>
        <v>Tiếng Hàn nghe - nói 2 6252KOR01  7:45-11:45  BĐ: 6/1/2026 KT: 3/2/2026</v>
      </c>
      <c r="AD380" s="175">
        <f t="shared" ref="AD380:AE380" si="511">P380</f>
        <v>46028</v>
      </c>
      <c r="AE380" s="175">
        <f t="shared" si="511"/>
        <v>46056</v>
      </c>
      <c r="AF380" s="187"/>
      <c r="AG380" s="187"/>
    </row>
    <row r="381" ht="18.75" customHeight="1">
      <c r="A381" s="184"/>
      <c r="B381" s="184"/>
      <c r="C381" s="99" t="s">
        <v>1293</v>
      </c>
      <c r="D381" s="99" t="s">
        <v>1055</v>
      </c>
      <c r="E381" s="99">
        <v>2025.0</v>
      </c>
      <c r="F381" s="164" t="s">
        <v>1079</v>
      </c>
      <c r="G381" s="12"/>
      <c r="H381" s="188">
        <v>2.0</v>
      </c>
      <c r="I381" s="99"/>
      <c r="J381" s="99">
        <v>25.0</v>
      </c>
      <c r="K381" s="185" t="s">
        <v>1258</v>
      </c>
      <c r="L381" s="191">
        <v>0.3229166666666667</v>
      </c>
      <c r="M381" s="192">
        <v>0.4895833333333333</v>
      </c>
      <c r="N381" s="19"/>
      <c r="O381" s="164" t="s">
        <v>1261</v>
      </c>
      <c r="P381" s="169">
        <f t="shared" si="512"/>
        <v>46028</v>
      </c>
      <c r="Q381" s="170">
        <f t="shared" si="3"/>
        <v>46056</v>
      </c>
      <c r="R381" s="181"/>
      <c r="S381" s="302"/>
      <c r="T381" s="99"/>
      <c r="U381" s="99"/>
      <c r="V381" s="172" t="str">
        <f t="shared" si="390"/>
        <v> </v>
      </c>
      <c r="W381" s="172">
        <f t="shared" si="5"/>
        <v>5</v>
      </c>
      <c r="X381" s="173">
        <f t="shared" si="6"/>
        <v>5</v>
      </c>
      <c r="Y381" s="172">
        <f t="shared" si="7"/>
        <v>28</v>
      </c>
      <c r="Z381" s="174">
        <f t="shared" si="8"/>
        <v>0.1666666667</v>
      </c>
      <c r="AA381" s="174">
        <f t="shared" si="9"/>
        <v>0.003703703704</v>
      </c>
      <c r="AB381" s="173" t="str">
        <f t="shared" si="10"/>
        <v>30,322916666666667</v>
      </c>
      <c r="AC381" s="175" t="str">
        <f t="shared" si="11"/>
        <v> 6252KOR01G  7:45-11:45  BĐ: 6/1/2026 KT: 3/2/2026</v>
      </c>
      <c r="AD381" s="175">
        <f t="shared" ref="AD381:AE381" si="513">P381</f>
        <v>46028</v>
      </c>
      <c r="AE381" s="175">
        <f t="shared" si="513"/>
        <v>46056</v>
      </c>
      <c r="AF381" s="187"/>
      <c r="AG381" s="187"/>
    </row>
    <row r="382" ht="18.75" customHeight="1">
      <c r="A382" s="184"/>
      <c r="B382" s="184"/>
      <c r="C382" s="99" t="s">
        <v>1293</v>
      </c>
      <c r="D382" s="99" t="s">
        <v>1055</v>
      </c>
      <c r="E382" s="99">
        <v>2025.0</v>
      </c>
      <c r="F382" s="164" t="s">
        <v>1070</v>
      </c>
      <c r="G382" s="12"/>
      <c r="H382" s="188">
        <v>6.0</v>
      </c>
      <c r="I382" s="99"/>
      <c r="J382" s="99">
        <v>35.0</v>
      </c>
      <c r="K382" s="185" t="s">
        <v>1258</v>
      </c>
      <c r="L382" s="191">
        <v>0.3229166666666667</v>
      </c>
      <c r="M382" s="192">
        <v>0.4895833333333333</v>
      </c>
      <c r="N382" s="165">
        <v>201.0</v>
      </c>
      <c r="O382" s="164" t="s">
        <v>1252</v>
      </c>
      <c r="P382" s="169">
        <f t="shared" ref="P382:P383" si="515">"23/02/2026"+(K382-2)</f>
        <v>46077</v>
      </c>
      <c r="Q382" s="170">
        <f t="shared" si="3"/>
        <v>46119</v>
      </c>
      <c r="R382" s="181"/>
      <c r="S382" s="302"/>
      <c r="T382" s="99"/>
      <c r="U382" s="99"/>
      <c r="V382" s="172" t="str">
        <f t="shared" si="390"/>
        <v> </v>
      </c>
      <c r="W382" s="172">
        <f t="shared" si="5"/>
        <v>5</v>
      </c>
      <c r="X382" s="173">
        <f t="shared" si="6"/>
        <v>7</v>
      </c>
      <c r="Y382" s="172">
        <f t="shared" si="7"/>
        <v>42</v>
      </c>
      <c r="Z382" s="174">
        <f t="shared" si="8"/>
        <v>0.1666666667</v>
      </c>
      <c r="AA382" s="174">
        <f t="shared" si="9"/>
        <v>0.003703703704</v>
      </c>
      <c r="AB382" s="173" t="str">
        <f t="shared" si="10"/>
        <v>30,322916666666667201</v>
      </c>
      <c r="AC382" s="175" t="str">
        <f t="shared" si="11"/>
        <v> 6252KOR01  7:45-11:45  BĐ: 24/2/2026 KT: 7/4/2026</v>
      </c>
      <c r="AD382" s="175">
        <f t="shared" ref="AD382:AE382" si="514">P382</f>
        <v>46077</v>
      </c>
      <c r="AE382" s="175">
        <f t="shared" si="514"/>
        <v>46119</v>
      </c>
      <c r="AF382" s="187"/>
      <c r="AG382" s="187"/>
    </row>
    <row r="383" ht="18.75" customHeight="1">
      <c r="A383" s="184"/>
      <c r="B383" s="184"/>
      <c r="C383" s="99" t="s">
        <v>1293</v>
      </c>
      <c r="D383" s="99" t="s">
        <v>1055</v>
      </c>
      <c r="E383" s="99">
        <v>2025.0</v>
      </c>
      <c r="F383" s="164" t="s">
        <v>1079</v>
      </c>
      <c r="G383" s="12"/>
      <c r="H383" s="188">
        <v>2.0</v>
      </c>
      <c r="I383" s="99"/>
      <c r="J383" s="99">
        <v>35.0</v>
      </c>
      <c r="K383" s="185" t="s">
        <v>1258</v>
      </c>
      <c r="L383" s="191">
        <v>0.3229166666666667</v>
      </c>
      <c r="M383" s="192">
        <v>0.4895833333333333</v>
      </c>
      <c r="N383" s="19"/>
      <c r="O383" s="164" t="s">
        <v>1261</v>
      </c>
      <c r="P383" s="169">
        <f t="shared" si="515"/>
        <v>46077</v>
      </c>
      <c r="Q383" s="170">
        <f t="shared" si="3"/>
        <v>46119</v>
      </c>
      <c r="R383" s="181"/>
      <c r="S383" s="302"/>
      <c r="T383" s="99"/>
      <c r="U383" s="99"/>
      <c r="V383" s="172" t="str">
        <f t="shared" si="390"/>
        <v> </v>
      </c>
      <c r="W383" s="172">
        <f t="shared" si="5"/>
        <v>5</v>
      </c>
      <c r="X383" s="173">
        <f t="shared" si="6"/>
        <v>7</v>
      </c>
      <c r="Y383" s="172">
        <f t="shared" si="7"/>
        <v>42</v>
      </c>
      <c r="Z383" s="174">
        <f t="shared" si="8"/>
        <v>0.1666666667</v>
      </c>
      <c r="AA383" s="174">
        <f t="shared" si="9"/>
        <v>0.003703703704</v>
      </c>
      <c r="AB383" s="173" t="str">
        <f t="shared" si="10"/>
        <v>30,322916666666667</v>
      </c>
      <c r="AC383" s="175" t="str">
        <f t="shared" si="11"/>
        <v> 6252KOR01G  7:45-11:45  BĐ: 24/2/2026 KT: 7/4/2026</v>
      </c>
      <c r="AD383" s="175">
        <f t="shared" ref="AD383:AE383" si="516">P383</f>
        <v>46077</v>
      </c>
      <c r="AE383" s="175">
        <f t="shared" si="516"/>
        <v>46119</v>
      </c>
      <c r="AF383" s="187"/>
      <c r="AG383" s="187"/>
    </row>
    <row r="384" ht="18.75" customHeight="1">
      <c r="A384" s="184"/>
      <c r="B384" s="184"/>
      <c r="C384" s="99" t="s">
        <v>1293</v>
      </c>
      <c r="D384" s="99" t="s">
        <v>1055</v>
      </c>
      <c r="E384" s="99">
        <v>2025.0</v>
      </c>
      <c r="F384" s="164" t="s">
        <v>1070</v>
      </c>
      <c r="G384" s="195" t="s">
        <v>1076</v>
      </c>
      <c r="H384" s="188">
        <v>6.0</v>
      </c>
      <c r="I384" s="99"/>
      <c r="J384" s="99">
        <v>25.0</v>
      </c>
      <c r="K384" s="185" t="s">
        <v>1258</v>
      </c>
      <c r="L384" s="191">
        <v>0.5416666666666666</v>
      </c>
      <c r="M384" s="192">
        <v>0.7083333333333334</v>
      </c>
      <c r="N384" s="165">
        <v>503.0</v>
      </c>
      <c r="O384" s="164" t="s">
        <v>1252</v>
      </c>
      <c r="P384" s="169">
        <f t="shared" ref="P384:P385" si="518">"05/01/2026"+(K384-2)</f>
        <v>46028</v>
      </c>
      <c r="Q384" s="170">
        <f t="shared" si="3"/>
        <v>46056</v>
      </c>
      <c r="R384" s="181"/>
      <c r="S384" s="302"/>
      <c r="T384" s="99"/>
      <c r="U384" s="99"/>
      <c r="V384" s="172" t="str">
        <f t="shared" si="390"/>
        <v> </v>
      </c>
      <c r="W384" s="172">
        <f t="shared" si="5"/>
        <v>5</v>
      </c>
      <c r="X384" s="173">
        <f t="shared" si="6"/>
        <v>5</v>
      </c>
      <c r="Y384" s="172">
        <f t="shared" si="7"/>
        <v>28</v>
      </c>
      <c r="Z384" s="174">
        <f t="shared" si="8"/>
        <v>0.1666666667</v>
      </c>
      <c r="AA384" s="174">
        <f t="shared" si="9"/>
        <v>0.003703703704</v>
      </c>
      <c r="AB384" s="173" t="str">
        <f t="shared" si="10"/>
        <v>30,541666666666667503</v>
      </c>
      <c r="AC384" s="175" t="str">
        <f t="shared" si="11"/>
        <v>Tiếng Hàn đọc - viết 2 6252KOR01  13:00-17:00  BĐ: 6/1/2026 KT: 3/2/2026</v>
      </c>
      <c r="AD384" s="175">
        <f t="shared" ref="AD384:AE384" si="517">P384</f>
        <v>46028</v>
      </c>
      <c r="AE384" s="175">
        <f t="shared" si="517"/>
        <v>46056</v>
      </c>
      <c r="AF384" s="187"/>
      <c r="AG384" s="187"/>
    </row>
    <row r="385" ht="18.75" customHeight="1">
      <c r="A385" s="184"/>
      <c r="B385" s="184"/>
      <c r="C385" s="99" t="s">
        <v>1293</v>
      </c>
      <c r="D385" s="99" t="s">
        <v>1055</v>
      </c>
      <c r="E385" s="99">
        <v>2025.0</v>
      </c>
      <c r="F385" s="164" t="s">
        <v>1079</v>
      </c>
      <c r="G385" s="12"/>
      <c r="H385" s="188">
        <v>2.0</v>
      </c>
      <c r="I385" s="99"/>
      <c r="J385" s="99">
        <v>25.0</v>
      </c>
      <c r="K385" s="185" t="s">
        <v>1258</v>
      </c>
      <c r="L385" s="191">
        <v>0.5416666666666666</v>
      </c>
      <c r="M385" s="192">
        <v>0.7083333333333334</v>
      </c>
      <c r="N385" s="19"/>
      <c r="O385" s="164" t="s">
        <v>1261</v>
      </c>
      <c r="P385" s="169">
        <f t="shared" si="518"/>
        <v>46028</v>
      </c>
      <c r="Q385" s="170">
        <f t="shared" si="3"/>
        <v>46056</v>
      </c>
      <c r="R385" s="181"/>
      <c r="S385" s="302"/>
      <c r="T385" s="99"/>
      <c r="U385" s="99"/>
      <c r="V385" s="172" t="str">
        <f t="shared" si="390"/>
        <v> </v>
      </c>
      <c r="W385" s="172">
        <f t="shared" si="5"/>
        <v>5</v>
      </c>
      <c r="X385" s="173">
        <f t="shared" si="6"/>
        <v>5</v>
      </c>
      <c r="Y385" s="172">
        <f t="shared" si="7"/>
        <v>28</v>
      </c>
      <c r="Z385" s="174">
        <f t="shared" si="8"/>
        <v>0.1666666667</v>
      </c>
      <c r="AA385" s="174">
        <f t="shared" si="9"/>
        <v>0.003703703704</v>
      </c>
      <c r="AB385" s="173" t="str">
        <f t="shared" si="10"/>
        <v>30,541666666666667</v>
      </c>
      <c r="AC385" s="175" t="str">
        <f t="shared" si="11"/>
        <v> 6252KOR01G  13:00-17:00  BĐ: 6/1/2026 KT: 3/2/2026</v>
      </c>
      <c r="AD385" s="175">
        <f t="shared" ref="AD385:AE385" si="519">P385</f>
        <v>46028</v>
      </c>
      <c r="AE385" s="175">
        <f t="shared" si="519"/>
        <v>46056</v>
      </c>
      <c r="AF385" s="187"/>
      <c r="AG385" s="187"/>
    </row>
    <row r="386" ht="18.75" customHeight="1">
      <c r="A386" s="184"/>
      <c r="B386" s="184"/>
      <c r="C386" s="99" t="s">
        <v>1293</v>
      </c>
      <c r="D386" s="99" t="s">
        <v>1055</v>
      </c>
      <c r="E386" s="99">
        <v>2025.0</v>
      </c>
      <c r="F386" s="164" t="s">
        <v>1070</v>
      </c>
      <c r="G386" s="12"/>
      <c r="H386" s="188">
        <v>6.0</v>
      </c>
      <c r="I386" s="99"/>
      <c r="J386" s="99">
        <v>35.0</v>
      </c>
      <c r="K386" s="185" t="s">
        <v>1258</v>
      </c>
      <c r="L386" s="191">
        <v>0.5416666666666666</v>
      </c>
      <c r="M386" s="192">
        <v>0.7083333333333334</v>
      </c>
      <c r="N386" s="165">
        <v>503.0</v>
      </c>
      <c r="O386" s="164" t="s">
        <v>1252</v>
      </c>
      <c r="P386" s="169">
        <f t="shared" ref="P386:P387" si="521">"23/02/2026"+(K386-2)</f>
        <v>46077</v>
      </c>
      <c r="Q386" s="170">
        <f t="shared" si="3"/>
        <v>46119</v>
      </c>
      <c r="R386" s="181"/>
      <c r="S386" s="302"/>
      <c r="T386" s="99"/>
      <c r="U386" s="99"/>
      <c r="V386" s="172" t="str">
        <f t="shared" si="390"/>
        <v> </v>
      </c>
      <c r="W386" s="172">
        <f t="shared" si="5"/>
        <v>5</v>
      </c>
      <c r="X386" s="173">
        <f t="shared" si="6"/>
        <v>7</v>
      </c>
      <c r="Y386" s="172">
        <f t="shared" si="7"/>
        <v>42</v>
      </c>
      <c r="Z386" s="174">
        <f t="shared" si="8"/>
        <v>0.1666666667</v>
      </c>
      <c r="AA386" s="174">
        <f t="shared" si="9"/>
        <v>0.003703703704</v>
      </c>
      <c r="AB386" s="173" t="str">
        <f t="shared" si="10"/>
        <v>30,541666666666667503</v>
      </c>
      <c r="AC386" s="175" t="str">
        <f t="shared" si="11"/>
        <v> 6252KOR01  13:00-17:00  BĐ: 24/2/2026 KT: 7/4/2026</v>
      </c>
      <c r="AD386" s="175">
        <f t="shared" ref="AD386:AE386" si="520">P386</f>
        <v>46077</v>
      </c>
      <c r="AE386" s="175">
        <f t="shared" si="520"/>
        <v>46119</v>
      </c>
      <c r="AF386" s="187"/>
      <c r="AG386" s="187"/>
    </row>
    <row r="387" ht="18.75" customHeight="1">
      <c r="A387" s="184"/>
      <c r="B387" s="184"/>
      <c r="C387" s="99" t="s">
        <v>1293</v>
      </c>
      <c r="D387" s="99" t="s">
        <v>1055</v>
      </c>
      <c r="E387" s="99">
        <v>2025.0</v>
      </c>
      <c r="F387" s="164" t="s">
        <v>1079</v>
      </c>
      <c r="G387" s="12"/>
      <c r="H387" s="188">
        <v>2.0</v>
      </c>
      <c r="I387" s="99"/>
      <c r="J387" s="99">
        <v>35.0</v>
      </c>
      <c r="K387" s="185" t="s">
        <v>1258</v>
      </c>
      <c r="L387" s="191">
        <v>0.5416666666666666</v>
      </c>
      <c r="M387" s="192">
        <v>0.7083333333333334</v>
      </c>
      <c r="N387" s="19"/>
      <c r="O387" s="164" t="s">
        <v>1261</v>
      </c>
      <c r="P387" s="169">
        <f t="shared" si="521"/>
        <v>46077</v>
      </c>
      <c r="Q387" s="170">
        <f t="shared" si="3"/>
        <v>46119</v>
      </c>
      <c r="R387" s="181"/>
      <c r="S387" s="302"/>
      <c r="T387" s="99"/>
      <c r="U387" s="99"/>
      <c r="V387" s="172" t="str">
        <f t="shared" si="390"/>
        <v> </v>
      </c>
      <c r="W387" s="172">
        <f t="shared" si="5"/>
        <v>5</v>
      </c>
      <c r="X387" s="173">
        <f t="shared" si="6"/>
        <v>7</v>
      </c>
      <c r="Y387" s="172">
        <f t="shared" si="7"/>
        <v>42</v>
      </c>
      <c r="Z387" s="174">
        <f t="shared" si="8"/>
        <v>0.1666666667</v>
      </c>
      <c r="AA387" s="174">
        <f t="shared" si="9"/>
        <v>0.003703703704</v>
      </c>
      <c r="AB387" s="173" t="str">
        <f t="shared" si="10"/>
        <v>30,541666666666667</v>
      </c>
      <c r="AC387" s="175" t="str">
        <f t="shared" si="11"/>
        <v> 6252KOR01G  13:00-17:00  BĐ: 24/2/2026 KT: 7/4/2026</v>
      </c>
      <c r="AD387" s="175">
        <f t="shared" ref="AD387:AE387" si="522">P387</f>
        <v>46077</v>
      </c>
      <c r="AE387" s="175">
        <f t="shared" si="522"/>
        <v>46119</v>
      </c>
      <c r="AF387" s="187"/>
      <c r="AG387" s="187"/>
    </row>
    <row r="388" ht="18.75" customHeight="1">
      <c r="A388" s="184"/>
      <c r="B388" s="184"/>
      <c r="C388" s="99" t="s">
        <v>1293</v>
      </c>
      <c r="D388" s="99" t="s">
        <v>1055</v>
      </c>
      <c r="E388" s="99">
        <v>2025.0</v>
      </c>
      <c r="F388" s="164" t="s">
        <v>1070</v>
      </c>
      <c r="G388" s="195" t="s">
        <v>1078</v>
      </c>
      <c r="H388" s="188">
        <v>6.0</v>
      </c>
      <c r="I388" s="99"/>
      <c r="J388" s="99">
        <v>25.0</v>
      </c>
      <c r="K388" s="185" t="s">
        <v>1272</v>
      </c>
      <c r="L388" s="191">
        <v>0.3229166666666667</v>
      </c>
      <c r="M388" s="192">
        <v>0.4895833333333333</v>
      </c>
      <c r="N388" s="165" t="s">
        <v>1296</v>
      </c>
      <c r="O388" s="164" t="s">
        <v>1252</v>
      </c>
      <c r="P388" s="169">
        <f t="shared" ref="P388:P389" si="524">"05/01/2026"+(K388-2)</f>
        <v>46030</v>
      </c>
      <c r="Q388" s="170">
        <f t="shared" si="3"/>
        <v>46058</v>
      </c>
      <c r="R388" s="181"/>
      <c r="S388" s="302"/>
      <c r="T388" s="99"/>
      <c r="U388" s="99"/>
      <c r="V388" s="172" t="str">
        <f t="shared" si="390"/>
        <v> </v>
      </c>
      <c r="W388" s="172">
        <f t="shared" si="5"/>
        <v>5</v>
      </c>
      <c r="X388" s="173">
        <f t="shared" si="6"/>
        <v>5</v>
      </c>
      <c r="Y388" s="172">
        <f t="shared" si="7"/>
        <v>28</v>
      </c>
      <c r="Z388" s="174">
        <f t="shared" si="8"/>
        <v>0.1666666667</v>
      </c>
      <c r="AA388" s="174">
        <f t="shared" si="9"/>
        <v>0.003703703704</v>
      </c>
      <c r="AB388" s="173" t="str">
        <f t="shared" si="10"/>
        <v>50,322916666666667G_303</v>
      </c>
      <c r="AC388" s="175" t="str">
        <f t="shared" si="11"/>
        <v>Ngữ pháp 2 6252KOR01  7:45-11:45  BĐ: 8/1/2026 KT: 5/2/2026</v>
      </c>
      <c r="AD388" s="175">
        <f t="shared" ref="AD388:AE388" si="523">P388</f>
        <v>46030</v>
      </c>
      <c r="AE388" s="175">
        <f t="shared" si="523"/>
        <v>46058</v>
      </c>
      <c r="AF388" s="187"/>
      <c r="AG388" s="187"/>
    </row>
    <row r="389" ht="18.75" customHeight="1">
      <c r="A389" s="184"/>
      <c r="B389" s="184"/>
      <c r="C389" s="99" t="s">
        <v>1293</v>
      </c>
      <c r="D389" s="99" t="s">
        <v>1055</v>
      </c>
      <c r="E389" s="99">
        <v>2025.0</v>
      </c>
      <c r="F389" s="164" t="s">
        <v>1079</v>
      </c>
      <c r="G389" s="12"/>
      <c r="H389" s="188">
        <v>2.0</v>
      </c>
      <c r="I389" s="99"/>
      <c r="J389" s="99">
        <v>25.0</v>
      </c>
      <c r="K389" s="185" t="s">
        <v>1272</v>
      </c>
      <c r="L389" s="191">
        <v>0.3229166666666667</v>
      </c>
      <c r="M389" s="192">
        <v>0.4895833333333333</v>
      </c>
      <c r="N389" s="19"/>
      <c r="O389" s="164" t="s">
        <v>1261</v>
      </c>
      <c r="P389" s="169">
        <f t="shared" si="524"/>
        <v>46030</v>
      </c>
      <c r="Q389" s="170">
        <f t="shared" si="3"/>
        <v>46058</v>
      </c>
      <c r="R389" s="181"/>
      <c r="S389" s="302"/>
      <c r="T389" s="99"/>
      <c r="U389" s="99"/>
      <c r="V389" s="172" t="str">
        <f t="shared" si="390"/>
        <v> </v>
      </c>
      <c r="W389" s="172">
        <f t="shared" si="5"/>
        <v>5</v>
      </c>
      <c r="X389" s="173">
        <f t="shared" si="6"/>
        <v>5</v>
      </c>
      <c r="Y389" s="172">
        <f t="shared" si="7"/>
        <v>28</v>
      </c>
      <c r="Z389" s="174">
        <f t="shared" si="8"/>
        <v>0.1666666667</v>
      </c>
      <c r="AA389" s="174">
        <f t="shared" si="9"/>
        <v>0.003703703704</v>
      </c>
      <c r="AB389" s="173" t="str">
        <f t="shared" si="10"/>
        <v>50,322916666666667</v>
      </c>
      <c r="AC389" s="175" t="str">
        <f t="shared" si="11"/>
        <v> 6252KOR01G  7:45-11:45  BĐ: 8/1/2026 KT: 5/2/2026</v>
      </c>
      <c r="AD389" s="175">
        <f t="shared" ref="AD389:AE389" si="525">P389</f>
        <v>46030</v>
      </c>
      <c r="AE389" s="175">
        <f t="shared" si="525"/>
        <v>46058</v>
      </c>
      <c r="AF389" s="187"/>
      <c r="AG389" s="187"/>
    </row>
    <row r="390" ht="18.75" customHeight="1">
      <c r="A390" s="184"/>
      <c r="B390" s="184"/>
      <c r="C390" s="99" t="s">
        <v>1293</v>
      </c>
      <c r="D390" s="99" t="s">
        <v>1055</v>
      </c>
      <c r="E390" s="99">
        <v>2025.0</v>
      </c>
      <c r="F390" s="164" t="s">
        <v>1070</v>
      </c>
      <c r="G390" s="12"/>
      <c r="H390" s="188">
        <v>6.0</v>
      </c>
      <c r="I390" s="99"/>
      <c r="J390" s="99">
        <v>20.0</v>
      </c>
      <c r="K390" s="185" t="s">
        <v>1272</v>
      </c>
      <c r="L390" s="191">
        <v>0.3229166666666667</v>
      </c>
      <c r="M390" s="192">
        <v>0.4895833333333333</v>
      </c>
      <c r="N390" s="165" t="s">
        <v>1296</v>
      </c>
      <c r="O390" s="164" t="s">
        <v>1252</v>
      </c>
      <c r="P390" s="169">
        <f t="shared" ref="P390:P391" si="527">"23/02/2026"+(K390-2)</f>
        <v>46079</v>
      </c>
      <c r="Q390" s="170">
        <f t="shared" si="3"/>
        <v>46100</v>
      </c>
      <c r="R390" s="181"/>
      <c r="S390" s="302"/>
      <c r="T390" s="99"/>
      <c r="U390" s="99"/>
      <c r="V390" s="172" t="str">
        <f t="shared" si="390"/>
        <v> </v>
      </c>
      <c r="W390" s="172">
        <f t="shared" si="5"/>
        <v>5</v>
      </c>
      <c r="X390" s="173">
        <f t="shared" si="6"/>
        <v>4</v>
      </c>
      <c r="Y390" s="172">
        <f t="shared" si="7"/>
        <v>21</v>
      </c>
      <c r="Z390" s="174">
        <f t="shared" si="8"/>
        <v>0.1666666667</v>
      </c>
      <c r="AA390" s="174">
        <f t="shared" si="9"/>
        <v>0.003703703704</v>
      </c>
      <c r="AB390" s="173" t="str">
        <f t="shared" si="10"/>
        <v>50,322916666666667G_303</v>
      </c>
      <c r="AC390" s="175" t="str">
        <f t="shared" si="11"/>
        <v> 6252KOR01  7:45-11:45  BĐ: 26/2/2026 KT: 19/3/2026</v>
      </c>
      <c r="AD390" s="175">
        <f t="shared" ref="AD390:AE390" si="526">P390</f>
        <v>46079</v>
      </c>
      <c r="AE390" s="175">
        <f t="shared" si="526"/>
        <v>46100</v>
      </c>
      <c r="AF390" s="187"/>
      <c r="AG390" s="187"/>
    </row>
    <row r="391" ht="18.75" customHeight="1">
      <c r="A391" s="184"/>
      <c r="B391" s="184"/>
      <c r="C391" s="99" t="s">
        <v>1293</v>
      </c>
      <c r="D391" s="99" t="s">
        <v>1055</v>
      </c>
      <c r="E391" s="99">
        <v>2025.0</v>
      </c>
      <c r="F391" s="164" t="s">
        <v>1079</v>
      </c>
      <c r="G391" s="12"/>
      <c r="H391" s="188">
        <v>2.0</v>
      </c>
      <c r="I391" s="99"/>
      <c r="J391" s="99">
        <v>20.0</v>
      </c>
      <c r="K391" s="185" t="s">
        <v>1272</v>
      </c>
      <c r="L391" s="191">
        <v>0.3229166666666667</v>
      </c>
      <c r="M391" s="192">
        <v>0.4895833333333333</v>
      </c>
      <c r="N391" s="19"/>
      <c r="O391" s="164" t="s">
        <v>1261</v>
      </c>
      <c r="P391" s="169">
        <f t="shared" si="527"/>
        <v>46079</v>
      </c>
      <c r="Q391" s="170">
        <f t="shared" si="3"/>
        <v>46100</v>
      </c>
      <c r="R391" s="181"/>
      <c r="S391" s="302"/>
      <c r="T391" s="99"/>
      <c r="U391" s="99"/>
      <c r="V391" s="172" t="str">
        <f t="shared" si="390"/>
        <v> </v>
      </c>
      <c r="W391" s="172">
        <f t="shared" si="5"/>
        <v>5</v>
      </c>
      <c r="X391" s="173">
        <f t="shared" si="6"/>
        <v>4</v>
      </c>
      <c r="Y391" s="172">
        <f t="shared" si="7"/>
        <v>21</v>
      </c>
      <c r="Z391" s="174">
        <f t="shared" si="8"/>
        <v>0.1666666667</v>
      </c>
      <c r="AA391" s="174">
        <f t="shared" si="9"/>
        <v>0.003703703704</v>
      </c>
      <c r="AB391" s="173" t="str">
        <f t="shared" si="10"/>
        <v>50,322916666666667</v>
      </c>
      <c r="AC391" s="175" t="str">
        <f t="shared" si="11"/>
        <v> 6252KOR01G  7:45-11:45  BĐ: 26/2/2026 KT: 19/3/2026</v>
      </c>
      <c r="AD391" s="175">
        <f t="shared" ref="AD391:AE391" si="528">P391</f>
        <v>46079</v>
      </c>
      <c r="AE391" s="175">
        <f t="shared" si="528"/>
        <v>46100</v>
      </c>
      <c r="AF391" s="187"/>
      <c r="AG391" s="187"/>
    </row>
    <row r="392" ht="18.75" customHeight="1">
      <c r="A392" s="184"/>
      <c r="B392" s="184"/>
      <c r="C392" s="99" t="s">
        <v>1298</v>
      </c>
      <c r="D392" s="99" t="s">
        <v>1081</v>
      </c>
      <c r="E392" s="99">
        <v>2024.0</v>
      </c>
      <c r="F392" s="164" t="s">
        <v>1082</v>
      </c>
      <c r="G392" s="195" t="s">
        <v>1084</v>
      </c>
      <c r="H392" s="188">
        <v>10.0</v>
      </c>
      <c r="I392" s="99"/>
      <c r="J392" s="99">
        <v>25.0</v>
      </c>
      <c r="K392" s="185" t="s">
        <v>1250</v>
      </c>
      <c r="L392" s="191">
        <v>0.3229166666666667</v>
      </c>
      <c r="M392" s="192">
        <v>0.4895833333333333</v>
      </c>
      <c r="N392" s="165" t="s">
        <v>1302</v>
      </c>
      <c r="O392" s="164" t="s">
        <v>1299</v>
      </c>
      <c r="P392" s="169">
        <f t="shared" ref="P392:P399" si="530">"05/01/2026"+(K392-2)</f>
        <v>46027</v>
      </c>
      <c r="Q392" s="170">
        <f t="shared" si="3"/>
        <v>46055</v>
      </c>
      <c r="R392" s="181"/>
      <c r="S392" s="302"/>
      <c r="T392" s="99"/>
      <c r="U392" s="99"/>
      <c r="V392" s="172" t="str">
        <f t="shared" si="390"/>
        <v> </v>
      </c>
      <c r="W392" s="172">
        <f t="shared" si="5"/>
        <v>5</v>
      </c>
      <c r="X392" s="173">
        <f t="shared" si="6"/>
        <v>5</v>
      </c>
      <c r="Y392" s="172">
        <f t="shared" si="7"/>
        <v>28</v>
      </c>
      <c r="Z392" s="174">
        <f t="shared" si="8"/>
        <v>0.1666666667</v>
      </c>
      <c r="AA392" s="174">
        <f t="shared" si="9"/>
        <v>0.003703703704</v>
      </c>
      <c r="AB392" s="173" t="str">
        <f t="shared" si="10"/>
        <v>20,322916666666667Lý thuyết 01</v>
      </c>
      <c r="AC392" s="175" t="str">
        <f t="shared" si="11"/>
        <v>Dược lâm sàng 6243VHP01  7:45-11:45  BĐ: 5/1/2026 KT: 2/2/2026</v>
      </c>
      <c r="AD392" s="175">
        <f t="shared" ref="AD392:AE392" si="529">P392</f>
        <v>46027</v>
      </c>
      <c r="AE392" s="175">
        <f t="shared" si="529"/>
        <v>46055</v>
      </c>
      <c r="AF392" s="187"/>
      <c r="AG392" s="187"/>
    </row>
    <row r="393" ht="18.75" customHeight="1">
      <c r="A393" s="184"/>
      <c r="B393" s="184"/>
      <c r="C393" s="99" t="s">
        <v>1298</v>
      </c>
      <c r="D393" s="99" t="s">
        <v>1081</v>
      </c>
      <c r="E393" s="99">
        <v>2024.0</v>
      </c>
      <c r="F393" s="164" t="s">
        <v>1087</v>
      </c>
      <c r="G393" s="12"/>
      <c r="H393" s="188">
        <v>1.0</v>
      </c>
      <c r="I393" s="99"/>
      <c r="J393" s="99">
        <v>25.0</v>
      </c>
      <c r="K393" s="185" t="s">
        <v>1250</v>
      </c>
      <c r="L393" s="191">
        <v>0.3229166666666667</v>
      </c>
      <c r="M393" s="192">
        <v>0.4895833333333333</v>
      </c>
      <c r="N393" s="19"/>
      <c r="O393" s="164" t="s">
        <v>1299</v>
      </c>
      <c r="P393" s="169">
        <f t="shared" si="530"/>
        <v>46027</v>
      </c>
      <c r="Q393" s="170">
        <f t="shared" si="3"/>
        <v>46055</v>
      </c>
      <c r="R393" s="181"/>
      <c r="S393" s="302"/>
      <c r="T393" s="99"/>
      <c r="U393" s="99"/>
      <c r="V393" s="172" t="str">
        <f t="shared" si="390"/>
        <v> </v>
      </c>
      <c r="W393" s="172">
        <f t="shared" si="5"/>
        <v>5</v>
      </c>
      <c r="X393" s="173">
        <f t="shared" si="6"/>
        <v>5</v>
      </c>
      <c r="Y393" s="172">
        <f t="shared" si="7"/>
        <v>28</v>
      </c>
      <c r="Z393" s="174">
        <f t="shared" si="8"/>
        <v>0.1666666667</v>
      </c>
      <c r="AA393" s="174">
        <f t="shared" si="9"/>
        <v>0.003703703704</v>
      </c>
      <c r="AB393" s="173" t="str">
        <f t="shared" si="10"/>
        <v>20,322916666666667</v>
      </c>
      <c r="AC393" s="175" t="str">
        <f t="shared" si="11"/>
        <v> 6243VHP01G  7:45-11:45  BĐ: 5/1/2026 KT: 2/2/2026</v>
      </c>
      <c r="AD393" s="175">
        <f t="shared" ref="AD393:AE393" si="531">P393</f>
        <v>46027</v>
      </c>
      <c r="AE393" s="175">
        <f t="shared" si="531"/>
        <v>46055</v>
      </c>
      <c r="AF393" s="187"/>
      <c r="AG393" s="187"/>
    </row>
    <row r="394" ht="18.75" customHeight="1">
      <c r="A394" s="184"/>
      <c r="B394" s="184"/>
      <c r="C394" s="99" t="s">
        <v>1298</v>
      </c>
      <c r="D394" s="99" t="s">
        <v>1081</v>
      </c>
      <c r="E394" s="99">
        <v>2024.0</v>
      </c>
      <c r="F394" s="164" t="s">
        <v>1082</v>
      </c>
      <c r="G394" s="12"/>
      <c r="H394" s="188">
        <v>10.0</v>
      </c>
      <c r="I394" s="99"/>
      <c r="J394" s="99">
        <v>25.0</v>
      </c>
      <c r="K394" s="185" t="s">
        <v>1250</v>
      </c>
      <c r="L394" s="191">
        <v>0.5416666666666666</v>
      </c>
      <c r="M394" s="192">
        <v>0.7083333333333334</v>
      </c>
      <c r="N394" s="165" t="s">
        <v>1302</v>
      </c>
      <c r="O394" s="164" t="s">
        <v>1299</v>
      </c>
      <c r="P394" s="169">
        <f t="shared" si="530"/>
        <v>46027</v>
      </c>
      <c r="Q394" s="170">
        <f t="shared" si="3"/>
        <v>46055</v>
      </c>
      <c r="R394" s="181"/>
      <c r="S394" s="302"/>
      <c r="T394" s="99"/>
      <c r="U394" s="99"/>
      <c r="V394" s="172" t="str">
        <f t="shared" si="390"/>
        <v> </v>
      </c>
      <c r="W394" s="172">
        <f t="shared" si="5"/>
        <v>5</v>
      </c>
      <c r="X394" s="173">
        <f t="shared" si="6"/>
        <v>5</v>
      </c>
      <c r="Y394" s="172">
        <f t="shared" si="7"/>
        <v>28</v>
      </c>
      <c r="Z394" s="174">
        <f t="shared" si="8"/>
        <v>0.1666666667</v>
      </c>
      <c r="AA394" s="174">
        <f t="shared" si="9"/>
        <v>0.003703703704</v>
      </c>
      <c r="AB394" s="173" t="str">
        <f t="shared" si="10"/>
        <v>20,541666666666667Lý thuyết 01</v>
      </c>
      <c r="AC394" s="175" t="str">
        <f t="shared" si="11"/>
        <v> 6243VHP01  13:00-17:00  BĐ: 5/1/2026 KT: 2/2/2026</v>
      </c>
      <c r="AD394" s="175">
        <f t="shared" ref="AD394:AE394" si="532">P394</f>
        <v>46027</v>
      </c>
      <c r="AE394" s="175">
        <f t="shared" si="532"/>
        <v>46055</v>
      </c>
      <c r="AF394" s="187"/>
      <c r="AG394" s="187"/>
    </row>
    <row r="395" ht="18.75" customHeight="1">
      <c r="A395" s="184"/>
      <c r="B395" s="184"/>
      <c r="C395" s="99" t="s">
        <v>1298</v>
      </c>
      <c r="D395" s="99" t="s">
        <v>1081</v>
      </c>
      <c r="E395" s="99">
        <v>2024.0</v>
      </c>
      <c r="F395" s="164" t="s">
        <v>1087</v>
      </c>
      <c r="G395" s="12"/>
      <c r="H395" s="188">
        <v>1.0</v>
      </c>
      <c r="I395" s="99"/>
      <c r="J395" s="99">
        <v>25.0</v>
      </c>
      <c r="K395" s="185" t="s">
        <v>1250</v>
      </c>
      <c r="L395" s="191">
        <v>0.5416666666666666</v>
      </c>
      <c r="M395" s="192">
        <v>0.7083333333333334</v>
      </c>
      <c r="N395" s="19"/>
      <c r="O395" s="164" t="s">
        <v>1299</v>
      </c>
      <c r="P395" s="169">
        <f t="shared" si="530"/>
        <v>46027</v>
      </c>
      <c r="Q395" s="170">
        <f t="shared" si="3"/>
        <v>46055</v>
      </c>
      <c r="R395" s="181"/>
      <c r="S395" s="302"/>
      <c r="T395" s="99"/>
      <c r="U395" s="99"/>
      <c r="V395" s="172" t="str">
        <f t="shared" si="390"/>
        <v> </v>
      </c>
      <c r="W395" s="172">
        <f t="shared" si="5"/>
        <v>5</v>
      </c>
      <c r="X395" s="173">
        <f t="shared" si="6"/>
        <v>5</v>
      </c>
      <c r="Y395" s="172">
        <f t="shared" si="7"/>
        <v>28</v>
      </c>
      <c r="Z395" s="174">
        <f t="shared" si="8"/>
        <v>0.1666666667</v>
      </c>
      <c r="AA395" s="174">
        <f t="shared" si="9"/>
        <v>0.003703703704</v>
      </c>
      <c r="AB395" s="173" t="str">
        <f t="shared" si="10"/>
        <v>20,541666666666667</v>
      </c>
      <c r="AC395" s="175" t="str">
        <f t="shared" si="11"/>
        <v> 6243VHP01G  13:00-17:00  BĐ: 5/1/2026 KT: 2/2/2026</v>
      </c>
      <c r="AD395" s="175">
        <f t="shared" ref="AD395:AE395" si="533">P395</f>
        <v>46027</v>
      </c>
      <c r="AE395" s="175">
        <f t="shared" si="533"/>
        <v>46055</v>
      </c>
      <c r="AF395" s="187"/>
      <c r="AG395" s="187"/>
    </row>
    <row r="396" ht="18.75" customHeight="1">
      <c r="A396" s="184"/>
      <c r="B396" s="184"/>
      <c r="C396" s="99" t="s">
        <v>1298</v>
      </c>
      <c r="D396" s="99" t="s">
        <v>1081</v>
      </c>
      <c r="E396" s="99">
        <v>2024.0</v>
      </c>
      <c r="F396" s="164" t="s">
        <v>1082</v>
      </c>
      <c r="G396" s="12"/>
      <c r="H396" s="188">
        <v>10.0</v>
      </c>
      <c r="I396" s="99"/>
      <c r="J396" s="99">
        <v>25.0</v>
      </c>
      <c r="K396" s="185" t="s">
        <v>1266</v>
      </c>
      <c r="L396" s="191">
        <v>0.3229166666666667</v>
      </c>
      <c r="M396" s="192">
        <v>0.4895833333333333</v>
      </c>
      <c r="N396" s="165" t="s">
        <v>1302</v>
      </c>
      <c r="O396" s="164" t="s">
        <v>1299</v>
      </c>
      <c r="P396" s="169">
        <f t="shared" si="530"/>
        <v>46029</v>
      </c>
      <c r="Q396" s="170">
        <f t="shared" si="3"/>
        <v>46057</v>
      </c>
      <c r="R396" s="181"/>
      <c r="S396" s="302"/>
      <c r="T396" s="99"/>
      <c r="U396" s="99"/>
      <c r="V396" s="172" t="str">
        <f t="shared" si="390"/>
        <v> </v>
      </c>
      <c r="W396" s="172">
        <f t="shared" si="5"/>
        <v>5</v>
      </c>
      <c r="X396" s="173">
        <f t="shared" si="6"/>
        <v>5</v>
      </c>
      <c r="Y396" s="172">
        <f t="shared" si="7"/>
        <v>28</v>
      </c>
      <c r="Z396" s="174">
        <f t="shared" si="8"/>
        <v>0.1666666667</v>
      </c>
      <c r="AA396" s="174">
        <f t="shared" si="9"/>
        <v>0.003703703704</v>
      </c>
      <c r="AB396" s="173" t="str">
        <f t="shared" si="10"/>
        <v>40,322916666666667Lý thuyết 01</v>
      </c>
      <c r="AC396" s="175" t="str">
        <f t="shared" si="11"/>
        <v> 6243VHP01  7:45-11:45  BĐ: 7/1/2026 KT: 4/2/2026</v>
      </c>
      <c r="AD396" s="175">
        <f t="shared" ref="AD396:AE396" si="534">P396</f>
        <v>46029</v>
      </c>
      <c r="AE396" s="175">
        <f t="shared" si="534"/>
        <v>46057</v>
      </c>
      <c r="AF396" s="187"/>
      <c r="AG396" s="187"/>
    </row>
    <row r="397" ht="18.75" customHeight="1">
      <c r="A397" s="184"/>
      <c r="B397" s="184"/>
      <c r="C397" s="99" t="s">
        <v>1298</v>
      </c>
      <c r="D397" s="99" t="s">
        <v>1081</v>
      </c>
      <c r="E397" s="99">
        <v>2024.0</v>
      </c>
      <c r="F397" s="164" t="s">
        <v>1087</v>
      </c>
      <c r="G397" s="12"/>
      <c r="H397" s="188">
        <v>1.0</v>
      </c>
      <c r="I397" s="99"/>
      <c r="J397" s="99">
        <v>25.0</v>
      </c>
      <c r="K397" s="185" t="s">
        <v>1266</v>
      </c>
      <c r="L397" s="191">
        <v>0.3229166666666667</v>
      </c>
      <c r="M397" s="192">
        <v>0.4895833333333333</v>
      </c>
      <c r="N397" s="19"/>
      <c r="O397" s="164" t="s">
        <v>1299</v>
      </c>
      <c r="P397" s="169">
        <f t="shared" si="530"/>
        <v>46029</v>
      </c>
      <c r="Q397" s="170">
        <f t="shared" si="3"/>
        <v>46057</v>
      </c>
      <c r="R397" s="181"/>
      <c r="S397" s="302"/>
      <c r="T397" s="99"/>
      <c r="U397" s="99"/>
      <c r="V397" s="172" t="str">
        <f t="shared" si="390"/>
        <v> </v>
      </c>
      <c r="W397" s="172">
        <f t="shared" si="5"/>
        <v>5</v>
      </c>
      <c r="X397" s="173">
        <f t="shared" si="6"/>
        <v>5</v>
      </c>
      <c r="Y397" s="172">
        <f t="shared" si="7"/>
        <v>28</v>
      </c>
      <c r="Z397" s="174">
        <f t="shared" si="8"/>
        <v>0.1666666667</v>
      </c>
      <c r="AA397" s="174">
        <f t="shared" si="9"/>
        <v>0.003703703704</v>
      </c>
      <c r="AB397" s="173" t="str">
        <f t="shared" si="10"/>
        <v>40,322916666666667</v>
      </c>
      <c r="AC397" s="175" t="str">
        <f t="shared" si="11"/>
        <v> 6243VHP01G  7:45-11:45  BĐ: 7/1/2026 KT: 4/2/2026</v>
      </c>
      <c r="AD397" s="175">
        <f t="shared" ref="AD397:AE397" si="535">P397</f>
        <v>46029</v>
      </c>
      <c r="AE397" s="175">
        <f t="shared" si="535"/>
        <v>46057</v>
      </c>
      <c r="AF397" s="187"/>
      <c r="AG397" s="187"/>
    </row>
    <row r="398" ht="18.75" customHeight="1">
      <c r="A398" s="184"/>
      <c r="B398" s="184"/>
      <c r="C398" s="99" t="s">
        <v>1298</v>
      </c>
      <c r="D398" s="99" t="s">
        <v>1081</v>
      </c>
      <c r="E398" s="99">
        <v>2024.0</v>
      </c>
      <c r="F398" s="164" t="s">
        <v>1082</v>
      </c>
      <c r="G398" s="12"/>
      <c r="H398" s="188">
        <v>10.0</v>
      </c>
      <c r="I398" s="99"/>
      <c r="J398" s="99">
        <v>25.0</v>
      </c>
      <c r="K398" s="185" t="s">
        <v>1266</v>
      </c>
      <c r="L398" s="191">
        <v>0.5416666666666666</v>
      </c>
      <c r="M398" s="192">
        <v>0.7083333333333334</v>
      </c>
      <c r="N398" s="165" t="s">
        <v>1302</v>
      </c>
      <c r="O398" s="164" t="s">
        <v>1299</v>
      </c>
      <c r="P398" s="169">
        <f t="shared" si="530"/>
        <v>46029</v>
      </c>
      <c r="Q398" s="170">
        <f t="shared" si="3"/>
        <v>46057</v>
      </c>
      <c r="R398" s="181"/>
      <c r="S398" s="302"/>
      <c r="T398" s="99"/>
      <c r="U398" s="99"/>
      <c r="V398" s="172" t="str">
        <f t="shared" si="390"/>
        <v> </v>
      </c>
      <c r="W398" s="172">
        <f t="shared" si="5"/>
        <v>5</v>
      </c>
      <c r="X398" s="173">
        <f t="shared" si="6"/>
        <v>5</v>
      </c>
      <c r="Y398" s="172">
        <f t="shared" si="7"/>
        <v>28</v>
      </c>
      <c r="Z398" s="174">
        <f t="shared" si="8"/>
        <v>0.1666666667</v>
      </c>
      <c r="AA398" s="174">
        <f t="shared" si="9"/>
        <v>0.003703703704</v>
      </c>
      <c r="AB398" s="173" t="str">
        <f t="shared" si="10"/>
        <v>40,541666666666667Lý thuyết 01</v>
      </c>
      <c r="AC398" s="175" t="str">
        <f t="shared" si="11"/>
        <v> 6243VHP01  13:00-17:00  BĐ: 7/1/2026 KT: 4/2/2026</v>
      </c>
      <c r="AD398" s="175">
        <f t="shared" ref="AD398:AE398" si="536">P398</f>
        <v>46029</v>
      </c>
      <c r="AE398" s="175">
        <f t="shared" si="536"/>
        <v>46057</v>
      </c>
      <c r="AF398" s="187"/>
      <c r="AG398" s="187"/>
    </row>
    <row r="399" ht="18.75" customHeight="1">
      <c r="A399" s="184"/>
      <c r="B399" s="184"/>
      <c r="C399" s="99" t="s">
        <v>1298</v>
      </c>
      <c r="D399" s="99" t="s">
        <v>1081</v>
      </c>
      <c r="E399" s="99">
        <v>2024.0</v>
      </c>
      <c r="F399" s="164" t="s">
        <v>1087</v>
      </c>
      <c r="G399" s="12"/>
      <c r="H399" s="188">
        <v>1.0</v>
      </c>
      <c r="I399" s="99"/>
      <c r="J399" s="99">
        <v>25.0</v>
      </c>
      <c r="K399" s="185" t="s">
        <v>1266</v>
      </c>
      <c r="L399" s="191">
        <v>0.5416666666666666</v>
      </c>
      <c r="M399" s="192">
        <v>0.7083333333333334</v>
      </c>
      <c r="N399" s="19"/>
      <c r="O399" s="164" t="s">
        <v>1299</v>
      </c>
      <c r="P399" s="169">
        <f t="shared" si="530"/>
        <v>46029</v>
      </c>
      <c r="Q399" s="170">
        <f t="shared" si="3"/>
        <v>46057</v>
      </c>
      <c r="R399" s="181"/>
      <c r="S399" s="302"/>
      <c r="T399" s="99"/>
      <c r="U399" s="99"/>
      <c r="V399" s="172" t="str">
        <f t="shared" si="390"/>
        <v> </v>
      </c>
      <c r="W399" s="172">
        <f t="shared" si="5"/>
        <v>5</v>
      </c>
      <c r="X399" s="173">
        <f t="shared" si="6"/>
        <v>5</v>
      </c>
      <c r="Y399" s="172">
        <f t="shared" si="7"/>
        <v>28</v>
      </c>
      <c r="Z399" s="174">
        <f t="shared" si="8"/>
        <v>0.1666666667</v>
      </c>
      <c r="AA399" s="174">
        <f t="shared" si="9"/>
        <v>0.003703703704</v>
      </c>
      <c r="AB399" s="173" t="str">
        <f t="shared" si="10"/>
        <v>40,541666666666667</v>
      </c>
      <c r="AC399" s="175" t="str">
        <f t="shared" si="11"/>
        <v> 6243VHP01G  13:00-17:00  BĐ: 7/1/2026 KT: 4/2/2026</v>
      </c>
      <c r="AD399" s="175">
        <f t="shared" ref="AD399:AE399" si="537">P399</f>
        <v>46029</v>
      </c>
      <c r="AE399" s="175">
        <f t="shared" si="537"/>
        <v>46057</v>
      </c>
      <c r="AF399" s="187"/>
      <c r="AG399" s="187"/>
    </row>
    <row r="400" ht="18.75" customHeight="1">
      <c r="A400" s="184"/>
      <c r="B400" s="184"/>
      <c r="C400" s="99" t="s">
        <v>1298</v>
      </c>
      <c r="D400" s="99" t="s">
        <v>1081</v>
      </c>
      <c r="E400" s="99">
        <v>2024.0</v>
      </c>
      <c r="F400" s="164" t="s">
        <v>1082</v>
      </c>
      <c r="G400" s="12"/>
      <c r="H400" s="188">
        <v>10.0</v>
      </c>
      <c r="I400" s="99"/>
      <c r="J400" s="99">
        <v>15.0</v>
      </c>
      <c r="K400" s="185" t="s">
        <v>1250</v>
      </c>
      <c r="L400" s="191">
        <v>0.3229166666666667</v>
      </c>
      <c r="M400" s="192">
        <v>0.4895833333333333</v>
      </c>
      <c r="N400" s="165" t="s">
        <v>1302</v>
      </c>
      <c r="O400" s="164" t="s">
        <v>1299</v>
      </c>
      <c r="P400" s="169">
        <f t="shared" ref="P400:P407" si="539">"23/02/2026"+(K400-2)</f>
        <v>46076</v>
      </c>
      <c r="Q400" s="170">
        <f t="shared" si="3"/>
        <v>46090</v>
      </c>
      <c r="R400" s="181"/>
      <c r="S400" s="302"/>
      <c r="T400" s="99"/>
      <c r="U400" s="99"/>
      <c r="V400" s="172" t="str">
        <f t="shared" si="390"/>
        <v> </v>
      </c>
      <c r="W400" s="172">
        <f t="shared" si="5"/>
        <v>5</v>
      </c>
      <c r="X400" s="173">
        <f t="shared" si="6"/>
        <v>3</v>
      </c>
      <c r="Y400" s="172">
        <f t="shared" si="7"/>
        <v>14</v>
      </c>
      <c r="Z400" s="174">
        <f t="shared" si="8"/>
        <v>0.1666666667</v>
      </c>
      <c r="AA400" s="174">
        <f t="shared" si="9"/>
        <v>0.003703703704</v>
      </c>
      <c r="AB400" s="173" t="str">
        <f t="shared" si="10"/>
        <v>20,322916666666667Lý thuyết 01</v>
      </c>
      <c r="AC400" s="175" t="str">
        <f t="shared" si="11"/>
        <v> 6243VHP01  7:45-11:45  BĐ: 23/2/2026 KT: 9/3/2026</v>
      </c>
      <c r="AD400" s="175">
        <f t="shared" ref="AD400:AE400" si="538">P400</f>
        <v>46076</v>
      </c>
      <c r="AE400" s="175">
        <f t="shared" si="538"/>
        <v>46090</v>
      </c>
      <c r="AF400" s="187"/>
      <c r="AG400" s="187"/>
    </row>
    <row r="401" ht="18.75" customHeight="1">
      <c r="A401" s="184"/>
      <c r="B401" s="184"/>
      <c r="C401" s="99" t="s">
        <v>1298</v>
      </c>
      <c r="D401" s="99" t="s">
        <v>1081</v>
      </c>
      <c r="E401" s="99">
        <v>2024.0</v>
      </c>
      <c r="F401" s="164" t="s">
        <v>1087</v>
      </c>
      <c r="G401" s="12"/>
      <c r="H401" s="188">
        <v>1.0</v>
      </c>
      <c r="I401" s="99"/>
      <c r="J401" s="99">
        <v>15.0</v>
      </c>
      <c r="K401" s="185" t="s">
        <v>1250</v>
      </c>
      <c r="L401" s="191">
        <v>0.3229166666666667</v>
      </c>
      <c r="M401" s="192">
        <v>0.4895833333333333</v>
      </c>
      <c r="N401" s="19"/>
      <c r="O401" s="164" t="s">
        <v>1299</v>
      </c>
      <c r="P401" s="169">
        <f t="shared" si="539"/>
        <v>46076</v>
      </c>
      <c r="Q401" s="170">
        <f t="shared" si="3"/>
        <v>46090</v>
      </c>
      <c r="R401" s="181"/>
      <c r="S401" s="302"/>
      <c r="T401" s="99"/>
      <c r="U401" s="99"/>
      <c r="V401" s="172" t="str">
        <f t="shared" si="390"/>
        <v> </v>
      </c>
      <c r="W401" s="172">
        <f t="shared" si="5"/>
        <v>5</v>
      </c>
      <c r="X401" s="173">
        <f t="shared" si="6"/>
        <v>3</v>
      </c>
      <c r="Y401" s="172">
        <f t="shared" si="7"/>
        <v>14</v>
      </c>
      <c r="Z401" s="174">
        <f t="shared" si="8"/>
        <v>0.1666666667</v>
      </c>
      <c r="AA401" s="174">
        <f t="shared" si="9"/>
        <v>0.003703703704</v>
      </c>
      <c r="AB401" s="173" t="str">
        <f t="shared" si="10"/>
        <v>20,322916666666667</v>
      </c>
      <c r="AC401" s="175" t="str">
        <f t="shared" si="11"/>
        <v> 6243VHP01G  7:45-11:45  BĐ: 23/2/2026 KT: 9/3/2026</v>
      </c>
      <c r="AD401" s="175">
        <f t="shared" ref="AD401:AE401" si="540">P401</f>
        <v>46076</v>
      </c>
      <c r="AE401" s="175">
        <f t="shared" si="540"/>
        <v>46090</v>
      </c>
      <c r="AF401" s="187"/>
      <c r="AG401" s="187"/>
    </row>
    <row r="402" ht="18.75" customHeight="1">
      <c r="A402" s="184"/>
      <c r="B402" s="184"/>
      <c r="C402" s="99" t="s">
        <v>1298</v>
      </c>
      <c r="D402" s="99" t="s">
        <v>1081</v>
      </c>
      <c r="E402" s="99">
        <v>2024.0</v>
      </c>
      <c r="F402" s="164" t="s">
        <v>1082</v>
      </c>
      <c r="G402" s="12"/>
      <c r="H402" s="188">
        <v>10.0</v>
      </c>
      <c r="I402" s="99"/>
      <c r="J402" s="99">
        <v>15.0</v>
      </c>
      <c r="K402" s="185" t="s">
        <v>1250</v>
      </c>
      <c r="L402" s="191">
        <v>0.5416666666666666</v>
      </c>
      <c r="M402" s="192">
        <v>0.7083333333333334</v>
      </c>
      <c r="N402" s="165" t="s">
        <v>1302</v>
      </c>
      <c r="O402" s="164" t="s">
        <v>1299</v>
      </c>
      <c r="P402" s="169">
        <f t="shared" si="539"/>
        <v>46076</v>
      </c>
      <c r="Q402" s="170">
        <f t="shared" si="3"/>
        <v>46090</v>
      </c>
      <c r="R402" s="181"/>
      <c r="S402" s="302"/>
      <c r="T402" s="99"/>
      <c r="U402" s="99"/>
      <c r="V402" s="172" t="str">
        <f t="shared" si="390"/>
        <v> </v>
      </c>
      <c r="W402" s="172">
        <f t="shared" si="5"/>
        <v>5</v>
      </c>
      <c r="X402" s="173">
        <f t="shared" si="6"/>
        <v>3</v>
      </c>
      <c r="Y402" s="172">
        <f t="shared" si="7"/>
        <v>14</v>
      </c>
      <c r="Z402" s="174">
        <f t="shared" si="8"/>
        <v>0.1666666667</v>
      </c>
      <c r="AA402" s="174">
        <f t="shared" si="9"/>
        <v>0.003703703704</v>
      </c>
      <c r="AB402" s="173" t="str">
        <f t="shared" si="10"/>
        <v>20,541666666666667Lý thuyết 01</v>
      </c>
      <c r="AC402" s="175" t="str">
        <f t="shared" si="11"/>
        <v> 6243VHP01  13:00-17:00  BĐ: 23/2/2026 KT: 9/3/2026</v>
      </c>
      <c r="AD402" s="175">
        <f t="shared" ref="AD402:AE402" si="541">P402</f>
        <v>46076</v>
      </c>
      <c r="AE402" s="175">
        <f t="shared" si="541"/>
        <v>46090</v>
      </c>
      <c r="AF402" s="187"/>
      <c r="AG402" s="187"/>
    </row>
    <row r="403" ht="18.75" customHeight="1">
      <c r="A403" s="184"/>
      <c r="B403" s="184"/>
      <c r="C403" s="99" t="s">
        <v>1298</v>
      </c>
      <c r="D403" s="99" t="s">
        <v>1081</v>
      </c>
      <c r="E403" s="99">
        <v>2024.0</v>
      </c>
      <c r="F403" s="164" t="s">
        <v>1087</v>
      </c>
      <c r="G403" s="12"/>
      <c r="H403" s="188">
        <v>1.0</v>
      </c>
      <c r="I403" s="99"/>
      <c r="J403" s="99">
        <v>15.0</v>
      </c>
      <c r="K403" s="185" t="s">
        <v>1250</v>
      </c>
      <c r="L403" s="191">
        <v>0.5416666666666666</v>
      </c>
      <c r="M403" s="192">
        <v>0.7083333333333334</v>
      </c>
      <c r="N403" s="19"/>
      <c r="O403" s="164" t="s">
        <v>1299</v>
      </c>
      <c r="P403" s="169">
        <f t="shared" si="539"/>
        <v>46076</v>
      </c>
      <c r="Q403" s="170">
        <f t="shared" si="3"/>
        <v>46090</v>
      </c>
      <c r="R403" s="181"/>
      <c r="S403" s="302"/>
      <c r="T403" s="99"/>
      <c r="U403" s="99"/>
      <c r="V403" s="172" t="str">
        <f t="shared" si="390"/>
        <v> </v>
      </c>
      <c r="W403" s="172">
        <f t="shared" si="5"/>
        <v>5</v>
      </c>
      <c r="X403" s="173">
        <f t="shared" si="6"/>
        <v>3</v>
      </c>
      <c r="Y403" s="172">
        <f t="shared" si="7"/>
        <v>14</v>
      </c>
      <c r="Z403" s="174">
        <f t="shared" si="8"/>
        <v>0.1666666667</v>
      </c>
      <c r="AA403" s="174">
        <f t="shared" si="9"/>
        <v>0.003703703704</v>
      </c>
      <c r="AB403" s="173" t="str">
        <f t="shared" si="10"/>
        <v>20,541666666666667</v>
      </c>
      <c r="AC403" s="175" t="str">
        <f t="shared" si="11"/>
        <v> 6243VHP01G  13:00-17:00  BĐ: 23/2/2026 KT: 9/3/2026</v>
      </c>
      <c r="AD403" s="175">
        <f t="shared" ref="AD403:AE403" si="542">P403</f>
        <v>46076</v>
      </c>
      <c r="AE403" s="175">
        <f t="shared" si="542"/>
        <v>46090</v>
      </c>
      <c r="AF403" s="187"/>
      <c r="AG403" s="187"/>
    </row>
    <row r="404" ht="18.75" customHeight="1">
      <c r="A404" s="184"/>
      <c r="B404" s="184"/>
      <c r="C404" s="99" t="s">
        <v>1298</v>
      </c>
      <c r="D404" s="99" t="s">
        <v>1081</v>
      </c>
      <c r="E404" s="99">
        <v>2024.0</v>
      </c>
      <c r="F404" s="164" t="s">
        <v>1082</v>
      </c>
      <c r="G404" s="12"/>
      <c r="H404" s="188">
        <v>10.0</v>
      </c>
      <c r="I404" s="99"/>
      <c r="J404" s="99">
        <v>10.0</v>
      </c>
      <c r="K404" s="185" t="s">
        <v>1266</v>
      </c>
      <c r="L404" s="191">
        <v>0.3229166666666667</v>
      </c>
      <c r="M404" s="192">
        <v>0.4895833333333333</v>
      </c>
      <c r="N404" s="165" t="s">
        <v>1302</v>
      </c>
      <c r="O404" s="164" t="s">
        <v>1299</v>
      </c>
      <c r="P404" s="169">
        <f t="shared" si="539"/>
        <v>46078</v>
      </c>
      <c r="Q404" s="170">
        <f t="shared" si="3"/>
        <v>46085</v>
      </c>
      <c r="R404" s="181"/>
      <c r="S404" s="302"/>
      <c r="T404" s="99"/>
      <c r="U404" s="99"/>
      <c r="V404" s="172" t="str">
        <f t="shared" si="390"/>
        <v> </v>
      </c>
      <c r="W404" s="172">
        <f t="shared" si="5"/>
        <v>5</v>
      </c>
      <c r="X404" s="173">
        <f t="shared" si="6"/>
        <v>2</v>
      </c>
      <c r="Y404" s="172">
        <f t="shared" si="7"/>
        <v>7</v>
      </c>
      <c r="Z404" s="174">
        <f t="shared" si="8"/>
        <v>0.1666666667</v>
      </c>
      <c r="AA404" s="174">
        <f t="shared" si="9"/>
        <v>0.003703703704</v>
      </c>
      <c r="AB404" s="173" t="str">
        <f t="shared" si="10"/>
        <v>40,322916666666667Lý thuyết 01</v>
      </c>
      <c r="AC404" s="175" t="str">
        <f t="shared" si="11"/>
        <v> 6243VHP01  7:45-11:45  BĐ: 25/2/2026 KT: 4/3/2026</v>
      </c>
      <c r="AD404" s="175">
        <f t="shared" ref="AD404:AE404" si="543">P404</f>
        <v>46078</v>
      </c>
      <c r="AE404" s="175">
        <f t="shared" si="543"/>
        <v>46085</v>
      </c>
      <c r="AF404" s="187"/>
      <c r="AG404" s="187"/>
    </row>
    <row r="405" ht="18.75" customHeight="1">
      <c r="A405" s="184"/>
      <c r="B405" s="184"/>
      <c r="C405" s="99" t="s">
        <v>1298</v>
      </c>
      <c r="D405" s="99" t="s">
        <v>1081</v>
      </c>
      <c r="E405" s="99">
        <v>2024.0</v>
      </c>
      <c r="F405" s="164" t="s">
        <v>1087</v>
      </c>
      <c r="G405" s="12"/>
      <c r="H405" s="188">
        <v>1.0</v>
      </c>
      <c r="I405" s="99"/>
      <c r="J405" s="99">
        <v>10.0</v>
      </c>
      <c r="K405" s="185" t="s">
        <v>1266</v>
      </c>
      <c r="L405" s="191">
        <v>0.3229166666666667</v>
      </c>
      <c r="M405" s="192">
        <v>0.4895833333333333</v>
      </c>
      <c r="N405" s="19"/>
      <c r="O405" s="164" t="s">
        <v>1299</v>
      </c>
      <c r="P405" s="169">
        <f t="shared" si="539"/>
        <v>46078</v>
      </c>
      <c r="Q405" s="170">
        <f t="shared" si="3"/>
        <v>46085</v>
      </c>
      <c r="R405" s="181"/>
      <c r="S405" s="302"/>
      <c r="T405" s="99"/>
      <c r="U405" s="99"/>
      <c r="V405" s="172" t="str">
        <f t="shared" si="390"/>
        <v> </v>
      </c>
      <c r="W405" s="172">
        <f t="shared" si="5"/>
        <v>5</v>
      </c>
      <c r="X405" s="173">
        <f t="shared" si="6"/>
        <v>2</v>
      </c>
      <c r="Y405" s="172">
        <f t="shared" si="7"/>
        <v>7</v>
      </c>
      <c r="Z405" s="174">
        <f t="shared" si="8"/>
        <v>0.1666666667</v>
      </c>
      <c r="AA405" s="174">
        <f t="shared" si="9"/>
        <v>0.003703703704</v>
      </c>
      <c r="AB405" s="173" t="str">
        <f t="shared" si="10"/>
        <v>40,322916666666667</v>
      </c>
      <c r="AC405" s="175" t="str">
        <f t="shared" si="11"/>
        <v> 6243VHP01G  7:45-11:45  BĐ: 25/2/2026 KT: 4/3/2026</v>
      </c>
      <c r="AD405" s="175">
        <f t="shared" ref="AD405:AE405" si="544">P405</f>
        <v>46078</v>
      </c>
      <c r="AE405" s="175">
        <f t="shared" si="544"/>
        <v>46085</v>
      </c>
      <c r="AF405" s="187"/>
      <c r="AG405" s="187"/>
    </row>
    <row r="406" ht="18.75" customHeight="1">
      <c r="A406" s="184"/>
      <c r="B406" s="184"/>
      <c r="C406" s="99" t="s">
        <v>1298</v>
      </c>
      <c r="D406" s="99" t="s">
        <v>1081</v>
      </c>
      <c r="E406" s="99">
        <v>2024.0</v>
      </c>
      <c r="F406" s="164" t="s">
        <v>1082</v>
      </c>
      <c r="G406" s="12"/>
      <c r="H406" s="188">
        <v>10.0</v>
      </c>
      <c r="I406" s="99"/>
      <c r="J406" s="99">
        <v>10.0</v>
      </c>
      <c r="K406" s="185" t="s">
        <v>1266</v>
      </c>
      <c r="L406" s="191">
        <v>0.5416666666666666</v>
      </c>
      <c r="M406" s="192">
        <v>0.7083333333333334</v>
      </c>
      <c r="N406" s="165" t="s">
        <v>1302</v>
      </c>
      <c r="O406" s="164" t="s">
        <v>1299</v>
      </c>
      <c r="P406" s="169">
        <f t="shared" si="539"/>
        <v>46078</v>
      </c>
      <c r="Q406" s="170">
        <f t="shared" si="3"/>
        <v>46085</v>
      </c>
      <c r="R406" s="181"/>
      <c r="S406" s="302"/>
      <c r="T406" s="99"/>
      <c r="U406" s="99"/>
      <c r="V406" s="172" t="str">
        <f t="shared" si="390"/>
        <v> </v>
      </c>
      <c r="W406" s="172">
        <f t="shared" si="5"/>
        <v>5</v>
      </c>
      <c r="X406" s="173">
        <f t="shared" si="6"/>
        <v>2</v>
      </c>
      <c r="Y406" s="172">
        <f t="shared" si="7"/>
        <v>7</v>
      </c>
      <c r="Z406" s="174">
        <f t="shared" si="8"/>
        <v>0.1666666667</v>
      </c>
      <c r="AA406" s="174">
        <f t="shared" si="9"/>
        <v>0.003703703704</v>
      </c>
      <c r="AB406" s="173" t="str">
        <f t="shared" si="10"/>
        <v>40,541666666666667Lý thuyết 01</v>
      </c>
      <c r="AC406" s="175" t="str">
        <f t="shared" si="11"/>
        <v> 6243VHP01  13:00-17:00  BĐ: 25/2/2026 KT: 4/3/2026</v>
      </c>
      <c r="AD406" s="175">
        <f t="shared" ref="AD406:AE406" si="545">P406</f>
        <v>46078</v>
      </c>
      <c r="AE406" s="175">
        <f t="shared" si="545"/>
        <v>46085</v>
      </c>
      <c r="AF406" s="187"/>
      <c r="AG406" s="187"/>
    </row>
    <row r="407" ht="18.75" customHeight="1">
      <c r="A407" s="184"/>
      <c r="B407" s="184"/>
      <c r="C407" s="99" t="s">
        <v>1298</v>
      </c>
      <c r="D407" s="99" t="s">
        <v>1081</v>
      </c>
      <c r="E407" s="99">
        <v>2024.0</v>
      </c>
      <c r="F407" s="164" t="s">
        <v>1087</v>
      </c>
      <c r="G407" s="12"/>
      <c r="H407" s="188">
        <v>1.0</v>
      </c>
      <c r="I407" s="99"/>
      <c r="J407" s="99">
        <v>10.0</v>
      </c>
      <c r="K407" s="185" t="s">
        <v>1266</v>
      </c>
      <c r="L407" s="191">
        <v>0.5416666666666666</v>
      </c>
      <c r="M407" s="192">
        <v>0.7083333333333334</v>
      </c>
      <c r="N407" s="19"/>
      <c r="O407" s="164" t="s">
        <v>1299</v>
      </c>
      <c r="P407" s="169">
        <f t="shared" si="539"/>
        <v>46078</v>
      </c>
      <c r="Q407" s="170">
        <f t="shared" si="3"/>
        <v>46085</v>
      </c>
      <c r="R407" s="181"/>
      <c r="S407" s="302"/>
      <c r="T407" s="99"/>
      <c r="U407" s="99"/>
      <c r="V407" s="172" t="str">
        <f t="shared" si="390"/>
        <v> </v>
      </c>
      <c r="W407" s="172">
        <f t="shared" si="5"/>
        <v>5</v>
      </c>
      <c r="X407" s="173">
        <f t="shared" si="6"/>
        <v>2</v>
      </c>
      <c r="Y407" s="172">
        <f t="shared" si="7"/>
        <v>7</v>
      </c>
      <c r="Z407" s="174">
        <f t="shared" si="8"/>
        <v>0.1666666667</v>
      </c>
      <c r="AA407" s="174">
        <f t="shared" si="9"/>
        <v>0.003703703704</v>
      </c>
      <c r="AB407" s="173" t="str">
        <f t="shared" si="10"/>
        <v>40,541666666666667</v>
      </c>
      <c r="AC407" s="175" t="str">
        <f t="shared" si="11"/>
        <v> 6243VHP01G  13:00-17:00  BĐ: 25/2/2026 KT: 4/3/2026</v>
      </c>
      <c r="AD407" s="175">
        <f t="shared" ref="AD407:AE407" si="546">P407</f>
        <v>46078</v>
      </c>
      <c r="AE407" s="175">
        <f t="shared" si="546"/>
        <v>46085</v>
      </c>
      <c r="AF407" s="187"/>
      <c r="AG407" s="187"/>
    </row>
    <row r="408" ht="18.75" customHeight="1">
      <c r="A408" s="184"/>
      <c r="B408" s="184"/>
      <c r="C408" s="99" t="s">
        <v>1298</v>
      </c>
      <c r="D408" s="99" t="s">
        <v>1081</v>
      </c>
      <c r="E408" s="99">
        <v>2024.0</v>
      </c>
      <c r="F408" s="164" t="s">
        <v>1082</v>
      </c>
      <c r="G408" s="195" t="s">
        <v>1086</v>
      </c>
      <c r="H408" s="188">
        <v>10.0</v>
      </c>
      <c r="I408" s="99"/>
      <c r="J408" s="99">
        <v>25.0</v>
      </c>
      <c r="K408" s="185" t="s">
        <v>1272</v>
      </c>
      <c r="L408" s="191">
        <v>0.3229166666666667</v>
      </c>
      <c r="M408" s="192">
        <v>0.4895833333333333</v>
      </c>
      <c r="N408" s="165" t="s">
        <v>1302</v>
      </c>
      <c r="O408" s="164" t="s">
        <v>1299</v>
      </c>
      <c r="P408" s="169">
        <f t="shared" ref="P408:P411" si="548">"05/01/2026"+(K408-2)</f>
        <v>46030</v>
      </c>
      <c r="Q408" s="170">
        <f t="shared" si="3"/>
        <v>46058</v>
      </c>
      <c r="R408" s="181"/>
      <c r="S408" s="302"/>
      <c r="T408" s="99"/>
      <c r="U408" s="99"/>
      <c r="V408" s="172" t="str">
        <f t="shared" si="390"/>
        <v> </v>
      </c>
      <c r="W408" s="172">
        <f t="shared" si="5"/>
        <v>5</v>
      </c>
      <c r="X408" s="173">
        <f t="shared" si="6"/>
        <v>5</v>
      </c>
      <c r="Y408" s="172">
        <f t="shared" si="7"/>
        <v>28</v>
      </c>
      <c r="Z408" s="174">
        <f t="shared" si="8"/>
        <v>0.1666666667</v>
      </c>
      <c r="AA408" s="174">
        <f t="shared" si="9"/>
        <v>0.003703703704</v>
      </c>
      <c r="AB408" s="173" t="str">
        <f t="shared" si="10"/>
        <v>50,322916666666667Lý thuyết 01</v>
      </c>
      <c r="AC408" s="175" t="str">
        <f t="shared" si="11"/>
        <v>Kiểm nghiệm dược phẩm 6243VHP01  7:45-11:45  BĐ: 8/1/2026 KT: 5/2/2026</v>
      </c>
      <c r="AD408" s="175">
        <f t="shared" ref="AD408:AE408" si="547">P408</f>
        <v>46030</v>
      </c>
      <c r="AE408" s="175">
        <f t="shared" si="547"/>
        <v>46058</v>
      </c>
      <c r="AF408" s="187"/>
      <c r="AG408" s="187"/>
    </row>
    <row r="409" ht="18.75" customHeight="1">
      <c r="A409" s="184"/>
      <c r="B409" s="184"/>
      <c r="C409" s="99" t="s">
        <v>1298</v>
      </c>
      <c r="D409" s="99" t="s">
        <v>1081</v>
      </c>
      <c r="E409" s="99">
        <v>2024.0</v>
      </c>
      <c r="F409" s="164" t="s">
        <v>1087</v>
      </c>
      <c r="G409" s="12"/>
      <c r="H409" s="188">
        <v>1.0</v>
      </c>
      <c r="I409" s="99"/>
      <c r="J409" s="99">
        <v>25.0</v>
      </c>
      <c r="K409" s="185" t="s">
        <v>1272</v>
      </c>
      <c r="L409" s="191">
        <v>0.3229166666666667</v>
      </c>
      <c r="M409" s="192">
        <v>0.4895833333333333</v>
      </c>
      <c r="N409" s="19"/>
      <c r="O409" s="164" t="s">
        <v>1299</v>
      </c>
      <c r="P409" s="169">
        <f t="shared" si="548"/>
        <v>46030</v>
      </c>
      <c r="Q409" s="170">
        <f t="shared" si="3"/>
        <v>46058</v>
      </c>
      <c r="R409" s="181"/>
      <c r="S409" s="302"/>
      <c r="T409" s="99"/>
      <c r="U409" s="99"/>
      <c r="V409" s="172" t="str">
        <f t="shared" si="390"/>
        <v> </v>
      </c>
      <c r="W409" s="172">
        <f t="shared" si="5"/>
        <v>5</v>
      </c>
      <c r="X409" s="173">
        <f t="shared" si="6"/>
        <v>5</v>
      </c>
      <c r="Y409" s="172">
        <f t="shared" si="7"/>
        <v>28</v>
      </c>
      <c r="Z409" s="174">
        <f t="shared" si="8"/>
        <v>0.1666666667</v>
      </c>
      <c r="AA409" s="174">
        <f t="shared" si="9"/>
        <v>0.003703703704</v>
      </c>
      <c r="AB409" s="173" t="str">
        <f t="shared" si="10"/>
        <v>50,322916666666667</v>
      </c>
      <c r="AC409" s="175" t="str">
        <f t="shared" si="11"/>
        <v> 6243VHP01G  7:45-11:45  BĐ: 8/1/2026 KT: 5/2/2026</v>
      </c>
      <c r="AD409" s="175">
        <f t="shared" ref="AD409:AE409" si="549">P409</f>
        <v>46030</v>
      </c>
      <c r="AE409" s="175">
        <f t="shared" si="549"/>
        <v>46058</v>
      </c>
      <c r="AF409" s="187"/>
      <c r="AG409" s="187"/>
    </row>
    <row r="410" ht="18.75" customHeight="1">
      <c r="A410" s="184"/>
      <c r="B410" s="184"/>
      <c r="C410" s="99" t="s">
        <v>1298</v>
      </c>
      <c r="D410" s="99" t="s">
        <v>1081</v>
      </c>
      <c r="E410" s="99">
        <v>2024.0</v>
      </c>
      <c r="F410" s="164" t="s">
        <v>1082</v>
      </c>
      <c r="G410" s="12"/>
      <c r="H410" s="188">
        <v>10.0</v>
      </c>
      <c r="I410" s="99"/>
      <c r="J410" s="99">
        <v>25.0</v>
      </c>
      <c r="K410" s="185" t="s">
        <v>1272</v>
      </c>
      <c r="L410" s="191">
        <v>0.5416666666666666</v>
      </c>
      <c r="M410" s="192">
        <v>0.7083333333333334</v>
      </c>
      <c r="N410" s="165" t="s">
        <v>1302</v>
      </c>
      <c r="O410" s="164" t="s">
        <v>1299</v>
      </c>
      <c r="P410" s="169">
        <f t="shared" si="548"/>
        <v>46030</v>
      </c>
      <c r="Q410" s="170">
        <f t="shared" si="3"/>
        <v>46058</v>
      </c>
      <c r="R410" s="181"/>
      <c r="S410" s="302"/>
      <c r="T410" s="99"/>
      <c r="U410" s="99"/>
      <c r="V410" s="172" t="str">
        <f t="shared" si="390"/>
        <v> </v>
      </c>
      <c r="W410" s="172">
        <f t="shared" si="5"/>
        <v>5</v>
      </c>
      <c r="X410" s="173">
        <f t="shared" si="6"/>
        <v>5</v>
      </c>
      <c r="Y410" s="172">
        <f t="shared" si="7"/>
        <v>28</v>
      </c>
      <c r="Z410" s="174">
        <f t="shared" si="8"/>
        <v>0.1666666667</v>
      </c>
      <c r="AA410" s="174">
        <f t="shared" si="9"/>
        <v>0.003703703704</v>
      </c>
      <c r="AB410" s="173" t="str">
        <f t="shared" si="10"/>
        <v>50,541666666666667Lý thuyết 01</v>
      </c>
      <c r="AC410" s="175" t="str">
        <f t="shared" si="11"/>
        <v> 6243VHP01  13:00-17:00  BĐ: 8/1/2026 KT: 5/2/2026</v>
      </c>
      <c r="AD410" s="175">
        <f t="shared" ref="AD410:AE410" si="550">P410</f>
        <v>46030</v>
      </c>
      <c r="AE410" s="175">
        <f t="shared" si="550"/>
        <v>46058</v>
      </c>
      <c r="AF410" s="187"/>
      <c r="AG410" s="187"/>
    </row>
    <row r="411" ht="18.75" customHeight="1">
      <c r="A411" s="184"/>
      <c r="B411" s="184"/>
      <c r="C411" s="99" t="s">
        <v>1298</v>
      </c>
      <c r="D411" s="99" t="s">
        <v>1081</v>
      </c>
      <c r="E411" s="99">
        <v>2024.0</v>
      </c>
      <c r="F411" s="164" t="s">
        <v>1087</v>
      </c>
      <c r="G411" s="12"/>
      <c r="H411" s="188">
        <v>1.0</v>
      </c>
      <c r="I411" s="99"/>
      <c r="J411" s="99">
        <v>25.0</v>
      </c>
      <c r="K411" s="185" t="s">
        <v>1272</v>
      </c>
      <c r="L411" s="191">
        <v>0.5416666666666666</v>
      </c>
      <c r="M411" s="192">
        <v>0.7083333333333334</v>
      </c>
      <c r="N411" s="19"/>
      <c r="O411" s="164" t="s">
        <v>1299</v>
      </c>
      <c r="P411" s="169">
        <f t="shared" si="548"/>
        <v>46030</v>
      </c>
      <c r="Q411" s="170">
        <f t="shared" si="3"/>
        <v>46058</v>
      </c>
      <c r="R411" s="181"/>
      <c r="S411" s="302"/>
      <c r="T411" s="99"/>
      <c r="U411" s="99"/>
      <c r="V411" s="172" t="str">
        <f t="shared" si="390"/>
        <v> </v>
      </c>
      <c r="W411" s="172">
        <f t="shared" si="5"/>
        <v>5</v>
      </c>
      <c r="X411" s="173">
        <f t="shared" si="6"/>
        <v>5</v>
      </c>
      <c r="Y411" s="172">
        <f t="shared" si="7"/>
        <v>28</v>
      </c>
      <c r="Z411" s="174">
        <f t="shared" si="8"/>
        <v>0.1666666667</v>
      </c>
      <c r="AA411" s="174">
        <f t="shared" si="9"/>
        <v>0.003703703704</v>
      </c>
      <c r="AB411" s="173" t="str">
        <f t="shared" si="10"/>
        <v>50,541666666666667</v>
      </c>
      <c r="AC411" s="175" t="str">
        <f t="shared" si="11"/>
        <v> 6243VHP01G  13:00-17:00  BĐ: 8/1/2026 KT: 5/2/2026</v>
      </c>
      <c r="AD411" s="175">
        <f t="shared" ref="AD411:AE411" si="551">P411</f>
        <v>46030</v>
      </c>
      <c r="AE411" s="175">
        <f t="shared" si="551"/>
        <v>46058</v>
      </c>
      <c r="AF411" s="187"/>
      <c r="AG411" s="187"/>
    </row>
    <row r="412" ht="18.75" customHeight="1">
      <c r="A412" s="184"/>
      <c r="B412" s="184"/>
      <c r="C412" s="99" t="s">
        <v>1298</v>
      </c>
      <c r="D412" s="99" t="s">
        <v>1081</v>
      </c>
      <c r="E412" s="99">
        <v>2024.0</v>
      </c>
      <c r="F412" s="164" t="s">
        <v>1082</v>
      </c>
      <c r="G412" s="12"/>
      <c r="H412" s="188">
        <v>10.0</v>
      </c>
      <c r="I412" s="99"/>
      <c r="J412" s="99">
        <v>35.0</v>
      </c>
      <c r="K412" s="185" t="s">
        <v>1272</v>
      </c>
      <c r="L412" s="191">
        <v>0.3229166666666667</v>
      </c>
      <c r="M412" s="192">
        <v>0.4895833333333333</v>
      </c>
      <c r="N412" s="165" t="s">
        <v>1302</v>
      </c>
      <c r="O412" s="164" t="s">
        <v>1299</v>
      </c>
      <c r="P412" s="169">
        <f t="shared" ref="P412:P415" si="553">"23/02/2026"+(K412-2)</f>
        <v>46079</v>
      </c>
      <c r="Q412" s="170">
        <f t="shared" si="3"/>
        <v>46121</v>
      </c>
      <c r="R412" s="181"/>
      <c r="S412" s="302"/>
      <c r="T412" s="99"/>
      <c r="U412" s="99"/>
      <c r="V412" s="172" t="str">
        <f t="shared" si="390"/>
        <v> </v>
      </c>
      <c r="W412" s="172">
        <f t="shared" si="5"/>
        <v>5</v>
      </c>
      <c r="X412" s="173">
        <f t="shared" si="6"/>
        <v>7</v>
      </c>
      <c r="Y412" s="172">
        <f t="shared" si="7"/>
        <v>42</v>
      </c>
      <c r="Z412" s="174">
        <f t="shared" si="8"/>
        <v>0.1666666667</v>
      </c>
      <c r="AA412" s="174">
        <f t="shared" si="9"/>
        <v>0.003703703704</v>
      </c>
      <c r="AB412" s="173" t="str">
        <f t="shared" si="10"/>
        <v>50,322916666666667Lý thuyết 01</v>
      </c>
      <c r="AC412" s="175" t="str">
        <f t="shared" si="11"/>
        <v> 6243VHP01  7:45-11:45  BĐ: 26/2/2026 KT: 9/4/2026</v>
      </c>
      <c r="AD412" s="175">
        <f t="shared" ref="AD412:AE412" si="552">P412</f>
        <v>46079</v>
      </c>
      <c r="AE412" s="175">
        <f t="shared" si="552"/>
        <v>46121</v>
      </c>
      <c r="AF412" s="187"/>
      <c r="AG412" s="187"/>
    </row>
    <row r="413" ht="18.75" customHeight="1">
      <c r="A413" s="184"/>
      <c r="B413" s="184"/>
      <c r="C413" s="99" t="s">
        <v>1298</v>
      </c>
      <c r="D413" s="99" t="s">
        <v>1081</v>
      </c>
      <c r="E413" s="99">
        <v>2024.0</v>
      </c>
      <c r="F413" s="164" t="s">
        <v>1087</v>
      </c>
      <c r="G413" s="12"/>
      <c r="H413" s="188">
        <v>1.0</v>
      </c>
      <c r="I413" s="99"/>
      <c r="J413" s="99">
        <v>35.0</v>
      </c>
      <c r="K413" s="185" t="s">
        <v>1272</v>
      </c>
      <c r="L413" s="191">
        <v>0.3229166666666667</v>
      </c>
      <c r="M413" s="192">
        <v>0.4895833333333333</v>
      </c>
      <c r="N413" s="19"/>
      <c r="O413" s="164" t="s">
        <v>1299</v>
      </c>
      <c r="P413" s="169">
        <f t="shared" si="553"/>
        <v>46079</v>
      </c>
      <c r="Q413" s="170">
        <f t="shared" si="3"/>
        <v>46121</v>
      </c>
      <c r="R413" s="181"/>
      <c r="S413" s="302"/>
      <c r="T413" s="99"/>
      <c r="U413" s="99"/>
      <c r="V413" s="172" t="str">
        <f t="shared" si="390"/>
        <v> </v>
      </c>
      <c r="W413" s="172">
        <f t="shared" si="5"/>
        <v>5</v>
      </c>
      <c r="X413" s="173">
        <f t="shared" si="6"/>
        <v>7</v>
      </c>
      <c r="Y413" s="172">
        <f t="shared" si="7"/>
        <v>42</v>
      </c>
      <c r="Z413" s="174">
        <f t="shared" si="8"/>
        <v>0.1666666667</v>
      </c>
      <c r="AA413" s="174">
        <f t="shared" si="9"/>
        <v>0.003703703704</v>
      </c>
      <c r="AB413" s="173" t="str">
        <f t="shared" si="10"/>
        <v>50,322916666666667</v>
      </c>
      <c r="AC413" s="175" t="str">
        <f t="shared" si="11"/>
        <v> 6243VHP01G  7:45-11:45  BĐ: 26/2/2026 KT: 9/4/2026</v>
      </c>
      <c r="AD413" s="175">
        <f t="shared" ref="AD413:AE413" si="554">P413</f>
        <v>46079</v>
      </c>
      <c r="AE413" s="175">
        <f t="shared" si="554"/>
        <v>46121</v>
      </c>
      <c r="AF413" s="187"/>
      <c r="AG413" s="187"/>
    </row>
    <row r="414" ht="18.75" customHeight="1">
      <c r="A414" s="184"/>
      <c r="B414" s="184"/>
      <c r="C414" s="99" t="s">
        <v>1298</v>
      </c>
      <c r="D414" s="99" t="s">
        <v>1081</v>
      </c>
      <c r="E414" s="99">
        <v>2024.0</v>
      </c>
      <c r="F414" s="164" t="s">
        <v>1082</v>
      </c>
      <c r="G414" s="12"/>
      <c r="H414" s="188">
        <v>10.0</v>
      </c>
      <c r="I414" s="99"/>
      <c r="J414" s="99">
        <v>35.0</v>
      </c>
      <c r="K414" s="185" t="s">
        <v>1272</v>
      </c>
      <c r="L414" s="191">
        <v>0.5416666666666666</v>
      </c>
      <c r="M414" s="192">
        <v>0.7083333333333334</v>
      </c>
      <c r="N414" s="165" t="s">
        <v>1302</v>
      </c>
      <c r="O414" s="164" t="s">
        <v>1299</v>
      </c>
      <c r="P414" s="169">
        <f t="shared" si="553"/>
        <v>46079</v>
      </c>
      <c r="Q414" s="170">
        <f t="shared" si="3"/>
        <v>46121</v>
      </c>
      <c r="R414" s="181"/>
      <c r="S414" s="302"/>
      <c r="T414" s="99"/>
      <c r="U414" s="99"/>
      <c r="V414" s="172" t="str">
        <f t="shared" si="390"/>
        <v> </v>
      </c>
      <c r="W414" s="172">
        <f t="shared" si="5"/>
        <v>5</v>
      </c>
      <c r="X414" s="173">
        <f t="shared" si="6"/>
        <v>7</v>
      </c>
      <c r="Y414" s="172">
        <f t="shared" si="7"/>
        <v>42</v>
      </c>
      <c r="Z414" s="174">
        <f t="shared" si="8"/>
        <v>0.1666666667</v>
      </c>
      <c r="AA414" s="174">
        <f t="shared" si="9"/>
        <v>0.003703703704</v>
      </c>
      <c r="AB414" s="173" t="str">
        <f t="shared" si="10"/>
        <v>50,541666666666667Lý thuyết 01</v>
      </c>
      <c r="AC414" s="175" t="str">
        <f t="shared" si="11"/>
        <v> 6243VHP01  13:00-17:00  BĐ: 26/2/2026 KT: 9/4/2026</v>
      </c>
      <c r="AD414" s="175">
        <f t="shared" ref="AD414:AE414" si="555">P414</f>
        <v>46079</v>
      </c>
      <c r="AE414" s="175">
        <f t="shared" si="555"/>
        <v>46121</v>
      </c>
      <c r="AF414" s="187"/>
      <c r="AG414" s="187"/>
    </row>
    <row r="415" ht="18.75" customHeight="1">
      <c r="A415" s="184"/>
      <c r="B415" s="184"/>
      <c r="C415" s="99" t="s">
        <v>1298</v>
      </c>
      <c r="D415" s="99" t="s">
        <v>1081</v>
      </c>
      <c r="E415" s="99">
        <v>2024.0</v>
      </c>
      <c r="F415" s="164" t="s">
        <v>1087</v>
      </c>
      <c r="G415" s="12"/>
      <c r="H415" s="188">
        <v>1.0</v>
      </c>
      <c r="I415" s="99"/>
      <c r="J415" s="99">
        <v>35.0</v>
      </c>
      <c r="K415" s="185" t="s">
        <v>1272</v>
      </c>
      <c r="L415" s="191">
        <v>0.5416666666666666</v>
      </c>
      <c r="M415" s="192">
        <v>0.7083333333333334</v>
      </c>
      <c r="N415" s="19"/>
      <c r="O415" s="164" t="s">
        <v>1299</v>
      </c>
      <c r="P415" s="169">
        <f t="shared" si="553"/>
        <v>46079</v>
      </c>
      <c r="Q415" s="170">
        <f t="shared" si="3"/>
        <v>46121</v>
      </c>
      <c r="R415" s="181"/>
      <c r="S415" s="302"/>
      <c r="T415" s="99"/>
      <c r="U415" s="99"/>
      <c r="V415" s="172" t="str">
        <f t="shared" si="390"/>
        <v> </v>
      </c>
      <c r="W415" s="172">
        <f t="shared" si="5"/>
        <v>5</v>
      </c>
      <c r="X415" s="173">
        <f t="shared" si="6"/>
        <v>7</v>
      </c>
      <c r="Y415" s="172">
        <f t="shared" si="7"/>
        <v>42</v>
      </c>
      <c r="Z415" s="174">
        <f t="shared" si="8"/>
        <v>0.1666666667</v>
      </c>
      <c r="AA415" s="174">
        <f t="shared" si="9"/>
        <v>0.003703703704</v>
      </c>
      <c r="AB415" s="173" t="str">
        <f t="shared" si="10"/>
        <v>50,541666666666667</v>
      </c>
      <c r="AC415" s="175" t="str">
        <f t="shared" si="11"/>
        <v> 6243VHP01G  13:00-17:00  BĐ: 26/2/2026 KT: 9/4/2026</v>
      </c>
      <c r="AD415" s="175">
        <f t="shared" ref="AD415:AE415" si="556">P415</f>
        <v>46079</v>
      </c>
      <c r="AE415" s="175">
        <f t="shared" si="556"/>
        <v>46121</v>
      </c>
      <c r="AF415" s="187"/>
      <c r="AG415" s="187"/>
    </row>
    <row r="416" ht="18.75" customHeight="1">
      <c r="A416" s="184"/>
      <c r="B416" s="184"/>
      <c r="C416" s="99" t="s">
        <v>1298</v>
      </c>
      <c r="D416" s="99" t="s">
        <v>1081</v>
      </c>
      <c r="E416" s="99">
        <v>2024.0</v>
      </c>
      <c r="F416" s="164" t="s">
        <v>1082</v>
      </c>
      <c r="G416" s="12"/>
      <c r="H416" s="188">
        <v>10.0</v>
      </c>
      <c r="I416" s="99"/>
      <c r="J416" s="99">
        <v>15.0</v>
      </c>
      <c r="K416" s="185" t="s">
        <v>1250</v>
      </c>
      <c r="L416" s="191">
        <v>0.3229166666666667</v>
      </c>
      <c r="M416" s="192">
        <v>0.4895833333333333</v>
      </c>
      <c r="N416" s="165" t="s">
        <v>1302</v>
      </c>
      <c r="O416" s="164" t="s">
        <v>1299</v>
      </c>
      <c r="P416" s="169">
        <f t="shared" ref="P416:P419" si="558">"16/03/2026"+(K416-2)</f>
        <v>46097</v>
      </c>
      <c r="Q416" s="170">
        <f t="shared" si="3"/>
        <v>46111</v>
      </c>
      <c r="R416" s="181"/>
      <c r="S416" s="302"/>
      <c r="T416" s="99"/>
      <c r="U416" s="99"/>
      <c r="V416" s="172" t="str">
        <f t="shared" si="390"/>
        <v> </v>
      </c>
      <c r="W416" s="172">
        <f t="shared" si="5"/>
        <v>5</v>
      </c>
      <c r="X416" s="173">
        <f t="shared" si="6"/>
        <v>3</v>
      </c>
      <c r="Y416" s="172">
        <f t="shared" si="7"/>
        <v>14</v>
      </c>
      <c r="Z416" s="174">
        <f t="shared" si="8"/>
        <v>0.1666666667</v>
      </c>
      <c r="AA416" s="174">
        <f t="shared" si="9"/>
        <v>0.003703703704</v>
      </c>
      <c r="AB416" s="173" t="str">
        <f t="shared" si="10"/>
        <v>20,322916666666667Lý thuyết 01</v>
      </c>
      <c r="AC416" s="175" t="str">
        <f t="shared" si="11"/>
        <v> 6243VHP01  7:45-11:45  BĐ: 16/3/2026 KT: 30/3/2026</v>
      </c>
      <c r="AD416" s="175">
        <f t="shared" ref="AD416:AE416" si="557">P416</f>
        <v>46097</v>
      </c>
      <c r="AE416" s="175">
        <f t="shared" si="557"/>
        <v>46111</v>
      </c>
      <c r="AF416" s="187"/>
      <c r="AG416" s="187"/>
    </row>
    <row r="417" ht="18.75" customHeight="1">
      <c r="A417" s="184"/>
      <c r="B417" s="184"/>
      <c r="C417" s="99" t="s">
        <v>1298</v>
      </c>
      <c r="D417" s="99" t="s">
        <v>1081</v>
      </c>
      <c r="E417" s="99">
        <v>2024.0</v>
      </c>
      <c r="F417" s="164" t="s">
        <v>1087</v>
      </c>
      <c r="G417" s="12"/>
      <c r="H417" s="188">
        <v>1.0</v>
      </c>
      <c r="I417" s="99"/>
      <c r="J417" s="99">
        <v>15.0</v>
      </c>
      <c r="K417" s="185" t="s">
        <v>1250</v>
      </c>
      <c r="L417" s="191">
        <v>0.3229166666666667</v>
      </c>
      <c r="M417" s="192">
        <v>0.4895833333333333</v>
      </c>
      <c r="N417" s="19"/>
      <c r="O417" s="164" t="s">
        <v>1299</v>
      </c>
      <c r="P417" s="169">
        <f t="shared" si="558"/>
        <v>46097</v>
      </c>
      <c r="Q417" s="170">
        <f t="shared" si="3"/>
        <v>46111</v>
      </c>
      <c r="R417" s="181"/>
      <c r="S417" s="302"/>
      <c r="T417" s="99"/>
      <c r="U417" s="99"/>
      <c r="V417" s="172" t="str">
        <f t="shared" si="390"/>
        <v> </v>
      </c>
      <c r="W417" s="172">
        <f t="shared" si="5"/>
        <v>5</v>
      </c>
      <c r="X417" s="173">
        <f t="shared" si="6"/>
        <v>3</v>
      </c>
      <c r="Y417" s="172">
        <f t="shared" si="7"/>
        <v>14</v>
      </c>
      <c r="Z417" s="174">
        <f t="shared" si="8"/>
        <v>0.1666666667</v>
      </c>
      <c r="AA417" s="174">
        <f t="shared" si="9"/>
        <v>0.003703703704</v>
      </c>
      <c r="AB417" s="173" t="str">
        <f t="shared" si="10"/>
        <v>20,322916666666667</v>
      </c>
      <c r="AC417" s="175" t="str">
        <f t="shared" si="11"/>
        <v> 6243VHP01G  7:45-11:45  BĐ: 16/3/2026 KT: 30/3/2026</v>
      </c>
      <c r="AD417" s="175">
        <f t="shared" ref="AD417:AE417" si="559">P417</f>
        <v>46097</v>
      </c>
      <c r="AE417" s="175">
        <f t="shared" si="559"/>
        <v>46111</v>
      </c>
      <c r="AF417" s="187"/>
      <c r="AG417" s="187"/>
    </row>
    <row r="418" ht="18.75" customHeight="1">
      <c r="A418" s="184"/>
      <c r="B418" s="184"/>
      <c r="C418" s="99" t="s">
        <v>1298</v>
      </c>
      <c r="D418" s="99" t="s">
        <v>1081</v>
      </c>
      <c r="E418" s="99">
        <v>2024.0</v>
      </c>
      <c r="F418" s="164" t="s">
        <v>1082</v>
      </c>
      <c r="G418" s="12"/>
      <c r="H418" s="188">
        <v>10.0</v>
      </c>
      <c r="I418" s="99"/>
      <c r="J418" s="99">
        <v>15.0</v>
      </c>
      <c r="K418" s="185" t="s">
        <v>1250</v>
      </c>
      <c r="L418" s="191">
        <v>0.5416666666666666</v>
      </c>
      <c r="M418" s="192">
        <v>0.7083333333333334</v>
      </c>
      <c r="N418" s="165" t="s">
        <v>1302</v>
      </c>
      <c r="O418" s="164" t="s">
        <v>1299</v>
      </c>
      <c r="P418" s="169">
        <f t="shared" si="558"/>
        <v>46097</v>
      </c>
      <c r="Q418" s="170">
        <f t="shared" si="3"/>
        <v>46111</v>
      </c>
      <c r="R418" s="181"/>
      <c r="S418" s="302"/>
      <c r="T418" s="99"/>
      <c r="U418" s="99"/>
      <c r="V418" s="172" t="str">
        <f t="shared" si="390"/>
        <v> </v>
      </c>
      <c r="W418" s="172">
        <f t="shared" si="5"/>
        <v>5</v>
      </c>
      <c r="X418" s="173">
        <f t="shared" si="6"/>
        <v>3</v>
      </c>
      <c r="Y418" s="172">
        <f t="shared" si="7"/>
        <v>14</v>
      </c>
      <c r="Z418" s="174">
        <f t="shared" si="8"/>
        <v>0.1666666667</v>
      </c>
      <c r="AA418" s="174">
        <f t="shared" si="9"/>
        <v>0.003703703704</v>
      </c>
      <c r="AB418" s="173" t="str">
        <f t="shared" si="10"/>
        <v>20,541666666666667Lý thuyết 01</v>
      </c>
      <c r="AC418" s="175" t="str">
        <f t="shared" si="11"/>
        <v> 6243VHP01  13:00-17:00  BĐ: 16/3/2026 KT: 30/3/2026</v>
      </c>
      <c r="AD418" s="175">
        <f t="shared" ref="AD418:AE418" si="560">P418</f>
        <v>46097</v>
      </c>
      <c r="AE418" s="175">
        <f t="shared" si="560"/>
        <v>46111</v>
      </c>
      <c r="AF418" s="187"/>
      <c r="AG418" s="187"/>
    </row>
    <row r="419" ht="18.75" customHeight="1">
      <c r="A419" s="184"/>
      <c r="B419" s="184"/>
      <c r="C419" s="99" t="s">
        <v>1298</v>
      </c>
      <c r="D419" s="99" t="s">
        <v>1081</v>
      </c>
      <c r="E419" s="99">
        <v>2024.0</v>
      </c>
      <c r="F419" s="164" t="s">
        <v>1087</v>
      </c>
      <c r="G419" s="12"/>
      <c r="H419" s="188">
        <v>1.0</v>
      </c>
      <c r="I419" s="99"/>
      <c r="J419" s="99">
        <v>15.0</v>
      </c>
      <c r="K419" s="185" t="s">
        <v>1250</v>
      </c>
      <c r="L419" s="191">
        <v>0.5416666666666666</v>
      </c>
      <c r="M419" s="192">
        <v>0.7083333333333334</v>
      </c>
      <c r="N419" s="19"/>
      <c r="O419" s="164" t="s">
        <v>1299</v>
      </c>
      <c r="P419" s="169">
        <f t="shared" si="558"/>
        <v>46097</v>
      </c>
      <c r="Q419" s="170">
        <f t="shared" si="3"/>
        <v>46111</v>
      </c>
      <c r="R419" s="181"/>
      <c r="S419" s="302"/>
      <c r="T419" s="99"/>
      <c r="U419" s="99"/>
      <c r="V419" s="172" t="str">
        <f t="shared" si="390"/>
        <v> </v>
      </c>
      <c r="W419" s="172">
        <f t="shared" si="5"/>
        <v>5</v>
      </c>
      <c r="X419" s="173">
        <f t="shared" si="6"/>
        <v>3</v>
      </c>
      <c r="Y419" s="172">
        <f t="shared" si="7"/>
        <v>14</v>
      </c>
      <c r="Z419" s="174">
        <f t="shared" si="8"/>
        <v>0.1666666667</v>
      </c>
      <c r="AA419" s="174">
        <f t="shared" si="9"/>
        <v>0.003703703704</v>
      </c>
      <c r="AB419" s="173" t="str">
        <f t="shared" si="10"/>
        <v>20,541666666666667</v>
      </c>
      <c r="AC419" s="175" t="str">
        <f t="shared" si="11"/>
        <v> 6243VHP01G  13:00-17:00  BĐ: 16/3/2026 KT: 30/3/2026</v>
      </c>
      <c r="AD419" s="175">
        <f t="shared" ref="AD419:AE419" si="561">P419</f>
        <v>46097</v>
      </c>
      <c r="AE419" s="175">
        <f t="shared" si="561"/>
        <v>46111</v>
      </c>
      <c r="AF419" s="187"/>
      <c r="AG419" s="187"/>
    </row>
    <row r="420" ht="18.75" customHeight="1">
      <c r="A420" s="184"/>
      <c r="B420" s="184"/>
      <c r="C420" s="99" t="s">
        <v>1298</v>
      </c>
      <c r="D420" s="99" t="s">
        <v>1081</v>
      </c>
      <c r="E420" s="99">
        <v>2025.0</v>
      </c>
      <c r="F420" s="164" t="s">
        <v>1088</v>
      </c>
      <c r="G420" s="195" t="s">
        <v>1379</v>
      </c>
      <c r="H420" s="188">
        <v>8.0</v>
      </c>
      <c r="I420" s="99"/>
      <c r="J420" s="99">
        <v>25.0</v>
      </c>
      <c r="K420" s="185" t="s">
        <v>1250</v>
      </c>
      <c r="L420" s="191">
        <v>0.3229166666666667</v>
      </c>
      <c r="M420" s="192">
        <v>0.4895833333333333</v>
      </c>
      <c r="N420" s="165" t="s">
        <v>1308</v>
      </c>
      <c r="O420" s="164" t="s">
        <v>1299</v>
      </c>
      <c r="P420" s="169">
        <f t="shared" ref="P420:P421" si="563">"05/01/2026"+(K420-2)</f>
        <v>46027</v>
      </c>
      <c r="Q420" s="170">
        <f t="shared" si="3"/>
        <v>46055</v>
      </c>
      <c r="R420" s="181"/>
      <c r="S420" s="302"/>
      <c r="T420" s="99"/>
      <c r="U420" s="99"/>
      <c r="V420" s="172" t="str">
        <f t="shared" si="390"/>
        <v> </v>
      </c>
      <c r="W420" s="172">
        <f t="shared" si="5"/>
        <v>5</v>
      </c>
      <c r="X420" s="173">
        <f t="shared" si="6"/>
        <v>5</v>
      </c>
      <c r="Y420" s="172">
        <f t="shared" si="7"/>
        <v>28</v>
      </c>
      <c r="Z420" s="174">
        <f t="shared" si="8"/>
        <v>0.1666666667</v>
      </c>
      <c r="AA420" s="174">
        <f t="shared" si="9"/>
        <v>0.003703703704</v>
      </c>
      <c r="AB420" s="173" t="str">
        <f t="shared" si="10"/>
        <v>20,322916666666667Lý thuyết 02</v>
      </c>
      <c r="AC420" s="175" t="str">
        <f t="shared" si="11"/>
        <v>Hóa sinh 6252PHA01  7:45-11:45  BĐ: 5/1/2026 KT: 2/2/2026</v>
      </c>
      <c r="AD420" s="175">
        <f t="shared" ref="AD420:AE420" si="562">P420</f>
        <v>46027</v>
      </c>
      <c r="AE420" s="175">
        <f t="shared" si="562"/>
        <v>46055</v>
      </c>
      <c r="AF420" s="187"/>
      <c r="AG420" s="187"/>
    </row>
    <row r="421" ht="18.75" customHeight="1">
      <c r="A421" s="184"/>
      <c r="B421" s="184"/>
      <c r="C421" s="99" t="s">
        <v>1298</v>
      </c>
      <c r="D421" s="99" t="s">
        <v>1081</v>
      </c>
      <c r="E421" s="99">
        <v>2025.0</v>
      </c>
      <c r="F421" s="164" t="s">
        <v>1097</v>
      </c>
      <c r="G421" s="12"/>
      <c r="H421" s="188">
        <v>4.0</v>
      </c>
      <c r="I421" s="99"/>
      <c r="J421" s="99">
        <v>25.0</v>
      </c>
      <c r="K421" s="185" t="s">
        <v>1250</v>
      </c>
      <c r="L421" s="191">
        <v>0.3229166666666667</v>
      </c>
      <c r="M421" s="192">
        <v>0.4895833333333333</v>
      </c>
      <c r="N421" s="19"/>
      <c r="O421" s="164" t="s">
        <v>1299</v>
      </c>
      <c r="P421" s="169">
        <f t="shared" si="563"/>
        <v>46027</v>
      </c>
      <c r="Q421" s="170">
        <f t="shared" si="3"/>
        <v>46055</v>
      </c>
      <c r="R421" s="181"/>
      <c r="S421" s="302"/>
      <c r="T421" s="99"/>
      <c r="U421" s="99"/>
      <c r="V421" s="172" t="str">
        <f t="shared" si="390"/>
        <v> </v>
      </c>
      <c r="W421" s="172">
        <f t="shared" si="5"/>
        <v>5</v>
      </c>
      <c r="X421" s="173">
        <f t="shared" si="6"/>
        <v>5</v>
      </c>
      <c r="Y421" s="172">
        <f t="shared" si="7"/>
        <v>28</v>
      </c>
      <c r="Z421" s="174">
        <f t="shared" si="8"/>
        <v>0.1666666667</v>
      </c>
      <c r="AA421" s="174">
        <f t="shared" si="9"/>
        <v>0.003703703704</v>
      </c>
      <c r="AB421" s="173" t="str">
        <f t="shared" si="10"/>
        <v>20,322916666666667</v>
      </c>
      <c r="AC421" s="175" t="str">
        <f t="shared" si="11"/>
        <v> 6252PHA01G  7:45-11:45  BĐ: 5/1/2026 KT: 2/2/2026</v>
      </c>
      <c r="AD421" s="175">
        <f t="shared" ref="AD421:AE421" si="564">P421</f>
        <v>46027</v>
      </c>
      <c r="AE421" s="175">
        <f t="shared" si="564"/>
        <v>46055</v>
      </c>
      <c r="AF421" s="187"/>
      <c r="AG421" s="187"/>
    </row>
    <row r="422" ht="18.75" customHeight="1">
      <c r="A422" s="184"/>
      <c r="B422" s="184"/>
      <c r="C422" s="99" t="s">
        <v>1298</v>
      </c>
      <c r="D422" s="99" t="s">
        <v>1081</v>
      </c>
      <c r="E422" s="99">
        <v>2025.0</v>
      </c>
      <c r="F422" s="164" t="s">
        <v>1088</v>
      </c>
      <c r="G422" s="12"/>
      <c r="H422" s="188">
        <v>8.0</v>
      </c>
      <c r="I422" s="99"/>
      <c r="J422" s="99">
        <v>35.0</v>
      </c>
      <c r="K422" s="185" t="s">
        <v>1250</v>
      </c>
      <c r="L422" s="191">
        <v>0.3229166666666667</v>
      </c>
      <c r="M422" s="192">
        <v>0.4895833333333333</v>
      </c>
      <c r="N422" s="165" t="s">
        <v>1308</v>
      </c>
      <c r="O422" s="164" t="s">
        <v>1299</v>
      </c>
      <c r="P422" s="169">
        <f t="shared" ref="P422:P423" si="566">"23/02/2026"+(K422-2)</f>
        <v>46076</v>
      </c>
      <c r="Q422" s="170">
        <f t="shared" si="3"/>
        <v>46118</v>
      </c>
      <c r="R422" s="181"/>
      <c r="S422" s="302"/>
      <c r="T422" s="99"/>
      <c r="U422" s="99"/>
      <c r="V422" s="172" t="str">
        <f t="shared" si="390"/>
        <v> </v>
      </c>
      <c r="W422" s="172">
        <f t="shared" si="5"/>
        <v>5</v>
      </c>
      <c r="X422" s="173">
        <f t="shared" si="6"/>
        <v>7</v>
      </c>
      <c r="Y422" s="172">
        <f t="shared" si="7"/>
        <v>42</v>
      </c>
      <c r="Z422" s="174">
        <f t="shared" si="8"/>
        <v>0.1666666667</v>
      </c>
      <c r="AA422" s="174">
        <f t="shared" si="9"/>
        <v>0.003703703704</v>
      </c>
      <c r="AB422" s="173" t="str">
        <f t="shared" si="10"/>
        <v>20,322916666666667Lý thuyết 02</v>
      </c>
      <c r="AC422" s="175" t="str">
        <f t="shared" si="11"/>
        <v> 6252PHA01  7:45-11:45  BĐ: 23/2/2026 KT: 6/4/2026</v>
      </c>
      <c r="AD422" s="175">
        <f t="shared" ref="AD422:AE422" si="565">P422</f>
        <v>46076</v>
      </c>
      <c r="AE422" s="175">
        <f t="shared" si="565"/>
        <v>46118</v>
      </c>
      <c r="AF422" s="187"/>
      <c r="AG422" s="187"/>
    </row>
    <row r="423" ht="18.75" customHeight="1">
      <c r="A423" s="184"/>
      <c r="B423" s="184"/>
      <c r="C423" s="99" t="s">
        <v>1298</v>
      </c>
      <c r="D423" s="99" t="s">
        <v>1081</v>
      </c>
      <c r="E423" s="99">
        <v>2025.0</v>
      </c>
      <c r="F423" s="164" t="s">
        <v>1097</v>
      </c>
      <c r="G423" s="12"/>
      <c r="H423" s="188">
        <v>4.0</v>
      </c>
      <c r="I423" s="99"/>
      <c r="J423" s="99">
        <v>35.0</v>
      </c>
      <c r="K423" s="185" t="s">
        <v>1250</v>
      </c>
      <c r="L423" s="191">
        <v>0.3229166666666667</v>
      </c>
      <c r="M423" s="192">
        <v>0.4895833333333333</v>
      </c>
      <c r="N423" s="19"/>
      <c r="O423" s="164" t="s">
        <v>1299</v>
      </c>
      <c r="P423" s="169">
        <f t="shared" si="566"/>
        <v>46076</v>
      </c>
      <c r="Q423" s="170">
        <f t="shared" si="3"/>
        <v>46118</v>
      </c>
      <c r="R423" s="181"/>
      <c r="S423" s="302"/>
      <c r="T423" s="99"/>
      <c r="U423" s="99"/>
      <c r="V423" s="172" t="str">
        <f t="shared" si="390"/>
        <v> </v>
      </c>
      <c r="W423" s="172">
        <f t="shared" si="5"/>
        <v>5</v>
      </c>
      <c r="X423" s="173">
        <f t="shared" si="6"/>
        <v>7</v>
      </c>
      <c r="Y423" s="172">
        <f t="shared" si="7"/>
        <v>42</v>
      </c>
      <c r="Z423" s="174">
        <f t="shared" si="8"/>
        <v>0.1666666667</v>
      </c>
      <c r="AA423" s="174">
        <f t="shared" si="9"/>
        <v>0.003703703704</v>
      </c>
      <c r="AB423" s="173" t="str">
        <f t="shared" si="10"/>
        <v>20,322916666666667</v>
      </c>
      <c r="AC423" s="175" t="str">
        <f t="shared" si="11"/>
        <v> 6252PHA01G  7:45-11:45  BĐ: 23/2/2026 KT: 6/4/2026</v>
      </c>
      <c r="AD423" s="175">
        <f t="shared" ref="AD423:AE423" si="567">P423</f>
        <v>46076</v>
      </c>
      <c r="AE423" s="175">
        <f t="shared" si="567"/>
        <v>46118</v>
      </c>
      <c r="AF423" s="187"/>
      <c r="AG423" s="187"/>
    </row>
    <row r="424" ht="18.75" customHeight="1">
      <c r="A424" s="184"/>
      <c r="B424" s="184"/>
      <c r="C424" s="99" t="s">
        <v>1298</v>
      </c>
      <c r="D424" s="99" t="s">
        <v>1081</v>
      </c>
      <c r="E424" s="99">
        <v>2025.0</v>
      </c>
      <c r="F424" s="164" t="s">
        <v>1088</v>
      </c>
      <c r="G424" s="195" t="s">
        <v>1380</v>
      </c>
      <c r="H424" s="188">
        <v>8.0</v>
      </c>
      <c r="I424" s="99"/>
      <c r="J424" s="99">
        <v>25.0</v>
      </c>
      <c r="K424" s="185" t="s">
        <v>1250</v>
      </c>
      <c r="L424" s="191">
        <v>0.5416666666666666</v>
      </c>
      <c r="M424" s="192">
        <v>0.7083333333333334</v>
      </c>
      <c r="N424" s="165" t="s">
        <v>1308</v>
      </c>
      <c r="O424" s="164" t="s">
        <v>1299</v>
      </c>
      <c r="P424" s="169">
        <f t="shared" ref="P424:P425" si="569">"05/01/2026"+(K424-2)</f>
        <v>46027</v>
      </c>
      <c r="Q424" s="170">
        <f t="shared" si="3"/>
        <v>46055</v>
      </c>
      <c r="R424" s="181"/>
      <c r="S424" s="302"/>
      <c r="T424" s="99"/>
      <c r="U424" s="99"/>
      <c r="V424" s="172" t="str">
        <f t="shared" si="390"/>
        <v> </v>
      </c>
      <c r="W424" s="172">
        <f t="shared" si="5"/>
        <v>5</v>
      </c>
      <c r="X424" s="173">
        <f t="shared" si="6"/>
        <v>5</v>
      </c>
      <c r="Y424" s="172">
        <f t="shared" si="7"/>
        <v>28</v>
      </c>
      <c r="Z424" s="174">
        <f t="shared" si="8"/>
        <v>0.1666666667</v>
      </c>
      <c r="AA424" s="174">
        <f t="shared" si="9"/>
        <v>0.003703703704</v>
      </c>
      <c r="AB424" s="173" t="str">
        <f t="shared" si="10"/>
        <v>20,541666666666667Lý thuyết 02</v>
      </c>
      <c r="AC424" s="175" t="str">
        <f t="shared" si="11"/>
        <v>Sinh học và di truyền 6252PHA01  13:00-17:00  BĐ: 5/1/2026 KT: 2/2/2026</v>
      </c>
      <c r="AD424" s="175">
        <f t="shared" ref="AD424:AE424" si="568">P424</f>
        <v>46027</v>
      </c>
      <c r="AE424" s="175">
        <f t="shared" si="568"/>
        <v>46055</v>
      </c>
      <c r="AF424" s="187"/>
      <c r="AG424" s="187"/>
    </row>
    <row r="425" ht="18.75" customHeight="1">
      <c r="A425" s="184"/>
      <c r="B425" s="184"/>
      <c r="C425" s="99" t="s">
        <v>1298</v>
      </c>
      <c r="D425" s="99" t="s">
        <v>1081</v>
      </c>
      <c r="E425" s="99">
        <v>2025.0</v>
      </c>
      <c r="F425" s="164" t="s">
        <v>1097</v>
      </c>
      <c r="G425" s="12"/>
      <c r="H425" s="188">
        <v>4.0</v>
      </c>
      <c r="I425" s="99"/>
      <c r="J425" s="99">
        <v>25.0</v>
      </c>
      <c r="K425" s="185" t="s">
        <v>1250</v>
      </c>
      <c r="L425" s="191">
        <v>0.5416666666666666</v>
      </c>
      <c r="M425" s="192">
        <v>0.7083333333333334</v>
      </c>
      <c r="N425" s="19"/>
      <c r="O425" s="164" t="s">
        <v>1299</v>
      </c>
      <c r="P425" s="169">
        <f t="shared" si="569"/>
        <v>46027</v>
      </c>
      <c r="Q425" s="170">
        <f t="shared" si="3"/>
        <v>46055</v>
      </c>
      <c r="R425" s="181"/>
      <c r="S425" s="302"/>
      <c r="T425" s="99"/>
      <c r="U425" s="99"/>
      <c r="V425" s="172" t="str">
        <f t="shared" si="390"/>
        <v> </v>
      </c>
      <c r="W425" s="172">
        <f t="shared" si="5"/>
        <v>5</v>
      </c>
      <c r="X425" s="173">
        <f t="shared" si="6"/>
        <v>5</v>
      </c>
      <c r="Y425" s="172">
        <f t="shared" si="7"/>
        <v>28</v>
      </c>
      <c r="Z425" s="174">
        <f t="shared" si="8"/>
        <v>0.1666666667</v>
      </c>
      <c r="AA425" s="174">
        <f t="shared" si="9"/>
        <v>0.003703703704</v>
      </c>
      <c r="AB425" s="173" t="str">
        <f t="shared" si="10"/>
        <v>20,541666666666667</v>
      </c>
      <c r="AC425" s="175" t="str">
        <f t="shared" si="11"/>
        <v> 6252PHA01G  13:00-17:00  BĐ: 5/1/2026 KT: 2/2/2026</v>
      </c>
      <c r="AD425" s="175">
        <f t="shared" ref="AD425:AE425" si="570">P425</f>
        <v>46027</v>
      </c>
      <c r="AE425" s="175">
        <f t="shared" si="570"/>
        <v>46055</v>
      </c>
      <c r="AF425" s="187"/>
      <c r="AG425" s="187"/>
    </row>
    <row r="426" ht="18.75" customHeight="1">
      <c r="A426" s="184"/>
      <c r="B426" s="184"/>
      <c r="C426" s="99" t="s">
        <v>1298</v>
      </c>
      <c r="D426" s="99" t="s">
        <v>1081</v>
      </c>
      <c r="E426" s="99">
        <v>2025.0</v>
      </c>
      <c r="F426" s="164" t="s">
        <v>1088</v>
      </c>
      <c r="G426" s="12"/>
      <c r="H426" s="188">
        <v>8.0</v>
      </c>
      <c r="I426" s="99"/>
      <c r="J426" s="99">
        <v>35.0</v>
      </c>
      <c r="K426" s="185" t="s">
        <v>1250</v>
      </c>
      <c r="L426" s="191">
        <v>0.5416666666666666</v>
      </c>
      <c r="M426" s="192">
        <v>0.7083333333333334</v>
      </c>
      <c r="N426" s="165" t="s">
        <v>1308</v>
      </c>
      <c r="O426" s="164" t="s">
        <v>1299</v>
      </c>
      <c r="P426" s="169">
        <f t="shared" ref="P426:P427" si="572">"23/02/2026"+(K426-2)</f>
        <v>46076</v>
      </c>
      <c r="Q426" s="170">
        <f t="shared" si="3"/>
        <v>46118</v>
      </c>
      <c r="R426" s="181"/>
      <c r="S426" s="302"/>
      <c r="T426" s="99"/>
      <c r="U426" s="99"/>
      <c r="V426" s="172" t="str">
        <f t="shared" si="390"/>
        <v> </v>
      </c>
      <c r="W426" s="172">
        <f t="shared" si="5"/>
        <v>5</v>
      </c>
      <c r="X426" s="173">
        <f t="shared" si="6"/>
        <v>7</v>
      </c>
      <c r="Y426" s="172">
        <f t="shared" si="7"/>
        <v>42</v>
      </c>
      <c r="Z426" s="174">
        <f t="shared" si="8"/>
        <v>0.1666666667</v>
      </c>
      <c r="AA426" s="174">
        <f t="shared" si="9"/>
        <v>0.003703703704</v>
      </c>
      <c r="AB426" s="173" t="str">
        <f t="shared" si="10"/>
        <v>20,541666666666667Lý thuyết 02</v>
      </c>
      <c r="AC426" s="175" t="str">
        <f t="shared" si="11"/>
        <v> 6252PHA01  13:00-17:00  BĐ: 23/2/2026 KT: 6/4/2026</v>
      </c>
      <c r="AD426" s="175">
        <f t="shared" ref="AD426:AE426" si="571">P426</f>
        <v>46076</v>
      </c>
      <c r="AE426" s="175">
        <f t="shared" si="571"/>
        <v>46118</v>
      </c>
      <c r="AF426" s="187"/>
      <c r="AG426" s="187"/>
    </row>
    <row r="427" ht="18.75" customHeight="1">
      <c r="A427" s="184"/>
      <c r="B427" s="184"/>
      <c r="C427" s="99" t="s">
        <v>1298</v>
      </c>
      <c r="D427" s="99" t="s">
        <v>1081</v>
      </c>
      <c r="E427" s="99">
        <v>2025.0</v>
      </c>
      <c r="F427" s="164" t="s">
        <v>1097</v>
      </c>
      <c r="G427" s="12"/>
      <c r="H427" s="188">
        <v>4.0</v>
      </c>
      <c r="I427" s="99"/>
      <c r="J427" s="99">
        <v>35.0</v>
      </c>
      <c r="K427" s="185" t="s">
        <v>1250</v>
      </c>
      <c r="L427" s="191">
        <v>0.5416666666666666</v>
      </c>
      <c r="M427" s="192">
        <v>0.7083333333333334</v>
      </c>
      <c r="N427" s="19"/>
      <c r="O427" s="164" t="s">
        <v>1299</v>
      </c>
      <c r="P427" s="169">
        <f t="shared" si="572"/>
        <v>46076</v>
      </c>
      <c r="Q427" s="170">
        <f t="shared" si="3"/>
        <v>46118</v>
      </c>
      <c r="R427" s="181"/>
      <c r="S427" s="302"/>
      <c r="T427" s="99"/>
      <c r="U427" s="99"/>
      <c r="V427" s="172" t="str">
        <f t="shared" si="390"/>
        <v> </v>
      </c>
      <c r="W427" s="172">
        <f t="shared" si="5"/>
        <v>5</v>
      </c>
      <c r="X427" s="173">
        <f t="shared" si="6"/>
        <v>7</v>
      </c>
      <c r="Y427" s="172">
        <f t="shared" si="7"/>
        <v>42</v>
      </c>
      <c r="Z427" s="174">
        <f t="shared" si="8"/>
        <v>0.1666666667</v>
      </c>
      <c r="AA427" s="174">
        <f t="shared" si="9"/>
        <v>0.003703703704</v>
      </c>
      <c r="AB427" s="173" t="str">
        <f t="shared" si="10"/>
        <v>20,541666666666667</v>
      </c>
      <c r="AC427" s="175" t="str">
        <f t="shared" si="11"/>
        <v> 6252PHA01G  13:00-17:00  BĐ: 23/2/2026 KT: 6/4/2026</v>
      </c>
      <c r="AD427" s="175">
        <f t="shared" ref="AD427:AE427" si="573">P427</f>
        <v>46076</v>
      </c>
      <c r="AE427" s="175">
        <f t="shared" si="573"/>
        <v>46118</v>
      </c>
      <c r="AF427" s="187"/>
      <c r="AG427" s="187"/>
    </row>
    <row r="428" ht="18.75" customHeight="1">
      <c r="A428" s="184"/>
      <c r="B428" s="184"/>
      <c r="C428" s="99" t="s">
        <v>1298</v>
      </c>
      <c r="D428" s="99" t="s">
        <v>1081</v>
      </c>
      <c r="E428" s="99">
        <v>2025.0</v>
      </c>
      <c r="F428" s="164" t="s">
        <v>1088</v>
      </c>
      <c r="G428" s="195" t="s">
        <v>1381</v>
      </c>
      <c r="H428" s="188">
        <v>8.0</v>
      </c>
      <c r="I428" s="99"/>
      <c r="J428" s="99">
        <v>25.0</v>
      </c>
      <c r="K428" s="185" t="s">
        <v>1258</v>
      </c>
      <c r="L428" s="191">
        <v>0.3229166666666667</v>
      </c>
      <c r="M428" s="192">
        <v>0.4895833333333333</v>
      </c>
      <c r="N428" s="165" t="s">
        <v>1308</v>
      </c>
      <c r="O428" s="164" t="s">
        <v>1299</v>
      </c>
      <c r="P428" s="169">
        <f t="shared" ref="P428:P429" si="575">"05/01/2026"+(K428-2)</f>
        <v>46028</v>
      </c>
      <c r="Q428" s="170">
        <f t="shared" si="3"/>
        <v>46056</v>
      </c>
      <c r="R428" s="181"/>
      <c r="S428" s="302"/>
      <c r="T428" s="99"/>
      <c r="U428" s="99"/>
      <c r="V428" s="172" t="str">
        <f t="shared" si="390"/>
        <v> </v>
      </c>
      <c r="W428" s="172">
        <f t="shared" si="5"/>
        <v>5</v>
      </c>
      <c r="X428" s="173">
        <f t="shared" si="6"/>
        <v>5</v>
      </c>
      <c r="Y428" s="172">
        <f t="shared" si="7"/>
        <v>28</v>
      </c>
      <c r="Z428" s="174">
        <f t="shared" si="8"/>
        <v>0.1666666667</v>
      </c>
      <c r="AA428" s="174">
        <f t="shared" si="9"/>
        <v>0.003703703704</v>
      </c>
      <c r="AB428" s="173" t="str">
        <f t="shared" si="10"/>
        <v>30,322916666666667Lý thuyết 02</v>
      </c>
      <c r="AC428" s="175" t="str">
        <f t="shared" si="11"/>
        <v>Vật lý đại cương - Lý sinh 6252PHA01  7:45-11:45  BĐ: 6/1/2026 KT: 3/2/2026</v>
      </c>
      <c r="AD428" s="175">
        <f t="shared" ref="AD428:AE428" si="574">P428</f>
        <v>46028</v>
      </c>
      <c r="AE428" s="175">
        <f t="shared" si="574"/>
        <v>46056</v>
      </c>
      <c r="AF428" s="187"/>
      <c r="AG428" s="187"/>
    </row>
    <row r="429" ht="18.75" customHeight="1">
      <c r="A429" s="184"/>
      <c r="B429" s="184"/>
      <c r="C429" s="99" t="s">
        <v>1298</v>
      </c>
      <c r="D429" s="99" t="s">
        <v>1081</v>
      </c>
      <c r="E429" s="99">
        <v>2025.0</v>
      </c>
      <c r="F429" s="164" t="s">
        <v>1097</v>
      </c>
      <c r="G429" s="12"/>
      <c r="H429" s="188">
        <v>4.0</v>
      </c>
      <c r="I429" s="99"/>
      <c r="J429" s="99">
        <v>25.0</v>
      </c>
      <c r="K429" s="185" t="s">
        <v>1258</v>
      </c>
      <c r="L429" s="191">
        <v>0.3229166666666667</v>
      </c>
      <c r="M429" s="192">
        <v>0.4895833333333333</v>
      </c>
      <c r="N429" s="19"/>
      <c r="O429" s="164" t="s">
        <v>1299</v>
      </c>
      <c r="P429" s="169">
        <f t="shared" si="575"/>
        <v>46028</v>
      </c>
      <c r="Q429" s="170">
        <f t="shared" si="3"/>
        <v>46056</v>
      </c>
      <c r="R429" s="181"/>
      <c r="S429" s="302"/>
      <c r="T429" s="99"/>
      <c r="U429" s="99"/>
      <c r="V429" s="172" t="str">
        <f t="shared" si="390"/>
        <v> </v>
      </c>
      <c r="W429" s="172">
        <f t="shared" si="5"/>
        <v>5</v>
      </c>
      <c r="X429" s="173">
        <f t="shared" si="6"/>
        <v>5</v>
      </c>
      <c r="Y429" s="172">
        <f t="shared" si="7"/>
        <v>28</v>
      </c>
      <c r="Z429" s="174">
        <f t="shared" si="8"/>
        <v>0.1666666667</v>
      </c>
      <c r="AA429" s="174">
        <f t="shared" si="9"/>
        <v>0.003703703704</v>
      </c>
      <c r="AB429" s="173" t="str">
        <f t="shared" si="10"/>
        <v>30,322916666666667</v>
      </c>
      <c r="AC429" s="175" t="str">
        <f t="shared" si="11"/>
        <v> 6252PHA01G  7:45-11:45  BĐ: 6/1/2026 KT: 3/2/2026</v>
      </c>
      <c r="AD429" s="175">
        <f t="shared" ref="AD429:AE429" si="576">P429</f>
        <v>46028</v>
      </c>
      <c r="AE429" s="175">
        <f t="shared" si="576"/>
        <v>46056</v>
      </c>
      <c r="AF429" s="187"/>
      <c r="AG429" s="187"/>
    </row>
    <row r="430" ht="18.75" customHeight="1">
      <c r="A430" s="184"/>
      <c r="B430" s="184"/>
      <c r="C430" s="99" t="s">
        <v>1298</v>
      </c>
      <c r="D430" s="99" t="s">
        <v>1081</v>
      </c>
      <c r="E430" s="99">
        <v>2025.0</v>
      </c>
      <c r="F430" s="164" t="s">
        <v>1088</v>
      </c>
      <c r="G430" s="12"/>
      <c r="H430" s="188">
        <v>8.0</v>
      </c>
      <c r="I430" s="99"/>
      <c r="J430" s="99">
        <v>35.0</v>
      </c>
      <c r="K430" s="185" t="s">
        <v>1258</v>
      </c>
      <c r="L430" s="191">
        <v>0.3229166666666667</v>
      </c>
      <c r="M430" s="192">
        <v>0.4895833333333333</v>
      </c>
      <c r="N430" s="165" t="s">
        <v>1308</v>
      </c>
      <c r="O430" s="164" t="s">
        <v>1299</v>
      </c>
      <c r="P430" s="169">
        <f t="shared" ref="P430:P431" si="578">"23/02/2026"+(K430-2)</f>
        <v>46077</v>
      </c>
      <c r="Q430" s="170">
        <f t="shared" si="3"/>
        <v>46119</v>
      </c>
      <c r="R430" s="181"/>
      <c r="S430" s="302"/>
      <c r="T430" s="99"/>
      <c r="U430" s="99"/>
      <c r="V430" s="172" t="str">
        <f t="shared" si="390"/>
        <v> </v>
      </c>
      <c r="W430" s="172">
        <f t="shared" si="5"/>
        <v>5</v>
      </c>
      <c r="X430" s="173">
        <f t="shared" si="6"/>
        <v>7</v>
      </c>
      <c r="Y430" s="172">
        <f t="shared" si="7"/>
        <v>42</v>
      </c>
      <c r="Z430" s="174">
        <f t="shared" si="8"/>
        <v>0.1666666667</v>
      </c>
      <c r="AA430" s="174">
        <f t="shared" si="9"/>
        <v>0.003703703704</v>
      </c>
      <c r="AB430" s="173" t="str">
        <f t="shared" si="10"/>
        <v>30,322916666666667Lý thuyết 02</v>
      </c>
      <c r="AC430" s="175" t="str">
        <f t="shared" si="11"/>
        <v> 6252PHA01  7:45-11:45  BĐ: 24/2/2026 KT: 7/4/2026</v>
      </c>
      <c r="AD430" s="175">
        <f t="shared" ref="AD430:AE430" si="577">P430</f>
        <v>46077</v>
      </c>
      <c r="AE430" s="175">
        <f t="shared" si="577"/>
        <v>46119</v>
      </c>
      <c r="AF430" s="187"/>
      <c r="AG430" s="187"/>
    </row>
    <row r="431" ht="18.75" customHeight="1">
      <c r="A431" s="184"/>
      <c r="B431" s="184"/>
      <c r="C431" s="99" t="s">
        <v>1298</v>
      </c>
      <c r="D431" s="99" t="s">
        <v>1081</v>
      </c>
      <c r="E431" s="99">
        <v>2025.0</v>
      </c>
      <c r="F431" s="164" t="s">
        <v>1097</v>
      </c>
      <c r="G431" s="12"/>
      <c r="H431" s="188">
        <v>4.0</v>
      </c>
      <c r="I431" s="99"/>
      <c r="J431" s="99">
        <v>35.0</v>
      </c>
      <c r="K431" s="185" t="s">
        <v>1258</v>
      </c>
      <c r="L431" s="191">
        <v>0.3229166666666667</v>
      </c>
      <c r="M431" s="192">
        <v>0.4895833333333333</v>
      </c>
      <c r="N431" s="19"/>
      <c r="O431" s="164" t="s">
        <v>1299</v>
      </c>
      <c r="P431" s="169">
        <f t="shared" si="578"/>
        <v>46077</v>
      </c>
      <c r="Q431" s="170">
        <f t="shared" si="3"/>
        <v>46119</v>
      </c>
      <c r="R431" s="181"/>
      <c r="S431" s="302"/>
      <c r="T431" s="99"/>
      <c r="U431" s="99"/>
      <c r="V431" s="172" t="str">
        <f t="shared" si="390"/>
        <v> </v>
      </c>
      <c r="W431" s="172">
        <f t="shared" si="5"/>
        <v>5</v>
      </c>
      <c r="X431" s="173">
        <f t="shared" si="6"/>
        <v>7</v>
      </c>
      <c r="Y431" s="172">
        <f t="shared" si="7"/>
        <v>42</v>
      </c>
      <c r="Z431" s="174">
        <f t="shared" si="8"/>
        <v>0.1666666667</v>
      </c>
      <c r="AA431" s="174">
        <f t="shared" si="9"/>
        <v>0.003703703704</v>
      </c>
      <c r="AB431" s="173" t="str">
        <f t="shared" si="10"/>
        <v>30,322916666666667</v>
      </c>
      <c r="AC431" s="175" t="str">
        <f t="shared" si="11"/>
        <v> 6252PHA01G  7:45-11:45  BĐ: 24/2/2026 KT: 7/4/2026</v>
      </c>
      <c r="AD431" s="175">
        <f t="shared" ref="AD431:AE431" si="579">P431</f>
        <v>46077</v>
      </c>
      <c r="AE431" s="175">
        <f t="shared" si="579"/>
        <v>46119</v>
      </c>
      <c r="AF431" s="187"/>
      <c r="AG431" s="187"/>
    </row>
    <row r="432" ht="18.75" customHeight="1">
      <c r="A432" s="184"/>
      <c r="B432" s="184"/>
      <c r="C432" s="99" t="s">
        <v>1298</v>
      </c>
      <c r="D432" s="99" t="s">
        <v>1081</v>
      </c>
      <c r="E432" s="99">
        <v>2025.0</v>
      </c>
      <c r="F432" s="164" t="s">
        <v>1088</v>
      </c>
      <c r="G432" s="195" t="s">
        <v>1382</v>
      </c>
      <c r="H432" s="188">
        <v>8.0</v>
      </c>
      <c r="I432" s="99"/>
      <c r="J432" s="99">
        <v>25.0</v>
      </c>
      <c r="K432" s="185" t="s">
        <v>1258</v>
      </c>
      <c r="L432" s="191">
        <v>0.5416666666666666</v>
      </c>
      <c r="M432" s="192">
        <v>0.7083333333333334</v>
      </c>
      <c r="N432" s="165" t="s">
        <v>1308</v>
      </c>
      <c r="O432" s="164" t="s">
        <v>1299</v>
      </c>
      <c r="P432" s="169">
        <f t="shared" ref="P432:P433" si="581">"05/01/2026"+(K432-2)</f>
        <v>46028</v>
      </c>
      <c r="Q432" s="170">
        <f t="shared" si="3"/>
        <v>46056</v>
      </c>
      <c r="R432" s="181"/>
      <c r="S432" s="302"/>
      <c r="T432" s="99"/>
      <c r="U432" s="99"/>
      <c r="V432" s="172" t="str">
        <f t="shared" si="390"/>
        <v> </v>
      </c>
      <c r="W432" s="172">
        <f t="shared" si="5"/>
        <v>5</v>
      </c>
      <c r="X432" s="173">
        <f t="shared" si="6"/>
        <v>5</v>
      </c>
      <c r="Y432" s="172">
        <f t="shared" si="7"/>
        <v>28</v>
      </c>
      <c r="Z432" s="174">
        <f t="shared" si="8"/>
        <v>0.1666666667</v>
      </c>
      <c r="AA432" s="174">
        <f t="shared" si="9"/>
        <v>0.003703703704</v>
      </c>
      <c r="AB432" s="173" t="str">
        <f t="shared" si="10"/>
        <v>30,541666666666667Lý thuyết 02</v>
      </c>
      <c r="AC432" s="175" t="str">
        <f t="shared" si="11"/>
        <v>Vi sinh vật - Ký sinh trùng 6252PHA01  13:00-17:00  BĐ: 6/1/2026 KT: 3/2/2026</v>
      </c>
      <c r="AD432" s="175">
        <f t="shared" ref="AD432:AE432" si="580">P432</f>
        <v>46028</v>
      </c>
      <c r="AE432" s="175">
        <f t="shared" si="580"/>
        <v>46056</v>
      </c>
      <c r="AF432" s="187"/>
      <c r="AG432" s="187"/>
    </row>
    <row r="433" ht="18.75" customHeight="1">
      <c r="A433" s="184"/>
      <c r="B433" s="184"/>
      <c r="C433" s="99" t="s">
        <v>1298</v>
      </c>
      <c r="D433" s="99" t="s">
        <v>1081</v>
      </c>
      <c r="E433" s="99">
        <v>2025.0</v>
      </c>
      <c r="F433" s="164" t="s">
        <v>1097</v>
      </c>
      <c r="G433" s="12"/>
      <c r="H433" s="188">
        <v>4.0</v>
      </c>
      <c r="I433" s="99"/>
      <c r="J433" s="99">
        <v>25.0</v>
      </c>
      <c r="K433" s="185" t="s">
        <v>1258</v>
      </c>
      <c r="L433" s="191">
        <v>0.5416666666666666</v>
      </c>
      <c r="M433" s="192">
        <v>0.7083333333333334</v>
      </c>
      <c r="N433" s="19"/>
      <c r="O433" s="164" t="s">
        <v>1299</v>
      </c>
      <c r="P433" s="169">
        <f t="shared" si="581"/>
        <v>46028</v>
      </c>
      <c r="Q433" s="170">
        <f t="shared" si="3"/>
        <v>46056</v>
      </c>
      <c r="R433" s="181"/>
      <c r="S433" s="302"/>
      <c r="T433" s="99"/>
      <c r="U433" s="99"/>
      <c r="V433" s="172" t="str">
        <f t="shared" si="390"/>
        <v> </v>
      </c>
      <c r="W433" s="172">
        <f t="shared" si="5"/>
        <v>5</v>
      </c>
      <c r="X433" s="173">
        <f t="shared" si="6"/>
        <v>5</v>
      </c>
      <c r="Y433" s="172">
        <f t="shared" si="7"/>
        <v>28</v>
      </c>
      <c r="Z433" s="174">
        <f t="shared" si="8"/>
        <v>0.1666666667</v>
      </c>
      <c r="AA433" s="174">
        <f t="shared" si="9"/>
        <v>0.003703703704</v>
      </c>
      <c r="AB433" s="173" t="str">
        <f t="shared" si="10"/>
        <v>30,541666666666667</v>
      </c>
      <c r="AC433" s="175" t="str">
        <f t="shared" si="11"/>
        <v> 6252PHA01G  13:00-17:00  BĐ: 6/1/2026 KT: 3/2/2026</v>
      </c>
      <c r="AD433" s="175">
        <f t="shared" ref="AD433:AE433" si="582">P433</f>
        <v>46028</v>
      </c>
      <c r="AE433" s="175">
        <f t="shared" si="582"/>
        <v>46056</v>
      </c>
      <c r="AF433" s="187"/>
      <c r="AG433" s="187"/>
    </row>
    <row r="434" ht="18.75" customHeight="1">
      <c r="A434" s="184"/>
      <c r="B434" s="184"/>
      <c r="C434" s="99" t="s">
        <v>1298</v>
      </c>
      <c r="D434" s="99" t="s">
        <v>1081</v>
      </c>
      <c r="E434" s="99">
        <v>2025.0</v>
      </c>
      <c r="F434" s="164" t="s">
        <v>1088</v>
      </c>
      <c r="G434" s="12"/>
      <c r="H434" s="188">
        <v>8.0</v>
      </c>
      <c r="I434" s="99"/>
      <c r="J434" s="99">
        <v>35.0</v>
      </c>
      <c r="K434" s="185" t="s">
        <v>1258</v>
      </c>
      <c r="L434" s="191">
        <v>0.5416666666666666</v>
      </c>
      <c r="M434" s="192">
        <v>0.7083333333333334</v>
      </c>
      <c r="N434" s="165" t="s">
        <v>1308</v>
      </c>
      <c r="O434" s="164" t="s">
        <v>1299</v>
      </c>
      <c r="P434" s="169">
        <f t="shared" ref="P434:P435" si="584">"23/02/2026"+(K434-2)</f>
        <v>46077</v>
      </c>
      <c r="Q434" s="170">
        <f t="shared" si="3"/>
        <v>46119</v>
      </c>
      <c r="R434" s="181"/>
      <c r="S434" s="302"/>
      <c r="T434" s="99"/>
      <c r="U434" s="99"/>
      <c r="V434" s="172" t="str">
        <f t="shared" si="390"/>
        <v> </v>
      </c>
      <c r="W434" s="172">
        <f t="shared" si="5"/>
        <v>5</v>
      </c>
      <c r="X434" s="173">
        <f t="shared" si="6"/>
        <v>7</v>
      </c>
      <c r="Y434" s="172">
        <f t="shared" si="7"/>
        <v>42</v>
      </c>
      <c r="Z434" s="174">
        <f t="shared" si="8"/>
        <v>0.1666666667</v>
      </c>
      <c r="AA434" s="174">
        <f t="shared" si="9"/>
        <v>0.003703703704</v>
      </c>
      <c r="AB434" s="173" t="str">
        <f t="shared" si="10"/>
        <v>30,541666666666667Lý thuyết 02</v>
      </c>
      <c r="AC434" s="175" t="str">
        <f t="shared" si="11"/>
        <v> 6252PHA01  13:00-17:00  BĐ: 24/2/2026 KT: 7/4/2026</v>
      </c>
      <c r="AD434" s="175">
        <f t="shared" ref="AD434:AE434" si="583">P434</f>
        <v>46077</v>
      </c>
      <c r="AE434" s="175">
        <f t="shared" si="583"/>
        <v>46119</v>
      </c>
      <c r="AF434" s="187"/>
      <c r="AG434" s="187"/>
    </row>
    <row r="435" ht="18.75" customHeight="1">
      <c r="A435" s="184"/>
      <c r="B435" s="184"/>
      <c r="C435" s="99" t="s">
        <v>1298</v>
      </c>
      <c r="D435" s="99" t="s">
        <v>1081</v>
      </c>
      <c r="E435" s="99">
        <v>2025.0</v>
      </c>
      <c r="F435" s="164" t="s">
        <v>1097</v>
      </c>
      <c r="G435" s="12"/>
      <c r="H435" s="188">
        <v>4.0</v>
      </c>
      <c r="I435" s="99"/>
      <c r="J435" s="99">
        <v>35.0</v>
      </c>
      <c r="K435" s="185" t="s">
        <v>1258</v>
      </c>
      <c r="L435" s="191">
        <v>0.5416666666666666</v>
      </c>
      <c r="M435" s="192">
        <v>0.7083333333333334</v>
      </c>
      <c r="N435" s="19"/>
      <c r="O435" s="164" t="s">
        <v>1299</v>
      </c>
      <c r="P435" s="169">
        <f t="shared" si="584"/>
        <v>46077</v>
      </c>
      <c r="Q435" s="170">
        <f t="shared" si="3"/>
        <v>46119</v>
      </c>
      <c r="R435" s="181"/>
      <c r="S435" s="302"/>
      <c r="T435" s="99"/>
      <c r="U435" s="99"/>
      <c r="V435" s="172" t="str">
        <f t="shared" si="390"/>
        <v> </v>
      </c>
      <c r="W435" s="172">
        <f t="shared" si="5"/>
        <v>5</v>
      </c>
      <c r="X435" s="173">
        <f t="shared" si="6"/>
        <v>7</v>
      </c>
      <c r="Y435" s="172">
        <f t="shared" si="7"/>
        <v>42</v>
      </c>
      <c r="Z435" s="174">
        <f t="shared" si="8"/>
        <v>0.1666666667</v>
      </c>
      <c r="AA435" s="174">
        <f t="shared" si="9"/>
        <v>0.003703703704</v>
      </c>
      <c r="AB435" s="173" t="str">
        <f t="shared" si="10"/>
        <v>30,541666666666667</v>
      </c>
      <c r="AC435" s="175" t="str">
        <f t="shared" si="11"/>
        <v> 6252PHA01G  13:00-17:00  BĐ: 24/2/2026 KT: 7/4/2026</v>
      </c>
      <c r="AD435" s="175">
        <f t="shared" ref="AD435:AE435" si="585">P435</f>
        <v>46077</v>
      </c>
      <c r="AE435" s="175">
        <f t="shared" si="585"/>
        <v>46119</v>
      </c>
      <c r="AF435" s="187"/>
      <c r="AG435" s="187"/>
    </row>
    <row r="436" ht="18.75" customHeight="1">
      <c r="A436" s="184"/>
      <c r="B436" s="184"/>
      <c r="C436" s="99" t="s">
        <v>1298</v>
      </c>
      <c r="D436" s="99" t="s">
        <v>1099</v>
      </c>
      <c r="E436" s="99">
        <v>2024.0</v>
      </c>
      <c r="F436" s="164" t="s">
        <v>1100</v>
      </c>
      <c r="G436" s="165" t="s">
        <v>1102</v>
      </c>
      <c r="H436" s="99">
        <v>23.0</v>
      </c>
      <c r="I436" s="99"/>
      <c r="J436" s="99">
        <v>25.0</v>
      </c>
      <c r="K436" s="185" t="s">
        <v>1258</v>
      </c>
      <c r="L436" s="191">
        <v>0.3229166666666667</v>
      </c>
      <c r="M436" s="192">
        <v>0.4895833333333333</v>
      </c>
      <c r="N436" s="165" t="s">
        <v>1302</v>
      </c>
      <c r="O436" s="164" t="s">
        <v>1299</v>
      </c>
      <c r="P436" s="169">
        <f t="shared" ref="P436:P437" si="587">"05/01/2026"+(K436-2)</f>
        <v>46028</v>
      </c>
      <c r="Q436" s="170">
        <f t="shared" si="3"/>
        <v>46056</v>
      </c>
      <c r="R436" s="181"/>
      <c r="S436" s="302"/>
      <c r="T436" s="99"/>
      <c r="U436" s="99"/>
      <c r="V436" s="172" t="str">
        <f t="shared" si="390"/>
        <v> </v>
      </c>
      <c r="W436" s="172">
        <f t="shared" si="5"/>
        <v>5</v>
      </c>
      <c r="X436" s="173">
        <f t="shared" si="6"/>
        <v>5</v>
      </c>
      <c r="Y436" s="172">
        <f t="shared" si="7"/>
        <v>28</v>
      </c>
      <c r="Z436" s="174">
        <f t="shared" si="8"/>
        <v>0.1666666667</v>
      </c>
      <c r="AA436" s="174">
        <f t="shared" si="9"/>
        <v>0.003703703704</v>
      </c>
      <c r="AB436" s="173" t="str">
        <f t="shared" si="10"/>
        <v>30,322916666666667Lý thuyết 01</v>
      </c>
      <c r="AC436" s="175" t="str">
        <f t="shared" si="11"/>
        <v>Chăm sóc da cơ bản và nâng cao (Tự chọn**) 6243VHN01  7:45-11:45  BĐ: 6/1/2026 KT: 3/2/2026</v>
      </c>
      <c r="AD436" s="175">
        <f t="shared" ref="AD436:AE436" si="586">P436</f>
        <v>46028</v>
      </c>
      <c r="AE436" s="175">
        <f t="shared" si="586"/>
        <v>46056</v>
      </c>
      <c r="AF436" s="187"/>
      <c r="AG436" s="187"/>
    </row>
    <row r="437" ht="18.75" customHeight="1">
      <c r="A437" s="184"/>
      <c r="B437" s="184"/>
      <c r="C437" s="99" t="s">
        <v>1298</v>
      </c>
      <c r="D437" s="99" t="s">
        <v>1099</v>
      </c>
      <c r="E437" s="99">
        <v>2024.0</v>
      </c>
      <c r="F437" s="164" t="s">
        <v>1113</v>
      </c>
      <c r="G437" s="12"/>
      <c r="H437" s="99">
        <v>11.0</v>
      </c>
      <c r="I437" s="99"/>
      <c r="J437" s="99">
        <v>25.0</v>
      </c>
      <c r="K437" s="185" t="s">
        <v>1258</v>
      </c>
      <c r="L437" s="191">
        <v>0.3229166666666667</v>
      </c>
      <c r="M437" s="192">
        <v>0.4895833333333333</v>
      </c>
      <c r="N437" s="19"/>
      <c r="O437" s="164" t="s">
        <v>1299</v>
      </c>
      <c r="P437" s="169">
        <f t="shared" si="587"/>
        <v>46028</v>
      </c>
      <c r="Q437" s="170">
        <f t="shared" si="3"/>
        <v>46056</v>
      </c>
      <c r="R437" s="181"/>
      <c r="S437" s="302"/>
      <c r="T437" s="99"/>
      <c r="U437" s="99"/>
      <c r="V437" s="172" t="str">
        <f t="shared" si="390"/>
        <v> </v>
      </c>
      <c r="W437" s="172">
        <f t="shared" si="5"/>
        <v>5</v>
      </c>
      <c r="X437" s="173">
        <f t="shared" si="6"/>
        <v>5</v>
      </c>
      <c r="Y437" s="172">
        <f t="shared" si="7"/>
        <v>28</v>
      </c>
      <c r="Z437" s="174">
        <f t="shared" si="8"/>
        <v>0.1666666667</v>
      </c>
      <c r="AA437" s="174">
        <f t="shared" si="9"/>
        <v>0.003703703704</v>
      </c>
      <c r="AB437" s="173" t="str">
        <f t="shared" si="10"/>
        <v>30,322916666666667</v>
      </c>
      <c r="AC437" s="175" t="str">
        <f t="shared" si="11"/>
        <v> 6243VHN01G  7:45-11:45  BĐ: 6/1/2026 KT: 3/2/2026</v>
      </c>
      <c r="AD437" s="175">
        <f t="shared" ref="AD437:AE437" si="588">P437</f>
        <v>46028</v>
      </c>
      <c r="AE437" s="175">
        <f t="shared" si="588"/>
        <v>46056</v>
      </c>
      <c r="AF437" s="187"/>
      <c r="AG437" s="187"/>
    </row>
    <row r="438" ht="18.75" customHeight="1">
      <c r="A438" s="184"/>
      <c r="B438" s="184"/>
      <c r="C438" s="99" t="s">
        <v>1298</v>
      </c>
      <c r="D438" s="99" t="s">
        <v>1099</v>
      </c>
      <c r="E438" s="99">
        <v>2024.0</v>
      </c>
      <c r="F438" s="164" t="s">
        <v>1100</v>
      </c>
      <c r="G438" s="12"/>
      <c r="H438" s="99">
        <v>23.0</v>
      </c>
      <c r="I438" s="99"/>
      <c r="J438" s="99">
        <v>35.0</v>
      </c>
      <c r="K438" s="185" t="s">
        <v>1258</v>
      </c>
      <c r="L438" s="191">
        <v>0.3229166666666667</v>
      </c>
      <c r="M438" s="192">
        <v>0.4895833333333333</v>
      </c>
      <c r="N438" s="165" t="s">
        <v>1302</v>
      </c>
      <c r="O438" s="164" t="s">
        <v>1299</v>
      </c>
      <c r="P438" s="169">
        <f t="shared" ref="P438:P439" si="590">"23/02/2026"+(K438-2)</f>
        <v>46077</v>
      </c>
      <c r="Q438" s="170">
        <f t="shared" si="3"/>
        <v>46119</v>
      </c>
      <c r="R438" s="181"/>
      <c r="S438" s="302"/>
      <c r="T438" s="99"/>
      <c r="U438" s="99"/>
      <c r="V438" s="172" t="str">
        <f t="shared" si="390"/>
        <v> </v>
      </c>
      <c r="W438" s="172">
        <f t="shared" si="5"/>
        <v>5</v>
      </c>
      <c r="X438" s="173">
        <f t="shared" si="6"/>
        <v>7</v>
      </c>
      <c r="Y438" s="172">
        <f t="shared" si="7"/>
        <v>42</v>
      </c>
      <c r="Z438" s="174">
        <f t="shared" si="8"/>
        <v>0.1666666667</v>
      </c>
      <c r="AA438" s="174">
        <f t="shared" si="9"/>
        <v>0.003703703704</v>
      </c>
      <c r="AB438" s="173" t="str">
        <f t="shared" si="10"/>
        <v>30,322916666666667Lý thuyết 01</v>
      </c>
      <c r="AC438" s="175" t="str">
        <f t="shared" si="11"/>
        <v> 6243VHN01  7:45-11:45  BĐ: 24/2/2026 KT: 7/4/2026</v>
      </c>
      <c r="AD438" s="175">
        <f t="shared" ref="AD438:AE438" si="589">P438</f>
        <v>46077</v>
      </c>
      <c r="AE438" s="175">
        <f t="shared" si="589"/>
        <v>46119</v>
      </c>
      <c r="AF438" s="187"/>
      <c r="AG438" s="187"/>
    </row>
    <row r="439" ht="18.75" customHeight="1">
      <c r="A439" s="184"/>
      <c r="B439" s="184"/>
      <c r="C439" s="99" t="s">
        <v>1298</v>
      </c>
      <c r="D439" s="99" t="s">
        <v>1099</v>
      </c>
      <c r="E439" s="99">
        <v>2024.0</v>
      </c>
      <c r="F439" s="164" t="s">
        <v>1113</v>
      </c>
      <c r="G439" s="12"/>
      <c r="H439" s="99">
        <v>11.0</v>
      </c>
      <c r="I439" s="99"/>
      <c r="J439" s="99">
        <v>35.0</v>
      </c>
      <c r="K439" s="185" t="s">
        <v>1258</v>
      </c>
      <c r="L439" s="191">
        <v>0.3229166666666667</v>
      </c>
      <c r="M439" s="192">
        <v>0.4895833333333333</v>
      </c>
      <c r="N439" s="19"/>
      <c r="O439" s="164" t="s">
        <v>1299</v>
      </c>
      <c r="P439" s="169">
        <f t="shared" si="590"/>
        <v>46077</v>
      </c>
      <c r="Q439" s="170">
        <f t="shared" si="3"/>
        <v>46119</v>
      </c>
      <c r="R439" s="181"/>
      <c r="S439" s="302"/>
      <c r="T439" s="99"/>
      <c r="U439" s="99"/>
      <c r="V439" s="172" t="str">
        <f t="shared" si="390"/>
        <v> </v>
      </c>
      <c r="W439" s="172">
        <f t="shared" si="5"/>
        <v>5</v>
      </c>
      <c r="X439" s="173">
        <f t="shared" si="6"/>
        <v>7</v>
      </c>
      <c r="Y439" s="172">
        <f t="shared" si="7"/>
        <v>42</v>
      </c>
      <c r="Z439" s="174">
        <f t="shared" si="8"/>
        <v>0.1666666667</v>
      </c>
      <c r="AA439" s="174">
        <f t="shared" si="9"/>
        <v>0.003703703704</v>
      </c>
      <c r="AB439" s="173" t="str">
        <f t="shared" si="10"/>
        <v>30,322916666666667</v>
      </c>
      <c r="AC439" s="175" t="str">
        <f t="shared" si="11"/>
        <v> 6243VHN01G  7:45-11:45  BĐ: 24/2/2026 KT: 7/4/2026</v>
      </c>
      <c r="AD439" s="175">
        <f t="shared" ref="AD439:AE439" si="591">P439</f>
        <v>46077</v>
      </c>
      <c r="AE439" s="175">
        <f t="shared" si="591"/>
        <v>46119</v>
      </c>
      <c r="AF439" s="187"/>
      <c r="AG439" s="187"/>
    </row>
    <row r="440" ht="18.75" customHeight="1">
      <c r="A440" s="184"/>
      <c r="B440" s="184"/>
      <c r="C440" s="99" t="s">
        <v>1298</v>
      </c>
      <c r="D440" s="99" t="s">
        <v>1099</v>
      </c>
      <c r="E440" s="99">
        <v>2024.0</v>
      </c>
      <c r="F440" s="164" t="s">
        <v>1100</v>
      </c>
      <c r="G440" s="165" t="s">
        <v>1104</v>
      </c>
      <c r="H440" s="99">
        <v>23.0</v>
      </c>
      <c r="I440" s="99"/>
      <c r="J440" s="99">
        <v>25.0</v>
      </c>
      <c r="K440" s="185" t="s">
        <v>1258</v>
      </c>
      <c r="L440" s="191">
        <v>0.5416666666666666</v>
      </c>
      <c r="M440" s="192">
        <v>0.7083333333333334</v>
      </c>
      <c r="N440" s="165" t="s">
        <v>1302</v>
      </c>
      <c r="O440" s="164" t="s">
        <v>1299</v>
      </c>
      <c r="P440" s="169">
        <f t="shared" ref="P440:P441" si="593">"05/01/2026"+(K440-2)</f>
        <v>46028</v>
      </c>
      <c r="Q440" s="170">
        <f t="shared" si="3"/>
        <v>46056</v>
      </c>
      <c r="R440" s="181"/>
      <c r="S440" s="302"/>
      <c r="T440" s="99"/>
      <c r="U440" s="99"/>
      <c r="V440" s="172" t="str">
        <f t="shared" si="390"/>
        <v> </v>
      </c>
      <c r="W440" s="172">
        <f t="shared" si="5"/>
        <v>5</v>
      </c>
      <c r="X440" s="173">
        <f t="shared" si="6"/>
        <v>5</v>
      </c>
      <c r="Y440" s="172">
        <f t="shared" si="7"/>
        <v>28</v>
      </c>
      <c r="Z440" s="174">
        <f t="shared" si="8"/>
        <v>0.1666666667</v>
      </c>
      <c r="AA440" s="174">
        <f t="shared" si="9"/>
        <v>0.003703703704</v>
      </c>
      <c r="AB440" s="173" t="str">
        <f t="shared" si="10"/>
        <v>30,541666666666667Lý thuyết 01</v>
      </c>
      <c r="AC440" s="175" t="str">
        <f t="shared" si="11"/>
        <v>Massage và bấm huyệt (Tự chọn**) 6243VHN01  13:00-17:00  BĐ: 6/1/2026 KT: 3/2/2026</v>
      </c>
      <c r="AD440" s="175">
        <f t="shared" ref="AD440:AE440" si="592">P440</f>
        <v>46028</v>
      </c>
      <c r="AE440" s="175">
        <f t="shared" si="592"/>
        <v>46056</v>
      </c>
      <c r="AF440" s="187"/>
      <c r="AG440" s="187"/>
    </row>
    <row r="441" ht="18.75" customHeight="1">
      <c r="A441" s="184"/>
      <c r="B441" s="184"/>
      <c r="C441" s="99" t="s">
        <v>1298</v>
      </c>
      <c r="D441" s="99" t="s">
        <v>1099</v>
      </c>
      <c r="E441" s="99">
        <v>2024.0</v>
      </c>
      <c r="F441" s="164" t="s">
        <v>1113</v>
      </c>
      <c r="G441" s="12"/>
      <c r="H441" s="99">
        <v>11.0</v>
      </c>
      <c r="I441" s="99"/>
      <c r="J441" s="99">
        <v>25.0</v>
      </c>
      <c r="K441" s="185" t="s">
        <v>1258</v>
      </c>
      <c r="L441" s="191">
        <v>0.5416666666666666</v>
      </c>
      <c r="M441" s="192">
        <v>0.7083333333333334</v>
      </c>
      <c r="N441" s="19"/>
      <c r="O441" s="164" t="s">
        <v>1299</v>
      </c>
      <c r="P441" s="169">
        <f t="shared" si="593"/>
        <v>46028</v>
      </c>
      <c r="Q441" s="170">
        <f t="shared" si="3"/>
        <v>46056</v>
      </c>
      <c r="R441" s="181"/>
      <c r="S441" s="302"/>
      <c r="T441" s="99"/>
      <c r="U441" s="99"/>
      <c r="V441" s="172" t="str">
        <f t="shared" si="390"/>
        <v> </v>
      </c>
      <c r="W441" s="172">
        <f t="shared" si="5"/>
        <v>5</v>
      </c>
      <c r="X441" s="173">
        <f t="shared" si="6"/>
        <v>5</v>
      </c>
      <c r="Y441" s="172">
        <f t="shared" si="7"/>
        <v>28</v>
      </c>
      <c r="Z441" s="174">
        <f t="shared" si="8"/>
        <v>0.1666666667</v>
      </c>
      <c r="AA441" s="174">
        <f t="shared" si="9"/>
        <v>0.003703703704</v>
      </c>
      <c r="AB441" s="173" t="str">
        <f t="shared" si="10"/>
        <v>30,541666666666667</v>
      </c>
      <c r="AC441" s="175" t="str">
        <f t="shared" si="11"/>
        <v> 6243VHN01G  13:00-17:00  BĐ: 6/1/2026 KT: 3/2/2026</v>
      </c>
      <c r="AD441" s="175">
        <f t="shared" ref="AD441:AE441" si="594">P441</f>
        <v>46028</v>
      </c>
      <c r="AE441" s="175">
        <f t="shared" si="594"/>
        <v>46056</v>
      </c>
      <c r="AF441" s="187"/>
      <c r="AG441" s="187"/>
    </row>
    <row r="442" ht="18.75" customHeight="1">
      <c r="A442" s="184"/>
      <c r="B442" s="184"/>
      <c r="C442" s="99" t="s">
        <v>1298</v>
      </c>
      <c r="D442" s="99" t="s">
        <v>1099</v>
      </c>
      <c r="E442" s="99">
        <v>2024.0</v>
      </c>
      <c r="F442" s="164" t="s">
        <v>1100</v>
      </c>
      <c r="G442" s="12"/>
      <c r="H442" s="99">
        <v>23.0</v>
      </c>
      <c r="I442" s="99"/>
      <c r="J442" s="99">
        <v>35.0</v>
      </c>
      <c r="K442" s="185" t="s">
        <v>1258</v>
      </c>
      <c r="L442" s="191">
        <v>0.5416666666666666</v>
      </c>
      <c r="M442" s="192">
        <v>0.7083333333333334</v>
      </c>
      <c r="N442" s="165" t="s">
        <v>1302</v>
      </c>
      <c r="O442" s="164" t="s">
        <v>1299</v>
      </c>
      <c r="P442" s="169">
        <f t="shared" ref="P442:P443" si="596">"23/02/2026"+(K442-2)</f>
        <v>46077</v>
      </c>
      <c r="Q442" s="170">
        <f t="shared" si="3"/>
        <v>46119</v>
      </c>
      <c r="R442" s="181"/>
      <c r="S442" s="302"/>
      <c r="T442" s="99"/>
      <c r="U442" s="99"/>
      <c r="V442" s="172" t="str">
        <f t="shared" si="390"/>
        <v> </v>
      </c>
      <c r="W442" s="172">
        <f t="shared" si="5"/>
        <v>5</v>
      </c>
      <c r="X442" s="173">
        <f t="shared" si="6"/>
        <v>7</v>
      </c>
      <c r="Y442" s="172">
        <f t="shared" si="7"/>
        <v>42</v>
      </c>
      <c r="Z442" s="174">
        <f t="shared" si="8"/>
        <v>0.1666666667</v>
      </c>
      <c r="AA442" s="174">
        <f t="shared" si="9"/>
        <v>0.003703703704</v>
      </c>
      <c r="AB442" s="173" t="str">
        <f t="shared" si="10"/>
        <v>30,541666666666667Lý thuyết 01</v>
      </c>
      <c r="AC442" s="175" t="str">
        <f t="shared" si="11"/>
        <v> 6243VHN01  13:00-17:00  BĐ: 24/2/2026 KT: 7/4/2026</v>
      </c>
      <c r="AD442" s="175">
        <f t="shared" ref="AD442:AE442" si="595">P442</f>
        <v>46077</v>
      </c>
      <c r="AE442" s="175">
        <f t="shared" si="595"/>
        <v>46119</v>
      </c>
      <c r="AF442" s="187"/>
      <c r="AG442" s="187"/>
    </row>
    <row r="443" ht="18.75" customHeight="1">
      <c r="A443" s="184"/>
      <c r="B443" s="184"/>
      <c r="C443" s="99" t="s">
        <v>1298</v>
      </c>
      <c r="D443" s="99" t="s">
        <v>1099</v>
      </c>
      <c r="E443" s="99">
        <v>2024.0</v>
      </c>
      <c r="F443" s="164" t="s">
        <v>1113</v>
      </c>
      <c r="G443" s="12"/>
      <c r="H443" s="99">
        <v>11.0</v>
      </c>
      <c r="I443" s="99"/>
      <c r="J443" s="99">
        <v>35.0</v>
      </c>
      <c r="K443" s="185" t="s">
        <v>1258</v>
      </c>
      <c r="L443" s="191">
        <v>0.5416666666666666</v>
      </c>
      <c r="M443" s="192">
        <v>0.7083333333333334</v>
      </c>
      <c r="N443" s="19"/>
      <c r="O443" s="164" t="s">
        <v>1299</v>
      </c>
      <c r="P443" s="169">
        <f t="shared" si="596"/>
        <v>46077</v>
      </c>
      <c r="Q443" s="170">
        <f t="shared" si="3"/>
        <v>46119</v>
      </c>
      <c r="R443" s="181"/>
      <c r="S443" s="302"/>
      <c r="T443" s="99"/>
      <c r="U443" s="99"/>
      <c r="V443" s="172" t="str">
        <f t="shared" si="390"/>
        <v> </v>
      </c>
      <c r="W443" s="172">
        <f t="shared" si="5"/>
        <v>5</v>
      </c>
      <c r="X443" s="173">
        <f t="shared" si="6"/>
        <v>7</v>
      </c>
      <c r="Y443" s="172">
        <f t="shared" si="7"/>
        <v>42</v>
      </c>
      <c r="Z443" s="174">
        <f t="shared" si="8"/>
        <v>0.1666666667</v>
      </c>
      <c r="AA443" s="174">
        <f t="shared" si="9"/>
        <v>0.003703703704</v>
      </c>
      <c r="AB443" s="173" t="str">
        <f t="shared" si="10"/>
        <v>30,541666666666667</v>
      </c>
      <c r="AC443" s="175" t="str">
        <f t="shared" si="11"/>
        <v> 6243VHN01G  13:00-17:00  BĐ: 24/2/2026 KT: 7/4/2026</v>
      </c>
      <c r="AD443" s="175">
        <f t="shared" ref="AD443:AE443" si="597">P443</f>
        <v>46077</v>
      </c>
      <c r="AE443" s="175">
        <f t="shared" si="597"/>
        <v>46119</v>
      </c>
      <c r="AF443" s="187"/>
      <c r="AG443" s="187"/>
    </row>
    <row r="444" ht="18.75" customHeight="1">
      <c r="A444" s="184"/>
      <c r="B444" s="184"/>
      <c r="C444" s="99" t="s">
        <v>1298</v>
      </c>
      <c r="D444" s="99" t="s">
        <v>1099</v>
      </c>
      <c r="E444" s="99">
        <v>2024.0</v>
      </c>
      <c r="F444" s="164" t="s">
        <v>1100</v>
      </c>
      <c r="G444" s="165" t="s">
        <v>1106</v>
      </c>
      <c r="H444" s="99">
        <v>23.0</v>
      </c>
      <c r="I444" s="99"/>
      <c r="J444" s="99">
        <v>25.0</v>
      </c>
      <c r="K444" s="185" t="s">
        <v>1262</v>
      </c>
      <c r="L444" s="191">
        <v>0.3229166666666667</v>
      </c>
      <c r="M444" s="192">
        <v>0.4895833333333333</v>
      </c>
      <c r="N444" s="165" t="s">
        <v>1302</v>
      </c>
      <c r="O444" s="164" t="s">
        <v>1299</v>
      </c>
      <c r="P444" s="169">
        <f t="shared" ref="P444:P445" si="599">"05/01/2026"+(K444-2)</f>
        <v>46031</v>
      </c>
      <c r="Q444" s="170">
        <f t="shared" si="3"/>
        <v>46059</v>
      </c>
      <c r="R444" s="181"/>
      <c r="S444" s="302"/>
      <c r="T444" s="99"/>
      <c r="U444" s="99"/>
      <c r="V444" s="172" t="str">
        <f t="shared" si="390"/>
        <v> </v>
      </c>
      <c r="W444" s="172">
        <f t="shared" si="5"/>
        <v>5</v>
      </c>
      <c r="X444" s="173">
        <f t="shared" si="6"/>
        <v>5</v>
      </c>
      <c r="Y444" s="172">
        <f t="shared" si="7"/>
        <v>28</v>
      </c>
      <c r="Z444" s="174">
        <f t="shared" si="8"/>
        <v>0.1666666667</v>
      </c>
      <c r="AA444" s="174">
        <f t="shared" si="9"/>
        <v>0.003703703704</v>
      </c>
      <c r="AB444" s="173" t="str">
        <f t="shared" si="10"/>
        <v>60,322916666666667Lý thuyết 01</v>
      </c>
      <c r="AC444" s="175" t="str">
        <f t="shared" si="11"/>
        <v>Kỹ thuật trang điểm (Tự chọn **) 6243VHN01  7:45-11:45  BĐ: 9/1/2026 KT: 6/2/2026</v>
      </c>
      <c r="AD444" s="175">
        <f t="shared" ref="AD444:AE444" si="598">P444</f>
        <v>46031</v>
      </c>
      <c r="AE444" s="175">
        <f t="shared" si="598"/>
        <v>46059</v>
      </c>
      <c r="AF444" s="187"/>
      <c r="AG444" s="187"/>
    </row>
    <row r="445" ht="18.75" customHeight="1">
      <c r="A445" s="184"/>
      <c r="B445" s="184"/>
      <c r="C445" s="99" t="s">
        <v>1298</v>
      </c>
      <c r="D445" s="99" t="s">
        <v>1099</v>
      </c>
      <c r="E445" s="99">
        <v>2024.0</v>
      </c>
      <c r="F445" s="164" t="s">
        <v>1113</v>
      </c>
      <c r="G445" s="12"/>
      <c r="H445" s="99">
        <v>11.0</v>
      </c>
      <c r="I445" s="99"/>
      <c r="J445" s="99">
        <v>25.0</v>
      </c>
      <c r="K445" s="185" t="s">
        <v>1262</v>
      </c>
      <c r="L445" s="191">
        <v>0.3229166666666667</v>
      </c>
      <c r="M445" s="192">
        <v>0.4895833333333333</v>
      </c>
      <c r="N445" s="19"/>
      <c r="O445" s="164" t="s">
        <v>1299</v>
      </c>
      <c r="P445" s="169">
        <f t="shared" si="599"/>
        <v>46031</v>
      </c>
      <c r="Q445" s="170">
        <f t="shared" si="3"/>
        <v>46059</v>
      </c>
      <c r="R445" s="181"/>
      <c r="S445" s="302"/>
      <c r="T445" s="99"/>
      <c r="U445" s="99"/>
      <c r="V445" s="172" t="str">
        <f t="shared" si="390"/>
        <v> </v>
      </c>
      <c r="W445" s="172">
        <f t="shared" si="5"/>
        <v>5</v>
      </c>
      <c r="X445" s="173">
        <f t="shared" si="6"/>
        <v>5</v>
      </c>
      <c r="Y445" s="172">
        <f t="shared" si="7"/>
        <v>28</v>
      </c>
      <c r="Z445" s="174">
        <f t="shared" si="8"/>
        <v>0.1666666667</v>
      </c>
      <c r="AA445" s="174">
        <f t="shared" si="9"/>
        <v>0.003703703704</v>
      </c>
      <c r="AB445" s="173" t="str">
        <f t="shared" si="10"/>
        <v>60,322916666666667</v>
      </c>
      <c r="AC445" s="175" t="str">
        <f t="shared" si="11"/>
        <v> 6243VHN01G  7:45-11:45  BĐ: 9/1/2026 KT: 6/2/2026</v>
      </c>
      <c r="AD445" s="175">
        <f t="shared" ref="AD445:AE445" si="600">P445</f>
        <v>46031</v>
      </c>
      <c r="AE445" s="175">
        <f t="shared" si="600"/>
        <v>46059</v>
      </c>
      <c r="AF445" s="187"/>
      <c r="AG445" s="187"/>
    </row>
    <row r="446" ht="18.75" customHeight="1">
      <c r="A446" s="184"/>
      <c r="B446" s="184"/>
      <c r="C446" s="99" t="s">
        <v>1298</v>
      </c>
      <c r="D446" s="99" t="s">
        <v>1099</v>
      </c>
      <c r="E446" s="99">
        <v>2024.0</v>
      </c>
      <c r="F446" s="164" t="s">
        <v>1100</v>
      </c>
      <c r="G446" s="12"/>
      <c r="H446" s="99">
        <v>23.0</v>
      </c>
      <c r="I446" s="99"/>
      <c r="J446" s="99">
        <v>35.0</v>
      </c>
      <c r="K446" s="185" t="s">
        <v>1262</v>
      </c>
      <c r="L446" s="191">
        <v>0.3229166666666667</v>
      </c>
      <c r="M446" s="192">
        <v>0.4895833333333333</v>
      </c>
      <c r="N446" s="165" t="s">
        <v>1302</v>
      </c>
      <c r="O446" s="164" t="s">
        <v>1299</v>
      </c>
      <c r="P446" s="169">
        <f t="shared" ref="P446:P447" si="602">"23/02/2026"+(K446-2)</f>
        <v>46080</v>
      </c>
      <c r="Q446" s="170">
        <f t="shared" si="3"/>
        <v>46122</v>
      </c>
      <c r="R446" s="181"/>
      <c r="S446" s="302"/>
      <c r="T446" s="99"/>
      <c r="U446" s="99"/>
      <c r="V446" s="172" t="str">
        <f t="shared" si="390"/>
        <v> </v>
      </c>
      <c r="W446" s="172">
        <f t="shared" si="5"/>
        <v>5</v>
      </c>
      <c r="X446" s="173">
        <f t="shared" si="6"/>
        <v>7</v>
      </c>
      <c r="Y446" s="172">
        <f t="shared" si="7"/>
        <v>42</v>
      </c>
      <c r="Z446" s="174">
        <f t="shared" si="8"/>
        <v>0.1666666667</v>
      </c>
      <c r="AA446" s="174">
        <f t="shared" si="9"/>
        <v>0.003703703704</v>
      </c>
      <c r="AB446" s="173" t="str">
        <f t="shared" si="10"/>
        <v>60,322916666666667Lý thuyết 01</v>
      </c>
      <c r="AC446" s="175" t="str">
        <f t="shared" si="11"/>
        <v> 6243VHN01  7:45-11:45  BĐ: 27/2/2026 KT: 10/4/2026</v>
      </c>
      <c r="AD446" s="175">
        <f t="shared" ref="AD446:AE446" si="601">P446</f>
        <v>46080</v>
      </c>
      <c r="AE446" s="175">
        <f t="shared" si="601"/>
        <v>46122</v>
      </c>
      <c r="AF446" s="187"/>
      <c r="AG446" s="187"/>
    </row>
    <row r="447" ht="18.75" customHeight="1">
      <c r="A447" s="184"/>
      <c r="B447" s="184"/>
      <c r="C447" s="99" t="s">
        <v>1298</v>
      </c>
      <c r="D447" s="99" t="s">
        <v>1099</v>
      </c>
      <c r="E447" s="99">
        <v>2024.0</v>
      </c>
      <c r="F447" s="164" t="s">
        <v>1113</v>
      </c>
      <c r="G447" s="12"/>
      <c r="H447" s="99">
        <v>11.0</v>
      </c>
      <c r="I447" s="99"/>
      <c r="J447" s="99">
        <v>35.0</v>
      </c>
      <c r="K447" s="185" t="s">
        <v>1262</v>
      </c>
      <c r="L447" s="191">
        <v>0.3229166666666667</v>
      </c>
      <c r="M447" s="192">
        <v>0.4895833333333333</v>
      </c>
      <c r="N447" s="19"/>
      <c r="O447" s="164" t="s">
        <v>1299</v>
      </c>
      <c r="P447" s="169">
        <f t="shared" si="602"/>
        <v>46080</v>
      </c>
      <c r="Q447" s="170">
        <f t="shared" si="3"/>
        <v>46122</v>
      </c>
      <c r="R447" s="181"/>
      <c r="S447" s="302"/>
      <c r="T447" s="99"/>
      <c r="U447" s="99"/>
      <c r="V447" s="172" t="str">
        <f t="shared" si="390"/>
        <v> </v>
      </c>
      <c r="W447" s="172">
        <f t="shared" si="5"/>
        <v>5</v>
      </c>
      <c r="X447" s="173">
        <f t="shared" si="6"/>
        <v>7</v>
      </c>
      <c r="Y447" s="172">
        <f t="shared" si="7"/>
        <v>42</v>
      </c>
      <c r="Z447" s="174">
        <f t="shared" si="8"/>
        <v>0.1666666667</v>
      </c>
      <c r="AA447" s="174">
        <f t="shared" si="9"/>
        <v>0.003703703704</v>
      </c>
      <c r="AB447" s="173" t="str">
        <f t="shared" si="10"/>
        <v>60,322916666666667</v>
      </c>
      <c r="AC447" s="175" t="str">
        <f t="shared" si="11"/>
        <v> 6243VHN01G  7:45-11:45  BĐ: 27/2/2026 KT: 10/4/2026</v>
      </c>
      <c r="AD447" s="175">
        <f t="shared" ref="AD447:AE447" si="603">P447</f>
        <v>46080</v>
      </c>
      <c r="AE447" s="175">
        <f t="shared" si="603"/>
        <v>46122</v>
      </c>
      <c r="AF447" s="187"/>
      <c r="AG447" s="187"/>
    </row>
    <row r="448" ht="18.75" customHeight="1">
      <c r="A448" s="184"/>
      <c r="B448" s="184"/>
      <c r="C448" s="99" t="s">
        <v>1298</v>
      </c>
      <c r="D448" s="99" t="s">
        <v>1099</v>
      </c>
      <c r="E448" s="99">
        <v>2024.0</v>
      </c>
      <c r="F448" s="164" t="s">
        <v>1100</v>
      </c>
      <c r="G448" s="165" t="s">
        <v>1108</v>
      </c>
      <c r="H448" s="99">
        <v>23.0</v>
      </c>
      <c r="I448" s="99"/>
      <c r="J448" s="99">
        <v>25.0</v>
      </c>
      <c r="K448" s="185" t="s">
        <v>1262</v>
      </c>
      <c r="L448" s="191">
        <v>0.5416666666666666</v>
      </c>
      <c r="M448" s="192">
        <v>0.7083333333333334</v>
      </c>
      <c r="N448" s="165" t="s">
        <v>1302</v>
      </c>
      <c r="O448" s="164" t="s">
        <v>1299</v>
      </c>
      <c r="P448" s="169">
        <f t="shared" ref="P448:P449" si="605">"05/01/2026"+(K448-2)</f>
        <v>46031</v>
      </c>
      <c r="Q448" s="170">
        <f t="shared" si="3"/>
        <v>46059</v>
      </c>
      <c r="R448" s="181"/>
      <c r="S448" s="302"/>
      <c r="T448" s="99"/>
      <c r="U448" s="99"/>
      <c r="V448" s="172" t="str">
        <f t="shared" si="390"/>
        <v> </v>
      </c>
      <c r="W448" s="172">
        <f t="shared" si="5"/>
        <v>5</v>
      </c>
      <c r="X448" s="173">
        <f t="shared" si="6"/>
        <v>5</v>
      </c>
      <c r="Y448" s="172">
        <f t="shared" si="7"/>
        <v>28</v>
      </c>
      <c r="Z448" s="174">
        <f t="shared" si="8"/>
        <v>0.1666666667</v>
      </c>
      <c r="AA448" s="174">
        <f t="shared" si="9"/>
        <v>0.003703703704</v>
      </c>
      <c r="AB448" s="173" t="str">
        <f t="shared" si="10"/>
        <v>60,541666666666667Lý thuyết 01</v>
      </c>
      <c r="AC448" s="175" t="str">
        <f t="shared" si="11"/>
        <v>Y học cổ truyền - PHCN 6243VHN01  13:00-17:00  BĐ: 9/1/2026 KT: 6/2/2026</v>
      </c>
      <c r="AD448" s="175">
        <f t="shared" ref="AD448:AE448" si="604">P448</f>
        <v>46031</v>
      </c>
      <c r="AE448" s="175">
        <f t="shared" si="604"/>
        <v>46059</v>
      </c>
      <c r="AF448" s="187"/>
      <c r="AG448" s="187"/>
    </row>
    <row r="449" ht="18.75" customHeight="1">
      <c r="A449" s="184"/>
      <c r="B449" s="184"/>
      <c r="C449" s="99" t="s">
        <v>1298</v>
      </c>
      <c r="D449" s="99" t="s">
        <v>1099</v>
      </c>
      <c r="E449" s="99">
        <v>2024.0</v>
      </c>
      <c r="F449" s="164" t="s">
        <v>1113</v>
      </c>
      <c r="G449" s="12"/>
      <c r="H449" s="99">
        <v>11.0</v>
      </c>
      <c r="I449" s="99"/>
      <c r="J449" s="99">
        <v>25.0</v>
      </c>
      <c r="K449" s="185" t="s">
        <v>1262</v>
      </c>
      <c r="L449" s="191">
        <v>0.5416666666666666</v>
      </c>
      <c r="M449" s="192">
        <v>0.7083333333333334</v>
      </c>
      <c r="N449" s="19"/>
      <c r="O449" s="164" t="s">
        <v>1299</v>
      </c>
      <c r="P449" s="169">
        <f t="shared" si="605"/>
        <v>46031</v>
      </c>
      <c r="Q449" s="170">
        <f t="shared" si="3"/>
        <v>46059</v>
      </c>
      <c r="R449" s="181"/>
      <c r="S449" s="302"/>
      <c r="T449" s="99"/>
      <c r="U449" s="99"/>
      <c r="V449" s="172" t="str">
        <f t="shared" si="390"/>
        <v> </v>
      </c>
      <c r="W449" s="172">
        <f t="shared" si="5"/>
        <v>5</v>
      </c>
      <c r="X449" s="173">
        <f t="shared" si="6"/>
        <v>5</v>
      </c>
      <c r="Y449" s="172">
        <f t="shared" si="7"/>
        <v>28</v>
      </c>
      <c r="Z449" s="174">
        <f t="shared" si="8"/>
        <v>0.1666666667</v>
      </c>
      <c r="AA449" s="174">
        <f t="shared" si="9"/>
        <v>0.003703703704</v>
      </c>
      <c r="AB449" s="173" t="str">
        <f t="shared" si="10"/>
        <v>60,541666666666667</v>
      </c>
      <c r="AC449" s="175" t="str">
        <f t="shared" si="11"/>
        <v> 6243VHN01G  13:00-17:00  BĐ: 9/1/2026 KT: 6/2/2026</v>
      </c>
      <c r="AD449" s="175">
        <f t="shared" ref="AD449:AE449" si="606">P449</f>
        <v>46031</v>
      </c>
      <c r="AE449" s="175">
        <f t="shared" si="606"/>
        <v>46059</v>
      </c>
      <c r="AF449" s="187"/>
      <c r="AG449" s="187"/>
    </row>
    <row r="450" ht="18.75" customHeight="1">
      <c r="A450" s="184"/>
      <c r="B450" s="184"/>
      <c r="C450" s="99" t="s">
        <v>1298</v>
      </c>
      <c r="D450" s="99" t="s">
        <v>1099</v>
      </c>
      <c r="E450" s="99">
        <v>2024.0</v>
      </c>
      <c r="F450" s="164" t="s">
        <v>1100</v>
      </c>
      <c r="G450" s="12"/>
      <c r="H450" s="99">
        <v>23.0</v>
      </c>
      <c r="I450" s="99"/>
      <c r="J450" s="99">
        <v>35.0</v>
      </c>
      <c r="K450" s="185" t="s">
        <v>1262</v>
      </c>
      <c r="L450" s="191">
        <v>0.5416666666666666</v>
      </c>
      <c r="M450" s="192">
        <v>0.7083333333333334</v>
      </c>
      <c r="N450" s="165" t="s">
        <v>1302</v>
      </c>
      <c r="O450" s="164" t="s">
        <v>1299</v>
      </c>
      <c r="P450" s="169">
        <f t="shared" ref="P450:P451" si="608">"23/02/2026"+(K450-2)</f>
        <v>46080</v>
      </c>
      <c r="Q450" s="170">
        <f t="shared" si="3"/>
        <v>46122</v>
      </c>
      <c r="R450" s="181"/>
      <c r="S450" s="302"/>
      <c r="T450" s="99"/>
      <c r="U450" s="99"/>
      <c r="V450" s="172" t="str">
        <f t="shared" si="390"/>
        <v> </v>
      </c>
      <c r="W450" s="172">
        <f t="shared" si="5"/>
        <v>5</v>
      </c>
      <c r="X450" s="173">
        <f t="shared" si="6"/>
        <v>7</v>
      </c>
      <c r="Y450" s="172">
        <f t="shared" si="7"/>
        <v>42</v>
      </c>
      <c r="Z450" s="174">
        <f t="shared" si="8"/>
        <v>0.1666666667</v>
      </c>
      <c r="AA450" s="174">
        <f t="shared" si="9"/>
        <v>0.003703703704</v>
      </c>
      <c r="AB450" s="173" t="str">
        <f t="shared" si="10"/>
        <v>60,541666666666667Lý thuyết 01</v>
      </c>
      <c r="AC450" s="175" t="str">
        <f t="shared" si="11"/>
        <v> 6243VHN01  13:00-17:00  BĐ: 27/2/2026 KT: 10/4/2026</v>
      </c>
      <c r="AD450" s="175">
        <f t="shared" ref="AD450:AE450" si="607">P450</f>
        <v>46080</v>
      </c>
      <c r="AE450" s="175">
        <f t="shared" si="607"/>
        <v>46122</v>
      </c>
      <c r="AF450" s="187"/>
      <c r="AG450" s="187"/>
    </row>
    <row r="451" ht="18.75" customHeight="1">
      <c r="A451" s="184"/>
      <c r="B451" s="184"/>
      <c r="C451" s="99" t="s">
        <v>1298</v>
      </c>
      <c r="D451" s="99" t="s">
        <v>1099</v>
      </c>
      <c r="E451" s="99">
        <v>2024.0</v>
      </c>
      <c r="F451" s="164" t="s">
        <v>1113</v>
      </c>
      <c r="G451" s="12"/>
      <c r="H451" s="99">
        <v>11.0</v>
      </c>
      <c r="I451" s="99"/>
      <c r="J451" s="99">
        <v>35.0</v>
      </c>
      <c r="K451" s="185" t="s">
        <v>1262</v>
      </c>
      <c r="L451" s="191">
        <v>0.5416666666666666</v>
      </c>
      <c r="M451" s="192">
        <v>0.7083333333333334</v>
      </c>
      <c r="N451" s="19"/>
      <c r="O451" s="164" t="s">
        <v>1299</v>
      </c>
      <c r="P451" s="169">
        <f t="shared" si="608"/>
        <v>46080</v>
      </c>
      <c r="Q451" s="170">
        <f t="shared" si="3"/>
        <v>46122</v>
      </c>
      <c r="R451" s="181"/>
      <c r="S451" s="302"/>
      <c r="T451" s="99"/>
      <c r="U451" s="99"/>
      <c r="V451" s="172" t="str">
        <f t="shared" si="390"/>
        <v> </v>
      </c>
      <c r="W451" s="172">
        <f t="shared" si="5"/>
        <v>5</v>
      </c>
      <c r="X451" s="173">
        <f t="shared" si="6"/>
        <v>7</v>
      </c>
      <c r="Y451" s="172">
        <f t="shared" si="7"/>
        <v>42</v>
      </c>
      <c r="Z451" s="174">
        <f t="shared" si="8"/>
        <v>0.1666666667</v>
      </c>
      <c r="AA451" s="174">
        <f t="shared" si="9"/>
        <v>0.003703703704</v>
      </c>
      <c r="AB451" s="173" t="str">
        <f t="shared" si="10"/>
        <v>60,541666666666667</v>
      </c>
      <c r="AC451" s="175" t="str">
        <f t="shared" si="11"/>
        <v> 6243VHN01G  13:00-17:00  BĐ: 27/2/2026 KT: 10/4/2026</v>
      </c>
      <c r="AD451" s="175">
        <f t="shared" ref="AD451:AE451" si="609">P451</f>
        <v>46080</v>
      </c>
      <c r="AE451" s="175">
        <f t="shared" si="609"/>
        <v>46122</v>
      </c>
      <c r="AF451" s="187"/>
      <c r="AG451" s="187"/>
    </row>
    <row r="452" ht="18.75" customHeight="1">
      <c r="A452" s="184"/>
      <c r="B452" s="184"/>
      <c r="C452" s="99" t="s">
        <v>1298</v>
      </c>
      <c r="D452" s="99" t="s">
        <v>1099</v>
      </c>
      <c r="E452" s="99">
        <v>2024.0</v>
      </c>
      <c r="F452" s="164" t="s">
        <v>1100</v>
      </c>
      <c r="G452" s="165" t="s">
        <v>1110</v>
      </c>
      <c r="H452" s="99">
        <v>23.0</v>
      </c>
      <c r="I452" s="99"/>
      <c r="J452" s="99">
        <v>25.0</v>
      </c>
      <c r="K452" s="185" t="s">
        <v>1272</v>
      </c>
      <c r="L452" s="191">
        <v>0.3229166666666667</v>
      </c>
      <c r="M452" s="192">
        <v>0.4895833333333333</v>
      </c>
      <c r="N452" s="165" t="s">
        <v>1308</v>
      </c>
      <c r="O452" s="164" t="s">
        <v>1299</v>
      </c>
      <c r="P452" s="169">
        <f t="shared" ref="P452:P453" si="611">"05/01/2026"+(K452-2)</f>
        <v>46030</v>
      </c>
      <c r="Q452" s="170">
        <f t="shared" si="3"/>
        <v>46058</v>
      </c>
      <c r="R452" s="181"/>
      <c r="S452" s="302"/>
      <c r="T452" s="99"/>
      <c r="U452" s="99"/>
      <c r="V452" s="172" t="str">
        <f t="shared" si="390"/>
        <v> </v>
      </c>
      <c r="W452" s="172">
        <f t="shared" si="5"/>
        <v>5</v>
      </c>
      <c r="X452" s="173">
        <f t="shared" si="6"/>
        <v>5</v>
      </c>
      <c r="Y452" s="172">
        <f t="shared" si="7"/>
        <v>28</v>
      </c>
      <c r="Z452" s="174">
        <f t="shared" si="8"/>
        <v>0.1666666667</v>
      </c>
      <c r="AA452" s="174">
        <f t="shared" si="9"/>
        <v>0.003703703704</v>
      </c>
      <c r="AB452" s="173" t="str">
        <f t="shared" si="10"/>
        <v>50,322916666666667Lý thuyết 02</v>
      </c>
      <c r="AC452" s="175" t="str">
        <f t="shared" si="11"/>
        <v>CSSK Trẻ em 6243VHN01  7:45-11:45  BĐ: 8/1/2026 KT: 5/2/2026</v>
      </c>
      <c r="AD452" s="175">
        <f t="shared" ref="AD452:AE452" si="610">P452</f>
        <v>46030</v>
      </c>
      <c r="AE452" s="175">
        <f t="shared" si="610"/>
        <v>46058</v>
      </c>
      <c r="AF452" s="187"/>
      <c r="AG452" s="187"/>
    </row>
    <row r="453" ht="18.75" customHeight="1">
      <c r="A453" s="184"/>
      <c r="B453" s="184"/>
      <c r="C453" s="99" t="s">
        <v>1298</v>
      </c>
      <c r="D453" s="99" t="s">
        <v>1099</v>
      </c>
      <c r="E453" s="99">
        <v>2024.0</v>
      </c>
      <c r="F453" s="164" t="s">
        <v>1113</v>
      </c>
      <c r="G453" s="12"/>
      <c r="H453" s="99">
        <v>11.0</v>
      </c>
      <c r="I453" s="99"/>
      <c r="J453" s="99">
        <v>25.0</v>
      </c>
      <c r="K453" s="185" t="s">
        <v>1272</v>
      </c>
      <c r="L453" s="191">
        <v>0.3229166666666667</v>
      </c>
      <c r="M453" s="192">
        <v>0.4895833333333333</v>
      </c>
      <c r="N453" s="19"/>
      <c r="O453" s="164" t="s">
        <v>1299</v>
      </c>
      <c r="P453" s="169">
        <f t="shared" si="611"/>
        <v>46030</v>
      </c>
      <c r="Q453" s="170">
        <f t="shared" si="3"/>
        <v>46058</v>
      </c>
      <c r="R453" s="181"/>
      <c r="S453" s="302"/>
      <c r="T453" s="99"/>
      <c r="U453" s="99"/>
      <c r="V453" s="172" t="str">
        <f t="shared" si="390"/>
        <v> </v>
      </c>
      <c r="W453" s="172">
        <f t="shared" si="5"/>
        <v>5</v>
      </c>
      <c r="X453" s="173">
        <f t="shared" si="6"/>
        <v>5</v>
      </c>
      <c r="Y453" s="172">
        <f t="shared" si="7"/>
        <v>28</v>
      </c>
      <c r="Z453" s="174">
        <f t="shared" si="8"/>
        <v>0.1666666667</v>
      </c>
      <c r="AA453" s="174">
        <f t="shared" si="9"/>
        <v>0.003703703704</v>
      </c>
      <c r="AB453" s="173" t="str">
        <f t="shared" si="10"/>
        <v>50,322916666666667</v>
      </c>
      <c r="AC453" s="175" t="str">
        <f t="shared" si="11"/>
        <v> 6243VHN01G  7:45-11:45  BĐ: 8/1/2026 KT: 5/2/2026</v>
      </c>
      <c r="AD453" s="175">
        <f t="shared" ref="AD453:AE453" si="612">P453</f>
        <v>46030</v>
      </c>
      <c r="AE453" s="175">
        <f t="shared" si="612"/>
        <v>46058</v>
      </c>
      <c r="AF453" s="187"/>
      <c r="AG453" s="187"/>
    </row>
    <row r="454" ht="18.75" customHeight="1">
      <c r="A454" s="184"/>
      <c r="B454" s="184"/>
      <c r="C454" s="99" t="s">
        <v>1298</v>
      </c>
      <c r="D454" s="99" t="s">
        <v>1099</v>
      </c>
      <c r="E454" s="99">
        <v>2024.0</v>
      </c>
      <c r="F454" s="164" t="s">
        <v>1100</v>
      </c>
      <c r="G454" s="12"/>
      <c r="H454" s="99">
        <v>23.0</v>
      </c>
      <c r="I454" s="99"/>
      <c r="J454" s="99">
        <v>35.0</v>
      </c>
      <c r="K454" s="185" t="s">
        <v>1272</v>
      </c>
      <c r="L454" s="191">
        <v>0.3229166666666667</v>
      </c>
      <c r="M454" s="192">
        <v>0.4895833333333333</v>
      </c>
      <c r="N454" s="165" t="s">
        <v>1308</v>
      </c>
      <c r="O454" s="164" t="s">
        <v>1299</v>
      </c>
      <c r="P454" s="169">
        <f t="shared" ref="P454:P455" si="614">"23/02/2026"+(K454-2)</f>
        <v>46079</v>
      </c>
      <c r="Q454" s="170">
        <f t="shared" si="3"/>
        <v>46121</v>
      </c>
      <c r="R454" s="181"/>
      <c r="S454" s="302"/>
      <c r="T454" s="99"/>
      <c r="U454" s="99"/>
      <c r="V454" s="172" t="str">
        <f t="shared" si="390"/>
        <v> </v>
      </c>
      <c r="W454" s="172">
        <f t="shared" si="5"/>
        <v>5</v>
      </c>
      <c r="X454" s="173">
        <f t="shared" si="6"/>
        <v>7</v>
      </c>
      <c r="Y454" s="172">
        <f t="shared" si="7"/>
        <v>42</v>
      </c>
      <c r="Z454" s="174">
        <f t="shared" si="8"/>
        <v>0.1666666667</v>
      </c>
      <c r="AA454" s="174">
        <f t="shared" si="9"/>
        <v>0.003703703704</v>
      </c>
      <c r="AB454" s="173" t="str">
        <f t="shared" si="10"/>
        <v>50,322916666666667Lý thuyết 02</v>
      </c>
      <c r="AC454" s="175" t="str">
        <f t="shared" si="11"/>
        <v> 6243VHN01  7:45-11:45  BĐ: 26/2/2026 KT: 9/4/2026</v>
      </c>
      <c r="AD454" s="175">
        <f t="shared" ref="AD454:AE454" si="613">P454</f>
        <v>46079</v>
      </c>
      <c r="AE454" s="175">
        <f t="shared" si="613"/>
        <v>46121</v>
      </c>
      <c r="AF454" s="187"/>
      <c r="AG454" s="187"/>
    </row>
    <row r="455" ht="18.75" customHeight="1">
      <c r="A455" s="184"/>
      <c r="B455" s="184"/>
      <c r="C455" s="99" t="s">
        <v>1298</v>
      </c>
      <c r="D455" s="99" t="s">
        <v>1099</v>
      </c>
      <c r="E455" s="99">
        <v>2024.0</v>
      </c>
      <c r="F455" s="164" t="s">
        <v>1113</v>
      </c>
      <c r="G455" s="12"/>
      <c r="H455" s="99">
        <v>11.0</v>
      </c>
      <c r="I455" s="99"/>
      <c r="J455" s="99">
        <v>35.0</v>
      </c>
      <c r="K455" s="185" t="s">
        <v>1272</v>
      </c>
      <c r="L455" s="191">
        <v>0.3229166666666667</v>
      </c>
      <c r="M455" s="192">
        <v>0.4895833333333333</v>
      </c>
      <c r="N455" s="19"/>
      <c r="O455" s="164" t="s">
        <v>1299</v>
      </c>
      <c r="P455" s="169">
        <f t="shared" si="614"/>
        <v>46079</v>
      </c>
      <c r="Q455" s="170">
        <f t="shared" si="3"/>
        <v>46121</v>
      </c>
      <c r="R455" s="181"/>
      <c r="S455" s="302"/>
      <c r="T455" s="99"/>
      <c r="U455" s="99"/>
      <c r="V455" s="172" t="str">
        <f t="shared" si="390"/>
        <v> </v>
      </c>
      <c r="W455" s="172">
        <f t="shared" si="5"/>
        <v>5</v>
      </c>
      <c r="X455" s="173">
        <f t="shared" si="6"/>
        <v>7</v>
      </c>
      <c r="Y455" s="172">
        <f t="shared" si="7"/>
        <v>42</v>
      </c>
      <c r="Z455" s="174">
        <f t="shared" si="8"/>
        <v>0.1666666667</v>
      </c>
      <c r="AA455" s="174">
        <f t="shared" si="9"/>
        <v>0.003703703704</v>
      </c>
      <c r="AB455" s="173" t="str">
        <f t="shared" si="10"/>
        <v>50,322916666666667</v>
      </c>
      <c r="AC455" s="175" t="str">
        <f t="shared" si="11"/>
        <v> 6243VHN01G  7:45-11:45  BĐ: 26/2/2026 KT: 9/4/2026</v>
      </c>
      <c r="AD455" s="175">
        <f t="shared" ref="AD455:AE455" si="615">P455</f>
        <v>46079</v>
      </c>
      <c r="AE455" s="175">
        <f t="shared" si="615"/>
        <v>46121</v>
      </c>
      <c r="AF455" s="187"/>
      <c r="AG455" s="187"/>
    </row>
    <row r="456" ht="18.75" customHeight="1">
      <c r="A456" s="184"/>
      <c r="B456" s="184"/>
      <c r="C456" s="99" t="s">
        <v>1298</v>
      </c>
      <c r="D456" s="99" t="s">
        <v>1099</v>
      </c>
      <c r="E456" s="99">
        <v>2024.0</v>
      </c>
      <c r="F456" s="164" t="s">
        <v>1100</v>
      </c>
      <c r="G456" s="165" t="s">
        <v>1112</v>
      </c>
      <c r="H456" s="99">
        <v>23.0</v>
      </c>
      <c r="I456" s="99"/>
      <c r="J456" s="99">
        <v>45.0</v>
      </c>
      <c r="K456" s="185" t="s">
        <v>1316</v>
      </c>
      <c r="L456" s="191">
        <v>0.3229166666666667</v>
      </c>
      <c r="M456" s="192">
        <v>0.7083333333333334</v>
      </c>
      <c r="N456" s="165" t="s">
        <v>1317</v>
      </c>
      <c r="O456" s="164" t="s">
        <v>1317</v>
      </c>
      <c r="P456" s="169">
        <f t="shared" ref="P456:P463" si="617">"05/01/2026"+(K456-2)</f>
        <v>91835</v>
      </c>
      <c r="Q456" s="170" t="str">
        <f t="shared" si="3"/>
        <v>#DIV/0!</v>
      </c>
      <c r="R456" s="181"/>
      <c r="S456" s="302"/>
      <c r="T456" s="99"/>
      <c r="U456" s="99"/>
      <c r="V456" s="172" t="str">
        <f t="shared" si="390"/>
        <v> </v>
      </c>
      <c r="W456" s="172">
        <f t="shared" si="5"/>
        <v>0</v>
      </c>
      <c r="X456" s="173" t="str">
        <f t="shared" si="6"/>
        <v>#DIV/0!</v>
      </c>
      <c r="Y456" s="172" t="str">
        <f t="shared" si="7"/>
        <v>#DIV/0!</v>
      </c>
      <c r="Z456" s="174">
        <f t="shared" si="8"/>
        <v>0.3854166667</v>
      </c>
      <c r="AA456" s="174">
        <f t="shared" si="9"/>
        <v>0.008564814815</v>
      </c>
      <c r="AB456" s="173" t="str">
        <f t="shared" si="10"/>
        <v>2-60,322916666666667Bệnh viện</v>
      </c>
      <c r="AC456" s="175" t="str">
        <f t="shared" si="11"/>
        <v>THBVCSSK Trẻ em 6243VHN01  7:45-17:00  BĐ: 7/6/2151 KT: Ngày lỗi</v>
      </c>
      <c r="AD456" s="175">
        <f t="shared" ref="AD456:AE456" si="616">P456</f>
        <v>91835</v>
      </c>
      <c r="AE456" s="175" t="str">
        <f t="shared" si="616"/>
        <v>#DIV/0!</v>
      </c>
      <c r="AF456" s="187"/>
      <c r="AG456" s="187"/>
    </row>
    <row r="457" ht="18.75" customHeight="1">
      <c r="A457" s="184"/>
      <c r="B457" s="184"/>
      <c r="C457" s="99" t="s">
        <v>1298</v>
      </c>
      <c r="D457" s="99" t="s">
        <v>1099</v>
      </c>
      <c r="E457" s="99">
        <v>2024.0</v>
      </c>
      <c r="F457" s="164" t="s">
        <v>1113</v>
      </c>
      <c r="G457" s="12"/>
      <c r="H457" s="99">
        <v>11.0</v>
      </c>
      <c r="I457" s="99"/>
      <c r="J457" s="99">
        <v>45.0</v>
      </c>
      <c r="K457" s="185" t="s">
        <v>1316</v>
      </c>
      <c r="L457" s="191">
        <v>0.3229166666666667</v>
      </c>
      <c r="M457" s="192">
        <v>0.7083333333333334</v>
      </c>
      <c r="N457" s="19"/>
      <c r="O457" s="164" t="s">
        <v>1317</v>
      </c>
      <c r="P457" s="169">
        <f t="shared" si="617"/>
        <v>91835</v>
      </c>
      <c r="Q457" s="170" t="str">
        <f t="shared" si="3"/>
        <v>#DIV/0!</v>
      </c>
      <c r="R457" s="181"/>
      <c r="S457" s="302"/>
      <c r="T457" s="99"/>
      <c r="U457" s="99"/>
      <c r="V457" s="172" t="str">
        <f t="shared" si="390"/>
        <v> </v>
      </c>
      <c r="W457" s="172">
        <f t="shared" si="5"/>
        <v>0</v>
      </c>
      <c r="X457" s="173" t="str">
        <f t="shared" si="6"/>
        <v>#DIV/0!</v>
      </c>
      <c r="Y457" s="172" t="str">
        <f t="shared" si="7"/>
        <v>#DIV/0!</v>
      </c>
      <c r="Z457" s="174">
        <f t="shared" si="8"/>
        <v>0.3854166667</v>
      </c>
      <c r="AA457" s="174">
        <f t="shared" si="9"/>
        <v>0.008564814815</v>
      </c>
      <c r="AB457" s="173" t="str">
        <f t="shared" si="10"/>
        <v>2-60,322916666666667</v>
      </c>
      <c r="AC457" s="175" t="str">
        <f t="shared" si="11"/>
        <v> 6243VHN01G  7:45-17:00  BĐ: 7/6/2151 KT: Ngày lỗi</v>
      </c>
      <c r="AD457" s="175">
        <f t="shared" ref="AD457:AE457" si="618">P457</f>
        <v>91835</v>
      </c>
      <c r="AE457" s="175" t="str">
        <f t="shared" si="618"/>
        <v>#DIV/0!</v>
      </c>
      <c r="AF457" s="187"/>
      <c r="AG457" s="187"/>
    </row>
    <row r="458" ht="18.75" customHeight="1">
      <c r="A458" s="184"/>
      <c r="B458" s="184"/>
      <c r="C458" s="99" t="s">
        <v>1383</v>
      </c>
      <c r="D458" s="99" t="s">
        <v>1099</v>
      </c>
      <c r="E458" s="99">
        <v>2024.0</v>
      </c>
      <c r="F458" s="164" t="s">
        <v>1115</v>
      </c>
      <c r="G458" s="165" t="s">
        <v>1117</v>
      </c>
      <c r="H458" s="99">
        <v>11.0</v>
      </c>
      <c r="I458" s="99"/>
      <c r="J458" s="99">
        <v>30.0</v>
      </c>
      <c r="K458" s="185"/>
      <c r="L458" s="191"/>
      <c r="M458" s="192"/>
      <c r="N458" s="164"/>
      <c r="O458" s="164" t="s">
        <v>1252</v>
      </c>
      <c r="P458" s="169">
        <f t="shared" si="617"/>
        <v>46025</v>
      </c>
      <c r="Q458" s="170" t="str">
        <f t="shared" si="3"/>
        <v>#DIV/0!</v>
      </c>
      <c r="R458" s="181"/>
      <c r="S458" s="302"/>
      <c r="T458" s="99"/>
      <c r="U458" s="99"/>
      <c r="V458" s="172" t="str">
        <f t="shared" si="390"/>
        <v> </v>
      </c>
      <c r="W458" s="172">
        <f t="shared" si="5"/>
        <v>0</v>
      </c>
      <c r="X458" s="173" t="str">
        <f t="shared" si="6"/>
        <v>#DIV/0!</v>
      </c>
      <c r="Y458" s="172" t="str">
        <f t="shared" si="7"/>
        <v>#DIV/0!</v>
      </c>
      <c r="Z458" s="174">
        <f t="shared" si="8"/>
        <v>0</v>
      </c>
      <c r="AA458" s="174">
        <f t="shared" si="9"/>
        <v>0</v>
      </c>
      <c r="AB458" s="173" t="str">
        <f t="shared" si="10"/>
        <v/>
      </c>
      <c r="AC458" s="175" t="str">
        <f t="shared" si="11"/>
        <v>Giáo dục thể chất 6243VHN01LT  -  BĐ: 3/1/2026 KT: Ngày lỗi</v>
      </c>
      <c r="AD458" s="175">
        <f t="shared" ref="AD458:AE458" si="619">P458</f>
        <v>46025</v>
      </c>
      <c r="AE458" s="175" t="str">
        <f t="shared" si="619"/>
        <v>#DIV/0!</v>
      </c>
      <c r="AF458" s="187"/>
      <c r="AG458" s="187"/>
    </row>
    <row r="459" ht="18.75" customHeight="1">
      <c r="A459" s="184"/>
      <c r="B459" s="184"/>
      <c r="C459" s="99" t="s">
        <v>1383</v>
      </c>
      <c r="D459" s="99" t="s">
        <v>1099</v>
      </c>
      <c r="E459" s="99">
        <v>2024.0</v>
      </c>
      <c r="F459" s="164" t="s">
        <v>1115</v>
      </c>
      <c r="G459" s="165" t="s">
        <v>1119</v>
      </c>
      <c r="H459" s="99">
        <v>11.0</v>
      </c>
      <c r="I459" s="99"/>
      <c r="J459" s="99">
        <v>30.0</v>
      </c>
      <c r="K459" s="185"/>
      <c r="L459" s="191"/>
      <c r="M459" s="192"/>
      <c r="N459" s="164"/>
      <c r="O459" s="164" t="s">
        <v>1252</v>
      </c>
      <c r="P459" s="169">
        <f t="shared" si="617"/>
        <v>46025</v>
      </c>
      <c r="Q459" s="170" t="str">
        <f t="shared" si="3"/>
        <v>#DIV/0!</v>
      </c>
      <c r="R459" s="181"/>
      <c r="S459" s="302"/>
      <c r="T459" s="99"/>
      <c r="U459" s="99"/>
      <c r="V459" s="172" t="str">
        <f t="shared" si="390"/>
        <v> </v>
      </c>
      <c r="W459" s="172">
        <f t="shared" si="5"/>
        <v>0</v>
      </c>
      <c r="X459" s="173" t="str">
        <f t="shared" si="6"/>
        <v>#DIV/0!</v>
      </c>
      <c r="Y459" s="172" t="str">
        <f t="shared" si="7"/>
        <v>#DIV/0!</v>
      </c>
      <c r="Z459" s="174">
        <f t="shared" si="8"/>
        <v>0</v>
      </c>
      <c r="AA459" s="174">
        <f t="shared" si="9"/>
        <v>0</v>
      </c>
      <c r="AB459" s="173" t="str">
        <f t="shared" si="10"/>
        <v/>
      </c>
      <c r="AC459" s="175" t="str">
        <f t="shared" si="11"/>
        <v>Giáo dục quốc phòng và an ninh 6243VHN01LT  -  BĐ: 3/1/2026 KT: Ngày lỗi</v>
      </c>
      <c r="AD459" s="175">
        <f t="shared" ref="AD459:AE459" si="620">P459</f>
        <v>46025</v>
      </c>
      <c r="AE459" s="175" t="str">
        <f t="shared" si="620"/>
        <v>#DIV/0!</v>
      </c>
      <c r="AF459" s="187"/>
      <c r="AG459" s="187"/>
    </row>
    <row r="460" ht="18.75" customHeight="1">
      <c r="A460" s="184"/>
      <c r="B460" s="184"/>
      <c r="C460" s="99" t="s">
        <v>1249</v>
      </c>
      <c r="D460" s="99" t="s">
        <v>1099</v>
      </c>
      <c r="E460" s="99">
        <v>2024.0</v>
      </c>
      <c r="F460" s="164" t="s">
        <v>1115</v>
      </c>
      <c r="G460" s="165" t="s">
        <v>1072</v>
      </c>
      <c r="H460" s="99">
        <v>11.0</v>
      </c>
      <c r="I460" s="99"/>
      <c r="J460" s="99">
        <v>30.0</v>
      </c>
      <c r="K460" s="185"/>
      <c r="L460" s="191"/>
      <c r="M460" s="192"/>
      <c r="N460" s="164"/>
      <c r="O460" s="164" t="s">
        <v>1252</v>
      </c>
      <c r="P460" s="169">
        <f t="shared" si="617"/>
        <v>46025</v>
      </c>
      <c r="Q460" s="170" t="str">
        <f t="shared" si="3"/>
        <v>#DIV/0!</v>
      </c>
      <c r="R460" s="181"/>
      <c r="S460" s="302"/>
      <c r="T460" s="99"/>
      <c r="U460" s="99"/>
      <c r="V460" s="172" t="str">
        <f t="shared" si="390"/>
        <v> </v>
      </c>
      <c r="W460" s="172">
        <f t="shared" si="5"/>
        <v>0</v>
      </c>
      <c r="X460" s="173" t="str">
        <f t="shared" si="6"/>
        <v>#DIV/0!</v>
      </c>
      <c r="Y460" s="172" t="str">
        <f t="shared" si="7"/>
        <v>#DIV/0!</v>
      </c>
      <c r="Z460" s="174">
        <f t="shared" si="8"/>
        <v>0</v>
      </c>
      <c r="AA460" s="174">
        <f t="shared" si="9"/>
        <v>0</v>
      </c>
      <c r="AB460" s="173" t="str">
        <f t="shared" si="10"/>
        <v/>
      </c>
      <c r="AC460" s="175" t="str">
        <f t="shared" si="11"/>
        <v>Tin học 6243VHN01LT  -  BĐ: 3/1/2026 KT: Ngày lỗi</v>
      </c>
      <c r="AD460" s="175">
        <f t="shared" ref="AD460:AE460" si="621">P460</f>
        <v>46025</v>
      </c>
      <c r="AE460" s="175" t="str">
        <f t="shared" si="621"/>
        <v>#DIV/0!</v>
      </c>
      <c r="AF460" s="187"/>
      <c r="AG460" s="187"/>
    </row>
    <row r="461" ht="18.75" customHeight="1">
      <c r="A461" s="184"/>
      <c r="B461" s="184"/>
      <c r="C461" s="99" t="s">
        <v>1347</v>
      </c>
      <c r="D461" s="99" t="s">
        <v>1099</v>
      </c>
      <c r="E461" s="99">
        <v>2024.0</v>
      </c>
      <c r="F461" s="164" t="s">
        <v>1115</v>
      </c>
      <c r="G461" s="165" t="s">
        <v>1122</v>
      </c>
      <c r="H461" s="99">
        <v>11.0</v>
      </c>
      <c r="I461" s="99"/>
      <c r="J461" s="99">
        <v>30.0</v>
      </c>
      <c r="K461" s="185"/>
      <c r="L461" s="191"/>
      <c r="M461" s="192"/>
      <c r="N461" s="164"/>
      <c r="O461" s="164" t="s">
        <v>1252</v>
      </c>
      <c r="P461" s="169">
        <f t="shared" si="617"/>
        <v>46025</v>
      </c>
      <c r="Q461" s="170" t="str">
        <f t="shared" si="3"/>
        <v>#DIV/0!</v>
      </c>
      <c r="R461" s="181"/>
      <c r="S461" s="302"/>
      <c r="T461" s="99"/>
      <c r="U461" s="99"/>
      <c r="V461" s="172" t="str">
        <f t="shared" si="390"/>
        <v> </v>
      </c>
      <c r="W461" s="172">
        <f t="shared" si="5"/>
        <v>0</v>
      </c>
      <c r="X461" s="173" t="str">
        <f t="shared" si="6"/>
        <v>#DIV/0!</v>
      </c>
      <c r="Y461" s="172" t="str">
        <f t="shared" si="7"/>
        <v>#DIV/0!</v>
      </c>
      <c r="Z461" s="174">
        <f t="shared" si="8"/>
        <v>0</v>
      </c>
      <c r="AA461" s="174">
        <f t="shared" si="9"/>
        <v>0</v>
      </c>
      <c r="AB461" s="173" t="str">
        <f t="shared" si="10"/>
        <v/>
      </c>
      <c r="AC461" s="175" t="str">
        <f t="shared" si="11"/>
        <v>Tiếng Anh 6243VHN01LT  -  BĐ: 3/1/2026 KT: Ngày lỗi</v>
      </c>
      <c r="AD461" s="175">
        <f t="shared" ref="AD461:AE461" si="622">P461</f>
        <v>46025</v>
      </c>
      <c r="AE461" s="175" t="str">
        <f t="shared" si="622"/>
        <v>#DIV/0!</v>
      </c>
      <c r="AF461" s="187"/>
      <c r="AG461" s="187"/>
    </row>
    <row r="462" ht="18.75" customHeight="1">
      <c r="A462" s="184"/>
      <c r="B462" s="184"/>
      <c r="C462" s="99" t="s">
        <v>1298</v>
      </c>
      <c r="D462" s="99" t="s">
        <v>1099</v>
      </c>
      <c r="E462" s="99">
        <v>2025.0</v>
      </c>
      <c r="F462" s="164" t="s">
        <v>1123</v>
      </c>
      <c r="G462" s="195" t="s">
        <v>1090</v>
      </c>
      <c r="H462" s="188">
        <v>10.0</v>
      </c>
      <c r="I462" s="99"/>
      <c r="J462" s="99">
        <v>25.0</v>
      </c>
      <c r="K462" s="185" t="s">
        <v>1272</v>
      </c>
      <c r="L462" s="191">
        <v>0.3229166666666667</v>
      </c>
      <c r="M462" s="192">
        <v>0.4895833333333333</v>
      </c>
      <c r="N462" s="165" t="s">
        <v>1318</v>
      </c>
      <c r="O462" s="164" t="s">
        <v>1252</v>
      </c>
      <c r="P462" s="169">
        <f t="shared" si="617"/>
        <v>46030</v>
      </c>
      <c r="Q462" s="170">
        <f t="shared" si="3"/>
        <v>46058</v>
      </c>
      <c r="R462" s="181"/>
      <c r="S462" s="302"/>
      <c r="T462" s="99"/>
      <c r="U462" s="99"/>
      <c r="V462" s="172" t="str">
        <f t="shared" si="390"/>
        <v> </v>
      </c>
      <c r="W462" s="172">
        <f t="shared" si="5"/>
        <v>5</v>
      </c>
      <c r="X462" s="173">
        <f t="shared" si="6"/>
        <v>5</v>
      </c>
      <c r="Y462" s="172">
        <f t="shared" si="7"/>
        <v>28</v>
      </c>
      <c r="Z462" s="174">
        <f t="shared" si="8"/>
        <v>0.1666666667</v>
      </c>
      <c r="AA462" s="174">
        <f t="shared" si="9"/>
        <v>0.003703703704</v>
      </c>
      <c r="AB462" s="173" t="str">
        <f t="shared" si="10"/>
        <v>50,322916666666667TH3.Giải phẫu</v>
      </c>
      <c r="AC462" s="175" t="str">
        <f t="shared" si="11"/>
        <v>Giải phẫu sinh lý 6252NUR01  7:45-11:45  BĐ: 8/1/2026 KT: 5/2/2026</v>
      </c>
      <c r="AD462" s="175">
        <f t="shared" ref="AD462:AE462" si="623">P462</f>
        <v>46030</v>
      </c>
      <c r="AE462" s="175">
        <f t="shared" si="623"/>
        <v>46058</v>
      </c>
      <c r="AF462" s="187"/>
      <c r="AG462" s="187"/>
    </row>
    <row r="463" ht="18.75" customHeight="1">
      <c r="A463" s="184"/>
      <c r="B463" s="184"/>
      <c r="C463" s="99" t="s">
        <v>1298</v>
      </c>
      <c r="D463" s="99" t="s">
        <v>1099</v>
      </c>
      <c r="E463" s="99">
        <v>2025.0</v>
      </c>
      <c r="F463" s="164" t="s">
        <v>1130</v>
      </c>
      <c r="G463" s="12"/>
      <c r="H463" s="188">
        <v>4.0</v>
      </c>
      <c r="I463" s="99"/>
      <c r="J463" s="99">
        <v>25.0</v>
      </c>
      <c r="K463" s="185" t="s">
        <v>1272</v>
      </c>
      <c r="L463" s="191">
        <v>0.3229166666666667</v>
      </c>
      <c r="M463" s="192">
        <v>0.4895833333333333</v>
      </c>
      <c r="N463" s="19"/>
      <c r="O463" s="164" t="s">
        <v>1261</v>
      </c>
      <c r="P463" s="169">
        <f t="shared" si="617"/>
        <v>46030</v>
      </c>
      <c r="Q463" s="170">
        <f t="shared" si="3"/>
        <v>46058</v>
      </c>
      <c r="R463" s="181"/>
      <c r="S463" s="302"/>
      <c r="T463" s="99"/>
      <c r="U463" s="99"/>
      <c r="V463" s="172" t="str">
        <f t="shared" si="390"/>
        <v> </v>
      </c>
      <c r="W463" s="172">
        <f t="shared" si="5"/>
        <v>5</v>
      </c>
      <c r="X463" s="173">
        <f t="shared" si="6"/>
        <v>5</v>
      </c>
      <c r="Y463" s="172">
        <f t="shared" si="7"/>
        <v>28</v>
      </c>
      <c r="Z463" s="174">
        <f t="shared" si="8"/>
        <v>0.1666666667</v>
      </c>
      <c r="AA463" s="174">
        <f t="shared" si="9"/>
        <v>0.003703703704</v>
      </c>
      <c r="AB463" s="173" t="str">
        <f t="shared" si="10"/>
        <v>50,322916666666667</v>
      </c>
      <c r="AC463" s="175" t="str">
        <f t="shared" si="11"/>
        <v> 6252NUR01G  7:45-11:45  BĐ: 8/1/2026 KT: 5/2/2026</v>
      </c>
      <c r="AD463" s="175">
        <f t="shared" ref="AD463:AE463" si="624">P463</f>
        <v>46030</v>
      </c>
      <c r="AE463" s="175">
        <f t="shared" si="624"/>
        <v>46058</v>
      </c>
      <c r="AF463" s="187"/>
      <c r="AG463" s="187"/>
    </row>
    <row r="464" ht="18.75" customHeight="1">
      <c r="A464" s="184"/>
      <c r="B464" s="184"/>
      <c r="C464" s="99" t="s">
        <v>1298</v>
      </c>
      <c r="D464" s="99" t="s">
        <v>1099</v>
      </c>
      <c r="E464" s="99">
        <v>2025.0</v>
      </c>
      <c r="F464" s="164" t="s">
        <v>1123</v>
      </c>
      <c r="G464" s="12"/>
      <c r="H464" s="188">
        <v>10.0</v>
      </c>
      <c r="I464" s="99"/>
      <c r="J464" s="99">
        <v>35.0</v>
      </c>
      <c r="K464" s="185" t="s">
        <v>1272</v>
      </c>
      <c r="L464" s="191">
        <v>0.3229166666666667</v>
      </c>
      <c r="M464" s="192">
        <v>0.4895833333333333</v>
      </c>
      <c r="N464" s="165" t="s">
        <v>1318</v>
      </c>
      <c r="O464" s="164" t="s">
        <v>1252</v>
      </c>
      <c r="P464" s="169">
        <f t="shared" ref="P464:P465" si="626">"23/02/2026"+(K464-2)</f>
        <v>46079</v>
      </c>
      <c r="Q464" s="170">
        <f t="shared" si="3"/>
        <v>46121</v>
      </c>
      <c r="R464" s="181"/>
      <c r="S464" s="302"/>
      <c r="T464" s="99"/>
      <c r="U464" s="99"/>
      <c r="V464" s="172" t="str">
        <f t="shared" si="390"/>
        <v> </v>
      </c>
      <c r="W464" s="172">
        <f t="shared" si="5"/>
        <v>5</v>
      </c>
      <c r="X464" s="173">
        <f t="shared" si="6"/>
        <v>7</v>
      </c>
      <c r="Y464" s="172">
        <f t="shared" si="7"/>
        <v>42</v>
      </c>
      <c r="Z464" s="174">
        <f t="shared" si="8"/>
        <v>0.1666666667</v>
      </c>
      <c r="AA464" s="174">
        <f t="shared" si="9"/>
        <v>0.003703703704</v>
      </c>
      <c r="AB464" s="173" t="str">
        <f t="shared" si="10"/>
        <v>50,322916666666667TH3.Giải phẫu</v>
      </c>
      <c r="AC464" s="175" t="str">
        <f t="shared" si="11"/>
        <v> 6252NUR01  7:45-11:45  BĐ: 26/2/2026 KT: 9/4/2026</v>
      </c>
      <c r="AD464" s="175">
        <f t="shared" ref="AD464:AE464" si="625">P464</f>
        <v>46079</v>
      </c>
      <c r="AE464" s="175">
        <f t="shared" si="625"/>
        <v>46121</v>
      </c>
      <c r="AF464" s="187"/>
      <c r="AG464" s="187"/>
    </row>
    <row r="465" ht="18.75" customHeight="1">
      <c r="A465" s="184"/>
      <c r="B465" s="184"/>
      <c r="C465" s="99" t="s">
        <v>1298</v>
      </c>
      <c r="D465" s="99" t="s">
        <v>1099</v>
      </c>
      <c r="E465" s="99">
        <v>2025.0</v>
      </c>
      <c r="F465" s="164" t="s">
        <v>1130</v>
      </c>
      <c r="G465" s="12"/>
      <c r="H465" s="188">
        <v>4.0</v>
      </c>
      <c r="I465" s="99"/>
      <c r="J465" s="99">
        <v>35.0</v>
      </c>
      <c r="K465" s="185" t="s">
        <v>1272</v>
      </c>
      <c r="L465" s="191">
        <v>0.3229166666666667</v>
      </c>
      <c r="M465" s="192">
        <v>0.4895833333333333</v>
      </c>
      <c r="N465" s="19"/>
      <c r="O465" s="164" t="s">
        <v>1261</v>
      </c>
      <c r="P465" s="169">
        <f t="shared" si="626"/>
        <v>46079</v>
      </c>
      <c r="Q465" s="170">
        <f t="shared" si="3"/>
        <v>46121</v>
      </c>
      <c r="R465" s="181"/>
      <c r="S465" s="302"/>
      <c r="T465" s="99"/>
      <c r="U465" s="99"/>
      <c r="V465" s="172" t="str">
        <f t="shared" si="390"/>
        <v> </v>
      </c>
      <c r="W465" s="172">
        <f t="shared" si="5"/>
        <v>5</v>
      </c>
      <c r="X465" s="173">
        <f t="shared" si="6"/>
        <v>7</v>
      </c>
      <c r="Y465" s="172">
        <f t="shared" si="7"/>
        <v>42</v>
      </c>
      <c r="Z465" s="174">
        <f t="shared" si="8"/>
        <v>0.1666666667</v>
      </c>
      <c r="AA465" s="174">
        <f t="shared" si="9"/>
        <v>0.003703703704</v>
      </c>
      <c r="AB465" s="173" t="str">
        <f t="shared" si="10"/>
        <v>50,322916666666667</v>
      </c>
      <c r="AC465" s="175" t="str">
        <f t="shared" si="11"/>
        <v> 6252NUR01G  7:45-11:45  BĐ: 26/2/2026 KT: 9/4/2026</v>
      </c>
      <c r="AD465" s="175">
        <f t="shared" ref="AD465:AE465" si="627">P465</f>
        <v>46079</v>
      </c>
      <c r="AE465" s="175">
        <f t="shared" si="627"/>
        <v>46121</v>
      </c>
      <c r="AF465" s="187"/>
      <c r="AG465" s="187"/>
    </row>
    <row r="466" ht="18.75" customHeight="1">
      <c r="A466" s="184"/>
      <c r="B466" s="184"/>
      <c r="C466" s="99" t="s">
        <v>1298</v>
      </c>
      <c r="D466" s="99" t="s">
        <v>1099</v>
      </c>
      <c r="E466" s="99">
        <v>2025.0</v>
      </c>
      <c r="F466" s="164" t="s">
        <v>1123</v>
      </c>
      <c r="G466" s="195" t="s">
        <v>1125</v>
      </c>
      <c r="H466" s="188">
        <v>10.0</v>
      </c>
      <c r="I466" s="99"/>
      <c r="J466" s="99">
        <v>25.0</v>
      </c>
      <c r="K466" s="185" t="s">
        <v>1262</v>
      </c>
      <c r="L466" s="191">
        <v>0.3229166666666667</v>
      </c>
      <c r="M466" s="192">
        <v>0.4895833333333333</v>
      </c>
      <c r="N466" s="165" t="s">
        <v>1308</v>
      </c>
      <c r="O466" s="164" t="s">
        <v>1252</v>
      </c>
      <c r="P466" s="169">
        <f t="shared" ref="P466:P467" si="629">"05/01/2026"+(K466-2)</f>
        <v>46031</v>
      </c>
      <c r="Q466" s="170">
        <f t="shared" si="3"/>
        <v>46059</v>
      </c>
      <c r="R466" s="181"/>
      <c r="S466" s="302"/>
      <c r="T466" s="99"/>
      <c r="U466" s="99"/>
      <c r="V466" s="172" t="str">
        <f t="shared" si="390"/>
        <v> </v>
      </c>
      <c r="W466" s="172">
        <f t="shared" si="5"/>
        <v>5</v>
      </c>
      <c r="X466" s="173">
        <f t="shared" si="6"/>
        <v>5</v>
      </c>
      <c r="Y466" s="172">
        <f t="shared" si="7"/>
        <v>28</v>
      </c>
      <c r="Z466" s="174">
        <f t="shared" si="8"/>
        <v>0.1666666667</v>
      </c>
      <c r="AA466" s="174">
        <f t="shared" si="9"/>
        <v>0.003703703704</v>
      </c>
      <c r="AB466" s="173" t="str">
        <f t="shared" si="10"/>
        <v>60,322916666666667Lý thuyết 02</v>
      </c>
      <c r="AC466" s="175" t="str">
        <f t="shared" si="11"/>
        <v>Sinh lý bệnh – Miễn dịch 6252NUR01  7:45-11:45  BĐ: 9/1/2026 KT: 6/2/2026</v>
      </c>
      <c r="AD466" s="175">
        <f t="shared" ref="AD466:AE466" si="628">P466</f>
        <v>46031</v>
      </c>
      <c r="AE466" s="175">
        <f t="shared" si="628"/>
        <v>46059</v>
      </c>
      <c r="AF466" s="187"/>
      <c r="AG466" s="187"/>
    </row>
    <row r="467" ht="18.75" customHeight="1">
      <c r="A467" s="184"/>
      <c r="B467" s="184"/>
      <c r="C467" s="99" t="s">
        <v>1298</v>
      </c>
      <c r="D467" s="99" t="s">
        <v>1099</v>
      </c>
      <c r="E467" s="99">
        <v>2025.0</v>
      </c>
      <c r="F467" s="164" t="s">
        <v>1130</v>
      </c>
      <c r="G467" s="12"/>
      <c r="H467" s="188">
        <v>4.0</v>
      </c>
      <c r="I467" s="99"/>
      <c r="J467" s="99">
        <v>25.0</v>
      </c>
      <c r="K467" s="185" t="s">
        <v>1262</v>
      </c>
      <c r="L467" s="191">
        <v>0.3229166666666667</v>
      </c>
      <c r="M467" s="192">
        <v>0.4895833333333333</v>
      </c>
      <c r="N467" s="19"/>
      <c r="O467" s="164" t="s">
        <v>1261</v>
      </c>
      <c r="P467" s="169">
        <f t="shared" si="629"/>
        <v>46031</v>
      </c>
      <c r="Q467" s="170">
        <f t="shared" si="3"/>
        <v>46059</v>
      </c>
      <c r="R467" s="181"/>
      <c r="S467" s="302"/>
      <c r="T467" s="99"/>
      <c r="U467" s="99"/>
      <c r="V467" s="172" t="str">
        <f t="shared" si="390"/>
        <v> </v>
      </c>
      <c r="W467" s="172">
        <f t="shared" si="5"/>
        <v>5</v>
      </c>
      <c r="X467" s="173">
        <f t="shared" si="6"/>
        <v>5</v>
      </c>
      <c r="Y467" s="172">
        <f t="shared" si="7"/>
        <v>28</v>
      </c>
      <c r="Z467" s="174">
        <f t="shared" si="8"/>
        <v>0.1666666667</v>
      </c>
      <c r="AA467" s="174">
        <f t="shared" si="9"/>
        <v>0.003703703704</v>
      </c>
      <c r="AB467" s="173" t="str">
        <f t="shared" si="10"/>
        <v>60,322916666666667</v>
      </c>
      <c r="AC467" s="175" t="str">
        <f t="shared" si="11"/>
        <v> 6252NUR01G  7:45-11:45  BĐ: 9/1/2026 KT: 6/2/2026</v>
      </c>
      <c r="AD467" s="175">
        <f t="shared" ref="AD467:AE467" si="630">P467</f>
        <v>46031</v>
      </c>
      <c r="AE467" s="175">
        <f t="shared" si="630"/>
        <v>46059</v>
      </c>
      <c r="AF467" s="187"/>
      <c r="AG467" s="187"/>
    </row>
    <row r="468" ht="18.75" customHeight="1">
      <c r="A468" s="184"/>
      <c r="B468" s="184"/>
      <c r="C468" s="99" t="s">
        <v>1298</v>
      </c>
      <c r="D468" s="99" t="s">
        <v>1099</v>
      </c>
      <c r="E468" s="99">
        <v>2025.0</v>
      </c>
      <c r="F468" s="164" t="s">
        <v>1123</v>
      </c>
      <c r="G468" s="12"/>
      <c r="H468" s="188">
        <v>10.0</v>
      </c>
      <c r="I468" s="99"/>
      <c r="J468" s="99">
        <v>20.0</v>
      </c>
      <c r="K468" s="185" t="s">
        <v>1262</v>
      </c>
      <c r="L468" s="191">
        <v>0.3229166666666667</v>
      </c>
      <c r="M468" s="192">
        <v>0.4895833333333333</v>
      </c>
      <c r="N468" s="165" t="s">
        <v>1308</v>
      </c>
      <c r="O468" s="164" t="s">
        <v>1252</v>
      </c>
      <c r="P468" s="169">
        <f t="shared" ref="P468:P469" si="632">"23/02/2026"+(K468-2)</f>
        <v>46080</v>
      </c>
      <c r="Q468" s="170">
        <f t="shared" si="3"/>
        <v>46101</v>
      </c>
      <c r="R468" s="181"/>
      <c r="S468" s="302"/>
      <c r="T468" s="99"/>
      <c r="U468" s="99"/>
      <c r="V468" s="172" t="str">
        <f t="shared" si="390"/>
        <v> </v>
      </c>
      <c r="W468" s="172">
        <f t="shared" si="5"/>
        <v>5</v>
      </c>
      <c r="X468" s="173">
        <f t="shared" si="6"/>
        <v>4</v>
      </c>
      <c r="Y468" s="172">
        <f t="shared" si="7"/>
        <v>21</v>
      </c>
      <c r="Z468" s="174">
        <f t="shared" si="8"/>
        <v>0.1666666667</v>
      </c>
      <c r="AA468" s="174">
        <f t="shared" si="9"/>
        <v>0.003703703704</v>
      </c>
      <c r="AB468" s="173" t="str">
        <f t="shared" si="10"/>
        <v>60,322916666666667Lý thuyết 02</v>
      </c>
      <c r="AC468" s="175" t="str">
        <f t="shared" si="11"/>
        <v> 6252NUR01  7:45-11:45  BĐ: 27/2/2026 KT: 20/3/2026</v>
      </c>
      <c r="AD468" s="175">
        <f t="shared" ref="AD468:AE468" si="631">P468</f>
        <v>46080</v>
      </c>
      <c r="AE468" s="175">
        <f t="shared" si="631"/>
        <v>46101</v>
      </c>
      <c r="AF468" s="187"/>
      <c r="AG468" s="187"/>
    </row>
    <row r="469" ht="18.75" customHeight="1">
      <c r="A469" s="184"/>
      <c r="B469" s="184"/>
      <c r="C469" s="99" t="s">
        <v>1298</v>
      </c>
      <c r="D469" s="99" t="s">
        <v>1099</v>
      </c>
      <c r="E469" s="99">
        <v>2025.0</v>
      </c>
      <c r="F469" s="164" t="s">
        <v>1130</v>
      </c>
      <c r="G469" s="12"/>
      <c r="H469" s="188">
        <v>4.0</v>
      </c>
      <c r="I469" s="99"/>
      <c r="J469" s="99">
        <v>20.0</v>
      </c>
      <c r="K469" s="185" t="s">
        <v>1262</v>
      </c>
      <c r="L469" s="191">
        <v>0.3229166666666667</v>
      </c>
      <c r="M469" s="192">
        <v>0.4895833333333333</v>
      </c>
      <c r="N469" s="19"/>
      <c r="O469" s="164" t="s">
        <v>1261</v>
      </c>
      <c r="P469" s="169">
        <f t="shared" si="632"/>
        <v>46080</v>
      </c>
      <c r="Q469" s="170">
        <f t="shared" si="3"/>
        <v>46101</v>
      </c>
      <c r="R469" s="181"/>
      <c r="S469" s="302"/>
      <c r="T469" s="99"/>
      <c r="U469" s="99"/>
      <c r="V469" s="172" t="str">
        <f t="shared" si="390"/>
        <v> </v>
      </c>
      <c r="W469" s="172">
        <f t="shared" si="5"/>
        <v>5</v>
      </c>
      <c r="X469" s="173">
        <f t="shared" si="6"/>
        <v>4</v>
      </c>
      <c r="Y469" s="172">
        <f t="shared" si="7"/>
        <v>21</v>
      </c>
      <c r="Z469" s="174">
        <f t="shared" si="8"/>
        <v>0.1666666667</v>
      </c>
      <c r="AA469" s="174">
        <f t="shared" si="9"/>
        <v>0.003703703704</v>
      </c>
      <c r="AB469" s="173" t="str">
        <f t="shared" si="10"/>
        <v>60,322916666666667</v>
      </c>
      <c r="AC469" s="175" t="str">
        <f t="shared" si="11"/>
        <v> 6252NUR01G  7:45-11:45  BĐ: 27/2/2026 KT: 20/3/2026</v>
      </c>
      <c r="AD469" s="175">
        <f t="shared" ref="AD469:AE469" si="633">P469</f>
        <v>46080</v>
      </c>
      <c r="AE469" s="175">
        <f t="shared" si="633"/>
        <v>46101</v>
      </c>
      <c r="AF469" s="187"/>
      <c r="AG469" s="187"/>
    </row>
    <row r="470" ht="18.75" customHeight="1">
      <c r="A470" s="184"/>
      <c r="B470" s="184"/>
      <c r="C470" s="99" t="s">
        <v>1298</v>
      </c>
      <c r="D470" s="99" t="s">
        <v>1099</v>
      </c>
      <c r="E470" s="99">
        <v>2025.0</v>
      </c>
      <c r="F470" s="164" t="s">
        <v>1123</v>
      </c>
      <c r="G470" s="195" t="s">
        <v>1127</v>
      </c>
      <c r="H470" s="188">
        <v>10.0</v>
      </c>
      <c r="I470" s="99"/>
      <c r="J470" s="99">
        <v>25.0</v>
      </c>
      <c r="K470" s="185" t="s">
        <v>1262</v>
      </c>
      <c r="L470" s="191">
        <v>0.5416666666666666</v>
      </c>
      <c r="M470" s="192">
        <v>0.7083333333333334</v>
      </c>
      <c r="N470" s="165" t="s">
        <v>1308</v>
      </c>
      <c r="O470" s="164" t="s">
        <v>1252</v>
      </c>
      <c r="P470" s="169">
        <f t="shared" ref="P470:P471" si="635">"05/01/2026"+(K470-2)</f>
        <v>46031</v>
      </c>
      <c r="Q470" s="170">
        <f t="shared" si="3"/>
        <v>46059</v>
      </c>
      <c r="R470" s="181"/>
      <c r="S470" s="302"/>
      <c r="T470" s="99"/>
      <c r="U470" s="99"/>
      <c r="V470" s="172" t="str">
        <f t="shared" si="390"/>
        <v> </v>
      </c>
      <c r="W470" s="172">
        <f t="shared" si="5"/>
        <v>5</v>
      </c>
      <c r="X470" s="173">
        <f t="shared" si="6"/>
        <v>5</v>
      </c>
      <c r="Y470" s="172">
        <f t="shared" si="7"/>
        <v>28</v>
      </c>
      <c r="Z470" s="174">
        <f t="shared" si="8"/>
        <v>0.1666666667</v>
      </c>
      <c r="AA470" s="174">
        <f t="shared" si="9"/>
        <v>0.003703703704</v>
      </c>
      <c r="AB470" s="173" t="str">
        <f t="shared" si="10"/>
        <v>60,541666666666667Lý thuyết 02</v>
      </c>
      <c r="AC470" s="175" t="str">
        <f t="shared" si="11"/>
        <v>Kiểm soát nhiễm khuẩn 6252NUR01  13:00-17:00  BĐ: 9/1/2026 KT: 6/2/2026</v>
      </c>
      <c r="AD470" s="175">
        <f t="shared" ref="AD470:AE470" si="634">P470</f>
        <v>46031</v>
      </c>
      <c r="AE470" s="175">
        <f t="shared" si="634"/>
        <v>46059</v>
      </c>
      <c r="AF470" s="187"/>
      <c r="AG470" s="187"/>
    </row>
    <row r="471" ht="18.75" customHeight="1">
      <c r="A471" s="184"/>
      <c r="B471" s="184"/>
      <c r="C471" s="99" t="s">
        <v>1298</v>
      </c>
      <c r="D471" s="99" t="s">
        <v>1099</v>
      </c>
      <c r="E471" s="99">
        <v>2025.0</v>
      </c>
      <c r="F471" s="164" t="s">
        <v>1130</v>
      </c>
      <c r="G471" s="12"/>
      <c r="H471" s="188">
        <v>4.0</v>
      </c>
      <c r="I471" s="99"/>
      <c r="J471" s="99">
        <v>25.0</v>
      </c>
      <c r="K471" s="185" t="s">
        <v>1262</v>
      </c>
      <c r="L471" s="191">
        <v>0.5416666666666666</v>
      </c>
      <c r="M471" s="192">
        <v>0.7083333333333334</v>
      </c>
      <c r="N471" s="19"/>
      <c r="O471" s="164" t="s">
        <v>1261</v>
      </c>
      <c r="P471" s="169">
        <f t="shared" si="635"/>
        <v>46031</v>
      </c>
      <c r="Q471" s="170">
        <f t="shared" si="3"/>
        <v>46059</v>
      </c>
      <c r="R471" s="181"/>
      <c r="S471" s="302"/>
      <c r="T471" s="99"/>
      <c r="U471" s="99"/>
      <c r="V471" s="172" t="str">
        <f t="shared" si="390"/>
        <v> </v>
      </c>
      <c r="W471" s="172">
        <f t="shared" si="5"/>
        <v>5</v>
      </c>
      <c r="X471" s="173">
        <f t="shared" si="6"/>
        <v>5</v>
      </c>
      <c r="Y471" s="172">
        <f t="shared" si="7"/>
        <v>28</v>
      </c>
      <c r="Z471" s="174">
        <f t="shared" si="8"/>
        <v>0.1666666667</v>
      </c>
      <c r="AA471" s="174">
        <f t="shared" si="9"/>
        <v>0.003703703704</v>
      </c>
      <c r="AB471" s="173" t="str">
        <f t="shared" si="10"/>
        <v>60,541666666666667</v>
      </c>
      <c r="AC471" s="175" t="str">
        <f t="shared" si="11"/>
        <v> 6252NUR01G  13:00-17:00  BĐ: 9/1/2026 KT: 6/2/2026</v>
      </c>
      <c r="AD471" s="175">
        <f t="shared" ref="AD471:AE471" si="636">P471</f>
        <v>46031</v>
      </c>
      <c r="AE471" s="175">
        <f t="shared" si="636"/>
        <v>46059</v>
      </c>
      <c r="AF471" s="187"/>
      <c r="AG471" s="187"/>
    </row>
    <row r="472" ht="18.75" customHeight="1">
      <c r="A472" s="184"/>
      <c r="B472" s="184"/>
      <c r="C472" s="99" t="s">
        <v>1298</v>
      </c>
      <c r="D472" s="99" t="s">
        <v>1099</v>
      </c>
      <c r="E472" s="99">
        <v>2025.0</v>
      </c>
      <c r="F472" s="164" t="s">
        <v>1123</v>
      </c>
      <c r="G472" s="12"/>
      <c r="H472" s="188">
        <v>10.0</v>
      </c>
      <c r="I472" s="99"/>
      <c r="J472" s="99">
        <v>20.0</v>
      </c>
      <c r="K472" s="185" t="s">
        <v>1262</v>
      </c>
      <c r="L472" s="191">
        <v>0.5416666666666666</v>
      </c>
      <c r="M472" s="192">
        <v>0.7083333333333334</v>
      </c>
      <c r="N472" s="165" t="s">
        <v>1308</v>
      </c>
      <c r="O472" s="164" t="s">
        <v>1252</v>
      </c>
      <c r="P472" s="169">
        <f t="shared" ref="P472:P473" si="638">"23/02/2026"+(K472-2)</f>
        <v>46080</v>
      </c>
      <c r="Q472" s="170">
        <f t="shared" si="3"/>
        <v>46101</v>
      </c>
      <c r="R472" s="181"/>
      <c r="S472" s="302"/>
      <c r="T472" s="99"/>
      <c r="U472" s="99"/>
      <c r="V472" s="172" t="str">
        <f t="shared" si="390"/>
        <v> </v>
      </c>
      <c r="W472" s="172">
        <f t="shared" si="5"/>
        <v>5</v>
      </c>
      <c r="X472" s="173">
        <f t="shared" si="6"/>
        <v>4</v>
      </c>
      <c r="Y472" s="172">
        <f t="shared" si="7"/>
        <v>21</v>
      </c>
      <c r="Z472" s="174">
        <f t="shared" si="8"/>
        <v>0.1666666667</v>
      </c>
      <c r="AA472" s="174">
        <f t="shared" si="9"/>
        <v>0.003703703704</v>
      </c>
      <c r="AB472" s="173" t="str">
        <f t="shared" si="10"/>
        <v>60,541666666666667Lý thuyết 02</v>
      </c>
      <c r="AC472" s="175" t="str">
        <f t="shared" si="11"/>
        <v> 6252NUR01  13:00-17:00  BĐ: 27/2/2026 KT: 20/3/2026</v>
      </c>
      <c r="AD472" s="175">
        <f t="shared" ref="AD472:AE472" si="637">P472</f>
        <v>46080</v>
      </c>
      <c r="AE472" s="175">
        <f t="shared" si="637"/>
        <v>46101</v>
      </c>
      <c r="AF472" s="187"/>
      <c r="AG472" s="187"/>
    </row>
    <row r="473" ht="18.75" customHeight="1">
      <c r="A473" s="184"/>
      <c r="B473" s="184"/>
      <c r="C473" s="99" t="s">
        <v>1298</v>
      </c>
      <c r="D473" s="99" t="s">
        <v>1099</v>
      </c>
      <c r="E473" s="99">
        <v>2025.0</v>
      </c>
      <c r="F473" s="164" t="s">
        <v>1130</v>
      </c>
      <c r="G473" s="12"/>
      <c r="H473" s="188">
        <v>4.0</v>
      </c>
      <c r="I473" s="99"/>
      <c r="J473" s="99">
        <v>20.0</v>
      </c>
      <c r="K473" s="185" t="s">
        <v>1262</v>
      </c>
      <c r="L473" s="191">
        <v>0.5416666666666666</v>
      </c>
      <c r="M473" s="192">
        <v>0.7083333333333334</v>
      </c>
      <c r="N473" s="19"/>
      <c r="O473" s="164" t="s">
        <v>1261</v>
      </c>
      <c r="P473" s="169">
        <f t="shared" si="638"/>
        <v>46080</v>
      </c>
      <c r="Q473" s="170">
        <f t="shared" si="3"/>
        <v>46101</v>
      </c>
      <c r="R473" s="181"/>
      <c r="S473" s="302"/>
      <c r="T473" s="99"/>
      <c r="U473" s="99"/>
      <c r="V473" s="172" t="str">
        <f t="shared" si="390"/>
        <v> </v>
      </c>
      <c r="W473" s="172">
        <f t="shared" si="5"/>
        <v>5</v>
      </c>
      <c r="X473" s="173">
        <f t="shared" si="6"/>
        <v>4</v>
      </c>
      <c r="Y473" s="172">
        <f t="shared" si="7"/>
        <v>21</v>
      </c>
      <c r="Z473" s="174">
        <f t="shared" si="8"/>
        <v>0.1666666667</v>
      </c>
      <c r="AA473" s="174">
        <f t="shared" si="9"/>
        <v>0.003703703704</v>
      </c>
      <c r="AB473" s="173" t="str">
        <f t="shared" si="10"/>
        <v>60,541666666666667</v>
      </c>
      <c r="AC473" s="175" t="str">
        <f t="shared" si="11"/>
        <v> 6252NUR01G  13:00-17:00  BĐ: 27/2/2026 KT: 20/3/2026</v>
      </c>
      <c r="AD473" s="175">
        <f t="shared" ref="AD473:AE473" si="639">P473</f>
        <v>46080</v>
      </c>
      <c r="AE473" s="175">
        <f t="shared" si="639"/>
        <v>46101</v>
      </c>
      <c r="AF473" s="187"/>
      <c r="AG473" s="187"/>
    </row>
    <row r="474" ht="18.75" customHeight="1">
      <c r="A474" s="184"/>
      <c r="B474" s="184"/>
      <c r="C474" s="99" t="s">
        <v>1298</v>
      </c>
      <c r="D474" s="99" t="s">
        <v>1099</v>
      </c>
      <c r="E474" s="99">
        <v>2025.0</v>
      </c>
      <c r="F474" s="164" t="s">
        <v>1123</v>
      </c>
      <c r="G474" s="195" t="s">
        <v>1129</v>
      </c>
      <c r="H474" s="188">
        <v>10.0</v>
      </c>
      <c r="I474" s="99"/>
      <c r="J474" s="99">
        <v>25.0</v>
      </c>
      <c r="K474" s="185" t="s">
        <v>1266</v>
      </c>
      <c r="L474" s="191">
        <v>0.3229166666666667</v>
      </c>
      <c r="M474" s="192">
        <v>0.4895833333333333</v>
      </c>
      <c r="N474" s="165" t="s">
        <v>1322</v>
      </c>
      <c r="O474" s="164" t="s">
        <v>1252</v>
      </c>
      <c r="P474" s="169">
        <f t="shared" ref="P474:P477" si="641">"05/01/2026"+(K474-2)</f>
        <v>46029</v>
      </c>
      <c r="Q474" s="170">
        <f t="shared" si="3"/>
        <v>46057</v>
      </c>
      <c r="R474" s="181"/>
      <c r="S474" s="302"/>
      <c r="T474" s="99"/>
      <c r="U474" s="99"/>
      <c r="V474" s="172" t="str">
        <f t="shared" si="390"/>
        <v> </v>
      </c>
      <c r="W474" s="172">
        <f t="shared" si="5"/>
        <v>5</v>
      </c>
      <c r="X474" s="173">
        <f t="shared" si="6"/>
        <v>5</v>
      </c>
      <c r="Y474" s="172">
        <f t="shared" si="7"/>
        <v>28</v>
      </c>
      <c r="Z474" s="174">
        <f t="shared" si="8"/>
        <v>0.1666666667</v>
      </c>
      <c r="AA474" s="174">
        <f t="shared" si="9"/>
        <v>0.003703703704</v>
      </c>
      <c r="AB474" s="173" t="str">
        <f t="shared" si="10"/>
        <v>40,322916666666667TH4.Điều dưỡng</v>
      </c>
      <c r="AC474" s="175" t="str">
        <f t="shared" si="11"/>
        <v>Điều dưỡng cơ sở 1 6252NUR01  7:45-11:45  BĐ: 7/1/2026 KT: 4/2/2026</v>
      </c>
      <c r="AD474" s="175">
        <f t="shared" ref="AD474:AE474" si="640">P474</f>
        <v>46029</v>
      </c>
      <c r="AE474" s="175">
        <f t="shared" si="640"/>
        <v>46057</v>
      </c>
      <c r="AF474" s="187"/>
      <c r="AG474" s="187"/>
    </row>
    <row r="475" ht="18.75" customHeight="1">
      <c r="A475" s="184"/>
      <c r="B475" s="184"/>
      <c r="C475" s="99" t="s">
        <v>1298</v>
      </c>
      <c r="D475" s="99" t="s">
        <v>1099</v>
      </c>
      <c r="E475" s="99">
        <v>2025.0</v>
      </c>
      <c r="F475" s="164" t="s">
        <v>1130</v>
      </c>
      <c r="G475" s="12"/>
      <c r="H475" s="188">
        <v>4.0</v>
      </c>
      <c r="I475" s="99"/>
      <c r="J475" s="99">
        <v>25.0</v>
      </c>
      <c r="K475" s="185" t="s">
        <v>1266</v>
      </c>
      <c r="L475" s="191">
        <v>0.3229166666666667</v>
      </c>
      <c r="M475" s="192">
        <v>0.4895833333333333</v>
      </c>
      <c r="N475" s="19"/>
      <c r="O475" s="164" t="s">
        <v>1261</v>
      </c>
      <c r="P475" s="169">
        <f t="shared" si="641"/>
        <v>46029</v>
      </c>
      <c r="Q475" s="170">
        <f t="shared" si="3"/>
        <v>46057</v>
      </c>
      <c r="R475" s="181"/>
      <c r="S475" s="302"/>
      <c r="T475" s="99"/>
      <c r="U475" s="99"/>
      <c r="V475" s="172" t="str">
        <f t="shared" si="390"/>
        <v> </v>
      </c>
      <c r="W475" s="172">
        <f t="shared" si="5"/>
        <v>5</v>
      </c>
      <c r="X475" s="173">
        <f t="shared" si="6"/>
        <v>5</v>
      </c>
      <c r="Y475" s="172">
        <f t="shared" si="7"/>
        <v>28</v>
      </c>
      <c r="Z475" s="174">
        <f t="shared" si="8"/>
        <v>0.1666666667</v>
      </c>
      <c r="AA475" s="174">
        <f t="shared" si="9"/>
        <v>0.003703703704</v>
      </c>
      <c r="AB475" s="173" t="str">
        <f t="shared" si="10"/>
        <v>40,322916666666667</v>
      </c>
      <c r="AC475" s="175" t="str">
        <f t="shared" si="11"/>
        <v> 6252NUR01G  7:45-11:45  BĐ: 7/1/2026 KT: 4/2/2026</v>
      </c>
      <c r="AD475" s="175">
        <f t="shared" ref="AD475:AE475" si="642">P475</f>
        <v>46029</v>
      </c>
      <c r="AE475" s="175">
        <f t="shared" si="642"/>
        <v>46057</v>
      </c>
      <c r="AF475" s="187"/>
      <c r="AG475" s="187"/>
    </row>
    <row r="476" ht="18.75" customHeight="1">
      <c r="A476" s="184"/>
      <c r="B476" s="184"/>
      <c r="C476" s="99" t="s">
        <v>1298</v>
      </c>
      <c r="D476" s="99" t="s">
        <v>1099</v>
      </c>
      <c r="E476" s="99">
        <v>2025.0</v>
      </c>
      <c r="F476" s="164" t="s">
        <v>1123</v>
      </c>
      <c r="G476" s="12"/>
      <c r="H476" s="188">
        <v>10.0</v>
      </c>
      <c r="I476" s="99"/>
      <c r="J476" s="99">
        <v>25.0</v>
      </c>
      <c r="K476" s="185" t="s">
        <v>1266</v>
      </c>
      <c r="L476" s="191">
        <v>0.5416666666666666</v>
      </c>
      <c r="M476" s="192">
        <v>0.7083333333333334</v>
      </c>
      <c r="N476" s="165" t="s">
        <v>1322</v>
      </c>
      <c r="O476" s="164" t="s">
        <v>1252</v>
      </c>
      <c r="P476" s="169">
        <f t="shared" si="641"/>
        <v>46029</v>
      </c>
      <c r="Q476" s="170">
        <f t="shared" si="3"/>
        <v>46057</v>
      </c>
      <c r="R476" s="181"/>
      <c r="S476" s="302"/>
      <c r="T476" s="99"/>
      <c r="U476" s="99"/>
      <c r="V476" s="172" t="str">
        <f t="shared" si="390"/>
        <v> </v>
      </c>
      <c r="W476" s="172">
        <f t="shared" si="5"/>
        <v>5</v>
      </c>
      <c r="X476" s="173">
        <f t="shared" si="6"/>
        <v>5</v>
      </c>
      <c r="Y476" s="172">
        <f t="shared" si="7"/>
        <v>28</v>
      </c>
      <c r="Z476" s="174">
        <f t="shared" si="8"/>
        <v>0.1666666667</v>
      </c>
      <c r="AA476" s="174">
        <f t="shared" si="9"/>
        <v>0.003703703704</v>
      </c>
      <c r="AB476" s="173" t="str">
        <f t="shared" si="10"/>
        <v>40,541666666666667TH4.Điều dưỡng</v>
      </c>
      <c r="AC476" s="175" t="str">
        <f t="shared" si="11"/>
        <v> 6252NUR01  13:00-17:00  BĐ: 7/1/2026 KT: 4/2/2026</v>
      </c>
      <c r="AD476" s="175">
        <f t="shared" ref="AD476:AE476" si="643">P476</f>
        <v>46029</v>
      </c>
      <c r="AE476" s="175">
        <f t="shared" si="643"/>
        <v>46057</v>
      </c>
      <c r="AF476" s="187"/>
      <c r="AG476" s="187"/>
    </row>
    <row r="477" ht="18.75" customHeight="1">
      <c r="A477" s="184"/>
      <c r="B477" s="184"/>
      <c r="C477" s="99" t="s">
        <v>1298</v>
      </c>
      <c r="D477" s="99" t="s">
        <v>1099</v>
      </c>
      <c r="E477" s="99">
        <v>2025.0</v>
      </c>
      <c r="F477" s="164" t="s">
        <v>1130</v>
      </c>
      <c r="G477" s="12"/>
      <c r="H477" s="188">
        <v>4.0</v>
      </c>
      <c r="I477" s="99"/>
      <c r="J477" s="99">
        <v>25.0</v>
      </c>
      <c r="K477" s="185" t="s">
        <v>1266</v>
      </c>
      <c r="L477" s="191">
        <v>0.5416666666666666</v>
      </c>
      <c r="M477" s="192">
        <v>0.7083333333333334</v>
      </c>
      <c r="N477" s="19"/>
      <c r="O477" s="164" t="s">
        <v>1261</v>
      </c>
      <c r="P477" s="169">
        <f t="shared" si="641"/>
        <v>46029</v>
      </c>
      <c r="Q477" s="170">
        <f t="shared" si="3"/>
        <v>46057</v>
      </c>
      <c r="R477" s="181"/>
      <c r="S477" s="302"/>
      <c r="T477" s="99"/>
      <c r="U477" s="99"/>
      <c r="V477" s="172" t="str">
        <f t="shared" si="390"/>
        <v> </v>
      </c>
      <c r="W477" s="172">
        <f t="shared" si="5"/>
        <v>5</v>
      </c>
      <c r="X477" s="173">
        <f t="shared" si="6"/>
        <v>5</v>
      </c>
      <c r="Y477" s="172">
        <f t="shared" si="7"/>
        <v>28</v>
      </c>
      <c r="Z477" s="174">
        <f t="shared" si="8"/>
        <v>0.1666666667</v>
      </c>
      <c r="AA477" s="174">
        <f t="shared" si="9"/>
        <v>0.003703703704</v>
      </c>
      <c r="AB477" s="173" t="str">
        <f t="shared" si="10"/>
        <v>40,541666666666667</v>
      </c>
      <c r="AC477" s="175" t="str">
        <f t="shared" si="11"/>
        <v> 6252NUR01G  13:00-17:00  BĐ: 7/1/2026 KT: 4/2/2026</v>
      </c>
      <c r="AD477" s="175">
        <f t="shared" ref="AD477:AE477" si="644">P477</f>
        <v>46029</v>
      </c>
      <c r="AE477" s="175">
        <f t="shared" si="644"/>
        <v>46057</v>
      </c>
      <c r="AF477" s="187"/>
      <c r="AG477" s="187"/>
    </row>
    <row r="478" ht="18.75" customHeight="1">
      <c r="A478" s="184"/>
      <c r="B478" s="184"/>
      <c r="C478" s="99" t="s">
        <v>1298</v>
      </c>
      <c r="D478" s="99" t="s">
        <v>1099</v>
      </c>
      <c r="E478" s="99">
        <v>2025.0</v>
      </c>
      <c r="F478" s="164" t="s">
        <v>1123</v>
      </c>
      <c r="G478" s="12"/>
      <c r="H478" s="188">
        <v>10.0</v>
      </c>
      <c r="I478" s="99"/>
      <c r="J478" s="99">
        <v>15.0</v>
      </c>
      <c r="K478" s="185" t="s">
        <v>1266</v>
      </c>
      <c r="L478" s="191">
        <v>0.3229166666666667</v>
      </c>
      <c r="M478" s="192">
        <v>0.4895833333333333</v>
      </c>
      <c r="N478" s="165" t="s">
        <v>1322</v>
      </c>
      <c r="O478" s="164" t="s">
        <v>1252</v>
      </c>
      <c r="P478" s="169">
        <f t="shared" ref="P478:P481" si="646">"23/02/2026"+(K478-2)</f>
        <v>46078</v>
      </c>
      <c r="Q478" s="170">
        <f t="shared" si="3"/>
        <v>46092</v>
      </c>
      <c r="R478" s="181"/>
      <c r="S478" s="302"/>
      <c r="T478" s="99"/>
      <c r="U478" s="99"/>
      <c r="V478" s="172" t="str">
        <f t="shared" si="390"/>
        <v> </v>
      </c>
      <c r="W478" s="172">
        <f t="shared" si="5"/>
        <v>5</v>
      </c>
      <c r="X478" s="173">
        <f t="shared" si="6"/>
        <v>3</v>
      </c>
      <c r="Y478" s="172">
        <f t="shared" si="7"/>
        <v>14</v>
      </c>
      <c r="Z478" s="174">
        <f t="shared" si="8"/>
        <v>0.1666666667</v>
      </c>
      <c r="AA478" s="174">
        <f t="shared" si="9"/>
        <v>0.003703703704</v>
      </c>
      <c r="AB478" s="173" t="str">
        <f t="shared" si="10"/>
        <v>40,322916666666667TH4.Điều dưỡng</v>
      </c>
      <c r="AC478" s="175" t="str">
        <f t="shared" si="11"/>
        <v> 6252NUR01  7:45-11:45  BĐ: 25/2/2026 KT: 11/3/2026</v>
      </c>
      <c r="AD478" s="175">
        <f t="shared" ref="AD478:AE478" si="645">P478</f>
        <v>46078</v>
      </c>
      <c r="AE478" s="175">
        <f t="shared" si="645"/>
        <v>46092</v>
      </c>
      <c r="AF478" s="187"/>
      <c r="AG478" s="187"/>
    </row>
    <row r="479" ht="18.75" customHeight="1">
      <c r="A479" s="184"/>
      <c r="B479" s="184"/>
      <c r="C479" s="99" t="s">
        <v>1298</v>
      </c>
      <c r="D479" s="99" t="s">
        <v>1099</v>
      </c>
      <c r="E479" s="99">
        <v>2025.0</v>
      </c>
      <c r="F479" s="164" t="s">
        <v>1130</v>
      </c>
      <c r="G479" s="12"/>
      <c r="H479" s="188">
        <v>4.0</v>
      </c>
      <c r="I479" s="99"/>
      <c r="J479" s="99">
        <v>15.0</v>
      </c>
      <c r="K479" s="185" t="s">
        <v>1266</v>
      </c>
      <c r="L479" s="191">
        <v>0.3229166666666667</v>
      </c>
      <c r="M479" s="192">
        <v>0.4895833333333333</v>
      </c>
      <c r="N479" s="19"/>
      <c r="O479" s="164" t="s">
        <v>1261</v>
      </c>
      <c r="P479" s="169">
        <f t="shared" si="646"/>
        <v>46078</v>
      </c>
      <c r="Q479" s="170">
        <f t="shared" si="3"/>
        <v>46092</v>
      </c>
      <c r="R479" s="181"/>
      <c r="S479" s="302"/>
      <c r="T479" s="99"/>
      <c r="U479" s="99"/>
      <c r="V479" s="172" t="str">
        <f t="shared" si="390"/>
        <v> </v>
      </c>
      <c r="W479" s="172">
        <f t="shared" si="5"/>
        <v>5</v>
      </c>
      <c r="X479" s="173">
        <f t="shared" si="6"/>
        <v>3</v>
      </c>
      <c r="Y479" s="172">
        <f t="shared" si="7"/>
        <v>14</v>
      </c>
      <c r="Z479" s="174">
        <f t="shared" si="8"/>
        <v>0.1666666667</v>
      </c>
      <c r="AA479" s="174">
        <f t="shared" si="9"/>
        <v>0.003703703704</v>
      </c>
      <c r="AB479" s="173" t="str">
        <f t="shared" si="10"/>
        <v>40,322916666666667</v>
      </c>
      <c r="AC479" s="175" t="str">
        <f t="shared" si="11"/>
        <v> 6252NUR01G  7:45-11:45  BĐ: 25/2/2026 KT: 11/3/2026</v>
      </c>
      <c r="AD479" s="175">
        <f t="shared" ref="AD479:AE479" si="647">P479</f>
        <v>46078</v>
      </c>
      <c r="AE479" s="175">
        <f t="shared" si="647"/>
        <v>46092</v>
      </c>
      <c r="AF479" s="187"/>
      <c r="AG479" s="187"/>
    </row>
    <row r="480" ht="18.75" customHeight="1">
      <c r="A480" s="184"/>
      <c r="B480" s="184"/>
      <c r="C480" s="99" t="s">
        <v>1298</v>
      </c>
      <c r="D480" s="99" t="s">
        <v>1099</v>
      </c>
      <c r="E480" s="99">
        <v>2025.0</v>
      </c>
      <c r="F480" s="164" t="s">
        <v>1123</v>
      </c>
      <c r="G480" s="12"/>
      <c r="H480" s="188">
        <v>10.0</v>
      </c>
      <c r="I480" s="99"/>
      <c r="J480" s="99">
        <v>10.0</v>
      </c>
      <c r="K480" s="185" t="s">
        <v>1266</v>
      </c>
      <c r="L480" s="191">
        <v>0.5416666666666666</v>
      </c>
      <c r="M480" s="192">
        <v>0.7083333333333334</v>
      </c>
      <c r="N480" s="165" t="s">
        <v>1322</v>
      </c>
      <c r="O480" s="164" t="s">
        <v>1252</v>
      </c>
      <c r="P480" s="169">
        <f t="shared" si="646"/>
        <v>46078</v>
      </c>
      <c r="Q480" s="170">
        <f t="shared" si="3"/>
        <v>46085</v>
      </c>
      <c r="R480" s="181"/>
      <c r="S480" s="302"/>
      <c r="T480" s="99"/>
      <c r="U480" s="99"/>
      <c r="V480" s="172" t="str">
        <f t="shared" si="390"/>
        <v> </v>
      </c>
      <c r="W480" s="172">
        <f t="shared" si="5"/>
        <v>5</v>
      </c>
      <c r="X480" s="173">
        <f t="shared" si="6"/>
        <v>2</v>
      </c>
      <c r="Y480" s="172">
        <f t="shared" si="7"/>
        <v>7</v>
      </c>
      <c r="Z480" s="174">
        <f t="shared" si="8"/>
        <v>0.1666666667</v>
      </c>
      <c r="AA480" s="174">
        <f t="shared" si="9"/>
        <v>0.003703703704</v>
      </c>
      <c r="AB480" s="173" t="str">
        <f t="shared" si="10"/>
        <v>40,541666666666667TH4.Điều dưỡng</v>
      </c>
      <c r="AC480" s="175" t="str">
        <f t="shared" si="11"/>
        <v> 6252NUR01  13:00-17:00  BĐ: 25/2/2026 KT: 4/3/2026</v>
      </c>
      <c r="AD480" s="175">
        <f t="shared" ref="AD480:AE480" si="648">P480</f>
        <v>46078</v>
      </c>
      <c r="AE480" s="175">
        <f t="shared" si="648"/>
        <v>46085</v>
      </c>
      <c r="AF480" s="187"/>
      <c r="AG480" s="187"/>
    </row>
    <row r="481" ht="18.75" customHeight="1">
      <c r="A481" s="184"/>
      <c r="B481" s="184"/>
      <c r="C481" s="99" t="s">
        <v>1298</v>
      </c>
      <c r="D481" s="99" t="s">
        <v>1099</v>
      </c>
      <c r="E481" s="99">
        <v>2025.0</v>
      </c>
      <c r="F481" s="164" t="s">
        <v>1130</v>
      </c>
      <c r="G481" s="12"/>
      <c r="H481" s="188">
        <v>4.0</v>
      </c>
      <c r="I481" s="99"/>
      <c r="J481" s="99">
        <v>10.0</v>
      </c>
      <c r="K481" s="185" t="s">
        <v>1266</v>
      </c>
      <c r="L481" s="191">
        <v>0.5416666666666666</v>
      </c>
      <c r="M481" s="192">
        <v>0.7083333333333334</v>
      </c>
      <c r="N481" s="19"/>
      <c r="O481" s="164" t="s">
        <v>1261</v>
      </c>
      <c r="P481" s="169">
        <f t="shared" si="646"/>
        <v>46078</v>
      </c>
      <c r="Q481" s="170">
        <f t="shared" si="3"/>
        <v>46085</v>
      </c>
      <c r="R481" s="181"/>
      <c r="S481" s="302"/>
      <c r="T481" s="99"/>
      <c r="U481" s="99"/>
      <c r="V481" s="172" t="str">
        <f t="shared" si="390"/>
        <v> </v>
      </c>
      <c r="W481" s="172">
        <f t="shared" si="5"/>
        <v>5</v>
      </c>
      <c r="X481" s="173">
        <f t="shared" si="6"/>
        <v>2</v>
      </c>
      <c r="Y481" s="172">
        <f t="shared" si="7"/>
        <v>7</v>
      </c>
      <c r="Z481" s="174">
        <f t="shared" si="8"/>
        <v>0.1666666667</v>
      </c>
      <c r="AA481" s="174">
        <f t="shared" si="9"/>
        <v>0.003703703704</v>
      </c>
      <c r="AB481" s="173" t="str">
        <f t="shared" si="10"/>
        <v>40,541666666666667</v>
      </c>
      <c r="AC481" s="175" t="str">
        <f t="shared" si="11"/>
        <v> 6252NUR01G  13:00-17:00  BĐ: 25/2/2026 KT: 4/3/2026</v>
      </c>
      <c r="AD481" s="175">
        <f t="shared" ref="AD481:AE481" si="649">P481</f>
        <v>46078</v>
      </c>
      <c r="AE481" s="175">
        <f t="shared" si="649"/>
        <v>46085</v>
      </c>
      <c r="AF481" s="187"/>
      <c r="AG481" s="187"/>
    </row>
    <row r="482" ht="18.75" customHeight="1">
      <c r="A482" s="184"/>
      <c r="B482" s="184"/>
      <c r="C482" s="99" t="s">
        <v>1298</v>
      </c>
      <c r="D482" s="99" t="s">
        <v>1099</v>
      </c>
      <c r="E482" s="99">
        <v>2025.0</v>
      </c>
      <c r="F482" s="164" t="s">
        <v>1123</v>
      </c>
      <c r="G482" s="12"/>
      <c r="H482" s="188">
        <v>10.0</v>
      </c>
      <c r="I482" s="99"/>
      <c r="J482" s="99">
        <v>30.0</v>
      </c>
      <c r="K482" s="185" t="s">
        <v>1267</v>
      </c>
      <c r="L482" s="191"/>
      <c r="M482" s="192"/>
      <c r="N482" s="165" t="s">
        <v>1317</v>
      </c>
      <c r="O482" s="164" t="s">
        <v>1317</v>
      </c>
      <c r="P482" s="169">
        <f t="shared" ref="P482:P486" si="651">"05/01/2026"+(K482-2)</f>
        <v>46032</v>
      </c>
      <c r="Q482" s="170" t="str">
        <f t="shared" si="3"/>
        <v>#DIV/0!</v>
      </c>
      <c r="R482" s="181"/>
      <c r="S482" s="302"/>
      <c r="T482" s="214" t="s">
        <v>1384</v>
      </c>
      <c r="U482" s="99"/>
      <c r="V482" s="172" t="str">
        <f t="shared" si="390"/>
        <v> </v>
      </c>
      <c r="W482" s="172">
        <f t="shared" si="5"/>
        <v>0</v>
      </c>
      <c r="X482" s="173" t="str">
        <f t="shared" si="6"/>
        <v>#DIV/0!</v>
      </c>
      <c r="Y482" s="172" t="str">
        <f t="shared" si="7"/>
        <v>#DIV/0!</v>
      </c>
      <c r="Z482" s="174">
        <f t="shared" si="8"/>
        <v>0</v>
      </c>
      <c r="AA482" s="174">
        <f t="shared" si="9"/>
        <v>0</v>
      </c>
      <c r="AB482" s="173" t="str">
        <f t="shared" si="10"/>
        <v>7Bệnh viện</v>
      </c>
      <c r="AC482" s="175" t="str">
        <f t="shared" si="11"/>
        <v> 6252NUR01  -  BĐ: 10/1/2026 KT: Ngày lỗi</v>
      </c>
      <c r="AD482" s="175">
        <f t="shared" ref="AD482:AE482" si="650">P482</f>
        <v>46032</v>
      </c>
      <c r="AE482" s="175" t="str">
        <f t="shared" si="650"/>
        <v>#DIV/0!</v>
      </c>
      <c r="AF482" s="187"/>
      <c r="AG482" s="187"/>
    </row>
    <row r="483" ht="18.75" customHeight="1">
      <c r="A483" s="184"/>
      <c r="B483" s="184"/>
      <c r="C483" s="99" t="s">
        <v>1298</v>
      </c>
      <c r="D483" s="99" t="s">
        <v>1099</v>
      </c>
      <c r="E483" s="99">
        <v>2025.0</v>
      </c>
      <c r="F483" s="164" t="s">
        <v>1130</v>
      </c>
      <c r="G483" s="12"/>
      <c r="H483" s="188">
        <v>4.0</v>
      </c>
      <c r="I483" s="99"/>
      <c r="J483" s="99">
        <v>30.0</v>
      </c>
      <c r="K483" s="185" t="s">
        <v>1267</v>
      </c>
      <c r="L483" s="191"/>
      <c r="M483" s="192"/>
      <c r="N483" s="19"/>
      <c r="O483" s="164" t="s">
        <v>1317</v>
      </c>
      <c r="P483" s="169">
        <f t="shared" si="651"/>
        <v>46032</v>
      </c>
      <c r="Q483" s="170" t="str">
        <f t="shared" si="3"/>
        <v>#DIV/0!</v>
      </c>
      <c r="R483" s="181"/>
      <c r="S483" s="302"/>
      <c r="T483" s="19"/>
      <c r="U483" s="99"/>
      <c r="V483" s="172" t="str">
        <f t="shared" si="390"/>
        <v> </v>
      </c>
      <c r="W483" s="172">
        <f t="shared" si="5"/>
        <v>0</v>
      </c>
      <c r="X483" s="173" t="str">
        <f t="shared" si="6"/>
        <v>#DIV/0!</v>
      </c>
      <c r="Y483" s="172" t="str">
        <f t="shared" si="7"/>
        <v>#DIV/0!</v>
      </c>
      <c r="Z483" s="174">
        <f t="shared" si="8"/>
        <v>0</v>
      </c>
      <c r="AA483" s="174">
        <f t="shared" si="9"/>
        <v>0</v>
      </c>
      <c r="AB483" s="173" t="str">
        <f t="shared" si="10"/>
        <v>7</v>
      </c>
      <c r="AC483" s="175" t="str">
        <f t="shared" si="11"/>
        <v> 6252NUR01G  -  BĐ: 10/1/2026 KT: Ngày lỗi</v>
      </c>
      <c r="AD483" s="175">
        <f t="shared" ref="AD483:AE483" si="652">P483</f>
        <v>46032</v>
      </c>
      <c r="AE483" s="175" t="str">
        <f t="shared" si="652"/>
        <v>#DIV/0!</v>
      </c>
      <c r="AF483" s="187"/>
      <c r="AG483" s="187"/>
    </row>
    <row r="484" ht="18.75" customHeight="1">
      <c r="A484" s="184"/>
      <c r="B484" s="184"/>
      <c r="C484" s="99" t="s">
        <v>198</v>
      </c>
      <c r="D484" s="99" t="s">
        <v>1132</v>
      </c>
      <c r="E484" s="99">
        <v>2024.0</v>
      </c>
      <c r="F484" s="164" t="s">
        <v>1133</v>
      </c>
      <c r="G484" s="165" t="s">
        <v>1135</v>
      </c>
      <c r="H484" s="99">
        <v>14.0</v>
      </c>
      <c r="I484" s="99"/>
      <c r="J484" s="99">
        <v>25.0</v>
      </c>
      <c r="K484" s="185" t="s">
        <v>1258</v>
      </c>
      <c r="L484" s="191">
        <v>0.3229166666666667</v>
      </c>
      <c r="M484" s="192">
        <v>0.4895833333333333</v>
      </c>
      <c r="N484" s="165">
        <v>302.0</v>
      </c>
      <c r="O484" s="164" t="s">
        <v>1252</v>
      </c>
      <c r="P484" s="169">
        <f t="shared" si="651"/>
        <v>46028</v>
      </c>
      <c r="Q484" s="170">
        <f t="shared" si="3"/>
        <v>46056</v>
      </c>
      <c r="R484" s="181"/>
      <c r="S484" s="302"/>
      <c r="T484" s="99"/>
      <c r="U484" s="99"/>
      <c r="V484" s="172" t="str">
        <f t="shared" si="390"/>
        <v> </v>
      </c>
      <c r="W484" s="172">
        <f t="shared" si="5"/>
        <v>5</v>
      </c>
      <c r="X484" s="173">
        <f t="shared" si="6"/>
        <v>5</v>
      </c>
      <c r="Y484" s="172">
        <f t="shared" si="7"/>
        <v>28</v>
      </c>
      <c r="Z484" s="174">
        <f t="shared" si="8"/>
        <v>0.1666666667</v>
      </c>
      <c r="AA484" s="174">
        <f t="shared" si="9"/>
        <v>0.003703703704</v>
      </c>
      <c r="AB484" s="173" t="str">
        <f t="shared" si="10"/>
        <v>30,322916666666667302</v>
      </c>
      <c r="AC484" s="175" t="str">
        <f t="shared" si="11"/>
        <v>Nghiệp vụ Quảng cáo 5243VPR02  7:45-11:45  BĐ: 6/1/2026 KT: 3/2/2026</v>
      </c>
      <c r="AD484" s="175">
        <f t="shared" ref="AD484:AE484" si="653">P484</f>
        <v>46028</v>
      </c>
      <c r="AE484" s="175">
        <f t="shared" si="653"/>
        <v>46056</v>
      </c>
      <c r="AF484" s="187"/>
      <c r="AG484" s="187"/>
    </row>
    <row r="485" ht="18.75" customHeight="1">
      <c r="A485" s="177"/>
      <c r="B485" s="177"/>
      <c r="C485" s="178" t="s">
        <v>198</v>
      </c>
      <c r="D485" s="178" t="s">
        <v>1132</v>
      </c>
      <c r="E485" s="178">
        <v>2024.0</v>
      </c>
      <c r="F485" s="178" t="s">
        <v>1140</v>
      </c>
      <c r="G485" s="12"/>
      <c r="H485" s="178">
        <v>6.0</v>
      </c>
      <c r="I485" s="181"/>
      <c r="J485" s="93">
        <v>25.0</v>
      </c>
      <c r="K485" s="194" t="s">
        <v>1258</v>
      </c>
      <c r="L485" s="191">
        <v>0.3229166666666667</v>
      </c>
      <c r="M485" s="192">
        <v>0.4895833333333333</v>
      </c>
      <c r="N485" s="12"/>
      <c r="O485" s="178" t="s">
        <v>1252</v>
      </c>
      <c r="P485" s="169">
        <f t="shared" si="651"/>
        <v>46028</v>
      </c>
      <c r="Q485" s="170">
        <f t="shared" si="3"/>
        <v>46056</v>
      </c>
      <c r="R485" s="180"/>
      <c r="S485" s="303"/>
      <c r="T485" s="181"/>
      <c r="U485" s="181"/>
      <c r="V485" s="172" t="str">
        <f t="shared" si="390"/>
        <v> </v>
      </c>
      <c r="W485" s="172">
        <f t="shared" si="5"/>
        <v>5</v>
      </c>
      <c r="X485" s="173">
        <f t="shared" si="6"/>
        <v>5</v>
      </c>
      <c r="Y485" s="172">
        <f t="shared" si="7"/>
        <v>28</v>
      </c>
      <c r="Z485" s="174">
        <f t="shared" si="8"/>
        <v>0.1666666667</v>
      </c>
      <c r="AA485" s="174">
        <f t="shared" si="9"/>
        <v>0.003703703704</v>
      </c>
      <c r="AB485" s="173" t="str">
        <f t="shared" si="10"/>
        <v>30,322916666666667</v>
      </c>
      <c r="AC485" s="175" t="str">
        <f t="shared" si="11"/>
        <v> 6243VPR01  7:45-11:45  BĐ: 6/1/2026 KT: 3/2/2026</v>
      </c>
      <c r="AD485" s="175">
        <f t="shared" ref="AD485:AE485" si="654">P485</f>
        <v>46028</v>
      </c>
      <c r="AE485" s="175">
        <f t="shared" si="654"/>
        <v>46056</v>
      </c>
      <c r="AF485" s="182"/>
      <c r="AG485" s="182"/>
    </row>
    <row r="486" ht="18.75" customHeight="1">
      <c r="A486" s="177"/>
      <c r="B486" s="177"/>
      <c r="C486" s="178" t="s">
        <v>198</v>
      </c>
      <c r="D486" s="178" t="s">
        <v>1132</v>
      </c>
      <c r="E486" s="178">
        <v>2024.0</v>
      </c>
      <c r="F486" s="178" t="s">
        <v>1149</v>
      </c>
      <c r="G486" s="12"/>
      <c r="H486" s="178">
        <v>10.0</v>
      </c>
      <c r="I486" s="181"/>
      <c r="J486" s="93">
        <v>25.0</v>
      </c>
      <c r="K486" s="194" t="s">
        <v>1258</v>
      </c>
      <c r="L486" s="191">
        <v>0.3229166666666667</v>
      </c>
      <c r="M486" s="192">
        <v>0.4895833333333333</v>
      </c>
      <c r="N486" s="19"/>
      <c r="O486" s="178" t="s">
        <v>1252</v>
      </c>
      <c r="P486" s="169">
        <f t="shared" si="651"/>
        <v>46028</v>
      </c>
      <c r="Q486" s="170">
        <f t="shared" si="3"/>
        <v>46056</v>
      </c>
      <c r="R486" s="180"/>
      <c r="S486" s="303"/>
      <c r="T486" s="181"/>
      <c r="U486" s="181"/>
      <c r="V486" s="172" t="str">
        <f t="shared" si="390"/>
        <v> </v>
      </c>
      <c r="W486" s="172">
        <f t="shared" si="5"/>
        <v>5</v>
      </c>
      <c r="X486" s="173">
        <f t="shared" si="6"/>
        <v>5</v>
      </c>
      <c r="Y486" s="172">
        <f t="shared" si="7"/>
        <v>28</v>
      </c>
      <c r="Z486" s="174">
        <f t="shared" si="8"/>
        <v>0.1666666667</v>
      </c>
      <c r="AA486" s="174">
        <f t="shared" si="9"/>
        <v>0.003703703704</v>
      </c>
      <c r="AB486" s="173" t="str">
        <f t="shared" si="10"/>
        <v>30,322916666666667</v>
      </c>
      <c r="AC486" s="175" t="str">
        <f t="shared" si="11"/>
        <v> 6243VPR02  7:45-11:45  BĐ: 6/1/2026 KT: 3/2/2026</v>
      </c>
      <c r="AD486" s="175">
        <f t="shared" ref="AD486:AE486" si="655">P486</f>
        <v>46028</v>
      </c>
      <c r="AE486" s="175">
        <f t="shared" si="655"/>
        <v>46056</v>
      </c>
      <c r="AF486" s="182"/>
      <c r="AG486" s="182"/>
    </row>
    <row r="487" ht="18.75" customHeight="1">
      <c r="A487" s="184"/>
      <c r="B487" s="184"/>
      <c r="C487" s="99" t="s">
        <v>198</v>
      </c>
      <c r="D487" s="99" t="s">
        <v>1132</v>
      </c>
      <c r="E487" s="99">
        <v>2024.0</v>
      </c>
      <c r="F487" s="164" t="s">
        <v>1133</v>
      </c>
      <c r="G487" s="12"/>
      <c r="H487" s="99">
        <v>14.0</v>
      </c>
      <c r="I487" s="99"/>
      <c r="J487" s="99">
        <v>35.0</v>
      </c>
      <c r="K487" s="194" t="s">
        <v>1258</v>
      </c>
      <c r="L487" s="191">
        <v>0.3229166666666667</v>
      </c>
      <c r="M487" s="192">
        <v>0.4895833333333333</v>
      </c>
      <c r="N487" s="165">
        <v>302.0</v>
      </c>
      <c r="O487" s="164" t="s">
        <v>1252</v>
      </c>
      <c r="P487" s="169">
        <f t="shared" ref="P487:P489" si="657">"23/02/2026"+(K487-2)</f>
        <v>46077</v>
      </c>
      <c r="Q487" s="170">
        <f t="shared" si="3"/>
        <v>46119</v>
      </c>
      <c r="R487" s="181"/>
      <c r="S487" s="302"/>
      <c r="T487" s="99"/>
      <c r="U487" s="99"/>
      <c r="V487" s="172" t="str">
        <f t="shared" si="390"/>
        <v> </v>
      </c>
      <c r="W487" s="172">
        <f t="shared" si="5"/>
        <v>5</v>
      </c>
      <c r="X487" s="173">
        <f t="shared" si="6"/>
        <v>7</v>
      </c>
      <c r="Y487" s="172">
        <f t="shared" si="7"/>
        <v>42</v>
      </c>
      <c r="Z487" s="174">
        <f t="shared" si="8"/>
        <v>0.1666666667</v>
      </c>
      <c r="AA487" s="174">
        <f t="shared" si="9"/>
        <v>0.003703703704</v>
      </c>
      <c r="AB487" s="173" t="str">
        <f t="shared" si="10"/>
        <v>30,322916666666667302</v>
      </c>
      <c r="AC487" s="175" t="str">
        <f t="shared" si="11"/>
        <v> 5243VPR02  7:45-11:45  BĐ: 24/2/2026 KT: 7/4/2026</v>
      </c>
      <c r="AD487" s="175">
        <f t="shared" ref="AD487:AE487" si="656">P487</f>
        <v>46077</v>
      </c>
      <c r="AE487" s="175">
        <f t="shared" si="656"/>
        <v>46119</v>
      </c>
      <c r="AF487" s="187"/>
      <c r="AG487" s="187"/>
    </row>
    <row r="488" ht="18.75" customHeight="1">
      <c r="A488" s="177"/>
      <c r="B488" s="177"/>
      <c r="C488" s="178" t="s">
        <v>198</v>
      </c>
      <c r="D488" s="178" t="s">
        <v>1132</v>
      </c>
      <c r="E488" s="178">
        <v>2024.0</v>
      </c>
      <c r="F488" s="178" t="s">
        <v>1140</v>
      </c>
      <c r="G488" s="12"/>
      <c r="H488" s="178">
        <v>6.0</v>
      </c>
      <c r="I488" s="181"/>
      <c r="J488" s="99">
        <v>35.0</v>
      </c>
      <c r="K488" s="194" t="s">
        <v>1258</v>
      </c>
      <c r="L488" s="191">
        <v>0.3229166666666667</v>
      </c>
      <c r="M488" s="192">
        <v>0.4895833333333333</v>
      </c>
      <c r="N488" s="12"/>
      <c r="O488" s="178" t="s">
        <v>1252</v>
      </c>
      <c r="P488" s="169">
        <f t="shared" si="657"/>
        <v>46077</v>
      </c>
      <c r="Q488" s="170">
        <f t="shared" si="3"/>
        <v>46119</v>
      </c>
      <c r="R488" s="180"/>
      <c r="S488" s="303"/>
      <c r="T488" s="181"/>
      <c r="U488" s="181"/>
      <c r="V488" s="172" t="str">
        <f t="shared" si="390"/>
        <v> </v>
      </c>
      <c r="W488" s="172">
        <f t="shared" si="5"/>
        <v>5</v>
      </c>
      <c r="X488" s="173">
        <f t="shared" si="6"/>
        <v>7</v>
      </c>
      <c r="Y488" s="172">
        <f t="shared" si="7"/>
        <v>42</v>
      </c>
      <c r="Z488" s="174">
        <f t="shared" si="8"/>
        <v>0.1666666667</v>
      </c>
      <c r="AA488" s="174">
        <f t="shared" si="9"/>
        <v>0.003703703704</v>
      </c>
      <c r="AB488" s="173" t="str">
        <f t="shared" si="10"/>
        <v>30,322916666666667</v>
      </c>
      <c r="AC488" s="175" t="str">
        <f t="shared" si="11"/>
        <v> 6243VPR01  7:45-11:45  BĐ: 24/2/2026 KT: 7/4/2026</v>
      </c>
      <c r="AD488" s="175">
        <f t="shared" ref="AD488:AE488" si="658">P488</f>
        <v>46077</v>
      </c>
      <c r="AE488" s="175">
        <f t="shared" si="658"/>
        <v>46119</v>
      </c>
      <c r="AF488" s="182"/>
      <c r="AG488" s="182"/>
    </row>
    <row r="489" ht="18.75" customHeight="1">
      <c r="A489" s="177"/>
      <c r="B489" s="177"/>
      <c r="C489" s="178" t="s">
        <v>198</v>
      </c>
      <c r="D489" s="178" t="s">
        <v>1132</v>
      </c>
      <c r="E489" s="178">
        <v>2024.0</v>
      </c>
      <c r="F489" s="178" t="s">
        <v>1149</v>
      </c>
      <c r="G489" s="12"/>
      <c r="H489" s="178">
        <v>10.0</v>
      </c>
      <c r="I489" s="181"/>
      <c r="J489" s="99">
        <v>35.0</v>
      </c>
      <c r="K489" s="194" t="s">
        <v>1258</v>
      </c>
      <c r="L489" s="191">
        <v>0.3229166666666667</v>
      </c>
      <c r="M489" s="192">
        <v>0.4895833333333333</v>
      </c>
      <c r="N489" s="19"/>
      <c r="O489" s="178" t="s">
        <v>1252</v>
      </c>
      <c r="P489" s="169">
        <f t="shared" si="657"/>
        <v>46077</v>
      </c>
      <c r="Q489" s="170">
        <f t="shared" si="3"/>
        <v>46119</v>
      </c>
      <c r="R489" s="180"/>
      <c r="S489" s="303"/>
      <c r="T489" s="181"/>
      <c r="U489" s="181"/>
      <c r="V489" s="172" t="str">
        <f t="shared" si="390"/>
        <v> </v>
      </c>
      <c r="W489" s="172">
        <f t="shared" si="5"/>
        <v>5</v>
      </c>
      <c r="X489" s="173">
        <f t="shared" si="6"/>
        <v>7</v>
      </c>
      <c r="Y489" s="172">
        <f t="shared" si="7"/>
        <v>42</v>
      </c>
      <c r="Z489" s="174">
        <f t="shared" si="8"/>
        <v>0.1666666667</v>
      </c>
      <c r="AA489" s="174">
        <f t="shared" si="9"/>
        <v>0.003703703704</v>
      </c>
      <c r="AB489" s="173" t="str">
        <f t="shared" si="10"/>
        <v>30,322916666666667</v>
      </c>
      <c r="AC489" s="175" t="str">
        <f t="shared" si="11"/>
        <v> 6243VPR02  7:45-11:45  BĐ: 24/2/2026 KT: 7/4/2026</v>
      </c>
      <c r="AD489" s="175">
        <f t="shared" ref="AD489:AE489" si="659">P489</f>
        <v>46077</v>
      </c>
      <c r="AE489" s="175">
        <f t="shared" si="659"/>
        <v>46119</v>
      </c>
      <c r="AF489" s="182"/>
      <c r="AG489" s="182"/>
    </row>
    <row r="490" ht="18.75" customHeight="1">
      <c r="A490" s="184"/>
      <c r="B490" s="184"/>
      <c r="C490" s="99" t="s">
        <v>198</v>
      </c>
      <c r="D490" s="99" t="s">
        <v>1132</v>
      </c>
      <c r="E490" s="99">
        <v>2024.0</v>
      </c>
      <c r="F490" s="164" t="s">
        <v>1133</v>
      </c>
      <c r="G490" s="165" t="s">
        <v>1137</v>
      </c>
      <c r="H490" s="99">
        <v>14.0</v>
      </c>
      <c r="I490" s="99"/>
      <c r="J490" s="99">
        <v>25.0</v>
      </c>
      <c r="K490" s="185" t="s">
        <v>1250</v>
      </c>
      <c r="L490" s="191">
        <v>0.3229166666666667</v>
      </c>
      <c r="M490" s="192">
        <v>0.4895833333333333</v>
      </c>
      <c r="N490" s="165">
        <v>203.0</v>
      </c>
      <c r="O490" s="164" t="s">
        <v>1252</v>
      </c>
      <c r="P490" s="169">
        <f t="shared" ref="P490:P494" si="661">"05/01/2026"+(K490-2)</f>
        <v>46027</v>
      </c>
      <c r="Q490" s="170">
        <f t="shared" si="3"/>
        <v>46055</v>
      </c>
      <c r="R490" s="181"/>
      <c r="S490" s="302"/>
      <c r="T490" s="99"/>
      <c r="U490" s="99"/>
      <c r="V490" s="172" t="str">
        <f t="shared" si="390"/>
        <v> </v>
      </c>
      <c r="W490" s="172">
        <f t="shared" si="5"/>
        <v>5</v>
      </c>
      <c r="X490" s="173">
        <f t="shared" si="6"/>
        <v>5</v>
      </c>
      <c r="Y490" s="172">
        <f t="shared" si="7"/>
        <v>28</v>
      </c>
      <c r="Z490" s="174">
        <f t="shared" si="8"/>
        <v>0.1666666667</v>
      </c>
      <c r="AA490" s="174">
        <f t="shared" si="9"/>
        <v>0.003703703704</v>
      </c>
      <c r="AB490" s="173" t="str">
        <f t="shared" si="10"/>
        <v>20,322916666666667203</v>
      </c>
      <c r="AC490" s="175" t="str">
        <f t="shared" si="11"/>
        <v>Tổ chức sự kiện 5243VPR02  7:45-11:45  BĐ: 5/1/2026 KT: 2/2/2026</v>
      </c>
      <c r="AD490" s="175">
        <f t="shared" ref="AD490:AE490" si="660">P490</f>
        <v>46027</v>
      </c>
      <c r="AE490" s="175">
        <f t="shared" si="660"/>
        <v>46055</v>
      </c>
      <c r="AF490" s="187"/>
      <c r="AG490" s="187"/>
    </row>
    <row r="491" ht="18.75" customHeight="1">
      <c r="A491" s="177"/>
      <c r="B491" s="177"/>
      <c r="C491" s="178" t="s">
        <v>198</v>
      </c>
      <c r="D491" s="178" t="s">
        <v>1165</v>
      </c>
      <c r="E491" s="178">
        <v>2024.0</v>
      </c>
      <c r="F491" s="199" t="s">
        <v>1166</v>
      </c>
      <c r="G491" s="12"/>
      <c r="H491" s="178">
        <v>2.0</v>
      </c>
      <c r="I491" s="181"/>
      <c r="J491" s="93">
        <v>25.0</v>
      </c>
      <c r="K491" s="194" t="s">
        <v>1250</v>
      </c>
      <c r="L491" s="191">
        <v>0.3229166666666667</v>
      </c>
      <c r="M491" s="192">
        <v>0.4895833333333333</v>
      </c>
      <c r="N491" s="12"/>
      <c r="O491" s="178" t="s">
        <v>1252</v>
      </c>
      <c r="P491" s="169">
        <f t="shared" si="661"/>
        <v>46027</v>
      </c>
      <c r="Q491" s="170">
        <f t="shared" si="3"/>
        <v>46055</v>
      </c>
      <c r="R491" s="180"/>
      <c r="S491" s="303"/>
      <c r="T491" s="181"/>
      <c r="U491" s="181"/>
      <c r="V491" s="172" t="str">
        <f t="shared" si="390"/>
        <v> </v>
      </c>
      <c r="W491" s="172">
        <f t="shared" si="5"/>
        <v>5</v>
      </c>
      <c r="X491" s="173">
        <f t="shared" si="6"/>
        <v>5</v>
      </c>
      <c r="Y491" s="172">
        <f t="shared" si="7"/>
        <v>28</v>
      </c>
      <c r="Z491" s="174">
        <f t="shared" si="8"/>
        <v>0.1666666667</v>
      </c>
      <c r="AA491" s="174">
        <f t="shared" si="9"/>
        <v>0.003703703704</v>
      </c>
      <c r="AB491" s="173" t="str">
        <f t="shared" si="10"/>
        <v>20,322916666666667</v>
      </c>
      <c r="AC491" s="175" t="str">
        <f t="shared" si="11"/>
        <v> 5243VMH01  7:45-11:45  BĐ: 5/1/2026 KT: 2/2/2026</v>
      </c>
      <c r="AD491" s="175">
        <f t="shared" ref="AD491:AE491" si="662">P491</f>
        <v>46027</v>
      </c>
      <c r="AE491" s="175">
        <f t="shared" si="662"/>
        <v>46055</v>
      </c>
      <c r="AF491" s="182"/>
      <c r="AG491" s="182"/>
    </row>
    <row r="492" ht="18.75" customHeight="1">
      <c r="A492" s="177"/>
      <c r="B492" s="177"/>
      <c r="C492" s="178" t="s">
        <v>198</v>
      </c>
      <c r="D492" s="178" t="s">
        <v>1165</v>
      </c>
      <c r="E492" s="178">
        <v>2024.0</v>
      </c>
      <c r="F492" s="199" t="s">
        <v>1169</v>
      </c>
      <c r="G492" s="12"/>
      <c r="H492" s="178">
        <v>20.0</v>
      </c>
      <c r="I492" s="181"/>
      <c r="J492" s="93">
        <v>25.0</v>
      </c>
      <c r="K492" s="194" t="s">
        <v>1250</v>
      </c>
      <c r="L492" s="191">
        <v>0.3229166666666667</v>
      </c>
      <c r="M492" s="192">
        <v>0.4895833333333333</v>
      </c>
      <c r="N492" s="12"/>
      <c r="O492" s="178" t="s">
        <v>1252</v>
      </c>
      <c r="P492" s="169">
        <f t="shared" si="661"/>
        <v>46027</v>
      </c>
      <c r="Q492" s="170">
        <f t="shared" si="3"/>
        <v>46055</v>
      </c>
      <c r="R492" s="180"/>
      <c r="S492" s="303"/>
      <c r="T492" s="181"/>
      <c r="U492" s="181"/>
      <c r="V492" s="172" t="str">
        <f t="shared" si="390"/>
        <v> </v>
      </c>
      <c r="W492" s="172">
        <f t="shared" si="5"/>
        <v>5</v>
      </c>
      <c r="X492" s="173">
        <f t="shared" si="6"/>
        <v>5</v>
      </c>
      <c r="Y492" s="172">
        <f t="shared" si="7"/>
        <v>28</v>
      </c>
      <c r="Z492" s="174">
        <f t="shared" si="8"/>
        <v>0.1666666667</v>
      </c>
      <c r="AA492" s="174">
        <f t="shared" si="9"/>
        <v>0.003703703704</v>
      </c>
      <c r="AB492" s="173" t="str">
        <f t="shared" si="10"/>
        <v>20,322916666666667</v>
      </c>
      <c r="AC492" s="175" t="str">
        <f t="shared" si="11"/>
        <v> 5243VMH02  7:45-11:45  BĐ: 5/1/2026 KT: 2/2/2026</v>
      </c>
      <c r="AD492" s="175">
        <f t="shared" ref="AD492:AE492" si="663">P492</f>
        <v>46027</v>
      </c>
      <c r="AE492" s="175">
        <f t="shared" si="663"/>
        <v>46055</v>
      </c>
      <c r="AF492" s="182"/>
      <c r="AG492" s="182"/>
    </row>
    <row r="493" ht="18.75" customHeight="1">
      <c r="A493" s="177"/>
      <c r="B493" s="177"/>
      <c r="C493" s="178" t="s">
        <v>198</v>
      </c>
      <c r="D493" s="178" t="s">
        <v>1193</v>
      </c>
      <c r="E493" s="178">
        <v>2024.0</v>
      </c>
      <c r="F493" s="199" t="s">
        <v>1197</v>
      </c>
      <c r="G493" s="12"/>
      <c r="H493" s="178">
        <v>10.0</v>
      </c>
      <c r="I493" s="181"/>
      <c r="J493" s="93">
        <v>25.0</v>
      </c>
      <c r="K493" s="194" t="s">
        <v>1250</v>
      </c>
      <c r="L493" s="191">
        <v>0.3229166666666667</v>
      </c>
      <c r="M493" s="192">
        <v>0.4895833333333333</v>
      </c>
      <c r="N493" s="12"/>
      <c r="O493" s="178" t="s">
        <v>1252</v>
      </c>
      <c r="P493" s="169">
        <f t="shared" si="661"/>
        <v>46027</v>
      </c>
      <c r="Q493" s="170">
        <f t="shared" si="3"/>
        <v>46055</v>
      </c>
      <c r="R493" s="180"/>
      <c r="S493" s="303"/>
      <c r="T493" s="181"/>
      <c r="U493" s="181"/>
      <c r="V493" s="172" t="str">
        <f t="shared" si="390"/>
        <v> </v>
      </c>
      <c r="W493" s="172">
        <f t="shared" si="5"/>
        <v>5</v>
      </c>
      <c r="X493" s="173">
        <f t="shared" si="6"/>
        <v>5</v>
      </c>
      <c r="Y493" s="172">
        <f t="shared" si="7"/>
        <v>28</v>
      </c>
      <c r="Z493" s="174">
        <f t="shared" si="8"/>
        <v>0.1666666667</v>
      </c>
      <c r="AA493" s="174">
        <f t="shared" si="9"/>
        <v>0.003703703704</v>
      </c>
      <c r="AB493" s="173" t="str">
        <f t="shared" si="10"/>
        <v>20,322916666666667</v>
      </c>
      <c r="AC493" s="175" t="str">
        <f t="shared" si="11"/>
        <v> 5243VMS02  7:45-11:45  BĐ: 5/1/2026 KT: 2/2/2026</v>
      </c>
      <c r="AD493" s="175">
        <f t="shared" ref="AD493:AE493" si="664">P493</f>
        <v>46027</v>
      </c>
      <c r="AE493" s="175">
        <f t="shared" si="664"/>
        <v>46055</v>
      </c>
      <c r="AF493" s="182"/>
      <c r="AG493" s="182"/>
    </row>
    <row r="494" ht="18.75" customHeight="1">
      <c r="A494" s="177"/>
      <c r="B494" s="177"/>
      <c r="C494" s="178" t="s">
        <v>198</v>
      </c>
      <c r="D494" s="178" t="s">
        <v>1193</v>
      </c>
      <c r="E494" s="178">
        <v>2024.0</v>
      </c>
      <c r="F494" s="199" t="s">
        <v>1199</v>
      </c>
      <c r="G494" s="12"/>
      <c r="H494" s="178">
        <v>13.0</v>
      </c>
      <c r="I494" s="181"/>
      <c r="J494" s="93">
        <v>25.0</v>
      </c>
      <c r="K494" s="194" t="s">
        <v>1250</v>
      </c>
      <c r="L494" s="191">
        <v>0.3229166666666667</v>
      </c>
      <c r="M494" s="192">
        <v>0.4895833333333333</v>
      </c>
      <c r="N494" s="12"/>
      <c r="O494" s="178" t="s">
        <v>1252</v>
      </c>
      <c r="P494" s="169">
        <f t="shared" si="661"/>
        <v>46027</v>
      </c>
      <c r="Q494" s="170">
        <f t="shared" si="3"/>
        <v>46055</v>
      </c>
      <c r="R494" s="180"/>
      <c r="S494" s="303"/>
      <c r="T494" s="181"/>
      <c r="U494" s="181"/>
      <c r="V494" s="172" t="str">
        <f t="shared" si="390"/>
        <v> </v>
      </c>
      <c r="W494" s="172">
        <f t="shared" si="5"/>
        <v>5</v>
      </c>
      <c r="X494" s="173">
        <f t="shared" si="6"/>
        <v>5</v>
      </c>
      <c r="Y494" s="172">
        <f t="shared" si="7"/>
        <v>28</v>
      </c>
      <c r="Z494" s="174">
        <f t="shared" si="8"/>
        <v>0.1666666667</v>
      </c>
      <c r="AA494" s="174">
        <f t="shared" si="9"/>
        <v>0.003703703704</v>
      </c>
      <c r="AB494" s="173" t="str">
        <f t="shared" si="10"/>
        <v>20,322916666666667</v>
      </c>
      <c r="AC494" s="175" t="str">
        <f t="shared" si="11"/>
        <v> 5243VMS03  7:45-11:45  BĐ: 5/1/2026 KT: 2/2/2026</v>
      </c>
      <c r="AD494" s="175">
        <f t="shared" ref="AD494:AE494" si="665">P494</f>
        <v>46027</v>
      </c>
      <c r="AE494" s="175">
        <f t="shared" si="665"/>
        <v>46055</v>
      </c>
      <c r="AF494" s="182"/>
      <c r="AG494" s="182"/>
    </row>
    <row r="495" ht="18.75" customHeight="1">
      <c r="A495" s="184"/>
      <c r="B495" s="184"/>
      <c r="C495" s="99" t="s">
        <v>198</v>
      </c>
      <c r="D495" s="99" t="s">
        <v>1132</v>
      </c>
      <c r="E495" s="99">
        <v>2024.0</v>
      </c>
      <c r="F495" s="164" t="s">
        <v>1133</v>
      </c>
      <c r="G495" s="12"/>
      <c r="H495" s="99">
        <v>14.0</v>
      </c>
      <c r="I495" s="99"/>
      <c r="J495" s="99">
        <v>20.0</v>
      </c>
      <c r="K495" s="185" t="s">
        <v>1250</v>
      </c>
      <c r="L495" s="191">
        <v>0.3229166666666667</v>
      </c>
      <c r="M495" s="192">
        <v>0.4895833333333333</v>
      </c>
      <c r="N495" s="165">
        <v>203.0</v>
      </c>
      <c r="O495" s="164" t="s">
        <v>1252</v>
      </c>
      <c r="P495" s="169">
        <f t="shared" ref="P495:P499" si="667">"23/02/2026"+(K495-2)</f>
        <v>46076</v>
      </c>
      <c r="Q495" s="170">
        <f t="shared" si="3"/>
        <v>46097</v>
      </c>
      <c r="R495" s="181"/>
      <c r="S495" s="302"/>
      <c r="T495" s="99"/>
      <c r="U495" s="99"/>
      <c r="V495" s="172" t="str">
        <f t="shared" si="390"/>
        <v> </v>
      </c>
      <c r="W495" s="172">
        <f t="shared" si="5"/>
        <v>5</v>
      </c>
      <c r="X495" s="173">
        <f t="shared" si="6"/>
        <v>4</v>
      </c>
      <c r="Y495" s="172">
        <f t="shared" si="7"/>
        <v>21</v>
      </c>
      <c r="Z495" s="174">
        <f t="shared" si="8"/>
        <v>0.1666666667</v>
      </c>
      <c r="AA495" s="174">
        <f t="shared" si="9"/>
        <v>0.003703703704</v>
      </c>
      <c r="AB495" s="173" t="str">
        <f t="shared" si="10"/>
        <v>20,322916666666667203</v>
      </c>
      <c r="AC495" s="175" t="str">
        <f t="shared" si="11"/>
        <v> 5243VPR02  7:45-11:45  BĐ: 23/2/2026 KT: 16/3/2026</v>
      </c>
      <c r="AD495" s="175">
        <f t="shared" ref="AD495:AE495" si="666">P495</f>
        <v>46076</v>
      </c>
      <c r="AE495" s="175">
        <f t="shared" si="666"/>
        <v>46097</v>
      </c>
      <c r="AF495" s="187"/>
      <c r="AG495" s="187"/>
    </row>
    <row r="496" ht="18.75" customHeight="1">
      <c r="A496" s="177"/>
      <c r="B496" s="177"/>
      <c r="C496" s="178" t="s">
        <v>198</v>
      </c>
      <c r="D496" s="178" t="s">
        <v>1165</v>
      </c>
      <c r="E496" s="178">
        <v>2024.0</v>
      </c>
      <c r="F496" s="199" t="s">
        <v>1166</v>
      </c>
      <c r="G496" s="12"/>
      <c r="H496" s="178">
        <v>2.0</v>
      </c>
      <c r="I496" s="181"/>
      <c r="J496" s="99">
        <v>20.0</v>
      </c>
      <c r="K496" s="194" t="s">
        <v>1250</v>
      </c>
      <c r="L496" s="191">
        <v>0.3229166666666667</v>
      </c>
      <c r="M496" s="192">
        <v>0.4895833333333333</v>
      </c>
      <c r="N496" s="12"/>
      <c r="O496" s="178" t="s">
        <v>1252</v>
      </c>
      <c r="P496" s="169">
        <f t="shared" si="667"/>
        <v>46076</v>
      </c>
      <c r="Q496" s="170">
        <f t="shared" si="3"/>
        <v>46097</v>
      </c>
      <c r="R496" s="180"/>
      <c r="S496" s="303"/>
      <c r="T496" s="181"/>
      <c r="U496" s="181"/>
      <c r="V496" s="172" t="str">
        <f t="shared" si="390"/>
        <v> </v>
      </c>
      <c r="W496" s="172">
        <f t="shared" si="5"/>
        <v>5</v>
      </c>
      <c r="X496" s="173">
        <f t="shared" si="6"/>
        <v>4</v>
      </c>
      <c r="Y496" s="172">
        <f t="shared" si="7"/>
        <v>21</v>
      </c>
      <c r="Z496" s="174">
        <f t="shared" si="8"/>
        <v>0.1666666667</v>
      </c>
      <c r="AA496" s="174">
        <f t="shared" si="9"/>
        <v>0.003703703704</v>
      </c>
      <c r="AB496" s="173" t="str">
        <f t="shared" si="10"/>
        <v>20,322916666666667</v>
      </c>
      <c r="AC496" s="175" t="str">
        <f t="shared" si="11"/>
        <v> 5243VMH01  7:45-11:45  BĐ: 23/2/2026 KT: 16/3/2026</v>
      </c>
      <c r="AD496" s="175">
        <f t="shared" ref="AD496:AE496" si="668">P496</f>
        <v>46076</v>
      </c>
      <c r="AE496" s="175">
        <f t="shared" si="668"/>
        <v>46097</v>
      </c>
      <c r="AF496" s="182"/>
      <c r="AG496" s="182"/>
    </row>
    <row r="497" ht="18.75" customHeight="1">
      <c r="A497" s="177"/>
      <c r="B497" s="177"/>
      <c r="C497" s="178" t="s">
        <v>198</v>
      </c>
      <c r="D497" s="178" t="s">
        <v>1165</v>
      </c>
      <c r="E497" s="178">
        <v>2024.0</v>
      </c>
      <c r="F497" s="199" t="s">
        <v>1169</v>
      </c>
      <c r="G497" s="12"/>
      <c r="H497" s="178">
        <v>20.0</v>
      </c>
      <c r="I497" s="181"/>
      <c r="J497" s="99">
        <v>20.0</v>
      </c>
      <c r="K497" s="194" t="s">
        <v>1250</v>
      </c>
      <c r="L497" s="191">
        <v>0.3229166666666667</v>
      </c>
      <c r="M497" s="192">
        <v>0.4895833333333333</v>
      </c>
      <c r="N497" s="12"/>
      <c r="O497" s="178" t="s">
        <v>1252</v>
      </c>
      <c r="P497" s="169">
        <f t="shared" si="667"/>
        <v>46076</v>
      </c>
      <c r="Q497" s="170">
        <f t="shared" si="3"/>
        <v>46097</v>
      </c>
      <c r="R497" s="180"/>
      <c r="S497" s="303"/>
      <c r="T497" s="181"/>
      <c r="U497" s="181"/>
      <c r="V497" s="172" t="str">
        <f t="shared" si="390"/>
        <v> </v>
      </c>
      <c r="W497" s="172">
        <f t="shared" si="5"/>
        <v>5</v>
      </c>
      <c r="X497" s="173">
        <f t="shared" si="6"/>
        <v>4</v>
      </c>
      <c r="Y497" s="172">
        <f t="shared" si="7"/>
        <v>21</v>
      </c>
      <c r="Z497" s="174">
        <f t="shared" si="8"/>
        <v>0.1666666667</v>
      </c>
      <c r="AA497" s="174">
        <f t="shared" si="9"/>
        <v>0.003703703704</v>
      </c>
      <c r="AB497" s="173" t="str">
        <f t="shared" si="10"/>
        <v>20,322916666666667</v>
      </c>
      <c r="AC497" s="175" t="str">
        <f t="shared" si="11"/>
        <v> 5243VMH02  7:45-11:45  BĐ: 23/2/2026 KT: 16/3/2026</v>
      </c>
      <c r="AD497" s="175">
        <f t="shared" ref="AD497:AE497" si="669">P497</f>
        <v>46076</v>
      </c>
      <c r="AE497" s="175">
        <f t="shared" si="669"/>
        <v>46097</v>
      </c>
      <c r="AF497" s="182"/>
      <c r="AG497" s="182"/>
    </row>
    <row r="498" ht="18.75" customHeight="1">
      <c r="A498" s="177"/>
      <c r="B498" s="177"/>
      <c r="C498" s="178" t="s">
        <v>198</v>
      </c>
      <c r="D498" s="178" t="s">
        <v>1193</v>
      </c>
      <c r="E498" s="178">
        <v>2024.0</v>
      </c>
      <c r="F498" s="199" t="s">
        <v>1197</v>
      </c>
      <c r="G498" s="12"/>
      <c r="H498" s="178">
        <v>10.0</v>
      </c>
      <c r="I498" s="181"/>
      <c r="J498" s="99">
        <v>20.0</v>
      </c>
      <c r="K498" s="194" t="s">
        <v>1250</v>
      </c>
      <c r="L498" s="191">
        <v>0.3229166666666667</v>
      </c>
      <c r="M498" s="192">
        <v>0.4895833333333333</v>
      </c>
      <c r="N498" s="12"/>
      <c r="O498" s="178" t="s">
        <v>1252</v>
      </c>
      <c r="P498" s="169">
        <f t="shared" si="667"/>
        <v>46076</v>
      </c>
      <c r="Q498" s="170">
        <f t="shared" si="3"/>
        <v>46097</v>
      </c>
      <c r="R498" s="180"/>
      <c r="S498" s="303"/>
      <c r="T498" s="181"/>
      <c r="U498" s="181"/>
      <c r="V498" s="172" t="str">
        <f t="shared" si="390"/>
        <v> </v>
      </c>
      <c r="W498" s="172">
        <f t="shared" si="5"/>
        <v>5</v>
      </c>
      <c r="X498" s="173">
        <f t="shared" si="6"/>
        <v>4</v>
      </c>
      <c r="Y498" s="172">
        <f t="shared" si="7"/>
        <v>21</v>
      </c>
      <c r="Z498" s="174">
        <f t="shared" si="8"/>
        <v>0.1666666667</v>
      </c>
      <c r="AA498" s="174">
        <f t="shared" si="9"/>
        <v>0.003703703704</v>
      </c>
      <c r="AB498" s="173" t="str">
        <f t="shared" si="10"/>
        <v>20,322916666666667</v>
      </c>
      <c r="AC498" s="175" t="str">
        <f t="shared" si="11"/>
        <v> 5243VMS02  7:45-11:45  BĐ: 23/2/2026 KT: 16/3/2026</v>
      </c>
      <c r="AD498" s="175">
        <f t="shared" ref="AD498:AE498" si="670">P498</f>
        <v>46076</v>
      </c>
      <c r="AE498" s="175">
        <f t="shared" si="670"/>
        <v>46097</v>
      </c>
      <c r="AF498" s="182"/>
      <c r="AG498" s="182"/>
    </row>
    <row r="499" ht="18.75" customHeight="1">
      <c r="A499" s="177"/>
      <c r="B499" s="177"/>
      <c r="C499" s="178" t="s">
        <v>198</v>
      </c>
      <c r="D499" s="178" t="s">
        <v>1193</v>
      </c>
      <c r="E499" s="178">
        <v>2024.0</v>
      </c>
      <c r="F499" s="199" t="s">
        <v>1199</v>
      </c>
      <c r="G499" s="12"/>
      <c r="H499" s="178">
        <v>13.0</v>
      </c>
      <c r="I499" s="181"/>
      <c r="J499" s="99">
        <v>20.0</v>
      </c>
      <c r="K499" s="194" t="s">
        <v>1250</v>
      </c>
      <c r="L499" s="191">
        <v>0.3229166666666667</v>
      </c>
      <c r="M499" s="192">
        <v>0.4895833333333333</v>
      </c>
      <c r="N499" s="19"/>
      <c r="O499" s="178" t="s">
        <v>1252</v>
      </c>
      <c r="P499" s="169">
        <f t="shared" si="667"/>
        <v>46076</v>
      </c>
      <c r="Q499" s="170">
        <f t="shared" si="3"/>
        <v>46097</v>
      </c>
      <c r="R499" s="180"/>
      <c r="S499" s="303"/>
      <c r="T499" s="181"/>
      <c r="U499" s="181"/>
      <c r="V499" s="172" t="str">
        <f t="shared" si="390"/>
        <v> </v>
      </c>
      <c r="W499" s="172">
        <f t="shared" si="5"/>
        <v>5</v>
      </c>
      <c r="X499" s="173">
        <f t="shared" si="6"/>
        <v>4</v>
      </c>
      <c r="Y499" s="172">
        <f t="shared" si="7"/>
        <v>21</v>
      </c>
      <c r="Z499" s="174">
        <f t="shared" si="8"/>
        <v>0.1666666667</v>
      </c>
      <c r="AA499" s="174">
        <f t="shared" si="9"/>
        <v>0.003703703704</v>
      </c>
      <c r="AB499" s="173" t="str">
        <f t="shared" si="10"/>
        <v>20,322916666666667</v>
      </c>
      <c r="AC499" s="175" t="str">
        <f t="shared" si="11"/>
        <v> 5243VMS03  7:45-11:45  BĐ: 23/2/2026 KT: 16/3/2026</v>
      </c>
      <c r="AD499" s="175">
        <f t="shared" ref="AD499:AE499" si="671">P499</f>
        <v>46076</v>
      </c>
      <c r="AE499" s="175">
        <f t="shared" si="671"/>
        <v>46097</v>
      </c>
      <c r="AF499" s="182"/>
      <c r="AG499" s="182"/>
    </row>
    <row r="500" ht="18.75" customHeight="1">
      <c r="A500" s="184"/>
      <c r="B500" s="184"/>
      <c r="C500" s="99" t="s">
        <v>198</v>
      </c>
      <c r="D500" s="99" t="s">
        <v>1132</v>
      </c>
      <c r="E500" s="99">
        <v>2024.0</v>
      </c>
      <c r="F500" s="164" t="s">
        <v>1133</v>
      </c>
      <c r="G500" s="165" t="s">
        <v>1139</v>
      </c>
      <c r="H500" s="99">
        <v>14.0</v>
      </c>
      <c r="I500" s="99"/>
      <c r="J500" s="99">
        <v>25.0</v>
      </c>
      <c r="K500" s="185" t="s">
        <v>1266</v>
      </c>
      <c r="L500" s="191">
        <v>0.3229166666666667</v>
      </c>
      <c r="M500" s="192">
        <v>0.4895833333333333</v>
      </c>
      <c r="N500" s="165">
        <v>304.0</v>
      </c>
      <c r="O500" s="164" t="s">
        <v>1252</v>
      </c>
      <c r="P500" s="169">
        <f t="shared" ref="P500:P502" si="673">"05/01/2026"+(K500-2)</f>
        <v>46029</v>
      </c>
      <c r="Q500" s="170">
        <f t="shared" si="3"/>
        <v>46057</v>
      </c>
      <c r="R500" s="181"/>
      <c r="S500" s="302"/>
      <c r="T500" s="99"/>
      <c r="U500" s="99"/>
      <c r="V500" s="172" t="str">
        <f t="shared" si="390"/>
        <v> </v>
      </c>
      <c r="W500" s="172">
        <f t="shared" si="5"/>
        <v>5</v>
      </c>
      <c r="X500" s="173">
        <f t="shared" si="6"/>
        <v>5</v>
      </c>
      <c r="Y500" s="172">
        <f t="shared" si="7"/>
        <v>28</v>
      </c>
      <c r="Z500" s="174">
        <f t="shared" si="8"/>
        <v>0.1666666667</v>
      </c>
      <c r="AA500" s="174">
        <f t="shared" si="9"/>
        <v>0.003703703704</v>
      </c>
      <c r="AB500" s="173" t="str">
        <f t="shared" si="10"/>
        <v>40,322916666666667304</v>
      </c>
      <c r="AC500" s="175" t="str">
        <f t="shared" si="11"/>
        <v>Tâm lý và hành vi khách hàng 5243VPR02  7:45-11:45  BĐ: 7/1/2026 KT: 4/2/2026</v>
      </c>
      <c r="AD500" s="175">
        <f t="shared" ref="AD500:AE500" si="672">P500</f>
        <v>46029</v>
      </c>
      <c r="AE500" s="175">
        <f t="shared" si="672"/>
        <v>46057</v>
      </c>
      <c r="AF500" s="187"/>
      <c r="AG500" s="187"/>
    </row>
    <row r="501" ht="18.75" customHeight="1">
      <c r="A501" s="177"/>
      <c r="B501" s="177"/>
      <c r="C501" s="178" t="s">
        <v>198</v>
      </c>
      <c r="D501" s="178" t="s">
        <v>1193</v>
      </c>
      <c r="E501" s="178">
        <v>2024.0</v>
      </c>
      <c r="F501" s="178" t="s">
        <v>1197</v>
      </c>
      <c r="G501" s="12"/>
      <c r="H501" s="178">
        <v>10.0</v>
      </c>
      <c r="I501" s="181"/>
      <c r="J501" s="93">
        <v>25.0</v>
      </c>
      <c r="K501" s="194" t="s">
        <v>1266</v>
      </c>
      <c r="L501" s="191">
        <v>0.3229166666666667</v>
      </c>
      <c r="M501" s="192">
        <v>0.4895833333333333</v>
      </c>
      <c r="N501" s="12"/>
      <c r="O501" s="178" t="s">
        <v>1252</v>
      </c>
      <c r="P501" s="169">
        <f t="shared" si="673"/>
        <v>46029</v>
      </c>
      <c r="Q501" s="170">
        <f t="shared" si="3"/>
        <v>46057</v>
      </c>
      <c r="R501" s="180"/>
      <c r="S501" s="303"/>
      <c r="T501" s="181"/>
      <c r="U501" s="181"/>
      <c r="V501" s="172" t="str">
        <f t="shared" si="390"/>
        <v> </v>
      </c>
      <c r="W501" s="172">
        <f t="shared" si="5"/>
        <v>5</v>
      </c>
      <c r="X501" s="173">
        <f t="shared" si="6"/>
        <v>5</v>
      </c>
      <c r="Y501" s="172">
        <f t="shared" si="7"/>
        <v>28</v>
      </c>
      <c r="Z501" s="174">
        <f t="shared" si="8"/>
        <v>0.1666666667</v>
      </c>
      <c r="AA501" s="174">
        <f t="shared" si="9"/>
        <v>0.003703703704</v>
      </c>
      <c r="AB501" s="173" t="str">
        <f t="shared" si="10"/>
        <v>40,322916666666667</v>
      </c>
      <c r="AC501" s="175" t="str">
        <f t="shared" si="11"/>
        <v> 5243VMS02  7:45-11:45  BĐ: 7/1/2026 KT: 4/2/2026</v>
      </c>
      <c r="AD501" s="175">
        <f t="shared" ref="AD501:AE501" si="674">P501</f>
        <v>46029</v>
      </c>
      <c r="AE501" s="175">
        <f t="shared" si="674"/>
        <v>46057</v>
      </c>
      <c r="AF501" s="182"/>
      <c r="AG501" s="182"/>
    </row>
    <row r="502" ht="18.75" customHeight="1">
      <c r="A502" s="177"/>
      <c r="B502" s="177"/>
      <c r="C502" s="178" t="s">
        <v>198</v>
      </c>
      <c r="D502" s="178" t="s">
        <v>1193</v>
      </c>
      <c r="E502" s="178">
        <v>2024.0</v>
      </c>
      <c r="F502" s="178" t="s">
        <v>1199</v>
      </c>
      <c r="G502" s="12"/>
      <c r="H502" s="93">
        <v>13.0</v>
      </c>
      <c r="I502" s="181"/>
      <c r="J502" s="93">
        <v>25.0</v>
      </c>
      <c r="K502" s="194" t="s">
        <v>1266</v>
      </c>
      <c r="L502" s="191">
        <v>0.3229166666666667</v>
      </c>
      <c r="M502" s="192">
        <v>0.4895833333333333</v>
      </c>
      <c r="N502" s="12"/>
      <c r="O502" s="178" t="s">
        <v>1252</v>
      </c>
      <c r="P502" s="169">
        <f t="shared" si="673"/>
        <v>46029</v>
      </c>
      <c r="Q502" s="170">
        <f t="shared" si="3"/>
        <v>46057</v>
      </c>
      <c r="R502" s="180"/>
      <c r="S502" s="303"/>
      <c r="T502" s="181"/>
      <c r="U502" s="181"/>
      <c r="V502" s="172" t="str">
        <f t="shared" si="390"/>
        <v> </v>
      </c>
      <c r="W502" s="172">
        <f t="shared" si="5"/>
        <v>5</v>
      </c>
      <c r="X502" s="173">
        <f t="shared" si="6"/>
        <v>5</v>
      </c>
      <c r="Y502" s="172">
        <f t="shared" si="7"/>
        <v>28</v>
      </c>
      <c r="Z502" s="174">
        <f t="shared" si="8"/>
        <v>0.1666666667</v>
      </c>
      <c r="AA502" s="174">
        <f t="shared" si="9"/>
        <v>0.003703703704</v>
      </c>
      <c r="AB502" s="173" t="str">
        <f t="shared" si="10"/>
        <v>40,322916666666667</v>
      </c>
      <c r="AC502" s="175" t="str">
        <f t="shared" si="11"/>
        <v> 5243VMS03  7:45-11:45  BĐ: 7/1/2026 KT: 4/2/2026</v>
      </c>
      <c r="AD502" s="175">
        <f t="shared" ref="AD502:AE502" si="675">P502</f>
        <v>46029</v>
      </c>
      <c r="AE502" s="175">
        <f t="shared" si="675"/>
        <v>46057</v>
      </c>
      <c r="AF502" s="182"/>
      <c r="AG502" s="182"/>
    </row>
    <row r="503" ht="18.75" customHeight="1">
      <c r="A503" s="184"/>
      <c r="B503" s="184"/>
      <c r="C503" s="99" t="s">
        <v>198</v>
      </c>
      <c r="D503" s="99" t="s">
        <v>1132</v>
      </c>
      <c r="E503" s="99">
        <v>2024.0</v>
      </c>
      <c r="F503" s="164" t="s">
        <v>1133</v>
      </c>
      <c r="G503" s="12"/>
      <c r="H503" s="99">
        <v>14.0</v>
      </c>
      <c r="I503" s="99"/>
      <c r="J503" s="99">
        <v>20.0</v>
      </c>
      <c r="K503" s="185" t="s">
        <v>1266</v>
      </c>
      <c r="L503" s="191">
        <v>0.3229166666666667</v>
      </c>
      <c r="M503" s="192">
        <v>0.4895833333333333</v>
      </c>
      <c r="N503" s="165">
        <v>304.0</v>
      </c>
      <c r="O503" s="164" t="s">
        <v>1252</v>
      </c>
      <c r="P503" s="169">
        <f t="shared" ref="P503:P505" si="677">"23/02/2026"+(K503-2)</f>
        <v>46078</v>
      </c>
      <c r="Q503" s="170">
        <f t="shared" si="3"/>
        <v>46099</v>
      </c>
      <c r="R503" s="181"/>
      <c r="S503" s="302"/>
      <c r="T503" s="99"/>
      <c r="U503" s="99"/>
      <c r="V503" s="172" t="str">
        <f t="shared" si="390"/>
        <v> </v>
      </c>
      <c r="W503" s="172">
        <f t="shared" si="5"/>
        <v>5</v>
      </c>
      <c r="X503" s="173">
        <f t="shared" si="6"/>
        <v>4</v>
      </c>
      <c r="Y503" s="172">
        <f t="shared" si="7"/>
        <v>21</v>
      </c>
      <c r="Z503" s="174">
        <f t="shared" si="8"/>
        <v>0.1666666667</v>
      </c>
      <c r="AA503" s="174">
        <f t="shared" si="9"/>
        <v>0.003703703704</v>
      </c>
      <c r="AB503" s="173" t="str">
        <f t="shared" si="10"/>
        <v>40,322916666666667304</v>
      </c>
      <c r="AC503" s="175" t="str">
        <f t="shared" si="11"/>
        <v> 5243VPR02  7:45-11:45  BĐ: 25/2/2026 KT: 18/3/2026</v>
      </c>
      <c r="AD503" s="175">
        <f t="shared" ref="AD503:AE503" si="676">P503</f>
        <v>46078</v>
      </c>
      <c r="AE503" s="175">
        <f t="shared" si="676"/>
        <v>46099</v>
      </c>
      <c r="AF503" s="187"/>
      <c r="AG503" s="187"/>
    </row>
    <row r="504" ht="18.75" customHeight="1">
      <c r="A504" s="177"/>
      <c r="B504" s="177"/>
      <c r="C504" s="178" t="s">
        <v>198</v>
      </c>
      <c r="D504" s="178" t="s">
        <v>1193</v>
      </c>
      <c r="E504" s="178">
        <v>2024.0</v>
      </c>
      <c r="F504" s="178" t="s">
        <v>1197</v>
      </c>
      <c r="G504" s="12"/>
      <c r="H504" s="178">
        <v>10.0</v>
      </c>
      <c r="I504" s="181"/>
      <c r="J504" s="99">
        <v>20.0</v>
      </c>
      <c r="K504" s="194" t="s">
        <v>1266</v>
      </c>
      <c r="L504" s="191">
        <v>0.3229166666666667</v>
      </c>
      <c r="M504" s="192">
        <v>0.4895833333333333</v>
      </c>
      <c r="N504" s="12"/>
      <c r="O504" s="178" t="s">
        <v>1252</v>
      </c>
      <c r="P504" s="169">
        <f t="shared" si="677"/>
        <v>46078</v>
      </c>
      <c r="Q504" s="170">
        <f t="shared" si="3"/>
        <v>46099</v>
      </c>
      <c r="R504" s="180"/>
      <c r="S504" s="303"/>
      <c r="T504" s="181"/>
      <c r="U504" s="181"/>
      <c r="V504" s="172" t="str">
        <f t="shared" si="390"/>
        <v> </v>
      </c>
      <c r="W504" s="172">
        <f t="shared" si="5"/>
        <v>5</v>
      </c>
      <c r="X504" s="173">
        <f t="shared" si="6"/>
        <v>4</v>
      </c>
      <c r="Y504" s="172">
        <f t="shared" si="7"/>
        <v>21</v>
      </c>
      <c r="Z504" s="174">
        <f t="shared" si="8"/>
        <v>0.1666666667</v>
      </c>
      <c r="AA504" s="174">
        <f t="shared" si="9"/>
        <v>0.003703703704</v>
      </c>
      <c r="AB504" s="173" t="str">
        <f t="shared" si="10"/>
        <v>40,322916666666667</v>
      </c>
      <c r="AC504" s="175" t="str">
        <f t="shared" si="11"/>
        <v> 5243VMS02  7:45-11:45  BĐ: 25/2/2026 KT: 18/3/2026</v>
      </c>
      <c r="AD504" s="175">
        <f t="shared" ref="AD504:AE504" si="678">P504</f>
        <v>46078</v>
      </c>
      <c r="AE504" s="175">
        <f t="shared" si="678"/>
        <v>46099</v>
      </c>
      <c r="AF504" s="182"/>
      <c r="AG504" s="182"/>
    </row>
    <row r="505" ht="18.75" customHeight="1">
      <c r="A505" s="177"/>
      <c r="B505" s="177"/>
      <c r="C505" s="178" t="s">
        <v>198</v>
      </c>
      <c r="D505" s="178" t="s">
        <v>1193</v>
      </c>
      <c r="E505" s="178">
        <v>2024.0</v>
      </c>
      <c r="F505" s="178" t="s">
        <v>1199</v>
      </c>
      <c r="G505" s="12"/>
      <c r="H505" s="93">
        <v>13.0</v>
      </c>
      <c r="I505" s="181"/>
      <c r="J505" s="99">
        <v>20.0</v>
      </c>
      <c r="K505" s="194" t="s">
        <v>1266</v>
      </c>
      <c r="L505" s="191">
        <v>0.3229166666666667</v>
      </c>
      <c r="M505" s="192">
        <v>0.4895833333333333</v>
      </c>
      <c r="N505" s="19"/>
      <c r="O505" s="178" t="s">
        <v>1252</v>
      </c>
      <c r="P505" s="169">
        <f t="shared" si="677"/>
        <v>46078</v>
      </c>
      <c r="Q505" s="170">
        <f t="shared" si="3"/>
        <v>46099</v>
      </c>
      <c r="R505" s="180"/>
      <c r="S505" s="303"/>
      <c r="T505" s="181"/>
      <c r="U505" s="181"/>
      <c r="V505" s="172" t="str">
        <f t="shared" si="390"/>
        <v> </v>
      </c>
      <c r="W505" s="172">
        <f t="shared" si="5"/>
        <v>5</v>
      </c>
      <c r="X505" s="173">
        <f t="shared" si="6"/>
        <v>4</v>
      </c>
      <c r="Y505" s="172">
        <f t="shared" si="7"/>
        <v>21</v>
      </c>
      <c r="Z505" s="174">
        <f t="shared" si="8"/>
        <v>0.1666666667</v>
      </c>
      <c r="AA505" s="174">
        <f t="shared" si="9"/>
        <v>0.003703703704</v>
      </c>
      <c r="AB505" s="173" t="str">
        <f t="shared" si="10"/>
        <v>40,322916666666667</v>
      </c>
      <c r="AC505" s="175" t="str">
        <f t="shared" si="11"/>
        <v> 5243VMS03  7:45-11:45  BĐ: 25/2/2026 KT: 18/3/2026</v>
      </c>
      <c r="AD505" s="175">
        <f t="shared" ref="AD505:AE505" si="679">P505</f>
        <v>46078</v>
      </c>
      <c r="AE505" s="175">
        <f t="shared" si="679"/>
        <v>46099</v>
      </c>
      <c r="AF505" s="182"/>
      <c r="AG505" s="182"/>
    </row>
    <row r="506" ht="18.75" customHeight="1">
      <c r="A506" s="177"/>
      <c r="B506" s="177"/>
      <c r="C506" s="178" t="s">
        <v>198</v>
      </c>
      <c r="D506" s="178" t="s">
        <v>1132</v>
      </c>
      <c r="E506" s="178">
        <v>2025.0</v>
      </c>
      <c r="F506" s="178" t="s">
        <v>1160</v>
      </c>
      <c r="G506" s="165" t="s">
        <v>1139</v>
      </c>
      <c r="H506" s="178">
        <v>9.0</v>
      </c>
      <c r="I506" s="181"/>
      <c r="J506" s="93">
        <v>25.0</v>
      </c>
      <c r="K506" s="194" t="s">
        <v>1266</v>
      </c>
      <c r="L506" s="191">
        <v>0.5416666666666666</v>
      </c>
      <c r="M506" s="192">
        <v>0.7083333333333334</v>
      </c>
      <c r="N506" s="215">
        <v>504.0</v>
      </c>
      <c r="O506" s="178" t="s">
        <v>1252</v>
      </c>
      <c r="P506" s="169">
        <f t="shared" ref="P506:P508" si="681">"05/01/2026"+(K506-2)</f>
        <v>46029</v>
      </c>
      <c r="Q506" s="170">
        <f t="shared" si="3"/>
        <v>46057</v>
      </c>
      <c r="R506" s="180"/>
      <c r="S506" s="303"/>
      <c r="T506" s="181"/>
      <c r="U506" s="181"/>
      <c r="V506" s="172" t="str">
        <f t="shared" si="390"/>
        <v> </v>
      </c>
      <c r="W506" s="172">
        <f t="shared" si="5"/>
        <v>5</v>
      </c>
      <c r="X506" s="173">
        <f t="shared" si="6"/>
        <v>5</v>
      </c>
      <c r="Y506" s="172">
        <f t="shared" si="7"/>
        <v>28</v>
      </c>
      <c r="Z506" s="174">
        <f t="shared" si="8"/>
        <v>0.1666666667</v>
      </c>
      <c r="AA506" s="174">
        <f t="shared" si="9"/>
        <v>0.003703703704</v>
      </c>
      <c r="AB506" s="173" t="str">
        <f t="shared" si="10"/>
        <v>40,541666666666667504</v>
      </c>
      <c r="AC506" s="175" t="str">
        <f t="shared" si="11"/>
        <v>Tâm lý và hành vi khách hàng 6252PUR01  13:00-17:00  BĐ: 7/1/2026 KT: 4/2/2026</v>
      </c>
      <c r="AD506" s="175">
        <f t="shared" ref="AD506:AE506" si="680">P506</f>
        <v>46029</v>
      </c>
      <c r="AE506" s="175">
        <f t="shared" si="680"/>
        <v>46057</v>
      </c>
      <c r="AF506" s="182"/>
      <c r="AG506" s="182"/>
    </row>
    <row r="507" ht="18.75" customHeight="1">
      <c r="A507" s="177"/>
      <c r="B507" s="177"/>
      <c r="C507" s="178" t="s">
        <v>198</v>
      </c>
      <c r="D507" s="178" t="s">
        <v>1193</v>
      </c>
      <c r="E507" s="178">
        <v>2024.0</v>
      </c>
      <c r="F507" s="178" t="s">
        <v>1200</v>
      </c>
      <c r="G507" s="12"/>
      <c r="H507" s="178">
        <v>6.0</v>
      </c>
      <c r="I507" s="181"/>
      <c r="J507" s="93">
        <v>25.0</v>
      </c>
      <c r="K507" s="194" t="s">
        <v>1266</v>
      </c>
      <c r="L507" s="191">
        <v>0.5416666666666666</v>
      </c>
      <c r="M507" s="192">
        <v>0.7083333333333334</v>
      </c>
      <c r="N507" s="12"/>
      <c r="O507" s="178" t="s">
        <v>1252</v>
      </c>
      <c r="P507" s="169">
        <f t="shared" si="681"/>
        <v>46029</v>
      </c>
      <c r="Q507" s="170">
        <f t="shared" si="3"/>
        <v>46057</v>
      </c>
      <c r="R507" s="180"/>
      <c r="S507" s="303"/>
      <c r="T507" s="181"/>
      <c r="U507" s="181"/>
      <c r="V507" s="172" t="str">
        <f t="shared" si="390"/>
        <v> </v>
      </c>
      <c r="W507" s="172">
        <f t="shared" si="5"/>
        <v>5</v>
      </c>
      <c r="X507" s="173">
        <f t="shared" si="6"/>
        <v>5</v>
      </c>
      <c r="Y507" s="172">
        <f t="shared" si="7"/>
        <v>28</v>
      </c>
      <c r="Z507" s="174">
        <f t="shared" si="8"/>
        <v>0.1666666667</v>
      </c>
      <c r="AA507" s="174">
        <f t="shared" si="9"/>
        <v>0.003703703704</v>
      </c>
      <c r="AB507" s="173" t="str">
        <f t="shared" si="10"/>
        <v>40,541666666666667</v>
      </c>
      <c r="AC507" s="175" t="str">
        <f t="shared" si="11"/>
        <v> 6243VMS01  13:00-17:00  BĐ: 7/1/2026 KT: 4/2/2026</v>
      </c>
      <c r="AD507" s="175">
        <f t="shared" ref="AD507:AE507" si="682">P507</f>
        <v>46029</v>
      </c>
      <c r="AE507" s="175">
        <f t="shared" si="682"/>
        <v>46057</v>
      </c>
      <c r="AF507" s="182"/>
      <c r="AG507" s="182"/>
    </row>
    <row r="508" ht="18.75" customHeight="1">
      <c r="A508" s="177"/>
      <c r="B508" s="177"/>
      <c r="C508" s="178" t="s">
        <v>198</v>
      </c>
      <c r="D508" s="178" t="s">
        <v>1193</v>
      </c>
      <c r="E508" s="178">
        <v>2025.0</v>
      </c>
      <c r="F508" s="178" t="s">
        <v>1212</v>
      </c>
      <c r="G508" s="12"/>
      <c r="H508" s="178">
        <v>10.0</v>
      </c>
      <c r="I508" s="181"/>
      <c r="J508" s="93">
        <v>25.0</v>
      </c>
      <c r="K508" s="194" t="s">
        <v>1266</v>
      </c>
      <c r="L508" s="191">
        <v>0.5416666666666666</v>
      </c>
      <c r="M508" s="192">
        <v>0.7083333333333334</v>
      </c>
      <c r="N508" s="12"/>
      <c r="O508" s="178" t="s">
        <v>1252</v>
      </c>
      <c r="P508" s="169">
        <f t="shared" si="681"/>
        <v>46029</v>
      </c>
      <c r="Q508" s="170">
        <f t="shared" si="3"/>
        <v>46057</v>
      </c>
      <c r="R508" s="180"/>
      <c r="S508" s="303"/>
      <c r="T508" s="181"/>
      <c r="U508" s="181"/>
      <c r="V508" s="172" t="str">
        <f t="shared" si="390"/>
        <v> </v>
      </c>
      <c r="W508" s="172">
        <f t="shared" si="5"/>
        <v>5</v>
      </c>
      <c r="X508" s="173">
        <f t="shared" si="6"/>
        <v>5</v>
      </c>
      <c r="Y508" s="172">
        <f t="shared" si="7"/>
        <v>28</v>
      </c>
      <c r="Z508" s="174">
        <f t="shared" si="8"/>
        <v>0.1666666667</v>
      </c>
      <c r="AA508" s="174">
        <f t="shared" si="9"/>
        <v>0.003703703704</v>
      </c>
      <c r="AB508" s="173" t="str">
        <f t="shared" si="10"/>
        <v>40,541666666666667</v>
      </c>
      <c r="AC508" s="175" t="str">
        <f t="shared" si="11"/>
        <v> 6252SMA01  13:00-17:00  BĐ: 7/1/2026 KT: 4/2/2026</v>
      </c>
      <c r="AD508" s="175">
        <f t="shared" ref="AD508:AE508" si="683">P508</f>
        <v>46029</v>
      </c>
      <c r="AE508" s="175">
        <f t="shared" si="683"/>
        <v>46057</v>
      </c>
      <c r="AF508" s="182"/>
      <c r="AG508" s="182"/>
    </row>
    <row r="509" ht="18.75" customHeight="1">
      <c r="A509" s="177"/>
      <c r="B509" s="177"/>
      <c r="C509" s="178" t="s">
        <v>198</v>
      </c>
      <c r="D509" s="178" t="s">
        <v>1132</v>
      </c>
      <c r="E509" s="178">
        <v>2025.0</v>
      </c>
      <c r="F509" s="178" t="s">
        <v>1160</v>
      </c>
      <c r="G509" s="12"/>
      <c r="H509" s="178">
        <v>9.0</v>
      </c>
      <c r="I509" s="181"/>
      <c r="J509" s="93">
        <v>20.0</v>
      </c>
      <c r="K509" s="194" t="s">
        <v>1266</v>
      </c>
      <c r="L509" s="191">
        <v>0.5416666666666666</v>
      </c>
      <c r="M509" s="192">
        <v>0.7083333333333334</v>
      </c>
      <c r="N509" s="165">
        <v>504.0</v>
      </c>
      <c r="O509" s="178" t="s">
        <v>1252</v>
      </c>
      <c r="P509" s="169">
        <f t="shared" ref="P509:P511" si="685">"23/02/2026"+(K509-2)</f>
        <v>46078</v>
      </c>
      <c r="Q509" s="170">
        <f t="shared" si="3"/>
        <v>46099</v>
      </c>
      <c r="R509" s="180"/>
      <c r="S509" s="303"/>
      <c r="T509" s="181"/>
      <c r="U509" s="181"/>
      <c r="V509" s="172" t="str">
        <f t="shared" si="390"/>
        <v> </v>
      </c>
      <c r="W509" s="172">
        <f t="shared" si="5"/>
        <v>5</v>
      </c>
      <c r="X509" s="173">
        <f t="shared" si="6"/>
        <v>4</v>
      </c>
      <c r="Y509" s="172">
        <f t="shared" si="7"/>
        <v>21</v>
      </c>
      <c r="Z509" s="174">
        <f t="shared" si="8"/>
        <v>0.1666666667</v>
      </c>
      <c r="AA509" s="174">
        <f t="shared" si="9"/>
        <v>0.003703703704</v>
      </c>
      <c r="AB509" s="173" t="str">
        <f t="shared" si="10"/>
        <v>40,541666666666667504</v>
      </c>
      <c r="AC509" s="175" t="str">
        <f t="shared" si="11"/>
        <v> 6252PUR01  13:00-17:00  BĐ: 25/2/2026 KT: 18/3/2026</v>
      </c>
      <c r="AD509" s="175">
        <f t="shared" ref="AD509:AE509" si="684">P509</f>
        <v>46078</v>
      </c>
      <c r="AE509" s="175">
        <f t="shared" si="684"/>
        <v>46099</v>
      </c>
      <c r="AF509" s="182"/>
      <c r="AG509" s="182"/>
    </row>
    <row r="510" ht="18.75" customHeight="1">
      <c r="A510" s="177"/>
      <c r="B510" s="177"/>
      <c r="C510" s="178" t="s">
        <v>198</v>
      </c>
      <c r="D510" s="178" t="s">
        <v>1193</v>
      </c>
      <c r="E510" s="178">
        <v>2024.0</v>
      </c>
      <c r="F510" s="178" t="s">
        <v>1200</v>
      </c>
      <c r="G510" s="12"/>
      <c r="H510" s="178">
        <v>6.0</v>
      </c>
      <c r="I510" s="181"/>
      <c r="J510" s="93">
        <v>20.0</v>
      </c>
      <c r="K510" s="194" t="s">
        <v>1266</v>
      </c>
      <c r="L510" s="191">
        <v>0.5416666666666666</v>
      </c>
      <c r="M510" s="192">
        <v>0.7083333333333334</v>
      </c>
      <c r="N510" s="12"/>
      <c r="O510" s="178" t="s">
        <v>1252</v>
      </c>
      <c r="P510" s="169">
        <f t="shared" si="685"/>
        <v>46078</v>
      </c>
      <c r="Q510" s="170">
        <f t="shared" si="3"/>
        <v>46099</v>
      </c>
      <c r="R510" s="180"/>
      <c r="S510" s="303"/>
      <c r="T510" s="181"/>
      <c r="U510" s="181"/>
      <c r="V510" s="172" t="str">
        <f t="shared" si="390"/>
        <v> </v>
      </c>
      <c r="W510" s="172">
        <f t="shared" si="5"/>
        <v>5</v>
      </c>
      <c r="X510" s="173">
        <f t="shared" si="6"/>
        <v>4</v>
      </c>
      <c r="Y510" s="172">
        <f t="shared" si="7"/>
        <v>21</v>
      </c>
      <c r="Z510" s="174">
        <f t="shared" si="8"/>
        <v>0.1666666667</v>
      </c>
      <c r="AA510" s="174">
        <f t="shared" si="9"/>
        <v>0.003703703704</v>
      </c>
      <c r="AB510" s="173" t="str">
        <f t="shared" si="10"/>
        <v>40,541666666666667</v>
      </c>
      <c r="AC510" s="175" t="str">
        <f t="shared" si="11"/>
        <v> 6243VMS01  13:00-17:00  BĐ: 25/2/2026 KT: 18/3/2026</v>
      </c>
      <c r="AD510" s="175">
        <f t="shared" ref="AD510:AE510" si="686">P510</f>
        <v>46078</v>
      </c>
      <c r="AE510" s="175">
        <f t="shared" si="686"/>
        <v>46099</v>
      </c>
      <c r="AF510" s="182"/>
      <c r="AG510" s="182"/>
    </row>
    <row r="511" ht="18.75" customHeight="1">
      <c r="A511" s="177"/>
      <c r="B511" s="177"/>
      <c r="C511" s="178" t="s">
        <v>198</v>
      </c>
      <c r="D511" s="178" t="s">
        <v>1193</v>
      </c>
      <c r="E511" s="178">
        <v>2025.0</v>
      </c>
      <c r="F511" s="178" t="s">
        <v>1212</v>
      </c>
      <c r="G511" s="12"/>
      <c r="H511" s="178">
        <v>10.0</v>
      </c>
      <c r="I511" s="181"/>
      <c r="J511" s="93">
        <v>20.0</v>
      </c>
      <c r="K511" s="194" t="s">
        <v>1266</v>
      </c>
      <c r="L511" s="191">
        <v>0.5416666666666666</v>
      </c>
      <c r="M511" s="192">
        <v>0.7083333333333334</v>
      </c>
      <c r="N511" s="19"/>
      <c r="O511" s="178" t="s">
        <v>1252</v>
      </c>
      <c r="P511" s="169">
        <f t="shared" si="685"/>
        <v>46078</v>
      </c>
      <c r="Q511" s="170">
        <f t="shared" si="3"/>
        <v>46099</v>
      </c>
      <c r="R511" s="180"/>
      <c r="S511" s="303"/>
      <c r="T511" s="181"/>
      <c r="U511" s="181"/>
      <c r="V511" s="172" t="str">
        <f t="shared" si="390"/>
        <v> </v>
      </c>
      <c r="W511" s="172">
        <f t="shared" si="5"/>
        <v>5</v>
      </c>
      <c r="X511" s="173">
        <f t="shared" si="6"/>
        <v>4</v>
      </c>
      <c r="Y511" s="172">
        <f t="shared" si="7"/>
        <v>21</v>
      </c>
      <c r="Z511" s="174">
        <f t="shared" si="8"/>
        <v>0.1666666667</v>
      </c>
      <c r="AA511" s="174">
        <f t="shared" si="9"/>
        <v>0.003703703704</v>
      </c>
      <c r="AB511" s="173" t="str">
        <f t="shared" si="10"/>
        <v>40,541666666666667</v>
      </c>
      <c r="AC511" s="175" t="str">
        <f t="shared" si="11"/>
        <v> 6252SMA01  13:00-17:00  BĐ: 25/2/2026 KT: 18/3/2026</v>
      </c>
      <c r="AD511" s="175">
        <f t="shared" ref="AD511:AE511" si="687">P511</f>
        <v>46078</v>
      </c>
      <c r="AE511" s="175">
        <f t="shared" si="687"/>
        <v>46099</v>
      </c>
      <c r="AF511" s="182"/>
      <c r="AG511" s="182"/>
    </row>
    <row r="512" ht="18.75" customHeight="1">
      <c r="A512" s="184"/>
      <c r="B512" s="184"/>
      <c r="C512" s="99" t="s">
        <v>198</v>
      </c>
      <c r="D512" s="99" t="s">
        <v>1132</v>
      </c>
      <c r="E512" s="99">
        <v>2024.0</v>
      </c>
      <c r="F512" s="164" t="s">
        <v>1140</v>
      </c>
      <c r="G512" s="165" t="s">
        <v>1142</v>
      </c>
      <c r="H512" s="99">
        <v>6.0</v>
      </c>
      <c r="I512" s="99"/>
      <c r="J512" s="99">
        <v>25.0</v>
      </c>
      <c r="K512" s="185" t="s">
        <v>1250</v>
      </c>
      <c r="L512" s="191">
        <v>0.3229166666666667</v>
      </c>
      <c r="M512" s="192">
        <v>0.4895833333333333</v>
      </c>
      <c r="N512" s="165">
        <v>301.0</v>
      </c>
      <c r="O512" s="164" t="s">
        <v>1252</v>
      </c>
      <c r="P512" s="169">
        <f t="shared" ref="P512:P513" si="689">"05/01/2026"+(K512-2)</f>
        <v>46027</v>
      </c>
      <c r="Q512" s="170">
        <f t="shared" si="3"/>
        <v>46055</v>
      </c>
      <c r="R512" s="181"/>
      <c r="S512" s="302"/>
      <c r="T512" s="99"/>
      <c r="U512" s="99"/>
      <c r="V512" s="172" t="str">
        <f t="shared" si="390"/>
        <v> </v>
      </c>
      <c r="W512" s="172">
        <f t="shared" si="5"/>
        <v>5</v>
      </c>
      <c r="X512" s="173">
        <f t="shared" si="6"/>
        <v>5</v>
      </c>
      <c r="Y512" s="172">
        <f t="shared" si="7"/>
        <v>28</v>
      </c>
      <c r="Z512" s="174">
        <f t="shared" si="8"/>
        <v>0.1666666667</v>
      </c>
      <c r="AA512" s="174">
        <f t="shared" si="9"/>
        <v>0.003703703704</v>
      </c>
      <c r="AB512" s="173" t="str">
        <f t="shared" si="10"/>
        <v>20,322916666666667301</v>
      </c>
      <c r="AC512" s="175" t="str">
        <f t="shared" si="11"/>
        <v>Tiếng Anh chuyên ngành Truyền thông và Marketing 6243VPR01  7:45-11:45  BĐ: 5/1/2026 KT: 2/2/2026</v>
      </c>
      <c r="AD512" s="175">
        <f t="shared" ref="AD512:AE512" si="688">P512</f>
        <v>46027</v>
      </c>
      <c r="AE512" s="175">
        <f t="shared" si="688"/>
        <v>46055</v>
      </c>
      <c r="AF512" s="187"/>
      <c r="AG512" s="187"/>
    </row>
    <row r="513" ht="18.75" customHeight="1">
      <c r="A513" s="184"/>
      <c r="B513" s="184"/>
      <c r="C513" s="99" t="s">
        <v>198</v>
      </c>
      <c r="D513" s="99" t="s">
        <v>1132</v>
      </c>
      <c r="E513" s="99">
        <v>2024.0</v>
      </c>
      <c r="F513" s="164" t="s">
        <v>1149</v>
      </c>
      <c r="G513" s="12"/>
      <c r="H513" s="99">
        <v>10.0</v>
      </c>
      <c r="I513" s="99"/>
      <c r="J513" s="99">
        <v>25.0</v>
      </c>
      <c r="K513" s="185" t="s">
        <v>1250</v>
      </c>
      <c r="L513" s="191">
        <v>0.3229166666666667</v>
      </c>
      <c r="M513" s="192">
        <v>0.4895833333333333</v>
      </c>
      <c r="N513" s="19"/>
      <c r="O513" s="164" t="s">
        <v>1252</v>
      </c>
      <c r="P513" s="169">
        <f t="shared" si="689"/>
        <v>46027</v>
      </c>
      <c r="Q513" s="170">
        <f t="shared" si="3"/>
        <v>46055</v>
      </c>
      <c r="R513" s="181"/>
      <c r="S513" s="302"/>
      <c r="T513" s="99"/>
      <c r="U513" s="99"/>
      <c r="V513" s="172" t="str">
        <f t="shared" si="390"/>
        <v> </v>
      </c>
      <c r="W513" s="172">
        <f t="shared" si="5"/>
        <v>5</v>
      </c>
      <c r="X513" s="173">
        <f t="shared" si="6"/>
        <v>5</v>
      </c>
      <c r="Y513" s="172">
        <f t="shared" si="7"/>
        <v>28</v>
      </c>
      <c r="Z513" s="174">
        <f t="shared" si="8"/>
        <v>0.1666666667</v>
      </c>
      <c r="AA513" s="174">
        <f t="shared" si="9"/>
        <v>0.003703703704</v>
      </c>
      <c r="AB513" s="173" t="str">
        <f t="shared" si="10"/>
        <v>20,322916666666667</v>
      </c>
      <c r="AC513" s="175" t="str">
        <f t="shared" si="11"/>
        <v> 6243VPR02  7:45-11:45  BĐ: 5/1/2026 KT: 2/2/2026</v>
      </c>
      <c r="AD513" s="175">
        <f t="shared" ref="AD513:AE513" si="690">P513</f>
        <v>46027</v>
      </c>
      <c r="AE513" s="175">
        <f t="shared" si="690"/>
        <v>46055</v>
      </c>
      <c r="AF513" s="187"/>
      <c r="AG513" s="187"/>
    </row>
    <row r="514" ht="18.75" customHeight="1">
      <c r="A514" s="184"/>
      <c r="B514" s="184"/>
      <c r="C514" s="99" t="s">
        <v>198</v>
      </c>
      <c r="D514" s="99" t="s">
        <v>1132</v>
      </c>
      <c r="E514" s="99">
        <v>2024.0</v>
      </c>
      <c r="F514" s="164" t="s">
        <v>1140</v>
      </c>
      <c r="G514" s="12"/>
      <c r="H514" s="99">
        <v>6.0</v>
      </c>
      <c r="I514" s="99"/>
      <c r="J514" s="99">
        <v>35.0</v>
      </c>
      <c r="K514" s="185" t="s">
        <v>1250</v>
      </c>
      <c r="L514" s="191">
        <v>0.3229166666666667</v>
      </c>
      <c r="M514" s="192">
        <v>0.4895833333333333</v>
      </c>
      <c r="N514" s="165">
        <v>301.0</v>
      </c>
      <c r="O514" s="164" t="s">
        <v>1252</v>
      </c>
      <c r="P514" s="169">
        <f t="shared" ref="P514:P515" si="692">"23/02/2026"+(K514-2)</f>
        <v>46076</v>
      </c>
      <c r="Q514" s="170">
        <f t="shared" si="3"/>
        <v>46118</v>
      </c>
      <c r="R514" s="181"/>
      <c r="S514" s="302"/>
      <c r="T514" s="99"/>
      <c r="U514" s="99"/>
      <c r="V514" s="172" t="str">
        <f t="shared" si="390"/>
        <v> </v>
      </c>
      <c r="W514" s="172">
        <f t="shared" si="5"/>
        <v>5</v>
      </c>
      <c r="X514" s="173">
        <f t="shared" si="6"/>
        <v>7</v>
      </c>
      <c r="Y514" s="172">
        <f t="shared" si="7"/>
        <v>42</v>
      </c>
      <c r="Z514" s="174">
        <f t="shared" si="8"/>
        <v>0.1666666667</v>
      </c>
      <c r="AA514" s="174">
        <f t="shared" si="9"/>
        <v>0.003703703704</v>
      </c>
      <c r="AB514" s="173" t="str">
        <f t="shared" si="10"/>
        <v>20,322916666666667301</v>
      </c>
      <c r="AC514" s="175" t="str">
        <f t="shared" si="11"/>
        <v> 6243VPR01  7:45-11:45  BĐ: 23/2/2026 KT: 6/4/2026</v>
      </c>
      <c r="AD514" s="175">
        <f t="shared" ref="AD514:AE514" si="691">P514</f>
        <v>46076</v>
      </c>
      <c r="AE514" s="175">
        <f t="shared" si="691"/>
        <v>46118</v>
      </c>
      <c r="AF514" s="187"/>
      <c r="AG514" s="187"/>
    </row>
    <row r="515" ht="18.75" customHeight="1">
      <c r="A515" s="184"/>
      <c r="B515" s="184"/>
      <c r="C515" s="99" t="s">
        <v>198</v>
      </c>
      <c r="D515" s="99" t="s">
        <v>1132</v>
      </c>
      <c r="E515" s="99">
        <v>2024.0</v>
      </c>
      <c r="F515" s="164" t="s">
        <v>1149</v>
      </c>
      <c r="G515" s="12"/>
      <c r="H515" s="99">
        <v>10.0</v>
      </c>
      <c r="I515" s="99"/>
      <c r="J515" s="99">
        <v>35.0</v>
      </c>
      <c r="K515" s="185" t="s">
        <v>1250</v>
      </c>
      <c r="L515" s="191">
        <v>0.3229166666666667</v>
      </c>
      <c r="M515" s="192">
        <v>0.4895833333333333</v>
      </c>
      <c r="N515" s="19"/>
      <c r="O515" s="164" t="s">
        <v>1252</v>
      </c>
      <c r="P515" s="169">
        <f t="shared" si="692"/>
        <v>46076</v>
      </c>
      <c r="Q515" s="170">
        <f t="shared" si="3"/>
        <v>46118</v>
      </c>
      <c r="R515" s="181"/>
      <c r="S515" s="302"/>
      <c r="T515" s="99"/>
      <c r="U515" s="99"/>
      <c r="V515" s="172" t="str">
        <f t="shared" si="390"/>
        <v> </v>
      </c>
      <c r="W515" s="172">
        <f t="shared" si="5"/>
        <v>5</v>
      </c>
      <c r="X515" s="173">
        <f t="shared" si="6"/>
        <v>7</v>
      </c>
      <c r="Y515" s="172">
        <f t="shared" si="7"/>
        <v>42</v>
      </c>
      <c r="Z515" s="174">
        <f t="shared" si="8"/>
        <v>0.1666666667</v>
      </c>
      <c r="AA515" s="174">
        <f t="shared" si="9"/>
        <v>0.003703703704</v>
      </c>
      <c r="AB515" s="173" t="str">
        <f t="shared" si="10"/>
        <v>20,322916666666667</v>
      </c>
      <c r="AC515" s="175" t="str">
        <f t="shared" si="11"/>
        <v> 6243VPR02  7:45-11:45  BĐ: 23/2/2026 KT: 6/4/2026</v>
      </c>
      <c r="AD515" s="175">
        <f t="shared" ref="AD515:AE515" si="693">P515</f>
        <v>46076</v>
      </c>
      <c r="AE515" s="175">
        <f t="shared" si="693"/>
        <v>46118</v>
      </c>
      <c r="AF515" s="187"/>
      <c r="AG515" s="187"/>
    </row>
    <row r="516" ht="18.75" customHeight="1">
      <c r="A516" s="184"/>
      <c r="B516" s="184"/>
      <c r="C516" s="99" t="s">
        <v>198</v>
      </c>
      <c r="D516" s="99" t="s">
        <v>1132</v>
      </c>
      <c r="E516" s="99">
        <v>2024.0</v>
      </c>
      <c r="F516" s="164" t="s">
        <v>1140</v>
      </c>
      <c r="G516" s="165" t="s">
        <v>1144</v>
      </c>
      <c r="H516" s="99">
        <v>6.0</v>
      </c>
      <c r="I516" s="99"/>
      <c r="J516" s="99">
        <v>25.0</v>
      </c>
      <c r="K516" s="185" t="s">
        <v>1266</v>
      </c>
      <c r="L516" s="191">
        <v>0.3229166666666667</v>
      </c>
      <c r="M516" s="192">
        <v>0.4895833333333333</v>
      </c>
      <c r="N516" s="165">
        <v>301.0</v>
      </c>
      <c r="O516" s="164" t="s">
        <v>1252</v>
      </c>
      <c r="P516" s="169">
        <f t="shared" ref="P516:P517" si="695">"05/01/2026"+(K516-2)</f>
        <v>46029</v>
      </c>
      <c r="Q516" s="170">
        <f t="shared" si="3"/>
        <v>46057</v>
      </c>
      <c r="R516" s="181"/>
      <c r="S516" s="302"/>
      <c r="T516" s="99"/>
      <c r="U516" s="99"/>
      <c r="V516" s="172" t="str">
        <f t="shared" si="390"/>
        <v> </v>
      </c>
      <c r="W516" s="172">
        <f t="shared" si="5"/>
        <v>5</v>
      </c>
      <c r="X516" s="173">
        <f t="shared" si="6"/>
        <v>5</v>
      </c>
      <c r="Y516" s="172">
        <f t="shared" si="7"/>
        <v>28</v>
      </c>
      <c r="Z516" s="174">
        <f t="shared" si="8"/>
        <v>0.1666666667</v>
      </c>
      <c r="AA516" s="174">
        <f t="shared" si="9"/>
        <v>0.003703703704</v>
      </c>
      <c r="AB516" s="173" t="str">
        <f t="shared" si="10"/>
        <v>40,322916666666667301</v>
      </c>
      <c r="AC516" s="175" t="str">
        <f t="shared" si="11"/>
        <v>Truyền thông &amp; Marketing nội bộ 6243VPR01  7:45-11:45  BĐ: 7/1/2026 KT: 4/2/2026</v>
      </c>
      <c r="AD516" s="175">
        <f t="shared" ref="AD516:AE516" si="694">P516</f>
        <v>46029</v>
      </c>
      <c r="AE516" s="175">
        <f t="shared" si="694"/>
        <v>46057</v>
      </c>
      <c r="AF516" s="187"/>
      <c r="AG516" s="187"/>
    </row>
    <row r="517" ht="18.75" customHeight="1">
      <c r="A517" s="184"/>
      <c r="B517" s="184"/>
      <c r="C517" s="99" t="s">
        <v>198</v>
      </c>
      <c r="D517" s="99" t="s">
        <v>1132</v>
      </c>
      <c r="E517" s="99">
        <v>2024.0</v>
      </c>
      <c r="F517" s="164" t="s">
        <v>1149</v>
      </c>
      <c r="G517" s="12"/>
      <c r="H517" s="99">
        <v>10.0</v>
      </c>
      <c r="I517" s="99"/>
      <c r="J517" s="99">
        <v>25.0</v>
      </c>
      <c r="K517" s="185" t="s">
        <v>1266</v>
      </c>
      <c r="L517" s="191">
        <v>0.3229166666666667</v>
      </c>
      <c r="M517" s="192">
        <v>0.4895833333333333</v>
      </c>
      <c r="N517" s="19"/>
      <c r="O517" s="164" t="s">
        <v>1252</v>
      </c>
      <c r="P517" s="169">
        <f t="shared" si="695"/>
        <v>46029</v>
      </c>
      <c r="Q517" s="170">
        <f t="shared" si="3"/>
        <v>46057</v>
      </c>
      <c r="R517" s="181"/>
      <c r="S517" s="302"/>
      <c r="T517" s="99"/>
      <c r="U517" s="99"/>
      <c r="V517" s="172" t="str">
        <f t="shared" si="390"/>
        <v> </v>
      </c>
      <c r="W517" s="172">
        <f t="shared" si="5"/>
        <v>5</v>
      </c>
      <c r="X517" s="173">
        <f t="shared" si="6"/>
        <v>5</v>
      </c>
      <c r="Y517" s="172">
        <f t="shared" si="7"/>
        <v>28</v>
      </c>
      <c r="Z517" s="174">
        <f t="shared" si="8"/>
        <v>0.1666666667</v>
      </c>
      <c r="AA517" s="174">
        <f t="shared" si="9"/>
        <v>0.003703703704</v>
      </c>
      <c r="AB517" s="173" t="str">
        <f t="shared" si="10"/>
        <v>40,322916666666667</v>
      </c>
      <c r="AC517" s="175" t="str">
        <f t="shared" si="11"/>
        <v> 6243VPR02  7:45-11:45  BĐ: 7/1/2026 KT: 4/2/2026</v>
      </c>
      <c r="AD517" s="175">
        <f t="shared" ref="AD517:AE517" si="696">P517</f>
        <v>46029</v>
      </c>
      <c r="AE517" s="175">
        <f t="shared" si="696"/>
        <v>46057</v>
      </c>
      <c r="AF517" s="187"/>
      <c r="AG517" s="187"/>
    </row>
    <row r="518" ht="18.75" customHeight="1">
      <c r="A518" s="184"/>
      <c r="B518" s="184"/>
      <c r="C518" s="99" t="s">
        <v>198</v>
      </c>
      <c r="D518" s="99" t="s">
        <v>1132</v>
      </c>
      <c r="E518" s="99">
        <v>2024.0</v>
      </c>
      <c r="F518" s="164" t="s">
        <v>1140</v>
      </c>
      <c r="G518" s="12"/>
      <c r="H518" s="99">
        <v>6.0</v>
      </c>
      <c r="I518" s="99"/>
      <c r="J518" s="99">
        <v>35.0</v>
      </c>
      <c r="K518" s="185" t="s">
        <v>1266</v>
      </c>
      <c r="L518" s="191">
        <v>0.3229166666666667</v>
      </c>
      <c r="M518" s="192">
        <v>0.4895833333333333</v>
      </c>
      <c r="N518" s="165">
        <v>301.0</v>
      </c>
      <c r="O518" s="164" t="s">
        <v>1252</v>
      </c>
      <c r="P518" s="169">
        <f t="shared" ref="P518:P519" si="698">"23/02/2026"+(K518-2)</f>
        <v>46078</v>
      </c>
      <c r="Q518" s="170">
        <f t="shared" si="3"/>
        <v>46120</v>
      </c>
      <c r="R518" s="181"/>
      <c r="S518" s="302"/>
      <c r="T518" s="99"/>
      <c r="U518" s="99"/>
      <c r="V518" s="172" t="str">
        <f t="shared" si="390"/>
        <v> </v>
      </c>
      <c r="W518" s="172">
        <f t="shared" si="5"/>
        <v>5</v>
      </c>
      <c r="X518" s="173">
        <f t="shared" si="6"/>
        <v>7</v>
      </c>
      <c r="Y518" s="172">
        <f t="shared" si="7"/>
        <v>42</v>
      </c>
      <c r="Z518" s="174">
        <f t="shared" si="8"/>
        <v>0.1666666667</v>
      </c>
      <c r="AA518" s="174">
        <f t="shared" si="9"/>
        <v>0.003703703704</v>
      </c>
      <c r="AB518" s="173" t="str">
        <f t="shared" si="10"/>
        <v>40,322916666666667301</v>
      </c>
      <c r="AC518" s="175" t="str">
        <f t="shared" si="11"/>
        <v> 6243VPR01  7:45-11:45  BĐ: 25/2/2026 KT: 8/4/2026</v>
      </c>
      <c r="AD518" s="175">
        <f t="shared" ref="AD518:AE518" si="697">P518</f>
        <v>46078</v>
      </c>
      <c r="AE518" s="175">
        <f t="shared" si="697"/>
        <v>46120</v>
      </c>
      <c r="AF518" s="187"/>
      <c r="AG518" s="187"/>
    </row>
    <row r="519" ht="18.75" customHeight="1">
      <c r="A519" s="184"/>
      <c r="B519" s="184"/>
      <c r="C519" s="99" t="s">
        <v>198</v>
      </c>
      <c r="D519" s="99" t="s">
        <v>1132</v>
      </c>
      <c r="E519" s="99">
        <v>2024.0</v>
      </c>
      <c r="F519" s="164" t="s">
        <v>1149</v>
      </c>
      <c r="G519" s="12"/>
      <c r="H519" s="99">
        <v>10.0</v>
      </c>
      <c r="I519" s="99"/>
      <c r="J519" s="99">
        <v>35.0</v>
      </c>
      <c r="K519" s="185" t="s">
        <v>1266</v>
      </c>
      <c r="L519" s="191">
        <v>0.3229166666666667</v>
      </c>
      <c r="M519" s="192">
        <v>0.4895833333333333</v>
      </c>
      <c r="N519" s="19"/>
      <c r="O519" s="164" t="s">
        <v>1252</v>
      </c>
      <c r="P519" s="169">
        <f t="shared" si="698"/>
        <v>46078</v>
      </c>
      <c r="Q519" s="170">
        <f t="shared" si="3"/>
        <v>46120</v>
      </c>
      <c r="R519" s="181"/>
      <c r="S519" s="302"/>
      <c r="T519" s="99"/>
      <c r="U519" s="99"/>
      <c r="V519" s="172" t="str">
        <f t="shared" si="390"/>
        <v> </v>
      </c>
      <c r="W519" s="172">
        <f t="shared" si="5"/>
        <v>5</v>
      </c>
      <c r="X519" s="173">
        <f t="shared" si="6"/>
        <v>7</v>
      </c>
      <c r="Y519" s="172">
        <f t="shared" si="7"/>
        <v>42</v>
      </c>
      <c r="Z519" s="174">
        <f t="shared" si="8"/>
        <v>0.1666666667</v>
      </c>
      <c r="AA519" s="174">
        <f t="shared" si="9"/>
        <v>0.003703703704</v>
      </c>
      <c r="AB519" s="173" t="str">
        <f t="shared" si="10"/>
        <v>40,322916666666667</v>
      </c>
      <c r="AC519" s="175" t="str">
        <f t="shared" si="11"/>
        <v> 6243VPR02  7:45-11:45  BĐ: 25/2/2026 KT: 8/4/2026</v>
      </c>
      <c r="AD519" s="175">
        <f t="shared" ref="AD519:AE519" si="699">P519</f>
        <v>46078</v>
      </c>
      <c r="AE519" s="175">
        <f t="shared" si="699"/>
        <v>46120</v>
      </c>
      <c r="AF519" s="187"/>
      <c r="AG519" s="187"/>
    </row>
    <row r="520" ht="18.75" customHeight="1">
      <c r="A520" s="184"/>
      <c r="B520" s="184"/>
      <c r="C520" s="99" t="s">
        <v>198</v>
      </c>
      <c r="D520" s="99" t="s">
        <v>1132</v>
      </c>
      <c r="E520" s="99">
        <v>2024.0</v>
      </c>
      <c r="F520" s="164" t="s">
        <v>1140</v>
      </c>
      <c r="G520" s="165" t="s">
        <v>1146</v>
      </c>
      <c r="H520" s="99">
        <v>6.0</v>
      </c>
      <c r="I520" s="99"/>
      <c r="J520" s="99">
        <v>25.0</v>
      </c>
      <c r="K520" s="185" t="s">
        <v>1258</v>
      </c>
      <c r="L520" s="191">
        <v>0.5416666666666666</v>
      </c>
      <c r="M520" s="192">
        <v>0.7083333333333334</v>
      </c>
      <c r="N520" s="165">
        <v>504.0</v>
      </c>
      <c r="O520" s="164" t="s">
        <v>1252</v>
      </c>
      <c r="P520" s="169">
        <f t="shared" ref="P520:P527" si="701">"05/01/2026"+(K520-2)</f>
        <v>46028</v>
      </c>
      <c r="Q520" s="170">
        <f t="shared" si="3"/>
        <v>46056</v>
      </c>
      <c r="R520" s="181"/>
      <c r="S520" s="302"/>
      <c r="T520" s="99"/>
      <c r="U520" s="99"/>
      <c r="V520" s="172" t="str">
        <f t="shared" si="390"/>
        <v> </v>
      </c>
      <c r="W520" s="172">
        <f t="shared" si="5"/>
        <v>5</v>
      </c>
      <c r="X520" s="173">
        <f t="shared" si="6"/>
        <v>5</v>
      </c>
      <c r="Y520" s="172">
        <f t="shared" si="7"/>
        <v>28</v>
      </c>
      <c r="Z520" s="174">
        <f t="shared" si="8"/>
        <v>0.1666666667</v>
      </c>
      <c r="AA520" s="174">
        <f t="shared" si="9"/>
        <v>0.003703703704</v>
      </c>
      <c r="AB520" s="173" t="str">
        <f t="shared" si="10"/>
        <v>30,541666666666667504</v>
      </c>
      <c r="AC520" s="175" t="str">
        <f t="shared" si="11"/>
        <v>Quản trị khủng hoảng truyền thông 6243VPR01  13:00-17:00  BĐ: 6/1/2026 KT: 3/2/2026</v>
      </c>
      <c r="AD520" s="175">
        <f t="shared" ref="AD520:AE520" si="700">P520</f>
        <v>46028</v>
      </c>
      <c r="AE520" s="175">
        <f t="shared" si="700"/>
        <v>46056</v>
      </c>
      <c r="AF520" s="187"/>
      <c r="AG520" s="187"/>
    </row>
    <row r="521" ht="18.75" customHeight="1">
      <c r="A521" s="177"/>
      <c r="B521" s="177"/>
      <c r="C521" s="178" t="s">
        <v>198</v>
      </c>
      <c r="D521" s="178" t="s">
        <v>1132</v>
      </c>
      <c r="E521" s="178">
        <v>2024.0</v>
      </c>
      <c r="F521" s="178" t="s">
        <v>1149</v>
      </c>
      <c r="G521" s="12"/>
      <c r="H521" s="178">
        <v>10.0</v>
      </c>
      <c r="I521" s="181"/>
      <c r="J521" s="93">
        <v>25.0</v>
      </c>
      <c r="K521" s="194" t="s">
        <v>1258</v>
      </c>
      <c r="L521" s="191">
        <v>0.5416666666666666</v>
      </c>
      <c r="M521" s="192">
        <v>0.7083333333333334</v>
      </c>
      <c r="N521" s="12"/>
      <c r="O521" s="178" t="s">
        <v>1252</v>
      </c>
      <c r="P521" s="169">
        <f t="shared" si="701"/>
        <v>46028</v>
      </c>
      <c r="Q521" s="170">
        <f t="shared" si="3"/>
        <v>46056</v>
      </c>
      <c r="R521" s="180"/>
      <c r="S521" s="303"/>
      <c r="T521" s="181"/>
      <c r="U521" s="181"/>
      <c r="V521" s="172" t="str">
        <f t="shared" si="390"/>
        <v> </v>
      </c>
      <c r="W521" s="172">
        <f t="shared" si="5"/>
        <v>5</v>
      </c>
      <c r="X521" s="173">
        <f t="shared" si="6"/>
        <v>5</v>
      </c>
      <c r="Y521" s="172">
        <f t="shared" si="7"/>
        <v>28</v>
      </c>
      <c r="Z521" s="174">
        <f t="shared" si="8"/>
        <v>0.1666666667</v>
      </c>
      <c r="AA521" s="174">
        <f t="shared" si="9"/>
        <v>0.003703703704</v>
      </c>
      <c r="AB521" s="173" t="str">
        <f t="shared" si="10"/>
        <v>30,541666666666667</v>
      </c>
      <c r="AC521" s="175" t="str">
        <f t="shared" si="11"/>
        <v> 6243VPR02  13:00-17:00  BĐ: 6/1/2026 KT: 3/2/2026</v>
      </c>
      <c r="AD521" s="175">
        <f t="shared" ref="AD521:AE521" si="702">P521</f>
        <v>46028</v>
      </c>
      <c r="AE521" s="175">
        <f t="shared" si="702"/>
        <v>46056</v>
      </c>
      <c r="AF521" s="182"/>
      <c r="AG521" s="182"/>
    </row>
    <row r="522" ht="18.75" customHeight="1">
      <c r="A522" s="177"/>
      <c r="B522" s="177"/>
      <c r="C522" s="178" t="s">
        <v>198</v>
      </c>
      <c r="D522" s="178" t="s">
        <v>1132</v>
      </c>
      <c r="E522" s="178">
        <v>2024.0</v>
      </c>
      <c r="F522" s="178" t="s">
        <v>1150</v>
      </c>
      <c r="G522" s="12"/>
      <c r="H522" s="178">
        <v>1.0</v>
      </c>
      <c r="I522" s="181"/>
      <c r="J522" s="93">
        <v>25.0</v>
      </c>
      <c r="K522" s="194" t="s">
        <v>1258</v>
      </c>
      <c r="L522" s="191">
        <v>0.5416666666666666</v>
      </c>
      <c r="M522" s="192">
        <v>0.7083333333333334</v>
      </c>
      <c r="N522" s="12"/>
      <c r="O522" s="178" t="s">
        <v>1252</v>
      </c>
      <c r="P522" s="169">
        <f t="shared" si="701"/>
        <v>46028</v>
      </c>
      <c r="Q522" s="170">
        <f t="shared" si="3"/>
        <v>46056</v>
      </c>
      <c r="R522" s="180"/>
      <c r="S522" s="303"/>
      <c r="T522" s="181"/>
      <c r="U522" s="181"/>
      <c r="V522" s="172" t="str">
        <f t="shared" si="390"/>
        <v> </v>
      </c>
      <c r="W522" s="172">
        <f t="shared" si="5"/>
        <v>5</v>
      </c>
      <c r="X522" s="173">
        <f t="shared" si="6"/>
        <v>5</v>
      </c>
      <c r="Y522" s="172">
        <f t="shared" si="7"/>
        <v>28</v>
      </c>
      <c r="Z522" s="174">
        <f t="shared" si="8"/>
        <v>0.1666666667</v>
      </c>
      <c r="AA522" s="174">
        <f t="shared" si="9"/>
        <v>0.003703703704</v>
      </c>
      <c r="AB522" s="173" t="str">
        <f t="shared" si="10"/>
        <v>30,541666666666667</v>
      </c>
      <c r="AC522" s="175" t="str">
        <f t="shared" si="11"/>
        <v> 4223VPR01LT  13:00-17:00  BĐ: 6/1/2026 KT: 3/2/2026</v>
      </c>
      <c r="AD522" s="175">
        <f t="shared" ref="AD522:AE522" si="703">P522</f>
        <v>46028</v>
      </c>
      <c r="AE522" s="175">
        <f t="shared" si="703"/>
        <v>46056</v>
      </c>
      <c r="AF522" s="182"/>
      <c r="AG522" s="182"/>
    </row>
    <row r="523" ht="18.75" customHeight="1">
      <c r="A523" s="177"/>
      <c r="B523" s="177"/>
      <c r="C523" s="178" t="s">
        <v>198</v>
      </c>
      <c r="D523" s="178" t="s">
        <v>1132</v>
      </c>
      <c r="E523" s="178">
        <v>2025.0</v>
      </c>
      <c r="F523" s="178" t="s">
        <v>1154</v>
      </c>
      <c r="G523" s="12"/>
      <c r="H523" s="178">
        <v>3.0</v>
      </c>
      <c r="I523" s="181"/>
      <c r="J523" s="93">
        <v>25.0</v>
      </c>
      <c r="K523" s="194" t="s">
        <v>1258</v>
      </c>
      <c r="L523" s="191">
        <v>0.5416666666666666</v>
      </c>
      <c r="M523" s="192">
        <v>0.7083333333333334</v>
      </c>
      <c r="N523" s="19"/>
      <c r="O523" s="178" t="s">
        <v>1252</v>
      </c>
      <c r="P523" s="169">
        <f t="shared" si="701"/>
        <v>46028</v>
      </c>
      <c r="Q523" s="170">
        <f t="shared" si="3"/>
        <v>46056</v>
      </c>
      <c r="R523" s="180"/>
      <c r="S523" s="303"/>
      <c r="T523" s="181"/>
      <c r="U523" s="181"/>
      <c r="V523" s="172" t="str">
        <f t="shared" si="390"/>
        <v> </v>
      </c>
      <c r="W523" s="172">
        <f t="shared" si="5"/>
        <v>5</v>
      </c>
      <c r="X523" s="173">
        <f t="shared" si="6"/>
        <v>5</v>
      </c>
      <c r="Y523" s="172">
        <f t="shared" si="7"/>
        <v>28</v>
      </c>
      <c r="Z523" s="174">
        <f t="shared" si="8"/>
        <v>0.1666666667</v>
      </c>
      <c r="AA523" s="174">
        <f t="shared" si="9"/>
        <v>0.003703703704</v>
      </c>
      <c r="AB523" s="173" t="str">
        <f t="shared" si="10"/>
        <v>30,541666666666667</v>
      </c>
      <c r="AC523" s="175" t="str">
        <f t="shared" si="11"/>
        <v> 6252PUR01TU  13:00-17:00  BĐ: 6/1/2026 KT: 3/2/2026</v>
      </c>
      <c r="AD523" s="175">
        <f t="shared" ref="AD523:AE523" si="704">P523</f>
        <v>46028</v>
      </c>
      <c r="AE523" s="175">
        <f t="shared" si="704"/>
        <v>46056</v>
      </c>
      <c r="AF523" s="182"/>
      <c r="AG523" s="182"/>
    </row>
    <row r="524" ht="18.75" customHeight="1">
      <c r="A524" s="184"/>
      <c r="B524" s="184"/>
      <c r="C524" s="99" t="s">
        <v>198</v>
      </c>
      <c r="D524" s="99" t="s">
        <v>1132</v>
      </c>
      <c r="E524" s="99">
        <v>2024.0</v>
      </c>
      <c r="F524" s="164" t="s">
        <v>1140</v>
      </c>
      <c r="G524" s="12"/>
      <c r="H524" s="99">
        <v>6.0</v>
      </c>
      <c r="I524" s="99"/>
      <c r="J524" s="99">
        <v>25.0</v>
      </c>
      <c r="K524" s="185" t="s">
        <v>1272</v>
      </c>
      <c r="L524" s="191">
        <v>0.5416666666666666</v>
      </c>
      <c r="M524" s="192">
        <v>0.7083333333333334</v>
      </c>
      <c r="N524" s="165">
        <v>504.0</v>
      </c>
      <c r="O524" s="164" t="s">
        <v>1252</v>
      </c>
      <c r="P524" s="169">
        <f t="shared" si="701"/>
        <v>46030</v>
      </c>
      <c r="Q524" s="170">
        <f t="shared" si="3"/>
        <v>46058</v>
      </c>
      <c r="R524" s="181"/>
      <c r="S524" s="302"/>
      <c r="T524" s="99"/>
      <c r="U524" s="99"/>
      <c r="V524" s="172" t="str">
        <f t="shared" si="390"/>
        <v> </v>
      </c>
      <c r="W524" s="172">
        <f t="shared" si="5"/>
        <v>5</v>
      </c>
      <c r="X524" s="173">
        <f t="shared" si="6"/>
        <v>5</v>
      </c>
      <c r="Y524" s="172">
        <f t="shared" si="7"/>
        <v>28</v>
      </c>
      <c r="Z524" s="174">
        <f t="shared" si="8"/>
        <v>0.1666666667</v>
      </c>
      <c r="AA524" s="174">
        <f t="shared" si="9"/>
        <v>0.003703703704</v>
      </c>
      <c r="AB524" s="173" t="str">
        <f t="shared" si="10"/>
        <v>50,541666666666667504</v>
      </c>
      <c r="AC524" s="175" t="str">
        <f t="shared" si="11"/>
        <v> 6243VPR01  13:00-17:00  BĐ: 8/1/2026 KT: 5/2/2026</v>
      </c>
      <c r="AD524" s="175">
        <f t="shared" ref="AD524:AE524" si="705">P524</f>
        <v>46030</v>
      </c>
      <c r="AE524" s="175">
        <f t="shared" si="705"/>
        <v>46058</v>
      </c>
      <c r="AF524" s="187"/>
      <c r="AG524" s="187"/>
    </row>
    <row r="525" ht="18.75" customHeight="1">
      <c r="A525" s="177"/>
      <c r="B525" s="177"/>
      <c r="C525" s="178" t="s">
        <v>198</v>
      </c>
      <c r="D525" s="178" t="s">
        <v>1132</v>
      </c>
      <c r="E525" s="178">
        <v>2024.0</v>
      </c>
      <c r="F525" s="178" t="s">
        <v>1149</v>
      </c>
      <c r="G525" s="12"/>
      <c r="H525" s="178">
        <v>10.0</v>
      </c>
      <c r="I525" s="181"/>
      <c r="J525" s="93">
        <v>25.0</v>
      </c>
      <c r="K525" s="194" t="s">
        <v>1272</v>
      </c>
      <c r="L525" s="191">
        <v>0.5416666666666666</v>
      </c>
      <c r="M525" s="192">
        <v>0.7083333333333334</v>
      </c>
      <c r="N525" s="12"/>
      <c r="O525" s="178" t="s">
        <v>1252</v>
      </c>
      <c r="P525" s="169">
        <f t="shared" si="701"/>
        <v>46030</v>
      </c>
      <c r="Q525" s="170">
        <f t="shared" si="3"/>
        <v>46058</v>
      </c>
      <c r="R525" s="180"/>
      <c r="S525" s="303"/>
      <c r="T525" s="181"/>
      <c r="U525" s="181"/>
      <c r="V525" s="172" t="str">
        <f t="shared" si="390"/>
        <v> </v>
      </c>
      <c r="W525" s="172">
        <f t="shared" si="5"/>
        <v>5</v>
      </c>
      <c r="X525" s="173">
        <f t="shared" si="6"/>
        <v>5</v>
      </c>
      <c r="Y525" s="172">
        <f t="shared" si="7"/>
        <v>28</v>
      </c>
      <c r="Z525" s="174">
        <f t="shared" si="8"/>
        <v>0.1666666667</v>
      </c>
      <c r="AA525" s="174">
        <f t="shared" si="9"/>
        <v>0.003703703704</v>
      </c>
      <c r="AB525" s="173" t="str">
        <f t="shared" si="10"/>
        <v>50,541666666666667</v>
      </c>
      <c r="AC525" s="175" t="str">
        <f t="shared" si="11"/>
        <v> 6243VPR02  13:00-17:00  BĐ: 8/1/2026 KT: 5/2/2026</v>
      </c>
      <c r="AD525" s="175">
        <f t="shared" ref="AD525:AE525" si="706">P525</f>
        <v>46030</v>
      </c>
      <c r="AE525" s="175">
        <f t="shared" si="706"/>
        <v>46058</v>
      </c>
      <c r="AF525" s="182"/>
      <c r="AG525" s="182"/>
    </row>
    <row r="526" ht="18.75" customHeight="1">
      <c r="A526" s="177"/>
      <c r="B526" s="177"/>
      <c r="C526" s="178" t="s">
        <v>198</v>
      </c>
      <c r="D526" s="178" t="s">
        <v>1132</v>
      </c>
      <c r="E526" s="178">
        <v>2024.0</v>
      </c>
      <c r="F526" s="178" t="s">
        <v>1150</v>
      </c>
      <c r="G526" s="12"/>
      <c r="H526" s="178">
        <v>1.0</v>
      </c>
      <c r="I526" s="181"/>
      <c r="J526" s="93">
        <v>25.0</v>
      </c>
      <c r="K526" s="194" t="s">
        <v>1272</v>
      </c>
      <c r="L526" s="191">
        <v>0.5416666666666666</v>
      </c>
      <c r="M526" s="192">
        <v>0.7083333333333334</v>
      </c>
      <c r="N526" s="12"/>
      <c r="O526" s="178" t="s">
        <v>1252</v>
      </c>
      <c r="P526" s="169">
        <f t="shared" si="701"/>
        <v>46030</v>
      </c>
      <c r="Q526" s="170">
        <f t="shared" si="3"/>
        <v>46058</v>
      </c>
      <c r="R526" s="180"/>
      <c r="S526" s="303"/>
      <c r="T526" s="181"/>
      <c r="U526" s="181"/>
      <c r="V526" s="172" t="str">
        <f t="shared" si="390"/>
        <v> </v>
      </c>
      <c r="W526" s="172">
        <f t="shared" si="5"/>
        <v>5</v>
      </c>
      <c r="X526" s="173">
        <f t="shared" si="6"/>
        <v>5</v>
      </c>
      <c r="Y526" s="172">
        <f t="shared" si="7"/>
        <v>28</v>
      </c>
      <c r="Z526" s="174">
        <f t="shared" si="8"/>
        <v>0.1666666667</v>
      </c>
      <c r="AA526" s="174">
        <f t="shared" si="9"/>
        <v>0.003703703704</v>
      </c>
      <c r="AB526" s="173" t="str">
        <f t="shared" si="10"/>
        <v>50,541666666666667</v>
      </c>
      <c r="AC526" s="175" t="str">
        <f t="shared" si="11"/>
        <v> 4223VPR01LT  13:00-17:00  BĐ: 8/1/2026 KT: 5/2/2026</v>
      </c>
      <c r="AD526" s="175">
        <f t="shared" ref="AD526:AE526" si="707">P526</f>
        <v>46030</v>
      </c>
      <c r="AE526" s="175">
        <f t="shared" si="707"/>
        <v>46058</v>
      </c>
      <c r="AF526" s="182"/>
      <c r="AG526" s="182"/>
    </row>
    <row r="527" ht="18.75" customHeight="1">
      <c r="A527" s="177"/>
      <c r="B527" s="177"/>
      <c r="C527" s="178" t="s">
        <v>198</v>
      </c>
      <c r="D527" s="178" t="s">
        <v>1132</v>
      </c>
      <c r="E527" s="178">
        <v>2025.0</v>
      </c>
      <c r="F527" s="178" t="s">
        <v>1154</v>
      </c>
      <c r="G527" s="12"/>
      <c r="H527" s="178">
        <v>3.0</v>
      </c>
      <c r="I527" s="181"/>
      <c r="J527" s="93">
        <v>25.0</v>
      </c>
      <c r="K527" s="194" t="s">
        <v>1272</v>
      </c>
      <c r="L527" s="191">
        <v>0.5416666666666666</v>
      </c>
      <c r="M527" s="192">
        <v>0.7083333333333334</v>
      </c>
      <c r="N527" s="19"/>
      <c r="O527" s="178" t="s">
        <v>1252</v>
      </c>
      <c r="P527" s="169">
        <f t="shared" si="701"/>
        <v>46030</v>
      </c>
      <c r="Q527" s="170">
        <f t="shared" si="3"/>
        <v>46058</v>
      </c>
      <c r="R527" s="180"/>
      <c r="S527" s="303"/>
      <c r="T527" s="181"/>
      <c r="U527" s="181"/>
      <c r="V527" s="172" t="str">
        <f t="shared" si="390"/>
        <v> </v>
      </c>
      <c r="W527" s="172">
        <f t="shared" si="5"/>
        <v>5</v>
      </c>
      <c r="X527" s="173">
        <f t="shared" si="6"/>
        <v>5</v>
      </c>
      <c r="Y527" s="172">
        <f t="shared" si="7"/>
        <v>28</v>
      </c>
      <c r="Z527" s="174">
        <f t="shared" si="8"/>
        <v>0.1666666667</v>
      </c>
      <c r="AA527" s="174">
        <f t="shared" si="9"/>
        <v>0.003703703704</v>
      </c>
      <c r="AB527" s="173" t="str">
        <f t="shared" si="10"/>
        <v>50,541666666666667</v>
      </c>
      <c r="AC527" s="175" t="str">
        <f t="shared" si="11"/>
        <v> 6252PUR01TU  13:00-17:00  BĐ: 8/1/2026 KT: 5/2/2026</v>
      </c>
      <c r="AD527" s="175">
        <f t="shared" ref="AD527:AE527" si="708">P527</f>
        <v>46030</v>
      </c>
      <c r="AE527" s="175">
        <f t="shared" si="708"/>
        <v>46058</v>
      </c>
      <c r="AF527" s="182"/>
      <c r="AG527" s="182"/>
    </row>
    <row r="528" ht="18.75" customHeight="1">
      <c r="A528" s="184"/>
      <c r="B528" s="184"/>
      <c r="C528" s="99" t="s">
        <v>198</v>
      </c>
      <c r="D528" s="99" t="s">
        <v>1132</v>
      </c>
      <c r="E528" s="99">
        <v>2024.0</v>
      </c>
      <c r="F528" s="164" t="s">
        <v>1140</v>
      </c>
      <c r="G528" s="12"/>
      <c r="H528" s="99">
        <v>6.0</v>
      </c>
      <c r="I528" s="99"/>
      <c r="J528" s="99">
        <v>15.0</v>
      </c>
      <c r="K528" s="185" t="s">
        <v>1258</v>
      </c>
      <c r="L528" s="191">
        <v>0.5416666666666666</v>
      </c>
      <c r="M528" s="192">
        <v>0.7083333333333334</v>
      </c>
      <c r="N528" s="165">
        <v>504.0</v>
      </c>
      <c r="O528" s="164" t="s">
        <v>1252</v>
      </c>
      <c r="P528" s="169">
        <f t="shared" ref="P528:P535" si="710">"23/02/2026"+(K528-2)</f>
        <v>46077</v>
      </c>
      <c r="Q528" s="170">
        <f t="shared" si="3"/>
        <v>46091</v>
      </c>
      <c r="R528" s="181"/>
      <c r="S528" s="302"/>
      <c r="T528" s="99"/>
      <c r="U528" s="99"/>
      <c r="V528" s="172" t="str">
        <f t="shared" si="390"/>
        <v> </v>
      </c>
      <c r="W528" s="172">
        <f t="shared" si="5"/>
        <v>5</v>
      </c>
      <c r="X528" s="173">
        <f t="shared" si="6"/>
        <v>3</v>
      </c>
      <c r="Y528" s="172">
        <f t="shared" si="7"/>
        <v>14</v>
      </c>
      <c r="Z528" s="174">
        <f t="shared" si="8"/>
        <v>0.1666666667</v>
      </c>
      <c r="AA528" s="174">
        <f t="shared" si="9"/>
        <v>0.003703703704</v>
      </c>
      <c r="AB528" s="173" t="str">
        <f t="shared" si="10"/>
        <v>30,541666666666667504</v>
      </c>
      <c r="AC528" s="175" t="str">
        <f t="shared" si="11"/>
        <v> 6243VPR01  13:00-17:00  BĐ: 24/2/2026 KT: 10/3/2026</v>
      </c>
      <c r="AD528" s="175">
        <f t="shared" ref="AD528:AE528" si="709">P528</f>
        <v>46077</v>
      </c>
      <c r="AE528" s="175">
        <f t="shared" si="709"/>
        <v>46091</v>
      </c>
      <c r="AF528" s="187"/>
      <c r="AG528" s="187"/>
    </row>
    <row r="529" ht="18.75" customHeight="1">
      <c r="A529" s="177"/>
      <c r="B529" s="177"/>
      <c r="C529" s="178" t="s">
        <v>198</v>
      </c>
      <c r="D529" s="178" t="s">
        <v>1132</v>
      </c>
      <c r="E529" s="178">
        <v>2024.0</v>
      </c>
      <c r="F529" s="178" t="s">
        <v>1149</v>
      </c>
      <c r="G529" s="12"/>
      <c r="H529" s="178">
        <v>10.0</v>
      </c>
      <c r="I529" s="181"/>
      <c r="J529" s="93">
        <v>15.0</v>
      </c>
      <c r="K529" s="194" t="s">
        <v>1258</v>
      </c>
      <c r="L529" s="191">
        <v>0.5416666666666666</v>
      </c>
      <c r="M529" s="192">
        <v>0.7083333333333334</v>
      </c>
      <c r="N529" s="12"/>
      <c r="O529" s="178" t="s">
        <v>1252</v>
      </c>
      <c r="P529" s="169">
        <f t="shared" si="710"/>
        <v>46077</v>
      </c>
      <c r="Q529" s="170">
        <f t="shared" si="3"/>
        <v>46091</v>
      </c>
      <c r="R529" s="180"/>
      <c r="S529" s="303"/>
      <c r="T529" s="181"/>
      <c r="U529" s="181"/>
      <c r="V529" s="172" t="str">
        <f t="shared" si="390"/>
        <v> </v>
      </c>
      <c r="W529" s="172">
        <f t="shared" si="5"/>
        <v>5</v>
      </c>
      <c r="X529" s="173">
        <f t="shared" si="6"/>
        <v>3</v>
      </c>
      <c r="Y529" s="172">
        <f t="shared" si="7"/>
        <v>14</v>
      </c>
      <c r="Z529" s="174">
        <f t="shared" si="8"/>
        <v>0.1666666667</v>
      </c>
      <c r="AA529" s="174">
        <f t="shared" si="9"/>
        <v>0.003703703704</v>
      </c>
      <c r="AB529" s="173" t="str">
        <f t="shared" si="10"/>
        <v>30,541666666666667</v>
      </c>
      <c r="AC529" s="175" t="str">
        <f t="shared" si="11"/>
        <v> 6243VPR02  13:00-17:00  BĐ: 24/2/2026 KT: 10/3/2026</v>
      </c>
      <c r="AD529" s="175">
        <f t="shared" ref="AD529:AE529" si="711">P529</f>
        <v>46077</v>
      </c>
      <c r="AE529" s="175">
        <f t="shared" si="711"/>
        <v>46091</v>
      </c>
      <c r="AF529" s="182"/>
      <c r="AG529" s="182"/>
    </row>
    <row r="530" ht="18.75" customHeight="1">
      <c r="A530" s="177"/>
      <c r="B530" s="177"/>
      <c r="C530" s="178" t="s">
        <v>198</v>
      </c>
      <c r="D530" s="178" t="s">
        <v>1132</v>
      </c>
      <c r="E530" s="178">
        <v>2024.0</v>
      </c>
      <c r="F530" s="178" t="s">
        <v>1150</v>
      </c>
      <c r="G530" s="12"/>
      <c r="H530" s="178">
        <v>1.0</v>
      </c>
      <c r="I530" s="181"/>
      <c r="J530" s="93">
        <v>15.0</v>
      </c>
      <c r="K530" s="194" t="s">
        <v>1258</v>
      </c>
      <c r="L530" s="191">
        <v>0.5416666666666666</v>
      </c>
      <c r="M530" s="192">
        <v>0.7083333333333334</v>
      </c>
      <c r="N530" s="12"/>
      <c r="O530" s="178" t="s">
        <v>1252</v>
      </c>
      <c r="P530" s="169">
        <f t="shared" si="710"/>
        <v>46077</v>
      </c>
      <c r="Q530" s="170">
        <f t="shared" si="3"/>
        <v>46091</v>
      </c>
      <c r="R530" s="180"/>
      <c r="S530" s="303"/>
      <c r="T530" s="181"/>
      <c r="U530" s="181"/>
      <c r="V530" s="172" t="str">
        <f t="shared" si="390"/>
        <v> </v>
      </c>
      <c r="W530" s="172">
        <f t="shared" si="5"/>
        <v>5</v>
      </c>
      <c r="X530" s="173">
        <f t="shared" si="6"/>
        <v>3</v>
      </c>
      <c r="Y530" s="172">
        <f t="shared" si="7"/>
        <v>14</v>
      </c>
      <c r="Z530" s="174">
        <f t="shared" si="8"/>
        <v>0.1666666667</v>
      </c>
      <c r="AA530" s="174">
        <f t="shared" si="9"/>
        <v>0.003703703704</v>
      </c>
      <c r="AB530" s="173" t="str">
        <f t="shared" si="10"/>
        <v>30,541666666666667</v>
      </c>
      <c r="AC530" s="175" t="str">
        <f t="shared" si="11"/>
        <v> 4223VPR01LT  13:00-17:00  BĐ: 24/2/2026 KT: 10/3/2026</v>
      </c>
      <c r="AD530" s="175">
        <f t="shared" ref="AD530:AE530" si="712">P530</f>
        <v>46077</v>
      </c>
      <c r="AE530" s="175">
        <f t="shared" si="712"/>
        <v>46091</v>
      </c>
      <c r="AF530" s="182"/>
      <c r="AG530" s="182"/>
    </row>
    <row r="531" ht="18.75" customHeight="1">
      <c r="A531" s="177"/>
      <c r="B531" s="177"/>
      <c r="C531" s="178" t="s">
        <v>198</v>
      </c>
      <c r="D531" s="178" t="s">
        <v>1132</v>
      </c>
      <c r="E531" s="178">
        <v>2025.0</v>
      </c>
      <c r="F531" s="178" t="s">
        <v>1154</v>
      </c>
      <c r="G531" s="12"/>
      <c r="H531" s="178">
        <v>3.0</v>
      </c>
      <c r="I531" s="181"/>
      <c r="J531" s="93">
        <v>15.0</v>
      </c>
      <c r="K531" s="194" t="s">
        <v>1258</v>
      </c>
      <c r="L531" s="191">
        <v>0.5416666666666666</v>
      </c>
      <c r="M531" s="192">
        <v>0.7083333333333334</v>
      </c>
      <c r="N531" s="19"/>
      <c r="O531" s="178" t="s">
        <v>1252</v>
      </c>
      <c r="P531" s="169">
        <f t="shared" si="710"/>
        <v>46077</v>
      </c>
      <c r="Q531" s="170">
        <f t="shared" si="3"/>
        <v>46091</v>
      </c>
      <c r="R531" s="180"/>
      <c r="S531" s="303"/>
      <c r="T531" s="181"/>
      <c r="U531" s="181"/>
      <c r="V531" s="172" t="str">
        <f t="shared" si="390"/>
        <v> </v>
      </c>
      <c r="W531" s="172">
        <f t="shared" si="5"/>
        <v>5</v>
      </c>
      <c r="X531" s="173">
        <f t="shared" si="6"/>
        <v>3</v>
      </c>
      <c r="Y531" s="172">
        <f t="shared" si="7"/>
        <v>14</v>
      </c>
      <c r="Z531" s="174">
        <f t="shared" si="8"/>
        <v>0.1666666667</v>
      </c>
      <c r="AA531" s="174">
        <f t="shared" si="9"/>
        <v>0.003703703704</v>
      </c>
      <c r="AB531" s="173" t="str">
        <f t="shared" si="10"/>
        <v>30,541666666666667</v>
      </c>
      <c r="AC531" s="175" t="str">
        <f t="shared" si="11"/>
        <v> 6252PUR01TU  13:00-17:00  BĐ: 24/2/2026 KT: 10/3/2026</v>
      </c>
      <c r="AD531" s="175">
        <f t="shared" ref="AD531:AE531" si="713">P531</f>
        <v>46077</v>
      </c>
      <c r="AE531" s="175">
        <f t="shared" si="713"/>
        <v>46091</v>
      </c>
      <c r="AF531" s="182"/>
      <c r="AG531" s="182"/>
    </row>
    <row r="532" ht="18.75" customHeight="1">
      <c r="A532" s="184"/>
      <c r="B532" s="184"/>
      <c r="C532" s="99" t="s">
        <v>198</v>
      </c>
      <c r="D532" s="99" t="s">
        <v>1132</v>
      </c>
      <c r="E532" s="99">
        <v>2024.0</v>
      </c>
      <c r="F532" s="164" t="s">
        <v>1140</v>
      </c>
      <c r="G532" s="12"/>
      <c r="H532" s="99">
        <v>6.0</v>
      </c>
      <c r="I532" s="99"/>
      <c r="J532" s="99">
        <v>10.0</v>
      </c>
      <c r="K532" s="185" t="s">
        <v>1272</v>
      </c>
      <c r="L532" s="191">
        <v>0.5416666666666666</v>
      </c>
      <c r="M532" s="192">
        <v>0.7083333333333334</v>
      </c>
      <c r="N532" s="165">
        <v>504.0</v>
      </c>
      <c r="O532" s="164" t="s">
        <v>1252</v>
      </c>
      <c r="P532" s="169">
        <f t="shared" si="710"/>
        <v>46079</v>
      </c>
      <c r="Q532" s="170">
        <f t="shared" si="3"/>
        <v>46086</v>
      </c>
      <c r="R532" s="181"/>
      <c r="S532" s="302"/>
      <c r="T532" s="99"/>
      <c r="U532" s="99"/>
      <c r="V532" s="172" t="str">
        <f t="shared" si="390"/>
        <v> </v>
      </c>
      <c r="W532" s="172">
        <f t="shared" si="5"/>
        <v>5</v>
      </c>
      <c r="X532" s="173">
        <f t="shared" si="6"/>
        <v>2</v>
      </c>
      <c r="Y532" s="172">
        <f t="shared" si="7"/>
        <v>7</v>
      </c>
      <c r="Z532" s="174">
        <f t="shared" si="8"/>
        <v>0.1666666667</v>
      </c>
      <c r="AA532" s="174">
        <f t="shared" si="9"/>
        <v>0.003703703704</v>
      </c>
      <c r="AB532" s="173" t="str">
        <f t="shared" si="10"/>
        <v>50,541666666666667504</v>
      </c>
      <c r="AC532" s="175" t="str">
        <f t="shared" si="11"/>
        <v> 6243VPR01  13:00-17:00  BĐ: 26/2/2026 KT: 5/3/2026</v>
      </c>
      <c r="AD532" s="175">
        <f t="shared" ref="AD532:AE532" si="714">P532</f>
        <v>46079</v>
      </c>
      <c r="AE532" s="175">
        <f t="shared" si="714"/>
        <v>46086</v>
      </c>
      <c r="AF532" s="187"/>
      <c r="AG532" s="187"/>
    </row>
    <row r="533" ht="18.75" customHeight="1">
      <c r="A533" s="177"/>
      <c r="B533" s="177"/>
      <c r="C533" s="178" t="s">
        <v>198</v>
      </c>
      <c r="D533" s="178" t="s">
        <v>1132</v>
      </c>
      <c r="E533" s="178">
        <v>2024.0</v>
      </c>
      <c r="F533" s="178" t="s">
        <v>1149</v>
      </c>
      <c r="G533" s="12"/>
      <c r="H533" s="178">
        <v>10.0</v>
      </c>
      <c r="I533" s="181"/>
      <c r="J533" s="99">
        <v>10.0</v>
      </c>
      <c r="K533" s="194" t="s">
        <v>1272</v>
      </c>
      <c r="L533" s="191">
        <v>0.5416666666666666</v>
      </c>
      <c r="M533" s="192">
        <v>0.7083333333333334</v>
      </c>
      <c r="N533" s="12"/>
      <c r="O533" s="178" t="s">
        <v>1252</v>
      </c>
      <c r="P533" s="169">
        <f t="shared" si="710"/>
        <v>46079</v>
      </c>
      <c r="Q533" s="170">
        <f t="shared" si="3"/>
        <v>46086</v>
      </c>
      <c r="R533" s="180"/>
      <c r="S533" s="303"/>
      <c r="T533" s="181"/>
      <c r="U533" s="181"/>
      <c r="V533" s="172" t="str">
        <f t="shared" si="390"/>
        <v> </v>
      </c>
      <c r="W533" s="172">
        <f t="shared" si="5"/>
        <v>5</v>
      </c>
      <c r="X533" s="173">
        <f t="shared" si="6"/>
        <v>2</v>
      </c>
      <c r="Y533" s="172">
        <f t="shared" si="7"/>
        <v>7</v>
      </c>
      <c r="Z533" s="174">
        <f t="shared" si="8"/>
        <v>0.1666666667</v>
      </c>
      <c r="AA533" s="174">
        <f t="shared" si="9"/>
        <v>0.003703703704</v>
      </c>
      <c r="AB533" s="173" t="str">
        <f t="shared" si="10"/>
        <v>50,541666666666667</v>
      </c>
      <c r="AC533" s="175" t="str">
        <f t="shared" si="11"/>
        <v> 6243VPR02  13:00-17:00  BĐ: 26/2/2026 KT: 5/3/2026</v>
      </c>
      <c r="AD533" s="175">
        <f t="shared" ref="AD533:AE533" si="715">P533</f>
        <v>46079</v>
      </c>
      <c r="AE533" s="175">
        <f t="shared" si="715"/>
        <v>46086</v>
      </c>
      <c r="AF533" s="182"/>
      <c r="AG533" s="182"/>
    </row>
    <row r="534" ht="18.75" customHeight="1">
      <c r="A534" s="177"/>
      <c r="B534" s="177"/>
      <c r="C534" s="178" t="s">
        <v>198</v>
      </c>
      <c r="D534" s="178" t="s">
        <v>1132</v>
      </c>
      <c r="E534" s="178">
        <v>2024.0</v>
      </c>
      <c r="F534" s="178" t="s">
        <v>1150</v>
      </c>
      <c r="G534" s="12"/>
      <c r="H534" s="178">
        <v>1.0</v>
      </c>
      <c r="I534" s="181"/>
      <c r="J534" s="99">
        <v>10.0</v>
      </c>
      <c r="K534" s="194" t="s">
        <v>1272</v>
      </c>
      <c r="L534" s="191">
        <v>0.5416666666666666</v>
      </c>
      <c r="M534" s="192">
        <v>0.7083333333333334</v>
      </c>
      <c r="N534" s="12"/>
      <c r="O534" s="178" t="s">
        <v>1252</v>
      </c>
      <c r="P534" s="169">
        <f t="shared" si="710"/>
        <v>46079</v>
      </c>
      <c r="Q534" s="170">
        <f t="shared" si="3"/>
        <v>46086</v>
      </c>
      <c r="R534" s="180"/>
      <c r="S534" s="303"/>
      <c r="T534" s="181"/>
      <c r="U534" s="181"/>
      <c r="V534" s="172" t="str">
        <f t="shared" si="390"/>
        <v> </v>
      </c>
      <c r="W534" s="172">
        <f t="shared" si="5"/>
        <v>5</v>
      </c>
      <c r="X534" s="173">
        <f t="shared" si="6"/>
        <v>2</v>
      </c>
      <c r="Y534" s="172">
        <f t="shared" si="7"/>
        <v>7</v>
      </c>
      <c r="Z534" s="174">
        <f t="shared" si="8"/>
        <v>0.1666666667</v>
      </c>
      <c r="AA534" s="174">
        <f t="shared" si="9"/>
        <v>0.003703703704</v>
      </c>
      <c r="AB534" s="173" t="str">
        <f t="shared" si="10"/>
        <v>50,541666666666667</v>
      </c>
      <c r="AC534" s="175" t="str">
        <f t="shared" si="11"/>
        <v> 4223VPR01LT  13:00-17:00  BĐ: 26/2/2026 KT: 5/3/2026</v>
      </c>
      <c r="AD534" s="175">
        <f t="shared" ref="AD534:AE534" si="716">P534</f>
        <v>46079</v>
      </c>
      <c r="AE534" s="175">
        <f t="shared" si="716"/>
        <v>46086</v>
      </c>
      <c r="AF534" s="182"/>
      <c r="AG534" s="182"/>
    </row>
    <row r="535" ht="18.75" customHeight="1">
      <c r="A535" s="177"/>
      <c r="B535" s="177"/>
      <c r="C535" s="178" t="s">
        <v>198</v>
      </c>
      <c r="D535" s="178" t="s">
        <v>1132</v>
      </c>
      <c r="E535" s="178">
        <v>2025.0</v>
      </c>
      <c r="F535" s="178" t="s">
        <v>1154</v>
      </c>
      <c r="G535" s="12"/>
      <c r="H535" s="178">
        <v>3.0</v>
      </c>
      <c r="I535" s="181"/>
      <c r="J535" s="99">
        <v>10.0</v>
      </c>
      <c r="K535" s="194" t="s">
        <v>1272</v>
      </c>
      <c r="L535" s="191">
        <v>0.5416666666666666</v>
      </c>
      <c r="M535" s="192">
        <v>0.7083333333333334</v>
      </c>
      <c r="N535" s="19"/>
      <c r="O535" s="178" t="s">
        <v>1252</v>
      </c>
      <c r="P535" s="169">
        <f t="shared" si="710"/>
        <v>46079</v>
      </c>
      <c r="Q535" s="170">
        <f t="shared" si="3"/>
        <v>46086</v>
      </c>
      <c r="R535" s="180"/>
      <c r="S535" s="303"/>
      <c r="T535" s="181"/>
      <c r="U535" s="181"/>
      <c r="V535" s="172" t="str">
        <f t="shared" si="390"/>
        <v> </v>
      </c>
      <c r="W535" s="172">
        <f t="shared" si="5"/>
        <v>5</v>
      </c>
      <c r="X535" s="173">
        <f t="shared" si="6"/>
        <v>2</v>
      </c>
      <c r="Y535" s="172">
        <f t="shared" si="7"/>
        <v>7</v>
      </c>
      <c r="Z535" s="174">
        <f t="shared" si="8"/>
        <v>0.1666666667</v>
      </c>
      <c r="AA535" s="174">
        <f t="shared" si="9"/>
        <v>0.003703703704</v>
      </c>
      <c r="AB535" s="173" t="str">
        <f t="shared" si="10"/>
        <v>50,541666666666667</v>
      </c>
      <c r="AC535" s="175" t="str">
        <f t="shared" si="11"/>
        <v> 6252PUR01TU  13:00-17:00  BĐ: 26/2/2026 KT: 5/3/2026</v>
      </c>
      <c r="AD535" s="175">
        <f t="shared" ref="AD535:AE535" si="717">P535</f>
        <v>46079</v>
      </c>
      <c r="AE535" s="175">
        <f t="shared" si="717"/>
        <v>46086</v>
      </c>
      <c r="AF535" s="182"/>
      <c r="AG535" s="182"/>
    </row>
    <row r="536" ht="18.75" customHeight="1">
      <c r="A536" s="184"/>
      <c r="B536" s="184"/>
      <c r="C536" s="99" t="s">
        <v>198</v>
      </c>
      <c r="D536" s="99" t="s">
        <v>1132</v>
      </c>
      <c r="E536" s="99">
        <v>2024.0</v>
      </c>
      <c r="F536" s="164" t="s">
        <v>1140</v>
      </c>
      <c r="G536" s="165" t="s">
        <v>1137</v>
      </c>
      <c r="H536" s="99">
        <v>6.0</v>
      </c>
      <c r="I536" s="99"/>
      <c r="J536" s="99">
        <v>25.0</v>
      </c>
      <c r="K536" s="185" t="s">
        <v>1267</v>
      </c>
      <c r="L536" s="191">
        <v>0.3229166666666667</v>
      </c>
      <c r="M536" s="192">
        <v>0.4895833333333333</v>
      </c>
      <c r="N536" s="165">
        <v>203.0</v>
      </c>
      <c r="O536" s="164" t="s">
        <v>1252</v>
      </c>
      <c r="P536" s="169">
        <f t="shared" ref="P536:P543" si="719">"05/01/2026"+(K536-2)</f>
        <v>46032</v>
      </c>
      <c r="Q536" s="170">
        <f t="shared" si="3"/>
        <v>46060</v>
      </c>
      <c r="R536" s="181"/>
      <c r="S536" s="302"/>
      <c r="T536" s="99"/>
      <c r="U536" s="99"/>
      <c r="V536" s="172" t="str">
        <f t="shared" si="390"/>
        <v> </v>
      </c>
      <c r="W536" s="172">
        <f t="shared" si="5"/>
        <v>5</v>
      </c>
      <c r="X536" s="173">
        <f t="shared" si="6"/>
        <v>5</v>
      </c>
      <c r="Y536" s="172">
        <f t="shared" si="7"/>
        <v>28</v>
      </c>
      <c r="Z536" s="174">
        <f t="shared" si="8"/>
        <v>0.1666666667</v>
      </c>
      <c r="AA536" s="174">
        <f t="shared" si="9"/>
        <v>0.003703703704</v>
      </c>
      <c r="AB536" s="173" t="str">
        <f t="shared" si="10"/>
        <v>70,322916666666667203</v>
      </c>
      <c r="AC536" s="175" t="str">
        <f t="shared" si="11"/>
        <v>Tổ chức sự kiện 6243VPR01  7:45-11:45  BĐ: 10/1/2026 KT: 7/2/2026</v>
      </c>
      <c r="AD536" s="175">
        <f t="shared" ref="AD536:AE536" si="718">P536</f>
        <v>46032</v>
      </c>
      <c r="AE536" s="175">
        <f t="shared" si="718"/>
        <v>46060</v>
      </c>
      <c r="AF536" s="187"/>
      <c r="AG536" s="187"/>
    </row>
    <row r="537" ht="18.75" customHeight="1">
      <c r="A537" s="177"/>
      <c r="B537" s="177"/>
      <c r="C537" s="178" t="s">
        <v>198</v>
      </c>
      <c r="D537" s="178" t="s">
        <v>1132</v>
      </c>
      <c r="E537" s="178">
        <v>2024.0</v>
      </c>
      <c r="F537" s="178" t="s">
        <v>1149</v>
      </c>
      <c r="G537" s="12"/>
      <c r="H537" s="178">
        <v>10.0</v>
      </c>
      <c r="I537" s="181"/>
      <c r="J537" s="99">
        <v>25.0</v>
      </c>
      <c r="K537" s="185" t="s">
        <v>1267</v>
      </c>
      <c r="L537" s="191">
        <v>0.3229166666666667</v>
      </c>
      <c r="M537" s="192">
        <v>0.4895833333333333</v>
      </c>
      <c r="N537" s="12"/>
      <c r="O537" s="178" t="s">
        <v>1252</v>
      </c>
      <c r="P537" s="169">
        <f t="shared" si="719"/>
        <v>46032</v>
      </c>
      <c r="Q537" s="170">
        <f t="shared" si="3"/>
        <v>46060</v>
      </c>
      <c r="R537" s="180"/>
      <c r="S537" s="303"/>
      <c r="T537" s="181"/>
      <c r="U537" s="181"/>
      <c r="V537" s="172" t="str">
        <f t="shared" si="390"/>
        <v> </v>
      </c>
      <c r="W537" s="172">
        <f t="shared" si="5"/>
        <v>5</v>
      </c>
      <c r="X537" s="173">
        <f t="shared" si="6"/>
        <v>5</v>
      </c>
      <c r="Y537" s="172">
        <f t="shared" si="7"/>
        <v>28</v>
      </c>
      <c r="Z537" s="174">
        <f t="shared" si="8"/>
        <v>0.1666666667</v>
      </c>
      <c r="AA537" s="174">
        <f t="shared" si="9"/>
        <v>0.003703703704</v>
      </c>
      <c r="AB537" s="173" t="str">
        <f t="shared" si="10"/>
        <v>70,322916666666667</v>
      </c>
      <c r="AC537" s="175" t="str">
        <f t="shared" si="11"/>
        <v> 6243VPR02  7:45-11:45  BĐ: 10/1/2026 KT: 7/2/2026</v>
      </c>
      <c r="AD537" s="175">
        <f t="shared" ref="AD537:AE537" si="720">P537</f>
        <v>46032</v>
      </c>
      <c r="AE537" s="175">
        <f t="shared" si="720"/>
        <v>46060</v>
      </c>
      <c r="AF537" s="182"/>
      <c r="AG537" s="182"/>
    </row>
    <row r="538" ht="18.75" customHeight="1">
      <c r="A538" s="177"/>
      <c r="B538" s="177"/>
      <c r="C538" s="178" t="s">
        <v>198</v>
      </c>
      <c r="D538" s="178" t="s">
        <v>1132</v>
      </c>
      <c r="E538" s="178">
        <v>2024.0</v>
      </c>
      <c r="F538" s="178" t="s">
        <v>1150</v>
      </c>
      <c r="G538" s="12"/>
      <c r="H538" s="178">
        <v>1.0</v>
      </c>
      <c r="I538" s="181"/>
      <c r="J538" s="99">
        <v>25.0</v>
      </c>
      <c r="K538" s="185" t="s">
        <v>1267</v>
      </c>
      <c r="L538" s="191">
        <v>0.3229166666666667</v>
      </c>
      <c r="M538" s="192">
        <v>0.4895833333333333</v>
      </c>
      <c r="N538" s="12"/>
      <c r="O538" s="178" t="s">
        <v>1252</v>
      </c>
      <c r="P538" s="169">
        <f t="shared" si="719"/>
        <v>46032</v>
      </c>
      <c r="Q538" s="170">
        <f t="shared" si="3"/>
        <v>46060</v>
      </c>
      <c r="R538" s="180"/>
      <c r="S538" s="303"/>
      <c r="T538" s="181"/>
      <c r="U538" s="181"/>
      <c r="V538" s="172" t="str">
        <f t="shared" si="390"/>
        <v> </v>
      </c>
      <c r="W538" s="172">
        <f t="shared" si="5"/>
        <v>5</v>
      </c>
      <c r="X538" s="173">
        <f t="shared" si="6"/>
        <v>5</v>
      </c>
      <c r="Y538" s="172">
        <f t="shared" si="7"/>
        <v>28</v>
      </c>
      <c r="Z538" s="174">
        <f t="shared" si="8"/>
        <v>0.1666666667</v>
      </c>
      <c r="AA538" s="174">
        <f t="shared" si="9"/>
        <v>0.003703703704</v>
      </c>
      <c r="AB538" s="173" t="str">
        <f t="shared" si="10"/>
        <v>70,322916666666667</v>
      </c>
      <c r="AC538" s="175" t="str">
        <f t="shared" si="11"/>
        <v> 4223VPR01LT  7:45-11:45  BĐ: 10/1/2026 KT: 7/2/2026</v>
      </c>
      <c r="AD538" s="175">
        <f t="shared" ref="AD538:AE538" si="721">P538</f>
        <v>46032</v>
      </c>
      <c r="AE538" s="175">
        <f t="shared" si="721"/>
        <v>46060</v>
      </c>
      <c r="AF538" s="182"/>
      <c r="AG538" s="182"/>
    </row>
    <row r="539" ht="18.75" customHeight="1">
      <c r="A539" s="177"/>
      <c r="B539" s="177"/>
      <c r="C539" s="178" t="s">
        <v>198</v>
      </c>
      <c r="D539" s="178" t="s">
        <v>1132</v>
      </c>
      <c r="E539" s="178">
        <v>2025.0</v>
      </c>
      <c r="F539" s="178" t="s">
        <v>1154</v>
      </c>
      <c r="G539" s="12"/>
      <c r="H539" s="178">
        <v>3.0</v>
      </c>
      <c r="I539" s="181"/>
      <c r="J539" s="99">
        <v>25.0</v>
      </c>
      <c r="K539" s="185" t="s">
        <v>1267</v>
      </c>
      <c r="L539" s="191">
        <v>0.3229166666666667</v>
      </c>
      <c r="M539" s="192">
        <v>0.4895833333333333</v>
      </c>
      <c r="N539" s="12"/>
      <c r="O539" s="178" t="s">
        <v>1252</v>
      </c>
      <c r="P539" s="169">
        <f t="shared" si="719"/>
        <v>46032</v>
      </c>
      <c r="Q539" s="170">
        <f t="shared" si="3"/>
        <v>46060</v>
      </c>
      <c r="R539" s="180"/>
      <c r="S539" s="303"/>
      <c r="T539" s="181"/>
      <c r="U539" s="181"/>
      <c r="V539" s="172" t="str">
        <f t="shared" si="390"/>
        <v> </v>
      </c>
      <c r="W539" s="172">
        <f t="shared" si="5"/>
        <v>5</v>
      </c>
      <c r="X539" s="173">
        <f t="shared" si="6"/>
        <v>5</v>
      </c>
      <c r="Y539" s="172">
        <f t="shared" si="7"/>
        <v>28</v>
      </c>
      <c r="Z539" s="174">
        <f t="shared" si="8"/>
        <v>0.1666666667</v>
      </c>
      <c r="AA539" s="174">
        <f t="shared" si="9"/>
        <v>0.003703703704</v>
      </c>
      <c r="AB539" s="173" t="str">
        <f t="shared" si="10"/>
        <v>70,322916666666667</v>
      </c>
      <c r="AC539" s="175" t="str">
        <f t="shared" si="11"/>
        <v> 6252PUR01TU  7:45-11:45  BĐ: 10/1/2026 KT: 7/2/2026</v>
      </c>
      <c r="AD539" s="175">
        <f t="shared" ref="AD539:AE539" si="722">P539</f>
        <v>46032</v>
      </c>
      <c r="AE539" s="175">
        <f t="shared" si="722"/>
        <v>46060</v>
      </c>
      <c r="AF539" s="182"/>
      <c r="AG539" s="182"/>
    </row>
    <row r="540" ht="18.75" customHeight="1">
      <c r="A540" s="177"/>
      <c r="B540" s="177"/>
      <c r="C540" s="178" t="s">
        <v>198</v>
      </c>
      <c r="D540" s="178" t="s">
        <v>1165</v>
      </c>
      <c r="E540" s="178">
        <v>2024.0</v>
      </c>
      <c r="F540" s="178" t="s">
        <v>1170</v>
      </c>
      <c r="G540" s="12"/>
      <c r="H540" s="178">
        <v>6.0</v>
      </c>
      <c r="I540" s="181"/>
      <c r="J540" s="99">
        <v>25.0</v>
      </c>
      <c r="K540" s="185" t="s">
        <v>1267</v>
      </c>
      <c r="L540" s="191">
        <v>0.3229166666666667</v>
      </c>
      <c r="M540" s="192">
        <v>0.4895833333333333</v>
      </c>
      <c r="N540" s="12"/>
      <c r="O540" s="178" t="s">
        <v>1252</v>
      </c>
      <c r="P540" s="169">
        <f t="shared" si="719"/>
        <v>46032</v>
      </c>
      <c r="Q540" s="170">
        <f t="shared" si="3"/>
        <v>46060</v>
      </c>
      <c r="R540" s="180"/>
      <c r="S540" s="303"/>
      <c r="T540" s="181"/>
      <c r="U540" s="181"/>
      <c r="V540" s="172" t="str">
        <f t="shared" si="390"/>
        <v> </v>
      </c>
      <c r="W540" s="172">
        <f t="shared" si="5"/>
        <v>5</v>
      </c>
      <c r="X540" s="173">
        <f t="shared" si="6"/>
        <v>5</v>
      </c>
      <c r="Y540" s="172">
        <f t="shared" si="7"/>
        <v>28</v>
      </c>
      <c r="Z540" s="174">
        <f t="shared" si="8"/>
        <v>0.1666666667</v>
      </c>
      <c r="AA540" s="174">
        <f t="shared" si="9"/>
        <v>0.003703703704</v>
      </c>
      <c r="AB540" s="173" t="str">
        <f t="shared" si="10"/>
        <v>70,322916666666667</v>
      </c>
      <c r="AC540" s="175" t="str">
        <f t="shared" si="11"/>
        <v> 6243VMH02  7:45-11:45  BĐ: 10/1/2026 KT: 7/2/2026</v>
      </c>
      <c r="AD540" s="175">
        <f t="shared" ref="AD540:AE540" si="723">P540</f>
        <v>46032</v>
      </c>
      <c r="AE540" s="175">
        <f t="shared" si="723"/>
        <v>46060</v>
      </c>
      <c r="AF540" s="182"/>
      <c r="AG540" s="182"/>
    </row>
    <row r="541" ht="18.75" customHeight="1">
      <c r="A541" s="177"/>
      <c r="B541" s="177"/>
      <c r="C541" s="178" t="s">
        <v>198</v>
      </c>
      <c r="D541" s="178" t="s">
        <v>1165</v>
      </c>
      <c r="E541" s="178">
        <v>2024.0</v>
      </c>
      <c r="F541" s="178" t="s">
        <v>1177</v>
      </c>
      <c r="G541" s="12"/>
      <c r="H541" s="178">
        <v>2.0</v>
      </c>
      <c r="I541" s="181"/>
      <c r="J541" s="99">
        <v>25.0</v>
      </c>
      <c r="K541" s="185" t="s">
        <v>1267</v>
      </c>
      <c r="L541" s="191">
        <v>0.3229166666666667</v>
      </c>
      <c r="M541" s="192">
        <v>0.4895833333333333</v>
      </c>
      <c r="N541" s="12"/>
      <c r="O541" s="178" t="s">
        <v>1252</v>
      </c>
      <c r="P541" s="169">
        <f t="shared" si="719"/>
        <v>46032</v>
      </c>
      <c r="Q541" s="170">
        <f t="shared" si="3"/>
        <v>46060</v>
      </c>
      <c r="R541" s="180"/>
      <c r="S541" s="303"/>
      <c r="T541" s="181"/>
      <c r="U541" s="181"/>
      <c r="V541" s="172" t="str">
        <f t="shared" si="390"/>
        <v> </v>
      </c>
      <c r="W541" s="172">
        <f t="shared" si="5"/>
        <v>5</v>
      </c>
      <c r="X541" s="173">
        <f t="shared" si="6"/>
        <v>5</v>
      </c>
      <c r="Y541" s="172">
        <f t="shared" si="7"/>
        <v>28</v>
      </c>
      <c r="Z541" s="174">
        <f t="shared" si="8"/>
        <v>0.1666666667</v>
      </c>
      <c r="AA541" s="174">
        <f t="shared" si="9"/>
        <v>0.003703703704</v>
      </c>
      <c r="AB541" s="173" t="str">
        <f t="shared" si="10"/>
        <v>70,322916666666667</v>
      </c>
      <c r="AC541" s="175" t="str">
        <f t="shared" si="11"/>
        <v> 6252HOM01TU  7:45-11:45  BĐ: 10/1/2026 KT: 7/2/2026</v>
      </c>
      <c r="AD541" s="175">
        <f t="shared" ref="AD541:AE541" si="724">P541</f>
        <v>46032</v>
      </c>
      <c r="AE541" s="175">
        <f t="shared" si="724"/>
        <v>46060</v>
      </c>
      <c r="AF541" s="182"/>
      <c r="AG541" s="182"/>
    </row>
    <row r="542" ht="18.75" customHeight="1">
      <c r="A542" s="177"/>
      <c r="B542" s="177"/>
      <c r="C542" s="178" t="s">
        <v>198</v>
      </c>
      <c r="D542" s="178" t="s">
        <v>1193</v>
      </c>
      <c r="E542" s="178">
        <v>2024.0</v>
      </c>
      <c r="F542" s="178" t="s">
        <v>1200</v>
      </c>
      <c r="G542" s="12"/>
      <c r="H542" s="178">
        <v>6.0</v>
      </c>
      <c r="I542" s="181"/>
      <c r="J542" s="99">
        <v>25.0</v>
      </c>
      <c r="K542" s="185" t="s">
        <v>1267</v>
      </c>
      <c r="L542" s="191">
        <v>0.3229166666666667</v>
      </c>
      <c r="M542" s="192">
        <v>0.4895833333333333</v>
      </c>
      <c r="N542" s="12"/>
      <c r="O542" s="178" t="s">
        <v>1252</v>
      </c>
      <c r="P542" s="169">
        <f t="shared" si="719"/>
        <v>46032</v>
      </c>
      <c r="Q542" s="170">
        <f t="shared" si="3"/>
        <v>46060</v>
      </c>
      <c r="R542" s="180"/>
      <c r="S542" s="303"/>
      <c r="T542" s="181"/>
      <c r="U542" s="181"/>
      <c r="V542" s="172" t="str">
        <f t="shared" si="390"/>
        <v> </v>
      </c>
      <c r="W542" s="172">
        <f t="shared" si="5"/>
        <v>5</v>
      </c>
      <c r="X542" s="173">
        <f t="shared" si="6"/>
        <v>5</v>
      </c>
      <c r="Y542" s="172">
        <f t="shared" si="7"/>
        <v>28</v>
      </c>
      <c r="Z542" s="174">
        <f t="shared" si="8"/>
        <v>0.1666666667</v>
      </c>
      <c r="AA542" s="174">
        <f t="shared" si="9"/>
        <v>0.003703703704</v>
      </c>
      <c r="AB542" s="173" t="str">
        <f t="shared" si="10"/>
        <v>70,322916666666667</v>
      </c>
      <c r="AC542" s="175" t="str">
        <f t="shared" si="11"/>
        <v> 6243VMS01  7:45-11:45  BĐ: 10/1/2026 KT: 7/2/2026</v>
      </c>
      <c r="AD542" s="175">
        <f t="shared" ref="AD542:AE542" si="725">P542</f>
        <v>46032</v>
      </c>
      <c r="AE542" s="175">
        <f t="shared" si="725"/>
        <v>46060</v>
      </c>
      <c r="AF542" s="182"/>
      <c r="AG542" s="182"/>
    </row>
    <row r="543" ht="18.75" customHeight="1">
      <c r="A543" s="177"/>
      <c r="B543" s="177"/>
      <c r="C543" s="178" t="s">
        <v>198</v>
      </c>
      <c r="D543" s="178" t="s">
        <v>1193</v>
      </c>
      <c r="E543" s="178">
        <v>2024.0</v>
      </c>
      <c r="F543" s="178" t="s">
        <v>1205</v>
      </c>
      <c r="G543" s="12"/>
      <c r="H543" s="178">
        <v>10.0</v>
      </c>
      <c r="I543" s="181"/>
      <c r="J543" s="99">
        <v>25.0</v>
      </c>
      <c r="K543" s="185" t="s">
        <v>1267</v>
      </c>
      <c r="L543" s="191">
        <v>0.3229166666666667</v>
      </c>
      <c r="M543" s="192">
        <v>0.4895833333333333</v>
      </c>
      <c r="N543" s="19"/>
      <c r="O543" s="178" t="s">
        <v>1252</v>
      </c>
      <c r="P543" s="169">
        <f t="shared" si="719"/>
        <v>46032</v>
      </c>
      <c r="Q543" s="170">
        <f t="shared" si="3"/>
        <v>46060</v>
      </c>
      <c r="R543" s="180"/>
      <c r="S543" s="303"/>
      <c r="T543" s="181"/>
      <c r="U543" s="181"/>
      <c r="V543" s="172" t="str">
        <f t="shared" si="390"/>
        <v> </v>
      </c>
      <c r="W543" s="172">
        <f t="shared" si="5"/>
        <v>5</v>
      </c>
      <c r="X543" s="173">
        <f t="shared" si="6"/>
        <v>5</v>
      </c>
      <c r="Y543" s="172">
        <f t="shared" si="7"/>
        <v>28</v>
      </c>
      <c r="Z543" s="174">
        <f t="shared" si="8"/>
        <v>0.1666666667</v>
      </c>
      <c r="AA543" s="174">
        <f t="shared" si="9"/>
        <v>0.003703703704</v>
      </c>
      <c r="AB543" s="173" t="str">
        <f t="shared" si="10"/>
        <v>70,322916666666667</v>
      </c>
      <c r="AC543" s="175" t="str">
        <f t="shared" si="11"/>
        <v> 6243VMS02  7:45-11:45  BĐ: 10/1/2026 KT: 7/2/2026</v>
      </c>
      <c r="AD543" s="175">
        <f t="shared" ref="AD543:AE543" si="726">P543</f>
        <v>46032</v>
      </c>
      <c r="AE543" s="175">
        <f t="shared" si="726"/>
        <v>46060</v>
      </c>
      <c r="AF543" s="182"/>
      <c r="AG543" s="182"/>
    </row>
    <row r="544" ht="18.75" customHeight="1">
      <c r="A544" s="184"/>
      <c r="B544" s="184"/>
      <c r="C544" s="99" t="s">
        <v>198</v>
      </c>
      <c r="D544" s="99" t="s">
        <v>1132</v>
      </c>
      <c r="E544" s="99">
        <v>2024.0</v>
      </c>
      <c r="F544" s="164" t="s">
        <v>1140</v>
      </c>
      <c r="G544" s="165" t="s">
        <v>1137</v>
      </c>
      <c r="H544" s="99">
        <v>6.0</v>
      </c>
      <c r="I544" s="99"/>
      <c r="J544" s="99">
        <v>20.0</v>
      </c>
      <c r="K544" s="185" t="s">
        <v>1267</v>
      </c>
      <c r="L544" s="191">
        <v>0.3229166666666667</v>
      </c>
      <c r="M544" s="192">
        <v>0.4895833333333333</v>
      </c>
      <c r="N544" s="165">
        <v>203.0</v>
      </c>
      <c r="O544" s="164" t="s">
        <v>1252</v>
      </c>
      <c r="P544" s="169">
        <f t="shared" ref="P544:P551" si="728">"23/02/2026"+(K544-2)</f>
        <v>46081</v>
      </c>
      <c r="Q544" s="170">
        <f t="shared" si="3"/>
        <v>46102</v>
      </c>
      <c r="R544" s="181"/>
      <c r="S544" s="302"/>
      <c r="T544" s="99"/>
      <c r="U544" s="99"/>
      <c r="V544" s="172" t="str">
        <f t="shared" si="390"/>
        <v> </v>
      </c>
      <c r="W544" s="172">
        <f t="shared" si="5"/>
        <v>5</v>
      </c>
      <c r="X544" s="173">
        <f t="shared" si="6"/>
        <v>4</v>
      </c>
      <c r="Y544" s="172">
        <f t="shared" si="7"/>
        <v>21</v>
      </c>
      <c r="Z544" s="174">
        <f t="shared" si="8"/>
        <v>0.1666666667</v>
      </c>
      <c r="AA544" s="174">
        <f t="shared" si="9"/>
        <v>0.003703703704</v>
      </c>
      <c r="AB544" s="173" t="str">
        <f t="shared" si="10"/>
        <v>70,322916666666667203</v>
      </c>
      <c r="AC544" s="175" t="str">
        <f t="shared" si="11"/>
        <v>Tổ chức sự kiện 6243VPR01  7:45-11:45  BĐ: 28/2/2026 KT: 21/3/2026</v>
      </c>
      <c r="AD544" s="175">
        <f t="shared" ref="AD544:AE544" si="727">P544</f>
        <v>46081</v>
      </c>
      <c r="AE544" s="175">
        <f t="shared" si="727"/>
        <v>46102</v>
      </c>
      <c r="AF544" s="187"/>
      <c r="AG544" s="187"/>
    </row>
    <row r="545" ht="18.75" customHeight="1">
      <c r="A545" s="177"/>
      <c r="B545" s="177"/>
      <c r="C545" s="178" t="s">
        <v>198</v>
      </c>
      <c r="D545" s="178" t="s">
        <v>1132</v>
      </c>
      <c r="E545" s="178">
        <v>2024.0</v>
      </c>
      <c r="F545" s="178" t="s">
        <v>1149</v>
      </c>
      <c r="G545" s="12"/>
      <c r="H545" s="178">
        <v>10.0</v>
      </c>
      <c r="I545" s="181"/>
      <c r="J545" s="99">
        <v>20.0</v>
      </c>
      <c r="K545" s="185" t="s">
        <v>1267</v>
      </c>
      <c r="L545" s="191">
        <v>0.3229166666666667</v>
      </c>
      <c r="M545" s="192">
        <v>0.4895833333333333</v>
      </c>
      <c r="N545" s="12"/>
      <c r="O545" s="178" t="s">
        <v>1252</v>
      </c>
      <c r="P545" s="169">
        <f t="shared" si="728"/>
        <v>46081</v>
      </c>
      <c r="Q545" s="170">
        <f t="shared" si="3"/>
        <v>46102</v>
      </c>
      <c r="R545" s="180"/>
      <c r="S545" s="303"/>
      <c r="T545" s="181"/>
      <c r="U545" s="181"/>
      <c r="V545" s="172" t="str">
        <f t="shared" si="390"/>
        <v> </v>
      </c>
      <c r="W545" s="172">
        <f t="shared" si="5"/>
        <v>5</v>
      </c>
      <c r="X545" s="173">
        <f t="shared" si="6"/>
        <v>4</v>
      </c>
      <c r="Y545" s="172">
        <f t="shared" si="7"/>
        <v>21</v>
      </c>
      <c r="Z545" s="174">
        <f t="shared" si="8"/>
        <v>0.1666666667</v>
      </c>
      <c r="AA545" s="174">
        <f t="shared" si="9"/>
        <v>0.003703703704</v>
      </c>
      <c r="AB545" s="173" t="str">
        <f t="shared" si="10"/>
        <v>70,322916666666667</v>
      </c>
      <c r="AC545" s="175" t="str">
        <f t="shared" si="11"/>
        <v> 6243VPR02  7:45-11:45  BĐ: 28/2/2026 KT: 21/3/2026</v>
      </c>
      <c r="AD545" s="175">
        <f t="shared" ref="AD545:AE545" si="729">P545</f>
        <v>46081</v>
      </c>
      <c r="AE545" s="175">
        <f t="shared" si="729"/>
        <v>46102</v>
      </c>
      <c r="AF545" s="182"/>
      <c r="AG545" s="182"/>
    </row>
    <row r="546" ht="18.75" customHeight="1">
      <c r="A546" s="177"/>
      <c r="B546" s="177"/>
      <c r="C546" s="178" t="s">
        <v>198</v>
      </c>
      <c r="D546" s="178" t="s">
        <v>1132</v>
      </c>
      <c r="E546" s="178">
        <v>2024.0</v>
      </c>
      <c r="F546" s="178" t="s">
        <v>1150</v>
      </c>
      <c r="G546" s="12"/>
      <c r="H546" s="178">
        <v>1.0</v>
      </c>
      <c r="I546" s="181"/>
      <c r="J546" s="99">
        <v>20.0</v>
      </c>
      <c r="K546" s="185" t="s">
        <v>1267</v>
      </c>
      <c r="L546" s="191">
        <v>0.3229166666666667</v>
      </c>
      <c r="M546" s="192">
        <v>0.4895833333333333</v>
      </c>
      <c r="N546" s="12"/>
      <c r="O546" s="178" t="s">
        <v>1252</v>
      </c>
      <c r="P546" s="169">
        <f t="shared" si="728"/>
        <v>46081</v>
      </c>
      <c r="Q546" s="170">
        <f t="shared" si="3"/>
        <v>46102</v>
      </c>
      <c r="R546" s="180"/>
      <c r="S546" s="303"/>
      <c r="T546" s="181"/>
      <c r="U546" s="181"/>
      <c r="V546" s="172" t="str">
        <f t="shared" si="390"/>
        <v> </v>
      </c>
      <c r="W546" s="172">
        <f t="shared" si="5"/>
        <v>5</v>
      </c>
      <c r="X546" s="173">
        <f t="shared" si="6"/>
        <v>4</v>
      </c>
      <c r="Y546" s="172">
        <f t="shared" si="7"/>
        <v>21</v>
      </c>
      <c r="Z546" s="174">
        <f t="shared" si="8"/>
        <v>0.1666666667</v>
      </c>
      <c r="AA546" s="174">
        <f t="shared" si="9"/>
        <v>0.003703703704</v>
      </c>
      <c r="AB546" s="173" t="str">
        <f t="shared" si="10"/>
        <v>70,322916666666667</v>
      </c>
      <c r="AC546" s="175" t="str">
        <f t="shared" si="11"/>
        <v> 4223VPR01LT  7:45-11:45  BĐ: 28/2/2026 KT: 21/3/2026</v>
      </c>
      <c r="AD546" s="175">
        <f t="shared" ref="AD546:AE546" si="730">P546</f>
        <v>46081</v>
      </c>
      <c r="AE546" s="175">
        <f t="shared" si="730"/>
        <v>46102</v>
      </c>
      <c r="AF546" s="182"/>
      <c r="AG546" s="182"/>
    </row>
    <row r="547" ht="18.75" customHeight="1">
      <c r="A547" s="177"/>
      <c r="B547" s="177"/>
      <c r="C547" s="178" t="s">
        <v>198</v>
      </c>
      <c r="D547" s="178" t="s">
        <v>1132</v>
      </c>
      <c r="E547" s="178">
        <v>2025.0</v>
      </c>
      <c r="F547" s="178" t="s">
        <v>1154</v>
      </c>
      <c r="G547" s="12"/>
      <c r="H547" s="178">
        <v>3.0</v>
      </c>
      <c r="I547" s="181"/>
      <c r="J547" s="99">
        <v>20.0</v>
      </c>
      <c r="K547" s="185" t="s">
        <v>1267</v>
      </c>
      <c r="L547" s="191">
        <v>0.3229166666666667</v>
      </c>
      <c r="M547" s="192">
        <v>0.4895833333333333</v>
      </c>
      <c r="N547" s="12"/>
      <c r="O547" s="178" t="s">
        <v>1252</v>
      </c>
      <c r="P547" s="169">
        <f t="shared" si="728"/>
        <v>46081</v>
      </c>
      <c r="Q547" s="170">
        <f t="shared" si="3"/>
        <v>46102</v>
      </c>
      <c r="R547" s="180"/>
      <c r="S547" s="303"/>
      <c r="T547" s="181"/>
      <c r="U547" s="181"/>
      <c r="V547" s="172" t="str">
        <f t="shared" si="390"/>
        <v> </v>
      </c>
      <c r="W547" s="172">
        <f t="shared" si="5"/>
        <v>5</v>
      </c>
      <c r="X547" s="173">
        <f t="shared" si="6"/>
        <v>4</v>
      </c>
      <c r="Y547" s="172">
        <f t="shared" si="7"/>
        <v>21</v>
      </c>
      <c r="Z547" s="174">
        <f t="shared" si="8"/>
        <v>0.1666666667</v>
      </c>
      <c r="AA547" s="174">
        <f t="shared" si="9"/>
        <v>0.003703703704</v>
      </c>
      <c r="AB547" s="173" t="str">
        <f t="shared" si="10"/>
        <v>70,322916666666667</v>
      </c>
      <c r="AC547" s="175" t="str">
        <f t="shared" si="11"/>
        <v> 6252PUR01TU  7:45-11:45  BĐ: 28/2/2026 KT: 21/3/2026</v>
      </c>
      <c r="AD547" s="175">
        <f t="shared" ref="AD547:AE547" si="731">P547</f>
        <v>46081</v>
      </c>
      <c r="AE547" s="175">
        <f t="shared" si="731"/>
        <v>46102</v>
      </c>
      <c r="AF547" s="182"/>
      <c r="AG547" s="182"/>
    </row>
    <row r="548" ht="18.75" customHeight="1">
      <c r="A548" s="177"/>
      <c r="B548" s="177"/>
      <c r="C548" s="178" t="s">
        <v>198</v>
      </c>
      <c r="D548" s="178" t="s">
        <v>1165</v>
      </c>
      <c r="E548" s="178">
        <v>2024.0</v>
      </c>
      <c r="F548" s="178" t="s">
        <v>1170</v>
      </c>
      <c r="G548" s="12"/>
      <c r="H548" s="178">
        <v>6.0</v>
      </c>
      <c r="I548" s="181"/>
      <c r="J548" s="99">
        <v>20.0</v>
      </c>
      <c r="K548" s="185" t="s">
        <v>1267</v>
      </c>
      <c r="L548" s="191">
        <v>0.3229166666666667</v>
      </c>
      <c r="M548" s="192">
        <v>0.4895833333333333</v>
      </c>
      <c r="N548" s="12"/>
      <c r="O548" s="178" t="s">
        <v>1252</v>
      </c>
      <c r="P548" s="169">
        <f t="shared" si="728"/>
        <v>46081</v>
      </c>
      <c r="Q548" s="170">
        <f t="shared" si="3"/>
        <v>46102</v>
      </c>
      <c r="R548" s="180"/>
      <c r="S548" s="303"/>
      <c r="T548" s="181"/>
      <c r="U548" s="181"/>
      <c r="V548" s="172" t="str">
        <f t="shared" si="390"/>
        <v> </v>
      </c>
      <c r="W548" s="172">
        <f t="shared" si="5"/>
        <v>5</v>
      </c>
      <c r="X548" s="173">
        <f t="shared" si="6"/>
        <v>4</v>
      </c>
      <c r="Y548" s="172">
        <f t="shared" si="7"/>
        <v>21</v>
      </c>
      <c r="Z548" s="174">
        <f t="shared" si="8"/>
        <v>0.1666666667</v>
      </c>
      <c r="AA548" s="174">
        <f t="shared" si="9"/>
        <v>0.003703703704</v>
      </c>
      <c r="AB548" s="173" t="str">
        <f t="shared" si="10"/>
        <v>70,322916666666667</v>
      </c>
      <c r="AC548" s="175" t="str">
        <f t="shared" si="11"/>
        <v> 6243VMH02  7:45-11:45  BĐ: 28/2/2026 KT: 21/3/2026</v>
      </c>
      <c r="AD548" s="175">
        <f t="shared" ref="AD548:AE548" si="732">P548</f>
        <v>46081</v>
      </c>
      <c r="AE548" s="175">
        <f t="shared" si="732"/>
        <v>46102</v>
      </c>
      <c r="AF548" s="182"/>
      <c r="AG548" s="182"/>
    </row>
    <row r="549" ht="18.75" customHeight="1">
      <c r="A549" s="177"/>
      <c r="B549" s="177"/>
      <c r="C549" s="178" t="s">
        <v>198</v>
      </c>
      <c r="D549" s="178" t="s">
        <v>1165</v>
      </c>
      <c r="E549" s="178">
        <v>2024.0</v>
      </c>
      <c r="F549" s="178" t="s">
        <v>1177</v>
      </c>
      <c r="G549" s="12"/>
      <c r="H549" s="178">
        <v>2.0</v>
      </c>
      <c r="I549" s="181"/>
      <c r="J549" s="99">
        <v>20.0</v>
      </c>
      <c r="K549" s="185" t="s">
        <v>1267</v>
      </c>
      <c r="L549" s="191">
        <v>0.3229166666666667</v>
      </c>
      <c r="M549" s="192">
        <v>0.4895833333333333</v>
      </c>
      <c r="N549" s="12"/>
      <c r="O549" s="178" t="s">
        <v>1252</v>
      </c>
      <c r="P549" s="169">
        <f t="shared" si="728"/>
        <v>46081</v>
      </c>
      <c r="Q549" s="170">
        <f t="shared" si="3"/>
        <v>46102</v>
      </c>
      <c r="R549" s="180"/>
      <c r="S549" s="303"/>
      <c r="T549" s="181"/>
      <c r="U549" s="181"/>
      <c r="V549" s="172" t="str">
        <f t="shared" si="390"/>
        <v> </v>
      </c>
      <c r="W549" s="172">
        <f t="shared" si="5"/>
        <v>5</v>
      </c>
      <c r="X549" s="173">
        <f t="shared" si="6"/>
        <v>4</v>
      </c>
      <c r="Y549" s="172">
        <f t="shared" si="7"/>
        <v>21</v>
      </c>
      <c r="Z549" s="174">
        <f t="shared" si="8"/>
        <v>0.1666666667</v>
      </c>
      <c r="AA549" s="174">
        <f t="shared" si="9"/>
        <v>0.003703703704</v>
      </c>
      <c r="AB549" s="173" t="str">
        <f t="shared" si="10"/>
        <v>70,322916666666667</v>
      </c>
      <c r="AC549" s="175" t="str">
        <f t="shared" si="11"/>
        <v> 6252HOM01TU  7:45-11:45  BĐ: 28/2/2026 KT: 21/3/2026</v>
      </c>
      <c r="AD549" s="175">
        <f t="shared" ref="AD549:AE549" si="733">P549</f>
        <v>46081</v>
      </c>
      <c r="AE549" s="175">
        <f t="shared" si="733"/>
        <v>46102</v>
      </c>
      <c r="AF549" s="182"/>
      <c r="AG549" s="182"/>
    </row>
    <row r="550" ht="18.75" customHeight="1">
      <c r="A550" s="177"/>
      <c r="B550" s="177"/>
      <c r="C550" s="178" t="s">
        <v>198</v>
      </c>
      <c r="D550" s="178" t="s">
        <v>1193</v>
      </c>
      <c r="E550" s="178">
        <v>2024.0</v>
      </c>
      <c r="F550" s="178" t="s">
        <v>1200</v>
      </c>
      <c r="G550" s="12"/>
      <c r="H550" s="178">
        <v>6.0</v>
      </c>
      <c r="I550" s="181"/>
      <c r="J550" s="99">
        <v>20.0</v>
      </c>
      <c r="K550" s="185" t="s">
        <v>1267</v>
      </c>
      <c r="L550" s="191">
        <v>0.3229166666666667</v>
      </c>
      <c r="M550" s="192">
        <v>0.4895833333333333</v>
      </c>
      <c r="N550" s="12"/>
      <c r="O550" s="178" t="s">
        <v>1252</v>
      </c>
      <c r="P550" s="169">
        <f t="shared" si="728"/>
        <v>46081</v>
      </c>
      <c r="Q550" s="170">
        <f t="shared" si="3"/>
        <v>46102</v>
      </c>
      <c r="R550" s="180"/>
      <c r="S550" s="303"/>
      <c r="T550" s="181"/>
      <c r="U550" s="181"/>
      <c r="V550" s="172" t="str">
        <f t="shared" si="390"/>
        <v> </v>
      </c>
      <c r="W550" s="172">
        <f t="shared" si="5"/>
        <v>5</v>
      </c>
      <c r="X550" s="173">
        <f t="shared" si="6"/>
        <v>4</v>
      </c>
      <c r="Y550" s="172">
        <f t="shared" si="7"/>
        <v>21</v>
      </c>
      <c r="Z550" s="174">
        <f t="shared" si="8"/>
        <v>0.1666666667</v>
      </c>
      <c r="AA550" s="174">
        <f t="shared" si="9"/>
        <v>0.003703703704</v>
      </c>
      <c r="AB550" s="173" t="str">
        <f t="shared" si="10"/>
        <v>70,322916666666667</v>
      </c>
      <c r="AC550" s="175" t="str">
        <f t="shared" si="11"/>
        <v> 6243VMS01  7:45-11:45  BĐ: 28/2/2026 KT: 21/3/2026</v>
      </c>
      <c r="AD550" s="175">
        <f t="shared" ref="AD550:AE550" si="734">P550</f>
        <v>46081</v>
      </c>
      <c r="AE550" s="175">
        <f t="shared" si="734"/>
        <v>46102</v>
      </c>
      <c r="AF550" s="182"/>
      <c r="AG550" s="182"/>
    </row>
    <row r="551" ht="18.75" customHeight="1">
      <c r="A551" s="177"/>
      <c r="B551" s="177"/>
      <c r="C551" s="178" t="s">
        <v>198</v>
      </c>
      <c r="D551" s="178" t="s">
        <v>1193</v>
      </c>
      <c r="E551" s="178">
        <v>2024.0</v>
      </c>
      <c r="F551" s="178" t="s">
        <v>1205</v>
      </c>
      <c r="G551" s="12"/>
      <c r="H551" s="178">
        <v>10.0</v>
      </c>
      <c r="I551" s="181"/>
      <c r="J551" s="99">
        <v>20.0</v>
      </c>
      <c r="K551" s="185" t="s">
        <v>1267</v>
      </c>
      <c r="L551" s="191">
        <v>0.3229166666666667</v>
      </c>
      <c r="M551" s="192">
        <v>0.4895833333333333</v>
      </c>
      <c r="N551" s="19"/>
      <c r="O551" s="178" t="s">
        <v>1252</v>
      </c>
      <c r="P551" s="169">
        <f t="shared" si="728"/>
        <v>46081</v>
      </c>
      <c r="Q551" s="170">
        <f t="shared" si="3"/>
        <v>46102</v>
      </c>
      <c r="R551" s="180"/>
      <c r="S551" s="303"/>
      <c r="T551" s="181"/>
      <c r="U551" s="181"/>
      <c r="V551" s="172" t="str">
        <f t="shared" si="390"/>
        <v> </v>
      </c>
      <c r="W551" s="172">
        <f t="shared" si="5"/>
        <v>5</v>
      </c>
      <c r="X551" s="173">
        <f t="shared" si="6"/>
        <v>4</v>
      </c>
      <c r="Y551" s="172">
        <f t="shared" si="7"/>
        <v>21</v>
      </c>
      <c r="Z551" s="174">
        <f t="shared" si="8"/>
        <v>0.1666666667</v>
      </c>
      <c r="AA551" s="174">
        <f t="shared" si="9"/>
        <v>0.003703703704</v>
      </c>
      <c r="AB551" s="173" t="str">
        <f t="shared" si="10"/>
        <v>70,322916666666667</v>
      </c>
      <c r="AC551" s="175" t="str">
        <f t="shared" si="11"/>
        <v> 6243VMS02  7:45-11:45  BĐ: 28/2/2026 KT: 21/3/2026</v>
      </c>
      <c r="AD551" s="175">
        <f t="shared" ref="AD551:AE551" si="735">P551</f>
        <v>46081</v>
      </c>
      <c r="AE551" s="175">
        <f t="shared" si="735"/>
        <v>46102</v>
      </c>
      <c r="AF551" s="182"/>
      <c r="AG551" s="182"/>
    </row>
    <row r="552" ht="18.75" customHeight="1">
      <c r="A552" s="177"/>
      <c r="B552" s="177"/>
      <c r="C552" s="178" t="s">
        <v>198</v>
      </c>
      <c r="D552" s="178" t="s">
        <v>1165</v>
      </c>
      <c r="E552" s="178">
        <v>2024.0</v>
      </c>
      <c r="F552" s="178" t="s">
        <v>1174</v>
      </c>
      <c r="G552" s="216" t="s">
        <v>1137</v>
      </c>
      <c r="H552" s="178">
        <v>2.0</v>
      </c>
      <c r="I552" s="181"/>
      <c r="J552" s="93">
        <v>25.0</v>
      </c>
      <c r="K552" s="185" t="s">
        <v>1272</v>
      </c>
      <c r="L552" s="191">
        <v>0.3229166666666667</v>
      </c>
      <c r="M552" s="192">
        <v>0.4895833333333333</v>
      </c>
      <c r="N552" s="186" t="s">
        <v>1271</v>
      </c>
      <c r="O552" s="178" t="s">
        <v>1261</v>
      </c>
      <c r="P552" s="169">
        <f t="shared" ref="P552:P557" si="737">"05/01/2026"+(K552-2)</f>
        <v>46030</v>
      </c>
      <c r="Q552" s="170">
        <f t="shared" si="3"/>
        <v>46058</v>
      </c>
      <c r="R552" s="180"/>
      <c r="S552" s="303"/>
      <c r="T552" s="181"/>
      <c r="U552" s="181"/>
      <c r="V552" s="172" t="str">
        <f t="shared" si="390"/>
        <v> </v>
      </c>
      <c r="W552" s="172">
        <f t="shared" si="5"/>
        <v>5</v>
      </c>
      <c r="X552" s="173">
        <f t="shared" si="6"/>
        <v>5</v>
      </c>
      <c r="Y552" s="172">
        <f t="shared" si="7"/>
        <v>28</v>
      </c>
      <c r="Z552" s="174">
        <f t="shared" si="8"/>
        <v>0.1666666667</v>
      </c>
      <c r="AA552" s="174">
        <f t="shared" si="9"/>
        <v>0.003703703704</v>
      </c>
      <c r="AB552" s="173" t="str">
        <f t="shared" si="10"/>
        <v>50,322916666666667G_201</v>
      </c>
      <c r="AC552" s="175" t="str">
        <f t="shared" si="11"/>
        <v>Tổ chức sự kiện 6243VMH02G  7:45-11:45  BĐ: 8/1/2026 KT: 5/2/2026</v>
      </c>
      <c r="AD552" s="175">
        <f t="shared" ref="AD552:AE552" si="736">P552</f>
        <v>46030</v>
      </c>
      <c r="AE552" s="175">
        <f t="shared" si="736"/>
        <v>46058</v>
      </c>
      <c r="AF552" s="182"/>
      <c r="AG552" s="182"/>
    </row>
    <row r="553" ht="18.75" customHeight="1">
      <c r="A553" s="177"/>
      <c r="B553" s="177"/>
      <c r="C553" s="217" t="s">
        <v>198</v>
      </c>
      <c r="D553" s="217" t="s">
        <v>1193</v>
      </c>
      <c r="E553" s="217">
        <v>2024.0</v>
      </c>
      <c r="F553" s="217" t="s">
        <v>1204</v>
      </c>
      <c r="G553" s="12"/>
      <c r="H553" s="217">
        <v>4.0</v>
      </c>
      <c r="I553" s="180"/>
      <c r="J553" s="93">
        <v>25.0</v>
      </c>
      <c r="K553" s="185" t="s">
        <v>1272</v>
      </c>
      <c r="L553" s="191">
        <v>0.3229166666666667</v>
      </c>
      <c r="M553" s="192">
        <v>0.4895833333333333</v>
      </c>
      <c r="N553" s="12"/>
      <c r="O553" s="217" t="s">
        <v>1261</v>
      </c>
      <c r="P553" s="169">
        <f t="shared" si="737"/>
        <v>46030</v>
      </c>
      <c r="Q553" s="170">
        <f t="shared" si="3"/>
        <v>46058</v>
      </c>
      <c r="R553" s="180"/>
      <c r="S553" s="311"/>
      <c r="T553" s="180"/>
      <c r="U553" s="180"/>
      <c r="V553" s="172" t="str">
        <f t="shared" si="390"/>
        <v> </v>
      </c>
      <c r="W553" s="172">
        <f t="shared" si="5"/>
        <v>5</v>
      </c>
      <c r="X553" s="173">
        <f t="shared" si="6"/>
        <v>5</v>
      </c>
      <c r="Y553" s="172">
        <f t="shared" si="7"/>
        <v>28</v>
      </c>
      <c r="Z553" s="174">
        <f t="shared" si="8"/>
        <v>0.1666666667</v>
      </c>
      <c r="AA553" s="174">
        <f t="shared" si="9"/>
        <v>0.003703703704</v>
      </c>
      <c r="AB553" s="173" t="str">
        <f t="shared" si="10"/>
        <v>50,322916666666667</v>
      </c>
      <c r="AC553" s="175" t="str">
        <f t="shared" si="11"/>
        <v> 6243VMS01G  7:45-11:45  BĐ: 8/1/2026 KT: 5/2/2026</v>
      </c>
      <c r="AD553" s="175">
        <f t="shared" ref="AD553:AE553" si="738">P553</f>
        <v>46030</v>
      </c>
      <c r="AE553" s="175">
        <f t="shared" si="738"/>
        <v>46058</v>
      </c>
      <c r="AF553" s="218"/>
      <c r="AG553" s="218"/>
    </row>
    <row r="554" ht="18.75" customHeight="1">
      <c r="A554" s="177"/>
      <c r="B554" s="177"/>
      <c r="C554" s="217" t="s">
        <v>198</v>
      </c>
      <c r="D554" s="217" t="s">
        <v>1193</v>
      </c>
      <c r="E554" s="217">
        <v>2024.0</v>
      </c>
      <c r="F554" s="217" t="s">
        <v>1206</v>
      </c>
      <c r="G554" s="12"/>
      <c r="H554" s="217">
        <v>8.0</v>
      </c>
      <c r="I554" s="180"/>
      <c r="J554" s="93">
        <v>25.0</v>
      </c>
      <c r="K554" s="185" t="s">
        <v>1272</v>
      </c>
      <c r="L554" s="191">
        <v>0.3229166666666667</v>
      </c>
      <c r="M554" s="192">
        <v>0.4895833333333333</v>
      </c>
      <c r="N554" s="12"/>
      <c r="O554" s="217" t="s">
        <v>1261</v>
      </c>
      <c r="P554" s="169">
        <f t="shared" si="737"/>
        <v>46030</v>
      </c>
      <c r="Q554" s="170">
        <f t="shared" si="3"/>
        <v>46058</v>
      </c>
      <c r="R554" s="180"/>
      <c r="S554" s="311"/>
      <c r="T554" s="180"/>
      <c r="U554" s="180"/>
      <c r="V554" s="172" t="str">
        <f t="shared" si="390"/>
        <v> </v>
      </c>
      <c r="W554" s="172">
        <f t="shared" si="5"/>
        <v>5</v>
      </c>
      <c r="X554" s="173">
        <f t="shared" si="6"/>
        <v>5</v>
      </c>
      <c r="Y554" s="172">
        <f t="shared" si="7"/>
        <v>28</v>
      </c>
      <c r="Z554" s="174">
        <f t="shared" si="8"/>
        <v>0.1666666667</v>
      </c>
      <c r="AA554" s="174">
        <f t="shared" si="9"/>
        <v>0.003703703704</v>
      </c>
      <c r="AB554" s="173" t="str">
        <f t="shared" si="10"/>
        <v>50,322916666666667</v>
      </c>
      <c r="AC554" s="175" t="str">
        <f t="shared" si="11"/>
        <v> 6243VMS02G  7:45-11:45  BĐ: 8/1/2026 KT: 5/2/2026</v>
      </c>
      <c r="AD554" s="175">
        <f t="shared" ref="AD554:AE554" si="739">P554</f>
        <v>46030</v>
      </c>
      <c r="AE554" s="175">
        <f t="shared" si="739"/>
        <v>46058</v>
      </c>
      <c r="AF554" s="218"/>
      <c r="AG554" s="218"/>
    </row>
    <row r="555" ht="18.75" customHeight="1">
      <c r="A555" s="177"/>
      <c r="B555" s="177"/>
      <c r="C555" s="178" t="s">
        <v>198</v>
      </c>
      <c r="D555" s="178" t="s">
        <v>1193</v>
      </c>
      <c r="E555" s="178">
        <v>2024.0</v>
      </c>
      <c r="F555" s="199" t="s">
        <v>1194</v>
      </c>
      <c r="G555" s="12"/>
      <c r="H555" s="178">
        <v>5.0</v>
      </c>
      <c r="I555" s="181"/>
      <c r="J555" s="93">
        <v>25.0</v>
      </c>
      <c r="K555" s="185" t="s">
        <v>1272</v>
      </c>
      <c r="L555" s="191">
        <v>0.3229166666666667</v>
      </c>
      <c r="M555" s="192">
        <v>0.4895833333333333</v>
      </c>
      <c r="N555" s="12"/>
      <c r="O555" s="178" t="s">
        <v>1261</v>
      </c>
      <c r="P555" s="169">
        <f t="shared" si="737"/>
        <v>46030</v>
      </c>
      <c r="Q555" s="170">
        <f t="shared" si="3"/>
        <v>46058</v>
      </c>
      <c r="R555" s="180"/>
      <c r="S555" s="303"/>
      <c r="T555" s="181"/>
      <c r="U555" s="181"/>
      <c r="V555" s="172" t="str">
        <f t="shared" si="390"/>
        <v> </v>
      </c>
      <c r="W555" s="172">
        <f t="shared" si="5"/>
        <v>5</v>
      </c>
      <c r="X555" s="173">
        <f t="shared" si="6"/>
        <v>5</v>
      </c>
      <c r="Y555" s="172">
        <f t="shared" si="7"/>
        <v>28</v>
      </c>
      <c r="Z555" s="174">
        <f t="shared" si="8"/>
        <v>0.1666666667</v>
      </c>
      <c r="AA555" s="174">
        <f t="shared" si="9"/>
        <v>0.003703703704</v>
      </c>
      <c r="AB555" s="173" t="str">
        <f t="shared" si="10"/>
        <v>50,322916666666667</v>
      </c>
      <c r="AC555" s="175" t="str">
        <f t="shared" si="11"/>
        <v> 5243VMS01G  7:45-11:45  BĐ: 8/1/2026 KT: 5/2/2026</v>
      </c>
      <c r="AD555" s="175">
        <f t="shared" ref="AD555:AE555" si="740">P555</f>
        <v>46030</v>
      </c>
      <c r="AE555" s="175">
        <f t="shared" si="740"/>
        <v>46058</v>
      </c>
      <c r="AF555" s="182"/>
      <c r="AG555" s="182"/>
    </row>
    <row r="556" ht="18.75" customHeight="1">
      <c r="A556" s="177"/>
      <c r="B556" s="177"/>
      <c r="C556" s="217" t="s">
        <v>198</v>
      </c>
      <c r="D556" s="217" t="s">
        <v>1193</v>
      </c>
      <c r="E556" s="217">
        <v>2024.0</v>
      </c>
      <c r="F556" s="219" t="s">
        <v>1198</v>
      </c>
      <c r="G556" s="12"/>
      <c r="H556" s="217">
        <v>18.0</v>
      </c>
      <c r="I556" s="180"/>
      <c r="J556" s="93">
        <v>25.0</v>
      </c>
      <c r="K556" s="185" t="s">
        <v>1272</v>
      </c>
      <c r="L556" s="191">
        <v>0.3229166666666667</v>
      </c>
      <c r="M556" s="192">
        <v>0.4895833333333333</v>
      </c>
      <c r="N556" s="12"/>
      <c r="O556" s="217" t="s">
        <v>1261</v>
      </c>
      <c r="P556" s="169">
        <f t="shared" si="737"/>
        <v>46030</v>
      </c>
      <c r="Q556" s="170">
        <f t="shared" si="3"/>
        <v>46058</v>
      </c>
      <c r="R556" s="180"/>
      <c r="S556" s="311"/>
      <c r="T556" s="180"/>
      <c r="U556" s="180"/>
      <c r="V556" s="172" t="str">
        <f t="shared" si="390"/>
        <v> </v>
      </c>
      <c r="W556" s="172">
        <f t="shared" si="5"/>
        <v>5</v>
      </c>
      <c r="X556" s="173">
        <f t="shared" si="6"/>
        <v>5</v>
      </c>
      <c r="Y556" s="172">
        <f t="shared" si="7"/>
        <v>28</v>
      </c>
      <c r="Z556" s="174">
        <f t="shared" si="8"/>
        <v>0.1666666667</v>
      </c>
      <c r="AA556" s="174">
        <f t="shared" si="9"/>
        <v>0.003703703704</v>
      </c>
      <c r="AB556" s="173" t="str">
        <f t="shared" si="10"/>
        <v>50,322916666666667</v>
      </c>
      <c r="AC556" s="175" t="str">
        <f t="shared" si="11"/>
        <v> 5243VMS02G  7:45-11:45  BĐ: 8/1/2026 KT: 5/2/2026</v>
      </c>
      <c r="AD556" s="175">
        <f t="shared" ref="AD556:AE556" si="741">P556</f>
        <v>46030</v>
      </c>
      <c r="AE556" s="175">
        <f t="shared" si="741"/>
        <v>46058</v>
      </c>
      <c r="AF556" s="218"/>
      <c r="AG556" s="218"/>
    </row>
    <row r="557" ht="18.75" customHeight="1">
      <c r="A557" s="177"/>
      <c r="B557" s="177"/>
      <c r="C557" s="217" t="s">
        <v>198</v>
      </c>
      <c r="D557" s="217" t="s">
        <v>1224</v>
      </c>
      <c r="E557" s="217">
        <v>2024.0</v>
      </c>
      <c r="F557" s="219" t="s">
        <v>1225</v>
      </c>
      <c r="G557" s="12"/>
      <c r="H557" s="217">
        <v>10.0</v>
      </c>
      <c r="I557" s="180"/>
      <c r="J557" s="93">
        <v>25.0</v>
      </c>
      <c r="K557" s="185" t="s">
        <v>1272</v>
      </c>
      <c r="L557" s="191">
        <v>0.3229166666666667</v>
      </c>
      <c r="M557" s="192">
        <v>0.4895833333333333</v>
      </c>
      <c r="N557" s="19"/>
      <c r="O557" s="217" t="s">
        <v>1261</v>
      </c>
      <c r="P557" s="169">
        <f t="shared" si="737"/>
        <v>46030</v>
      </c>
      <c r="Q557" s="170">
        <f t="shared" si="3"/>
        <v>46058</v>
      </c>
      <c r="R557" s="180"/>
      <c r="S557" s="311"/>
      <c r="T557" s="180"/>
      <c r="U557" s="180"/>
      <c r="V557" s="172" t="str">
        <f t="shared" si="390"/>
        <v> </v>
      </c>
      <c r="W557" s="172">
        <f t="shared" si="5"/>
        <v>5</v>
      </c>
      <c r="X557" s="173">
        <f t="shared" si="6"/>
        <v>5</v>
      </c>
      <c r="Y557" s="172">
        <f t="shared" si="7"/>
        <v>28</v>
      </c>
      <c r="Z557" s="174">
        <f t="shared" si="8"/>
        <v>0.1666666667</v>
      </c>
      <c r="AA557" s="174">
        <f t="shared" si="9"/>
        <v>0.003703703704</v>
      </c>
      <c r="AB557" s="173" t="str">
        <f t="shared" si="10"/>
        <v>50,322916666666667</v>
      </c>
      <c r="AC557" s="175" t="str">
        <f t="shared" si="11"/>
        <v> 5243VMT01G  7:45-11:45  BĐ: 8/1/2026 KT: 5/2/2026</v>
      </c>
      <c r="AD557" s="175">
        <f t="shared" ref="AD557:AE557" si="742">P557</f>
        <v>46030</v>
      </c>
      <c r="AE557" s="175">
        <f t="shared" si="742"/>
        <v>46058</v>
      </c>
      <c r="AF557" s="218"/>
      <c r="AG557" s="218"/>
    </row>
    <row r="558" ht="18.75" customHeight="1">
      <c r="A558" s="140"/>
      <c r="B558" s="140"/>
      <c r="C558" s="217" t="s">
        <v>198</v>
      </c>
      <c r="D558" s="217" t="s">
        <v>1165</v>
      </c>
      <c r="E558" s="217">
        <v>2024.0</v>
      </c>
      <c r="F558" s="217" t="s">
        <v>1174</v>
      </c>
      <c r="G558" s="12"/>
      <c r="H558" s="217">
        <v>2.0</v>
      </c>
      <c r="I558" s="203"/>
      <c r="J558" s="220">
        <v>35.0</v>
      </c>
      <c r="K558" s="185" t="s">
        <v>1272</v>
      </c>
      <c r="L558" s="191">
        <v>0.3229166666666667</v>
      </c>
      <c r="M558" s="192">
        <v>0.4895833333333333</v>
      </c>
      <c r="N558" s="186" t="s">
        <v>1271</v>
      </c>
      <c r="O558" s="217" t="s">
        <v>1261</v>
      </c>
      <c r="P558" s="169">
        <f t="shared" ref="P558:P563" si="744">"23/02/2026"+(K558-2)</f>
        <v>46079</v>
      </c>
      <c r="Q558" s="202">
        <f t="shared" si="3"/>
        <v>46121</v>
      </c>
      <c r="R558" s="203"/>
      <c r="S558" s="312"/>
      <c r="T558" s="203"/>
      <c r="U558" s="203"/>
      <c r="V558" s="204" t="str">
        <f t="shared" ref="V558:V563" si="745">IF(OR(
    COUNTIFS($S$3:$S$2445, S558, $K$3:$K$2445, K558, $L$3:$L$2445, L558, $P$3:$P$2445, "&lt;="&amp;Q558, $Q$3:$Q$2445, "&gt;="&amp;P558) &gt; 1, 
    COUNTIFS($F$3:$F$2445, F558, $K$3:$K$2445, K558, $L$3:$L$2445, L558, $P$3:$P$2445, "&lt;="&amp;Q558, $Q$3:$Q$2445, "&gt;="&amp;P558) &gt; 1
), "Trùng lịch",
IF(
    COUNTIFS(
        $N$3:$N$2445, N558,
        $K$3:$K$2445, K558,
        $P$3:$P$2445, "&lt;="&amp;Q558,
        $Q$3:$Q$2445, "&gt;="&amp;P558,
        $L$3:$L$2445, "&lt;"&amp;M558,
        $M$3:$M$2445, "&gt;"&amp;L558
    ) &gt; 1, 
    "Trùng phòng", 
    " "
)
)
</f>
        <v> </v>
      </c>
      <c r="W558" s="204">
        <f t="shared" si="5"/>
        <v>5</v>
      </c>
      <c r="X558" s="205">
        <f t="shared" si="6"/>
        <v>7</v>
      </c>
      <c r="Y558" s="204">
        <f t="shared" si="7"/>
        <v>42</v>
      </c>
      <c r="Z558" s="190">
        <f t="shared" si="8"/>
        <v>0.1666666667</v>
      </c>
      <c r="AA558" s="190">
        <f t="shared" si="9"/>
        <v>0.003703703704</v>
      </c>
      <c r="AB558" s="206" t="str">
        <f t="shared" si="10"/>
        <v>50,322916666666667G_201</v>
      </c>
      <c r="AC558" s="207" t="str">
        <f t="shared" si="11"/>
        <v> 6243VMH02G  7:45-11:45  BĐ: 26/2/2026 KT: 9/4/2026</v>
      </c>
      <c r="AD558" s="207">
        <f t="shared" ref="AD558:AE558" si="743">P558</f>
        <v>46079</v>
      </c>
      <c r="AE558" s="207">
        <f t="shared" si="743"/>
        <v>46121</v>
      </c>
      <c r="AF558" s="221"/>
      <c r="AG558" s="221"/>
    </row>
    <row r="559" ht="18.75" customHeight="1">
      <c r="A559" s="140"/>
      <c r="B559" s="140"/>
      <c r="C559" s="217" t="s">
        <v>198</v>
      </c>
      <c r="D559" s="217" t="s">
        <v>1193</v>
      </c>
      <c r="E559" s="217">
        <v>2024.0</v>
      </c>
      <c r="F559" s="217" t="s">
        <v>1204</v>
      </c>
      <c r="G559" s="12"/>
      <c r="H559" s="217">
        <v>4.0</v>
      </c>
      <c r="I559" s="203"/>
      <c r="J559" s="220">
        <v>35.0</v>
      </c>
      <c r="K559" s="185" t="s">
        <v>1272</v>
      </c>
      <c r="L559" s="191">
        <v>0.3229166666666667</v>
      </c>
      <c r="M559" s="192">
        <v>0.4895833333333333</v>
      </c>
      <c r="N559" s="12"/>
      <c r="O559" s="217" t="s">
        <v>1261</v>
      </c>
      <c r="P559" s="169">
        <f t="shared" si="744"/>
        <v>46079</v>
      </c>
      <c r="Q559" s="202">
        <f t="shared" si="3"/>
        <v>46121</v>
      </c>
      <c r="R559" s="203"/>
      <c r="S559" s="312"/>
      <c r="T559" s="203"/>
      <c r="U559" s="203"/>
      <c r="V559" s="204" t="str">
        <f t="shared" si="745"/>
        <v> </v>
      </c>
      <c r="W559" s="204">
        <f t="shared" si="5"/>
        <v>5</v>
      </c>
      <c r="X559" s="205">
        <f t="shared" si="6"/>
        <v>7</v>
      </c>
      <c r="Y559" s="204">
        <f t="shared" si="7"/>
        <v>42</v>
      </c>
      <c r="Z559" s="190">
        <f t="shared" si="8"/>
        <v>0.1666666667</v>
      </c>
      <c r="AA559" s="190">
        <f t="shared" si="9"/>
        <v>0.003703703704</v>
      </c>
      <c r="AB559" s="206" t="str">
        <f t="shared" si="10"/>
        <v>50,322916666666667</v>
      </c>
      <c r="AC559" s="207" t="str">
        <f t="shared" si="11"/>
        <v> 6243VMS01G  7:45-11:45  BĐ: 26/2/2026 KT: 9/4/2026</v>
      </c>
      <c r="AD559" s="207">
        <f t="shared" ref="AD559:AE559" si="746">P559</f>
        <v>46079</v>
      </c>
      <c r="AE559" s="207">
        <f t="shared" si="746"/>
        <v>46121</v>
      </c>
      <c r="AF559" s="221"/>
      <c r="AG559" s="221"/>
    </row>
    <row r="560" ht="18.75" customHeight="1">
      <c r="A560" s="140"/>
      <c r="B560" s="140"/>
      <c r="C560" s="217" t="s">
        <v>198</v>
      </c>
      <c r="D560" s="217" t="s">
        <v>1193</v>
      </c>
      <c r="E560" s="217">
        <v>2024.0</v>
      </c>
      <c r="F560" s="217" t="s">
        <v>1206</v>
      </c>
      <c r="G560" s="12"/>
      <c r="H560" s="217">
        <v>8.0</v>
      </c>
      <c r="I560" s="203"/>
      <c r="J560" s="220">
        <v>35.0</v>
      </c>
      <c r="K560" s="185" t="s">
        <v>1272</v>
      </c>
      <c r="L560" s="191">
        <v>0.3229166666666667</v>
      </c>
      <c r="M560" s="192">
        <v>0.4895833333333333</v>
      </c>
      <c r="N560" s="12"/>
      <c r="O560" s="217" t="s">
        <v>1261</v>
      </c>
      <c r="P560" s="169">
        <f t="shared" si="744"/>
        <v>46079</v>
      </c>
      <c r="Q560" s="202">
        <f t="shared" si="3"/>
        <v>46121</v>
      </c>
      <c r="R560" s="203"/>
      <c r="S560" s="312"/>
      <c r="T560" s="203"/>
      <c r="U560" s="203"/>
      <c r="V560" s="204" t="str">
        <f t="shared" si="745"/>
        <v> </v>
      </c>
      <c r="W560" s="204">
        <f t="shared" si="5"/>
        <v>5</v>
      </c>
      <c r="X560" s="205">
        <f t="shared" si="6"/>
        <v>7</v>
      </c>
      <c r="Y560" s="204">
        <f t="shared" si="7"/>
        <v>42</v>
      </c>
      <c r="Z560" s="190">
        <f t="shared" si="8"/>
        <v>0.1666666667</v>
      </c>
      <c r="AA560" s="190">
        <f t="shared" si="9"/>
        <v>0.003703703704</v>
      </c>
      <c r="AB560" s="206" t="str">
        <f t="shared" si="10"/>
        <v>50,322916666666667</v>
      </c>
      <c r="AC560" s="207" t="str">
        <f t="shared" si="11"/>
        <v> 6243VMS02G  7:45-11:45  BĐ: 26/2/2026 KT: 9/4/2026</v>
      </c>
      <c r="AD560" s="207">
        <f t="shared" ref="AD560:AE560" si="747">P560</f>
        <v>46079</v>
      </c>
      <c r="AE560" s="207">
        <f t="shared" si="747"/>
        <v>46121</v>
      </c>
      <c r="AF560" s="221"/>
      <c r="AG560" s="221"/>
    </row>
    <row r="561" ht="18.75" customHeight="1">
      <c r="A561" s="140"/>
      <c r="B561" s="140"/>
      <c r="C561" s="217" t="s">
        <v>198</v>
      </c>
      <c r="D561" s="217" t="s">
        <v>1193</v>
      </c>
      <c r="E561" s="217">
        <v>2024.0</v>
      </c>
      <c r="F561" s="219" t="s">
        <v>1194</v>
      </c>
      <c r="G561" s="12"/>
      <c r="H561" s="217">
        <v>5.0</v>
      </c>
      <c r="I561" s="203"/>
      <c r="J561" s="220">
        <v>35.0</v>
      </c>
      <c r="K561" s="185" t="s">
        <v>1272</v>
      </c>
      <c r="L561" s="191">
        <v>0.3229166666666667</v>
      </c>
      <c r="M561" s="192">
        <v>0.4895833333333333</v>
      </c>
      <c r="N561" s="12"/>
      <c r="O561" s="217" t="s">
        <v>1261</v>
      </c>
      <c r="P561" s="169">
        <f t="shared" si="744"/>
        <v>46079</v>
      </c>
      <c r="Q561" s="202">
        <f t="shared" si="3"/>
        <v>46121</v>
      </c>
      <c r="R561" s="203"/>
      <c r="S561" s="312"/>
      <c r="T561" s="203"/>
      <c r="U561" s="203"/>
      <c r="V561" s="204" t="str">
        <f t="shared" si="745"/>
        <v> </v>
      </c>
      <c r="W561" s="204">
        <f t="shared" si="5"/>
        <v>5</v>
      </c>
      <c r="X561" s="205">
        <f t="shared" si="6"/>
        <v>7</v>
      </c>
      <c r="Y561" s="204">
        <f t="shared" si="7"/>
        <v>42</v>
      </c>
      <c r="Z561" s="190">
        <f t="shared" si="8"/>
        <v>0.1666666667</v>
      </c>
      <c r="AA561" s="190">
        <f t="shared" si="9"/>
        <v>0.003703703704</v>
      </c>
      <c r="AB561" s="206" t="str">
        <f t="shared" si="10"/>
        <v>50,322916666666667</v>
      </c>
      <c r="AC561" s="207" t="str">
        <f t="shared" si="11"/>
        <v> 5243VMS01G  7:45-11:45  BĐ: 26/2/2026 KT: 9/4/2026</v>
      </c>
      <c r="AD561" s="207">
        <f t="shared" ref="AD561:AE561" si="748">P561</f>
        <v>46079</v>
      </c>
      <c r="AE561" s="207">
        <f t="shared" si="748"/>
        <v>46121</v>
      </c>
      <c r="AF561" s="221"/>
      <c r="AG561" s="221"/>
    </row>
    <row r="562" ht="18.75" customHeight="1">
      <c r="A562" s="140"/>
      <c r="B562" s="140"/>
      <c r="C562" s="217" t="s">
        <v>198</v>
      </c>
      <c r="D562" s="217" t="s">
        <v>1193</v>
      </c>
      <c r="E562" s="217">
        <v>2024.0</v>
      </c>
      <c r="F562" s="219" t="s">
        <v>1198</v>
      </c>
      <c r="G562" s="12"/>
      <c r="H562" s="217">
        <v>18.0</v>
      </c>
      <c r="I562" s="203"/>
      <c r="J562" s="220">
        <v>35.0</v>
      </c>
      <c r="K562" s="185" t="s">
        <v>1272</v>
      </c>
      <c r="L562" s="191">
        <v>0.3229166666666667</v>
      </c>
      <c r="M562" s="192">
        <v>0.4895833333333333</v>
      </c>
      <c r="N562" s="12"/>
      <c r="O562" s="217" t="s">
        <v>1261</v>
      </c>
      <c r="P562" s="169">
        <f t="shared" si="744"/>
        <v>46079</v>
      </c>
      <c r="Q562" s="202">
        <f t="shared" si="3"/>
        <v>46121</v>
      </c>
      <c r="R562" s="203"/>
      <c r="S562" s="312"/>
      <c r="T562" s="203"/>
      <c r="U562" s="203"/>
      <c r="V562" s="204" t="str">
        <f t="shared" si="745"/>
        <v> </v>
      </c>
      <c r="W562" s="204">
        <f t="shared" si="5"/>
        <v>5</v>
      </c>
      <c r="X562" s="205">
        <f t="shared" si="6"/>
        <v>7</v>
      </c>
      <c r="Y562" s="204">
        <f t="shared" si="7"/>
        <v>42</v>
      </c>
      <c r="Z562" s="190">
        <f t="shared" si="8"/>
        <v>0.1666666667</v>
      </c>
      <c r="AA562" s="190">
        <f t="shared" si="9"/>
        <v>0.003703703704</v>
      </c>
      <c r="AB562" s="206" t="str">
        <f t="shared" si="10"/>
        <v>50,322916666666667</v>
      </c>
      <c r="AC562" s="207" t="str">
        <f t="shared" si="11"/>
        <v> 5243VMS02G  7:45-11:45  BĐ: 26/2/2026 KT: 9/4/2026</v>
      </c>
      <c r="AD562" s="207">
        <f t="shared" ref="AD562:AE562" si="749">P562</f>
        <v>46079</v>
      </c>
      <c r="AE562" s="207">
        <f t="shared" si="749"/>
        <v>46121</v>
      </c>
      <c r="AF562" s="221"/>
      <c r="AG562" s="221"/>
    </row>
    <row r="563" ht="18.75" customHeight="1">
      <c r="A563" s="140"/>
      <c r="B563" s="140"/>
      <c r="C563" s="217" t="s">
        <v>198</v>
      </c>
      <c r="D563" s="217" t="s">
        <v>1224</v>
      </c>
      <c r="E563" s="217">
        <v>2024.0</v>
      </c>
      <c r="F563" s="219" t="s">
        <v>1225</v>
      </c>
      <c r="G563" s="12"/>
      <c r="H563" s="217">
        <v>10.0</v>
      </c>
      <c r="I563" s="203"/>
      <c r="J563" s="220">
        <v>35.0</v>
      </c>
      <c r="K563" s="185" t="s">
        <v>1272</v>
      </c>
      <c r="L563" s="191">
        <v>0.3229166666666667</v>
      </c>
      <c r="M563" s="192">
        <v>0.4895833333333333</v>
      </c>
      <c r="N563" s="19"/>
      <c r="O563" s="217" t="s">
        <v>1261</v>
      </c>
      <c r="P563" s="169">
        <f t="shared" si="744"/>
        <v>46079</v>
      </c>
      <c r="Q563" s="202">
        <f t="shared" si="3"/>
        <v>46121</v>
      </c>
      <c r="R563" s="203"/>
      <c r="S563" s="312"/>
      <c r="T563" s="203"/>
      <c r="U563" s="203"/>
      <c r="V563" s="204" t="str">
        <f t="shared" si="745"/>
        <v> </v>
      </c>
      <c r="W563" s="204">
        <f t="shared" si="5"/>
        <v>5</v>
      </c>
      <c r="X563" s="205">
        <f t="shared" si="6"/>
        <v>7</v>
      </c>
      <c r="Y563" s="204">
        <f t="shared" si="7"/>
        <v>42</v>
      </c>
      <c r="Z563" s="190">
        <f t="shared" si="8"/>
        <v>0.1666666667</v>
      </c>
      <c r="AA563" s="190">
        <f t="shared" si="9"/>
        <v>0.003703703704</v>
      </c>
      <c r="AB563" s="206" t="str">
        <f t="shared" si="10"/>
        <v>50,322916666666667</v>
      </c>
      <c r="AC563" s="207" t="str">
        <f t="shared" si="11"/>
        <v> 5243VMT01G  7:45-11:45  BĐ: 26/2/2026 KT: 9/4/2026</v>
      </c>
      <c r="AD563" s="207">
        <f t="shared" ref="AD563:AE563" si="750">P563</f>
        <v>46079</v>
      </c>
      <c r="AE563" s="207">
        <f t="shared" si="750"/>
        <v>46121</v>
      </c>
      <c r="AF563" s="221"/>
      <c r="AG563" s="221"/>
    </row>
    <row r="564" ht="18.75" customHeight="1">
      <c r="A564" s="184"/>
      <c r="B564" s="184"/>
      <c r="C564" s="99" t="s">
        <v>198</v>
      </c>
      <c r="D564" s="99" t="s">
        <v>1132</v>
      </c>
      <c r="E564" s="99">
        <v>2024.0</v>
      </c>
      <c r="F564" s="164" t="s">
        <v>1140</v>
      </c>
      <c r="G564" s="165" t="s">
        <v>929</v>
      </c>
      <c r="H564" s="99">
        <v>6.0</v>
      </c>
      <c r="I564" s="99"/>
      <c r="J564" s="99">
        <v>25.0</v>
      </c>
      <c r="K564" s="185" t="s">
        <v>1272</v>
      </c>
      <c r="L564" s="191">
        <v>0.3229166666666667</v>
      </c>
      <c r="M564" s="192">
        <v>0.4895833333333333</v>
      </c>
      <c r="N564" s="165">
        <v>302.0</v>
      </c>
      <c r="O564" s="164" t="s">
        <v>1252</v>
      </c>
      <c r="P564" s="169">
        <f t="shared" ref="P564:P567" si="752">"05/01/2026"+(K564-2)</f>
        <v>46030</v>
      </c>
      <c r="Q564" s="170">
        <f t="shared" si="3"/>
        <v>46058</v>
      </c>
      <c r="R564" s="181"/>
      <c r="S564" s="302"/>
      <c r="T564" s="99"/>
      <c r="U564" s="99"/>
      <c r="V564" s="172" t="str">
        <f t="shared" ref="V564:V597" si="753">IF(OR(
    COUNTIFS($S$3:$S$2451, S564, $K$3:$K$2451, K564, $L$3:$L$2451, L564, $P$3:$P$2451, "&lt;="&amp;Q564, $Q$3:$Q$2451, "&gt;="&amp;P564) &gt; 1, 
    COUNTIFS($F$3:$F$2451, F564, $K$3:$K$2451, K564, $L$3:$L$2451, L564, $P$3:$P$2451, "&lt;="&amp;Q564, $Q$3:$Q$2451, "&gt;="&amp;P564) &gt; 1
), "Trùng lịch",
IF(
    COUNTIFS(
        $N$3:$N$2451, N564,
        $K$3:$K$2451, K564,
        $P$3:$P$2451, "&lt;="&amp;Q564,
        $Q$3:$Q$2451, "&gt;="&amp;P564,
        $L$3:$L$2451, "&lt;"&amp;M564,
        $M$3:$M$2451, "&gt;"&amp;L564
    ) &gt; 1, 
    "Trùng phòng", 
    " "
)
)
</f>
        <v> </v>
      </c>
      <c r="W564" s="172">
        <f t="shared" si="5"/>
        <v>5</v>
      </c>
      <c r="X564" s="173">
        <f t="shared" si="6"/>
        <v>5</v>
      </c>
      <c r="Y564" s="172">
        <f t="shared" si="7"/>
        <v>28</v>
      </c>
      <c r="Z564" s="174">
        <f t="shared" si="8"/>
        <v>0.1666666667</v>
      </c>
      <c r="AA564" s="174">
        <f t="shared" si="9"/>
        <v>0.003703703704</v>
      </c>
      <c r="AB564" s="173" t="str">
        <f t="shared" si="10"/>
        <v>50,322916666666667302</v>
      </c>
      <c r="AC564" s="175" t="str">
        <f t="shared" si="11"/>
        <v>Kỹ năng làm việc 6243VPR01  7:45-11:45  BĐ: 8/1/2026 KT: 5/2/2026</v>
      </c>
      <c r="AD564" s="175">
        <f t="shared" ref="AD564:AE564" si="751">P564</f>
        <v>46030</v>
      </c>
      <c r="AE564" s="175">
        <f t="shared" si="751"/>
        <v>46058</v>
      </c>
      <c r="AF564" s="187"/>
      <c r="AG564" s="187"/>
    </row>
    <row r="565" ht="18.75" customHeight="1">
      <c r="A565" s="184"/>
      <c r="B565" s="184"/>
      <c r="C565" s="99" t="s">
        <v>198</v>
      </c>
      <c r="D565" s="99" t="s">
        <v>1132</v>
      </c>
      <c r="E565" s="99">
        <v>2024.0</v>
      </c>
      <c r="F565" s="164" t="s">
        <v>1149</v>
      </c>
      <c r="G565" s="12"/>
      <c r="H565" s="99">
        <v>10.0</v>
      </c>
      <c r="I565" s="99"/>
      <c r="J565" s="99">
        <v>25.0</v>
      </c>
      <c r="K565" s="185" t="s">
        <v>1272</v>
      </c>
      <c r="L565" s="191">
        <v>0.3229166666666667</v>
      </c>
      <c r="M565" s="192">
        <v>0.4895833333333333</v>
      </c>
      <c r="N565" s="12"/>
      <c r="O565" s="164" t="s">
        <v>1252</v>
      </c>
      <c r="P565" s="169">
        <f t="shared" si="752"/>
        <v>46030</v>
      </c>
      <c r="Q565" s="170">
        <f t="shared" si="3"/>
        <v>46058</v>
      </c>
      <c r="R565" s="181"/>
      <c r="S565" s="302"/>
      <c r="T565" s="99"/>
      <c r="U565" s="99"/>
      <c r="V565" s="172" t="str">
        <f t="shared" si="753"/>
        <v> </v>
      </c>
      <c r="W565" s="172">
        <f t="shared" si="5"/>
        <v>5</v>
      </c>
      <c r="X565" s="173">
        <f t="shared" si="6"/>
        <v>5</v>
      </c>
      <c r="Y565" s="172">
        <f t="shared" si="7"/>
        <v>28</v>
      </c>
      <c r="Z565" s="174">
        <f t="shared" si="8"/>
        <v>0.1666666667</v>
      </c>
      <c r="AA565" s="174">
        <f t="shared" si="9"/>
        <v>0.003703703704</v>
      </c>
      <c r="AB565" s="173" t="str">
        <f t="shared" si="10"/>
        <v>50,322916666666667</v>
      </c>
      <c r="AC565" s="175" t="str">
        <f t="shared" si="11"/>
        <v> 6243VPR02  7:45-11:45  BĐ: 8/1/2026 KT: 5/2/2026</v>
      </c>
      <c r="AD565" s="175">
        <f t="shared" ref="AD565:AE565" si="754">P565</f>
        <v>46030</v>
      </c>
      <c r="AE565" s="175">
        <f t="shared" si="754"/>
        <v>46058</v>
      </c>
      <c r="AF565" s="187"/>
      <c r="AG565" s="187"/>
    </row>
    <row r="566" ht="18.75" customHeight="1">
      <c r="A566" s="177"/>
      <c r="B566" s="177"/>
      <c r="C566" s="178" t="s">
        <v>198</v>
      </c>
      <c r="D566" s="178" t="s">
        <v>1193</v>
      </c>
      <c r="E566" s="178">
        <v>2024.0</v>
      </c>
      <c r="F566" s="178" t="s">
        <v>1200</v>
      </c>
      <c r="G566" s="12"/>
      <c r="H566" s="178">
        <v>6.0</v>
      </c>
      <c r="I566" s="181"/>
      <c r="J566" s="99">
        <v>25.0</v>
      </c>
      <c r="K566" s="194" t="s">
        <v>1272</v>
      </c>
      <c r="L566" s="191">
        <v>0.3229166666666667</v>
      </c>
      <c r="M566" s="192">
        <v>0.4895833333333333</v>
      </c>
      <c r="N566" s="12"/>
      <c r="O566" s="178" t="s">
        <v>1252</v>
      </c>
      <c r="P566" s="169">
        <f t="shared" si="752"/>
        <v>46030</v>
      </c>
      <c r="Q566" s="170">
        <f t="shared" si="3"/>
        <v>46058</v>
      </c>
      <c r="R566" s="180"/>
      <c r="S566" s="303"/>
      <c r="T566" s="181"/>
      <c r="U566" s="181"/>
      <c r="V566" s="172" t="str">
        <f t="shared" si="753"/>
        <v> </v>
      </c>
      <c r="W566" s="172">
        <f t="shared" si="5"/>
        <v>5</v>
      </c>
      <c r="X566" s="173">
        <f t="shared" si="6"/>
        <v>5</v>
      </c>
      <c r="Y566" s="172">
        <f t="shared" si="7"/>
        <v>28</v>
      </c>
      <c r="Z566" s="174">
        <f t="shared" si="8"/>
        <v>0.1666666667</v>
      </c>
      <c r="AA566" s="174">
        <f t="shared" si="9"/>
        <v>0.003703703704</v>
      </c>
      <c r="AB566" s="173" t="str">
        <f t="shared" si="10"/>
        <v>50,322916666666667</v>
      </c>
      <c r="AC566" s="175" t="str">
        <f t="shared" si="11"/>
        <v> 6243VMS01  7:45-11:45  BĐ: 8/1/2026 KT: 5/2/2026</v>
      </c>
      <c r="AD566" s="175">
        <f t="shared" ref="AD566:AE566" si="755">P566</f>
        <v>46030</v>
      </c>
      <c r="AE566" s="175">
        <f t="shared" si="755"/>
        <v>46058</v>
      </c>
      <c r="AF566" s="182"/>
      <c r="AG566" s="182"/>
    </row>
    <row r="567" ht="18.75" customHeight="1">
      <c r="A567" s="177"/>
      <c r="B567" s="177"/>
      <c r="C567" s="178" t="s">
        <v>198</v>
      </c>
      <c r="D567" s="178" t="s">
        <v>1193</v>
      </c>
      <c r="E567" s="178">
        <v>2024.0</v>
      </c>
      <c r="F567" s="178" t="s">
        <v>1205</v>
      </c>
      <c r="G567" s="12"/>
      <c r="H567" s="178">
        <v>10.0</v>
      </c>
      <c r="I567" s="181"/>
      <c r="J567" s="99">
        <v>25.0</v>
      </c>
      <c r="K567" s="194" t="s">
        <v>1272</v>
      </c>
      <c r="L567" s="191">
        <v>0.3229166666666667</v>
      </c>
      <c r="M567" s="192">
        <v>0.4895833333333333</v>
      </c>
      <c r="N567" s="19"/>
      <c r="O567" s="178" t="s">
        <v>1252</v>
      </c>
      <c r="P567" s="169">
        <f t="shared" si="752"/>
        <v>46030</v>
      </c>
      <c r="Q567" s="170">
        <f t="shared" si="3"/>
        <v>46058</v>
      </c>
      <c r="R567" s="180"/>
      <c r="S567" s="303"/>
      <c r="T567" s="181"/>
      <c r="U567" s="181"/>
      <c r="V567" s="172" t="str">
        <f t="shared" si="753"/>
        <v> </v>
      </c>
      <c r="W567" s="172">
        <f t="shared" si="5"/>
        <v>5</v>
      </c>
      <c r="X567" s="173">
        <f t="shared" si="6"/>
        <v>5</v>
      </c>
      <c r="Y567" s="172">
        <f t="shared" si="7"/>
        <v>28</v>
      </c>
      <c r="Z567" s="174">
        <f t="shared" si="8"/>
        <v>0.1666666667</v>
      </c>
      <c r="AA567" s="174">
        <f t="shared" si="9"/>
        <v>0.003703703704</v>
      </c>
      <c r="AB567" s="173" t="str">
        <f t="shared" si="10"/>
        <v>50,322916666666667</v>
      </c>
      <c r="AC567" s="175" t="str">
        <f t="shared" si="11"/>
        <v> 6243VMS02  7:45-11:45  BĐ: 8/1/2026 KT: 5/2/2026</v>
      </c>
      <c r="AD567" s="175">
        <f t="shared" ref="AD567:AE567" si="756">P567</f>
        <v>46030</v>
      </c>
      <c r="AE567" s="175">
        <f t="shared" si="756"/>
        <v>46058</v>
      </c>
      <c r="AF567" s="182"/>
      <c r="AG567" s="182"/>
    </row>
    <row r="568" ht="18.75" customHeight="1">
      <c r="A568" s="184"/>
      <c r="B568" s="184"/>
      <c r="C568" s="99" t="s">
        <v>198</v>
      </c>
      <c r="D568" s="99" t="s">
        <v>1132</v>
      </c>
      <c r="E568" s="99">
        <v>2024.0</v>
      </c>
      <c r="F568" s="164" t="s">
        <v>1140</v>
      </c>
      <c r="G568" s="12"/>
      <c r="H568" s="99">
        <v>6.0</v>
      </c>
      <c r="I568" s="99"/>
      <c r="J568" s="99">
        <v>20.0</v>
      </c>
      <c r="K568" s="185" t="s">
        <v>1272</v>
      </c>
      <c r="L568" s="191">
        <v>0.3229166666666667</v>
      </c>
      <c r="M568" s="192">
        <v>0.4895833333333333</v>
      </c>
      <c r="N568" s="165">
        <v>302.0</v>
      </c>
      <c r="O568" s="164" t="s">
        <v>1252</v>
      </c>
      <c r="P568" s="169">
        <f t="shared" ref="P568:P571" si="758">"23/02/2026"+(K568-2)</f>
        <v>46079</v>
      </c>
      <c r="Q568" s="170">
        <f t="shared" si="3"/>
        <v>46100</v>
      </c>
      <c r="R568" s="181"/>
      <c r="S568" s="302"/>
      <c r="T568" s="99"/>
      <c r="U568" s="99"/>
      <c r="V568" s="172" t="str">
        <f t="shared" si="753"/>
        <v> </v>
      </c>
      <c r="W568" s="172">
        <f t="shared" si="5"/>
        <v>5</v>
      </c>
      <c r="X568" s="173">
        <f t="shared" si="6"/>
        <v>4</v>
      </c>
      <c r="Y568" s="172">
        <f t="shared" si="7"/>
        <v>21</v>
      </c>
      <c r="Z568" s="174">
        <f t="shared" si="8"/>
        <v>0.1666666667</v>
      </c>
      <c r="AA568" s="174">
        <f t="shared" si="9"/>
        <v>0.003703703704</v>
      </c>
      <c r="AB568" s="173" t="str">
        <f t="shared" si="10"/>
        <v>50,322916666666667302</v>
      </c>
      <c r="AC568" s="175" t="str">
        <f t="shared" si="11"/>
        <v> 6243VPR01  7:45-11:45  BĐ: 26/2/2026 KT: 19/3/2026</v>
      </c>
      <c r="AD568" s="175">
        <f t="shared" ref="AD568:AE568" si="757">P568</f>
        <v>46079</v>
      </c>
      <c r="AE568" s="175">
        <f t="shared" si="757"/>
        <v>46100</v>
      </c>
      <c r="AF568" s="187"/>
      <c r="AG568" s="187"/>
    </row>
    <row r="569" ht="18.75" customHeight="1">
      <c r="A569" s="184"/>
      <c r="B569" s="184"/>
      <c r="C569" s="99" t="s">
        <v>198</v>
      </c>
      <c r="D569" s="99" t="s">
        <v>1132</v>
      </c>
      <c r="E569" s="99">
        <v>2024.0</v>
      </c>
      <c r="F569" s="164" t="s">
        <v>1149</v>
      </c>
      <c r="G569" s="12"/>
      <c r="H569" s="99">
        <v>10.0</v>
      </c>
      <c r="I569" s="99"/>
      <c r="J569" s="99">
        <v>20.0</v>
      </c>
      <c r="K569" s="185" t="s">
        <v>1272</v>
      </c>
      <c r="L569" s="191">
        <v>0.3229166666666667</v>
      </c>
      <c r="M569" s="192">
        <v>0.4895833333333333</v>
      </c>
      <c r="N569" s="12"/>
      <c r="O569" s="164" t="s">
        <v>1252</v>
      </c>
      <c r="P569" s="169">
        <f t="shared" si="758"/>
        <v>46079</v>
      </c>
      <c r="Q569" s="170">
        <f t="shared" si="3"/>
        <v>46100</v>
      </c>
      <c r="R569" s="181"/>
      <c r="S569" s="302"/>
      <c r="T569" s="99"/>
      <c r="U569" s="99"/>
      <c r="V569" s="172" t="str">
        <f t="shared" si="753"/>
        <v> </v>
      </c>
      <c r="W569" s="172">
        <f t="shared" si="5"/>
        <v>5</v>
      </c>
      <c r="X569" s="173">
        <f t="shared" si="6"/>
        <v>4</v>
      </c>
      <c r="Y569" s="172">
        <f t="shared" si="7"/>
        <v>21</v>
      </c>
      <c r="Z569" s="174">
        <f t="shared" si="8"/>
        <v>0.1666666667</v>
      </c>
      <c r="AA569" s="174">
        <f t="shared" si="9"/>
        <v>0.003703703704</v>
      </c>
      <c r="AB569" s="173" t="str">
        <f t="shared" si="10"/>
        <v>50,322916666666667</v>
      </c>
      <c r="AC569" s="175" t="str">
        <f t="shared" si="11"/>
        <v> 6243VPR02  7:45-11:45  BĐ: 26/2/2026 KT: 19/3/2026</v>
      </c>
      <c r="AD569" s="175">
        <f t="shared" ref="AD569:AE569" si="759">P569</f>
        <v>46079</v>
      </c>
      <c r="AE569" s="175">
        <f t="shared" si="759"/>
        <v>46100</v>
      </c>
      <c r="AF569" s="187"/>
      <c r="AG569" s="187"/>
    </row>
    <row r="570" ht="18.75" customHeight="1">
      <c r="A570" s="177"/>
      <c r="B570" s="177"/>
      <c r="C570" s="178" t="s">
        <v>198</v>
      </c>
      <c r="D570" s="178" t="s">
        <v>1193</v>
      </c>
      <c r="E570" s="178">
        <v>2024.0</v>
      </c>
      <c r="F570" s="178" t="s">
        <v>1200</v>
      </c>
      <c r="G570" s="12"/>
      <c r="H570" s="178">
        <v>6.0</v>
      </c>
      <c r="I570" s="181"/>
      <c r="J570" s="99">
        <v>20.0</v>
      </c>
      <c r="K570" s="194" t="s">
        <v>1272</v>
      </c>
      <c r="L570" s="191">
        <v>0.3229166666666667</v>
      </c>
      <c r="M570" s="192">
        <v>0.4895833333333333</v>
      </c>
      <c r="N570" s="12"/>
      <c r="O570" s="178" t="s">
        <v>1252</v>
      </c>
      <c r="P570" s="169">
        <f t="shared" si="758"/>
        <v>46079</v>
      </c>
      <c r="Q570" s="170">
        <f t="shared" si="3"/>
        <v>46100</v>
      </c>
      <c r="R570" s="180"/>
      <c r="S570" s="303"/>
      <c r="T570" s="181"/>
      <c r="U570" s="181"/>
      <c r="V570" s="172" t="str">
        <f t="shared" si="753"/>
        <v> </v>
      </c>
      <c r="W570" s="172">
        <f t="shared" si="5"/>
        <v>5</v>
      </c>
      <c r="X570" s="173">
        <f t="shared" si="6"/>
        <v>4</v>
      </c>
      <c r="Y570" s="172">
        <f t="shared" si="7"/>
        <v>21</v>
      </c>
      <c r="Z570" s="174">
        <f t="shared" si="8"/>
        <v>0.1666666667</v>
      </c>
      <c r="AA570" s="174">
        <f t="shared" si="9"/>
        <v>0.003703703704</v>
      </c>
      <c r="AB570" s="173" t="str">
        <f t="shared" si="10"/>
        <v>50,322916666666667</v>
      </c>
      <c r="AC570" s="175" t="str">
        <f t="shared" si="11"/>
        <v> 6243VMS01  7:45-11:45  BĐ: 26/2/2026 KT: 19/3/2026</v>
      </c>
      <c r="AD570" s="175">
        <f t="shared" ref="AD570:AE570" si="760">P570</f>
        <v>46079</v>
      </c>
      <c r="AE570" s="175">
        <f t="shared" si="760"/>
        <v>46100</v>
      </c>
      <c r="AF570" s="182"/>
      <c r="AG570" s="182"/>
    </row>
    <row r="571" ht="18.75" customHeight="1">
      <c r="A571" s="177"/>
      <c r="B571" s="177"/>
      <c r="C571" s="178" t="s">
        <v>198</v>
      </c>
      <c r="D571" s="178" t="s">
        <v>1193</v>
      </c>
      <c r="E571" s="178">
        <v>2024.0</v>
      </c>
      <c r="F571" s="178" t="s">
        <v>1205</v>
      </c>
      <c r="G571" s="12"/>
      <c r="H571" s="178">
        <v>10.0</v>
      </c>
      <c r="I571" s="181"/>
      <c r="J571" s="99">
        <v>20.0</v>
      </c>
      <c r="K571" s="194" t="s">
        <v>1272</v>
      </c>
      <c r="L571" s="191">
        <v>0.3229166666666667</v>
      </c>
      <c r="M571" s="192">
        <v>0.4895833333333333</v>
      </c>
      <c r="N571" s="19"/>
      <c r="O571" s="178" t="s">
        <v>1252</v>
      </c>
      <c r="P571" s="169">
        <f t="shared" si="758"/>
        <v>46079</v>
      </c>
      <c r="Q571" s="170">
        <f t="shared" si="3"/>
        <v>46100</v>
      </c>
      <c r="R571" s="180"/>
      <c r="S571" s="303"/>
      <c r="T571" s="181"/>
      <c r="U571" s="181"/>
      <c r="V571" s="172" t="str">
        <f t="shared" si="753"/>
        <v> </v>
      </c>
      <c r="W571" s="172">
        <f t="shared" si="5"/>
        <v>5</v>
      </c>
      <c r="X571" s="173">
        <f t="shared" si="6"/>
        <v>4</v>
      </c>
      <c r="Y571" s="172">
        <f t="shared" si="7"/>
        <v>21</v>
      </c>
      <c r="Z571" s="174">
        <f t="shared" si="8"/>
        <v>0.1666666667</v>
      </c>
      <c r="AA571" s="174">
        <f t="shared" si="9"/>
        <v>0.003703703704</v>
      </c>
      <c r="AB571" s="173" t="str">
        <f t="shared" si="10"/>
        <v>50,322916666666667</v>
      </c>
      <c r="AC571" s="175" t="str">
        <f t="shared" si="11"/>
        <v> 6243VMS02  7:45-11:45  BĐ: 26/2/2026 KT: 19/3/2026</v>
      </c>
      <c r="AD571" s="175">
        <f t="shared" ref="AD571:AE571" si="761">P571</f>
        <v>46079</v>
      </c>
      <c r="AE571" s="175">
        <f t="shared" si="761"/>
        <v>46100</v>
      </c>
      <c r="AF571" s="182"/>
      <c r="AG571" s="182"/>
    </row>
    <row r="572" ht="18.75" customHeight="1">
      <c r="A572" s="184"/>
      <c r="B572" s="184"/>
      <c r="C572" s="99" t="s">
        <v>198</v>
      </c>
      <c r="D572" s="99" t="s">
        <v>1132</v>
      </c>
      <c r="E572" s="99">
        <v>2024.0</v>
      </c>
      <c r="F572" s="164" t="s">
        <v>1150</v>
      </c>
      <c r="G572" s="165" t="s">
        <v>1152</v>
      </c>
      <c r="H572" s="99">
        <v>1.0</v>
      </c>
      <c r="I572" s="99"/>
      <c r="J572" s="99">
        <v>25.0</v>
      </c>
      <c r="K572" s="185" t="s">
        <v>1272</v>
      </c>
      <c r="L572" s="191">
        <v>0.3229166666666667</v>
      </c>
      <c r="M572" s="192">
        <v>0.4895833333333333</v>
      </c>
      <c r="N572" s="165">
        <v>205.0</v>
      </c>
      <c r="O572" s="164" t="s">
        <v>1252</v>
      </c>
      <c r="P572" s="169">
        <f t="shared" ref="P572:P579" si="763">"05/01/2026"+(K572-2)</f>
        <v>46030</v>
      </c>
      <c r="Q572" s="170">
        <f t="shared" si="3"/>
        <v>46058</v>
      </c>
      <c r="R572" s="181"/>
      <c r="S572" s="302"/>
      <c r="T572" s="99"/>
      <c r="U572" s="99"/>
      <c r="V572" s="172" t="str">
        <f t="shared" si="753"/>
        <v> </v>
      </c>
      <c r="W572" s="172">
        <f t="shared" si="5"/>
        <v>5</v>
      </c>
      <c r="X572" s="173">
        <f t="shared" si="6"/>
        <v>5</v>
      </c>
      <c r="Y572" s="172">
        <f t="shared" si="7"/>
        <v>28</v>
      </c>
      <c r="Z572" s="174">
        <f t="shared" si="8"/>
        <v>0.1666666667</v>
      </c>
      <c r="AA572" s="174">
        <f t="shared" si="9"/>
        <v>0.003703703704</v>
      </c>
      <c r="AB572" s="173" t="str">
        <f t="shared" si="10"/>
        <v>50,322916666666667205</v>
      </c>
      <c r="AC572" s="175" t="str">
        <f t="shared" si="11"/>
        <v>Digital Marketing 4223VPR01LT  7:45-11:45  BĐ: 8/1/2026 KT: 5/2/2026</v>
      </c>
      <c r="AD572" s="175">
        <f t="shared" ref="AD572:AE572" si="762">P572</f>
        <v>46030</v>
      </c>
      <c r="AE572" s="175">
        <f t="shared" si="762"/>
        <v>46058</v>
      </c>
      <c r="AF572" s="187"/>
      <c r="AG572" s="187"/>
    </row>
    <row r="573" ht="18.75" customHeight="1">
      <c r="A573" s="177"/>
      <c r="B573" s="177"/>
      <c r="C573" s="178" t="s">
        <v>198</v>
      </c>
      <c r="D573" s="178" t="s">
        <v>1132</v>
      </c>
      <c r="E573" s="178">
        <v>2025.0</v>
      </c>
      <c r="F573" s="178" t="s">
        <v>1154</v>
      </c>
      <c r="G573" s="12"/>
      <c r="H573" s="178">
        <v>3.0</v>
      </c>
      <c r="I573" s="181"/>
      <c r="J573" s="93">
        <v>25.0</v>
      </c>
      <c r="K573" s="194" t="s">
        <v>1272</v>
      </c>
      <c r="L573" s="191">
        <v>0.3229166666666667</v>
      </c>
      <c r="M573" s="192">
        <v>0.4895833333333333</v>
      </c>
      <c r="N573" s="12"/>
      <c r="O573" s="178" t="s">
        <v>1252</v>
      </c>
      <c r="P573" s="169">
        <f t="shared" si="763"/>
        <v>46030</v>
      </c>
      <c r="Q573" s="170">
        <f t="shared" si="3"/>
        <v>46058</v>
      </c>
      <c r="R573" s="180"/>
      <c r="S573" s="303"/>
      <c r="T573" s="181"/>
      <c r="U573" s="181"/>
      <c r="V573" s="172" t="str">
        <f t="shared" si="753"/>
        <v> </v>
      </c>
      <c r="W573" s="172">
        <f t="shared" si="5"/>
        <v>5</v>
      </c>
      <c r="X573" s="173">
        <f t="shared" si="6"/>
        <v>5</v>
      </c>
      <c r="Y573" s="172">
        <f t="shared" si="7"/>
        <v>28</v>
      </c>
      <c r="Z573" s="174">
        <f t="shared" si="8"/>
        <v>0.1666666667</v>
      </c>
      <c r="AA573" s="174">
        <f t="shared" si="9"/>
        <v>0.003703703704</v>
      </c>
      <c r="AB573" s="173" t="str">
        <f t="shared" si="10"/>
        <v>50,322916666666667</v>
      </c>
      <c r="AC573" s="175" t="str">
        <f t="shared" si="11"/>
        <v> 6252PUR01TU  7:45-11:45  BĐ: 8/1/2026 KT: 5/2/2026</v>
      </c>
      <c r="AD573" s="175">
        <f t="shared" ref="AD573:AE573" si="764">P573</f>
        <v>46030</v>
      </c>
      <c r="AE573" s="175">
        <f t="shared" si="764"/>
        <v>46058</v>
      </c>
      <c r="AF573" s="182"/>
      <c r="AG573" s="182"/>
    </row>
    <row r="574" ht="18.75" customHeight="1">
      <c r="A574" s="177"/>
      <c r="B574" s="177"/>
      <c r="C574" s="178" t="s">
        <v>198</v>
      </c>
      <c r="D574" s="178" t="s">
        <v>1165</v>
      </c>
      <c r="E574" s="178">
        <v>2024.0</v>
      </c>
      <c r="F574" s="178" t="s">
        <v>1170</v>
      </c>
      <c r="G574" s="12"/>
      <c r="H574" s="178">
        <v>6.0</v>
      </c>
      <c r="I574" s="181"/>
      <c r="J574" s="93">
        <v>25.0</v>
      </c>
      <c r="K574" s="194" t="s">
        <v>1272</v>
      </c>
      <c r="L574" s="191">
        <v>0.3229166666666667</v>
      </c>
      <c r="M574" s="192">
        <v>0.4895833333333333</v>
      </c>
      <c r="N574" s="12"/>
      <c r="O574" s="178" t="s">
        <v>1252</v>
      </c>
      <c r="P574" s="169">
        <f t="shared" si="763"/>
        <v>46030</v>
      </c>
      <c r="Q574" s="170">
        <f t="shared" si="3"/>
        <v>46058</v>
      </c>
      <c r="R574" s="180"/>
      <c r="S574" s="303"/>
      <c r="T574" s="181"/>
      <c r="U574" s="181"/>
      <c r="V574" s="172" t="str">
        <f t="shared" si="753"/>
        <v> </v>
      </c>
      <c r="W574" s="172">
        <f t="shared" si="5"/>
        <v>5</v>
      </c>
      <c r="X574" s="173">
        <f t="shared" si="6"/>
        <v>5</v>
      </c>
      <c r="Y574" s="172">
        <f t="shared" si="7"/>
        <v>28</v>
      </c>
      <c r="Z574" s="174">
        <f t="shared" si="8"/>
        <v>0.1666666667</v>
      </c>
      <c r="AA574" s="174">
        <f t="shared" si="9"/>
        <v>0.003703703704</v>
      </c>
      <c r="AB574" s="173" t="str">
        <f t="shared" si="10"/>
        <v>50,322916666666667</v>
      </c>
      <c r="AC574" s="175" t="str">
        <f t="shared" si="11"/>
        <v> 6243VMH02  7:45-11:45  BĐ: 8/1/2026 KT: 5/2/2026</v>
      </c>
      <c r="AD574" s="175">
        <f t="shared" ref="AD574:AE574" si="765">P574</f>
        <v>46030</v>
      </c>
      <c r="AE574" s="175">
        <f t="shared" si="765"/>
        <v>46058</v>
      </c>
      <c r="AF574" s="182"/>
      <c r="AG574" s="182"/>
    </row>
    <row r="575" ht="18.75" customHeight="1">
      <c r="A575" s="177"/>
      <c r="B575" s="177"/>
      <c r="C575" s="178" t="s">
        <v>198</v>
      </c>
      <c r="D575" s="93" t="s">
        <v>988</v>
      </c>
      <c r="E575" s="178">
        <v>2024.0</v>
      </c>
      <c r="F575" s="93" t="s">
        <v>989</v>
      </c>
      <c r="G575" s="12"/>
      <c r="H575" s="93">
        <v>3.0</v>
      </c>
      <c r="I575" s="181"/>
      <c r="J575" s="93">
        <v>25.0</v>
      </c>
      <c r="K575" s="194" t="s">
        <v>1272</v>
      </c>
      <c r="L575" s="191">
        <v>0.3229166666666667</v>
      </c>
      <c r="M575" s="192">
        <v>0.4895833333333333</v>
      </c>
      <c r="N575" s="12"/>
      <c r="O575" s="178" t="s">
        <v>1252</v>
      </c>
      <c r="P575" s="169">
        <f t="shared" si="763"/>
        <v>46030</v>
      </c>
      <c r="Q575" s="170">
        <f t="shared" si="3"/>
        <v>46058</v>
      </c>
      <c r="R575" s="180"/>
      <c r="S575" s="303"/>
      <c r="T575" s="181"/>
      <c r="U575" s="181"/>
      <c r="V575" s="172" t="str">
        <f t="shared" si="753"/>
        <v> </v>
      </c>
      <c r="W575" s="172">
        <f t="shared" si="5"/>
        <v>5</v>
      </c>
      <c r="X575" s="173">
        <f t="shared" si="6"/>
        <v>5</v>
      </c>
      <c r="Y575" s="172">
        <f t="shared" si="7"/>
        <v>28</v>
      </c>
      <c r="Z575" s="174">
        <f t="shared" si="8"/>
        <v>0.1666666667</v>
      </c>
      <c r="AA575" s="174">
        <f t="shared" si="9"/>
        <v>0.003703703704</v>
      </c>
      <c r="AB575" s="173" t="str">
        <f t="shared" si="10"/>
        <v>50,322916666666667</v>
      </c>
      <c r="AC575" s="175" t="str">
        <f t="shared" si="11"/>
        <v> 5243VIF01  7:45-11:45  BĐ: 8/1/2026 KT: 5/2/2026</v>
      </c>
      <c r="AD575" s="175">
        <f t="shared" ref="AD575:AE575" si="766">P575</f>
        <v>46030</v>
      </c>
      <c r="AE575" s="175">
        <f t="shared" si="766"/>
        <v>46058</v>
      </c>
      <c r="AF575" s="182"/>
      <c r="AG575" s="182"/>
    </row>
    <row r="576" ht="18.75" customHeight="1">
      <c r="A576" s="177"/>
      <c r="B576" s="177"/>
      <c r="C576" s="178" t="s">
        <v>198</v>
      </c>
      <c r="D576" s="178" t="s">
        <v>1165</v>
      </c>
      <c r="E576" s="178">
        <v>2024.0</v>
      </c>
      <c r="F576" s="178" t="s">
        <v>1175</v>
      </c>
      <c r="G576" s="12"/>
      <c r="H576" s="178">
        <v>1.0</v>
      </c>
      <c r="I576" s="181"/>
      <c r="J576" s="93">
        <v>25.0</v>
      </c>
      <c r="K576" s="194" t="s">
        <v>1272</v>
      </c>
      <c r="L576" s="191">
        <v>0.3229166666666667</v>
      </c>
      <c r="M576" s="192">
        <v>0.4895833333333333</v>
      </c>
      <c r="N576" s="12"/>
      <c r="O576" s="178" t="s">
        <v>1252</v>
      </c>
      <c r="P576" s="169">
        <f t="shared" si="763"/>
        <v>46030</v>
      </c>
      <c r="Q576" s="170">
        <f t="shared" si="3"/>
        <v>46058</v>
      </c>
      <c r="R576" s="180"/>
      <c r="S576" s="303"/>
      <c r="T576" s="181"/>
      <c r="U576" s="181"/>
      <c r="V576" s="172" t="str">
        <f t="shared" si="753"/>
        <v> </v>
      </c>
      <c r="W576" s="172">
        <f t="shared" si="5"/>
        <v>5</v>
      </c>
      <c r="X576" s="173">
        <f t="shared" si="6"/>
        <v>5</v>
      </c>
      <c r="Y576" s="172">
        <f t="shared" si="7"/>
        <v>28</v>
      </c>
      <c r="Z576" s="174">
        <f t="shared" si="8"/>
        <v>0.1666666667</v>
      </c>
      <c r="AA576" s="174">
        <f t="shared" si="9"/>
        <v>0.003703703704</v>
      </c>
      <c r="AB576" s="173" t="str">
        <f t="shared" si="10"/>
        <v>50,322916666666667</v>
      </c>
      <c r="AC576" s="175" t="str">
        <f t="shared" si="11"/>
        <v> 6252HOM02TU  7:45-11:45  BĐ: 8/1/2026 KT: 5/2/2026</v>
      </c>
      <c r="AD576" s="175">
        <f t="shared" ref="AD576:AE576" si="767">P576</f>
        <v>46030</v>
      </c>
      <c r="AE576" s="175">
        <f t="shared" si="767"/>
        <v>46058</v>
      </c>
      <c r="AF576" s="182"/>
      <c r="AG576" s="182"/>
    </row>
    <row r="577" ht="18.75" customHeight="1">
      <c r="A577" s="177"/>
      <c r="B577" s="177"/>
      <c r="C577" s="178" t="s">
        <v>198</v>
      </c>
      <c r="D577" s="178" t="s">
        <v>1165</v>
      </c>
      <c r="E577" s="178">
        <v>2024.0</v>
      </c>
      <c r="F577" s="178" t="s">
        <v>1177</v>
      </c>
      <c r="G577" s="12"/>
      <c r="H577" s="178">
        <v>2.0</v>
      </c>
      <c r="I577" s="181"/>
      <c r="J577" s="93">
        <v>25.0</v>
      </c>
      <c r="K577" s="194" t="s">
        <v>1272</v>
      </c>
      <c r="L577" s="191">
        <v>0.3229166666666667</v>
      </c>
      <c r="M577" s="192">
        <v>0.4895833333333333</v>
      </c>
      <c r="N577" s="12"/>
      <c r="O577" s="178" t="s">
        <v>1252</v>
      </c>
      <c r="P577" s="169">
        <f t="shared" si="763"/>
        <v>46030</v>
      </c>
      <c r="Q577" s="170">
        <f t="shared" si="3"/>
        <v>46058</v>
      </c>
      <c r="R577" s="180"/>
      <c r="S577" s="303"/>
      <c r="T577" s="181"/>
      <c r="U577" s="181"/>
      <c r="V577" s="172" t="str">
        <f t="shared" si="753"/>
        <v> </v>
      </c>
      <c r="W577" s="172">
        <f t="shared" si="5"/>
        <v>5</v>
      </c>
      <c r="X577" s="173">
        <f t="shared" si="6"/>
        <v>5</v>
      </c>
      <c r="Y577" s="172">
        <f t="shared" si="7"/>
        <v>28</v>
      </c>
      <c r="Z577" s="174">
        <f t="shared" si="8"/>
        <v>0.1666666667</v>
      </c>
      <c r="AA577" s="174">
        <f t="shared" si="9"/>
        <v>0.003703703704</v>
      </c>
      <c r="AB577" s="173" t="str">
        <f t="shared" si="10"/>
        <v>50,322916666666667</v>
      </c>
      <c r="AC577" s="175" t="str">
        <f t="shared" si="11"/>
        <v> 6252HOM01TU  7:45-11:45  BĐ: 8/1/2026 KT: 5/2/2026</v>
      </c>
      <c r="AD577" s="175">
        <f t="shared" ref="AD577:AE577" si="768">P577</f>
        <v>46030</v>
      </c>
      <c r="AE577" s="175">
        <f t="shared" si="768"/>
        <v>46058</v>
      </c>
      <c r="AF577" s="182"/>
      <c r="AG577" s="182"/>
    </row>
    <row r="578" ht="18.75" customHeight="1">
      <c r="A578" s="177"/>
      <c r="B578" s="177"/>
      <c r="C578" s="178" t="s">
        <v>198</v>
      </c>
      <c r="D578" s="178" t="s">
        <v>1193</v>
      </c>
      <c r="E578" s="178">
        <v>2025.0</v>
      </c>
      <c r="F578" s="178" t="s">
        <v>1207</v>
      </c>
      <c r="G578" s="12"/>
      <c r="H578" s="178">
        <v>4.0</v>
      </c>
      <c r="I578" s="181"/>
      <c r="J578" s="93">
        <v>25.0</v>
      </c>
      <c r="K578" s="194" t="s">
        <v>1272</v>
      </c>
      <c r="L578" s="191">
        <v>0.3229166666666667</v>
      </c>
      <c r="M578" s="192">
        <v>0.4895833333333333</v>
      </c>
      <c r="N578" s="12"/>
      <c r="O578" s="178" t="s">
        <v>1252</v>
      </c>
      <c r="P578" s="169">
        <f t="shared" si="763"/>
        <v>46030</v>
      </c>
      <c r="Q578" s="170">
        <f t="shared" si="3"/>
        <v>46058</v>
      </c>
      <c r="R578" s="180"/>
      <c r="S578" s="303"/>
      <c r="T578" s="181"/>
      <c r="U578" s="181"/>
      <c r="V578" s="172" t="str">
        <f t="shared" si="753"/>
        <v> </v>
      </c>
      <c r="W578" s="172">
        <f t="shared" si="5"/>
        <v>5</v>
      </c>
      <c r="X578" s="173">
        <f t="shared" si="6"/>
        <v>5</v>
      </c>
      <c r="Y578" s="172">
        <f t="shared" si="7"/>
        <v>28</v>
      </c>
      <c r="Z578" s="174">
        <f t="shared" si="8"/>
        <v>0.1666666667</v>
      </c>
      <c r="AA578" s="174">
        <f t="shared" si="9"/>
        <v>0.003703703704</v>
      </c>
      <c r="AB578" s="173" t="str">
        <f t="shared" si="10"/>
        <v>50,322916666666667</v>
      </c>
      <c r="AC578" s="175" t="str">
        <f t="shared" si="11"/>
        <v> 6252SMA01TU  7:45-11:45  BĐ: 8/1/2026 KT: 5/2/2026</v>
      </c>
      <c r="AD578" s="175">
        <f t="shared" ref="AD578:AE578" si="769">P578</f>
        <v>46030</v>
      </c>
      <c r="AE578" s="175">
        <f t="shared" si="769"/>
        <v>46058</v>
      </c>
      <c r="AF578" s="182"/>
      <c r="AG578" s="182"/>
    </row>
    <row r="579" ht="18.75" customHeight="1">
      <c r="A579" s="177"/>
      <c r="B579" s="177"/>
      <c r="C579" s="178" t="s">
        <v>198</v>
      </c>
      <c r="D579" s="178" t="s">
        <v>1193</v>
      </c>
      <c r="E579" s="178">
        <v>2025.0</v>
      </c>
      <c r="F579" s="178" t="s">
        <v>1209</v>
      </c>
      <c r="G579" s="12"/>
      <c r="H579" s="178">
        <v>3.0</v>
      </c>
      <c r="I579" s="181"/>
      <c r="J579" s="93">
        <v>25.0</v>
      </c>
      <c r="K579" s="194" t="s">
        <v>1272</v>
      </c>
      <c r="L579" s="191">
        <v>0.3229166666666667</v>
      </c>
      <c r="M579" s="192">
        <v>0.4895833333333333</v>
      </c>
      <c r="N579" s="19"/>
      <c r="O579" s="178" t="s">
        <v>1252</v>
      </c>
      <c r="P579" s="169">
        <f t="shared" si="763"/>
        <v>46030</v>
      </c>
      <c r="Q579" s="170">
        <f t="shared" si="3"/>
        <v>46058</v>
      </c>
      <c r="R579" s="180"/>
      <c r="S579" s="303"/>
      <c r="T579" s="181"/>
      <c r="U579" s="181"/>
      <c r="V579" s="172" t="str">
        <f t="shared" si="753"/>
        <v> </v>
      </c>
      <c r="W579" s="172">
        <f t="shared" si="5"/>
        <v>5</v>
      </c>
      <c r="X579" s="173">
        <f t="shared" si="6"/>
        <v>5</v>
      </c>
      <c r="Y579" s="172">
        <f t="shared" si="7"/>
        <v>28</v>
      </c>
      <c r="Z579" s="174">
        <f t="shared" si="8"/>
        <v>0.1666666667</v>
      </c>
      <c r="AA579" s="174">
        <f t="shared" si="9"/>
        <v>0.003703703704</v>
      </c>
      <c r="AB579" s="173" t="str">
        <f t="shared" si="10"/>
        <v>50,322916666666667</v>
      </c>
      <c r="AC579" s="175" t="str">
        <f t="shared" si="11"/>
        <v> 6252SMA02TU  7:45-11:45  BĐ: 8/1/2026 KT: 5/2/2026</v>
      </c>
      <c r="AD579" s="175">
        <f t="shared" ref="AD579:AE579" si="770">P579</f>
        <v>46030</v>
      </c>
      <c r="AE579" s="175">
        <f t="shared" si="770"/>
        <v>46058</v>
      </c>
      <c r="AF579" s="182"/>
      <c r="AG579" s="182"/>
    </row>
    <row r="580" ht="18.75" customHeight="1">
      <c r="A580" s="184"/>
      <c r="B580" s="184"/>
      <c r="C580" s="99" t="s">
        <v>198</v>
      </c>
      <c r="D580" s="99" t="s">
        <v>1132</v>
      </c>
      <c r="E580" s="99">
        <v>2024.0</v>
      </c>
      <c r="F580" s="164" t="s">
        <v>1150</v>
      </c>
      <c r="G580" s="12"/>
      <c r="H580" s="99">
        <v>1.0</v>
      </c>
      <c r="I580" s="99"/>
      <c r="J580" s="99">
        <v>35.0</v>
      </c>
      <c r="K580" s="185" t="s">
        <v>1272</v>
      </c>
      <c r="L580" s="191">
        <v>0.3229166666666667</v>
      </c>
      <c r="M580" s="192">
        <v>0.4895833333333333</v>
      </c>
      <c r="N580" s="165">
        <v>205.0</v>
      </c>
      <c r="O580" s="164" t="s">
        <v>1252</v>
      </c>
      <c r="P580" s="169">
        <f t="shared" ref="P580:P587" si="772">"23/02/2026"+(K580-2)</f>
        <v>46079</v>
      </c>
      <c r="Q580" s="170">
        <f t="shared" si="3"/>
        <v>46121</v>
      </c>
      <c r="R580" s="181"/>
      <c r="S580" s="302"/>
      <c r="T580" s="99"/>
      <c r="U580" s="99"/>
      <c r="V580" s="172" t="str">
        <f t="shared" si="753"/>
        <v> </v>
      </c>
      <c r="W580" s="172">
        <f t="shared" si="5"/>
        <v>5</v>
      </c>
      <c r="X580" s="173">
        <f t="shared" si="6"/>
        <v>7</v>
      </c>
      <c r="Y580" s="172">
        <f t="shared" si="7"/>
        <v>42</v>
      </c>
      <c r="Z580" s="174">
        <f t="shared" si="8"/>
        <v>0.1666666667</v>
      </c>
      <c r="AA580" s="174">
        <f t="shared" si="9"/>
        <v>0.003703703704</v>
      </c>
      <c r="AB580" s="173" t="str">
        <f t="shared" si="10"/>
        <v>50,322916666666667205</v>
      </c>
      <c r="AC580" s="175" t="str">
        <f t="shared" si="11"/>
        <v> 4223VPR01LT  7:45-11:45  BĐ: 26/2/2026 KT: 9/4/2026</v>
      </c>
      <c r="AD580" s="175">
        <f t="shared" ref="AD580:AE580" si="771">P580</f>
        <v>46079</v>
      </c>
      <c r="AE580" s="175">
        <f t="shared" si="771"/>
        <v>46121</v>
      </c>
      <c r="AF580" s="187"/>
      <c r="AG580" s="187"/>
    </row>
    <row r="581" ht="18.75" customHeight="1">
      <c r="A581" s="177"/>
      <c r="B581" s="177"/>
      <c r="C581" s="178" t="s">
        <v>198</v>
      </c>
      <c r="D581" s="178" t="s">
        <v>1132</v>
      </c>
      <c r="E581" s="178">
        <v>2025.0</v>
      </c>
      <c r="F581" s="178" t="s">
        <v>1154</v>
      </c>
      <c r="G581" s="12"/>
      <c r="H581" s="178">
        <v>3.0</v>
      </c>
      <c r="I581" s="181"/>
      <c r="J581" s="99">
        <v>35.0</v>
      </c>
      <c r="K581" s="194" t="s">
        <v>1272</v>
      </c>
      <c r="L581" s="191">
        <v>0.3229166666666667</v>
      </c>
      <c r="M581" s="192">
        <v>0.4895833333333333</v>
      </c>
      <c r="N581" s="12"/>
      <c r="O581" s="178" t="s">
        <v>1252</v>
      </c>
      <c r="P581" s="169">
        <f t="shared" si="772"/>
        <v>46079</v>
      </c>
      <c r="Q581" s="170">
        <f t="shared" si="3"/>
        <v>46121</v>
      </c>
      <c r="R581" s="180"/>
      <c r="S581" s="303"/>
      <c r="T581" s="181"/>
      <c r="U581" s="181"/>
      <c r="V581" s="172" t="str">
        <f t="shared" si="753"/>
        <v> </v>
      </c>
      <c r="W581" s="172">
        <f t="shared" si="5"/>
        <v>5</v>
      </c>
      <c r="X581" s="173">
        <f t="shared" si="6"/>
        <v>7</v>
      </c>
      <c r="Y581" s="172">
        <f t="shared" si="7"/>
        <v>42</v>
      </c>
      <c r="Z581" s="174">
        <f t="shared" si="8"/>
        <v>0.1666666667</v>
      </c>
      <c r="AA581" s="174">
        <f t="shared" si="9"/>
        <v>0.003703703704</v>
      </c>
      <c r="AB581" s="173" t="str">
        <f t="shared" si="10"/>
        <v>50,322916666666667</v>
      </c>
      <c r="AC581" s="175" t="str">
        <f t="shared" si="11"/>
        <v> 6252PUR01TU  7:45-11:45  BĐ: 26/2/2026 KT: 9/4/2026</v>
      </c>
      <c r="AD581" s="175">
        <f t="shared" ref="AD581:AE581" si="773">P581</f>
        <v>46079</v>
      </c>
      <c r="AE581" s="175">
        <f t="shared" si="773"/>
        <v>46121</v>
      </c>
      <c r="AF581" s="182"/>
      <c r="AG581" s="182"/>
    </row>
    <row r="582" ht="18.75" customHeight="1">
      <c r="A582" s="177"/>
      <c r="B582" s="177"/>
      <c r="C582" s="178" t="s">
        <v>198</v>
      </c>
      <c r="D582" s="178" t="s">
        <v>1165</v>
      </c>
      <c r="E582" s="178">
        <v>2024.0</v>
      </c>
      <c r="F582" s="178" t="s">
        <v>1170</v>
      </c>
      <c r="G582" s="12"/>
      <c r="H582" s="178">
        <v>6.0</v>
      </c>
      <c r="I582" s="181"/>
      <c r="J582" s="99">
        <v>35.0</v>
      </c>
      <c r="K582" s="194" t="s">
        <v>1272</v>
      </c>
      <c r="L582" s="191">
        <v>0.3229166666666667</v>
      </c>
      <c r="M582" s="192">
        <v>0.4895833333333333</v>
      </c>
      <c r="N582" s="12"/>
      <c r="O582" s="178" t="s">
        <v>1252</v>
      </c>
      <c r="P582" s="169">
        <f t="shared" si="772"/>
        <v>46079</v>
      </c>
      <c r="Q582" s="170">
        <f t="shared" si="3"/>
        <v>46121</v>
      </c>
      <c r="R582" s="180"/>
      <c r="S582" s="303"/>
      <c r="T582" s="181"/>
      <c r="U582" s="181"/>
      <c r="V582" s="172" t="str">
        <f t="shared" si="753"/>
        <v> </v>
      </c>
      <c r="W582" s="172">
        <f t="shared" si="5"/>
        <v>5</v>
      </c>
      <c r="X582" s="173">
        <f t="shared" si="6"/>
        <v>7</v>
      </c>
      <c r="Y582" s="172">
        <f t="shared" si="7"/>
        <v>42</v>
      </c>
      <c r="Z582" s="174">
        <f t="shared" si="8"/>
        <v>0.1666666667</v>
      </c>
      <c r="AA582" s="174">
        <f t="shared" si="9"/>
        <v>0.003703703704</v>
      </c>
      <c r="AB582" s="173" t="str">
        <f t="shared" si="10"/>
        <v>50,322916666666667</v>
      </c>
      <c r="AC582" s="175" t="str">
        <f t="shared" si="11"/>
        <v> 6243VMH02  7:45-11:45  BĐ: 26/2/2026 KT: 9/4/2026</v>
      </c>
      <c r="AD582" s="175">
        <f t="shared" ref="AD582:AE582" si="774">P582</f>
        <v>46079</v>
      </c>
      <c r="AE582" s="175">
        <f t="shared" si="774"/>
        <v>46121</v>
      </c>
      <c r="AF582" s="182"/>
      <c r="AG582" s="182"/>
    </row>
    <row r="583" ht="18.75" customHeight="1">
      <c r="A583" s="177"/>
      <c r="B583" s="177"/>
      <c r="C583" s="178" t="s">
        <v>198</v>
      </c>
      <c r="D583" s="93" t="s">
        <v>988</v>
      </c>
      <c r="E583" s="178">
        <v>2024.0</v>
      </c>
      <c r="F583" s="93" t="s">
        <v>989</v>
      </c>
      <c r="G583" s="12"/>
      <c r="H583" s="93">
        <v>3.0</v>
      </c>
      <c r="I583" s="181"/>
      <c r="J583" s="99">
        <v>35.0</v>
      </c>
      <c r="K583" s="194" t="s">
        <v>1272</v>
      </c>
      <c r="L583" s="191">
        <v>0.3229166666666667</v>
      </c>
      <c r="M583" s="192">
        <v>0.4895833333333333</v>
      </c>
      <c r="N583" s="12"/>
      <c r="O583" s="178" t="s">
        <v>1252</v>
      </c>
      <c r="P583" s="169">
        <f t="shared" si="772"/>
        <v>46079</v>
      </c>
      <c r="Q583" s="170">
        <f t="shared" si="3"/>
        <v>46121</v>
      </c>
      <c r="R583" s="180"/>
      <c r="S583" s="303"/>
      <c r="T583" s="181"/>
      <c r="U583" s="181"/>
      <c r="V583" s="172" t="str">
        <f t="shared" si="753"/>
        <v> </v>
      </c>
      <c r="W583" s="172">
        <f t="shared" si="5"/>
        <v>5</v>
      </c>
      <c r="X583" s="173">
        <f t="shared" si="6"/>
        <v>7</v>
      </c>
      <c r="Y583" s="172">
        <f t="shared" si="7"/>
        <v>42</v>
      </c>
      <c r="Z583" s="174">
        <f t="shared" si="8"/>
        <v>0.1666666667</v>
      </c>
      <c r="AA583" s="174">
        <f t="shared" si="9"/>
        <v>0.003703703704</v>
      </c>
      <c r="AB583" s="173" t="str">
        <f t="shared" si="10"/>
        <v>50,322916666666667</v>
      </c>
      <c r="AC583" s="175" t="str">
        <f t="shared" si="11"/>
        <v> 5243VIF01  7:45-11:45  BĐ: 26/2/2026 KT: 9/4/2026</v>
      </c>
      <c r="AD583" s="175">
        <f t="shared" ref="AD583:AE583" si="775">P583</f>
        <v>46079</v>
      </c>
      <c r="AE583" s="175">
        <f t="shared" si="775"/>
        <v>46121</v>
      </c>
      <c r="AF583" s="182"/>
      <c r="AG583" s="182"/>
    </row>
    <row r="584" ht="18.75" customHeight="1">
      <c r="A584" s="177"/>
      <c r="B584" s="177"/>
      <c r="C584" s="178" t="s">
        <v>198</v>
      </c>
      <c r="D584" s="178" t="s">
        <v>1165</v>
      </c>
      <c r="E584" s="178">
        <v>2024.0</v>
      </c>
      <c r="F584" s="178" t="s">
        <v>1175</v>
      </c>
      <c r="G584" s="12"/>
      <c r="H584" s="178">
        <v>1.0</v>
      </c>
      <c r="I584" s="181"/>
      <c r="J584" s="99">
        <v>35.0</v>
      </c>
      <c r="K584" s="194" t="s">
        <v>1272</v>
      </c>
      <c r="L584" s="191">
        <v>0.3229166666666667</v>
      </c>
      <c r="M584" s="192">
        <v>0.4895833333333333</v>
      </c>
      <c r="N584" s="12"/>
      <c r="O584" s="178" t="s">
        <v>1252</v>
      </c>
      <c r="P584" s="169">
        <f t="shared" si="772"/>
        <v>46079</v>
      </c>
      <c r="Q584" s="170">
        <f t="shared" si="3"/>
        <v>46121</v>
      </c>
      <c r="R584" s="180"/>
      <c r="S584" s="303"/>
      <c r="T584" s="181"/>
      <c r="U584" s="181"/>
      <c r="V584" s="172" t="str">
        <f t="shared" si="753"/>
        <v> </v>
      </c>
      <c r="W584" s="172">
        <f t="shared" si="5"/>
        <v>5</v>
      </c>
      <c r="X584" s="173">
        <f t="shared" si="6"/>
        <v>7</v>
      </c>
      <c r="Y584" s="172">
        <f t="shared" si="7"/>
        <v>42</v>
      </c>
      <c r="Z584" s="174">
        <f t="shared" si="8"/>
        <v>0.1666666667</v>
      </c>
      <c r="AA584" s="174">
        <f t="shared" si="9"/>
        <v>0.003703703704</v>
      </c>
      <c r="AB584" s="173" t="str">
        <f t="shared" si="10"/>
        <v>50,322916666666667</v>
      </c>
      <c r="AC584" s="175" t="str">
        <f t="shared" si="11"/>
        <v> 6252HOM02TU  7:45-11:45  BĐ: 26/2/2026 KT: 9/4/2026</v>
      </c>
      <c r="AD584" s="175">
        <f t="shared" ref="AD584:AE584" si="776">P584</f>
        <v>46079</v>
      </c>
      <c r="AE584" s="175">
        <f t="shared" si="776"/>
        <v>46121</v>
      </c>
      <c r="AF584" s="182"/>
      <c r="AG584" s="182"/>
    </row>
    <row r="585" ht="18.75" customHeight="1">
      <c r="A585" s="177"/>
      <c r="B585" s="177"/>
      <c r="C585" s="178" t="s">
        <v>198</v>
      </c>
      <c r="D585" s="178" t="s">
        <v>1165</v>
      </c>
      <c r="E585" s="178">
        <v>2024.0</v>
      </c>
      <c r="F585" s="178" t="s">
        <v>1177</v>
      </c>
      <c r="G585" s="12"/>
      <c r="H585" s="178">
        <v>2.0</v>
      </c>
      <c r="I585" s="181"/>
      <c r="J585" s="99">
        <v>35.0</v>
      </c>
      <c r="K585" s="194" t="s">
        <v>1272</v>
      </c>
      <c r="L585" s="191">
        <v>0.3229166666666667</v>
      </c>
      <c r="M585" s="192">
        <v>0.4895833333333333</v>
      </c>
      <c r="N585" s="12"/>
      <c r="O585" s="178" t="s">
        <v>1252</v>
      </c>
      <c r="P585" s="169">
        <f t="shared" si="772"/>
        <v>46079</v>
      </c>
      <c r="Q585" s="170">
        <f t="shared" si="3"/>
        <v>46121</v>
      </c>
      <c r="R585" s="180"/>
      <c r="S585" s="303"/>
      <c r="T585" s="181"/>
      <c r="U585" s="181"/>
      <c r="V585" s="172" t="str">
        <f t="shared" si="753"/>
        <v> </v>
      </c>
      <c r="W585" s="172">
        <f t="shared" si="5"/>
        <v>5</v>
      </c>
      <c r="X585" s="173">
        <f t="shared" si="6"/>
        <v>7</v>
      </c>
      <c r="Y585" s="172">
        <f t="shared" si="7"/>
        <v>42</v>
      </c>
      <c r="Z585" s="174">
        <f t="shared" si="8"/>
        <v>0.1666666667</v>
      </c>
      <c r="AA585" s="174">
        <f t="shared" si="9"/>
        <v>0.003703703704</v>
      </c>
      <c r="AB585" s="173" t="str">
        <f t="shared" si="10"/>
        <v>50,322916666666667</v>
      </c>
      <c r="AC585" s="175" t="str">
        <f t="shared" si="11"/>
        <v> 6252HOM01TU  7:45-11:45  BĐ: 26/2/2026 KT: 9/4/2026</v>
      </c>
      <c r="AD585" s="175">
        <f t="shared" ref="AD585:AE585" si="777">P585</f>
        <v>46079</v>
      </c>
      <c r="AE585" s="175">
        <f t="shared" si="777"/>
        <v>46121</v>
      </c>
      <c r="AF585" s="182"/>
      <c r="AG585" s="182"/>
    </row>
    <row r="586" ht="18.75" customHeight="1">
      <c r="A586" s="177"/>
      <c r="B586" s="177"/>
      <c r="C586" s="178" t="s">
        <v>198</v>
      </c>
      <c r="D586" s="178" t="s">
        <v>1193</v>
      </c>
      <c r="E586" s="178">
        <v>2025.0</v>
      </c>
      <c r="F586" s="178" t="s">
        <v>1207</v>
      </c>
      <c r="G586" s="12"/>
      <c r="H586" s="178">
        <v>4.0</v>
      </c>
      <c r="I586" s="181"/>
      <c r="J586" s="99">
        <v>35.0</v>
      </c>
      <c r="K586" s="194" t="s">
        <v>1272</v>
      </c>
      <c r="L586" s="191">
        <v>0.3229166666666667</v>
      </c>
      <c r="M586" s="192">
        <v>0.4895833333333333</v>
      </c>
      <c r="N586" s="12"/>
      <c r="O586" s="178" t="s">
        <v>1252</v>
      </c>
      <c r="P586" s="169">
        <f t="shared" si="772"/>
        <v>46079</v>
      </c>
      <c r="Q586" s="170">
        <f t="shared" si="3"/>
        <v>46121</v>
      </c>
      <c r="R586" s="180"/>
      <c r="S586" s="303"/>
      <c r="T586" s="181"/>
      <c r="U586" s="181"/>
      <c r="V586" s="172" t="str">
        <f t="shared" si="753"/>
        <v> </v>
      </c>
      <c r="W586" s="172">
        <f t="shared" si="5"/>
        <v>5</v>
      </c>
      <c r="X586" s="173">
        <f t="shared" si="6"/>
        <v>7</v>
      </c>
      <c r="Y586" s="172">
        <f t="shared" si="7"/>
        <v>42</v>
      </c>
      <c r="Z586" s="174">
        <f t="shared" si="8"/>
        <v>0.1666666667</v>
      </c>
      <c r="AA586" s="174">
        <f t="shared" si="9"/>
        <v>0.003703703704</v>
      </c>
      <c r="AB586" s="173" t="str">
        <f t="shared" si="10"/>
        <v>50,322916666666667</v>
      </c>
      <c r="AC586" s="175" t="str">
        <f t="shared" si="11"/>
        <v> 6252SMA01TU  7:45-11:45  BĐ: 26/2/2026 KT: 9/4/2026</v>
      </c>
      <c r="AD586" s="175">
        <f t="shared" ref="AD586:AE586" si="778">P586</f>
        <v>46079</v>
      </c>
      <c r="AE586" s="175">
        <f t="shared" si="778"/>
        <v>46121</v>
      </c>
      <c r="AF586" s="182"/>
      <c r="AG586" s="182"/>
    </row>
    <row r="587" ht="18.75" customHeight="1">
      <c r="A587" s="177"/>
      <c r="B587" s="177"/>
      <c r="C587" s="178" t="s">
        <v>198</v>
      </c>
      <c r="D587" s="178" t="s">
        <v>1193</v>
      </c>
      <c r="E587" s="178">
        <v>2025.0</v>
      </c>
      <c r="F587" s="178" t="s">
        <v>1209</v>
      </c>
      <c r="G587" s="12"/>
      <c r="H587" s="178">
        <v>3.0</v>
      </c>
      <c r="I587" s="181"/>
      <c r="J587" s="99">
        <v>35.0</v>
      </c>
      <c r="K587" s="194" t="s">
        <v>1272</v>
      </c>
      <c r="L587" s="191">
        <v>0.3229166666666667</v>
      </c>
      <c r="M587" s="192">
        <v>0.4895833333333333</v>
      </c>
      <c r="N587" s="19"/>
      <c r="O587" s="178" t="s">
        <v>1252</v>
      </c>
      <c r="P587" s="169">
        <f t="shared" si="772"/>
        <v>46079</v>
      </c>
      <c r="Q587" s="170">
        <f t="shared" si="3"/>
        <v>46121</v>
      </c>
      <c r="R587" s="180"/>
      <c r="S587" s="303"/>
      <c r="T587" s="181"/>
      <c r="U587" s="181"/>
      <c r="V587" s="172" t="str">
        <f t="shared" si="753"/>
        <v> </v>
      </c>
      <c r="W587" s="172">
        <f t="shared" si="5"/>
        <v>5</v>
      </c>
      <c r="X587" s="173">
        <f t="shared" si="6"/>
        <v>7</v>
      </c>
      <c r="Y587" s="172">
        <f t="shared" si="7"/>
        <v>42</v>
      </c>
      <c r="Z587" s="174">
        <f t="shared" si="8"/>
        <v>0.1666666667</v>
      </c>
      <c r="AA587" s="174">
        <f t="shared" si="9"/>
        <v>0.003703703704</v>
      </c>
      <c r="AB587" s="173" t="str">
        <f t="shared" si="10"/>
        <v>50,322916666666667</v>
      </c>
      <c r="AC587" s="175" t="str">
        <f t="shared" si="11"/>
        <v> 6252SMA02TU  7:45-11:45  BĐ: 26/2/2026 KT: 9/4/2026</v>
      </c>
      <c r="AD587" s="175">
        <f t="shared" ref="AD587:AE587" si="779">P587</f>
        <v>46079</v>
      </c>
      <c r="AE587" s="175">
        <f t="shared" si="779"/>
        <v>46121</v>
      </c>
      <c r="AF587" s="182"/>
      <c r="AG587" s="182"/>
    </row>
    <row r="588" ht="18.75" customHeight="1">
      <c r="A588" s="184"/>
      <c r="B588" s="184"/>
      <c r="C588" s="99" t="s">
        <v>198</v>
      </c>
      <c r="D588" s="99" t="s">
        <v>1132</v>
      </c>
      <c r="E588" s="99">
        <v>2025.0</v>
      </c>
      <c r="F588" s="164" t="s">
        <v>1155</v>
      </c>
      <c r="G588" s="165" t="s">
        <v>1157</v>
      </c>
      <c r="H588" s="99">
        <v>15.0</v>
      </c>
      <c r="I588" s="99"/>
      <c r="J588" s="99">
        <v>25.0</v>
      </c>
      <c r="K588" s="185" t="s">
        <v>1250</v>
      </c>
      <c r="L588" s="191">
        <v>0.3229166666666667</v>
      </c>
      <c r="M588" s="192">
        <v>0.4895833333333333</v>
      </c>
      <c r="N588" s="165">
        <v>202.0</v>
      </c>
      <c r="O588" s="164" t="s">
        <v>1252</v>
      </c>
      <c r="P588" s="169">
        <f t="shared" ref="P588:P591" si="781">"05/01/2026"+(K588-2)</f>
        <v>46027</v>
      </c>
      <c r="Q588" s="170">
        <f t="shared" si="3"/>
        <v>46055</v>
      </c>
      <c r="R588" s="181"/>
      <c r="S588" s="302"/>
      <c r="T588" s="99"/>
      <c r="U588" s="99"/>
      <c r="V588" s="172" t="str">
        <f t="shared" si="753"/>
        <v> </v>
      </c>
      <c r="W588" s="172">
        <f t="shared" si="5"/>
        <v>5</v>
      </c>
      <c r="X588" s="173">
        <f t="shared" si="6"/>
        <v>5</v>
      </c>
      <c r="Y588" s="172">
        <f t="shared" si="7"/>
        <v>28</v>
      </c>
      <c r="Z588" s="174">
        <f t="shared" si="8"/>
        <v>0.1666666667</v>
      </c>
      <c r="AA588" s="174">
        <f t="shared" si="9"/>
        <v>0.003703703704</v>
      </c>
      <c r="AB588" s="173" t="str">
        <f t="shared" si="10"/>
        <v>20,322916666666667202</v>
      </c>
      <c r="AC588" s="175" t="str">
        <f t="shared" si="11"/>
        <v>Thực hành ngôn ngữ viết trong Truyền thông &amp; MKT 5252PUR01  7:45-11:45  BĐ: 5/1/2026 KT: 2/2/2026</v>
      </c>
      <c r="AD588" s="175">
        <f t="shared" ref="AD588:AE588" si="780">P588</f>
        <v>46027</v>
      </c>
      <c r="AE588" s="175">
        <f t="shared" si="780"/>
        <v>46055</v>
      </c>
      <c r="AF588" s="187"/>
      <c r="AG588" s="187"/>
    </row>
    <row r="589" ht="18.75" customHeight="1">
      <c r="A589" s="184"/>
      <c r="B589" s="184"/>
      <c r="C589" s="99" t="s">
        <v>198</v>
      </c>
      <c r="D589" s="99" t="s">
        <v>1132</v>
      </c>
      <c r="E589" s="99">
        <v>2025.0</v>
      </c>
      <c r="F589" s="164" t="s">
        <v>1160</v>
      </c>
      <c r="G589" s="12"/>
      <c r="H589" s="99">
        <v>9.0</v>
      </c>
      <c r="I589" s="99"/>
      <c r="J589" s="99">
        <v>25.0</v>
      </c>
      <c r="K589" s="185" t="s">
        <v>1250</v>
      </c>
      <c r="L589" s="191">
        <v>0.3229166666666667</v>
      </c>
      <c r="M589" s="192">
        <v>0.4895833333333333</v>
      </c>
      <c r="N589" s="19"/>
      <c r="O589" s="164" t="s">
        <v>1252</v>
      </c>
      <c r="P589" s="169">
        <f t="shared" si="781"/>
        <v>46027</v>
      </c>
      <c r="Q589" s="170">
        <f t="shared" si="3"/>
        <v>46055</v>
      </c>
      <c r="R589" s="181"/>
      <c r="S589" s="302"/>
      <c r="T589" s="99"/>
      <c r="U589" s="99"/>
      <c r="V589" s="172" t="str">
        <f t="shared" si="753"/>
        <v> </v>
      </c>
      <c r="W589" s="172">
        <f t="shared" si="5"/>
        <v>5</v>
      </c>
      <c r="X589" s="173">
        <f t="shared" si="6"/>
        <v>5</v>
      </c>
      <c r="Y589" s="172">
        <f t="shared" si="7"/>
        <v>28</v>
      </c>
      <c r="Z589" s="174">
        <f t="shared" si="8"/>
        <v>0.1666666667</v>
      </c>
      <c r="AA589" s="174">
        <f t="shared" si="9"/>
        <v>0.003703703704</v>
      </c>
      <c r="AB589" s="173" t="str">
        <f t="shared" si="10"/>
        <v>20,322916666666667</v>
      </c>
      <c r="AC589" s="175" t="str">
        <f t="shared" si="11"/>
        <v> 6252PUR01  7:45-11:45  BĐ: 5/1/2026 KT: 2/2/2026</v>
      </c>
      <c r="AD589" s="175">
        <f t="shared" ref="AD589:AE589" si="782">P589</f>
        <v>46027</v>
      </c>
      <c r="AE589" s="175">
        <f t="shared" si="782"/>
        <v>46055</v>
      </c>
      <c r="AF589" s="187"/>
      <c r="AG589" s="187"/>
    </row>
    <row r="590" ht="18.75" customHeight="1">
      <c r="A590" s="184"/>
      <c r="B590" s="184"/>
      <c r="C590" s="99" t="s">
        <v>198</v>
      </c>
      <c r="D590" s="99" t="s">
        <v>1132</v>
      </c>
      <c r="E590" s="99">
        <v>2025.0</v>
      </c>
      <c r="F590" s="164" t="s">
        <v>1155</v>
      </c>
      <c r="G590" s="12"/>
      <c r="H590" s="99">
        <v>15.0</v>
      </c>
      <c r="I590" s="99"/>
      <c r="J590" s="99">
        <v>25.0</v>
      </c>
      <c r="K590" s="185" t="s">
        <v>1272</v>
      </c>
      <c r="L590" s="191">
        <v>0.3229166666666667</v>
      </c>
      <c r="M590" s="192">
        <v>0.4895833333333333</v>
      </c>
      <c r="N590" s="165">
        <v>202.0</v>
      </c>
      <c r="O590" s="164" t="s">
        <v>1252</v>
      </c>
      <c r="P590" s="169">
        <f t="shared" si="781"/>
        <v>46030</v>
      </c>
      <c r="Q590" s="170">
        <f t="shared" si="3"/>
        <v>46058</v>
      </c>
      <c r="R590" s="181"/>
      <c r="S590" s="302"/>
      <c r="T590" s="99"/>
      <c r="U590" s="99"/>
      <c r="V590" s="172" t="str">
        <f t="shared" si="753"/>
        <v> </v>
      </c>
      <c r="W590" s="172">
        <f t="shared" si="5"/>
        <v>5</v>
      </c>
      <c r="X590" s="173">
        <f t="shared" si="6"/>
        <v>5</v>
      </c>
      <c r="Y590" s="172">
        <f t="shared" si="7"/>
        <v>28</v>
      </c>
      <c r="Z590" s="174">
        <f t="shared" si="8"/>
        <v>0.1666666667</v>
      </c>
      <c r="AA590" s="174">
        <f t="shared" si="9"/>
        <v>0.003703703704</v>
      </c>
      <c r="AB590" s="173" t="str">
        <f t="shared" si="10"/>
        <v>50,322916666666667202</v>
      </c>
      <c r="AC590" s="175" t="str">
        <f t="shared" si="11"/>
        <v> 5252PUR01  7:45-11:45  BĐ: 8/1/2026 KT: 5/2/2026</v>
      </c>
      <c r="AD590" s="175">
        <f t="shared" ref="AD590:AE590" si="783">P590</f>
        <v>46030</v>
      </c>
      <c r="AE590" s="175">
        <f t="shared" si="783"/>
        <v>46058</v>
      </c>
      <c r="AF590" s="187"/>
      <c r="AG590" s="187"/>
    </row>
    <row r="591" ht="18.75" customHeight="1">
      <c r="A591" s="184"/>
      <c r="B591" s="184"/>
      <c r="C591" s="99" t="s">
        <v>198</v>
      </c>
      <c r="D591" s="99" t="s">
        <v>1132</v>
      </c>
      <c r="E591" s="99">
        <v>2025.0</v>
      </c>
      <c r="F591" s="164" t="s">
        <v>1160</v>
      </c>
      <c r="G591" s="12"/>
      <c r="H591" s="99">
        <v>9.0</v>
      </c>
      <c r="I591" s="99"/>
      <c r="J591" s="99">
        <v>25.0</v>
      </c>
      <c r="K591" s="185" t="s">
        <v>1272</v>
      </c>
      <c r="L591" s="191">
        <v>0.3229166666666667</v>
      </c>
      <c r="M591" s="192">
        <v>0.4895833333333333</v>
      </c>
      <c r="N591" s="19"/>
      <c r="O591" s="164" t="s">
        <v>1252</v>
      </c>
      <c r="P591" s="169">
        <f t="shared" si="781"/>
        <v>46030</v>
      </c>
      <c r="Q591" s="170">
        <f t="shared" si="3"/>
        <v>46058</v>
      </c>
      <c r="R591" s="181"/>
      <c r="S591" s="302"/>
      <c r="T591" s="99"/>
      <c r="U591" s="99"/>
      <c r="V591" s="172" t="str">
        <f t="shared" si="753"/>
        <v> </v>
      </c>
      <c r="W591" s="172">
        <f t="shared" si="5"/>
        <v>5</v>
      </c>
      <c r="X591" s="173">
        <f t="shared" si="6"/>
        <v>5</v>
      </c>
      <c r="Y591" s="172">
        <f t="shared" si="7"/>
        <v>28</v>
      </c>
      <c r="Z591" s="174">
        <f t="shared" si="8"/>
        <v>0.1666666667</v>
      </c>
      <c r="AA591" s="174">
        <f t="shared" si="9"/>
        <v>0.003703703704</v>
      </c>
      <c r="AB591" s="173" t="str">
        <f t="shared" si="10"/>
        <v>50,322916666666667</v>
      </c>
      <c r="AC591" s="175" t="str">
        <f t="shared" si="11"/>
        <v> 6252PUR01  7:45-11:45  BĐ: 8/1/2026 KT: 5/2/2026</v>
      </c>
      <c r="AD591" s="175">
        <f t="shared" ref="AD591:AE591" si="784">P591</f>
        <v>46030</v>
      </c>
      <c r="AE591" s="175">
        <f t="shared" si="784"/>
        <v>46058</v>
      </c>
      <c r="AF591" s="187"/>
      <c r="AG591" s="187"/>
    </row>
    <row r="592" ht="18.75" customHeight="1">
      <c r="A592" s="184"/>
      <c r="B592" s="184"/>
      <c r="C592" s="99" t="s">
        <v>198</v>
      </c>
      <c r="D592" s="99" t="s">
        <v>1132</v>
      </c>
      <c r="E592" s="99">
        <v>2025.0</v>
      </c>
      <c r="F592" s="164" t="s">
        <v>1155</v>
      </c>
      <c r="G592" s="12"/>
      <c r="H592" s="99">
        <v>15.0</v>
      </c>
      <c r="I592" s="99"/>
      <c r="J592" s="99">
        <v>15.0</v>
      </c>
      <c r="K592" s="185" t="s">
        <v>1250</v>
      </c>
      <c r="L592" s="191">
        <v>0.3229166666666667</v>
      </c>
      <c r="M592" s="192">
        <v>0.4895833333333333</v>
      </c>
      <c r="N592" s="165">
        <v>202.0</v>
      </c>
      <c r="O592" s="164" t="s">
        <v>1252</v>
      </c>
      <c r="P592" s="169">
        <f t="shared" ref="P592:P595" si="786">"23/02/2026"+(K592-2)</f>
        <v>46076</v>
      </c>
      <c r="Q592" s="170">
        <f t="shared" si="3"/>
        <v>46090</v>
      </c>
      <c r="R592" s="181"/>
      <c r="S592" s="302"/>
      <c r="T592" s="99"/>
      <c r="U592" s="99"/>
      <c r="V592" s="172" t="str">
        <f t="shared" si="753"/>
        <v> </v>
      </c>
      <c r="W592" s="172">
        <f t="shared" si="5"/>
        <v>5</v>
      </c>
      <c r="X592" s="173">
        <f t="shared" si="6"/>
        <v>3</v>
      </c>
      <c r="Y592" s="172">
        <f t="shared" si="7"/>
        <v>14</v>
      </c>
      <c r="Z592" s="174">
        <f t="shared" si="8"/>
        <v>0.1666666667</v>
      </c>
      <c r="AA592" s="174">
        <f t="shared" si="9"/>
        <v>0.003703703704</v>
      </c>
      <c r="AB592" s="173" t="str">
        <f t="shared" si="10"/>
        <v>20,322916666666667202</v>
      </c>
      <c r="AC592" s="175" t="str">
        <f t="shared" si="11"/>
        <v> 5252PUR01  7:45-11:45  BĐ: 23/2/2026 KT: 9/3/2026</v>
      </c>
      <c r="AD592" s="175">
        <f t="shared" ref="AD592:AE592" si="785">P592</f>
        <v>46076</v>
      </c>
      <c r="AE592" s="175">
        <f t="shared" si="785"/>
        <v>46090</v>
      </c>
      <c r="AF592" s="187"/>
      <c r="AG592" s="187"/>
    </row>
    <row r="593" ht="18.75" customHeight="1">
      <c r="A593" s="184"/>
      <c r="B593" s="184"/>
      <c r="C593" s="99" t="s">
        <v>198</v>
      </c>
      <c r="D593" s="99" t="s">
        <v>1132</v>
      </c>
      <c r="E593" s="99">
        <v>2025.0</v>
      </c>
      <c r="F593" s="164" t="s">
        <v>1160</v>
      </c>
      <c r="G593" s="12"/>
      <c r="H593" s="99">
        <v>9.0</v>
      </c>
      <c r="I593" s="99"/>
      <c r="J593" s="99">
        <v>15.0</v>
      </c>
      <c r="K593" s="185" t="s">
        <v>1250</v>
      </c>
      <c r="L593" s="191">
        <v>0.3229166666666667</v>
      </c>
      <c r="M593" s="192">
        <v>0.4895833333333333</v>
      </c>
      <c r="N593" s="19"/>
      <c r="O593" s="164" t="s">
        <v>1252</v>
      </c>
      <c r="P593" s="169">
        <f t="shared" si="786"/>
        <v>46076</v>
      </c>
      <c r="Q593" s="170">
        <f t="shared" si="3"/>
        <v>46090</v>
      </c>
      <c r="R593" s="181"/>
      <c r="S593" s="302"/>
      <c r="T593" s="99"/>
      <c r="U593" s="99"/>
      <c r="V593" s="172" t="str">
        <f t="shared" si="753"/>
        <v> </v>
      </c>
      <c r="W593" s="172">
        <f t="shared" si="5"/>
        <v>5</v>
      </c>
      <c r="X593" s="173">
        <f t="shared" si="6"/>
        <v>3</v>
      </c>
      <c r="Y593" s="172">
        <f t="shared" si="7"/>
        <v>14</v>
      </c>
      <c r="Z593" s="174">
        <f t="shared" si="8"/>
        <v>0.1666666667</v>
      </c>
      <c r="AA593" s="174">
        <f t="shared" si="9"/>
        <v>0.003703703704</v>
      </c>
      <c r="AB593" s="173" t="str">
        <f t="shared" si="10"/>
        <v>20,322916666666667</v>
      </c>
      <c r="AC593" s="175" t="str">
        <f t="shared" si="11"/>
        <v> 6252PUR01  7:45-11:45  BĐ: 23/2/2026 KT: 9/3/2026</v>
      </c>
      <c r="AD593" s="175">
        <f t="shared" ref="AD593:AE593" si="787">P593</f>
        <v>46076</v>
      </c>
      <c r="AE593" s="175">
        <f t="shared" si="787"/>
        <v>46090</v>
      </c>
      <c r="AF593" s="187"/>
      <c r="AG593" s="187"/>
    </row>
    <row r="594" ht="18.75" customHeight="1">
      <c r="A594" s="184"/>
      <c r="B594" s="184"/>
      <c r="C594" s="99" t="s">
        <v>198</v>
      </c>
      <c r="D594" s="99" t="s">
        <v>1132</v>
      </c>
      <c r="E594" s="99">
        <v>2025.0</v>
      </c>
      <c r="F594" s="164" t="s">
        <v>1155</v>
      </c>
      <c r="G594" s="12"/>
      <c r="H594" s="99">
        <v>15.0</v>
      </c>
      <c r="I594" s="99"/>
      <c r="J594" s="99">
        <v>10.0</v>
      </c>
      <c r="K594" s="185" t="s">
        <v>1272</v>
      </c>
      <c r="L594" s="191">
        <v>0.3229166666666667</v>
      </c>
      <c r="M594" s="192">
        <v>0.4895833333333333</v>
      </c>
      <c r="N594" s="165">
        <v>202.0</v>
      </c>
      <c r="O594" s="164" t="s">
        <v>1252</v>
      </c>
      <c r="P594" s="169">
        <f t="shared" si="786"/>
        <v>46079</v>
      </c>
      <c r="Q594" s="170">
        <f t="shared" si="3"/>
        <v>46086</v>
      </c>
      <c r="R594" s="181"/>
      <c r="S594" s="302"/>
      <c r="T594" s="99"/>
      <c r="U594" s="99"/>
      <c r="V594" s="172" t="str">
        <f t="shared" si="753"/>
        <v> </v>
      </c>
      <c r="W594" s="172">
        <f t="shared" si="5"/>
        <v>5</v>
      </c>
      <c r="X594" s="173">
        <f t="shared" si="6"/>
        <v>2</v>
      </c>
      <c r="Y594" s="172">
        <f t="shared" si="7"/>
        <v>7</v>
      </c>
      <c r="Z594" s="174">
        <f t="shared" si="8"/>
        <v>0.1666666667</v>
      </c>
      <c r="AA594" s="174">
        <f t="shared" si="9"/>
        <v>0.003703703704</v>
      </c>
      <c r="AB594" s="173" t="str">
        <f t="shared" si="10"/>
        <v>50,322916666666667202</v>
      </c>
      <c r="AC594" s="175" t="str">
        <f t="shared" si="11"/>
        <v> 5252PUR01  7:45-11:45  BĐ: 26/2/2026 KT: 5/3/2026</v>
      </c>
      <c r="AD594" s="175">
        <f t="shared" ref="AD594:AE594" si="788">P594</f>
        <v>46079</v>
      </c>
      <c r="AE594" s="175">
        <f t="shared" si="788"/>
        <v>46086</v>
      </c>
      <c r="AF594" s="187"/>
      <c r="AG594" s="187"/>
    </row>
    <row r="595" ht="18.75" customHeight="1">
      <c r="A595" s="184"/>
      <c r="B595" s="184"/>
      <c r="C595" s="99" t="s">
        <v>198</v>
      </c>
      <c r="D595" s="99" t="s">
        <v>1132</v>
      </c>
      <c r="E595" s="99">
        <v>2025.0</v>
      </c>
      <c r="F595" s="164" t="s">
        <v>1160</v>
      </c>
      <c r="G595" s="12"/>
      <c r="H595" s="99">
        <v>9.0</v>
      </c>
      <c r="I595" s="99"/>
      <c r="J595" s="99">
        <v>10.0</v>
      </c>
      <c r="K595" s="185" t="s">
        <v>1272</v>
      </c>
      <c r="L595" s="191">
        <v>0.3229166666666667</v>
      </c>
      <c r="M595" s="192">
        <v>0.4895833333333333</v>
      </c>
      <c r="N595" s="19"/>
      <c r="O595" s="164" t="s">
        <v>1252</v>
      </c>
      <c r="P595" s="169">
        <f t="shared" si="786"/>
        <v>46079</v>
      </c>
      <c r="Q595" s="170">
        <f t="shared" si="3"/>
        <v>46086</v>
      </c>
      <c r="R595" s="181"/>
      <c r="S595" s="302"/>
      <c r="T595" s="99"/>
      <c r="U595" s="99"/>
      <c r="V595" s="172" t="str">
        <f t="shared" si="753"/>
        <v> </v>
      </c>
      <c r="W595" s="172">
        <f t="shared" si="5"/>
        <v>5</v>
      </c>
      <c r="X595" s="173">
        <f t="shared" si="6"/>
        <v>2</v>
      </c>
      <c r="Y595" s="172">
        <f t="shared" si="7"/>
        <v>7</v>
      </c>
      <c r="Z595" s="174">
        <f t="shared" si="8"/>
        <v>0.1666666667</v>
      </c>
      <c r="AA595" s="174">
        <f t="shared" si="9"/>
        <v>0.003703703704</v>
      </c>
      <c r="AB595" s="173" t="str">
        <f t="shared" si="10"/>
        <v>50,322916666666667</v>
      </c>
      <c r="AC595" s="175" t="str">
        <f t="shared" si="11"/>
        <v> 6252PUR01  7:45-11:45  BĐ: 26/2/2026 KT: 5/3/2026</v>
      </c>
      <c r="AD595" s="175">
        <f t="shared" ref="AD595:AE595" si="789">P595</f>
        <v>46079</v>
      </c>
      <c r="AE595" s="175">
        <f t="shared" si="789"/>
        <v>46086</v>
      </c>
      <c r="AF595" s="187"/>
      <c r="AG595" s="187"/>
    </row>
    <row r="596" ht="18.75" customHeight="1">
      <c r="A596" s="184"/>
      <c r="B596" s="184"/>
      <c r="C596" s="99" t="s">
        <v>198</v>
      </c>
      <c r="D596" s="99" t="s">
        <v>1132</v>
      </c>
      <c r="E596" s="99">
        <v>2025.0</v>
      </c>
      <c r="F596" s="164" t="s">
        <v>1155</v>
      </c>
      <c r="G596" s="165" t="s">
        <v>1159</v>
      </c>
      <c r="H596" s="99">
        <v>15.0</v>
      </c>
      <c r="I596" s="99"/>
      <c r="J596" s="99">
        <v>25.0</v>
      </c>
      <c r="K596" s="185" t="s">
        <v>1258</v>
      </c>
      <c r="L596" s="191">
        <v>0.3229166666666667</v>
      </c>
      <c r="M596" s="192">
        <v>0.4895833333333333</v>
      </c>
      <c r="N596" s="165">
        <v>202.0</v>
      </c>
      <c r="O596" s="164" t="s">
        <v>1252</v>
      </c>
      <c r="P596" s="169">
        <f t="shared" ref="P596:P597" si="791">"05/01/2026"+(K596-2)</f>
        <v>46028</v>
      </c>
      <c r="Q596" s="170">
        <f t="shared" si="3"/>
        <v>46056</v>
      </c>
      <c r="R596" s="181"/>
      <c r="S596" s="302"/>
      <c r="T596" s="99"/>
      <c r="U596" s="99"/>
      <c r="V596" s="172" t="str">
        <f t="shared" si="753"/>
        <v> </v>
      </c>
      <c r="W596" s="172">
        <f t="shared" si="5"/>
        <v>5</v>
      </c>
      <c r="X596" s="173">
        <f t="shared" si="6"/>
        <v>5</v>
      </c>
      <c r="Y596" s="172">
        <f t="shared" si="7"/>
        <v>28</v>
      </c>
      <c r="Z596" s="174">
        <f t="shared" si="8"/>
        <v>0.1666666667</v>
      </c>
      <c r="AA596" s="174">
        <f t="shared" si="9"/>
        <v>0.003703703704</v>
      </c>
      <c r="AB596" s="173" t="str">
        <f t="shared" si="10"/>
        <v>30,322916666666667202</v>
      </c>
      <c r="AC596" s="175" t="str">
        <f t="shared" si="11"/>
        <v>Văn hoá trong truyền thông và Marketing 5252PUR01  7:45-11:45  BĐ: 6/1/2026 KT: 3/2/2026</v>
      </c>
      <c r="AD596" s="175">
        <f t="shared" ref="AD596:AE596" si="790">P596</f>
        <v>46028</v>
      </c>
      <c r="AE596" s="175">
        <f t="shared" si="790"/>
        <v>46056</v>
      </c>
      <c r="AF596" s="187"/>
      <c r="AG596" s="187"/>
    </row>
    <row r="597" ht="18.75" customHeight="1">
      <c r="A597" s="184"/>
      <c r="B597" s="184"/>
      <c r="C597" s="99" t="s">
        <v>198</v>
      </c>
      <c r="D597" s="99" t="s">
        <v>1132</v>
      </c>
      <c r="E597" s="99">
        <v>2025.0</v>
      </c>
      <c r="F597" s="164" t="s">
        <v>1160</v>
      </c>
      <c r="G597" s="12"/>
      <c r="H597" s="99">
        <v>9.0</v>
      </c>
      <c r="I597" s="99"/>
      <c r="J597" s="99">
        <v>25.0</v>
      </c>
      <c r="K597" s="185" t="s">
        <v>1258</v>
      </c>
      <c r="L597" s="191">
        <v>0.3229166666666667</v>
      </c>
      <c r="M597" s="192">
        <v>0.4895833333333333</v>
      </c>
      <c r="N597" s="19"/>
      <c r="O597" s="164" t="s">
        <v>1252</v>
      </c>
      <c r="P597" s="169">
        <f t="shared" si="791"/>
        <v>46028</v>
      </c>
      <c r="Q597" s="170">
        <f t="shared" si="3"/>
        <v>46056</v>
      </c>
      <c r="R597" s="181"/>
      <c r="S597" s="302"/>
      <c r="T597" s="99"/>
      <c r="U597" s="99"/>
      <c r="V597" s="172" t="str">
        <f t="shared" si="753"/>
        <v> </v>
      </c>
      <c r="W597" s="172">
        <f t="shared" si="5"/>
        <v>5</v>
      </c>
      <c r="X597" s="173">
        <f t="shared" si="6"/>
        <v>5</v>
      </c>
      <c r="Y597" s="172">
        <f t="shared" si="7"/>
        <v>28</v>
      </c>
      <c r="Z597" s="174">
        <f t="shared" si="8"/>
        <v>0.1666666667</v>
      </c>
      <c r="AA597" s="174">
        <f t="shared" si="9"/>
        <v>0.003703703704</v>
      </c>
      <c r="AB597" s="173" t="str">
        <f t="shared" si="10"/>
        <v>30,322916666666667</v>
      </c>
      <c r="AC597" s="175" t="str">
        <f t="shared" si="11"/>
        <v> 6252PUR01  7:45-11:45  BĐ: 6/1/2026 KT: 3/2/2026</v>
      </c>
      <c r="AD597" s="175">
        <f t="shared" ref="AD597:AE597" si="792">P597</f>
        <v>46028</v>
      </c>
      <c r="AE597" s="175">
        <f t="shared" si="792"/>
        <v>46056</v>
      </c>
      <c r="AF597" s="187"/>
      <c r="AG597" s="187"/>
    </row>
    <row r="598" ht="18.75" customHeight="1">
      <c r="A598" s="140"/>
      <c r="B598" s="140"/>
      <c r="C598" s="178" t="s">
        <v>198</v>
      </c>
      <c r="D598" s="178" t="s">
        <v>1132</v>
      </c>
      <c r="E598" s="178">
        <v>2025.0</v>
      </c>
      <c r="F598" s="199" t="s">
        <v>1155</v>
      </c>
      <c r="G598" s="12"/>
      <c r="H598" s="178">
        <v>15.0</v>
      </c>
      <c r="I598" s="201"/>
      <c r="J598" s="93">
        <v>35.0</v>
      </c>
      <c r="K598" s="185" t="s">
        <v>1258</v>
      </c>
      <c r="L598" s="191">
        <v>0.3229166666666667</v>
      </c>
      <c r="M598" s="192">
        <v>0.4895833333333333</v>
      </c>
      <c r="N598" s="165">
        <v>202.0</v>
      </c>
      <c r="O598" s="178" t="s">
        <v>1252</v>
      </c>
      <c r="P598" s="169">
        <f t="shared" ref="P598:P599" si="794">"23/02/2026"+(K598-2)</f>
        <v>46077</v>
      </c>
      <c r="Q598" s="202">
        <f t="shared" si="3"/>
        <v>46119</v>
      </c>
      <c r="R598" s="203"/>
      <c r="S598" s="306"/>
      <c r="T598" s="201"/>
      <c r="U598" s="201"/>
      <c r="V598" s="204" t="str">
        <f t="shared" ref="V598:V599" si="795">IF(OR(
    COUNTIFS($S$3:$S$2447, S598, $K$3:$K$2447, K598, $L$3:$L$2447, L598, $P$3:$P$2447, "&lt;="&amp;Q598, $Q$3:$Q$2447, "&gt;="&amp;P598) &gt; 1, 
    COUNTIFS($F$3:$F$2447, F598, $K$3:$K$2447, K598, $L$3:$L$2447, L598, $P$3:$P$2447, "&lt;="&amp;Q598, $Q$3:$Q$2447, "&gt;="&amp;P598) &gt; 1
), "Trùng lịch",
IF(
    COUNTIFS(
        $N$3:$N$2447, N598,
        $K$3:$K$2447, K598,
        $P$3:$P$2447, "&lt;="&amp;Q598,
        $Q$3:$Q$2447, "&gt;="&amp;P598,
        $L$3:$L$2447, "&lt;"&amp;M598,
        $M$3:$M$2447, "&gt;"&amp;L598
    ) &gt; 1, 
    "Trùng phòng", 
    " "
)
)
</f>
        <v> </v>
      </c>
      <c r="W598" s="204">
        <f t="shared" si="5"/>
        <v>5</v>
      </c>
      <c r="X598" s="205">
        <f t="shared" si="6"/>
        <v>7</v>
      </c>
      <c r="Y598" s="204">
        <f t="shared" si="7"/>
        <v>42</v>
      </c>
      <c r="Z598" s="190">
        <f t="shared" si="8"/>
        <v>0.1666666667</v>
      </c>
      <c r="AA598" s="190">
        <f t="shared" si="9"/>
        <v>0.003703703704</v>
      </c>
      <c r="AB598" s="206" t="str">
        <f t="shared" si="10"/>
        <v>30,322916666666667202</v>
      </c>
      <c r="AC598" s="207" t="str">
        <f t="shared" si="11"/>
        <v> 5252PUR01  7:45-11:45  BĐ: 24/2/2026 KT: 7/4/2026</v>
      </c>
      <c r="AD598" s="207">
        <f t="shared" ref="AD598:AE598" si="793">P598</f>
        <v>46077</v>
      </c>
      <c r="AE598" s="207">
        <f t="shared" si="793"/>
        <v>46119</v>
      </c>
      <c r="AF598" s="208"/>
      <c r="AG598" s="208"/>
    </row>
    <row r="599" ht="18.75" customHeight="1">
      <c r="A599" s="140"/>
      <c r="B599" s="140"/>
      <c r="C599" s="178" t="s">
        <v>198</v>
      </c>
      <c r="D599" s="178" t="s">
        <v>1132</v>
      </c>
      <c r="E599" s="178">
        <v>2025.0</v>
      </c>
      <c r="F599" s="178" t="s">
        <v>1160</v>
      </c>
      <c r="G599" s="12"/>
      <c r="H599" s="178">
        <v>9.0</v>
      </c>
      <c r="I599" s="201"/>
      <c r="J599" s="93">
        <v>35.0</v>
      </c>
      <c r="K599" s="185" t="s">
        <v>1258</v>
      </c>
      <c r="L599" s="191">
        <v>0.3229166666666667</v>
      </c>
      <c r="M599" s="192">
        <v>0.4895833333333333</v>
      </c>
      <c r="N599" s="19"/>
      <c r="O599" s="178" t="s">
        <v>1252</v>
      </c>
      <c r="P599" s="169">
        <f t="shared" si="794"/>
        <v>46077</v>
      </c>
      <c r="Q599" s="202">
        <f t="shared" si="3"/>
        <v>46119</v>
      </c>
      <c r="R599" s="203"/>
      <c r="S599" s="306"/>
      <c r="T599" s="201"/>
      <c r="U599" s="201"/>
      <c r="V599" s="204" t="str">
        <f t="shared" si="795"/>
        <v> </v>
      </c>
      <c r="W599" s="204">
        <f t="shared" si="5"/>
        <v>5</v>
      </c>
      <c r="X599" s="205">
        <f t="shared" si="6"/>
        <v>7</v>
      </c>
      <c r="Y599" s="204">
        <f t="shared" si="7"/>
        <v>42</v>
      </c>
      <c r="Z599" s="190">
        <f t="shared" si="8"/>
        <v>0.1666666667</v>
      </c>
      <c r="AA599" s="190">
        <f t="shared" si="9"/>
        <v>0.003703703704</v>
      </c>
      <c r="AB599" s="206" t="str">
        <f t="shared" si="10"/>
        <v>30,322916666666667</v>
      </c>
      <c r="AC599" s="207" t="str">
        <f t="shared" si="11"/>
        <v> 6252PUR01  7:45-11:45  BĐ: 24/2/2026 KT: 7/4/2026</v>
      </c>
      <c r="AD599" s="207">
        <f t="shared" ref="AD599:AE599" si="796">P599</f>
        <v>46077</v>
      </c>
      <c r="AE599" s="207">
        <f t="shared" si="796"/>
        <v>46119</v>
      </c>
      <c r="AF599" s="208"/>
      <c r="AG599" s="208"/>
    </row>
    <row r="600" ht="18.75" customHeight="1">
      <c r="A600" s="184"/>
      <c r="B600" s="184"/>
      <c r="C600" s="99" t="s">
        <v>198</v>
      </c>
      <c r="D600" s="99" t="s">
        <v>1165</v>
      </c>
      <c r="E600" s="99">
        <v>2024.0</v>
      </c>
      <c r="F600" s="164" t="s">
        <v>1166</v>
      </c>
      <c r="G600" s="165" t="s">
        <v>1168</v>
      </c>
      <c r="H600" s="99">
        <v>2.0</v>
      </c>
      <c r="I600" s="99"/>
      <c r="J600" s="99">
        <v>25.0</v>
      </c>
      <c r="K600" s="185" t="s">
        <v>1258</v>
      </c>
      <c r="L600" s="191">
        <v>0.3229166666666667</v>
      </c>
      <c r="M600" s="192">
        <v>0.4895833333333333</v>
      </c>
      <c r="N600" s="165" t="s">
        <v>1327</v>
      </c>
      <c r="O600" s="164" t="s">
        <v>1252</v>
      </c>
      <c r="P600" s="169">
        <f t="shared" ref="P600:P607" si="798">"05/01/2026"+(K600-2)</f>
        <v>46028</v>
      </c>
      <c r="Q600" s="170">
        <f t="shared" si="3"/>
        <v>46056</v>
      </c>
      <c r="R600" s="181"/>
      <c r="S600" s="302"/>
      <c r="T600" s="99"/>
      <c r="U600" s="99"/>
      <c r="V600" s="172" t="str">
        <f t="shared" ref="V600:V668" si="799">IF(OR(
    COUNTIFS($S$3:$S$2451, S600, $K$3:$K$2451, K600, $L$3:$L$2451, L600, $P$3:$P$2451, "&lt;="&amp;Q600, $Q$3:$Q$2451, "&gt;="&amp;P600) &gt; 1, 
    COUNTIFS($F$3:$F$2451, F600, $K$3:$K$2451, K600, $L$3:$L$2451, L600, $P$3:$P$2451, "&lt;="&amp;Q600, $Q$3:$Q$2451, "&gt;="&amp;P600) &gt; 1
), "Trùng lịch",
IF(
    COUNTIFS(
        $N$3:$N$2451, N600,
        $K$3:$K$2451, K600,
        $P$3:$P$2451, "&lt;="&amp;Q600,
        $Q$3:$Q$2451, "&gt;="&amp;P600,
        $L$3:$L$2451, "&lt;"&amp;M600,
        $M$3:$M$2451, "&gt;"&amp;L600
    ) &gt; 1, 
    "Trùng phòng", 
    " "
)
)
</f>
        <v> </v>
      </c>
      <c r="W600" s="172">
        <f t="shared" si="5"/>
        <v>5</v>
      </c>
      <c r="X600" s="173">
        <f t="shared" si="6"/>
        <v>5</v>
      </c>
      <c r="Y600" s="172">
        <f t="shared" si="7"/>
        <v>28</v>
      </c>
      <c r="Z600" s="174">
        <f t="shared" si="8"/>
        <v>0.1666666667</v>
      </c>
      <c r="AA600" s="174">
        <f t="shared" si="9"/>
        <v>0.003703703704</v>
      </c>
      <c r="AB600" s="173" t="str">
        <f t="shared" si="10"/>
        <v>30,322916666666667Thực hành lầu 6</v>
      </c>
      <c r="AC600" s="175" t="str">
        <f t="shared" si="11"/>
        <v>Nghiệp vụ lễ tân 5243VMH01  7:45-11:45  BĐ: 6/1/2026 KT: 3/2/2026</v>
      </c>
      <c r="AD600" s="175">
        <f t="shared" ref="AD600:AE600" si="797">P600</f>
        <v>46028</v>
      </c>
      <c r="AE600" s="175">
        <f t="shared" si="797"/>
        <v>46056</v>
      </c>
      <c r="AF600" s="187"/>
      <c r="AG600" s="187"/>
    </row>
    <row r="601" ht="18.75" customHeight="1">
      <c r="A601" s="177"/>
      <c r="B601" s="177"/>
      <c r="C601" s="178" t="s">
        <v>198</v>
      </c>
      <c r="D601" s="178" t="s">
        <v>1165</v>
      </c>
      <c r="E601" s="178">
        <v>2024.0</v>
      </c>
      <c r="F601" s="199" t="s">
        <v>1169</v>
      </c>
      <c r="G601" s="12"/>
      <c r="H601" s="178">
        <v>20.0</v>
      </c>
      <c r="I601" s="181"/>
      <c r="J601" s="93">
        <v>25.0</v>
      </c>
      <c r="K601" s="194" t="s">
        <v>1258</v>
      </c>
      <c r="L601" s="191">
        <v>0.3229166666666667</v>
      </c>
      <c r="M601" s="192">
        <v>0.4895833333333333</v>
      </c>
      <c r="N601" s="12"/>
      <c r="O601" s="178" t="s">
        <v>1252</v>
      </c>
      <c r="P601" s="169">
        <f t="shared" si="798"/>
        <v>46028</v>
      </c>
      <c r="Q601" s="170">
        <f t="shared" si="3"/>
        <v>46056</v>
      </c>
      <c r="R601" s="180"/>
      <c r="S601" s="303"/>
      <c r="T601" s="181"/>
      <c r="U601" s="181"/>
      <c r="V601" s="172" t="str">
        <f t="shared" si="799"/>
        <v> </v>
      </c>
      <c r="W601" s="172">
        <f t="shared" si="5"/>
        <v>5</v>
      </c>
      <c r="X601" s="173">
        <f t="shared" si="6"/>
        <v>5</v>
      </c>
      <c r="Y601" s="172">
        <f t="shared" si="7"/>
        <v>28</v>
      </c>
      <c r="Z601" s="174">
        <f t="shared" si="8"/>
        <v>0.1666666667</v>
      </c>
      <c r="AA601" s="174">
        <f t="shared" si="9"/>
        <v>0.003703703704</v>
      </c>
      <c r="AB601" s="173" t="str">
        <f t="shared" si="10"/>
        <v>30,322916666666667</v>
      </c>
      <c r="AC601" s="175" t="str">
        <f t="shared" si="11"/>
        <v> 5243VMH02  7:45-11:45  BĐ: 6/1/2026 KT: 3/2/2026</v>
      </c>
      <c r="AD601" s="175">
        <f t="shared" ref="AD601:AE601" si="800">P601</f>
        <v>46028</v>
      </c>
      <c r="AE601" s="175">
        <f t="shared" si="800"/>
        <v>46056</v>
      </c>
      <c r="AF601" s="182"/>
      <c r="AG601" s="182"/>
    </row>
    <row r="602" ht="18.75" customHeight="1">
      <c r="A602" s="177"/>
      <c r="B602" s="177"/>
      <c r="C602" s="178" t="s">
        <v>198</v>
      </c>
      <c r="D602" s="178" t="s">
        <v>1165</v>
      </c>
      <c r="E602" s="178">
        <v>2024.0</v>
      </c>
      <c r="F602" s="178" t="s">
        <v>1170</v>
      </c>
      <c r="G602" s="12"/>
      <c r="H602" s="178">
        <v>6.0</v>
      </c>
      <c r="I602" s="181"/>
      <c r="J602" s="93">
        <v>25.0</v>
      </c>
      <c r="K602" s="194" t="s">
        <v>1258</v>
      </c>
      <c r="L602" s="191">
        <v>0.3229166666666667</v>
      </c>
      <c r="M602" s="192">
        <v>0.4895833333333333</v>
      </c>
      <c r="N602" s="12"/>
      <c r="O602" s="178" t="s">
        <v>1252</v>
      </c>
      <c r="P602" s="169">
        <f t="shared" si="798"/>
        <v>46028</v>
      </c>
      <c r="Q602" s="170">
        <f t="shared" si="3"/>
        <v>46056</v>
      </c>
      <c r="R602" s="180"/>
      <c r="S602" s="303"/>
      <c r="T602" s="181"/>
      <c r="U602" s="181"/>
      <c r="V602" s="172" t="str">
        <f t="shared" si="799"/>
        <v> </v>
      </c>
      <c r="W602" s="172">
        <f t="shared" si="5"/>
        <v>5</v>
      </c>
      <c r="X602" s="173">
        <f t="shared" si="6"/>
        <v>5</v>
      </c>
      <c r="Y602" s="172">
        <f t="shared" si="7"/>
        <v>28</v>
      </c>
      <c r="Z602" s="174">
        <f t="shared" si="8"/>
        <v>0.1666666667</v>
      </c>
      <c r="AA602" s="174">
        <f t="shared" si="9"/>
        <v>0.003703703704</v>
      </c>
      <c r="AB602" s="173" t="str">
        <f t="shared" si="10"/>
        <v>30,322916666666667</v>
      </c>
      <c r="AC602" s="175" t="str">
        <f t="shared" si="11"/>
        <v> 6243VMH02  7:45-11:45  BĐ: 6/1/2026 KT: 3/2/2026</v>
      </c>
      <c r="AD602" s="175">
        <f t="shared" ref="AD602:AE602" si="801">P602</f>
        <v>46028</v>
      </c>
      <c r="AE602" s="175">
        <f t="shared" si="801"/>
        <v>46056</v>
      </c>
      <c r="AF602" s="182"/>
      <c r="AG602" s="182"/>
    </row>
    <row r="603" ht="18.75" customHeight="1">
      <c r="A603" s="177"/>
      <c r="B603" s="177"/>
      <c r="C603" s="178" t="s">
        <v>198</v>
      </c>
      <c r="D603" s="178" t="s">
        <v>1165</v>
      </c>
      <c r="E603" s="178">
        <v>2024.0</v>
      </c>
      <c r="F603" s="178" t="s">
        <v>1174</v>
      </c>
      <c r="G603" s="12"/>
      <c r="H603" s="178">
        <v>2.0</v>
      </c>
      <c r="I603" s="181"/>
      <c r="J603" s="93">
        <v>25.0</v>
      </c>
      <c r="K603" s="194" t="s">
        <v>1258</v>
      </c>
      <c r="L603" s="191">
        <v>0.3229166666666667</v>
      </c>
      <c r="M603" s="192">
        <v>0.4895833333333333</v>
      </c>
      <c r="N603" s="19"/>
      <c r="O603" s="178" t="s">
        <v>1252</v>
      </c>
      <c r="P603" s="169">
        <f t="shared" si="798"/>
        <v>46028</v>
      </c>
      <c r="Q603" s="170">
        <f t="shared" si="3"/>
        <v>46056</v>
      </c>
      <c r="R603" s="180"/>
      <c r="S603" s="303"/>
      <c r="T603" s="181"/>
      <c r="U603" s="181"/>
      <c r="V603" s="172" t="str">
        <f t="shared" si="799"/>
        <v> </v>
      </c>
      <c r="W603" s="172">
        <f t="shared" si="5"/>
        <v>5</v>
      </c>
      <c r="X603" s="173">
        <f t="shared" si="6"/>
        <v>5</v>
      </c>
      <c r="Y603" s="172">
        <f t="shared" si="7"/>
        <v>28</v>
      </c>
      <c r="Z603" s="174">
        <f t="shared" si="8"/>
        <v>0.1666666667</v>
      </c>
      <c r="AA603" s="174">
        <f t="shared" si="9"/>
        <v>0.003703703704</v>
      </c>
      <c r="AB603" s="173" t="str">
        <f t="shared" si="10"/>
        <v>30,322916666666667</v>
      </c>
      <c r="AC603" s="175" t="str">
        <f t="shared" si="11"/>
        <v> 6243VMH02G  7:45-11:45  BĐ: 6/1/2026 KT: 3/2/2026</v>
      </c>
      <c r="AD603" s="175">
        <f t="shared" ref="AD603:AE603" si="802">P603</f>
        <v>46028</v>
      </c>
      <c r="AE603" s="175">
        <f t="shared" si="802"/>
        <v>46056</v>
      </c>
      <c r="AF603" s="182"/>
      <c r="AG603" s="182"/>
    </row>
    <row r="604" ht="18.75" customHeight="1">
      <c r="A604" s="184"/>
      <c r="B604" s="184"/>
      <c r="C604" s="99" t="s">
        <v>198</v>
      </c>
      <c r="D604" s="99" t="s">
        <v>1165</v>
      </c>
      <c r="E604" s="99">
        <v>2024.0</v>
      </c>
      <c r="F604" s="164" t="s">
        <v>1166</v>
      </c>
      <c r="G604" s="12"/>
      <c r="H604" s="99">
        <v>2.0</v>
      </c>
      <c r="I604" s="99"/>
      <c r="J604" s="99">
        <v>25.0</v>
      </c>
      <c r="K604" s="185" t="s">
        <v>1266</v>
      </c>
      <c r="L604" s="191">
        <v>0.3229166666666667</v>
      </c>
      <c r="M604" s="192">
        <v>0.4895833333333333</v>
      </c>
      <c r="N604" s="165" t="s">
        <v>1327</v>
      </c>
      <c r="O604" s="164" t="s">
        <v>1252</v>
      </c>
      <c r="P604" s="169">
        <f t="shared" si="798"/>
        <v>46029</v>
      </c>
      <c r="Q604" s="170">
        <f t="shared" si="3"/>
        <v>46057</v>
      </c>
      <c r="R604" s="181"/>
      <c r="S604" s="302"/>
      <c r="T604" s="99"/>
      <c r="U604" s="99"/>
      <c r="V604" s="172" t="str">
        <f t="shared" si="799"/>
        <v> </v>
      </c>
      <c r="W604" s="172">
        <f t="shared" si="5"/>
        <v>5</v>
      </c>
      <c r="X604" s="173">
        <f t="shared" si="6"/>
        <v>5</v>
      </c>
      <c r="Y604" s="172">
        <f t="shared" si="7"/>
        <v>28</v>
      </c>
      <c r="Z604" s="174">
        <f t="shared" si="8"/>
        <v>0.1666666667</v>
      </c>
      <c r="AA604" s="174">
        <f t="shared" si="9"/>
        <v>0.003703703704</v>
      </c>
      <c r="AB604" s="173" t="str">
        <f t="shared" si="10"/>
        <v>40,322916666666667Thực hành lầu 6</v>
      </c>
      <c r="AC604" s="175" t="str">
        <f t="shared" si="11"/>
        <v> 5243VMH01  7:45-11:45  BĐ: 7/1/2026 KT: 4/2/2026</v>
      </c>
      <c r="AD604" s="175">
        <f t="shared" ref="AD604:AE604" si="803">P604</f>
        <v>46029</v>
      </c>
      <c r="AE604" s="175">
        <f t="shared" si="803"/>
        <v>46057</v>
      </c>
      <c r="AF604" s="187"/>
      <c r="AG604" s="187"/>
    </row>
    <row r="605" ht="18.75" customHeight="1">
      <c r="A605" s="177"/>
      <c r="B605" s="177"/>
      <c r="C605" s="178" t="s">
        <v>198</v>
      </c>
      <c r="D605" s="178" t="s">
        <v>1165</v>
      </c>
      <c r="E605" s="178">
        <v>2024.0</v>
      </c>
      <c r="F605" s="199" t="s">
        <v>1169</v>
      </c>
      <c r="G605" s="12"/>
      <c r="H605" s="178">
        <v>20.0</v>
      </c>
      <c r="I605" s="181"/>
      <c r="J605" s="93">
        <v>25.0</v>
      </c>
      <c r="K605" s="194" t="s">
        <v>1266</v>
      </c>
      <c r="L605" s="191">
        <v>0.3229166666666667</v>
      </c>
      <c r="M605" s="192">
        <v>0.4895833333333333</v>
      </c>
      <c r="N605" s="12"/>
      <c r="O605" s="178" t="s">
        <v>1252</v>
      </c>
      <c r="P605" s="169">
        <f t="shared" si="798"/>
        <v>46029</v>
      </c>
      <c r="Q605" s="170">
        <f t="shared" si="3"/>
        <v>46057</v>
      </c>
      <c r="R605" s="180"/>
      <c r="S605" s="303"/>
      <c r="T605" s="181"/>
      <c r="U605" s="181"/>
      <c r="V605" s="172" t="str">
        <f t="shared" si="799"/>
        <v> </v>
      </c>
      <c r="W605" s="172">
        <f t="shared" si="5"/>
        <v>5</v>
      </c>
      <c r="X605" s="173">
        <f t="shared" si="6"/>
        <v>5</v>
      </c>
      <c r="Y605" s="172">
        <f t="shared" si="7"/>
        <v>28</v>
      </c>
      <c r="Z605" s="174">
        <f t="shared" si="8"/>
        <v>0.1666666667</v>
      </c>
      <c r="AA605" s="174">
        <f t="shared" si="9"/>
        <v>0.003703703704</v>
      </c>
      <c r="AB605" s="173" t="str">
        <f t="shared" si="10"/>
        <v>40,322916666666667</v>
      </c>
      <c r="AC605" s="175" t="str">
        <f t="shared" si="11"/>
        <v> 5243VMH02  7:45-11:45  BĐ: 7/1/2026 KT: 4/2/2026</v>
      </c>
      <c r="AD605" s="175">
        <f t="shared" ref="AD605:AE605" si="804">P605</f>
        <v>46029</v>
      </c>
      <c r="AE605" s="175">
        <f t="shared" si="804"/>
        <v>46057</v>
      </c>
      <c r="AF605" s="182"/>
      <c r="AG605" s="182"/>
    </row>
    <row r="606" ht="18.75" customHeight="1">
      <c r="A606" s="177"/>
      <c r="B606" s="177"/>
      <c r="C606" s="178" t="s">
        <v>198</v>
      </c>
      <c r="D606" s="178" t="s">
        <v>1165</v>
      </c>
      <c r="E606" s="178">
        <v>2024.0</v>
      </c>
      <c r="F606" s="178" t="s">
        <v>1170</v>
      </c>
      <c r="G606" s="12"/>
      <c r="H606" s="178">
        <v>6.0</v>
      </c>
      <c r="I606" s="181"/>
      <c r="J606" s="93">
        <v>25.0</v>
      </c>
      <c r="K606" s="194" t="s">
        <v>1266</v>
      </c>
      <c r="L606" s="191">
        <v>0.3229166666666667</v>
      </c>
      <c r="M606" s="192">
        <v>0.4895833333333333</v>
      </c>
      <c r="N606" s="12"/>
      <c r="O606" s="178" t="s">
        <v>1252</v>
      </c>
      <c r="P606" s="169">
        <f t="shared" si="798"/>
        <v>46029</v>
      </c>
      <c r="Q606" s="170">
        <f t="shared" si="3"/>
        <v>46057</v>
      </c>
      <c r="R606" s="180"/>
      <c r="S606" s="303"/>
      <c r="T606" s="181"/>
      <c r="U606" s="181"/>
      <c r="V606" s="172" t="str">
        <f t="shared" si="799"/>
        <v> </v>
      </c>
      <c r="W606" s="172">
        <f t="shared" si="5"/>
        <v>5</v>
      </c>
      <c r="X606" s="173">
        <f t="shared" si="6"/>
        <v>5</v>
      </c>
      <c r="Y606" s="172">
        <f t="shared" si="7"/>
        <v>28</v>
      </c>
      <c r="Z606" s="174">
        <f t="shared" si="8"/>
        <v>0.1666666667</v>
      </c>
      <c r="AA606" s="174">
        <f t="shared" si="9"/>
        <v>0.003703703704</v>
      </c>
      <c r="AB606" s="173" t="str">
        <f t="shared" si="10"/>
        <v>40,322916666666667</v>
      </c>
      <c r="AC606" s="175" t="str">
        <f t="shared" si="11"/>
        <v> 6243VMH02  7:45-11:45  BĐ: 7/1/2026 KT: 4/2/2026</v>
      </c>
      <c r="AD606" s="175">
        <f t="shared" ref="AD606:AE606" si="805">P606</f>
        <v>46029</v>
      </c>
      <c r="AE606" s="175">
        <f t="shared" si="805"/>
        <v>46057</v>
      </c>
      <c r="AF606" s="182"/>
      <c r="AG606" s="182"/>
    </row>
    <row r="607" ht="18.75" customHeight="1">
      <c r="A607" s="177"/>
      <c r="B607" s="177"/>
      <c r="C607" s="178" t="s">
        <v>198</v>
      </c>
      <c r="D607" s="178" t="s">
        <v>1165</v>
      </c>
      <c r="E607" s="178">
        <v>2024.0</v>
      </c>
      <c r="F607" s="178" t="s">
        <v>1174</v>
      </c>
      <c r="G607" s="12"/>
      <c r="H607" s="178">
        <v>2.0</v>
      </c>
      <c r="I607" s="181"/>
      <c r="J607" s="93">
        <v>25.0</v>
      </c>
      <c r="K607" s="194" t="s">
        <v>1266</v>
      </c>
      <c r="L607" s="191">
        <v>0.3229166666666667</v>
      </c>
      <c r="M607" s="192">
        <v>0.4895833333333333</v>
      </c>
      <c r="N607" s="19"/>
      <c r="O607" s="178" t="s">
        <v>1252</v>
      </c>
      <c r="P607" s="169">
        <f t="shared" si="798"/>
        <v>46029</v>
      </c>
      <c r="Q607" s="170">
        <f t="shared" si="3"/>
        <v>46057</v>
      </c>
      <c r="R607" s="180"/>
      <c r="S607" s="303"/>
      <c r="T607" s="181"/>
      <c r="U607" s="181"/>
      <c r="V607" s="172" t="str">
        <f t="shared" si="799"/>
        <v> </v>
      </c>
      <c r="W607" s="172">
        <f t="shared" si="5"/>
        <v>5</v>
      </c>
      <c r="X607" s="173">
        <f t="shared" si="6"/>
        <v>5</v>
      </c>
      <c r="Y607" s="172">
        <f t="shared" si="7"/>
        <v>28</v>
      </c>
      <c r="Z607" s="174">
        <f t="shared" si="8"/>
        <v>0.1666666667</v>
      </c>
      <c r="AA607" s="174">
        <f t="shared" si="9"/>
        <v>0.003703703704</v>
      </c>
      <c r="AB607" s="173" t="str">
        <f t="shared" si="10"/>
        <v>40,322916666666667</v>
      </c>
      <c r="AC607" s="175" t="str">
        <f t="shared" si="11"/>
        <v> 6243VMH02G  7:45-11:45  BĐ: 7/1/2026 KT: 4/2/2026</v>
      </c>
      <c r="AD607" s="175">
        <f t="shared" ref="AD607:AE607" si="806">P607</f>
        <v>46029</v>
      </c>
      <c r="AE607" s="175">
        <f t="shared" si="806"/>
        <v>46057</v>
      </c>
      <c r="AF607" s="182"/>
      <c r="AG607" s="182"/>
    </row>
    <row r="608" ht="18.75" customHeight="1">
      <c r="A608" s="184"/>
      <c r="B608" s="184"/>
      <c r="C608" s="99" t="s">
        <v>198</v>
      </c>
      <c r="D608" s="99" t="s">
        <v>1165</v>
      </c>
      <c r="E608" s="99">
        <v>2024.0</v>
      </c>
      <c r="F608" s="164" t="s">
        <v>1166</v>
      </c>
      <c r="G608" s="12"/>
      <c r="H608" s="99">
        <v>2.0</v>
      </c>
      <c r="I608" s="99"/>
      <c r="J608" s="99">
        <v>15.0</v>
      </c>
      <c r="K608" s="185" t="s">
        <v>1258</v>
      </c>
      <c r="L608" s="191">
        <v>0.3229166666666667</v>
      </c>
      <c r="M608" s="192">
        <v>0.4895833333333333</v>
      </c>
      <c r="N608" s="165" t="s">
        <v>1327</v>
      </c>
      <c r="O608" s="164" t="s">
        <v>1252</v>
      </c>
      <c r="P608" s="169">
        <f t="shared" ref="P608:P615" si="808">"23/02/2026"+(K608-2)</f>
        <v>46077</v>
      </c>
      <c r="Q608" s="170">
        <f t="shared" si="3"/>
        <v>46091</v>
      </c>
      <c r="R608" s="181"/>
      <c r="S608" s="302"/>
      <c r="T608" s="99"/>
      <c r="U608" s="99"/>
      <c r="V608" s="172" t="str">
        <f t="shared" si="799"/>
        <v> </v>
      </c>
      <c r="W608" s="172">
        <f t="shared" si="5"/>
        <v>5</v>
      </c>
      <c r="X608" s="173">
        <f t="shared" si="6"/>
        <v>3</v>
      </c>
      <c r="Y608" s="172">
        <f t="shared" si="7"/>
        <v>14</v>
      </c>
      <c r="Z608" s="174">
        <f t="shared" si="8"/>
        <v>0.1666666667</v>
      </c>
      <c r="AA608" s="174">
        <f t="shared" si="9"/>
        <v>0.003703703704</v>
      </c>
      <c r="AB608" s="173" t="str">
        <f t="shared" si="10"/>
        <v>30,322916666666667Thực hành lầu 6</v>
      </c>
      <c r="AC608" s="175" t="str">
        <f t="shared" si="11"/>
        <v> 5243VMH01  7:45-11:45  BĐ: 24/2/2026 KT: 10/3/2026</v>
      </c>
      <c r="AD608" s="175">
        <f t="shared" ref="AD608:AE608" si="807">P608</f>
        <v>46077</v>
      </c>
      <c r="AE608" s="175">
        <f t="shared" si="807"/>
        <v>46091</v>
      </c>
      <c r="AF608" s="187"/>
      <c r="AG608" s="187"/>
    </row>
    <row r="609" ht="18.75" customHeight="1">
      <c r="A609" s="177"/>
      <c r="B609" s="177"/>
      <c r="C609" s="178" t="s">
        <v>198</v>
      </c>
      <c r="D609" s="178" t="s">
        <v>1165</v>
      </c>
      <c r="E609" s="178">
        <v>2024.0</v>
      </c>
      <c r="F609" s="199" t="s">
        <v>1169</v>
      </c>
      <c r="G609" s="12"/>
      <c r="H609" s="178">
        <v>20.0</v>
      </c>
      <c r="I609" s="181"/>
      <c r="J609" s="93">
        <v>15.0</v>
      </c>
      <c r="K609" s="194" t="s">
        <v>1258</v>
      </c>
      <c r="L609" s="191">
        <v>0.3229166666666667</v>
      </c>
      <c r="M609" s="192">
        <v>0.4895833333333333</v>
      </c>
      <c r="N609" s="12"/>
      <c r="O609" s="178" t="s">
        <v>1252</v>
      </c>
      <c r="P609" s="169">
        <f t="shared" si="808"/>
        <v>46077</v>
      </c>
      <c r="Q609" s="170">
        <f t="shared" si="3"/>
        <v>46091</v>
      </c>
      <c r="R609" s="180"/>
      <c r="S609" s="303"/>
      <c r="T609" s="181"/>
      <c r="U609" s="181"/>
      <c r="V609" s="172" t="str">
        <f t="shared" si="799"/>
        <v> </v>
      </c>
      <c r="W609" s="172">
        <f t="shared" si="5"/>
        <v>5</v>
      </c>
      <c r="X609" s="173">
        <f t="shared" si="6"/>
        <v>3</v>
      </c>
      <c r="Y609" s="172">
        <f t="shared" si="7"/>
        <v>14</v>
      </c>
      <c r="Z609" s="174">
        <f t="shared" si="8"/>
        <v>0.1666666667</v>
      </c>
      <c r="AA609" s="174">
        <f t="shared" si="9"/>
        <v>0.003703703704</v>
      </c>
      <c r="AB609" s="173" t="str">
        <f t="shared" si="10"/>
        <v>30,322916666666667</v>
      </c>
      <c r="AC609" s="175" t="str">
        <f t="shared" si="11"/>
        <v> 5243VMH02  7:45-11:45  BĐ: 24/2/2026 KT: 10/3/2026</v>
      </c>
      <c r="AD609" s="175">
        <f t="shared" ref="AD609:AE609" si="809">P609</f>
        <v>46077</v>
      </c>
      <c r="AE609" s="175">
        <f t="shared" si="809"/>
        <v>46091</v>
      </c>
      <c r="AF609" s="182"/>
      <c r="AG609" s="182"/>
    </row>
    <row r="610" ht="18.75" customHeight="1">
      <c r="A610" s="177"/>
      <c r="B610" s="177"/>
      <c r="C610" s="178" t="s">
        <v>198</v>
      </c>
      <c r="D610" s="178" t="s">
        <v>1165</v>
      </c>
      <c r="E610" s="178">
        <v>2024.0</v>
      </c>
      <c r="F610" s="178" t="s">
        <v>1170</v>
      </c>
      <c r="G610" s="12"/>
      <c r="H610" s="178">
        <v>6.0</v>
      </c>
      <c r="I610" s="181"/>
      <c r="J610" s="93">
        <v>15.0</v>
      </c>
      <c r="K610" s="194" t="s">
        <v>1258</v>
      </c>
      <c r="L610" s="191">
        <v>0.3229166666666667</v>
      </c>
      <c r="M610" s="192">
        <v>0.4895833333333333</v>
      </c>
      <c r="N610" s="12"/>
      <c r="O610" s="178" t="s">
        <v>1252</v>
      </c>
      <c r="P610" s="169">
        <f t="shared" si="808"/>
        <v>46077</v>
      </c>
      <c r="Q610" s="170">
        <f t="shared" si="3"/>
        <v>46091</v>
      </c>
      <c r="R610" s="180"/>
      <c r="S610" s="303"/>
      <c r="T610" s="181"/>
      <c r="U610" s="181"/>
      <c r="V610" s="172" t="str">
        <f t="shared" si="799"/>
        <v> </v>
      </c>
      <c r="W610" s="172">
        <f t="shared" si="5"/>
        <v>5</v>
      </c>
      <c r="X610" s="173">
        <f t="shared" si="6"/>
        <v>3</v>
      </c>
      <c r="Y610" s="172">
        <f t="shared" si="7"/>
        <v>14</v>
      </c>
      <c r="Z610" s="174">
        <f t="shared" si="8"/>
        <v>0.1666666667</v>
      </c>
      <c r="AA610" s="174">
        <f t="shared" si="9"/>
        <v>0.003703703704</v>
      </c>
      <c r="AB610" s="173" t="str">
        <f t="shared" si="10"/>
        <v>30,322916666666667</v>
      </c>
      <c r="AC610" s="175" t="str">
        <f t="shared" si="11"/>
        <v> 6243VMH02  7:45-11:45  BĐ: 24/2/2026 KT: 10/3/2026</v>
      </c>
      <c r="AD610" s="175">
        <f t="shared" ref="AD610:AE610" si="810">P610</f>
        <v>46077</v>
      </c>
      <c r="AE610" s="175">
        <f t="shared" si="810"/>
        <v>46091</v>
      </c>
      <c r="AF610" s="182"/>
      <c r="AG610" s="182"/>
    </row>
    <row r="611" ht="18.75" customHeight="1">
      <c r="A611" s="177"/>
      <c r="B611" s="177"/>
      <c r="C611" s="178" t="s">
        <v>198</v>
      </c>
      <c r="D611" s="178" t="s">
        <v>1165</v>
      </c>
      <c r="E611" s="178">
        <v>2024.0</v>
      </c>
      <c r="F611" s="178" t="s">
        <v>1174</v>
      </c>
      <c r="G611" s="12"/>
      <c r="H611" s="178">
        <v>2.0</v>
      </c>
      <c r="I611" s="181"/>
      <c r="J611" s="93">
        <v>15.0</v>
      </c>
      <c r="K611" s="194" t="s">
        <v>1258</v>
      </c>
      <c r="L611" s="191">
        <v>0.3229166666666667</v>
      </c>
      <c r="M611" s="192">
        <v>0.4895833333333333</v>
      </c>
      <c r="N611" s="19"/>
      <c r="O611" s="178" t="s">
        <v>1252</v>
      </c>
      <c r="P611" s="169">
        <f t="shared" si="808"/>
        <v>46077</v>
      </c>
      <c r="Q611" s="170">
        <f t="shared" si="3"/>
        <v>46091</v>
      </c>
      <c r="R611" s="180"/>
      <c r="S611" s="303"/>
      <c r="T611" s="181"/>
      <c r="U611" s="181"/>
      <c r="V611" s="172" t="str">
        <f t="shared" si="799"/>
        <v> </v>
      </c>
      <c r="W611" s="172">
        <f t="shared" si="5"/>
        <v>5</v>
      </c>
      <c r="X611" s="173">
        <f t="shared" si="6"/>
        <v>3</v>
      </c>
      <c r="Y611" s="172">
        <f t="shared" si="7"/>
        <v>14</v>
      </c>
      <c r="Z611" s="174">
        <f t="shared" si="8"/>
        <v>0.1666666667</v>
      </c>
      <c r="AA611" s="174">
        <f t="shared" si="9"/>
        <v>0.003703703704</v>
      </c>
      <c r="AB611" s="173" t="str">
        <f t="shared" si="10"/>
        <v>30,322916666666667</v>
      </c>
      <c r="AC611" s="175" t="str">
        <f t="shared" si="11"/>
        <v> 6243VMH02G  7:45-11:45  BĐ: 24/2/2026 KT: 10/3/2026</v>
      </c>
      <c r="AD611" s="175">
        <f t="shared" ref="AD611:AE611" si="811">P611</f>
        <v>46077</v>
      </c>
      <c r="AE611" s="175">
        <f t="shared" si="811"/>
        <v>46091</v>
      </c>
      <c r="AF611" s="182"/>
      <c r="AG611" s="182"/>
    </row>
    <row r="612" ht="18.75" customHeight="1">
      <c r="A612" s="184"/>
      <c r="B612" s="184"/>
      <c r="C612" s="99" t="s">
        <v>198</v>
      </c>
      <c r="D612" s="99" t="s">
        <v>1165</v>
      </c>
      <c r="E612" s="99">
        <v>2024.0</v>
      </c>
      <c r="F612" s="164" t="s">
        <v>1166</v>
      </c>
      <c r="G612" s="12"/>
      <c r="H612" s="99">
        <v>2.0</v>
      </c>
      <c r="I612" s="99"/>
      <c r="J612" s="99">
        <v>10.0</v>
      </c>
      <c r="K612" s="185" t="s">
        <v>1266</v>
      </c>
      <c r="L612" s="191">
        <v>0.3229166666666667</v>
      </c>
      <c r="M612" s="192">
        <v>0.4895833333333333</v>
      </c>
      <c r="N612" s="165" t="s">
        <v>1327</v>
      </c>
      <c r="O612" s="164" t="s">
        <v>1252</v>
      </c>
      <c r="P612" s="169">
        <f t="shared" si="808"/>
        <v>46078</v>
      </c>
      <c r="Q612" s="170">
        <f t="shared" si="3"/>
        <v>46085</v>
      </c>
      <c r="R612" s="181"/>
      <c r="S612" s="302"/>
      <c r="T612" s="99"/>
      <c r="U612" s="99"/>
      <c r="V612" s="172" t="str">
        <f t="shared" si="799"/>
        <v> </v>
      </c>
      <c r="W612" s="172">
        <f t="shared" si="5"/>
        <v>5</v>
      </c>
      <c r="X612" s="173">
        <f t="shared" si="6"/>
        <v>2</v>
      </c>
      <c r="Y612" s="172">
        <f t="shared" si="7"/>
        <v>7</v>
      </c>
      <c r="Z612" s="174">
        <f t="shared" si="8"/>
        <v>0.1666666667</v>
      </c>
      <c r="AA612" s="174">
        <f t="shared" si="9"/>
        <v>0.003703703704</v>
      </c>
      <c r="AB612" s="173" t="str">
        <f t="shared" si="10"/>
        <v>40,322916666666667Thực hành lầu 6</v>
      </c>
      <c r="AC612" s="175" t="str">
        <f t="shared" si="11"/>
        <v> 5243VMH01  7:45-11:45  BĐ: 25/2/2026 KT: 4/3/2026</v>
      </c>
      <c r="AD612" s="175">
        <f t="shared" ref="AD612:AE612" si="812">P612</f>
        <v>46078</v>
      </c>
      <c r="AE612" s="175">
        <f t="shared" si="812"/>
        <v>46085</v>
      </c>
      <c r="AF612" s="187"/>
      <c r="AG612" s="187"/>
    </row>
    <row r="613" ht="18.75" customHeight="1">
      <c r="A613" s="177"/>
      <c r="B613" s="177"/>
      <c r="C613" s="178" t="s">
        <v>198</v>
      </c>
      <c r="D613" s="178" t="s">
        <v>1165</v>
      </c>
      <c r="E613" s="178">
        <v>2024.0</v>
      </c>
      <c r="F613" s="199" t="s">
        <v>1169</v>
      </c>
      <c r="G613" s="12"/>
      <c r="H613" s="178">
        <v>20.0</v>
      </c>
      <c r="I613" s="181"/>
      <c r="J613" s="99">
        <v>10.0</v>
      </c>
      <c r="K613" s="194" t="s">
        <v>1266</v>
      </c>
      <c r="L613" s="191">
        <v>0.3229166666666667</v>
      </c>
      <c r="M613" s="192">
        <v>0.4895833333333333</v>
      </c>
      <c r="N613" s="12"/>
      <c r="O613" s="178" t="s">
        <v>1252</v>
      </c>
      <c r="P613" s="169">
        <f t="shared" si="808"/>
        <v>46078</v>
      </c>
      <c r="Q613" s="170">
        <f t="shared" si="3"/>
        <v>46085</v>
      </c>
      <c r="R613" s="180"/>
      <c r="S613" s="303"/>
      <c r="T613" s="181"/>
      <c r="U613" s="181"/>
      <c r="V613" s="172" t="str">
        <f t="shared" si="799"/>
        <v> </v>
      </c>
      <c r="W613" s="172">
        <f t="shared" si="5"/>
        <v>5</v>
      </c>
      <c r="X613" s="173">
        <f t="shared" si="6"/>
        <v>2</v>
      </c>
      <c r="Y613" s="172">
        <f t="shared" si="7"/>
        <v>7</v>
      </c>
      <c r="Z613" s="174">
        <f t="shared" si="8"/>
        <v>0.1666666667</v>
      </c>
      <c r="AA613" s="174">
        <f t="shared" si="9"/>
        <v>0.003703703704</v>
      </c>
      <c r="AB613" s="173" t="str">
        <f t="shared" si="10"/>
        <v>40,322916666666667</v>
      </c>
      <c r="AC613" s="175" t="str">
        <f t="shared" si="11"/>
        <v> 5243VMH02  7:45-11:45  BĐ: 25/2/2026 KT: 4/3/2026</v>
      </c>
      <c r="AD613" s="175">
        <f t="shared" ref="AD613:AE613" si="813">P613</f>
        <v>46078</v>
      </c>
      <c r="AE613" s="175">
        <f t="shared" si="813"/>
        <v>46085</v>
      </c>
      <c r="AF613" s="182"/>
      <c r="AG613" s="182"/>
    </row>
    <row r="614" ht="18.75" customHeight="1">
      <c r="A614" s="177"/>
      <c r="B614" s="177"/>
      <c r="C614" s="178" t="s">
        <v>198</v>
      </c>
      <c r="D614" s="178" t="s">
        <v>1165</v>
      </c>
      <c r="E614" s="178">
        <v>2024.0</v>
      </c>
      <c r="F614" s="178" t="s">
        <v>1170</v>
      </c>
      <c r="G614" s="12"/>
      <c r="H614" s="178">
        <v>6.0</v>
      </c>
      <c r="I614" s="181"/>
      <c r="J614" s="99">
        <v>10.0</v>
      </c>
      <c r="K614" s="194" t="s">
        <v>1266</v>
      </c>
      <c r="L614" s="191">
        <v>0.3229166666666667</v>
      </c>
      <c r="M614" s="192">
        <v>0.4895833333333333</v>
      </c>
      <c r="N614" s="12"/>
      <c r="O614" s="178" t="s">
        <v>1252</v>
      </c>
      <c r="P614" s="169">
        <f t="shared" si="808"/>
        <v>46078</v>
      </c>
      <c r="Q614" s="170">
        <f t="shared" si="3"/>
        <v>46085</v>
      </c>
      <c r="R614" s="180"/>
      <c r="S614" s="303"/>
      <c r="T614" s="181"/>
      <c r="U614" s="181"/>
      <c r="V614" s="172" t="str">
        <f t="shared" si="799"/>
        <v> </v>
      </c>
      <c r="W614" s="172">
        <f t="shared" si="5"/>
        <v>5</v>
      </c>
      <c r="X614" s="173">
        <f t="shared" si="6"/>
        <v>2</v>
      </c>
      <c r="Y614" s="172">
        <f t="shared" si="7"/>
        <v>7</v>
      </c>
      <c r="Z614" s="174">
        <f t="shared" si="8"/>
        <v>0.1666666667</v>
      </c>
      <c r="AA614" s="174">
        <f t="shared" si="9"/>
        <v>0.003703703704</v>
      </c>
      <c r="AB614" s="173" t="str">
        <f t="shared" si="10"/>
        <v>40,322916666666667</v>
      </c>
      <c r="AC614" s="175" t="str">
        <f t="shared" si="11"/>
        <v> 6243VMH02  7:45-11:45  BĐ: 25/2/2026 KT: 4/3/2026</v>
      </c>
      <c r="AD614" s="175">
        <f t="shared" ref="AD614:AE614" si="814">P614</f>
        <v>46078</v>
      </c>
      <c r="AE614" s="175">
        <f t="shared" si="814"/>
        <v>46085</v>
      </c>
      <c r="AF614" s="182"/>
      <c r="AG614" s="182"/>
    </row>
    <row r="615" ht="18.75" customHeight="1">
      <c r="A615" s="177"/>
      <c r="B615" s="177"/>
      <c r="C615" s="178" t="s">
        <v>198</v>
      </c>
      <c r="D615" s="178" t="s">
        <v>1165</v>
      </c>
      <c r="E615" s="178">
        <v>2024.0</v>
      </c>
      <c r="F615" s="178" t="s">
        <v>1174</v>
      </c>
      <c r="G615" s="12"/>
      <c r="H615" s="178">
        <v>2.0</v>
      </c>
      <c r="I615" s="181"/>
      <c r="J615" s="93">
        <v>10.0</v>
      </c>
      <c r="K615" s="194" t="s">
        <v>1266</v>
      </c>
      <c r="L615" s="191">
        <v>0.3229166666666667</v>
      </c>
      <c r="M615" s="192">
        <v>0.4895833333333333</v>
      </c>
      <c r="N615" s="19"/>
      <c r="O615" s="178" t="s">
        <v>1252</v>
      </c>
      <c r="P615" s="169">
        <f t="shared" si="808"/>
        <v>46078</v>
      </c>
      <c r="Q615" s="170">
        <f t="shared" si="3"/>
        <v>46085</v>
      </c>
      <c r="R615" s="180"/>
      <c r="S615" s="303"/>
      <c r="T615" s="181"/>
      <c r="U615" s="181"/>
      <c r="V615" s="172" t="str">
        <f t="shared" si="799"/>
        <v> </v>
      </c>
      <c r="W615" s="172">
        <f t="shared" si="5"/>
        <v>5</v>
      </c>
      <c r="X615" s="173">
        <f t="shared" si="6"/>
        <v>2</v>
      </c>
      <c r="Y615" s="172">
        <f t="shared" si="7"/>
        <v>7</v>
      </c>
      <c r="Z615" s="174">
        <f t="shared" si="8"/>
        <v>0.1666666667</v>
      </c>
      <c r="AA615" s="174">
        <f t="shared" si="9"/>
        <v>0.003703703704</v>
      </c>
      <c r="AB615" s="173" t="str">
        <f t="shared" si="10"/>
        <v>40,322916666666667</v>
      </c>
      <c r="AC615" s="175" t="str">
        <f t="shared" si="11"/>
        <v> 6243VMH02G  7:45-11:45  BĐ: 25/2/2026 KT: 4/3/2026</v>
      </c>
      <c r="AD615" s="175">
        <f t="shared" ref="AD615:AE615" si="815">P615</f>
        <v>46078</v>
      </c>
      <c r="AE615" s="175">
        <f t="shared" si="815"/>
        <v>46085</v>
      </c>
      <c r="AF615" s="182"/>
      <c r="AG615" s="182"/>
    </row>
    <row r="616" ht="18.75" customHeight="1">
      <c r="A616" s="184"/>
      <c r="B616" s="184"/>
      <c r="C616" s="99" t="s">
        <v>198</v>
      </c>
      <c r="D616" s="99" t="s">
        <v>1165</v>
      </c>
      <c r="E616" s="99">
        <v>2024.0</v>
      </c>
      <c r="F616" s="164" t="s">
        <v>1166</v>
      </c>
      <c r="G616" s="165" t="s">
        <v>929</v>
      </c>
      <c r="H616" s="99">
        <v>2.0</v>
      </c>
      <c r="I616" s="99"/>
      <c r="J616" s="93">
        <v>25.0</v>
      </c>
      <c r="K616" s="185" t="s">
        <v>1272</v>
      </c>
      <c r="L616" s="191">
        <v>0.3229166666666667</v>
      </c>
      <c r="M616" s="192">
        <v>0.4895833333333333</v>
      </c>
      <c r="N616" s="165">
        <v>203.0</v>
      </c>
      <c r="O616" s="164" t="s">
        <v>1252</v>
      </c>
      <c r="P616" s="169">
        <f t="shared" ref="P616:P619" si="817">"05/01/2026"+(K616-2)</f>
        <v>46030</v>
      </c>
      <c r="Q616" s="170">
        <f t="shared" si="3"/>
        <v>46058</v>
      </c>
      <c r="R616" s="181"/>
      <c r="S616" s="302"/>
      <c r="T616" s="99"/>
      <c r="U616" s="99"/>
      <c r="V616" s="172" t="str">
        <f t="shared" si="799"/>
        <v> </v>
      </c>
      <c r="W616" s="172">
        <f t="shared" si="5"/>
        <v>5</v>
      </c>
      <c r="X616" s="173">
        <f t="shared" si="6"/>
        <v>5</v>
      </c>
      <c r="Y616" s="172">
        <f t="shared" si="7"/>
        <v>28</v>
      </c>
      <c r="Z616" s="174">
        <f t="shared" si="8"/>
        <v>0.1666666667</v>
      </c>
      <c r="AA616" s="174">
        <f t="shared" si="9"/>
        <v>0.003703703704</v>
      </c>
      <c r="AB616" s="173" t="str">
        <f t="shared" si="10"/>
        <v>50,322916666666667203</v>
      </c>
      <c r="AC616" s="175" t="str">
        <f t="shared" si="11"/>
        <v>Kỹ năng làm việc 5243VMH01  7:45-11:45  BĐ: 8/1/2026 KT: 5/2/2026</v>
      </c>
      <c r="AD616" s="175">
        <f t="shared" ref="AD616:AE616" si="816">P616</f>
        <v>46030</v>
      </c>
      <c r="AE616" s="175">
        <f t="shared" si="816"/>
        <v>46058</v>
      </c>
      <c r="AF616" s="187"/>
      <c r="AG616" s="187"/>
    </row>
    <row r="617" ht="18.75" customHeight="1">
      <c r="A617" s="177"/>
      <c r="B617" s="177"/>
      <c r="C617" s="178" t="s">
        <v>198</v>
      </c>
      <c r="D617" s="178" t="s">
        <v>1165</v>
      </c>
      <c r="E617" s="178">
        <v>2024.0</v>
      </c>
      <c r="F617" s="199" t="s">
        <v>1169</v>
      </c>
      <c r="G617" s="12"/>
      <c r="H617" s="178">
        <v>20.0</v>
      </c>
      <c r="I617" s="181"/>
      <c r="J617" s="93">
        <v>25.0</v>
      </c>
      <c r="K617" s="194" t="s">
        <v>1272</v>
      </c>
      <c r="L617" s="191">
        <v>0.3229166666666667</v>
      </c>
      <c r="M617" s="192">
        <v>0.4895833333333333</v>
      </c>
      <c r="N617" s="12"/>
      <c r="O617" s="178" t="s">
        <v>1252</v>
      </c>
      <c r="P617" s="169">
        <f t="shared" si="817"/>
        <v>46030</v>
      </c>
      <c r="Q617" s="170">
        <f t="shared" si="3"/>
        <v>46058</v>
      </c>
      <c r="R617" s="180"/>
      <c r="S617" s="303"/>
      <c r="T617" s="181"/>
      <c r="U617" s="181"/>
      <c r="V617" s="172" t="str">
        <f t="shared" si="799"/>
        <v> </v>
      </c>
      <c r="W617" s="172">
        <f t="shared" si="5"/>
        <v>5</v>
      </c>
      <c r="X617" s="173">
        <f t="shared" si="6"/>
        <v>5</v>
      </c>
      <c r="Y617" s="172">
        <f t="shared" si="7"/>
        <v>28</v>
      </c>
      <c r="Z617" s="174">
        <f t="shared" si="8"/>
        <v>0.1666666667</v>
      </c>
      <c r="AA617" s="174">
        <f t="shared" si="9"/>
        <v>0.003703703704</v>
      </c>
      <c r="AB617" s="173" t="str">
        <f t="shared" si="10"/>
        <v>50,322916666666667</v>
      </c>
      <c r="AC617" s="175" t="str">
        <f t="shared" si="11"/>
        <v> 5243VMH02  7:45-11:45  BĐ: 8/1/2026 KT: 5/2/2026</v>
      </c>
      <c r="AD617" s="175">
        <f t="shared" ref="AD617:AE617" si="818">P617</f>
        <v>46030</v>
      </c>
      <c r="AE617" s="175">
        <f t="shared" si="818"/>
        <v>46058</v>
      </c>
      <c r="AF617" s="182"/>
      <c r="AG617" s="182"/>
    </row>
    <row r="618" ht="18.75" customHeight="1">
      <c r="A618" s="177"/>
      <c r="B618" s="177"/>
      <c r="C618" s="178" t="s">
        <v>198</v>
      </c>
      <c r="D618" s="178" t="s">
        <v>1193</v>
      </c>
      <c r="E618" s="178">
        <v>2024.0</v>
      </c>
      <c r="F618" s="199" t="s">
        <v>1197</v>
      </c>
      <c r="G618" s="12"/>
      <c r="H618" s="178">
        <v>10.0</v>
      </c>
      <c r="I618" s="181"/>
      <c r="J618" s="93">
        <v>25.0</v>
      </c>
      <c r="K618" s="194" t="s">
        <v>1272</v>
      </c>
      <c r="L618" s="191">
        <v>0.3229166666666667</v>
      </c>
      <c r="M618" s="192">
        <v>0.4895833333333333</v>
      </c>
      <c r="N618" s="12"/>
      <c r="O618" s="178" t="s">
        <v>1252</v>
      </c>
      <c r="P618" s="169">
        <f t="shared" si="817"/>
        <v>46030</v>
      </c>
      <c r="Q618" s="170">
        <f t="shared" si="3"/>
        <v>46058</v>
      </c>
      <c r="R618" s="180"/>
      <c r="S618" s="303"/>
      <c r="T618" s="181"/>
      <c r="U618" s="181"/>
      <c r="V618" s="172" t="str">
        <f t="shared" si="799"/>
        <v> </v>
      </c>
      <c r="W618" s="172">
        <f t="shared" si="5"/>
        <v>5</v>
      </c>
      <c r="X618" s="173">
        <f t="shared" si="6"/>
        <v>5</v>
      </c>
      <c r="Y618" s="172">
        <f t="shared" si="7"/>
        <v>28</v>
      </c>
      <c r="Z618" s="174">
        <f t="shared" si="8"/>
        <v>0.1666666667</v>
      </c>
      <c r="AA618" s="174">
        <f t="shared" si="9"/>
        <v>0.003703703704</v>
      </c>
      <c r="AB618" s="173" t="str">
        <f t="shared" si="10"/>
        <v>50,322916666666667</v>
      </c>
      <c r="AC618" s="175" t="str">
        <f t="shared" si="11"/>
        <v> 5243VMS02  7:45-11:45  BĐ: 8/1/2026 KT: 5/2/2026</v>
      </c>
      <c r="AD618" s="175">
        <f t="shared" ref="AD618:AE618" si="819">P618</f>
        <v>46030</v>
      </c>
      <c r="AE618" s="175">
        <f t="shared" si="819"/>
        <v>46058</v>
      </c>
      <c r="AF618" s="182"/>
      <c r="AG618" s="182"/>
    </row>
    <row r="619" ht="18.75" customHeight="1">
      <c r="A619" s="177"/>
      <c r="B619" s="177"/>
      <c r="C619" s="178" t="s">
        <v>198</v>
      </c>
      <c r="D619" s="178" t="s">
        <v>1193</v>
      </c>
      <c r="E619" s="178">
        <v>2024.0</v>
      </c>
      <c r="F619" s="199" t="s">
        <v>1199</v>
      </c>
      <c r="G619" s="12"/>
      <c r="H619" s="178">
        <v>13.0</v>
      </c>
      <c r="I619" s="181"/>
      <c r="J619" s="93">
        <v>25.0</v>
      </c>
      <c r="K619" s="194" t="s">
        <v>1272</v>
      </c>
      <c r="L619" s="191">
        <v>0.3229166666666667</v>
      </c>
      <c r="M619" s="192">
        <v>0.4895833333333333</v>
      </c>
      <c r="N619" s="19"/>
      <c r="O619" s="178" t="s">
        <v>1252</v>
      </c>
      <c r="P619" s="169">
        <f t="shared" si="817"/>
        <v>46030</v>
      </c>
      <c r="Q619" s="170">
        <f t="shared" si="3"/>
        <v>46058</v>
      </c>
      <c r="R619" s="180"/>
      <c r="S619" s="303"/>
      <c r="T619" s="181"/>
      <c r="U619" s="181"/>
      <c r="V619" s="172" t="str">
        <f t="shared" si="799"/>
        <v> </v>
      </c>
      <c r="W619" s="172">
        <f t="shared" si="5"/>
        <v>5</v>
      </c>
      <c r="X619" s="173">
        <f t="shared" si="6"/>
        <v>5</v>
      </c>
      <c r="Y619" s="172">
        <f t="shared" si="7"/>
        <v>28</v>
      </c>
      <c r="Z619" s="174">
        <f t="shared" si="8"/>
        <v>0.1666666667</v>
      </c>
      <c r="AA619" s="174">
        <f t="shared" si="9"/>
        <v>0.003703703704</v>
      </c>
      <c r="AB619" s="173" t="str">
        <f t="shared" si="10"/>
        <v>50,322916666666667</v>
      </c>
      <c r="AC619" s="175" t="str">
        <f t="shared" si="11"/>
        <v> 5243VMS03  7:45-11:45  BĐ: 8/1/2026 KT: 5/2/2026</v>
      </c>
      <c r="AD619" s="175">
        <f t="shared" ref="AD619:AE619" si="820">P619</f>
        <v>46030</v>
      </c>
      <c r="AE619" s="175">
        <f t="shared" si="820"/>
        <v>46058</v>
      </c>
      <c r="AF619" s="182"/>
      <c r="AG619" s="182"/>
    </row>
    <row r="620" ht="18.75" customHeight="1">
      <c r="A620" s="184"/>
      <c r="B620" s="184"/>
      <c r="C620" s="99" t="s">
        <v>198</v>
      </c>
      <c r="D620" s="99" t="s">
        <v>1165</v>
      </c>
      <c r="E620" s="99">
        <v>2024.0</v>
      </c>
      <c r="F620" s="164" t="s">
        <v>1166</v>
      </c>
      <c r="G620" s="12"/>
      <c r="H620" s="99">
        <v>2.0</v>
      </c>
      <c r="I620" s="99"/>
      <c r="J620" s="99">
        <v>20.0</v>
      </c>
      <c r="K620" s="185" t="s">
        <v>1272</v>
      </c>
      <c r="L620" s="191">
        <v>0.3229166666666667</v>
      </c>
      <c r="M620" s="192">
        <v>0.4895833333333333</v>
      </c>
      <c r="N620" s="165">
        <v>203.0</v>
      </c>
      <c r="O620" s="164" t="s">
        <v>1252</v>
      </c>
      <c r="P620" s="169">
        <f t="shared" ref="P620:P623" si="822">"23/02/2026"+(K620-2)</f>
        <v>46079</v>
      </c>
      <c r="Q620" s="170">
        <f t="shared" si="3"/>
        <v>46100</v>
      </c>
      <c r="R620" s="181"/>
      <c r="S620" s="302"/>
      <c r="T620" s="99"/>
      <c r="U620" s="99"/>
      <c r="V620" s="172" t="str">
        <f t="shared" si="799"/>
        <v> </v>
      </c>
      <c r="W620" s="172">
        <f t="shared" si="5"/>
        <v>5</v>
      </c>
      <c r="X620" s="173">
        <f t="shared" si="6"/>
        <v>4</v>
      </c>
      <c r="Y620" s="172">
        <f t="shared" si="7"/>
        <v>21</v>
      </c>
      <c r="Z620" s="174">
        <f t="shared" si="8"/>
        <v>0.1666666667</v>
      </c>
      <c r="AA620" s="174">
        <f t="shared" si="9"/>
        <v>0.003703703704</v>
      </c>
      <c r="AB620" s="173" t="str">
        <f t="shared" si="10"/>
        <v>50,322916666666667203</v>
      </c>
      <c r="AC620" s="175" t="str">
        <f t="shared" si="11"/>
        <v> 5243VMH01  7:45-11:45  BĐ: 26/2/2026 KT: 19/3/2026</v>
      </c>
      <c r="AD620" s="175">
        <f t="shared" ref="AD620:AE620" si="821">P620</f>
        <v>46079</v>
      </c>
      <c r="AE620" s="175">
        <f t="shared" si="821"/>
        <v>46100</v>
      </c>
      <c r="AF620" s="187"/>
      <c r="AG620" s="187"/>
    </row>
    <row r="621" ht="18.75" customHeight="1">
      <c r="A621" s="177"/>
      <c r="B621" s="177"/>
      <c r="C621" s="178" t="s">
        <v>198</v>
      </c>
      <c r="D621" s="178" t="s">
        <v>1165</v>
      </c>
      <c r="E621" s="178">
        <v>2024.0</v>
      </c>
      <c r="F621" s="199" t="s">
        <v>1169</v>
      </c>
      <c r="G621" s="12"/>
      <c r="H621" s="178">
        <v>20.0</v>
      </c>
      <c r="I621" s="181"/>
      <c r="J621" s="99">
        <v>20.0</v>
      </c>
      <c r="K621" s="194" t="s">
        <v>1272</v>
      </c>
      <c r="L621" s="191">
        <v>0.3229166666666667</v>
      </c>
      <c r="M621" s="192">
        <v>0.4895833333333333</v>
      </c>
      <c r="N621" s="12"/>
      <c r="O621" s="178" t="s">
        <v>1252</v>
      </c>
      <c r="P621" s="169">
        <f t="shared" si="822"/>
        <v>46079</v>
      </c>
      <c r="Q621" s="170">
        <f t="shared" si="3"/>
        <v>46100</v>
      </c>
      <c r="R621" s="180"/>
      <c r="S621" s="303"/>
      <c r="T621" s="181"/>
      <c r="U621" s="181"/>
      <c r="V621" s="172" t="str">
        <f t="shared" si="799"/>
        <v> </v>
      </c>
      <c r="W621" s="172">
        <f t="shared" si="5"/>
        <v>5</v>
      </c>
      <c r="X621" s="173">
        <f t="shared" si="6"/>
        <v>4</v>
      </c>
      <c r="Y621" s="172">
        <f t="shared" si="7"/>
        <v>21</v>
      </c>
      <c r="Z621" s="174">
        <f t="shared" si="8"/>
        <v>0.1666666667</v>
      </c>
      <c r="AA621" s="174">
        <f t="shared" si="9"/>
        <v>0.003703703704</v>
      </c>
      <c r="AB621" s="173" t="str">
        <f t="shared" si="10"/>
        <v>50,322916666666667</v>
      </c>
      <c r="AC621" s="175" t="str">
        <f t="shared" si="11"/>
        <v> 5243VMH02  7:45-11:45  BĐ: 26/2/2026 KT: 19/3/2026</v>
      </c>
      <c r="AD621" s="175">
        <f t="shared" ref="AD621:AE621" si="823">P621</f>
        <v>46079</v>
      </c>
      <c r="AE621" s="175">
        <f t="shared" si="823"/>
        <v>46100</v>
      </c>
      <c r="AF621" s="182"/>
      <c r="AG621" s="182"/>
    </row>
    <row r="622" ht="18.75" customHeight="1">
      <c r="A622" s="177"/>
      <c r="B622" s="177"/>
      <c r="C622" s="178" t="s">
        <v>198</v>
      </c>
      <c r="D622" s="178" t="s">
        <v>1193</v>
      </c>
      <c r="E622" s="178">
        <v>2024.0</v>
      </c>
      <c r="F622" s="199" t="s">
        <v>1197</v>
      </c>
      <c r="G622" s="12"/>
      <c r="H622" s="178">
        <v>10.0</v>
      </c>
      <c r="I622" s="181"/>
      <c r="J622" s="99">
        <v>20.0</v>
      </c>
      <c r="K622" s="194" t="s">
        <v>1272</v>
      </c>
      <c r="L622" s="191">
        <v>0.3229166666666667</v>
      </c>
      <c r="M622" s="192">
        <v>0.4895833333333333</v>
      </c>
      <c r="N622" s="12"/>
      <c r="O622" s="178" t="s">
        <v>1252</v>
      </c>
      <c r="P622" s="169">
        <f t="shared" si="822"/>
        <v>46079</v>
      </c>
      <c r="Q622" s="170">
        <f t="shared" si="3"/>
        <v>46100</v>
      </c>
      <c r="R622" s="180"/>
      <c r="S622" s="303"/>
      <c r="T622" s="181"/>
      <c r="U622" s="181"/>
      <c r="V622" s="172" t="str">
        <f t="shared" si="799"/>
        <v> </v>
      </c>
      <c r="W622" s="172">
        <f t="shared" si="5"/>
        <v>5</v>
      </c>
      <c r="X622" s="173">
        <f t="shared" si="6"/>
        <v>4</v>
      </c>
      <c r="Y622" s="172">
        <f t="shared" si="7"/>
        <v>21</v>
      </c>
      <c r="Z622" s="174">
        <f t="shared" si="8"/>
        <v>0.1666666667</v>
      </c>
      <c r="AA622" s="174">
        <f t="shared" si="9"/>
        <v>0.003703703704</v>
      </c>
      <c r="AB622" s="173" t="str">
        <f t="shared" si="10"/>
        <v>50,322916666666667</v>
      </c>
      <c r="AC622" s="175" t="str">
        <f t="shared" si="11"/>
        <v> 5243VMS02  7:45-11:45  BĐ: 26/2/2026 KT: 19/3/2026</v>
      </c>
      <c r="AD622" s="175">
        <f t="shared" ref="AD622:AE622" si="824">P622</f>
        <v>46079</v>
      </c>
      <c r="AE622" s="175">
        <f t="shared" si="824"/>
        <v>46100</v>
      </c>
      <c r="AF622" s="182"/>
      <c r="AG622" s="182"/>
    </row>
    <row r="623" ht="18.75" customHeight="1">
      <c r="A623" s="177"/>
      <c r="B623" s="177"/>
      <c r="C623" s="178" t="s">
        <v>198</v>
      </c>
      <c r="D623" s="178" t="s">
        <v>1193</v>
      </c>
      <c r="E623" s="178">
        <v>2024.0</v>
      </c>
      <c r="F623" s="199" t="s">
        <v>1199</v>
      </c>
      <c r="G623" s="12"/>
      <c r="H623" s="178">
        <v>13.0</v>
      </c>
      <c r="I623" s="181"/>
      <c r="J623" s="99">
        <v>20.0</v>
      </c>
      <c r="K623" s="194" t="s">
        <v>1272</v>
      </c>
      <c r="L623" s="191">
        <v>0.3229166666666667</v>
      </c>
      <c r="M623" s="192">
        <v>0.4895833333333333</v>
      </c>
      <c r="N623" s="19"/>
      <c r="O623" s="178" t="s">
        <v>1252</v>
      </c>
      <c r="P623" s="169">
        <f t="shared" si="822"/>
        <v>46079</v>
      </c>
      <c r="Q623" s="170">
        <f t="shared" si="3"/>
        <v>46100</v>
      </c>
      <c r="R623" s="180"/>
      <c r="S623" s="303"/>
      <c r="T623" s="181"/>
      <c r="U623" s="181"/>
      <c r="V623" s="172" t="str">
        <f t="shared" si="799"/>
        <v> </v>
      </c>
      <c r="W623" s="172">
        <f t="shared" si="5"/>
        <v>5</v>
      </c>
      <c r="X623" s="173">
        <f t="shared" si="6"/>
        <v>4</v>
      </c>
      <c r="Y623" s="172">
        <f t="shared" si="7"/>
        <v>21</v>
      </c>
      <c r="Z623" s="174">
        <f t="shared" si="8"/>
        <v>0.1666666667</v>
      </c>
      <c r="AA623" s="174">
        <f t="shared" si="9"/>
        <v>0.003703703704</v>
      </c>
      <c r="AB623" s="173" t="str">
        <f t="shared" si="10"/>
        <v>50,322916666666667</v>
      </c>
      <c r="AC623" s="175" t="str">
        <f t="shared" si="11"/>
        <v> 5243VMS03  7:45-11:45  BĐ: 26/2/2026 KT: 19/3/2026</v>
      </c>
      <c r="AD623" s="175">
        <f t="shared" ref="AD623:AE623" si="825">P623</f>
        <v>46079</v>
      </c>
      <c r="AE623" s="175">
        <f t="shared" si="825"/>
        <v>46100</v>
      </c>
      <c r="AF623" s="182"/>
      <c r="AG623" s="182"/>
    </row>
    <row r="624" ht="18.75" customHeight="1">
      <c r="A624" s="184"/>
      <c r="B624" s="184"/>
      <c r="C624" s="99" t="s">
        <v>198</v>
      </c>
      <c r="D624" s="99" t="s">
        <v>1165</v>
      </c>
      <c r="E624" s="99">
        <v>2024.0</v>
      </c>
      <c r="F624" s="164" t="s">
        <v>1170</v>
      </c>
      <c r="G624" s="195" t="s">
        <v>1172</v>
      </c>
      <c r="H624" s="188">
        <v>6.0</v>
      </c>
      <c r="I624" s="99"/>
      <c r="J624" s="99">
        <v>25.0</v>
      </c>
      <c r="K624" s="185" t="s">
        <v>1250</v>
      </c>
      <c r="L624" s="191">
        <v>0.3229166666666667</v>
      </c>
      <c r="M624" s="192">
        <v>0.4895833333333333</v>
      </c>
      <c r="N624" s="165" t="s">
        <v>1291</v>
      </c>
      <c r="O624" s="164" t="s">
        <v>1252</v>
      </c>
      <c r="P624" s="169">
        <f t="shared" ref="P624:P626" si="827">"05/01/2026"+(K624-2)</f>
        <v>46027</v>
      </c>
      <c r="Q624" s="170">
        <f t="shared" si="3"/>
        <v>46055</v>
      </c>
      <c r="R624" s="181"/>
      <c r="S624" s="302"/>
      <c r="T624" s="99"/>
      <c r="U624" s="99"/>
      <c r="V624" s="172" t="str">
        <f t="shared" si="799"/>
        <v> </v>
      </c>
      <c r="W624" s="172">
        <f t="shared" si="5"/>
        <v>5</v>
      </c>
      <c r="X624" s="173">
        <f t="shared" si="6"/>
        <v>5</v>
      </c>
      <c r="Y624" s="172">
        <f t="shared" si="7"/>
        <v>28</v>
      </c>
      <c r="Z624" s="174">
        <f t="shared" si="8"/>
        <v>0.1666666667</v>
      </c>
      <c r="AA624" s="174">
        <f t="shared" si="9"/>
        <v>0.003703703704</v>
      </c>
      <c r="AB624" s="173" t="str">
        <f t="shared" si="10"/>
        <v>20,322916666666667G_302</v>
      </c>
      <c r="AC624" s="175" t="str">
        <f t="shared" si="11"/>
        <v>Tiếng Anh chuyên ngành Dịch vụ 6243VMH02  7:45-11:45  BĐ: 5/1/2026 KT: 2/2/2026</v>
      </c>
      <c r="AD624" s="175">
        <f t="shared" ref="AD624:AE624" si="826">P624</f>
        <v>46027</v>
      </c>
      <c r="AE624" s="175">
        <f t="shared" si="826"/>
        <v>46055</v>
      </c>
      <c r="AF624" s="187"/>
      <c r="AG624" s="187"/>
    </row>
    <row r="625" ht="18.75" customHeight="1">
      <c r="A625" s="184"/>
      <c r="B625" s="184"/>
      <c r="C625" s="99" t="s">
        <v>198</v>
      </c>
      <c r="D625" s="99" t="s">
        <v>1165</v>
      </c>
      <c r="E625" s="99">
        <v>2024.0</v>
      </c>
      <c r="F625" s="164" t="s">
        <v>1174</v>
      </c>
      <c r="G625" s="12"/>
      <c r="H625" s="188">
        <v>2.0</v>
      </c>
      <c r="I625" s="99"/>
      <c r="J625" s="99">
        <v>25.0</v>
      </c>
      <c r="K625" s="185" t="s">
        <v>1250</v>
      </c>
      <c r="L625" s="191">
        <v>0.3229166666666667</v>
      </c>
      <c r="M625" s="192">
        <v>0.4895833333333333</v>
      </c>
      <c r="N625" s="12"/>
      <c r="O625" s="164" t="s">
        <v>1261</v>
      </c>
      <c r="P625" s="169">
        <f t="shared" si="827"/>
        <v>46027</v>
      </c>
      <c r="Q625" s="170">
        <f t="shared" si="3"/>
        <v>46055</v>
      </c>
      <c r="R625" s="181"/>
      <c r="S625" s="302"/>
      <c r="T625" s="99"/>
      <c r="U625" s="99"/>
      <c r="V625" s="172" t="str">
        <f t="shared" si="799"/>
        <v> </v>
      </c>
      <c r="W625" s="172">
        <f t="shared" si="5"/>
        <v>5</v>
      </c>
      <c r="X625" s="173">
        <f t="shared" si="6"/>
        <v>5</v>
      </c>
      <c r="Y625" s="172">
        <f t="shared" si="7"/>
        <v>28</v>
      </c>
      <c r="Z625" s="174">
        <f t="shared" si="8"/>
        <v>0.1666666667</v>
      </c>
      <c r="AA625" s="174">
        <f t="shared" si="9"/>
        <v>0.003703703704</v>
      </c>
      <c r="AB625" s="173" t="str">
        <f t="shared" si="10"/>
        <v>20,322916666666667</v>
      </c>
      <c r="AC625" s="175" t="str">
        <f t="shared" si="11"/>
        <v> 6243VMH02G  7:45-11:45  BĐ: 5/1/2026 KT: 2/2/2026</v>
      </c>
      <c r="AD625" s="175">
        <f t="shared" ref="AD625:AE625" si="828">P625</f>
        <v>46027</v>
      </c>
      <c r="AE625" s="175">
        <f t="shared" si="828"/>
        <v>46055</v>
      </c>
      <c r="AF625" s="187"/>
      <c r="AG625" s="187"/>
    </row>
    <row r="626" ht="18.75" customHeight="1">
      <c r="A626" s="184"/>
      <c r="B626" s="184"/>
      <c r="C626" s="99" t="s">
        <v>198</v>
      </c>
      <c r="D626" s="99" t="s">
        <v>1165</v>
      </c>
      <c r="E626" s="99">
        <v>2024.0</v>
      </c>
      <c r="F626" s="164" t="s">
        <v>1175</v>
      </c>
      <c r="G626" s="12"/>
      <c r="H626" s="188">
        <v>1.0</v>
      </c>
      <c r="I626" s="99"/>
      <c r="J626" s="99">
        <v>25.0</v>
      </c>
      <c r="K626" s="185" t="s">
        <v>1250</v>
      </c>
      <c r="L626" s="191">
        <v>0.3229166666666667</v>
      </c>
      <c r="M626" s="192">
        <v>0.4895833333333333</v>
      </c>
      <c r="N626" s="19"/>
      <c r="O626" s="164" t="s">
        <v>1252</v>
      </c>
      <c r="P626" s="169">
        <f t="shared" si="827"/>
        <v>46027</v>
      </c>
      <c r="Q626" s="170">
        <f t="shared" si="3"/>
        <v>46055</v>
      </c>
      <c r="R626" s="181"/>
      <c r="S626" s="302"/>
      <c r="T626" s="99"/>
      <c r="U626" s="99"/>
      <c r="V626" s="172" t="str">
        <f t="shared" si="799"/>
        <v> </v>
      </c>
      <c r="W626" s="172">
        <f t="shared" si="5"/>
        <v>5</v>
      </c>
      <c r="X626" s="173">
        <f t="shared" si="6"/>
        <v>5</v>
      </c>
      <c r="Y626" s="172">
        <f t="shared" si="7"/>
        <v>28</v>
      </c>
      <c r="Z626" s="174">
        <f t="shared" si="8"/>
        <v>0.1666666667</v>
      </c>
      <c r="AA626" s="174">
        <f t="shared" si="9"/>
        <v>0.003703703704</v>
      </c>
      <c r="AB626" s="173" t="str">
        <f t="shared" si="10"/>
        <v>20,322916666666667</v>
      </c>
      <c r="AC626" s="175" t="str">
        <f t="shared" si="11"/>
        <v> 6252HOM02TU  7:45-11:45  BĐ: 5/1/2026 KT: 2/2/2026</v>
      </c>
      <c r="AD626" s="175">
        <f t="shared" ref="AD626:AE626" si="829">P626</f>
        <v>46027</v>
      </c>
      <c r="AE626" s="175">
        <f t="shared" si="829"/>
        <v>46055</v>
      </c>
      <c r="AF626" s="187"/>
      <c r="AG626" s="187"/>
    </row>
    <row r="627" ht="18.75" customHeight="1">
      <c r="A627" s="184"/>
      <c r="B627" s="184"/>
      <c r="C627" s="99" t="s">
        <v>198</v>
      </c>
      <c r="D627" s="99" t="s">
        <v>1165</v>
      </c>
      <c r="E627" s="99">
        <v>2024.0</v>
      </c>
      <c r="F627" s="164" t="s">
        <v>1170</v>
      </c>
      <c r="G627" s="12"/>
      <c r="H627" s="188">
        <v>6.0</v>
      </c>
      <c r="I627" s="99"/>
      <c r="J627" s="99">
        <v>35.0</v>
      </c>
      <c r="K627" s="185" t="s">
        <v>1250</v>
      </c>
      <c r="L627" s="191">
        <v>0.3229166666666667</v>
      </c>
      <c r="M627" s="192">
        <v>0.4895833333333333</v>
      </c>
      <c r="N627" s="165" t="s">
        <v>1291</v>
      </c>
      <c r="O627" s="164" t="s">
        <v>1252</v>
      </c>
      <c r="P627" s="169">
        <f t="shared" ref="P627:P629" si="831">"23/02/2026"+(K627-2)</f>
        <v>46076</v>
      </c>
      <c r="Q627" s="170">
        <f t="shared" si="3"/>
        <v>46118</v>
      </c>
      <c r="R627" s="181"/>
      <c r="S627" s="302"/>
      <c r="T627" s="99"/>
      <c r="U627" s="99"/>
      <c r="V627" s="172" t="str">
        <f t="shared" si="799"/>
        <v> </v>
      </c>
      <c r="W627" s="172">
        <f t="shared" si="5"/>
        <v>5</v>
      </c>
      <c r="X627" s="173">
        <f t="shared" si="6"/>
        <v>7</v>
      </c>
      <c r="Y627" s="172">
        <f t="shared" si="7"/>
        <v>42</v>
      </c>
      <c r="Z627" s="174">
        <f t="shared" si="8"/>
        <v>0.1666666667</v>
      </c>
      <c r="AA627" s="174">
        <f t="shared" si="9"/>
        <v>0.003703703704</v>
      </c>
      <c r="AB627" s="173" t="str">
        <f t="shared" si="10"/>
        <v>20,322916666666667G_302</v>
      </c>
      <c r="AC627" s="175" t="str">
        <f t="shared" si="11"/>
        <v> 6243VMH02  7:45-11:45  BĐ: 23/2/2026 KT: 6/4/2026</v>
      </c>
      <c r="AD627" s="175">
        <f t="shared" ref="AD627:AE627" si="830">P627</f>
        <v>46076</v>
      </c>
      <c r="AE627" s="175">
        <f t="shared" si="830"/>
        <v>46118</v>
      </c>
      <c r="AF627" s="187"/>
      <c r="AG627" s="187"/>
    </row>
    <row r="628" ht="18.75" customHeight="1">
      <c r="A628" s="184"/>
      <c r="B628" s="184"/>
      <c r="C628" s="99" t="s">
        <v>198</v>
      </c>
      <c r="D628" s="99" t="s">
        <v>1165</v>
      </c>
      <c r="E628" s="99">
        <v>2024.0</v>
      </c>
      <c r="F628" s="164" t="s">
        <v>1174</v>
      </c>
      <c r="G628" s="12"/>
      <c r="H628" s="188">
        <v>2.0</v>
      </c>
      <c r="I628" s="99"/>
      <c r="J628" s="99">
        <v>35.0</v>
      </c>
      <c r="K628" s="185" t="s">
        <v>1250</v>
      </c>
      <c r="L628" s="191">
        <v>0.3229166666666667</v>
      </c>
      <c r="M628" s="192">
        <v>0.4895833333333333</v>
      </c>
      <c r="N628" s="12"/>
      <c r="O628" s="164" t="s">
        <v>1261</v>
      </c>
      <c r="P628" s="169">
        <f t="shared" si="831"/>
        <v>46076</v>
      </c>
      <c r="Q628" s="170">
        <f t="shared" si="3"/>
        <v>46118</v>
      </c>
      <c r="R628" s="181"/>
      <c r="S628" s="302"/>
      <c r="T628" s="99"/>
      <c r="U628" s="99"/>
      <c r="V628" s="172" t="str">
        <f t="shared" si="799"/>
        <v> </v>
      </c>
      <c r="W628" s="172">
        <f t="shared" si="5"/>
        <v>5</v>
      </c>
      <c r="X628" s="173">
        <f t="shared" si="6"/>
        <v>7</v>
      </c>
      <c r="Y628" s="172">
        <f t="shared" si="7"/>
        <v>42</v>
      </c>
      <c r="Z628" s="174">
        <f t="shared" si="8"/>
        <v>0.1666666667</v>
      </c>
      <c r="AA628" s="174">
        <f t="shared" si="9"/>
        <v>0.003703703704</v>
      </c>
      <c r="AB628" s="173" t="str">
        <f t="shared" si="10"/>
        <v>20,322916666666667</v>
      </c>
      <c r="AC628" s="175" t="str">
        <f t="shared" si="11"/>
        <v> 6243VMH02G  7:45-11:45  BĐ: 23/2/2026 KT: 6/4/2026</v>
      </c>
      <c r="AD628" s="175">
        <f t="shared" ref="AD628:AE628" si="832">P628</f>
        <v>46076</v>
      </c>
      <c r="AE628" s="175">
        <f t="shared" si="832"/>
        <v>46118</v>
      </c>
      <c r="AF628" s="187"/>
      <c r="AG628" s="187"/>
    </row>
    <row r="629" ht="18.75" customHeight="1">
      <c r="A629" s="184"/>
      <c r="B629" s="184"/>
      <c r="C629" s="99" t="s">
        <v>198</v>
      </c>
      <c r="D629" s="99" t="s">
        <v>1165</v>
      </c>
      <c r="E629" s="99">
        <v>2024.0</v>
      </c>
      <c r="F629" s="164" t="s">
        <v>1175</v>
      </c>
      <c r="G629" s="12"/>
      <c r="H629" s="188">
        <v>1.0</v>
      </c>
      <c r="I629" s="99"/>
      <c r="J629" s="99">
        <v>35.0</v>
      </c>
      <c r="K629" s="185" t="s">
        <v>1250</v>
      </c>
      <c r="L629" s="191">
        <v>0.3229166666666667</v>
      </c>
      <c r="M629" s="192">
        <v>0.4895833333333333</v>
      </c>
      <c r="N629" s="19"/>
      <c r="O629" s="164" t="s">
        <v>1252</v>
      </c>
      <c r="P629" s="169">
        <f t="shared" si="831"/>
        <v>46076</v>
      </c>
      <c r="Q629" s="170">
        <f t="shared" si="3"/>
        <v>46118</v>
      </c>
      <c r="R629" s="181"/>
      <c r="S629" s="302"/>
      <c r="T629" s="99"/>
      <c r="U629" s="99"/>
      <c r="V629" s="172" t="str">
        <f t="shared" si="799"/>
        <v> </v>
      </c>
      <c r="W629" s="172">
        <f t="shared" si="5"/>
        <v>5</v>
      </c>
      <c r="X629" s="173">
        <f t="shared" si="6"/>
        <v>7</v>
      </c>
      <c r="Y629" s="172">
        <f t="shared" si="7"/>
        <v>42</v>
      </c>
      <c r="Z629" s="174">
        <f t="shared" si="8"/>
        <v>0.1666666667</v>
      </c>
      <c r="AA629" s="174">
        <f t="shared" si="9"/>
        <v>0.003703703704</v>
      </c>
      <c r="AB629" s="173" t="str">
        <f t="shared" si="10"/>
        <v>20,322916666666667</v>
      </c>
      <c r="AC629" s="175" t="str">
        <f t="shared" si="11"/>
        <v> 6252HOM02TU  7:45-11:45  BĐ: 23/2/2026 KT: 6/4/2026</v>
      </c>
      <c r="AD629" s="175">
        <f t="shared" ref="AD629:AE629" si="833">P629</f>
        <v>46076</v>
      </c>
      <c r="AE629" s="175">
        <f t="shared" si="833"/>
        <v>46118</v>
      </c>
      <c r="AF629" s="187"/>
      <c r="AG629" s="187"/>
    </row>
    <row r="630" ht="18.75" customHeight="1">
      <c r="A630" s="184"/>
      <c r="B630" s="184"/>
      <c r="C630" s="99" t="s">
        <v>198</v>
      </c>
      <c r="D630" s="99" t="s">
        <v>1165</v>
      </c>
      <c r="E630" s="99">
        <v>2024.0</v>
      </c>
      <c r="F630" s="164" t="s">
        <v>1174</v>
      </c>
      <c r="G630" s="195" t="s">
        <v>1152</v>
      </c>
      <c r="H630" s="188">
        <v>2.0</v>
      </c>
      <c r="I630" s="99"/>
      <c r="J630" s="99">
        <v>25.0</v>
      </c>
      <c r="K630" s="185" t="s">
        <v>1250</v>
      </c>
      <c r="L630" s="191">
        <v>0.5416666666666666</v>
      </c>
      <c r="M630" s="192">
        <v>0.7083333333333334</v>
      </c>
      <c r="N630" s="165" t="s">
        <v>1291</v>
      </c>
      <c r="O630" s="164" t="s">
        <v>1261</v>
      </c>
      <c r="P630" s="169">
        <f t="shared" ref="P630:P632" si="835">"05/01/2026"+(K630-2)</f>
        <v>46027</v>
      </c>
      <c r="Q630" s="170">
        <f t="shared" si="3"/>
        <v>46055</v>
      </c>
      <c r="R630" s="181"/>
      <c r="S630" s="302"/>
      <c r="T630" s="99"/>
      <c r="U630" s="99"/>
      <c r="V630" s="172" t="str">
        <f t="shared" si="799"/>
        <v> </v>
      </c>
      <c r="W630" s="172">
        <f t="shared" si="5"/>
        <v>5</v>
      </c>
      <c r="X630" s="173">
        <f t="shared" si="6"/>
        <v>5</v>
      </c>
      <c r="Y630" s="172">
        <f t="shared" si="7"/>
        <v>28</v>
      </c>
      <c r="Z630" s="174">
        <f t="shared" si="8"/>
        <v>0.1666666667</v>
      </c>
      <c r="AA630" s="174">
        <f t="shared" si="9"/>
        <v>0.003703703704</v>
      </c>
      <c r="AB630" s="173" t="str">
        <f t="shared" si="10"/>
        <v>20,541666666666667G_302</v>
      </c>
      <c r="AC630" s="175" t="str">
        <f t="shared" si="11"/>
        <v>Digital Marketing 6243VMH02G  13:00-17:00  BĐ: 5/1/2026 KT: 2/2/2026</v>
      </c>
      <c r="AD630" s="175">
        <f t="shared" ref="AD630:AE630" si="834">P630</f>
        <v>46027</v>
      </c>
      <c r="AE630" s="175">
        <f t="shared" si="834"/>
        <v>46055</v>
      </c>
      <c r="AF630" s="187"/>
      <c r="AG630" s="187"/>
    </row>
    <row r="631" ht="18.75" customHeight="1">
      <c r="A631" s="177"/>
      <c r="B631" s="177"/>
      <c r="C631" s="178" t="s">
        <v>198</v>
      </c>
      <c r="D631" s="178" t="s">
        <v>1193</v>
      </c>
      <c r="E631" s="178">
        <v>2025.0</v>
      </c>
      <c r="F631" s="178" t="s">
        <v>1208</v>
      </c>
      <c r="G631" s="12"/>
      <c r="H631" s="200">
        <v>1.0</v>
      </c>
      <c r="I631" s="181"/>
      <c r="J631" s="93">
        <v>25.0</v>
      </c>
      <c r="K631" s="185" t="s">
        <v>1250</v>
      </c>
      <c r="L631" s="191">
        <v>0.5416666666666666</v>
      </c>
      <c r="M631" s="192">
        <v>0.7083333333333334</v>
      </c>
      <c r="N631" s="12"/>
      <c r="O631" s="178" t="s">
        <v>1261</v>
      </c>
      <c r="P631" s="169">
        <f t="shared" si="835"/>
        <v>46027</v>
      </c>
      <c r="Q631" s="170">
        <f t="shared" si="3"/>
        <v>46055</v>
      </c>
      <c r="R631" s="180"/>
      <c r="S631" s="303"/>
      <c r="T631" s="181"/>
      <c r="U631" s="181"/>
      <c r="V631" s="172" t="str">
        <f t="shared" si="799"/>
        <v> </v>
      </c>
      <c r="W631" s="172">
        <f t="shared" si="5"/>
        <v>5</v>
      </c>
      <c r="X631" s="173">
        <f t="shared" si="6"/>
        <v>5</v>
      </c>
      <c r="Y631" s="172">
        <f t="shared" si="7"/>
        <v>28</v>
      </c>
      <c r="Z631" s="174">
        <f t="shared" si="8"/>
        <v>0.1666666667</v>
      </c>
      <c r="AA631" s="174">
        <f t="shared" si="9"/>
        <v>0.003703703704</v>
      </c>
      <c r="AB631" s="173" t="str">
        <f t="shared" si="10"/>
        <v>20,541666666666667</v>
      </c>
      <c r="AC631" s="175" t="str">
        <f t="shared" si="11"/>
        <v> 6252SMA01TUG  13:00-17:00  BĐ: 5/1/2026 KT: 2/2/2026</v>
      </c>
      <c r="AD631" s="175">
        <f t="shared" ref="AD631:AE631" si="836">P631</f>
        <v>46027</v>
      </c>
      <c r="AE631" s="175">
        <f t="shared" si="836"/>
        <v>46055</v>
      </c>
      <c r="AF631" s="182"/>
      <c r="AG631" s="182"/>
    </row>
    <row r="632" ht="18.75" customHeight="1">
      <c r="A632" s="177"/>
      <c r="B632" s="177"/>
      <c r="C632" s="178" t="s">
        <v>198</v>
      </c>
      <c r="D632" s="178" t="s">
        <v>1193</v>
      </c>
      <c r="E632" s="178">
        <v>2025.0</v>
      </c>
      <c r="F632" s="178" t="s">
        <v>1211</v>
      </c>
      <c r="G632" s="12"/>
      <c r="H632" s="200">
        <v>1.0</v>
      </c>
      <c r="I632" s="181"/>
      <c r="J632" s="93">
        <v>25.0</v>
      </c>
      <c r="K632" s="185" t="s">
        <v>1250</v>
      </c>
      <c r="L632" s="191">
        <v>0.5416666666666666</v>
      </c>
      <c r="M632" s="192">
        <v>0.7083333333333334</v>
      </c>
      <c r="N632" s="19"/>
      <c r="O632" s="178" t="s">
        <v>1261</v>
      </c>
      <c r="P632" s="169">
        <f t="shared" si="835"/>
        <v>46027</v>
      </c>
      <c r="Q632" s="170">
        <f t="shared" si="3"/>
        <v>46055</v>
      </c>
      <c r="R632" s="180"/>
      <c r="S632" s="303"/>
      <c r="T632" s="181"/>
      <c r="U632" s="181"/>
      <c r="V632" s="172" t="str">
        <f t="shared" si="799"/>
        <v> </v>
      </c>
      <c r="W632" s="172">
        <f t="shared" si="5"/>
        <v>5</v>
      </c>
      <c r="X632" s="173">
        <f t="shared" si="6"/>
        <v>5</v>
      </c>
      <c r="Y632" s="172">
        <f t="shared" si="7"/>
        <v>28</v>
      </c>
      <c r="Z632" s="174">
        <f t="shared" si="8"/>
        <v>0.1666666667</v>
      </c>
      <c r="AA632" s="174">
        <f t="shared" si="9"/>
        <v>0.003703703704</v>
      </c>
      <c r="AB632" s="173" t="str">
        <f t="shared" si="10"/>
        <v>20,541666666666667</v>
      </c>
      <c r="AC632" s="175" t="str">
        <f t="shared" si="11"/>
        <v> 6252SMA02TUG  13:00-17:00  BĐ: 5/1/2026 KT: 2/2/2026</v>
      </c>
      <c r="AD632" s="175">
        <f t="shared" ref="AD632:AE632" si="837">P632</f>
        <v>46027</v>
      </c>
      <c r="AE632" s="175">
        <f t="shared" si="837"/>
        <v>46055</v>
      </c>
      <c r="AF632" s="182"/>
      <c r="AG632" s="182"/>
    </row>
    <row r="633" ht="18.75" customHeight="1">
      <c r="A633" s="184"/>
      <c r="B633" s="184"/>
      <c r="C633" s="99" t="s">
        <v>198</v>
      </c>
      <c r="D633" s="99" t="s">
        <v>1165</v>
      </c>
      <c r="E633" s="99">
        <v>2024.0</v>
      </c>
      <c r="F633" s="164" t="s">
        <v>1174</v>
      </c>
      <c r="G633" s="12"/>
      <c r="H633" s="188">
        <v>2.0</v>
      </c>
      <c r="I633" s="99"/>
      <c r="J633" s="99">
        <v>35.0</v>
      </c>
      <c r="K633" s="185" t="s">
        <v>1250</v>
      </c>
      <c r="L633" s="191">
        <v>0.5416666666666666</v>
      </c>
      <c r="M633" s="192">
        <v>0.7083333333333334</v>
      </c>
      <c r="N633" s="165" t="s">
        <v>1291</v>
      </c>
      <c r="O633" s="164" t="s">
        <v>1261</v>
      </c>
      <c r="P633" s="169">
        <f t="shared" ref="P633:P635" si="839">"23/02/2026"+(K633-2)</f>
        <v>46076</v>
      </c>
      <c r="Q633" s="170">
        <f t="shared" si="3"/>
        <v>46118</v>
      </c>
      <c r="R633" s="181"/>
      <c r="S633" s="302"/>
      <c r="T633" s="99"/>
      <c r="U633" s="99"/>
      <c r="V633" s="172" t="str">
        <f t="shared" si="799"/>
        <v> </v>
      </c>
      <c r="W633" s="172">
        <f t="shared" si="5"/>
        <v>5</v>
      </c>
      <c r="X633" s="173">
        <f t="shared" si="6"/>
        <v>7</v>
      </c>
      <c r="Y633" s="172">
        <f t="shared" si="7"/>
        <v>42</v>
      </c>
      <c r="Z633" s="174">
        <f t="shared" si="8"/>
        <v>0.1666666667</v>
      </c>
      <c r="AA633" s="174">
        <f t="shared" si="9"/>
        <v>0.003703703704</v>
      </c>
      <c r="AB633" s="173" t="str">
        <f t="shared" si="10"/>
        <v>20,541666666666667G_302</v>
      </c>
      <c r="AC633" s="175" t="str">
        <f t="shared" si="11"/>
        <v> 6243VMH02G  13:00-17:00  BĐ: 23/2/2026 KT: 6/4/2026</v>
      </c>
      <c r="AD633" s="175">
        <f t="shared" ref="AD633:AE633" si="838">P633</f>
        <v>46076</v>
      </c>
      <c r="AE633" s="175">
        <f t="shared" si="838"/>
        <v>46118</v>
      </c>
      <c r="AF633" s="187"/>
      <c r="AG633" s="187"/>
    </row>
    <row r="634" ht="18.75" customHeight="1">
      <c r="A634" s="177"/>
      <c r="B634" s="177"/>
      <c r="C634" s="178" t="s">
        <v>198</v>
      </c>
      <c r="D634" s="178" t="s">
        <v>1193</v>
      </c>
      <c r="E634" s="178">
        <v>2025.0</v>
      </c>
      <c r="F634" s="178" t="s">
        <v>1208</v>
      </c>
      <c r="G634" s="12"/>
      <c r="H634" s="200">
        <v>1.0</v>
      </c>
      <c r="I634" s="181"/>
      <c r="J634" s="93">
        <v>35.0</v>
      </c>
      <c r="K634" s="185" t="s">
        <v>1250</v>
      </c>
      <c r="L634" s="191">
        <v>0.5416666666666666</v>
      </c>
      <c r="M634" s="192">
        <v>0.7083333333333334</v>
      </c>
      <c r="N634" s="12"/>
      <c r="O634" s="178" t="s">
        <v>1261</v>
      </c>
      <c r="P634" s="169">
        <f t="shared" si="839"/>
        <v>46076</v>
      </c>
      <c r="Q634" s="170">
        <f t="shared" si="3"/>
        <v>46118</v>
      </c>
      <c r="R634" s="180"/>
      <c r="S634" s="303"/>
      <c r="T634" s="181"/>
      <c r="U634" s="181"/>
      <c r="V634" s="172" t="str">
        <f t="shared" si="799"/>
        <v> </v>
      </c>
      <c r="W634" s="172">
        <f t="shared" si="5"/>
        <v>5</v>
      </c>
      <c r="X634" s="173">
        <f t="shared" si="6"/>
        <v>7</v>
      </c>
      <c r="Y634" s="172">
        <f t="shared" si="7"/>
        <v>42</v>
      </c>
      <c r="Z634" s="174">
        <f t="shared" si="8"/>
        <v>0.1666666667</v>
      </c>
      <c r="AA634" s="174">
        <f t="shared" si="9"/>
        <v>0.003703703704</v>
      </c>
      <c r="AB634" s="173" t="str">
        <f t="shared" si="10"/>
        <v>20,541666666666667</v>
      </c>
      <c r="AC634" s="175" t="str">
        <f t="shared" si="11"/>
        <v> 6252SMA01TUG  13:00-17:00  BĐ: 23/2/2026 KT: 6/4/2026</v>
      </c>
      <c r="AD634" s="175">
        <f t="shared" ref="AD634:AE634" si="840">P634</f>
        <v>46076</v>
      </c>
      <c r="AE634" s="175">
        <f t="shared" si="840"/>
        <v>46118</v>
      </c>
      <c r="AF634" s="182"/>
      <c r="AG634" s="182"/>
    </row>
    <row r="635" ht="18.75" customHeight="1">
      <c r="A635" s="177"/>
      <c r="B635" s="177"/>
      <c r="C635" s="178" t="s">
        <v>198</v>
      </c>
      <c r="D635" s="178" t="s">
        <v>1193</v>
      </c>
      <c r="E635" s="178">
        <v>2025.0</v>
      </c>
      <c r="F635" s="178" t="s">
        <v>1211</v>
      </c>
      <c r="G635" s="12"/>
      <c r="H635" s="200">
        <v>1.0</v>
      </c>
      <c r="I635" s="181"/>
      <c r="J635" s="93">
        <v>35.0</v>
      </c>
      <c r="K635" s="185" t="s">
        <v>1250</v>
      </c>
      <c r="L635" s="191">
        <v>0.5416666666666666</v>
      </c>
      <c r="M635" s="192">
        <v>0.7083333333333334</v>
      </c>
      <c r="N635" s="19"/>
      <c r="O635" s="178" t="s">
        <v>1261</v>
      </c>
      <c r="P635" s="169">
        <f t="shared" si="839"/>
        <v>46076</v>
      </c>
      <c r="Q635" s="170">
        <f t="shared" si="3"/>
        <v>46118</v>
      </c>
      <c r="R635" s="180"/>
      <c r="S635" s="303"/>
      <c r="T635" s="181"/>
      <c r="U635" s="181"/>
      <c r="V635" s="172" t="str">
        <f t="shared" si="799"/>
        <v> </v>
      </c>
      <c r="W635" s="172">
        <f t="shared" si="5"/>
        <v>5</v>
      </c>
      <c r="X635" s="173">
        <f t="shared" si="6"/>
        <v>7</v>
      </c>
      <c r="Y635" s="172">
        <f t="shared" si="7"/>
        <v>42</v>
      </c>
      <c r="Z635" s="174">
        <f t="shared" si="8"/>
        <v>0.1666666667</v>
      </c>
      <c r="AA635" s="174">
        <f t="shared" si="9"/>
        <v>0.003703703704</v>
      </c>
      <c r="AB635" s="173" t="str">
        <f t="shared" si="10"/>
        <v>20,541666666666667</v>
      </c>
      <c r="AC635" s="175" t="str">
        <f t="shared" si="11"/>
        <v> 6252SMA02TUG  13:00-17:00  BĐ: 23/2/2026 KT: 6/4/2026</v>
      </c>
      <c r="AD635" s="175">
        <f t="shared" ref="AD635:AE635" si="841">P635</f>
        <v>46076</v>
      </c>
      <c r="AE635" s="175">
        <f t="shared" si="841"/>
        <v>46118</v>
      </c>
      <c r="AF635" s="182"/>
      <c r="AG635" s="182"/>
    </row>
    <row r="636" ht="18.75" customHeight="1">
      <c r="A636" s="184"/>
      <c r="B636" s="184"/>
      <c r="C636" s="99" t="s">
        <v>198</v>
      </c>
      <c r="D636" s="99" t="s">
        <v>1165</v>
      </c>
      <c r="E636" s="99">
        <v>2025.0</v>
      </c>
      <c r="F636" s="164" t="s">
        <v>1178</v>
      </c>
      <c r="G636" s="165" t="s">
        <v>1180</v>
      </c>
      <c r="H636" s="99">
        <v>12.0</v>
      </c>
      <c r="I636" s="99"/>
      <c r="J636" s="99">
        <v>25.0</v>
      </c>
      <c r="K636" s="185" t="s">
        <v>1262</v>
      </c>
      <c r="L636" s="191">
        <v>0.3229166666666667</v>
      </c>
      <c r="M636" s="192">
        <v>0.4895833333333333</v>
      </c>
      <c r="N636" s="165">
        <v>303.0</v>
      </c>
      <c r="O636" s="164" t="s">
        <v>1252</v>
      </c>
      <c r="P636" s="169">
        <f t="shared" ref="P636:P639" si="843">"05/01/2026"+(K636-2)</f>
        <v>46031</v>
      </c>
      <c r="Q636" s="170">
        <f t="shared" si="3"/>
        <v>46059</v>
      </c>
      <c r="R636" s="181"/>
      <c r="S636" s="302"/>
      <c r="T636" s="99"/>
      <c r="U636" s="99"/>
      <c r="V636" s="172" t="str">
        <f t="shared" si="799"/>
        <v> </v>
      </c>
      <c r="W636" s="172">
        <f t="shared" si="5"/>
        <v>5</v>
      </c>
      <c r="X636" s="173">
        <f t="shared" si="6"/>
        <v>5</v>
      </c>
      <c r="Y636" s="172">
        <f t="shared" si="7"/>
        <v>28</v>
      </c>
      <c r="Z636" s="174">
        <f t="shared" si="8"/>
        <v>0.1666666667</v>
      </c>
      <c r="AA636" s="174">
        <f t="shared" si="9"/>
        <v>0.003703703704</v>
      </c>
      <c r="AB636" s="173" t="str">
        <f t="shared" si="10"/>
        <v>60,322916666666667303</v>
      </c>
      <c r="AC636" s="175" t="str">
        <f t="shared" si="11"/>
        <v>Nguyên lý kế toán 5252HOM01  7:45-11:45  BĐ: 9/1/2026 KT: 6/2/2026</v>
      </c>
      <c r="AD636" s="175">
        <f t="shared" ref="AD636:AE636" si="842">P636</f>
        <v>46031</v>
      </c>
      <c r="AE636" s="175">
        <f t="shared" si="842"/>
        <v>46059</v>
      </c>
      <c r="AF636" s="187"/>
      <c r="AG636" s="187"/>
    </row>
    <row r="637" ht="18.75" customHeight="1">
      <c r="A637" s="184"/>
      <c r="B637" s="184"/>
      <c r="C637" s="99" t="s">
        <v>198</v>
      </c>
      <c r="D637" s="99" t="s">
        <v>1165</v>
      </c>
      <c r="E637" s="99">
        <v>2025.0</v>
      </c>
      <c r="F637" s="164" t="s">
        <v>1186</v>
      </c>
      <c r="G637" s="12"/>
      <c r="H637" s="99">
        <v>8.0</v>
      </c>
      <c r="I637" s="99"/>
      <c r="J637" s="99">
        <v>25.0</v>
      </c>
      <c r="K637" s="185" t="s">
        <v>1262</v>
      </c>
      <c r="L637" s="191">
        <v>0.3229166666666667</v>
      </c>
      <c r="M637" s="192">
        <v>0.4895833333333333</v>
      </c>
      <c r="N637" s="12"/>
      <c r="O637" s="164" t="s">
        <v>1252</v>
      </c>
      <c r="P637" s="169">
        <f t="shared" si="843"/>
        <v>46031</v>
      </c>
      <c r="Q637" s="170">
        <f t="shared" si="3"/>
        <v>46059</v>
      </c>
      <c r="R637" s="181"/>
      <c r="S637" s="302"/>
      <c r="T637" s="99"/>
      <c r="U637" s="99"/>
      <c r="V637" s="172" t="str">
        <f t="shared" si="799"/>
        <v> </v>
      </c>
      <c r="W637" s="172">
        <f t="shared" si="5"/>
        <v>5</v>
      </c>
      <c r="X637" s="173">
        <f t="shared" si="6"/>
        <v>5</v>
      </c>
      <c r="Y637" s="172">
        <f t="shared" si="7"/>
        <v>28</v>
      </c>
      <c r="Z637" s="174">
        <f t="shared" si="8"/>
        <v>0.1666666667</v>
      </c>
      <c r="AA637" s="174">
        <f t="shared" si="9"/>
        <v>0.003703703704</v>
      </c>
      <c r="AB637" s="173" t="str">
        <f t="shared" si="10"/>
        <v>60,322916666666667</v>
      </c>
      <c r="AC637" s="175" t="str">
        <f t="shared" si="11"/>
        <v> 6252HOM01  7:45-11:45  BĐ: 9/1/2026 KT: 6/2/2026</v>
      </c>
      <c r="AD637" s="175">
        <f t="shared" ref="AD637:AE637" si="844">P637</f>
        <v>46031</v>
      </c>
      <c r="AE637" s="175">
        <f t="shared" si="844"/>
        <v>46059</v>
      </c>
      <c r="AF637" s="187"/>
      <c r="AG637" s="187"/>
    </row>
    <row r="638" ht="18.75" customHeight="1">
      <c r="A638" s="184"/>
      <c r="B638" s="184"/>
      <c r="C638" s="99" t="s">
        <v>198</v>
      </c>
      <c r="D638" s="99" t="s">
        <v>1193</v>
      </c>
      <c r="E638" s="99">
        <v>2025.0</v>
      </c>
      <c r="F638" s="164" t="s">
        <v>1214</v>
      </c>
      <c r="G638" s="12"/>
      <c r="H638" s="99">
        <v>28.0</v>
      </c>
      <c r="I638" s="99"/>
      <c r="J638" s="99">
        <v>25.0</v>
      </c>
      <c r="K638" s="185" t="s">
        <v>1262</v>
      </c>
      <c r="L638" s="191">
        <v>0.3229166666666667</v>
      </c>
      <c r="M638" s="192">
        <v>0.4895833333333333</v>
      </c>
      <c r="N638" s="12"/>
      <c r="O638" s="164" t="s">
        <v>1252</v>
      </c>
      <c r="P638" s="169">
        <f t="shared" si="843"/>
        <v>46031</v>
      </c>
      <c r="Q638" s="170">
        <f t="shared" si="3"/>
        <v>46059</v>
      </c>
      <c r="R638" s="181"/>
      <c r="S638" s="302"/>
      <c r="T638" s="99"/>
      <c r="U638" s="99"/>
      <c r="V638" s="172" t="str">
        <f t="shared" si="799"/>
        <v> </v>
      </c>
      <c r="W638" s="172">
        <f t="shared" si="5"/>
        <v>5</v>
      </c>
      <c r="X638" s="173">
        <f t="shared" si="6"/>
        <v>5</v>
      </c>
      <c r="Y638" s="172">
        <f t="shared" si="7"/>
        <v>28</v>
      </c>
      <c r="Z638" s="174">
        <f t="shared" si="8"/>
        <v>0.1666666667</v>
      </c>
      <c r="AA638" s="174">
        <f t="shared" si="9"/>
        <v>0.003703703704</v>
      </c>
      <c r="AB638" s="173" t="str">
        <f t="shared" si="10"/>
        <v>60,322916666666667</v>
      </c>
      <c r="AC638" s="175" t="str">
        <f t="shared" si="11"/>
        <v> 5252SMA01  7:45-11:45  BĐ: 9/1/2026 KT: 6/2/2026</v>
      </c>
      <c r="AD638" s="175">
        <f t="shared" ref="AD638:AE638" si="845">P638</f>
        <v>46031</v>
      </c>
      <c r="AE638" s="175">
        <f t="shared" si="845"/>
        <v>46059</v>
      </c>
      <c r="AF638" s="187"/>
      <c r="AG638" s="187"/>
    </row>
    <row r="639" ht="18.75" customHeight="1">
      <c r="A639" s="184"/>
      <c r="B639" s="184"/>
      <c r="C639" s="99" t="s">
        <v>198</v>
      </c>
      <c r="D639" s="99" t="s">
        <v>1193</v>
      </c>
      <c r="E639" s="99">
        <v>2025.0</v>
      </c>
      <c r="F639" s="164" t="s">
        <v>1212</v>
      </c>
      <c r="G639" s="12"/>
      <c r="H639" s="99">
        <v>10.0</v>
      </c>
      <c r="I639" s="99"/>
      <c r="J639" s="99">
        <v>25.0</v>
      </c>
      <c r="K639" s="185" t="s">
        <v>1262</v>
      </c>
      <c r="L639" s="191">
        <v>0.3229166666666667</v>
      </c>
      <c r="M639" s="192">
        <v>0.4895833333333333</v>
      </c>
      <c r="N639" s="19"/>
      <c r="O639" s="164" t="s">
        <v>1252</v>
      </c>
      <c r="P639" s="169">
        <f t="shared" si="843"/>
        <v>46031</v>
      </c>
      <c r="Q639" s="170">
        <f t="shared" si="3"/>
        <v>46059</v>
      </c>
      <c r="R639" s="181"/>
      <c r="S639" s="302"/>
      <c r="T639" s="99"/>
      <c r="U639" s="99"/>
      <c r="V639" s="172" t="str">
        <f t="shared" si="799"/>
        <v> </v>
      </c>
      <c r="W639" s="172">
        <f t="shared" si="5"/>
        <v>5</v>
      </c>
      <c r="X639" s="173">
        <f t="shared" si="6"/>
        <v>5</v>
      </c>
      <c r="Y639" s="172">
        <f t="shared" si="7"/>
        <v>28</v>
      </c>
      <c r="Z639" s="174">
        <f t="shared" si="8"/>
        <v>0.1666666667</v>
      </c>
      <c r="AA639" s="174">
        <f t="shared" si="9"/>
        <v>0.003703703704</v>
      </c>
      <c r="AB639" s="173" t="str">
        <f t="shared" si="10"/>
        <v>60,322916666666667</v>
      </c>
      <c r="AC639" s="175" t="str">
        <f t="shared" si="11"/>
        <v> 6252SMA01  7:45-11:45  BĐ: 9/1/2026 KT: 6/2/2026</v>
      </c>
      <c r="AD639" s="175">
        <f t="shared" ref="AD639:AE639" si="846">P639</f>
        <v>46031</v>
      </c>
      <c r="AE639" s="175">
        <f t="shared" si="846"/>
        <v>46059</v>
      </c>
      <c r="AF639" s="187"/>
      <c r="AG639" s="187"/>
    </row>
    <row r="640" ht="18.75" customHeight="1">
      <c r="A640" s="184"/>
      <c r="B640" s="184"/>
      <c r="C640" s="99" t="s">
        <v>198</v>
      </c>
      <c r="D640" s="99" t="s">
        <v>1165</v>
      </c>
      <c r="E640" s="99">
        <v>2025.0</v>
      </c>
      <c r="F640" s="164" t="s">
        <v>1178</v>
      </c>
      <c r="G640" s="12"/>
      <c r="H640" s="99">
        <v>12.0</v>
      </c>
      <c r="I640" s="99"/>
      <c r="J640" s="99">
        <v>35.0</v>
      </c>
      <c r="K640" s="185" t="s">
        <v>1262</v>
      </c>
      <c r="L640" s="191">
        <v>0.3229166666666667</v>
      </c>
      <c r="M640" s="192">
        <v>0.4895833333333333</v>
      </c>
      <c r="N640" s="165">
        <v>303.0</v>
      </c>
      <c r="O640" s="164" t="s">
        <v>1252</v>
      </c>
      <c r="P640" s="169">
        <f t="shared" ref="P640:P643" si="848">"23/02/2026"+(K640-2)</f>
        <v>46080</v>
      </c>
      <c r="Q640" s="170">
        <f t="shared" si="3"/>
        <v>46122</v>
      </c>
      <c r="R640" s="181"/>
      <c r="S640" s="302"/>
      <c r="T640" s="99"/>
      <c r="U640" s="99"/>
      <c r="V640" s="172" t="str">
        <f t="shared" si="799"/>
        <v> </v>
      </c>
      <c r="W640" s="172">
        <f t="shared" si="5"/>
        <v>5</v>
      </c>
      <c r="X640" s="173">
        <f t="shared" si="6"/>
        <v>7</v>
      </c>
      <c r="Y640" s="172">
        <f t="shared" si="7"/>
        <v>42</v>
      </c>
      <c r="Z640" s="174">
        <f t="shared" si="8"/>
        <v>0.1666666667</v>
      </c>
      <c r="AA640" s="174">
        <f t="shared" si="9"/>
        <v>0.003703703704</v>
      </c>
      <c r="AB640" s="173" t="str">
        <f t="shared" si="10"/>
        <v>60,322916666666667303</v>
      </c>
      <c r="AC640" s="175" t="str">
        <f t="shared" si="11"/>
        <v> 5252HOM01  7:45-11:45  BĐ: 27/2/2026 KT: 10/4/2026</v>
      </c>
      <c r="AD640" s="175">
        <f t="shared" ref="AD640:AE640" si="847">P640</f>
        <v>46080</v>
      </c>
      <c r="AE640" s="175">
        <f t="shared" si="847"/>
        <v>46122</v>
      </c>
      <c r="AF640" s="187"/>
      <c r="AG640" s="187"/>
    </row>
    <row r="641" ht="18.75" customHeight="1">
      <c r="A641" s="184"/>
      <c r="B641" s="184"/>
      <c r="C641" s="99" t="s">
        <v>198</v>
      </c>
      <c r="D641" s="99" t="s">
        <v>1165</v>
      </c>
      <c r="E641" s="99">
        <v>2025.0</v>
      </c>
      <c r="F641" s="164" t="s">
        <v>1186</v>
      </c>
      <c r="G641" s="12"/>
      <c r="H641" s="99">
        <v>8.0</v>
      </c>
      <c r="I641" s="99"/>
      <c r="J641" s="99">
        <v>35.0</v>
      </c>
      <c r="K641" s="185" t="s">
        <v>1262</v>
      </c>
      <c r="L641" s="191">
        <v>0.3229166666666667</v>
      </c>
      <c r="M641" s="192">
        <v>0.4895833333333333</v>
      </c>
      <c r="N641" s="12"/>
      <c r="O641" s="164" t="s">
        <v>1252</v>
      </c>
      <c r="P641" s="169">
        <f t="shared" si="848"/>
        <v>46080</v>
      </c>
      <c r="Q641" s="170">
        <f t="shared" si="3"/>
        <v>46122</v>
      </c>
      <c r="R641" s="181"/>
      <c r="S641" s="302"/>
      <c r="T641" s="99"/>
      <c r="U641" s="99"/>
      <c r="V641" s="172" t="str">
        <f t="shared" si="799"/>
        <v> </v>
      </c>
      <c r="W641" s="172">
        <f t="shared" si="5"/>
        <v>5</v>
      </c>
      <c r="X641" s="173">
        <f t="shared" si="6"/>
        <v>7</v>
      </c>
      <c r="Y641" s="172">
        <f t="shared" si="7"/>
        <v>42</v>
      </c>
      <c r="Z641" s="174">
        <f t="shared" si="8"/>
        <v>0.1666666667</v>
      </c>
      <c r="AA641" s="174">
        <f t="shared" si="9"/>
        <v>0.003703703704</v>
      </c>
      <c r="AB641" s="173" t="str">
        <f t="shared" si="10"/>
        <v>60,322916666666667</v>
      </c>
      <c r="AC641" s="175" t="str">
        <f t="shared" si="11"/>
        <v> 6252HOM01  7:45-11:45  BĐ: 27/2/2026 KT: 10/4/2026</v>
      </c>
      <c r="AD641" s="175">
        <f t="shared" ref="AD641:AE641" si="849">P641</f>
        <v>46080</v>
      </c>
      <c r="AE641" s="175">
        <f t="shared" si="849"/>
        <v>46122</v>
      </c>
      <c r="AF641" s="187"/>
      <c r="AG641" s="187"/>
    </row>
    <row r="642" ht="18.75" customHeight="1">
      <c r="A642" s="184"/>
      <c r="B642" s="184"/>
      <c r="C642" s="99" t="s">
        <v>198</v>
      </c>
      <c r="D642" s="99" t="s">
        <v>1193</v>
      </c>
      <c r="E642" s="99">
        <v>2025.0</v>
      </c>
      <c r="F642" s="164" t="s">
        <v>1214</v>
      </c>
      <c r="G642" s="12"/>
      <c r="H642" s="99">
        <v>28.0</v>
      </c>
      <c r="I642" s="99"/>
      <c r="J642" s="99">
        <v>35.0</v>
      </c>
      <c r="K642" s="185" t="s">
        <v>1262</v>
      </c>
      <c r="L642" s="191">
        <v>0.3229166666666667</v>
      </c>
      <c r="M642" s="192">
        <v>0.4895833333333333</v>
      </c>
      <c r="N642" s="12"/>
      <c r="O642" s="164" t="s">
        <v>1252</v>
      </c>
      <c r="P642" s="169">
        <f t="shared" si="848"/>
        <v>46080</v>
      </c>
      <c r="Q642" s="170">
        <f t="shared" si="3"/>
        <v>46122</v>
      </c>
      <c r="R642" s="181"/>
      <c r="S642" s="302"/>
      <c r="T642" s="99"/>
      <c r="U642" s="99"/>
      <c r="V642" s="172" t="str">
        <f t="shared" si="799"/>
        <v> </v>
      </c>
      <c r="W642" s="172">
        <f t="shared" si="5"/>
        <v>5</v>
      </c>
      <c r="X642" s="173">
        <f t="shared" si="6"/>
        <v>7</v>
      </c>
      <c r="Y642" s="172">
        <f t="shared" si="7"/>
        <v>42</v>
      </c>
      <c r="Z642" s="174">
        <f t="shared" si="8"/>
        <v>0.1666666667</v>
      </c>
      <c r="AA642" s="174">
        <f t="shared" si="9"/>
        <v>0.003703703704</v>
      </c>
      <c r="AB642" s="173" t="str">
        <f t="shared" si="10"/>
        <v>60,322916666666667</v>
      </c>
      <c r="AC642" s="175" t="str">
        <f t="shared" si="11"/>
        <v> 5252SMA01  7:45-11:45  BĐ: 27/2/2026 KT: 10/4/2026</v>
      </c>
      <c r="AD642" s="175">
        <f t="shared" ref="AD642:AE642" si="850">P642</f>
        <v>46080</v>
      </c>
      <c r="AE642" s="175">
        <f t="shared" si="850"/>
        <v>46122</v>
      </c>
      <c r="AF642" s="187"/>
      <c r="AG642" s="187"/>
    </row>
    <row r="643" ht="18.75" customHeight="1">
      <c r="A643" s="184"/>
      <c r="B643" s="184"/>
      <c r="C643" s="99" t="s">
        <v>198</v>
      </c>
      <c r="D643" s="99" t="s">
        <v>1193</v>
      </c>
      <c r="E643" s="99">
        <v>2025.0</v>
      </c>
      <c r="F643" s="164" t="s">
        <v>1212</v>
      </c>
      <c r="G643" s="12"/>
      <c r="H643" s="99">
        <v>10.0</v>
      </c>
      <c r="I643" s="99"/>
      <c r="J643" s="99">
        <v>35.0</v>
      </c>
      <c r="K643" s="185" t="s">
        <v>1262</v>
      </c>
      <c r="L643" s="191">
        <v>0.3229166666666667</v>
      </c>
      <c r="M643" s="192">
        <v>0.4895833333333333</v>
      </c>
      <c r="N643" s="19"/>
      <c r="O643" s="164" t="s">
        <v>1252</v>
      </c>
      <c r="P643" s="169">
        <f t="shared" si="848"/>
        <v>46080</v>
      </c>
      <c r="Q643" s="170">
        <f t="shared" si="3"/>
        <v>46122</v>
      </c>
      <c r="R643" s="181"/>
      <c r="S643" s="302"/>
      <c r="T643" s="99"/>
      <c r="U643" s="99"/>
      <c r="V643" s="172" t="str">
        <f t="shared" si="799"/>
        <v> </v>
      </c>
      <c r="W643" s="172">
        <f t="shared" si="5"/>
        <v>5</v>
      </c>
      <c r="X643" s="173">
        <f t="shared" si="6"/>
        <v>7</v>
      </c>
      <c r="Y643" s="172">
        <f t="shared" si="7"/>
        <v>42</v>
      </c>
      <c r="Z643" s="174">
        <f t="shared" si="8"/>
        <v>0.1666666667</v>
      </c>
      <c r="AA643" s="174">
        <f t="shared" si="9"/>
        <v>0.003703703704</v>
      </c>
      <c r="AB643" s="173" t="str">
        <f t="shared" si="10"/>
        <v>60,322916666666667</v>
      </c>
      <c r="AC643" s="175" t="str">
        <f t="shared" si="11"/>
        <v> 6252SMA01  7:45-11:45  BĐ: 27/2/2026 KT: 10/4/2026</v>
      </c>
      <c r="AD643" s="175">
        <f t="shared" ref="AD643:AE643" si="851">P643</f>
        <v>46080</v>
      </c>
      <c r="AE643" s="175">
        <f t="shared" si="851"/>
        <v>46122</v>
      </c>
      <c r="AF643" s="187"/>
      <c r="AG643" s="187"/>
    </row>
    <row r="644" ht="18.75" customHeight="1">
      <c r="A644" s="184"/>
      <c r="B644" s="184"/>
      <c r="C644" s="99" t="s">
        <v>198</v>
      </c>
      <c r="D644" s="99" t="s">
        <v>1165</v>
      </c>
      <c r="E644" s="99">
        <v>2025.0</v>
      </c>
      <c r="F644" s="164" t="s">
        <v>1178</v>
      </c>
      <c r="G644" s="165" t="s">
        <v>1182</v>
      </c>
      <c r="H644" s="99">
        <v>12.0</v>
      </c>
      <c r="I644" s="99"/>
      <c r="J644" s="99">
        <v>25.0</v>
      </c>
      <c r="K644" s="185" t="s">
        <v>1266</v>
      </c>
      <c r="L644" s="191">
        <v>0.3229166666666667</v>
      </c>
      <c r="M644" s="192">
        <v>0.4895833333333333</v>
      </c>
      <c r="N644" s="165">
        <v>203.0</v>
      </c>
      <c r="O644" s="164" t="s">
        <v>1252</v>
      </c>
      <c r="P644" s="169">
        <f t="shared" ref="P644:P647" si="853">"05/01/2026"+(K644-2)</f>
        <v>46029</v>
      </c>
      <c r="Q644" s="170">
        <f t="shared" si="3"/>
        <v>46057</v>
      </c>
      <c r="R644" s="181"/>
      <c r="S644" s="302"/>
      <c r="T644" s="99"/>
      <c r="U644" s="99"/>
      <c r="V644" s="172" t="str">
        <f t="shared" si="799"/>
        <v> </v>
      </c>
      <c r="W644" s="172">
        <f t="shared" si="5"/>
        <v>5</v>
      </c>
      <c r="X644" s="173">
        <f t="shared" si="6"/>
        <v>5</v>
      </c>
      <c r="Y644" s="172">
        <f t="shared" si="7"/>
        <v>28</v>
      </c>
      <c r="Z644" s="174">
        <f t="shared" si="8"/>
        <v>0.1666666667</v>
      </c>
      <c r="AA644" s="174">
        <f t="shared" si="9"/>
        <v>0.003703703704</v>
      </c>
      <c r="AB644" s="173" t="str">
        <f t="shared" si="10"/>
        <v>40,322916666666667203</v>
      </c>
      <c r="AC644" s="175" t="str">
        <f t="shared" si="11"/>
        <v>Kinh tế vi mô 5252HOM01  7:45-11:45  BĐ: 7/1/2026 KT: 4/2/2026</v>
      </c>
      <c r="AD644" s="175">
        <f t="shared" ref="AD644:AE644" si="852">P644</f>
        <v>46029</v>
      </c>
      <c r="AE644" s="175">
        <f t="shared" si="852"/>
        <v>46057</v>
      </c>
      <c r="AF644" s="187"/>
      <c r="AG644" s="187"/>
    </row>
    <row r="645" ht="18.75" customHeight="1">
      <c r="A645" s="184"/>
      <c r="B645" s="184"/>
      <c r="C645" s="99" t="s">
        <v>198</v>
      </c>
      <c r="D645" s="99" t="s">
        <v>1165</v>
      </c>
      <c r="E645" s="99">
        <v>2025.0</v>
      </c>
      <c r="F645" s="164" t="s">
        <v>1186</v>
      </c>
      <c r="G645" s="12"/>
      <c r="H645" s="99">
        <v>8.0</v>
      </c>
      <c r="I645" s="99"/>
      <c r="J645" s="99">
        <v>25.0</v>
      </c>
      <c r="K645" s="185" t="s">
        <v>1266</v>
      </c>
      <c r="L645" s="191">
        <v>0.3229166666666667</v>
      </c>
      <c r="M645" s="192">
        <v>0.4895833333333333</v>
      </c>
      <c r="N645" s="12"/>
      <c r="O645" s="164" t="s">
        <v>1252</v>
      </c>
      <c r="P645" s="169">
        <f t="shared" si="853"/>
        <v>46029</v>
      </c>
      <c r="Q645" s="170">
        <f t="shared" si="3"/>
        <v>46057</v>
      </c>
      <c r="R645" s="181"/>
      <c r="S645" s="302"/>
      <c r="T645" s="99"/>
      <c r="U645" s="99"/>
      <c r="V645" s="172" t="str">
        <f t="shared" si="799"/>
        <v> </v>
      </c>
      <c r="W645" s="172">
        <f t="shared" si="5"/>
        <v>5</v>
      </c>
      <c r="X645" s="173">
        <f t="shared" si="6"/>
        <v>5</v>
      </c>
      <c r="Y645" s="172">
        <f t="shared" si="7"/>
        <v>28</v>
      </c>
      <c r="Z645" s="174">
        <f t="shared" si="8"/>
        <v>0.1666666667</v>
      </c>
      <c r="AA645" s="174">
        <f t="shared" si="9"/>
        <v>0.003703703704</v>
      </c>
      <c r="AB645" s="173" t="str">
        <f t="shared" si="10"/>
        <v>40,322916666666667</v>
      </c>
      <c r="AC645" s="175" t="str">
        <f t="shared" si="11"/>
        <v> 6252HOM01  7:45-11:45  BĐ: 7/1/2026 KT: 4/2/2026</v>
      </c>
      <c r="AD645" s="175">
        <f t="shared" ref="AD645:AE645" si="854">P645</f>
        <v>46029</v>
      </c>
      <c r="AE645" s="175">
        <f t="shared" si="854"/>
        <v>46057</v>
      </c>
      <c r="AF645" s="187"/>
      <c r="AG645" s="187"/>
    </row>
    <row r="646" ht="18.75" customHeight="1">
      <c r="A646" s="184"/>
      <c r="B646" s="184"/>
      <c r="C646" s="99" t="s">
        <v>198</v>
      </c>
      <c r="D646" s="99" t="s">
        <v>1193</v>
      </c>
      <c r="E646" s="99">
        <v>2025.0</v>
      </c>
      <c r="F646" s="164" t="s">
        <v>1214</v>
      </c>
      <c r="G646" s="12"/>
      <c r="H646" s="99">
        <v>28.0</v>
      </c>
      <c r="I646" s="99"/>
      <c r="J646" s="99">
        <v>25.0</v>
      </c>
      <c r="K646" s="185" t="s">
        <v>1266</v>
      </c>
      <c r="L646" s="191">
        <v>0.3229166666666667</v>
      </c>
      <c r="M646" s="192">
        <v>0.4895833333333333</v>
      </c>
      <c r="N646" s="12"/>
      <c r="O646" s="164" t="s">
        <v>1252</v>
      </c>
      <c r="P646" s="169">
        <f t="shared" si="853"/>
        <v>46029</v>
      </c>
      <c r="Q646" s="170">
        <f t="shared" si="3"/>
        <v>46057</v>
      </c>
      <c r="R646" s="181"/>
      <c r="S646" s="302"/>
      <c r="T646" s="99"/>
      <c r="U646" s="99"/>
      <c r="V646" s="172" t="str">
        <f t="shared" si="799"/>
        <v> </v>
      </c>
      <c r="W646" s="172">
        <f t="shared" si="5"/>
        <v>5</v>
      </c>
      <c r="X646" s="173">
        <f t="shared" si="6"/>
        <v>5</v>
      </c>
      <c r="Y646" s="172">
        <f t="shared" si="7"/>
        <v>28</v>
      </c>
      <c r="Z646" s="174">
        <f t="shared" si="8"/>
        <v>0.1666666667</v>
      </c>
      <c r="AA646" s="174">
        <f t="shared" si="9"/>
        <v>0.003703703704</v>
      </c>
      <c r="AB646" s="173" t="str">
        <f t="shared" si="10"/>
        <v>40,322916666666667</v>
      </c>
      <c r="AC646" s="175" t="str">
        <f t="shared" si="11"/>
        <v> 5252SMA01  7:45-11:45  BĐ: 7/1/2026 KT: 4/2/2026</v>
      </c>
      <c r="AD646" s="175">
        <f t="shared" ref="AD646:AE646" si="855">P646</f>
        <v>46029</v>
      </c>
      <c r="AE646" s="175">
        <f t="shared" si="855"/>
        <v>46057</v>
      </c>
      <c r="AF646" s="187"/>
      <c r="AG646" s="187"/>
    </row>
    <row r="647" ht="18.75" customHeight="1">
      <c r="A647" s="184"/>
      <c r="B647" s="184"/>
      <c r="C647" s="99" t="s">
        <v>198</v>
      </c>
      <c r="D647" s="99" t="s">
        <v>1193</v>
      </c>
      <c r="E647" s="99">
        <v>2025.0</v>
      </c>
      <c r="F647" s="164" t="s">
        <v>1212</v>
      </c>
      <c r="G647" s="12"/>
      <c r="H647" s="99">
        <v>10.0</v>
      </c>
      <c r="I647" s="99"/>
      <c r="J647" s="99">
        <v>25.0</v>
      </c>
      <c r="K647" s="185" t="s">
        <v>1266</v>
      </c>
      <c r="L647" s="191">
        <v>0.3229166666666667</v>
      </c>
      <c r="M647" s="192">
        <v>0.4895833333333333</v>
      </c>
      <c r="N647" s="19"/>
      <c r="O647" s="164" t="s">
        <v>1252</v>
      </c>
      <c r="P647" s="169">
        <f t="shared" si="853"/>
        <v>46029</v>
      </c>
      <c r="Q647" s="170">
        <f t="shared" si="3"/>
        <v>46057</v>
      </c>
      <c r="R647" s="181"/>
      <c r="S647" s="302"/>
      <c r="T647" s="99"/>
      <c r="U647" s="99"/>
      <c r="V647" s="172" t="str">
        <f t="shared" si="799"/>
        <v> </v>
      </c>
      <c r="W647" s="172">
        <f t="shared" si="5"/>
        <v>5</v>
      </c>
      <c r="X647" s="173">
        <f t="shared" si="6"/>
        <v>5</v>
      </c>
      <c r="Y647" s="172">
        <f t="shared" si="7"/>
        <v>28</v>
      </c>
      <c r="Z647" s="174">
        <f t="shared" si="8"/>
        <v>0.1666666667</v>
      </c>
      <c r="AA647" s="174">
        <f t="shared" si="9"/>
        <v>0.003703703704</v>
      </c>
      <c r="AB647" s="173" t="str">
        <f t="shared" si="10"/>
        <v>40,322916666666667</v>
      </c>
      <c r="AC647" s="175" t="str">
        <f t="shared" si="11"/>
        <v> 6252SMA01  7:45-11:45  BĐ: 7/1/2026 KT: 4/2/2026</v>
      </c>
      <c r="AD647" s="175">
        <f t="shared" ref="AD647:AE647" si="856">P647</f>
        <v>46029</v>
      </c>
      <c r="AE647" s="175">
        <f t="shared" si="856"/>
        <v>46057</v>
      </c>
      <c r="AF647" s="187"/>
      <c r="AG647" s="187"/>
    </row>
    <row r="648" ht="18.75" customHeight="1">
      <c r="A648" s="184"/>
      <c r="B648" s="184"/>
      <c r="C648" s="99" t="s">
        <v>198</v>
      </c>
      <c r="D648" s="99" t="s">
        <v>1165</v>
      </c>
      <c r="E648" s="99">
        <v>2025.0</v>
      </c>
      <c r="F648" s="164" t="s">
        <v>1178</v>
      </c>
      <c r="G648" s="12"/>
      <c r="H648" s="99">
        <v>12.0</v>
      </c>
      <c r="I648" s="99"/>
      <c r="J648" s="99">
        <v>20.0</v>
      </c>
      <c r="K648" s="185" t="s">
        <v>1266</v>
      </c>
      <c r="L648" s="191">
        <v>0.3229166666666667</v>
      </c>
      <c r="M648" s="192">
        <v>0.4895833333333333</v>
      </c>
      <c r="N648" s="165">
        <v>203.0</v>
      </c>
      <c r="O648" s="164" t="s">
        <v>1252</v>
      </c>
      <c r="P648" s="169">
        <f t="shared" ref="P648:P651" si="858">"23/02/2026"+(K648-2)</f>
        <v>46078</v>
      </c>
      <c r="Q648" s="170">
        <f t="shared" si="3"/>
        <v>46099</v>
      </c>
      <c r="R648" s="181"/>
      <c r="S648" s="302"/>
      <c r="T648" s="99"/>
      <c r="U648" s="99"/>
      <c r="V648" s="172" t="str">
        <f t="shared" si="799"/>
        <v> </v>
      </c>
      <c r="W648" s="172">
        <f t="shared" si="5"/>
        <v>5</v>
      </c>
      <c r="X648" s="173">
        <f t="shared" si="6"/>
        <v>4</v>
      </c>
      <c r="Y648" s="172">
        <f t="shared" si="7"/>
        <v>21</v>
      </c>
      <c r="Z648" s="174">
        <f t="shared" si="8"/>
        <v>0.1666666667</v>
      </c>
      <c r="AA648" s="174">
        <f t="shared" si="9"/>
        <v>0.003703703704</v>
      </c>
      <c r="AB648" s="173" t="str">
        <f t="shared" si="10"/>
        <v>40,322916666666667203</v>
      </c>
      <c r="AC648" s="175" t="str">
        <f t="shared" si="11"/>
        <v> 5252HOM01  7:45-11:45  BĐ: 25/2/2026 KT: 18/3/2026</v>
      </c>
      <c r="AD648" s="175">
        <f t="shared" ref="AD648:AE648" si="857">P648</f>
        <v>46078</v>
      </c>
      <c r="AE648" s="175">
        <f t="shared" si="857"/>
        <v>46099</v>
      </c>
      <c r="AF648" s="187"/>
      <c r="AG648" s="187"/>
    </row>
    <row r="649" ht="18.75" customHeight="1">
      <c r="A649" s="184"/>
      <c r="B649" s="184"/>
      <c r="C649" s="99" t="s">
        <v>198</v>
      </c>
      <c r="D649" s="99" t="s">
        <v>1165</v>
      </c>
      <c r="E649" s="99">
        <v>2025.0</v>
      </c>
      <c r="F649" s="164" t="s">
        <v>1186</v>
      </c>
      <c r="G649" s="12"/>
      <c r="H649" s="99">
        <v>8.0</v>
      </c>
      <c r="I649" s="99"/>
      <c r="J649" s="99">
        <v>20.0</v>
      </c>
      <c r="K649" s="185" t="s">
        <v>1266</v>
      </c>
      <c r="L649" s="191">
        <v>0.3229166666666667</v>
      </c>
      <c r="M649" s="192">
        <v>0.4895833333333333</v>
      </c>
      <c r="N649" s="12"/>
      <c r="O649" s="164" t="s">
        <v>1252</v>
      </c>
      <c r="P649" s="169">
        <f t="shared" si="858"/>
        <v>46078</v>
      </c>
      <c r="Q649" s="170">
        <f t="shared" si="3"/>
        <v>46099</v>
      </c>
      <c r="R649" s="181"/>
      <c r="S649" s="302"/>
      <c r="T649" s="99"/>
      <c r="U649" s="99"/>
      <c r="V649" s="172" t="str">
        <f t="shared" si="799"/>
        <v> </v>
      </c>
      <c r="W649" s="172">
        <f t="shared" si="5"/>
        <v>5</v>
      </c>
      <c r="X649" s="173">
        <f t="shared" si="6"/>
        <v>4</v>
      </c>
      <c r="Y649" s="172">
        <f t="shared" si="7"/>
        <v>21</v>
      </c>
      <c r="Z649" s="174">
        <f t="shared" si="8"/>
        <v>0.1666666667</v>
      </c>
      <c r="AA649" s="174">
        <f t="shared" si="9"/>
        <v>0.003703703704</v>
      </c>
      <c r="AB649" s="173" t="str">
        <f t="shared" si="10"/>
        <v>40,322916666666667</v>
      </c>
      <c r="AC649" s="175" t="str">
        <f t="shared" si="11"/>
        <v> 6252HOM01  7:45-11:45  BĐ: 25/2/2026 KT: 18/3/2026</v>
      </c>
      <c r="AD649" s="175">
        <f t="shared" ref="AD649:AE649" si="859">P649</f>
        <v>46078</v>
      </c>
      <c r="AE649" s="175">
        <f t="shared" si="859"/>
        <v>46099</v>
      </c>
      <c r="AF649" s="187"/>
      <c r="AG649" s="187"/>
    </row>
    <row r="650" ht="18.75" customHeight="1">
      <c r="A650" s="184"/>
      <c r="B650" s="184"/>
      <c r="C650" s="99" t="s">
        <v>198</v>
      </c>
      <c r="D650" s="99" t="s">
        <v>1193</v>
      </c>
      <c r="E650" s="99">
        <v>2025.0</v>
      </c>
      <c r="F650" s="164" t="s">
        <v>1214</v>
      </c>
      <c r="G650" s="12"/>
      <c r="H650" s="99">
        <v>28.0</v>
      </c>
      <c r="I650" s="99"/>
      <c r="J650" s="99">
        <v>20.0</v>
      </c>
      <c r="K650" s="185" t="s">
        <v>1266</v>
      </c>
      <c r="L650" s="191">
        <v>0.3229166666666667</v>
      </c>
      <c r="M650" s="192">
        <v>0.4895833333333333</v>
      </c>
      <c r="N650" s="12"/>
      <c r="O650" s="164" t="s">
        <v>1252</v>
      </c>
      <c r="P650" s="169">
        <f t="shared" si="858"/>
        <v>46078</v>
      </c>
      <c r="Q650" s="170">
        <f t="shared" si="3"/>
        <v>46099</v>
      </c>
      <c r="R650" s="181"/>
      <c r="S650" s="302"/>
      <c r="T650" s="99"/>
      <c r="U650" s="99"/>
      <c r="V650" s="172" t="str">
        <f t="shared" si="799"/>
        <v> </v>
      </c>
      <c r="W650" s="172">
        <f t="shared" si="5"/>
        <v>5</v>
      </c>
      <c r="X650" s="173">
        <f t="shared" si="6"/>
        <v>4</v>
      </c>
      <c r="Y650" s="172">
        <f t="shared" si="7"/>
        <v>21</v>
      </c>
      <c r="Z650" s="174">
        <f t="shared" si="8"/>
        <v>0.1666666667</v>
      </c>
      <c r="AA650" s="174">
        <f t="shared" si="9"/>
        <v>0.003703703704</v>
      </c>
      <c r="AB650" s="173" t="str">
        <f t="shared" si="10"/>
        <v>40,322916666666667</v>
      </c>
      <c r="AC650" s="175" t="str">
        <f t="shared" si="11"/>
        <v> 5252SMA01  7:45-11:45  BĐ: 25/2/2026 KT: 18/3/2026</v>
      </c>
      <c r="AD650" s="175">
        <f t="shared" ref="AD650:AE650" si="860">P650</f>
        <v>46078</v>
      </c>
      <c r="AE650" s="175">
        <f t="shared" si="860"/>
        <v>46099</v>
      </c>
      <c r="AF650" s="187"/>
      <c r="AG650" s="187"/>
    </row>
    <row r="651" ht="18.75" customHeight="1">
      <c r="A651" s="184"/>
      <c r="B651" s="184"/>
      <c r="C651" s="99" t="s">
        <v>198</v>
      </c>
      <c r="D651" s="99" t="s">
        <v>1193</v>
      </c>
      <c r="E651" s="99">
        <v>2025.0</v>
      </c>
      <c r="F651" s="164" t="s">
        <v>1212</v>
      </c>
      <c r="G651" s="12"/>
      <c r="H651" s="99">
        <v>10.0</v>
      </c>
      <c r="I651" s="99"/>
      <c r="J651" s="99">
        <v>20.0</v>
      </c>
      <c r="K651" s="185" t="s">
        <v>1266</v>
      </c>
      <c r="L651" s="191">
        <v>0.3229166666666667</v>
      </c>
      <c r="M651" s="192">
        <v>0.4895833333333333</v>
      </c>
      <c r="N651" s="19"/>
      <c r="O651" s="164" t="s">
        <v>1252</v>
      </c>
      <c r="P651" s="169">
        <f t="shared" si="858"/>
        <v>46078</v>
      </c>
      <c r="Q651" s="170">
        <f t="shared" si="3"/>
        <v>46099</v>
      </c>
      <c r="R651" s="181"/>
      <c r="S651" s="302"/>
      <c r="T651" s="99"/>
      <c r="U651" s="99"/>
      <c r="V651" s="172" t="str">
        <f t="shared" si="799"/>
        <v> </v>
      </c>
      <c r="W651" s="172">
        <f t="shared" si="5"/>
        <v>5</v>
      </c>
      <c r="X651" s="173">
        <f t="shared" si="6"/>
        <v>4</v>
      </c>
      <c r="Y651" s="172">
        <f t="shared" si="7"/>
        <v>21</v>
      </c>
      <c r="Z651" s="174">
        <f t="shared" si="8"/>
        <v>0.1666666667</v>
      </c>
      <c r="AA651" s="174">
        <f t="shared" si="9"/>
        <v>0.003703703704</v>
      </c>
      <c r="AB651" s="173" t="str">
        <f t="shared" si="10"/>
        <v>40,322916666666667</v>
      </c>
      <c r="AC651" s="175" t="str">
        <f t="shared" si="11"/>
        <v> 6252SMA01  7:45-11:45  BĐ: 25/2/2026 KT: 18/3/2026</v>
      </c>
      <c r="AD651" s="175">
        <f t="shared" ref="AD651:AE651" si="861">P651</f>
        <v>46078</v>
      </c>
      <c r="AE651" s="175">
        <f t="shared" si="861"/>
        <v>46099</v>
      </c>
      <c r="AF651" s="187"/>
      <c r="AG651" s="187"/>
    </row>
    <row r="652" ht="18.75" customHeight="1">
      <c r="A652" s="184"/>
      <c r="B652" s="184"/>
      <c r="C652" s="99" t="s">
        <v>198</v>
      </c>
      <c r="D652" s="99" t="s">
        <v>1165</v>
      </c>
      <c r="E652" s="99">
        <v>2025.0</v>
      </c>
      <c r="F652" s="164" t="s">
        <v>1178</v>
      </c>
      <c r="G652" s="165" t="s">
        <v>1184</v>
      </c>
      <c r="H652" s="99">
        <v>12.0</v>
      </c>
      <c r="I652" s="99"/>
      <c r="J652" s="99">
        <v>25.0</v>
      </c>
      <c r="K652" s="185" t="s">
        <v>1250</v>
      </c>
      <c r="L652" s="191">
        <v>0.3229166666666667</v>
      </c>
      <c r="M652" s="192">
        <v>0.4895833333333333</v>
      </c>
      <c r="N652" s="165" t="s">
        <v>1327</v>
      </c>
      <c r="O652" s="164" t="s">
        <v>1252</v>
      </c>
      <c r="P652" s="169">
        <f t="shared" ref="P652:P655" si="863">"05/01/2026"+(K652-2)</f>
        <v>46027</v>
      </c>
      <c r="Q652" s="170">
        <f t="shared" si="3"/>
        <v>46055</v>
      </c>
      <c r="R652" s="181"/>
      <c r="S652" s="302"/>
      <c r="T652" s="99"/>
      <c r="U652" s="99"/>
      <c r="V652" s="172" t="str">
        <f t="shared" si="799"/>
        <v> </v>
      </c>
      <c r="W652" s="172">
        <f t="shared" si="5"/>
        <v>5</v>
      </c>
      <c r="X652" s="173">
        <f t="shared" si="6"/>
        <v>5</v>
      </c>
      <c r="Y652" s="172">
        <f t="shared" si="7"/>
        <v>28</v>
      </c>
      <c r="Z652" s="174">
        <f t="shared" si="8"/>
        <v>0.1666666667</v>
      </c>
      <c r="AA652" s="174">
        <f t="shared" si="9"/>
        <v>0.003703703704</v>
      </c>
      <c r="AB652" s="173" t="str">
        <f t="shared" si="10"/>
        <v>20,322916666666667Thực hành lầu 6</v>
      </c>
      <c r="AC652" s="175" t="str">
        <f t="shared" si="11"/>
        <v>Nghiệp vụ nhà hàng 5252HOM01  7:45-11:45  BĐ: 5/1/2026 KT: 2/2/2026</v>
      </c>
      <c r="AD652" s="175">
        <f t="shared" ref="AD652:AE652" si="862">P652</f>
        <v>46027</v>
      </c>
      <c r="AE652" s="175">
        <f t="shared" si="862"/>
        <v>46055</v>
      </c>
      <c r="AF652" s="187"/>
      <c r="AG652" s="187"/>
    </row>
    <row r="653" ht="18.75" customHeight="1">
      <c r="A653" s="184"/>
      <c r="B653" s="184"/>
      <c r="C653" s="99" t="s">
        <v>198</v>
      </c>
      <c r="D653" s="99" t="s">
        <v>1165</v>
      </c>
      <c r="E653" s="99">
        <v>2025.0</v>
      </c>
      <c r="F653" s="164" t="s">
        <v>1186</v>
      </c>
      <c r="G653" s="12"/>
      <c r="H653" s="99">
        <v>8.0</v>
      </c>
      <c r="I653" s="99"/>
      <c r="J653" s="99">
        <v>25.0</v>
      </c>
      <c r="K653" s="185" t="s">
        <v>1250</v>
      </c>
      <c r="L653" s="191">
        <v>0.3229166666666667</v>
      </c>
      <c r="M653" s="192">
        <v>0.4895833333333333</v>
      </c>
      <c r="N653" s="19"/>
      <c r="O653" s="164" t="s">
        <v>1252</v>
      </c>
      <c r="P653" s="169">
        <f t="shared" si="863"/>
        <v>46027</v>
      </c>
      <c r="Q653" s="170">
        <f t="shared" si="3"/>
        <v>46055</v>
      </c>
      <c r="R653" s="181"/>
      <c r="S653" s="302"/>
      <c r="T653" s="99"/>
      <c r="U653" s="99"/>
      <c r="V653" s="172" t="str">
        <f t="shared" si="799"/>
        <v> </v>
      </c>
      <c r="W653" s="172">
        <f t="shared" si="5"/>
        <v>5</v>
      </c>
      <c r="X653" s="173">
        <f t="shared" si="6"/>
        <v>5</v>
      </c>
      <c r="Y653" s="172">
        <f t="shared" si="7"/>
        <v>28</v>
      </c>
      <c r="Z653" s="174">
        <f t="shared" si="8"/>
        <v>0.1666666667</v>
      </c>
      <c r="AA653" s="174">
        <f t="shared" si="9"/>
        <v>0.003703703704</v>
      </c>
      <c r="AB653" s="173" t="str">
        <f t="shared" si="10"/>
        <v>20,322916666666667</v>
      </c>
      <c r="AC653" s="175" t="str">
        <f t="shared" si="11"/>
        <v> 6252HOM01  7:45-11:45  BĐ: 5/1/2026 KT: 2/2/2026</v>
      </c>
      <c r="AD653" s="175">
        <f t="shared" ref="AD653:AE653" si="864">P653</f>
        <v>46027</v>
      </c>
      <c r="AE653" s="175">
        <f t="shared" si="864"/>
        <v>46055</v>
      </c>
      <c r="AF653" s="187"/>
      <c r="AG653" s="187"/>
    </row>
    <row r="654" ht="18.75" customHeight="1">
      <c r="A654" s="184"/>
      <c r="B654" s="184"/>
      <c r="C654" s="99" t="s">
        <v>198</v>
      </c>
      <c r="D654" s="99" t="s">
        <v>1165</v>
      </c>
      <c r="E654" s="99">
        <v>2025.0</v>
      </c>
      <c r="F654" s="164" t="s">
        <v>1178</v>
      </c>
      <c r="G654" s="12"/>
      <c r="H654" s="99">
        <v>12.0</v>
      </c>
      <c r="I654" s="99"/>
      <c r="J654" s="99">
        <v>25.0</v>
      </c>
      <c r="K654" s="185" t="s">
        <v>1272</v>
      </c>
      <c r="L654" s="191">
        <v>0.3229166666666667</v>
      </c>
      <c r="M654" s="192">
        <v>0.4895833333333333</v>
      </c>
      <c r="N654" s="165" t="s">
        <v>1327</v>
      </c>
      <c r="O654" s="164" t="s">
        <v>1252</v>
      </c>
      <c r="P654" s="169">
        <f t="shared" si="863"/>
        <v>46030</v>
      </c>
      <c r="Q654" s="170">
        <f t="shared" si="3"/>
        <v>46058</v>
      </c>
      <c r="R654" s="181"/>
      <c r="S654" s="302"/>
      <c r="T654" s="99"/>
      <c r="U654" s="99"/>
      <c r="V654" s="172" t="str">
        <f t="shared" si="799"/>
        <v> </v>
      </c>
      <c r="W654" s="172">
        <f t="shared" si="5"/>
        <v>5</v>
      </c>
      <c r="X654" s="173">
        <f t="shared" si="6"/>
        <v>5</v>
      </c>
      <c r="Y654" s="172">
        <f t="shared" si="7"/>
        <v>28</v>
      </c>
      <c r="Z654" s="174">
        <f t="shared" si="8"/>
        <v>0.1666666667</v>
      </c>
      <c r="AA654" s="174">
        <f t="shared" si="9"/>
        <v>0.003703703704</v>
      </c>
      <c r="AB654" s="173" t="str">
        <f t="shared" si="10"/>
        <v>50,322916666666667Thực hành lầu 6</v>
      </c>
      <c r="AC654" s="175" t="str">
        <f t="shared" si="11"/>
        <v> 5252HOM01  7:45-11:45  BĐ: 8/1/2026 KT: 5/2/2026</v>
      </c>
      <c r="AD654" s="175">
        <f t="shared" ref="AD654:AE654" si="865">P654</f>
        <v>46030</v>
      </c>
      <c r="AE654" s="175">
        <f t="shared" si="865"/>
        <v>46058</v>
      </c>
      <c r="AF654" s="187"/>
      <c r="AG654" s="187"/>
    </row>
    <row r="655" ht="18.75" customHeight="1">
      <c r="A655" s="184"/>
      <c r="B655" s="184"/>
      <c r="C655" s="99" t="s">
        <v>198</v>
      </c>
      <c r="D655" s="99" t="s">
        <v>1165</v>
      </c>
      <c r="E655" s="99">
        <v>2025.0</v>
      </c>
      <c r="F655" s="164" t="s">
        <v>1186</v>
      </c>
      <c r="G655" s="12"/>
      <c r="H655" s="99">
        <v>8.0</v>
      </c>
      <c r="I655" s="99"/>
      <c r="J655" s="99">
        <v>25.0</v>
      </c>
      <c r="K655" s="185" t="s">
        <v>1272</v>
      </c>
      <c r="L655" s="191">
        <v>0.3229166666666667</v>
      </c>
      <c r="M655" s="192">
        <v>0.4895833333333333</v>
      </c>
      <c r="N655" s="19"/>
      <c r="O655" s="164" t="s">
        <v>1252</v>
      </c>
      <c r="P655" s="169">
        <f t="shared" si="863"/>
        <v>46030</v>
      </c>
      <c r="Q655" s="170">
        <f t="shared" si="3"/>
        <v>46058</v>
      </c>
      <c r="R655" s="181"/>
      <c r="S655" s="302"/>
      <c r="T655" s="99"/>
      <c r="U655" s="99"/>
      <c r="V655" s="172" t="str">
        <f t="shared" si="799"/>
        <v> </v>
      </c>
      <c r="W655" s="172">
        <f t="shared" si="5"/>
        <v>5</v>
      </c>
      <c r="X655" s="173">
        <f t="shared" si="6"/>
        <v>5</v>
      </c>
      <c r="Y655" s="172">
        <f t="shared" si="7"/>
        <v>28</v>
      </c>
      <c r="Z655" s="174">
        <f t="shared" si="8"/>
        <v>0.1666666667</v>
      </c>
      <c r="AA655" s="174">
        <f t="shared" si="9"/>
        <v>0.003703703704</v>
      </c>
      <c r="AB655" s="173" t="str">
        <f t="shared" si="10"/>
        <v>50,322916666666667</v>
      </c>
      <c r="AC655" s="175" t="str">
        <f t="shared" si="11"/>
        <v> 6252HOM01  7:45-11:45  BĐ: 8/1/2026 KT: 5/2/2026</v>
      </c>
      <c r="AD655" s="175">
        <f t="shared" ref="AD655:AE655" si="866">P655</f>
        <v>46030</v>
      </c>
      <c r="AE655" s="175">
        <f t="shared" si="866"/>
        <v>46058</v>
      </c>
      <c r="AF655" s="187"/>
      <c r="AG655" s="187"/>
    </row>
    <row r="656" ht="18.75" customHeight="1">
      <c r="A656" s="184"/>
      <c r="B656" s="184"/>
      <c r="C656" s="99" t="s">
        <v>198</v>
      </c>
      <c r="D656" s="99" t="s">
        <v>1165</v>
      </c>
      <c r="E656" s="99">
        <v>2025.0</v>
      </c>
      <c r="F656" s="164" t="s">
        <v>1178</v>
      </c>
      <c r="G656" s="12"/>
      <c r="H656" s="99">
        <v>12.0</v>
      </c>
      <c r="I656" s="99"/>
      <c r="J656" s="99">
        <v>15.0</v>
      </c>
      <c r="K656" s="185" t="s">
        <v>1250</v>
      </c>
      <c r="L656" s="191">
        <v>0.3229166666666667</v>
      </c>
      <c r="M656" s="192">
        <v>0.4895833333333333</v>
      </c>
      <c r="N656" s="165" t="s">
        <v>1327</v>
      </c>
      <c r="O656" s="164" t="s">
        <v>1252</v>
      </c>
      <c r="P656" s="169">
        <f t="shared" ref="P656:P659" si="868">"23/02/2026"+(K656-2)</f>
        <v>46076</v>
      </c>
      <c r="Q656" s="170">
        <f t="shared" si="3"/>
        <v>46090</v>
      </c>
      <c r="R656" s="181"/>
      <c r="S656" s="302"/>
      <c r="T656" s="99"/>
      <c r="U656" s="99"/>
      <c r="V656" s="172" t="str">
        <f t="shared" si="799"/>
        <v> </v>
      </c>
      <c r="W656" s="172">
        <f t="shared" si="5"/>
        <v>5</v>
      </c>
      <c r="X656" s="173">
        <f t="shared" si="6"/>
        <v>3</v>
      </c>
      <c r="Y656" s="172">
        <f t="shared" si="7"/>
        <v>14</v>
      </c>
      <c r="Z656" s="174">
        <f t="shared" si="8"/>
        <v>0.1666666667</v>
      </c>
      <c r="AA656" s="174">
        <f t="shared" si="9"/>
        <v>0.003703703704</v>
      </c>
      <c r="AB656" s="173" t="str">
        <f t="shared" si="10"/>
        <v>20,322916666666667Thực hành lầu 6</v>
      </c>
      <c r="AC656" s="175" t="str">
        <f t="shared" si="11"/>
        <v> 5252HOM01  7:45-11:45  BĐ: 23/2/2026 KT: 9/3/2026</v>
      </c>
      <c r="AD656" s="175">
        <f t="shared" ref="AD656:AE656" si="867">P656</f>
        <v>46076</v>
      </c>
      <c r="AE656" s="175">
        <f t="shared" si="867"/>
        <v>46090</v>
      </c>
      <c r="AF656" s="187"/>
      <c r="AG656" s="187"/>
    </row>
    <row r="657" ht="18.75" customHeight="1">
      <c r="A657" s="184"/>
      <c r="B657" s="184"/>
      <c r="C657" s="99" t="s">
        <v>198</v>
      </c>
      <c r="D657" s="99" t="s">
        <v>1165</v>
      </c>
      <c r="E657" s="99">
        <v>2025.0</v>
      </c>
      <c r="F657" s="164" t="s">
        <v>1186</v>
      </c>
      <c r="G657" s="12"/>
      <c r="H657" s="99">
        <v>8.0</v>
      </c>
      <c r="I657" s="99"/>
      <c r="J657" s="99">
        <v>15.0</v>
      </c>
      <c r="K657" s="185" t="s">
        <v>1250</v>
      </c>
      <c r="L657" s="191">
        <v>0.3229166666666667</v>
      </c>
      <c r="M657" s="192">
        <v>0.4895833333333333</v>
      </c>
      <c r="N657" s="19"/>
      <c r="O657" s="164" t="s">
        <v>1252</v>
      </c>
      <c r="P657" s="169">
        <f t="shared" si="868"/>
        <v>46076</v>
      </c>
      <c r="Q657" s="170">
        <f t="shared" si="3"/>
        <v>46090</v>
      </c>
      <c r="R657" s="181"/>
      <c r="S657" s="302"/>
      <c r="T657" s="99"/>
      <c r="U657" s="99"/>
      <c r="V657" s="172" t="str">
        <f t="shared" si="799"/>
        <v> </v>
      </c>
      <c r="W657" s="172">
        <f t="shared" si="5"/>
        <v>5</v>
      </c>
      <c r="X657" s="173">
        <f t="shared" si="6"/>
        <v>3</v>
      </c>
      <c r="Y657" s="172">
        <f t="shared" si="7"/>
        <v>14</v>
      </c>
      <c r="Z657" s="174">
        <f t="shared" si="8"/>
        <v>0.1666666667</v>
      </c>
      <c r="AA657" s="174">
        <f t="shared" si="9"/>
        <v>0.003703703704</v>
      </c>
      <c r="AB657" s="173" t="str">
        <f t="shared" si="10"/>
        <v>20,322916666666667</v>
      </c>
      <c r="AC657" s="175" t="str">
        <f t="shared" si="11"/>
        <v> 6252HOM01  7:45-11:45  BĐ: 23/2/2026 KT: 9/3/2026</v>
      </c>
      <c r="AD657" s="175">
        <f t="shared" ref="AD657:AE657" si="869">P657</f>
        <v>46076</v>
      </c>
      <c r="AE657" s="175">
        <f t="shared" si="869"/>
        <v>46090</v>
      </c>
      <c r="AF657" s="187"/>
      <c r="AG657" s="187"/>
    </row>
    <row r="658" ht="18.75" customHeight="1">
      <c r="A658" s="184"/>
      <c r="B658" s="184"/>
      <c r="C658" s="99" t="s">
        <v>198</v>
      </c>
      <c r="D658" s="99" t="s">
        <v>1165</v>
      </c>
      <c r="E658" s="99">
        <v>2025.0</v>
      </c>
      <c r="F658" s="164" t="s">
        <v>1178</v>
      </c>
      <c r="G658" s="12"/>
      <c r="H658" s="99">
        <v>12.0</v>
      </c>
      <c r="I658" s="99"/>
      <c r="J658" s="99">
        <v>10.0</v>
      </c>
      <c r="K658" s="185" t="s">
        <v>1272</v>
      </c>
      <c r="L658" s="191">
        <v>0.3229166666666667</v>
      </c>
      <c r="M658" s="192">
        <v>0.4895833333333333</v>
      </c>
      <c r="N658" s="165" t="s">
        <v>1327</v>
      </c>
      <c r="O658" s="164" t="s">
        <v>1252</v>
      </c>
      <c r="P658" s="169">
        <f t="shared" si="868"/>
        <v>46079</v>
      </c>
      <c r="Q658" s="170">
        <f t="shared" si="3"/>
        <v>46086</v>
      </c>
      <c r="R658" s="181"/>
      <c r="S658" s="302"/>
      <c r="T658" s="99"/>
      <c r="U658" s="99"/>
      <c r="V658" s="172" t="str">
        <f t="shared" si="799"/>
        <v> </v>
      </c>
      <c r="W658" s="172">
        <f t="shared" si="5"/>
        <v>5</v>
      </c>
      <c r="X658" s="173">
        <f t="shared" si="6"/>
        <v>2</v>
      </c>
      <c r="Y658" s="172">
        <f t="shared" si="7"/>
        <v>7</v>
      </c>
      <c r="Z658" s="174">
        <f t="shared" si="8"/>
        <v>0.1666666667</v>
      </c>
      <c r="AA658" s="174">
        <f t="shared" si="9"/>
        <v>0.003703703704</v>
      </c>
      <c r="AB658" s="173" t="str">
        <f t="shared" si="10"/>
        <v>50,322916666666667Thực hành lầu 6</v>
      </c>
      <c r="AC658" s="175" t="str">
        <f t="shared" si="11"/>
        <v> 5252HOM01  7:45-11:45  BĐ: 26/2/2026 KT: 5/3/2026</v>
      </c>
      <c r="AD658" s="175">
        <f t="shared" ref="AD658:AE658" si="870">P658</f>
        <v>46079</v>
      </c>
      <c r="AE658" s="175">
        <f t="shared" si="870"/>
        <v>46086</v>
      </c>
      <c r="AF658" s="187"/>
      <c r="AG658" s="187"/>
    </row>
    <row r="659" ht="18.75" customHeight="1">
      <c r="A659" s="184"/>
      <c r="B659" s="184"/>
      <c r="C659" s="99" t="s">
        <v>198</v>
      </c>
      <c r="D659" s="99" t="s">
        <v>1165</v>
      </c>
      <c r="E659" s="99">
        <v>2025.0</v>
      </c>
      <c r="F659" s="164" t="s">
        <v>1186</v>
      </c>
      <c r="G659" s="12"/>
      <c r="H659" s="99">
        <v>8.0</v>
      </c>
      <c r="I659" s="99"/>
      <c r="J659" s="99">
        <v>10.0</v>
      </c>
      <c r="K659" s="185" t="s">
        <v>1272</v>
      </c>
      <c r="L659" s="191">
        <v>0.3229166666666667</v>
      </c>
      <c r="M659" s="192">
        <v>0.4895833333333333</v>
      </c>
      <c r="N659" s="19"/>
      <c r="O659" s="164" t="s">
        <v>1252</v>
      </c>
      <c r="P659" s="169">
        <f t="shared" si="868"/>
        <v>46079</v>
      </c>
      <c r="Q659" s="170">
        <f t="shared" si="3"/>
        <v>46086</v>
      </c>
      <c r="R659" s="181"/>
      <c r="S659" s="302"/>
      <c r="T659" s="99"/>
      <c r="U659" s="99"/>
      <c r="V659" s="172" t="str">
        <f t="shared" si="799"/>
        <v> </v>
      </c>
      <c r="W659" s="172">
        <f t="shared" si="5"/>
        <v>5</v>
      </c>
      <c r="X659" s="173">
        <f t="shared" si="6"/>
        <v>2</v>
      </c>
      <c r="Y659" s="172">
        <f t="shared" si="7"/>
        <v>7</v>
      </c>
      <c r="Z659" s="174">
        <f t="shared" si="8"/>
        <v>0.1666666667</v>
      </c>
      <c r="AA659" s="174">
        <f t="shared" si="9"/>
        <v>0.003703703704</v>
      </c>
      <c r="AB659" s="173" t="str">
        <f t="shared" si="10"/>
        <v>50,322916666666667</v>
      </c>
      <c r="AC659" s="175" t="str">
        <f t="shared" si="11"/>
        <v> 6252HOM01  7:45-11:45  BĐ: 26/2/2026 KT: 5/3/2026</v>
      </c>
      <c r="AD659" s="175">
        <f t="shared" ref="AD659:AE659" si="871">P659</f>
        <v>46079</v>
      </c>
      <c r="AE659" s="175">
        <f t="shared" si="871"/>
        <v>46086</v>
      </c>
      <c r="AF659" s="187"/>
      <c r="AG659" s="187"/>
    </row>
    <row r="660" ht="18.75" customHeight="1">
      <c r="A660" s="184"/>
      <c r="B660" s="184"/>
      <c r="C660" s="99" t="s">
        <v>198</v>
      </c>
      <c r="D660" s="99" t="s">
        <v>1165</v>
      </c>
      <c r="E660" s="99">
        <v>2025.0</v>
      </c>
      <c r="F660" s="164" t="s">
        <v>1185</v>
      </c>
      <c r="G660" s="165" t="s">
        <v>1180</v>
      </c>
      <c r="H660" s="99">
        <v>4.0</v>
      </c>
      <c r="I660" s="99"/>
      <c r="J660" s="99">
        <v>25.0</v>
      </c>
      <c r="K660" s="185" t="s">
        <v>1267</v>
      </c>
      <c r="L660" s="191">
        <v>0.3229166666666667</v>
      </c>
      <c r="M660" s="192">
        <v>0.4895833333333333</v>
      </c>
      <c r="N660" s="165" t="s">
        <v>1271</v>
      </c>
      <c r="O660" s="164" t="s">
        <v>1261</v>
      </c>
      <c r="P660" s="169">
        <f t="shared" ref="P660:P662" si="873">"05/01/2026"+(K660-2)</f>
        <v>46032</v>
      </c>
      <c r="Q660" s="170">
        <f t="shared" si="3"/>
        <v>46060</v>
      </c>
      <c r="R660" s="181"/>
      <c r="S660" s="302"/>
      <c r="T660" s="99"/>
      <c r="U660" s="99"/>
      <c r="V660" s="172" t="str">
        <f t="shared" si="799"/>
        <v> </v>
      </c>
      <c r="W660" s="172">
        <f t="shared" si="5"/>
        <v>5</v>
      </c>
      <c r="X660" s="173">
        <f t="shared" si="6"/>
        <v>5</v>
      </c>
      <c r="Y660" s="172">
        <f t="shared" si="7"/>
        <v>28</v>
      </c>
      <c r="Z660" s="174">
        <f t="shared" si="8"/>
        <v>0.1666666667</v>
      </c>
      <c r="AA660" s="174">
        <f t="shared" si="9"/>
        <v>0.003703703704</v>
      </c>
      <c r="AB660" s="173" t="str">
        <f t="shared" si="10"/>
        <v>70,322916666666667G_201</v>
      </c>
      <c r="AC660" s="175" t="str">
        <f t="shared" si="11"/>
        <v>Nguyên lý kế toán 5252HOM01G  7:45-11:45  BĐ: 10/1/2026 KT: 7/2/2026</v>
      </c>
      <c r="AD660" s="175">
        <f t="shared" ref="AD660:AE660" si="872">P660</f>
        <v>46032</v>
      </c>
      <c r="AE660" s="175">
        <f t="shared" si="872"/>
        <v>46060</v>
      </c>
      <c r="AF660" s="187"/>
      <c r="AG660" s="187"/>
    </row>
    <row r="661" ht="18.75" customHeight="1">
      <c r="A661" s="177"/>
      <c r="B661" s="177"/>
      <c r="C661" s="178" t="s">
        <v>198</v>
      </c>
      <c r="D661" s="178" t="s">
        <v>1193</v>
      </c>
      <c r="E661" s="178">
        <v>2025.0</v>
      </c>
      <c r="F661" s="178" t="s">
        <v>1213</v>
      </c>
      <c r="G661" s="12"/>
      <c r="H661" s="178">
        <v>11.0</v>
      </c>
      <c r="I661" s="181"/>
      <c r="J661" s="99">
        <v>25.0</v>
      </c>
      <c r="K661" s="185" t="s">
        <v>1267</v>
      </c>
      <c r="L661" s="191">
        <v>0.3229166666666667</v>
      </c>
      <c r="M661" s="192">
        <v>0.4895833333333333</v>
      </c>
      <c r="N661" s="12"/>
      <c r="O661" s="178" t="s">
        <v>1261</v>
      </c>
      <c r="P661" s="169">
        <f t="shared" si="873"/>
        <v>46032</v>
      </c>
      <c r="Q661" s="170">
        <f t="shared" si="3"/>
        <v>46060</v>
      </c>
      <c r="R661" s="180"/>
      <c r="S661" s="303"/>
      <c r="T661" s="181"/>
      <c r="U661" s="181"/>
      <c r="V661" s="172" t="str">
        <f t="shared" si="799"/>
        <v> </v>
      </c>
      <c r="W661" s="172">
        <f t="shared" si="5"/>
        <v>5</v>
      </c>
      <c r="X661" s="173">
        <f t="shared" si="6"/>
        <v>5</v>
      </c>
      <c r="Y661" s="172">
        <f t="shared" si="7"/>
        <v>28</v>
      </c>
      <c r="Z661" s="174">
        <f t="shared" si="8"/>
        <v>0.1666666667</v>
      </c>
      <c r="AA661" s="174">
        <f t="shared" si="9"/>
        <v>0.003703703704</v>
      </c>
      <c r="AB661" s="173" t="str">
        <f t="shared" si="10"/>
        <v>70,322916666666667</v>
      </c>
      <c r="AC661" s="175" t="str">
        <f t="shared" si="11"/>
        <v> 6252SMA01G  7:45-11:45  BĐ: 10/1/2026 KT: 7/2/2026</v>
      </c>
      <c r="AD661" s="175">
        <f t="shared" ref="AD661:AE661" si="874">P661</f>
        <v>46032</v>
      </c>
      <c r="AE661" s="175">
        <f t="shared" si="874"/>
        <v>46060</v>
      </c>
      <c r="AF661" s="182"/>
      <c r="AG661" s="182"/>
    </row>
    <row r="662" ht="18.75" customHeight="1">
      <c r="A662" s="177"/>
      <c r="B662" s="177"/>
      <c r="C662" s="178" t="s">
        <v>198</v>
      </c>
      <c r="D662" s="178" t="s">
        <v>1193</v>
      </c>
      <c r="E662" s="178">
        <v>2025.0</v>
      </c>
      <c r="F662" s="199" t="s">
        <v>1215</v>
      </c>
      <c r="G662" s="12"/>
      <c r="H662" s="178">
        <v>22.0</v>
      </c>
      <c r="I662" s="181"/>
      <c r="J662" s="99">
        <v>25.0</v>
      </c>
      <c r="K662" s="185" t="s">
        <v>1267</v>
      </c>
      <c r="L662" s="191">
        <v>0.3229166666666667</v>
      </c>
      <c r="M662" s="192">
        <v>0.4895833333333333</v>
      </c>
      <c r="N662" s="19"/>
      <c r="O662" s="178" t="s">
        <v>1261</v>
      </c>
      <c r="P662" s="169">
        <f t="shared" si="873"/>
        <v>46032</v>
      </c>
      <c r="Q662" s="170">
        <f t="shared" si="3"/>
        <v>46060</v>
      </c>
      <c r="R662" s="180"/>
      <c r="S662" s="303"/>
      <c r="T662" s="181"/>
      <c r="U662" s="181"/>
      <c r="V662" s="172" t="str">
        <f t="shared" si="799"/>
        <v> </v>
      </c>
      <c r="W662" s="172">
        <f t="shared" si="5"/>
        <v>5</v>
      </c>
      <c r="X662" s="173">
        <f t="shared" si="6"/>
        <v>5</v>
      </c>
      <c r="Y662" s="172">
        <f t="shared" si="7"/>
        <v>28</v>
      </c>
      <c r="Z662" s="174">
        <f t="shared" si="8"/>
        <v>0.1666666667</v>
      </c>
      <c r="AA662" s="174">
        <f t="shared" si="9"/>
        <v>0.003703703704</v>
      </c>
      <c r="AB662" s="173" t="str">
        <f t="shared" si="10"/>
        <v>70,322916666666667</v>
      </c>
      <c r="AC662" s="175" t="str">
        <f t="shared" si="11"/>
        <v> 5252SMA01G  7:45-11:45  BĐ: 10/1/2026 KT: 7/2/2026</v>
      </c>
      <c r="AD662" s="175">
        <f t="shared" ref="AD662:AE662" si="875">P662</f>
        <v>46032</v>
      </c>
      <c r="AE662" s="175">
        <f t="shared" si="875"/>
        <v>46060</v>
      </c>
      <c r="AF662" s="182"/>
      <c r="AG662" s="182"/>
    </row>
    <row r="663" ht="18.75" customHeight="1">
      <c r="A663" s="177"/>
      <c r="B663" s="177"/>
      <c r="C663" s="99" t="s">
        <v>198</v>
      </c>
      <c r="D663" s="99" t="s">
        <v>1165</v>
      </c>
      <c r="E663" s="99">
        <v>2025.0</v>
      </c>
      <c r="F663" s="164" t="s">
        <v>1185</v>
      </c>
      <c r="G663" s="165" t="s">
        <v>1180</v>
      </c>
      <c r="H663" s="99">
        <v>4.0</v>
      </c>
      <c r="I663" s="99"/>
      <c r="J663" s="99">
        <v>35.0</v>
      </c>
      <c r="K663" s="185" t="s">
        <v>1267</v>
      </c>
      <c r="L663" s="191">
        <v>0.3229166666666667</v>
      </c>
      <c r="M663" s="192">
        <v>0.4895833333333333</v>
      </c>
      <c r="N663" s="165" t="s">
        <v>1271</v>
      </c>
      <c r="O663" s="178" t="s">
        <v>1261</v>
      </c>
      <c r="P663" s="169">
        <f t="shared" ref="P663:P665" si="877">"23/02/2026"+(K663-2)</f>
        <v>46081</v>
      </c>
      <c r="Q663" s="170">
        <f t="shared" si="3"/>
        <v>46123</v>
      </c>
      <c r="R663" s="180"/>
      <c r="S663" s="303"/>
      <c r="T663" s="181"/>
      <c r="U663" s="181"/>
      <c r="V663" s="172" t="str">
        <f t="shared" si="799"/>
        <v> </v>
      </c>
      <c r="W663" s="172">
        <f t="shared" si="5"/>
        <v>5</v>
      </c>
      <c r="X663" s="173">
        <f t="shared" si="6"/>
        <v>7</v>
      </c>
      <c r="Y663" s="172">
        <f t="shared" si="7"/>
        <v>42</v>
      </c>
      <c r="Z663" s="174">
        <f t="shared" si="8"/>
        <v>0.1666666667</v>
      </c>
      <c r="AA663" s="174">
        <f t="shared" si="9"/>
        <v>0.003703703704</v>
      </c>
      <c r="AB663" s="173" t="str">
        <f t="shared" si="10"/>
        <v>70,322916666666667G_201</v>
      </c>
      <c r="AC663" s="175" t="str">
        <f t="shared" si="11"/>
        <v>Nguyên lý kế toán 5252HOM01G  7:45-11:45  BĐ: 28/2/2026 KT: 11/4/2026</v>
      </c>
      <c r="AD663" s="175">
        <f t="shared" ref="AD663:AE663" si="876">P663</f>
        <v>46081</v>
      </c>
      <c r="AE663" s="175">
        <f t="shared" si="876"/>
        <v>46123</v>
      </c>
      <c r="AF663" s="182"/>
      <c r="AG663" s="182"/>
    </row>
    <row r="664" ht="18.75" customHeight="1">
      <c r="A664" s="177"/>
      <c r="B664" s="177"/>
      <c r="C664" s="178" t="s">
        <v>198</v>
      </c>
      <c r="D664" s="178" t="s">
        <v>1193</v>
      </c>
      <c r="E664" s="178">
        <v>2025.0</v>
      </c>
      <c r="F664" s="178" t="s">
        <v>1213</v>
      </c>
      <c r="G664" s="12"/>
      <c r="H664" s="178">
        <v>11.0</v>
      </c>
      <c r="I664" s="181"/>
      <c r="J664" s="93">
        <v>35.0</v>
      </c>
      <c r="K664" s="185" t="s">
        <v>1267</v>
      </c>
      <c r="L664" s="191">
        <v>0.3229166666666667</v>
      </c>
      <c r="M664" s="192">
        <v>0.4895833333333333</v>
      </c>
      <c r="N664" s="12"/>
      <c r="O664" s="178" t="s">
        <v>1261</v>
      </c>
      <c r="P664" s="169">
        <f t="shared" si="877"/>
        <v>46081</v>
      </c>
      <c r="Q664" s="170">
        <f t="shared" si="3"/>
        <v>46123</v>
      </c>
      <c r="R664" s="180"/>
      <c r="S664" s="303"/>
      <c r="T664" s="181"/>
      <c r="U664" s="181"/>
      <c r="V664" s="172" t="str">
        <f t="shared" si="799"/>
        <v> </v>
      </c>
      <c r="W664" s="172">
        <f t="shared" si="5"/>
        <v>5</v>
      </c>
      <c r="X664" s="173">
        <f t="shared" si="6"/>
        <v>7</v>
      </c>
      <c r="Y664" s="172">
        <f t="shared" si="7"/>
        <v>42</v>
      </c>
      <c r="Z664" s="174">
        <f t="shared" si="8"/>
        <v>0.1666666667</v>
      </c>
      <c r="AA664" s="174">
        <f t="shared" si="9"/>
        <v>0.003703703704</v>
      </c>
      <c r="AB664" s="173" t="str">
        <f t="shared" si="10"/>
        <v>70,322916666666667</v>
      </c>
      <c r="AC664" s="175" t="str">
        <f t="shared" si="11"/>
        <v> 6252SMA01G  7:45-11:45  BĐ: 28/2/2026 KT: 11/4/2026</v>
      </c>
      <c r="AD664" s="175">
        <f t="shared" ref="AD664:AE664" si="878">P664</f>
        <v>46081</v>
      </c>
      <c r="AE664" s="175">
        <f t="shared" si="878"/>
        <v>46123</v>
      </c>
      <c r="AF664" s="182"/>
      <c r="AG664" s="182"/>
    </row>
    <row r="665" ht="18.75" customHeight="1">
      <c r="A665" s="177"/>
      <c r="B665" s="177"/>
      <c r="C665" s="178" t="s">
        <v>198</v>
      </c>
      <c r="D665" s="178" t="s">
        <v>1193</v>
      </c>
      <c r="E665" s="178">
        <v>2025.0</v>
      </c>
      <c r="F665" s="199" t="s">
        <v>1215</v>
      </c>
      <c r="G665" s="12"/>
      <c r="H665" s="178">
        <v>22.0</v>
      </c>
      <c r="I665" s="181"/>
      <c r="J665" s="93">
        <v>35.0</v>
      </c>
      <c r="K665" s="185" t="s">
        <v>1267</v>
      </c>
      <c r="L665" s="191">
        <v>0.3229166666666667</v>
      </c>
      <c r="M665" s="192">
        <v>0.4895833333333333</v>
      </c>
      <c r="N665" s="19"/>
      <c r="O665" s="178" t="s">
        <v>1261</v>
      </c>
      <c r="P665" s="169">
        <f t="shared" si="877"/>
        <v>46081</v>
      </c>
      <c r="Q665" s="170">
        <f t="shared" si="3"/>
        <v>46123</v>
      </c>
      <c r="R665" s="180"/>
      <c r="S665" s="303"/>
      <c r="T665" s="181"/>
      <c r="U665" s="181"/>
      <c r="V665" s="172" t="str">
        <f t="shared" si="799"/>
        <v> </v>
      </c>
      <c r="W665" s="172">
        <f t="shared" si="5"/>
        <v>5</v>
      </c>
      <c r="X665" s="173">
        <f t="shared" si="6"/>
        <v>7</v>
      </c>
      <c r="Y665" s="172">
        <f t="shared" si="7"/>
        <v>42</v>
      </c>
      <c r="Z665" s="174">
        <f t="shared" si="8"/>
        <v>0.1666666667</v>
      </c>
      <c r="AA665" s="174">
        <f t="shared" si="9"/>
        <v>0.003703703704</v>
      </c>
      <c r="AB665" s="173" t="str">
        <f t="shared" si="10"/>
        <v>70,322916666666667</v>
      </c>
      <c r="AC665" s="175" t="str">
        <f t="shared" si="11"/>
        <v> 5252SMA01G  7:45-11:45  BĐ: 28/2/2026 KT: 11/4/2026</v>
      </c>
      <c r="AD665" s="175">
        <f t="shared" ref="AD665:AE665" si="879">P665</f>
        <v>46081</v>
      </c>
      <c r="AE665" s="175">
        <f t="shared" si="879"/>
        <v>46123</v>
      </c>
      <c r="AF665" s="182"/>
      <c r="AG665" s="182"/>
    </row>
    <row r="666" ht="18.75" customHeight="1">
      <c r="A666" s="184"/>
      <c r="B666" s="184"/>
      <c r="C666" s="99" t="s">
        <v>198</v>
      </c>
      <c r="D666" s="99" t="s">
        <v>1165</v>
      </c>
      <c r="E666" s="99">
        <v>2025.0</v>
      </c>
      <c r="F666" s="164" t="s">
        <v>1185</v>
      </c>
      <c r="G666" s="165" t="s">
        <v>1182</v>
      </c>
      <c r="H666" s="99">
        <v>4.0</v>
      </c>
      <c r="I666" s="99"/>
      <c r="J666" s="99">
        <v>25.0</v>
      </c>
      <c r="K666" s="185" t="s">
        <v>1258</v>
      </c>
      <c r="L666" s="191">
        <v>0.3229166666666667</v>
      </c>
      <c r="M666" s="192">
        <v>0.4895833333333333</v>
      </c>
      <c r="N666" s="165" t="s">
        <v>1284</v>
      </c>
      <c r="O666" s="164" t="s">
        <v>1261</v>
      </c>
      <c r="P666" s="169">
        <f t="shared" ref="P666:P668" si="881">"05/01/2026"+(K666-2)</f>
        <v>46028</v>
      </c>
      <c r="Q666" s="170">
        <f t="shared" si="3"/>
        <v>46056</v>
      </c>
      <c r="R666" s="181"/>
      <c r="S666" s="302"/>
      <c r="T666" s="99"/>
      <c r="U666" s="99"/>
      <c r="V666" s="172" t="str">
        <f t="shared" si="799"/>
        <v> </v>
      </c>
      <c r="W666" s="172">
        <f t="shared" si="5"/>
        <v>5</v>
      </c>
      <c r="X666" s="173">
        <f t="shared" si="6"/>
        <v>5</v>
      </c>
      <c r="Y666" s="172">
        <f t="shared" si="7"/>
        <v>28</v>
      </c>
      <c r="Z666" s="174">
        <f t="shared" si="8"/>
        <v>0.1666666667</v>
      </c>
      <c r="AA666" s="174">
        <f t="shared" si="9"/>
        <v>0.003703703704</v>
      </c>
      <c r="AB666" s="173" t="str">
        <f t="shared" si="10"/>
        <v>30,322916666666667G_301</v>
      </c>
      <c r="AC666" s="175" t="str">
        <f t="shared" si="11"/>
        <v>Kinh tế vi mô 5252HOM01G  7:45-11:45  BĐ: 6/1/2026 KT: 3/2/2026</v>
      </c>
      <c r="AD666" s="175">
        <f t="shared" ref="AD666:AE666" si="880">P666</f>
        <v>46028</v>
      </c>
      <c r="AE666" s="175">
        <f t="shared" si="880"/>
        <v>46056</v>
      </c>
      <c r="AF666" s="187"/>
      <c r="AG666" s="187"/>
    </row>
    <row r="667" ht="18.75" customHeight="1">
      <c r="A667" s="177"/>
      <c r="B667" s="177"/>
      <c r="C667" s="178" t="s">
        <v>198</v>
      </c>
      <c r="D667" s="178" t="s">
        <v>1193</v>
      </c>
      <c r="E667" s="178">
        <v>2025.0</v>
      </c>
      <c r="F667" s="178" t="s">
        <v>1213</v>
      </c>
      <c r="G667" s="12"/>
      <c r="H667" s="178">
        <v>11.0</v>
      </c>
      <c r="I667" s="181"/>
      <c r="J667" s="93">
        <v>25.0</v>
      </c>
      <c r="K667" s="185" t="s">
        <v>1258</v>
      </c>
      <c r="L667" s="191">
        <v>0.3229166666666667</v>
      </c>
      <c r="M667" s="192">
        <v>0.4895833333333333</v>
      </c>
      <c r="N667" s="12"/>
      <c r="O667" s="178" t="s">
        <v>1261</v>
      </c>
      <c r="P667" s="169">
        <f t="shared" si="881"/>
        <v>46028</v>
      </c>
      <c r="Q667" s="170">
        <f t="shared" si="3"/>
        <v>46056</v>
      </c>
      <c r="R667" s="180"/>
      <c r="S667" s="303"/>
      <c r="T667" s="181"/>
      <c r="U667" s="181"/>
      <c r="V667" s="172" t="str">
        <f t="shared" si="799"/>
        <v> </v>
      </c>
      <c r="W667" s="172">
        <f t="shared" si="5"/>
        <v>5</v>
      </c>
      <c r="X667" s="173">
        <f t="shared" si="6"/>
        <v>5</v>
      </c>
      <c r="Y667" s="172">
        <f t="shared" si="7"/>
        <v>28</v>
      </c>
      <c r="Z667" s="174">
        <f t="shared" si="8"/>
        <v>0.1666666667</v>
      </c>
      <c r="AA667" s="174">
        <f t="shared" si="9"/>
        <v>0.003703703704</v>
      </c>
      <c r="AB667" s="173" t="str">
        <f t="shared" si="10"/>
        <v>30,322916666666667</v>
      </c>
      <c r="AC667" s="175" t="str">
        <f t="shared" si="11"/>
        <v> 6252SMA01G  7:45-11:45  BĐ: 6/1/2026 KT: 3/2/2026</v>
      </c>
      <c r="AD667" s="175">
        <f t="shared" ref="AD667:AE667" si="882">P667</f>
        <v>46028</v>
      </c>
      <c r="AE667" s="175">
        <f t="shared" si="882"/>
        <v>46056</v>
      </c>
      <c r="AF667" s="182"/>
      <c r="AG667" s="182"/>
    </row>
    <row r="668" ht="18.75" customHeight="1">
      <c r="A668" s="177"/>
      <c r="B668" s="177"/>
      <c r="C668" s="178" t="s">
        <v>198</v>
      </c>
      <c r="D668" s="178" t="s">
        <v>1193</v>
      </c>
      <c r="E668" s="178">
        <v>2025.0</v>
      </c>
      <c r="F668" s="199" t="s">
        <v>1215</v>
      </c>
      <c r="G668" s="12"/>
      <c r="H668" s="178">
        <v>22.0</v>
      </c>
      <c r="I668" s="181"/>
      <c r="J668" s="93">
        <v>25.0</v>
      </c>
      <c r="K668" s="185" t="s">
        <v>1258</v>
      </c>
      <c r="L668" s="191">
        <v>0.3229166666666667</v>
      </c>
      <c r="M668" s="192">
        <v>0.4895833333333333</v>
      </c>
      <c r="N668" s="19"/>
      <c r="O668" s="178" t="s">
        <v>1261</v>
      </c>
      <c r="P668" s="169">
        <f t="shared" si="881"/>
        <v>46028</v>
      </c>
      <c r="Q668" s="170">
        <f t="shared" si="3"/>
        <v>46056</v>
      </c>
      <c r="R668" s="180"/>
      <c r="S668" s="303"/>
      <c r="T668" s="181"/>
      <c r="U668" s="181"/>
      <c r="V668" s="172" t="str">
        <f t="shared" si="799"/>
        <v> </v>
      </c>
      <c r="W668" s="172">
        <f t="shared" si="5"/>
        <v>5</v>
      </c>
      <c r="X668" s="173">
        <f t="shared" si="6"/>
        <v>5</v>
      </c>
      <c r="Y668" s="172">
        <f t="shared" si="7"/>
        <v>28</v>
      </c>
      <c r="Z668" s="174">
        <f t="shared" si="8"/>
        <v>0.1666666667</v>
      </c>
      <c r="AA668" s="174">
        <f t="shared" si="9"/>
        <v>0.003703703704</v>
      </c>
      <c r="AB668" s="173" t="str">
        <f t="shared" si="10"/>
        <v>30,322916666666667</v>
      </c>
      <c r="AC668" s="175" t="str">
        <f t="shared" si="11"/>
        <v> 5252SMA01G  7:45-11:45  BĐ: 6/1/2026 KT: 3/2/2026</v>
      </c>
      <c r="AD668" s="175">
        <f t="shared" ref="AD668:AE668" si="883">P668</f>
        <v>46028</v>
      </c>
      <c r="AE668" s="175">
        <f t="shared" si="883"/>
        <v>46056</v>
      </c>
      <c r="AF668" s="182"/>
      <c r="AG668" s="182"/>
    </row>
    <row r="669" ht="18.75" customHeight="1">
      <c r="A669" s="177"/>
      <c r="B669" s="177"/>
      <c r="C669" s="178" t="s">
        <v>198</v>
      </c>
      <c r="D669" s="178" t="s">
        <v>1193</v>
      </c>
      <c r="E669" s="178">
        <v>2025.0</v>
      </c>
      <c r="F669" s="199" t="s">
        <v>1215</v>
      </c>
      <c r="G669" s="165" t="s">
        <v>1182</v>
      </c>
      <c r="H669" s="178">
        <v>22.0</v>
      </c>
      <c r="I669" s="181"/>
      <c r="J669" s="93">
        <v>20.0</v>
      </c>
      <c r="K669" s="185" t="s">
        <v>1258</v>
      </c>
      <c r="L669" s="191">
        <v>0.3229166666666667</v>
      </c>
      <c r="M669" s="192">
        <v>0.4895833333333333</v>
      </c>
      <c r="N669" s="165" t="s">
        <v>1284</v>
      </c>
      <c r="O669" s="178" t="s">
        <v>1261</v>
      </c>
      <c r="P669" s="169">
        <f t="shared" ref="P669:P671" si="885">"23/02/2026"+(K669-2)</f>
        <v>46077</v>
      </c>
      <c r="Q669" s="170">
        <f t="shared" si="3"/>
        <v>46098</v>
      </c>
      <c r="R669" s="180"/>
      <c r="S669" s="303"/>
      <c r="T669" s="181"/>
      <c r="U669" s="181"/>
      <c r="V669" s="172"/>
      <c r="W669" s="172">
        <f t="shared" si="5"/>
        <v>5</v>
      </c>
      <c r="X669" s="173">
        <f t="shared" si="6"/>
        <v>4</v>
      </c>
      <c r="Y669" s="172">
        <f t="shared" si="7"/>
        <v>21</v>
      </c>
      <c r="Z669" s="174">
        <f t="shared" si="8"/>
        <v>0.1666666667</v>
      </c>
      <c r="AA669" s="174">
        <f t="shared" si="9"/>
        <v>0.003703703704</v>
      </c>
      <c r="AB669" s="173" t="str">
        <f t="shared" si="10"/>
        <v>30,322916666666667G_301</v>
      </c>
      <c r="AC669" s="175" t="str">
        <f t="shared" si="11"/>
        <v>Kinh tế vi mô 5252SMA01G  7:45-11:45  BĐ: 24/2/2026 KT: 17/3/2026</v>
      </c>
      <c r="AD669" s="175">
        <f t="shared" ref="AD669:AE669" si="884">P669</f>
        <v>46077</v>
      </c>
      <c r="AE669" s="175">
        <f t="shared" si="884"/>
        <v>46098</v>
      </c>
      <c r="AF669" s="182"/>
      <c r="AG669" s="182"/>
    </row>
    <row r="670" ht="18.75" customHeight="1">
      <c r="A670" s="177"/>
      <c r="B670" s="177"/>
      <c r="C670" s="99" t="s">
        <v>198</v>
      </c>
      <c r="D670" s="99" t="s">
        <v>1165</v>
      </c>
      <c r="E670" s="99">
        <v>2025.0</v>
      </c>
      <c r="F670" s="164" t="s">
        <v>1185</v>
      </c>
      <c r="G670" s="12"/>
      <c r="H670" s="99">
        <v>4.0</v>
      </c>
      <c r="I670" s="181"/>
      <c r="J670" s="93">
        <v>20.0</v>
      </c>
      <c r="K670" s="185" t="s">
        <v>1258</v>
      </c>
      <c r="L670" s="191">
        <v>0.3229166666666667</v>
      </c>
      <c r="M670" s="192">
        <v>0.4895833333333333</v>
      </c>
      <c r="N670" s="12"/>
      <c r="O670" s="178" t="s">
        <v>1261</v>
      </c>
      <c r="P670" s="169">
        <f t="shared" si="885"/>
        <v>46077</v>
      </c>
      <c r="Q670" s="170">
        <f t="shared" si="3"/>
        <v>46098</v>
      </c>
      <c r="R670" s="180"/>
      <c r="S670" s="303"/>
      <c r="T670" s="181"/>
      <c r="U670" s="181"/>
      <c r="V670" s="172"/>
      <c r="W670" s="172">
        <f t="shared" si="5"/>
        <v>5</v>
      </c>
      <c r="X670" s="173">
        <f t="shared" si="6"/>
        <v>4</v>
      </c>
      <c r="Y670" s="172">
        <f t="shared" si="7"/>
        <v>21</v>
      </c>
      <c r="Z670" s="174">
        <f t="shared" si="8"/>
        <v>0.1666666667</v>
      </c>
      <c r="AA670" s="174">
        <f t="shared" si="9"/>
        <v>0.003703703704</v>
      </c>
      <c r="AB670" s="173" t="str">
        <f t="shared" si="10"/>
        <v>30,322916666666667</v>
      </c>
      <c r="AC670" s="175" t="str">
        <f t="shared" si="11"/>
        <v> 5252HOM01G  7:45-11:45  BĐ: 24/2/2026 KT: 17/3/2026</v>
      </c>
      <c r="AD670" s="175">
        <f t="shared" ref="AD670:AE670" si="886">P670</f>
        <v>46077</v>
      </c>
      <c r="AE670" s="175">
        <f t="shared" si="886"/>
        <v>46098</v>
      </c>
      <c r="AF670" s="182"/>
      <c r="AG670" s="182"/>
    </row>
    <row r="671" ht="18.75" customHeight="1">
      <c r="A671" s="177"/>
      <c r="B671" s="177"/>
      <c r="C671" s="178" t="s">
        <v>198</v>
      </c>
      <c r="D671" s="178" t="s">
        <v>1193</v>
      </c>
      <c r="E671" s="178">
        <v>2025.0</v>
      </c>
      <c r="F671" s="178" t="s">
        <v>1213</v>
      </c>
      <c r="G671" s="12"/>
      <c r="H671" s="178">
        <v>22.0</v>
      </c>
      <c r="I671" s="181"/>
      <c r="J671" s="93">
        <v>20.0</v>
      </c>
      <c r="K671" s="185" t="s">
        <v>1258</v>
      </c>
      <c r="L671" s="191">
        <v>0.3229166666666667</v>
      </c>
      <c r="M671" s="192">
        <v>0.4895833333333333</v>
      </c>
      <c r="N671" s="19"/>
      <c r="O671" s="178" t="s">
        <v>1261</v>
      </c>
      <c r="P671" s="169">
        <f t="shared" si="885"/>
        <v>46077</v>
      </c>
      <c r="Q671" s="170">
        <f t="shared" si="3"/>
        <v>46098</v>
      </c>
      <c r="R671" s="180"/>
      <c r="S671" s="303"/>
      <c r="T671" s="181"/>
      <c r="U671" s="181"/>
      <c r="V671" s="172"/>
      <c r="W671" s="172">
        <f t="shared" si="5"/>
        <v>5</v>
      </c>
      <c r="X671" s="173">
        <f t="shared" si="6"/>
        <v>4</v>
      </c>
      <c r="Y671" s="172">
        <f t="shared" si="7"/>
        <v>21</v>
      </c>
      <c r="Z671" s="174">
        <f t="shared" si="8"/>
        <v>0.1666666667</v>
      </c>
      <c r="AA671" s="174">
        <f t="shared" si="9"/>
        <v>0.003703703704</v>
      </c>
      <c r="AB671" s="173" t="str">
        <f t="shared" si="10"/>
        <v>30,322916666666667</v>
      </c>
      <c r="AC671" s="175" t="str">
        <f t="shared" si="11"/>
        <v> 6252SMA01G  7:45-11:45  BĐ: 24/2/2026 KT: 17/3/2026</v>
      </c>
      <c r="AD671" s="175">
        <f t="shared" ref="AD671:AE671" si="887">P671</f>
        <v>46077</v>
      </c>
      <c r="AE671" s="175">
        <f t="shared" si="887"/>
        <v>46098</v>
      </c>
      <c r="AF671" s="182"/>
      <c r="AG671" s="182"/>
    </row>
    <row r="672" ht="18.75" customHeight="1">
      <c r="A672" s="184"/>
      <c r="B672" s="184"/>
      <c r="C672" s="178" t="s">
        <v>198</v>
      </c>
      <c r="D672" s="178" t="s">
        <v>1193</v>
      </c>
      <c r="E672" s="178">
        <v>2025.0</v>
      </c>
      <c r="F672" s="313" t="s">
        <v>1185</v>
      </c>
      <c r="G672" s="195" t="s">
        <v>1184</v>
      </c>
      <c r="H672" s="188">
        <v>4.0</v>
      </c>
      <c r="I672" s="99"/>
      <c r="J672" s="99">
        <v>75.0</v>
      </c>
      <c r="K672" s="185"/>
      <c r="L672" s="191"/>
      <c r="M672" s="192"/>
      <c r="N672" s="164"/>
      <c r="O672" s="164" t="s">
        <v>1261</v>
      </c>
      <c r="P672" s="169">
        <f t="shared" ref="P672:P677" si="889">"05/01/2026"+(K672-2)</f>
        <v>46025</v>
      </c>
      <c r="Q672" s="170" t="str">
        <f t="shared" si="3"/>
        <v>#DIV/0!</v>
      </c>
      <c r="R672" s="181"/>
      <c r="S672" s="302"/>
      <c r="T672" s="99"/>
      <c r="U672" s="99"/>
      <c r="V672" s="172" t="str">
        <f t="shared" ref="V672:V736" si="890">IF(OR(
    COUNTIFS($S$3:$S$2451, S672, $K$3:$K$2451, K672, $L$3:$L$2451, L672, $P$3:$P$2451, "&lt;="&amp;Q672, $Q$3:$Q$2451, "&gt;="&amp;P672) &gt; 1, 
    COUNTIFS($F$3:$F$2451, F672, $K$3:$K$2451, K672, $L$3:$L$2451, L672, $P$3:$P$2451, "&lt;="&amp;Q672, $Q$3:$Q$2451, "&gt;="&amp;P672) &gt; 1
), "Trùng lịch",
IF(
    COUNTIFS(
        $N$3:$N$2451, N672,
        $K$3:$K$2451, K672,
        $P$3:$P$2451, "&lt;="&amp;Q672,
        $Q$3:$Q$2451, "&gt;="&amp;P672,
        $L$3:$L$2451, "&lt;"&amp;M672,
        $M$3:$M$2451, "&gt;"&amp;L672
    ) &gt; 1, 
    "Trùng phòng", 
    " "
)
)
</f>
        <v> </v>
      </c>
      <c r="W672" s="172">
        <f t="shared" si="5"/>
        <v>0</v>
      </c>
      <c r="X672" s="173" t="str">
        <f t="shared" si="6"/>
        <v>#DIV/0!</v>
      </c>
      <c r="Y672" s="172" t="str">
        <f t="shared" si="7"/>
        <v>#DIV/0!</v>
      </c>
      <c r="Z672" s="174">
        <f t="shared" si="8"/>
        <v>0</v>
      </c>
      <c r="AA672" s="174">
        <f t="shared" si="9"/>
        <v>0</v>
      </c>
      <c r="AB672" s="173" t="str">
        <f t="shared" si="10"/>
        <v/>
      </c>
      <c r="AC672" s="175" t="str">
        <f t="shared" si="11"/>
        <v>Nghiệp vụ nhà hàng 5252HOM01G  -  BĐ: 3/1/2026 KT: Ngày lỗi</v>
      </c>
      <c r="AD672" s="175">
        <f t="shared" ref="AD672:AE672" si="888">P672</f>
        <v>46025</v>
      </c>
      <c r="AE672" s="175" t="str">
        <f t="shared" si="888"/>
        <v>#DIV/0!</v>
      </c>
      <c r="AF672" s="187"/>
      <c r="AG672" s="187"/>
    </row>
    <row r="673" ht="18.75" customHeight="1">
      <c r="A673" s="184"/>
      <c r="B673" s="184"/>
      <c r="C673" s="99" t="s">
        <v>198</v>
      </c>
      <c r="D673" s="99" t="s">
        <v>1193</v>
      </c>
      <c r="E673" s="99">
        <v>2024.0</v>
      </c>
      <c r="F673" s="164" t="s">
        <v>1194</v>
      </c>
      <c r="G673" s="165" t="s">
        <v>1196</v>
      </c>
      <c r="H673" s="99">
        <v>5.0</v>
      </c>
      <c r="I673" s="99"/>
      <c r="J673" s="99">
        <v>25.0</v>
      </c>
      <c r="K673" s="185" t="s">
        <v>1250</v>
      </c>
      <c r="L673" s="191">
        <v>0.3229166666666667</v>
      </c>
      <c r="M673" s="192">
        <v>0.4895833333333333</v>
      </c>
      <c r="N673" s="165" t="s">
        <v>1271</v>
      </c>
      <c r="O673" s="164" t="s">
        <v>1261</v>
      </c>
      <c r="P673" s="169">
        <f t="shared" si="889"/>
        <v>46027</v>
      </c>
      <c r="Q673" s="170">
        <f t="shared" si="3"/>
        <v>46055</v>
      </c>
      <c r="R673" s="181"/>
      <c r="S673" s="302"/>
      <c r="T673" s="99"/>
      <c r="U673" s="99"/>
      <c r="V673" s="172" t="str">
        <f t="shared" si="890"/>
        <v> </v>
      </c>
      <c r="W673" s="172">
        <f t="shared" si="5"/>
        <v>5</v>
      </c>
      <c r="X673" s="173">
        <f t="shared" si="6"/>
        <v>5</v>
      </c>
      <c r="Y673" s="172">
        <f t="shared" si="7"/>
        <v>28</v>
      </c>
      <c r="Z673" s="174">
        <f t="shared" si="8"/>
        <v>0.1666666667</v>
      </c>
      <c r="AA673" s="174">
        <f t="shared" si="9"/>
        <v>0.003703703704</v>
      </c>
      <c r="AB673" s="173" t="str">
        <f t="shared" si="10"/>
        <v>20,322916666666667G_201</v>
      </c>
      <c r="AC673" s="175" t="str">
        <f t="shared" si="11"/>
        <v>Quản trị dự án kinh doanh 5243VMS01G  7:45-11:45  BĐ: 5/1/2026 KT: 2/2/2026</v>
      </c>
      <c r="AD673" s="175">
        <f t="shared" ref="AD673:AE673" si="891">P673</f>
        <v>46027</v>
      </c>
      <c r="AE673" s="175">
        <f t="shared" si="891"/>
        <v>46055</v>
      </c>
      <c r="AF673" s="187"/>
      <c r="AG673" s="187"/>
    </row>
    <row r="674" ht="18.75" customHeight="1">
      <c r="A674" s="184"/>
      <c r="B674" s="184"/>
      <c r="C674" s="99" t="s">
        <v>198</v>
      </c>
      <c r="D674" s="99" t="s">
        <v>1193</v>
      </c>
      <c r="E674" s="99">
        <v>2024.0</v>
      </c>
      <c r="F674" s="164" t="s">
        <v>1198</v>
      </c>
      <c r="G674" s="12"/>
      <c r="H674" s="99">
        <v>18.0</v>
      </c>
      <c r="I674" s="99"/>
      <c r="J674" s="99">
        <v>25.0</v>
      </c>
      <c r="K674" s="185" t="s">
        <v>1250</v>
      </c>
      <c r="L674" s="191">
        <v>0.3229166666666667</v>
      </c>
      <c r="M674" s="192">
        <v>0.4895833333333333</v>
      </c>
      <c r="N674" s="12"/>
      <c r="O674" s="164" t="s">
        <v>1261</v>
      </c>
      <c r="P674" s="169">
        <f t="shared" si="889"/>
        <v>46027</v>
      </c>
      <c r="Q674" s="170">
        <f t="shared" si="3"/>
        <v>46055</v>
      </c>
      <c r="R674" s="181"/>
      <c r="S674" s="302"/>
      <c r="T674" s="99"/>
      <c r="U674" s="99"/>
      <c r="V674" s="172" t="str">
        <f t="shared" si="890"/>
        <v> </v>
      </c>
      <c r="W674" s="172">
        <f t="shared" si="5"/>
        <v>5</v>
      </c>
      <c r="X674" s="173">
        <f t="shared" si="6"/>
        <v>5</v>
      </c>
      <c r="Y674" s="172">
        <f t="shared" si="7"/>
        <v>28</v>
      </c>
      <c r="Z674" s="174">
        <f t="shared" si="8"/>
        <v>0.1666666667</v>
      </c>
      <c r="AA674" s="174">
        <f t="shared" si="9"/>
        <v>0.003703703704</v>
      </c>
      <c r="AB674" s="173" t="str">
        <f t="shared" si="10"/>
        <v>20,322916666666667</v>
      </c>
      <c r="AC674" s="175" t="str">
        <f t="shared" si="11"/>
        <v> 5243VMS02G  7:45-11:45  BĐ: 5/1/2026 KT: 2/2/2026</v>
      </c>
      <c r="AD674" s="175">
        <f t="shared" ref="AD674:AE674" si="892">P674</f>
        <v>46027</v>
      </c>
      <c r="AE674" s="175">
        <f t="shared" si="892"/>
        <v>46055</v>
      </c>
      <c r="AF674" s="187"/>
      <c r="AG674" s="187"/>
    </row>
    <row r="675" ht="18.75" customHeight="1">
      <c r="A675" s="177"/>
      <c r="B675" s="177"/>
      <c r="C675" s="178" t="s">
        <v>198</v>
      </c>
      <c r="D675" s="178" t="s">
        <v>1193</v>
      </c>
      <c r="E675" s="178">
        <v>2024.0</v>
      </c>
      <c r="F675" s="178" t="s">
        <v>1204</v>
      </c>
      <c r="G675" s="12"/>
      <c r="H675" s="178">
        <v>4.0</v>
      </c>
      <c r="I675" s="181"/>
      <c r="J675" s="99">
        <v>25.0</v>
      </c>
      <c r="K675" s="185" t="s">
        <v>1250</v>
      </c>
      <c r="L675" s="191">
        <v>0.3229166666666667</v>
      </c>
      <c r="M675" s="192">
        <v>0.4895833333333333</v>
      </c>
      <c r="N675" s="12"/>
      <c r="O675" s="178" t="s">
        <v>1261</v>
      </c>
      <c r="P675" s="169">
        <f t="shared" si="889"/>
        <v>46027</v>
      </c>
      <c r="Q675" s="170">
        <f t="shared" si="3"/>
        <v>46055</v>
      </c>
      <c r="R675" s="180"/>
      <c r="S675" s="303"/>
      <c r="T675" s="181"/>
      <c r="U675" s="181"/>
      <c r="V675" s="172" t="str">
        <f t="shared" si="890"/>
        <v> </v>
      </c>
      <c r="W675" s="172">
        <f t="shared" si="5"/>
        <v>5</v>
      </c>
      <c r="X675" s="173">
        <f t="shared" si="6"/>
        <v>5</v>
      </c>
      <c r="Y675" s="172">
        <f t="shared" si="7"/>
        <v>28</v>
      </c>
      <c r="Z675" s="174">
        <f t="shared" si="8"/>
        <v>0.1666666667</v>
      </c>
      <c r="AA675" s="174">
        <f t="shared" si="9"/>
        <v>0.003703703704</v>
      </c>
      <c r="AB675" s="173" t="str">
        <f t="shared" si="10"/>
        <v>20,322916666666667</v>
      </c>
      <c r="AC675" s="175" t="str">
        <f t="shared" si="11"/>
        <v> 6243VMS01G  7:45-11:45  BĐ: 5/1/2026 KT: 2/2/2026</v>
      </c>
      <c r="AD675" s="175">
        <f t="shared" ref="AD675:AE675" si="893">P675</f>
        <v>46027</v>
      </c>
      <c r="AE675" s="175">
        <f t="shared" si="893"/>
        <v>46055</v>
      </c>
      <c r="AF675" s="182"/>
      <c r="AG675" s="182"/>
    </row>
    <row r="676" ht="18.75" customHeight="1">
      <c r="A676" s="177"/>
      <c r="B676" s="177"/>
      <c r="C676" s="178" t="s">
        <v>198</v>
      </c>
      <c r="D676" s="178" t="s">
        <v>1193</v>
      </c>
      <c r="E676" s="178">
        <v>2024.0</v>
      </c>
      <c r="F676" s="178" t="s">
        <v>1206</v>
      </c>
      <c r="G676" s="12"/>
      <c r="H676" s="178">
        <v>8.0</v>
      </c>
      <c r="I676" s="181"/>
      <c r="J676" s="99">
        <v>25.0</v>
      </c>
      <c r="K676" s="185" t="s">
        <v>1250</v>
      </c>
      <c r="L676" s="191">
        <v>0.3229166666666667</v>
      </c>
      <c r="M676" s="192">
        <v>0.4895833333333333</v>
      </c>
      <c r="N676" s="12"/>
      <c r="O676" s="178" t="s">
        <v>1261</v>
      </c>
      <c r="P676" s="169">
        <f t="shared" si="889"/>
        <v>46027</v>
      </c>
      <c r="Q676" s="170">
        <f t="shared" si="3"/>
        <v>46055</v>
      </c>
      <c r="R676" s="180"/>
      <c r="S676" s="303"/>
      <c r="T676" s="181"/>
      <c r="U676" s="181"/>
      <c r="V676" s="172" t="str">
        <f t="shared" si="890"/>
        <v> </v>
      </c>
      <c r="W676" s="172">
        <f t="shared" si="5"/>
        <v>5</v>
      </c>
      <c r="X676" s="173">
        <f t="shared" si="6"/>
        <v>5</v>
      </c>
      <c r="Y676" s="172">
        <f t="shared" si="7"/>
        <v>28</v>
      </c>
      <c r="Z676" s="174">
        <f t="shared" si="8"/>
        <v>0.1666666667</v>
      </c>
      <c r="AA676" s="174">
        <f t="shared" si="9"/>
        <v>0.003703703704</v>
      </c>
      <c r="AB676" s="173" t="str">
        <f t="shared" si="10"/>
        <v>20,322916666666667</v>
      </c>
      <c r="AC676" s="175" t="str">
        <f t="shared" si="11"/>
        <v> 6243VMS02G  7:45-11:45  BĐ: 5/1/2026 KT: 2/2/2026</v>
      </c>
      <c r="AD676" s="175">
        <f t="shared" ref="AD676:AE676" si="894">P676</f>
        <v>46027</v>
      </c>
      <c r="AE676" s="175">
        <f t="shared" si="894"/>
        <v>46055</v>
      </c>
      <c r="AF676" s="182"/>
      <c r="AG676" s="182"/>
    </row>
    <row r="677" ht="18.75" customHeight="1">
      <c r="A677" s="177"/>
      <c r="B677" s="177"/>
      <c r="C677" s="178" t="s">
        <v>198</v>
      </c>
      <c r="D677" s="178" t="s">
        <v>1193</v>
      </c>
      <c r="E677" s="178">
        <v>2025.0</v>
      </c>
      <c r="F677" s="178" t="s">
        <v>1208</v>
      </c>
      <c r="G677" s="12"/>
      <c r="H677" s="178">
        <v>1.0</v>
      </c>
      <c r="I677" s="181"/>
      <c r="J677" s="99">
        <v>25.0</v>
      </c>
      <c r="K677" s="185" t="s">
        <v>1250</v>
      </c>
      <c r="L677" s="191">
        <v>0.3229166666666667</v>
      </c>
      <c r="M677" s="192">
        <v>0.4895833333333333</v>
      </c>
      <c r="N677" s="19"/>
      <c r="O677" s="178" t="s">
        <v>1261</v>
      </c>
      <c r="P677" s="169">
        <f t="shared" si="889"/>
        <v>46027</v>
      </c>
      <c r="Q677" s="170">
        <f t="shared" si="3"/>
        <v>46055</v>
      </c>
      <c r="R677" s="180"/>
      <c r="S677" s="303"/>
      <c r="T677" s="181"/>
      <c r="U677" s="181"/>
      <c r="V677" s="172" t="str">
        <f t="shared" si="890"/>
        <v> </v>
      </c>
      <c r="W677" s="172">
        <f t="shared" si="5"/>
        <v>5</v>
      </c>
      <c r="X677" s="173">
        <f t="shared" si="6"/>
        <v>5</v>
      </c>
      <c r="Y677" s="172">
        <f t="shared" si="7"/>
        <v>28</v>
      </c>
      <c r="Z677" s="174">
        <f t="shared" si="8"/>
        <v>0.1666666667</v>
      </c>
      <c r="AA677" s="174">
        <f t="shared" si="9"/>
        <v>0.003703703704</v>
      </c>
      <c r="AB677" s="173" t="str">
        <f t="shared" si="10"/>
        <v>20,322916666666667</v>
      </c>
      <c r="AC677" s="175" t="str">
        <f t="shared" si="11"/>
        <v> 6252SMA01TUG  7:45-11:45  BĐ: 5/1/2026 KT: 2/2/2026</v>
      </c>
      <c r="AD677" s="175">
        <f t="shared" ref="AD677:AE677" si="895">P677</f>
        <v>46027</v>
      </c>
      <c r="AE677" s="175">
        <f t="shared" si="895"/>
        <v>46055</v>
      </c>
      <c r="AF677" s="182"/>
      <c r="AG677" s="182"/>
    </row>
    <row r="678" ht="18.75" customHeight="1">
      <c r="A678" s="184"/>
      <c r="B678" s="184"/>
      <c r="C678" s="99" t="s">
        <v>198</v>
      </c>
      <c r="D678" s="99" t="s">
        <v>1193</v>
      </c>
      <c r="E678" s="99">
        <v>2024.0</v>
      </c>
      <c r="F678" s="164" t="s">
        <v>1194</v>
      </c>
      <c r="G678" s="12"/>
      <c r="H678" s="99">
        <v>5.0</v>
      </c>
      <c r="I678" s="99"/>
      <c r="J678" s="99">
        <v>35.0</v>
      </c>
      <c r="K678" s="185" t="s">
        <v>1250</v>
      </c>
      <c r="L678" s="191">
        <v>0.3229166666666667</v>
      </c>
      <c r="M678" s="192">
        <v>0.4895833333333333</v>
      </c>
      <c r="N678" s="165" t="s">
        <v>1271</v>
      </c>
      <c r="O678" s="164" t="s">
        <v>1261</v>
      </c>
      <c r="P678" s="169">
        <f t="shared" ref="P678:P682" si="897">"23/02/2026"+(K678-2)</f>
        <v>46076</v>
      </c>
      <c r="Q678" s="170">
        <f t="shared" si="3"/>
        <v>46118</v>
      </c>
      <c r="R678" s="181"/>
      <c r="S678" s="302"/>
      <c r="T678" s="99"/>
      <c r="U678" s="99"/>
      <c r="V678" s="172" t="str">
        <f t="shared" si="890"/>
        <v> </v>
      </c>
      <c r="W678" s="172">
        <f t="shared" si="5"/>
        <v>5</v>
      </c>
      <c r="X678" s="173">
        <f t="shared" si="6"/>
        <v>7</v>
      </c>
      <c r="Y678" s="172">
        <f t="shared" si="7"/>
        <v>42</v>
      </c>
      <c r="Z678" s="174">
        <f t="shared" si="8"/>
        <v>0.1666666667</v>
      </c>
      <c r="AA678" s="174">
        <f t="shared" si="9"/>
        <v>0.003703703704</v>
      </c>
      <c r="AB678" s="173" t="str">
        <f t="shared" si="10"/>
        <v>20,322916666666667G_201</v>
      </c>
      <c r="AC678" s="175" t="str">
        <f t="shared" si="11"/>
        <v> 5243VMS01G  7:45-11:45  BĐ: 23/2/2026 KT: 6/4/2026</v>
      </c>
      <c r="AD678" s="175">
        <f t="shared" ref="AD678:AE678" si="896">P678</f>
        <v>46076</v>
      </c>
      <c r="AE678" s="175">
        <f t="shared" si="896"/>
        <v>46118</v>
      </c>
      <c r="AF678" s="187"/>
      <c r="AG678" s="187"/>
    </row>
    <row r="679" ht="18.75" customHeight="1">
      <c r="A679" s="184"/>
      <c r="B679" s="184"/>
      <c r="C679" s="99" t="s">
        <v>198</v>
      </c>
      <c r="D679" s="99" t="s">
        <v>1193</v>
      </c>
      <c r="E679" s="99">
        <v>2024.0</v>
      </c>
      <c r="F679" s="164" t="s">
        <v>1198</v>
      </c>
      <c r="G679" s="12"/>
      <c r="H679" s="99">
        <v>18.0</v>
      </c>
      <c r="I679" s="99"/>
      <c r="J679" s="99">
        <v>35.0</v>
      </c>
      <c r="K679" s="185" t="s">
        <v>1250</v>
      </c>
      <c r="L679" s="191">
        <v>0.3229166666666667</v>
      </c>
      <c r="M679" s="192">
        <v>0.4895833333333333</v>
      </c>
      <c r="N679" s="12"/>
      <c r="O679" s="164" t="s">
        <v>1261</v>
      </c>
      <c r="P679" s="169">
        <f t="shared" si="897"/>
        <v>46076</v>
      </c>
      <c r="Q679" s="170">
        <f t="shared" si="3"/>
        <v>46118</v>
      </c>
      <c r="R679" s="181"/>
      <c r="S679" s="302"/>
      <c r="T679" s="99"/>
      <c r="U679" s="99"/>
      <c r="V679" s="172" t="str">
        <f t="shared" si="890"/>
        <v> </v>
      </c>
      <c r="W679" s="172">
        <f t="shared" si="5"/>
        <v>5</v>
      </c>
      <c r="X679" s="173">
        <f t="shared" si="6"/>
        <v>7</v>
      </c>
      <c r="Y679" s="172">
        <f t="shared" si="7"/>
        <v>42</v>
      </c>
      <c r="Z679" s="174">
        <f t="shared" si="8"/>
        <v>0.1666666667</v>
      </c>
      <c r="AA679" s="174">
        <f t="shared" si="9"/>
        <v>0.003703703704</v>
      </c>
      <c r="AB679" s="173" t="str">
        <f t="shared" si="10"/>
        <v>20,322916666666667</v>
      </c>
      <c r="AC679" s="175" t="str">
        <f t="shared" si="11"/>
        <v> 5243VMS02G  7:45-11:45  BĐ: 23/2/2026 KT: 6/4/2026</v>
      </c>
      <c r="AD679" s="175">
        <f t="shared" ref="AD679:AE679" si="898">P679</f>
        <v>46076</v>
      </c>
      <c r="AE679" s="175">
        <f t="shared" si="898"/>
        <v>46118</v>
      </c>
      <c r="AF679" s="187"/>
      <c r="AG679" s="187"/>
    </row>
    <row r="680" ht="18.75" customHeight="1">
      <c r="A680" s="177"/>
      <c r="B680" s="177"/>
      <c r="C680" s="178" t="s">
        <v>198</v>
      </c>
      <c r="D680" s="178" t="s">
        <v>1193</v>
      </c>
      <c r="E680" s="178">
        <v>2024.0</v>
      </c>
      <c r="F680" s="178" t="s">
        <v>1204</v>
      </c>
      <c r="G680" s="12"/>
      <c r="H680" s="178">
        <v>4.0</v>
      </c>
      <c r="I680" s="181"/>
      <c r="J680" s="99">
        <v>35.0</v>
      </c>
      <c r="K680" s="185" t="s">
        <v>1250</v>
      </c>
      <c r="L680" s="191">
        <v>0.3229166666666667</v>
      </c>
      <c r="M680" s="192">
        <v>0.4895833333333333</v>
      </c>
      <c r="N680" s="12"/>
      <c r="O680" s="178" t="s">
        <v>1261</v>
      </c>
      <c r="P680" s="169">
        <f t="shared" si="897"/>
        <v>46076</v>
      </c>
      <c r="Q680" s="170">
        <f t="shared" si="3"/>
        <v>46118</v>
      </c>
      <c r="R680" s="180"/>
      <c r="S680" s="303"/>
      <c r="T680" s="181"/>
      <c r="U680" s="181"/>
      <c r="V680" s="172" t="str">
        <f t="shared" si="890"/>
        <v> </v>
      </c>
      <c r="W680" s="172">
        <f t="shared" si="5"/>
        <v>5</v>
      </c>
      <c r="X680" s="173">
        <f t="shared" si="6"/>
        <v>7</v>
      </c>
      <c r="Y680" s="172">
        <f t="shared" si="7"/>
        <v>42</v>
      </c>
      <c r="Z680" s="174">
        <f t="shared" si="8"/>
        <v>0.1666666667</v>
      </c>
      <c r="AA680" s="174">
        <f t="shared" si="9"/>
        <v>0.003703703704</v>
      </c>
      <c r="AB680" s="173" t="str">
        <f t="shared" si="10"/>
        <v>20,322916666666667</v>
      </c>
      <c r="AC680" s="175" t="str">
        <f t="shared" si="11"/>
        <v> 6243VMS01G  7:45-11:45  BĐ: 23/2/2026 KT: 6/4/2026</v>
      </c>
      <c r="AD680" s="175">
        <f t="shared" ref="AD680:AE680" si="899">P680</f>
        <v>46076</v>
      </c>
      <c r="AE680" s="175">
        <f t="shared" si="899"/>
        <v>46118</v>
      </c>
      <c r="AF680" s="182"/>
      <c r="AG680" s="182"/>
    </row>
    <row r="681" ht="18.75" customHeight="1">
      <c r="A681" s="177"/>
      <c r="B681" s="177"/>
      <c r="C681" s="178" t="s">
        <v>198</v>
      </c>
      <c r="D681" s="178" t="s">
        <v>1193</v>
      </c>
      <c r="E681" s="178">
        <v>2024.0</v>
      </c>
      <c r="F681" s="178" t="s">
        <v>1206</v>
      </c>
      <c r="G681" s="12"/>
      <c r="H681" s="178">
        <v>8.0</v>
      </c>
      <c r="I681" s="181"/>
      <c r="J681" s="99">
        <v>35.0</v>
      </c>
      <c r="K681" s="185" t="s">
        <v>1250</v>
      </c>
      <c r="L681" s="191">
        <v>0.3229166666666667</v>
      </c>
      <c r="M681" s="192">
        <v>0.4895833333333333</v>
      </c>
      <c r="N681" s="12"/>
      <c r="O681" s="178" t="s">
        <v>1261</v>
      </c>
      <c r="P681" s="169">
        <f t="shared" si="897"/>
        <v>46076</v>
      </c>
      <c r="Q681" s="170">
        <f t="shared" si="3"/>
        <v>46118</v>
      </c>
      <c r="R681" s="180"/>
      <c r="S681" s="303"/>
      <c r="T681" s="181"/>
      <c r="U681" s="181"/>
      <c r="V681" s="172" t="str">
        <f t="shared" si="890"/>
        <v> </v>
      </c>
      <c r="W681" s="172">
        <f t="shared" si="5"/>
        <v>5</v>
      </c>
      <c r="X681" s="173">
        <f t="shared" si="6"/>
        <v>7</v>
      </c>
      <c r="Y681" s="172">
        <f t="shared" si="7"/>
        <v>42</v>
      </c>
      <c r="Z681" s="174">
        <f t="shared" si="8"/>
        <v>0.1666666667</v>
      </c>
      <c r="AA681" s="174">
        <f t="shared" si="9"/>
        <v>0.003703703704</v>
      </c>
      <c r="AB681" s="173" t="str">
        <f t="shared" si="10"/>
        <v>20,322916666666667</v>
      </c>
      <c r="AC681" s="175" t="str">
        <f t="shared" si="11"/>
        <v> 6243VMS02G  7:45-11:45  BĐ: 23/2/2026 KT: 6/4/2026</v>
      </c>
      <c r="AD681" s="175">
        <f t="shared" ref="AD681:AE681" si="900">P681</f>
        <v>46076</v>
      </c>
      <c r="AE681" s="175">
        <f t="shared" si="900"/>
        <v>46118</v>
      </c>
      <c r="AF681" s="182"/>
      <c r="AG681" s="182"/>
    </row>
    <row r="682" ht="18.75" customHeight="1">
      <c r="A682" s="177"/>
      <c r="B682" s="177"/>
      <c r="C682" s="178" t="s">
        <v>198</v>
      </c>
      <c r="D682" s="178" t="s">
        <v>1193</v>
      </c>
      <c r="E682" s="178">
        <v>2025.0</v>
      </c>
      <c r="F682" s="178" t="s">
        <v>1208</v>
      </c>
      <c r="G682" s="12"/>
      <c r="H682" s="178">
        <v>1.0</v>
      </c>
      <c r="I682" s="181"/>
      <c r="J682" s="99">
        <v>35.0</v>
      </c>
      <c r="K682" s="185" t="s">
        <v>1250</v>
      </c>
      <c r="L682" s="191">
        <v>0.3229166666666667</v>
      </c>
      <c r="M682" s="192">
        <v>0.4895833333333333</v>
      </c>
      <c r="N682" s="19"/>
      <c r="O682" s="178" t="s">
        <v>1261</v>
      </c>
      <c r="P682" s="169">
        <f t="shared" si="897"/>
        <v>46076</v>
      </c>
      <c r="Q682" s="170">
        <f t="shared" si="3"/>
        <v>46118</v>
      </c>
      <c r="R682" s="180"/>
      <c r="S682" s="303"/>
      <c r="T682" s="181"/>
      <c r="U682" s="181"/>
      <c r="V682" s="172" t="str">
        <f t="shared" si="890"/>
        <v> </v>
      </c>
      <c r="W682" s="172">
        <f t="shared" si="5"/>
        <v>5</v>
      </c>
      <c r="X682" s="173">
        <f t="shared" si="6"/>
        <v>7</v>
      </c>
      <c r="Y682" s="172">
        <f t="shared" si="7"/>
        <v>42</v>
      </c>
      <c r="Z682" s="174">
        <f t="shared" si="8"/>
        <v>0.1666666667</v>
      </c>
      <c r="AA682" s="174">
        <f t="shared" si="9"/>
        <v>0.003703703704</v>
      </c>
      <c r="AB682" s="173" t="str">
        <f t="shared" si="10"/>
        <v>20,322916666666667</v>
      </c>
      <c r="AC682" s="175" t="str">
        <f t="shared" si="11"/>
        <v> 6252SMA01TUG  7:45-11:45  BĐ: 23/2/2026 KT: 6/4/2026</v>
      </c>
      <c r="AD682" s="175">
        <f t="shared" ref="AD682:AE682" si="901">P682</f>
        <v>46076</v>
      </c>
      <c r="AE682" s="175">
        <f t="shared" si="901"/>
        <v>46118</v>
      </c>
      <c r="AF682" s="182"/>
      <c r="AG682" s="182"/>
    </row>
    <row r="683" ht="18.75" customHeight="1">
      <c r="A683" s="184"/>
      <c r="B683" s="184"/>
      <c r="C683" s="99" t="s">
        <v>198</v>
      </c>
      <c r="D683" s="99" t="s">
        <v>1193</v>
      </c>
      <c r="E683" s="99">
        <v>2024.0</v>
      </c>
      <c r="F683" s="164" t="s">
        <v>1197</v>
      </c>
      <c r="G683" s="165" t="s">
        <v>1196</v>
      </c>
      <c r="H683" s="99">
        <v>10.0</v>
      </c>
      <c r="I683" s="99"/>
      <c r="J683" s="99">
        <v>25.0</v>
      </c>
      <c r="K683" s="185" t="s">
        <v>1258</v>
      </c>
      <c r="L683" s="191">
        <v>0.3229166666666667</v>
      </c>
      <c r="M683" s="192">
        <v>0.4895833333333333</v>
      </c>
      <c r="N683" s="165">
        <v>203.0</v>
      </c>
      <c r="O683" s="164" t="s">
        <v>1252</v>
      </c>
      <c r="P683" s="169">
        <f t="shared" ref="P683:P687" si="903">"05/01/2026"+(K683-2)</f>
        <v>46028</v>
      </c>
      <c r="Q683" s="170">
        <f t="shared" si="3"/>
        <v>46056</v>
      </c>
      <c r="R683" s="181"/>
      <c r="S683" s="302"/>
      <c r="T683" s="99"/>
      <c r="U683" s="99"/>
      <c r="V683" s="172" t="str">
        <f t="shared" si="890"/>
        <v> </v>
      </c>
      <c r="W683" s="172">
        <f t="shared" si="5"/>
        <v>5</v>
      </c>
      <c r="X683" s="173">
        <f t="shared" si="6"/>
        <v>5</v>
      </c>
      <c r="Y683" s="172">
        <f t="shared" si="7"/>
        <v>28</v>
      </c>
      <c r="Z683" s="174">
        <f t="shared" si="8"/>
        <v>0.1666666667</v>
      </c>
      <c r="AA683" s="174">
        <f t="shared" si="9"/>
        <v>0.003703703704</v>
      </c>
      <c r="AB683" s="173" t="str">
        <f t="shared" si="10"/>
        <v>30,322916666666667203</v>
      </c>
      <c r="AC683" s="175" t="str">
        <f t="shared" si="11"/>
        <v>Quản trị dự án kinh doanh 5243VMS02  7:45-11:45  BĐ: 6/1/2026 KT: 3/2/2026</v>
      </c>
      <c r="AD683" s="175">
        <f t="shared" ref="AD683:AE683" si="902">P683</f>
        <v>46028</v>
      </c>
      <c r="AE683" s="175">
        <f t="shared" si="902"/>
        <v>46056</v>
      </c>
      <c r="AF683" s="187"/>
      <c r="AG683" s="187"/>
    </row>
    <row r="684" ht="18.75" customHeight="1">
      <c r="A684" s="184"/>
      <c r="B684" s="184"/>
      <c r="C684" s="99" t="s">
        <v>198</v>
      </c>
      <c r="D684" s="99" t="s">
        <v>1193</v>
      </c>
      <c r="E684" s="99">
        <v>2024.0</v>
      </c>
      <c r="F684" s="164" t="s">
        <v>1199</v>
      </c>
      <c r="G684" s="12"/>
      <c r="H684" s="99">
        <v>13.0</v>
      </c>
      <c r="I684" s="99"/>
      <c r="J684" s="99">
        <v>25.0</v>
      </c>
      <c r="K684" s="185" t="s">
        <v>1258</v>
      </c>
      <c r="L684" s="191">
        <v>0.3229166666666667</v>
      </c>
      <c r="M684" s="192">
        <v>0.4895833333333333</v>
      </c>
      <c r="N684" s="12"/>
      <c r="O684" s="164" t="s">
        <v>1252</v>
      </c>
      <c r="P684" s="169">
        <f t="shared" si="903"/>
        <v>46028</v>
      </c>
      <c r="Q684" s="170">
        <f t="shared" si="3"/>
        <v>46056</v>
      </c>
      <c r="R684" s="181"/>
      <c r="S684" s="302"/>
      <c r="T684" s="99"/>
      <c r="U684" s="99"/>
      <c r="V684" s="172" t="str">
        <f t="shared" si="890"/>
        <v> </v>
      </c>
      <c r="W684" s="172">
        <f t="shared" si="5"/>
        <v>5</v>
      </c>
      <c r="X684" s="173">
        <f t="shared" si="6"/>
        <v>5</v>
      </c>
      <c r="Y684" s="172">
        <f t="shared" si="7"/>
        <v>28</v>
      </c>
      <c r="Z684" s="174">
        <f t="shared" si="8"/>
        <v>0.1666666667</v>
      </c>
      <c r="AA684" s="174">
        <f t="shared" si="9"/>
        <v>0.003703703704</v>
      </c>
      <c r="AB684" s="173" t="str">
        <f t="shared" si="10"/>
        <v>30,322916666666667</v>
      </c>
      <c r="AC684" s="175" t="str">
        <f t="shared" si="11"/>
        <v> 5243VMS03  7:45-11:45  BĐ: 6/1/2026 KT: 3/2/2026</v>
      </c>
      <c r="AD684" s="175">
        <f t="shared" ref="AD684:AE684" si="904">P684</f>
        <v>46028</v>
      </c>
      <c r="AE684" s="175">
        <f t="shared" si="904"/>
        <v>46056</v>
      </c>
      <c r="AF684" s="187"/>
      <c r="AG684" s="187"/>
    </row>
    <row r="685" ht="18.75" customHeight="1">
      <c r="A685" s="177"/>
      <c r="B685" s="177"/>
      <c r="C685" s="178" t="s">
        <v>198</v>
      </c>
      <c r="D685" s="178" t="s">
        <v>1193</v>
      </c>
      <c r="E685" s="178">
        <v>2024.0</v>
      </c>
      <c r="F685" s="178" t="s">
        <v>1200</v>
      </c>
      <c r="G685" s="12"/>
      <c r="H685" s="178">
        <v>6.0</v>
      </c>
      <c r="I685" s="181"/>
      <c r="J685" s="93">
        <v>25.0</v>
      </c>
      <c r="K685" s="194" t="s">
        <v>1258</v>
      </c>
      <c r="L685" s="191">
        <v>0.3229166666666667</v>
      </c>
      <c r="M685" s="192">
        <v>0.4895833333333333</v>
      </c>
      <c r="N685" s="12"/>
      <c r="O685" s="178" t="s">
        <v>1252</v>
      </c>
      <c r="P685" s="169">
        <f t="shared" si="903"/>
        <v>46028</v>
      </c>
      <c r="Q685" s="170">
        <f t="shared" si="3"/>
        <v>46056</v>
      </c>
      <c r="R685" s="180"/>
      <c r="S685" s="303"/>
      <c r="T685" s="181"/>
      <c r="U685" s="181"/>
      <c r="V685" s="172" t="str">
        <f t="shared" si="890"/>
        <v> </v>
      </c>
      <c r="W685" s="172">
        <f t="shared" si="5"/>
        <v>5</v>
      </c>
      <c r="X685" s="173">
        <f t="shared" si="6"/>
        <v>5</v>
      </c>
      <c r="Y685" s="172">
        <f t="shared" si="7"/>
        <v>28</v>
      </c>
      <c r="Z685" s="174">
        <f t="shared" si="8"/>
        <v>0.1666666667</v>
      </c>
      <c r="AA685" s="174">
        <f t="shared" si="9"/>
        <v>0.003703703704</v>
      </c>
      <c r="AB685" s="173" t="str">
        <f t="shared" si="10"/>
        <v>30,322916666666667</v>
      </c>
      <c r="AC685" s="175" t="str">
        <f t="shared" si="11"/>
        <v> 6243VMS01  7:45-11:45  BĐ: 6/1/2026 KT: 3/2/2026</v>
      </c>
      <c r="AD685" s="175">
        <f t="shared" ref="AD685:AE685" si="905">P685</f>
        <v>46028</v>
      </c>
      <c r="AE685" s="175">
        <f t="shared" si="905"/>
        <v>46056</v>
      </c>
      <c r="AF685" s="182"/>
      <c r="AG685" s="182"/>
    </row>
    <row r="686" ht="18.75" customHeight="1">
      <c r="A686" s="177"/>
      <c r="B686" s="177"/>
      <c r="C686" s="178" t="s">
        <v>198</v>
      </c>
      <c r="D686" s="178" t="s">
        <v>1193</v>
      </c>
      <c r="E686" s="178">
        <v>2024.0</v>
      </c>
      <c r="F686" s="178" t="s">
        <v>1205</v>
      </c>
      <c r="G686" s="12"/>
      <c r="H686" s="178">
        <v>10.0</v>
      </c>
      <c r="I686" s="181"/>
      <c r="J686" s="93">
        <v>25.0</v>
      </c>
      <c r="K686" s="194" t="s">
        <v>1258</v>
      </c>
      <c r="L686" s="191">
        <v>0.3229166666666667</v>
      </c>
      <c r="M686" s="192">
        <v>0.4895833333333333</v>
      </c>
      <c r="N686" s="12"/>
      <c r="O686" s="178" t="s">
        <v>1252</v>
      </c>
      <c r="P686" s="169">
        <f t="shared" si="903"/>
        <v>46028</v>
      </c>
      <c r="Q686" s="170">
        <f t="shared" si="3"/>
        <v>46056</v>
      </c>
      <c r="R686" s="180"/>
      <c r="S686" s="303"/>
      <c r="T686" s="181"/>
      <c r="U686" s="181"/>
      <c r="V686" s="172" t="str">
        <f t="shared" si="890"/>
        <v> </v>
      </c>
      <c r="W686" s="172">
        <f t="shared" si="5"/>
        <v>5</v>
      </c>
      <c r="X686" s="173">
        <f t="shared" si="6"/>
        <v>5</v>
      </c>
      <c r="Y686" s="172">
        <f t="shared" si="7"/>
        <v>28</v>
      </c>
      <c r="Z686" s="174">
        <f t="shared" si="8"/>
        <v>0.1666666667</v>
      </c>
      <c r="AA686" s="174">
        <f t="shared" si="9"/>
        <v>0.003703703704</v>
      </c>
      <c r="AB686" s="173" t="str">
        <f t="shared" si="10"/>
        <v>30,322916666666667</v>
      </c>
      <c r="AC686" s="175" t="str">
        <f t="shared" si="11"/>
        <v> 6243VMS02  7:45-11:45  BĐ: 6/1/2026 KT: 3/2/2026</v>
      </c>
      <c r="AD686" s="175">
        <f t="shared" ref="AD686:AE686" si="906">P686</f>
        <v>46028</v>
      </c>
      <c r="AE686" s="175">
        <f t="shared" si="906"/>
        <v>46056</v>
      </c>
      <c r="AF686" s="182"/>
      <c r="AG686" s="182"/>
    </row>
    <row r="687" ht="18.75" customHeight="1">
      <c r="A687" s="177"/>
      <c r="B687" s="177"/>
      <c r="C687" s="178" t="s">
        <v>198</v>
      </c>
      <c r="D687" s="178" t="s">
        <v>1193</v>
      </c>
      <c r="E687" s="178">
        <v>2025.0</v>
      </c>
      <c r="F687" s="178" t="s">
        <v>1207</v>
      </c>
      <c r="G687" s="12"/>
      <c r="H687" s="178">
        <v>4.0</v>
      </c>
      <c r="I687" s="181"/>
      <c r="J687" s="93">
        <v>25.0</v>
      </c>
      <c r="K687" s="194" t="s">
        <v>1258</v>
      </c>
      <c r="L687" s="191">
        <v>0.3229166666666667</v>
      </c>
      <c r="M687" s="192">
        <v>0.4895833333333333</v>
      </c>
      <c r="N687" s="19"/>
      <c r="O687" s="178" t="s">
        <v>1252</v>
      </c>
      <c r="P687" s="169">
        <f t="shared" si="903"/>
        <v>46028</v>
      </c>
      <c r="Q687" s="170">
        <f t="shared" si="3"/>
        <v>46056</v>
      </c>
      <c r="R687" s="180"/>
      <c r="S687" s="303"/>
      <c r="T687" s="181"/>
      <c r="U687" s="181"/>
      <c r="V687" s="172" t="str">
        <f t="shared" si="890"/>
        <v> </v>
      </c>
      <c r="W687" s="172">
        <f t="shared" si="5"/>
        <v>5</v>
      </c>
      <c r="X687" s="173">
        <f t="shared" si="6"/>
        <v>5</v>
      </c>
      <c r="Y687" s="172">
        <f t="shared" si="7"/>
        <v>28</v>
      </c>
      <c r="Z687" s="174">
        <f t="shared" si="8"/>
        <v>0.1666666667</v>
      </c>
      <c r="AA687" s="174">
        <f t="shared" si="9"/>
        <v>0.003703703704</v>
      </c>
      <c r="AB687" s="173" t="str">
        <f t="shared" si="10"/>
        <v>30,322916666666667</v>
      </c>
      <c r="AC687" s="175" t="str">
        <f t="shared" si="11"/>
        <v> 6252SMA01TU  7:45-11:45  BĐ: 6/1/2026 KT: 3/2/2026</v>
      </c>
      <c r="AD687" s="175">
        <f t="shared" ref="AD687:AE687" si="907">P687</f>
        <v>46028</v>
      </c>
      <c r="AE687" s="175">
        <f t="shared" si="907"/>
        <v>46056</v>
      </c>
      <c r="AF687" s="182"/>
      <c r="AG687" s="182"/>
    </row>
    <row r="688" ht="18.75" customHeight="1">
      <c r="A688" s="184"/>
      <c r="B688" s="184"/>
      <c r="C688" s="99" t="s">
        <v>198</v>
      </c>
      <c r="D688" s="99" t="s">
        <v>1193</v>
      </c>
      <c r="E688" s="99">
        <v>2024.0</v>
      </c>
      <c r="F688" s="164" t="s">
        <v>1197</v>
      </c>
      <c r="G688" s="12"/>
      <c r="H688" s="99">
        <v>10.0</v>
      </c>
      <c r="I688" s="99"/>
      <c r="J688" s="99">
        <v>35.0</v>
      </c>
      <c r="K688" s="185" t="s">
        <v>1258</v>
      </c>
      <c r="L688" s="191">
        <v>0.3229166666666667</v>
      </c>
      <c r="M688" s="192">
        <v>0.4895833333333333</v>
      </c>
      <c r="N688" s="165">
        <v>203.0</v>
      </c>
      <c r="O688" s="164" t="s">
        <v>1252</v>
      </c>
      <c r="P688" s="169">
        <f t="shared" ref="P688:P692" si="909">"23/02/2026"+(K688-2)</f>
        <v>46077</v>
      </c>
      <c r="Q688" s="170">
        <f t="shared" si="3"/>
        <v>46119</v>
      </c>
      <c r="R688" s="181"/>
      <c r="S688" s="302"/>
      <c r="T688" s="99"/>
      <c r="U688" s="99"/>
      <c r="V688" s="172" t="str">
        <f t="shared" si="890"/>
        <v> </v>
      </c>
      <c r="W688" s="172">
        <f t="shared" si="5"/>
        <v>5</v>
      </c>
      <c r="X688" s="173">
        <f t="shared" si="6"/>
        <v>7</v>
      </c>
      <c r="Y688" s="172">
        <f t="shared" si="7"/>
        <v>42</v>
      </c>
      <c r="Z688" s="174">
        <f t="shared" si="8"/>
        <v>0.1666666667</v>
      </c>
      <c r="AA688" s="174">
        <f t="shared" si="9"/>
        <v>0.003703703704</v>
      </c>
      <c r="AB688" s="173" t="str">
        <f t="shared" si="10"/>
        <v>30,322916666666667203</v>
      </c>
      <c r="AC688" s="175" t="str">
        <f t="shared" si="11"/>
        <v> 5243VMS02  7:45-11:45  BĐ: 24/2/2026 KT: 7/4/2026</v>
      </c>
      <c r="AD688" s="175">
        <f t="shared" ref="AD688:AE688" si="908">P688</f>
        <v>46077</v>
      </c>
      <c r="AE688" s="175">
        <f t="shared" si="908"/>
        <v>46119</v>
      </c>
      <c r="AF688" s="187"/>
      <c r="AG688" s="187"/>
    </row>
    <row r="689" ht="18.75" customHeight="1">
      <c r="A689" s="184"/>
      <c r="B689" s="184"/>
      <c r="C689" s="99" t="s">
        <v>198</v>
      </c>
      <c r="D689" s="99" t="s">
        <v>1193</v>
      </c>
      <c r="E689" s="99">
        <v>2024.0</v>
      </c>
      <c r="F689" s="164" t="s">
        <v>1199</v>
      </c>
      <c r="G689" s="12"/>
      <c r="H689" s="99">
        <v>13.0</v>
      </c>
      <c r="I689" s="99"/>
      <c r="J689" s="99">
        <v>35.0</v>
      </c>
      <c r="K689" s="185" t="s">
        <v>1258</v>
      </c>
      <c r="L689" s="191">
        <v>0.3229166666666667</v>
      </c>
      <c r="M689" s="192">
        <v>0.4895833333333333</v>
      </c>
      <c r="N689" s="12"/>
      <c r="O689" s="164" t="s">
        <v>1252</v>
      </c>
      <c r="P689" s="169">
        <f t="shared" si="909"/>
        <v>46077</v>
      </c>
      <c r="Q689" s="170">
        <f t="shared" si="3"/>
        <v>46119</v>
      </c>
      <c r="R689" s="181"/>
      <c r="S689" s="302"/>
      <c r="T689" s="99"/>
      <c r="U689" s="99"/>
      <c r="V689" s="172" t="str">
        <f t="shared" si="890"/>
        <v> </v>
      </c>
      <c r="W689" s="172">
        <f t="shared" si="5"/>
        <v>5</v>
      </c>
      <c r="X689" s="173">
        <f t="shared" si="6"/>
        <v>7</v>
      </c>
      <c r="Y689" s="172">
        <f t="shared" si="7"/>
        <v>42</v>
      </c>
      <c r="Z689" s="174">
        <f t="shared" si="8"/>
        <v>0.1666666667</v>
      </c>
      <c r="AA689" s="174">
        <f t="shared" si="9"/>
        <v>0.003703703704</v>
      </c>
      <c r="AB689" s="173" t="str">
        <f t="shared" si="10"/>
        <v>30,322916666666667</v>
      </c>
      <c r="AC689" s="175" t="str">
        <f t="shared" si="11"/>
        <v> 5243VMS03  7:45-11:45  BĐ: 24/2/2026 KT: 7/4/2026</v>
      </c>
      <c r="AD689" s="175">
        <f t="shared" ref="AD689:AE689" si="910">P689</f>
        <v>46077</v>
      </c>
      <c r="AE689" s="175">
        <f t="shared" si="910"/>
        <v>46119</v>
      </c>
      <c r="AF689" s="187"/>
      <c r="AG689" s="187"/>
    </row>
    <row r="690" ht="18.75" customHeight="1">
      <c r="A690" s="177"/>
      <c r="B690" s="177"/>
      <c r="C690" s="178" t="s">
        <v>198</v>
      </c>
      <c r="D690" s="178" t="s">
        <v>1193</v>
      </c>
      <c r="E690" s="178">
        <v>2024.0</v>
      </c>
      <c r="F690" s="178" t="s">
        <v>1200</v>
      </c>
      <c r="G690" s="12"/>
      <c r="H690" s="178">
        <v>6.0</v>
      </c>
      <c r="I690" s="181"/>
      <c r="J690" s="93">
        <v>35.0</v>
      </c>
      <c r="K690" s="194" t="s">
        <v>1258</v>
      </c>
      <c r="L690" s="191">
        <v>0.3229166666666667</v>
      </c>
      <c r="M690" s="192">
        <v>0.4895833333333333</v>
      </c>
      <c r="N690" s="12"/>
      <c r="O690" s="178" t="s">
        <v>1252</v>
      </c>
      <c r="P690" s="169">
        <f t="shared" si="909"/>
        <v>46077</v>
      </c>
      <c r="Q690" s="170">
        <f t="shared" si="3"/>
        <v>46119</v>
      </c>
      <c r="R690" s="180"/>
      <c r="S690" s="303"/>
      <c r="T690" s="181"/>
      <c r="U690" s="181"/>
      <c r="V690" s="172" t="str">
        <f t="shared" si="890"/>
        <v> </v>
      </c>
      <c r="W690" s="172">
        <f t="shared" si="5"/>
        <v>5</v>
      </c>
      <c r="X690" s="173">
        <f t="shared" si="6"/>
        <v>7</v>
      </c>
      <c r="Y690" s="172">
        <f t="shared" si="7"/>
        <v>42</v>
      </c>
      <c r="Z690" s="174">
        <f t="shared" si="8"/>
        <v>0.1666666667</v>
      </c>
      <c r="AA690" s="174">
        <f t="shared" si="9"/>
        <v>0.003703703704</v>
      </c>
      <c r="AB690" s="173" t="str">
        <f t="shared" si="10"/>
        <v>30,322916666666667</v>
      </c>
      <c r="AC690" s="175" t="str">
        <f t="shared" si="11"/>
        <v> 6243VMS01  7:45-11:45  BĐ: 24/2/2026 KT: 7/4/2026</v>
      </c>
      <c r="AD690" s="175">
        <f t="shared" ref="AD690:AE690" si="911">P690</f>
        <v>46077</v>
      </c>
      <c r="AE690" s="175">
        <f t="shared" si="911"/>
        <v>46119</v>
      </c>
      <c r="AF690" s="182"/>
      <c r="AG690" s="182"/>
    </row>
    <row r="691" ht="18.75" customHeight="1">
      <c r="A691" s="177"/>
      <c r="B691" s="177"/>
      <c r="C691" s="178" t="s">
        <v>198</v>
      </c>
      <c r="D691" s="178" t="s">
        <v>1193</v>
      </c>
      <c r="E691" s="178">
        <v>2024.0</v>
      </c>
      <c r="F691" s="178" t="s">
        <v>1205</v>
      </c>
      <c r="G691" s="12"/>
      <c r="H691" s="178">
        <v>10.0</v>
      </c>
      <c r="I691" s="181"/>
      <c r="J691" s="93">
        <v>35.0</v>
      </c>
      <c r="K691" s="194" t="s">
        <v>1258</v>
      </c>
      <c r="L691" s="191">
        <v>0.3229166666666667</v>
      </c>
      <c r="M691" s="192">
        <v>0.4895833333333333</v>
      </c>
      <c r="N691" s="12"/>
      <c r="O691" s="178" t="s">
        <v>1252</v>
      </c>
      <c r="P691" s="169">
        <f t="shared" si="909"/>
        <v>46077</v>
      </c>
      <c r="Q691" s="170">
        <f t="shared" si="3"/>
        <v>46119</v>
      </c>
      <c r="R691" s="180"/>
      <c r="S691" s="303"/>
      <c r="T691" s="181"/>
      <c r="U691" s="181"/>
      <c r="V691" s="172" t="str">
        <f t="shared" si="890"/>
        <v> </v>
      </c>
      <c r="W691" s="172">
        <f t="shared" si="5"/>
        <v>5</v>
      </c>
      <c r="X691" s="173">
        <f t="shared" si="6"/>
        <v>7</v>
      </c>
      <c r="Y691" s="172">
        <f t="shared" si="7"/>
        <v>42</v>
      </c>
      <c r="Z691" s="174">
        <f t="shared" si="8"/>
        <v>0.1666666667</v>
      </c>
      <c r="AA691" s="174">
        <f t="shared" si="9"/>
        <v>0.003703703704</v>
      </c>
      <c r="AB691" s="173" t="str">
        <f t="shared" si="10"/>
        <v>30,322916666666667</v>
      </c>
      <c r="AC691" s="175" t="str">
        <f t="shared" si="11"/>
        <v> 6243VMS02  7:45-11:45  BĐ: 24/2/2026 KT: 7/4/2026</v>
      </c>
      <c r="AD691" s="175">
        <f t="shared" ref="AD691:AE691" si="912">P691</f>
        <v>46077</v>
      </c>
      <c r="AE691" s="175">
        <f t="shared" si="912"/>
        <v>46119</v>
      </c>
      <c r="AF691" s="182"/>
      <c r="AG691" s="182"/>
    </row>
    <row r="692" ht="18.75" customHeight="1">
      <c r="A692" s="177"/>
      <c r="B692" s="177"/>
      <c r="C692" s="178" t="s">
        <v>198</v>
      </c>
      <c r="D692" s="178" t="s">
        <v>1193</v>
      </c>
      <c r="E692" s="178">
        <v>2025.0</v>
      </c>
      <c r="F692" s="178" t="s">
        <v>1207</v>
      </c>
      <c r="G692" s="12"/>
      <c r="H692" s="178">
        <v>4.0</v>
      </c>
      <c r="I692" s="181"/>
      <c r="J692" s="93">
        <v>35.0</v>
      </c>
      <c r="K692" s="194" t="s">
        <v>1258</v>
      </c>
      <c r="L692" s="191">
        <v>0.3229166666666667</v>
      </c>
      <c r="M692" s="192">
        <v>0.4895833333333333</v>
      </c>
      <c r="N692" s="19"/>
      <c r="O692" s="178" t="s">
        <v>1252</v>
      </c>
      <c r="P692" s="169">
        <f t="shared" si="909"/>
        <v>46077</v>
      </c>
      <c r="Q692" s="170">
        <f t="shared" si="3"/>
        <v>46119</v>
      </c>
      <c r="R692" s="180"/>
      <c r="S692" s="303"/>
      <c r="T692" s="181"/>
      <c r="U692" s="181"/>
      <c r="V692" s="172" t="str">
        <f t="shared" si="890"/>
        <v> </v>
      </c>
      <c r="W692" s="172">
        <f t="shared" si="5"/>
        <v>5</v>
      </c>
      <c r="X692" s="173">
        <f t="shared" si="6"/>
        <v>7</v>
      </c>
      <c r="Y692" s="172">
        <f t="shared" si="7"/>
        <v>42</v>
      </c>
      <c r="Z692" s="174">
        <f t="shared" si="8"/>
        <v>0.1666666667</v>
      </c>
      <c r="AA692" s="174">
        <f t="shared" si="9"/>
        <v>0.003703703704</v>
      </c>
      <c r="AB692" s="173" t="str">
        <f t="shared" si="10"/>
        <v>30,322916666666667</v>
      </c>
      <c r="AC692" s="175" t="str">
        <f t="shared" si="11"/>
        <v> 6252SMA01TU  7:45-11:45  BĐ: 24/2/2026 KT: 7/4/2026</v>
      </c>
      <c r="AD692" s="175">
        <f t="shared" ref="AD692:AE692" si="913">P692</f>
        <v>46077</v>
      </c>
      <c r="AE692" s="175">
        <f t="shared" si="913"/>
        <v>46119</v>
      </c>
      <c r="AF692" s="182"/>
      <c r="AG692" s="182"/>
    </row>
    <row r="693" ht="18.75" customHeight="1">
      <c r="A693" s="184"/>
      <c r="B693" s="184"/>
      <c r="C693" s="99" t="s">
        <v>198</v>
      </c>
      <c r="D693" s="99" t="s">
        <v>1193</v>
      </c>
      <c r="E693" s="99">
        <v>2024.0</v>
      </c>
      <c r="F693" s="164" t="s">
        <v>1200</v>
      </c>
      <c r="G693" s="165" t="s">
        <v>1202</v>
      </c>
      <c r="H693" s="99">
        <v>6.0</v>
      </c>
      <c r="I693" s="99"/>
      <c r="J693" s="99">
        <v>25.0</v>
      </c>
      <c r="K693" s="194" t="s">
        <v>1250</v>
      </c>
      <c r="L693" s="191">
        <v>0.3229166666666667</v>
      </c>
      <c r="M693" s="192">
        <v>0.4895833333333333</v>
      </c>
      <c r="N693" s="165"/>
      <c r="O693" s="164" t="s">
        <v>1252</v>
      </c>
      <c r="P693" s="169">
        <f t="shared" ref="P693:P695" si="915">"05/01/2026"+(K693-2)</f>
        <v>46027</v>
      </c>
      <c r="Q693" s="170">
        <f t="shared" si="3"/>
        <v>46055</v>
      </c>
      <c r="R693" s="181"/>
      <c r="S693" s="302"/>
      <c r="T693" s="99"/>
      <c r="U693" s="99"/>
      <c r="V693" s="172" t="str">
        <f t="shared" si="890"/>
        <v> </v>
      </c>
      <c r="W693" s="172">
        <f t="shared" si="5"/>
        <v>5</v>
      </c>
      <c r="X693" s="173">
        <f t="shared" si="6"/>
        <v>5</v>
      </c>
      <c r="Y693" s="172">
        <f t="shared" si="7"/>
        <v>28</v>
      </c>
      <c r="Z693" s="174">
        <f t="shared" si="8"/>
        <v>0.1666666667</v>
      </c>
      <c r="AA693" s="174">
        <f t="shared" si="9"/>
        <v>0.003703703704</v>
      </c>
      <c r="AB693" s="173" t="str">
        <f t="shared" si="10"/>
        <v>20,322916666666667</v>
      </c>
      <c r="AC693" s="175" t="str">
        <f t="shared" si="11"/>
        <v>Tiếng Anh chuyên ngành Quản trị 6243VMS01  7:45-11:45  BĐ: 5/1/2026 KT: 2/2/2026</v>
      </c>
      <c r="AD693" s="175">
        <f t="shared" ref="AD693:AE693" si="914">P693</f>
        <v>46027</v>
      </c>
      <c r="AE693" s="175">
        <f t="shared" si="914"/>
        <v>46055</v>
      </c>
      <c r="AF693" s="187"/>
      <c r="AG693" s="187"/>
    </row>
    <row r="694" ht="18.75" customHeight="1">
      <c r="A694" s="177"/>
      <c r="B694" s="177"/>
      <c r="C694" s="178" t="s">
        <v>198</v>
      </c>
      <c r="D694" s="178" t="s">
        <v>1193</v>
      </c>
      <c r="E694" s="178">
        <v>2024.0</v>
      </c>
      <c r="F694" s="178" t="s">
        <v>1205</v>
      </c>
      <c r="G694" s="12"/>
      <c r="H694" s="178">
        <v>10.0</v>
      </c>
      <c r="I694" s="181"/>
      <c r="J694" s="93">
        <v>25.0</v>
      </c>
      <c r="K694" s="194" t="s">
        <v>1250</v>
      </c>
      <c r="L694" s="191">
        <v>0.3229166666666667</v>
      </c>
      <c r="M694" s="192">
        <v>0.4895833333333333</v>
      </c>
      <c r="N694" s="12"/>
      <c r="O694" s="178" t="s">
        <v>1252</v>
      </c>
      <c r="P694" s="169">
        <f t="shared" si="915"/>
        <v>46027</v>
      </c>
      <c r="Q694" s="170">
        <f t="shared" si="3"/>
        <v>46055</v>
      </c>
      <c r="R694" s="180"/>
      <c r="S694" s="303"/>
      <c r="T694" s="181"/>
      <c r="U694" s="181"/>
      <c r="V694" s="172" t="str">
        <f t="shared" si="890"/>
        <v> </v>
      </c>
      <c r="W694" s="172">
        <f t="shared" si="5"/>
        <v>5</v>
      </c>
      <c r="X694" s="173">
        <f t="shared" si="6"/>
        <v>5</v>
      </c>
      <c r="Y694" s="172">
        <f t="shared" si="7"/>
        <v>28</v>
      </c>
      <c r="Z694" s="174">
        <f t="shared" si="8"/>
        <v>0.1666666667</v>
      </c>
      <c r="AA694" s="174">
        <f t="shared" si="9"/>
        <v>0.003703703704</v>
      </c>
      <c r="AB694" s="173" t="str">
        <f t="shared" si="10"/>
        <v>20,322916666666667</v>
      </c>
      <c r="AC694" s="175" t="str">
        <f t="shared" si="11"/>
        <v> 6243VMS02  7:45-11:45  BĐ: 5/1/2026 KT: 2/2/2026</v>
      </c>
      <c r="AD694" s="175">
        <f t="shared" ref="AD694:AE694" si="916">P694</f>
        <v>46027</v>
      </c>
      <c r="AE694" s="175">
        <f t="shared" si="916"/>
        <v>46055</v>
      </c>
      <c r="AF694" s="182"/>
      <c r="AG694" s="182"/>
    </row>
    <row r="695" ht="18.75" customHeight="1">
      <c r="A695" s="177"/>
      <c r="B695" s="177"/>
      <c r="C695" s="178" t="s">
        <v>198</v>
      </c>
      <c r="D695" s="178" t="s">
        <v>1193</v>
      </c>
      <c r="E695" s="178">
        <v>2025.0</v>
      </c>
      <c r="F695" s="178" t="s">
        <v>1209</v>
      </c>
      <c r="G695" s="12"/>
      <c r="H695" s="178">
        <v>3.0</v>
      </c>
      <c r="I695" s="181"/>
      <c r="J695" s="93">
        <v>25.0</v>
      </c>
      <c r="K695" s="194" t="s">
        <v>1250</v>
      </c>
      <c r="L695" s="191">
        <v>0.3229166666666667</v>
      </c>
      <c r="M695" s="192">
        <v>0.4895833333333333</v>
      </c>
      <c r="N695" s="19"/>
      <c r="O695" s="178" t="s">
        <v>1252</v>
      </c>
      <c r="P695" s="169">
        <f t="shared" si="915"/>
        <v>46027</v>
      </c>
      <c r="Q695" s="170">
        <f t="shared" si="3"/>
        <v>46055</v>
      </c>
      <c r="R695" s="180"/>
      <c r="S695" s="303"/>
      <c r="T695" s="181"/>
      <c r="U695" s="181"/>
      <c r="V695" s="172" t="str">
        <f t="shared" si="890"/>
        <v> </v>
      </c>
      <c r="W695" s="172">
        <f t="shared" si="5"/>
        <v>5</v>
      </c>
      <c r="X695" s="173">
        <f t="shared" si="6"/>
        <v>5</v>
      </c>
      <c r="Y695" s="172">
        <f t="shared" si="7"/>
        <v>28</v>
      </c>
      <c r="Z695" s="174">
        <f t="shared" si="8"/>
        <v>0.1666666667</v>
      </c>
      <c r="AA695" s="174">
        <f t="shared" si="9"/>
        <v>0.003703703704</v>
      </c>
      <c r="AB695" s="173" t="str">
        <f t="shared" si="10"/>
        <v>20,322916666666667</v>
      </c>
      <c r="AC695" s="175" t="str">
        <f t="shared" si="11"/>
        <v> 6252SMA02TU  7:45-11:45  BĐ: 5/1/2026 KT: 2/2/2026</v>
      </c>
      <c r="AD695" s="175">
        <f t="shared" ref="AD695:AE695" si="917">P695</f>
        <v>46027</v>
      </c>
      <c r="AE695" s="175">
        <f t="shared" si="917"/>
        <v>46055</v>
      </c>
      <c r="AF695" s="182"/>
      <c r="AG695" s="182"/>
    </row>
    <row r="696" ht="18.75" customHeight="1">
      <c r="A696" s="184"/>
      <c r="B696" s="184"/>
      <c r="C696" s="99" t="s">
        <v>198</v>
      </c>
      <c r="D696" s="99" t="s">
        <v>1193</v>
      </c>
      <c r="E696" s="99">
        <v>2024.0</v>
      </c>
      <c r="F696" s="164" t="s">
        <v>1200</v>
      </c>
      <c r="G696" s="12"/>
      <c r="H696" s="99">
        <v>6.0</v>
      </c>
      <c r="I696" s="99"/>
      <c r="J696" s="99">
        <v>35.0</v>
      </c>
      <c r="K696" s="194" t="s">
        <v>1250</v>
      </c>
      <c r="L696" s="191">
        <v>0.3229166666666667</v>
      </c>
      <c r="M696" s="192">
        <v>0.4895833333333333</v>
      </c>
      <c r="N696" s="165"/>
      <c r="O696" s="164" t="s">
        <v>1252</v>
      </c>
      <c r="P696" s="169">
        <f t="shared" ref="P696:P698" si="919">"23/02/2026"+(K696-2)</f>
        <v>46076</v>
      </c>
      <c r="Q696" s="170">
        <f t="shared" si="3"/>
        <v>46118</v>
      </c>
      <c r="R696" s="181"/>
      <c r="S696" s="302"/>
      <c r="T696" s="99"/>
      <c r="U696" s="99"/>
      <c r="V696" s="172" t="str">
        <f t="shared" si="890"/>
        <v> </v>
      </c>
      <c r="W696" s="172">
        <f t="shared" si="5"/>
        <v>5</v>
      </c>
      <c r="X696" s="173">
        <f t="shared" si="6"/>
        <v>7</v>
      </c>
      <c r="Y696" s="172">
        <f t="shared" si="7"/>
        <v>42</v>
      </c>
      <c r="Z696" s="174">
        <f t="shared" si="8"/>
        <v>0.1666666667</v>
      </c>
      <c r="AA696" s="174">
        <f t="shared" si="9"/>
        <v>0.003703703704</v>
      </c>
      <c r="AB696" s="173" t="str">
        <f t="shared" si="10"/>
        <v>20,322916666666667</v>
      </c>
      <c r="AC696" s="175" t="str">
        <f t="shared" si="11"/>
        <v> 6243VMS01  7:45-11:45  BĐ: 23/2/2026 KT: 6/4/2026</v>
      </c>
      <c r="AD696" s="175">
        <f t="shared" ref="AD696:AE696" si="918">P696</f>
        <v>46076</v>
      </c>
      <c r="AE696" s="175">
        <f t="shared" si="918"/>
        <v>46118</v>
      </c>
      <c r="AF696" s="187"/>
      <c r="AG696" s="187"/>
    </row>
    <row r="697" ht="18.75" customHeight="1">
      <c r="A697" s="177"/>
      <c r="B697" s="177"/>
      <c r="C697" s="178" t="s">
        <v>198</v>
      </c>
      <c r="D697" s="178" t="s">
        <v>1193</v>
      </c>
      <c r="E697" s="178">
        <v>2024.0</v>
      </c>
      <c r="F697" s="178" t="s">
        <v>1205</v>
      </c>
      <c r="G697" s="12"/>
      <c r="H697" s="178">
        <v>10.0</v>
      </c>
      <c r="I697" s="181"/>
      <c r="J697" s="93">
        <v>35.0</v>
      </c>
      <c r="K697" s="222" t="s">
        <v>1250</v>
      </c>
      <c r="L697" s="189">
        <v>0.3229166666666667</v>
      </c>
      <c r="M697" s="190">
        <v>0.4895833333333333</v>
      </c>
      <c r="N697" s="12"/>
      <c r="O697" s="178" t="s">
        <v>1252</v>
      </c>
      <c r="P697" s="169">
        <f t="shared" si="919"/>
        <v>46076</v>
      </c>
      <c r="Q697" s="170">
        <f t="shared" si="3"/>
        <v>46118</v>
      </c>
      <c r="R697" s="180"/>
      <c r="S697" s="303"/>
      <c r="T697" s="181"/>
      <c r="U697" s="181"/>
      <c r="V697" s="172" t="str">
        <f t="shared" si="890"/>
        <v> </v>
      </c>
      <c r="W697" s="172">
        <f t="shared" si="5"/>
        <v>5</v>
      </c>
      <c r="X697" s="173">
        <f t="shared" si="6"/>
        <v>7</v>
      </c>
      <c r="Y697" s="172">
        <f t="shared" si="7"/>
        <v>42</v>
      </c>
      <c r="Z697" s="174">
        <f t="shared" si="8"/>
        <v>0.1666666667</v>
      </c>
      <c r="AA697" s="174">
        <f t="shared" si="9"/>
        <v>0.003703703704</v>
      </c>
      <c r="AB697" s="173" t="str">
        <f t="shared" si="10"/>
        <v>20,322916666666667</v>
      </c>
      <c r="AC697" s="175" t="str">
        <f t="shared" si="11"/>
        <v> 6243VMS02  7:45-11:45  BĐ: 23/2/2026 KT: 6/4/2026</v>
      </c>
      <c r="AD697" s="175">
        <f t="shared" ref="AD697:AE697" si="920">P697</f>
        <v>46076</v>
      </c>
      <c r="AE697" s="175">
        <f t="shared" si="920"/>
        <v>46118</v>
      </c>
      <c r="AF697" s="182"/>
      <c r="AG697" s="182"/>
    </row>
    <row r="698" ht="18.75" customHeight="1">
      <c r="A698" s="177"/>
      <c r="B698" s="177"/>
      <c r="C698" s="178" t="s">
        <v>198</v>
      </c>
      <c r="D698" s="178" t="s">
        <v>1193</v>
      </c>
      <c r="E698" s="178">
        <v>2025.0</v>
      </c>
      <c r="F698" s="178" t="s">
        <v>1209</v>
      </c>
      <c r="G698" s="12"/>
      <c r="H698" s="178">
        <v>3.0</v>
      </c>
      <c r="I698" s="181"/>
      <c r="J698" s="93">
        <v>35.0</v>
      </c>
      <c r="K698" s="222" t="s">
        <v>1250</v>
      </c>
      <c r="L698" s="189">
        <v>0.3229166666666667</v>
      </c>
      <c r="M698" s="190">
        <v>0.4895833333333333</v>
      </c>
      <c r="N698" s="19"/>
      <c r="O698" s="178" t="s">
        <v>1252</v>
      </c>
      <c r="P698" s="169">
        <f t="shared" si="919"/>
        <v>46076</v>
      </c>
      <c r="Q698" s="170">
        <f t="shared" si="3"/>
        <v>46118</v>
      </c>
      <c r="R698" s="180"/>
      <c r="S698" s="303"/>
      <c r="T698" s="181"/>
      <c r="U698" s="181"/>
      <c r="V698" s="172" t="str">
        <f t="shared" si="890"/>
        <v> </v>
      </c>
      <c r="W698" s="172">
        <f t="shared" si="5"/>
        <v>5</v>
      </c>
      <c r="X698" s="173">
        <f t="shared" si="6"/>
        <v>7</v>
      </c>
      <c r="Y698" s="172">
        <f t="shared" si="7"/>
        <v>42</v>
      </c>
      <c r="Z698" s="174">
        <f t="shared" si="8"/>
        <v>0.1666666667</v>
      </c>
      <c r="AA698" s="174">
        <f t="shared" si="9"/>
        <v>0.003703703704</v>
      </c>
      <c r="AB698" s="173" t="str">
        <f t="shared" si="10"/>
        <v>20,322916666666667</v>
      </c>
      <c r="AC698" s="175" t="str">
        <f t="shared" si="11"/>
        <v> 6252SMA02TU  7:45-11:45  BĐ: 23/2/2026 KT: 6/4/2026</v>
      </c>
      <c r="AD698" s="175">
        <f t="shared" ref="AD698:AE698" si="921">P698</f>
        <v>46076</v>
      </c>
      <c r="AE698" s="175">
        <f t="shared" si="921"/>
        <v>46118</v>
      </c>
      <c r="AF698" s="182"/>
      <c r="AG698" s="182"/>
    </row>
    <row r="699" ht="18.75" customHeight="1">
      <c r="A699" s="184"/>
      <c r="B699" s="184"/>
      <c r="C699" s="99" t="s">
        <v>198</v>
      </c>
      <c r="D699" s="99" t="s">
        <v>1193</v>
      </c>
      <c r="E699" s="99">
        <v>2024.0</v>
      </c>
      <c r="F699" s="164" t="s">
        <v>1204</v>
      </c>
      <c r="G699" s="195" t="s">
        <v>1202</v>
      </c>
      <c r="H699" s="188">
        <v>4.0</v>
      </c>
      <c r="I699" s="99"/>
      <c r="J699" s="99">
        <v>25.0</v>
      </c>
      <c r="K699" s="223" t="s">
        <v>1266</v>
      </c>
      <c r="L699" s="167">
        <v>0.5416666666666666</v>
      </c>
      <c r="M699" s="168">
        <v>0.7083333333333334</v>
      </c>
      <c r="N699" s="165" t="s">
        <v>1270</v>
      </c>
      <c r="O699" s="164" t="s">
        <v>1261</v>
      </c>
      <c r="P699" s="169">
        <f t="shared" ref="P699:P701" si="923">"05/01/2026"+(K699-2)</f>
        <v>46029</v>
      </c>
      <c r="Q699" s="170">
        <f t="shared" si="3"/>
        <v>46057</v>
      </c>
      <c r="R699" s="181"/>
      <c r="S699" s="302"/>
      <c r="T699" s="99"/>
      <c r="U699" s="99"/>
      <c r="V699" s="172" t="str">
        <f t="shared" si="890"/>
        <v> </v>
      </c>
      <c r="W699" s="172">
        <f t="shared" si="5"/>
        <v>5</v>
      </c>
      <c r="X699" s="173">
        <f t="shared" si="6"/>
        <v>5</v>
      </c>
      <c r="Y699" s="172">
        <f t="shared" si="7"/>
        <v>28</v>
      </c>
      <c r="Z699" s="174">
        <f t="shared" si="8"/>
        <v>0.1666666667</v>
      </c>
      <c r="AA699" s="174">
        <f t="shared" si="9"/>
        <v>0.003703703704</v>
      </c>
      <c r="AB699" s="173" t="str">
        <f t="shared" si="10"/>
        <v>40,541666666666667G_202</v>
      </c>
      <c r="AC699" s="175" t="str">
        <f t="shared" si="11"/>
        <v>Tiếng Anh chuyên ngành Quản trị 6243VMS01G  13:00-17:00  BĐ: 7/1/2026 KT: 4/2/2026</v>
      </c>
      <c r="AD699" s="175">
        <f t="shared" ref="AD699:AE699" si="922">P699</f>
        <v>46029</v>
      </c>
      <c r="AE699" s="175">
        <f t="shared" si="922"/>
        <v>46057</v>
      </c>
      <c r="AF699" s="187"/>
      <c r="AG699" s="187"/>
    </row>
    <row r="700" ht="18.75" customHeight="1">
      <c r="A700" s="184"/>
      <c r="B700" s="184"/>
      <c r="C700" s="99" t="s">
        <v>198</v>
      </c>
      <c r="D700" s="99" t="s">
        <v>1193</v>
      </c>
      <c r="E700" s="99">
        <v>2024.0</v>
      </c>
      <c r="F700" s="164" t="s">
        <v>1206</v>
      </c>
      <c r="G700" s="12"/>
      <c r="H700" s="188">
        <v>8.0</v>
      </c>
      <c r="I700" s="99"/>
      <c r="J700" s="93">
        <v>25.0</v>
      </c>
      <c r="K700" s="223" t="s">
        <v>1266</v>
      </c>
      <c r="L700" s="167">
        <v>0.5416666666666666</v>
      </c>
      <c r="M700" s="168">
        <v>0.7083333333333334</v>
      </c>
      <c r="N700" s="12"/>
      <c r="O700" s="164" t="s">
        <v>1261</v>
      </c>
      <c r="P700" s="169">
        <f t="shared" si="923"/>
        <v>46029</v>
      </c>
      <c r="Q700" s="170">
        <f t="shared" si="3"/>
        <v>46057</v>
      </c>
      <c r="R700" s="181"/>
      <c r="S700" s="302"/>
      <c r="T700" s="99"/>
      <c r="U700" s="99"/>
      <c r="V700" s="172" t="str">
        <f t="shared" si="890"/>
        <v> </v>
      </c>
      <c r="W700" s="172">
        <f t="shared" si="5"/>
        <v>5</v>
      </c>
      <c r="X700" s="173">
        <f t="shared" si="6"/>
        <v>5</v>
      </c>
      <c r="Y700" s="172">
        <f t="shared" si="7"/>
        <v>28</v>
      </c>
      <c r="Z700" s="174">
        <f t="shared" si="8"/>
        <v>0.1666666667</v>
      </c>
      <c r="AA700" s="174">
        <f t="shared" si="9"/>
        <v>0.003703703704</v>
      </c>
      <c r="AB700" s="173" t="str">
        <f t="shared" si="10"/>
        <v>40,541666666666667</v>
      </c>
      <c r="AC700" s="175" t="str">
        <f t="shared" si="11"/>
        <v> 6243VMS02G  13:00-17:00  BĐ: 7/1/2026 KT: 4/2/2026</v>
      </c>
      <c r="AD700" s="175">
        <f t="shared" ref="AD700:AE700" si="924">P700</f>
        <v>46029</v>
      </c>
      <c r="AE700" s="175">
        <f t="shared" si="924"/>
        <v>46057</v>
      </c>
      <c r="AF700" s="187"/>
      <c r="AG700" s="187"/>
    </row>
    <row r="701" ht="18.75" customHeight="1">
      <c r="A701" s="184"/>
      <c r="B701" s="184"/>
      <c r="C701" s="99" t="s">
        <v>198</v>
      </c>
      <c r="D701" s="99" t="s">
        <v>1193</v>
      </c>
      <c r="E701" s="99">
        <v>2025.0</v>
      </c>
      <c r="F701" s="164" t="s">
        <v>1211</v>
      </c>
      <c r="G701" s="12"/>
      <c r="H701" s="188">
        <v>1.0</v>
      </c>
      <c r="I701" s="99"/>
      <c r="J701" s="93">
        <v>25.0</v>
      </c>
      <c r="K701" s="223" t="s">
        <v>1266</v>
      </c>
      <c r="L701" s="167">
        <v>0.5416666666666666</v>
      </c>
      <c r="M701" s="168">
        <v>0.7083333333333334</v>
      </c>
      <c r="N701" s="19"/>
      <c r="O701" s="164" t="s">
        <v>1261</v>
      </c>
      <c r="P701" s="169">
        <f t="shared" si="923"/>
        <v>46029</v>
      </c>
      <c r="Q701" s="170">
        <f t="shared" si="3"/>
        <v>46057</v>
      </c>
      <c r="R701" s="181"/>
      <c r="S701" s="302"/>
      <c r="T701" s="99"/>
      <c r="U701" s="99"/>
      <c r="V701" s="172" t="str">
        <f t="shared" si="890"/>
        <v> </v>
      </c>
      <c r="W701" s="172">
        <f t="shared" si="5"/>
        <v>5</v>
      </c>
      <c r="X701" s="173">
        <f t="shared" si="6"/>
        <v>5</v>
      </c>
      <c r="Y701" s="172">
        <f t="shared" si="7"/>
        <v>28</v>
      </c>
      <c r="Z701" s="174">
        <f t="shared" si="8"/>
        <v>0.1666666667</v>
      </c>
      <c r="AA701" s="174">
        <f t="shared" si="9"/>
        <v>0.003703703704</v>
      </c>
      <c r="AB701" s="173" t="str">
        <f t="shared" si="10"/>
        <v>40,541666666666667</v>
      </c>
      <c r="AC701" s="175" t="str">
        <f t="shared" si="11"/>
        <v> 6252SMA02TUG  13:00-17:00  BĐ: 7/1/2026 KT: 4/2/2026</v>
      </c>
      <c r="AD701" s="175">
        <f t="shared" ref="AD701:AE701" si="925">P701</f>
        <v>46029</v>
      </c>
      <c r="AE701" s="175">
        <f t="shared" si="925"/>
        <v>46057</v>
      </c>
      <c r="AF701" s="187"/>
      <c r="AG701" s="187"/>
    </row>
    <row r="702" ht="18.75" customHeight="1">
      <c r="A702" s="184"/>
      <c r="B702" s="184"/>
      <c r="C702" s="99" t="s">
        <v>198</v>
      </c>
      <c r="D702" s="99" t="s">
        <v>1193</v>
      </c>
      <c r="E702" s="99">
        <v>2024.0</v>
      </c>
      <c r="F702" s="164" t="s">
        <v>1204</v>
      </c>
      <c r="G702" s="12"/>
      <c r="H702" s="188">
        <v>4.0</v>
      </c>
      <c r="I702" s="99"/>
      <c r="J702" s="99">
        <v>35.0</v>
      </c>
      <c r="K702" s="223" t="s">
        <v>1266</v>
      </c>
      <c r="L702" s="167">
        <v>0.5416666666666666</v>
      </c>
      <c r="M702" s="168">
        <v>0.7083333333333334</v>
      </c>
      <c r="N702" s="165" t="s">
        <v>1270</v>
      </c>
      <c r="O702" s="164" t="s">
        <v>1261</v>
      </c>
      <c r="P702" s="169">
        <f t="shared" ref="P702:P704" si="927">"23/02/2026"+(K702-2)</f>
        <v>46078</v>
      </c>
      <c r="Q702" s="170">
        <f t="shared" si="3"/>
        <v>46120</v>
      </c>
      <c r="R702" s="181"/>
      <c r="S702" s="302"/>
      <c r="T702" s="99"/>
      <c r="U702" s="99"/>
      <c r="V702" s="172" t="str">
        <f t="shared" si="890"/>
        <v> </v>
      </c>
      <c r="W702" s="172">
        <f t="shared" si="5"/>
        <v>5</v>
      </c>
      <c r="X702" s="173">
        <f t="shared" si="6"/>
        <v>7</v>
      </c>
      <c r="Y702" s="172">
        <f t="shared" si="7"/>
        <v>42</v>
      </c>
      <c r="Z702" s="174">
        <f t="shared" si="8"/>
        <v>0.1666666667</v>
      </c>
      <c r="AA702" s="174">
        <f t="shared" si="9"/>
        <v>0.003703703704</v>
      </c>
      <c r="AB702" s="173" t="str">
        <f t="shared" si="10"/>
        <v>40,541666666666667G_202</v>
      </c>
      <c r="AC702" s="175" t="str">
        <f t="shared" si="11"/>
        <v> 6243VMS01G  13:00-17:00  BĐ: 25/2/2026 KT: 8/4/2026</v>
      </c>
      <c r="AD702" s="175">
        <f t="shared" ref="AD702:AE702" si="926">P702</f>
        <v>46078</v>
      </c>
      <c r="AE702" s="175">
        <f t="shared" si="926"/>
        <v>46120</v>
      </c>
      <c r="AF702" s="187"/>
      <c r="AG702" s="187"/>
    </row>
    <row r="703" ht="18.75" customHeight="1">
      <c r="A703" s="184"/>
      <c r="B703" s="184"/>
      <c r="C703" s="99" t="s">
        <v>198</v>
      </c>
      <c r="D703" s="99" t="s">
        <v>1193</v>
      </c>
      <c r="E703" s="99">
        <v>2024.0</v>
      </c>
      <c r="F703" s="164" t="s">
        <v>1206</v>
      </c>
      <c r="G703" s="12"/>
      <c r="H703" s="188">
        <v>8.0</v>
      </c>
      <c r="I703" s="99"/>
      <c r="J703" s="93">
        <v>35.0</v>
      </c>
      <c r="K703" s="223" t="s">
        <v>1266</v>
      </c>
      <c r="L703" s="167">
        <v>0.5416666666666666</v>
      </c>
      <c r="M703" s="168">
        <v>0.7083333333333334</v>
      </c>
      <c r="N703" s="12"/>
      <c r="O703" s="164" t="s">
        <v>1261</v>
      </c>
      <c r="P703" s="169">
        <f t="shared" si="927"/>
        <v>46078</v>
      </c>
      <c r="Q703" s="170">
        <f t="shared" si="3"/>
        <v>46120</v>
      </c>
      <c r="R703" s="181"/>
      <c r="S703" s="302"/>
      <c r="T703" s="99"/>
      <c r="U703" s="99"/>
      <c r="V703" s="172" t="str">
        <f t="shared" si="890"/>
        <v> </v>
      </c>
      <c r="W703" s="172">
        <f t="shared" si="5"/>
        <v>5</v>
      </c>
      <c r="X703" s="173">
        <f t="shared" si="6"/>
        <v>7</v>
      </c>
      <c r="Y703" s="172">
        <f t="shared" si="7"/>
        <v>42</v>
      </c>
      <c r="Z703" s="174">
        <f t="shared" si="8"/>
        <v>0.1666666667</v>
      </c>
      <c r="AA703" s="174">
        <f t="shared" si="9"/>
        <v>0.003703703704</v>
      </c>
      <c r="AB703" s="173" t="str">
        <f t="shared" si="10"/>
        <v>40,541666666666667</v>
      </c>
      <c r="AC703" s="175" t="str">
        <f t="shared" si="11"/>
        <v> 6243VMS02G  13:00-17:00  BĐ: 25/2/2026 KT: 8/4/2026</v>
      </c>
      <c r="AD703" s="175">
        <f t="shared" ref="AD703:AE703" si="928">P703</f>
        <v>46078</v>
      </c>
      <c r="AE703" s="175">
        <f t="shared" si="928"/>
        <v>46120</v>
      </c>
      <c r="AF703" s="187"/>
      <c r="AG703" s="187"/>
    </row>
    <row r="704" ht="18.75" customHeight="1">
      <c r="A704" s="184"/>
      <c r="B704" s="184"/>
      <c r="C704" s="99" t="s">
        <v>198</v>
      </c>
      <c r="D704" s="99" t="s">
        <v>1193</v>
      </c>
      <c r="E704" s="99">
        <v>2025.0</v>
      </c>
      <c r="F704" s="164" t="s">
        <v>1211</v>
      </c>
      <c r="G704" s="12"/>
      <c r="H704" s="188">
        <v>1.0</v>
      </c>
      <c r="I704" s="99"/>
      <c r="J704" s="93">
        <v>35.0</v>
      </c>
      <c r="K704" s="223" t="s">
        <v>1266</v>
      </c>
      <c r="L704" s="167">
        <v>0.5416666666666666</v>
      </c>
      <c r="M704" s="168">
        <v>0.7083333333333334</v>
      </c>
      <c r="N704" s="19"/>
      <c r="O704" s="164" t="s">
        <v>1261</v>
      </c>
      <c r="P704" s="169">
        <f t="shared" si="927"/>
        <v>46078</v>
      </c>
      <c r="Q704" s="170">
        <f t="shared" si="3"/>
        <v>46120</v>
      </c>
      <c r="R704" s="181"/>
      <c r="S704" s="302"/>
      <c r="T704" s="99"/>
      <c r="U704" s="99"/>
      <c r="V704" s="172" t="str">
        <f t="shared" si="890"/>
        <v> </v>
      </c>
      <c r="W704" s="172">
        <f t="shared" si="5"/>
        <v>5</v>
      </c>
      <c r="X704" s="173">
        <f t="shared" si="6"/>
        <v>7</v>
      </c>
      <c r="Y704" s="172">
        <f t="shared" si="7"/>
        <v>42</v>
      </c>
      <c r="Z704" s="174">
        <f t="shared" si="8"/>
        <v>0.1666666667</v>
      </c>
      <c r="AA704" s="174">
        <f t="shared" si="9"/>
        <v>0.003703703704</v>
      </c>
      <c r="AB704" s="173" t="str">
        <f t="shared" si="10"/>
        <v>40,541666666666667</v>
      </c>
      <c r="AC704" s="175" t="str">
        <f t="shared" si="11"/>
        <v> 6252SMA02TUG  13:00-17:00  BĐ: 25/2/2026 KT: 8/4/2026</v>
      </c>
      <c r="AD704" s="175">
        <f t="shared" ref="AD704:AE704" si="929">P704</f>
        <v>46078</v>
      </c>
      <c r="AE704" s="175">
        <f t="shared" si="929"/>
        <v>46120</v>
      </c>
      <c r="AF704" s="187"/>
      <c r="AG704" s="187"/>
    </row>
    <row r="705" ht="18.75" customHeight="1">
      <c r="A705" s="184"/>
      <c r="B705" s="184"/>
      <c r="C705" s="99" t="s">
        <v>198</v>
      </c>
      <c r="D705" s="99" t="s">
        <v>1193</v>
      </c>
      <c r="E705" s="99">
        <v>2024.0</v>
      </c>
      <c r="F705" s="164" t="s">
        <v>1204</v>
      </c>
      <c r="G705" s="165" t="s">
        <v>1139</v>
      </c>
      <c r="H705" s="99">
        <v>4.0</v>
      </c>
      <c r="I705" s="99"/>
      <c r="J705" s="99">
        <v>25.0</v>
      </c>
      <c r="K705" s="223" t="s">
        <v>1266</v>
      </c>
      <c r="L705" s="189">
        <v>0.3229166666666667</v>
      </c>
      <c r="M705" s="190">
        <v>0.4895833333333333</v>
      </c>
      <c r="N705" s="165" t="s">
        <v>1271</v>
      </c>
      <c r="O705" s="164" t="s">
        <v>1261</v>
      </c>
      <c r="P705" s="169">
        <f t="shared" ref="P705:P708" si="931">"05/01/2026"+(K705-2)</f>
        <v>46029</v>
      </c>
      <c r="Q705" s="170">
        <f t="shared" si="3"/>
        <v>46057</v>
      </c>
      <c r="R705" s="181"/>
      <c r="S705" s="302"/>
      <c r="T705" s="99"/>
      <c r="U705" s="99"/>
      <c r="V705" s="172" t="str">
        <f t="shared" si="890"/>
        <v> </v>
      </c>
      <c r="W705" s="172">
        <f t="shared" si="5"/>
        <v>5</v>
      </c>
      <c r="X705" s="173">
        <f t="shared" si="6"/>
        <v>5</v>
      </c>
      <c r="Y705" s="172">
        <f t="shared" si="7"/>
        <v>28</v>
      </c>
      <c r="Z705" s="174">
        <f t="shared" si="8"/>
        <v>0.1666666667</v>
      </c>
      <c r="AA705" s="174">
        <f t="shared" si="9"/>
        <v>0.003703703704</v>
      </c>
      <c r="AB705" s="173" t="str">
        <f t="shared" si="10"/>
        <v>40,322916666666667G_201</v>
      </c>
      <c r="AC705" s="175" t="str">
        <f t="shared" si="11"/>
        <v>Tâm lý và hành vi khách hàng 6243VMS01G  7:45-11:45  BĐ: 7/1/2026 KT: 4/2/2026</v>
      </c>
      <c r="AD705" s="175">
        <f t="shared" ref="AD705:AE705" si="930">P705</f>
        <v>46029</v>
      </c>
      <c r="AE705" s="175">
        <f t="shared" si="930"/>
        <v>46057</v>
      </c>
      <c r="AF705" s="187"/>
      <c r="AG705" s="187"/>
    </row>
    <row r="706" ht="18.75" customHeight="1">
      <c r="A706" s="177"/>
      <c r="B706" s="177"/>
      <c r="C706" s="178" t="s">
        <v>198</v>
      </c>
      <c r="D706" s="178" t="s">
        <v>1193</v>
      </c>
      <c r="E706" s="178">
        <v>2024.0</v>
      </c>
      <c r="F706" s="178" t="s">
        <v>1206</v>
      </c>
      <c r="G706" s="12"/>
      <c r="H706" s="178">
        <v>8.0</v>
      </c>
      <c r="I706" s="181"/>
      <c r="J706" s="93">
        <v>25.0</v>
      </c>
      <c r="K706" s="223" t="s">
        <v>1266</v>
      </c>
      <c r="L706" s="189">
        <v>0.3229166666666667</v>
      </c>
      <c r="M706" s="190">
        <v>0.4895833333333333</v>
      </c>
      <c r="N706" s="12"/>
      <c r="O706" s="178" t="s">
        <v>1261</v>
      </c>
      <c r="P706" s="169">
        <f t="shared" si="931"/>
        <v>46029</v>
      </c>
      <c r="Q706" s="170">
        <f t="shared" si="3"/>
        <v>46057</v>
      </c>
      <c r="R706" s="180"/>
      <c r="S706" s="303"/>
      <c r="T706" s="181"/>
      <c r="U706" s="181"/>
      <c r="V706" s="172" t="str">
        <f t="shared" si="890"/>
        <v> </v>
      </c>
      <c r="W706" s="172">
        <f t="shared" si="5"/>
        <v>5</v>
      </c>
      <c r="X706" s="173">
        <f t="shared" si="6"/>
        <v>5</v>
      </c>
      <c r="Y706" s="172">
        <f t="shared" si="7"/>
        <v>28</v>
      </c>
      <c r="Z706" s="174">
        <f t="shared" si="8"/>
        <v>0.1666666667</v>
      </c>
      <c r="AA706" s="174">
        <f t="shared" si="9"/>
        <v>0.003703703704</v>
      </c>
      <c r="AB706" s="173" t="str">
        <f t="shared" si="10"/>
        <v>40,322916666666667</v>
      </c>
      <c r="AC706" s="175" t="str">
        <f t="shared" si="11"/>
        <v> 6243VMS02G  7:45-11:45  BĐ: 7/1/2026 KT: 4/2/2026</v>
      </c>
      <c r="AD706" s="175">
        <f t="shared" ref="AD706:AE706" si="932">P706</f>
        <v>46029</v>
      </c>
      <c r="AE706" s="175">
        <f t="shared" si="932"/>
        <v>46057</v>
      </c>
      <c r="AF706" s="182"/>
      <c r="AG706" s="182"/>
    </row>
    <row r="707" ht="18.75" customHeight="1">
      <c r="A707" s="177"/>
      <c r="B707" s="177"/>
      <c r="C707" s="178" t="s">
        <v>198</v>
      </c>
      <c r="D707" s="178" t="s">
        <v>1193</v>
      </c>
      <c r="E707" s="178">
        <v>2025.0</v>
      </c>
      <c r="F707" s="178" t="s">
        <v>1213</v>
      </c>
      <c r="G707" s="12"/>
      <c r="H707" s="178">
        <v>11.0</v>
      </c>
      <c r="I707" s="181"/>
      <c r="J707" s="93">
        <v>25.0</v>
      </c>
      <c r="K707" s="223" t="s">
        <v>1266</v>
      </c>
      <c r="L707" s="189">
        <v>0.3229166666666667</v>
      </c>
      <c r="M707" s="190">
        <v>0.4895833333333333</v>
      </c>
      <c r="N707" s="12"/>
      <c r="O707" s="178" t="s">
        <v>1261</v>
      </c>
      <c r="P707" s="169">
        <f t="shared" si="931"/>
        <v>46029</v>
      </c>
      <c r="Q707" s="170">
        <f t="shared" si="3"/>
        <v>46057</v>
      </c>
      <c r="R707" s="180"/>
      <c r="S707" s="303"/>
      <c r="T707" s="181"/>
      <c r="U707" s="181"/>
      <c r="V707" s="172" t="str">
        <f t="shared" si="890"/>
        <v> </v>
      </c>
      <c r="W707" s="172">
        <f t="shared" si="5"/>
        <v>5</v>
      </c>
      <c r="X707" s="173">
        <f t="shared" si="6"/>
        <v>5</v>
      </c>
      <c r="Y707" s="172">
        <f t="shared" si="7"/>
        <v>28</v>
      </c>
      <c r="Z707" s="174">
        <f t="shared" si="8"/>
        <v>0.1666666667</v>
      </c>
      <c r="AA707" s="174">
        <f t="shared" si="9"/>
        <v>0.003703703704</v>
      </c>
      <c r="AB707" s="173" t="str">
        <f t="shared" si="10"/>
        <v>40,322916666666667</v>
      </c>
      <c r="AC707" s="175" t="str">
        <f t="shared" si="11"/>
        <v> 6252SMA01G  7:45-11:45  BĐ: 7/1/2026 KT: 4/2/2026</v>
      </c>
      <c r="AD707" s="175">
        <f t="shared" ref="AD707:AE707" si="933">P707</f>
        <v>46029</v>
      </c>
      <c r="AE707" s="175">
        <f t="shared" si="933"/>
        <v>46057</v>
      </c>
      <c r="AF707" s="182"/>
      <c r="AG707" s="182"/>
    </row>
    <row r="708" ht="18.75" customHeight="1">
      <c r="A708" s="177"/>
      <c r="B708" s="177"/>
      <c r="C708" s="178" t="s">
        <v>198</v>
      </c>
      <c r="D708" s="178" t="s">
        <v>1193</v>
      </c>
      <c r="E708" s="178">
        <v>2025.0</v>
      </c>
      <c r="F708" s="93" t="s">
        <v>1198</v>
      </c>
      <c r="G708" s="12"/>
      <c r="H708" s="93">
        <v>18.0</v>
      </c>
      <c r="I708" s="181"/>
      <c r="J708" s="93">
        <v>25.0</v>
      </c>
      <c r="K708" s="223" t="s">
        <v>1266</v>
      </c>
      <c r="L708" s="189">
        <v>0.3229166666666667</v>
      </c>
      <c r="M708" s="190">
        <v>0.4895833333333333</v>
      </c>
      <c r="N708" s="19"/>
      <c r="O708" s="178" t="s">
        <v>1261</v>
      </c>
      <c r="P708" s="169">
        <f t="shared" si="931"/>
        <v>46029</v>
      </c>
      <c r="Q708" s="170">
        <f t="shared" si="3"/>
        <v>46057</v>
      </c>
      <c r="R708" s="180"/>
      <c r="S708" s="303"/>
      <c r="T708" s="181"/>
      <c r="U708" s="181"/>
      <c r="V708" s="172" t="str">
        <f t="shared" si="890"/>
        <v> </v>
      </c>
      <c r="W708" s="172">
        <f t="shared" si="5"/>
        <v>5</v>
      </c>
      <c r="X708" s="173">
        <f t="shared" si="6"/>
        <v>5</v>
      </c>
      <c r="Y708" s="172">
        <f t="shared" si="7"/>
        <v>28</v>
      </c>
      <c r="Z708" s="174">
        <f t="shared" si="8"/>
        <v>0.1666666667</v>
      </c>
      <c r="AA708" s="174">
        <f t="shared" si="9"/>
        <v>0.003703703704</v>
      </c>
      <c r="AB708" s="173" t="str">
        <f t="shared" si="10"/>
        <v>40,322916666666667</v>
      </c>
      <c r="AC708" s="175" t="str">
        <f t="shared" si="11"/>
        <v> 5243VMS02G  7:45-11:45  BĐ: 7/1/2026 KT: 4/2/2026</v>
      </c>
      <c r="AD708" s="175">
        <f t="shared" ref="AD708:AE708" si="934">P708</f>
        <v>46029</v>
      </c>
      <c r="AE708" s="175">
        <f t="shared" si="934"/>
        <v>46057</v>
      </c>
      <c r="AF708" s="182"/>
      <c r="AG708" s="182"/>
    </row>
    <row r="709" ht="18.75" customHeight="1">
      <c r="A709" s="184"/>
      <c r="B709" s="184"/>
      <c r="C709" s="99" t="s">
        <v>198</v>
      </c>
      <c r="D709" s="99" t="s">
        <v>1193</v>
      </c>
      <c r="E709" s="99">
        <v>2024.0</v>
      </c>
      <c r="F709" s="164" t="s">
        <v>1204</v>
      </c>
      <c r="G709" s="12"/>
      <c r="H709" s="99">
        <v>4.0</v>
      </c>
      <c r="I709" s="99"/>
      <c r="J709" s="99">
        <v>20.0</v>
      </c>
      <c r="K709" s="223" t="s">
        <v>1266</v>
      </c>
      <c r="L709" s="189">
        <v>0.3229166666666667</v>
      </c>
      <c r="M709" s="190">
        <v>0.4895833333333333</v>
      </c>
      <c r="N709" s="165" t="s">
        <v>1271</v>
      </c>
      <c r="O709" s="164" t="s">
        <v>1261</v>
      </c>
      <c r="P709" s="169">
        <f t="shared" ref="P709:P712" si="936">"23/02/2026"+(K709-2)</f>
        <v>46078</v>
      </c>
      <c r="Q709" s="170">
        <f t="shared" si="3"/>
        <v>46099</v>
      </c>
      <c r="R709" s="181"/>
      <c r="S709" s="302"/>
      <c r="T709" s="99"/>
      <c r="U709" s="99"/>
      <c r="V709" s="172" t="str">
        <f t="shared" si="890"/>
        <v> </v>
      </c>
      <c r="W709" s="172">
        <f t="shared" si="5"/>
        <v>5</v>
      </c>
      <c r="X709" s="173">
        <f t="shared" si="6"/>
        <v>4</v>
      </c>
      <c r="Y709" s="172">
        <f t="shared" si="7"/>
        <v>21</v>
      </c>
      <c r="Z709" s="174">
        <f t="shared" si="8"/>
        <v>0.1666666667</v>
      </c>
      <c r="AA709" s="174">
        <f t="shared" si="9"/>
        <v>0.003703703704</v>
      </c>
      <c r="AB709" s="173" t="str">
        <f t="shared" si="10"/>
        <v>40,322916666666667G_201</v>
      </c>
      <c r="AC709" s="175" t="str">
        <f t="shared" si="11"/>
        <v> 6243VMS01G  7:45-11:45  BĐ: 25/2/2026 KT: 18/3/2026</v>
      </c>
      <c r="AD709" s="175">
        <f t="shared" ref="AD709:AE709" si="935">P709</f>
        <v>46078</v>
      </c>
      <c r="AE709" s="175">
        <f t="shared" si="935"/>
        <v>46099</v>
      </c>
      <c r="AF709" s="187"/>
      <c r="AG709" s="187"/>
    </row>
    <row r="710" ht="18.75" customHeight="1">
      <c r="A710" s="177"/>
      <c r="B710" s="177"/>
      <c r="C710" s="178" t="s">
        <v>198</v>
      </c>
      <c r="D710" s="178" t="s">
        <v>1193</v>
      </c>
      <c r="E710" s="178">
        <v>2024.0</v>
      </c>
      <c r="F710" s="178" t="s">
        <v>1206</v>
      </c>
      <c r="G710" s="12"/>
      <c r="H710" s="178">
        <v>8.0</v>
      </c>
      <c r="I710" s="181"/>
      <c r="J710" s="99">
        <v>20.0</v>
      </c>
      <c r="K710" s="223" t="s">
        <v>1266</v>
      </c>
      <c r="L710" s="189">
        <v>0.3229166666666667</v>
      </c>
      <c r="M710" s="190">
        <v>0.4895833333333333</v>
      </c>
      <c r="N710" s="12"/>
      <c r="O710" s="178" t="s">
        <v>1261</v>
      </c>
      <c r="P710" s="169">
        <f t="shared" si="936"/>
        <v>46078</v>
      </c>
      <c r="Q710" s="170">
        <f t="shared" si="3"/>
        <v>46099</v>
      </c>
      <c r="R710" s="180"/>
      <c r="S710" s="303"/>
      <c r="T710" s="181"/>
      <c r="U710" s="181"/>
      <c r="V710" s="172" t="str">
        <f t="shared" si="890"/>
        <v> </v>
      </c>
      <c r="W710" s="172">
        <f t="shared" si="5"/>
        <v>5</v>
      </c>
      <c r="X710" s="173">
        <f t="shared" si="6"/>
        <v>4</v>
      </c>
      <c r="Y710" s="172">
        <f t="shared" si="7"/>
        <v>21</v>
      </c>
      <c r="Z710" s="174">
        <f t="shared" si="8"/>
        <v>0.1666666667</v>
      </c>
      <c r="AA710" s="174">
        <f t="shared" si="9"/>
        <v>0.003703703704</v>
      </c>
      <c r="AB710" s="173" t="str">
        <f t="shared" si="10"/>
        <v>40,322916666666667</v>
      </c>
      <c r="AC710" s="175" t="str">
        <f t="shared" si="11"/>
        <v> 6243VMS02G  7:45-11:45  BĐ: 25/2/2026 KT: 18/3/2026</v>
      </c>
      <c r="AD710" s="175">
        <f t="shared" ref="AD710:AE710" si="937">P710</f>
        <v>46078</v>
      </c>
      <c r="AE710" s="175">
        <f t="shared" si="937"/>
        <v>46099</v>
      </c>
      <c r="AF710" s="182"/>
      <c r="AG710" s="182"/>
    </row>
    <row r="711" ht="18.75" customHeight="1">
      <c r="A711" s="177"/>
      <c r="B711" s="177"/>
      <c r="C711" s="178" t="s">
        <v>198</v>
      </c>
      <c r="D711" s="178" t="s">
        <v>1193</v>
      </c>
      <c r="E711" s="178">
        <v>2025.0</v>
      </c>
      <c r="F711" s="178" t="s">
        <v>1213</v>
      </c>
      <c r="G711" s="12"/>
      <c r="H711" s="178">
        <v>11.0</v>
      </c>
      <c r="I711" s="181"/>
      <c r="J711" s="99">
        <v>20.0</v>
      </c>
      <c r="K711" s="223" t="s">
        <v>1266</v>
      </c>
      <c r="L711" s="189">
        <v>0.3229166666666667</v>
      </c>
      <c r="M711" s="190">
        <v>0.4895833333333333</v>
      </c>
      <c r="N711" s="12"/>
      <c r="O711" s="178" t="s">
        <v>1261</v>
      </c>
      <c r="P711" s="169">
        <f t="shared" si="936"/>
        <v>46078</v>
      </c>
      <c r="Q711" s="170">
        <f t="shared" si="3"/>
        <v>46099</v>
      </c>
      <c r="R711" s="180"/>
      <c r="S711" s="303"/>
      <c r="T711" s="181"/>
      <c r="U711" s="181"/>
      <c r="V711" s="172" t="str">
        <f t="shared" si="890"/>
        <v> </v>
      </c>
      <c r="W711" s="172">
        <f t="shared" si="5"/>
        <v>5</v>
      </c>
      <c r="X711" s="173">
        <f t="shared" si="6"/>
        <v>4</v>
      </c>
      <c r="Y711" s="172">
        <f t="shared" si="7"/>
        <v>21</v>
      </c>
      <c r="Z711" s="174">
        <f t="shared" si="8"/>
        <v>0.1666666667</v>
      </c>
      <c r="AA711" s="174">
        <f t="shared" si="9"/>
        <v>0.003703703704</v>
      </c>
      <c r="AB711" s="173" t="str">
        <f t="shared" si="10"/>
        <v>40,322916666666667</v>
      </c>
      <c r="AC711" s="175" t="str">
        <f t="shared" si="11"/>
        <v> 6252SMA01G  7:45-11:45  BĐ: 25/2/2026 KT: 18/3/2026</v>
      </c>
      <c r="AD711" s="175">
        <f t="shared" ref="AD711:AE711" si="938">P711</f>
        <v>46078</v>
      </c>
      <c r="AE711" s="175">
        <f t="shared" si="938"/>
        <v>46099</v>
      </c>
      <c r="AF711" s="182"/>
      <c r="AG711" s="182"/>
    </row>
    <row r="712" ht="18.75" customHeight="1">
      <c r="A712" s="177"/>
      <c r="B712" s="177"/>
      <c r="C712" s="178" t="s">
        <v>198</v>
      </c>
      <c r="D712" s="178" t="s">
        <v>1193</v>
      </c>
      <c r="E712" s="178">
        <v>2025.0</v>
      </c>
      <c r="F712" s="93" t="s">
        <v>1198</v>
      </c>
      <c r="G712" s="12"/>
      <c r="H712" s="93">
        <v>18.0</v>
      </c>
      <c r="I712" s="181"/>
      <c r="J712" s="99">
        <v>20.0</v>
      </c>
      <c r="K712" s="223" t="s">
        <v>1266</v>
      </c>
      <c r="L712" s="189">
        <v>0.3229166666666667</v>
      </c>
      <c r="M712" s="190">
        <v>0.4895833333333333</v>
      </c>
      <c r="N712" s="19"/>
      <c r="O712" s="178" t="s">
        <v>1261</v>
      </c>
      <c r="P712" s="169">
        <f t="shared" si="936"/>
        <v>46078</v>
      </c>
      <c r="Q712" s="170">
        <f t="shared" si="3"/>
        <v>46099</v>
      </c>
      <c r="R712" s="180"/>
      <c r="S712" s="303"/>
      <c r="T712" s="181"/>
      <c r="U712" s="181"/>
      <c r="V712" s="172" t="str">
        <f t="shared" si="890"/>
        <v> </v>
      </c>
      <c r="W712" s="172">
        <f t="shared" si="5"/>
        <v>5</v>
      </c>
      <c r="X712" s="173">
        <f t="shared" si="6"/>
        <v>4</v>
      </c>
      <c r="Y712" s="172">
        <f t="shared" si="7"/>
        <v>21</v>
      </c>
      <c r="Z712" s="174">
        <f t="shared" si="8"/>
        <v>0.1666666667</v>
      </c>
      <c r="AA712" s="174">
        <f t="shared" si="9"/>
        <v>0.003703703704</v>
      </c>
      <c r="AB712" s="173" t="str">
        <f t="shared" si="10"/>
        <v>40,322916666666667</v>
      </c>
      <c r="AC712" s="175" t="str">
        <f t="shared" si="11"/>
        <v> 5243VMS02G  7:45-11:45  BĐ: 25/2/2026 KT: 18/3/2026</v>
      </c>
      <c r="AD712" s="175">
        <f t="shared" ref="AD712:AE712" si="939">P712</f>
        <v>46078</v>
      </c>
      <c r="AE712" s="175">
        <f t="shared" si="939"/>
        <v>46099</v>
      </c>
      <c r="AF712" s="182"/>
      <c r="AG712" s="182"/>
    </row>
    <row r="713" ht="18.75" customHeight="1">
      <c r="A713" s="177"/>
      <c r="B713" s="177"/>
      <c r="C713" s="178" t="s">
        <v>198</v>
      </c>
      <c r="D713" s="178" t="s">
        <v>1193</v>
      </c>
      <c r="E713" s="178">
        <v>2025.0</v>
      </c>
      <c r="F713" s="93" t="s">
        <v>1216</v>
      </c>
      <c r="G713" s="224" t="s">
        <v>1218</v>
      </c>
      <c r="H713" s="93">
        <v>11.0</v>
      </c>
      <c r="I713" s="181"/>
      <c r="J713" s="93">
        <v>20.0</v>
      </c>
      <c r="K713" s="223" t="s">
        <v>1258</v>
      </c>
      <c r="L713" s="189">
        <v>0.7395833333333334</v>
      </c>
      <c r="M713" s="190">
        <v>0.875</v>
      </c>
      <c r="N713" s="93">
        <v>201.0</v>
      </c>
      <c r="O713" s="93" t="s">
        <v>1252</v>
      </c>
      <c r="P713" s="169">
        <f>"05/01/2026"+(K713-2)</f>
        <v>46028</v>
      </c>
      <c r="Q713" s="170">
        <f t="shared" si="3"/>
        <v>46056</v>
      </c>
      <c r="R713" s="180"/>
      <c r="S713" s="303"/>
      <c r="T713" s="181"/>
      <c r="U713" s="181"/>
      <c r="V713" s="172" t="str">
        <f t="shared" si="890"/>
        <v> </v>
      </c>
      <c r="W713" s="172">
        <f t="shared" si="5"/>
        <v>4</v>
      </c>
      <c r="X713" s="173">
        <f t="shared" si="6"/>
        <v>5</v>
      </c>
      <c r="Y713" s="172">
        <f t="shared" si="7"/>
        <v>28</v>
      </c>
      <c r="Z713" s="174">
        <f t="shared" si="8"/>
        <v>0.1354166667</v>
      </c>
      <c r="AA713" s="174">
        <f t="shared" si="9"/>
        <v>0.003009259259</v>
      </c>
      <c r="AB713" s="173" t="str">
        <f t="shared" si="10"/>
        <v>30,739583333333333201</v>
      </c>
      <c r="AC713" s="175" t="str">
        <f t="shared" si="11"/>
        <v>TOEIC 2 6252SMA01E  17:45-21:00  BĐ: 6/1/2026 KT: 3/2/2026</v>
      </c>
      <c r="AD713" s="175">
        <f t="shared" ref="AD713:AE713" si="940">P713</f>
        <v>46028</v>
      </c>
      <c r="AE713" s="175">
        <f t="shared" si="940"/>
        <v>46056</v>
      </c>
      <c r="AF713" s="182"/>
      <c r="AG713" s="182"/>
    </row>
    <row r="714" ht="18.75" customHeight="1">
      <c r="A714" s="177"/>
      <c r="B714" s="177"/>
      <c r="C714" s="178" t="s">
        <v>198</v>
      </c>
      <c r="D714" s="178" t="s">
        <v>1193</v>
      </c>
      <c r="E714" s="178">
        <v>2025.0</v>
      </c>
      <c r="F714" s="93" t="s">
        <v>1216</v>
      </c>
      <c r="G714" s="12"/>
      <c r="H714" s="93">
        <v>11.0</v>
      </c>
      <c r="I714" s="181"/>
      <c r="J714" s="93">
        <v>20.0</v>
      </c>
      <c r="K714" s="223" t="s">
        <v>1258</v>
      </c>
      <c r="L714" s="189">
        <v>0.7395833333333334</v>
      </c>
      <c r="M714" s="190">
        <v>0.875</v>
      </c>
      <c r="N714" s="93">
        <v>201.0</v>
      </c>
      <c r="O714" s="93" t="s">
        <v>1252</v>
      </c>
      <c r="P714" s="169">
        <f t="shared" ref="P714:P717" si="942">"23/02/2026"+(K714-2)</f>
        <v>46077</v>
      </c>
      <c r="Q714" s="170">
        <f t="shared" si="3"/>
        <v>46105</v>
      </c>
      <c r="R714" s="180"/>
      <c r="S714" s="303"/>
      <c r="T714" s="181"/>
      <c r="U714" s="181"/>
      <c r="V714" s="172" t="str">
        <f t="shared" si="890"/>
        <v> </v>
      </c>
      <c r="W714" s="172">
        <f t="shared" si="5"/>
        <v>4</v>
      </c>
      <c r="X714" s="173">
        <f t="shared" si="6"/>
        <v>5</v>
      </c>
      <c r="Y714" s="172">
        <f t="shared" si="7"/>
        <v>28</v>
      </c>
      <c r="Z714" s="174">
        <f t="shared" si="8"/>
        <v>0.1354166667</v>
      </c>
      <c r="AA714" s="174">
        <f t="shared" si="9"/>
        <v>0.003009259259</v>
      </c>
      <c r="AB714" s="173" t="str">
        <f t="shared" si="10"/>
        <v>30,739583333333333201</v>
      </c>
      <c r="AC714" s="175" t="str">
        <f t="shared" si="11"/>
        <v> 6252SMA01E  17:45-21:00  BĐ: 24/2/2026 KT: 24/3/2026</v>
      </c>
      <c r="AD714" s="175">
        <f t="shared" ref="AD714:AE714" si="941">P714</f>
        <v>46077</v>
      </c>
      <c r="AE714" s="175">
        <f t="shared" si="941"/>
        <v>46105</v>
      </c>
      <c r="AF714" s="182"/>
      <c r="AG714" s="182"/>
    </row>
    <row r="715" ht="18.75" customHeight="1">
      <c r="A715" s="177"/>
      <c r="B715" s="177"/>
      <c r="C715" s="178" t="s">
        <v>198</v>
      </c>
      <c r="D715" s="178" t="s">
        <v>1193</v>
      </c>
      <c r="E715" s="178">
        <v>2025.0</v>
      </c>
      <c r="F715" s="93" t="s">
        <v>1216</v>
      </c>
      <c r="G715" s="12"/>
      <c r="H715" s="93">
        <v>11.0</v>
      </c>
      <c r="I715" s="181"/>
      <c r="J715" s="93">
        <v>20.0</v>
      </c>
      <c r="K715" s="223" t="s">
        <v>1272</v>
      </c>
      <c r="L715" s="189">
        <v>0.7395833333333334</v>
      </c>
      <c r="M715" s="190">
        <v>0.875</v>
      </c>
      <c r="N715" s="93">
        <v>201.0</v>
      </c>
      <c r="O715" s="93" t="s">
        <v>1252</v>
      </c>
      <c r="P715" s="169">
        <f t="shared" si="942"/>
        <v>46079</v>
      </c>
      <c r="Q715" s="170">
        <f t="shared" si="3"/>
        <v>46107</v>
      </c>
      <c r="R715" s="180"/>
      <c r="S715" s="303"/>
      <c r="T715" s="181"/>
      <c r="U715" s="181"/>
      <c r="V715" s="172" t="str">
        <f t="shared" si="890"/>
        <v> </v>
      </c>
      <c r="W715" s="172">
        <f t="shared" si="5"/>
        <v>4</v>
      </c>
      <c r="X715" s="173">
        <f t="shared" si="6"/>
        <v>5</v>
      </c>
      <c r="Y715" s="172">
        <f t="shared" si="7"/>
        <v>28</v>
      </c>
      <c r="Z715" s="174">
        <f t="shared" si="8"/>
        <v>0.1354166667</v>
      </c>
      <c r="AA715" s="174">
        <f t="shared" si="9"/>
        <v>0.003009259259</v>
      </c>
      <c r="AB715" s="173" t="str">
        <f t="shared" si="10"/>
        <v>50,739583333333333201</v>
      </c>
      <c r="AC715" s="175" t="str">
        <f t="shared" si="11"/>
        <v> 6252SMA01E  17:45-21:00  BĐ: 26/2/2026 KT: 26/3/2026</v>
      </c>
      <c r="AD715" s="175">
        <f t="shared" ref="AD715:AE715" si="943">P715</f>
        <v>46079</v>
      </c>
      <c r="AE715" s="175">
        <f t="shared" si="943"/>
        <v>46107</v>
      </c>
      <c r="AF715" s="182"/>
      <c r="AG715" s="182"/>
    </row>
    <row r="716" ht="18.75" customHeight="1">
      <c r="A716" s="177"/>
      <c r="B716" s="177"/>
      <c r="C716" s="178" t="s">
        <v>198</v>
      </c>
      <c r="D716" s="178" t="s">
        <v>1193</v>
      </c>
      <c r="E716" s="178">
        <v>2025.0</v>
      </c>
      <c r="F716" s="93" t="s">
        <v>1216</v>
      </c>
      <c r="G716" s="224" t="s">
        <v>1220</v>
      </c>
      <c r="H716" s="93">
        <v>11.0</v>
      </c>
      <c r="I716" s="181"/>
      <c r="J716" s="93">
        <v>32.0</v>
      </c>
      <c r="K716" s="223" t="s">
        <v>1250</v>
      </c>
      <c r="L716" s="189">
        <v>0.7395833333333334</v>
      </c>
      <c r="M716" s="190">
        <v>0.875</v>
      </c>
      <c r="N716" s="93">
        <v>201.0</v>
      </c>
      <c r="O716" s="93" t="s">
        <v>1252</v>
      </c>
      <c r="P716" s="169">
        <f t="shared" si="942"/>
        <v>46076</v>
      </c>
      <c r="Q716" s="170">
        <f t="shared" si="3"/>
        <v>46125</v>
      </c>
      <c r="R716" s="180"/>
      <c r="S716" s="303"/>
      <c r="T716" s="181"/>
      <c r="U716" s="181"/>
      <c r="V716" s="172" t="str">
        <f t="shared" si="890"/>
        <v> </v>
      </c>
      <c r="W716" s="172">
        <f t="shared" si="5"/>
        <v>4</v>
      </c>
      <c r="X716" s="173">
        <f t="shared" si="6"/>
        <v>8</v>
      </c>
      <c r="Y716" s="172">
        <f t="shared" si="7"/>
        <v>49</v>
      </c>
      <c r="Z716" s="174">
        <f t="shared" si="8"/>
        <v>0.1354166667</v>
      </c>
      <c r="AA716" s="174">
        <f t="shared" si="9"/>
        <v>0.003009259259</v>
      </c>
      <c r="AB716" s="173" t="str">
        <f t="shared" si="10"/>
        <v>20,739583333333333201</v>
      </c>
      <c r="AC716" s="175" t="str">
        <f t="shared" si="11"/>
        <v>Quản trị học 6252SMA01E  17:45-21:00  BĐ: 23/2/2026 KT: 13/4/2026</v>
      </c>
      <c r="AD716" s="175">
        <f t="shared" ref="AD716:AE716" si="944">P716</f>
        <v>46076</v>
      </c>
      <c r="AE716" s="175">
        <f t="shared" si="944"/>
        <v>46125</v>
      </c>
      <c r="AF716" s="182"/>
      <c r="AG716" s="182"/>
    </row>
    <row r="717" ht="18.75" customHeight="1">
      <c r="A717" s="177"/>
      <c r="B717" s="177"/>
      <c r="C717" s="178" t="s">
        <v>198</v>
      </c>
      <c r="D717" s="178" t="s">
        <v>1193</v>
      </c>
      <c r="E717" s="178">
        <v>2025.0</v>
      </c>
      <c r="F717" s="93" t="s">
        <v>1216</v>
      </c>
      <c r="G717" s="12"/>
      <c r="H717" s="93">
        <v>11.0</v>
      </c>
      <c r="I717" s="181"/>
      <c r="J717" s="93">
        <v>28.0</v>
      </c>
      <c r="K717" s="223" t="s">
        <v>1266</v>
      </c>
      <c r="L717" s="189">
        <v>0.7395833333333334</v>
      </c>
      <c r="M717" s="190">
        <v>0.875</v>
      </c>
      <c r="N717" s="93">
        <v>201.0</v>
      </c>
      <c r="O717" s="93" t="s">
        <v>1252</v>
      </c>
      <c r="P717" s="169">
        <f t="shared" si="942"/>
        <v>46078</v>
      </c>
      <c r="Q717" s="170">
        <f t="shared" si="3"/>
        <v>46120</v>
      </c>
      <c r="R717" s="180"/>
      <c r="S717" s="303"/>
      <c r="T717" s="181"/>
      <c r="U717" s="181"/>
      <c r="V717" s="172" t="str">
        <f t="shared" si="890"/>
        <v> </v>
      </c>
      <c r="W717" s="172">
        <f t="shared" si="5"/>
        <v>4</v>
      </c>
      <c r="X717" s="173">
        <f t="shared" si="6"/>
        <v>7</v>
      </c>
      <c r="Y717" s="172">
        <f t="shared" si="7"/>
        <v>42</v>
      </c>
      <c r="Z717" s="174">
        <f t="shared" si="8"/>
        <v>0.1354166667</v>
      </c>
      <c r="AA717" s="174">
        <f t="shared" si="9"/>
        <v>0.003009259259</v>
      </c>
      <c r="AB717" s="173" t="str">
        <f t="shared" si="10"/>
        <v>40,739583333333333201</v>
      </c>
      <c r="AC717" s="175" t="str">
        <f t="shared" si="11"/>
        <v> 6252SMA01E  17:45-21:00  BĐ: 25/2/2026 KT: 8/4/2026</v>
      </c>
      <c r="AD717" s="175">
        <f t="shared" ref="AD717:AE717" si="945">P717</f>
        <v>46078</v>
      </c>
      <c r="AE717" s="175">
        <f t="shared" si="945"/>
        <v>46120</v>
      </c>
      <c r="AF717" s="182"/>
      <c r="AG717" s="182"/>
    </row>
    <row r="718" ht="18.75" customHeight="1">
      <c r="A718" s="177"/>
      <c r="B718" s="177"/>
      <c r="C718" s="178" t="s">
        <v>198</v>
      </c>
      <c r="D718" s="178" t="s">
        <v>1193</v>
      </c>
      <c r="E718" s="178">
        <v>2025.0</v>
      </c>
      <c r="F718" s="93" t="s">
        <v>1216</v>
      </c>
      <c r="G718" s="224" t="s">
        <v>1222</v>
      </c>
      <c r="H718" s="93">
        <v>11.0</v>
      </c>
      <c r="I718" s="181"/>
      <c r="J718" s="93">
        <v>20.0</v>
      </c>
      <c r="K718" s="223" t="s">
        <v>1262</v>
      </c>
      <c r="L718" s="189">
        <v>0.7395833333333334</v>
      </c>
      <c r="M718" s="190">
        <v>0.875</v>
      </c>
      <c r="N718" s="93">
        <v>201.0</v>
      </c>
      <c r="O718" s="93" t="s">
        <v>1252</v>
      </c>
      <c r="P718" s="169">
        <f>"05/01/2026"+(K718-2)</f>
        <v>46031</v>
      </c>
      <c r="Q718" s="170">
        <f t="shared" si="3"/>
        <v>46059</v>
      </c>
      <c r="R718" s="180"/>
      <c r="S718" s="303"/>
      <c r="T718" s="181"/>
      <c r="U718" s="181"/>
      <c r="V718" s="172" t="str">
        <f t="shared" si="890"/>
        <v> </v>
      </c>
      <c r="W718" s="172">
        <f t="shared" si="5"/>
        <v>4</v>
      </c>
      <c r="X718" s="173">
        <f t="shared" si="6"/>
        <v>5</v>
      </c>
      <c r="Y718" s="172">
        <f t="shared" si="7"/>
        <v>28</v>
      </c>
      <c r="Z718" s="174">
        <f t="shared" si="8"/>
        <v>0.1354166667</v>
      </c>
      <c r="AA718" s="174">
        <f t="shared" si="9"/>
        <v>0.003009259259</v>
      </c>
      <c r="AB718" s="173" t="str">
        <f t="shared" si="10"/>
        <v>60,739583333333333201</v>
      </c>
      <c r="AC718" s="175" t="str">
        <f t="shared" si="11"/>
        <v>Marketing Căn bản 6252SMA01E  17:45-21:00  BĐ: 9/1/2026 KT: 6/2/2026</v>
      </c>
      <c r="AD718" s="175">
        <f t="shared" ref="AD718:AE718" si="946">P718</f>
        <v>46031</v>
      </c>
      <c r="AE718" s="175">
        <f t="shared" si="946"/>
        <v>46059</v>
      </c>
      <c r="AF718" s="182"/>
      <c r="AG718" s="182"/>
    </row>
    <row r="719" ht="18.75" customHeight="1">
      <c r="A719" s="177"/>
      <c r="B719" s="177"/>
      <c r="C719" s="178" t="s">
        <v>198</v>
      </c>
      <c r="D719" s="178" t="s">
        <v>1193</v>
      </c>
      <c r="E719" s="178">
        <v>2025.0</v>
      </c>
      <c r="F719" s="93" t="s">
        <v>1216</v>
      </c>
      <c r="G719" s="12"/>
      <c r="H719" s="93">
        <v>11.0</v>
      </c>
      <c r="I719" s="181"/>
      <c r="J719" s="93">
        <v>28.0</v>
      </c>
      <c r="K719" s="223" t="s">
        <v>1262</v>
      </c>
      <c r="L719" s="189">
        <v>0.7395833333333334</v>
      </c>
      <c r="M719" s="190">
        <v>0.875</v>
      </c>
      <c r="N719" s="93">
        <v>201.0</v>
      </c>
      <c r="O719" s="93" t="s">
        <v>1252</v>
      </c>
      <c r="P719" s="169">
        <f>"23/02/2026"+(K719-2)</f>
        <v>46080</v>
      </c>
      <c r="Q719" s="170">
        <f t="shared" si="3"/>
        <v>46122</v>
      </c>
      <c r="R719" s="180"/>
      <c r="S719" s="303"/>
      <c r="T719" s="181"/>
      <c r="U719" s="181"/>
      <c r="V719" s="172" t="str">
        <f t="shared" si="890"/>
        <v> </v>
      </c>
      <c r="W719" s="172">
        <f t="shared" si="5"/>
        <v>4</v>
      </c>
      <c r="X719" s="173">
        <f t="shared" si="6"/>
        <v>7</v>
      </c>
      <c r="Y719" s="172">
        <f t="shared" si="7"/>
        <v>42</v>
      </c>
      <c r="Z719" s="174">
        <f t="shared" si="8"/>
        <v>0.1354166667</v>
      </c>
      <c r="AA719" s="174">
        <f t="shared" si="9"/>
        <v>0.003009259259</v>
      </c>
      <c r="AB719" s="173" t="str">
        <f t="shared" si="10"/>
        <v>60,739583333333333201</v>
      </c>
      <c r="AC719" s="175" t="str">
        <f t="shared" si="11"/>
        <v> 6252SMA01E  17:45-21:00  BĐ: 27/2/2026 KT: 10/4/2026</v>
      </c>
      <c r="AD719" s="175">
        <f t="shared" ref="AD719:AE719" si="947">P719</f>
        <v>46080</v>
      </c>
      <c r="AE719" s="175">
        <f t="shared" si="947"/>
        <v>46122</v>
      </c>
      <c r="AF719" s="182"/>
      <c r="AG719" s="182"/>
    </row>
    <row r="720" ht="18.75" customHeight="1">
      <c r="A720" s="177"/>
      <c r="B720" s="177"/>
      <c r="C720" s="178" t="s">
        <v>198</v>
      </c>
      <c r="D720" s="178" t="s">
        <v>1193</v>
      </c>
      <c r="E720" s="178">
        <v>2025.0</v>
      </c>
      <c r="F720" s="93" t="s">
        <v>1216</v>
      </c>
      <c r="G720" s="12"/>
      <c r="H720" s="93">
        <v>11.0</v>
      </c>
      <c r="I720" s="181"/>
      <c r="J720" s="93">
        <v>12.0</v>
      </c>
      <c r="K720" s="223" t="s">
        <v>1258</v>
      </c>
      <c r="L720" s="189">
        <v>0.7395833333333334</v>
      </c>
      <c r="M720" s="190">
        <v>0.875</v>
      </c>
      <c r="N720" s="93">
        <v>201.0</v>
      </c>
      <c r="O720" s="93" t="s">
        <v>1252</v>
      </c>
      <c r="P720" s="169">
        <f>"30/03/2026"+(K720-2)</f>
        <v>46112</v>
      </c>
      <c r="Q720" s="170">
        <f t="shared" si="3"/>
        <v>46126</v>
      </c>
      <c r="R720" s="180"/>
      <c r="S720" s="303"/>
      <c r="T720" s="181"/>
      <c r="U720" s="181"/>
      <c r="V720" s="172" t="str">
        <f t="shared" si="890"/>
        <v> </v>
      </c>
      <c r="W720" s="172">
        <f t="shared" si="5"/>
        <v>4</v>
      </c>
      <c r="X720" s="173">
        <f t="shared" si="6"/>
        <v>3</v>
      </c>
      <c r="Y720" s="172">
        <f t="shared" si="7"/>
        <v>14</v>
      </c>
      <c r="Z720" s="174">
        <f t="shared" si="8"/>
        <v>0.1354166667</v>
      </c>
      <c r="AA720" s="174">
        <f t="shared" si="9"/>
        <v>0.003009259259</v>
      </c>
      <c r="AB720" s="173" t="str">
        <f t="shared" si="10"/>
        <v>30,739583333333333201</v>
      </c>
      <c r="AC720" s="175" t="str">
        <f t="shared" si="11"/>
        <v> 6252SMA01E  17:45-21:00  BĐ: 31/3/2026 KT: 14/4/2026</v>
      </c>
      <c r="AD720" s="175">
        <f t="shared" ref="AD720:AE720" si="948">P720</f>
        <v>46112</v>
      </c>
      <c r="AE720" s="175">
        <f t="shared" si="948"/>
        <v>46126</v>
      </c>
      <c r="AF720" s="182"/>
      <c r="AG720" s="182"/>
    </row>
    <row r="721" ht="18.75" customHeight="1">
      <c r="A721" s="140"/>
      <c r="B721" s="140"/>
      <c r="C721" s="236" t="s">
        <v>1249</v>
      </c>
      <c r="D721" s="236" t="s">
        <v>1055</v>
      </c>
      <c r="E721" s="236">
        <v>2025.0</v>
      </c>
      <c r="F721" s="236" t="s">
        <v>1070</v>
      </c>
      <c r="G721" s="216" t="s">
        <v>1072</v>
      </c>
      <c r="H721" s="236">
        <v>6.0</v>
      </c>
      <c r="I721" s="314"/>
      <c r="J721" s="236">
        <v>25.0</v>
      </c>
      <c r="K721" s="315"/>
      <c r="L721" s="316"/>
      <c r="M721" s="317"/>
      <c r="N721" s="314"/>
      <c r="O721" s="236" t="s">
        <v>1252</v>
      </c>
      <c r="P721" s="170">
        <f t="shared" ref="P721:P887" si="950">"05/01/2026"+(K721-2)</f>
        <v>46025</v>
      </c>
      <c r="Q721" s="170" t="str">
        <f t="shared" si="3"/>
        <v>#DIV/0!</v>
      </c>
      <c r="R721" s="314"/>
      <c r="S721" s="318"/>
      <c r="T721" s="314"/>
      <c r="U721" s="314"/>
      <c r="V721" s="260" t="str">
        <f t="shared" si="890"/>
        <v> </v>
      </c>
      <c r="W721" s="260">
        <f t="shared" si="5"/>
        <v>0</v>
      </c>
      <c r="X721" s="258" t="str">
        <f t="shared" si="6"/>
        <v>#DIV/0!</v>
      </c>
      <c r="Y721" s="260" t="str">
        <f t="shared" si="7"/>
        <v>#DIV/0!</v>
      </c>
      <c r="Z721" s="262">
        <f t="shared" si="8"/>
        <v>0</v>
      </c>
      <c r="AA721" s="262">
        <f t="shared" si="9"/>
        <v>0</v>
      </c>
      <c r="AB721" s="319" t="str">
        <f t="shared" si="10"/>
        <v/>
      </c>
      <c r="AC721" s="263" t="str">
        <f t="shared" si="11"/>
        <v>Tin học 6252KOR01  -  BĐ: 3/1/2026 KT: Ngày lỗi</v>
      </c>
      <c r="AD721" s="263">
        <f t="shared" ref="AD721:AE721" si="949">P721</f>
        <v>46025</v>
      </c>
      <c r="AE721" s="263" t="str">
        <f t="shared" si="949"/>
        <v>#DIV/0!</v>
      </c>
      <c r="AF721" s="320"/>
      <c r="AG721" s="320"/>
    </row>
    <row r="722" ht="18.75" customHeight="1">
      <c r="A722" s="140"/>
      <c r="B722" s="140"/>
      <c r="C722" s="236" t="s">
        <v>1249</v>
      </c>
      <c r="D722" s="236" t="s">
        <v>1099</v>
      </c>
      <c r="E722" s="236">
        <v>2024.0</v>
      </c>
      <c r="F722" s="236" t="s">
        <v>1100</v>
      </c>
      <c r="G722" s="12"/>
      <c r="H722" s="236">
        <v>23.0</v>
      </c>
      <c r="I722" s="314"/>
      <c r="J722" s="236">
        <v>25.0</v>
      </c>
      <c r="K722" s="315"/>
      <c r="L722" s="316"/>
      <c r="M722" s="317"/>
      <c r="N722" s="314"/>
      <c r="O722" s="236" t="s">
        <v>1252</v>
      </c>
      <c r="P722" s="170">
        <f t="shared" si="950"/>
        <v>46025</v>
      </c>
      <c r="Q722" s="170" t="str">
        <f t="shared" si="3"/>
        <v>#DIV/0!</v>
      </c>
      <c r="R722" s="314"/>
      <c r="S722" s="318"/>
      <c r="T722" s="314"/>
      <c r="U722" s="314"/>
      <c r="V722" s="260" t="str">
        <f t="shared" si="890"/>
        <v> </v>
      </c>
      <c r="W722" s="260">
        <f t="shared" si="5"/>
        <v>0</v>
      </c>
      <c r="X722" s="258" t="str">
        <f t="shared" si="6"/>
        <v>#DIV/0!</v>
      </c>
      <c r="Y722" s="260" t="str">
        <f t="shared" si="7"/>
        <v>#DIV/0!</v>
      </c>
      <c r="Z722" s="262">
        <f t="shared" si="8"/>
        <v>0</v>
      </c>
      <c r="AA722" s="262">
        <f t="shared" si="9"/>
        <v>0</v>
      </c>
      <c r="AB722" s="319" t="str">
        <f t="shared" si="10"/>
        <v/>
      </c>
      <c r="AC722" s="263" t="str">
        <f t="shared" si="11"/>
        <v> 6243VHN01  -  BĐ: 3/1/2026 KT: Ngày lỗi</v>
      </c>
      <c r="AD722" s="263">
        <f t="shared" ref="AD722:AE722" si="951">P722</f>
        <v>46025</v>
      </c>
      <c r="AE722" s="263" t="str">
        <f t="shared" si="951"/>
        <v>#DIV/0!</v>
      </c>
      <c r="AF722" s="320"/>
      <c r="AG722" s="320"/>
    </row>
    <row r="723" ht="18.75" customHeight="1">
      <c r="A723" s="140"/>
      <c r="B723" s="140"/>
      <c r="C723" s="236" t="s">
        <v>1249</v>
      </c>
      <c r="D723" s="236" t="s">
        <v>1055</v>
      </c>
      <c r="E723" s="236">
        <v>2025.0</v>
      </c>
      <c r="F723" s="236" t="s">
        <v>1070</v>
      </c>
      <c r="G723" s="12"/>
      <c r="H723" s="236">
        <v>6.0</v>
      </c>
      <c r="I723" s="314"/>
      <c r="J723" s="236">
        <v>25.0</v>
      </c>
      <c r="K723" s="315"/>
      <c r="L723" s="316"/>
      <c r="M723" s="317"/>
      <c r="N723" s="314"/>
      <c r="O723" s="236" t="s">
        <v>1252</v>
      </c>
      <c r="P723" s="170">
        <f t="shared" si="950"/>
        <v>46025</v>
      </c>
      <c r="Q723" s="170" t="str">
        <f t="shared" si="3"/>
        <v>#DIV/0!</v>
      </c>
      <c r="R723" s="314"/>
      <c r="S723" s="318"/>
      <c r="T723" s="314"/>
      <c r="U723" s="314"/>
      <c r="V723" s="260" t="str">
        <f t="shared" si="890"/>
        <v> </v>
      </c>
      <c r="W723" s="260">
        <f t="shared" si="5"/>
        <v>0</v>
      </c>
      <c r="X723" s="258" t="str">
        <f t="shared" si="6"/>
        <v>#DIV/0!</v>
      </c>
      <c r="Y723" s="260" t="str">
        <f t="shared" si="7"/>
        <v>#DIV/0!</v>
      </c>
      <c r="Z723" s="262">
        <f t="shared" si="8"/>
        <v>0</v>
      </c>
      <c r="AA723" s="262">
        <f t="shared" si="9"/>
        <v>0</v>
      </c>
      <c r="AB723" s="319" t="str">
        <f t="shared" si="10"/>
        <v/>
      </c>
      <c r="AC723" s="263" t="str">
        <f t="shared" si="11"/>
        <v> 6252KOR01  -  BĐ: 3/1/2026 KT: Ngày lỗi</v>
      </c>
      <c r="AD723" s="263">
        <f t="shared" ref="AD723:AE723" si="952">P723</f>
        <v>46025</v>
      </c>
      <c r="AE723" s="263" t="str">
        <f t="shared" si="952"/>
        <v>#DIV/0!</v>
      </c>
      <c r="AF723" s="320"/>
      <c r="AG723" s="320"/>
    </row>
    <row r="724" ht="18.75" customHeight="1">
      <c r="A724" s="140"/>
      <c r="B724" s="140"/>
      <c r="C724" s="236" t="s">
        <v>1249</v>
      </c>
      <c r="D724" s="236" t="s">
        <v>1099</v>
      </c>
      <c r="E724" s="236">
        <v>2024.0</v>
      </c>
      <c r="F724" s="236" t="s">
        <v>1100</v>
      </c>
      <c r="G724" s="12"/>
      <c r="H724" s="236">
        <v>23.0</v>
      </c>
      <c r="I724" s="314"/>
      <c r="J724" s="236">
        <v>25.0</v>
      </c>
      <c r="K724" s="315"/>
      <c r="L724" s="316"/>
      <c r="M724" s="317"/>
      <c r="N724" s="314"/>
      <c r="O724" s="236" t="s">
        <v>1252</v>
      </c>
      <c r="P724" s="170">
        <f t="shared" si="950"/>
        <v>46025</v>
      </c>
      <c r="Q724" s="170" t="str">
        <f t="shared" si="3"/>
        <v>#DIV/0!</v>
      </c>
      <c r="R724" s="314"/>
      <c r="S724" s="318"/>
      <c r="T724" s="314"/>
      <c r="U724" s="314"/>
      <c r="V724" s="260" t="str">
        <f t="shared" si="890"/>
        <v> </v>
      </c>
      <c r="W724" s="260">
        <f t="shared" si="5"/>
        <v>0</v>
      </c>
      <c r="X724" s="258" t="str">
        <f t="shared" si="6"/>
        <v>#DIV/0!</v>
      </c>
      <c r="Y724" s="260" t="str">
        <f t="shared" si="7"/>
        <v>#DIV/0!</v>
      </c>
      <c r="Z724" s="262">
        <f t="shared" si="8"/>
        <v>0</v>
      </c>
      <c r="AA724" s="262">
        <f t="shared" si="9"/>
        <v>0</v>
      </c>
      <c r="AB724" s="319" t="str">
        <f t="shared" si="10"/>
        <v/>
      </c>
      <c r="AC724" s="263" t="str">
        <f t="shared" si="11"/>
        <v> 6243VHN01  -  BĐ: 3/1/2026 KT: Ngày lỗi</v>
      </c>
      <c r="AD724" s="263">
        <f t="shared" ref="AD724:AE724" si="953">P724</f>
        <v>46025</v>
      </c>
      <c r="AE724" s="263" t="str">
        <f t="shared" si="953"/>
        <v>#DIV/0!</v>
      </c>
      <c r="AF724" s="320"/>
      <c r="AG724" s="320"/>
    </row>
    <row r="725" ht="18.75" customHeight="1">
      <c r="A725" s="140"/>
      <c r="B725" s="140"/>
      <c r="C725" s="236" t="s">
        <v>1249</v>
      </c>
      <c r="D725" s="236" t="s">
        <v>1055</v>
      </c>
      <c r="E725" s="236">
        <v>2025.0</v>
      </c>
      <c r="F725" s="236" t="s">
        <v>1070</v>
      </c>
      <c r="G725" s="12"/>
      <c r="H725" s="236">
        <v>6.0</v>
      </c>
      <c r="I725" s="314"/>
      <c r="J725" s="236">
        <v>15.0</v>
      </c>
      <c r="K725" s="315"/>
      <c r="L725" s="316"/>
      <c r="M725" s="317"/>
      <c r="N725" s="314"/>
      <c r="O725" s="236" t="s">
        <v>1252</v>
      </c>
      <c r="P725" s="170">
        <f t="shared" si="950"/>
        <v>46025</v>
      </c>
      <c r="Q725" s="170" t="str">
        <f t="shared" si="3"/>
        <v>#DIV/0!</v>
      </c>
      <c r="R725" s="314"/>
      <c r="S725" s="318"/>
      <c r="T725" s="314"/>
      <c r="U725" s="314"/>
      <c r="V725" s="260" t="str">
        <f t="shared" si="890"/>
        <v> </v>
      </c>
      <c r="W725" s="260">
        <f t="shared" si="5"/>
        <v>0</v>
      </c>
      <c r="X725" s="258" t="str">
        <f t="shared" si="6"/>
        <v>#DIV/0!</v>
      </c>
      <c r="Y725" s="260" t="str">
        <f t="shared" si="7"/>
        <v>#DIV/0!</v>
      </c>
      <c r="Z725" s="262">
        <f t="shared" si="8"/>
        <v>0</v>
      </c>
      <c r="AA725" s="262">
        <f t="shared" si="9"/>
        <v>0</v>
      </c>
      <c r="AB725" s="319" t="str">
        <f t="shared" si="10"/>
        <v/>
      </c>
      <c r="AC725" s="263" t="str">
        <f t="shared" si="11"/>
        <v> 6252KOR01  -  BĐ: 3/1/2026 KT: Ngày lỗi</v>
      </c>
      <c r="AD725" s="263">
        <f t="shared" ref="AD725:AE725" si="954">P725</f>
        <v>46025</v>
      </c>
      <c r="AE725" s="263" t="str">
        <f t="shared" si="954"/>
        <v>#DIV/0!</v>
      </c>
      <c r="AF725" s="320"/>
      <c r="AG725" s="320"/>
    </row>
    <row r="726" ht="18.75" customHeight="1">
      <c r="A726" s="140"/>
      <c r="B726" s="140"/>
      <c r="C726" s="236" t="s">
        <v>1249</v>
      </c>
      <c r="D726" s="236" t="s">
        <v>1099</v>
      </c>
      <c r="E726" s="236">
        <v>2024.0</v>
      </c>
      <c r="F726" s="236" t="s">
        <v>1100</v>
      </c>
      <c r="G726" s="12"/>
      <c r="H726" s="236">
        <v>23.0</v>
      </c>
      <c r="I726" s="314"/>
      <c r="J726" s="236">
        <v>15.0</v>
      </c>
      <c r="K726" s="315"/>
      <c r="L726" s="316"/>
      <c r="M726" s="317"/>
      <c r="N726" s="314"/>
      <c r="O726" s="236" t="s">
        <v>1252</v>
      </c>
      <c r="P726" s="170">
        <f t="shared" si="950"/>
        <v>46025</v>
      </c>
      <c r="Q726" s="170" t="str">
        <f t="shared" si="3"/>
        <v>#DIV/0!</v>
      </c>
      <c r="R726" s="314"/>
      <c r="S726" s="318"/>
      <c r="T726" s="314"/>
      <c r="U726" s="314"/>
      <c r="V726" s="260" t="str">
        <f t="shared" si="890"/>
        <v> </v>
      </c>
      <c r="W726" s="260">
        <f t="shared" si="5"/>
        <v>0</v>
      </c>
      <c r="X726" s="258" t="str">
        <f t="shared" si="6"/>
        <v>#DIV/0!</v>
      </c>
      <c r="Y726" s="260" t="str">
        <f t="shared" si="7"/>
        <v>#DIV/0!</v>
      </c>
      <c r="Z726" s="262">
        <f t="shared" si="8"/>
        <v>0</v>
      </c>
      <c r="AA726" s="262">
        <f t="shared" si="9"/>
        <v>0</v>
      </c>
      <c r="AB726" s="319" t="str">
        <f t="shared" si="10"/>
        <v/>
      </c>
      <c r="AC726" s="263" t="str">
        <f t="shared" si="11"/>
        <v> 6243VHN01  -  BĐ: 3/1/2026 KT: Ngày lỗi</v>
      </c>
      <c r="AD726" s="263">
        <f t="shared" ref="AD726:AE726" si="955">P726</f>
        <v>46025</v>
      </c>
      <c r="AE726" s="263" t="str">
        <f t="shared" si="955"/>
        <v>#DIV/0!</v>
      </c>
      <c r="AF726" s="320"/>
      <c r="AG726" s="320"/>
    </row>
    <row r="727" ht="18.75" customHeight="1">
      <c r="A727" s="140"/>
      <c r="B727" s="140"/>
      <c r="C727" s="236" t="s">
        <v>1249</v>
      </c>
      <c r="D727" s="236" t="s">
        <v>1055</v>
      </c>
      <c r="E727" s="236">
        <v>2025.0</v>
      </c>
      <c r="F727" s="236" t="s">
        <v>1070</v>
      </c>
      <c r="G727" s="12"/>
      <c r="H727" s="236">
        <v>6.0</v>
      </c>
      <c r="I727" s="314"/>
      <c r="J727" s="236">
        <v>10.0</v>
      </c>
      <c r="K727" s="315"/>
      <c r="L727" s="316"/>
      <c r="M727" s="317"/>
      <c r="N727" s="314"/>
      <c r="O727" s="236" t="s">
        <v>1252</v>
      </c>
      <c r="P727" s="170">
        <f t="shared" si="950"/>
        <v>46025</v>
      </c>
      <c r="Q727" s="170" t="str">
        <f t="shared" si="3"/>
        <v>#DIV/0!</v>
      </c>
      <c r="R727" s="314"/>
      <c r="S727" s="318"/>
      <c r="T727" s="314"/>
      <c r="U727" s="314"/>
      <c r="V727" s="260" t="str">
        <f t="shared" si="890"/>
        <v> </v>
      </c>
      <c r="W727" s="260">
        <f t="shared" si="5"/>
        <v>0</v>
      </c>
      <c r="X727" s="258" t="str">
        <f t="shared" si="6"/>
        <v>#DIV/0!</v>
      </c>
      <c r="Y727" s="260" t="str">
        <f t="shared" si="7"/>
        <v>#DIV/0!</v>
      </c>
      <c r="Z727" s="262">
        <f t="shared" si="8"/>
        <v>0</v>
      </c>
      <c r="AA727" s="262">
        <f t="shared" si="9"/>
        <v>0</v>
      </c>
      <c r="AB727" s="319" t="str">
        <f t="shared" si="10"/>
        <v/>
      </c>
      <c r="AC727" s="263" t="str">
        <f t="shared" si="11"/>
        <v> 6252KOR01  -  BĐ: 3/1/2026 KT: Ngày lỗi</v>
      </c>
      <c r="AD727" s="263">
        <f t="shared" ref="AD727:AE727" si="956">P727</f>
        <v>46025</v>
      </c>
      <c r="AE727" s="263" t="str">
        <f t="shared" si="956"/>
        <v>#DIV/0!</v>
      </c>
      <c r="AF727" s="320"/>
      <c r="AG727" s="320"/>
    </row>
    <row r="728" ht="18.75" customHeight="1">
      <c r="A728" s="140"/>
      <c r="B728" s="140"/>
      <c r="C728" s="236" t="s">
        <v>1249</v>
      </c>
      <c r="D728" s="236" t="s">
        <v>1099</v>
      </c>
      <c r="E728" s="236">
        <v>2024.0</v>
      </c>
      <c r="F728" s="236" t="s">
        <v>1100</v>
      </c>
      <c r="G728" s="12"/>
      <c r="H728" s="236">
        <v>23.0</v>
      </c>
      <c r="I728" s="314"/>
      <c r="J728" s="236">
        <v>10.0</v>
      </c>
      <c r="K728" s="315"/>
      <c r="L728" s="316"/>
      <c r="M728" s="317"/>
      <c r="N728" s="314"/>
      <c r="O728" s="236" t="s">
        <v>1252</v>
      </c>
      <c r="P728" s="170">
        <f t="shared" si="950"/>
        <v>46025</v>
      </c>
      <c r="Q728" s="170" t="str">
        <f t="shared" si="3"/>
        <v>#DIV/0!</v>
      </c>
      <c r="R728" s="314"/>
      <c r="S728" s="318"/>
      <c r="T728" s="314"/>
      <c r="U728" s="314"/>
      <c r="V728" s="260" t="str">
        <f t="shared" si="890"/>
        <v> </v>
      </c>
      <c r="W728" s="260">
        <f t="shared" si="5"/>
        <v>0</v>
      </c>
      <c r="X728" s="258" t="str">
        <f t="shared" si="6"/>
        <v>#DIV/0!</v>
      </c>
      <c r="Y728" s="260" t="str">
        <f t="shared" si="7"/>
        <v>#DIV/0!</v>
      </c>
      <c r="Z728" s="262">
        <f t="shared" si="8"/>
        <v>0</v>
      </c>
      <c r="AA728" s="262">
        <f t="shared" si="9"/>
        <v>0</v>
      </c>
      <c r="AB728" s="319" t="str">
        <f t="shared" si="10"/>
        <v/>
      </c>
      <c r="AC728" s="263" t="str">
        <f t="shared" si="11"/>
        <v> 6243VHN01  -  BĐ: 3/1/2026 KT: Ngày lỗi</v>
      </c>
      <c r="AD728" s="263">
        <f t="shared" ref="AD728:AE728" si="957">P728</f>
        <v>46025</v>
      </c>
      <c r="AE728" s="263" t="str">
        <f t="shared" si="957"/>
        <v>#DIV/0!</v>
      </c>
      <c r="AF728" s="320"/>
      <c r="AG728" s="320"/>
    </row>
    <row r="729" ht="18.75" customHeight="1">
      <c r="A729" s="140"/>
      <c r="B729" s="140"/>
      <c r="C729" s="236" t="s">
        <v>1249</v>
      </c>
      <c r="D729" s="236" t="s">
        <v>1055</v>
      </c>
      <c r="E729" s="236">
        <v>2025.0</v>
      </c>
      <c r="F729" s="236" t="s">
        <v>1079</v>
      </c>
      <c r="G729" s="216" t="s">
        <v>1072</v>
      </c>
      <c r="H729" s="236">
        <v>2.0</v>
      </c>
      <c r="I729" s="314"/>
      <c r="J729" s="236">
        <v>25.0</v>
      </c>
      <c r="K729" s="315"/>
      <c r="L729" s="316"/>
      <c r="M729" s="317"/>
      <c r="N729" s="314"/>
      <c r="O729" s="236" t="s">
        <v>1261</v>
      </c>
      <c r="P729" s="170">
        <f t="shared" si="950"/>
        <v>46025</v>
      </c>
      <c r="Q729" s="170" t="str">
        <f t="shared" si="3"/>
        <v>#DIV/0!</v>
      </c>
      <c r="R729" s="314"/>
      <c r="S729" s="318"/>
      <c r="T729" s="314"/>
      <c r="U729" s="314"/>
      <c r="V729" s="260" t="str">
        <f t="shared" si="890"/>
        <v> </v>
      </c>
      <c r="W729" s="260">
        <f t="shared" si="5"/>
        <v>0</v>
      </c>
      <c r="X729" s="258" t="str">
        <f t="shared" si="6"/>
        <v>#DIV/0!</v>
      </c>
      <c r="Y729" s="260" t="str">
        <f t="shared" si="7"/>
        <v>#DIV/0!</v>
      </c>
      <c r="Z729" s="262">
        <f t="shared" si="8"/>
        <v>0</v>
      </c>
      <c r="AA729" s="262">
        <f t="shared" si="9"/>
        <v>0</v>
      </c>
      <c r="AB729" s="319" t="str">
        <f t="shared" si="10"/>
        <v/>
      </c>
      <c r="AC729" s="263" t="str">
        <f t="shared" si="11"/>
        <v>Tin học 6252KOR01G  -  BĐ: 3/1/2026 KT: Ngày lỗi</v>
      </c>
      <c r="AD729" s="263">
        <f t="shared" ref="AD729:AE729" si="958">P729</f>
        <v>46025</v>
      </c>
      <c r="AE729" s="263" t="str">
        <f t="shared" si="958"/>
        <v>#DIV/0!</v>
      </c>
      <c r="AF729" s="320"/>
      <c r="AG729" s="320"/>
    </row>
    <row r="730" ht="18.75" customHeight="1">
      <c r="A730" s="140"/>
      <c r="B730" s="140"/>
      <c r="C730" s="236" t="s">
        <v>1249</v>
      </c>
      <c r="D730" s="236" t="s">
        <v>1099</v>
      </c>
      <c r="E730" s="236">
        <v>2024.0</v>
      </c>
      <c r="F730" s="236" t="s">
        <v>1113</v>
      </c>
      <c r="G730" s="12"/>
      <c r="H730" s="236">
        <v>11.0</v>
      </c>
      <c r="I730" s="314"/>
      <c r="J730" s="236">
        <v>25.0</v>
      </c>
      <c r="K730" s="315"/>
      <c r="L730" s="316"/>
      <c r="M730" s="317"/>
      <c r="N730" s="314"/>
      <c r="O730" s="236" t="s">
        <v>1261</v>
      </c>
      <c r="P730" s="170">
        <f t="shared" si="950"/>
        <v>46025</v>
      </c>
      <c r="Q730" s="170" t="str">
        <f t="shared" si="3"/>
        <v>#DIV/0!</v>
      </c>
      <c r="R730" s="314"/>
      <c r="S730" s="318"/>
      <c r="T730" s="314"/>
      <c r="U730" s="314"/>
      <c r="V730" s="260" t="str">
        <f t="shared" si="890"/>
        <v> </v>
      </c>
      <c r="W730" s="260">
        <f t="shared" si="5"/>
        <v>0</v>
      </c>
      <c r="X730" s="258" t="str">
        <f t="shared" si="6"/>
        <v>#DIV/0!</v>
      </c>
      <c r="Y730" s="260" t="str">
        <f t="shared" si="7"/>
        <v>#DIV/0!</v>
      </c>
      <c r="Z730" s="262">
        <f t="shared" si="8"/>
        <v>0</v>
      </c>
      <c r="AA730" s="262">
        <f t="shared" si="9"/>
        <v>0</v>
      </c>
      <c r="AB730" s="319" t="str">
        <f t="shared" si="10"/>
        <v/>
      </c>
      <c r="AC730" s="263" t="str">
        <f t="shared" si="11"/>
        <v> 6243VHN01G  -  BĐ: 3/1/2026 KT: Ngày lỗi</v>
      </c>
      <c r="AD730" s="263">
        <f t="shared" ref="AD730:AE730" si="959">P730</f>
        <v>46025</v>
      </c>
      <c r="AE730" s="263" t="str">
        <f t="shared" si="959"/>
        <v>#DIV/0!</v>
      </c>
      <c r="AF730" s="320"/>
      <c r="AG730" s="320"/>
    </row>
    <row r="731" ht="18.75" customHeight="1">
      <c r="A731" s="140"/>
      <c r="B731" s="140"/>
      <c r="C731" s="236" t="s">
        <v>1249</v>
      </c>
      <c r="D731" s="236" t="s">
        <v>1055</v>
      </c>
      <c r="E731" s="236">
        <v>2025.0</v>
      </c>
      <c r="F731" s="236" t="s">
        <v>1079</v>
      </c>
      <c r="G731" s="12"/>
      <c r="H731" s="236">
        <v>2.0</v>
      </c>
      <c r="I731" s="314"/>
      <c r="J731" s="236">
        <v>25.0</v>
      </c>
      <c r="K731" s="315"/>
      <c r="L731" s="316"/>
      <c r="M731" s="317"/>
      <c r="N731" s="314"/>
      <c r="O731" s="236" t="s">
        <v>1261</v>
      </c>
      <c r="P731" s="170">
        <f t="shared" si="950"/>
        <v>46025</v>
      </c>
      <c r="Q731" s="170" t="str">
        <f t="shared" si="3"/>
        <v>#DIV/0!</v>
      </c>
      <c r="R731" s="314"/>
      <c r="S731" s="318"/>
      <c r="T731" s="314"/>
      <c r="U731" s="314"/>
      <c r="V731" s="260" t="str">
        <f t="shared" si="890"/>
        <v> </v>
      </c>
      <c r="W731" s="260">
        <f t="shared" si="5"/>
        <v>0</v>
      </c>
      <c r="X731" s="258" t="str">
        <f t="shared" si="6"/>
        <v>#DIV/0!</v>
      </c>
      <c r="Y731" s="260" t="str">
        <f t="shared" si="7"/>
        <v>#DIV/0!</v>
      </c>
      <c r="Z731" s="262">
        <f t="shared" si="8"/>
        <v>0</v>
      </c>
      <c r="AA731" s="262">
        <f t="shared" si="9"/>
        <v>0</v>
      </c>
      <c r="AB731" s="319" t="str">
        <f t="shared" si="10"/>
        <v/>
      </c>
      <c r="AC731" s="263" t="str">
        <f t="shared" si="11"/>
        <v> 6252KOR01G  -  BĐ: 3/1/2026 KT: Ngày lỗi</v>
      </c>
      <c r="AD731" s="263">
        <f t="shared" ref="AD731:AE731" si="960">P731</f>
        <v>46025</v>
      </c>
      <c r="AE731" s="263" t="str">
        <f t="shared" si="960"/>
        <v>#DIV/0!</v>
      </c>
      <c r="AF731" s="320"/>
      <c r="AG731" s="320"/>
    </row>
    <row r="732" ht="18.75" customHeight="1">
      <c r="A732" s="140"/>
      <c r="B732" s="140"/>
      <c r="C732" s="236" t="s">
        <v>1249</v>
      </c>
      <c r="D732" s="236" t="s">
        <v>1099</v>
      </c>
      <c r="E732" s="236">
        <v>2024.0</v>
      </c>
      <c r="F732" s="236" t="s">
        <v>1113</v>
      </c>
      <c r="G732" s="12"/>
      <c r="H732" s="236">
        <v>11.0</v>
      </c>
      <c r="I732" s="314"/>
      <c r="J732" s="236">
        <v>25.0</v>
      </c>
      <c r="K732" s="315"/>
      <c r="L732" s="316"/>
      <c r="M732" s="317"/>
      <c r="N732" s="314"/>
      <c r="O732" s="236" t="s">
        <v>1261</v>
      </c>
      <c r="P732" s="170">
        <f t="shared" si="950"/>
        <v>46025</v>
      </c>
      <c r="Q732" s="170" t="str">
        <f t="shared" si="3"/>
        <v>#DIV/0!</v>
      </c>
      <c r="R732" s="314"/>
      <c r="S732" s="318"/>
      <c r="T732" s="314"/>
      <c r="U732" s="314"/>
      <c r="V732" s="260" t="str">
        <f t="shared" si="890"/>
        <v> </v>
      </c>
      <c r="W732" s="260">
        <f t="shared" si="5"/>
        <v>0</v>
      </c>
      <c r="X732" s="258" t="str">
        <f t="shared" si="6"/>
        <v>#DIV/0!</v>
      </c>
      <c r="Y732" s="260" t="str">
        <f t="shared" si="7"/>
        <v>#DIV/0!</v>
      </c>
      <c r="Z732" s="262">
        <f t="shared" si="8"/>
        <v>0</v>
      </c>
      <c r="AA732" s="262">
        <f t="shared" si="9"/>
        <v>0</v>
      </c>
      <c r="AB732" s="319" t="str">
        <f t="shared" si="10"/>
        <v/>
      </c>
      <c r="AC732" s="263" t="str">
        <f t="shared" si="11"/>
        <v> 6243VHN01G  -  BĐ: 3/1/2026 KT: Ngày lỗi</v>
      </c>
      <c r="AD732" s="263">
        <f t="shared" ref="AD732:AE732" si="961">P732</f>
        <v>46025</v>
      </c>
      <c r="AE732" s="263" t="str">
        <f t="shared" si="961"/>
        <v>#DIV/0!</v>
      </c>
      <c r="AF732" s="320"/>
      <c r="AG732" s="320"/>
    </row>
    <row r="733" ht="18.75" customHeight="1">
      <c r="A733" s="140"/>
      <c r="B733" s="140"/>
      <c r="C733" s="236" t="s">
        <v>1249</v>
      </c>
      <c r="D733" s="236" t="s">
        <v>1055</v>
      </c>
      <c r="E733" s="236">
        <v>2025.0</v>
      </c>
      <c r="F733" s="236" t="s">
        <v>1079</v>
      </c>
      <c r="G733" s="12"/>
      <c r="H733" s="236">
        <v>2.0</v>
      </c>
      <c r="I733" s="314"/>
      <c r="J733" s="236">
        <v>15.0</v>
      </c>
      <c r="K733" s="315"/>
      <c r="L733" s="316"/>
      <c r="M733" s="317"/>
      <c r="N733" s="314"/>
      <c r="O733" s="236" t="s">
        <v>1261</v>
      </c>
      <c r="P733" s="170">
        <f t="shared" si="950"/>
        <v>46025</v>
      </c>
      <c r="Q733" s="170" t="str">
        <f t="shared" si="3"/>
        <v>#DIV/0!</v>
      </c>
      <c r="R733" s="314"/>
      <c r="S733" s="318"/>
      <c r="T733" s="314"/>
      <c r="U733" s="314"/>
      <c r="V733" s="260" t="str">
        <f t="shared" si="890"/>
        <v> </v>
      </c>
      <c r="W733" s="260">
        <f t="shared" si="5"/>
        <v>0</v>
      </c>
      <c r="X733" s="258" t="str">
        <f t="shared" si="6"/>
        <v>#DIV/0!</v>
      </c>
      <c r="Y733" s="260" t="str">
        <f t="shared" si="7"/>
        <v>#DIV/0!</v>
      </c>
      <c r="Z733" s="262">
        <f t="shared" si="8"/>
        <v>0</v>
      </c>
      <c r="AA733" s="262">
        <f t="shared" si="9"/>
        <v>0</v>
      </c>
      <c r="AB733" s="319" t="str">
        <f t="shared" si="10"/>
        <v/>
      </c>
      <c r="AC733" s="263" t="str">
        <f t="shared" si="11"/>
        <v> 6252KOR01G  -  BĐ: 3/1/2026 KT: Ngày lỗi</v>
      </c>
      <c r="AD733" s="263">
        <f t="shared" ref="AD733:AE733" si="962">P733</f>
        <v>46025</v>
      </c>
      <c r="AE733" s="263" t="str">
        <f t="shared" si="962"/>
        <v>#DIV/0!</v>
      </c>
      <c r="AF733" s="320"/>
      <c r="AG733" s="320"/>
    </row>
    <row r="734" ht="18.75" customHeight="1">
      <c r="A734" s="140"/>
      <c r="B734" s="140"/>
      <c r="C734" s="236" t="s">
        <v>1249</v>
      </c>
      <c r="D734" s="236" t="s">
        <v>1099</v>
      </c>
      <c r="E734" s="236">
        <v>2024.0</v>
      </c>
      <c r="F734" s="236" t="s">
        <v>1113</v>
      </c>
      <c r="G734" s="12"/>
      <c r="H734" s="236">
        <v>11.0</v>
      </c>
      <c r="I734" s="314"/>
      <c r="J734" s="236">
        <v>15.0</v>
      </c>
      <c r="K734" s="315"/>
      <c r="L734" s="316"/>
      <c r="M734" s="317"/>
      <c r="N734" s="314"/>
      <c r="O734" s="236" t="s">
        <v>1261</v>
      </c>
      <c r="P734" s="170">
        <f t="shared" si="950"/>
        <v>46025</v>
      </c>
      <c r="Q734" s="170" t="str">
        <f t="shared" si="3"/>
        <v>#DIV/0!</v>
      </c>
      <c r="R734" s="314"/>
      <c r="S734" s="318"/>
      <c r="T734" s="314"/>
      <c r="U734" s="314"/>
      <c r="V734" s="260" t="str">
        <f t="shared" si="890"/>
        <v> </v>
      </c>
      <c r="W734" s="260">
        <f t="shared" si="5"/>
        <v>0</v>
      </c>
      <c r="X734" s="258" t="str">
        <f t="shared" si="6"/>
        <v>#DIV/0!</v>
      </c>
      <c r="Y734" s="260" t="str">
        <f t="shared" si="7"/>
        <v>#DIV/0!</v>
      </c>
      <c r="Z734" s="262">
        <f t="shared" si="8"/>
        <v>0</v>
      </c>
      <c r="AA734" s="262">
        <f t="shared" si="9"/>
        <v>0</v>
      </c>
      <c r="AB734" s="319" t="str">
        <f t="shared" si="10"/>
        <v/>
      </c>
      <c r="AC734" s="263" t="str">
        <f t="shared" si="11"/>
        <v> 6243VHN01G  -  BĐ: 3/1/2026 KT: Ngày lỗi</v>
      </c>
      <c r="AD734" s="263">
        <f t="shared" ref="AD734:AE734" si="963">P734</f>
        <v>46025</v>
      </c>
      <c r="AE734" s="263" t="str">
        <f t="shared" si="963"/>
        <v>#DIV/0!</v>
      </c>
      <c r="AF734" s="320"/>
      <c r="AG734" s="320"/>
    </row>
    <row r="735" ht="18.75" customHeight="1">
      <c r="A735" s="140"/>
      <c r="B735" s="140"/>
      <c r="C735" s="236" t="s">
        <v>1249</v>
      </c>
      <c r="D735" s="236" t="s">
        <v>1055</v>
      </c>
      <c r="E735" s="236">
        <v>2025.0</v>
      </c>
      <c r="F735" s="236" t="s">
        <v>1079</v>
      </c>
      <c r="G735" s="12"/>
      <c r="H735" s="236">
        <v>2.0</v>
      </c>
      <c r="I735" s="314"/>
      <c r="J735" s="236">
        <v>10.0</v>
      </c>
      <c r="K735" s="315"/>
      <c r="L735" s="316"/>
      <c r="M735" s="317"/>
      <c r="N735" s="314"/>
      <c r="O735" s="236" t="s">
        <v>1261</v>
      </c>
      <c r="P735" s="170">
        <f t="shared" si="950"/>
        <v>46025</v>
      </c>
      <c r="Q735" s="170" t="str">
        <f t="shared" si="3"/>
        <v>#DIV/0!</v>
      </c>
      <c r="R735" s="314"/>
      <c r="S735" s="318"/>
      <c r="T735" s="314"/>
      <c r="U735" s="314"/>
      <c r="V735" s="260" t="str">
        <f t="shared" si="890"/>
        <v> </v>
      </c>
      <c r="W735" s="260">
        <f t="shared" si="5"/>
        <v>0</v>
      </c>
      <c r="X735" s="258" t="str">
        <f t="shared" si="6"/>
        <v>#DIV/0!</v>
      </c>
      <c r="Y735" s="260" t="str">
        <f t="shared" si="7"/>
        <v>#DIV/0!</v>
      </c>
      <c r="Z735" s="262">
        <f t="shared" si="8"/>
        <v>0</v>
      </c>
      <c r="AA735" s="262">
        <f t="shared" si="9"/>
        <v>0</v>
      </c>
      <c r="AB735" s="319" t="str">
        <f t="shared" si="10"/>
        <v/>
      </c>
      <c r="AC735" s="263" t="str">
        <f t="shared" si="11"/>
        <v> 6252KOR01G  -  BĐ: 3/1/2026 KT: Ngày lỗi</v>
      </c>
      <c r="AD735" s="263">
        <f t="shared" ref="AD735:AE735" si="964">P735</f>
        <v>46025</v>
      </c>
      <c r="AE735" s="263" t="str">
        <f t="shared" si="964"/>
        <v>#DIV/0!</v>
      </c>
      <c r="AF735" s="320"/>
      <c r="AG735" s="320"/>
    </row>
    <row r="736" ht="18.75" customHeight="1">
      <c r="A736" s="140"/>
      <c r="B736" s="140"/>
      <c r="C736" s="236" t="s">
        <v>1249</v>
      </c>
      <c r="D736" s="236" t="s">
        <v>1099</v>
      </c>
      <c r="E736" s="236">
        <v>2024.0</v>
      </c>
      <c r="F736" s="236" t="s">
        <v>1113</v>
      </c>
      <c r="G736" s="12"/>
      <c r="H736" s="236">
        <v>11.0</v>
      </c>
      <c r="I736" s="314"/>
      <c r="J736" s="236">
        <v>10.0</v>
      </c>
      <c r="K736" s="315"/>
      <c r="L736" s="316"/>
      <c r="M736" s="317"/>
      <c r="N736" s="314"/>
      <c r="O736" s="236" t="s">
        <v>1261</v>
      </c>
      <c r="P736" s="170">
        <f t="shared" si="950"/>
        <v>46025</v>
      </c>
      <c r="Q736" s="170" t="str">
        <f t="shared" si="3"/>
        <v>#DIV/0!</v>
      </c>
      <c r="R736" s="314"/>
      <c r="S736" s="318"/>
      <c r="T736" s="314"/>
      <c r="U736" s="314"/>
      <c r="V736" s="260" t="str">
        <f t="shared" si="890"/>
        <v> </v>
      </c>
      <c r="W736" s="260">
        <f t="shared" si="5"/>
        <v>0</v>
      </c>
      <c r="X736" s="258" t="str">
        <f t="shared" si="6"/>
        <v>#DIV/0!</v>
      </c>
      <c r="Y736" s="260" t="str">
        <f t="shared" si="7"/>
        <v>#DIV/0!</v>
      </c>
      <c r="Z736" s="262">
        <f t="shared" si="8"/>
        <v>0</v>
      </c>
      <c r="AA736" s="262">
        <f t="shared" si="9"/>
        <v>0</v>
      </c>
      <c r="AB736" s="319" t="str">
        <f t="shared" si="10"/>
        <v/>
      </c>
      <c r="AC736" s="263" t="str">
        <f t="shared" si="11"/>
        <v> 6243VHN01G  -  BĐ: 3/1/2026 KT: Ngày lỗi</v>
      </c>
      <c r="AD736" s="263">
        <f t="shared" ref="AD736:AE736" si="965">P736</f>
        <v>46025</v>
      </c>
      <c r="AE736" s="263" t="str">
        <f t="shared" si="965"/>
        <v>#DIV/0!</v>
      </c>
      <c r="AF736" s="320"/>
      <c r="AG736" s="320"/>
    </row>
    <row r="737" ht="18.75" customHeight="1">
      <c r="A737" s="140"/>
      <c r="B737" s="140"/>
      <c r="C737" s="178" t="s">
        <v>1249</v>
      </c>
      <c r="D737" s="179" t="s">
        <v>894</v>
      </c>
      <c r="E737" s="179">
        <v>2024.0</v>
      </c>
      <c r="F737" s="179" t="s">
        <v>920</v>
      </c>
      <c r="G737" s="179" t="s">
        <v>922</v>
      </c>
      <c r="H737" s="178">
        <v>10.0</v>
      </c>
      <c r="I737" s="201"/>
      <c r="J737" s="178">
        <v>270.0</v>
      </c>
      <c r="K737" s="213" t="s">
        <v>1267</v>
      </c>
      <c r="L737" s="308"/>
      <c r="M737" s="309"/>
      <c r="N737" s="321"/>
      <c r="O737" s="178" t="s">
        <v>1252</v>
      </c>
      <c r="P737" s="202">
        <f t="shared" si="950"/>
        <v>46032</v>
      </c>
      <c r="Q737" s="202" t="str">
        <f t="shared" si="3"/>
        <v>#DIV/0!</v>
      </c>
      <c r="R737" s="203"/>
      <c r="S737" s="306"/>
      <c r="T737" s="201"/>
      <c r="U737" s="201"/>
      <c r="V737" s="204" t="str">
        <f t="shared" ref="V737:V738" si="967">IF(OR(
    COUNTIFS($S$3:$S$2449, S737, $K$3:$K$2449, K737, $L$3:$L$2449, L737, $P$3:$P$2449, "&lt;="&amp;Q737, $Q$3:$Q$2449, "&gt;="&amp;P737) &gt; 1, 
    COUNTIFS($F$3:$F$2449, F737, $K$3:$K$2449, K737, $L$3:$L$2449, L737, $P$3:$P$2449, "&lt;="&amp;Q737, $Q$3:$Q$2449, "&gt;="&amp;P737) &gt; 1
), "Trùng lịch",
IF(
    COUNTIFS(
        $N$3:$N$2449, N737,
        $K$3:$K$2449, K737,
        $P$3:$P$2449, "&lt;="&amp;Q737,
        $Q$3:$Q$2449, "&gt;="&amp;P737,
        $L$3:$L$2449, "&lt;"&amp;M737,
        $M$3:$M$2449, "&gt;"&amp;L737
    ) &gt; 1, 
    "Trùng phòng", 
    " "
)
)
</f>
        <v> </v>
      </c>
      <c r="W737" s="204">
        <f t="shared" si="5"/>
        <v>0</v>
      </c>
      <c r="X737" s="205" t="str">
        <f t="shared" si="6"/>
        <v>#DIV/0!</v>
      </c>
      <c r="Y737" s="204" t="str">
        <f t="shared" si="7"/>
        <v>#DIV/0!</v>
      </c>
      <c r="Z737" s="190">
        <f t="shared" si="8"/>
        <v>0</v>
      </c>
      <c r="AA737" s="190">
        <f t="shared" si="9"/>
        <v>0</v>
      </c>
      <c r="AB737" s="205" t="str">
        <f t="shared" si="10"/>
        <v>7</v>
      </c>
      <c r="AC737" s="207" t="str">
        <f t="shared" si="11"/>
        <v>Thực tập tốt nghiệp 4223VIS01LT  -  BĐ: 10/1/2026 KT: Ngày lỗi</v>
      </c>
      <c r="AD737" s="207">
        <f t="shared" ref="AD737:AE737" si="966">P737</f>
        <v>46032</v>
      </c>
      <c r="AE737" s="207" t="str">
        <f t="shared" si="966"/>
        <v>#DIV/0!</v>
      </c>
      <c r="AF737" s="208"/>
      <c r="AG737" s="208"/>
    </row>
    <row r="738" ht="18.75" customHeight="1">
      <c r="A738" s="140"/>
      <c r="B738" s="140"/>
      <c r="C738" s="178" t="s">
        <v>1249</v>
      </c>
      <c r="D738" s="179" t="s">
        <v>894</v>
      </c>
      <c r="E738" s="179">
        <v>2024.0</v>
      </c>
      <c r="F738" s="179" t="s">
        <v>920</v>
      </c>
      <c r="G738" s="179" t="s">
        <v>924</v>
      </c>
      <c r="H738" s="178">
        <v>10.0</v>
      </c>
      <c r="I738" s="201"/>
      <c r="J738" s="178">
        <v>150.0</v>
      </c>
      <c r="K738" s="213" t="s">
        <v>1267</v>
      </c>
      <c r="L738" s="308"/>
      <c r="M738" s="309"/>
      <c r="N738" s="321"/>
      <c r="O738" s="178" t="s">
        <v>1252</v>
      </c>
      <c r="P738" s="202">
        <f t="shared" si="950"/>
        <v>46032</v>
      </c>
      <c r="Q738" s="202" t="str">
        <f t="shared" si="3"/>
        <v>#DIV/0!</v>
      </c>
      <c r="R738" s="203"/>
      <c r="S738" s="306"/>
      <c r="T738" s="201"/>
      <c r="U738" s="201"/>
      <c r="V738" s="204" t="str">
        <f t="shared" si="967"/>
        <v> </v>
      </c>
      <c r="W738" s="204">
        <f t="shared" si="5"/>
        <v>0</v>
      </c>
      <c r="X738" s="205" t="str">
        <f t="shared" si="6"/>
        <v>#DIV/0!</v>
      </c>
      <c r="Y738" s="204" t="str">
        <f t="shared" si="7"/>
        <v>#DIV/0!</v>
      </c>
      <c r="Z738" s="190">
        <f t="shared" si="8"/>
        <v>0</v>
      </c>
      <c r="AA738" s="190">
        <f t="shared" si="9"/>
        <v>0</v>
      </c>
      <c r="AB738" s="205" t="str">
        <f t="shared" si="10"/>
        <v>7</v>
      </c>
      <c r="AC738" s="207" t="str">
        <f t="shared" si="11"/>
        <v>Đồ án TN 4223VIS01LT  -  BĐ: 10/1/2026 KT: Ngày lỗi</v>
      </c>
      <c r="AD738" s="207">
        <f t="shared" ref="AD738:AE738" si="968">P738</f>
        <v>46032</v>
      </c>
      <c r="AE738" s="207" t="str">
        <f t="shared" si="968"/>
        <v>#DIV/0!</v>
      </c>
      <c r="AF738" s="208"/>
      <c r="AG738" s="208"/>
    </row>
    <row r="739" ht="18.75" customHeight="1">
      <c r="A739" s="184"/>
      <c r="B739" s="184"/>
      <c r="C739" s="99" t="s">
        <v>1289</v>
      </c>
      <c r="D739" s="99" t="s">
        <v>1002</v>
      </c>
      <c r="E739" s="99">
        <v>2024.0</v>
      </c>
      <c r="F739" s="164" t="s">
        <v>1003</v>
      </c>
      <c r="G739" s="165" t="s">
        <v>1005</v>
      </c>
      <c r="H739" s="99">
        <v>9.0</v>
      </c>
      <c r="I739" s="99"/>
      <c r="J739" s="99">
        <v>75.0</v>
      </c>
      <c r="K739" s="185" t="s">
        <v>1267</v>
      </c>
      <c r="L739" s="191">
        <v>0.3229166666666667</v>
      </c>
      <c r="M739" s="192">
        <v>0.4895833333333333</v>
      </c>
      <c r="N739" s="183" t="s">
        <v>1259</v>
      </c>
      <c r="O739" s="164" t="s">
        <v>1252</v>
      </c>
      <c r="P739" s="169">
        <f t="shared" si="950"/>
        <v>46032</v>
      </c>
      <c r="Q739" s="170">
        <f t="shared" si="3"/>
        <v>46130</v>
      </c>
      <c r="R739" s="181"/>
      <c r="S739" s="302"/>
      <c r="T739" s="99"/>
      <c r="U739" s="99"/>
      <c r="V739" s="172" t="str">
        <f t="shared" ref="V739:V892" si="970">IF(OR(
    COUNTIFS($S$3:$S$2451, S739, $K$3:$K$2451, K739, $L$3:$L$2451, L739, $P$3:$P$2451, "&lt;="&amp;Q739, $Q$3:$Q$2451, "&gt;="&amp;P739) &gt; 1, 
    COUNTIFS($F$3:$F$2451, F739, $K$3:$K$2451, K739, $L$3:$L$2451, L739, $P$3:$P$2451, "&lt;="&amp;Q739, $Q$3:$Q$2451, "&gt;="&amp;P739) &gt; 1
), "Trùng lịch",
IF(
    COUNTIFS(
        $N$3:$N$2451, N739,
        $K$3:$K$2451, K739,
        $P$3:$P$2451, "&lt;="&amp;Q739,
        $Q$3:$Q$2451, "&gt;="&amp;P739,
        $L$3:$L$2451, "&lt;"&amp;M739,
        $M$3:$M$2451, "&gt;"&amp;L739
    ) &gt; 1, 
    "Trùng phòng", 
    " "
)
)
</f>
        <v> </v>
      </c>
      <c r="W739" s="172">
        <f t="shared" si="5"/>
        <v>5</v>
      </c>
      <c r="X739" s="173">
        <f t="shared" si="6"/>
        <v>15</v>
      </c>
      <c r="Y739" s="172">
        <f t="shared" si="7"/>
        <v>98</v>
      </c>
      <c r="Z739" s="174">
        <f t="shared" si="8"/>
        <v>0.1666666667</v>
      </c>
      <c r="AA739" s="174">
        <f t="shared" si="9"/>
        <v>0.003703703704</v>
      </c>
      <c r="AB739" s="173" t="str">
        <f t="shared" si="10"/>
        <v>70,322916666666667Google Meet01</v>
      </c>
      <c r="AC739" s="175" t="str">
        <f t="shared" si="11"/>
        <v>Thực tập doanh nghiệp (học phần 1) 5243VIG01  7:45-11:45  BĐ: 10/1/2026 KT: 18/4/2026</v>
      </c>
      <c r="AD739" s="175">
        <f t="shared" ref="AD739:AE739" si="969">P739</f>
        <v>46032</v>
      </c>
      <c r="AE739" s="175">
        <f t="shared" si="969"/>
        <v>46130</v>
      </c>
      <c r="AF739" s="187"/>
      <c r="AG739" s="187"/>
    </row>
    <row r="740" ht="18.75" customHeight="1">
      <c r="A740" s="184"/>
      <c r="B740" s="184"/>
      <c r="C740" s="99" t="s">
        <v>1289</v>
      </c>
      <c r="D740" s="99" t="s">
        <v>1002</v>
      </c>
      <c r="E740" s="99">
        <v>2024.0</v>
      </c>
      <c r="F740" s="164" t="s">
        <v>1007</v>
      </c>
      <c r="G740" s="12"/>
      <c r="H740" s="99">
        <v>4.0</v>
      </c>
      <c r="I740" s="99"/>
      <c r="J740" s="99">
        <v>75.0</v>
      </c>
      <c r="K740" s="185" t="s">
        <v>1267</v>
      </c>
      <c r="L740" s="191">
        <v>0.3229166666666667</v>
      </c>
      <c r="M740" s="192">
        <v>0.4895833333333333</v>
      </c>
      <c r="N740" s="12"/>
      <c r="O740" s="164" t="s">
        <v>1252</v>
      </c>
      <c r="P740" s="169">
        <f t="shared" si="950"/>
        <v>46032</v>
      </c>
      <c r="Q740" s="170">
        <f t="shared" si="3"/>
        <v>46130</v>
      </c>
      <c r="R740" s="181"/>
      <c r="S740" s="302"/>
      <c r="T740" s="99"/>
      <c r="U740" s="99"/>
      <c r="V740" s="172" t="str">
        <f t="shared" si="970"/>
        <v> </v>
      </c>
      <c r="W740" s="172">
        <f t="shared" si="5"/>
        <v>5</v>
      </c>
      <c r="X740" s="173">
        <f t="shared" si="6"/>
        <v>15</v>
      </c>
      <c r="Y740" s="172">
        <f t="shared" si="7"/>
        <v>98</v>
      </c>
      <c r="Z740" s="174">
        <f t="shared" si="8"/>
        <v>0.1666666667</v>
      </c>
      <c r="AA740" s="174">
        <f t="shared" si="9"/>
        <v>0.003703703704</v>
      </c>
      <c r="AB740" s="173" t="str">
        <f t="shared" si="10"/>
        <v>70,322916666666667</v>
      </c>
      <c r="AC740" s="175" t="str">
        <f t="shared" si="11"/>
        <v> 6243VIG01  7:45-11:45  BĐ: 10/1/2026 KT: 18/4/2026</v>
      </c>
      <c r="AD740" s="175">
        <f t="shared" ref="AD740:AE740" si="971">P740</f>
        <v>46032</v>
      </c>
      <c r="AE740" s="175">
        <f t="shared" si="971"/>
        <v>46130</v>
      </c>
      <c r="AF740" s="187"/>
      <c r="AG740" s="187"/>
    </row>
    <row r="741" ht="18.75" customHeight="1">
      <c r="A741" s="184"/>
      <c r="B741" s="184"/>
      <c r="C741" s="99" t="s">
        <v>1289</v>
      </c>
      <c r="D741" s="99" t="s">
        <v>1002</v>
      </c>
      <c r="E741" s="99">
        <v>2024.0</v>
      </c>
      <c r="F741" s="164" t="s">
        <v>1006</v>
      </c>
      <c r="G741" s="165" t="s">
        <v>1005</v>
      </c>
      <c r="H741" s="99">
        <v>6.0</v>
      </c>
      <c r="I741" s="99"/>
      <c r="J741" s="99">
        <v>75.0</v>
      </c>
      <c r="K741" s="185" t="s">
        <v>1267</v>
      </c>
      <c r="L741" s="191">
        <v>0.3229166666666667</v>
      </c>
      <c r="M741" s="192">
        <v>0.4895833333333333</v>
      </c>
      <c r="N741" s="183" t="s">
        <v>1336</v>
      </c>
      <c r="O741" s="164" t="s">
        <v>1261</v>
      </c>
      <c r="P741" s="169">
        <f t="shared" si="950"/>
        <v>46032</v>
      </c>
      <c r="Q741" s="170">
        <f t="shared" si="3"/>
        <v>46130</v>
      </c>
      <c r="R741" s="181"/>
      <c r="S741" s="302"/>
      <c r="T741" s="99"/>
      <c r="U741" s="99"/>
      <c r="V741" s="172" t="str">
        <f t="shared" si="970"/>
        <v> </v>
      </c>
      <c r="W741" s="172">
        <f t="shared" si="5"/>
        <v>5</v>
      </c>
      <c r="X741" s="173">
        <f t="shared" si="6"/>
        <v>15</v>
      </c>
      <c r="Y741" s="172">
        <f t="shared" si="7"/>
        <v>98</v>
      </c>
      <c r="Z741" s="174">
        <f t="shared" si="8"/>
        <v>0.1666666667</v>
      </c>
      <c r="AA741" s="174">
        <f t="shared" si="9"/>
        <v>0.003703703704</v>
      </c>
      <c r="AB741" s="173" t="str">
        <f t="shared" si="10"/>
        <v>70,322916666666667Google Meet02</v>
      </c>
      <c r="AC741" s="175" t="str">
        <f t="shared" si="11"/>
        <v>Thực tập doanh nghiệp (học phần 1) 5243VIG01G  7:45-11:45  BĐ: 10/1/2026 KT: 18/4/2026</v>
      </c>
      <c r="AD741" s="175">
        <f t="shared" ref="AD741:AE741" si="972">P741</f>
        <v>46032</v>
      </c>
      <c r="AE741" s="175">
        <f t="shared" si="972"/>
        <v>46130</v>
      </c>
      <c r="AF741" s="187"/>
      <c r="AG741" s="187"/>
    </row>
    <row r="742" ht="18.75" customHeight="1">
      <c r="A742" s="184"/>
      <c r="B742" s="184"/>
      <c r="C742" s="99" t="s">
        <v>1289</v>
      </c>
      <c r="D742" s="99" t="s">
        <v>1002</v>
      </c>
      <c r="E742" s="99">
        <v>2024.0</v>
      </c>
      <c r="F742" s="164" t="s">
        <v>1009</v>
      </c>
      <c r="G742" s="12"/>
      <c r="H742" s="99">
        <v>10.0</v>
      </c>
      <c r="I742" s="99"/>
      <c r="J742" s="99">
        <v>75.0</v>
      </c>
      <c r="K742" s="185" t="s">
        <v>1267</v>
      </c>
      <c r="L742" s="191">
        <v>0.3229166666666667</v>
      </c>
      <c r="M742" s="192">
        <v>0.4895833333333333</v>
      </c>
      <c r="N742" s="19"/>
      <c r="O742" s="164" t="s">
        <v>1261</v>
      </c>
      <c r="P742" s="169">
        <f t="shared" si="950"/>
        <v>46032</v>
      </c>
      <c r="Q742" s="170">
        <f t="shared" si="3"/>
        <v>46130</v>
      </c>
      <c r="R742" s="181"/>
      <c r="S742" s="302"/>
      <c r="T742" s="99"/>
      <c r="U742" s="99"/>
      <c r="V742" s="172" t="str">
        <f t="shared" si="970"/>
        <v> </v>
      </c>
      <c r="W742" s="172">
        <f t="shared" si="5"/>
        <v>5</v>
      </c>
      <c r="X742" s="173">
        <f t="shared" si="6"/>
        <v>15</v>
      </c>
      <c r="Y742" s="172">
        <f t="shared" si="7"/>
        <v>98</v>
      </c>
      <c r="Z742" s="174">
        <f t="shared" si="8"/>
        <v>0.1666666667</v>
      </c>
      <c r="AA742" s="174">
        <f t="shared" si="9"/>
        <v>0.003703703704</v>
      </c>
      <c r="AB742" s="173" t="str">
        <f t="shared" si="10"/>
        <v>70,322916666666667</v>
      </c>
      <c r="AC742" s="175" t="str">
        <f t="shared" si="11"/>
        <v> 6243VIG01G  7:45-11:45  BĐ: 10/1/2026 KT: 18/4/2026</v>
      </c>
      <c r="AD742" s="175">
        <f t="shared" ref="AD742:AE742" si="973">P742</f>
        <v>46032</v>
      </c>
      <c r="AE742" s="175">
        <f t="shared" si="973"/>
        <v>46130</v>
      </c>
      <c r="AF742" s="187"/>
      <c r="AG742" s="187"/>
    </row>
    <row r="743" ht="18.75" customHeight="1">
      <c r="A743" s="184"/>
      <c r="B743" s="184"/>
      <c r="C743" s="99" t="s">
        <v>1337</v>
      </c>
      <c r="D743" s="99" t="s">
        <v>1224</v>
      </c>
      <c r="E743" s="99">
        <v>2024.0</v>
      </c>
      <c r="F743" s="164" t="s">
        <v>1225</v>
      </c>
      <c r="G743" s="165" t="s">
        <v>1226</v>
      </c>
      <c r="H743" s="99">
        <v>10.0</v>
      </c>
      <c r="I743" s="99"/>
      <c r="J743" s="99">
        <v>30.0</v>
      </c>
      <c r="K743" s="185"/>
      <c r="L743" s="191"/>
      <c r="M743" s="192"/>
      <c r="N743" s="164"/>
      <c r="O743" s="164" t="s">
        <v>1261</v>
      </c>
      <c r="P743" s="169">
        <f t="shared" si="950"/>
        <v>46025</v>
      </c>
      <c r="Q743" s="170" t="str">
        <f t="shared" si="3"/>
        <v>#DIV/0!</v>
      </c>
      <c r="R743" s="181"/>
      <c r="S743" s="302"/>
      <c r="T743" s="99"/>
      <c r="U743" s="99"/>
      <c r="V743" s="172" t="str">
        <f t="shared" si="970"/>
        <v> </v>
      </c>
      <c r="W743" s="172">
        <f t="shared" si="5"/>
        <v>0</v>
      </c>
      <c r="X743" s="173" t="str">
        <f t="shared" si="6"/>
        <v>#DIV/0!</v>
      </c>
      <c r="Y743" s="172" t="str">
        <f t="shared" si="7"/>
        <v>#DIV/0!</v>
      </c>
      <c r="Z743" s="174">
        <f t="shared" si="8"/>
        <v>0</v>
      </c>
      <c r="AA743" s="174">
        <f t="shared" si="9"/>
        <v>0</v>
      </c>
      <c r="AB743" s="173" t="str">
        <f t="shared" si="10"/>
        <v/>
      </c>
      <c r="AC743" s="175" t="str">
        <f t="shared" si="11"/>
        <v>Giáo dục Chính trị 5243VMT01G  -  BĐ: 3/1/2026 KT: Ngày lỗi</v>
      </c>
      <c r="AD743" s="175">
        <f t="shared" ref="AD743:AE743" si="974">P743</f>
        <v>46025</v>
      </c>
      <c r="AE743" s="175" t="str">
        <f t="shared" si="974"/>
        <v>#DIV/0!</v>
      </c>
      <c r="AF743" s="187"/>
      <c r="AG743" s="187"/>
    </row>
    <row r="744" ht="18.75" customHeight="1">
      <c r="A744" s="177"/>
      <c r="B744" s="177"/>
      <c r="C744" s="178" t="s">
        <v>1337</v>
      </c>
      <c r="D744" s="178" t="s">
        <v>988</v>
      </c>
      <c r="E744" s="178">
        <v>2024.0</v>
      </c>
      <c r="F744" s="199" t="s">
        <v>989</v>
      </c>
      <c r="G744" s="12"/>
      <c r="H744" s="178">
        <v>3.0</v>
      </c>
      <c r="I744" s="181"/>
      <c r="J744" s="178">
        <v>30.0</v>
      </c>
      <c r="K744" s="213"/>
      <c r="L744" s="304"/>
      <c r="M744" s="305"/>
      <c r="N744" s="181"/>
      <c r="O744" s="178" t="s">
        <v>1252</v>
      </c>
      <c r="P744" s="169">
        <f t="shared" si="950"/>
        <v>46025</v>
      </c>
      <c r="Q744" s="170" t="str">
        <f t="shared" si="3"/>
        <v>#DIV/0!</v>
      </c>
      <c r="R744" s="180"/>
      <c r="S744" s="303"/>
      <c r="T744" s="181"/>
      <c r="U744" s="181"/>
      <c r="V744" s="172" t="str">
        <f t="shared" si="970"/>
        <v> </v>
      </c>
      <c r="W744" s="172">
        <f t="shared" si="5"/>
        <v>0</v>
      </c>
      <c r="X744" s="173" t="str">
        <f t="shared" si="6"/>
        <v>#DIV/0!</v>
      </c>
      <c r="Y744" s="172" t="str">
        <f t="shared" si="7"/>
        <v>#DIV/0!</v>
      </c>
      <c r="Z744" s="174">
        <f t="shared" si="8"/>
        <v>0</v>
      </c>
      <c r="AA744" s="174">
        <f t="shared" si="9"/>
        <v>0</v>
      </c>
      <c r="AB744" s="173" t="str">
        <f t="shared" si="10"/>
        <v/>
      </c>
      <c r="AC744" s="175" t="str">
        <f t="shared" si="11"/>
        <v> 5243VIF01  -  BĐ: 3/1/2026 KT: Ngày lỗi</v>
      </c>
      <c r="AD744" s="175">
        <f t="shared" ref="AD744:AE744" si="975">P744</f>
        <v>46025</v>
      </c>
      <c r="AE744" s="175" t="str">
        <f t="shared" si="975"/>
        <v>#DIV/0!</v>
      </c>
      <c r="AF744" s="182"/>
      <c r="AG744" s="182"/>
    </row>
    <row r="745" ht="18.75" customHeight="1">
      <c r="A745" s="177"/>
      <c r="B745" s="177"/>
      <c r="C745" s="178" t="s">
        <v>1337</v>
      </c>
      <c r="D745" s="178" t="s">
        <v>1002</v>
      </c>
      <c r="E745" s="178">
        <v>2024.0</v>
      </c>
      <c r="F745" s="199" t="s">
        <v>1010</v>
      </c>
      <c r="G745" s="12"/>
      <c r="H745" s="178">
        <v>23.0</v>
      </c>
      <c r="I745" s="181"/>
      <c r="J745" s="178">
        <v>30.0</v>
      </c>
      <c r="K745" s="213"/>
      <c r="L745" s="304"/>
      <c r="M745" s="305"/>
      <c r="N745" s="181"/>
      <c r="O745" s="178" t="s">
        <v>1252</v>
      </c>
      <c r="P745" s="169">
        <f t="shared" si="950"/>
        <v>46025</v>
      </c>
      <c r="Q745" s="170" t="str">
        <f t="shared" si="3"/>
        <v>#DIV/0!</v>
      </c>
      <c r="R745" s="180"/>
      <c r="S745" s="303"/>
      <c r="T745" s="181"/>
      <c r="U745" s="181"/>
      <c r="V745" s="172" t="str">
        <f t="shared" si="970"/>
        <v> </v>
      </c>
      <c r="W745" s="172">
        <f t="shared" si="5"/>
        <v>0</v>
      </c>
      <c r="X745" s="173" t="str">
        <f t="shared" si="6"/>
        <v>#DIV/0!</v>
      </c>
      <c r="Y745" s="172" t="str">
        <f t="shared" si="7"/>
        <v>#DIV/0!</v>
      </c>
      <c r="Z745" s="174">
        <f t="shared" si="8"/>
        <v>0</v>
      </c>
      <c r="AA745" s="174">
        <f t="shared" si="9"/>
        <v>0</v>
      </c>
      <c r="AB745" s="173" t="str">
        <f t="shared" si="10"/>
        <v/>
      </c>
      <c r="AC745" s="175" t="str">
        <f t="shared" si="11"/>
        <v> 5243VIG02  -  BĐ: 3/1/2026 KT: Ngày lỗi</v>
      </c>
      <c r="AD745" s="175">
        <f t="shared" ref="AD745:AE745" si="976">P745</f>
        <v>46025</v>
      </c>
      <c r="AE745" s="175" t="str">
        <f t="shared" si="976"/>
        <v>#DIV/0!</v>
      </c>
      <c r="AF745" s="182"/>
      <c r="AG745" s="182"/>
    </row>
    <row r="746" ht="18.75" customHeight="1">
      <c r="A746" s="177"/>
      <c r="B746" s="177"/>
      <c r="C746" s="178" t="s">
        <v>1337</v>
      </c>
      <c r="D746" s="178" t="s">
        <v>1002</v>
      </c>
      <c r="E746" s="178">
        <v>2024.0</v>
      </c>
      <c r="F746" s="199" t="s">
        <v>1014</v>
      </c>
      <c r="G746" s="12"/>
      <c r="H746" s="178">
        <v>9.0</v>
      </c>
      <c r="I746" s="181"/>
      <c r="J746" s="178">
        <v>30.0</v>
      </c>
      <c r="K746" s="322"/>
      <c r="L746" s="304"/>
      <c r="M746" s="305"/>
      <c r="N746" s="181"/>
      <c r="O746" s="178" t="s">
        <v>1261</v>
      </c>
      <c r="P746" s="169">
        <f t="shared" si="950"/>
        <v>46025</v>
      </c>
      <c r="Q746" s="170" t="str">
        <f t="shared" si="3"/>
        <v>#DIV/0!</v>
      </c>
      <c r="R746" s="180"/>
      <c r="S746" s="303"/>
      <c r="T746" s="181"/>
      <c r="U746" s="181"/>
      <c r="V746" s="172" t="str">
        <f t="shared" si="970"/>
        <v> </v>
      </c>
      <c r="W746" s="172">
        <f t="shared" si="5"/>
        <v>0</v>
      </c>
      <c r="X746" s="173" t="str">
        <f t="shared" si="6"/>
        <v>#DIV/0!</v>
      </c>
      <c r="Y746" s="172" t="str">
        <f t="shared" si="7"/>
        <v>#DIV/0!</v>
      </c>
      <c r="Z746" s="174">
        <f t="shared" si="8"/>
        <v>0</v>
      </c>
      <c r="AA746" s="174">
        <f t="shared" si="9"/>
        <v>0</v>
      </c>
      <c r="AB746" s="173" t="str">
        <f t="shared" si="10"/>
        <v/>
      </c>
      <c r="AC746" s="175" t="str">
        <f t="shared" si="11"/>
        <v> 5243VIG02G  -  BĐ: 3/1/2026 KT: Ngày lỗi</v>
      </c>
      <c r="AD746" s="175">
        <f t="shared" ref="AD746:AE746" si="977">P746</f>
        <v>46025</v>
      </c>
      <c r="AE746" s="175" t="str">
        <f t="shared" si="977"/>
        <v>#DIV/0!</v>
      </c>
      <c r="AF746" s="182"/>
      <c r="AG746" s="182"/>
    </row>
    <row r="747" ht="18.75" customHeight="1">
      <c r="A747" s="177"/>
      <c r="B747" s="177"/>
      <c r="C747" s="178" t="s">
        <v>1337</v>
      </c>
      <c r="D747" s="178" t="s">
        <v>977</v>
      </c>
      <c r="E747" s="178">
        <v>2024.0</v>
      </c>
      <c r="F747" s="178" t="s">
        <v>978</v>
      </c>
      <c r="G747" s="216" t="s">
        <v>986</v>
      </c>
      <c r="H747" s="178">
        <v>9.0</v>
      </c>
      <c r="I747" s="181"/>
      <c r="J747" s="178">
        <v>75.0</v>
      </c>
      <c r="K747" s="213"/>
      <c r="L747" s="304"/>
      <c r="M747" s="305"/>
      <c r="N747" s="181"/>
      <c r="O747" s="178" t="s">
        <v>1252</v>
      </c>
      <c r="P747" s="169">
        <f t="shared" si="950"/>
        <v>46025</v>
      </c>
      <c r="Q747" s="170" t="str">
        <f t="shared" si="3"/>
        <v>#DIV/0!</v>
      </c>
      <c r="R747" s="180"/>
      <c r="S747" s="303"/>
      <c r="T747" s="181"/>
      <c r="U747" s="181"/>
      <c r="V747" s="172" t="str">
        <f t="shared" si="970"/>
        <v> </v>
      </c>
      <c r="W747" s="172">
        <f t="shared" si="5"/>
        <v>0</v>
      </c>
      <c r="X747" s="173" t="str">
        <f t="shared" si="6"/>
        <v>#DIV/0!</v>
      </c>
      <c r="Y747" s="172" t="str">
        <f t="shared" si="7"/>
        <v>#DIV/0!</v>
      </c>
      <c r="Z747" s="174">
        <f t="shared" si="8"/>
        <v>0</v>
      </c>
      <c r="AA747" s="174">
        <f t="shared" si="9"/>
        <v>0</v>
      </c>
      <c r="AB747" s="173" t="str">
        <f t="shared" si="10"/>
        <v/>
      </c>
      <c r="AC747" s="175" t="str">
        <f t="shared" si="11"/>
        <v>Giáo dục chính trị 6243VII01  -  BĐ: 3/1/2026 KT: Ngày lỗi</v>
      </c>
      <c r="AD747" s="175">
        <f t="shared" ref="AD747:AE747" si="978">P747</f>
        <v>46025</v>
      </c>
      <c r="AE747" s="175" t="str">
        <f t="shared" si="978"/>
        <v>#DIV/0!</v>
      </c>
      <c r="AF747" s="182"/>
      <c r="AG747" s="182"/>
    </row>
    <row r="748" ht="18.75" customHeight="1">
      <c r="A748" s="177"/>
      <c r="B748" s="177"/>
      <c r="C748" s="178" t="s">
        <v>1337</v>
      </c>
      <c r="D748" s="178" t="s">
        <v>988</v>
      </c>
      <c r="E748" s="178">
        <v>2024.0</v>
      </c>
      <c r="F748" s="178" t="s">
        <v>995</v>
      </c>
      <c r="G748" s="12"/>
      <c r="H748" s="178">
        <v>9.0</v>
      </c>
      <c r="I748" s="181"/>
      <c r="J748" s="178">
        <v>75.0</v>
      </c>
      <c r="K748" s="213"/>
      <c r="L748" s="304"/>
      <c r="M748" s="305"/>
      <c r="N748" s="181"/>
      <c r="O748" s="178" t="s">
        <v>1252</v>
      </c>
      <c r="P748" s="169">
        <f t="shared" si="950"/>
        <v>46025</v>
      </c>
      <c r="Q748" s="170" t="str">
        <f t="shared" si="3"/>
        <v>#DIV/0!</v>
      </c>
      <c r="R748" s="180"/>
      <c r="S748" s="303"/>
      <c r="T748" s="181"/>
      <c r="U748" s="181"/>
      <c r="V748" s="172" t="str">
        <f t="shared" si="970"/>
        <v> </v>
      </c>
      <c r="W748" s="172">
        <f t="shared" si="5"/>
        <v>0</v>
      </c>
      <c r="X748" s="173" t="str">
        <f t="shared" si="6"/>
        <v>#DIV/0!</v>
      </c>
      <c r="Y748" s="172" t="str">
        <f t="shared" si="7"/>
        <v>#DIV/0!</v>
      </c>
      <c r="Z748" s="174">
        <f t="shared" si="8"/>
        <v>0</v>
      </c>
      <c r="AA748" s="174">
        <f t="shared" si="9"/>
        <v>0</v>
      </c>
      <c r="AB748" s="173" t="str">
        <f t="shared" si="10"/>
        <v/>
      </c>
      <c r="AC748" s="175" t="str">
        <f t="shared" si="11"/>
        <v> 6243VIF01  -  BĐ: 3/1/2026 KT: Ngày lỗi</v>
      </c>
      <c r="AD748" s="175">
        <f t="shared" ref="AD748:AE748" si="979">P748</f>
        <v>46025</v>
      </c>
      <c r="AE748" s="175" t="str">
        <f t="shared" si="979"/>
        <v>#DIV/0!</v>
      </c>
      <c r="AF748" s="182"/>
      <c r="AG748" s="182"/>
    </row>
    <row r="749" ht="18.75" customHeight="1">
      <c r="A749" s="177"/>
      <c r="B749" s="177"/>
      <c r="C749" s="178" t="s">
        <v>1337</v>
      </c>
      <c r="D749" s="178" t="s">
        <v>1002</v>
      </c>
      <c r="E749" s="178">
        <v>2024.0</v>
      </c>
      <c r="F749" s="178" t="s">
        <v>1015</v>
      </c>
      <c r="G749" s="12"/>
      <c r="H749" s="178">
        <v>15.0</v>
      </c>
      <c r="I749" s="181"/>
      <c r="J749" s="178">
        <v>75.0</v>
      </c>
      <c r="K749" s="213"/>
      <c r="L749" s="304"/>
      <c r="M749" s="305"/>
      <c r="N749" s="181"/>
      <c r="O749" s="178" t="s">
        <v>1252</v>
      </c>
      <c r="P749" s="169">
        <f t="shared" si="950"/>
        <v>46025</v>
      </c>
      <c r="Q749" s="170" t="str">
        <f t="shared" si="3"/>
        <v>#DIV/0!</v>
      </c>
      <c r="R749" s="180"/>
      <c r="S749" s="303"/>
      <c r="T749" s="181"/>
      <c r="U749" s="181"/>
      <c r="V749" s="172" t="str">
        <f t="shared" si="970"/>
        <v> </v>
      </c>
      <c r="W749" s="172">
        <f t="shared" si="5"/>
        <v>0</v>
      </c>
      <c r="X749" s="173" t="str">
        <f t="shared" si="6"/>
        <v>#DIV/0!</v>
      </c>
      <c r="Y749" s="172" t="str">
        <f t="shared" si="7"/>
        <v>#DIV/0!</v>
      </c>
      <c r="Z749" s="174">
        <f t="shared" si="8"/>
        <v>0</v>
      </c>
      <c r="AA749" s="174">
        <f t="shared" si="9"/>
        <v>0</v>
      </c>
      <c r="AB749" s="173" t="str">
        <f t="shared" si="10"/>
        <v/>
      </c>
      <c r="AC749" s="175" t="str">
        <f t="shared" si="11"/>
        <v> 6243VIG02  -  BĐ: 3/1/2026 KT: Ngày lỗi</v>
      </c>
      <c r="AD749" s="175">
        <f t="shared" ref="AD749:AE749" si="980">P749</f>
        <v>46025</v>
      </c>
      <c r="AE749" s="175" t="str">
        <f t="shared" si="980"/>
        <v>#DIV/0!</v>
      </c>
      <c r="AF749" s="182"/>
      <c r="AG749" s="182"/>
    </row>
    <row r="750" ht="18.75" customHeight="1">
      <c r="A750" s="177"/>
      <c r="B750" s="177"/>
      <c r="C750" s="178" t="s">
        <v>1337</v>
      </c>
      <c r="D750" s="178" t="s">
        <v>1002</v>
      </c>
      <c r="E750" s="178">
        <v>2024.0</v>
      </c>
      <c r="F750" s="178" t="s">
        <v>1020</v>
      </c>
      <c r="G750" s="12"/>
      <c r="H750" s="178">
        <v>16.0</v>
      </c>
      <c r="I750" s="181"/>
      <c r="J750" s="178">
        <v>75.0</v>
      </c>
      <c r="K750" s="322"/>
      <c r="L750" s="304"/>
      <c r="M750" s="305"/>
      <c r="N750" s="181"/>
      <c r="O750" s="178" t="s">
        <v>1261</v>
      </c>
      <c r="P750" s="169">
        <f t="shared" si="950"/>
        <v>46025</v>
      </c>
      <c r="Q750" s="170" t="str">
        <f t="shared" si="3"/>
        <v>#DIV/0!</v>
      </c>
      <c r="R750" s="180"/>
      <c r="S750" s="303"/>
      <c r="T750" s="181"/>
      <c r="U750" s="181"/>
      <c r="V750" s="172" t="str">
        <f t="shared" si="970"/>
        <v> </v>
      </c>
      <c r="W750" s="172">
        <f t="shared" si="5"/>
        <v>0</v>
      </c>
      <c r="X750" s="173" t="str">
        <f t="shared" si="6"/>
        <v>#DIV/0!</v>
      </c>
      <c r="Y750" s="172" t="str">
        <f t="shared" si="7"/>
        <v>#DIV/0!</v>
      </c>
      <c r="Z750" s="174">
        <f t="shared" si="8"/>
        <v>0</v>
      </c>
      <c r="AA750" s="174">
        <f t="shared" si="9"/>
        <v>0</v>
      </c>
      <c r="AB750" s="173" t="str">
        <f t="shared" si="10"/>
        <v/>
      </c>
      <c r="AC750" s="175" t="str">
        <f t="shared" si="11"/>
        <v> 6243VIG02G  -  BĐ: 3/1/2026 KT: Ngày lỗi</v>
      </c>
      <c r="AD750" s="175">
        <f t="shared" ref="AD750:AE750" si="981">P750</f>
        <v>46025</v>
      </c>
      <c r="AE750" s="175" t="str">
        <f t="shared" si="981"/>
        <v>#DIV/0!</v>
      </c>
      <c r="AF750" s="182"/>
      <c r="AG750" s="182"/>
    </row>
    <row r="751" ht="18.75" customHeight="1">
      <c r="A751" s="177"/>
      <c r="B751" s="177"/>
      <c r="C751" s="178" t="s">
        <v>1337</v>
      </c>
      <c r="D751" s="178" t="s">
        <v>1040</v>
      </c>
      <c r="E751" s="178">
        <v>2024.0</v>
      </c>
      <c r="F751" s="178" t="s">
        <v>1041</v>
      </c>
      <c r="G751" s="12"/>
      <c r="H751" s="178">
        <v>8.0</v>
      </c>
      <c r="I751" s="181"/>
      <c r="J751" s="178">
        <v>75.0</v>
      </c>
      <c r="K751" s="213"/>
      <c r="L751" s="304"/>
      <c r="M751" s="305"/>
      <c r="N751" s="181"/>
      <c r="O751" s="178" t="s">
        <v>1252</v>
      </c>
      <c r="P751" s="169">
        <f t="shared" si="950"/>
        <v>46025</v>
      </c>
      <c r="Q751" s="170" t="str">
        <f t="shared" si="3"/>
        <v>#DIV/0!</v>
      </c>
      <c r="R751" s="180"/>
      <c r="S751" s="303"/>
      <c r="T751" s="181"/>
      <c r="U751" s="181"/>
      <c r="V751" s="172" t="str">
        <f t="shared" si="970"/>
        <v> </v>
      </c>
      <c r="W751" s="172">
        <f t="shared" si="5"/>
        <v>0</v>
      </c>
      <c r="X751" s="173" t="str">
        <f t="shared" si="6"/>
        <v>#DIV/0!</v>
      </c>
      <c r="Y751" s="172" t="str">
        <f t="shared" si="7"/>
        <v>#DIV/0!</v>
      </c>
      <c r="Z751" s="174">
        <f t="shared" si="8"/>
        <v>0</v>
      </c>
      <c r="AA751" s="174">
        <f t="shared" si="9"/>
        <v>0</v>
      </c>
      <c r="AB751" s="173" t="str">
        <f t="shared" si="10"/>
        <v/>
      </c>
      <c r="AC751" s="175" t="str">
        <f t="shared" si="11"/>
        <v> 6243VLB01  -  BĐ: 3/1/2026 KT: Ngày lỗi</v>
      </c>
      <c r="AD751" s="175">
        <f t="shared" ref="AD751:AE751" si="982">P751</f>
        <v>46025</v>
      </c>
      <c r="AE751" s="175" t="str">
        <f t="shared" si="982"/>
        <v>#DIV/0!</v>
      </c>
      <c r="AF751" s="182"/>
      <c r="AG751" s="182"/>
    </row>
    <row r="752" ht="18.75" customHeight="1">
      <c r="A752" s="177"/>
      <c r="B752" s="177"/>
      <c r="C752" s="178" t="s">
        <v>1337</v>
      </c>
      <c r="D752" s="178" t="s">
        <v>1040</v>
      </c>
      <c r="E752" s="178">
        <v>2024.0</v>
      </c>
      <c r="F752" s="178" t="s">
        <v>1053</v>
      </c>
      <c r="G752" s="12"/>
      <c r="H752" s="178">
        <v>6.0</v>
      </c>
      <c r="I752" s="181"/>
      <c r="J752" s="178">
        <v>75.0</v>
      </c>
      <c r="K752" s="322"/>
      <c r="L752" s="304"/>
      <c r="M752" s="305"/>
      <c r="N752" s="181"/>
      <c r="O752" s="178" t="s">
        <v>1261</v>
      </c>
      <c r="P752" s="169">
        <f t="shared" si="950"/>
        <v>46025</v>
      </c>
      <c r="Q752" s="170" t="str">
        <f t="shared" si="3"/>
        <v>#DIV/0!</v>
      </c>
      <c r="R752" s="180"/>
      <c r="S752" s="303"/>
      <c r="T752" s="181"/>
      <c r="U752" s="181"/>
      <c r="V752" s="172" t="str">
        <f t="shared" si="970"/>
        <v> </v>
      </c>
      <c r="W752" s="172">
        <f t="shared" si="5"/>
        <v>0</v>
      </c>
      <c r="X752" s="173" t="str">
        <f t="shared" si="6"/>
        <v>#DIV/0!</v>
      </c>
      <c r="Y752" s="172" t="str">
        <f t="shared" si="7"/>
        <v>#DIV/0!</v>
      </c>
      <c r="Z752" s="174">
        <f t="shared" si="8"/>
        <v>0</v>
      </c>
      <c r="AA752" s="174">
        <f t="shared" si="9"/>
        <v>0</v>
      </c>
      <c r="AB752" s="173" t="str">
        <f t="shared" si="10"/>
        <v/>
      </c>
      <c r="AC752" s="175" t="str">
        <f t="shared" si="11"/>
        <v> 6243VLB01G  -  BĐ: 3/1/2026 KT: Ngày lỗi</v>
      </c>
      <c r="AD752" s="175">
        <f t="shared" ref="AD752:AE752" si="983">P752</f>
        <v>46025</v>
      </c>
      <c r="AE752" s="175" t="str">
        <f t="shared" si="983"/>
        <v>#DIV/0!</v>
      </c>
      <c r="AF752" s="182"/>
      <c r="AG752" s="182"/>
    </row>
    <row r="753" ht="18.75" customHeight="1">
      <c r="A753" s="177"/>
      <c r="B753" s="177"/>
      <c r="C753" s="178" t="s">
        <v>1383</v>
      </c>
      <c r="D753" s="178" t="s">
        <v>1099</v>
      </c>
      <c r="E753" s="178">
        <v>2024.0</v>
      </c>
      <c r="F753" s="178" t="s">
        <v>1100</v>
      </c>
      <c r="G753" s="12"/>
      <c r="H753" s="178">
        <v>23.0</v>
      </c>
      <c r="I753" s="181"/>
      <c r="J753" s="178">
        <v>75.0</v>
      </c>
      <c r="K753" s="213"/>
      <c r="L753" s="304"/>
      <c r="M753" s="305"/>
      <c r="N753" s="181"/>
      <c r="O753" s="178" t="s">
        <v>1252</v>
      </c>
      <c r="P753" s="169">
        <f t="shared" si="950"/>
        <v>46025</v>
      </c>
      <c r="Q753" s="170" t="str">
        <f t="shared" si="3"/>
        <v>#DIV/0!</v>
      </c>
      <c r="R753" s="180"/>
      <c r="S753" s="303"/>
      <c r="T753" s="181"/>
      <c r="U753" s="181"/>
      <c r="V753" s="172" t="str">
        <f t="shared" si="970"/>
        <v> </v>
      </c>
      <c r="W753" s="172">
        <f t="shared" si="5"/>
        <v>0</v>
      </c>
      <c r="X753" s="173" t="str">
        <f t="shared" si="6"/>
        <v>#DIV/0!</v>
      </c>
      <c r="Y753" s="172" t="str">
        <f t="shared" si="7"/>
        <v>#DIV/0!</v>
      </c>
      <c r="Z753" s="174">
        <f t="shared" si="8"/>
        <v>0</v>
      </c>
      <c r="AA753" s="174">
        <f t="shared" si="9"/>
        <v>0</v>
      </c>
      <c r="AB753" s="173" t="str">
        <f t="shared" si="10"/>
        <v/>
      </c>
      <c r="AC753" s="175" t="str">
        <f t="shared" si="11"/>
        <v> 6243VHN01  -  BĐ: 3/1/2026 KT: Ngày lỗi</v>
      </c>
      <c r="AD753" s="175">
        <f t="shared" ref="AD753:AE753" si="984">P753</f>
        <v>46025</v>
      </c>
      <c r="AE753" s="175" t="str">
        <f t="shared" si="984"/>
        <v>#DIV/0!</v>
      </c>
      <c r="AF753" s="182"/>
      <c r="AG753" s="182"/>
    </row>
    <row r="754" ht="18.75" customHeight="1">
      <c r="A754" s="177"/>
      <c r="B754" s="177"/>
      <c r="C754" s="178" t="s">
        <v>1383</v>
      </c>
      <c r="D754" s="178" t="s">
        <v>1099</v>
      </c>
      <c r="E754" s="178">
        <v>2024.0</v>
      </c>
      <c r="F754" s="178" t="s">
        <v>1113</v>
      </c>
      <c r="G754" s="12"/>
      <c r="H754" s="178">
        <v>11.0</v>
      </c>
      <c r="I754" s="181"/>
      <c r="J754" s="178">
        <v>75.0</v>
      </c>
      <c r="K754" s="322"/>
      <c r="L754" s="304"/>
      <c r="M754" s="305"/>
      <c r="N754" s="181"/>
      <c r="O754" s="178" t="s">
        <v>1261</v>
      </c>
      <c r="P754" s="169">
        <f t="shared" si="950"/>
        <v>46025</v>
      </c>
      <c r="Q754" s="170" t="str">
        <f t="shared" si="3"/>
        <v>#DIV/0!</v>
      </c>
      <c r="R754" s="180"/>
      <c r="S754" s="303"/>
      <c r="T754" s="181"/>
      <c r="U754" s="181"/>
      <c r="V754" s="172" t="str">
        <f t="shared" si="970"/>
        <v> </v>
      </c>
      <c r="W754" s="172">
        <f t="shared" si="5"/>
        <v>0</v>
      </c>
      <c r="X754" s="173" t="str">
        <f t="shared" si="6"/>
        <v>#DIV/0!</v>
      </c>
      <c r="Y754" s="172" t="str">
        <f t="shared" si="7"/>
        <v>#DIV/0!</v>
      </c>
      <c r="Z754" s="174">
        <f t="shared" si="8"/>
        <v>0</v>
      </c>
      <c r="AA754" s="174">
        <f t="shared" si="9"/>
        <v>0</v>
      </c>
      <c r="AB754" s="173" t="str">
        <f t="shared" si="10"/>
        <v/>
      </c>
      <c r="AC754" s="175" t="str">
        <f t="shared" si="11"/>
        <v> 6243VHN01G  -  BĐ: 3/1/2026 KT: Ngày lỗi</v>
      </c>
      <c r="AD754" s="175">
        <f t="shared" ref="AD754:AE754" si="985">P754</f>
        <v>46025</v>
      </c>
      <c r="AE754" s="175" t="str">
        <f t="shared" si="985"/>
        <v>#DIV/0!</v>
      </c>
      <c r="AF754" s="182"/>
      <c r="AG754" s="182"/>
    </row>
    <row r="755" ht="18.75" customHeight="1">
      <c r="A755" s="184"/>
      <c r="B755" s="184"/>
      <c r="C755" s="99" t="s">
        <v>1337</v>
      </c>
      <c r="D755" s="99" t="s">
        <v>1224</v>
      </c>
      <c r="E755" s="99">
        <v>2024.0</v>
      </c>
      <c r="F755" s="164" t="s">
        <v>1225</v>
      </c>
      <c r="G755" s="165" t="s">
        <v>911</v>
      </c>
      <c r="H755" s="99">
        <v>10.0</v>
      </c>
      <c r="I755" s="99"/>
      <c r="J755" s="99">
        <v>15.0</v>
      </c>
      <c r="K755" s="185"/>
      <c r="L755" s="191"/>
      <c r="M755" s="192"/>
      <c r="N755" s="164"/>
      <c r="O755" s="164" t="s">
        <v>1261</v>
      </c>
      <c r="P755" s="169">
        <f t="shared" si="950"/>
        <v>46025</v>
      </c>
      <c r="Q755" s="170" t="str">
        <f t="shared" si="3"/>
        <v>#DIV/0!</v>
      </c>
      <c r="R755" s="181"/>
      <c r="S755" s="302"/>
      <c r="T755" s="99"/>
      <c r="U755" s="99"/>
      <c r="V755" s="172" t="str">
        <f t="shared" si="970"/>
        <v> </v>
      </c>
      <c r="W755" s="172">
        <f t="shared" si="5"/>
        <v>0</v>
      </c>
      <c r="X755" s="173" t="str">
        <f t="shared" si="6"/>
        <v>#DIV/0!</v>
      </c>
      <c r="Y755" s="172" t="str">
        <f t="shared" si="7"/>
        <v>#DIV/0!</v>
      </c>
      <c r="Z755" s="174">
        <f t="shared" si="8"/>
        <v>0</v>
      </c>
      <c r="AA755" s="174">
        <f t="shared" si="9"/>
        <v>0</v>
      </c>
      <c r="AB755" s="173" t="str">
        <f t="shared" si="10"/>
        <v/>
      </c>
      <c r="AC755" s="175" t="str">
        <f t="shared" si="11"/>
        <v>Pháp luật 5243VMT01G  -  BĐ: 3/1/2026 KT: Ngày lỗi</v>
      </c>
      <c r="AD755" s="175">
        <f t="shared" ref="AD755:AE755" si="986">P755</f>
        <v>46025</v>
      </c>
      <c r="AE755" s="175" t="str">
        <f t="shared" si="986"/>
        <v>#DIV/0!</v>
      </c>
      <c r="AF755" s="187"/>
      <c r="AG755" s="187"/>
    </row>
    <row r="756" ht="18.75" customHeight="1">
      <c r="A756" s="177"/>
      <c r="B756" s="177"/>
      <c r="C756" s="178" t="s">
        <v>1337</v>
      </c>
      <c r="D756" s="178" t="s">
        <v>988</v>
      </c>
      <c r="E756" s="178">
        <v>2024.0</v>
      </c>
      <c r="F756" s="199" t="s">
        <v>989</v>
      </c>
      <c r="G756" s="12"/>
      <c r="H756" s="178">
        <v>3.0</v>
      </c>
      <c r="I756" s="181"/>
      <c r="J756" s="178">
        <v>15.0</v>
      </c>
      <c r="K756" s="213"/>
      <c r="L756" s="304"/>
      <c r="M756" s="305"/>
      <c r="N756" s="181"/>
      <c r="O756" s="178" t="s">
        <v>1252</v>
      </c>
      <c r="P756" s="169">
        <f t="shared" si="950"/>
        <v>46025</v>
      </c>
      <c r="Q756" s="170" t="str">
        <f t="shared" si="3"/>
        <v>#DIV/0!</v>
      </c>
      <c r="R756" s="180"/>
      <c r="S756" s="303"/>
      <c r="T756" s="181"/>
      <c r="U756" s="181"/>
      <c r="V756" s="172" t="str">
        <f t="shared" si="970"/>
        <v> </v>
      </c>
      <c r="W756" s="172">
        <f t="shared" si="5"/>
        <v>0</v>
      </c>
      <c r="X756" s="173" t="str">
        <f t="shared" si="6"/>
        <v>#DIV/0!</v>
      </c>
      <c r="Y756" s="172" t="str">
        <f t="shared" si="7"/>
        <v>#DIV/0!</v>
      </c>
      <c r="Z756" s="174">
        <f t="shared" si="8"/>
        <v>0</v>
      </c>
      <c r="AA756" s="174">
        <f t="shared" si="9"/>
        <v>0</v>
      </c>
      <c r="AB756" s="173" t="str">
        <f t="shared" si="10"/>
        <v/>
      </c>
      <c r="AC756" s="175" t="str">
        <f t="shared" si="11"/>
        <v> 5243VIF01  -  BĐ: 3/1/2026 KT: Ngày lỗi</v>
      </c>
      <c r="AD756" s="175">
        <f t="shared" ref="AD756:AE756" si="987">P756</f>
        <v>46025</v>
      </c>
      <c r="AE756" s="175" t="str">
        <f t="shared" si="987"/>
        <v>#DIV/0!</v>
      </c>
      <c r="AF756" s="182"/>
      <c r="AG756" s="182"/>
    </row>
    <row r="757" ht="18.75" customHeight="1">
      <c r="A757" s="177"/>
      <c r="B757" s="177"/>
      <c r="C757" s="178" t="s">
        <v>1337</v>
      </c>
      <c r="D757" s="178" t="s">
        <v>1002</v>
      </c>
      <c r="E757" s="178">
        <v>2024.0</v>
      </c>
      <c r="F757" s="199" t="s">
        <v>1010</v>
      </c>
      <c r="G757" s="12"/>
      <c r="H757" s="178">
        <v>23.0</v>
      </c>
      <c r="I757" s="181"/>
      <c r="J757" s="178">
        <v>15.0</v>
      </c>
      <c r="K757" s="213"/>
      <c r="L757" s="304"/>
      <c r="M757" s="305"/>
      <c r="N757" s="181"/>
      <c r="O757" s="178" t="s">
        <v>1252</v>
      </c>
      <c r="P757" s="169">
        <f t="shared" si="950"/>
        <v>46025</v>
      </c>
      <c r="Q757" s="170" t="str">
        <f t="shared" si="3"/>
        <v>#DIV/0!</v>
      </c>
      <c r="R757" s="180"/>
      <c r="S757" s="303"/>
      <c r="T757" s="181"/>
      <c r="U757" s="181"/>
      <c r="V757" s="172" t="str">
        <f t="shared" si="970"/>
        <v> </v>
      </c>
      <c r="W757" s="172">
        <f t="shared" si="5"/>
        <v>0</v>
      </c>
      <c r="X757" s="173" t="str">
        <f t="shared" si="6"/>
        <v>#DIV/0!</v>
      </c>
      <c r="Y757" s="172" t="str">
        <f t="shared" si="7"/>
        <v>#DIV/0!</v>
      </c>
      <c r="Z757" s="174">
        <f t="shared" si="8"/>
        <v>0</v>
      </c>
      <c r="AA757" s="174">
        <f t="shared" si="9"/>
        <v>0</v>
      </c>
      <c r="AB757" s="173" t="str">
        <f t="shared" si="10"/>
        <v/>
      </c>
      <c r="AC757" s="175" t="str">
        <f t="shared" si="11"/>
        <v> 5243VIG02  -  BĐ: 3/1/2026 KT: Ngày lỗi</v>
      </c>
      <c r="AD757" s="175">
        <f t="shared" ref="AD757:AE757" si="988">P757</f>
        <v>46025</v>
      </c>
      <c r="AE757" s="175" t="str">
        <f t="shared" si="988"/>
        <v>#DIV/0!</v>
      </c>
      <c r="AF757" s="182"/>
      <c r="AG757" s="182"/>
    </row>
    <row r="758" ht="18.75" customHeight="1">
      <c r="A758" s="177"/>
      <c r="B758" s="177"/>
      <c r="C758" s="178" t="s">
        <v>1337</v>
      </c>
      <c r="D758" s="178" t="s">
        <v>1002</v>
      </c>
      <c r="E758" s="178">
        <v>2024.0</v>
      </c>
      <c r="F758" s="199" t="s">
        <v>1014</v>
      </c>
      <c r="G758" s="12"/>
      <c r="H758" s="178">
        <v>9.0</v>
      </c>
      <c r="I758" s="181"/>
      <c r="J758" s="178">
        <v>15.0</v>
      </c>
      <c r="K758" s="322"/>
      <c r="L758" s="304"/>
      <c r="M758" s="305"/>
      <c r="N758" s="181"/>
      <c r="O758" s="178" t="s">
        <v>1261</v>
      </c>
      <c r="P758" s="169">
        <f t="shared" si="950"/>
        <v>46025</v>
      </c>
      <c r="Q758" s="170" t="str">
        <f t="shared" si="3"/>
        <v>#DIV/0!</v>
      </c>
      <c r="R758" s="180"/>
      <c r="S758" s="303"/>
      <c r="T758" s="181"/>
      <c r="U758" s="181"/>
      <c r="V758" s="172" t="str">
        <f t="shared" si="970"/>
        <v> </v>
      </c>
      <c r="W758" s="172">
        <f t="shared" si="5"/>
        <v>0</v>
      </c>
      <c r="X758" s="173" t="str">
        <f t="shared" si="6"/>
        <v>#DIV/0!</v>
      </c>
      <c r="Y758" s="172" t="str">
        <f t="shared" si="7"/>
        <v>#DIV/0!</v>
      </c>
      <c r="Z758" s="174">
        <f t="shared" si="8"/>
        <v>0</v>
      </c>
      <c r="AA758" s="174">
        <f t="shared" si="9"/>
        <v>0</v>
      </c>
      <c r="AB758" s="173" t="str">
        <f t="shared" si="10"/>
        <v/>
      </c>
      <c r="AC758" s="175" t="str">
        <f t="shared" si="11"/>
        <v> 5243VIG02G  -  BĐ: 3/1/2026 KT: Ngày lỗi</v>
      </c>
      <c r="AD758" s="175">
        <f t="shared" ref="AD758:AE758" si="989">P758</f>
        <v>46025</v>
      </c>
      <c r="AE758" s="175" t="str">
        <f t="shared" si="989"/>
        <v>#DIV/0!</v>
      </c>
      <c r="AF758" s="182"/>
      <c r="AG758" s="182"/>
    </row>
    <row r="759" ht="18.75" customHeight="1">
      <c r="A759" s="184"/>
      <c r="B759" s="184"/>
      <c r="C759" s="99" t="s">
        <v>1337</v>
      </c>
      <c r="D759" s="165" t="s">
        <v>894</v>
      </c>
      <c r="E759" s="165">
        <v>2024.0</v>
      </c>
      <c r="F759" s="165" t="s">
        <v>907</v>
      </c>
      <c r="G759" s="165" t="s">
        <v>911</v>
      </c>
      <c r="H759" s="99">
        <v>3.0</v>
      </c>
      <c r="I759" s="99"/>
      <c r="J759" s="99">
        <v>30.0</v>
      </c>
      <c r="K759" s="185"/>
      <c r="L759" s="191"/>
      <c r="M759" s="192"/>
      <c r="N759" s="164"/>
      <c r="O759" s="164" t="s">
        <v>1252</v>
      </c>
      <c r="P759" s="169">
        <f t="shared" si="950"/>
        <v>46025</v>
      </c>
      <c r="Q759" s="170" t="str">
        <f t="shared" si="3"/>
        <v>#DIV/0!</v>
      </c>
      <c r="R759" s="181"/>
      <c r="S759" s="302"/>
      <c r="T759" s="99"/>
      <c r="U759" s="99"/>
      <c r="V759" s="172" t="str">
        <f t="shared" si="970"/>
        <v> </v>
      </c>
      <c r="W759" s="172">
        <f t="shared" si="5"/>
        <v>0</v>
      </c>
      <c r="X759" s="173" t="str">
        <f t="shared" si="6"/>
        <v>#DIV/0!</v>
      </c>
      <c r="Y759" s="172" t="str">
        <f t="shared" si="7"/>
        <v>#DIV/0!</v>
      </c>
      <c r="Z759" s="174">
        <f t="shared" si="8"/>
        <v>0</v>
      </c>
      <c r="AA759" s="174">
        <f t="shared" si="9"/>
        <v>0</v>
      </c>
      <c r="AB759" s="173" t="str">
        <f t="shared" si="10"/>
        <v/>
      </c>
      <c r="AC759" s="175" t="str">
        <f t="shared" si="11"/>
        <v>Pháp luật 6243VIS01  -  BĐ: 3/1/2026 KT: Ngày lỗi</v>
      </c>
      <c r="AD759" s="175">
        <f t="shared" ref="AD759:AE759" si="990">P759</f>
        <v>46025</v>
      </c>
      <c r="AE759" s="175" t="str">
        <f t="shared" si="990"/>
        <v>#DIV/0!</v>
      </c>
      <c r="AF759" s="187"/>
      <c r="AG759" s="187"/>
    </row>
    <row r="760" ht="18.75" customHeight="1">
      <c r="A760" s="177"/>
      <c r="B760" s="177"/>
      <c r="C760" s="178" t="s">
        <v>1337</v>
      </c>
      <c r="D760" s="179" t="s">
        <v>894</v>
      </c>
      <c r="E760" s="179">
        <v>2024.0</v>
      </c>
      <c r="F760" s="179" t="s">
        <v>916</v>
      </c>
      <c r="G760" s="12"/>
      <c r="H760" s="178">
        <v>1.0</v>
      </c>
      <c r="I760" s="181"/>
      <c r="J760" s="178">
        <v>30.0</v>
      </c>
      <c r="K760" s="322"/>
      <c r="L760" s="304"/>
      <c r="M760" s="305"/>
      <c r="N760" s="181"/>
      <c r="O760" s="178" t="s">
        <v>1261</v>
      </c>
      <c r="P760" s="169">
        <f t="shared" si="950"/>
        <v>46025</v>
      </c>
      <c r="Q760" s="170" t="str">
        <f t="shared" si="3"/>
        <v>#DIV/0!</v>
      </c>
      <c r="R760" s="180"/>
      <c r="S760" s="303"/>
      <c r="T760" s="181"/>
      <c r="U760" s="181"/>
      <c r="V760" s="172" t="str">
        <f t="shared" si="970"/>
        <v> </v>
      </c>
      <c r="W760" s="172">
        <f t="shared" si="5"/>
        <v>0</v>
      </c>
      <c r="X760" s="173" t="str">
        <f t="shared" si="6"/>
        <v>#DIV/0!</v>
      </c>
      <c r="Y760" s="172" t="str">
        <f t="shared" si="7"/>
        <v>#DIV/0!</v>
      </c>
      <c r="Z760" s="174">
        <f t="shared" si="8"/>
        <v>0</v>
      </c>
      <c r="AA760" s="174">
        <f t="shared" si="9"/>
        <v>0</v>
      </c>
      <c r="AB760" s="173" t="str">
        <f t="shared" si="10"/>
        <v/>
      </c>
      <c r="AC760" s="175" t="str">
        <f t="shared" si="11"/>
        <v> 6243VIS01G  -  BĐ: 3/1/2026 KT: Ngày lỗi</v>
      </c>
      <c r="AD760" s="175">
        <f t="shared" ref="AD760:AE760" si="991">P760</f>
        <v>46025</v>
      </c>
      <c r="AE760" s="175" t="str">
        <f t="shared" si="991"/>
        <v>#DIV/0!</v>
      </c>
      <c r="AF760" s="182"/>
      <c r="AG760" s="182"/>
    </row>
    <row r="761" ht="18.75" customHeight="1">
      <c r="A761" s="177"/>
      <c r="B761" s="177"/>
      <c r="C761" s="178" t="s">
        <v>1337</v>
      </c>
      <c r="D761" s="179" t="s">
        <v>894</v>
      </c>
      <c r="E761" s="179">
        <v>2024.0</v>
      </c>
      <c r="F761" s="179" t="s">
        <v>917</v>
      </c>
      <c r="G761" s="12"/>
      <c r="H761" s="178">
        <v>6.0</v>
      </c>
      <c r="I761" s="181"/>
      <c r="J761" s="178">
        <v>30.0</v>
      </c>
      <c r="K761" s="213"/>
      <c r="L761" s="304"/>
      <c r="M761" s="305"/>
      <c r="N761" s="181"/>
      <c r="O761" s="178" t="s">
        <v>1252</v>
      </c>
      <c r="P761" s="169">
        <f t="shared" si="950"/>
        <v>46025</v>
      </c>
      <c r="Q761" s="170" t="str">
        <f t="shared" si="3"/>
        <v>#DIV/0!</v>
      </c>
      <c r="R761" s="180"/>
      <c r="S761" s="303"/>
      <c r="T761" s="181"/>
      <c r="U761" s="181"/>
      <c r="V761" s="172" t="str">
        <f t="shared" si="970"/>
        <v> </v>
      </c>
      <c r="W761" s="172">
        <f t="shared" si="5"/>
        <v>0</v>
      </c>
      <c r="X761" s="173" t="str">
        <f t="shared" si="6"/>
        <v>#DIV/0!</v>
      </c>
      <c r="Y761" s="172" t="str">
        <f t="shared" si="7"/>
        <v>#DIV/0!</v>
      </c>
      <c r="Z761" s="174">
        <f t="shared" si="8"/>
        <v>0</v>
      </c>
      <c r="AA761" s="174">
        <f t="shared" si="9"/>
        <v>0</v>
      </c>
      <c r="AB761" s="173" t="str">
        <f t="shared" si="10"/>
        <v/>
      </c>
      <c r="AC761" s="175" t="str">
        <f t="shared" si="11"/>
        <v> 6243VIS02  -  BĐ: 3/1/2026 KT: Ngày lỗi</v>
      </c>
      <c r="AD761" s="175">
        <f t="shared" ref="AD761:AE761" si="992">P761</f>
        <v>46025</v>
      </c>
      <c r="AE761" s="175" t="str">
        <f t="shared" si="992"/>
        <v>#DIV/0!</v>
      </c>
      <c r="AF761" s="182"/>
      <c r="AG761" s="182"/>
    </row>
    <row r="762" ht="18.75" customHeight="1">
      <c r="A762" s="177"/>
      <c r="B762" s="177"/>
      <c r="C762" s="178" t="s">
        <v>1337</v>
      </c>
      <c r="D762" s="179" t="s">
        <v>894</v>
      </c>
      <c r="E762" s="179">
        <v>2024.0</v>
      </c>
      <c r="F762" s="179" t="s">
        <v>918</v>
      </c>
      <c r="G762" s="12"/>
      <c r="H762" s="178">
        <v>8.0</v>
      </c>
      <c r="I762" s="181"/>
      <c r="J762" s="178">
        <v>30.0</v>
      </c>
      <c r="K762" s="322"/>
      <c r="L762" s="304"/>
      <c r="M762" s="305"/>
      <c r="N762" s="181"/>
      <c r="O762" s="178" t="s">
        <v>1261</v>
      </c>
      <c r="P762" s="169">
        <f t="shared" si="950"/>
        <v>46025</v>
      </c>
      <c r="Q762" s="170" t="str">
        <f t="shared" si="3"/>
        <v>#DIV/0!</v>
      </c>
      <c r="R762" s="180"/>
      <c r="S762" s="303"/>
      <c r="T762" s="181"/>
      <c r="U762" s="181"/>
      <c r="V762" s="172" t="str">
        <f t="shared" si="970"/>
        <v> </v>
      </c>
      <c r="W762" s="172">
        <f t="shared" si="5"/>
        <v>0</v>
      </c>
      <c r="X762" s="173" t="str">
        <f t="shared" si="6"/>
        <v>#DIV/0!</v>
      </c>
      <c r="Y762" s="172" t="str">
        <f t="shared" si="7"/>
        <v>#DIV/0!</v>
      </c>
      <c r="Z762" s="174">
        <f t="shared" si="8"/>
        <v>0</v>
      </c>
      <c r="AA762" s="174">
        <f t="shared" si="9"/>
        <v>0</v>
      </c>
      <c r="AB762" s="173" t="str">
        <f t="shared" si="10"/>
        <v/>
      </c>
      <c r="AC762" s="175" t="str">
        <f t="shared" si="11"/>
        <v> 6243VIS02G  -  BĐ: 3/1/2026 KT: Ngày lỗi</v>
      </c>
      <c r="AD762" s="175">
        <f t="shared" ref="AD762:AE762" si="993">P762</f>
        <v>46025</v>
      </c>
      <c r="AE762" s="175" t="str">
        <f t="shared" si="993"/>
        <v>#DIV/0!</v>
      </c>
      <c r="AF762" s="182"/>
      <c r="AG762" s="182"/>
    </row>
    <row r="763" ht="18.75" customHeight="1">
      <c r="A763" s="177"/>
      <c r="B763" s="177"/>
      <c r="C763" s="178" t="s">
        <v>1337</v>
      </c>
      <c r="D763" s="178" t="s">
        <v>977</v>
      </c>
      <c r="E763" s="178">
        <v>2024.0</v>
      </c>
      <c r="F763" s="178" t="s">
        <v>978</v>
      </c>
      <c r="G763" s="12"/>
      <c r="H763" s="178">
        <v>9.0</v>
      </c>
      <c r="I763" s="181"/>
      <c r="J763" s="178">
        <v>30.0</v>
      </c>
      <c r="K763" s="213"/>
      <c r="L763" s="304"/>
      <c r="M763" s="305"/>
      <c r="N763" s="181"/>
      <c r="O763" s="178" t="s">
        <v>1252</v>
      </c>
      <c r="P763" s="169">
        <f t="shared" si="950"/>
        <v>46025</v>
      </c>
      <c r="Q763" s="170" t="str">
        <f t="shared" si="3"/>
        <v>#DIV/0!</v>
      </c>
      <c r="R763" s="180"/>
      <c r="S763" s="303"/>
      <c r="T763" s="181"/>
      <c r="U763" s="181"/>
      <c r="V763" s="172" t="str">
        <f t="shared" si="970"/>
        <v> </v>
      </c>
      <c r="W763" s="172">
        <f t="shared" si="5"/>
        <v>0</v>
      </c>
      <c r="X763" s="173" t="str">
        <f t="shared" si="6"/>
        <v>#DIV/0!</v>
      </c>
      <c r="Y763" s="172" t="str">
        <f t="shared" si="7"/>
        <v>#DIV/0!</v>
      </c>
      <c r="Z763" s="174">
        <f t="shared" si="8"/>
        <v>0</v>
      </c>
      <c r="AA763" s="174">
        <f t="shared" si="9"/>
        <v>0</v>
      </c>
      <c r="AB763" s="173" t="str">
        <f t="shared" si="10"/>
        <v/>
      </c>
      <c r="AC763" s="175" t="str">
        <f t="shared" si="11"/>
        <v> 6243VII01  -  BĐ: 3/1/2026 KT: Ngày lỗi</v>
      </c>
      <c r="AD763" s="175">
        <f t="shared" ref="AD763:AE763" si="994">P763</f>
        <v>46025</v>
      </c>
      <c r="AE763" s="175" t="str">
        <f t="shared" si="994"/>
        <v>#DIV/0!</v>
      </c>
      <c r="AF763" s="182"/>
      <c r="AG763" s="182"/>
    </row>
    <row r="764" ht="18.75" customHeight="1">
      <c r="A764" s="177"/>
      <c r="B764" s="177"/>
      <c r="C764" s="178" t="s">
        <v>1337</v>
      </c>
      <c r="D764" s="178" t="s">
        <v>988</v>
      </c>
      <c r="E764" s="178">
        <v>2024.0</v>
      </c>
      <c r="F764" s="178" t="s">
        <v>995</v>
      </c>
      <c r="G764" s="12"/>
      <c r="H764" s="178">
        <v>9.0</v>
      </c>
      <c r="I764" s="181"/>
      <c r="J764" s="178">
        <v>30.0</v>
      </c>
      <c r="K764" s="213"/>
      <c r="L764" s="304"/>
      <c r="M764" s="305"/>
      <c r="N764" s="181"/>
      <c r="O764" s="178" t="s">
        <v>1252</v>
      </c>
      <c r="P764" s="169">
        <f t="shared" si="950"/>
        <v>46025</v>
      </c>
      <c r="Q764" s="170" t="str">
        <f t="shared" si="3"/>
        <v>#DIV/0!</v>
      </c>
      <c r="R764" s="180"/>
      <c r="S764" s="303"/>
      <c r="T764" s="181"/>
      <c r="U764" s="181"/>
      <c r="V764" s="172" t="str">
        <f t="shared" si="970"/>
        <v> </v>
      </c>
      <c r="W764" s="172">
        <f t="shared" si="5"/>
        <v>0</v>
      </c>
      <c r="X764" s="173" t="str">
        <f t="shared" si="6"/>
        <v>#DIV/0!</v>
      </c>
      <c r="Y764" s="172" t="str">
        <f t="shared" si="7"/>
        <v>#DIV/0!</v>
      </c>
      <c r="Z764" s="174">
        <f t="shared" si="8"/>
        <v>0</v>
      </c>
      <c r="AA764" s="174">
        <f t="shared" si="9"/>
        <v>0</v>
      </c>
      <c r="AB764" s="173" t="str">
        <f t="shared" si="10"/>
        <v/>
      </c>
      <c r="AC764" s="175" t="str">
        <f t="shared" si="11"/>
        <v> 6243VIF01  -  BĐ: 3/1/2026 KT: Ngày lỗi</v>
      </c>
      <c r="AD764" s="175">
        <f t="shared" ref="AD764:AE764" si="995">P764</f>
        <v>46025</v>
      </c>
      <c r="AE764" s="175" t="str">
        <f t="shared" si="995"/>
        <v>#DIV/0!</v>
      </c>
      <c r="AF764" s="182"/>
      <c r="AG764" s="182"/>
    </row>
    <row r="765" ht="18.75" customHeight="1">
      <c r="A765" s="177"/>
      <c r="B765" s="177"/>
      <c r="C765" s="178" t="s">
        <v>1337</v>
      </c>
      <c r="D765" s="178" t="s">
        <v>1002</v>
      </c>
      <c r="E765" s="178">
        <v>2024.0</v>
      </c>
      <c r="F765" s="178" t="s">
        <v>1015</v>
      </c>
      <c r="G765" s="12"/>
      <c r="H765" s="178">
        <v>15.0</v>
      </c>
      <c r="I765" s="181"/>
      <c r="J765" s="178">
        <v>30.0</v>
      </c>
      <c r="K765" s="213"/>
      <c r="L765" s="304"/>
      <c r="M765" s="305"/>
      <c r="N765" s="181"/>
      <c r="O765" s="178" t="s">
        <v>1252</v>
      </c>
      <c r="P765" s="169">
        <f t="shared" si="950"/>
        <v>46025</v>
      </c>
      <c r="Q765" s="170" t="str">
        <f t="shared" si="3"/>
        <v>#DIV/0!</v>
      </c>
      <c r="R765" s="180"/>
      <c r="S765" s="303"/>
      <c r="T765" s="181"/>
      <c r="U765" s="181"/>
      <c r="V765" s="172" t="str">
        <f t="shared" si="970"/>
        <v> </v>
      </c>
      <c r="W765" s="172">
        <f t="shared" si="5"/>
        <v>0</v>
      </c>
      <c r="X765" s="173" t="str">
        <f t="shared" si="6"/>
        <v>#DIV/0!</v>
      </c>
      <c r="Y765" s="172" t="str">
        <f t="shared" si="7"/>
        <v>#DIV/0!</v>
      </c>
      <c r="Z765" s="174">
        <f t="shared" si="8"/>
        <v>0</v>
      </c>
      <c r="AA765" s="174">
        <f t="shared" si="9"/>
        <v>0</v>
      </c>
      <c r="AB765" s="173" t="str">
        <f t="shared" si="10"/>
        <v/>
      </c>
      <c r="AC765" s="175" t="str">
        <f t="shared" si="11"/>
        <v> 6243VIG02  -  BĐ: 3/1/2026 KT: Ngày lỗi</v>
      </c>
      <c r="AD765" s="175">
        <f t="shared" ref="AD765:AE765" si="996">P765</f>
        <v>46025</v>
      </c>
      <c r="AE765" s="175" t="str">
        <f t="shared" si="996"/>
        <v>#DIV/0!</v>
      </c>
      <c r="AF765" s="182"/>
      <c r="AG765" s="182"/>
    </row>
    <row r="766" ht="18.75" customHeight="1">
      <c r="A766" s="177"/>
      <c r="B766" s="177"/>
      <c r="C766" s="178" t="s">
        <v>1337</v>
      </c>
      <c r="D766" s="178" t="s">
        <v>1002</v>
      </c>
      <c r="E766" s="178">
        <v>2024.0</v>
      </c>
      <c r="F766" s="178" t="s">
        <v>1020</v>
      </c>
      <c r="G766" s="12"/>
      <c r="H766" s="178">
        <v>16.0</v>
      </c>
      <c r="I766" s="181"/>
      <c r="J766" s="178">
        <v>30.0</v>
      </c>
      <c r="K766" s="322"/>
      <c r="L766" s="304"/>
      <c r="M766" s="305"/>
      <c r="N766" s="181"/>
      <c r="O766" s="178" t="s">
        <v>1261</v>
      </c>
      <c r="P766" s="169">
        <f t="shared" si="950"/>
        <v>46025</v>
      </c>
      <c r="Q766" s="170" t="str">
        <f t="shared" si="3"/>
        <v>#DIV/0!</v>
      </c>
      <c r="R766" s="180"/>
      <c r="S766" s="303"/>
      <c r="T766" s="181"/>
      <c r="U766" s="181"/>
      <c r="V766" s="172" t="str">
        <f t="shared" si="970"/>
        <v> </v>
      </c>
      <c r="W766" s="172">
        <f t="shared" si="5"/>
        <v>0</v>
      </c>
      <c r="X766" s="173" t="str">
        <f t="shared" si="6"/>
        <v>#DIV/0!</v>
      </c>
      <c r="Y766" s="172" t="str">
        <f t="shared" si="7"/>
        <v>#DIV/0!</v>
      </c>
      <c r="Z766" s="174">
        <f t="shared" si="8"/>
        <v>0</v>
      </c>
      <c r="AA766" s="174">
        <f t="shared" si="9"/>
        <v>0</v>
      </c>
      <c r="AB766" s="173" t="str">
        <f t="shared" si="10"/>
        <v/>
      </c>
      <c r="AC766" s="175" t="str">
        <f t="shared" si="11"/>
        <v> 6243VIG02G  -  BĐ: 3/1/2026 KT: Ngày lỗi</v>
      </c>
      <c r="AD766" s="175">
        <f t="shared" ref="AD766:AE766" si="997">P766</f>
        <v>46025</v>
      </c>
      <c r="AE766" s="175" t="str">
        <f t="shared" si="997"/>
        <v>#DIV/0!</v>
      </c>
      <c r="AF766" s="182"/>
      <c r="AG766" s="182"/>
    </row>
    <row r="767" ht="18.75" customHeight="1">
      <c r="A767" s="177"/>
      <c r="B767" s="177"/>
      <c r="C767" s="178" t="s">
        <v>1337</v>
      </c>
      <c r="D767" s="178" t="s">
        <v>1055</v>
      </c>
      <c r="E767" s="178">
        <v>2025.0</v>
      </c>
      <c r="F767" s="178" t="s">
        <v>1070</v>
      </c>
      <c r="G767" s="12"/>
      <c r="H767" s="178">
        <v>6.0</v>
      </c>
      <c r="I767" s="181"/>
      <c r="J767" s="178">
        <v>30.0</v>
      </c>
      <c r="K767" s="213"/>
      <c r="L767" s="304"/>
      <c r="M767" s="305"/>
      <c r="N767" s="181"/>
      <c r="O767" s="178" t="s">
        <v>1252</v>
      </c>
      <c r="P767" s="169">
        <f t="shared" si="950"/>
        <v>46025</v>
      </c>
      <c r="Q767" s="170" t="str">
        <f t="shared" si="3"/>
        <v>#DIV/0!</v>
      </c>
      <c r="R767" s="180"/>
      <c r="S767" s="303"/>
      <c r="T767" s="181"/>
      <c r="U767" s="181"/>
      <c r="V767" s="172" t="str">
        <f t="shared" si="970"/>
        <v> </v>
      </c>
      <c r="W767" s="172">
        <f t="shared" si="5"/>
        <v>0</v>
      </c>
      <c r="X767" s="173" t="str">
        <f t="shared" si="6"/>
        <v>#DIV/0!</v>
      </c>
      <c r="Y767" s="172" t="str">
        <f t="shared" si="7"/>
        <v>#DIV/0!</v>
      </c>
      <c r="Z767" s="174">
        <f t="shared" si="8"/>
        <v>0</v>
      </c>
      <c r="AA767" s="174">
        <f t="shared" si="9"/>
        <v>0</v>
      </c>
      <c r="AB767" s="173" t="str">
        <f t="shared" si="10"/>
        <v/>
      </c>
      <c r="AC767" s="175" t="str">
        <f t="shared" si="11"/>
        <v> 6252KOR01  -  BĐ: 3/1/2026 KT: Ngày lỗi</v>
      </c>
      <c r="AD767" s="175">
        <f t="shared" ref="AD767:AE767" si="998">P767</f>
        <v>46025</v>
      </c>
      <c r="AE767" s="175" t="str">
        <f t="shared" si="998"/>
        <v>#DIV/0!</v>
      </c>
      <c r="AF767" s="182"/>
      <c r="AG767" s="182"/>
    </row>
    <row r="768" ht="18.75" customHeight="1">
      <c r="A768" s="177"/>
      <c r="B768" s="177"/>
      <c r="C768" s="178" t="s">
        <v>1337</v>
      </c>
      <c r="D768" s="178" t="s">
        <v>1055</v>
      </c>
      <c r="E768" s="178">
        <v>2025.0</v>
      </c>
      <c r="F768" s="178" t="s">
        <v>1079</v>
      </c>
      <c r="G768" s="12"/>
      <c r="H768" s="178">
        <v>2.0</v>
      </c>
      <c r="I768" s="181"/>
      <c r="J768" s="178">
        <v>30.0</v>
      </c>
      <c r="K768" s="322"/>
      <c r="L768" s="304"/>
      <c r="M768" s="305"/>
      <c r="N768" s="181"/>
      <c r="O768" s="178" t="s">
        <v>1261</v>
      </c>
      <c r="P768" s="169">
        <f t="shared" si="950"/>
        <v>46025</v>
      </c>
      <c r="Q768" s="170" t="str">
        <f t="shared" si="3"/>
        <v>#DIV/0!</v>
      </c>
      <c r="R768" s="180"/>
      <c r="S768" s="303"/>
      <c r="T768" s="181"/>
      <c r="U768" s="181"/>
      <c r="V768" s="172" t="str">
        <f t="shared" si="970"/>
        <v> </v>
      </c>
      <c r="W768" s="172">
        <f t="shared" si="5"/>
        <v>0</v>
      </c>
      <c r="X768" s="173" t="str">
        <f t="shared" si="6"/>
        <v>#DIV/0!</v>
      </c>
      <c r="Y768" s="172" t="str">
        <f t="shared" si="7"/>
        <v>#DIV/0!</v>
      </c>
      <c r="Z768" s="174">
        <f t="shared" si="8"/>
        <v>0</v>
      </c>
      <c r="AA768" s="174">
        <f t="shared" si="9"/>
        <v>0</v>
      </c>
      <c r="AB768" s="173" t="str">
        <f t="shared" si="10"/>
        <v/>
      </c>
      <c r="AC768" s="175" t="str">
        <f t="shared" si="11"/>
        <v> 6252KOR01G  -  BĐ: 3/1/2026 KT: Ngày lỗi</v>
      </c>
      <c r="AD768" s="175">
        <f t="shared" ref="AD768:AE768" si="999">P768</f>
        <v>46025</v>
      </c>
      <c r="AE768" s="175" t="str">
        <f t="shared" si="999"/>
        <v>#DIV/0!</v>
      </c>
      <c r="AF768" s="182"/>
      <c r="AG768" s="182"/>
    </row>
    <row r="769" ht="18.75" customHeight="1">
      <c r="A769" s="177"/>
      <c r="B769" s="177"/>
      <c r="C769" s="178" t="s">
        <v>1337</v>
      </c>
      <c r="D769" s="178" t="s">
        <v>1099</v>
      </c>
      <c r="E769" s="178">
        <v>2024.0</v>
      </c>
      <c r="F769" s="178" t="s">
        <v>1100</v>
      </c>
      <c r="G769" s="12"/>
      <c r="H769" s="178">
        <v>23.0</v>
      </c>
      <c r="I769" s="181"/>
      <c r="J769" s="178">
        <v>30.0</v>
      </c>
      <c r="K769" s="213"/>
      <c r="L769" s="304"/>
      <c r="M769" s="305"/>
      <c r="N769" s="181"/>
      <c r="O769" s="178" t="s">
        <v>1252</v>
      </c>
      <c r="P769" s="169">
        <f t="shared" si="950"/>
        <v>46025</v>
      </c>
      <c r="Q769" s="170" t="str">
        <f t="shared" si="3"/>
        <v>#DIV/0!</v>
      </c>
      <c r="R769" s="180"/>
      <c r="S769" s="303"/>
      <c r="T769" s="181"/>
      <c r="U769" s="181"/>
      <c r="V769" s="172" t="str">
        <f t="shared" si="970"/>
        <v> </v>
      </c>
      <c r="W769" s="172">
        <f t="shared" si="5"/>
        <v>0</v>
      </c>
      <c r="X769" s="173" t="str">
        <f t="shared" si="6"/>
        <v>#DIV/0!</v>
      </c>
      <c r="Y769" s="172" t="str">
        <f t="shared" si="7"/>
        <v>#DIV/0!</v>
      </c>
      <c r="Z769" s="174">
        <f t="shared" si="8"/>
        <v>0</v>
      </c>
      <c r="AA769" s="174">
        <f t="shared" si="9"/>
        <v>0</v>
      </c>
      <c r="AB769" s="173" t="str">
        <f t="shared" si="10"/>
        <v/>
      </c>
      <c r="AC769" s="175" t="str">
        <f t="shared" si="11"/>
        <v> 6243VHN01  -  BĐ: 3/1/2026 KT: Ngày lỗi</v>
      </c>
      <c r="AD769" s="175">
        <f t="shared" ref="AD769:AE769" si="1000">P769</f>
        <v>46025</v>
      </c>
      <c r="AE769" s="175" t="str">
        <f t="shared" si="1000"/>
        <v>#DIV/0!</v>
      </c>
      <c r="AF769" s="182"/>
      <c r="AG769" s="182"/>
    </row>
    <row r="770" ht="18.75" customHeight="1">
      <c r="A770" s="177"/>
      <c r="B770" s="177"/>
      <c r="C770" s="178" t="s">
        <v>1337</v>
      </c>
      <c r="D770" s="178" t="s">
        <v>1099</v>
      </c>
      <c r="E770" s="178">
        <v>2024.0</v>
      </c>
      <c r="F770" s="178" t="s">
        <v>1113</v>
      </c>
      <c r="G770" s="12"/>
      <c r="H770" s="178">
        <v>11.0</v>
      </c>
      <c r="I770" s="181"/>
      <c r="J770" s="178">
        <v>30.0</v>
      </c>
      <c r="K770" s="322"/>
      <c r="L770" s="304"/>
      <c r="M770" s="305"/>
      <c r="N770" s="181"/>
      <c r="O770" s="178" t="s">
        <v>1261</v>
      </c>
      <c r="P770" s="169">
        <f t="shared" si="950"/>
        <v>46025</v>
      </c>
      <c r="Q770" s="170" t="str">
        <f t="shared" si="3"/>
        <v>#DIV/0!</v>
      </c>
      <c r="R770" s="180"/>
      <c r="S770" s="303"/>
      <c r="T770" s="181"/>
      <c r="U770" s="181"/>
      <c r="V770" s="172" t="str">
        <f t="shared" si="970"/>
        <v> </v>
      </c>
      <c r="W770" s="172">
        <f t="shared" si="5"/>
        <v>0</v>
      </c>
      <c r="X770" s="173" t="str">
        <f t="shared" si="6"/>
        <v>#DIV/0!</v>
      </c>
      <c r="Y770" s="172" t="str">
        <f t="shared" si="7"/>
        <v>#DIV/0!</v>
      </c>
      <c r="Z770" s="174">
        <f t="shared" si="8"/>
        <v>0</v>
      </c>
      <c r="AA770" s="174">
        <f t="shared" si="9"/>
        <v>0</v>
      </c>
      <c r="AB770" s="173" t="str">
        <f t="shared" si="10"/>
        <v/>
      </c>
      <c r="AC770" s="175" t="str">
        <f t="shared" si="11"/>
        <v> 6243VHN01G  -  BĐ: 3/1/2026 KT: Ngày lỗi</v>
      </c>
      <c r="AD770" s="175">
        <f t="shared" ref="AD770:AE770" si="1001">P770</f>
        <v>46025</v>
      </c>
      <c r="AE770" s="175" t="str">
        <f t="shared" si="1001"/>
        <v>#DIV/0!</v>
      </c>
      <c r="AF770" s="182"/>
      <c r="AG770" s="182"/>
    </row>
    <row r="771" ht="18.75" customHeight="1">
      <c r="A771" s="177"/>
      <c r="B771" s="177"/>
      <c r="C771" s="178" t="s">
        <v>1337</v>
      </c>
      <c r="D771" s="93" t="s">
        <v>1132</v>
      </c>
      <c r="E771" s="178">
        <v>2024.0</v>
      </c>
      <c r="F771" s="93" t="s">
        <v>1140</v>
      </c>
      <c r="G771" s="165" t="s">
        <v>1119</v>
      </c>
      <c r="H771" s="99">
        <v>6.0</v>
      </c>
      <c r="I771" s="181"/>
      <c r="J771" s="93">
        <v>75.0</v>
      </c>
      <c r="K771" s="231" t="s">
        <v>1339</v>
      </c>
      <c r="L771" s="304"/>
      <c r="M771" s="305"/>
      <c r="N771" s="181"/>
      <c r="O771" s="93" t="s">
        <v>1340</v>
      </c>
      <c r="P771" s="169" t="str">
        <f t="shared" si="950"/>
        <v>#VALUE!</v>
      </c>
      <c r="Q771" s="170" t="str">
        <f t="shared" si="3"/>
        <v>#VALUE!</v>
      </c>
      <c r="R771" s="180"/>
      <c r="S771" s="303"/>
      <c r="T771" s="181"/>
      <c r="U771" s="181"/>
      <c r="V771" s="172" t="str">
        <f t="shared" si="970"/>
        <v> </v>
      </c>
      <c r="W771" s="172">
        <f t="shared" si="5"/>
        <v>0</v>
      </c>
      <c r="X771" s="173" t="str">
        <f t="shared" si="6"/>
        <v>#DIV/0!</v>
      </c>
      <c r="Y771" s="172" t="str">
        <f t="shared" si="7"/>
        <v>#DIV/0!</v>
      </c>
      <c r="Z771" s="174">
        <f t="shared" si="8"/>
        <v>0</v>
      </c>
      <c r="AA771" s="174">
        <f t="shared" si="9"/>
        <v>0</v>
      </c>
      <c r="AB771" s="173" t="str">
        <f t="shared" si="10"/>
        <v>2-CN</v>
      </c>
      <c r="AC771" s="175" t="str">
        <f t="shared" si="11"/>
        <v>Giáo dục quốc phòng và an ninh 6243VPR01  -  BĐ: Ngày lỗi KT: Ngày lỗi</v>
      </c>
      <c r="AD771" s="175" t="str">
        <f t="shared" ref="AD771:AE771" si="1002">P771</f>
        <v>#VALUE!</v>
      </c>
      <c r="AE771" s="175" t="str">
        <f t="shared" si="1002"/>
        <v>#VALUE!</v>
      </c>
      <c r="AF771" s="182"/>
      <c r="AG771" s="182"/>
    </row>
    <row r="772" ht="18.75" customHeight="1">
      <c r="A772" s="177"/>
      <c r="B772" s="177"/>
      <c r="C772" s="178" t="s">
        <v>1337</v>
      </c>
      <c r="D772" s="93" t="s">
        <v>1132</v>
      </c>
      <c r="E772" s="178">
        <v>2024.0</v>
      </c>
      <c r="F772" s="93" t="s">
        <v>1149</v>
      </c>
      <c r="G772" s="12"/>
      <c r="H772" s="99">
        <v>10.0</v>
      </c>
      <c r="I772" s="181"/>
      <c r="J772" s="93">
        <v>75.0</v>
      </c>
      <c r="K772" s="231" t="s">
        <v>1339</v>
      </c>
      <c r="L772" s="304"/>
      <c r="M772" s="305"/>
      <c r="N772" s="181"/>
      <c r="O772" s="93" t="s">
        <v>1340</v>
      </c>
      <c r="P772" s="169" t="str">
        <f t="shared" si="950"/>
        <v>#VALUE!</v>
      </c>
      <c r="Q772" s="170" t="str">
        <f t="shared" si="3"/>
        <v>#VALUE!</v>
      </c>
      <c r="R772" s="180"/>
      <c r="S772" s="303"/>
      <c r="T772" s="181"/>
      <c r="U772" s="181"/>
      <c r="V772" s="172" t="str">
        <f t="shared" si="970"/>
        <v> </v>
      </c>
      <c r="W772" s="172">
        <f t="shared" si="5"/>
        <v>0</v>
      </c>
      <c r="X772" s="173" t="str">
        <f t="shared" si="6"/>
        <v>#DIV/0!</v>
      </c>
      <c r="Y772" s="172" t="str">
        <f t="shared" si="7"/>
        <v>#DIV/0!</v>
      </c>
      <c r="Z772" s="174">
        <f t="shared" si="8"/>
        <v>0</v>
      </c>
      <c r="AA772" s="174">
        <f t="shared" si="9"/>
        <v>0</v>
      </c>
      <c r="AB772" s="173" t="str">
        <f t="shared" si="10"/>
        <v>2-CN</v>
      </c>
      <c r="AC772" s="175" t="str">
        <f t="shared" si="11"/>
        <v> 6243VPR02  -  BĐ: Ngày lỗi KT: Ngày lỗi</v>
      </c>
      <c r="AD772" s="175" t="str">
        <f t="shared" ref="AD772:AE772" si="1003">P772</f>
        <v>#VALUE!</v>
      </c>
      <c r="AE772" s="175" t="str">
        <f t="shared" si="1003"/>
        <v>#VALUE!</v>
      </c>
      <c r="AF772" s="182"/>
      <c r="AG772" s="182"/>
    </row>
    <row r="773" ht="18.75" customHeight="1">
      <c r="A773" s="177"/>
      <c r="B773" s="177"/>
      <c r="C773" s="178" t="s">
        <v>1337</v>
      </c>
      <c r="D773" s="99" t="s">
        <v>944</v>
      </c>
      <c r="E773" s="178">
        <v>2024.0</v>
      </c>
      <c r="F773" s="93" t="s">
        <v>951</v>
      </c>
      <c r="G773" s="12"/>
      <c r="H773" s="99">
        <v>16.0</v>
      </c>
      <c r="I773" s="181"/>
      <c r="J773" s="93">
        <v>75.0</v>
      </c>
      <c r="K773" s="231" t="s">
        <v>1339</v>
      </c>
      <c r="L773" s="304"/>
      <c r="M773" s="305"/>
      <c r="N773" s="181"/>
      <c r="O773" s="93" t="s">
        <v>1340</v>
      </c>
      <c r="P773" s="169" t="str">
        <f t="shared" si="950"/>
        <v>#VALUE!</v>
      </c>
      <c r="Q773" s="170" t="str">
        <f t="shared" si="3"/>
        <v>#VALUE!</v>
      </c>
      <c r="R773" s="180"/>
      <c r="S773" s="303"/>
      <c r="T773" s="181"/>
      <c r="U773" s="181"/>
      <c r="V773" s="172" t="str">
        <f t="shared" si="970"/>
        <v> </v>
      </c>
      <c r="W773" s="172">
        <f t="shared" si="5"/>
        <v>0</v>
      </c>
      <c r="X773" s="173" t="str">
        <f t="shared" si="6"/>
        <v>#DIV/0!</v>
      </c>
      <c r="Y773" s="172" t="str">
        <f t="shared" si="7"/>
        <v>#DIV/0!</v>
      </c>
      <c r="Z773" s="174">
        <f t="shared" si="8"/>
        <v>0</v>
      </c>
      <c r="AA773" s="174">
        <f t="shared" si="9"/>
        <v>0</v>
      </c>
      <c r="AB773" s="173" t="str">
        <f t="shared" si="10"/>
        <v>2-CN</v>
      </c>
      <c r="AC773" s="175" t="str">
        <f t="shared" si="11"/>
        <v> 6243VOT01  -  BĐ: Ngày lỗi KT: Ngày lỗi</v>
      </c>
      <c r="AD773" s="175" t="str">
        <f t="shared" ref="AD773:AE773" si="1004">P773</f>
        <v>#VALUE!</v>
      </c>
      <c r="AE773" s="175" t="str">
        <f t="shared" si="1004"/>
        <v>#VALUE!</v>
      </c>
      <c r="AF773" s="182"/>
      <c r="AG773" s="182"/>
    </row>
    <row r="774" ht="18.75" customHeight="1">
      <c r="A774" s="177"/>
      <c r="B774" s="177"/>
      <c r="C774" s="178" t="s">
        <v>1337</v>
      </c>
      <c r="D774" s="99" t="s">
        <v>944</v>
      </c>
      <c r="E774" s="178">
        <v>2024.0</v>
      </c>
      <c r="F774" s="93" t="s">
        <v>957</v>
      </c>
      <c r="G774" s="12"/>
      <c r="H774" s="99">
        <v>6.0</v>
      </c>
      <c r="I774" s="181"/>
      <c r="J774" s="93">
        <v>75.0</v>
      </c>
      <c r="K774" s="231" t="s">
        <v>1339</v>
      </c>
      <c r="L774" s="304"/>
      <c r="M774" s="305"/>
      <c r="N774" s="181"/>
      <c r="O774" s="93" t="s">
        <v>1340</v>
      </c>
      <c r="P774" s="169" t="str">
        <f t="shared" si="950"/>
        <v>#VALUE!</v>
      </c>
      <c r="Q774" s="170" t="str">
        <f t="shared" si="3"/>
        <v>#VALUE!</v>
      </c>
      <c r="R774" s="180"/>
      <c r="S774" s="303"/>
      <c r="T774" s="181"/>
      <c r="U774" s="181"/>
      <c r="V774" s="172" t="str">
        <f t="shared" si="970"/>
        <v> </v>
      </c>
      <c r="W774" s="172">
        <f t="shared" si="5"/>
        <v>0</v>
      </c>
      <c r="X774" s="173" t="str">
        <f t="shared" si="6"/>
        <v>#DIV/0!</v>
      </c>
      <c r="Y774" s="172" t="str">
        <f t="shared" si="7"/>
        <v>#DIV/0!</v>
      </c>
      <c r="Z774" s="174">
        <f t="shared" si="8"/>
        <v>0</v>
      </c>
      <c r="AA774" s="174">
        <f t="shared" si="9"/>
        <v>0</v>
      </c>
      <c r="AB774" s="173" t="str">
        <f t="shared" si="10"/>
        <v>2-CN</v>
      </c>
      <c r="AC774" s="175" t="str">
        <f t="shared" si="11"/>
        <v> 6243VOT01G  -  BĐ: Ngày lỗi KT: Ngày lỗi</v>
      </c>
      <c r="AD774" s="175" t="str">
        <f t="shared" ref="AD774:AE774" si="1005">P774</f>
        <v>#VALUE!</v>
      </c>
      <c r="AE774" s="175" t="str">
        <f t="shared" si="1005"/>
        <v>#VALUE!</v>
      </c>
      <c r="AF774" s="182"/>
      <c r="AG774" s="182"/>
    </row>
    <row r="775" ht="18.75" customHeight="1">
      <c r="A775" s="177"/>
      <c r="B775" s="177"/>
      <c r="C775" s="178" t="s">
        <v>1337</v>
      </c>
      <c r="D775" s="93" t="s">
        <v>1099</v>
      </c>
      <c r="E775" s="178">
        <v>2024.0</v>
      </c>
      <c r="F775" s="178" t="s">
        <v>1100</v>
      </c>
      <c r="G775" s="12"/>
      <c r="H775" s="178">
        <v>23.0</v>
      </c>
      <c r="I775" s="181"/>
      <c r="J775" s="93">
        <v>75.0</v>
      </c>
      <c r="K775" s="231" t="s">
        <v>1339</v>
      </c>
      <c r="L775" s="304"/>
      <c r="M775" s="305"/>
      <c r="N775" s="181"/>
      <c r="O775" s="93" t="s">
        <v>1340</v>
      </c>
      <c r="P775" s="169" t="str">
        <f t="shared" si="950"/>
        <v>#VALUE!</v>
      </c>
      <c r="Q775" s="170" t="str">
        <f t="shared" si="3"/>
        <v>#VALUE!</v>
      </c>
      <c r="R775" s="180"/>
      <c r="S775" s="303"/>
      <c r="T775" s="181"/>
      <c r="U775" s="181"/>
      <c r="V775" s="172" t="str">
        <f t="shared" si="970"/>
        <v> </v>
      </c>
      <c r="W775" s="172">
        <f t="shared" si="5"/>
        <v>0</v>
      </c>
      <c r="X775" s="173" t="str">
        <f t="shared" si="6"/>
        <v>#DIV/0!</v>
      </c>
      <c r="Y775" s="172" t="str">
        <f t="shared" si="7"/>
        <v>#DIV/0!</v>
      </c>
      <c r="Z775" s="174">
        <f t="shared" si="8"/>
        <v>0</v>
      </c>
      <c r="AA775" s="174">
        <f t="shared" si="9"/>
        <v>0</v>
      </c>
      <c r="AB775" s="173" t="str">
        <f t="shared" si="10"/>
        <v>2-CN</v>
      </c>
      <c r="AC775" s="175" t="str">
        <f t="shared" si="11"/>
        <v> 6243VHN01  -  BĐ: Ngày lỗi KT: Ngày lỗi</v>
      </c>
      <c r="AD775" s="175" t="str">
        <f t="shared" ref="AD775:AE775" si="1006">P775</f>
        <v>#VALUE!</v>
      </c>
      <c r="AE775" s="175" t="str">
        <f t="shared" si="1006"/>
        <v>#VALUE!</v>
      </c>
      <c r="AF775" s="182"/>
      <c r="AG775" s="182"/>
    </row>
    <row r="776" ht="18.75" customHeight="1">
      <c r="A776" s="177"/>
      <c r="B776" s="177"/>
      <c r="C776" s="178" t="s">
        <v>1337</v>
      </c>
      <c r="D776" s="93" t="s">
        <v>1099</v>
      </c>
      <c r="E776" s="178">
        <v>2024.0</v>
      </c>
      <c r="F776" s="178" t="s">
        <v>1113</v>
      </c>
      <c r="G776" s="12"/>
      <c r="H776" s="178">
        <v>11.0</v>
      </c>
      <c r="I776" s="181"/>
      <c r="J776" s="93">
        <v>75.0</v>
      </c>
      <c r="K776" s="231" t="s">
        <v>1339</v>
      </c>
      <c r="L776" s="304"/>
      <c r="M776" s="305"/>
      <c r="N776" s="181"/>
      <c r="O776" s="93" t="s">
        <v>1340</v>
      </c>
      <c r="P776" s="169" t="str">
        <f t="shared" si="950"/>
        <v>#VALUE!</v>
      </c>
      <c r="Q776" s="170" t="str">
        <f t="shared" si="3"/>
        <v>#VALUE!</v>
      </c>
      <c r="R776" s="180"/>
      <c r="S776" s="303"/>
      <c r="T776" s="181"/>
      <c r="U776" s="181"/>
      <c r="V776" s="172" t="str">
        <f t="shared" si="970"/>
        <v> </v>
      </c>
      <c r="W776" s="172">
        <f t="shared" si="5"/>
        <v>0</v>
      </c>
      <c r="X776" s="173" t="str">
        <f t="shared" si="6"/>
        <v>#DIV/0!</v>
      </c>
      <c r="Y776" s="172" t="str">
        <f t="shared" si="7"/>
        <v>#DIV/0!</v>
      </c>
      <c r="Z776" s="174">
        <f t="shared" si="8"/>
        <v>0</v>
      </c>
      <c r="AA776" s="174">
        <f t="shared" si="9"/>
        <v>0</v>
      </c>
      <c r="AB776" s="173" t="str">
        <f t="shared" si="10"/>
        <v>2-CN</v>
      </c>
      <c r="AC776" s="175" t="str">
        <f t="shared" si="11"/>
        <v> 6243VHN01G  -  BĐ: Ngày lỗi KT: Ngày lỗi</v>
      </c>
      <c r="AD776" s="175" t="str">
        <f t="shared" ref="AD776:AE776" si="1007">P776</f>
        <v>#VALUE!</v>
      </c>
      <c r="AE776" s="175" t="str">
        <f t="shared" si="1007"/>
        <v>#VALUE!</v>
      </c>
      <c r="AF776" s="182"/>
      <c r="AG776" s="182"/>
    </row>
    <row r="777" ht="18.75" customHeight="1">
      <c r="A777" s="177"/>
      <c r="B777" s="177"/>
      <c r="C777" s="178" t="s">
        <v>1337</v>
      </c>
      <c r="D777" s="93" t="s">
        <v>1081</v>
      </c>
      <c r="E777" s="178">
        <v>2024.0</v>
      </c>
      <c r="F777" s="93" t="s">
        <v>1082</v>
      </c>
      <c r="G777" s="12"/>
      <c r="H777" s="93">
        <v>10.0</v>
      </c>
      <c r="I777" s="181"/>
      <c r="J777" s="93">
        <v>75.0</v>
      </c>
      <c r="K777" s="231" t="s">
        <v>1339</v>
      </c>
      <c r="L777" s="304"/>
      <c r="M777" s="305"/>
      <c r="N777" s="181"/>
      <c r="O777" s="93" t="s">
        <v>1340</v>
      </c>
      <c r="P777" s="169" t="str">
        <f t="shared" si="950"/>
        <v>#VALUE!</v>
      </c>
      <c r="Q777" s="170" t="str">
        <f t="shared" si="3"/>
        <v>#VALUE!</v>
      </c>
      <c r="R777" s="180"/>
      <c r="S777" s="303"/>
      <c r="T777" s="181"/>
      <c r="U777" s="181"/>
      <c r="V777" s="172" t="str">
        <f t="shared" si="970"/>
        <v> </v>
      </c>
      <c r="W777" s="172">
        <f t="shared" si="5"/>
        <v>0</v>
      </c>
      <c r="X777" s="173" t="str">
        <f t="shared" si="6"/>
        <v>#DIV/0!</v>
      </c>
      <c r="Y777" s="172" t="str">
        <f t="shared" si="7"/>
        <v>#DIV/0!</v>
      </c>
      <c r="Z777" s="174">
        <f t="shared" si="8"/>
        <v>0</v>
      </c>
      <c r="AA777" s="174">
        <f t="shared" si="9"/>
        <v>0</v>
      </c>
      <c r="AB777" s="173" t="str">
        <f t="shared" si="10"/>
        <v>2-CN</v>
      </c>
      <c r="AC777" s="175" t="str">
        <f t="shared" si="11"/>
        <v> 6243VHP01  -  BĐ: Ngày lỗi KT: Ngày lỗi</v>
      </c>
      <c r="AD777" s="175" t="str">
        <f t="shared" ref="AD777:AE777" si="1008">P777</f>
        <v>#VALUE!</v>
      </c>
      <c r="AE777" s="175" t="str">
        <f t="shared" si="1008"/>
        <v>#VALUE!</v>
      </c>
      <c r="AF777" s="182"/>
      <c r="AG777" s="182"/>
    </row>
    <row r="778" ht="18.75" customHeight="1">
      <c r="A778" s="177"/>
      <c r="B778" s="177"/>
      <c r="C778" s="178" t="s">
        <v>1337</v>
      </c>
      <c r="D778" s="93" t="s">
        <v>1081</v>
      </c>
      <c r="E778" s="178">
        <v>2024.0</v>
      </c>
      <c r="F778" s="93" t="s">
        <v>1087</v>
      </c>
      <c r="G778" s="12"/>
      <c r="H778" s="93">
        <v>1.0</v>
      </c>
      <c r="I778" s="181"/>
      <c r="J778" s="93">
        <v>75.0</v>
      </c>
      <c r="K778" s="231" t="s">
        <v>1339</v>
      </c>
      <c r="L778" s="304"/>
      <c r="M778" s="305"/>
      <c r="N778" s="181"/>
      <c r="O778" s="93" t="s">
        <v>1340</v>
      </c>
      <c r="P778" s="169" t="str">
        <f t="shared" si="950"/>
        <v>#VALUE!</v>
      </c>
      <c r="Q778" s="170" t="str">
        <f t="shared" si="3"/>
        <v>#VALUE!</v>
      </c>
      <c r="R778" s="180"/>
      <c r="S778" s="303"/>
      <c r="T778" s="181"/>
      <c r="U778" s="181"/>
      <c r="V778" s="172" t="str">
        <f t="shared" si="970"/>
        <v> </v>
      </c>
      <c r="W778" s="172">
        <f t="shared" si="5"/>
        <v>0</v>
      </c>
      <c r="X778" s="173" t="str">
        <f t="shared" si="6"/>
        <v>#DIV/0!</v>
      </c>
      <c r="Y778" s="172" t="str">
        <f t="shared" si="7"/>
        <v>#DIV/0!</v>
      </c>
      <c r="Z778" s="174">
        <f t="shared" si="8"/>
        <v>0</v>
      </c>
      <c r="AA778" s="174">
        <f t="shared" si="9"/>
        <v>0</v>
      </c>
      <c r="AB778" s="173" t="str">
        <f t="shared" si="10"/>
        <v>2-CN</v>
      </c>
      <c r="AC778" s="175" t="str">
        <f t="shared" si="11"/>
        <v> 6243VHP01G  -  BĐ: Ngày lỗi KT: Ngày lỗi</v>
      </c>
      <c r="AD778" s="175" t="str">
        <f t="shared" ref="AD778:AE778" si="1009">P778</f>
        <v>#VALUE!</v>
      </c>
      <c r="AE778" s="175" t="str">
        <f t="shared" si="1009"/>
        <v>#VALUE!</v>
      </c>
      <c r="AF778" s="182"/>
      <c r="AG778" s="182"/>
    </row>
    <row r="779" ht="18.75" customHeight="1">
      <c r="A779" s="177"/>
      <c r="B779" s="177"/>
      <c r="C779" s="178" t="s">
        <v>1337</v>
      </c>
      <c r="D779" s="93" t="s">
        <v>988</v>
      </c>
      <c r="E779" s="178">
        <v>2024.0</v>
      </c>
      <c r="F779" s="93" t="s">
        <v>995</v>
      </c>
      <c r="G779" s="12"/>
      <c r="H779" s="178">
        <v>9.0</v>
      </c>
      <c r="I779" s="181"/>
      <c r="J779" s="93">
        <v>75.0</v>
      </c>
      <c r="K779" s="231" t="s">
        <v>1339</v>
      </c>
      <c r="L779" s="304"/>
      <c r="M779" s="305"/>
      <c r="N779" s="181"/>
      <c r="O779" s="93" t="s">
        <v>1340</v>
      </c>
      <c r="P779" s="169" t="str">
        <f t="shared" si="950"/>
        <v>#VALUE!</v>
      </c>
      <c r="Q779" s="170" t="str">
        <f t="shared" si="3"/>
        <v>#VALUE!</v>
      </c>
      <c r="R779" s="180"/>
      <c r="S779" s="303"/>
      <c r="T779" s="181"/>
      <c r="U779" s="181"/>
      <c r="V779" s="172" t="str">
        <f t="shared" si="970"/>
        <v> </v>
      </c>
      <c r="W779" s="172">
        <f t="shared" si="5"/>
        <v>0</v>
      </c>
      <c r="X779" s="173" t="str">
        <f t="shared" si="6"/>
        <v>#DIV/0!</v>
      </c>
      <c r="Y779" s="172" t="str">
        <f t="shared" si="7"/>
        <v>#DIV/0!</v>
      </c>
      <c r="Z779" s="174">
        <f t="shared" si="8"/>
        <v>0</v>
      </c>
      <c r="AA779" s="174">
        <f t="shared" si="9"/>
        <v>0</v>
      </c>
      <c r="AB779" s="173" t="str">
        <f t="shared" si="10"/>
        <v>2-CN</v>
      </c>
      <c r="AC779" s="175" t="str">
        <f t="shared" si="11"/>
        <v> 6243VIF01  -  BĐ: Ngày lỗi KT: Ngày lỗi</v>
      </c>
      <c r="AD779" s="175" t="str">
        <f t="shared" ref="AD779:AE779" si="1010">P779</f>
        <v>#VALUE!</v>
      </c>
      <c r="AE779" s="175" t="str">
        <f t="shared" si="1010"/>
        <v>#VALUE!</v>
      </c>
      <c r="AF779" s="182"/>
      <c r="AG779" s="182"/>
    </row>
    <row r="780" ht="18.75" customHeight="1">
      <c r="A780" s="177"/>
      <c r="B780" s="177"/>
      <c r="C780" s="178" t="s">
        <v>1337</v>
      </c>
      <c r="D780" s="93" t="s">
        <v>1002</v>
      </c>
      <c r="E780" s="178">
        <v>2024.0</v>
      </c>
      <c r="F780" s="93" t="s">
        <v>1007</v>
      </c>
      <c r="G780" s="12"/>
      <c r="H780" s="99">
        <v>4.0</v>
      </c>
      <c r="I780" s="181"/>
      <c r="J780" s="93">
        <v>75.0</v>
      </c>
      <c r="K780" s="231" t="s">
        <v>1339</v>
      </c>
      <c r="L780" s="304"/>
      <c r="M780" s="305"/>
      <c r="N780" s="181"/>
      <c r="O780" s="93" t="s">
        <v>1340</v>
      </c>
      <c r="P780" s="169" t="str">
        <f t="shared" si="950"/>
        <v>#VALUE!</v>
      </c>
      <c r="Q780" s="170" t="str">
        <f t="shared" si="3"/>
        <v>#VALUE!</v>
      </c>
      <c r="R780" s="180"/>
      <c r="S780" s="303"/>
      <c r="T780" s="181"/>
      <c r="U780" s="181"/>
      <c r="V780" s="172" t="str">
        <f t="shared" si="970"/>
        <v> </v>
      </c>
      <c r="W780" s="172">
        <f t="shared" si="5"/>
        <v>0</v>
      </c>
      <c r="X780" s="173" t="str">
        <f t="shared" si="6"/>
        <v>#DIV/0!</v>
      </c>
      <c r="Y780" s="172" t="str">
        <f t="shared" si="7"/>
        <v>#DIV/0!</v>
      </c>
      <c r="Z780" s="174">
        <f t="shared" si="8"/>
        <v>0</v>
      </c>
      <c r="AA780" s="174">
        <f t="shared" si="9"/>
        <v>0</v>
      </c>
      <c r="AB780" s="173" t="str">
        <f t="shared" si="10"/>
        <v>2-CN</v>
      </c>
      <c r="AC780" s="175" t="str">
        <f t="shared" si="11"/>
        <v> 6243VIG01  -  BĐ: Ngày lỗi KT: Ngày lỗi</v>
      </c>
      <c r="AD780" s="175" t="str">
        <f t="shared" ref="AD780:AE780" si="1011">P780</f>
        <v>#VALUE!</v>
      </c>
      <c r="AE780" s="175" t="str">
        <f t="shared" si="1011"/>
        <v>#VALUE!</v>
      </c>
      <c r="AF780" s="182"/>
      <c r="AG780" s="182"/>
    </row>
    <row r="781" ht="18.75" customHeight="1">
      <c r="A781" s="177"/>
      <c r="B781" s="177"/>
      <c r="C781" s="178" t="s">
        <v>1337</v>
      </c>
      <c r="D781" s="93" t="s">
        <v>1002</v>
      </c>
      <c r="E781" s="178">
        <v>2024.0</v>
      </c>
      <c r="F781" s="93" t="s">
        <v>1009</v>
      </c>
      <c r="G781" s="12"/>
      <c r="H781" s="99">
        <v>10.0</v>
      </c>
      <c r="I781" s="181"/>
      <c r="J781" s="93">
        <v>75.0</v>
      </c>
      <c r="K781" s="231" t="s">
        <v>1339</v>
      </c>
      <c r="L781" s="304"/>
      <c r="M781" s="305"/>
      <c r="N781" s="181"/>
      <c r="O781" s="93" t="s">
        <v>1340</v>
      </c>
      <c r="P781" s="169" t="str">
        <f t="shared" si="950"/>
        <v>#VALUE!</v>
      </c>
      <c r="Q781" s="170" t="str">
        <f t="shared" si="3"/>
        <v>#VALUE!</v>
      </c>
      <c r="R781" s="180"/>
      <c r="S781" s="303"/>
      <c r="T781" s="181"/>
      <c r="U781" s="181"/>
      <c r="V781" s="172" t="str">
        <f t="shared" si="970"/>
        <v> </v>
      </c>
      <c r="W781" s="172">
        <f t="shared" si="5"/>
        <v>0</v>
      </c>
      <c r="X781" s="173" t="str">
        <f t="shared" si="6"/>
        <v>#DIV/0!</v>
      </c>
      <c r="Y781" s="172" t="str">
        <f t="shared" si="7"/>
        <v>#DIV/0!</v>
      </c>
      <c r="Z781" s="174">
        <f t="shared" si="8"/>
        <v>0</v>
      </c>
      <c r="AA781" s="174">
        <f t="shared" si="9"/>
        <v>0</v>
      </c>
      <c r="AB781" s="173" t="str">
        <f t="shared" si="10"/>
        <v>2-CN</v>
      </c>
      <c r="AC781" s="175" t="str">
        <f t="shared" si="11"/>
        <v> 6243VIG01G  -  BĐ: Ngày lỗi KT: Ngày lỗi</v>
      </c>
      <c r="AD781" s="175" t="str">
        <f t="shared" ref="AD781:AE781" si="1012">P781</f>
        <v>#VALUE!</v>
      </c>
      <c r="AE781" s="175" t="str">
        <f t="shared" si="1012"/>
        <v>#VALUE!</v>
      </c>
      <c r="AF781" s="182"/>
      <c r="AG781" s="182"/>
    </row>
    <row r="782" ht="18.75" customHeight="1">
      <c r="A782" s="177"/>
      <c r="B782" s="177"/>
      <c r="C782" s="178" t="s">
        <v>1337</v>
      </c>
      <c r="D782" s="93" t="s">
        <v>1002</v>
      </c>
      <c r="E782" s="178">
        <v>2024.0</v>
      </c>
      <c r="F782" s="93" t="s">
        <v>1015</v>
      </c>
      <c r="G782" s="12"/>
      <c r="H782" s="178">
        <v>15.0</v>
      </c>
      <c r="I782" s="181"/>
      <c r="J782" s="93">
        <v>75.0</v>
      </c>
      <c r="K782" s="231" t="s">
        <v>1339</v>
      </c>
      <c r="L782" s="304"/>
      <c r="M782" s="305"/>
      <c r="N782" s="181"/>
      <c r="O782" s="93" t="s">
        <v>1340</v>
      </c>
      <c r="P782" s="169" t="str">
        <f t="shared" si="950"/>
        <v>#VALUE!</v>
      </c>
      <c r="Q782" s="170" t="str">
        <f t="shared" si="3"/>
        <v>#VALUE!</v>
      </c>
      <c r="R782" s="180"/>
      <c r="S782" s="303"/>
      <c r="T782" s="181"/>
      <c r="U782" s="181"/>
      <c r="V782" s="172" t="str">
        <f t="shared" si="970"/>
        <v> </v>
      </c>
      <c r="W782" s="172">
        <f t="shared" si="5"/>
        <v>0</v>
      </c>
      <c r="X782" s="173" t="str">
        <f t="shared" si="6"/>
        <v>#DIV/0!</v>
      </c>
      <c r="Y782" s="172" t="str">
        <f t="shared" si="7"/>
        <v>#DIV/0!</v>
      </c>
      <c r="Z782" s="174">
        <f t="shared" si="8"/>
        <v>0</v>
      </c>
      <c r="AA782" s="174">
        <f t="shared" si="9"/>
        <v>0</v>
      </c>
      <c r="AB782" s="173" t="str">
        <f t="shared" si="10"/>
        <v>2-CN</v>
      </c>
      <c r="AC782" s="175" t="str">
        <f t="shared" si="11"/>
        <v> 6243VIG02  -  BĐ: Ngày lỗi KT: Ngày lỗi</v>
      </c>
      <c r="AD782" s="175" t="str">
        <f t="shared" ref="AD782:AE782" si="1013">P782</f>
        <v>#VALUE!</v>
      </c>
      <c r="AE782" s="175" t="str">
        <f t="shared" si="1013"/>
        <v>#VALUE!</v>
      </c>
      <c r="AF782" s="182"/>
      <c r="AG782" s="182"/>
    </row>
    <row r="783" ht="18.75" customHeight="1">
      <c r="A783" s="177"/>
      <c r="B783" s="177"/>
      <c r="C783" s="178" t="s">
        <v>1337</v>
      </c>
      <c r="D783" s="93" t="s">
        <v>1002</v>
      </c>
      <c r="E783" s="178">
        <v>2024.0</v>
      </c>
      <c r="F783" s="93" t="s">
        <v>1020</v>
      </c>
      <c r="G783" s="12"/>
      <c r="H783" s="178">
        <v>16.0</v>
      </c>
      <c r="I783" s="181"/>
      <c r="J783" s="93">
        <v>75.0</v>
      </c>
      <c r="K783" s="231" t="s">
        <v>1339</v>
      </c>
      <c r="L783" s="304"/>
      <c r="M783" s="305"/>
      <c r="N783" s="181"/>
      <c r="O783" s="93" t="s">
        <v>1340</v>
      </c>
      <c r="P783" s="169" t="str">
        <f t="shared" si="950"/>
        <v>#VALUE!</v>
      </c>
      <c r="Q783" s="170" t="str">
        <f t="shared" si="3"/>
        <v>#VALUE!</v>
      </c>
      <c r="R783" s="180"/>
      <c r="S783" s="303"/>
      <c r="T783" s="181"/>
      <c r="U783" s="181"/>
      <c r="V783" s="172" t="str">
        <f t="shared" si="970"/>
        <v> </v>
      </c>
      <c r="W783" s="172">
        <f t="shared" si="5"/>
        <v>0</v>
      </c>
      <c r="X783" s="173" t="str">
        <f t="shared" si="6"/>
        <v>#DIV/0!</v>
      </c>
      <c r="Y783" s="172" t="str">
        <f t="shared" si="7"/>
        <v>#DIV/0!</v>
      </c>
      <c r="Z783" s="174">
        <f t="shared" si="8"/>
        <v>0</v>
      </c>
      <c r="AA783" s="174">
        <f t="shared" si="9"/>
        <v>0</v>
      </c>
      <c r="AB783" s="173" t="str">
        <f t="shared" si="10"/>
        <v>2-CN</v>
      </c>
      <c r="AC783" s="175" t="str">
        <f t="shared" si="11"/>
        <v> 6243VIG02G  -  BĐ: Ngày lỗi KT: Ngày lỗi</v>
      </c>
      <c r="AD783" s="175" t="str">
        <f t="shared" ref="AD783:AE783" si="1014">P783</f>
        <v>#VALUE!</v>
      </c>
      <c r="AE783" s="175" t="str">
        <f t="shared" si="1014"/>
        <v>#VALUE!</v>
      </c>
      <c r="AF783" s="182"/>
      <c r="AG783" s="182"/>
    </row>
    <row r="784" ht="18.75" customHeight="1">
      <c r="A784" s="177"/>
      <c r="B784" s="177"/>
      <c r="C784" s="178" t="s">
        <v>1337</v>
      </c>
      <c r="D784" s="93" t="s">
        <v>977</v>
      </c>
      <c r="E784" s="178">
        <v>2024.0</v>
      </c>
      <c r="F784" s="93" t="s">
        <v>978</v>
      </c>
      <c r="G784" s="12"/>
      <c r="H784" s="178">
        <v>9.0</v>
      </c>
      <c r="I784" s="181"/>
      <c r="J784" s="93">
        <v>75.0</v>
      </c>
      <c r="K784" s="231" t="s">
        <v>1339</v>
      </c>
      <c r="L784" s="304"/>
      <c r="M784" s="305"/>
      <c r="N784" s="181"/>
      <c r="O784" s="93" t="s">
        <v>1340</v>
      </c>
      <c r="P784" s="169" t="str">
        <f t="shared" si="950"/>
        <v>#VALUE!</v>
      </c>
      <c r="Q784" s="170" t="str">
        <f t="shared" si="3"/>
        <v>#VALUE!</v>
      </c>
      <c r="R784" s="180"/>
      <c r="S784" s="303"/>
      <c r="T784" s="181"/>
      <c r="U784" s="181"/>
      <c r="V784" s="172" t="str">
        <f t="shared" si="970"/>
        <v> </v>
      </c>
      <c r="W784" s="172">
        <f t="shared" si="5"/>
        <v>0</v>
      </c>
      <c r="X784" s="173" t="str">
        <f t="shared" si="6"/>
        <v>#DIV/0!</v>
      </c>
      <c r="Y784" s="172" t="str">
        <f t="shared" si="7"/>
        <v>#DIV/0!</v>
      </c>
      <c r="Z784" s="174">
        <f t="shared" si="8"/>
        <v>0</v>
      </c>
      <c r="AA784" s="174">
        <f t="shared" si="9"/>
        <v>0</v>
      </c>
      <c r="AB784" s="173" t="str">
        <f t="shared" si="10"/>
        <v>2-CN</v>
      </c>
      <c r="AC784" s="175" t="str">
        <f t="shared" si="11"/>
        <v> 6243VII01  -  BĐ: Ngày lỗi KT: Ngày lỗi</v>
      </c>
      <c r="AD784" s="175" t="str">
        <f t="shared" ref="AD784:AE784" si="1015">P784</f>
        <v>#VALUE!</v>
      </c>
      <c r="AE784" s="175" t="str">
        <f t="shared" si="1015"/>
        <v>#VALUE!</v>
      </c>
      <c r="AF784" s="182"/>
      <c r="AG784" s="182"/>
    </row>
    <row r="785" ht="18.75" customHeight="1">
      <c r="A785" s="177"/>
      <c r="B785" s="177"/>
      <c r="C785" s="178" t="s">
        <v>1337</v>
      </c>
      <c r="D785" s="93" t="s">
        <v>894</v>
      </c>
      <c r="E785" s="178">
        <v>2024.0</v>
      </c>
      <c r="F785" s="93" t="s">
        <v>907</v>
      </c>
      <c r="G785" s="12"/>
      <c r="H785" s="99">
        <v>3.0</v>
      </c>
      <c r="I785" s="181"/>
      <c r="J785" s="93">
        <v>75.0</v>
      </c>
      <c r="K785" s="231" t="s">
        <v>1339</v>
      </c>
      <c r="L785" s="304"/>
      <c r="M785" s="305"/>
      <c r="N785" s="181"/>
      <c r="O785" s="93" t="s">
        <v>1340</v>
      </c>
      <c r="P785" s="169" t="str">
        <f t="shared" si="950"/>
        <v>#VALUE!</v>
      </c>
      <c r="Q785" s="170" t="str">
        <f t="shared" si="3"/>
        <v>#VALUE!</v>
      </c>
      <c r="R785" s="180"/>
      <c r="S785" s="303"/>
      <c r="T785" s="181"/>
      <c r="U785" s="181"/>
      <c r="V785" s="172" t="str">
        <f t="shared" si="970"/>
        <v> </v>
      </c>
      <c r="W785" s="172">
        <f t="shared" si="5"/>
        <v>0</v>
      </c>
      <c r="X785" s="173" t="str">
        <f t="shared" si="6"/>
        <v>#DIV/0!</v>
      </c>
      <c r="Y785" s="172" t="str">
        <f t="shared" si="7"/>
        <v>#DIV/0!</v>
      </c>
      <c r="Z785" s="174">
        <f t="shared" si="8"/>
        <v>0</v>
      </c>
      <c r="AA785" s="174">
        <f t="shared" si="9"/>
        <v>0</v>
      </c>
      <c r="AB785" s="173" t="str">
        <f t="shared" si="10"/>
        <v>2-CN</v>
      </c>
      <c r="AC785" s="175" t="str">
        <f t="shared" si="11"/>
        <v> 6243VIS01  -  BĐ: Ngày lỗi KT: Ngày lỗi</v>
      </c>
      <c r="AD785" s="175" t="str">
        <f t="shared" ref="AD785:AE785" si="1016">P785</f>
        <v>#VALUE!</v>
      </c>
      <c r="AE785" s="175" t="str">
        <f t="shared" si="1016"/>
        <v>#VALUE!</v>
      </c>
      <c r="AF785" s="182"/>
      <c r="AG785" s="182"/>
    </row>
    <row r="786" ht="18.75" customHeight="1">
      <c r="A786" s="177"/>
      <c r="B786" s="177"/>
      <c r="C786" s="178" t="s">
        <v>1337</v>
      </c>
      <c r="D786" s="93" t="s">
        <v>894</v>
      </c>
      <c r="E786" s="178">
        <v>2024.0</v>
      </c>
      <c r="F786" s="93" t="s">
        <v>916</v>
      </c>
      <c r="G786" s="12"/>
      <c r="H786" s="178">
        <v>1.0</v>
      </c>
      <c r="I786" s="181"/>
      <c r="J786" s="93">
        <v>75.0</v>
      </c>
      <c r="K786" s="231" t="s">
        <v>1339</v>
      </c>
      <c r="L786" s="304"/>
      <c r="M786" s="305"/>
      <c r="N786" s="181"/>
      <c r="O786" s="93" t="s">
        <v>1340</v>
      </c>
      <c r="P786" s="169" t="str">
        <f t="shared" si="950"/>
        <v>#VALUE!</v>
      </c>
      <c r="Q786" s="170" t="str">
        <f t="shared" si="3"/>
        <v>#VALUE!</v>
      </c>
      <c r="R786" s="180"/>
      <c r="S786" s="303"/>
      <c r="T786" s="181"/>
      <c r="U786" s="181"/>
      <c r="V786" s="172" t="str">
        <f t="shared" si="970"/>
        <v> </v>
      </c>
      <c r="W786" s="172">
        <f t="shared" si="5"/>
        <v>0</v>
      </c>
      <c r="X786" s="173" t="str">
        <f t="shared" si="6"/>
        <v>#DIV/0!</v>
      </c>
      <c r="Y786" s="172" t="str">
        <f t="shared" si="7"/>
        <v>#DIV/0!</v>
      </c>
      <c r="Z786" s="174">
        <f t="shared" si="8"/>
        <v>0</v>
      </c>
      <c r="AA786" s="174">
        <f t="shared" si="9"/>
        <v>0</v>
      </c>
      <c r="AB786" s="173" t="str">
        <f t="shared" si="10"/>
        <v>2-CN</v>
      </c>
      <c r="AC786" s="175" t="str">
        <f t="shared" si="11"/>
        <v> 6243VIS01G  -  BĐ: Ngày lỗi KT: Ngày lỗi</v>
      </c>
      <c r="AD786" s="175" t="str">
        <f t="shared" ref="AD786:AE786" si="1017">P786</f>
        <v>#VALUE!</v>
      </c>
      <c r="AE786" s="175" t="str">
        <f t="shared" si="1017"/>
        <v>#VALUE!</v>
      </c>
      <c r="AF786" s="182"/>
      <c r="AG786" s="182"/>
    </row>
    <row r="787" ht="18.75" customHeight="1">
      <c r="A787" s="177"/>
      <c r="B787" s="177"/>
      <c r="C787" s="178" t="s">
        <v>1337</v>
      </c>
      <c r="D787" s="93" t="s">
        <v>894</v>
      </c>
      <c r="E787" s="178">
        <v>2024.0</v>
      </c>
      <c r="F787" s="93" t="s">
        <v>917</v>
      </c>
      <c r="G787" s="12"/>
      <c r="H787" s="178">
        <v>6.0</v>
      </c>
      <c r="I787" s="181"/>
      <c r="J787" s="93">
        <v>75.0</v>
      </c>
      <c r="K787" s="231" t="s">
        <v>1339</v>
      </c>
      <c r="L787" s="304"/>
      <c r="M787" s="305"/>
      <c r="N787" s="181"/>
      <c r="O787" s="93" t="s">
        <v>1340</v>
      </c>
      <c r="P787" s="169" t="str">
        <f t="shared" si="950"/>
        <v>#VALUE!</v>
      </c>
      <c r="Q787" s="170" t="str">
        <f t="shared" si="3"/>
        <v>#VALUE!</v>
      </c>
      <c r="R787" s="180"/>
      <c r="S787" s="303"/>
      <c r="T787" s="181"/>
      <c r="U787" s="181"/>
      <c r="V787" s="172" t="str">
        <f t="shared" si="970"/>
        <v> </v>
      </c>
      <c r="W787" s="172">
        <f t="shared" si="5"/>
        <v>0</v>
      </c>
      <c r="X787" s="173" t="str">
        <f t="shared" si="6"/>
        <v>#DIV/0!</v>
      </c>
      <c r="Y787" s="172" t="str">
        <f t="shared" si="7"/>
        <v>#DIV/0!</v>
      </c>
      <c r="Z787" s="174">
        <f t="shared" si="8"/>
        <v>0</v>
      </c>
      <c r="AA787" s="174">
        <f t="shared" si="9"/>
        <v>0</v>
      </c>
      <c r="AB787" s="173" t="str">
        <f t="shared" si="10"/>
        <v>2-CN</v>
      </c>
      <c r="AC787" s="175" t="str">
        <f t="shared" si="11"/>
        <v> 6243VIS02  -  BĐ: Ngày lỗi KT: Ngày lỗi</v>
      </c>
      <c r="AD787" s="175" t="str">
        <f t="shared" ref="AD787:AE787" si="1018">P787</f>
        <v>#VALUE!</v>
      </c>
      <c r="AE787" s="175" t="str">
        <f t="shared" si="1018"/>
        <v>#VALUE!</v>
      </c>
      <c r="AF787" s="182"/>
      <c r="AG787" s="182"/>
    </row>
    <row r="788" ht="18.75" customHeight="1">
      <c r="A788" s="177"/>
      <c r="B788" s="177"/>
      <c r="C788" s="178" t="s">
        <v>1337</v>
      </c>
      <c r="D788" s="93" t="s">
        <v>894</v>
      </c>
      <c r="E788" s="178">
        <v>2024.0</v>
      </c>
      <c r="F788" s="93" t="s">
        <v>918</v>
      </c>
      <c r="G788" s="12"/>
      <c r="H788" s="178">
        <v>8.0</v>
      </c>
      <c r="I788" s="181"/>
      <c r="J788" s="93">
        <v>75.0</v>
      </c>
      <c r="K788" s="231" t="s">
        <v>1339</v>
      </c>
      <c r="L788" s="304"/>
      <c r="M788" s="305"/>
      <c r="N788" s="181"/>
      <c r="O788" s="93" t="s">
        <v>1340</v>
      </c>
      <c r="P788" s="169" t="str">
        <f t="shared" si="950"/>
        <v>#VALUE!</v>
      </c>
      <c r="Q788" s="170" t="str">
        <f t="shared" si="3"/>
        <v>#VALUE!</v>
      </c>
      <c r="R788" s="180"/>
      <c r="S788" s="303"/>
      <c r="T788" s="181"/>
      <c r="U788" s="181"/>
      <c r="V788" s="172" t="str">
        <f t="shared" si="970"/>
        <v> </v>
      </c>
      <c r="W788" s="172">
        <f t="shared" si="5"/>
        <v>0</v>
      </c>
      <c r="X788" s="173" t="str">
        <f t="shared" si="6"/>
        <v>#DIV/0!</v>
      </c>
      <c r="Y788" s="172" t="str">
        <f t="shared" si="7"/>
        <v>#DIV/0!</v>
      </c>
      <c r="Z788" s="174">
        <f t="shared" si="8"/>
        <v>0</v>
      </c>
      <c r="AA788" s="174">
        <f t="shared" si="9"/>
        <v>0</v>
      </c>
      <c r="AB788" s="173" t="str">
        <f t="shared" si="10"/>
        <v>2-CN</v>
      </c>
      <c r="AC788" s="175" t="str">
        <f t="shared" si="11"/>
        <v> 6243VIS02G  -  BĐ: Ngày lỗi KT: Ngày lỗi</v>
      </c>
      <c r="AD788" s="175" t="str">
        <f t="shared" ref="AD788:AE788" si="1019">P788</f>
        <v>#VALUE!</v>
      </c>
      <c r="AE788" s="175" t="str">
        <f t="shared" si="1019"/>
        <v>#VALUE!</v>
      </c>
      <c r="AF788" s="182"/>
      <c r="AG788" s="182"/>
    </row>
    <row r="789" ht="18.75" customHeight="1">
      <c r="A789" s="177"/>
      <c r="B789" s="177"/>
      <c r="C789" s="178" t="s">
        <v>1337</v>
      </c>
      <c r="D789" s="93" t="s">
        <v>1040</v>
      </c>
      <c r="E789" s="178">
        <v>2024.0</v>
      </c>
      <c r="F789" s="93" t="s">
        <v>1041</v>
      </c>
      <c r="G789" s="12"/>
      <c r="H789" s="178">
        <v>8.0</v>
      </c>
      <c r="I789" s="181"/>
      <c r="J789" s="93">
        <v>75.0</v>
      </c>
      <c r="K789" s="231" t="s">
        <v>1339</v>
      </c>
      <c r="L789" s="304"/>
      <c r="M789" s="305"/>
      <c r="N789" s="181"/>
      <c r="O789" s="93" t="s">
        <v>1340</v>
      </c>
      <c r="P789" s="169" t="str">
        <f t="shared" si="950"/>
        <v>#VALUE!</v>
      </c>
      <c r="Q789" s="170" t="str">
        <f t="shared" si="3"/>
        <v>#VALUE!</v>
      </c>
      <c r="R789" s="180"/>
      <c r="S789" s="303"/>
      <c r="T789" s="181"/>
      <c r="U789" s="181"/>
      <c r="V789" s="172" t="str">
        <f t="shared" si="970"/>
        <v> </v>
      </c>
      <c r="W789" s="172">
        <f t="shared" si="5"/>
        <v>0</v>
      </c>
      <c r="X789" s="173" t="str">
        <f t="shared" si="6"/>
        <v>#DIV/0!</v>
      </c>
      <c r="Y789" s="172" t="str">
        <f t="shared" si="7"/>
        <v>#DIV/0!</v>
      </c>
      <c r="Z789" s="174">
        <f t="shared" si="8"/>
        <v>0</v>
      </c>
      <c r="AA789" s="174">
        <f t="shared" si="9"/>
        <v>0</v>
      </c>
      <c r="AB789" s="173" t="str">
        <f t="shared" si="10"/>
        <v>2-CN</v>
      </c>
      <c r="AC789" s="175" t="str">
        <f t="shared" si="11"/>
        <v> 6243VLB01  -  BĐ: Ngày lỗi KT: Ngày lỗi</v>
      </c>
      <c r="AD789" s="175" t="str">
        <f t="shared" ref="AD789:AE789" si="1020">P789</f>
        <v>#VALUE!</v>
      </c>
      <c r="AE789" s="175" t="str">
        <f t="shared" si="1020"/>
        <v>#VALUE!</v>
      </c>
      <c r="AF789" s="182"/>
      <c r="AG789" s="182"/>
    </row>
    <row r="790" ht="18.75" customHeight="1">
      <c r="A790" s="177"/>
      <c r="B790" s="177"/>
      <c r="C790" s="178" t="s">
        <v>1337</v>
      </c>
      <c r="D790" s="93" t="s">
        <v>1040</v>
      </c>
      <c r="E790" s="178">
        <v>2024.0</v>
      </c>
      <c r="F790" s="93" t="s">
        <v>1053</v>
      </c>
      <c r="G790" s="12"/>
      <c r="H790" s="178">
        <v>6.0</v>
      </c>
      <c r="I790" s="181"/>
      <c r="J790" s="93">
        <v>75.0</v>
      </c>
      <c r="K790" s="231" t="s">
        <v>1339</v>
      </c>
      <c r="L790" s="304"/>
      <c r="M790" s="305"/>
      <c r="N790" s="181"/>
      <c r="O790" s="93" t="s">
        <v>1340</v>
      </c>
      <c r="P790" s="169" t="str">
        <f t="shared" si="950"/>
        <v>#VALUE!</v>
      </c>
      <c r="Q790" s="170" t="str">
        <f t="shared" si="3"/>
        <v>#VALUE!</v>
      </c>
      <c r="R790" s="180"/>
      <c r="S790" s="303"/>
      <c r="T790" s="181"/>
      <c r="U790" s="181"/>
      <c r="V790" s="172" t="str">
        <f t="shared" si="970"/>
        <v> </v>
      </c>
      <c r="W790" s="172">
        <f t="shared" si="5"/>
        <v>0</v>
      </c>
      <c r="X790" s="173" t="str">
        <f t="shared" si="6"/>
        <v>#DIV/0!</v>
      </c>
      <c r="Y790" s="172" t="str">
        <f t="shared" si="7"/>
        <v>#DIV/0!</v>
      </c>
      <c r="Z790" s="174">
        <f t="shared" si="8"/>
        <v>0</v>
      </c>
      <c r="AA790" s="174">
        <f t="shared" si="9"/>
        <v>0</v>
      </c>
      <c r="AB790" s="173" t="str">
        <f t="shared" si="10"/>
        <v>2-CN</v>
      </c>
      <c r="AC790" s="175" t="str">
        <f t="shared" si="11"/>
        <v> 6243VLB01G  -  BĐ: Ngày lỗi KT: Ngày lỗi</v>
      </c>
      <c r="AD790" s="175" t="str">
        <f t="shared" ref="AD790:AE790" si="1021">P790</f>
        <v>#VALUE!</v>
      </c>
      <c r="AE790" s="175" t="str">
        <f t="shared" si="1021"/>
        <v>#VALUE!</v>
      </c>
      <c r="AF790" s="182"/>
      <c r="AG790" s="182"/>
    </row>
    <row r="791" ht="18.75" customHeight="1">
      <c r="A791" s="177"/>
      <c r="B791" s="177"/>
      <c r="C791" s="178" t="s">
        <v>1337</v>
      </c>
      <c r="D791" s="93" t="s">
        <v>1055</v>
      </c>
      <c r="E791" s="178">
        <v>2024.0</v>
      </c>
      <c r="F791" s="93" t="s">
        <v>1056</v>
      </c>
      <c r="G791" s="12"/>
      <c r="H791" s="99">
        <v>11.0</v>
      </c>
      <c r="I791" s="181"/>
      <c r="J791" s="93">
        <v>75.0</v>
      </c>
      <c r="K791" s="231" t="s">
        <v>1339</v>
      </c>
      <c r="L791" s="304"/>
      <c r="M791" s="305"/>
      <c r="N791" s="181"/>
      <c r="O791" s="93" t="s">
        <v>1340</v>
      </c>
      <c r="P791" s="169" t="str">
        <f t="shared" si="950"/>
        <v>#VALUE!</v>
      </c>
      <c r="Q791" s="170" t="str">
        <f t="shared" si="3"/>
        <v>#VALUE!</v>
      </c>
      <c r="R791" s="180"/>
      <c r="S791" s="303"/>
      <c r="T791" s="181"/>
      <c r="U791" s="181"/>
      <c r="V791" s="172" t="str">
        <f t="shared" si="970"/>
        <v> </v>
      </c>
      <c r="W791" s="172">
        <f t="shared" si="5"/>
        <v>0</v>
      </c>
      <c r="X791" s="173" t="str">
        <f t="shared" si="6"/>
        <v>#DIV/0!</v>
      </c>
      <c r="Y791" s="172" t="str">
        <f t="shared" si="7"/>
        <v>#DIV/0!</v>
      </c>
      <c r="Z791" s="174">
        <f t="shared" si="8"/>
        <v>0</v>
      </c>
      <c r="AA791" s="174">
        <f t="shared" si="9"/>
        <v>0</v>
      </c>
      <c r="AB791" s="173" t="str">
        <f t="shared" si="10"/>
        <v>2-CN</v>
      </c>
      <c r="AC791" s="175" t="str">
        <f t="shared" si="11"/>
        <v> 6243VLK01  -  BĐ: Ngày lỗi KT: Ngày lỗi</v>
      </c>
      <c r="AD791" s="175" t="str">
        <f t="shared" ref="AD791:AE791" si="1022">P791</f>
        <v>#VALUE!</v>
      </c>
      <c r="AE791" s="175" t="str">
        <f t="shared" si="1022"/>
        <v>#VALUE!</v>
      </c>
      <c r="AF791" s="182"/>
      <c r="AG791" s="182"/>
    </row>
    <row r="792" ht="18.75" customHeight="1">
      <c r="A792" s="177"/>
      <c r="B792" s="177"/>
      <c r="C792" s="178" t="s">
        <v>1337</v>
      </c>
      <c r="D792" s="93" t="s">
        <v>1055</v>
      </c>
      <c r="E792" s="178">
        <v>2024.0</v>
      </c>
      <c r="F792" s="93" t="s">
        <v>1069</v>
      </c>
      <c r="G792" s="12"/>
      <c r="H792" s="99">
        <v>4.0</v>
      </c>
      <c r="I792" s="181"/>
      <c r="J792" s="93">
        <v>75.0</v>
      </c>
      <c r="K792" s="231" t="s">
        <v>1339</v>
      </c>
      <c r="L792" s="304"/>
      <c r="M792" s="305"/>
      <c r="N792" s="181"/>
      <c r="O792" s="93" t="s">
        <v>1340</v>
      </c>
      <c r="P792" s="169" t="str">
        <f t="shared" si="950"/>
        <v>#VALUE!</v>
      </c>
      <c r="Q792" s="170" t="str">
        <f t="shared" si="3"/>
        <v>#VALUE!</v>
      </c>
      <c r="R792" s="180"/>
      <c r="S792" s="303"/>
      <c r="T792" s="181"/>
      <c r="U792" s="181"/>
      <c r="V792" s="172" t="str">
        <f t="shared" si="970"/>
        <v> </v>
      </c>
      <c r="W792" s="172">
        <f t="shared" si="5"/>
        <v>0</v>
      </c>
      <c r="X792" s="173" t="str">
        <f t="shared" si="6"/>
        <v>#DIV/0!</v>
      </c>
      <c r="Y792" s="172" t="str">
        <f t="shared" si="7"/>
        <v>#DIV/0!</v>
      </c>
      <c r="Z792" s="174">
        <f t="shared" si="8"/>
        <v>0</v>
      </c>
      <c r="AA792" s="174">
        <f t="shared" si="9"/>
        <v>0</v>
      </c>
      <c r="AB792" s="173" t="str">
        <f t="shared" si="10"/>
        <v>2-CN</v>
      </c>
      <c r="AC792" s="175" t="str">
        <f t="shared" si="11"/>
        <v> 6243VLK01G  -  BĐ: Ngày lỗi KT: Ngày lỗi</v>
      </c>
      <c r="AD792" s="175" t="str">
        <f t="shared" ref="AD792:AE792" si="1023">P792</f>
        <v>#VALUE!</v>
      </c>
      <c r="AE792" s="175" t="str">
        <f t="shared" si="1023"/>
        <v>#VALUE!</v>
      </c>
      <c r="AF792" s="182"/>
      <c r="AG792" s="182"/>
    </row>
    <row r="793" ht="18.75" customHeight="1">
      <c r="A793" s="177"/>
      <c r="B793" s="177"/>
      <c r="C793" s="178" t="s">
        <v>1337</v>
      </c>
      <c r="D793" s="93" t="s">
        <v>1165</v>
      </c>
      <c r="E793" s="178">
        <v>2024.0</v>
      </c>
      <c r="F793" s="93" t="s">
        <v>1170</v>
      </c>
      <c r="G793" s="12"/>
      <c r="H793" s="178">
        <v>6.0</v>
      </c>
      <c r="I793" s="181"/>
      <c r="J793" s="93">
        <v>75.0</v>
      </c>
      <c r="K793" s="231" t="s">
        <v>1339</v>
      </c>
      <c r="L793" s="304"/>
      <c r="M793" s="305"/>
      <c r="N793" s="181"/>
      <c r="O793" s="93" t="s">
        <v>1340</v>
      </c>
      <c r="P793" s="169" t="str">
        <f t="shared" si="950"/>
        <v>#VALUE!</v>
      </c>
      <c r="Q793" s="170" t="str">
        <f t="shared" si="3"/>
        <v>#VALUE!</v>
      </c>
      <c r="R793" s="180"/>
      <c r="S793" s="303"/>
      <c r="T793" s="181"/>
      <c r="U793" s="181"/>
      <c r="V793" s="172" t="str">
        <f t="shared" si="970"/>
        <v> </v>
      </c>
      <c r="W793" s="172">
        <f t="shared" si="5"/>
        <v>0</v>
      </c>
      <c r="X793" s="173" t="str">
        <f t="shared" si="6"/>
        <v>#DIV/0!</v>
      </c>
      <c r="Y793" s="172" t="str">
        <f t="shared" si="7"/>
        <v>#DIV/0!</v>
      </c>
      <c r="Z793" s="174">
        <f t="shared" si="8"/>
        <v>0</v>
      </c>
      <c r="AA793" s="174">
        <f t="shared" si="9"/>
        <v>0</v>
      </c>
      <c r="AB793" s="173" t="str">
        <f t="shared" si="10"/>
        <v>2-CN</v>
      </c>
      <c r="AC793" s="175" t="str">
        <f t="shared" si="11"/>
        <v> 6243VMH02  -  BĐ: Ngày lỗi KT: Ngày lỗi</v>
      </c>
      <c r="AD793" s="175" t="str">
        <f t="shared" ref="AD793:AE793" si="1024">P793</f>
        <v>#VALUE!</v>
      </c>
      <c r="AE793" s="175" t="str">
        <f t="shared" si="1024"/>
        <v>#VALUE!</v>
      </c>
      <c r="AF793" s="182"/>
      <c r="AG793" s="182"/>
    </row>
    <row r="794" ht="18.75" customHeight="1">
      <c r="A794" s="177"/>
      <c r="B794" s="177"/>
      <c r="C794" s="178" t="s">
        <v>1337</v>
      </c>
      <c r="D794" s="93" t="s">
        <v>1165</v>
      </c>
      <c r="E794" s="178">
        <v>2024.0</v>
      </c>
      <c r="F794" s="93" t="s">
        <v>1174</v>
      </c>
      <c r="G794" s="12"/>
      <c r="H794" s="178">
        <v>2.0</v>
      </c>
      <c r="I794" s="181"/>
      <c r="J794" s="93">
        <v>75.0</v>
      </c>
      <c r="K794" s="231" t="s">
        <v>1339</v>
      </c>
      <c r="L794" s="304"/>
      <c r="M794" s="305"/>
      <c r="N794" s="181"/>
      <c r="O794" s="93" t="s">
        <v>1340</v>
      </c>
      <c r="P794" s="169" t="str">
        <f t="shared" si="950"/>
        <v>#VALUE!</v>
      </c>
      <c r="Q794" s="170" t="str">
        <f t="shared" si="3"/>
        <v>#VALUE!</v>
      </c>
      <c r="R794" s="180"/>
      <c r="S794" s="303"/>
      <c r="T794" s="181"/>
      <c r="U794" s="181"/>
      <c r="V794" s="172" t="str">
        <f t="shared" si="970"/>
        <v> </v>
      </c>
      <c r="W794" s="172">
        <f t="shared" si="5"/>
        <v>0</v>
      </c>
      <c r="X794" s="173" t="str">
        <f t="shared" si="6"/>
        <v>#DIV/0!</v>
      </c>
      <c r="Y794" s="172" t="str">
        <f t="shared" si="7"/>
        <v>#DIV/0!</v>
      </c>
      <c r="Z794" s="174">
        <f t="shared" si="8"/>
        <v>0</v>
      </c>
      <c r="AA794" s="174">
        <f t="shared" si="9"/>
        <v>0</v>
      </c>
      <c r="AB794" s="173" t="str">
        <f t="shared" si="10"/>
        <v>2-CN</v>
      </c>
      <c r="AC794" s="175" t="str">
        <f t="shared" si="11"/>
        <v> 6243VMH02G  -  BĐ: Ngày lỗi KT: Ngày lỗi</v>
      </c>
      <c r="AD794" s="175" t="str">
        <f t="shared" ref="AD794:AE794" si="1025">P794</f>
        <v>#VALUE!</v>
      </c>
      <c r="AE794" s="175" t="str">
        <f t="shared" si="1025"/>
        <v>#VALUE!</v>
      </c>
      <c r="AF794" s="182"/>
      <c r="AG794" s="182"/>
    </row>
    <row r="795" ht="18.75" customHeight="1">
      <c r="A795" s="177"/>
      <c r="B795" s="177"/>
      <c r="C795" s="178" t="s">
        <v>1337</v>
      </c>
      <c r="D795" s="93" t="s">
        <v>1193</v>
      </c>
      <c r="E795" s="178">
        <v>2024.0</v>
      </c>
      <c r="F795" s="93" t="s">
        <v>1200</v>
      </c>
      <c r="G795" s="12"/>
      <c r="H795" s="93">
        <v>6.0</v>
      </c>
      <c r="I795" s="181"/>
      <c r="J795" s="93">
        <v>75.0</v>
      </c>
      <c r="K795" s="231" t="s">
        <v>1339</v>
      </c>
      <c r="L795" s="304"/>
      <c r="M795" s="305"/>
      <c r="N795" s="181"/>
      <c r="O795" s="93" t="s">
        <v>1340</v>
      </c>
      <c r="P795" s="169" t="str">
        <f t="shared" si="950"/>
        <v>#VALUE!</v>
      </c>
      <c r="Q795" s="170" t="str">
        <f t="shared" si="3"/>
        <v>#VALUE!</v>
      </c>
      <c r="R795" s="180"/>
      <c r="S795" s="303"/>
      <c r="T795" s="181"/>
      <c r="U795" s="181"/>
      <c r="V795" s="172" t="str">
        <f t="shared" si="970"/>
        <v> </v>
      </c>
      <c r="W795" s="172">
        <f t="shared" si="5"/>
        <v>0</v>
      </c>
      <c r="X795" s="173" t="str">
        <f t="shared" si="6"/>
        <v>#DIV/0!</v>
      </c>
      <c r="Y795" s="172" t="str">
        <f t="shared" si="7"/>
        <v>#DIV/0!</v>
      </c>
      <c r="Z795" s="174">
        <f t="shared" si="8"/>
        <v>0</v>
      </c>
      <c r="AA795" s="174">
        <f t="shared" si="9"/>
        <v>0</v>
      </c>
      <c r="AB795" s="173" t="str">
        <f t="shared" si="10"/>
        <v>2-CN</v>
      </c>
      <c r="AC795" s="175" t="str">
        <f t="shared" si="11"/>
        <v> 6243VMS01  -  BĐ: Ngày lỗi KT: Ngày lỗi</v>
      </c>
      <c r="AD795" s="175" t="str">
        <f t="shared" ref="AD795:AE795" si="1026">P795</f>
        <v>#VALUE!</v>
      </c>
      <c r="AE795" s="175" t="str">
        <f t="shared" si="1026"/>
        <v>#VALUE!</v>
      </c>
      <c r="AF795" s="182"/>
      <c r="AG795" s="182"/>
    </row>
    <row r="796" ht="18.75" customHeight="1">
      <c r="A796" s="177"/>
      <c r="B796" s="177"/>
      <c r="C796" s="178" t="s">
        <v>1337</v>
      </c>
      <c r="D796" s="93" t="s">
        <v>1193</v>
      </c>
      <c r="E796" s="178">
        <v>2024.0</v>
      </c>
      <c r="F796" s="93" t="s">
        <v>1204</v>
      </c>
      <c r="G796" s="12"/>
      <c r="H796" s="93">
        <v>4.0</v>
      </c>
      <c r="I796" s="181"/>
      <c r="J796" s="93">
        <v>75.0</v>
      </c>
      <c r="K796" s="231" t="s">
        <v>1339</v>
      </c>
      <c r="L796" s="304"/>
      <c r="M796" s="305"/>
      <c r="N796" s="181"/>
      <c r="O796" s="93" t="s">
        <v>1340</v>
      </c>
      <c r="P796" s="169" t="str">
        <f t="shared" si="950"/>
        <v>#VALUE!</v>
      </c>
      <c r="Q796" s="170" t="str">
        <f t="shared" si="3"/>
        <v>#VALUE!</v>
      </c>
      <c r="R796" s="180"/>
      <c r="S796" s="303"/>
      <c r="T796" s="181"/>
      <c r="U796" s="181"/>
      <c r="V796" s="172" t="str">
        <f t="shared" si="970"/>
        <v> </v>
      </c>
      <c r="W796" s="172">
        <f t="shared" si="5"/>
        <v>0</v>
      </c>
      <c r="X796" s="173" t="str">
        <f t="shared" si="6"/>
        <v>#DIV/0!</v>
      </c>
      <c r="Y796" s="172" t="str">
        <f t="shared" si="7"/>
        <v>#DIV/0!</v>
      </c>
      <c r="Z796" s="174">
        <f t="shared" si="8"/>
        <v>0</v>
      </c>
      <c r="AA796" s="174">
        <f t="shared" si="9"/>
        <v>0</v>
      </c>
      <c r="AB796" s="173" t="str">
        <f t="shared" si="10"/>
        <v>2-CN</v>
      </c>
      <c r="AC796" s="175" t="str">
        <f t="shared" si="11"/>
        <v> 6243VMS01G  -  BĐ: Ngày lỗi KT: Ngày lỗi</v>
      </c>
      <c r="AD796" s="175" t="str">
        <f t="shared" ref="AD796:AE796" si="1027">P796</f>
        <v>#VALUE!</v>
      </c>
      <c r="AE796" s="175" t="str">
        <f t="shared" si="1027"/>
        <v>#VALUE!</v>
      </c>
      <c r="AF796" s="182"/>
      <c r="AG796" s="182"/>
    </row>
    <row r="797" ht="18.75" customHeight="1">
      <c r="A797" s="177"/>
      <c r="B797" s="177"/>
      <c r="C797" s="178" t="s">
        <v>1337</v>
      </c>
      <c r="D797" s="93" t="s">
        <v>1193</v>
      </c>
      <c r="E797" s="178">
        <v>2024.0</v>
      </c>
      <c r="F797" s="93" t="s">
        <v>1205</v>
      </c>
      <c r="G797" s="12"/>
      <c r="H797" s="93">
        <v>10.0</v>
      </c>
      <c r="I797" s="181"/>
      <c r="J797" s="93">
        <v>75.0</v>
      </c>
      <c r="K797" s="231" t="s">
        <v>1339</v>
      </c>
      <c r="L797" s="304"/>
      <c r="M797" s="305"/>
      <c r="N797" s="181"/>
      <c r="O797" s="93" t="s">
        <v>1340</v>
      </c>
      <c r="P797" s="169" t="str">
        <f t="shared" si="950"/>
        <v>#VALUE!</v>
      </c>
      <c r="Q797" s="170" t="str">
        <f t="shared" si="3"/>
        <v>#VALUE!</v>
      </c>
      <c r="R797" s="180"/>
      <c r="S797" s="303"/>
      <c r="T797" s="181"/>
      <c r="U797" s="181"/>
      <c r="V797" s="172" t="str">
        <f t="shared" si="970"/>
        <v> </v>
      </c>
      <c r="W797" s="172">
        <f t="shared" si="5"/>
        <v>0</v>
      </c>
      <c r="X797" s="173" t="str">
        <f t="shared" si="6"/>
        <v>#DIV/0!</v>
      </c>
      <c r="Y797" s="172" t="str">
        <f t="shared" si="7"/>
        <v>#DIV/0!</v>
      </c>
      <c r="Z797" s="174">
        <f t="shared" si="8"/>
        <v>0</v>
      </c>
      <c r="AA797" s="174">
        <f t="shared" si="9"/>
        <v>0</v>
      </c>
      <c r="AB797" s="173" t="str">
        <f t="shared" si="10"/>
        <v>2-CN</v>
      </c>
      <c r="AC797" s="175" t="str">
        <f t="shared" si="11"/>
        <v> 6243VMS02  -  BĐ: Ngày lỗi KT: Ngày lỗi</v>
      </c>
      <c r="AD797" s="175" t="str">
        <f t="shared" ref="AD797:AE797" si="1028">P797</f>
        <v>#VALUE!</v>
      </c>
      <c r="AE797" s="175" t="str">
        <f t="shared" si="1028"/>
        <v>#VALUE!</v>
      </c>
      <c r="AF797" s="182"/>
      <c r="AG797" s="182"/>
    </row>
    <row r="798" ht="18.75" customHeight="1">
      <c r="A798" s="177"/>
      <c r="B798" s="177"/>
      <c r="C798" s="178" t="s">
        <v>1337</v>
      </c>
      <c r="D798" s="93" t="s">
        <v>1193</v>
      </c>
      <c r="E798" s="178">
        <v>2024.0</v>
      </c>
      <c r="F798" s="93" t="s">
        <v>1206</v>
      </c>
      <c r="G798" s="12"/>
      <c r="H798" s="93">
        <v>8.0</v>
      </c>
      <c r="I798" s="181"/>
      <c r="J798" s="93">
        <v>75.0</v>
      </c>
      <c r="K798" s="231" t="s">
        <v>1339</v>
      </c>
      <c r="L798" s="304"/>
      <c r="M798" s="305"/>
      <c r="N798" s="181"/>
      <c r="O798" s="93" t="s">
        <v>1340</v>
      </c>
      <c r="P798" s="169" t="str">
        <f t="shared" si="950"/>
        <v>#VALUE!</v>
      </c>
      <c r="Q798" s="170" t="str">
        <f t="shared" si="3"/>
        <v>#VALUE!</v>
      </c>
      <c r="R798" s="180"/>
      <c r="S798" s="303"/>
      <c r="T798" s="181"/>
      <c r="U798" s="181"/>
      <c r="V798" s="172" t="str">
        <f t="shared" si="970"/>
        <v> </v>
      </c>
      <c r="W798" s="172">
        <f t="shared" si="5"/>
        <v>0</v>
      </c>
      <c r="X798" s="173" t="str">
        <f t="shared" si="6"/>
        <v>#DIV/0!</v>
      </c>
      <c r="Y798" s="172" t="str">
        <f t="shared" si="7"/>
        <v>#DIV/0!</v>
      </c>
      <c r="Z798" s="174">
        <f t="shared" si="8"/>
        <v>0</v>
      </c>
      <c r="AA798" s="174">
        <f t="shared" si="9"/>
        <v>0</v>
      </c>
      <c r="AB798" s="173" t="str">
        <f t="shared" si="10"/>
        <v>2-CN</v>
      </c>
      <c r="AC798" s="175" t="str">
        <f t="shared" si="11"/>
        <v> 6243VMS02G  -  BĐ: Ngày lỗi KT: Ngày lỗi</v>
      </c>
      <c r="AD798" s="175" t="str">
        <f t="shared" ref="AD798:AE798" si="1029">P798</f>
        <v>#VALUE!</v>
      </c>
      <c r="AE798" s="175" t="str">
        <f t="shared" si="1029"/>
        <v>#VALUE!</v>
      </c>
      <c r="AF798" s="182"/>
      <c r="AG798" s="182"/>
    </row>
    <row r="799" ht="18.75" customHeight="1">
      <c r="A799" s="177"/>
      <c r="B799" s="177"/>
      <c r="C799" s="178" t="s">
        <v>1337</v>
      </c>
      <c r="D799" s="93" t="s">
        <v>988</v>
      </c>
      <c r="E799" s="178">
        <v>2024.0</v>
      </c>
      <c r="F799" s="93" t="s">
        <v>989</v>
      </c>
      <c r="G799" s="165" t="s">
        <v>1119</v>
      </c>
      <c r="H799" s="178">
        <v>3.0</v>
      </c>
      <c r="I799" s="181"/>
      <c r="J799" s="232">
        <v>45.0</v>
      </c>
      <c r="K799" s="231" t="s">
        <v>1339</v>
      </c>
      <c r="L799" s="304"/>
      <c r="M799" s="305"/>
      <c r="N799" s="181"/>
      <c r="O799" s="93" t="s">
        <v>1340</v>
      </c>
      <c r="P799" s="169" t="str">
        <f t="shared" si="950"/>
        <v>#VALUE!</v>
      </c>
      <c r="Q799" s="170" t="str">
        <f t="shared" si="3"/>
        <v>#VALUE!</v>
      </c>
      <c r="R799" s="180"/>
      <c r="S799" s="303"/>
      <c r="T799" s="181"/>
      <c r="U799" s="181"/>
      <c r="V799" s="172" t="str">
        <f t="shared" si="970"/>
        <v> </v>
      </c>
      <c r="W799" s="172">
        <f t="shared" si="5"/>
        <v>0</v>
      </c>
      <c r="X799" s="173" t="str">
        <f t="shared" si="6"/>
        <v>#DIV/0!</v>
      </c>
      <c r="Y799" s="172" t="str">
        <f t="shared" si="7"/>
        <v>#DIV/0!</v>
      </c>
      <c r="Z799" s="174">
        <f t="shared" si="8"/>
        <v>0</v>
      </c>
      <c r="AA799" s="174">
        <f t="shared" si="9"/>
        <v>0</v>
      </c>
      <c r="AB799" s="173" t="str">
        <f t="shared" si="10"/>
        <v>2-CN</v>
      </c>
      <c r="AC799" s="175" t="str">
        <f t="shared" si="11"/>
        <v>Giáo dục quốc phòng và an ninh 5243VIF01  -  BĐ: Ngày lỗi KT: Ngày lỗi</v>
      </c>
      <c r="AD799" s="175" t="str">
        <f t="shared" ref="AD799:AE799" si="1030">P799</f>
        <v>#VALUE!</v>
      </c>
      <c r="AE799" s="175" t="str">
        <f t="shared" si="1030"/>
        <v>#VALUE!</v>
      </c>
      <c r="AF799" s="182"/>
      <c r="AG799" s="182"/>
    </row>
    <row r="800" ht="18.75" customHeight="1">
      <c r="A800" s="177"/>
      <c r="B800" s="177"/>
      <c r="C800" s="178" t="s">
        <v>1337</v>
      </c>
      <c r="D800" s="93" t="s">
        <v>1002</v>
      </c>
      <c r="E800" s="178">
        <v>2024.0</v>
      </c>
      <c r="F800" s="93" t="s">
        <v>1003</v>
      </c>
      <c r="G800" s="12"/>
      <c r="H800" s="99">
        <v>9.0</v>
      </c>
      <c r="I800" s="181"/>
      <c r="J800" s="232">
        <v>45.0</v>
      </c>
      <c r="K800" s="231" t="s">
        <v>1339</v>
      </c>
      <c r="L800" s="304"/>
      <c r="M800" s="305"/>
      <c r="N800" s="181"/>
      <c r="O800" s="93" t="s">
        <v>1340</v>
      </c>
      <c r="P800" s="169" t="str">
        <f t="shared" si="950"/>
        <v>#VALUE!</v>
      </c>
      <c r="Q800" s="170" t="str">
        <f t="shared" si="3"/>
        <v>#VALUE!</v>
      </c>
      <c r="R800" s="180"/>
      <c r="S800" s="303"/>
      <c r="T800" s="181"/>
      <c r="U800" s="181"/>
      <c r="V800" s="172" t="str">
        <f t="shared" si="970"/>
        <v> </v>
      </c>
      <c r="W800" s="172">
        <f t="shared" si="5"/>
        <v>0</v>
      </c>
      <c r="X800" s="173" t="str">
        <f t="shared" si="6"/>
        <v>#DIV/0!</v>
      </c>
      <c r="Y800" s="172" t="str">
        <f t="shared" si="7"/>
        <v>#DIV/0!</v>
      </c>
      <c r="Z800" s="174">
        <f t="shared" si="8"/>
        <v>0</v>
      </c>
      <c r="AA800" s="174">
        <f t="shared" si="9"/>
        <v>0</v>
      </c>
      <c r="AB800" s="173" t="str">
        <f t="shared" si="10"/>
        <v>2-CN</v>
      </c>
      <c r="AC800" s="175" t="str">
        <f t="shared" si="11"/>
        <v> 5243VIG01  -  BĐ: Ngày lỗi KT: Ngày lỗi</v>
      </c>
      <c r="AD800" s="175" t="str">
        <f t="shared" ref="AD800:AE800" si="1031">P800</f>
        <v>#VALUE!</v>
      </c>
      <c r="AE800" s="175" t="str">
        <f t="shared" si="1031"/>
        <v>#VALUE!</v>
      </c>
      <c r="AF800" s="182"/>
      <c r="AG800" s="182"/>
    </row>
    <row r="801" ht="18.75" customHeight="1">
      <c r="A801" s="177"/>
      <c r="B801" s="177"/>
      <c r="C801" s="178" t="s">
        <v>1337</v>
      </c>
      <c r="D801" s="93" t="s">
        <v>1002</v>
      </c>
      <c r="E801" s="178">
        <v>2024.0</v>
      </c>
      <c r="F801" s="93" t="s">
        <v>1006</v>
      </c>
      <c r="G801" s="12"/>
      <c r="H801" s="99">
        <v>6.0</v>
      </c>
      <c r="I801" s="181"/>
      <c r="J801" s="232">
        <v>45.0</v>
      </c>
      <c r="K801" s="231" t="s">
        <v>1339</v>
      </c>
      <c r="L801" s="304"/>
      <c r="M801" s="305"/>
      <c r="N801" s="181"/>
      <c r="O801" s="93" t="s">
        <v>1340</v>
      </c>
      <c r="P801" s="169" t="str">
        <f t="shared" si="950"/>
        <v>#VALUE!</v>
      </c>
      <c r="Q801" s="170" t="str">
        <f t="shared" si="3"/>
        <v>#VALUE!</v>
      </c>
      <c r="R801" s="180"/>
      <c r="S801" s="303"/>
      <c r="T801" s="181"/>
      <c r="U801" s="181"/>
      <c r="V801" s="172" t="str">
        <f t="shared" si="970"/>
        <v> </v>
      </c>
      <c r="W801" s="172">
        <f t="shared" si="5"/>
        <v>0</v>
      </c>
      <c r="X801" s="173" t="str">
        <f t="shared" si="6"/>
        <v>#DIV/0!</v>
      </c>
      <c r="Y801" s="172" t="str">
        <f t="shared" si="7"/>
        <v>#DIV/0!</v>
      </c>
      <c r="Z801" s="174">
        <f t="shared" si="8"/>
        <v>0</v>
      </c>
      <c r="AA801" s="174">
        <f t="shared" si="9"/>
        <v>0</v>
      </c>
      <c r="AB801" s="173" t="str">
        <f t="shared" si="10"/>
        <v>2-CN</v>
      </c>
      <c r="AC801" s="175" t="str">
        <f t="shared" si="11"/>
        <v> 5243VIG01G  -  BĐ: Ngày lỗi KT: Ngày lỗi</v>
      </c>
      <c r="AD801" s="175" t="str">
        <f t="shared" ref="AD801:AE801" si="1032">P801</f>
        <v>#VALUE!</v>
      </c>
      <c r="AE801" s="175" t="str">
        <f t="shared" si="1032"/>
        <v>#VALUE!</v>
      </c>
      <c r="AF801" s="182"/>
      <c r="AG801" s="182"/>
    </row>
    <row r="802" ht="18.75" customHeight="1">
      <c r="A802" s="177"/>
      <c r="B802" s="177"/>
      <c r="C802" s="178" t="s">
        <v>1337</v>
      </c>
      <c r="D802" s="93" t="s">
        <v>1002</v>
      </c>
      <c r="E802" s="178">
        <v>2024.0</v>
      </c>
      <c r="F802" s="93" t="s">
        <v>1010</v>
      </c>
      <c r="G802" s="12"/>
      <c r="H802" s="178">
        <v>23.0</v>
      </c>
      <c r="I802" s="181"/>
      <c r="J802" s="232">
        <v>45.0</v>
      </c>
      <c r="K802" s="231" t="s">
        <v>1339</v>
      </c>
      <c r="L802" s="304"/>
      <c r="M802" s="305"/>
      <c r="N802" s="181"/>
      <c r="O802" s="93" t="s">
        <v>1340</v>
      </c>
      <c r="P802" s="169" t="str">
        <f t="shared" si="950"/>
        <v>#VALUE!</v>
      </c>
      <c r="Q802" s="170" t="str">
        <f t="shared" si="3"/>
        <v>#VALUE!</v>
      </c>
      <c r="R802" s="180"/>
      <c r="S802" s="303"/>
      <c r="T802" s="181"/>
      <c r="U802" s="181"/>
      <c r="V802" s="172" t="str">
        <f t="shared" si="970"/>
        <v> </v>
      </c>
      <c r="W802" s="172">
        <f t="shared" si="5"/>
        <v>0</v>
      </c>
      <c r="X802" s="173" t="str">
        <f t="shared" si="6"/>
        <v>#DIV/0!</v>
      </c>
      <c r="Y802" s="172" t="str">
        <f t="shared" si="7"/>
        <v>#DIV/0!</v>
      </c>
      <c r="Z802" s="174">
        <f t="shared" si="8"/>
        <v>0</v>
      </c>
      <c r="AA802" s="174">
        <f t="shared" si="9"/>
        <v>0</v>
      </c>
      <c r="AB802" s="173" t="str">
        <f t="shared" si="10"/>
        <v>2-CN</v>
      </c>
      <c r="AC802" s="175" t="str">
        <f t="shared" si="11"/>
        <v> 5243VIG02  -  BĐ: Ngày lỗi KT: Ngày lỗi</v>
      </c>
      <c r="AD802" s="175" t="str">
        <f t="shared" ref="AD802:AE802" si="1033">P802</f>
        <v>#VALUE!</v>
      </c>
      <c r="AE802" s="175" t="str">
        <f t="shared" si="1033"/>
        <v>#VALUE!</v>
      </c>
      <c r="AF802" s="182"/>
      <c r="AG802" s="182"/>
    </row>
    <row r="803" ht="18.75" customHeight="1">
      <c r="A803" s="177"/>
      <c r="B803" s="177"/>
      <c r="C803" s="178" t="s">
        <v>1337</v>
      </c>
      <c r="D803" s="93" t="s">
        <v>1002</v>
      </c>
      <c r="E803" s="178">
        <v>2024.0</v>
      </c>
      <c r="F803" s="93" t="s">
        <v>1014</v>
      </c>
      <c r="G803" s="12"/>
      <c r="H803" s="178">
        <v>9.0</v>
      </c>
      <c r="I803" s="181"/>
      <c r="J803" s="232">
        <v>45.0</v>
      </c>
      <c r="K803" s="231" t="s">
        <v>1339</v>
      </c>
      <c r="L803" s="304"/>
      <c r="M803" s="305"/>
      <c r="N803" s="181"/>
      <c r="O803" s="93" t="s">
        <v>1340</v>
      </c>
      <c r="P803" s="169" t="str">
        <f t="shared" si="950"/>
        <v>#VALUE!</v>
      </c>
      <c r="Q803" s="170" t="str">
        <f t="shared" si="3"/>
        <v>#VALUE!</v>
      </c>
      <c r="R803" s="180"/>
      <c r="S803" s="303"/>
      <c r="T803" s="181"/>
      <c r="U803" s="181"/>
      <c r="V803" s="172" t="str">
        <f t="shared" si="970"/>
        <v> </v>
      </c>
      <c r="W803" s="172">
        <f t="shared" si="5"/>
        <v>0</v>
      </c>
      <c r="X803" s="173" t="str">
        <f t="shared" si="6"/>
        <v>#DIV/0!</v>
      </c>
      <c r="Y803" s="172" t="str">
        <f t="shared" si="7"/>
        <v>#DIV/0!</v>
      </c>
      <c r="Z803" s="174">
        <f t="shared" si="8"/>
        <v>0</v>
      </c>
      <c r="AA803" s="174">
        <f t="shared" si="9"/>
        <v>0</v>
      </c>
      <c r="AB803" s="173" t="str">
        <f t="shared" si="10"/>
        <v>2-CN</v>
      </c>
      <c r="AC803" s="175" t="str">
        <f t="shared" si="11"/>
        <v> 5243VIG02G  -  BĐ: Ngày lỗi KT: Ngày lỗi</v>
      </c>
      <c r="AD803" s="175" t="str">
        <f t="shared" ref="AD803:AE803" si="1034">P803</f>
        <v>#VALUE!</v>
      </c>
      <c r="AE803" s="175" t="str">
        <f t="shared" si="1034"/>
        <v>#VALUE!</v>
      </c>
      <c r="AF803" s="182"/>
      <c r="AG803" s="182"/>
    </row>
    <row r="804" ht="18.75" customHeight="1">
      <c r="A804" s="177"/>
      <c r="B804" s="177"/>
      <c r="C804" s="178" t="s">
        <v>1337</v>
      </c>
      <c r="D804" s="93" t="s">
        <v>894</v>
      </c>
      <c r="E804" s="178">
        <v>2024.0</v>
      </c>
      <c r="F804" s="93" t="s">
        <v>895</v>
      </c>
      <c r="G804" s="12"/>
      <c r="H804" s="93">
        <v>2.0</v>
      </c>
      <c r="I804" s="181"/>
      <c r="J804" s="232">
        <v>45.0</v>
      </c>
      <c r="K804" s="231" t="s">
        <v>1339</v>
      </c>
      <c r="L804" s="304"/>
      <c r="M804" s="305"/>
      <c r="N804" s="181"/>
      <c r="O804" s="93" t="s">
        <v>1340</v>
      </c>
      <c r="P804" s="169" t="str">
        <f t="shared" si="950"/>
        <v>#VALUE!</v>
      </c>
      <c r="Q804" s="170" t="str">
        <f t="shared" si="3"/>
        <v>#VALUE!</v>
      </c>
      <c r="R804" s="180"/>
      <c r="S804" s="303"/>
      <c r="T804" s="181"/>
      <c r="U804" s="181"/>
      <c r="V804" s="172" t="str">
        <f t="shared" si="970"/>
        <v> </v>
      </c>
      <c r="W804" s="172">
        <f t="shared" si="5"/>
        <v>0</v>
      </c>
      <c r="X804" s="173" t="str">
        <f t="shared" si="6"/>
        <v>#DIV/0!</v>
      </c>
      <c r="Y804" s="172" t="str">
        <f t="shared" si="7"/>
        <v>#DIV/0!</v>
      </c>
      <c r="Z804" s="174">
        <f t="shared" si="8"/>
        <v>0</v>
      </c>
      <c r="AA804" s="174">
        <f t="shared" si="9"/>
        <v>0</v>
      </c>
      <c r="AB804" s="173" t="str">
        <f t="shared" si="10"/>
        <v>2-CN</v>
      </c>
      <c r="AC804" s="175" t="str">
        <f t="shared" si="11"/>
        <v> 5243VIS01  -  BĐ: Ngày lỗi KT: Ngày lỗi</v>
      </c>
      <c r="AD804" s="175" t="str">
        <f t="shared" ref="AD804:AE804" si="1035">P804</f>
        <v>#VALUE!</v>
      </c>
      <c r="AE804" s="175" t="str">
        <f t="shared" si="1035"/>
        <v>#VALUE!</v>
      </c>
      <c r="AF804" s="182"/>
      <c r="AG804" s="182"/>
    </row>
    <row r="805" ht="18.75" customHeight="1">
      <c r="A805" s="177"/>
      <c r="B805" s="177"/>
      <c r="C805" s="178" t="s">
        <v>1337</v>
      </c>
      <c r="D805" s="93" t="s">
        <v>894</v>
      </c>
      <c r="E805" s="178">
        <v>2024.0</v>
      </c>
      <c r="F805" s="93" t="s">
        <v>902</v>
      </c>
      <c r="G805" s="12"/>
      <c r="H805" s="93">
        <v>1.0</v>
      </c>
      <c r="I805" s="181"/>
      <c r="J805" s="232">
        <v>45.0</v>
      </c>
      <c r="K805" s="231" t="s">
        <v>1339</v>
      </c>
      <c r="L805" s="304"/>
      <c r="M805" s="305"/>
      <c r="N805" s="181"/>
      <c r="O805" s="93" t="s">
        <v>1340</v>
      </c>
      <c r="P805" s="169" t="str">
        <f t="shared" si="950"/>
        <v>#VALUE!</v>
      </c>
      <c r="Q805" s="170" t="str">
        <f t="shared" si="3"/>
        <v>#VALUE!</v>
      </c>
      <c r="R805" s="180"/>
      <c r="S805" s="303"/>
      <c r="T805" s="181"/>
      <c r="U805" s="181"/>
      <c r="V805" s="172" t="str">
        <f t="shared" si="970"/>
        <v> </v>
      </c>
      <c r="W805" s="172">
        <f t="shared" si="5"/>
        <v>0</v>
      </c>
      <c r="X805" s="173" t="str">
        <f t="shared" si="6"/>
        <v>#DIV/0!</v>
      </c>
      <c r="Y805" s="172" t="str">
        <f t="shared" si="7"/>
        <v>#DIV/0!</v>
      </c>
      <c r="Z805" s="174">
        <f t="shared" si="8"/>
        <v>0</v>
      </c>
      <c r="AA805" s="174">
        <f t="shared" si="9"/>
        <v>0</v>
      </c>
      <c r="AB805" s="173" t="str">
        <f t="shared" si="10"/>
        <v>2-CN</v>
      </c>
      <c r="AC805" s="175" t="str">
        <f t="shared" si="11"/>
        <v> 5243VIS01G  -  BĐ: Ngày lỗi KT: Ngày lỗi</v>
      </c>
      <c r="AD805" s="175" t="str">
        <f t="shared" ref="AD805:AE805" si="1036">P805</f>
        <v>#VALUE!</v>
      </c>
      <c r="AE805" s="175" t="str">
        <f t="shared" si="1036"/>
        <v>#VALUE!</v>
      </c>
      <c r="AF805" s="182"/>
      <c r="AG805" s="182"/>
    </row>
    <row r="806" ht="18.75" customHeight="1">
      <c r="A806" s="177"/>
      <c r="B806" s="177"/>
      <c r="C806" s="178" t="s">
        <v>1337</v>
      </c>
      <c r="D806" s="93" t="s">
        <v>894</v>
      </c>
      <c r="E806" s="178">
        <v>2024.0</v>
      </c>
      <c r="F806" s="93" t="s">
        <v>903</v>
      </c>
      <c r="G806" s="12"/>
      <c r="H806" s="93">
        <v>20.0</v>
      </c>
      <c r="I806" s="181"/>
      <c r="J806" s="232">
        <v>45.0</v>
      </c>
      <c r="K806" s="231" t="s">
        <v>1339</v>
      </c>
      <c r="L806" s="304"/>
      <c r="M806" s="305"/>
      <c r="N806" s="181"/>
      <c r="O806" s="93" t="s">
        <v>1340</v>
      </c>
      <c r="P806" s="169" t="str">
        <f t="shared" si="950"/>
        <v>#VALUE!</v>
      </c>
      <c r="Q806" s="170" t="str">
        <f t="shared" si="3"/>
        <v>#VALUE!</v>
      </c>
      <c r="R806" s="180"/>
      <c r="S806" s="303"/>
      <c r="T806" s="181"/>
      <c r="U806" s="181"/>
      <c r="V806" s="172" t="str">
        <f t="shared" si="970"/>
        <v> </v>
      </c>
      <c r="W806" s="172">
        <f t="shared" si="5"/>
        <v>0</v>
      </c>
      <c r="X806" s="173" t="str">
        <f t="shared" si="6"/>
        <v>#DIV/0!</v>
      </c>
      <c r="Y806" s="172" t="str">
        <f t="shared" si="7"/>
        <v>#DIV/0!</v>
      </c>
      <c r="Z806" s="174">
        <f t="shared" si="8"/>
        <v>0</v>
      </c>
      <c r="AA806" s="174">
        <f t="shared" si="9"/>
        <v>0</v>
      </c>
      <c r="AB806" s="173" t="str">
        <f t="shared" si="10"/>
        <v>2-CN</v>
      </c>
      <c r="AC806" s="175" t="str">
        <f t="shared" si="11"/>
        <v> 5243VIS02  -  BĐ: Ngày lỗi KT: Ngày lỗi</v>
      </c>
      <c r="AD806" s="175" t="str">
        <f t="shared" ref="AD806:AE806" si="1037">P806</f>
        <v>#VALUE!</v>
      </c>
      <c r="AE806" s="175" t="str">
        <f t="shared" si="1037"/>
        <v>#VALUE!</v>
      </c>
      <c r="AF806" s="182"/>
      <c r="AG806" s="182"/>
    </row>
    <row r="807" ht="18.75" customHeight="1">
      <c r="A807" s="177"/>
      <c r="B807" s="177"/>
      <c r="C807" s="178" t="s">
        <v>1337</v>
      </c>
      <c r="D807" s="93" t="s">
        <v>894</v>
      </c>
      <c r="E807" s="178">
        <v>2024.0</v>
      </c>
      <c r="F807" s="93" t="s">
        <v>904</v>
      </c>
      <c r="G807" s="12"/>
      <c r="H807" s="93">
        <v>6.0</v>
      </c>
      <c r="I807" s="181"/>
      <c r="J807" s="232">
        <v>45.0</v>
      </c>
      <c r="K807" s="231" t="s">
        <v>1339</v>
      </c>
      <c r="L807" s="304"/>
      <c r="M807" s="305"/>
      <c r="N807" s="181"/>
      <c r="O807" s="93" t="s">
        <v>1340</v>
      </c>
      <c r="P807" s="169" t="str">
        <f t="shared" si="950"/>
        <v>#VALUE!</v>
      </c>
      <c r="Q807" s="170" t="str">
        <f t="shared" si="3"/>
        <v>#VALUE!</v>
      </c>
      <c r="R807" s="180"/>
      <c r="S807" s="303"/>
      <c r="T807" s="181"/>
      <c r="U807" s="181"/>
      <c r="V807" s="172" t="str">
        <f t="shared" si="970"/>
        <v> </v>
      </c>
      <c r="W807" s="172">
        <f t="shared" si="5"/>
        <v>0</v>
      </c>
      <c r="X807" s="173" t="str">
        <f t="shared" si="6"/>
        <v>#DIV/0!</v>
      </c>
      <c r="Y807" s="172" t="str">
        <f t="shared" si="7"/>
        <v>#DIV/0!</v>
      </c>
      <c r="Z807" s="174">
        <f t="shared" si="8"/>
        <v>0</v>
      </c>
      <c r="AA807" s="174">
        <f t="shared" si="9"/>
        <v>0</v>
      </c>
      <c r="AB807" s="173" t="str">
        <f t="shared" si="10"/>
        <v>2-CN</v>
      </c>
      <c r="AC807" s="175" t="str">
        <f t="shared" si="11"/>
        <v> 5243VIS02G  -  BĐ: Ngày lỗi KT: Ngày lỗi</v>
      </c>
      <c r="AD807" s="175" t="str">
        <f t="shared" ref="AD807:AE807" si="1038">P807</f>
        <v>#VALUE!</v>
      </c>
      <c r="AE807" s="175" t="str">
        <f t="shared" si="1038"/>
        <v>#VALUE!</v>
      </c>
      <c r="AF807" s="182"/>
      <c r="AG807" s="182"/>
    </row>
    <row r="808" ht="18.75" customHeight="1">
      <c r="A808" s="177"/>
      <c r="B808" s="177"/>
      <c r="C808" s="178" t="s">
        <v>1337</v>
      </c>
      <c r="D808" s="93" t="s">
        <v>894</v>
      </c>
      <c r="E808" s="178">
        <v>2024.0</v>
      </c>
      <c r="F808" s="93" t="s">
        <v>905</v>
      </c>
      <c r="G808" s="12"/>
      <c r="H808" s="93">
        <v>12.0</v>
      </c>
      <c r="I808" s="181"/>
      <c r="J808" s="232">
        <v>45.0</v>
      </c>
      <c r="K808" s="231" t="s">
        <v>1339</v>
      </c>
      <c r="L808" s="304"/>
      <c r="M808" s="305"/>
      <c r="N808" s="181"/>
      <c r="O808" s="93" t="s">
        <v>1340</v>
      </c>
      <c r="P808" s="169" t="str">
        <f t="shared" si="950"/>
        <v>#VALUE!</v>
      </c>
      <c r="Q808" s="170" t="str">
        <f t="shared" si="3"/>
        <v>#VALUE!</v>
      </c>
      <c r="R808" s="180"/>
      <c r="S808" s="303"/>
      <c r="T808" s="181"/>
      <c r="U808" s="181"/>
      <c r="V808" s="172" t="str">
        <f t="shared" si="970"/>
        <v> </v>
      </c>
      <c r="W808" s="172">
        <f t="shared" si="5"/>
        <v>0</v>
      </c>
      <c r="X808" s="173" t="str">
        <f t="shared" si="6"/>
        <v>#DIV/0!</v>
      </c>
      <c r="Y808" s="172" t="str">
        <f t="shared" si="7"/>
        <v>#DIV/0!</v>
      </c>
      <c r="Z808" s="174">
        <f t="shared" si="8"/>
        <v>0</v>
      </c>
      <c r="AA808" s="174">
        <f t="shared" si="9"/>
        <v>0</v>
      </c>
      <c r="AB808" s="173" t="str">
        <f t="shared" si="10"/>
        <v>2-CN</v>
      </c>
      <c r="AC808" s="175" t="str">
        <f t="shared" si="11"/>
        <v> 5243VIS03  -  BĐ: Ngày lỗi KT: Ngày lỗi</v>
      </c>
      <c r="AD808" s="175" t="str">
        <f t="shared" ref="AD808:AE808" si="1039">P808</f>
        <v>#VALUE!</v>
      </c>
      <c r="AE808" s="175" t="str">
        <f t="shared" si="1039"/>
        <v>#VALUE!</v>
      </c>
      <c r="AF808" s="182"/>
      <c r="AG808" s="182"/>
    </row>
    <row r="809" ht="18.75" customHeight="1">
      <c r="A809" s="177"/>
      <c r="B809" s="177"/>
      <c r="C809" s="178" t="s">
        <v>1337</v>
      </c>
      <c r="D809" s="93" t="s">
        <v>1165</v>
      </c>
      <c r="E809" s="178">
        <v>2024.0</v>
      </c>
      <c r="F809" s="93" t="s">
        <v>1166</v>
      </c>
      <c r="G809" s="12"/>
      <c r="H809" s="99">
        <v>2.0</v>
      </c>
      <c r="I809" s="181"/>
      <c r="J809" s="232">
        <v>45.0</v>
      </c>
      <c r="K809" s="231" t="s">
        <v>1339</v>
      </c>
      <c r="L809" s="304"/>
      <c r="M809" s="305"/>
      <c r="N809" s="181"/>
      <c r="O809" s="93" t="s">
        <v>1340</v>
      </c>
      <c r="P809" s="169" t="str">
        <f t="shared" si="950"/>
        <v>#VALUE!</v>
      </c>
      <c r="Q809" s="170" t="str">
        <f t="shared" si="3"/>
        <v>#VALUE!</v>
      </c>
      <c r="R809" s="180"/>
      <c r="S809" s="303"/>
      <c r="T809" s="181"/>
      <c r="U809" s="181"/>
      <c r="V809" s="172" t="str">
        <f t="shared" si="970"/>
        <v> </v>
      </c>
      <c r="W809" s="172">
        <f t="shared" si="5"/>
        <v>0</v>
      </c>
      <c r="X809" s="173" t="str">
        <f t="shared" si="6"/>
        <v>#DIV/0!</v>
      </c>
      <c r="Y809" s="172" t="str">
        <f t="shared" si="7"/>
        <v>#DIV/0!</v>
      </c>
      <c r="Z809" s="174">
        <f t="shared" si="8"/>
        <v>0</v>
      </c>
      <c r="AA809" s="174">
        <f t="shared" si="9"/>
        <v>0</v>
      </c>
      <c r="AB809" s="173" t="str">
        <f t="shared" si="10"/>
        <v>2-CN</v>
      </c>
      <c r="AC809" s="175" t="str">
        <f t="shared" si="11"/>
        <v> 5243VMH01  -  BĐ: Ngày lỗi KT: Ngày lỗi</v>
      </c>
      <c r="AD809" s="175" t="str">
        <f t="shared" ref="AD809:AE809" si="1040">P809</f>
        <v>#VALUE!</v>
      </c>
      <c r="AE809" s="175" t="str">
        <f t="shared" si="1040"/>
        <v>#VALUE!</v>
      </c>
      <c r="AF809" s="182"/>
      <c r="AG809" s="182"/>
    </row>
    <row r="810" ht="18.75" customHeight="1">
      <c r="A810" s="177"/>
      <c r="B810" s="177"/>
      <c r="C810" s="178" t="s">
        <v>1337</v>
      </c>
      <c r="D810" s="93" t="s">
        <v>1165</v>
      </c>
      <c r="E810" s="178">
        <v>2024.0</v>
      </c>
      <c r="F810" s="93" t="s">
        <v>1169</v>
      </c>
      <c r="G810" s="12"/>
      <c r="H810" s="178">
        <v>20.0</v>
      </c>
      <c r="I810" s="181"/>
      <c r="J810" s="232">
        <v>45.0</v>
      </c>
      <c r="K810" s="231" t="s">
        <v>1339</v>
      </c>
      <c r="L810" s="304"/>
      <c r="M810" s="305"/>
      <c r="N810" s="181"/>
      <c r="O810" s="93" t="s">
        <v>1340</v>
      </c>
      <c r="P810" s="169" t="str">
        <f t="shared" si="950"/>
        <v>#VALUE!</v>
      </c>
      <c r="Q810" s="170" t="str">
        <f t="shared" si="3"/>
        <v>#VALUE!</v>
      </c>
      <c r="R810" s="180"/>
      <c r="S810" s="303"/>
      <c r="T810" s="181"/>
      <c r="U810" s="181"/>
      <c r="V810" s="172" t="str">
        <f t="shared" si="970"/>
        <v> </v>
      </c>
      <c r="W810" s="172">
        <f t="shared" si="5"/>
        <v>0</v>
      </c>
      <c r="X810" s="173" t="str">
        <f t="shared" si="6"/>
        <v>#DIV/0!</v>
      </c>
      <c r="Y810" s="172" t="str">
        <f t="shared" si="7"/>
        <v>#DIV/0!</v>
      </c>
      <c r="Z810" s="174">
        <f t="shared" si="8"/>
        <v>0</v>
      </c>
      <c r="AA810" s="174">
        <f t="shared" si="9"/>
        <v>0</v>
      </c>
      <c r="AB810" s="173" t="str">
        <f t="shared" si="10"/>
        <v>2-CN</v>
      </c>
      <c r="AC810" s="175" t="str">
        <f t="shared" si="11"/>
        <v> 5243VMH02  -  BĐ: Ngày lỗi KT: Ngày lỗi</v>
      </c>
      <c r="AD810" s="175" t="str">
        <f t="shared" ref="AD810:AE810" si="1041">P810</f>
        <v>#VALUE!</v>
      </c>
      <c r="AE810" s="175" t="str">
        <f t="shared" si="1041"/>
        <v>#VALUE!</v>
      </c>
      <c r="AF810" s="182"/>
      <c r="AG810" s="182"/>
    </row>
    <row r="811" ht="18.75" customHeight="1">
      <c r="A811" s="177"/>
      <c r="B811" s="177"/>
      <c r="C811" s="178" t="s">
        <v>1337</v>
      </c>
      <c r="D811" s="93" t="s">
        <v>1193</v>
      </c>
      <c r="E811" s="178">
        <v>2024.0</v>
      </c>
      <c r="F811" s="93" t="s">
        <v>1194</v>
      </c>
      <c r="G811" s="12"/>
      <c r="H811" s="99">
        <v>5.0</v>
      </c>
      <c r="I811" s="181"/>
      <c r="J811" s="232">
        <v>45.0</v>
      </c>
      <c r="K811" s="231" t="s">
        <v>1339</v>
      </c>
      <c r="L811" s="304"/>
      <c r="M811" s="305"/>
      <c r="N811" s="181"/>
      <c r="O811" s="93" t="s">
        <v>1340</v>
      </c>
      <c r="P811" s="169" t="str">
        <f t="shared" si="950"/>
        <v>#VALUE!</v>
      </c>
      <c r="Q811" s="170" t="str">
        <f t="shared" si="3"/>
        <v>#VALUE!</v>
      </c>
      <c r="R811" s="180"/>
      <c r="S811" s="303"/>
      <c r="T811" s="181"/>
      <c r="U811" s="181"/>
      <c r="V811" s="172" t="str">
        <f t="shared" si="970"/>
        <v> </v>
      </c>
      <c r="W811" s="172">
        <f t="shared" si="5"/>
        <v>0</v>
      </c>
      <c r="X811" s="173" t="str">
        <f t="shared" si="6"/>
        <v>#DIV/0!</v>
      </c>
      <c r="Y811" s="172" t="str">
        <f t="shared" si="7"/>
        <v>#DIV/0!</v>
      </c>
      <c r="Z811" s="174">
        <f t="shared" si="8"/>
        <v>0</v>
      </c>
      <c r="AA811" s="174">
        <f t="shared" si="9"/>
        <v>0</v>
      </c>
      <c r="AB811" s="173" t="str">
        <f t="shared" si="10"/>
        <v>2-CN</v>
      </c>
      <c r="AC811" s="175" t="str">
        <f t="shared" si="11"/>
        <v> 5243VMS01G  -  BĐ: Ngày lỗi KT: Ngày lỗi</v>
      </c>
      <c r="AD811" s="175" t="str">
        <f t="shared" ref="AD811:AE811" si="1042">P811</f>
        <v>#VALUE!</v>
      </c>
      <c r="AE811" s="175" t="str">
        <f t="shared" si="1042"/>
        <v>#VALUE!</v>
      </c>
      <c r="AF811" s="182"/>
      <c r="AG811" s="182"/>
    </row>
    <row r="812" ht="18.75" customHeight="1">
      <c r="A812" s="177"/>
      <c r="B812" s="177"/>
      <c r="C812" s="178" t="s">
        <v>1337</v>
      </c>
      <c r="D812" s="93" t="s">
        <v>1193</v>
      </c>
      <c r="E812" s="178">
        <v>2024.0</v>
      </c>
      <c r="F812" s="93" t="s">
        <v>1197</v>
      </c>
      <c r="G812" s="12"/>
      <c r="H812" s="99">
        <v>10.0</v>
      </c>
      <c r="I812" s="181"/>
      <c r="J812" s="232">
        <v>45.0</v>
      </c>
      <c r="K812" s="231" t="s">
        <v>1339</v>
      </c>
      <c r="L812" s="304"/>
      <c r="M812" s="305"/>
      <c r="N812" s="181"/>
      <c r="O812" s="93" t="s">
        <v>1340</v>
      </c>
      <c r="P812" s="169" t="str">
        <f t="shared" si="950"/>
        <v>#VALUE!</v>
      </c>
      <c r="Q812" s="170" t="str">
        <f t="shared" si="3"/>
        <v>#VALUE!</v>
      </c>
      <c r="R812" s="180"/>
      <c r="S812" s="303"/>
      <c r="T812" s="181"/>
      <c r="U812" s="181"/>
      <c r="V812" s="172" t="str">
        <f t="shared" si="970"/>
        <v> </v>
      </c>
      <c r="W812" s="172">
        <f t="shared" si="5"/>
        <v>0</v>
      </c>
      <c r="X812" s="173" t="str">
        <f t="shared" si="6"/>
        <v>#DIV/0!</v>
      </c>
      <c r="Y812" s="172" t="str">
        <f t="shared" si="7"/>
        <v>#DIV/0!</v>
      </c>
      <c r="Z812" s="174">
        <f t="shared" si="8"/>
        <v>0</v>
      </c>
      <c r="AA812" s="174">
        <f t="shared" si="9"/>
        <v>0</v>
      </c>
      <c r="AB812" s="173" t="str">
        <f t="shared" si="10"/>
        <v>2-CN</v>
      </c>
      <c r="AC812" s="175" t="str">
        <f t="shared" si="11"/>
        <v> 5243VMS02  -  BĐ: Ngày lỗi KT: Ngày lỗi</v>
      </c>
      <c r="AD812" s="175" t="str">
        <f t="shared" ref="AD812:AE812" si="1043">P812</f>
        <v>#VALUE!</v>
      </c>
      <c r="AE812" s="175" t="str">
        <f t="shared" si="1043"/>
        <v>#VALUE!</v>
      </c>
      <c r="AF812" s="182"/>
      <c r="AG812" s="182"/>
    </row>
    <row r="813" ht="18.75" customHeight="1">
      <c r="A813" s="177"/>
      <c r="B813" s="177"/>
      <c r="C813" s="178" t="s">
        <v>1337</v>
      </c>
      <c r="D813" s="93" t="s">
        <v>1193</v>
      </c>
      <c r="E813" s="178">
        <v>2024.0</v>
      </c>
      <c r="F813" s="93" t="s">
        <v>1198</v>
      </c>
      <c r="G813" s="12"/>
      <c r="H813" s="99">
        <v>18.0</v>
      </c>
      <c r="I813" s="181"/>
      <c r="J813" s="232">
        <v>45.0</v>
      </c>
      <c r="K813" s="231" t="s">
        <v>1339</v>
      </c>
      <c r="L813" s="304"/>
      <c r="M813" s="305"/>
      <c r="N813" s="181"/>
      <c r="O813" s="93" t="s">
        <v>1340</v>
      </c>
      <c r="P813" s="169" t="str">
        <f t="shared" si="950"/>
        <v>#VALUE!</v>
      </c>
      <c r="Q813" s="170" t="str">
        <f t="shared" si="3"/>
        <v>#VALUE!</v>
      </c>
      <c r="R813" s="180"/>
      <c r="S813" s="303"/>
      <c r="T813" s="181"/>
      <c r="U813" s="181"/>
      <c r="V813" s="172" t="str">
        <f t="shared" si="970"/>
        <v> </v>
      </c>
      <c r="W813" s="172">
        <f t="shared" si="5"/>
        <v>0</v>
      </c>
      <c r="X813" s="173" t="str">
        <f t="shared" si="6"/>
        <v>#DIV/0!</v>
      </c>
      <c r="Y813" s="172" t="str">
        <f t="shared" si="7"/>
        <v>#DIV/0!</v>
      </c>
      <c r="Z813" s="174">
        <f t="shared" si="8"/>
        <v>0</v>
      </c>
      <c r="AA813" s="174">
        <f t="shared" si="9"/>
        <v>0</v>
      </c>
      <c r="AB813" s="173" t="str">
        <f t="shared" si="10"/>
        <v>2-CN</v>
      </c>
      <c r="AC813" s="175" t="str">
        <f t="shared" si="11"/>
        <v> 5243VMS02G  -  BĐ: Ngày lỗi KT: Ngày lỗi</v>
      </c>
      <c r="AD813" s="175" t="str">
        <f t="shared" ref="AD813:AE813" si="1044">P813</f>
        <v>#VALUE!</v>
      </c>
      <c r="AE813" s="175" t="str">
        <f t="shared" si="1044"/>
        <v>#VALUE!</v>
      </c>
      <c r="AF813" s="182"/>
      <c r="AG813" s="182"/>
    </row>
    <row r="814" ht="18.75" customHeight="1">
      <c r="A814" s="177"/>
      <c r="B814" s="177"/>
      <c r="C814" s="178" t="s">
        <v>1337</v>
      </c>
      <c r="D814" s="93" t="s">
        <v>1193</v>
      </c>
      <c r="E814" s="178">
        <v>2024.0</v>
      </c>
      <c r="F814" s="93" t="s">
        <v>1199</v>
      </c>
      <c r="G814" s="12"/>
      <c r="H814" s="99">
        <v>13.0</v>
      </c>
      <c r="I814" s="181"/>
      <c r="J814" s="232">
        <v>45.0</v>
      </c>
      <c r="K814" s="231" t="s">
        <v>1339</v>
      </c>
      <c r="L814" s="304"/>
      <c r="M814" s="305"/>
      <c r="N814" s="181"/>
      <c r="O814" s="93" t="s">
        <v>1340</v>
      </c>
      <c r="P814" s="169" t="str">
        <f t="shared" si="950"/>
        <v>#VALUE!</v>
      </c>
      <c r="Q814" s="170" t="str">
        <f t="shared" si="3"/>
        <v>#VALUE!</v>
      </c>
      <c r="R814" s="180"/>
      <c r="S814" s="303"/>
      <c r="T814" s="181"/>
      <c r="U814" s="181"/>
      <c r="V814" s="172" t="str">
        <f t="shared" si="970"/>
        <v> </v>
      </c>
      <c r="W814" s="172">
        <f t="shared" si="5"/>
        <v>0</v>
      </c>
      <c r="X814" s="173" t="str">
        <f t="shared" si="6"/>
        <v>#DIV/0!</v>
      </c>
      <c r="Y814" s="172" t="str">
        <f t="shared" si="7"/>
        <v>#DIV/0!</v>
      </c>
      <c r="Z814" s="174">
        <f t="shared" si="8"/>
        <v>0</v>
      </c>
      <c r="AA814" s="174">
        <f t="shared" si="9"/>
        <v>0</v>
      </c>
      <c r="AB814" s="173" t="str">
        <f t="shared" si="10"/>
        <v>2-CN</v>
      </c>
      <c r="AC814" s="175" t="str">
        <f t="shared" si="11"/>
        <v> 5243VMS03  -  BĐ: Ngày lỗi KT: Ngày lỗi</v>
      </c>
      <c r="AD814" s="175" t="str">
        <f t="shared" ref="AD814:AE814" si="1045">P814</f>
        <v>#VALUE!</v>
      </c>
      <c r="AE814" s="175" t="str">
        <f t="shared" si="1045"/>
        <v>#VALUE!</v>
      </c>
      <c r="AF814" s="182"/>
      <c r="AG814" s="182"/>
    </row>
    <row r="815" ht="18.75" customHeight="1">
      <c r="A815" s="177"/>
      <c r="B815" s="177"/>
      <c r="C815" s="178" t="s">
        <v>1337</v>
      </c>
      <c r="D815" s="93" t="s">
        <v>1224</v>
      </c>
      <c r="E815" s="178">
        <v>2024.0</v>
      </c>
      <c r="F815" s="93" t="s">
        <v>1225</v>
      </c>
      <c r="G815" s="12"/>
      <c r="H815" s="99">
        <v>10.0</v>
      </c>
      <c r="I815" s="181"/>
      <c r="J815" s="232">
        <v>45.0</v>
      </c>
      <c r="K815" s="231" t="s">
        <v>1339</v>
      </c>
      <c r="L815" s="304"/>
      <c r="M815" s="305"/>
      <c r="N815" s="181"/>
      <c r="O815" s="93" t="s">
        <v>1340</v>
      </c>
      <c r="P815" s="169" t="str">
        <f t="shared" si="950"/>
        <v>#VALUE!</v>
      </c>
      <c r="Q815" s="170" t="str">
        <f t="shared" si="3"/>
        <v>#VALUE!</v>
      </c>
      <c r="R815" s="180"/>
      <c r="S815" s="303"/>
      <c r="T815" s="181"/>
      <c r="U815" s="181"/>
      <c r="V815" s="172" t="str">
        <f t="shared" si="970"/>
        <v> </v>
      </c>
      <c r="W815" s="172">
        <f t="shared" si="5"/>
        <v>0</v>
      </c>
      <c r="X815" s="173" t="str">
        <f t="shared" si="6"/>
        <v>#DIV/0!</v>
      </c>
      <c r="Y815" s="172" t="str">
        <f t="shared" si="7"/>
        <v>#DIV/0!</v>
      </c>
      <c r="Z815" s="174">
        <f t="shared" si="8"/>
        <v>0</v>
      </c>
      <c r="AA815" s="174">
        <f t="shared" si="9"/>
        <v>0</v>
      </c>
      <c r="AB815" s="173" t="str">
        <f t="shared" si="10"/>
        <v>2-CN</v>
      </c>
      <c r="AC815" s="175" t="str">
        <f t="shared" si="11"/>
        <v> 5243VMT01G  -  BĐ: Ngày lỗi KT: Ngày lỗi</v>
      </c>
      <c r="AD815" s="175" t="str">
        <f t="shared" ref="AD815:AE815" si="1046">P815</f>
        <v>#VALUE!</v>
      </c>
      <c r="AE815" s="175" t="str">
        <f t="shared" si="1046"/>
        <v>#VALUE!</v>
      </c>
      <c r="AF815" s="182"/>
      <c r="AG815" s="182"/>
    </row>
    <row r="816" ht="18.75" customHeight="1">
      <c r="A816" s="177"/>
      <c r="B816" s="177"/>
      <c r="C816" s="178" t="s">
        <v>1337</v>
      </c>
      <c r="D816" s="93" t="s">
        <v>944</v>
      </c>
      <c r="E816" s="178">
        <v>2024.0</v>
      </c>
      <c r="F816" s="93" t="s">
        <v>945</v>
      </c>
      <c r="G816" s="12"/>
      <c r="H816" s="99">
        <v>16.0</v>
      </c>
      <c r="I816" s="181"/>
      <c r="J816" s="232">
        <v>45.0</v>
      </c>
      <c r="K816" s="231" t="s">
        <v>1339</v>
      </c>
      <c r="L816" s="304"/>
      <c r="M816" s="305"/>
      <c r="N816" s="181"/>
      <c r="O816" s="93" t="s">
        <v>1340</v>
      </c>
      <c r="P816" s="169" t="str">
        <f t="shared" si="950"/>
        <v>#VALUE!</v>
      </c>
      <c r="Q816" s="170" t="str">
        <f t="shared" si="3"/>
        <v>#VALUE!</v>
      </c>
      <c r="R816" s="180"/>
      <c r="S816" s="303"/>
      <c r="T816" s="181"/>
      <c r="U816" s="181"/>
      <c r="V816" s="172" t="str">
        <f t="shared" si="970"/>
        <v> </v>
      </c>
      <c r="W816" s="172">
        <f t="shared" si="5"/>
        <v>0</v>
      </c>
      <c r="X816" s="173" t="str">
        <f t="shared" si="6"/>
        <v>#DIV/0!</v>
      </c>
      <c r="Y816" s="172" t="str">
        <f t="shared" si="7"/>
        <v>#DIV/0!</v>
      </c>
      <c r="Z816" s="174">
        <f t="shared" si="8"/>
        <v>0</v>
      </c>
      <c r="AA816" s="174">
        <f t="shared" si="9"/>
        <v>0</v>
      </c>
      <c r="AB816" s="173" t="str">
        <f t="shared" si="10"/>
        <v>2-CN</v>
      </c>
      <c r="AC816" s="175" t="str">
        <f t="shared" si="11"/>
        <v> 5243VOT01  -  BĐ: Ngày lỗi KT: Ngày lỗi</v>
      </c>
      <c r="AD816" s="175" t="str">
        <f t="shared" ref="AD816:AE816" si="1047">P816</f>
        <v>#VALUE!</v>
      </c>
      <c r="AE816" s="175" t="str">
        <f t="shared" si="1047"/>
        <v>#VALUE!</v>
      </c>
      <c r="AF816" s="182"/>
      <c r="AG816" s="182"/>
    </row>
    <row r="817" ht="18.75" customHeight="1">
      <c r="A817" s="177"/>
      <c r="B817" s="177"/>
      <c r="C817" s="178" t="s">
        <v>1337</v>
      </c>
      <c r="D817" s="93" t="s">
        <v>1132</v>
      </c>
      <c r="E817" s="178">
        <v>2024.0</v>
      </c>
      <c r="F817" s="93" t="s">
        <v>1133</v>
      </c>
      <c r="G817" s="19"/>
      <c r="H817" s="99">
        <v>14.0</v>
      </c>
      <c r="I817" s="181"/>
      <c r="J817" s="232">
        <v>45.0</v>
      </c>
      <c r="K817" s="231" t="s">
        <v>1339</v>
      </c>
      <c r="L817" s="304"/>
      <c r="M817" s="305"/>
      <c r="N817" s="181"/>
      <c r="O817" s="93" t="s">
        <v>1340</v>
      </c>
      <c r="P817" s="169" t="str">
        <f t="shared" si="950"/>
        <v>#VALUE!</v>
      </c>
      <c r="Q817" s="170" t="str">
        <f t="shared" si="3"/>
        <v>#VALUE!</v>
      </c>
      <c r="R817" s="180"/>
      <c r="S817" s="303"/>
      <c r="T817" s="181"/>
      <c r="U817" s="181"/>
      <c r="V817" s="172" t="str">
        <f t="shared" si="970"/>
        <v> </v>
      </c>
      <c r="W817" s="172">
        <f t="shared" si="5"/>
        <v>0</v>
      </c>
      <c r="X817" s="173" t="str">
        <f t="shared" si="6"/>
        <v>#DIV/0!</v>
      </c>
      <c r="Y817" s="172" t="str">
        <f t="shared" si="7"/>
        <v>#DIV/0!</v>
      </c>
      <c r="Z817" s="174">
        <f t="shared" si="8"/>
        <v>0</v>
      </c>
      <c r="AA817" s="174">
        <f t="shared" si="9"/>
        <v>0</v>
      </c>
      <c r="AB817" s="173" t="str">
        <f t="shared" si="10"/>
        <v>2-CN</v>
      </c>
      <c r="AC817" s="175" t="str">
        <f t="shared" si="11"/>
        <v> 5243VPR02  -  BĐ: Ngày lỗi KT: Ngày lỗi</v>
      </c>
      <c r="AD817" s="175" t="str">
        <f t="shared" ref="AD817:AE817" si="1048">P817</f>
        <v>#VALUE!</v>
      </c>
      <c r="AE817" s="175" t="str">
        <f t="shared" si="1048"/>
        <v>#VALUE!</v>
      </c>
      <c r="AF817" s="182"/>
      <c r="AG817" s="182"/>
    </row>
    <row r="818" ht="18.75" customHeight="1">
      <c r="A818" s="177"/>
      <c r="B818" s="177"/>
      <c r="C818" s="178" t="s">
        <v>1337</v>
      </c>
      <c r="D818" s="93" t="s">
        <v>1099</v>
      </c>
      <c r="E818" s="178">
        <v>2024.0</v>
      </c>
      <c r="F818" s="93" t="s">
        <v>1115</v>
      </c>
      <c r="G818" s="165" t="s">
        <v>1119</v>
      </c>
      <c r="H818" s="93">
        <v>11.0</v>
      </c>
      <c r="I818" s="181"/>
      <c r="J818" s="93">
        <v>30.0</v>
      </c>
      <c r="K818" s="231" t="s">
        <v>1339</v>
      </c>
      <c r="L818" s="304"/>
      <c r="M818" s="305"/>
      <c r="N818" s="181"/>
      <c r="O818" s="93" t="s">
        <v>1340</v>
      </c>
      <c r="P818" s="169" t="str">
        <f t="shared" si="950"/>
        <v>#VALUE!</v>
      </c>
      <c r="Q818" s="170" t="str">
        <f t="shared" si="3"/>
        <v>#VALUE!</v>
      </c>
      <c r="R818" s="180"/>
      <c r="S818" s="303"/>
      <c r="T818" s="181"/>
      <c r="U818" s="181"/>
      <c r="V818" s="172" t="str">
        <f t="shared" si="970"/>
        <v> </v>
      </c>
      <c r="W818" s="172">
        <f t="shared" si="5"/>
        <v>0</v>
      </c>
      <c r="X818" s="173" t="str">
        <f t="shared" si="6"/>
        <v>#DIV/0!</v>
      </c>
      <c r="Y818" s="172" t="str">
        <f t="shared" si="7"/>
        <v>#DIV/0!</v>
      </c>
      <c r="Z818" s="174">
        <f t="shared" si="8"/>
        <v>0</v>
      </c>
      <c r="AA818" s="174">
        <f t="shared" si="9"/>
        <v>0</v>
      </c>
      <c r="AB818" s="173" t="str">
        <f t="shared" si="10"/>
        <v>2-CN</v>
      </c>
      <c r="AC818" s="175" t="str">
        <f t="shared" si="11"/>
        <v>Giáo dục quốc phòng và an ninh 6243VHN01LT  -  BĐ: Ngày lỗi KT: Ngày lỗi</v>
      </c>
      <c r="AD818" s="175" t="str">
        <f t="shared" ref="AD818:AE818" si="1049">P818</f>
        <v>#VALUE!</v>
      </c>
      <c r="AE818" s="175" t="str">
        <f t="shared" si="1049"/>
        <v>#VALUE!</v>
      </c>
      <c r="AF818" s="182"/>
      <c r="AG818" s="182"/>
    </row>
    <row r="819" ht="18.75" customHeight="1">
      <c r="A819" s="177"/>
      <c r="B819" s="177"/>
      <c r="C819" s="178" t="s">
        <v>1337</v>
      </c>
      <c r="D819" s="93" t="s">
        <v>1193</v>
      </c>
      <c r="E819" s="93">
        <v>2025.0</v>
      </c>
      <c r="F819" s="93" t="s">
        <v>1209</v>
      </c>
      <c r="G819" s="12"/>
      <c r="H819" s="178">
        <v>3.0</v>
      </c>
      <c r="I819" s="181"/>
      <c r="J819" s="93">
        <v>30.0</v>
      </c>
      <c r="K819" s="231" t="s">
        <v>1339</v>
      </c>
      <c r="L819" s="304"/>
      <c r="M819" s="305"/>
      <c r="N819" s="181"/>
      <c r="O819" s="93" t="s">
        <v>1340</v>
      </c>
      <c r="P819" s="169" t="str">
        <f t="shared" si="950"/>
        <v>#VALUE!</v>
      </c>
      <c r="Q819" s="170" t="str">
        <f t="shared" si="3"/>
        <v>#VALUE!</v>
      </c>
      <c r="R819" s="180"/>
      <c r="S819" s="303"/>
      <c r="T819" s="181"/>
      <c r="U819" s="181"/>
      <c r="V819" s="172" t="str">
        <f t="shared" si="970"/>
        <v> </v>
      </c>
      <c r="W819" s="172">
        <f t="shared" si="5"/>
        <v>0</v>
      </c>
      <c r="X819" s="173" t="str">
        <f t="shared" si="6"/>
        <v>#DIV/0!</v>
      </c>
      <c r="Y819" s="172" t="str">
        <f t="shared" si="7"/>
        <v>#DIV/0!</v>
      </c>
      <c r="Z819" s="174">
        <f t="shared" si="8"/>
        <v>0</v>
      </c>
      <c r="AA819" s="174">
        <f t="shared" si="9"/>
        <v>0</v>
      </c>
      <c r="AB819" s="173" t="str">
        <f t="shared" si="10"/>
        <v>2-CN</v>
      </c>
      <c r="AC819" s="175" t="str">
        <f t="shared" si="11"/>
        <v> 6252SMA02TU  -  BĐ: Ngày lỗi KT: Ngày lỗi</v>
      </c>
      <c r="AD819" s="175" t="str">
        <f t="shared" ref="AD819:AE819" si="1050">P819</f>
        <v>#VALUE!</v>
      </c>
      <c r="AE819" s="175" t="str">
        <f t="shared" si="1050"/>
        <v>#VALUE!</v>
      </c>
      <c r="AF819" s="182"/>
      <c r="AG819" s="182"/>
    </row>
    <row r="820" ht="18.75" customHeight="1">
      <c r="A820" s="177"/>
      <c r="B820" s="177"/>
      <c r="C820" s="178" t="s">
        <v>1337</v>
      </c>
      <c r="D820" s="93" t="s">
        <v>1165</v>
      </c>
      <c r="E820" s="93">
        <v>2025.0</v>
      </c>
      <c r="F820" s="93" t="s">
        <v>1175</v>
      </c>
      <c r="G820" s="12"/>
      <c r="H820" s="178">
        <v>1.0</v>
      </c>
      <c r="I820" s="181"/>
      <c r="J820" s="93">
        <v>30.0</v>
      </c>
      <c r="K820" s="231" t="s">
        <v>1339</v>
      </c>
      <c r="L820" s="304"/>
      <c r="M820" s="305"/>
      <c r="N820" s="181"/>
      <c r="O820" s="93" t="s">
        <v>1340</v>
      </c>
      <c r="P820" s="169" t="str">
        <f t="shared" si="950"/>
        <v>#VALUE!</v>
      </c>
      <c r="Q820" s="170" t="str">
        <f t="shared" si="3"/>
        <v>#VALUE!</v>
      </c>
      <c r="R820" s="180"/>
      <c r="S820" s="303"/>
      <c r="T820" s="181"/>
      <c r="U820" s="181"/>
      <c r="V820" s="172" t="str">
        <f t="shared" si="970"/>
        <v> </v>
      </c>
      <c r="W820" s="172">
        <f t="shared" si="5"/>
        <v>0</v>
      </c>
      <c r="X820" s="173" t="str">
        <f t="shared" si="6"/>
        <v>#DIV/0!</v>
      </c>
      <c r="Y820" s="172" t="str">
        <f t="shared" si="7"/>
        <v>#DIV/0!</v>
      </c>
      <c r="Z820" s="174">
        <f t="shared" si="8"/>
        <v>0</v>
      </c>
      <c r="AA820" s="174">
        <f t="shared" si="9"/>
        <v>0</v>
      </c>
      <c r="AB820" s="173" t="str">
        <f t="shared" si="10"/>
        <v>2-CN</v>
      </c>
      <c r="AC820" s="175" t="str">
        <f t="shared" si="11"/>
        <v> 6252HOM02TU  -  BĐ: Ngày lỗi KT: Ngày lỗi</v>
      </c>
      <c r="AD820" s="175" t="str">
        <f t="shared" ref="AD820:AE820" si="1051">P820</f>
        <v>#VALUE!</v>
      </c>
      <c r="AE820" s="175" t="str">
        <f t="shared" si="1051"/>
        <v>#VALUE!</v>
      </c>
      <c r="AF820" s="182"/>
      <c r="AG820" s="182"/>
    </row>
    <row r="821" ht="18.75" customHeight="1">
      <c r="A821" s="177"/>
      <c r="B821" s="177"/>
      <c r="C821" s="178" t="s">
        <v>1337</v>
      </c>
      <c r="D821" s="93" t="s">
        <v>1193</v>
      </c>
      <c r="E821" s="93">
        <v>2025.0</v>
      </c>
      <c r="F821" s="93" t="s">
        <v>1211</v>
      </c>
      <c r="G821" s="12"/>
      <c r="H821" s="178">
        <v>1.0</v>
      </c>
      <c r="I821" s="181"/>
      <c r="J821" s="93">
        <v>30.0</v>
      </c>
      <c r="K821" s="231" t="s">
        <v>1339</v>
      </c>
      <c r="L821" s="304"/>
      <c r="M821" s="305"/>
      <c r="N821" s="181"/>
      <c r="O821" s="93" t="s">
        <v>1340</v>
      </c>
      <c r="P821" s="169" t="str">
        <f t="shared" si="950"/>
        <v>#VALUE!</v>
      </c>
      <c r="Q821" s="170" t="str">
        <f t="shared" si="3"/>
        <v>#VALUE!</v>
      </c>
      <c r="R821" s="180"/>
      <c r="S821" s="303"/>
      <c r="T821" s="181"/>
      <c r="U821" s="181"/>
      <c r="V821" s="172" t="str">
        <f t="shared" si="970"/>
        <v> </v>
      </c>
      <c r="W821" s="172">
        <f t="shared" si="5"/>
        <v>0</v>
      </c>
      <c r="X821" s="173" t="str">
        <f t="shared" si="6"/>
        <v>#DIV/0!</v>
      </c>
      <c r="Y821" s="172" t="str">
        <f t="shared" si="7"/>
        <v>#DIV/0!</v>
      </c>
      <c r="Z821" s="174">
        <f t="shared" si="8"/>
        <v>0</v>
      </c>
      <c r="AA821" s="174">
        <f t="shared" si="9"/>
        <v>0</v>
      </c>
      <c r="AB821" s="173" t="str">
        <f t="shared" si="10"/>
        <v>2-CN</v>
      </c>
      <c r="AC821" s="175" t="str">
        <f t="shared" si="11"/>
        <v> 6252SMA02TUG  -  BĐ: Ngày lỗi KT: Ngày lỗi</v>
      </c>
      <c r="AD821" s="175" t="str">
        <f t="shared" ref="AD821:AE821" si="1052">P821</f>
        <v>#VALUE!</v>
      </c>
      <c r="AE821" s="175" t="str">
        <f t="shared" si="1052"/>
        <v>#VALUE!</v>
      </c>
      <c r="AF821" s="182"/>
      <c r="AG821" s="182"/>
    </row>
    <row r="822" ht="18.75" customHeight="1">
      <c r="A822" s="177"/>
      <c r="B822" s="177"/>
      <c r="C822" s="178" t="s">
        <v>1337</v>
      </c>
      <c r="D822" s="93" t="s">
        <v>1002</v>
      </c>
      <c r="E822" s="93">
        <v>2025.0</v>
      </c>
      <c r="F822" s="93" t="s">
        <v>1026</v>
      </c>
      <c r="G822" s="19"/>
      <c r="H822" s="99">
        <v>4.0</v>
      </c>
      <c r="I822" s="181"/>
      <c r="J822" s="93">
        <v>30.0</v>
      </c>
      <c r="K822" s="231" t="s">
        <v>1339</v>
      </c>
      <c r="L822" s="304"/>
      <c r="M822" s="305"/>
      <c r="N822" s="181"/>
      <c r="O822" s="93" t="s">
        <v>1340</v>
      </c>
      <c r="P822" s="169" t="str">
        <f t="shared" si="950"/>
        <v>#VALUE!</v>
      </c>
      <c r="Q822" s="170" t="str">
        <f t="shared" si="3"/>
        <v>#VALUE!</v>
      </c>
      <c r="R822" s="180"/>
      <c r="S822" s="303"/>
      <c r="T822" s="181"/>
      <c r="U822" s="181"/>
      <c r="V822" s="172" t="str">
        <f t="shared" si="970"/>
        <v> </v>
      </c>
      <c r="W822" s="172">
        <f t="shared" si="5"/>
        <v>0</v>
      </c>
      <c r="X822" s="173" t="str">
        <f t="shared" si="6"/>
        <v>#DIV/0!</v>
      </c>
      <c r="Y822" s="172" t="str">
        <f t="shared" si="7"/>
        <v>#DIV/0!</v>
      </c>
      <c r="Z822" s="174">
        <f t="shared" si="8"/>
        <v>0</v>
      </c>
      <c r="AA822" s="174">
        <f t="shared" si="9"/>
        <v>0</v>
      </c>
      <c r="AB822" s="173" t="str">
        <f t="shared" si="10"/>
        <v>2-CN</v>
      </c>
      <c r="AC822" s="175" t="str">
        <f t="shared" si="11"/>
        <v> 6252GRD02TUG  -  BĐ: Ngày lỗi KT: Ngày lỗi</v>
      </c>
      <c r="AD822" s="175" t="str">
        <f t="shared" ref="AD822:AE822" si="1053">P822</f>
        <v>#VALUE!</v>
      </c>
      <c r="AE822" s="175" t="str">
        <f t="shared" si="1053"/>
        <v>#VALUE!</v>
      </c>
      <c r="AF822" s="182"/>
      <c r="AG822" s="182"/>
    </row>
    <row r="823" ht="18.75" customHeight="1">
      <c r="A823" s="177"/>
      <c r="B823" s="177"/>
      <c r="C823" s="178" t="s">
        <v>1337</v>
      </c>
      <c r="D823" s="93" t="s">
        <v>1132</v>
      </c>
      <c r="E823" s="178">
        <v>2024.0</v>
      </c>
      <c r="F823" s="93" t="s">
        <v>1140</v>
      </c>
      <c r="G823" s="165" t="s">
        <v>1117</v>
      </c>
      <c r="H823" s="99">
        <v>6.0</v>
      </c>
      <c r="I823" s="181"/>
      <c r="J823" s="93">
        <v>60.0</v>
      </c>
      <c r="K823" s="322"/>
      <c r="L823" s="304"/>
      <c r="M823" s="305"/>
      <c r="N823" s="181"/>
      <c r="O823" s="178"/>
      <c r="P823" s="169">
        <f t="shared" si="950"/>
        <v>46025</v>
      </c>
      <c r="Q823" s="170" t="str">
        <f t="shared" si="3"/>
        <v>#DIV/0!</v>
      </c>
      <c r="R823" s="180"/>
      <c r="S823" s="303"/>
      <c r="T823" s="181"/>
      <c r="U823" s="181"/>
      <c r="V823" s="172" t="str">
        <f t="shared" si="970"/>
        <v> </v>
      </c>
      <c r="W823" s="172">
        <f t="shared" si="5"/>
        <v>0</v>
      </c>
      <c r="X823" s="173" t="str">
        <f t="shared" si="6"/>
        <v>#DIV/0!</v>
      </c>
      <c r="Y823" s="172" t="str">
        <f t="shared" si="7"/>
        <v>#DIV/0!</v>
      </c>
      <c r="Z823" s="174">
        <f t="shared" si="8"/>
        <v>0</v>
      </c>
      <c r="AA823" s="174">
        <f t="shared" si="9"/>
        <v>0</v>
      </c>
      <c r="AB823" s="173" t="str">
        <f t="shared" si="10"/>
        <v/>
      </c>
      <c r="AC823" s="175" t="str">
        <f t="shared" si="11"/>
        <v>Giáo dục thể chất 6243VPR01  -  BĐ: 3/1/2026 KT: Ngày lỗi</v>
      </c>
      <c r="AD823" s="175">
        <f t="shared" ref="AD823:AE823" si="1054">P823</f>
        <v>46025</v>
      </c>
      <c r="AE823" s="175" t="str">
        <f t="shared" si="1054"/>
        <v>#DIV/0!</v>
      </c>
      <c r="AF823" s="182"/>
      <c r="AG823" s="182"/>
    </row>
    <row r="824" ht="18.75" customHeight="1">
      <c r="A824" s="177"/>
      <c r="B824" s="177"/>
      <c r="C824" s="178" t="s">
        <v>1337</v>
      </c>
      <c r="D824" s="93" t="s">
        <v>1132</v>
      </c>
      <c r="E824" s="178">
        <v>2024.0</v>
      </c>
      <c r="F824" s="93" t="s">
        <v>1149</v>
      </c>
      <c r="G824" s="12"/>
      <c r="H824" s="99">
        <v>10.0</v>
      </c>
      <c r="I824" s="181"/>
      <c r="J824" s="93">
        <v>60.0</v>
      </c>
      <c r="K824" s="322"/>
      <c r="L824" s="304"/>
      <c r="M824" s="305"/>
      <c r="N824" s="181"/>
      <c r="O824" s="178"/>
      <c r="P824" s="169">
        <f t="shared" si="950"/>
        <v>46025</v>
      </c>
      <c r="Q824" s="170" t="str">
        <f t="shared" si="3"/>
        <v>#DIV/0!</v>
      </c>
      <c r="R824" s="180"/>
      <c r="S824" s="303"/>
      <c r="T824" s="181"/>
      <c r="U824" s="181"/>
      <c r="V824" s="172" t="str">
        <f t="shared" si="970"/>
        <v> </v>
      </c>
      <c r="W824" s="172">
        <f t="shared" si="5"/>
        <v>0</v>
      </c>
      <c r="X824" s="173" t="str">
        <f t="shared" si="6"/>
        <v>#DIV/0!</v>
      </c>
      <c r="Y824" s="172" t="str">
        <f t="shared" si="7"/>
        <v>#DIV/0!</v>
      </c>
      <c r="Z824" s="174">
        <f t="shared" si="8"/>
        <v>0</v>
      </c>
      <c r="AA824" s="174">
        <f t="shared" si="9"/>
        <v>0</v>
      </c>
      <c r="AB824" s="173" t="str">
        <f t="shared" si="10"/>
        <v/>
      </c>
      <c r="AC824" s="175" t="str">
        <f t="shared" si="11"/>
        <v> 6243VPR02  -  BĐ: 3/1/2026 KT: Ngày lỗi</v>
      </c>
      <c r="AD824" s="175">
        <f t="shared" ref="AD824:AE824" si="1055">P824</f>
        <v>46025</v>
      </c>
      <c r="AE824" s="175" t="str">
        <f t="shared" si="1055"/>
        <v>#DIV/0!</v>
      </c>
      <c r="AF824" s="182"/>
      <c r="AG824" s="182"/>
    </row>
    <row r="825" ht="18.75" customHeight="1">
      <c r="A825" s="177"/>
      <c r="B825" s="177"/>
      <c r="C825" s="178" t="s">
        <v>1337</v>
      </c>
      <c r="D825" s="99" t="s">
        <v>944</v>
      </c>
      <c r="E825" s="178">
        <v>2024.0</v>
      </c>
      <c r="F825" s="93" t="s">
        <v>951</v>
      </c>
      <c r="G825" s="12"/>
      <c r="H825" s="99">
        <v>16.0</v>
      </c>
      <c r="I825" s="181"/>
      <c r="J825" s="93">
        <v>60.0</v>
      </c>
      <c r="K825" s="322"/>
      <c r="L825" s="304"/>
      <c r="M825" s="305"/>
      <c r="N825" s="181"/>
      <c r="O825" s="178"/>
      <c r="P825" s="169">
        <f t="shared" si="950"/>
        <v>46025</v>
      </c>
      <c r="Q825" s="170" t="str">
        <f t="shared" si="3"/>
        <v>#DIV/0!</v>
      </c>
      <c r="R825" s="180"/>
      <c r="S825" s="303"/>
      <c r="T825" s="181"/>
      <c r="U825" s="181"/>
      <c r="V825" s="172" t="str">
        <f t="shared" si="970"/>
        <v> </v>
      </c>
      <c r="W825" s="172">
        <f t="shared" si="5"/>
        <v>0</v>
      </c>
      <c r="X825" s="173" t="str">
        <f t="shared" si="6"/>
        <v>#DIV/0!</v>
      </c>
      <c r="Y825" s="172" t="str">
        <f t="shared" si="7"/>
        <v>#DIV/0!</v>
      </c>
      <c r="Z825" s="174">
        <f t="shared" si="8"/>
        <v>0</v>
      </c>
      <c r="AA825" s="174">
        <f t="shared" si="9"/>
        <v>0</v>
      </c>
      <c r="AB825" s="173" t="str">
        <f t="shared" si="10"/>
        <v/>
      </c>
      <c r="AC825" s="175" t="str">
        <f t="shared" si="11"/>
        <v> 6243VOT01  -  BĐ: 3/1/2026 KT: Ngày lỗi</v>
      </c>
      <c r="AD825" s="175">
        <f t="shared" ref="AD825:AE825" si="1056">P825</f>
        <v>46025</v>
      </c>
      <c r="AE825" s="175" t="str">
        <f t="shared" si="1056"/>
        <v>#DIV/0!</v>
      </c>
      <c r="AF825" s="182"/>
      <c r="AG825" s="182"/>
    </row>
    <row r="826" ht="18.75" customHeight="1">
      <c r="A826" s="177"/>
      <c r="B826" s="177"/>
      <c r="C826" s="178" t="s">
        <v>1337</v>
      </c>
      <c r="D826" s="99" t="s">
        <v>944</v>
      </c>
      <c r="E826" s="178">
        <v>2024.0</v>
      </c>
      <c r="F826" s="93" t="s">
        <v>957</v>
      </c>
      <c r="G826" s="12"/>
      <c r="H826" s="99">
        <v>6.0</v>
      </c>
      <c r="I826" s="181"/>
      <c r="J826" s="93">
        <v>60.0</v>
      </c>
      <c r="K826" s="322"/>
      <c r="L826" s="304"/>
      <c r="M826" s="305"/>
      <c r="N826" s="181"/>
      <c r="O826" s="178"/>
      <c r="P826" s="169">
        <f t="shared" si="950"/>
        <v>46025</v>
      </c>
      <c r="Q826" s="170" t="str">
        <f t="shared" si="3"/>
        <v>#DIV/0!</v>
      </c>
      <c r="R826" s="180"/>
      <c r="S826" s="303"/>
      <c r="T826" s="181"/>
      <c r="U826" s="181"/>
      <c r="V826" s="172" t="str">
        <f t="shared" si="970"/>
        <v> </v>
      </c>
      <c r="W826" s="172">
        <f t="shared" si="5"/>
        <v>0</v>
      </c>
      <c r="X826" s="173" t="str">
        <f t="shared" si="6"/>
        <v>#DIV/0!</v>
      </c>
      <c r="Y826" s="172" t="str">
        <f t="shared" si="7"/>
        <v>#DIV/0!</v>
      </c>
      <c r="Z826" s="174">
        <f t="shared" si="8"/>
        <v>0</v>
      </c>
      <c r="AA826" s="174">
        <f t="shared" si="9"/>
        <v>0</v>
      </c>
      <c r="AB826" s="173" t="str">
        <f t="shared" si="10"/>
        <v/>
      </c>
      <c r="AC826" s="175" t="str">
        <f t="shared" si="11"/>
        <v> 6243VOT01G  -  BĐ: 3/1/2026 KT: Ngày lỗi</v>
      </c>
      <c r="AD826" s="175">
        <f t="shared" ref="AD826:AE826" si="1057">P826</f>
        <v>46025</v>
      </c>
      <c r="AE826" s="175" t="str">
        <f t="shared" si="1057"/>
        <v>#DIV/0!</v>
      </c>
      <c r="AF826" s="182"/>
      <c r="AG826" s="182"/>
    </row>
    <row r="827" ht="18.75" customHeight="1">
      <c r="A827" s="177"/>
      <c r="B827" s="177"/>
      <c r="C827" s="178" t="s">
        <v>1337</v>
      </c>
      <c r="D827" s="93" t="s">
        <v>1099</v>
      </c>
      <c r="E827" s="178">
        <v>2024.0</v>
      </c>
      <c r="F827" s="178" t="s">
        <v>1100</v>
      </c>
      <c r="G827" s="12"/>
      <c r="H827" s="178">
        <v>23.0</v>
      </c>
      <c r="I827" s="181"/>
      <c r="J827" s="93">
        <v>60.0</v>
      </c>
      <c r="K827" s="322"/>
      <c r="L827" s="304"/>
      <c r="M827" s="305"/>
      <c r="N827" s="181"/>
      <c r="O827" s="178"/>
      <c r="P827" s="169">
        <f t="shared" si="950"/>
        <v>46025</v>
      </c>
      <c r="Q827" s="170" t="str">
        <f t="shared" si="3"/>
        <v>#DIV/0!</v>
      </c>
      <c r="R827" s="180"/>
      <c r="S827" s="303"/>
      <c r="T827" s="181"/>
      <c r="U827" s="181"/>
      <c r="V827" s="172" t="str">
        <f t="shared" si="970"/>
        <v> </v>
      </c>
      <c r="W827" s="172">
        <f t="shared" si="5"/>
        <v>0</v>
      </c>
      <c r="X827" s="173" t="str">
        <f t="shared" si="6"/>
        <v>#DIV/0!</v>
      </c>
      <c r="Y827" s="172" t="str">
        <f t="shared" si="7"/>
        <v>#DIV/0!</v>
      </c>
      <c r="Z827" s="174">
        <f t="shared" si="8"/>
        <v>0</v>
      </c>
      <c r="AA827" s="174">
        <f t="shared" si="9"/>
        <v>0</v>
      </c>
      <c r="AB827" s="173" t="str">
        <f t="shared" si="10"/>
        <v/>
      </c>
      <c r="AC827" s="175" t="str">
        <f t="shared" si="11"/>
        <v> 6243VHN01  -  BĐ: 3/1/2026 KT: Ngày lỗi</v>
      </c>
      <c r="AD827" s="175">
        <f t="shared" ref="AD827:AE827" si="1058">P827</f>
        <v>46025</v>
      </c>
      <c r="AE827" s="175" t="str">
        <f t="shared" si="1058"/>
        <v>#DIV/0!</v>
      </c>
      <c r="AF827" s="182"/>
      <c r="AG827" s="182"/>
    </row>
    <row r="828" ht="18.75" customHeight="1">
      <c r="A828" s="177"/>
      <c r="B828" s="177"/>
      <c r="C828" s="178" t="s">
        <v>1337</v>
      </c>
      <c r="D828" s="93" t="s">
        <v>1099</v>
      </c>
      <c r="E828" s="178">
        <v>2024.0</v>
      </c>
      <c r="F828" s="178" t="s">
        <v>1113</v>
      </c>
      <c r="G828" s="12"/>
      <c r="H828" s="178">
        <v>11.0</v>
      </c>
      <c r="I828" s="181"/>
      <c r="J828" s="93">
        <v>60.0</v>
      </c>
      <c r="K828" s="322"/>
      <c r="L828" s="304"/>
      <c r="M828" s="305"/>
      <c r="N828" s="181"/>
      <c r="O828" s="178"/>
      <c r="P828" s="169">
        <f t="shared" si="950"/>
        <v>46025</v>
      </c>
      <c r="Q828" s="170" t="str">
        <f t="shared" si="3"/>
        <v>#DIV/0!</v>
      </c>
      <c r="R828" s="180"/>
      <c r="S828" s="303"/>
      <c r="T828" s="181"/>
      <c r="U828" s="181"/>
      <c r="V828" s="172" t="str">
        <f t="shared" si="970"/>
        <v> </v>
      </c>
      <c r="W828" s="172">
        <f t="shared" si="5"/>
        <v>0</v>
      </c>
      <c r="X828" s="173" t="str">
        <f t="shared" si="6"/>
        <v>#DIV/0!</v>
      </c>
      <c r="Y828" s="172" t="str">
        <f t="shared" si="7"/>
        <v>#DIV/0!</v>
      </c>
      <c r="Z828" s="174">
        <f t="shared" si="8"/>
        <v>0</v>
      </c>
      <c r="AA828" s="174">
        <f t="shared" si="9"/>
        <v>0</v>
      </c>
      <c r="AB828" s="173" t="str">
        <f t="shared" si="10"/>
        <v/>
      </c>
      <c r="AC828" s="175" t="str">
        <f t="shared" si="11"/>
        <v> 6243VHN01G  -  BĐ: 3/1/2026 KT: Ngày lỗi</v>
      </c>
      <c r="AD828" s="175">
        <f t="shared" ref="AD828:AE828" si="1059">P828</f>
        <v>46025</v>
      </c>
      <c r="AE828" s="175" t="str">
        <f t="shared" si="1059"/>
        <v>#DIV/0!</v>
      </c>
      <c r="AF828" s="182"/>
      <c r="AG828" s="182"/>
    </row>
    <row r="829" ht="18.75" customHeight="1">
      <c r="A829" s="177"/>
      <c r="B829" s="177"/>
      <c r="C829" s="178" t="s">
        <v>1337</v>
      </c>
      <c r="D829" s="93" t="s">
        <v>1081</v>
      </c>
      <c r="E829" s="178">
        <v>2024.0</v>
      </c>
      <c r="F829" s="93" t="s">
        <v>1082</v>
      </c>
      <c r="G829" s="12"/>
      <c r="H829" s="93">
        <v>10.0</v>
      </c>
      <c r="I829" s="181"/>
      <c r="J829" s="93">
        <v>60.0</v>
      </c>
      <c r="K829" s="322"/>
      <c r="L829" s="304"/>
      <c r="M829" s="305"/>
      <c r="N829" s="181"/>
      <c r="O829" s="178"/>
      <c r="P829" s="169">
        <f t="shared" si="950"/>
        <v>46025</v>
      </c>
      <c r="Q829" s="170" t="str">
        <f t="shared" si="3"/>
        <v>#DIV/0!</v>
      </c>
      <c r="R829" s="180"/>
      <c r="S829" s="303"/>
      <c r="T829" s="181"/>
      <c r="U829" s="181"/>
      <c r="V829" s="172" t="str">
        <f t="shared" si="970"/>
        <v> </v>
      </c>
      <c r="W829" s="172">
        <f t="shared" si="5"/>
        <v>0</v>
      </c>
      <c r="X829" s="173" t="str">
        <f t="shared" si="6"/>
        <v>#DIV/0!</v>
      </c>
      <c r="Y829" s="172" t="str">
        <f t="shared" si="7"/>
        <v>#DIV/0!</v>
      </c>
      <c r="Z829" s="174">
        <f t="shared" si="8"/>
        <v>0</v>
      </c>
      <c r="AA829" s="174">
        <f t="shared" si="9"/>
        <v>0</v>
      </c>
      <c r="AB829" s="173" t="str">
        <f t="shared" si="10"/>
        <v/>
      </c>
      <c r="AC829" s="175" t="str">
        <f t="shared" si="11"/>
        <v> 6243VHP01  -  BĐ: 3/1/2026 KT: Ngày lỗi</v>
      </c>
      <c r="AD829" s="175">
        <f t="shared" ref="AD829:AE829" si="1060">P829</f>
        <v>46025</v>
      </c>
      <c r="AE829" s="175" t="str">
        <f t="shared" si="1060"/>
        <v>#DIV/0!</v>
      </c>
      <c r="AF829" s="182"/>
      <c r="AG829" s="182"/>
    </row>
    <row r="830" ht="18.75" customHeight="1">
      <c r="A830" s="177"/>
      <c r="B830" s="177"/>
      <c r="C830" s="178" t="s">
        <v>1337</v>
      </c>
      <c r="D830" s="93" t="s">
        <v>1081</v>
      </c>
      <c r="E830" s="178">
        <v>2024.0</v>
      </c>
      <c r="F830" s="93" t="s">
        <v>1087</v>
      </c>
      <c r="G830" s="12"/>
      <c r="H830" s="93">
        <v>1.0</v>
      </c>
      <c r="I830" s="181"/>
      <c r="J830" s="93">
        <v>60.0</v>
      </c>
      <c r="K830" s="322"/>
      <c r="L830" s="304"/>
      <c r="M830" s="305"/>
      <c r="N830" s="181"/>
      <c r="O830" s="178"/>
      <c r="P830" s="169">
        <f t="shared" si="950"/>
        <v>46025</v>
      </c>
      <c r="Q830" s="170" t="str">
        <f t="shared" si="3"/>
        <v>#DIV/0!</v>
      </c>
      <c r="R830" s="180"/>
      <c r="S830" s="303"/>
      <c r="T830" s="181"/>
      <c r="U830" s="181"/>
      <c r="V830" s="172" t="str">
        <f t="shared" si="970"/>
        <v> </v>
      </c>
      <c r="W830" s="172">
        <f t="shared" si="5"/>
        <v>0</v>
      </c>
      <c r="X830" s="173" t="str">
        <f t="shared" si="6"/>
        <v>#DIV/0!</v>
      </c>
      <c r="Y830" s="172" t="str">
        <f t="shared" si="7"/>
        <v>#DIV/0!</v>
      </c>
      <c r="Z830" s="174">
        <f t="shared" si="8"/>
        <v>0</v>
      </c>
      <c r="AA830" s="174">
        <f t="shared" si="9"/>
        <v>0</v>
      </c>
      <c r="AB830" s="173" t="str">
        <f t="shared" si="10"/>
        <v/>
      </c>
      <c r="AC830" s="175" t="str">
        <f t="shared" si="11"/>
        <v> 6243VHP01G  -  BĐ: 3/1/2026 KT: Ngày lỗi</v>
      </c>
      <c r="AD830" s="175">
        <f t="shared" ref="AD830:AE830" si="1061">P830</f>
        <v>46025</v>
      </c>
      <c r="AE830" s="175" t="str">
        <f t="shared" si="1061"/>
        <v>#DIV/0!</v>
      </c>
      <c r="AF830" s="182"/>
      <c r="AG830" s="182"/>
    </row>
    <row r="831" ht="18.75" customHeight="1">
      <c r="A831" s="177"/>
      <c r="B831" s="177"/>
      <c r="C831" s="178" t="s">
        <v>1337</v>
      </c>
      <c r="D831" s="93" t="s">
        <v>988</v>
      </c>
      <c r="E831" s="178">
        <v>2024.0</v>
      </c>
      <c r="F831" s="93" t="s">
        <v>995</v>
      </c>
      <c r="G831" s="12"/>
      <c r="H831" s="178">
        <v>9.0</v>
      </c>
      <c r="I831" s="181"/>
      <c r="J831" s="93">
        <v>60.0</v>
      </c>
      <c r="K831" s="322"/>
      <c r="L831" s="304"/>
      <c r="M831" s="305"/>
      <c r="N831" s="181"/>
      <c r="O831" s="178"/>
      <c r="P831" s="169">
        <f t="shared" si="950"/>
        <v>46025</v>
      </c>
      <c r="Q831" s="170" t="str">
        <f t="shared" si="3"/>
        <v>#DIV/0!</v>
      </c>
      <c r="R831" s="180"/>
      <c r="S831" s="303"/>
      <c r="T831" s="181"/>
      <c r="U831" s="181"/>
      <c r="V831" s="172" t="str">
        <f t="shared" si="970"/>
        <v> </v>
      </c>
      <c r="W831" s="172">
        <f t="shared" si="5"/>
        <v>0</v>
      </c>
      <c r="X831" s="173" t="str">
        <f t="shared" si="6"/>
        <v>#DIV/0!</v>
      </c>
      <c r="Y831" s="172" t="str">
        <f t="shared" si="7"/>
        <v>#DIV/0!</v>
      </c>
      <c r="Z831" s="174">
        <f t="shared" si="8"/>
        <v>0</v>
      </c>
      <c r="AA831" s="174">
        <f t="shared" si="9"/>
        <v>0</v>
      </c>
      <c r="AB831" s="173" t="str">
        <f t="shared" si="10"/>
        <v/>
      </c>
      <c r="AC831" s="175" t="str">
        <f t="shared" si="11"/>
        <v> 6243VIF01  -  BĐ: 3/1/2026 KT: Ngày lỗi</v>
      </c>
      <c r="AD831" s="175">
        <f t="shared" ref="AD831:AE831" si="1062">P831</f>
        <v>46025</v>
      </c>
      <c r="AE831" s="175" t="str">
        <f t="shared" si="1062"/>
        <v>#DIV/0!</v>
      </c>
      <c r="AF831" s="182"/>
      <c r="AG831" s="182"/>
    </row>
    <row r="832" ht="18.75" customHeight="1">
      <c r="A832" s="177"/>
      <c r="B832" s="177"/>
      <c r="C832" s="178" t="s">
        <v>1337</v>
      </c>
      <c r="D832" s="93" t="s">
        <v>1002</v>
      </c>
      <c r="E832" s="178">
        <v>2024.0</v>
      </c>
      <c r="F832" s="93" t="s">
        <v>1007</v>
      </c>
      <c r="G832" s="12"/>
      <c r="H832" s="99">
        <v>4.0</v>
      </c>
      <c r="I832" s="181"/>
      <c r="J832" s="93">
        <v>60.0</v>
      </c>
      <c r="K832" s="322"/>
      <c r="L832" s="304"/>
      <c r="M832" s="305"/>
      <c r="N832" s="181"/>
      <c r="O832" s="178"/>
      <c r="P832" s="169">
        <f t="shared" si="950"/>
        <v>46025</v>
      </c>
      <c r="Q832" s="170" t="str">
        <f t="shared" si="3"/>
        <v>#DIV/0!</v>
      </c>
      <c r="R832" s="180"/>
      <c r="S832" s="303"/>
      <c r="T832" s="181"/>
      <c r="U832" s="181"/>
      <c r="V832" s="172" t="str">
        <f t="shared" si="970"/>
        <v> </v>
      </c>
      <c r="W832" s="172">
        <f t="shared" si="5"/>
        <v>0</v>
      </c>
      <c r="X832" s="173" t="str">
        <f t="shared" si="6"/>
        <v>#DIV/0!</v>
      </c>
      <c r="Y832" s="172" t="str">
        <f t="shared" si="7"/>
        <v>#DIV/0!</v>
      </c>
      <c r="Z832" s="174">
        <f t="shared" si="8"/>
        <v>0</v>
      </c>
      <c r="AA832" s="174">
        <f t="shared" si="9"/>
        <v>0</v>
      </c>
      <c r="AB832" s="173" t="str">
        <f t="shared" si="10"/>
        <v/>
      </c>
      <c r="AC832" s="175" t="str">
        <f t="shared" si="11"/>
        <v> 6243VIG01  -  BĐ: 3/1/2026 KT: Ngày lỗi</v>
      </c>
      <c r="AD832" s="175">
        <f t="shared" ref="AD832:AE832" si="1063">P832</f>
        <v>46025</v>
      </c>
      <c r="AE832" s="175" t="str">
        <f t="shared" si="1063"/>
        <v>#DIV/0!</v>
      </c>
      <c r="AF832" s="182"/>
      <c r="AG832" s="182"/>
    </row>
    <row r="833" ht="18.75" customHeight="1">
      <c r="A833" s="177"/>
      <c r="B833" s="177"/>
      <c r="C833" s="178" t="s">
        <v>1337</v>
      </c>
      <c r="D833" s="93" t="s">
        <v>1002</v>
      </c>
      <c r="E833" s="178">
        <v>2024.0</v>
      </c>
      <c r="F833" s="93" t="s">
        <v>1009</v>
      </c>
      <c r="G833" s="12"/>
      <c r="H833" s="99">
        <v>10.0</v>
      </c>
      <c r="I833" s="181"/>
      <c r="J833" s="93">
        <v>60.0</v>
      </c>
      <c r="K833" s="322"/>
      <c r="L833" s="304"/>
      <c r="M833" s="305"/>
      <c r="N833" s="181"/>
      <c r="O833" s="178"/>
      <c r="P833" s="169">
        <f t="shared" si="950"/>
        <v>46025</v>
      </c>
      <c r="Q833" s="170" t="str">
        <f t="shared" si="3"/>
        <v>#DIV/0!</v>
      </c>
      <c r="R833" s="180"/>
      <c r="S833" s="303"/>
      <c r="T833" s="181"/>
      <c r="U833" s="181"/>
      <c r="V833" s="172" t="str">
        <f t="shared" si="970"/>
        <v> </v>
      </c>
      <c r="W833" s="172">
        <f t="shared" si="5"/>
        <v>0</v>
      </c>
      <c r="X833" s="173" t="str">
        <f t="shared" si="6"/>
        <v>#DIV/0!</v>
      </c>
      <c r="Y833" s="172" t="str">
        <f t="shared" si="7"/>
        <v>#DIV/0!</v>
      </c>
      <c r="Z833" s="174">
        <f t="shared" si="8"/>
        <v>0</v>
      </c>
      <c r="AA833" s="174">
        <f t="shared" si="9"/>
        <v>0</v>
      </c>
      <c r="AB833" s="173" t="str">
        <f t="shared" si="10"/>
        <v/>
      </c>
      <c r="AC833" s="175" t="str">
        <f t="shared" si="11"/>
        <v> 6243VIG01G  -  BĐ: 3/1/2026 KT: Ngày lỗi</v>
      </c>
      <c r="AD833" s="175">
        <f t="shared" ref="AD833:AE833" si="1064">P833</f>
        <v>46025</v>
      </c>
      <c r="AE833" s="175" t="str">
        <f t="shared" si="1064"/>
        <v>#DIV/0!</v>
      </c>
      <c r="AF833" s="182"/>
      <c r="AG833" s="182"/>
    </row>
    <row r="834" ht="18.75" customHeight="1">
      <c r="A834" s="177"/>
      <c r="B834" s="177"/>
      <c r="C834" s="178" t="s">
        <v>1337</v>
      </c>
      <c r="D834" s="93" t="s">
        <v>1002</v>
      </c>
      <c r="E834" s="178">
        <v>2024.0</v>
      </c>
      <c r="F834" s="93" t="s">
        <v>1015</v>
      </c>
      <c r="G834" s="12"/>
      <c r="H834" s="178">
        <v>15.0</v>
      </c>
      <c r="I834" s="181"/>
      <c r="J834" s="93">
        <v>60.0</v>
      </c>
      <c r="K834" s="322"/>
      <c r="L834" s="304"/>
      <c r="M834" s="305"/>
      <c r="N834" s="181"/>
      <c r="O834" s="178"/>
      <c r="P834" s="169">
        <f t="shared" si="950"/>
        <v>46025</v>
      </c>
      <c r="Q834" s="170" t="str">
        <f t="shared" si="3"/>
        <v>#DIV/0!</v>
      </c>
      <c r="R834" s="180"/>
      <c r="S834" s="303"/>
      <c r="T834" s="181"/>
      <c r="U834" s="181"/>
      <c r="V834" s="172" t="str">
        <f t="shared" si="970"/>
        <v> </v>
      </c>
      <c r="W834" s="172">
        <f t="shared" si="5"/>
        <v>0</v>
      </c>
      <c r="X834" s="173" t="str">
        <f t="shared" si="6"/>
        <v>#DIV/0!</v>
      </c>
      <c r="Y834" s="172" t="str">
        <f t="shared" si="7"/>
        <v>#DIV/0!</v>
      </c>
      <c r="Z834" s="174">
        <f t="shared" si="8"/>
        <v>0</v>
      </c>
      <c r="AA834" s="174">
        <f t="shared" si="9"/>
        <v>0</v>
      </c>
      <c r="AB834" s="173" t="str">
        <f t="shared" si="10"/>
        <v/>
      </c>
      <c r="AC834" s="175" t="str">
        <f t="shared" si="11"/>
        <v> 6243VIG02  -  BĐ: 3/1/2026 KT: Ngày lỗi</v>
      </c>
      <c r="AD834" s="175">
        <f t="shared" ref="AD834:AE834" si="1065">P834</f>
        <v>46025</v>
      </c>
      <c r="AE834" s="175" t="str">
        <f t="shared" si="1065"/>
        <v>#DIV/0!</v>
      </c>
      <c r="AF834" s="182"/>
      <c r="AG834" s="182"/>
    </row>
    <row r="835" ht="18.75" customHeight="1">
      <c r="A835" s="177"/>
      <c r="B835" s="177"/>
      <c r="C835" s="178" t="s">
        <v>1337</v>
      </c>
      <c r="D835" s="93" t="s">
        <v>1002</v>
      </c>
      <c r="E835" s="178">
        <v>2024.0</v>
      </c>
      <c r="F835" s="93" t="s">
        <v>1020</v>
      </c>
      <c r="G835" s="12"/>
      <c r="H835" s="178">
        <v>16.0</v>
      </c>
      <c r="I835" s="181"/>
      <c r="J835" s="93">
        <v>60.0</v>
      </c>
      <c r="K835" s="322"/>
      <c r="L835" s="304"/>
      <c r="M835" s="305"/>
      <c r="N835" s="181"/>
      <c r="O835" s="178"/>
      <c r="P835" s="169">
        <f t="shared" si="950"/>
        <v>46025</v>
      </c>
      <c r="Q835" s="170" t="str">
        <f t="shared" si="3"/>
        <v>#DIV/0!</v>
      </c>
      <c r="R835" s="180"/>
      <c r="S835" s="303"/>
      <c r="T835" s="181"/>
      <c r="U835" s="181"/>
      <c r="V835" s="172" t="str">
        <f t="shared" si="970"/>
        <v> </v>
      </c>
      <c r="W835" s="172">
        <f t="shared" si="5"/>
        <v>0</v>
      </c>
      <c r="X835" s="173" t="str">
        <f t="shared" si="6"/>
        <v>#DIV/0!</v>
      </c>
      <c r="Y835" s="172" t="str">
        <f t="shared" si="7"/>
        <v>#DIV/0!</v>
      </c>
      <c r="Z835" s="174">
        <f t="shared" si="8"/>
        <v>0</v>
      </c>
      <c r="AA835" s="174">
        <f t="shared" si="9"/>
        <v>0</v>
      </c>
      <c r="AB835" s="173" t="str">
        <f t="shared" si="10"/>
        <v/>
      </c>
      <c r="AC835" s="175" t="str">
        <f t="shared" si="11"/>
        <v> 6243VIG02G  -  BĐ: 3/1/2026 KT: Ngày lỗi</v>
      </c>
      <c r="AD835" s="175">
        <f t="shared" ref="AD835:AE835" si="1066">P835</f>
        <v>46025</v>
      </c>
      <c r="AE835" s="175" t="str">
        <f t="shared" si="1066"/>
        <v>#DIV/0!</v>
      </c>
      <c r="AF835" s="182"/>
      <c r="AG835" s="182"/>
    </row>
    <row r="836" ht="18.75" customHeight="1">
      <c r="A836" s="177"/>
      <c r="B836" s="177"/>
      <c r="C836" s="178" t="s">
        <v>1337</v>
      </c>
      <c r="D836" s="93" t="s">
        <v>977</v>
      </c>
      <c r="E836" s="178">
        <v>2024.0</v>
      </c>
      <c r="F836" s="93" t="s">
        <v>978</v>
      </c>
      <c r="G836" s="12"/>
      <c r="H836" s="178">
        <v>9.0</v>
      </c>
      <c r="I836" s="181"/>
      <c r="J836" s="93">
        <v>60.0</v>
      </c>
      <c r="K836" s="322"/>
      <c r="L836" s="304"/>
      <c r="M836" s="305"/>
      <c r="N836" s="181"/>
      <c r="O836" s="178"/>
      <c r="P836" s="169">
        <f t="shared" si="950"/>
        <v>46025</v>
      </c>
      <c r="Q836" s="170" t="str">
        <f t="shared" si="3"/>
        <v>#DIV/0!</v>
      </c>
      <c r="R836" s="180"/>
      <c r="S836" s="303"/>
      <c r="T836" s="181"/>
      <c r="U836" s="181"/>
      <c r="V836" s="172" t="str">
        <f t="shared" si="970"/>
        <v> </v>
      </c>
      <c r="W836" s="172">
        <f t="shared" si="5"/>
        <v>0</v>
      </c>
      <c r="X836" s="173" t="str">
        <f t="shared" si="6"/>
        <v>#DIV/0!</v>
      </c>
      <c r="Y836" s="172" t="str">
        <f t="shared" si="7"/>
        <v>#DIV/0!</v>
      </c>
      <c r="Z836" s="174">
        <f t="shared" si="8"/>
        <v>0</v>
      </c>
      <c r="AA836" s="174">
        <f t="shared" si="9"/>
        <v>0</v>
      </c>
      <c r="AB836" s="173" t="str">
        <f t="shared" si="10"/>
        <v/>
      </c>
      <c r="AC836" s="175" t="str">
        <f t="shared" si="11"/>
        <v> 6243VII01  -  BĐ: 3/1/2026 KT: Ngày lỗi</v>
      </c>
      <c r="AD836" s="175">
        <f t="shared" ref="AD836:AE836" si="1067">P836</f>
        <v>46025</v>
      </c>
      <c r="AE836" s="175" t="str">
        <f t="shared" si="1067"/>
        <v>#DIV/0!</v>
      </c>
      <c r="AF836" s="182"/>
      <c r="AG836" s="182"/>
    </row>
    <row r="837" ht="18.75" customHeight="1">
      <c r="A837" s="177"/>
      <c r="B837" s="177"/>
      <c r="C837" s="178" t="s">
        <v>1337</v>
      </c>
      <c r="D837" s="93" t="s">
        <v>894</v>
      </c>
      <c r="E837" s="178">
        <v>2024.0</v>
      </c>
      <c r="F837" s="93" t="s">
        <v>907</v>
      </c>
      <c r="G837" s="12"/>
      <c r="H837" s="99">
        <v>3.0</v>
      </c>
      <c r="I837" s="181"/>
      <c r="J837" s="93">
        <v>60.0</v>
      </c>
      <c r="K837" s="322"/>
      <c r="L837" s="304"/>
      <c r="M837" s="305"/>
      <c r="N837" s="181"/>
      <c r="O837" s="178"/>
      <c r="P837" s="169">
        <f t="shared" si="950"/>
        <v>46025</v>
      </c>
      <c r="Q837" s="170" t="str">
        <f t="shared" si="3"/>
        <v>#DIV/0!</v>
      </c>
      <c r="R837" s="180"/>
      <c r="S837" s="303"/>
      <c r="T837" s="181"/>
      <c r="U837" s="181"/>
      <c r="V837" s="172" t="str">
        <f t="shared" si="970"/>
        <v> </v>
      </c>
      <c r="W837" s="172">
        <f t="shared" si="5"/>
        <v>0</v>
      </c>
      <c r="X837" s="173" t="str">
        <f t="shared" si="6"/>
        <v>#DIV/0!</v>
      </c>
      <c r="Y837" s="172" t="str">
        <f t="shared" si="7"/>
        <v>#DIV/0!</v>
      </c>
      <c r="Z837" s="174">
        <f t="shared" si="8"/>
        <v>0</v>
      </c>
      <c r="AA837" s="174">
        <f t="shared" si="9"/>
        <v>0</v>
      </c>
      <c r="AB837" s="173" t="str">
        <f t="shared" si="10"/>
        <v/>
      </c>
      <c r="AC837" s="175" t="str">
        <f t="shared" si="11"/>
        <v> 6243VIS01  -  BĐ: 3/1/2026 KT: Ngày lỗi</v>
      </c>
      <c r="AD837" s="175">
        <f t="shared" ref="AD837:AE837" si="1068">P837</f>
        <v>46025</v>
      </c>
      <c r="AE837" s="175" t="str">
        <f t="shared" si="1068"/>
        <v>#DIV/0!</v>
      </c>
      <c r="AF837" s="182"/>
      <c r="AG837" s="182"/>
    </row>
    <row r="838" ht="18.75" customHeight="1">
      <c r="A838" s="177"/>
      <c r="B838" s="177"/>
      <c r="C838" s="178" t="s">
        <v>1337</v>
      </c>
      <c r="D838" s="93" t="s">
        <v>894</v>
      </c>
      <c r="E838" s="178">
        <v>2024.0</v>
      </c>
      <c r="F838" s="93" t="s">
        <v>916</v>
      </c>
      <c r="G838" s="12"/>
      <c r="H838" s="178">
        <v>1.0</v>
      </c>
      <c r="I838" s="181"/>
      <c r="J838" s="93">
        <v>60.0</v>
      </c>
      <c r="K838" s="322"/>
      <c r="L838" s="304"/>
      <c r="M838" s="305"/>
      <c r="N838" s="181"/>
      <c r="O838" s="178"/>
      <c r="P838" s="169">
        <f t="shared" si="950"/>
        <v>46025</v>
      </c>
      <c r="Q838" s="170" t="str">
        <f t="shared" si="3"/>
        <v>#DIV/0!</v>
      </c>
      <c r="R838" s="180"/>
      <c r="S838" s="303"/>
      <c r="T838" s="181"/>
      <c r="U838" s="181"/>
      <c r="V838" s="172" t="str">
        <f t="shared" si="970"/>
        <v> </v>
      </c>
      <c r="W838" s="172">
        <f t="shared" si="5"/>
        <v>0</v>
      </c>
      <c r="X838" s="173" t="str">
        <f t="shared" si="6"/>
        <v>#DIV/0!</v>
      </c>
      <c r="Y838" s="172" t="str">
        <f t="shared" si="7"/>
        <v>#DIV/0!</v>
      </c>
      <c r="Z838" s="174">
        <f t="shared" si="8"/>
        <v>0</v>
      </c>
      <c r="AA838" s="174">
        <f t="shared" si="9"/>
        <v>0</v>
      </c>
      <c r="AB838" s="173" t="str">
        <f t="shared" si="10"/>
        <v/>
      </c>
      <c r="AC838" s="175" t="str">
        <f t="shared" si="11"/>
        <v> 6243VIS01G  -  BĐ: 3/1/2026 KT: Ngày lỗi</v>
      </c>
      <c r="AD838" s="175">
        <f t="shared" ref="AD838:AE838" si="1069">P838</f>
        <v>46025</v>
      </c>
      <c r="AE838" s="175" t="str">
        <f t="shared" si="1069"/>
        <v>#DIV/0!</v>
      </c>
      <c r="AF838" s="182"/>
      <c r="AG838" s="182"/>
    </row>
    <row r="839" ht="18.75" customHeight="1">
      <c r="A839" s="177"/>
      <c r="B839" s="177"/>
      <c r="C839" s="178" t="s">
        <v>1337</v>
      </c>
      <c r="D839" s="93" t="s">
        <v>894</v>
      </c>
      <c r="E839" s="178">
        <v>2024.0</v>
      </c>
      <c r="F839" s="93" t="s">
        <v>917</v>
      </c>
      <c r="G839" s="12"/>
      <c r="H839" s="178">
        <v>6.0</v>
      </c>
      <c r="I839" s="181"/>
      <c r="J839" s="93">
        <v>60.0</v>
      </c>
      <c r="K839" s="322"/>
      <c r="L839" s="304"/>
      <c r="M839" s="305"/>
      <c r="N839" s="181"/>
      <c r="O839" s="178"/>
      <c r="P839" s="169">
        <f t="shared" si="950"/>
        <v>46025</v>
      </c>
      <c r="Q839" s="170" t="str">
        <f t="shared" si="3"/>
        <v>#DIV/0!</v>
      </c>
      <c r="R839" s="180"/>
      <c r="S839" s="303"/>
      <c r="T839" s="181"/>
      <c r="U839" s="181"/>
      <c r="V839" s="172" t="str">
        <f t="shared" si="970"/>
        <v> </v>
      </c>
      <c r="W839" s="172">
        <f t="shared" si="5"/>
        <v>0</v>
      </c>
      <c r="X839" s="173" t="str">
        <f t="shared" si="6"/>
        <v>#DIV/0!</v>
      </c>
      <c r="Y839" s="172" t="str">
        <f t="shared" si="7"/>
        <v>#DIV/0!</v>
      </c>
      <c r="Z839" s="174">
        <f t="shared" si="8"/>
        <v>0</v>
      </c>
      <c r="AA839" s="174">
        <f t="shared" si="9"/>
        <v>0</v>
      </c>
      <c r="AB839" s="173" t="str">
        <f t="shared" si="10"/>
        <v/>
      </c>
      <c r="AC839" s="175" t="str">
        <f t="shared" si="11"/>
        <v> 6243VIS02  -  BĐ: 3/1/2026 KT: Ngày lỗi</v>
      </c>
      <c r="AD839" s="175">
        <f t="shared" ref="AD839:AE839" si="1070">P839</f>
        <v>46025</v>
      </c>
      <c r="AE839" s="175" t="str">
        <f t="shared" si="1070"/>
        <v>#DIV/0!</v>
      </c>
      <c r="AF839" s="182"/>
      <c r="AG839" s="182"/>
    </row>
    <row r="840" ht="18.75" customHeight="1">
      <c r="A840" s="177"/>
      <c r="B840" s="177"/>
      <c r="C840" s="178" t="s">
        <v>1337</v>
      </c>
      <c r="D840" s="93" t="s">
        <v>894</v>
      </c>
      <c r="E840" s="178">
        <v>2024.0</v>
      </c>
      <c r="F840" s="93" t="s">
        <v>918</v>
      </c>
      <c r="G840" s="12"/>
      <c r="H840" s="178">
        <v>8.0</v>
      </c>
      <c r="I840" s="181"/>
      <c r="J840" s="93">
        <v>60.0</v>
      </c>
      <c r="K840" s="322"/>
      <c r="L840" s="304"/>
      <c r="M840" s="305"/>
      <c r="N840" s="181"/>
      <c r="O840" s="178"/>
      <c r="P840" s="169">
        <f t="shared" si="950"/>
        <v>46025</v>
      </c>
      <c r="Q840" s="170" t="str">
        <f t="shared" si="3"/>
        <v>#DIV/0!</v>
      </c>
      <c r="R840" s="180"/>
      <c r="S840" s="303"/>
      <c r="T840" s="181"/>
      <c r="U840" s="181"/>
      <c r="V840" s="172" t="str">
        <f t="shared" si="970"/>
        <v> </v>
      </c>
      <c r="W840" s="172">
        <f t="shared" si="5"/>
        <v>0</v>
      </c>
      <c r="X840" s="173" t="str">
        <f t="shared" si="6"/>
        <v>#DIV/0!</v>
      </c>
      <c r="Y840" s="172" t="str">
        <f t="shared" si="7"/>
        <v>#DIV/0!</v>
      </c>
      <c r="Z840" s="174">
        <f t="shared" si="8"/>
        <v>0</v>
      </c>
      <c r="AA840" s="174">
        <f t="shared" si="9"/>
        <v>0</v>
      </c>
      <c r="AB840" s="173" t="str">
        <f t="shared" si="10"/>
        <v/>
      </c>
      <c r="AC840" s="175" t="str">
        <f t="shared" si="11"/>
        <v> 6243VIS02G  -  BĐ: 3/1/2026 KT: Ngày lỗi</v>
      </c>
      <c r="AD840" s="175">
        <f t="shared" ref="AD840:AE840" si="1071">P840</f>
        <v>46025</v>
      </c>
      <c r="AE840" s="175" t="str">
        <f t="shared" si="1071"/>
        <v>#DIV/0!</v>
      </c>
      <c r="AF840" s="182"/>
      <c r="AG840" s="182"/>
    </row>
    <row r="841" ht="18.75" customHeight="1">
      <c r="A841" s="177"/>
      <c r="B841" s="177"/>
      <c r="C841" s="178" t="s">
        <v>1337</v>
      </c>
      <c r="D841" s="93" t="s">
        <v>1040</v>
      </c>
      <c r="E841" s="178">
        <v>2024.0</v>
      </c>
      <c r="F841" s="93" t="s">
        <v>1041</v>
      </c>
      <c r="G841" s="12"/>
      <c r="H841" s="178">
        <v>8.0</v>
      </c>
      <c r="I841" s="181"/>
      <c r="J841" s="93">
        <v>60.0</v>
      </c>
      <c r="K841" s="322"/>
      <c r="L841" s="304"/>
      <c r="M841" s="305"/>
      <c r="N841" s="181"/>
      <c r="O841" s="178"/>
      <c r="P841" s="169">
        <f t="shared" si="950"/>
        <v>46025</v>
      </c>
      <c r="Q841" s="170" t="str">
        <f t="shared" si="3"/>
        <v>#DIV/0!</v>
      </c>
      <c r="R841" s="180"/>
      <c r="S841" s="303"/>
      <c r="T841" s="181"/>
      <c r="U841" s="181"/>
      <c r="V841" s="172" t="str">
        <f t="shared" si="970"/>
        <v> </v>
      </c>
      <c r="W841" s="172">
        <f t="shared" si="5"/>
        <v>0</v>
      </c>
      <c r="X841" s="173" t="str">
        <f t="shared" si="6"/>
        <v>#DIV/0!</v>
      </c>
      <c r="Y841" s="172" t="str">
        <f t="shared" si="7"/>
        <v>#DIV/0!</v>
      </c>
      <c r="Z841" s="174">
        <f t="shared" si="8"/>
        <v>0</v>
      </c>
      <c r="AA841" s="174">
        <f t="shared" si="9"/>
        <v>0</v>
      </c>
      <c r="AB841" s="173" t="str">
        <f t="shared" si="10"/>
        <v/>
      </c>
      <c r="AC841" s="175" t="str">
        <f t="shared" si="11"/>
        <v> 6243VLB01  -  BĐ: 3/1/2026 KT: Ngày lỗi</v>
      </c>
      <c r="AD841" s="175">
        <f t="shared" ref="AD841:AE841" si="1072">P841</f>
        <v>46025</v>
      </c>
      <c r="AE841" s="175" t="str">
        <f t="shared" si="1072"/>
        <v>#DIV/0!</v>
      </c>
      <c r="AF841" s="182"/>
      <c r="AG841" s="182"/>
    </row>
    <row r="842" ht="18.75" customHeight="1">
      <c r="A842" s="177"/>
      <c r="B842" s="177"/>
      <c r="C842" s="178" t="s">
        <v>1337</v>
      </c>
      <c r="D842" s="93" t="s">
        <v>1040</v>
      </c>
      <c r="E842" s="178">
        <v>2024.0</v>
      </c>
      <c r="F842" s="93" t="s">
        <v>1053</v>
      </c>
      <c r="G842" s="12"/>
      <c r="H842" s="178">
        <v>6.0</v>
      </c>
      <c r="I842" s="181"/>
      <c r="J842" s="93">
        <v>60.0</v>
      </c>
      <c r="K842" s="322"/>
      <c r="L842" s="304"/>
      <c r="M842" s="305"/>
      <c r="N842" s="181"/>
      <c r="O842" s="178"/>
      <c r="P842" s="169">
        <f t="shared" si="950"/>
        <v>46025</v>
      </c>
      <c r="Q842" s="170" t="str">
        <f t="shared" si="3"/>
        <v>#DIV/0!</v>
      </c>
      <c r="R842" s="180"/>
      <c r="S842" s="303"/>
      <c r="T842" s="181"/>
      <c r="U842" s="181"/>
      <c r="V842" s="172" t="str">
        <f t="shared" si="970"/>
        <v> </v>
      </c>
      <c r="W842" s="172">
        <f t="shared" si="5"/>
        <v>0</v>
      </c>
      <c r="X842" s="173" t="str">
        <f t="shared" si="6"/>
        <v>#DIV/0!</v>
      </c>
      <c r="Y842" s="172" t="str">
        <f t="shared" si="7"/>
        <v>#DIV/0!</v>
      </c>
      <c r="Z842" s="174">
        <f t="shared" si="8"/>
        <v>0</v>
      </c>
      <c r="AA842" s="174">
        <f t="shared" si="9"/>
        <v>0</v>
      </c>
      <c r="AB842" s="173" t="str">
        <f t="shared" si="10"/>
        <v/>
      </c>
      <c r="AC842" s="175" t="str">
        <f t="shared" si="11"/>
        <v> 6243VLB01G  -  BĐ: 3/1/2026 KT: Ngày lỗi</v>
      </c>
      <c r="AD842" s="175">
        <f t="shared" ref="AD842:AE842" si="1073">P842</f>
        <v>46025</v>
      </c>
      <c r="AE842" s="175" t="str">
        <f t="shared" si="1073"/>
        <v>#DIV/0!</v>
      </c>
      <c r="AF842" s="182"/>
      <c r="AG842" s="182"/>
    </row>
    <row r="843" ht="18.75" customHeight="1">
      <c r="A843" s="177"/>
      <c r="B843" s="177"/>
      <c r="C843" s="178" t="s">
        <v>1337</v>
      </c>
      <c r="D843" s="93" t="s">
        <v>1055</v>
      </c>
      <c r="E843" s="178">
        <v>2024.0</v>
      </c>
      <c r="F843" s="93" t="s">
        <v>1056</v>
      </c>
      <c r="G843" s="12"/>
      <c r="H843" s="99">
        <v>11.0</v>
      </c>
      <c r="I843" s="181"/>
      <c r="J843" s="93">
        <v>60.0</v>
      </c>
      <c r="K843" s="322"/>
      <c r="L843" s="304"/>
      <c r="M843" s="305"/>
      <c r="N843" s="181"/>
      <c r="O843" s="178"/>
      <c r="P843" s="169">
        <f t="shared" si="950"/>
        <v>46025</v>
      </c>
      <c r="Q843" s="170" t="str">
        <f t="shared" si="3"/>
        <v>#DIV/0!</v>
      </c>
      <c r="R843" s="180"/>
      <c r="S843" s="303"/>
      <c r="T843" s="181"/>
      <c r="U843" s="181"/>
      <c r="V843" s="172" t="str">
        <f t="shared" si="970"/>
        <v> </v>
      </c>
      <c r="W843" s="172">
        <f t="shared" si="5"/>
        <v>0</v>
      </c>
      <c r="X843" s="173" t="str">
        <f t="shared" si="6"/>
        <v>#DIV/0!</v>
      </c>
      <c r="Y843" s="172" t="str">
        <f t="shared" si="7"/>
        <v>#DIV/0!</v>
      </c>
      <c r="Z843" s="174">
        <f t="shared" si="8"/>
        <v>0</v>
      </c>
      <c r="AA843" s="174">
        <f t="shared" si="9"/>
        <v>0</v>
      </c>
      <c r="AB843" s="173" t="str">
        <f t="shared" si="10"/>
        <v/>
      </c>
      <c r="AC843" s="175" t="str">
        <f t="shared" si="11"/>
        <v> 6243VLK01  -  BĐ: 3/1/2026 KT: Ngày lỗi</v>
      </c>
      <c r="AD843" s="175">
        <f t="shared" ref="AD843:AE843" si="1074">P843</f>
        <v>46025</v>
      </c>
      <c r="AE843" s="175" t="str">
        <f t="shared" si="1074"/>
        <v>#DIV/0!</v>
      </c>
      <c r="AF843" s="182"/>
      <c r="AG843" s="182"/>
    </row>
    <row r="844" ht="18.75" customHeight="1">
      <c r="A844" s="177"/>
      <c r="B844" s="177"/>
      <c r="C844" s="178" t="s">
        <v>1337</v>
      </c>
      <c r="D844" s="93" t="s">
        <v>1055</v>
      </c>
      <c r="E844" s="178">
        <v>2024.0</v>
      </c>
      <c r="F844" s="93" t="s">
        <v>1069</v>
      </c>
      <c r="G844" s="12"/>
      <c r="H844" s="99">
        <v>4.0</v>
      </c>
      <c r="I844" s="181"/>
      <c r="J844" s="93">
        <v>60.0</v>
      </c>
      <c r="K844" s="322"/>
      <c r="L844" s="304"/>
      <c r="M844" s="305"/>
      <c r="N844" s="181"/>
      <c r="O844" s="178"/>
      <c r="P844" s="169">
        <f t="shared" si="950"/>
        <v>46025</v>
      </c>
      <c r="Q844" s="170" t="str">
        <f t="shared" si="3"/>
        <v>#DIV/0!</v>
      </c>
      <c r="R844" s="180"/>
      <c r="S844" s="303"/>
      <c r="T844" s="181"/>
      <c r="U844" s="181"/>
      <c r="V844" s="172" t="str">
        <f t="shared" si="970"/>
        <v> </v>
      </c>
      <c r="W844" s="172">
        <f t="shared" si="5"/>
        <v>0</v>
      </c>
      <c r="X844" s="173" t="str">
        <f t="shared" si="6"/>
        <v>#DIV/0!</v>
      </c>
      <c r="Y844" s="172" t="str">
        <f t="shared" si="7"/>
        <v>#DIV/0!</v>
      </c>
      <c r="Z844" s="174">
        <f t="shared" si="8"/>
        <v>0</v>
      </c>
      <c r="AA844" s="174">
        <f t="shared" si="9"/>
        <v>0</v>
      </c>
      <c r="AB844" s="173" t="str">
        <f t="shared" si="10"/>
        <v/>
      </c>
      <c r="AC844" s="175" t="str">
        <f t="shared" si="11"/>
        <v> 6243VLK01G  -  BĐ: 3/1/2026 KT: Ngày lỗi</v>
      </c>
      <c r="AD844" s="175">
        <f t="shared" ref="AD844:AE844" si="1075">P844</f>
        <v>46025</v>
      </c>
      <c r="AE844" s="175" t="str">
        <f t="shared" si="1075"/>
        <v>#DIV/0!</v>
      </c>
      <c r="AF844" s="182"/>
      <c r="AG844" s="182"/>
    </row>
    <row r="845" ht="18.75" customHeight="1">
      <c r="A845" s="177"/>
      <c r="B845" s="177"/>
      <c r="C845" s="178" t="s">
        <v>1337</v>
      </c>
      <c r="D845" s="93" t="s">
        <v>1165</v>
      </c>
      <c r="E845" s="178">
        <v>2024.0</v>
      </c>
      <c r="F845" s="93" t="s">
        <v>1170</v>
      </c>
      <c r="G845" s="12"/>
      <c r="H845" s="178">
        <v>6.0</v>
      </c>
      <c r="I845" s="181"/>
      <c r="J845" s="93">
        <v>60.0</v>
      </c>
      <c r="K845" s="322"/>
      <c r="L845" s="304"/>
      <c r="M845" s="305"/>
      <c r="N845" s="181"/>
      <c r="O845" s="178"/>
      <c r="P845" s="169">
        <f t="shared" si="950"/>
        <v>46025</v>
      </c>
      <c r="Q845" s="170" t="str">
        <f t="shared" si="3"/>
        <v>#DIV/0!</v>
      </c>
      <c r="R845" s="180"/>
      <c r="S845" s="303"/>
      <c r="T845" s="181"/>
      <c r="U845" s="181"/>
      <c r="V845" s="172" t="str">
        <f t="shared" si="970"/>
        <v> </v>
      </c>
      <c r="W845" s="172">
        <f t="shared" si="5"/>
        <v>0</v>
      </c>
      <c r="X845" s="173" t="str">
        <f t="shared" si="6"/>
        <v>#DIV/0!</v>
      </c>
      <c r="Y845" s="172" t="str">
        <f t="shared" si="7"/>
        <v>#DIV/0!</v>
      </c>
      <c r="Z845" s="174">
        <f t="shared" si="8"/>
        <v>0</v>
      </c>
      <c r="AA845" s="174">
        <f t="shared" si="9"/>
        <v>0</v>
      </c>
      <c r="AB845" s="173" t="str">
        <f t="shared" si="10"/>
        <v/>
      </c>
      <c r="AC845" s="175" t="str">
        <f t="shared" si="11"/>
        <v> 6243VMH02  -  BĐ: 3/1/2026 KT: Ngày lỗi</v>
      </c>
      <c r="AD845" s="175">
        <f t="shared" ref="AD845:AE845" si="1076">P845</f>
        <v>46025</v>
      </c>
      <c r="AE845" s="175" t="str">
        <f t="shared" si="1076"/>
        <v>#DIV/0!</v>
      </c>
      <c r="AF845" s="182"/>
      <c r="AG845" s="182"/>
    </row>
    <row r="846" ht="18.75" customHeight="1">
      <c r="A846" s="177"/>
      <c r="B846" s="177"/>
      <c r="C846" s="178" t="s">
        <v>1337</v>
      </c>
      <c r="D846" s="93" t="s">
        <v>1165</v>
      </c>
      <c r="E846" s="178">
        <v>2024.0</v>
      </c>
      <c r="F846" s="93" t="s">
        <v>1174</v>
      </c>
      <c r="G846" s="12"/>
      <c r="H846" s="178">
        <v>2.0</v>
      </c>
      <c r="I846" s="181"/>
      <c r="J846" s="93">
        <v>60.0</v>
      </c>
      <c r="K846" s="322"/>
      <c r="L846" s="304"/>
      <c r="M846" s="305"/>
      <c r="N846" s="181"/>
      <c r="O846" s="178"/>
      <c r="P846" s="169">
        <f t="shared" si="950"/>
        <v>46025</v>
      </c>
      <c r="Q846" s="170" t="str">
        <f t="shared" si="3"/>
        <v>#DIV/0!</v>
      </c>
      <c r="R846" s="180"/>
      <c r="S846" s="303"/>
      <c r="T846" s="181"/>
      <c r="U846" s="181"/>
      <c r="V846" s="172" t="str">
        <f t="shared" si="970"/>
        <v> </v>
      </c>
      <c r="W846" s="172">
        <f t="shared" si="5"/>
        <v>0</v>
      </c>
      <c r="X846" s="173" t="str">
        <f t="shared" si="6"/>
        <v>#DIV/0!</v>
      </c>
      <c r="Y846" s="172" t="str">
        <f t="shared" si="7"/>
        <v>#DIV/0!</v>
      </c>
      <c r="Z846" s="174">
        <f t="shared" si="8"/>
        <v>0</v>
      </c>
      <c r="AA846" s="174">
        <f t="shared" si="9"/>
        <v>0</v>
      </c>
      <c r="AB846" s="173" t="str">
        <f t="shared" si="10"/>
        <v/>
      </c>
      <c r="AC846" s="175" t="str">
        <f t="shared" si="11"/>
        <v> 6243VMH02G  -  BĐ: 3/1/2026 KT: Ngày lỗi</v>
      </c>
      <c r="AD846" s="175">
        <f t="shared" ref="AD846:AE846" si="1077">P846</f>
        <v>46025</v>
      </c>
      <c r="AE846" s="175" t="str">
        <f t="shared" si="1077"/>
        <v>#DIV/0!</v>
      </c>
      <c r="AF846" s="182"/>
      <c r="AG846" s="182"/>
    </row>
    <row r="847" ht="18.75" customHeight="1">
      <c r="A847" s="177"/>
      <c r="B847" s="177"/>
      <c r="C847" s="178" t="s">
        <v>1337</v>
      </c>
      <c r="D847" s="93" t="s">
        <v>1193</v>
      </c>
      <c r="E847" s="178">
        <v>2024.0</v>
      </c>
      <c r="F847" s="93" t="s">
        <v>1200</v>
      </c>
      <c r="G847" s="12"/>
      <c r="H847" s="93">
        <v>6.0</v>
      </c>
      <c r="I847" s="181"/>
      <c r="J847" s="93">
        <v>60.0</v>
      </c>
      <c r="K847" s="322"/>
      <c r="L847" s="304"/>
      <c r="M847" s="305"/>
      <c r="N847" s="181"/>
      <c r="O847" s="178"/>
      <c r="P847" s="169">
        <f t="shared" si="950"/>
        <v>46025</v>
      </c>
      <c r="Q847" s="170" t="str">
        <f t="shared" si="3"/>
        <v>#DIV/0!</v>
      </c>
      <c r="R847" s="180"/>
      <c r="S847" s="303"/>
      <c r="T847" s="181"/>
      <c r="U847" s="181"/>
      <c r="V847" s="172" t="str">
        <f t="shared" si="970"/>
        <v> </v>
      </c>
      <c r="W847" s="172">
        <f t="shared" si="5"/>
        <v>0</v>
      </c>
      <c r="X847" s="173" t="str">
        <f t="shared" si="6"/>
        <v>#DIV/0!</v>
      </c>
      <c r="Y847" s="172" t="str">
        <f t="shared" si="7"/>
        <v>#DIV/0!</v>
      </c>
      <c r="Z847" s="174">
        <f t="shared" si="8"/>
        <v>0</v>
      </c>
      <c r="AA847" s="174">
        <f t="shared" si="9"/>
        <v>0</v>
      </c>
      <c r="AB847" s="173" t="str">
        <f t="shared" si="10"/>
        <v/>
      </c>
      <c r="AC847" s="175" t="str">
        <f t="shared" si="11"/>
        <v> 6243VMS01  -  BĐ: 3/1/2026 KT: Ngày lỗi</v>
      </c>
      <c r="AD847" s="175">
        <f t="shared" ref="AD847:AE847" si="1078">P847</f>
        <v>46025</v>
      </c>
      <c r="AE847" s="175" t="str">
        <f t="shared" si="1078"/>
        <v>#DIV/0!</v>
      </c>
      <c r="AF847" s="182"/>
      <c r="AG847" s="182"/>
    </row>
    <row r="848" ht="18.75" customHeight="1">
      <c r="A848" s="177"/>
      <c r="B848" s="177"/>
      <c r="C848" s="178" t="s">
        <v>1337</v>
      </c>
      <c r="D848" s="93" t="s">
        <v>1193</v>
      </c>
      <c r="E848" s="178">
        <v>2024.0</v>
      </c>
      <c r="F848" s="93" t="s">
        <v>1204</v>
      </c>
      <c r="G848" s="12"/>
      <c r="H848" s="93">
        <v>4.0</v>
      </c>
      <c r="I848" s="181"/>
      <c r="J848" s="93">
        <v>60.0</v>
      </c>
      <c r="K848" s="322"/>
      <c r="L848" s="304"/>
      <c r="M848" s="305"/>
      <c r="N848" s="181"/>
      <c r="O848" s="178"/>
      <c r="P848" s="169">
        <f t="shared" si="950"/>
        <v>46025</v>
      </c>
      <c r="Q848" s="170" t="str">
        <f t="shared" si="3"/>
        <v>#DIV/0!</v>
      </c>
      <c r="R848" s="180"/>
      <c r="S848" s="303"/>
      <c r="T848" s="181"/>
      <c r="U848" s="181"/>
      <c r="V848" s="172" t="str">
        <f t="shared" si="970"/>
        <v> </v>
      </c>
      <c r="W848" s="172">
        <f t="shared" si="5"/>
        <v>0</v>
      </c>
      <c r="X848" s="173" t="str">
        <f t="shared" si="6"/>
        <v>#DIV/0!</v>
      </c>
      <c r="Y848" s="172" t="str">
        <f t="shared" si="7"/>
        <v>#DIV/0!</v>
      </c>
      <c r="Z848" s="174">
        <f t="shared" si="8"/>
        <v>0</v>
      </c>
      <c r="AA848" s="174">
        <f t="shared" si="9"/>
        <v>0</v>
      </c>
      <c r="AB848" s="173" t="str">
        <f t="shared" si="10"/>
        <v/>
      </c>
      <c r="AC848" s="175" t="str">
        <f t="shared" si="11"/>
        <v> 6243VMS01G  -  BĐ: 3/1/2026 KT: Ngày lỗi</v>
      </c>
      <c r="AD848" s="175">
        <f t="shared" ref="AD848:AE848" si="1079">P848</f>
        <v>46025</v>
      </c>
      <c r="AE848" s="175" t="str">
        <f t="shared" si="1079"/>
        <v>#DIV/0!</v>
      </c>
      <c r="AF848" s="182"/>
      <c r="AG848" s="182"/>
    </row>
    <row r="849" ht="18.75" customHeight="1">
      <c r="A849" s="177"/>
      <c r="B849" s="177"/>
      <c r="C849" s="178" t="s">
        <v>1337</v>
      </c>
      <c r="D849" s="93" t="s">
        <v>1193</v>
      </c>
      <c r="E849" s="178">
        <v>2024.0</v>
      </c>
      <c r="F849" s="93" t="s">
        <v>1205</v>
      </c>
      <c r="G849" s="12"/>
      <c r="H849" s="93">
        <v>10.0</v>
      </c>
      <c r="I849" s="181"/>
      <c r="J849" s="93">
        <v>60.0</v>
      </c>
      <c r="K849" s="322"/>
      <c r="L849" s="304"/>
      <c r="M849" s="305"/>
      <c r="N849" s="181"/>
      <c r="O849" s="178"/>
      <c r="P849" s="169">
        <f t="shared" si="950"/>
        <v>46025</v>
      </c>
      <c r="Q849" s="170" t="str">
        <f t="shared" si="3"/>
        <v>#DIV/0!</v>
      </c>
      <c r="R849" s="180"/>
      <c r="S849" s="303"/>
      <c r="T849" s="181"/>
      <c r="U849" s="181"/>
      <c r="V849" s="172" t="str">
        <f t="shared" si="970"/>
        <v> </v>
      </c>
      <c r="W849" s="172">
        <f t="shared" si="5"/>
        <v>0</v>
      </c>
      <c r="X849" s="173" t="str">
        <f t="shared" si="6"/>
        <v>#DIV/0!</v>
      </c>
      <c r="Y849" s="172" t="str">
        <f t="shared" si="7"/>
        <v>#DIV/0!</v>
      </c>
      <c r="Z849" s="174">
        <f t="shared" si="8"/>
        <v>0</v>
      </c>
      <c r="AA849" s="174">
        <f t="shared" si="9"/>
        <v>0</v>
      </c>
      <c r="AB849" s="173" t="str">
        <f t="shared" si="10"/>
        <v/>
      </c>
      <c r="AC849" s="175" t="str">
        <f t="shared" si="11"/>
        <v> 6243VMS02  -  BĐ: 3/1/2026 KT: Ngày lỗi</v>
      </c>
      <c r="AD849" s="175">
        <f t="shared" ref="AD849:AE849" si="1080">P849</f>
        <v>46025</v>
      </c>
      <c r="AE849" s="175" t="str">
        <f t="shared" si="1080"/>
        <v>#DIV/0!</v>
      </c>
      <c r="AF849" s="182"/>
      <c r="AG849" s="182"/>
    </row>
    <row r="850" ht="18.75" customHeight="1">
      <c r="A850" s="177"/>
      <c r="B850" s="177"/>
      <c r="C850" s="178" t="s">
        <v>1337</v>
      </c>
      <c r="D850" s="93" t="s">
        <v>1193</v>
      </c>
      <c r="E850" s="178">
        <v>2024.0</v>
      </c>
      <c r="F850" s="93" t="s">
        <v>1206</v>
      </c>
      <c r="G850" s="12"/>
      <c r="H850" s="93">
        <v>8.0</v>
      </c>
      <c r="I850" s="181"/>
      <c r="J850" s="93">
        <v>60.0</v>
      </c>
      <c r="K850" s="322"/>
      <c r="L850" s="304"/>
      <c r="M850" s="305"/>
      <c r="N850" s="181"/>
      <c r="O850" s="178"/>
      <c r="P850" s="169">
        <f t="shared" si="950"/>
        <v>46025</v>
      </c>
      <c r="Q850" s="170" t="str">
        <f t="shared" si="3"/>
        <v>#DIV/0!</v>
      </c>
      <c r="R850" s="180"/>
      <c r="S850" s="303"/>
      <c r="T850" s="181"/>
      <c r="U850" s="181"/>
      <c r="V850" s="172" t="str">
        <f t="shared" si="970"/>
        <v> </v>
      </c>
      <c r="W850" s="172">
        <f t="shared" si="5"/>
        <v>0</v>
      </c>
      <c r="X850" s="173" t="str">
        <f t="shared" si="6"/>
        <v>#DIV/0!</v>
      </c>
      <c r="Y850" s="172" t="str">
        <f t="shared" si="7"/>
        <v>#DIV/0!</v>
      </c>
      <c r="Z850" s="174">
        <f t="shared" si="8"/>
        <v>0</v>
      </c>
      <c r="AA850" s="174">
        <f t="shared" si="9"/>
        <v>0</v>
      </c>
      <c r="AB850" s="173" t="str">
        <f t="shared" si="10"/>
        <v/>
      </c>
      <c r="AC850" s="175" t="str">
        <f t="shared" si="11"/>
        <v> 6243VMS02G  -  BĐ: 3/1/2026 KT: Ngày lỗi</v>
      </c>
      <c r="AD850" s="175">
        <f t="shared" ref="AD850:AE850" si="1081">P850</f>
        <v>46025</v>
      </c>
      <c r="AE850" s="175" t="str">
        <f t="shared" si="1081"/>
        <v>#DIV/0!</v>
      </c>
      <c r="AF850" s="182"/>
      <c r="AG850" s="182"/>
    </row>
    <row r="851" ht="18.75" customHeight="1">
      <c r="A851" s="177"/>
      <c r="B851" s="177"/>
      <c r="C851" s="178" t="s">
        <v>1337</v>
      </c>
      <c r="D851" s="93" t="s">
        <v>988</v>
      </c>
      <c r="E851" s="178">
        <v>2024.0</v>
      </c>
      <c r="F851" s="93" t="s">
        <v>989</v>
      </c>
      <c r="G851" s="165" t="s">
        <v>1117</v>
      </c>
      <c r="H851" s="178">
        <v>3.0</v>
      </c>
      <c r="I851" s="181"/>
      <c r="J851" s="231">
        <v>30.0</v>
      </c>
      <c r="K851" s="322"/>
      <c r="L851" s="304"/>
      <c r="M851" s="305"/>
      <c r="N851" s="181"/>
      <c r="O851" s="178"/>
      <c r="P851" s="169">
        <f t="shared" si="950"/>
        <v>46025</v>
      </c>
      <c r="Q851" s="170" t="str">
        <f t="shared" si="3"/>
        <v>#DIV/0!</v>
      </c>
      <c r="R851" s="180"/>
      <c r="S851" s="303"/>
      <c r="T851" s="181"/>
      <c r="U851" s="181"/>
      <c r="V851" s="172" t="str">
        <f t="shared" si="970"/>
        <v> </v>
      </c>
      <c r="W851" s="172">
        <f t="shared" si="5"/>
        <v>0</v>
      </c>
      <c r="X851" s="173" t="str">
        <f t="shared" si="6"/>
        <v>#DIV/0!</v>
      </c>
      <c r="Y851" s="172" t="str">
        <f t="shared" si="7"/>
        <v>#DIV/0!</v>
      </c>
      <c r="Z851" s="174">
        <f t="shared" si="8"/>
        <v>0</v>
      </c>
      <c r="AA851" s="174">
        <f t="shared" si="9"/>
        <v>0</v>
      </c>
      <c r="AB851" s="173" t="str">
        <f t="shared" si="10"/>
        <v/>
      </c>
      <c r="AC851" s="175" t="str">
        <f t="shared" si="11"/>
        <v>Giáo dục thể chất 5243VIF01  -  BĐ: 3/1/2026 KT: Ngày lỗi</v>
      </c>
      <c r="AD851" s="175">
        <f t="shared" ref="AD851:AE851" si="1082">P851</f>
        <v>46025</v>
      </c>
      <c r="AE851" s="175" t="str">
        <f t="shared" si="1082"/>
        <v>#DIV/0!</v>
      </c>
      <c r="AF851" s="182"/>
      <c r="AG851" s="182"/>
    </row>
    <row r="852" ht="18.75" customHeight="1">
      <c r="A852" s="177"/>
      <c r="B852" s="177"/>
      <c r="C852" s="178" t="s">
        <v>1337</v>
      </c>
      <c r="D852" s="93" t="s">
        <v>1002</v>
      </c>
      <c r="E852" s="178">
        <v>2024.0</v>
      </c>
      <c r="F852" s="93" t="s">
        <v>1003</v>
      </c>
      <c r="G852" s="12"/>
      <c r="H852" s="99">
        <v>9.0</v>
      </c>
      <c r="I852" s="181"/>
      <c r="J852" s="231">
        <v>30.0</v>
      </c>
      <c r="K852" s="322"/>
      <c r="L852" s="304"/>
      <c r="M852" s="305"/>
      <c r="N852" s="181"/>
      <c r="O852" s="178"/>
      <c r="P852" s="169">
        <f t="shared" si="950"/>
        <v>46025</v>
      </c>
      <c r="Q852" s="170" t="str">
        <f t="shared" si="3"/>
        <v>#DIV/0!</v>
      </c>
      <c r="R852" s="180"/>
      <c r="S852" s="303"/>
      <c r="T852" s="181"/>
      <c r="U852" s="181"/>
      <c r="V852" s="172" t="str">
        <f t="shared" si="970"/>
        <v> </v>
      </c>
      <c r="W852" s="172">
        <f t="shared" si="5"/>
        <v>0</v>
      </c>
      <c r="X852" s="173" t="str">
        <f t="shared" si="6"/>
        <v>#DIV/0!</v>
      </c>
      <c r="Y852" s="172" t="str">
        <f t="shared" si="7"/>
        <v>#DIV/0!</v>
      </c>
      <c r="Z852" s="174">
        <f t="shared" si="8"/>
        <v>0</v>
      </c>
      <c r="AA852" s="174">
        <f t="shared" si="9"/>
        <v>0</v>
      </c>
      <c r="AB852" s="173" t="str">
        <f t="shared" si="10"/>
        <v/>
      </c>
      <c r="AC852" s="175" t="str">
        <f t="shared" si="11"/>
        <v> 5243VIG01  -  BĐ: 3/1/2026 KT: Ngày lỗi</v>
      </c>
      <c r="AD852" s="175">
        <f t="shared" ref="AD852:AE852" si="1083">P852</f>
        <v>46025</v>
      </c>
      <c r="AE852" s="175" t="str">
        <f t="shared" si="1083"/>
        <v>#DIV/0!</v>
      </c>
      <c r="AF852" s="182"/>
      <c r="AG852" s="182"/>
    </row>
    <row r="853" ht="18.75" customHeight="1">
      <c r="A853" s="177"/>
      <c r="B853" s="177"/>
      <c r="C853" s="178" t="s">
        <v>1337</v>
      </c>
      <c r="D853" s="93" t="s">
        <v>1002</v>
      </c>
      <c r="E853" s="178">
        <v>2024.0</v>
      </c>
      <c r="F853" s="93" t="s">
        <v>1006</v>
      </c>
      <c r="G853" s="12"/>
      <c r="H853" s="99">
        <v>6.0</v>
      </c>
      <c r="I853" s="181"/>
      <c r="J853" s="231">
        <v>30.0</v>
      </c>
      <c r="K853" s="322"/>
      <c r="L853" s="304"/>
      <c r="M853" s="305"/>
      <c r="N853" s="181"/>
      <c r="O853" s="178"/>
      <c r="P853" s="169">
        <f t="shared" si="950"/>
        <v>46025</v>
      </c>
      <c r="Q853" s="170" t="str">
        <f t="shared" si="3"/>
        <v>#DIV/0!</v>
      </c>
      <c r="R853" s="180"/>
      <c r="S853" s="303"/>
      <c r="T853" s="181"/>
      <c r="U853" s="181"/>
      <c r="V853" s="172" t="str">
        <f t="shared" si="970"/>
        <v> </v>
      </c>
      <c r="W853" s="172">
        <f t="shared" si="5"/>
        <v>0</v>
      </c>
      <c r="X853" s="173" t="str">
        <f t="shared" si="6"/>
        <v>#DIV/0!</v>
      </c>
      <c r="Y853" s="172" t="str">
        <f t="shared" si="7"/>
        <v>#DIV/0!</v>
      </c>
      <c r="Z853" s="174">
        <f t="shared" si="8"/>
        <v>0</v>
      </c>
      <c r="AA853" s="174">
        <f t="shared" si="9"/>
        <v>0</v>
      </c>
      <c r="AB853" s="173" t="str">
        <f t="shared" si="10"/>
        <v/>
      </c>
      <c r="AC853" s="175" t="str">
        <f t="shared" si="11"/>
        <v> 5243VIG01G  -  BĐ: 3/1/2026 KT: Ngày lỗi</v>
      </c>
      <c r="AD853" s="175">
        <f t="shared" ref="AD853:AE853" si="1084">P853</f>
        <v>46025</v>
      </c>
      <c r="AE853" s="175" t="str">
        <f t="shared" si="1084"/>
        <v>#DIV/0!</v>
      </c>
      <c r="AF853" s="182"/>
      <c r="AG853" s="182"/>
    </row>
    <row r="854" ht="18.75" customHeight="1">
      <c r="A854" s="177"/>
      <c r="B854" s="177"/>
      <c r="C854" s="178" t="s">
        <v>1337</v>
      </c>
      <c r="D854" s="93" t="s">
        <v>1002</v>
      </c>
      <c r="E854" s="178">
        <v>2024.0</v>
      </c>
      <c r="F854" s="93" t="s">
        <v>1010</v>
      </c>
      <c r="G854" s="12"/>
      <c r="H854" s="178">
        <v>23.0</v>
      </c>
      <c r="I854" s="181"/>
      <c r="J854" s="231">
        <v>30.0</v>
      </c>
      <c r="K854" s="322"/>
      <c r="L854" s="304"/>
      <c r="M854" s="305"/>
      <c r="N854" s="181"/>
      <c r="O854" s="178"/>
      <c r="P854" s="169">
        <f t="shared" si="950"/>
        <v>46025</v>
      </c>
      <c r="Q854" s="170" t="str">
        <f t="shared" si="3"/>
        <v>#DIV/0!</v>
      </c>
      <c r="R854" s="180"/>
      <c r="S854" s="303"/>
      <c r="T854" s="181"/>
      <c r="U854" s="181"/>
      <c r="V854" s="172" t="str">
        <f t="shared" si="970"/>
        <v> </v>
      </c>
      <c r="W854" s="172">
        <f t="shared" si="5"/>
        <v>0</v>
      </c>
      <c r="X854" s="173" t="str">
        <f t="shared" si="6"/>
        <v>#DIV/0!</v>
      </c>
      <c r="Y854" s="172" t="str">
        <f t="shared" si="7"/>
        <v>#DIV/0!</v>
      </c>
      <c r="Z854" s="174">
        <f t="shared" si="8"/>
        <v>0</v>
      </c>
      <c r="AA854" s="174">
        <f t="shared" si="9"/>
        <v>0</v>
      </c>
      <c r="AB854" s="173" t="str">
        <f t="shared" si="10"/>
        <v/>
      </c>
      <c r="AC854" s="175" t="str">
        <f t="shared" si="11"/>
        <v> 5243VIG02  -  BĐ: 3/1/2026 KT: Ngày lỗi</v>
      </c>
      <c r="AD854" s="175">
        <f t="shared" ref="AD854:AE854" si="1085">P854</f>
        <v>46025</v>
      </c>
      <c r="AE854" s="175" t="str">
        <f t="shared" si="1085"/>
        <v>#DIV/0!</v>
      </c>
      <c r="AF854" s="182"/>
      <c r="AG854" s="182"/>
    </row>
    <row r="855" ht="18.75" customHeight="1">
      <c r="A855" s="177"/>
      <c r="B855" s="177"/>
      <c r="C855" s="178" t="s">
        <v>1337</v>
      </c>
      <c r="D855" s="93" t="s">
        <v>1002</v>
      </c>
      <c r="E855" s="178">
        <v>2024.0</v>
      </c>
      <c r="F855" s="93" t="s">
        <v>1014</v>
      </c>
      <c r="G855" s="12"/>
      <c r="H855" s="178">
        <v>9.0</v>
      </c>
      <c r="I855" s="181"/>
      <c r="J855" s="231">
        <v>30.0</v>
      </c>
      <c r="K855" s="322"/>
      <c r="L855" s="304"/>
      <c r="M855" s="305"/>
      <c r="N855" s="181"/>
      <c r="O855" s="178"/>
      <c r="P855" s="169">
        <f t="shared" si="950"/>
        <v>46025</v>
      </c>
      <c r="Q855" s="170" t="str">
        <f t="shared" si="3"/>
        <v>#DIV/0!</v>
      </c>
      <c r="R855" s="180"/>
      <c r="S855" s="303"/>
      <c r="T855" s="181"/>
      <c r="U855" s="181"/>
      <c r="V855" s="172" t="str">
        <f t="shared" si="970"/>
        <v> </v>
      </c>
      <c r="W855" s="172">
        <f t="shared" si="5"/>
        <v>0</v>
      </c>
      <c r="X855" s="173" t="str">
        <f t="shared" si="6"/>
        <v>#DIV/0!</v>
      </c>
      <c r="Y855" s="172" t="str">
        <f t="shared" si="7"/>
        <v>#DIV/0!</v>
      </c>
      <c r="Z855" s="174">
        <f t="shared" si="8"/>
        <v>0</v>
      </c>
      <c r="AA855" s="174">
        <f t="shared" si="9"/>
        <v>0</v>
      </c>
      <c r="AB855" s="173" t="str">
        <f t="shared" si="10"/>
        <v/>
      </c>
      <c r="AC855" s="175" t="str">
        <f t="shared" si="11"/>
        <v> 5243VIG02G  -  BĐ: 3/1/2026 KT: Ngày lỗi</v>
      </c>
      <c r="AD855" s="175">
        <f t="shared" ref="AD855:AE855" si="1086">P855</f>
        <v>46025</v>
      </c>
      <c r="AE855" s="175" t="str">
        <f t="shared" si="1086"/>
        <v>#DIV/0!</v>
      </c>
      <c r="AF855" s="182"/>
      <c r="AG855" s="182"/>
    </row>
    <row r="856" ht="18.75" customHeight="1">
      <c r="A856" s="177"/>
      <c r="B856" s="177"/>
      <c r="C856" s="178" t="s">
        <v>1337</v>
      </c>
      <c r="D856" s="93" t="s">
        <v>894</v>
      </c>
      <c r="E856" s="178">
        <v>2024.0</v>
      </c>
      <c r="F856" s="93" t="s">
        <v>895</v>
      </c>
      <c r="G856" s="12"/>
      <c r="H856" s="93">
        <v>2.0</v>
      </c>
      <c r="I856" s="181"/>
      <c r="J856" s="231">
        <v>30.0</v>
      </c>
      <c r="K856" s="322"/>
      <c r="L856" s="304"/>
      <c r="M856" s="305"/>
      <c r="N856" s="181"/>
      <c r="O856" s="178"/>
      <c r="P856" s="169">
        <f t="shared" si="950"/>
        <v>46025</v>
      </c>
      <c r="Q856" s="170" t="str">
        <f t="shared" si="3"/>
        <v>#DIV/0!</v>
      </c>
      <c r="R856" s="180"/>
      <c r="S856" s="303"/>
      <c r="T856" s="181"/>
      <c r="U856" s="181"/>
      <c r="V856" s="172" t="str">
        <f t="shared" si="970"/>
        <v> </v>
      </c>
      <c r="W856" s="172">
        <f t="shared" si="5"/>
        <v>0</v>
      </c>
      <c r="X856" s="173" t="str">
        <f t="shared" si="6"/>
        <v>#DIV/0!</v>
      </c>
      <c r="Y856" s="172" t="str">
        <f t="shared" si="7"/>
        <v>#DIV/0!</v>
      </c>
      <c r="Z856" s="174">
        <f t="shared" si="8"/>
        <v>0</v>
      </c>
      <c r="AA856" s="174">
        <f t="shared" si="9"/>
        <v>0</v>
      </c>
      <c r="AB856" s="173" t="str">
        <f t="shared" si="10"/>
        <v/>
      </c>
      <c r="AC856" s="175" t="str">
        <f t="shared" si="11"/>
        <v> 5243VIS01  -  BĐ: 3/1/2026 KT: Ngày lỗi</v>
      </c>
      <c r="AD856" s="175">
        <f t="shared" ref="AD856:AE856" si="1087">P856</f>
        <v>46025</v>
      </c>
      <c r="AE856" s="175" t="str">
        <f t="shared" si="1087"/>
        <v>#DIV/0!</v>
      </c>
      <c r="AF856" s="182"/>
      <c r="AG856" s="182"/>
    </row>
    <row r="857" ht="18.75" customHeight="1">
      <c r="A857" s="177"/>
      <c r="B857" s="177"/>
      <c r="C857" s="178" t="s">
        <v>1337</v>
      </c>
      <c r="D857" s="93" t="s">
        <v>894</v>
      </c>
      <c r="E857" s="178">
        <v>2024.0</v>
      </c>
      <c r="F857" s="93" t="s">
        <v>902</v>
      </c>
      <c r="G857" s="12"/>
      <c r="H857" s="93">
        <v>1.0</v>
      </c>
      <c r="I857" s="181"/>
      <c r="J857" s="231">
        <v>30.0</v>
      </c>
      <c r="K857" s="322"/>
      <c r="L857" s="304"/>
      <c r="M857" s="305"/>
      <c r="N857" s="181"/>
      <c r="O857" s="178"/>
      <c r="P857" s="169">
        <f t="shared" si="950"/>
        <v>46025</v>
      </c>
      <c r="Q857" s="170" t="str">
        <f t="shared" si="3"/>
        <v>#DIV/0!</v>
      </c>
      <c r="R857" s="180"/>
      <c r="S857" s="303"/>
      <c r="T857" s="181"/>
      <c r="U857" s="181"/>
      <c r="V857" s="172" t="str">
        <f t="shared" si="970"/>
        <v> </v>
      </c>
      <c r="W857" s="172">
        <f t="shared" si="5"/>
        <v>0</v>
      </c>
      <c r="X857" s="173" t="str">
        <f t="shared" si="6"/>
        <v>#DIV/0!</v>
      </c>
      <c r="Y857" s="172" t="str">
        <f t="shared" si="7"/>
        <v>#DIV/0!</v>
      </c>
      <c r="Z857" s="174">
        <f t="shared" si="8"/>
        <v>0</v>
      </c>
      <c r="AA857" s="174">
        <f t="shared" si="9"/>
        <v>0</v>
      </c>
      <c r="AB857" s="173" t="str">
        <f t="shared" si="10"/>
        <v/>
      </c>
      <c r="AC857" s="175" t="str">
        <f t="shared" si="11"/>
        <v> 5243VIS01G  -  BĐ: 3/1/2026 KT: Ngày lỗi</v>
      </c>
      <c r="AD857" s="175">
        <f t="shared" ref="AD857:AE857" si="1088">P857</f>
        <v>46025</v>
      </c>
      <c r="AE857" s="175" t="str">
        <f t="shared" si="1088"/>
        <v>#DIV/0!</v>
      </c>
      <c r="AF857" s="182"/>
      <c r="AG857" s="182"/>
    </row>
    <row r="858" ht="18.75" customHeight="1">
      <c r="A858" s="177"/>
      <c r="B858" s="177"/>
      <c r="C858" s="178" t="s">
        <v>1337</v>
      </c>
      <c r="D858" s="93" t="s">
        <v>894</v>
      </c>
      <c r="E858" s="178">
        <v>2024.0</v>
      </c>
      <c r="F858" s="93" t="s">
        <v>903</v>
      </c>
      <c r="G858" s="12"/>
      <c r="H858" s="93">
        <v>20.0</v>
      </c>
      <c r="I858" s="181"/>
      <c r="J858" s="231">
        <v>30.0</v>
      </c>
      <c r="K858" s="322"/>
      <c r="L858" s="304"/>
      <c r="M858" s="305"/>
      <c r="N858" s="181"/>
      <c r="O858" s="178"/>
      <c r="P858" s="169">
        <f t="shared" si="950"/>
        <v>46025</v>
      </c>
      <c r="Q858" s="170" t="str">
        <f t="shared" si="3"/>
        <v>#DIV/0!</v>
      </c>
      <c r="R858" s="180"/>
      <c r="S858" s="303"/>
      <c r="T858" s="181"/>
      <c r="U858" s="181"/>
      <c r="V858" s="172" t="str">
        <f t="shared" si="970"/>
        <v> </v>
      </c>
      <c r="W858" s="172">
        <f t="shared" si="5"/>
        <v>0</v>
      </c>
      <c r="X858" s="173" t="str">
        <f t="shared" si="6"/>
        <v>#DIV/0!</v>
      </c>
      <c r="Y858" s="172" t="str">
        <f t="shared" si="7"/>
        <v>#DIV/0!</v>
      </c>
      <c r="Z858" s="174">
        <f t="shared" si="8"/>
        <v>0</v>
      </c>
      <c r="AA858" s="174">
        <f t="shared" si="9"/>
        <v>0</v>
      </c>
      <c r="AB858" s="173" t="str">
        <f t="shared" si="10"/>
        <v/>
      </c>
      <c r="AC858" s="175" t="str">
        <f t="shared" si="11"/>
        <v> 5243VIS02  -  BĐ: 3/1/2026 KT: Ngày lỗi</v>
      </c>
      <c r="AD858" s="175">
        <f t="shared" ref="AD858:AE858" si="1089">P858</f>
        <v>46025</v>
      </c>
      <c r="AE858" s="175" t="str">
        <f t="shared" si="1089"/>
        <v>#DIV/0!</v>
      </c>
      <c r="AF858" s="182"/>
      <c r="AG858" s="182"/>
    </row>
    <row r="859" ht="18.75" customHeight="1">
      <c r="A859" s="177"/>
      <c r="B859" s="177"/>
      <c r="C859" s="178" t="s">
        <v>1337</v>
      </c>
      <c r="D859" s="93" t="s">
        <v>894</v>
      </c>
      <c r="E859" s="178">
        <v>2024.0</v>
      </c>
      <c r="F859" s="93" t="s">
        <v>904</v>
      </c>
      <c r="G859" s="12"/>
      <c r="H859" s="93">
        <v>6.0</v>
      </c>
      <c r="I859" s="181"/>
      <c r="J859" s="231">
        <v>30.0</v>
      </c>
      <c r="K859" s="322"/>
      <c r="L859" s="304"/>
      <c r="M859" s="305"/>
      <c r="N859" s="181"/>
      <c r="O859" s="178"/>
      <c r="P859" s="169">
        <f t="shared" si="950"/>
        <v>46025</v>
      </c>
      <c r="Q859" s="170" t="str">
        <f t="shared" si="3"/>
        <v>#DIV/0!</v>
      </c>
      <c r="R859" s="180"/>
      <c r="S859" s="303"/>
      <c r="T859" s="181"/>
      <c r="U859" s="181"/>
      <c r="V859" s="172" t="str">
        <f t="shared" si="970"/>
        <v> </v>
      </c>
      <c r="W859" s="172">
        <f t="shared" si="5"/>
        <v>0</v>
      </c>
      <c r="X859" s="173" t="str">
        <f t="shared" si="6"/>
        <v>#DIV/0!</v>
      </c>
      <c r="Y859" s="172" t="str">
        <f t="shared" si="7"/>
        <v>#DIV/0!</v>
      </c>
      <c r="Z859" s="174">
        <f t="shared" si="8"/>
        <v>0</v>
      </c>
      <c r="AA859" s="174">
        <f t="shared" si="9"/>
        <v>0</v>
      </c>
      <c r="AB859" s="173" t="str">
        <f t="shared" si="10"/>
        <v/>
      </c>
      <c r="AC859" s="175" t="str">
        <f t="shared" si="11"/>
        <v> 5243VIS02G  -  BĐ: 3/1/2026 KT: Ngày lỗi</v>
      </c>
      <c r="AD859" s="175">
        <f t="shared" ref="AD859:AE859" si="1090">P859</f>
        <v>46025</v>
      </c>
      <c r="AE859" s="175" t="str">
        <f t="shared" si="1090"/>
        <v>#DIV/0!</v>
      </c>
      <c r="AF859" s="182"/>
      <c r="AG859" s="182"/>
    </row>
    <row r="860" ht="18.75" customHeight="1">
      <c r="A860" s="177"/>
      <c r="B860" s="177"/>
      <c r="C860" s="178" t="s">
        <v>1337</v>
      </c>
      <c r="D860" s="93" t="s">
        <v>894</v>
      </c>
      <c r="E860" s="178">
        <v>2024.0</v>
      </c>
      <c r="F860" s="93" t="s">
        <v>905</v>
      </c>
      <c r="G860" s="12"/>
      <c r="H860" s="93">
        <v>12.0</v>
      </c>
      <c r="I860" s="181"/>
      <c r="J860" s="231">
        <v>30.0</v>
      </c>
      <c r="K860" s="322"/>
      <c r="L860" s="304"/>
      <c r="M860" s="305"/>
      <c r="N860" s="181"/>
      <c r="O860" s="178"/>
      <c r="P860" s="169">
        <f t="shared" si="950"/>
        <v>46025</v>
      </c>
      <c r="Q860" s="170" t="str">
        <f t="shared" si="3"/>
        <v>#DIV/0!</v>
      </c>
      <c r="R860" s="180"/>
      <c r="S860" s="303"/>
      <c r="T860" s="181"/>
      <c r="U860" s="181"/>
      <c r="V860" s="172" t="str">
        <f t="shared" si="970"/>
        <v> </v>
      </c>
      <c r="W860" s="172">
        <f t="shared" si="5"/>
        <v>0</v>
      </c>
      <c r="X860" s="173" t="str">
        <f t="shared" si="6"/>
        <v>#DIV/0!</v>
      </c>
      <c r="Y860" s="172" t="str">
        <f t="shared" si="7"/>
        <v>#DIV/0!</v>
      </c>
      <c r="Z860" s="174">
        <f t="shared" si="8"/>
        <v>0</v>
      </c>
      <c r="AA860" s="174">
        <f t="shared" si="9"/>
        <v>0</v>
      </c>
      <c r="AB860" s="173" t="str">
        <f t="shared" si="10"/>
        <v/>
      </c>
      <c r="AC860" s="175" t="str">
        <f t="shared" si="11"/>
        <v> 5243VIS03  -  BĐ: 3/1/2026 KT: Ngày lỗi</v>
      </c>
      <c r="AD860" s="175">
        <f t="shared" ref="AD860:AE860" si="1091">P860</f>
        <v>46025</v>
      </c>
      <c r="AE860" s="175" t="str">
        <f t="shared" si="1091"/>
        <v>#DIV/0!</v>
      </c>
      <c r="AF860" s="182"/>
      <c r="AG860" s="182"/>
    </row>
    <row r="861" ht="18.75" customHeight="1">
      <c r="A861" s="177"/>
      <c r="B861" s="177"/>
      <c r="C861" s="178" t="s">
        <v>1337</v>
      </c>
      <c r="D861" s="93" t="s">
        <v>1165</v>
      </c>
      <c r="E861" s="178">
        <v>2024.0</v>
      </c>
      <c r="F861" s="93" t="s">
        <v>1166</v>
      </c>
      <c r="G861" s="12"/>
      <c r="H861" s="99">
        <v>2.0</v>
      </c>
      <c r="I861" s="181"/>
      <c r="J861" s="231">
        <v>30.0</v>
      </c>
      <c r="K861" s="322"/>
      <c r="L861" s="304"/>
      <c r="M861" s="305"/>
      <c r="N861" s="181"/>
      <c r="O861" s="178"/>
      <c r="P861" s="169">
        <f t="shared" si="950"/>
        <v>46025</v>
      </c>
      <c r="Q861" s="170" t="str">
        <f t="shared" si="3"/>
        <v>#DIV/0!</v>
      </c>
      <c r="R861" s="180"/>
      <c r="S861" s="303"/>
      <c r="T861" s="181"/>
      <c r="U861" s="181"/>
      <c r="V861" s="172" t="str">
        <f t="shared" si="970"/>
        <v> </v>
      </c>
      <c r="W861" s="172">
        <f t="shared" si="5"/>
        <v>0</v>
      </c>
      <c r="X861" s="173" t="str">
        <f t="shared" si="6"/>
        <v>#DIV/0!</v>
      </c>
      <c r="Y861" s="172" t="str">
        <f t="shared" si="7"/>
        <v>#DIV/0!</v>
      </c>
      <c r="Z861" s="174">
        <f t="shared" si="8"/>
        <v>0</v>
      </c>
      <c r="AA861" s="174">
        <f t="shared" si="9"/>
        <v>0</v>
      </c>
      <c r="AB861" s="173" t="str">
        <f t="shared" si="10"/>
        <v/>
      </c>
      <c r="AC861" s="175" t="str">
        <f t="shared" si="11"/>
        <v> 5243VMH01  -  BĐ: 3/1/2026 KT: Ngày lỗi</v>
      </c>
      <c r="AD861" s="175">
        <f t="shared" ref="AD861:AE861" si="1092">P861</f>
        <v>46025</v>
      </c>
      <c r="AE861" s="175" t="str">
        <f t="shared" si="1092"/>
        <v>#DIV/0!</v>
      </c>
      <c r="AF861" s="182"/>
      <c r="AG861" s="182"/>
    </row>
    <row r="862" ht="18.75" customHeight="1">
      <c r="A862" s="177"/>
      <c r="B862" s="177"/>
      <c r="C862" s="178" t="s">
        <v>1337</v>
      </c>
      <c r="D862" s="93" t="s">
        <v>1165</v>
      </c>
      <c r="E862" s="178">
        <v>2024.0</v>
      </c>
      <c r="F862" s="93" t="s">
        <v>1169</v>
      </c>
      <c r="G862" s="12"/>
      <c r="H862" s="178">
        <v>20.0</v>
      </c>
      <c r="I862" s="181"/>
      <c r="J862" s="231">
        <v>30.0</v>
      </c>
      <c r="K862" s="322"/>
      <c r="L862" s="304"/>
      <c r="M862" s="305"/>
      <c r="N862" s="181"/>
      <c r="O862" s="178"/>
      <c r="P862" s="169">
        <f t="shared" si="950"/>
        <v>46025</v>
      </c>
      <c r="Q862" s="170" t="str">
        <f t="shared" si="3"/>
        <v>#DIV/0!</v>
      </c>
      <c r="R862" s="180"/>
      <c r="S862" s="303"/>
      <c r="T862" s="181"/>
      <c r="U862" s="181"/>
      <c r="V862" s="172" t="str">
        <f t="shared" si="970"/>
        <v> </v>
      </c>
      <c r="W862" s="172">
        <f t="shared" si="5"/>
        <v>0</v>
      </c>
      <c r="X862" s="173" t="str">
        <f t="shared" si="6"/>
        <v>#DIV/0!</v>
      </c>
      <c r="Y862" s="172" t="str">
        <f t="shared" si="7"/>
        <v>#DIV/0!</v>
      </c>
      <c r="Z862" s="174">
        <f t="shared" si="8"/>
        <v>0</v>
      </c>
      <c r="AA862" s="174">
        <f t="shared" si="9"/>
        <v>0</v>
      </c>
      <c r="AB862" s="173" t="str">
        <f t="shared" si="10"/>
        <v/>
      </c>
      <c r="AC862" s="175" t="str">
        <f t="shared" si="11"/>
        <v> 5243VMH02  -  BĐ: 3/1/2026 KT: Ngày lỗi</v>
      </c>
      <c r="AD862" s="175">
        <f t="shared" ref="AD862:AE862" si="1093">P862</f>
        <v>46025</v>
      </c>
      <c r="AE862" s="175" t="str">
        <f t="shared" si="1093"/>
        <v>#DIV/0!</v>
      </c>
      <c r="AF862" s="182"/>
      <c r="AG862" s="182"/>
    </row>
    <row r="863" ht="18.75" customHeight="1">
      <c r="A863" s="177"/>
      <c r="B863" s="177"/>
      <c r="C863" s="178" t="s">
        <v>1337</v>
      </c>
      <c r="D863" s="93" t="s">
        <v>1193</v>
      </c>
      <c r="E863" s="178">
        <v>2024.0</v>
      </c>
      <c r="F863" s="93" t="s">
        <v>1194</v>
      </c>
      <c r="G863" s="12"/>
      <c r="H863" s="99">
        <v>5.0</v>
      </c>
      <c r="I863" s="181"/>
      <c r="J863" s="231">
        <v>30.0</v>
      </c>
      <c r="K863" s="322"/>
      <c r="L863" s="304"/>
      <c r="M863" s="305"/>
      <c r="N863" s="181"/>
      <c r="O863" s="178"/>
      <c r="P863" s="169">
        <f t="shared" si="950"/>
        <v>46025</v>
      </c>
      <c r="Q863" s="170" t="str">
        <f t="shared" si="3"/>
        <v>#DIV/0!</v>
      </c>
      <c r="R863" s="180"/>
      <c r="S863" s="303"/>
      <c r="T863" s="181"/>
      <c r="U863" s="181"/>
      <c r="V863" s="172" t="str">
        <f t="shared" si="970"/>
        <v> </v>
      </c>
      <c r="W863" s="172">
        <f t="shared" si="5"/>
        <v>0</v>
      </c>
      <c r="X863" s="173" t="str">
        <f t="shared" si="6"/>
        <v>#DIV/0!</v>
      </c>
      <c r="Y863" s="172" t="str">
        <f t="shared" si="7"/>
        <v>#DIV/0!</v>
      </c>
      <c r="Z863" s="174">
        <f t="shared" si="8"/>
        <v>0</v>
      </c>
      <c r="AA863" s="174">
        <f t="shared" si="9"/>
        <v>0</v>
      </c>
      <c r="AB863" s="173" t="str">
        <f t="shared" si="10"/>
        <v/>
      </c>
      <c r="AC863" s="175" t="str">
        <f t="shared" si="11"/>
        <v> 5243VMS01G  -  BĐ: 3/1/2026 KT: Ngày lỗi</v>
      </c>
      <c r="AD863" s="175">
        <f t="shared" ref="AD863:AE863" si="1094">P863</f>
        <v>46025</v>
      </c>
      <c r="AE863" s="175" t="str">
        <f t="shared" si="1094"/>
        <v>#DIV/0!</v>
      </c>
      <c r="AF863" s="182"/>
      <c r="AG863" s="182"/>
    </row>
    <row r="864" ht="18.75" customHeight="1">
      <c r="A864" s="177"/>
      <c r="B864" s="177"/>
      <c r="C864" s="178" t="s">
        <v>1337</v>
      </c>
      <c r="D864" s="93" t="s">
        <v>1193</v>
      </c>
      <c r="E864" s="178">
        <v>2024.0</v>
      </c>
      <c r="F864" s="93" t="s">
        <v>1197</v>
      </c>
      <c r="G864" s="12"/>
      <c r="H864" s="99">
        <v>10.0</v>
      </c>
      <c r="I864" s="181"/>
      <c r="J864" s="231">
        <v>30.0</v>
      </c>
      <c r="K864" s="322"/>
      <c r="L864" s="304"/>
      <c r="M864" s="305"/>
      <c r="N864" s="181"/>
      <c r="O864" s="178"/>
      <c r="P864" s="169">
        <f t="shared" si="950"/>
        <v>46025</v>
      </c>
      <c r="Q864" s="170" t="str">
        <f t="shared" si="3"/>
        <v>#DIV/0!</v>
      </c>
      <c r="R864" s="180"/>
      <c r="S864" s="303"/>
      <c r="T864" s="181"/>
      <c r="U864" s="181"/>
      <c r="V864" s="172" t="str">
        <f t="shared" si="970"/>
        <v> </v>
      </c>
      <c r="W864" s="172">
        <f t="shared" si="5"/>
        <v>0</v>
      </c>
      <c r="X864" s="173" t="str">
        <f t="shared" si="6"/>
        <v>#DIV/0!</v>
      </c>
      <c r="Y864" s="172" t="str">
        <f t="shared" si="7"/>
        <v>#DIV/0!</v>
      </c>
      <c r="Z864" s="174">
        <f t="shared" si="8"/>
        <v>0</v>
      </c>
      <c r="AA864" s="174">
        <f t="shared" si="9"/>
        <v>0</v>
      </c>
      <c r="AB864" s="173" t="str">
        <f t="shared" si="10"/>
        <v/>
      </c>
      <c r="AC864" s="175" t="str">
        <f t="shared" si="11"/>
        <v> 5243VMS02  -  BĐ: 3/1/2026 KT: Ngày lỗi</v>
      </c>
      <c r="AD864" s="175">
        <f t="shared" ref="AD864:AE864" si="1095">P864</f>
        <v>46025</v>
      </c>
      <c r="AE864" s="175" t="str">
        <f t="shared" si="1095"/>
        <v>#DIV/0!</v>
      </c>
      <c r="AF864" s="182"/>
      <c r="AG864" s="182"/>
    </row>
    <row r="865" ht="18.75" customHeight="1">
      <c r="A865" s="177"/>
      <c r="B865" s="177"/>
      <c r="C865" s="178" t="s">
        <v>1337</v>
      </c>
      <c r="D865" s="93" t="s">
        <v>1193</v>
      </c>
      <c r="E865" s="178">
        <v>2024.0</v>
      </c>
      <c r="F865" s="93" t="s">
        <v>1198</v>
      </c>
      <c r="G865" s="12"/>
      <c r="H865" s="99">
        <v>18.0</v>
      </c>
      <c r="I865" s="181"/>
      <c r="J865" s="231">
        <v>30.0</v>
      </c>
      <c r="K865" s="322"/>
      <c r="L865" s="304"/>
      <c r="M865" s="305"/>
      <c r="N865" s="181"/>
      <c r="O865" s="178"/>
      <c r="P865" s="169">
        <f t="shared" si="950"/>
        <v>46025</v>
      </c>
      <c r="Q865" s="170" t="str">
        <f t="shared" si="3"/>
        <v>#DIV/0!</v>
      </c>
      <c r="R865" s="180"/>
      <c r="S865" s="303"/>
      <c r="T865" s="181"/>
      <c r="U865" s="181"/>
      <c r="V865" s="172" t="str">
        <f t="shared" si="970"/>
        <v> </v>
      </c>
      <c r="W865" s="172">
        <f t="shared" si="5"/>
        <v>0</v>
      </c>
      <c r="X865" s="173" t="str">
        <f t="shared" si="6"/>
        <v>#DIV/0!</v>
      </c>
      <c r="Y865" s="172" t="str">
        <f t="shared" si="7"/>
        <v>#DIV/0!</v>
      </c>
      <c r="Z865" s="174">
        <f t="shared" si="8"/>
        <v>0</v>
      </c>
      <c r="AA865" s="174">
        <f t="shared" si="9"/>
        <v>0</v>
      </c>
      <c r="AB865" s="173" t="str">
        <f t="shared" si="10"/>
        <v/>
      </c>
      <c r="AC865" s="175" t="str">
        <f t="shared" si="11"/>
        <v> 5243VMS02G  -  BĐ: 3/1/2026 KT: Ngày lỗi</v>
      </c>
      <c r="AD865" s="175">
        <f t="shared" ref="AD865:AE865" si="1096">P865</f>
        <v>46025</v>
      </c>
      <c r="AE865" s="175" t="str">
        <f t="shared" si="1096"/>
        <v>#DIV/0!</v>
      </c>
      <c r="AF865" s="182"/>
      <c r="AG865" s="182"/>
    </row>
    <row r="866" ht="18.75" customHeight="1">
      <c r="A866" s="177"/>
      <c r="B866" s="177"/>
      <c r="C866" s="178" t="s">
        <v>1337</v>
      </c>
      <c r="D866" s="93" t="s">
        <v>1193</v>
      </c>
      <c r="E866" s="178">
        <v>2024.0</v>
      </c>
      <c r="F866" s="93" t="s">
        <v>1199</v>
      </c>
      <c r="G866" s="12"/>
      <c r="H866" s="99">
        <v>13.0</v>
      </c>
      <c r="I866" s="181"/>
      <c r="J866" s="231">
        <v>30.0</v>
      </c>
      <c r="K866" s="322"/>
      <c r="L866" s="304"/>
      <c r="M866" s="305"/>
      <c r="N866" s="181"/>
      <c r="O866" s="178"/>
      <c r="P866" s="169">
        <f t="shared" si="950"/>
        <v>46025</v>
      </c>
      <c r="Q866" s="170" t="str">
        <f t="shared" si="3"/>
        <v>#DIV/0!</v>
      </c>
      <c r="R866" s="180"/>
      <c r="S866" s="303"/>
      <c r="T866" s="181"/>
      <c r="U866" s="181"/>
      <c r="V866" s="172" t="str">
        <f t="shared" si="970"/>
        <v> </v>
      </c>
      <c r="W866" s="172">
        <f t="shared" si="5"/>
        <v>0</v>
      </c>
      <c r="X866" s="173" t="str">
        <f t="shared" si="6"/>
        <v>#DIV/0!</v>
      </c>
      <c r="Y866" s="172" t="str">
        <f t="shared" si="7"/>
        <v>#DIV/0!</v>
      </c>
      <c r="Z866" s="174">
        <f t="shared" si="8"/>
        <v>0</v>
      </c>
      <c r="AA866" s="174">
        <f t="shared" si="9"/>
        <v>0</v>
      </c>
      <c r="AB866" s="173" t="str">
        <f t="shared" si="10"/>
        <v/>
      </c>
      <c r="AC866" s="175" t="str">
        <f t="shared" si="11"/>
        <v> 5243VMS03  -  BĐ: 3/1/2026 KT: Ngày lỗi</v>
      </c>
      <c r="AD866" s="175">
        <f t="shared" ref="AD866:AE866" si="1097">P866</f>
        <v>46025</v>
      </c>
      <c r="AE866" s="175" t="str">
        <f t="shared" si="1097"/>
        <v>#DIV/0!</v>
      </c>
      <c r="AF866" s="182"/>
      <c r="AG866" s="182"/>
    </row>
    <row r="867" ht="18.75" customHeight="1">
      <c r="A867" s="177"/>
      <c r="B867" s="177"/>
      <c r="C867" s="178" t="s">
        <v>1337</v>
      </c>
      <c r="D867" s="93" t="s">
        <v>1224</v>
      </c>
      <c r="E867" s="178">
        <v>2024.0</v>
      </c>
      <c r="F867" s="93" t="s">
        <v>1225</v>
      </c>
      <c r="G867" s="12"/>
      <c r="H867" s="99">
        <v>10.0</v>
      </c>
      <c r="I867" s="181"/>
      <c r="J867" s="231">
        <v>30.0</v>
      </c>
      <c r="K867" s="322"/>
      <c r="L867" s="304"/>
      <c r="M867" s="305"/>
      <c r="N867" s="181"/>
      <c r="O867" s="178"/>
      <c r="P867" s="169">
        <f t="shared" si="950"/>
        <v>46025</v>
      </c>
      <c r="Q867" s="170" t="str">
        <f t="shared" si="3"/>
        <v>#DIV/0!</v>
      </c>
      <c r="R867" s="180"/>
      <c r="S867" s="303"/>
      <c r="T867" s="181"/>
      <c r="U867" s="181"/>
      <c r="V867" s="172" t="str">
        <f t="shared" si="970"/>
        <v> </v>
      </c>
      <c r="W867" s="172">
        <f t="shared" si="5"/>
        <v>0</v>
      </c>
      <c r="X867" s="173" t="str">
        <f t="shared" si="6"/>
        <v>#DIV/0!</v>
      </c>
      <c r="Y867" s="172" t="str">
        <f t="shared" si="7"/>
        <v>#DIV/0!</v>
      </c>
      <c r="Z867" s="174">
        <f t="shared" si="8"/>
        <v>0</v>
      </c>
      <c r="AA867" s="174">
        <f t="shared" si="9"/>
        <v>0</v>
      </c>
      <c r="AB867" s="173" t="str">
        <f t="shared" si="10"/>
        <v/>
      </c>
      <c r="AC867" s="175" t="str">
        <f t="shared" si="11"/>
        <v> 5243VMT01G  -  BĐ: 3/1/2026 KT: Ngày lỗi</v>
      </c>
      <c r="AD867" s="175">
        <f t="shared" ref="AD867:AE867" si="1098">P867</f>
        <v>46025</v>
      </c>
      <c r="AE867" s="175" t="str">
        <f t="shared" si="1098"/>
        <v>#DIV/0!</v>
      </c>
      <c r="AF867" s="182"/>
      <c r="AG867" s="182"/>
    </row>
    <row r="868" ht="18.75" customHeight="1">
      <c r="A868" s="177"/>
      <c r="B868" s="177"/>
      <c r="C868" s="178" t="s">
        <v>1337</v>
      </c>
      <c r="D868" s="93" t="s">
        <v>944</v>
      </c>
      <c r="E868" s="178">
        <v>2024.0</v>
      </c>
      <c r="F868" s="93" t="s">
        <v>945</v>
      </c>
      <c r="G868" s="12"/>
      <c r="H868" s="99">
        <v>16.0</v>
      </c>
      <c r="I868" s="181"/>
      <c r="J868" s="231">
        <v>30.0</v>
      </c>
      <c r="K868" s="322"/>
      <c r="L868" s="304"/>
      <c r="M868" s="305"/>
      <c r="N868" s="181"/>
      <c r="O868" s="178"/>
      <c r="P868" s="169">
        <f t="shared" si="950"/>
        <v>46025</v>
      </c>
      <c r="Q868" s="170" t="str">
        <f t="shared" si="3"/>
        <v>#DIV/0!</v>
      </c>
      <c r="R868" s="180"/>
      <c r="S868" s="303"/>
      <c r="T868" s="181"/>
      <c r="U868" s="181"/>
      <c r="V868" s="172" t="str">
        <f t="shared" si="970"/>
        <v> </v>
      </c>
      <c r="W868" s="172">
        <f t="shared" si="5"/>
        <v>0</v>
      </c>
      <c r="X868" s="173" t="str">
        <f t="shared" si="6"/>
        <v>#DIV/0!</v>
      </c>
      <c r="Y868" s="172" t="str">
        <f t="shared" si="7"/>
        <v>#DIV/0!</v>
      </c>
      <c r="Z868" s="174">
        <f t="shared" si="8"/>
        <v>0</v>
      </c>
      <c r="AA868" s="174">
        <f t="shared" si="9"/>
        <v>0</v>
      </c>
      <c r="AB868" s="173" t="str">
        <f t="shared" si="10"/>
        <v/>
      </c>
      <c r="AC868" s="175" t="str">
        <f t="shared" si="11"/>
        <v> 5243VOT01  -  BĐ: 3/1/2026 KT: Ngày lỗi</v>
      </c>
      <c r="AD868" s="175">
        <f t="shared" ref="AD868:AE868" si="1099">P868</f>
        <v>46025</v>
      </c>
      <c r="AE868" s="175" t="str">
        <f t="shared" si="1099"/>
        <v>#DIV/0!</v>
      </c>
      <c r="AF868" s="182"/>
      <c r="AG868" s="182"/>
    </row>
    <row r="869" ht="18.75" customHeight="1">
      <c r="A869" s="177"/>
      <c r="B869" s="177"/>
      <c r="C869" s="178" t="s">
        <v>1337</v>
      </c>
      <c r="D869" s="93" t="s">
        <v>1132</v>
      </c>
      <c r="E869" s="178">
        <v>2024.0</v>
      </c>
      <c r="F869" s="93" t="s">
        <v>1133</v>
      </c>
      <c r="G869" s="12"/>
      <c r="H869" s="99">
        <v>14.0</v>
      </c>
      <c r="I869" s="181"/>
      <c r="J869" s="231">
        <v>30.0</v>
      </c>
      <c r="K869" s="322"/>
      <c r="L869" s="304"/>
      <c r="M869" s="305"/>
      <c r="N869" s="181"/>
      <c r="O869" s="178"/>
      <c r="P869" s="169">
        <f t="shared" si="950"/>
        <v>46025</v>
      </c>
      <c r="Q869" s="170" t="str">
        <f t="shared" si="3"/>
        <v>#DIV/0!</v>
      </c>
      <c r="R869" s="180"/>
      <c r="S869" s="303"/>
      <c r="T869" s="181"/>
      <c r="U869" s="181"/>
      <c r="V869" s="172" t="str">
        <f t="shared" si="970"/>
        <v> </v>
      </c>
      <c r="W869" s="172">
        <f t="shared" si="5"/>
        <v>0</v>
      </c>
      <c r="X869" s="173" t="str">
        <f t="shared" si="6"/>
        <v>#DIV/0!</v>
      </c>
      <c r="Y869" s="172" t="str">
        <f t="shared" si="7"/>
        <v>#DIV/0!</v>
      </c>
      <c r="Z869" s="174">
        <f t="shared" si="8"/>
        <v>0</v>
      </c>
      <c r="AA869" s="174">
        <f t="shared" si="9"/>
        <v>0</v>
      </c>
      <c r="AB869" s="173" t="str">
        <f t="shared" si="10"/>
        <v/>
      </c>
      <c r="AC869" s="175" t="str">
        <f t="shared" si="11"/>
        <v> 5243VPR02  -  BĐ: 3/1/2026 KT: Ngày lỗi</v>
      </c>
      <c r="AD869" s="175">
        <f t="shared" ref="AD869:AE869" si="1100">P869</f>
        <v>46025</v>
      </c>
      <c r="AE869" s="175" t="str">
        <f t="shared" si="1100"/>
        <v>#DIV/0!</v>
      </c>
      <c r="AF869" s="182"/>
      <c r="AG869" s="182"/>
    </row>
    <row r="870" ht="18.75" customHeight="1">
      <c r="A870" s="177"/>
      <c r="B870" s="177"/>
      <c r="C870" s="178" t="s">
        <v>1337</v>
      </c>
      <c r="D870" s="93" t="s">
        <v>1099</v>
      </c>
      <c r="E870" s="178">
        <v>2024.0</v>
      </c>
      <c r="F870" s="93" t="s">
        <v>1115</v>
      </c>
      <c r="G870" s="165" t="s">
        <v>1117</v>
      </c>
      <c r="H870" s="93">
        <v>11.0</v>
      </c>
      <c r="I870" s="181"/>
      <c r="J870" s="93">
        <v>30.0</v>
      </c>
      <c r="K870" s="322"/>
      <c r="L870" s="304"/>
      <c r="M870" s="305"/>
      <c r="N870" s="181"/>
      <c r="O870" s="178"/>
      <c r="P870" s="169">
        <f t="shared" si="950"/>
        <v>46025</v>
      </c>
      <c r="Q870" s="170" t="str">
        <f t="shared" si="3"/>
        <v>#DIV/0!</v>
      </c>
      <c r="R870" s="180"/>
      <c r="S870" s="303"/>
      <c r="T870" s="181"/>
      <c r="U870" s="181"/>
      <c r="V870" s="172" t="str">
        <f t="shared" si="970"/>
        <v> </v>
      </c>
      <c r="W870" s="172">
        <f t="shared" si="5"/>
        <v>0</v>
      </c>
      <c r="X870" s="173" t="str">
        <f t="shared" si="6"/>
        <v>#DIV/0!</v>
      </c>
      <c r="Y870" s="172" t="str">
        <f t="shared" si="7"/>
        <v>#DIV/0!</v>
      </c>
      <c r="Z870" s="174">
        <f t="shared" si="8"/>
        <v>0</v>
      </c>
      <c r="AA870" s="174">
        <f t="shared" si="9"/>
        <v>0</v>
      </c>
      <c r="AB870" s="173" t="str">
        <f t="shared" si="10"/>
        <v/>
      </c>
      <c r="AC870" s="175" t="str">
        <f t="shared" si="11"/>
        <v>Giáo dục thể chất 6243VHN01LT  -  BĐ: 3/1/2026 KT: Ngày lỗi</v>
      </c>
      <c r="AD870" s="175">
        <f t="shared" ref="AD870:AE870" si="1101">P870</f>
        <v>46025</v>
      </c>
      <c r="AE870" s="175" t="str">
        <f t="shared" si="1101"/>
        <v>#DIV/0!</v>
      </c>
      <c r="AF870" s="182"/>
      <c r="AG870" s="182"/>
    </row>
    <row r="871" ht="18.75" customHeight="1">
      <c r="A871" s="177"/>
      <c r="B871" s="177"/>
      <c r="C871" s="178" t="s">
        <v>1337</v>
      </c>
      <c r="D871" s="93" t="s">
        <v>1193</v>
      </c>
      <c r="E871" s="93">
        <v>2025.0</v>
      </c>
      <c r="F871" s="93" t="s">
        <v>1209</v>
      </c>
      <c r="G871" s="12"/>
      <c r="H871" s="178">
        <v>3.0</v>
      </c>
      <c r="I871" s="181"/>
      <c r="J871" s="93">
        <v>30.0</v>
      </c>
      <c r="K871" s="322"/>
      <c r="L871" s="304"/>
      <c r="M871" s="305"/>
      <c r="N871" s="181"/>
      <c r="O871" s="178"/>
      <c r="P871" s="169">
        <f t="shared" si="950"/>
        <v>46025</v>
      </c>
      <c r="Q871" s="170" t="str">
        <f t="shared" si="3"/>
        <v>#DIV/0!</v>
      </c>
      <c r="R871" s="180"/>
      <c r="S871" s="303"/>
      <c r="T871" s="181"/>
      <c r="U871" s="181"/>
      <c r="V871" s="172" t="str">
        <f t="shared" si="970"/>
        <v> </v>
      </c>
      <c r="W871" s="172">
        <f t="shared" si="5"/>
        <v>0</v>
      </c>
      <c r="X871" s="173" t="str">
        <f t="shared" si="6"/>
        <v>#DIV/0!</v>
      </c>
      <c r="Y871" s="172" t="str">
        <f t="shared" si="7"/>
        <v>#DIV/0!</v>
      </c>
      <c r="Z871" s="174">
        <f t="shared" si="8"/>
        <v>0</v>
      </c>
      <c r="AA871" s="174">
        <f t="shared" si="9"/>
        <v>0</v>
      </c>
      <c r="AB871" s="173" t="str">
        <f t="shared" si="10"/>
        <v/>
      </c>
      <c r="AC871" s="175" t="str">
        <f t="shared" si="11"/>
        <v> 6252SMA02TU  -  BĐ: 3/1/2026 KT: Ngày lỗi</v>
      </c>
      <c r="AD871" s="175">
        <f t="shared" ref="AD871:AE871" si="1102">P871</f>
        <v>46025</v>
      </c>
      <c r="AE871" s="175" t="str">
        <f t="shared" si="1102"/>
        <v>#DIV/0!</v>
      </c>
      <c r="AF871" s="182"/>
      <c r="AG871" s="182"/>
    </row>
    <row r="872" ht="18.75" customHeight="1">
      <c r="A872" s="177"/>
      <c r="B872" s="177"/>
      <c r="C872" s="178" t="s">
        <v>1337</v>
      </c>
      <c r="D872" s="93" t="s">
        <v>1165</v>
      </c>
      <c r="E872" s="93">
        <v>2025.0</v>
      </c>
      <c r="F872" s="93" t="s">
        <v>1175</v>
      </c>
      <c r="G872" s="12"/>
      <c r="H872" s="178">
        <v>1.0</v>
      </c>
      <c r="I872" s="181"/>
      <c r="J872" s="93">
        <v>30.0</v>
      </c>
      <c r="K872" s="322"/>
      <c r="L872" s="304"/>
      <c r="M872" s="305"/>
      <c r="N872" s="181"/>
      <c r="O872" s="178"/>
      <c r="P872" s="169">
        <f t="shared" si="950"/>
        <v>46025</v>
      </c>
      <c r="Q872" s="170" t="str">
        <f t="shared" si="3"/>
        <v>#DIV/0!</v>
      </c>
      <c r="R872" s="180"/>
      <c r="S872" s="303"/>
      <c r="T872" s="181"/>
      <c r="U872" s="181"/>
      <c r="V872" s="172" t="str">
        <f t="shared" si="970"/>
        <v> </v>
      </c>
      <c r="W872" s="172">
        <f t="shared" si="5"/>
        <v>0</v>
      </c>
      <c r="X872" s="173" t="str">
        <f t="shared" si="6"/>
        <v>#DIV/0!</v>
      </c>
      <c r="Y872" s="172" t="str">
        <f t="shared" si="7"/>
        <v>#DIV/0!</v>
      </c>
      <c r="Z872" s="174">
        <f t="shared" si="8"/>
        <v>0</v>
      </c>
      <c r="AA872" s="174">
        <f t="shared" si="9"/>
        <v>0</v>
      </c>
      <c r="AB872" s="173" t="str">
        <f t="shared" si="10"/>
        <v/>
      </c>
      <c r="AC872" s="175" t="str">
        <f t="shared" si="11"/>
        <v> 6252HOM02TU  -  BĐ: 3/1/2026 KT: Ngày lỗi</v>
      </c>
      <c r="AD872" s="175">
        <f t="shared" ref="AD872:AE872" si="1103">P872</f>
        <v>46025</v>
      </c>
      <c r="AE872" s="175" t="str">
        <f t="shared" si="1103"/>
        <v>#DIV/0!</v>
      </c>
      <c r="AF872" s="182"/>
      <c r="AG872" s="182"/>
    </row>
    <row r="873" ht="18.75" customHeight="1">
      <c r="A873" s="177"/>
      <c r="B873" s="177"/>
      <c r="C873" s="178" t="s">
        <v>1337</v>
      </c>
      <c r="D873" s="93" t="s">
        <v>1193</v>
      </c>
      <c r="E873" s="93">
        <v>2025.0</v>
      </c>
      <c r="F873" s="93" t="s">
        <v>1211</v>
      </c>
      <c r="G873" s="12"/>
      <c r="H873" s="178">
        <v>1.0</v>
      </c>
      <c r="I873" s="181"/>
      <c r="J873" s="93">
        <v>30.0</v>
      </c>
      <c r="K873" s="322"/>
      <c r="L873" s="304"/>
      <c r="M873" s="305"/>
      <c r="N873" s="181"/>
      <c r="O873" s="178"/>
      <c r="P873" s="169">
        <f t="shared" si="950"/>
        <v>46025</v>
      </c>
      <c r="Q873" s="170" t="str">
        <f t="shared" si="3"/>
        <v>#DIV/0!</v>
      </c>
      <c r="R873" s="180"/>
      <c r="S873" s="303"/>
      <c r="T873" s="181"/>
      <c r="U873" s="181"/>
      <c r="V873" s="172" t="str">
        <f t="shared" si="970"/>
        <v> </v>
      </c>
      <c r="W873" s="172">
        <f t="shared" si="5"/>
        <v>0</v>
      </c>
      <c r="X873" s="173" t="str">
        <f t="shared" si="6"/>
        <v>#DIV/0!</v>
      </c>
      <c r="Y873" s="172" t="str">
        <f t="shared" si="7"/>
        <v>#DIV/0!</v>
      </c>
      <c r="Z873" s="174">
        <f t="shared" si="8"/>
        <v>0</v>
      </c>
      <c r="AA873" s="174">
        <f t="shared" si="9"/>
        <v>0</v>
      </c>
      <c r="AB873" s="173" t="str">
        <f t="shared" si="10"/>
        <v/>
      </c>
      <c r="AC873" s="175" t="str">
        <f t="shared" si="11"/>
        <v> 6252SMA02TUG  -  BĐ: 3/1/2026 KT: Ngày lỗi</v>
      </c>
      <c r="AD873" s="175">
        <f t="shared" ref="AD873:AE873" si="1104">P873</f>
        <v>46025</v>
      </c>
      <c r="AE873" s="175" t="str">
        <f t="shared" si="1104"/>
        <v>#DIV/0!</v>
      </c>
      <c r="AF873" s="182"/>
      <c r="AG873" s="182"/>
    </row>
    <row r="874" ht="18.75" customHeight="1">
      <c r="A874" s="177"/>
      <c r="B874" s="177"/>
      <c r="C874" s="178" t="s">
        <v>1337</v>
      </c>
      <c r="D874" s="93" t="s">
        <v>1002</v>
      </c>
      <c r="E874" s="93">
        <v>2025.0</v>
      </c>
      <c r="F874" s="93" t="s">
        <v>1026</v>
      </c>
      <c r="G874" s="12"/>
      <c r="H874" s="99">
        <v>4.0</v>
      </c>
      <c r="I874" s="181"/>
      <c r="J874" s="93">
        <v>30.0</v>
      </c>
      <c r="K874" s="322"/>
      <c r="L874" s="304"/>
      <c r="M874" s="305"/>
      <c r="N874" s="181"/>
      <c r="O874" s="178"/>
      <c r="P874" s="169">
        <f t="shared" si="950"/>
        <v>46025</v>
      </c>
      <c r="Q874" s="170" t="str">
        <f t="shared" si="3"/>
        <v>#DIV/0!</v>
      </c>
      <c r="R874" s="180"/>
      <c r="S874" s="303"/>
      <c r="T874" s="181"/>
      <c r="U874" s="181"/>
      <c r="V874" s="172" t="str">
        <f t="shared" si="970"/>
        <v> </v>
      </c>
      <c r="W874" s="172">
        <f t="shared" si="5"/>
        <v>0</v>
      </c>
      <c r="X874" s="173" t="str">
        <f t="shared" si="6"/>
        <v>#DIV/0!</v>
      </c>
      <c r="Y874" s="172" t="str">
        <f t="shared" si="7"/>
        <v>#DIV/0!</v>
      </c>
      <c r="Z874" s="174">
        <f t="shared" si="8"/>
        <v>0</v>
      </c>
      <c r="AA874" s="174">
        <f t="shared" si="9"/>
        <v>0</v>
      </c>
      <c r="AB874" s="173" t="str">
        <f t="shared" si="10"/>
        <v/>
      </c>
      <c r="AC874" s="175" t="str">
        <f t="shared" si="11"/>
        <v> 6252GRD02TUG  -  BĐ: 3/1/2026 KT: Ngày lỗi</v>
      </c>
      <c r="AD874" s="175">
        <f t="shared" ref="AD874:AE874" si="1105">P874</f>
        <v>46025</v>
      </c>
      <c r="AE874" s="175" t="str">
        <f t="shared" si="1105"/>
        <v>#DIV/0!</v>
      </c>
      <c r="AF874" s="182"/>
      <c r="AG874" s="182"/>
    </row>
    <row r="875" ht="18.75" customHeight="1">
      <c r="A875" s="177"/>
      <c r="B875" s="177"/>
      <c r="C875" s="178" t="s">
        <v>1337</v>
      </c>
      <c r="D875" s="93" t="s">
        <v>1002</v>
      </c>
      <c r="E875" s="93">
        <v>2025.0</v>
      </c>
      <c r="F875" s="93" t="s">
        <v>1022</v>
      </c>
      <c r="G875" s="12"/>
      <c r="H875" s="99">
        <v>7.0</v>
      </c>
      <c r="I875" s="181"/>
      <c r="J875" s="93">
        <v>30.0</v>
      </c>
      <c r="K875" s="322"/>
      <c r="L875" s="304"/>
      <c r="M875" s="305"/>
      <c r="N875" s="181"/>
      <c r="O875" s="178"/>
      <c r="P875" s="169">
        <f t="shared" si="950"/>
        <v>46025</v>
      </c>
      <c r="Q875" s="170" t="str">
        <f t="shared" si="3"/>
        <v>#DIV/0!</v>
      </c>
      <c r="R875" s="180"/>
      <c r="S875" s="303"/>
      <c r="T875" s="181"/>
      <c r="U875" s="181"/>
      <c r="V875" s="172" t="str">
        <f t="shared" si="970"/>
        <v> </v>
      </c>
      <c r="W875" s="172">
        <f t="shared" si="5"/>
        <v>0</v>
      </c>
      <c r="X875" s="173" t="str">
        <f t="shared" si="6"/>
        <v>#DIV/0!</v>
      </c>
      <c r="Y875" s="172" t="str">
        <f t="shared" si="7"/>
        <v>#DIV/0!</v>
      </c>
      <c r="Z875" s="174">
        <f t="shared" si="8"/>
        <v>0</v>
      </c>
      <c r="AA875" s="174">
        <f t="shared" si="9"/>
        <v>0</v>
      </c>
      <c r="AB875" s="173" t="str">
        <f t="shared" si="10"/>
        <v/>
      </c>
      <c r="AC875" s="175" t="str">
        <f t="shared" si="11"/>
        <v> 6252GRD01TU  -  BĐ: 3/1/2026 KT: Ngày lỗi</v>
      </c>
      <c r="AD875" s="175">
        <f t="shared" ref="AD875:AE875" si="1106">P875</f>
        <v>46025</v>
      </c>
      <c r="AE875" s="175" t="str">
        <f t="shared" si="1106"/>
        <v>#DIV/0!</v>
      </c>
      <c r="AF875" s="182"/>
      <c r="AG875" s="182"/>
    </row>
    <row r="876" ht="18.75" customHeight="1">
      <c r="A876" s="177"/>
      <c r="B876" s="177"/>
      <c r="C876" s="178" t="s">
        <v>1337</v>
      </c>
      <c r="D876" s="93" t="s">
        <v>1002</v>
      </c>
      <c r="E876" s="93">
        <v>2025.0</v>
      </c>
      <c r="F876" s="93" t="s">
        <v>1025</v>
      </c>
      <c r="G876" s="12"/>
      <c r="H876" s="99">
        <v>1.0</v>
      </c>
      <c r="I876" s="181"/>
      <c r="J876" s="93">
        <v>30.0</v>
      </c>
      <c r="K876" s="322"/>
      <c r="L876" s="304"/>
      <c r="M876" s="305"/>
      <c r="N876" s="181"/>
      <c r="O876" s="178"/>
      <c r="P876" s="169">
        <f t="shared" si="950"/>
        <v>46025</v>
      </c>
      <c r="Q876" s="170" t="str">
        <f t="shared" si="3"/>
        <v>#DIV/0!</v>
      </c>
      <c r="R876" s="180"/>
      <c r="S876" s="303"/>
      <c r="T876" s="181"/>
      <c r="U876" s="181"/>
      <c r="V876" s="172" t="str">
        <f t="shared" si="970"/>
        <v> </v>
      </c>
      <c r="W876" s="172">
        <f t="shared" si="5"/>
        <v>0</v>
      </c>
      <c r="X876" s="173" t="str">
        <f t="shared" si="6"/>
        <v>#DIV/0!</v>
      </c>
      <c r="Y876" s="172" t="str">
        <f t="shared" si="7"/>
        <v>#DIV/0!</v>
      </c>
      <c r="Z876" s="174">
        <f t="shared" si="8"/>
        <v>0</v>
      </c>
      <c r="AA876" s="174">
        <f t="shared" si="9"/>
        <v>0</v>
      </c>
      <c r="AB876" s="173" t="str">
        <f t="shared" si="10"/>
        <v/>
      </c>
      <c r="AC876" s="175" t="str">
        <f t="shared" si="11"/>
        <v> 6252GRD02TU  -  BĐ: 3/1/2026 KT: Ngày lỗi</v>
      </c>
      <c r="AD876" s="175">
        <f t="shared" ref="AD876:AE876" si="1107">P876</f>
        <v>46025</v>
      </c>
      <c r="AE876" s="175" t="str">
        <f t="shared" si="1107"/>
        <v>#DIV/0!</v>
      </c>
      <c r="AF876" s="182"/>
      <c r="AG876" s="182"/>
    </row>
    <row r="877" ht="18.75" customHeight="1">
      <c r="A877" s="177"/>
      <c r="B877" s="177"/>
      <c r="C877" s="178" t="s">
        <v>1337</v>
      </c>
      <c r="D877" s="93" t="s">
        <v>1165</v>
      </c>
      <c r="E877" s="93">
        <v>2025.0</v>
      </c>
      <c r="F877" s="93" t="s">
        <v>1177</v>
      </c>
      <c r="G877" s="12"/>
      <c r="H877" s="178">
        <v>2.0</v>
      </c>
      <c r="I877" s="181"/>
      <c r="J877" s="93">
        <v>30.0</v>
      </c>
      <c r="K877" s="322"/>
      <c r="L877" s="304"/>
      <c r="M877" s="305"/>
      <c r="N877" s="181"/>
      <c r="O877" s="178"/>
      <c r="P877" s="169">
        <f t="shared" si="950"/>
        <v>46025</v>
      </c>
      <c r="Q877" s="170" t="str">
        <f t="shared" si="3"/>
        <v>#DIV/0!</v>
      </c>
      <c r="R877" s="180"/>
      <c r="S877" s="303"/>
      <c r="T877" s="181"/>
      <c r="U877" s="181"/>
      <c r="V877" s="172" t="str">
        <f t="shared" si="970"/>
        <v> </v>
      </c>
      <c r="W877" s="172">
        <f t="shared" si="5"/>
        <v>0</v>
      </c>
      <c r="X877" s="173" t="str">
        <f t="shared" si="6"/>
        <v>#DIV/0!</v>
      </c>
      <c r="Y877" s="172" t="str">
        <f t="shared" si="7"/>
        <v>#DIV/0!</v>
      </c>
      <c r="Z877" s="174">
        <f t="shared" si="8"/>
        <v>0</v>
      </c>
      <c r="AA877" s="174">
        <f t="shared" si="9"/>
        <v>0</v>
      </c>
      <c r="AB877" s="173" t="str">
        <f t="shared" si="10"/>
        <v/>
      </c>
      <c r="AC877" s="175" t="str">
        <f t="shared" si="11"/>
        <v> 6252HOM01TU  -  BĐ: 3/1/2026 KT: Ngày lỗi</v>
      </c>
      <c r="AD877" s="175">
        <f t="shared" ref="AD877:AE877" si="1108">P877</f>
        <v>46025</v>
      </c>
      <c r="AE877" s="175" t="str">
        <f t="shared" si="1108"/>
        <v>#DIV/0!</v>
      </c>
      <c r="AF877" s="182"/>
      <c r="AG877" s="182"/>
    </row>
    <row r="878" ht="18.75" customHeight="1">
      <c r="A878" s="177"/>
      <c r="B878" s="177"/>
      <c r="C878" s="178" t="s">
        <v>1337</v>
      </c>
      <c r="D878" s="93" t="s">
        <v>1193</v>
      </c>
      <c r="E878" s="93">
        <v>2025.0</v>
      </c>
      <c r="F878" s="93" t="s">
        <v>1207</v>
      </c>
      <c r="G878" s="12"/>
      <c r="H878" s="178">
        <v>4.0</v>
      </c>
      <c r="I878" s="181"/>
      <c r="J878" s="93">
        <v>30.0</v>
      </c>
      <c r="K878" s="322"/>
      <c r="L878" s="304"/>
      <c r="M878" s="305"/>
      <c r="N878" s="181"/>
      <c r="O878" s="178"/>
      <c r="P878" s="169">
        <f t="shared" si="950"/>
        <v>46025</v>
      </c>
      <c r="Q878" s="170" t="str">
        <f t="shared" si="3"/>
        <v>#DIV/0!</v>
      </c>
      <c r="R878" s="180"/>
      <c r="S878" s="303"/>
      <c r="T878" s="181"/>
      <c r="U878" s="181"/>
      <c r="V878" s="172" t="str">
        <f t="shared" si="970"/>
        <v> </v>
      </c>
      <c r="W878" s="172">
        <f t="shared" si="5"/>
        <v>0</v>
      </c>
      <c r="X878" s="173" t="str">
        <f t="shared" si="6"/>
        <v>#DIV/0!</v>
      </c>
      <c r="Y878" s="172" t="str">
        <f t="shared" si="7"/>
        <v>#DIV/0!</v>
      </c>
      <c r="Z878" s="174">
        <f t="shared" si="8"/>
        <v>0</v>
      </c>
      <c r="AA878" s="174">
        <f t="shared" si="9"/>
        <v>0</v>
      </c>
      <c r="AB878" s="173" t="str">
        <f t="shared" si="10"/>
        <v/>
      </c>
      <c r="AC878" s="175" t="str">
        <f t="shared" si="11"/>
        <v> 6252SMA01TU  -  BĐ: 3/1/2026 KT: Ngày lỗi</v>
      </c>
      <c r="AD878" s="175">
        <f t="shared" ref="AD878:AE878" si="1109">P878</f>
        <v>46025</v>
      </c>
      <c r="AE878" s="175" t="str">
        <f t="shared" si="1109"/>
        <v>#DIV/0!</v>
      </c>
      <c r="AF878" s="182"/>
      <c r="AG878" s="182"/>
    </row>
    <row r="879" ht="18.75" customHeight="1">
      <c r="A879" s="177"/>
      <c r="B879" s="177"/>
      <c r="C879" s="178" t="s">
        <v>1337</v>
      </c>
      <c r="D879" s="93" t="s">
        <v>1193</v>
      </c>
      <c r="E879" s="93">
        <v>2025.0</v>
      </c>
      <c r="F879" s="93" t="s">
        <v>1208</v>
      </c>
      <c r="G879" s="12"/>
      <c r="H879" s="93">
        <v>1.0</v>
      </c>
      <c r="I879" s="181"/>
      <c r="J879" s="93">
        <v>30.0</v>
      </c>
      <c r="K879" s="322"/>
      <c r="L879" s="304"/>
      <c r="M879" s="305"/>
      <c r="N879" s="181"/>
      <c r="O879" s="178"/>
      <c r="P879" s="169">
        <f t="shared" si="950"/>
        <v>46025</v>
      </c>
      <c r="Q879" s="170" t="str">
        <f t="shared" si="3"/>
        <v>#DIV/0!</v>
      </c>
      <c r="R879" s="180"/>
      <c r="S879" s="303"/>
      <c r="T879" s="181"/>
      <c r="U879" s="181"/>
      <c r="V879" s="172" t="str">
        <f t="shared" si="970"/>
        <v> </v>
      </c>
      <c r="W879" s="172">
        <f t="shared" si="5"/>
        <v>0</v>
      </c>
      <c r="X879" s="173" t="str">
        <f t="shared" si="6"/>
        <v>#DIV/0!</v>
      </c>
      <c r="Y879" s="172" t="str">
        <f t="shared" si="7"/>
        <v>#DIV/0!</v>
      </c>
      <c r="Z879" s="174">
        <f t="shared" si="8"/>
        <v>0</v>
      </c>
      <c r="AA879" s="174">
        <f t="shared" si="9"/>
        <v>0</v>
      </c>
      <c r="AB879" s="173" t="str">
        <f t="shared" si="10"/>
        <v/>
      </c>
      <c r="AC879" s="175" t="str">
        <f t="shared" si="11"/>
        <v> 6252SMA01TUG  -  BĐ: 3/1/2026 KT: Ngày lỗi</v>
      </c>
      <c r="AD879" s="175">
        <f t="shared" ref="AD879:AE879" si="1110">P879</f>
        <v>46025</v>
      </c>
      <c r="AE879" s="175" t="str">
        <f t="shared" si="1110"/>
        <v>#DIV/0!</v>
      </c>
      <c r="AF879" s="182"/>
      <c r="AG879" s="182"/>
    </row>
    <row r="880" ht="18.75" customHeight="1">
      <c r="A880" s="177"/>
      <c r="B880" s="177"/>
      <c r="C880" s="178" t="s">
        <v>1337</v>
      </c>
      <c r="D880" s="93" t="s">
        <v>894</v>
      </c>
      <c r="E880" s="93">
        <v>2025.0</v>
      </c>
      <c r="F880" s="93" t="s">
        <v>925</v>
      </c>
      <c r="G880" s="12"/>
      <c r="H880" s="99">
        <v>8.0</v>
      </c>
      <c r="I880" s="181"/>
      <c r="J880" s="93">
        <v>30.0</v>
      </c>
      <c r="K880" s="322"/>
      <c r="L880" s="304"/>
      <c r="M880" s="305"/>
      <c r="N880" s="181"/>
      <c r="O880" s="178"/>
      <c r="P880" s="169">
        <f t="shared" si="950"/>
        <v>46025</v>
      </c>
      <c r="Q880" s="170" t="str">
        <f t="shared" si="3"/>
        <v>#DIV/0!</v>
      </c>
      <c r="R880" s="180"/>
      <c r="S880" s="303"/>
      <c r="T880" s="181"/>
      <c r="U880" s="181"/>
      <c r="V880" s="172" t="str">
        <f t="shared" si="970"/>
        <v> </v>
      </c>
      <c r="W880" s="172">
        <f t="shared" si="5"/>
        <v>0</v>
      </c>
      <c r="X880" s="173" t="str">
        <f t="shared" si="6"/>
        <v>#DIV/0!</v>
      </c>
      <c r="Y880" s="172" t="str">
        <f t="shared" si="7"/>
        <v>#DIV/0!</v>
      </c>
      <c r="Z880" s="174">
        <f t="shared" si="8"/>
        <v>0</v>
      </c>
      <c r="AA880" s="174">
        <f t="shared" si="9"/>
        <v>0</v>
      </c>
      <c r="AB880" s="173" t="str">
        <f t="shared" si="10"/>
        <v/>
      </c>
      <c r="AC880" s="175" t="str">
        <f t="shared" si="11"/>
        <v> 6252INT01TU  -  BĐ: 3/1/2026 KT: Ngày lỗi</v>
      </c>
      <c r="AD880" s="175">
        <f t="shared" ref="AD880:AE880" si="1111">P880</f>
        <v>46025</v>
      </c>
      <c r="AE880" s="175" t="str">
        <f t="shared" si="1111"/>
        <v>#DIV/0!</v>
      </c>
      <c r="AF880" s="182"/>
      <c r="AG880" s="182"/>
    </row>
    <row r="881" ht="18.75" customHeight="1">
      <c r="A881" s="177"/>
      <c r="B881" s="177"/>
      <c r="C881" s="178" t="s">
        <v>1337</v>
      </c>
      <c r="D881" s="93" t="s">
        <v>894</v>
      </c>
      <c r="E881" s="93">
        <v>2025.0</v>
      </c>
      <c r="F881" s="93" t="s">
        <v>930</v>
      </c>
      <c r="G881" s="12"/>
      <c r="H881" s="99">
        <v>1.0</v>
      </c>
      <c r="I881" s="181"/>
      <c r="J881" s="93">
        <v>30.0</v>
      </c>
      <c r="K881" s="322"/>
      <c r="L881" s="304"/>
      <c r="M881" s="305"/>
      <c r="N881" s="181"/>
      <c r="O881" s="178"/>
      <c r="P881" s="169">
        <f t="shared" si="950"/>
        <v>46025</v>
      </c>
      <c r="Q881" s="170" t="str">
        <f t="shared" si="3"/>
        <v>#DIV/0!</v>
      </c>
      <c r="R881" s="180"/>
      <c r="S881" s="303"/>
      <c r="T881" s="181"/>
      <c r="U881" s="181"/>
      <c r="V881" s="172" t="str">
        <f t="shared" si="970"/>
        <v> </v>
      </c>
      <c r="W881" s="172">
        <f t="shared" si="5"/>
        <v>0</v>
      </c>
      <c r="X881" s="173" t="str">
        <f t="shared" si="6"/>
        <v>#DIV/0!</v>
      </c>
      <c r="Y881" s="172" t="str">
        <f t="shared" si="7"/>
        <v>#DIV/0!</v>
      </c>
      <c r="Z881" s="174">
        <f t="shared" si="8"/>
        <v>0</v>
      </c>
      <c r="AA881" s="174">
        <f t="shared" si="9"/>
        <v>0</v>
      </c>
      <c r="AB881" s="173" t="str">
        <f t="shared" si="10"/>
        <v/>
      </c>
      <c r="AC881" s="175" t="str">
        <f t="shared" si="11"/>
        <v> 6252INT01TUG  -  BĐ: 3/1/2026 KT: Ngày lỗi</v>
      </c>
      <c r="AD881" s="175">
        <f t="shared" ref="AD881:AE881" si="1112">P881</f>
        <v>46025</v>
      </c>
      <c r="AE881" s="175" t="str">
        <f t="shared" si="1112"/>
        <v>#DIV/0!</v>
      </c>
      <c r="AF881" s="182"/>
      <c r="AG881" s="182"/>
    </row>
    <row r="882" ht="18.75" customHeight="1">
      <c r="A882" s="177"/>
      <c r="B882" s="177"/>
      <c r="C882" s="178" t="s">
        <v>1337</v>
      </c>
      <c r="D882" s="93" t="s">
        <v>1002</v>
      </c>
      <c r="E882" s="93">
        <v>2024.0</v>
      </c>
      <c r="F882" s="93" t="s">
        <v>1341</v>
      </c>
      <c r="G882" s="12"/>
      <c r="H882" s="93">
        <v>3.0</v>
      </c>
      <c r="I882" s="181"/>
      <c r="J882" s="93">
        <v>30.0</v>
      </c>
      <c r="K882" s="322"/>
      <c r="L882" s="304"/>
      <c r="M882" s="305"/>
      <c r="N882" s="181"/>
      <c r="O882" s="178"/>
      <c r="P882" s="169">
        <f t="shared" si="950"/>
        <v>46025</v>
      </c>
      <c r="Q882" s="170" t="str">
        <f t="shared" si="3"/>
        <v>#DIV/0!</v>
      </c>
      <c r="R882" s="180"/>
      <c r="S882" s="303"/>
      <c r="T882" s="181"/>
      <c r="U882" s="181"/>
      <c r="V882" s="172" t="str">
        <f t="shared" si="970"/>
        <v> </v>
      </c>
      <c r="W882" s="172">
        <f t="shared" si="5"/>
        <v>0</v>
      </c>
      <c r="X882" s="173" t="str">
        <f t="shared" si="6"/>
        <v>#DIV/0!</v>
      </c>
      <c r="Y882" s="172" t="str">
        <f t="shared" si="7"/>
        <v>#DIV/0!</v>
      </c>
      <c r="Z882" s="174">
        <f t="shared" si="8"/>
        <v>0</v>
      </c>
      <c r="AA882" s="174">
        <f t="shared" si="9"/>
        <v>0</v>
      </c>
      <c r="AB882" s="173" t="str">
        <f t="shared" si="10"/>
        <v/>
      </c>
      <c r="AC882" s="175" t="str">
        <f t="shared" si="11"/>
        <v> 4223VIG01LT  -  BĐ: 3/1/2026 KT: Ngày lỗi</v>
      </c>
      <c r="AD882" s="175">
        <f t="shared" ref="AD882:AE882" si="1113">P882</f>
        <v>46025</v>
      </c>
      <c r="AE882" s="175" t="str">
        <f t="shared" si="1113"/>
        <v>#DIV/0!</v>
      </c>
      <c r="AF882" s="182"/>
      <c r="AG882" s="182"/>
    </row>
    <row r="883" ht="18.75" customHeight="1">
      <c r="A883" s="177"/>
      <c r="B883" s="177"/>
      <c r="C883" s="178" t="s">
        <v>1337</v>
      </c>
      <c r="D883" s="93" t="s">
        <v>894</v>
      </c>
      <c r="E883" s="93">
        <v>2024.0</v>
      </c>
      <c r="F883" s="93" t="s">
        <v>920</v>
      </c>
      <c r="G883" s="12"/>
      <c r="H883" s="99">
        <v>10.0</v>
      </c>
      <c r="I883" s="181"/>
      <c r="J883" s="93">
        <v>30.0</v>
      </c>
      <c r="K883" s="322"/>
      <c r="L883" s="304"/>
      <c r="M883" s="305"/>
      <c r="N883" s="181"/>
      <c r="O883" s="178"/>
      <c r="P883" s="169">
        <f t="shared" si="950"/>
        <v>46025</v>
      </c>
      <c r="Q883" s="170" t="str">
        <f t="shared" si="3"/>
        <v>#DIV/0!</v>
      </c>
      <c r="R883" s="180"/>
      <c r="S883" s="303"/>
      <c r="T883" s="181"/>
      <c r="U883" s="181"/>
      <c r="V883" s="172" t="str">
        <f t="shared" si="970"/>
        <v> </v>
      </c>
      <c r="W883" s="172">
        <f t="shared" si="5"/>
        <v>0</v>
      </c>
      <c r="X883" s="173" t="str">
        <f t="shared" si="6"/>
        <v>#DIV/0!</v>
      </c>
      <c r="Y883" s="172" t="str">
        <f t="shared" si="7"/>
        <v>#DIV/0!</v>
      </c>
      <c r="Z883" s="174">
        <f t="shared" si="8"/>
        <v>0</v>
      </c>
      <c r="AA883" s="174">
        <f t="shared" si="9"/>
        <v>0</v>
      </c>
      <c r="AB883" s="173" t="str">
        <f t="shared" si="10"/>
        <v/>
      </c>
      <c r="AC883" s="175" t="str">
        <f t="shared" si="11"/>
        <v> 4223VIS01LT  -  BĐ: 3/1/2026 KT: Ngày lỗi</v>
      </c>
      <c r="AD883" s="175">
        <f t="shared" ref="AD883:AE883" si="1114">P883</f>
        <v>46025</v>
      </c>
      <c r="AE883" s="175" t="str">
        <f t="shared" si="1114"/>
        <v>#DIV/0!</v>
      </c>
      <c r="AF883" s="182"/>
      <c r="AG883" s="182"/>
    </row>
    <row r="884" ht="18.75" customHeight="1">
      <c r="A884" s="177"/>
      <c r="B884" s="177"/>
      <c r="C884" s="178" t="s">
        <v>1337</v>
      </c>
      <c r="D884" s="93" t="s">
        <v>1165</v>
      </c>
      <c r="E884" s="93">
        <v>2024.0</v>
      </c>
      <c r="F884" s="93" t="s">
        <v>1342</v>
      </c>
      <c r="G884" s="12"/>
      <c r="H884" s="93">
        <v>1.0</v>
      </c>
      <c r="I884" s="181"/>
      <c r="J884" s="93">
        <v>30.0</v>
      </c>
      <c r="K884" s="322"/>
      <c r="L884" s="304"/>
      <c r="M884" s="305"/>
      <c r="N884" s="181"/>
      <c r="O884" s="178"/>
      <c r="P884" s="169">
        <f t="shared" si="950"/>
        <v>46025</v>
      </c>
      <c r="Q884" s="170" t="str">
        <f t="shared" si="3"/>
        <v>#DIV/0!</v>
      </c>
      <c r="R884" s="180"/>
      <c r="S884" s="303"/>
      <c r="T884" s="181"/>
      <c r="U884" s="181"/>
      <c r="V884" s="172" t="str">
        <f t="shared" si="970"/>
        <v> </v>
      </c>
      <c r="W884" s="172">
        <f t="shared" si="5"/>
        <v>0</v>
      </c>
      <c r="X884" s="173" t="str">
        <f t="shared" si="6"/>
        <v>#DIV/0!</v>
      </c>
      <c r="Y884" s="172" t="str">
        <f t="shared" si="7"/>
        <v>#DIV/0!</v>
      </c>
      <c r="Z884" s="174">
        <f t="shared" si="8"/>
        <v>0</v>
      </c>
      <c r="AA884" s="174">
        <f t="shared" si="9"/>
        <v>0</v>
      </c>
      <c r="AB884" s="173" t="str">
        <f t="shared" si="10"/>
        <v/>
      </c>
      <c r="AC884" s="175" t="str">
        <f t="shared" si="11"/>
        <v> 4223VMH01LT  -  BĐ: 3/1/2026 KT: Ngày lỗi</v>
      </c>
      <c r="AD884" s="175">
        <f t="shared" ref="AD884:AE884" si="1115">P884</f>
        <v>46025</v>
      </c>
      <c r="AE884" s="175" t="str">
        <f t="shared" si="1115"/>
        <v>#DIV/0!</v>
      </c>
      <c r="AF884" s="182"/>
      <c r="AG884" s="182"/>
    </row>
    <row r="885" ht="18.75" customHeight="1">
      <c r="A885" s="177"/>
      <c r="B885" s="177"/>
      <c r="C885" s="178" t="s">
        <v>1337</v>
      </c>
      <c r="D885" s="93" t="s">
        <v>1193</v>
      </c>
      <c r="E885" s="93">
        <v>2024.0</v>
      </c>
      <c r="F885" s="93" t="s">
        <v>1343</v>
      </c>
      <c r="G885" s="12"/>
      <c r="H885" s="93">
        <v>4.0</v>
      </c>
      <c r="I885" s="181"/>
      <c r="J885" s="93">
        <v>30.0</v>
      </c>
      <c r="K885" s="322"/>
      <c r="L885" s="304"/>
      <c r="M885" s="305"/>
      <c r="N885" s="181"/>
      <c r="O885" s="178"/>
      <c r="P885" s="169">
        <f t="shared" si="950"/>
        <v>46025</v>
      </c>
      <c r="Q885" s="170" t="str">
        <f t="shared" si="3"/>
        <v>#DIV/0!</v>
      </c>
      <c r="R885" s="180"/>
      <c r="S885" s="303"/>
      <c r="T885" s="181"/>
      <c r="U885" s="181"/>
      <c r="V885" s="172" t="str">
        <f t="shared" si="970"/>
        <v> </v>
      </c>
      <c r="W885" s="172">
        <f t="shared" si="5"/>
        <v>0</v>
      </c>
      <c r="X885" s="173" t="str">
        <f t="shared" si="6"/>
        <v>#DIV/0!</v>
      </c>
      <c r="Y885" s="172" t="str">
        <f t="shared" si="7"/>
        <v>#DIV/0!</v>
      </c>
      <c r="Z885" s="174">
        <f t="shared" si="8"/>
        <v>0</v>
      </c>
      <c r="AA885" s="174">
        <f t="shared" si="9"/>
        <v>0</v>
      </c>
      <c r="AB885" s="173" t="str">
        <f t="shared" si="10"/>
        <v/>
      </c>
      <c r="AC885" s="175" t="str">
        <f t="shared" si="11"/>
        <v> 4223VMS01LT  -  BĐ: 3/1/2026 KT: Ngày lỗi</v>
      </c>
      <c r="AD885" s="175">
        <f t="shared" ref="AD885:AE885" si="1116">P885</f>
        <v>46025</v>
      </c>
      <c r="AE885" s="175" t="str">
        <f t="shared" si="1116"/>
        <v>#DIV/0!</v>
      </c>
      <c r="AF885" s="182"/>
      <c r="AG885" s="182"/>
    </row>
    <row r="886" ht="18.75" customHeight="1">
      <c r="A886" s="177"/>
      <c r="B886" s="177"/>
      <c r="C886" s="178" t="s">
        <v>1337</v>
      </c>
      <c r="D886" s="93" t="s">
        <v>1193</v>
      </c>
      <c r="E886" s="93">
        <v>2024.0</v>
      </c>
      <c r="F886" s="93" t="s">
        <v>1344</v>
      </c>
      <c r="G886" s="12"/>
      <c r="H886" s="93">
        <v>1.0</v>
      </c>
      <c r="I886" s="181"/>
      <c r="J886" s="93">
        <v>30.0</v>
      </c>
      <c r="K886" s="322"/>
      <c r="L886" s="304"/>
      <c r="M886" s="305"/>
      <c r="N886" s="181"/>
      <c r="O886" s="178"/>
      <c r="P886" s="169">
        <f t="shared" si="950"/>
        <v>46025</v>
      </c>
      <c r="Q886" s="170" t="str">
        <f t="shared" si="3"/>
        <v>#DIV/0!</v>
      </c>
      <c r="R886" s="180"/>
      <c r="S886" s="303"/>
      <c r="T886" s="181"/>
      <c r="U886" s="181"/>
      <c r="V886" s="172" t="str">
        <f t="shared" si="970"/>
        <v> </v>
      </c>
      <c r="W886" s="172">
        <f t="shared" si="5"/>
        <v>0</v>
      </c>
      <c r="X886" s="173" t="str">
        <f t="shared" si="6"/>
        <v>#DIV/0!</v>
      </c>
      <c r="Y886" s="172" t="str">
        <f t="shared" si="7"/>
        <v>#DIV/0!</v>
      </c>
      <c r="Z886" s="174">
        <f t="shared" si="8"/>
        <v>0</v>
      </c>
      <c r="AA886" s="174">
        <f t="shared" si="9"/>
        <v>0</v>
      </c>
      <c r="AB886" s="173" t="str">
        <f t="shared" si="10"/>
        <v/>
      </c>
      <c r="AC886" s="175" t="str">
        <f t="shared" si="11"/>
        <v> 4223VMS01LTG  -  BĐ: 3/1/2026 KT: Ngày lỗi</v>
      </c>
      <c r="AD886" s="175">
        <f t="shared" ref="AD886:AE886" si="1117">P886</f>
        <v>46025</v>
      </c>
      <c r="AE886" s="175" t="str">
        <f t="shared" si="1117"/>
        <v>#DIV/0!</v>
      </c>
      <c r="AF886" s="182"/>
      <c r="AG886" s="182"/>
    </row>
    <row r="887" ht="18.75" customHeight="1">
      <c r="A887" s="177"/>
      <c r="B887" s="177"/>
      <c r="C887" s="178" t="s">
        <v>1337</v>
      </c>
      <c r="D887" s="93" t="s">
        <v>1132</v>
      </c>
      <c r="E887" s="93">
        <v>2024.0</v>
      </c>
      <c r="F887" s="93" t="s">
        <v>1150</v>
      </c>
      <c r="G887" s="12"/>
      <c r="H887" s="99">
        <v>1.0</v>
      </c>
      <c r="I887" s="181"/>
      <c r="J887" s="93">
        <v>30.0</v>
      </c>
      <c r="K887" s="322"/>
      <c r="L887" s="304"/>
      <c r="M887" s="305"/>
      <c r="N887" s="181"/>
      <c r="O887" s="178"/>
      <c r="P887" s="169">
        <f t="shared" si="950"/>
        <v>46025</v>
      </c>
      <c r="Q887" s="170" t="str">
        <f t="shared" si="3"/>
        <v>#DIV/0!</v>
      </c>
      <c r="R887" s="180"/>
      <c r="S887" s="303"/>
      <c r="T887" s="181"/>
      <c r="U887" s="181"/>
      <c r="V887" s="172" t="str">
        <f t="shared" si="970"/>
        <v> </v>
      </c>
      <c r="W887" s="172">
        <f t="shared" si="5"/>
        <v>0</v>
      </c>
      <c r="X887" s="173" t="str">
        <f t="shared" si="6"/>
        <v>#DIV/0!</v>
      </c>
      <c r="Y887" s="172" t="str">
        <f t="shared" si="7"/>
        <v>#DIV/0!</v>
      </c>
      <c r="Z887" s="174">
        <f t="shared" si="8"/>
        <v>0</v>
      </c>
      <c r="AA887" s="174">
        <f t="shared" si="9"/>
        <v>0</v>
      </c>
      <c r="AB887" s="173" t="str">
        <f t="shared" si="10"/>
        <v/>
      </c>
      <c r="AC887" s="175" t="str">
        <f t="shared" si="11"/>
        <v> 4223VPR01LT  -  BĐ: 3/1/2026 KT: Ngày lỗi</v>
      </c>
      <c r="AD887" s="175">
        <f t="shared" ref="AD887:AE887" si="1118">P887</f>
        <v>46025</v>
      </c>
      <c r="AE887" s="175" t="str">
        <f t="shared" si="1118"/>
        <v>#DIV/0!</v>
      </c>
      <c r="AF887" s="182"/>
      <c r="AG887" s="182"/>
    </row>
    <row r="888" ht="18.75" customHeight="1">
      <c r="A888" s="234"/>
      <c r="B888" s="234"/>
      <c r="C888" s="99" t="s">
        <v>1347</v>
      </c>
      <c r="D888" s="99" t="s">
        <v>1193</v>
      </c>
      <c r="E888" s="99">
        <v>2025.0</v>
      </c>
      <c r="F888" s="99" t="s">
        <v>1216</v>
      </c>
      <c r="G888" s="186" t="s">
        <v>933</v>
      </c>
      <c r="H888" s="188">
        <v>11.0</v>
      </c>
      <c r="I888" s="99"/>
      <c r="J888" s="99">
        <v>32.0</v>
      </c>
      <c r="K888" s="235" t="s">
        <v>1266</v>
      </c>
      <c r="L888" s="192">
        <v>0.7395833333333334</v>
      </c>
      <c r="M888" s="192">
        <v>0.875</v>
      </c>
      <c r="N888" s="99" t="s">
        <v>1335</v>
      </c>
      <c r="O888" s="236" t="s">
        <v>1274</v>
      </c>
      <c r="P888" s="237">
        <f t="shared" ref="P888:P889" si="1120">"17/11/2025"+(K888-2)</f>
        <v>45980</v>
      </c>
      <c r="Q888" s="170">
        <f t="shared" si="3"/>
        <v>46029</v>
      </c>
      <c r="R888" s="238"/>
      <c r="S888" s="239" t="s">
        <v>338</v>
      </c>
      <c r="T888" s="240" t="s">
        <v>1349</v>
      </c>
      <c r="U888" s="99"/>
      <c r="V888" s="172" t="str">
        <f t="shared" si="970"/>
        <v> </v>
      </c>
      <c r="W888" s="172">
        <f t="shared" si="5"/>
        <v>4</v>
      </c>
      <c r="X888" s="173">
        <f t="shared" si="6"/>
        <v>8</v>
      </c>
      <c r="Y888" s="172">
        <f t="shared" si="7"/>
        <v>49</v>
      </c>
      <c r="Z888" s="174">
        <f t="shared" si="8"/>
        <v>0.1354166667</v>
      </c>
      <c r="AA888" s="174">
        <f t="shared" si="9"/>
        <v>0.003009259259</v>
      </c>
      <c r="AB888" s="173" t="str">
        <f t="shared" si="10"/>
        <v>40,739583333333333Zoom02</v>
      </c>
      <c r="AC888" s="175" t="str">
        <f t="shared" si="11"/>
        <v>TOEIC 1 6252SMA01E Nguyễn Thị Thanh Huyền 17:45-21:00  BĐ: 19/11/2025 KT: 7/1/2026</v>
      </c>
      <c r="AD888" s="175">
        <f t="shared" ref="AD888:AE888" si="1119">P888</f>
        <v>45980</v>
      </c>
      <c r="AE888" s="175">
        <f t="shared" si="1119"/>
        <v>46029</v>
      </c>
      <c r="AF888" s="187"/>
      <c r="AG888" s="187"/>
    </row>
    <row r="889" ht="18.75" customHeight="1">
      <c r="A889" s="234"/>
      <c r="B889" s="234"/>
      <c r="C889" s="99" t="s">
        <v>1347</v>
      </c>
      <c r="D889" s="99" t="s">
        <v>1193</v>
      </c>
      <c r="E889" s="99">
        <v>2025.0</v>
      </c>
      <c r="F889" s="99" t="s">
        <v>1216</v>
      </c>
      <c r="G889" s="12"/>
      <c r="H889" s="188"/>
      <c r="I889" s="99"/>
      <c r="J889" s="99">
        <v>28.0</v>
      </c>
      <c r="K889" s="235" t="s">
        <v>1262</v>
      </c>
      <c r="L889" s="192">
        <v>0.7395833333333334</v>
      </c>
      <c r="M889" s="192">
        <v>0.875</v>
      </c>
      <c r="N889" s="99" t="s">
        <v>1335</v>
      </c>
      <c r="O889" s="236" t="s">
        <v>1274</v>
      </c>
      <c r="P889" s="237">
        <f t="shared" si="1120"/>
        <v>45982</v>
      </c>
      <c r="Q889" s="170">
        <f t="shared" si="3"/>
        <v>46024</v>
      </c>
      <c r="R889" s="238"/>
      <c r="S889" s="19"/>
      <c r="T889" s="241"/>
      <c r="U889" s="99"/>
      <c r="V889" s="172" t="str">
        <f t="shared" si="970"/>
        <v> </v>
      </c>
      <c r="W889" s="172">
        <f t="shared" si="5"/>
        <v>4</v>
      </c>
      <c r="X889" s="173">
        <f t="shared" si="6"/>
        <v>7</v>
      </c>
      <c r="Y889" s="172">
        <f t="shared" si="7"/>
        <v>42</v>
      </c>
      <c r="Z889" s="174">
        <f t="shared" si="8"/>
        <v>0.1354166667</v>
      </c>
      <c r="AA889" s="174">
        <f t="shared" si="9"/>
        <v>0.003009259259</v>
      </c>
      <c r="AB889" s="173" t="str">
        <f t="shared" si="10"/>
        <v>60,739583333333333Zoom02</v>
      </c>
      <c r="AC889" s="175" t="str">
        <f t="shared" si="11"/>
        <v> 6252SMA01E  17:45-21:00  BĐ: 21/11/2025 KT: 2/1/2026</v>
      </c>
      <c r="AD889" s="175">
        <f t="shared" ref="AD889:AE889" si="1121">P889</f>
        <v>45982</v>
      </c>
      <c r="AE889" s="175">
        <f t="shared" si="1121"/>
        <v>46024</v>
      </c>
      <c r="AF889" s="187"/>
      <c r="AG889" s="187"/>
    </row>
    <row r="890" ht="18.75" customHeight="1">
      <c r="A890" s="234"/>
      <c r="B890" s="234"/>
      <c r="C890" s="99" t="s">
        <v>198</v>
      </c>
      <c r="D890" s="99" t="s">
        <v>1193</v>
      </c>
      <c r="E890" s="99">
        <v>2025.0</v>
      </c>
      <c r="F890" s="99" t="s">
        <v>1216</v>
      </c>
      <c r="G890" s="186" t="s">
        <v>915</v>
      </c>
      <c r="H890" s="188"/>
      <c r="I890" s="99"/>
      <c r="J890" s="99">
        <v>60.0</v>
      </c>
      <c r="K890" s="235" t="s">
        <v>1250</v>
      </c>
      <c r="L890" s="192">
        <v>0.7395833333333334</v>
      </c>
      <c r="M890" s="192">
        <v>0.875</v>
      </c>
      <c r="N890" s="186" t="s">
        <v>1335</v>
      </c>
      <c r="O890" s="236" t="s">
        <v>1274</v>
      </c>
      <c r="P890" s="237">
        <f>"20/10/2025"+(K890-2)</f>
        <v>45950</v>
      </c>
      <c r="Q890" s="170">
        <f t="shared" si="3"/>
        <v>46048</v>
      </c>
      <c r="R890" s="238"/>
      <c r="S890" s="239" t="s">
        <v>308</v>
      </c>
      <c r="T890" s="240" t="s">
        <v>1349</v>
      </c>
      <c r="U890" s="99"/>
      <c r="V890" s="172" t="str">
        <f t="shared" si="970"/>
        <v> </v>
      </c>
      <c r="W890" s="172">
        <f t="shared" si="5"/>
        <v>4</v>
      </c>
      <c r="X890" s="173">
        <f t="shared" si="6"/>
        <v>15</v>
      </c>
      <c r="Y890" s="172">
        <f t="shared" si="7"/>
        <v>98</v>
      </c>
      <c r="Z890" s="174">
        <f t="shared" si="8"/>
        <v>0.1354166667</v>
      </c>
      <c r="AA890" s="174">
        <f t="shared" si="9"/>
        <v>0.003009259259</v>
      </c>
      <c r="AB890" s="173" t="str">
        <f t="shared" si="10"/>
        <v>20,739583333333333Zoom02</v>
      </c>
      <c r="AC890" s="175" t="str">
        <f t="shared" si="11"/>
        <v>Kỹ năng bán hàng 6252SMA01E Lê Hữu Yến Thanh 17:45-21:00  BĐ: 20/10/2025 KT: 26/1/2026</v>
      </c>
      <c r="AD890" s="175">
        <f t="shared" ref="AD890:AE890" si="1122">P890</f>
        <v>45950</v>
      </c>
      <c r="AE890" s="175">
        <f t="shared" si="1122"/>
        <v>46048</v>
      </c>
      <c r="AF890" s="187"/>
      <c r="AG890" s="187"/>
    </row>
    <row r="891" ht="18.75" customHeight="1">
      <c r="A891" s="184">
        <f t="shared" ref="A891:A892" si="1124">COUNTIF($S$3:S891,S891)</f>
        <v>0</v>
      </c>
      <c r="B891" s="184" t="str">
        <f t="shared" ref="B891:B892" si="1125">A891&amp;S891</f>
        <v>0</v>
      </c>
      <c r="C891" s="99" t="s">
        <v>198</v>
      </c>
      <c r="D891" s="99" t="s">
        <v>1099</v>
      </c>
      <c r="E891" s="99">
        <v>2023.0</v>
      </c>
      <c r="F891" s="99" t="s">
        <v>1350</v>
      </c>
      <c r="G891" s="12"/>
      <c r="H891" s="99">
        <v>18.0</v>
      </c>
      <c r="I891" s="99">
        <v>19.0</v>
      </c>
      <c r="J891" s="93">
        <v>40.0</v>
      </c>
      <c r="K891" s="242" t="s">
        <v>1250</v>
      </c>
      <c r="L891" s="168">
        <v>0.7395833333333334</v>
      </c>
      <c r="M891" s="168">
        <v>0.875</v>
      </c>
      <c r="N891" s="12"/>
      <c r="O891" s="236" t="s">
        <v>1274</v>
      </c>
      <c r="P891" s="237">
        <f>"17/11/2025"+(K891-2)</f>
        <v>45978</v>
      </c>
      <c r="Q891" s="243">
        <v>45683.0</v>
      </c>
      <c r="R891" s="180"/>
      <c r="S891" s="12"/>
      <c r="T891" s="241" t="s">
        <v>1351</v>
      </c>
      <c r="U891" s="99"/>
      <c r="V891" s="172" t="str">
        <f t="shared" si="970"/>
        <v> </v>
      </c>
      <c r="W891" s="172">
        <f t="shared" si="5"/>
        <v>4</v>
      </c>
      <c r="X891" s="173">
        <f t="shared" si="6"/>
        <v>10</v>
      </c>
      <c r="Y891" s="172">
        <f t="shared" si="7"/>
        <v>63</v>
      </c>
      <c r="Z891" s="174">
        <f t="shared" si="8"/>
        <v>0.1354166667</v>
      </c>
      <c r="AA891" s="174">
        <f t="shared" si="9"/>
        <v>0.003009259259</v>
      </c>
      <c r="AB891" s="173" t="str">
        <f t="shared" si="10"/>
        <v>20,739583333333333</v>
      </c>
      <c r="AC891" s="175" t="str">
        <f t="shared" si="11"/>
        <v> 6233VHN01  17:45-21:00  BĐ: 17/11/2025 KT: 26/1/2025</v>
      </c>
      <c r="AD891" s="175">
        <f t="shared" ref="AD891:AE891" si="1123">P891</f>
        <v>45978</v>
      </c>
      <c r="AE891" s="175">
        <f t="shared" si="1123"/>
        <v>45683</v>
      </c>
      <c r="AF891" s="187"/>
      <c r="AG891" s="187"/>
    </row>
    <row r="892" ht="18.75" customHeight="1">
      <c r="A892" s="184">
        <f t="shared" si="1124"/>
        <v>0</v>
      </c>
      <c r="B892" s="184" t="str">
        <f t="shared" si="1125"/>
        <v>0</v>
      </c>
      <c r="C892" s="99" t="s">
        <v>198</v>
      </c>
      <c r="D892" s="99" t="s">
        <v>1099</v>
      </c>
      <c r="E892" s="99">
        <v>2023.0</v>
      </c>
      <c r="F892" s="99" t="s">
        <v>1352</v>
      </c>
      <c r="G892" s="12"/>
      <c r="H892" s="188">
        <v>4.0</v>
      </c>
      <c r="I892" s="99">
        <v>4.0</v>
      </c>
      <c r="J892" s="93">
        <v>45.0</v>
      </c>
      <c r="K892" s="242" t="s">
        <v>1250</v>
      </c>
      <c r="L892" s="168">
        <v>0.7395833333333334</v>
      </c>
      <c r="M892" s="168">
        <v>0.875</v>
      </c>
      <c r="N892" s="19"/>
      <c r="O892" s="236" t="s">
        <v>1274</v>
      </c>
      <c r="P892" s="237">
        <f>"10/11/2025"+(K892-2)</f>
        <v>45971</v>
      </c>
      <c r="Q892" s="243">
        <v>45683.0</v>
      </c>
      <c r="R892" s="181"/>
      <c r="S892" s="19"/>
      <c r="T892" s="241" t="s">
        <v>1353</v>
      </c>
      <c r="U892" s="99"/>
      <c r="V892" s="172" t="str">
        <f t="shared" si="970"/>
        <v> </v>
      </c>
      <c r="W892" s="172">
        <f t="shared" si="5"/>
        <v>4</v>
      </c>
      <c r="X892" s="173">
        <f t="shared" si="6"/>
        <v>12</v>
      </c>
      <c r="Y892" s="172">
        <f t="shared" si="7"/>
        <v>77</v>
      </c>
      <c r="Z892" s="174">
        <f t="shared" si="8"/>
        <v>0.1354166667</v>
      </c>
      <c r="AA892" s="174">
        <f t="shared" si="9"/>
        <v>0.003009259259</v>
      </c>
      <c r="AB892" s="173" t="str">
        <f t="shared" si="10"/>
        <v>20,739583333333333</v>
      </c>
      <c r="AC892" s="175" t="str">
        <f t="shared" si="11"/>
        <v> 6233VHN01G  17:45-21:00  BĐ: 10/11/2025 KT: 26/1/2025</v>
      </c>
      <c r="AD892" s="175">
        <f t="shared" ref="AD892:AE892" si="1126">P892</f>
        <v>45971</v>
      </c>
      <c r="AE892" s="175">
        <f t="shared" si="1126"/>
        <v>45683</v>
      </c>
      <c r="AF892" s="187"/>
      <c r="AG892" s="187"/>
    </row>
    <row r="893">
      <c r="A893" s="244"/>
      <c r="B893" s="244"/>
      <c r="C893" s="245"/>
      <c r="D893" s="246" t="s">
        <v>1354</v>
      </c>
      <c r="E893" s="245"/>
      <c r="F893" s="246"/>
      <c r="G893" s="247"/>
      <c r="H893" s="248"/>
      <c r="I893" s="249"/>
      <c r="J893" s="245"/>
      <c r="K893" s="250"/>
      <c r="L893" s="245"/>
      <c r="M893" s="245"/>
      <c r="N893" s="245"/>
      <c r="O893" s="245"/>
      <c r="P893" s="251"/>
      <c r="Q893" s="245"/>
      <c r="R893" s="206"/>
      <c r="S893" s="252"/>
      <c r="T893" s="245"/>
      <c r="U893" s="245"/>
      <c r="V893" s="245"/>
      <c r="W893" s="245"/>
      <c r="X893" s="245"/>
      <c r="Y893" s="245"/>
      <c r="Z893" s="245"/>
      <c r="AA893" s="245"/>
      <c r="AB893" s="245"/>
      <c r="AC893" s="245"/>
      <c r="AD893" s="245"/>
      <c r="AE893" s="245"/>
      <c r="AF893" s="244"/>
      <c r="AG893" s="244"/>
    </row>
    <row r="894">
      <c r="A894" s="253"/>
      <c r="B894" s="253"/>
      <c r="C894" s="99" t="s">
        <v>1355</v>
      </c>
      <c r="D894" s="99" t="s">
        <v>1356</v>
      </c>
      <c r="E894" s="99">
        <v>2025.0</v>
      </c>
      <c r="F894" s="99" t="s">
        <v>1357</v>
      </c>
      <c r="G894" s="99" t="s">
        <v>1358</v>
      </c>
      <c r="H894" s="99"/>
      <c r="I894" s="99"/>
      <c r="J894" s="99"/>
      <c r="K894" s="231">
        <v>2.0</v>
      </c>
      <c r="L894" s="254">
        <v>0.5416666666666666</v>
      </c>
      <c r="M894" s="255">
        <v>0.7083333333333334</v>
      </c>
      <c r="N894" s="99">
        <v>402.0</v>
      </c>
      <c r="O894" s="99" t="s">
        <v>1345</v>
      </c>
      <c r="P894" s="256">
        <v>45894.0</v>
      </c>
      <c r="Q894" s="243">
        <v>46173.0</v>
      </c>
      <c r="R894" s="206"/>
      <c r="S894" s="257"/>
      <c r="T894" s="258"/>
      <c r="U894" s="99"/>
      <c r="V894" s="259" t="str">
        <f t="shared" ref="V894:V2112" si="1128">IF(OR(
    COUNTIFS($S$3:$S$2451, S894, $K$3:$K$2451, K894, $L$3:$L$2451, L894, $P$3:$P$2451, "&lt;="&amp;Q894, $Q$3:$Q$2451, "&gt;="&amp;P894) &gt; 1, 
    COUNTIFS($F$3:$F$2451, F894, $K$3:$K$2451, K894, $L$3:$L$2451, L894, $P$3:$P$2451, "&lt;="&amp;Q894, $Q$3:$Q$2451, "&gt;="&amp;P894) &gt; 1
), "Trùng lịch",
IF(
    COUNTIFS(
        $N$3:$N$2451, N894,
        $K$3:$K$2451, K894,
        $P$3:$P$2451, "&lt;="&amp;Q894,
        $Q$3:$Q$2451, "&gt;="&amp;P894,
        $L$3:$L$2451, "&lt;"&amp;M894,
        $M$3:$M$2451, "&gt;"&amp;L894
    ) &gt; 1, 
    "Trùng phòng", 
    " "
)
)
</f>
        <v> </v>
      </c>
      <c r="W894" s="260">
        <f t="shared" ref="W894:W1001" si="1129">iF(Z894=$Z$2,6,if(Z894=$AA$2,3,if(Z894=$Y$2,5,if(or(Z894=$Y$1,Z894=$Z$1),4,0))))</f>
        <v>5</v>
      </c>
      <c r="X894" s="258">
        <f t="shared" ref="X894:X1001" si="1130">ROUNDUP(J894/W894,0)</f>
        <v>0</v>
      </c>
      <c r="Y894" s="261">
        <f t="shared" ref="Y894:Y1001" si="1131">(X894-1)*7</f>
        <v>-7</v>
      </c>
      <c r="Z894" s="262">
        <f t="shared" ref="Z894:Z1001" si="1132">M894-L894</f>
        <v>0.1666666667</v>
      </c>
      <c r="AA894" s="262">
        <f t="shared" ref="AA894:AA1001" si="1133">Z894/45</f>
        <v>0.003703703704</v>
      </c>
      <c r="AB894" s="258" t="str">
        <f t="shared" ref="AB894:AB1001" si="1134">K894&amp;L894&amp;N894</f>
        <v>20,541666666666667402</v>
      </c>
      <c r="AC894" s="263" t="str">
        <f t="shared" ref="AC894:AC1828" si="1135">G894&amp;" "&amp;F894&amp;" "&amp;S894&amp;" "&amp;TRIM(L894)&amp;"-"&amp;TRIM(M894)&amp;" "&amp;
" BĐ: "&amp;IFERROR(DAY(P894)&amp;"/"&amp;MONTH(P894)&amp;"/"&amp;YEAR(P894), "Ngày lỗi")&amp;
" KT: "&amp;IFERROR(DAY(Q894)&amp;"/"&amp;MONTH(Q894)&amp;"/"&amp;YEAR(Q894), "Ngày lỗi")
</f>
        <v>VH7M- GDTX 10C1  13:00-17:00  BĐ: 25/8/2025 KT: 31/5/2026</v>
      </c>
      <c r="AD894" s="263">
        <f t="shared" ref="AD894:AE894" si="1127">P894</f>
        <v>45894</v>
      </c>
      <c r="AE894" s="263">
        <f t="shared" si="1127"/>
        <v>46173</v>
      </c>
      <c r="AF894" s="187"/>
      <c r="AG894" s="187"/>
    </row>
    <row r="895">
      <c r="A895" s="253"/>
      <c r="B895" s="253"/>
      <c r="C895" s="99" t="s">
        <v>1355</v>
      </c>
      <c r="D895" s="99" t="s">
        <v>1356</v>
      </c>
      <c r="E895" s="99">
        <v>2025.0</v>
      </c>
      <c r="F895" s="99" t="s">
        <v>1357</v>
      </c>
      <c r="G895" s="99" t="s">
        <v>1358</v>
      </c>
      <c r="H895" s="99"/>
      <c r="I895" s="99"/>
      <c r="J895" s="99"/>
      <c r="K895" s="231">
        <v>3.0</v>
      </c>
      <c r="L895" s="254">
        <v>0.5416666666666666</v>
      </c>
      <c r="M895" s="255">
        <v>0.7083333333333334</v>
      </c>
      <c r="N895" s="99">
        <v>402.0</v>
      </c>
      <c r="O895" s="99" t="s">
        <v>1345</v>
      </c>
      <c r="P895" s="256">
        <v>45895.0</v>
      </c>
      <c r="Q895" s="243">
        <v>46173.0</v>
      </c>
      <c r="R895" s="206"/>
      <c r="S895" s="257"/>
      <c r="T895" s="258"/>
      <c r="U895" s="99"/>
      <c r="V895" s="259" t="str">
        <f t="shared" si="1128"/>
        <v> </v>
      </c>
      <c r="W895" s="260">
        <f t="shared" si="1129"/>
        <v>5</v>
      </c>
      <c r="X895" s="258">
        <f t="shared" si="1130"/>
        <v>0</v>
      </c>
      <c r="Y895" s="261">
        <f t="shared" si="1131"/>
        <v>-7</v>
      </c>
      <c r="Z895" s="262">
        <f t="shared" si="1132"/>
        <v>0.1666666667</v>
      </c>
      <c r="AA895" s="262">
        <f t="shared" si="1133"/>
        <v>0.003703703704</v>
      </c>
      <c r="AB895" s="258" t="str">
        <f t="shared" si="1134"/>
        <v>30,541666666666667402</v>
      </c>
      <c r="AC895" s="263" t="str">
        <f t="shared" si="1135"/>
        <v>VH7M- GDTX 10C1  13:00-17:00  BĐ: 26/8/2025 KT: 31/5/2026</v>
      </c>
      <c r="AD895" s="263">
        <f t="shared" ref="AD895:AE895" si="1136">P895</f>
        <v>45895</v>
      </c>
      <c r="AE895" s="263">
        <f t="shared" si="1136"/>
        <v>46173</v>
      </c>
      <c r="AF895" s="187"/>
      <c r="AG895" s="187"/>
    </row>
    <row r="896">
      <c r="A896" s="253"/>
      <c r="B896" s="253"/>
      <c r="C896" s="99" t="s">
        <v>1355</v>
      </c>
      <c r="D896" s="99" t="s">
        <v>1356</v>
      </c>
      <c r="E896" s="99">
        <v>2025.0</v>
      </c>
      <c r="F896" s="99" t="s">
        <v>1357</v>
      </c>
      <c r="G896" s="99" t="s">
        <v>1358</v>
      </c>
      <c r="H896" s="99"/>
      <c r="I896" s="99"/>
      <c r="J896" s="99"/>
      <c r="K896" s="231">
        <v>4.0</v>
      </c>
      <c r="L896" s="254">
        <v>0.5416666666666666</v>
      </c>
      <c r="M896" s="255">
        <v>0.7083333333333334</v>
      </c>
      <c r="N896" s="99">
        <v>402.0</v>
      </c>
      <c r="O896" s="99" t="s">
        <v>1345</v>
      </c>
      <c r="P896" s="256">
        <v>45896.0</v>
      </c>
      <c r="Q896" s="243">
        <v>46173.0</v>
      </c>
      <c r="R896" s="206"/>
      <c r="S896" s="257"/>
      <c r="T896" s="258"/>
      <c r="U896" s="99"/>
      <c r="V896" s="259" t="str">
        <f t="shared" si="1128"/>
        <v> </v>
      </c>
      <c r="W896" s="260">
        <f t="shared" si="1129"/>
        <v>5</v>
      </c>
      <c r="X896" s="258">
        <f t="shared" si="1130"/>
        <v>0</v>
      </c>
      <c r="Y896" s="261">
        <f t="shared" si="1131"/>
        <v>-7</v>
      </c>
      <c r="Z896" s="262">
        <f t="shared" si="1132"/>
        <v>0.1666666667</v>
      </c>
      <c r="AA896" s="262">
        <f t="shared" si="1133"/>
        <v>0.003703703704</v>
      </c>
      <c r="AB896" s="258" t="str">
        <f t="shared" si="1134"/>
        <v>40,541666666666667402</v>
      </c>
      <c r="AC896" s="263" t="str">
        <f t="shared" si="1135"/>
        <v>VH7M- GDTX 10C1  13:00-17:00  BĐ: 27/8/2025 KT: 31/5/2026</v>
      </c>
      <c r="AD896" s="263">
        <f t="shared" ref="AD896:AE896" si="1137">P896</f>
        <v>45896</v>
      </c>
      <c r="AE896" s="263">
        <f t="shared" si="1137"/>
        <v>46173</v>
      </c>
      <c r="AF896" s="187"/>
      <c r="AG896" s="187"/>
    </row>
    <row r="897">
      <c r="A897" s="253"/>
      <c r="B897" s="253"/>
      <c r="C897" s="99" t="s">
        <v>1355</v>
      </c>
      <c r="D897" s="99" t="s">
        <v>1356</v>
      </c>
      <c r="E897" s="99">
        <v>2025.0</v>
      </c>
      <c r="F897" s="99" t="s">
        <v>1357</v>
      </c>
      <c r="G897" s="99" t="s">
        <v>1358</v>
      </c>
      <c r="H897" s="99"/>
      <c r="I897" s="99"/>
      <c r="J897" s="99"/>
      <c r="K897" s="231">
        <v>5.0</v>
      </c>
      <c r="L897" s="254">
        <v>0.5416666666666666</v>
      </c>
      <c r="M897" s="255">
        <v>0.7083333333333334</v>
      </c>
      <c r="N897" s="99">
        <v>402.0</v>
      </c>
      <c r="O897" s="99" t="s">
        <v>1345</v>
      </c>
      <c r="P897" s="256">
        <v>45897.0</v>
      </c>
      <c r="Q897" s="243">
        <v>46173.0</v>
      </c>
      <c r="R897" s="206"/>
      <c r="S897" s="257"/>
      <c r="T897" s="258"/>
      <c r="U897" s="99"/>
      <c r="V897" s="259" t="str">
        <f t="shared" si="1128"/>
        <v> </v>
      </c>
      <c r="W897" s="260">
        <f t="shared" si="1129"/>
        <v>5</v>
      </c>
      <c r="X897" s="258">
        <f t="shared" si="1130"/>
        <v>0</v>
      </c>
      <c r="Y897" s="261">
        <f t="shared" si="1131"/>
        <v>-7</v>
      </c>
      <c r="Z897" s="262">
        <f t="shared" si="1132"/>
        <v>0.1666666667</v>
      </c>
      <c r="AA897" s="262">
        <f t="shared" si="1133"/>
        <v>0.003703703704</v>
      </c>
      <c r="AB897" s="258" t="str">
        <f t="shared" si="1134"/>
        <v>50,541666666666667402</v>
      </c>
      <c r="AC897" s="263" t="str">
        <f t="shared" si="1135"/>
        <v>VH7M- GDTX 10C1  13:00-17:00  BĐ: 28/8/2025 KT: 31/5/2026</v>
      </c>
      <c r="AD897" s="263">
        <f t="shared" ref="AD897:AE897" si="1138">P897</f>
        <v>45897</v>
      </c>
      <c r="AE897" s="263">
        <f t="shared" si="1138"/>
        <v>46173</v>
      </c>
      <c r="AF897" s="187"/>
      <c r="AG897" s="187"/>
    </row>
    <row r="898">
      <c r="A898" s="253"/>
      <c r="B898" s="253"/>
      <c r="C898" s="99" t="s">
        <v>1355</v>
      </c>
      <c r="D898" s="99" t="s">
        <v>1356</v>
      </c>
      <c r="E898" s="99">
        <v>2025.0</v>
      </c>
      <c r="F898" s="99" t="s">
        <v>1357</v>
      </c>
      <c r="G898" s="99" t="s">
        <v>1358</v>
      </c>
      <c r="H898" s="99"/>
      <c r="I898" s="99"/>
      <c r="J898" s="99"/>
      <c r="K898" s="231">
        <v>6.0</v>
      </c>
      <c r="L898" s="254">
        <v>0.5416666666666666</v>
      </c>
      <c r="M898" s="255">
        <v>0.7083333333333334</v>
      </c>
      <c r="N898" s="99">
        <v>402.0</v>
      </c>
      <c r="O898" s="99" t="s">
        <v>1345</v>
      </c>
      <c r="P898" s="256">
        <v>45898.0</v>
      </c>
      <c r="Q898" s="243">
        <v>46173.0</v>
      </c>
      <c r="R898" s="206"/>
      <c r="S898" s="257"/>
      <c r="T898" s="258"/>
      <c r="U898" s="99"/>
      <c r="V898" s="259" t="str">
        <f t="shared" si="1128"/>
        <v> </v>
      </c>
      <c r="W898" s="260">
        <f t="shared" si="1129"/>
        <v>5</v>
      </c>
      <c r="X898" s="258">
        <f t="shared" si="1130"/>
        <v>0</v>
      </c>
      <c r="Y898" s="261">
        <f t="shared" si="1131"/>
        <v>-7</v>
      </c>
      <c r="Z898" s="262">
        <f t="shared" si="1132"/>
        <v>0.1666666667</v>
      </c>
      <c r="AA898" s="262">
        <f t="shared" si="1133"/>
        <v>0.003703703704</v>
      </c>
      <c r="AB898" s="258" t="str">
        <f t="shared" si="1134"/>
        <v>60,541666666666667402</v>
      </c>
      <c r="AC898" s="263" t="str">
        <f t="shared" si="1135"/>
        <v>VH7M- GDTX 10C1  13:00-17:00  BĐ: 29/8/2025 KT: 31/5/2026</v>
      </c>
      <c r="AD898" s="263">
        <f t="shared" ref="AD898:AE898" si="1139">P898</f>
        <v>45898</v>
      </c>
      <c r="AE898" s="263">
        <f t="shared" si="1139"/>
        <v>46173</v>
      </c>
      <c r="AF898" s="187"/>
      <c r="AG898" s="187"/>
    </row>
    <row r="899">
      <c r="A899" s="253"/>
      <c r="B899" s="253"/>
      <c r="C899" s="99" t="s">
        <v>1355</v>
      </c>
      <c r="D899" s="99" t="s">
        <v>1356</v>
      </c>
      <c r="E899" s="99">
        <v>2025.0</v>
      </c>
      <c r="F899" s="99" t="s">
        <v>1357</v>
      </c>
      <c r="G899" s="99" t="s">
        <v>1358</v>
      </c>
      <c r="H899" s="99"/>
      <c r="I899" s="99"/>
      <c r="J899" s="99"/>
      <c r="K899" s="231">
        <v>7.0</v>
      </c>
      <c r="L899" s="254">
        <v>0.5416666666666666</v>
      </c>
      <c r="M899" s="255">
        <v>0.7083333333333334</v>
      </c>
      <c r="N899" s="99">
        <v>402.0</v>
      </c>
      <c r="O899" s="99" t="s">
        <v>1345</v>
      </c>
      <c r="P899" s="256">
        <v>45899.0</v>
      </c>
      <c r="Q899" s="243">
        <v>46173.0</v>
      </c>
      <c r="R899" s="206"/>
      <c r="S899" s="257"/>
      <c r="T899" s="258"/>
      <c r="U899" s="99"/>
      <c r="V899" s="259" t="str">
        <f t="shared" si="1128"/>
        <v> </v>
      </c>
      <c r="W899" s="260">
        <f t="shared" si="1129"/>
        <v>5</v>
      </c>
      <c r="X899" s="258">
        <f t="shared" si="1130"/>
        <v>0</v>
      </c>
      <c r="Y899" s="261">
        <f t="shared" si="1131"/>
        <v>-7</v>
      </c>
      <c r="Z899" s="262">
        <f t="shared" si="1132"/>
        <v>0.1666666667</v>
      </c>
      <c r="AA899" s="262">
        <f t="shared" si="1133"/>
        <v>0.003703703704</v>
      </c>
      <c r="AB899" s="258" t="str">
        <f t="shared" si="1134"/>
        <v>70,541666666666667402</v>
      </c>
      <c r="AC899" s="263" t="str">
        <f t="shared" si="1135"/>
        <v>VH7M- GDTX 10C1  13:00-17:00  BĐ: 30/8/2025 KT: 31/5/2026</v>
      </c>
      <c r="AD899" s="263">
        <f t="shared" ref="AD899:AE899" si="1140">P899</f>
        <v>45899</v>
      </c>
      <c r="AE899" s="263">
        <f t="shared" si="1140"/>
        <v>46173</v>
      </c>
      <c r="AF899" s="187"/>
      <c r="AG899" s="187"/>
    </row>
    <row r="900">
      <c r="A900" s="253"/>
      <c r="B900" s="253"/>
      <c r="C900" s="99" t="s">
        <v>1355</v>
      </c>
      <c r="D900" s="99" t="s">
        <v>1356</v>
      </c>
      <c r="E900" s="99">
        <v>2025.0</v>
      </c>
      <c r="F900" s="99" t="s">
        <v>1359</v>
      </c>
      <c r="G900" s="99" t="s">
        <v>1358</v>
      </c>
      <c r="H900" s="99"/>
      <c r="I900" s="99"/>
      <c r="J900" s="99"/>
      <c r="K900" s="231">
        <v>2.0</v>
      </c>
      <c r="L900" s="254">
        <v>0.5416666666666666</v>
      </c>
      <c r="M900" s="255">
        <v>0.7083333333333334</v>
      </c>
      <c r="N900" s="99">
        <v>202.0</v>
      </c>
      <c r="O900" s="99" t="s">
        <v>1345</v>
      </c>
      <c r="P900" s="256">
        <v>45894.0</v>
      </c>
      <c r="Q900" s="243">
        <v>46173.0</v>
      </c>
      <c r="R900" s="206"/>
      <c r="S900" s="257"/>
      <c r="T900" s="258"/>
      <c r="U900" s="99"/>
      <c r="V900" s="259" t="str">
        <f t="shared" si="1128"/>
        <v> </v>
      </c>
      <c r="W900" s="260">
        <f t="shared" si="1129"/>
        <v>5</v>
      </c>
      <c r="X900" s="258">
        <f t="shared" si="1130"/>
        <v>0</v>
      </c>
      <c r="Y900" s="261">
        <f t="shared" si="1131"/>
        <v>-7</v>
      </c>
      <c r="Z900" s="262">
        <f t="shared" si="1132"/>
        <v>0.1666666667</v>
      </c>
      <c r="AA900" s="262">
        <f t="shared" si="1133"/>
        <v>0.003703703704</v>
      </c>
      <c r="AB900" s="258" t="str">
        <f t="shared" si="1134"/>
        <v>20,541666666666667202</v>
      </c>
      <c r="AC900" s="263" t="str">
        <f t="shared" si="1135"/>
        <v>VH7M- GDTX 10C2  13:00-17:00  BĐ: 25/8/2025 KT: 31/5/2026</v>
      </c>
      <c r="AD900" s="263">
        <f t="shared" ref="AD900:AE900" si="1141">P900</f>
        <v>45894</v>
      </c>
      <c r="AE900" s="263">
        <f t="shared" si="1141"/>
        <v>46173</v>
      </c>
      <c r="AF900" s="187"/>
      <c r="AG900" s="187"/>
    </row>
    <row r="901">
      <c r="A901" s="253"/>
      <c r="B901" s="253"/>
      <c r="C901" s="99" t="s">
        <v>1355</v>
      </c>
      <c r="D901" s="99" t="s">
        <v>1356</v>
      </c>
      <c r="E901" s="99">
        <v>2025.0</v>
      </c>
      <c r="F901" s="99" t="s">
        <v>1359</v>
      </c>
      <c r="G901" s="99" t="s">
        <v>1358</v>
      </c>
      <c r="H901" s="99"/>
      <c r="I901" s="99"/>
      <c r="J901" s="99"/>
      <c r="K901" s="231">
        <v>3.0</v>
      </c>
      <c r="L901" s="254">
        <v>0.5416666666666666</v>
      </c>
      <c r="M901" s="255">
        <v>0.7083333333333334</v>
      </c>
      <c r="N901" s="99">
        <v>202.0</v>
      </c>
      <c r="O901" s="99" t="s">
        <v>1345</v>
      </c>
      <c r="P901" s="256">
        <v>45895.0</v>
      </c>
      <c r="Q901" s="243">
        <v>46173.0</v>
      </c>
      <c r="R901" s="206"/>
      <c r="S901" s="257"/>
      <c r="T901" s="258"/>
      <c r="U901" s="99"/>
      <c r="V901" s="259" t="str">
        <f t="shared" si="1128"/>
        <v> </v>
      </c>
      <c r="W901" s="260">
        <f t="shared" si="1129"/>
        <v>5</v>
      </c>
      <c r="X901" s="258">
        <f t="shared" si="1130"/>
        <v>0</v>
      </c>
      <c r="Y901" s="261">
        <f t="shared" si="1131"/>
        <v>-7</v>
      </c>
      <c r="Z901" s="262">
        <f t="shared" si="1132"/>
        <v>0.1666666667</v>
      </c>
      <c r="AA901" s="262">
        <f t="shared" si="1133"/>
        <v>0.003703703704</v>
      </c>
      <c r="AB901" s="258" t="str">
        <f t="shared" si="1134"/>
        <v>30,541666666666667202</v>
      </c>
      <c r="AC901" s="263" t="str">
        <f t="shared" si="1135"/>
        <v>VH7M- GDTX 10C2  13:00-17:00  BĐ: 26/8/2025 KT: 31/5/2026</v>
      </c>
      <c r="AD901" s="263">
        <f t="shared" ref="AD901:AE901" si="1142">P901</f>
        <v>45895</v>
      </c>
      <c r="AE901" s="263">
        <f t="shared" si="1142"/>
        <v>46173</v>
      </c>
      <c r="AF901" s="187"/>
      <c r="AG901" s="187"/>
    </row>
    <row r="902">
      <c r="A902" s="253"/>
      <c r="B902" s="253"/>
      <c r="C902" s="99" t="s">
        <v>1355</v>
      </c>
      <c r="D902" s="99" t="s">
        <v>1356</v>
      </c>
      <c r="E902" s="99">
        <v>2025.0</v>
      </c>
      <c r="F902" s="99" t="s">
        <v>1359</v>
      </c>
      <c r="G902" s="99" t="s">
        <v>1358</v>
      </c>
      <c r="H902" s="99"/>
      <c r="I902" s="99"/>
      <c r="J902" s="99"/>
      <c r="K902" s="231">
        <v>4.0</v>
      </c>
      <c r="L902" s="254">
        <v>0.5416666666666666</v>
      </c>
      <c r="M902" s="255">
        <v>0.7083333333333334</v>
      </c>
      <c r="N902" s="99">
        <v>202.0</v>
      </c>
      <c r="O902" s="99" t="s">
        <v>1345</v>
      </c>
      <c r="P902" s="256">
        <v>45896.0</v>
      </c>
      <c r="Q902" s="243">
        <v>46173.0</v>
      </c>
      <c r="R902" s="206"/>
      <c r="S902" s="257"/>
      <c r="T902" s="258"/>
      <c r="U902" s="99"/>
      <c r="V902" s="259" t="str">
        <f t="shared" si="1128"/>
        <v> </v>
      </c>
      <c r="W902" s="260">
        <f t="shared" si="1129"/>
        <v>5</v>
      </c>
      <c r="X902" s="258">
        <f t="shared" si="1130"/>
        <v>0</v>
      </c>
      <c r="Y902" s="261">
        <f t="shared" si="1131"/>
        <v>-7</v>
      </c>
      <c r="Z902" s="262">
        <f t="shared" si="1132"/>
        <v>0.1666666667</v>
      </c>
      <c r="AA902" s="262">
        <f t="shared" si="1133"/>
        <v>0.003703703704</v>
      </c>
      <c r="AB902" s="258" t="str">
        <f t="shared" si="1134"/>
        <v>40,541666666666667202</v>
      </c>
      <c r="AC902" s="263" t="str">
        <f t="shared" si="1135"/>
        <v>VH7M- GDTX 10C2  13:00-17:00  BĐ: 27/8/2025 KT: 31/5/2026</v>
      </c>
      <c r="AD902" s="263">
        <f t="shared" ref="AD902:AE902" si="1143">P902</f>
        <v>45896</v>
      </c>
      <c r="AE902" s="263">
        <f t="shared" si="1143"/>
        <v>46173</v>
      </c>
      <c r="AF902" s="187"/>
      <c r="AG902" s="187"/>
    </row>
    <row r="903">
      <c r="A903" s="253"/>
      <c r="B903" s="253"/>
      <c r="C903" s="99" t="s">
        <v>1355</v>
      </c>
      <c r="D903" s="99" t="s">
        <v>1356</v>
      </c>
      <c r="E903" s="99">
        <v>2025.0</v>
      </c>
      <c r="F903" s="99" t="s">
        <v>1359</v>
      </c>
      <c r="G903" s="99" t="s">
        <v>1358</v>
      </c>
      <c r="H903" s="99"/>
      <c r="I903" s="99"/>
      <c r="J903" s="99"/>
      <c r="K903" s="231">
        <v>5.0</v>
      </c>
      <c r="L903" s="254">
        <v>0.5416666666666666</v>
      </c>
      <c r="M903" s="255">
        <v>0.7083333333333334</v>
      </c>
      <c r="N903" s="99">
        <v>202.0</v>
      </c>
      <c r="O903" s="99" t="s">
        <v>1345</v>
      </c>
      <c r="P903" s="256">
        <v>45897.0</v>
      </c>
      <c r="Q903" s="243">
        <v>46173.0</v>
      </c>
      <c r="R903" s="206"/>
      <c r="S903" s="257"/>
      <c r="T903" s="258"/>
      <c r="U903" s="99"/>
      <c r="V903" s="259" t="str">
        <f t="shared" si="1128"/>
        <v> </v>
      </c>
      <c r="W903" s="260">
        <f t="shared" si="1129"/>
        <v>5</v>
      </c>
      <c r="X903" s="258">
        <f t="shared" si="1130"/>
        <v>0</v>
      </c>
      <c r="Y903" s="261">
        <f t="shared" si="1131"/>
        <v>-7</v>
      </c>
      <c r="Z903" s="262">
        <f t="shared" si="1132"/>
        <v>0.1666666667</v>
      </c>
      <c r="AA903" s="262">
        <f t="shared" si="1133"/>
        <v>0.003703703704</v>
      </c>
      <c r="AB903" s="258" t="str">
        <f t="shared" si="1134"/>
        <v>50,541666666666667202</v>
      </c>
      <c r="AC903" s="263" t="str">
        <f t="shared" si="1135"/>
        <v>VH7M- GDTX 10C2  13:00-17:00  BĐ: 28/8/2025 KT: 31/5/2026</v>
      </c>
      <c r="AD903" s="263">
        <f t="shared" ref="AD903:AE903" si="1144">P903</f>
        <v>45897</v>
      </c>
      <c r="AE903" s="263">
        <f t="shared" si="1144"/>
        <v>46173</v>
      </c>
      <c r="AF903" s="187"/>
      <c r="AG903" s="187"/>
    </row>
    <row r="904">
      <c r="A904" s="253"/>
      <c r="B904" s="253"/>
      <c r="C904" s="99" t="s">
        <v>1355</v>
      </c>
      <c r="D904" s="99" t="s">
        <v>1356</v>
      </c>
      <c r="E904" s="99">
        <v>2025.0</v>
      </c>
      <c r="F904" s="99" t="s">
        <v>1359</v>
      </c>
      <c r="G904" s="99" t="s">
        <v>1358</v>
      </c>
      <c r="H904" s="99"/>
      <c r="I904" s="99"/>
      <c r="J904" s="99"/>
      <c r="K904" s="231">
        <v>6.0</v>
      </c>
      <c r="L904" s="254">
        <v>0.5416666666666666</v>
      </c>
      <c r="M904" s="255">
        <v>0.7083333333333334</v>
      </c>
      <c r="N904" s="99">
        <v>202.0</v>
      </c>
      <c r="O904" s="99" t="s">
        <v>1345</v>
      </c>
      <c r="P904" s="256">
        <v>45898.0</v>
      </c>
      <c r="Q904" s="243">
        <v>46173.0</v>
      </c>
      <c r="R904" s="206"/>
      <c r="S904" s="257"/>
      <c r="T904" s="258"/>
      <c r="U904" s="99"/>
      <c r="V904" s="259" t="str">
        <f t="shared" si="1128"/>
        <v> </v>
      </c>
      <c r="W904" s="260">
        <f t="shared" si="1129"/>
        <v>5</v>
      </c>
      <c r="X904" s="258">
        <f t="shared" si="1130"/>
        <v>0</v>
      </c>
      <c r="Y904" s="261">
        <f t="shared" si="1131"/>
        <v>-7</v>
      </c>
      <c r="Z904" s="262">
        <f t="shared" si="1132"/>
        <v>0.1666666667</v>
      </c>
      <c r="AA904" s="262">
        <f t="shared" si="1133"/>
        <v>0.003703703704</v>
      </c>
      <c r="AB904" s="258" t="str">
        <f t="shared" si="1134"/>
        <v>60,541666666666667202</v>
      </c>
      <c r="AC904" s="263" t="str">
        <f t="shared" si="1135"/>
        <v>VH7M- GDTX 10C2  13:00-17:00  BĐ: 29/8/2025 KT: 31/5/2026</v>
      </c>
      <c r="AD904" s="263">
        <f t="shared" ref="AD904:AE904" si="1145">P904</f>
        <v>45898</v>
      </c>
      <c r="AE904" s="263">
        <f t="shared" si="1145"/>
        <v>46173</v>
      </c>
      <c r="AF904" s="187"/>
      <c r="AG904" s="187"/>
    </row>
    <row r="905">
      <c r="A905" s="253"/>
      <c r="B905" s="253"/>
      <c r="C905" s="99" t="s">
        <v>1355</v>
      </c>
      <c r="D905" s="99" t="s">
        <v>1356</v>
      </c>
      <c r="E905" s="99">
        <v>2025.0</v>
      </c>
      <c r="F905" s="99" t="s">
        <v>1359</v>
      </c>
      <c r="G905" s="99" t="s">
        <v>1358</v>
      </c>
      <c r="H905" s="99"/>
      <c r="I905" s="99"/>
      <c r="J905" s="99"/>
      <c r="K905" s="231">
        <v>7.0</v>
      </c>
      <c r="L905" s="254">
        <v>0.5416666666666666</v>
      </c>
      <c r="M905" s="255">
        <v>0.7083333333333334</v>
      </c>
      <c r="N905" s="99">
        <v>202.0</v>
      </c>
      <c r="O905" s="99" t="s">
        <v>1345</v>
      </c>
      <c r="P905" s="256">
        <v>45899.0</v>
      </c>
      <c r="Q905" s="243">
        <v>46173.0</v>
      </c>
      <c r="R905" s="206"/>
      <c r="S905" s="257"/>
      <c r="T905" s="258"/>
      <c r="U905" s="99"/>
      <c r="V905" s="259" t="str">
        <f t="shared" si="1128"/>
        <v> </v>
      </c>
      <c r="W905" s="260">
        <f t="shared" si="1129"/>
        <v>5</v>
      </c>
      <c r="X905" s="258">
        <f t="shared" si="1130"/>
        <v>0</v>
      </c>
      <c r="Y905" s="261">
        <f t="shared" si="1131"/>
        <v>-7</v>
      </c>
      <c r="Z905" s="262">
        <f t="shared" si="1132"/>
        <v>0.1666666667</v>
      </c>
      <c r="AA905" s="262">
        <f t="shared" si="1133"/>
        <v>0.003703703704</v>
      </c>
      <c r="AB905" s="258" t="str">
        <f t="shared" si="1134"/>
        <v>70,541666666666667202</v>
      </c>
      <c r="AC905" s="263" t="str">
        <f t="shared" si="1135"/>
        <v>VH7M- GDTX 10C2  13:00-17:00  BĐ: 30/8/2025 KT: 31/5/2026</v>
      </c>
      <c r="AD905" s="263">
        <f t="shared" ref="AD905:AE905" si="1146">P905</f>
        <v>45899</v>
      </c>
      <c r="AE905" s="263">
        <f t="shared" si="1146"/>
        <v>46173</v>
      </c>
      <c r="AF905" s="187"/>
      <c r="AG905" s="187"/>
    </row>
    <row r="906">
      <c r="A906" s="253"/>
      <c r="B906" s="253"/>
      <c r="C906" s="99" t="s">
        <v>1355</v>
      </c>
      <c r="D906" s="99" t="s">
        <v>1356</v>
      </c>
      <c r="E906" s="99">
        <v>2025.0</v>
      </c>
      <c r="F906" s="99" t="s">
        <v>1360</v>
      </c>
      <c r="G906" s="99" t="s">
        <v>1358</v>
      </c>
      <c r="H906" s="99"/>
      <c r="I906" s="99"/>
      <c r="J906" s="99"/>
      <c r="K906" s="231">
        <v>2.0</v>
      </c>
      <c r="L906" s="254">
        <v>0.5416666666666666</v>
      </c>
      <c r="M906" s="255">
        <v>0.7083333333333334</v>
      </c>
      <c r="N906" s="99" t="s">
        <v>1268</v>
      </c>
      <c r="O906" s="99" t="s">
        <v>1345</v>
      </c>
      <c r="P906" s="256">
        <v>45894.0</v>
      </c>
      <c r="Q906" s="243">
        <v>46173.0</v>
      </c>
      <c r="R906" s="206"/>
      <c r="S906" s="257"/>
      <c r="T906" s="258"/>
      <c r="U906" s="99"/>
      <c r="V906" s="259" t="str">
        <f t="shared" si="1128"/>
        <v> </v>
      </c>
      <c r="W906" s="260">
        <f t="shared" si="1129"/>
        <v>5</v>
      </c>
      <c r="X906" s="258">
        <f t="shared" si="1130"/>
        <v>0</v>
      </c>
      <c r="Y906" s="261">
        <f t="shared" si="1131"/>
        <v>-7</v>
      </c>
      <c r="Z906" s="262">
        <f t="shared" si="1132"/>
        <v>0.1666666667</v>
      </c>
      <c r="AA906" s="262">
        <f t="shared" si="1133"/>
        <v>0.003703703704</v>
      </c>
      <c r="AB906" s="258" t="str">
        <f t="shared" si="1134"/>
        <v>20,541666666666667403&amp;404</v>
      </c>
      <c r="AC906" s="263" t="str">
        <f t="shared" si="1135"/>
        <v>VH7M- GDTX 10C3  13:00-17:00  BĐ: 25/8/2025 KT: 31/5/2026</v>
      </c>
      <c r="AD906" s="263">
        <f t="shared" ref="AD906:AE906" si="1147">P906</f>
        <v>45894</v>
      </c>
      <c r="AE906" s="263">
        <f t="shared" si="1147"/>
        <v>46173</v>
      </c>
      <c r="AF906" s="187"/>
      <c r="AG906" s="187"/>
    </row>
    <row r="907">
      <c r="A907" s="253"/>
      <c r="B907" s="253"/>
      <c r="C907" s="99" t="s">
        <v>1355</v>
      </c>
      <c r="D907" s="99" t="s">
        <v>1356</v>
      </c>
      <c r="E907" s="99">
        <v>2025.0</v>
      </c>
      <c r="F907" s="99" t="s">
        <v>1360</v>
      </c>
      <c r="G907" s="99" t="s">
        <v>1358</v>
      </c>
      <c r="H907" s="99"/>
      <c r="I907" s="99"/>
      <c r="J907" s="99"/>
      <c r="K907" s="231">
        <v>3.0</v>
      </c>
      <c r="L907" s="254">
        <v>0.5416666666666666</v>
      </c>
      <c r="M907" s="255">
        <v>0.7083333333333334</v>
      </c>
      <c r="N907" s="99" t="s">
        <v>1268</v>
      </c>
      <c r="O907" s="99" t="s">
        <v>1345</v>
      </c>
      <c r="P907" s="256">
        <v>45895.0</v>
      </c>
      <c r="Q907" s="243">
        <v>46173.0</v>
      </c>
      <c r="R907" s="206"/>
      <c r="S907" s="257"/>
      <c r="T907" s="258"/>
      <c r="U907" s="99"/>
      <c r="V907" s="259" t="str">
        <f t="shared" si="1128"/>
        <v> </v>
      </c>
      <c r="W907" s="260">
        <f t="shared" si="1129"/>
        <v>5</v>
      </c>
      <c r="X907" s="258">
        <f t="shared" si="1130"/>
        <v>0</v>
      </c>
      <c r="Y907" s="261">
        <f t="shared" si="1131"/>
        <v>-7</v>
      </c>
      <c r="Z907" s="262">
        <f t="shared" si="1132"/>
        <v>0.1666666667</v>
      </c>
      <c r="AA907" s="262">
        <f t="shared" si="1133"/>
        <v>0.003703703704</v>
      </c>
      <c r="AB907" s="258" t="str">
        <f t="shared" si="1134"/>
        <v>30,541666666666667403&amp;404</v>
      </c>
      <c r="AC907" s="263" t="str">
        <f t="shared" si="1135"/>
        <v>VH7M- GDTX 10C3  13:00-17:00  BĐ: 26/8/2025 KT: 31/5/2026</v>
      </c>
      <c r="AD907" s="263">
        <f t="shared" ref="AD907:AE907" si="1148">P907</f>
        <v>45895</v>
      </c>
      <c r="AE907" s="263">
        <f t="shared" si="1148"/>
        <v>46173</v>
      </c>
      <c r="AF907" s="187"/>
      <c r="AG907" s="187"/>
    </row>
    <row r="908">
      <c r="A908" s="253"/>
      <c r="B908" s="253"/>
      <c r="C908" s="99" t="s">
        <v>1355</v>
      </c>
      <c r="D908" s="99" t="s">
        <v>1356</v>
      </c>
      <c r="E908" s="99">
        <v>2025.0</v>
      </c>
      <c r="F908" s="99" t="s">
        <v>1360</v>
      </c>
      <c r="G908" s="99" t="s">
        <v>1358</v>
      </c>
      <c r="H908" s="99"/>
      <c r="I908" s="99"/>
      <c r="J908" s="99"/>
      <c r="K908" s="231">
        <v>4.0</v>
      </c>
      <c r="L908" s="254">
        <v>0.5416666666666666</v>
      </c>
      <c r="M908" s="255">
        <v>0.7083333333333334</v>
      </c>
      <c r="N908" s="99" t="s">
        <v>1268</v>
      </c>
      <c r="O908" s="99" t="s">
        <v>1345</v>
      </c>
      <c r="P908" s="256">
        <v>45896.0</v>
      </c>
      <c r="Q908" s="243">
        <v>46173.0</v>
      </c>
      <c r="R908" s="206"/>
      <c r="S908" s="257"/>
      <c r="T908" s="258"/>
      <c r="U908" s="99"/>
      <c r="V908" s="259" t="str">
        <f t="shared" si="1128"/>
        <v> </v>
      </c>
      <c r="W908" s="260">
        <f t="shared" si="1129"/>
        <v>5</v>
      </c>
      <c r="X908" s="258">
        <f t="shared" si="1130"/>
        <v>0</v>
      </c>
      <c r="Y908" s="261">
        <f t="shared" si="1131"/>
        <v>-7</v>
      </c>
      <c r="Z908" s="262">
        <f t="shared" si="1132"/>
        <v>0.1666666667</v>
      </c>
      <c r="AA908" s="262">
        <f t="shared" si="1133"/>
        <v>0.003703703704</v>
      </c>
      <c r="AB908" s="258" t="str">
        <f t="shared" si="1134"/>
        <v>40,541666666666667403&amp;404</v>
      </c>
      <c r="AC908" s="263" t="str">
        <f t="shared" si="1135"/>
        <v>VH7M- GDTX 10C3  13:00-17:00  BĐ: 27/8/2025 KT: 31/5/2026</v>
      </c>
      <c r="AD908" s="263">
        <f t="shared" ref="AD908:AE908" si="1149">P908</f>
        <v>45896</v>
      </c>
      <c r="AE908" s="263">
        <f t="shared" si="1149"/>
        <v>46173</v>
      </c>
      <c r="AF908" s="187"/>
      <c r="AG908" s="187"/>
    </row>
    <row r="909">
      <c r="A909" s="253"/>
      <c r="B909" s="253"/>
      <c r="C909" s="99" t="s">
        <v>1355</v>
      </c>
      <c r="D909" s="99" t="s">
        <v>1356</v>
      </c>
      <c r="E909" s="99">
        <v>2025.0</v>
      </c>
      <c r="F909" s="99" t="s">
        <v>1360</v>
      </c>
      <c r="G909" s="99" t="s">
        <v>1358</v>
      </c>
      <c r="H909" s="99"/>
      <c r="I909" s="99"/>
      <c r="J909" s="99"/>
      <c r="K909" s="231">
        <v>5.0</v>
      </c>
      <c r="L909" s="254">
        <v>0.5416666666666666</v>
      </c>
      <c r="M909" s="255">
        <v>0.7083333333333334</v>
      </c>
      <c r="N909" s="99" t="s">
        <v>1268</v>
      </c>
      <c r="O909" s="99" t="s">
        <v>1345</v>
      </c>
      <c r="P909" s="256">
        <v>45897.0</v>
      </c>
      <c r="Q909" s="243">
        <v>46173.0</v>
      </c>
      <c r="R909" s="206"/>
      <c r="S909" s="257"/>
      <c r="T909" s="258"/>
      <c r="U909" s="99"/>
      <c r="V909" s="259" t="str">
        <f t="shared" si="1128"/>
        <v> </v>
      </c>
      <c r="W909" s="260">
        <f t="shared" si="1129"/>
        <v>5</v>
      </c>
      <c r="X909" s="258">
        <f t="shared" si="1130"/>
        <v>0</v>
      </c>
      <c r="Y909" s="261">
        <f t="shared" si="1131"/>
        <v>-7</v>
      </c>
      <c r="Z909" s="262">
        <f t="shared" si="1132"/>
        <v>0.1666666667</v>
      </c>
      <c r="AA909" s="262">
        <f t="shared" si="1133"/>
        <v>0.003703703704</v>
      </c>
      <c r="AB909" s="258" t="str">
        <f t="shared" si="1134"/>
        <v>50,541666666666667403&amp;404</v>
      </c>
      <c r="AC909" s="263" t="str">
        <f t="shared" si="1135"/>
        <v>VH7M- GDTX 10C3  13:00-17:00  BĐ: 28/8/2025 KT: 31/5/2026</v>
      </c>
      <c r="AD909" s="263">
        <f t="shared" ref="AD909:AE909" si="1150">P909</f>
        <v>45897</v>
      </c>
      <c r="AE909" s="263">
        <f t="shared" si="1150"/>
        <v>46173</v>
      </c>
      <c r="AF909" s="187"/>
      <c r="AG909" s="187"/>
    </row>
    <row r="910">
      <c r="A910" s="253"/>
      <c r="B910" s="253"/>
      <c r="C910" s="99" t="s">
        <v>1355</v>
      </c>
      <c r="D910" s="99" t="s">
        <v>1356</v>
      </c>
      <c r="E910" s="99">
        <v>2025.0</v>
      </c>
      <c r="F910" s="99" t="s">
        <v>1360</v>
      </c>
      <c r="G910" s="99" t="s">
        <v>1358</v>
      </c>
      <c r="H910" s="99"/>
      <c r="I910" s="99"/>
      <c r="J910" s="99"/>
      <c r="K910" s="231">
        <v>6.0</v>
      </c>
      <c r="L910" s="254">
        <v>0.5416666666666666</v>
      </c>
      <c r="M910" s="255">
        <v>0.7083333333333334</v>
      </c>
      <c r="N910" s="99" t="s">
        <v>1268</v>
      </c>
      <c r="O910" s="99" t="s">
        <v>1345</v>
      </c>
      <c r="P910" s="256">
        <v>45898.0</v>
      </c>
      <c r="Q910" s="243">
        <v>46173.0</v>
      </c>
      <c r="R910" s="206"/>
      <c r="S910" s="257"/>
      <c r="T910" s="258"/>
      <c r="U910" s="99"/>
      <c r="V910" s="259" t="str">
        <f t="shared" si="1128"/>
        <v> </v>
      </c>
      <c r="W910" s="260">
        <f t="shared" si="1129"/>
        <v>5</v>
      </c>
      <c r="X910" s="258">
        <f t="shared" si="1130"/>
        <v>0</v>
      </c>
      <c r="Y910" s="261">
        <f t="shared" si="1131"/>
        <v>-7</v>
      </c>
      <c r="Z910" s="262">
        <f t="shared" si="1132"/>
        <v>0.1666666667</v>
      </c>
      <c r="AA910" s="262">
        <f t="shared" si="1133"/>
        <v>0.003703703704</v>
      </c>
      <c r="AB910" s="258" t="str">
        <f t="shared" si="1134"/>
        <v>60,541666666666667403&amp;404</v>
      </c>
      <c r="AC910" s="263" t="str">
        <f t="shared" si="1135"/>
        <v>VH7M- GDTX 10C3  13:00-17:00  BĐ: 29/8/2025 KT: 31/5/2026</v>
      </c>
      <c r="AD910" s="263">
        <f t="shared" ref="AD910:AE910" si="1151">P910</f>
        <v>45898</v>
      </c>
      <c r="AE910" s="263">
        <f t="shared" si="1151"/>
        <v>46173</v>
      </c>
      <c r="AF910" s="187"/>
      <c r="AG910" s="187"/>
    </row>
    <row r="911">
      <c r="A911" s="253"/>
      <c r="B911" s="253"/>
      <c r="C911" s="99" t="s">
        <v>1355</v>
      </c>
      <c r="D911" s="99" t="s">
        <v>1356</v>
      </c>
      <c r="E911" s="99">
        <v>2025.0</v>
      </c>
      <c r="F911" s="99" t="s">
        <v>1360</v>
      </c>
      <c r="G911" s="99" t="s">
        <v>1358</v>
      </c>
      <c r="H911" s="99"/>
      <c r="I911" s="99"/>
      <c r="J911" s="99"/>
      <c r="K911" s="231">
        <v>7.0</v>
      </c>
      <c r="L911" s="254">
        <v>0.5416666666666666</v>
      </c>
      <c r="M911" s="255">
        <v>0.7083333333333334</v>
      </c>
      <c r="N911" s="99" t="s">
        <v>1268</v>
      </c>
      <c r="O911" s="99" t="s">
        <v>1345</v>
      </c>
      <c r="P911" s="256">
        <v>45899.0</v>
      </c>
      <c r="Q911" s="243">
        <v>46173.0</v>
      </c>
      <c r="R911" s="206"/>
      <c r="S911" s="257"/>
      <c r="T911" s="258"/>
      <c r="U911" s="99"/>
      <c r="V911" s="259" t="str">
        <f t="shared" si="1128"/>
        <v> </v>
      </c>
      <c r="W911" s="260">
        <f t="shared" si="1129"/>
        <v>5</v>
      </c>
      <c r="X911" s="258">
        <f t="shared" si="1130"/>
        <v>0</v>
      </c>
      <c r="Y911" s="261">
        <f t="shared" si="1131"/>
        <v>-7</v>
      </c>
      <c r="Z911" s="262">
        <f t="shared" si="1132"/>
        <v>0.1666666667</v>
      </c>
      <c r="AA911" s="262">
        <f t="shared" si="1133"/>
        <v>0.003703703704</v>
      </c>
      <c r="AB911" s="258" t="str">
        <f t="shared" si="1134"/>
        <v>70,541666666666667403&amp;404</v>
      </c>
      <c r="AC911" s="263" t="str">
        <f t="shared" si="1135"/>
        <v>VH7M- GDTX 10C3  13:00-17:00  BĐ: 30/8/2025 KT: 31/5/2026</v>
      </c>
      <c r="AD911" s="263">
        <f t="shared" ref="AD911:AE911" si="1152">P911</f>
        <v>45899</v>
      </c>
      <c r="AE911" s="263">
        <f t="shared" si="1152"/>
        <v>46173</v>
      </c>
      <c r="AF911" s="187"/>
      <c r="AG911" s="187"/>
    </row>
    <row r="912">
      <c r="A912" s="253"/>
      <c r="B912" s="253"/>
      <c r="C912" s="99" t="s">
        <v>1355</v>
      </c>
      <c r="D912" s="99" t="s">
        <v>1356</v>
      </c>
      <c r="E912" s="99">
        <v>2025.0</v>
      </c>
      <c r="F912" s="99" t="s">
        <v>1361</v>
      </c>
      <c r="G912" s="99" t="s">
        <v>1358</v>
      </c>
      <c r="H912" s="99"/>
      <c r="I912" s="99"/>
      <c r="J912" s="99"/>
      <c r="K912" s="231">
        <v>2.0</v>
      </c>
      <c r="L912" s="254">
        <v>0.5416666666666666</v>
      </c>
      <c r="M912" s="255">
        <v>0.7083333333333334</v>
      </c>
      <c r="N912" s="99" t="s">
        <v>1284</v>
      </c>
      <c r="O912" s="99" t="s">
        <v>1261</v>
      </c>
      <c r="P912" s="256">
        <v>45894.0</v>
      </c>
      <c r="Q912" s="243">
        <v>46173.0</v>
      </c>
      <c r="R912" s="206"/>
      <c r="S912" s="257"/>
      <c r="T912" s="99"/>
      <c r="U912" s="99"/>
      <c r="V912" s="259" t="str">
        <f t="shared" si="1128"/>
        <v> </v>
      </c>
      <c r="W912" s="260">
        <f t="shared" si="1129"/>
        <v>5</v>
      </c>
      <c r="X912" s="258">
        <f t="shared" si="1130"/>
        <v>0</v>
      </c>
      <c r="Y912" s="261">
        <f t="shared" si="1131"/>
        <v>-7</v>
      </c>
      <c r="Z912" s="262">
        <f t="shared" si="1132"/>
        <v>0.1666666667</v>
      </c>
      <c r="AA912" s="262">
        <f t="shared" si="1133"/>
        <v>0.003703703704</v>
      </c>
      <c r="AB912" s="258" t="str">
        <f t="shared" si="1134"/>
        <v>20,541666666666667G_301</v>
      </c>
      <c r="AC912" s="263" t="str">
        <f t="shared" si="1135"/>
        <v>VH7M- GDTX 10_C4  13:00-17:00  BĐ: 25/8/2025 KT: 31/5/2026</v>
      </c>
      <c r="AD912" s="263">
        <f t="shared" ref="AD912:AE912" si="1153">P912</f>
        <v>45894</v>
      </c>
      <c r="AE912" s="263">
        <f t="shared" si="1153"/>
        <v>46173</v>
      </c>
      <c r="AF912" s="187"/>
      <c r="AG912" s="187"/>
    </row>
    <row r="913">
      <c r="A913" s="253"/>
      <c r="B913" s="253"/>
      <c r="C913" s="99" t="s">
        <v>1355</v>
      </c>
      <c r="D913" s="99" t="s">
        <v>1356</v>
      </c>
      <c r="E913" s="99">
        <v>2025.0</v>
      </c>
      <c r="F913" s="99" t="s">
        <v>1361</v>
      </c>
      <c r="G913" s="99" t="s">
        <v>1358</v>
      </c>
      <c r="H913" s="99"/>
      <c r="I913" s="99"/>
      <c r="J913" s="99"/>
      <c r="K913" s="231">
        <v>3.0</v>
      </c>
      <c r="L913" s="254">
        <v>0.5416666666666666</v>
      </c>
      <c r="M913" s="255">
        <v>0.7083333333333334</v>
      </c>
      <c r="N913" s="99" t="s">
        <v>1284</v>
      </c>
      <c r="O913" s="99" t="s">
        <v>1261</v>
      </c>
      <c r="P913" s="256">
        <v>45895.0</v>
      </c>
      <c r="Q913" s="243">
        <v>46173.0</v>
      </c>
      <c r="R913" s="206"/>
      <c r="S913" s="257"/>
      <c r="T913" s="258"/>
      <c r="U913" s="99"/>
      <c r="V913" s="259" t="str">
        <f t="shared" si="1128"/>
        <v> </v>
      </c>
      <c r="W913" s="260">
        <f t="shared" si="1129"/>
        <v>5</v>
      </c>
      <c r="X913" s="258">
        <f t="shared" si="1130"/>
        <v>0</v>
      </c>
      <c r="Y913" s="261">
        <f t="shared" si="1131"/>
        <v>-7</v>
      </c>
      <c r="Z913" s="262">
        <f t="shared" si="1132"/>
        <v>0.1666666667</v>
      </c>
      <c r="AA913" s="262">
        <f t="shared" si="1133"/>
        <v>0.003703703704</v>
      </c>
      <c r="AB913" s="258" t="str">
        <f t="shared" si="1134"/>
        <v>30,541666666666667G_301</v>
      </c>
      <c r="AC913" s="263" t="str">
        <f t="shared" si="1135"/>
        <v>VH7M- GDTX 10_C4  13:00-17:00  BĐ: 26/8/2025 KT: 31/5/2026</v>
      </c>
      <c r="AD913" s="263">
        <f t="shared" ref="AD913:AE913" si="1154">P913</f>
        <v>45895</v>
      </c>
      <c r="AE913" s="263">
        <f t="shared" si="1154"/>
        <v>46173</v>
      </c>
      <c r="AF913" s="187"/>
      <c r="AG913" s="187"/>
    </row>
    <row r="914">
      <c r="A914" s="253"/>
      <c r="B914" s="253"/>
      <c r="C914" s="99" t="s">
        <v>1355</v>
      </c>
      <c r="D914" s="99" t="s">
        <v>1356</v>
      </c>
      <c r="E914" s="99">
        <v>2025.0</v>
      </c>
      <c r="F914" s="99" t="s">
        <v>1361</v>
      </c>
      <c r="G914" s="99" t="s">
        <v>1358</v>
      </c>
      <c r="H914" s="99"/>
      <c r="I914" s="99"/>
      <c r="J914" s="99"/>
      <c r="K914" s="231">
        <v>4.0</v>
      </c>
      <c r="L914" s="254">
        <v>0.5416666666666666</v>
      </c>
      <c r="M914" s="255">
        <v>0.7083333333333334</v>
      </c>
      <c r="N914" s="99" t="s">
        <v>1284</v>
      </c>
      <c r="O914" s="99" t="s">
        <v>1261</v>
      </c>
      <c r="P914" s="256">
        <v>45896.0</v>
      </c>
      <c r="Q914" s="243">
        <v>46173.0</v>
      </c>
      <c r="R914" s="206"/>
      <c r="S914" s="257"/>
      <c r="T914" s="258"/>
      <c r="U914" s="99"/>
      <c r="V914" s="259" t="str">
        <f t="shared" si="1128"/>
        <v> </v>
      </c>
      <c r="W914" s="260">
        <f t="shared" si="1129"/>
        <v>5</v>
      </c>
      <c r="X914" s="258">
        <f t="shared" si="1130"/>
        <v>0</v>
      </c>
      <c r="Y914" s="261">
        <f t="shared" si="1131"/>
        <v>-7</v>
      </c>
      <c r="Z914" s="262">
        <f t="shared" si="1132"/>
        <v>0.1666666667</v>
      </c>
      <c r="AA914" s="262">
        <f t="shared" si="1133"/>
        <v>0.003703703704</v>
      </c>
      <c r="AB914" s="258" t="str">
        <f t="shared" si="1134"/>
        <v>40,541666666666667G_301</v>
      </c>
      <c r="AC914" s="263" t="str">
        <f t="shared" si="1135"/>
        <v>VH7M- GDTX 10_C4  13:00-17:00  BĐ: 27/8/2025 KT: 31/5/2026</v>
      </c>
      <c r="AD914" s="263">
        <f t="shared" ref="AD914:AE914" si="1155">P914</f>
        <v>45896</v>
      </c>
      <c r="AE914" s="263">
        <f t="shared" si="1155"/>
        <v>46173</v>
      </c>
      <c r="AF914" s="187"/>
      <c r="AG914" s="187"/>
    </row>
    <row r="915">
      <c r="A915" s="253"/>
      <c r="B915" s="253"/>
      <c r="C915" s="99" t="s">
        <v>1355</v>
      </c>
      <c r="D915" s="99" t="s">
        <v>1356</v>
      </c>
      <c r="E915" s="99">
        <v>2025.0</v>
      </c>
      <c r="F915" s="99" t="s">
        <v>1361</v>
      </c>
      <c r="G915" s="99" t="s">
        <v>1358</v>
      </c>
      <c r="H915" s="99"/>
      <c r="I915" s="99"/>
      <c r="J915" s="99"/>
      <c r="K915" s="231">
        <v>5.0</v>
      </c>
      <c r="L915" s="254">
        <v>0.5416666666666666</v>
      </c>
      <c r="M915" s="255">
        <v>0.7083333333333334</v>
      </c>
      <c r="N915" s="99" t="s">
        <v>1284</v>
      </c>
      <c r="O915" s="99" t="s">
        <v>1261</v>
      </c>
      <c r="P915" s="256">
        <v>45897.0</v>
      </c>
      <c r="Q915" s="243">
        <v>46173.0</v>
      </c>
      <c r="R915" s="206"/>
      <c r="S915" s="257"/>
      <c r="T915" s="258"/>
      <c r="U915" s="99"/>
      <c r="V915" s="259" t="str">
        <f t="shared" si="1128"/>
        <v> </v>
      </c>
      <c r="W915" s="260">
        <f t="shared" si="1129"/>
        <v>5</v>
      </c>
      <c r="X915" s="258">
        <f t="shared" si="1130"/>
        <v>0</v>
      </c>
      <c r="Y915" s="261">
        <f t="shared" si="1131"/>
        <v>-7</v>
      </c>
      <c r="Z915" s="262">
        <f t="shared" si="1132"/>
        <v>0.1666666667</v>
      </c>
      <c r="AA915" s="262">
        <f t="shared" si="1133"/>
        <v>0.003703703704</v>
      </c>
      <c r="AB915" s="258" t="str">
        <f t="shared" si="1134"/>
        <v>50,541666666666667G_301</v>
      </c>
      <c r="AC915" s="263" t="str">
        <f t="shared" si="1135"/>
        <v>VH7M- GDTX 10_C4  13:00-17:00  BĐ: 28/8/2025 KT: 31/5/2026</v>
      </c>
      <c r="AD915" s="263">
        <f t="shared" ref="AD915:AE915" si="1156">P915</f>
        <v>45897</v>
      </c>
      <c r="AE915" s="263">
        <f t="shared" si="1156"/>
        <v>46173</v>
      </c>
      <c r="AF915" s="187"/>
      <c r="AG915" s="187"/>
    </row>
    <row r="916">
      <c r="A916" s="253"/>
      <c r="B916" s="253"/>
      <c r="C916" s="99" t="s">
        <v>1355</v>
      </c>
      <c r="D916" s="99" t="s">
        <v>1356</v>
      </c>
      <c r="E916" s="99">
        <v>2025.0</v>
      </c>
      <c r="F916" s="99" t="s">
        <v>1361</v>
      </c>
      <c r="G916" s="99" t="s">
        <v>1358</v>
      </c>
      <c r="H916" s="99"/>
      <c r="I916" s="99"/>
      <c r="J916" s="99"/>
      <c r="K916" s="231">
        <v>6.0</v>
      </c>
      <c r="L916" s="254">
        <v>0.5416666666666666</v>
      </c>
      <c r="M916" s="255">
        <v>0.7083333333333334</v>
      </c>
      <c r="N916" s="99" t="s">
        <v>1284</v>
      </c>
      <c r="O916" s="99" t="s">
        <v>1261</v>
      </c>
      <c r="P916" s="256">
        <v>45898.0</v>
      </c>
      <c r="Q916" s="243">
        <v>46173.0</v>
      </c>
      <c r="R916" s="206"/>
      <c r="S916" s="257"/>
      <c r="T916" s="258"/>
      <c r="U916" s="99"/>
      <c r="V916" s="259" t="str">
        <f t="shared" si="1128"/>
        <v> </v>
      </c>
      <c r="W916" s="260">
        <f t="shared" si="1129"/>
        <v>5</v>
      </c>
      <c r="X916" s="258">
        <f t="shared" si="1130"/>
        <v>0</v>
      </c>
      <c r="Y916" s="261">
        <f t="shared" si="1131"/>
        <v>-7</v>
      </c>
      <c r="Z916" s="262">
        <f t="shared" si="1132"/>
        <v>0.1666666667</v>
      </c>
      <c r="AA916" s="262">
        <f t="shared" si="1133"/>
        <v>0.003703703704</v>
      </c>
      <c r="AB916" s="258" t="str">
        <f t="shared" si="1134"/>
        <v>60,541666666666667G_301</v>
      </c>
      <c r="AC916" s="263" t="str">
        <f t="shared" si="1135"/>
        <v>VH7M- GDTX 10_C4  13:00-17:00  BĐ: 29/8/2025 KT: 31/5/2026</v>
      </c>
      <c r="AD916" s="263">
        <f t="shared" ref="AD916:AE916" si="1157">P916</f>
        <v>45898</v>
      </c>
      <c r="AE916" s="263">
        <f t="shared" si="1157"/>
        <v>46173</v>
      </c>
      <c r="AF916" s="187"/>
      <c r="AG916" s="187"/>
    </row>
    <row r="917">
      <c r="A917" s="253"/>
      <c r="B917" s="253"/>
      <c r="C917" s="99" t="s">
        <v>1355</v>
      </c>
      <c r="D917" s="99" t="s">
        <v>1356</v>
      </c>
      <c r="E917" s="99">
        <v>2025.0</v>
      </c>
      <c r="F917" s="99" t="s">
        <v>1361</v>
      </c>
      <c r="G917" s="99" t="s">
        <v>1358</v>
      </c>
      <c r="H917" s="99"/>
      <c r="I917" s="99"/>
      <c r="J917" s="99"/>
      <c r="K917" s="231">
        <v>7.0</v>
      </c>
      <c r="L917" s="254">
        <v>0.5416666666666666</v>
      </c>
      <c r="M917" s="255">
        <v>0.7083333333333334</v>
      </c>
      <c r="N917" s="99" t="s">
        <v>1284</v>
      </c>
      <c r="O917" s="99" t="s">
        <v>1261</v>
      </c>
      <c r="P917" s="256">
        <v>45899.0</v>
      </c>
      <c r="Q917" s="243">
        <v>46173.0</v>
      </c>
      <c r="R917" s="206"/>
      <c r="S917" s="257"/>
      <c r="T917" s="258"/>
      <c r="U917" s="99"/>
      <c r="V917" s="259" t="str">
        <f t="shared" si="1128"/>
        <v> </v>
      </c>
      <c r="W917" s="260">
        <f t="shared" si="1129"/>
        <v>5</v>
      </c>
      <c r="X917" s="258">
        <f t="shared" si="1130"/>
        <v>0</v>
      </c>
      <c r="Y917" s="261">
        <f t="shared" si="1131"/>
        <v>-7</v>
      </c>
      <c r="Z917" s="262">
        <f t="shared" si="1132"/>
        <v>0.1666666667</v>
      </c>
      <c r="AA917" s="262">
        <f t="shared" si="1133"/>
        <v>0.003703703704</v>
      </c>
      <c r="AB917" s="258" t="str">
        <f t="shared" si="1134"/>
        <v>70,541666666666667G_301</v>
      </c>
      <c r="AC917" s="263" t="str">
        <f t="shared" si="1135"/>
        <v>VH7M- GDTX 10_C4  13:00-17:00  BĐ: 30/8/2025 KT: 31/5/2026</v>
      </c>
      <c r="AD917" s="263">
        <f t="shared" ref="AD917:AE917" si="1158">P917</f>
        <v>45899</v>
      </c>
      <c r="AE917" s="263">
        <f t="shared" si="1158"/>
        <v>46173</v>
      </c>
      <c r="AF917" s="187"/>
      <c r="AG917" s="187"/>
    </row>
    <row r="918">
      <c r="A918" s="253"/>
      <c r="B918" s="253"/>
      <c r="C918" s="99" t="s">
        <v>1355</v>
      </c>
      <c r="D918" s="99" t="s">
        <v>1356</v>
      </c>
      <c r="E918" s="99">
        <v>2024.0</v>
      </c>
      <c r="F918" s="99" t="s">
        <v>1362</v>
      </c>
      <c r="G918" s="99" t="s">
        <v>1358</v>
      </c>
      <c r="H918" s="99"/>
      <c r="I918" s="99"/>
      <c r="J918" s="99"/>
      <c r="K918" s="231">
        <v>2.0</v>
      </c>
      <c r="L918" s="254">
        <v>0.5416666666666666</v>
      </c>
      <c r="M918" s="255">
        <v>0.7083333333333334</v>
      </c>
      <c r="N918" s="99">
        <v>401.0</v>
      </c>
      <c r="O918" s="99" t="s">
        <v>1345</v>
      </c>
      <c r="P918" s="256">
        <v>45894.0</v>
      </c>
      <c r="Q918" s="243">
        <v>46173.0</v>
      </c>
      <c r="R918" s="206"/>
      <c r="S918" s="257"/>
      <c r="T918" s="258"/>
      <c r="U918" s="99"/>
      <c r="V918" s="259" t="str">
        <f t="shared" si="1128"/>
        <v> </v>
      </c>
      <c r="W918" s="260">
        <f t="shared" si="1129"/>
        <v>5</v>
      </c>
      <c r="X918" s="258">
        <f t="shared" si="1130"/>
        <v>0</v>
      </c>
      <c r="Y918" s="261">
        <f t="shared" si="1131"/>
        <v>-7</v>
      </c>
      <c r="Z918" s="262">
        <f t="shared" si="1132"/>
        <v>0.1666666667</v>
      </c>
      <c r="AA918" s="262">
        <f t="shared" si="1133"/>
        <v>0.003703703704</v>
      </c>
      <c r="AB918" s="258" t="str">
        <f t="shared" si="1134"/>
        <v>20,541666666666667401</v>
      </c>
      <c r="AC918" s="263" t="str">
        <f t="shared" si="1135"/>
        <v>VH7M- GDTX 11C1  13:00-17:00  BĐ: 25/8/2025 KT: 31/5/2026</v>
      </c>
      <c r="AD918" s="263">
        <f t="shared" ref="AD918:AE918" si="1159">P918</f>
        <v>45894</v>
      </c>
      <c r="AE918" s="263">
        <f t="shared" si="1159"/>
        <v>46173</v>
      </c>
      <c r="AF918" s="187"/>
      <c r="AG918" s="187"/>
    </row>
    <row r="919">
      <c r="A919" s="253"/>
      <c r="B919" s="253"/>
      <c r="C919" s="99" t="s">
        <v>1355</v>
      </c>
      <c r="D919" s="99" t="s">
        <v>1356</v>
      </c>
      <c r="E919" s="99">
        <v>2024.0</v>
      </c>
      <c r="F919" s="99" t="s">
        <v>1362</v>
      </c>
      <c r="G919" s="99" t="s">
        <v>1358</v>
      </c>
      <c r="H919" s="99"/>
      <c r="I919" s="99"/>
      <c r="J919" s="99"/>
      <c r="K919" s="231">
        <v>3.0</v>
      </c>
      <c r="L919" s="254">
        <v>0.5416666666666666</v>
      </c>
      <c r="M919" s="255">
        <v>0.7083333333333334</v>
      </c>
      <c r="N919" s="99">
        <v>401.0</v>
      </c>
      <c r="O919" s="99" t="s">
        <v>1345</v>
      </c>
      <c r="P919" s="256">
        <v>45895.0</v>
      </c>
      <c r="Q919" s="243">
        <v>46173.0</v>
      </c>
      <c r="R919" s="206"/>
      <c r="S919" s="257"/>
      <c r="T919" s="258"/>
      <c r="U919" s="99"/>
      <c r="V919" s="259" t="str">
        <f t="shared" si="1128"/>
        <v> </v>
      </c>
      <c r="W919" s="260">
        <f t="shared" si="1129"/>
        <v>5</v>
      </c>
      <c r="X919" s="258">
        <f t="shared" si="1130"/>
        <v>0</v>
      </c>
      <c r="Y919" s="261">
        <f t="shared" si="1131"/>
        <v>-7</v>
      </c>
      <c r="Z919" s="262">
        <f t="shared" si="1132"/>
        <v>0.1666666667</v>
      </c>
      <c r="AA919" s="262">
        <f t="shared" si="1133"/>
        <v>0.003703703704</v>
      </c>
      <c r="AB919" s="258" t="str">
        <f t="shared" si="1134"/>
        <v>30,541666666666667401</v>
      </c>
      <c r="AC919" s="263" t="str">
        <f t="shared" si="1135"/>
        <v>VH7M- GDTX 11C1  13:00-17:00  BĐ: 26/8/2025 KT: 31/5/2026</v>
      </c>
      <c r="AD919" s="263">
        <f t="shared" ref="AD919:AE919" si="1160">P919</f>
        <v>45895</v>
      </c>
      <c r="AE919" s="263">
        <f t="shared" si="1160"/>
        <v>46173</v>
      </c>
      <c r="AF919" s="187"/>
      <c r="AG919" s="187"/>
    </row>
    <row r="920">
      <c r="A920" s="253"/>
      <c r="B920" s="253"/>
      <c r="C920" s="99" t="s">
        <v>1355</v>
      </c>
      <c r="D920" s="99" t="s">
        <v>1356</v>
      </c>
      <c r="E920" s="99">
        <v>2024.0</v>
      </c>
      <c r="F920" s="99" t="s">
        <v>1362</v>
      </c>
      <c r="G920" s="99" t="s">
        <v>1358</v>
      </c>
      <c r="H920" s="99"/>
      <c r="I920" s="99"/>
      <c r="J920" s="99"/>
      <c r="K920" s="231">
        <v>4.0</v>
      </c>
      <c r="L920" s="254">
        <v>0.5416666666666666</v>
      </c>
      <c r="M920" s="255">
        <v>0.7083333333333334</v>
      </c>
      <c r="N920" s="99">
        <v>401.0</v>
      </c>
      <c r="O920" s="99" t="s">
        <v>1345</v>
      </c>
      <c r="P920" s="256">
        <v>45896.0</v>
      </c>
      <c r="Q920" s="243">
        <v>46173.0</v>
      </c>
      <c r="R920" s="206"/>
      <c r="S920" s="257"/>
      <c r="T920" s="258"/>
      <c r="U920" s="99"/>
      <c r="V920" s="259" t="str">
        <f t="shared" si="1128"/>
        <v> </v>
      </c>
      <c r="W920" s="260">
        <f t="shared" si="1129"/>
        <v>5</v>
      </c>
      <c r="X920" s="258">
        <f t="shared" si="1130"/>
        <v>0</v>
      </c>
      <c r="Y920" s="261">
        <f t="shared" si="1131"/>
        <v>-7</v>
      </c>
      <c r="Z920" s="262">
        <f t="shared" si="1132"/>
        <v>0.1666666667</v>
      </c>
      <c r="AA920" s="262">
        <f t="shared" si="1133"/>
        <v>0.003703703704</v>
      </c>
      <c r="AB920" s="258" t="str">
        <f t="shared" si="1134"/>
        <v>40,541666666666667401</v>
      </c>
      <c r="AC920" s="263" t="str">
        <f t="shared" si="1135"/>
        <v>VH7M- GDTX 11C1  13:00-17:00  BĐ: 27/8/2025 KT: 31/5/2026</v>
      </c>
      <c r="AD920" s="263">
        <f t="shared" ref="AD920:AE920" si="1161">P920</f>
        <v>45896</v>
      </c>
      <c r="AE920" s="263">
        <f t="shared" si="1161"/>
        <v>46173</v>
      </c>
      <c r="AF920" s="187"/>
      <c r="AG920" s="187"/>
    </row>
    <row r="921">
      <c r="A921" s="253"/>
      <c r="B921" s="253"/>
      <c r="C921" s="99" t="s">
        <v>1355</v>
      </c>
      <c r="D921" s="99" t="s">
        <v>1356</v>
      </c>
      <c r="E921" s="99">
        <v>2024.0</v>
      </c>
      <c r="F921" s="99" t="s">
        <v>1362</v>
      </c>
      <c r="G921" s="99" t="s">
        <v>1358</v>
      </c>
      <c r="H921" s="99"/>
      <c r="I921" s="99"/>
      <c r="J921" s="99"/>
      <c r="K921" s="231">
        <v>5.0</v>
      </c>
      <c r="L921" s="254">
        <v>0.5416666666666666</v>
      </c>
      <c r="M921" s="255">
        <v>0.7083333333333334</v>
      </c>
      <c r="N921" s="99">
        <v>401.0</v>
      </c>
      <c r="O921" s="99" t="s">
        <v>1345</v>
      </c>
      <c r="P921" s="256">
        <v>45897.0</v>
      </c>
      <c r="Q921" s="243">
        <v>46173.0</v>
      </c>
      <c r="R921" s="206"/>
      <c r="S921" s="257"/>
      <c r="T921" s="258"/>
      <c r="U921" s="99"/>
      <c r="V921" s="259" t="str">
        <f t="shared" si="1128"/>
        <v> </v>
      </c>
      <c r="W921" s="260">
        <f t="shared" si="1129"/>
        <v>5</v>
      </c>
      <c r="X921" s="258">
        <f t="shared" si="1130"/>
        <v>0</v>
      </c>
      <c r="Y921" s="261">
        <f t="shared" si="1131"/>
        <v>-7</v>
      </c>
      <c r="Z921" s="262">
        <f t="shared" si="1132"/>
        <v>0.1666666667</v>
      </c>
      <c r="AA921" s="262">
        <f t="shared" si="1133"/>
        <v>0.003703703704</v>
      </c>
      <c r="AB921" s="258" t="str">
        <f t="shared" si="1134"/>
        <v>50,541666666666667401</v>
      </c>
      <c r="AC921" s="263" t="str">
        <f t="shared" si="1135"/>
        <v>VH7M- GDTX 11C1  13:00-17:00  BĐ: 28/8/2025 KT: 31/5/2026</v>
      </c>
      <c r="AD921" s="263">
        <f t="shared" ref="AD921:AE921" si="1162">P921</f>
        <v>45897</v>
      </c>
      <c r="AE921" s="263">
        <f t="shared" si="1162"/>
        <v>46173</v>
      </c>
      <c r="AF921" s="187"/>
      <c r="AG921" s="187"/>
    </row>
    <row r="922">
      <c r="A922" s="253"/>
      <c r="B922" s="253"/>
      <c r="C922" s="99" t="s">
        <v>1355</v>
      </c>
      <c r="D922" s="99" t="s">
        <v>1356</v>
      </c>
      <c r="E922" s="99">
        <v>2024.0</v>
      </c>
      <c r="F922" s="99" t="s">
        <v>1362</v>
      </c>
      <c r="G922" s="99" t="s">
        <v>1358</v>
      </c>
      <c r="H922" s="99"/>
      <c r="I922" s="99"/>
      <c r="J922" s="99"/>
      <c r="K922" s="231">
        <v>6.0</v>
      </c>
      <c r="L922" s="254">
        <v>0.5416666666666666</v>
      </c>
      <c r="M922" s="255">
        <v>0.7083333333333334</v>
      </c>
      <c r="N922" s="99">
        <v>401.0</v>
      </c>
      <c r="O922" s="99" t="s">
        <v>1345</v>
      </c>
      <c r="P922" s="256">
        <v>45898.0</v>
      </c>
      <c r="Q922" s="243">
        <v>46173.0</v>
      </c>
      <c r="R922" s="206"/>
      <c r="S922" s="257"/>
      <c r="T922" s="258"/>
      <c r="U922" s="99"/>
      <c r="V922" s="259" t="str">
        <f t="shared" si="1128"/>
        <v> </v>
      </c>
      <c r="W922" s="260">
        <f t="shared" si="1129"/>
        <v>5</v>
      </c>
      <c r="X922" s="258">
        <f t="shared" si="1130"/>
        <v>0</v>
      </c>
      <c r="Y922" s="261">
        <f t="shared" si="1131"/>
        <v>-7</v>
      </c>
      <c r="Z922" s="262">
        <f t="shared" si="1132"/>
        <v>0.1666666667</v>
      </c>
      <c r="AA922" s="262">
        <f t="shared" si="1133"/>
        <v>0.003703703704</v>
      </c>
      <c r="AB922" s="258" t="str">
        <f t="shared" si="1134"/>
        <v>60,541666666666667401</v>
      </c>
      <c r="AC922" s="263" t="str">
        <f t="shared" si="1135"/>
        <v>VH7M- GDTX 11C1  13:00-17:00  BĐ: 29/8/2025 KT: 31/5/2026</v>
      </c>
      <c r="AD922" s="263">
        <f t="shared" ref="AD922:AE922" si="1163">P922</f>
        <v>45898</v>
      </c>
      <c r="AE922" s="263">
        <f t="shared" si="1163"/>
        <v>46173</v>
      </c>
      <c r="AF922" s="187"/>
      <c r="AG922" s="187"/>
    </row>
    <row r="923">
      <c r="A923" s="253"/>
      <c r="B923" s="253"/>
      <c r="C923" s="99" t="s">
        <v>1355</v>
      </c>
      <c r="D923" s="99" t="s">
        <v>1356</v>
      </c>
      <c r="E923" s="99">
        <v>2024.0</v>
      </c>
      <c r="F923" s="99" t="s">
        <v>1362</v>
      </c>
      <c r="G923" s="99" t="s">
        <v>1358</v>
      </c>
      <c r="H923" s="99"/>
      <c r="I923" s="99"/>
      <c r="J923" s="99"/>
      <c r="K923" s="231">
        <v>7.0</v>
      </c>
      <c r="L923" s="254">
        <v>0.5416666666666666</v>
      </c>
      <c r="M923" s="255">
        <v>0.7083333333333334</v>
      </c>
      <c r="N923" s="99">
        <v>401.0</v>
      </c>
      <c r="O923" s="99" t="s">
        <v>1345</v>
      </c>
      <c r="P923" s="256">
        <v>45899.0</v>
      </c>
      <c r="Q923" s="243">
        <v>46173.0</v>
      </c>
      <c r="R923" s="206"/>
      <c r="S923" s="257"/>
      <c r="T923" s="258"/>
      <c r="U923" s="99"/>
      <c r="V923" s="259" t="str">
        <f t="shared" si="1128"/>
        <v> </v>
      </c>
      <c r="W923" s="260">
        <f t="shared" si="1129"/>
        <v>5</v>
      </c>
      <c r="X923" s="258">
        <f t="shared" si="1130"/>
        <v>0</v>
      </c>
      <c r="Y923" s="261">
        <f t="shared" si="1131"/>
        <v>-7</v>
      </c>
      <c r="Z923" s="262">
        <f t="shared" si="1132"/>
        <v>0.1666666667</v>
      </c>
      <c r="AA923" s="262">
        <f t="shared" si="1133"/>
        <v>0.003703703704</v>
      </c>
      <c r="AB923" s="258" t="str">
        <f t="shared" si="1134"/>
        <v>70,541666666666667401</v>
      </c>
      <c r="AC923" s="263" t="str">
        <f t="shared" si="1135"/>
        <v>VH7M- GDTX 11C1  13:00-17:00  BĐ: 30/8/2025 KT: 31/5/2026</v>
      </c>
      <c r="AD923" s="263">
        <f t="shared" ref="AD923:AE923" si="1164">P923</f>
        <v>45899</v>
      </c>
      <c r="AE923" s="263">
        <f t="shared" si="1164"/>
        <v>46173</v>
      </c>
      <c r="AF923" s="187"/>
      <c r="AG923" s="187"/>
    </row>
    <row r="924">
      <c r="A924" s="253"/>
      <c r="B924" s="253"/>
      <c r="C924" s="99" t="s">
        <v>1355</v>
      </c>
      <c r="D924" s="99" t="s">
        <v>1356</v>
      </c>
      <c r="E924" s="99">
        <v>2024.0</v>
      </c>
      <c r="F924" s="99" t="s">
        <v>1363</v>
      </c>
      <c r="G924" s="99" t="s">
        <v>1358</v>
      </c>
      <c r="H924" s="99"/>
      <c r="I924" s="99"/>
      <c r="J924" s="99"/>
      <c r="K924" s="231">
        <v>2.0</v>
      </c>
      <c r="L924" s="254">
        <v>0.5416666666666666</v>
      </c>
      <c r="M924" s="255">
        <v>0.7083333333333334</v>
      </c>
      <c r="N924" s="99">
        <v>405.0</v>
      </c>
      <c r="O924" s="99" t="s">
        <v>1345</v>
      </c>
      <c r="P924" s="256">
        <v>45894.0</v>
      </c>
      <c r="Q924" s="243">
        <v>46173.0</v>
      </c>
      <c r="R924" s="206"/>
      <c r="S924" s="257"/>
      <c r="T924" s="258"/>
      <c r="U924" s="99"/>
      <c r="V924" s="259" t="str">
        <f t="shared" si="1128"/>
        <v> </v>
      </c>
      <c r="W924" s="260">
        <f t="shared" si="1129"/>
        <v>5</v>
      </c>
      <c r="X924" s="258">
        <f t="shared" si="1130"/>
        <v>0</v>
      </c>
      <c r="Y924" s="261">
        <f t="shared" si="1131"/>
        <v>-7</v>
      </c>
      <c r="Z924" s="262">
        <f t="shared" si="1132"/>
        <v>0.1666666667</v>
      </c>
      <c r="AA924" s="262">
        <f t="shared" si="1133"/>
        <v>0.003703703704</v>
      </c>
      <c r="AB924" s="258" t="str">
        <f t="shared" si="1134"/>
        <v>20,541666666666667405</v>
      </c>
      <c r="AC924" s="263" t="str">
        <f t="shared" si="1135"/>
        <v>VH7M- GDTX 11C2  13:00-17:00  BĐ: 25/8/2025 KT: 31/5/2026</v>
      </c>
      <c r="AD924" s="263">
        <f t="shared" ref="AD924:AE924" si="1165">P924</f>
        <v>45894</v>
      </c>
      <c r="AE924" s="263">
        <f t="shared" si="1165"/>
        <v>46173</v>
      </c>
      <c r="AF924" s="187"/>
      <c r="AG924" s="187"/>
    </row>
    <row r="925">
      <c r="A925" s="253"/>
      <c r="B925" s="253"/>
      <c r="C925" s="99" t="s">
        <v>1355</v>
      </c>
      <c r="D925" s="99" t="s">
        <v>1356</v>
      </c>
      <c r="E925" s="99">
        <v>2024.0</v>
      </c>
      <c r="F925" s="99" t="s">
        <v>1363</v>
      </c>
      <c r="G925" s="99" t="s">
        <v>1358</v>
      </c>
      <c r="H925" s="99"/>
      <c r="I925" s="99"/>
      <c r="J925" s="99"/>
      <c r="K925" s="231">
        <v>3.0</v>
      </c>
      <c r="L925" s="254">
        <v>0.5416666666666666</v>
      </c>
      <c r="M925" s="255">
        <v>0.7083333333333334</v>
      </c>
      <c r="N925" s="99">
        <v>405.0</v>
      </c>
      <c r="O925" s="99" t="s">
        <v>1345</v>
      </c>
      <c r="P925" s="256">
        <v>45895.0</v>
      </c>
      <c r="Q925" s="243">
        <v>46173.0</v>
      </c>
      <c r="R925" s="206"/>
      <c r="S925" s="257"/>
      <c r="T925" s="258"/>
      <c r="U925" s="99"/>
      <c r="V925" s="259" t="str">
        <f t="shared" si="1128"/>
        <v> </v>
      </c>
      <c r="W925" s="260">
        <f t="shared" si="1129"/>
        <v>5</v>
      </c>
      <c r="X925" s="258">
        <f t="shared" si="1130"/>
        <v>0</v>
      </c>
      <c r="Y925" s="261">
        <f t="shared" si="1131"/>
        <v>-7</v>
      </c>
      <c r="Z925" s="262">
        <f t="shared" si="1132"/>
        <v>0.1666666667</v>
      </c>
      <c r="AA925" s="262">
        <f t="shared" si="1133"/>
        <v>0.003703703704</v>
      </c>
      <c r="AB925" s="258" t="str">
        <f t="shared" si="1134"/>
        <v>30,541666666666667405</v>
      </c>
      <c r="AC925" s="263" t="str">
        <f t="shared" si="1135"/>
        <v>VH7M- GDTX 11C2  13:00-17:00  BĐ: 26/8/2025 KT: 31/5/2026</v>
      </c>
      <c r="AD925" s="263">
        <f t="shared" ref="AD925:AE925" si="1166">P925</f>
        <v>45895</v>
      </c>
      <c r="AE925" s="263">
        <f t="shared" si="1166"/>
        <v>46173</v>
      </c>
      <c r="AF925" s="187"/>
      <c r="AG925" s="187"/>
    </row>
    <row r="926">
      <c r="A926" s="253"/>
      <c r="B926" s="253"/>
      <c r="C926" s="99" t="s">
        <v>1355</v>
      </c>
      <c r="D926" s="99" t="s">
        <v>1356</v>
      </c>
      <c r="E926" s="99">
        <v>2024.0</v>
      </c>
      <c r="F926" s="99" t="s">
        <v>1363</v>
      </c>
      <c r="G926" s="99" t="s">
        <v>1358</v>
      </c>
      <c r="H926" s="99"/>
      <c r="I926" s="99"/>
      <c r="J926" s="99"/>
      <c r="K926" s="231">
        <v>4.0</v>
      </c>
      <c r="L926" s="254">
        <v>0.5416666666666666</v>
      </c>
      <c r="M926" s="255">
        <v>0.7083333333333334</v>
      </c>
      <c r="N926" s="99">
        <v>405.0</v>
      </c>
      <c r="O926" s="99" t="s">
        <v>1345</v>
      </c>
      <c r="P926" s="256">
        <v>45896.0</v>
      </c>
      <c r="Q926" s="243">
        <v>46173.0</v>
      </c>
      <c r="R926" s="206"/>
      <c r="S926" s="257"/>
      <c r="T926" s="258"/>
      <c r="U926" s="99"/>
      <c r="V926" s="259" t="str">
        <f t="shared" si="1128"/>
        <v> </v>
      </c>
      <c r="W926" s="260">
        <f t="shared" si="1129"/>
        <v>5</v>
      </c>
      <c r="X926" s="258">
        <f t="shared" si="1130"/>
        <v>0</v>
      </c>
      <c r="Y926" s="261">
        <f t="shared" si="1131"/>
        <v>-7</v>
      </c>
      <c r="Z926" s="262">
        <f t="shared" si="1132"/>
        <v>0.1666666667</v>
      </c>
      <c r="AA926" s="262">
        <f t="shared" si="1133"/>
        <v>0.003703703704</v>
      </c>
      <c r="AB926" s="258" t="str">
        <f t="shared" si="1134"/>
        <v>40,541666666666667405</v>
      </c>
      <c r="AC926" s="263" t="str">
        <f t="shared" si="1135"/>
        <v>VH7M- GDTX 11C2  13:00-17:00  BĐ: 27/8/2025 KT: 31/5/2026</v>
      </c>
      <c r="AD926" s="263">
        <f t="shared" ref="AD926:AE926" si="1167">P926</f>
        <v>45896</v>
      </c>
      <c r="AE926" s="263">
        <f t="shared" si="1167"/>
        <v>46173</v>
      </c>
      <c r="AF926" s="187"/>
      <c r="AG926" s="187"/>
    </row>
    <row r="927">
      <c r="A927" s="253"/>
      <c r="B927" s="253"/>
      <c r="C927" s="99" t="s">
        <v>1355</v>
      </c>
      <c r="D927" s="99" t="s">
        <v>1356</v>
      </c>
      <c r="E927" s="99">
        <v>2024.0</v>
      </c>
      <c r="F927" s="99" t="s">
        <v>1363</v>
      </c>
      <c r="G927" s="99" t="s">
        <v>1358</v>
      </c>
      <c r="H927" s="99"/>
      <c r="I927" s="99"/>
      <c r="J927" s="99"/>
      <c r="K927" s="231">
        <v>5.0</v>
      </c>
      <c r="L927" s="254">
        <v>0.5416666666666666</v>
      </c>
      <c r="M927" s="255">
        <v>0.7083333333333334</v>
      </c>
      <c r="N927" s="99">
        <v>405.0</v>
      </c>
      <c r="O927" s="99" t="s">
        <v>1345</v>
      </c>
      <c r="P927" s="256">
        <v>45897.0</v>
      </c>
      <c r="Q927" s="243">
        <v>46173.0</v>
      </c>
      <c r="R927" s="264"/>
      <c r="S927" s="257"/>
      <c r="T927" s="258"/>
      <c r="U927" s="99"/>
      <c r="V927" s="259" t="str">
        <f t="shared" si="1128"/>
        <v> </v>
      </c>
      <c r="W927" s="260">
        <f t="shared" si="1129"/>
        <v>5</v>
      </c>
      <c r="X927" s="258">
        <f t="shared" si="1130"/>
        <v>0</v>
      </c>
      <c r="Y927" s="261">
        <f t="shared" si="1131"/>
        <v>-7</v>
      </c>
      <c r="Z927" s="262">
        <f t="shared" si="1132"/>
        <v>0.1666666667</v>
      </c>
      <c r="AA927" s="262">
        <f t="shared" si="1133"/>
        <v>0.003703703704</v>
      </c>
      <c r="AB927" s="258" t="str">
        <f t="shared" si="1134"/>
        <v>50,541666666666667405</v>
      </c>
      <c r="AC927" s="263" t="str">
        <f t="shared" si="1135"/>
        <v>VH7M- GDTX 11C2  13:00-17:00  BĐ: 28/8/2025 KT: 31/5/2026</v>
      </c>
      <c r="AD927" s="263">
        <f t="shared" ref="AD927:AE927" si="1168">P927</f>
        <v>45897</v>
      </c>
      <c r="AE927" s="263">
        <f t="shared" si="1168"/>
        <v>46173</v>
      </c>
      <c r="AF927" s="187"/>
      <c r="AG927" s="187"/>
    </row>
    <row r="928">
      <c r="A928" s="253"/>
      <c r="B928" s="253"/>
      <c r="C928" s="99" t="s">
        <v>1355</v>
      </c>
      <c r="D928" s="99" t="s">
        <v>1356</v>
      </c>
      <c r="E928" s="99">
        <v>2024.0</v>
      </c>
      <c r="F928" s="99" t="s">
        <v>1363</v>
      </c>
      <c r="G928" s="99" t="s">
        <v>1358</v>
      </c>
      <c r="H928" s="99"/>
      <c r="I928" s="99"/>
      <c r="J928" s="99"/>
      <c r="K928" s="231">
        <v>6.0</v>
      </c>
      <c r="L928" s="254">
        <v>0.5416666666666666</v>
      </c>
      <c r="M928" s="255">
        <v>0.7083333333333334</v>
      </c>
      <c r="N928" s="99">
        <v>405.0</v>
      </c>
      <c r="O928" s="99" t="s">
        <v>1345</v>
      </c>
      <c r="P928" s="256">
        <v>45898.0</v>
      </c>
      <c r="Q928" s="243">
        <v>46173.0</v>
      </c>
      <c r="R928" s="264"/>
      <c r="S928" s="257"/>
      <c r="T928" s="258"/>
      <c r="U928" s="99"/>
      <c r="V928" s="259" t="str">
        <f t="shared" si="1128"/>
        <v> </v>
      </c>
      <c r="W928" s="260">
        <f t="shared" si="1129"/>
        <v>5</v>
      </c>
      <c r="X928" s="258">
        <f t="shared" si="1130"/>
        <v>0</v>
      </c>
      <c r="Y928" s="261">
        <f t="shared" si="1131"/>
        <v>-7</v>
      </c>
      <c r="Z928" s="262">
        <f t="shared" si="1132"/>
        <v>0.1666666667</v>
      </c>
      <c r="AA928" s="262">
        <f t="shared" si="1133"/>
        <v>0.003703703704</v>
      </c>
      <c r="AB928" s="258" t="str">
        <f t="shared" si="1134"/>
        <v>60,541666666666667405</v>
      </c>
      <c r="AC928" s="263" t="str">
        <f t="shared" si="1135"/>
        <v>VH7M- GDTX 11C2  13:00-17:00  BĐ: 29/8/2025 KT: 31/5/2026</v>
      </c>
      <c r="AD928" s="263">
        <f t="shared" ref="AD928:AE928" si="1169">P928</f>
        <v>45898</v>
      </c>
      <c r="AE928" s="263">
        <f t="shared" si="1169"/>
        <v>46173</v>
      </c>
      <c r="AF928" s="187"/>
      <c r="AG928" s="187"/>
    </row>
    <row r="929">
      <c r="A929" s="253"/>
      <c r="B929" s="253"/>
      <c r="C929" s="99" t="s">
        <v>1355</v>
      </c>
      <c r="D929" s="99" t="s">
        <v>1356</v>
      </c>
      <c r="E929" s="99">
        <v>2024.0</v>
      </c>
      <c r="F929" s="99" t="s">
        <v>1363</v>
      </c>
      <c r="G929" s="99" t="s">
        <v>1358</v>
      </c>
      <c r="H929" s="99"/>
      <c r="I929" s="99"/>
      <c r="J929" s="99"/>
      <c r="K929" s="231">
        <v>7.0</v>
      </c>
      <c r="L929" s="254">
        <v>0.5416666666666666</v>
      </c>
      <c r="M929" s="255">
        <v>0.7083333333333334</v>
      </c>
      <c r="N929" s="99">
        <v>405.0</v>
      </c>
      <c r="O929" s="99" t="s">
        <v>1345</v>
      </c>
      <c r="P929" s="256">
        <v>45899.0</v>
      </c>
      <c r="Q929" s="243">
        <v>46173.0</v>
      </c>
      <c r="R929" s="206"/>
      <c r="S929" s="257"/>
      <c r="T929" s="258"/>
      <c r="U929" s="99"/>
      <c r="V929" s="259" t="str">
        <f t="shared" si="1128"/>
        <v> </v>
      </c>
      <c r="W929" s="260">
        <f t="shared" si="1129"/>
        <v>5</v>
      </c>
      <c r="X929" s="258">
        <f t="shared" si="1130"/>
        <v>0</v>
      </c>
      <c r="Y929" s="261">
        <f t="shared" si="1131"/>
        <v>-7</v>
      </c>
      <c r="Z929" s="262">
        <f t="shared" si="1132"/>
        <v>0.1666666667</v>
      </c>
      <c r="AA929" s="262">
        <f t="shared" si="1133"/>
        <v>0.003703703704</v>
      </c>
      <c r="AB929" s="258" t="str">
        <f t="shared" si="1134"/>
        <v>70,541666666666667405</v>
      </c>
      <c r="AC929" s="263" t="str">
        <f t="shared" si="1135"/>
        <v>VH7M- GDTX 11C2  13:00-17:00  BĐ: 30/8/2025 KT: 31/5/2026</v>
      </c>
      <c r="AD929" s="263">
        <f t="shared" ref="AD929:AE929" si="1170">P929</f>
        <v>45899</v>
      </c>
      <c r="AE929" s="263">
        <f t="shared" si="1170"/>
        <v>46173</v>
      </c>
      <c r="AF929" s="187"/>
      <c r="AG929" s="187"/>
    </row>
    <row r="930">
      <c r="A930" s="253"/>
      <c r="B930" s="253"/>
      <c r="C930" s="99" t="s">
        <v>1355</v>
      </c>
      <c r="D930" s="99" t="s">
        <v>1356</v>
      </c>
      <c r="E930" s="99">
        <v>2024.0</v>
      </c>
      <c r="F930" s="99" t="s">
        <v>1364</v>
      </c>
      <c r="G930" s="99" t="s">
        <v>1358</v>
      </c>
      <c r="H930" s="99"/>
      <c r="I930" s="99"/>
      <c r="J930" s="99"/>
      <c r="K930" s="231">
        <v>2.0</v>
      </c>
      <c r="L930" s="254">
        <v>0.5416666666666666</v>
      </c>
      <c r="M930" s="255">
        <v>0.7083333333333334</v>
      </c>
      <c r="N930" s="99">
        <v>201.0</v>
      </c>
      <c r="O930" s="99" t="s">
        <v>1345</v>
      </c>
      <c r="P930" s="256">
        <v>45894.0</v>
      </c>
      <c r="Q930" s="243">
        <v>46173.0</v>
      </c>
      <c r="R930" s="206"/>
      <c r="S930" s="257"/>
      <c r="T930" s="258"/>
      <c r="U930" s="99"/>
      <c r="V930" s="259" t="str">
        <f t="shared" si="1128"/>
        <v> </v>
      </c>
      <c r="W930" s="260">
        <f t="shared" si="1129"/>
        <v>5</v>
      </c>
      <c r="X930" s="258">
        <f t="shared" si="1130"/>
        <v>0</v>
      </c>
      <c r="Y930" s="261">
        <f t="shared" si="1131"/>
        <v>-7</v>
      </c>
      <c r="Z930" s="262">
        <f t="shared" si="1132"/>
        <v>0.1666666667</v>
      </c>
      <c r="AA930" s="262">
        <f t="shared" si="1133"/>
        <v>0.003703703704</v>
      </c>
      <c r="AB930" s="258" t="str">
        <f t="shared" si="1134"/>
        <v>20,541666666666667201</v>
      </c>
      <c r="AC930" s="263" t="str">
        <f t="shared" si="1135"/>
        <v>VH7M- GDTX 11C3  13:00-17:00  BĐ: 25/8/2025 KT: 31/5/2026</v>
      </c>
      <c r="AD930" s="263">
        <f t="shared" ref="AD930:AE930" si="1171">P930</f>
        <v>45894</v>
      </c>
      <c r="AE930" s="263">
        <f t="shared" si="1171"/>
        <v>46173</v>
      </c>
      <c r="AF930" s="187"/>
      <c r="AG930" s="187"/>
    </row>
    <row r="931">
      <c r="A931" s="253"/>
      <c r="B931" s="253"/>
      <c r="C931" s="99" t="s">
        <v>1355</v>
      </c>
      <c r="D931" s="99" t="s">
        <v>1356</v>
      </c>
      <c r="E931" s="99">
        <v>2024.0</v>
      </c>
      <c r="F931" s="99" t="s">
        <v>1364</v>
      </c>
      <c r="G931" s="99" t="s">
        <v>1358</v>
      </c>
      <c r="H931" s="99"/>
      <c r="I931" s="99"/>
      <c r="J931" s="99"/>
      <c r="K931" s="231">
        <v>3.0</v>
      </c>
      <c r="L931" s="254">
        <v>0.5416666666666666</v>
      </c>
      <c r="M931" s="255">
        <v>0.7083333333333334</v>
      </c>
      <c r="N931" s="99">
        <v>201.0</v>
      </c>
      <c r="O931" s="99" t="s">
        <v>1345</v>
      </c>
      <c r="P931" s="256">
        <v>45895.0</v>
      </c>
      <c r="Q931" s="243">
        <v>46173.0</v>
      </c>
      <c r="R931" s="206"/>
      <c r="S931" s="257"/>
      <c r="T931" s="258"/>
      <c r="U931" s="99"/>
      <c r="V931" s="259" t="str">
        <f t="shared" si="1128"/>
        <v> </v>
      </c>
      <c r="W931" s="260">
        <f t="shared" si="1129"/>
        <v>5</v>
      </c>
      <c r="X931" s="258">
        <f t="shared" si="1130"/>
        <v>0</v>
      </c>
      <c r="Y931" s="261">
        <f t="shared" si="1131"/>
        <v>-7</v>
      </c>
      <c r="Z931" s="262">
        <f t="shared" si="1132"/>
        <v>0.1666666667</v>
      </c>
      <c r="AA931" s="262">
        <f t="shared" si="1133"/>
        <v>0.003703703704</v>
      </c>
      <c r="AB931" s="258" t="str">
        <f t="shared" si="1134"/>
        <v>30,541666666666667201</v>
      </c>
      <c r="AC931" s="263" t="str">
        <f t="shared" si="1135"/>
        <v>VH7M- GDTX 11C3  13:00-17:00  BĐ: 26/8/2025 KT: 31/5/2026</v>
      </c>
      <c r="AD931" s="263">
        <f t="shared" ref="AD931:AE931" si="1172">P931</f>
        <v>45895</v>
      </c>
      <c r="AE931" s="263">
        <f t="shared" si="1172"/>
        <v>46173</v>
      </c>
      <c r="AF931" s="187"/>
      <c r="AG931" s="187"/>
    </row>
    <row r="932">
      <c r="A932" s="253"/>
      <c r="B932" s="253"/>
      <c r="C932" s="99" t="s">
        <v>1355</v>
      </c>
      <c r="D932" s="99" t="s">
        <v>1356</v>
      </c>
      <c r="E932" s="99">
        <v>2024.0</v>
      </c>
      <c r="F932" s="99" t="s">
        <v>1364</v>
      </c>
      <c r="G932" s="99" t="s">
        <v>1358</v>
      </c>
      <c r="H932" s="99"/>
      <c r="I932" s="99"/>
      <c r="J932" s="99"/>
      <c r="K932" s="231">
        <v>4.0</v>
      </c>
      <c r="L932" s="254">
        <v>0.5416666666666666</v>
      </c>
      <c r="M932" s="255">
        <v>0.7083333333333334</v>
      </c>
      <c r="N932" s="99">
        <v>201.0</v>
      </c>
      <c r="O932" s="99" t="s">
        <v>1345</v>
      </c>
      <c r="P932" s="256">
        <v>45896.0</v>
      </c>
      <c r="Q932" s="243">
        <v>46173.0</v>
      </c>
      <c r="R932" s="206"/>
      <c r="S932" s="257"/>
      <c r="T932" s="258"/>
      <c r="U932" s="99"/>
      <c r="V932" s="259" t="str">
        <f t="shared" si="1128"/>
        <v> </v>
      </c>
      <c r="W932" s="260">
        <f t="shared" si="1129"/>
        <v>5</v>
      </c>
      <c r="X932" s="258">
        <f t="shared" si="1130"/>
        <v>0</v>
      </c>
      <c r="Y932" s="261">
        <f t="shared" si="1131"/>
        <v>-7</v>
      </c>
      <c r="Z932" s="262">
        <f t="shared" si="1132"/>
        <v>0.1666666667</v>
      </c>
      <c r="AA932" s="262">
        <f t="shared" si="1133"/>
        <v>0.003703703704</v>
      </c>
      <c r="AB932" s="258" t="str">
        <f t="shared" si="1134"/>
        <v>40,541666666666667201</v>
      </c>
      <c r="AC932" s="263" t="str">
        <f t="shared" si="1135"/>
        <v>VH7M- GDTX 11C3  13:00-17:00  BĐ: 27/8/2025 KT: 31/5/2026</v>
      </c>
      <c r="AD932" s="263">
        <f t="shared" ref="AD932:AE932" si="1173">P932</f>
        <v>45896</v>
      </c>
      <c r="AE932" s="263">
        <f t="shared" si="1173"/>
        <v>46173</v>
      </c>
      <c r="AF932" s="187"/>
      <c r="AG932" s="187"/>
    </row>
    <row r="933">
      <c r="A933" s="253"/>
      <c r="B933" s="253"/>
      <c r="C933" s="99" t="s">
        <v>1355</v>
      </c>
      <c r="D933" s="99" t="s">
        <v>1356</v>
      </c>
      <c r="E933" s="99">
        <v>2024.0</v>
      </c>
      <c r="F933" s="99" t="s">
        <v>1364</v>
      </c>
      <c r="G933" s="99" t="s">
        <v>1358</v>
      </c>
      <c r="H933" s="99"/>
      <c r="I933" s="99"/>
      <c r="J933" s="99"/>
      <c r="K933" s="231">
        <v>5.0</v>
      </c>
      <c r="L933" s="254">
        <v>0.5416666666666666</v>
      </c>
      <c r="M933" s="255">
        <v>0.7083333333333334</v>
      </c>
      <c r="N933" s="99">
        <v>201.0</v>
      </c>
      <c r="O933" s="99" t="s">
        <v>1345</v>
      </c>
      <c r="P933" s="256">
        <v>45897.0</v>
      </c>
      <c r="Q933" s="243">
        <v>46173.0</v>
      </c>
      <c r="R933" s="206"/>
      <c r="S933" s="257"/>
      <c r="T933" s="258"/>
      <c r="U933" s="99"/>
      <c r="V933" s="259" t="str">
        <f t="shared" si="1128"/>
        <v> </v>
      </c>
      <c r="W933" s="260">
        <f t="shared" si="1129"/>
        <v>5</v>
      </c>
      <c r="X933" s="258">
        <f t="shared" si="1130"/>
        <v>0</v>
      </c>
      <c r="Y933" s="261">
        <f t="shared" si="1131"/>
        <v>-7</v>
      </c>
      <c r="Z933" s="262">
        <f t="shared" si="1132"/>
        <v>0.1666666667</v>
      </c>
      <c r="AA933" s="262">
        <f t="shared" si="1133"/>
        <v>0.003703703704</v>
      </c>
      <c r="AB933" s="258" t="str">
        <f t="shared" si="1134"/>
        <v>50,541666666666667201</v>
      </c>
      <c r="AC933" s="263" t="str">
        <f t="shared" si="1135"/>
        <v>VH7M- GDTX 11C3  13:00-17:00  BĐ: 28/8/2025 KT: 31/5/2026</v>
      </c>
      <c r="AD933" s="263">
        <f t="shared" ref="AD933:AE933" si="1174">P933</f>
        <v>45897</v>
      </c>
      <c r="AE933" s="263">
        <f t="shared" si="1174"/>
        <v>46173</v>
      </c>
      <c r="AF933" s="187"/>
      <c r="AG933" s="187"/>
    </row>
    <row r="934">
      <c r="A934" s="253"/>
      <c r="B934" s="253"/>
      <c r="C934" s="99" t="s">
        <v>1355</v>
      </c>
      <c r="D934" s="99" t="s">
        <v>1356</v>
      </c>
      <c r="E934" s="99">
        <v>2024.0</v>
      </c>
      <c r="F934" s="99" t="s">
        <v>1364</v>
      </c>
      <c r="G934" s="99" t="s">
        <v>1358</v>
      </c>
      <c r="H934" s="99"/>
      <c r="I934" s="99"/>
      <c r="J934" s="99"/>
      <c r="K934" s="231">
        <v>6.0</v>
      </c>
      <c r="L934" s="254">
        <v>0.5416666666666666</v>
      </c>
      <c r="M934" s="255">
        <v>0.7083333333333334</v>
      </c>
      <c r="N934" s="99">
        <v>201.0</v>
      </c>
      <c r="O934" s="99" t="s">
        <v>1345</v>
      </c>
      <c r="P934" s="256">
        <v>45898.0</v>
      </c>
      <c r="Q934" s="243">
        <v>46173.0</v>
      </c>
      <c r="R934" s="206"/>
      <c r="S934" s="257"/>
      <c r="T934" s="258"/>
      <c r="U934" s="99"/>
      <c r="V934" s="259" t="str">
        <f t="shared" si="1128"/>
        <v> </v>
      </c>
      <c r="W934" s="260">
        <f t="shared" si="1129"/>
        <v>5</v>
      </c>
      <c r="X934" s="258">
        <f t="shared" si="1130"/>
        <v>0</v>
      </c>
      <c r="Y934" s="261">
        <f t="shared" si="1131"/>
        <v>-7</v>
      </c>
      <c r="Z934" s="262">
        <f t="shared" si="1132"/>
        <v>0.1666666667</v>
      </c>
      <c r="AA934" s="262">
        <f t="shared" si="1133"/>
        <v>0.003703703704</v>
      </c>
      <c r="AB934" s="258" t="str">
        <f t="shared" si="1134"/>
        <v>60,541666666666667201</v>
      </c>
      <c r="AC934" s="263" t="str">
        <f t="shared" si="1135"/>
        <v>VH7M- GDTX 11C3  13:00-17:00  BĐ: 29/8/2025 KT: 31/5/2026</v>
      </c>
      <c r="AD934" s="263">
        <f t="shared" ref="AD934:AE934" si="1175">P934</f>
        <v>45898</v>
      </c>
      <c r="AE934" s="263">
        <f t="shared" si="1175"/>
        <v>46173</v>
      </c>
      <c r="AF934" s="187"/>
      <c r="AG934" s="187"/>
    </row>
    <row r="935">
      <c r="A935" s="253"/>
      <c r="B935" s="253"/>
      <c r="C935" s="99" t="s">
        <v>1355</v>
      </c>
      <c r="D935" s="99" t="s">
        <v>1356</v>
      </c>
      <c r="E935" s="99">
        <v>2024.0</v>
      </c>
      <c r="F935" s="99" t="s">
        <v>1364</v>
      </c>
      <c r="G935" s="99" t="s">
        <v>1358</v>
      </c>
      <c r="H935" s="99"/>
      <c r="I935" s="99"/>
      <c r="J935" s="99"/>
      <c r="K935" s="231">
        <v>7.0</v>
      </c>
      <c r="L935" s="254">
        <v>0.5416666666666666</v>
      </c>
      <c r="M935" s="255">
        <v>0.7083333333333334</v>
      </c>
      <c r="N935" s="99">
        <v>201.0</v>
      </c>
      <c r="O935" s="99" t="s">
        <v>1345</v>
      </c>
      <c r="P935" s="256">
        <v>45899.0</v>
      </c>
      <c r="Q935" s="243">
        <v>46173.0</v>
      </c>
      <c r="R935" s="206"/>
      <c r="S935" s="257"/>
      <c r="T935" s="258"/>
      <c r="U935" s="99"/>
      <c r="V935" s="259" t="str">
        <f t="shared" si="1128"/>
        <v> </v>
      </c>
      <c r="W935" s="260">
        <f t="shared" si="1129"/>
        <v>5</v>
      </c>
      <c r="X935" s="258">
        <f t="shared" si="1130"/>
        <v>0</v>
      </c>
      <c r="Y935" s="261">
        <f t="shared" si="1131"/>
        <v>-7</v>
      </c>
      <c r="Z935" s="262">
        <f t="shared" si="1132"/>
        <v>0.1666666667</v>
      </c>
      <c r="AA935" s="262">
        <f t="shared" si="1133"/>
        <v>0.003703703704</v>
      </c>
      <c r="AB935" s="258" t="str">
        <f t="shared" si="1134"/>
        <v>70,541666666666667201</v>
      </c>
      <c r="AC935" s="263" t="str">
        <f t="shared" si="1135"/>
        <v>VH7M- GDTX 11C3  13:00-17:00  BĐ: 30/8/2025 KT: 31/5/2026</v>
      </c>
      <c r="AD935" s="263">
        <f t="shared" ref="AD935:AE935" si="1176">P935</f>
        <v>45899</v>
      </c>
      <c r="AE935" s="263">
        <f t="shared" si="1176"/>
        <v>46173</v>
      </c>
      <c r="AF935" s="187"/>
      <c r="AG935" s="187"/>
    </row>
    <row r="936">
      <c r="A936" s="253"/>
      <c r="B936" s="253"/>
      <c r="C936" s="99" t="s">
        <v>1355</v>
      </c>
      <c r="D936" s="99" t="s">
        <v>1356</v>
      </c>
      <c r="E936" s="99">
        <v>2024.0</v>
      </c>
      <c r="F936" s="99" t="s">
        <v>1365</v>
      </c>
      <c r="G936" s="99" t="s">
        <v>1358</v>
      </c>
      <c r="H936" s="99"/>
      <c r="I936" s="99"/>
      <c r="J936" s="99"/>
      <c r="K936" s="231">
        <v>2.0</v>
      </c>
      <c r="L936" s="254">
        <v>0.5416666666666666</v>
      </c>
      <c r="M936" s="255">
        <v>0.7083333333333334</v>
      </c>
      <c r="N936" s="99">
        <v>205.0</v>
      </c>
      <c r="O936" s="99" t="s">
        <v>1345</v>
      </c>
      <c r="P936" s="256">
        <v>45894.0</v>
      </c>
      <c r="Q936" s="243">
        <v>46173.0</v>
      </c>
      <c r="R936" s="206"/>
      <c r="S936" s="257"/>
      <c r="T936" s="258"/>
      <c r="U936" s="99"/>
      <c r="V936" s="259" t="str">
        <f t="shared" si="1128"/>
        <v> </v>
      </c>
      <c r="W936" s="260">
        <f t="shared" si="1129"/>
        <v>5</v>
      </c>
      <c r="X936" s="258">
        <f t="shared" si="1130"/>
        <v>0</v>
      </c>
      <c r="Y936" s="261">
        <f t="shared" si="1131"/>
        <v>-7</v>
      </c>
      <c r="Z936" s="262">
        <f t="shared" si="1132"/>
        <v>0.1666666667</v>
      </c>
      <c r="AA936" s="262">
        <f t="shared" si="1133"/>
        <v>0.003703703704</v>
      </c>
      <c r="AB936" s="258" t="str">
        <f t="shared" si="1134"/>
        <v>20,541666666666667205</v>
      </c>
      <c r="AC936" s="263" t="str">
        <f t="shared" si="1135"/>
        <v>VH7M- GDTX 11C4  13:00-17:00  BĐ: 25/8/2025 KT: 31/5/2026</v>
      </c>
      <c r="AD936" s="263">
        <f t="shared" ref="AD936:AE936" si="1177">P936</f>
        <v>45894</v>
      </c>
      <c r="AE936" s="263">
        <f t="shared" si="1177"/>
        <v>46173</v>
      </c>
      <c r="AF936" s="187"/>
      <c r="AG936" s="187"/>
    </row>
    <row r="937">
      <c r="A937" s="253"/>
      <c r="B937" s="253"/>
      <c r="C937" s="99" t="s">
        <v>1355</v>
      </c>
      <c r="D937" s="99" t="s">
        <v>1356</v>
      </c>
      <c r="E937" s="99">
        <v>2024.0</v>
      </c>
      <c r="F937" s="99" t="s">
        <v>1365</v>
      </c>
      <c r="G937" s="99" t="s">
        <v>1358</v>
      </c>
      <c r="H937" s="99"/>
      <c r="I937" s="99"/>
      <c r="J937" s="99"/>
      <c r="K937" s="231">
        <v>3.0</v>
      </c>
      <c r="L937" s="254">
        <v>0.5416666666666666</v>
      </c>
      <c r="M937" s="255">
        <v>0.7083333333333334</v>
      </c>
      <c r="N937" s="99">
        <v>205.0</v>
      </c>
      <c r="O937" s="99" t="s">
        <v>1345</v>
      </c>
      <c r="P937" s="256">
        <v>45895.0</v>
      </c>
      <c r="Q937" s="243">
        <v>46173.0</v>
      </c>
      <c r="R937" s="206"/>
      <c r="S937" s="257"/>
      <c r="T937" s="258"/>
      <c r="U937" s="99"/>
      <c r="V937" s="259" t="str">
        <f t="shared" si="1128"/>
        <v> </v>
      </c>
      <c r="W937" s="260">
        <f t="shared" si="1129"/>
        <v>5</v>
      </c>
      <c r="X937" s="258">
        <f t="shared" si="1130"/>
        <v>0</v>
      </c>
      <c r="Y937" s="261">
        <f t="shared" si="1131"/>
        <v>-7</v>
      </c>
      <c r="Z937" s="262">
        <f t="shared" si="1132"/>
        <v>0.1666666667</v>
      </c>
      <c r="AA937" s="262">
        <f t="shared" si="1133"/>
        <v>0.003703703704</v>
      </c>
      <c r="AB937" s="258" t="str">
        <f t="shared" si="1134"/>
        <v>30,541666666666667205</v>
      </c>
      <c r="AC937" s="263" t="str">
        <f t="shared" si="1135"/>
        <v>VH7M- GDTX 11C4  13:00-17:00  BĐ: 26/8/2025 KT: 31/5/2026</v>
      </c>
      <c r="AD937" s="263">
        <f t="shared" ref="AD937:AE937" si="1178">P937</f>
        <v>45895</v>
      </c>
      <c r="AE937" s="263">
        <f t="shared" si="1178"/>
        <v>46173</v>
      </c>
      <c r="AF937" s="187"/>
      <c r="AG937" s="187"/>
    </row>
    <row r="938">
      <c r="A938" s="253"/>
      <c r="B938" s="253"/>
      <c r="C938" s="99" t="s">
        <v>1355</v>
      </c>
      <c r="D938" s="99" t="s">
        <v>1356</v>
      </c>
      <c r="E938" s="99">
        <v>2024.0</v>
      </c>
      <c r="F938" s="99" t="s">
        <v>1365</v>
      </c>
      <c r="G938" s="99" t="s">
        <v>1358</v>
      </c>
      <c r="H938" s="99"/>
      <c r="I938" s="99"/>
      <c r="J938" s="99"/>
      <c r="K938" s="231">
        <v>4.0</v>
      </c>
      <c r="L938" s="254">
        <v>0.5416666666666666</v>
      </c>
      <c r="M938" s="255">
        <v>0.7083333333333334</v>
      </c>
      <c r="N938" s="99">
        <v>205.0</v>
      </c>
      <c r="O938" s="99" t="s">
        <v>1345</v>
      </c>
      <c r="P938" s="256">
        <v>45896.0</v>
      </c>
      <c r="Q938" s="243">
        <v>46173.0</v>
      </c>
      <c r="R938" s="206"/>
      <c r="S938" s="257"/>
      <c r="T938" s="258"/>
      <c r="U938" s="99"/>
      <c r="V938" s="259" t="str">
        <f t="shared" si="1128"/>
        <v> </v>
      </c>
      <c r="W938" s="260">
        <f t="shared" si="1129"/>
        <v>5</v>
      </c>
      <c r="X938" s="258">
        <f t="shared" si="1130"/>
        <v>0</v>
      </c>
      <c r="Y938" s="261">
        <f t="shared" si="1131"/>
        <v>-7</v>
      </c>
      <c r="Z938" s="262">
        <f t="shared" si="1132"/>
        <v>0.1666666667</v>
      </c>
      <c r="AA938" s="262">
        <f t="shared" si="1133"/>
        <v>0.003703703704</v>
      </c>
      <c r="AB938" s="258" t="str">
        <f t="shared" si="1134"/>
        <v>40,541666666666667205</v>
      </c>
      <c r="AC938" s="263" t="str">
        <f t="shared" si="1135"/>
        <v>VH7M- GDTX 11C4  13:00-17:00  BĐ: 27/8/2025 KT: 31/5/2026</v>
      </c>
      <c r="AD938" s="263">
        <f t="shared" ref="AD938:AE938" si="1179">P938</f>
        <v>45896</v>
      </c>
      <c r="AE938" s="263">
        <f t="shared" si="1179"/>
        <v>46173</v>
      </c>
      <c r="AF938" s="187"/>
      <c r="AG938" s="187"/>
    </row>
    <row r="939">
      <c r="A939" s="253"/>
      <c r="B939" s="253"/>
      <c r="C939" s="99" t="s">
        <v>1355</v>
      </c>
      <c r="D939" s="99" t="s">
        <v>1356</v>
      </c>
      <c r="E939" s="99">
        <v>2024.0</v>
      </c>
      <c r="F939" s="99" t="s">
        <v>1365</v>
      </c>
      <c r="G939" s="99" t="s">
        <v>1358</v>
      </c>
      <c r="H939" s="99"/>
      <c r="I939" s="99"/>
      <c r="J939" s="99"/>
      <c r="K939" s="231">
        <v>5.0</v>
      </c>
      <c r="L939" s="254">
        <v>0.5416666666666666</v>
      </c>
      <c r="M939" s="255">
        <v>0.7083333333333334</v>
      </c>
      <c r="N939" s="99">
        <v>205.0</v>
      </c>
      <c r="O939" s="99" t="s">
        <v>1345</v>
      </c>
      <c r="P939" s="256">
        <v>45897.0</v>
      </c>
      <c r="Q939" s="243">
        <v>46173.0</v>
      </c>
      <c r="R939" s="206"/>
      <c r="S939" s="257"/>
      <c r="T939" s="258"/>
      <c r="U939" s="99"/>
      <c r="V939" s="259" t="str">
        <f t="shared" si="1128"/>
        <v> </v>
      </c>
      <c r="W939" s="260">
        <f t="shared" si="1129"/>
        <v>5</v>
      </c>
      <c r="X939" s="258">
        <f t="shared" si="1130"/>
        <v>0</v>
      </c>
      <c r="Y939" s="261">
        <f t="shared" si="1131"/>
        <v>-7</v>
      </c>
      <c r="Z939" s="262">
        <f t="shared" si="1132"/>
        <v>0.1666666667</v>
      </c>
      <c r="AA939" s="262">
        <f t="shared" si="1133"/>
        <v>0.003703703704</v>
      </c>
      <c r="AB939" s="258" t="str">
        <f t="shared" si="1134"/>
        <v>50,541666666666667205</v>
      </c>
      <c r="AC939" s="263" t="str">
        <f t="shared" si="1135"/>
        <v>VH7M- GDTX 11C4  13:00-17:00  BĐ: 28/8/2025 KT: 31/5/2026</v>
      </c>
      <c r="AD939" s="263">
        <f t="shared" ref="AD939:AE939" si="1180">P939</f>
        <v>45897</v>
      </c>
      <c r="AE939" s="263">
        <f t="shared" si="1180"/>
        <v>46173</v>
      </c>
      <c r="AF939" s="187"/>
      <c r="AG939" s="187"/>
    </row>
    <row r="940">
      <c r="A940" s="253"/>
      <c r="B940" s="253"/>
      <c r="C940" s="99" t="s">
        <v>1355</v>
      </c>
      <c r="D940" s="99" t="s">
        <v>1356</v>
      </c>
      <c r="E940" s="99">
        <v>2024.0</v>
      </c>
      <c r="F940" s="99" t="s">
        <v>1365</v>
      </c>
      <c r="G940" s="99" t="s">
        <v>1358</v>
      </c>
      <c r="H940" s="99"/>
      <c r="I940" s="99"/>
      <c r="J940" s="99"/>
      <c r="K940" s="231">
        <v>6.0</v>
      </c>
      <c r="L940" s="254">
        <v>0.5416666666666666</v>
      </c>
      <c r="M940" s="255">
        <v>0.7083333333333334</v>
      </c>
      <c r="N940" s="99">
        <v>205.0</v>
      </c>
      <c r="O940" s="99" t="s">
        <v>1345</v>
      </c>
      <c r="P940" s="256">
        <v>45898.0</v>
      </c>
      <c r="Q940" s="243">
        <v>46173.0</v>
      </c>
      <c r="R940" s="206"/>
      <c r="S940" s="257"/>
      <c r="T940" s="258"/>
      <c r="U940" s="99"/>
      <c r="V940" s="259" t="str">
        <f t="shared" si="1128"/>
        <v> </v>
      </c>
      <c r="W940" s="260">
        <f t="shared" si="1129"/>
        <v>5</v>
      </c>
      <c r="X940" s="258">
        <f t="shared" si="1130"/>
        <v>0</v>
      </c>
      <c r="Y940" s="261">
        <f t="shared" si="1131"/>
        <v>-7</v>
      </c>
      <c r="Z940" s="262">
        <f t="shared" si="1132"/>
        <v>0.1666666667</v>
      </c>
      <c r="AA940" s="262">
        <f t="shared" si="1133"/>
        <v>0.003703703704</v>
      </c>
      <c r="AB940" s="258" t="str">
        <f t="shared" si="1134"/>
        <v>60,541666666666667205</v>
      </c>
      <c r="AC940" s="263" t="str">
        <f t="shared" si="1135"/>
        <v>VH7M- GDTX 11C4  13:00-17:00  BĐ: 29/8/2025 KT: 31/5/2026</v>
      </c>
      <c r="AD940" s="263">
        <f t="shared" ref="AD940:AE940" si="1181">P940</f>
        <v>45898</v>
      </c>
      <c r="AE940" s="263">
        <f t="shared" si="1181"/>
        <v>46173</v>
      </c>
      <c r="AF940" s="187"/>
      <c r="AG940" s="187"/>
    </row>
    <row r="941">
      <c r="A941" s="253"/>
      <c r="B941" s="253"/>
      <c r="C941" s="99" t="s">
        <v>1355</v>
      </c>
      <c r="D941" s="99" t="s">
        <v>1356</v>
      </c>
      <c r="E941" s="99">
        <v>2024.0</v>
      </c>
      <c r="F941" s="99" t="s">
        <v>1365</v>
      </c>
      <c r="G941" s="99" t="s">
        <v>1358</v>
      </c>
      <c r="H941" s="99"/>
      <c r="I941" s="99"/>
      <c r="J941" s="99"/>
      <c r="K941" s="231">
        <v>7.0</v>
      </c>
      <c r="L941" s="254">
        <v>0.5416666666666666</v>
      </c>
      <c r="M941" s="255">
        <v>0.7083333333333334</v>
      </c>
      <c r="N941" s="99">
        <v>205.0</v>
      </c>
      <c r="O941" s="99" t="s">
        <v>1345</v>
      </c>
      <c r="P941" s="256">
        <v>45899.0</v>
      </c>
      <c r="Q941" s="243">
        <v>46173.0</v>
      </c>
      <c r="R941" s="206"/>
      <c r="S941" s="257"/>
      <c r="T941" s="258"/>
      <c r="U941" s="99"/>
      <c r="V941" s="259" t="str">
        <f t="shared" si="1128"/>
        <v> </v>
      </c>
      <c r="W941" s="260">
        <f t="shared" si="1129"/>
        <v>5</v>
      </c>
      <c r="X941" s="258">
        <f t="shared" si="1130"/>
        <v>0</v>
      </c>
      <c r="Y941" s="261">
        <f t="shared" si="1131"/>
        <v>-7</v>
      </c>
      <c r="Z941" s="262">
        <f t="shared" si="1132"/>
        <v>0.1666666667</v>
      </c>
      <c r="AA941" s="262">
        <f t="shared" si="1133"/>
        <v>0.003703703704</v>
      </c>
      <c r="AB941" s="258" t="str">
        <f t="shared" si="1134"/>
        <v>70,541666666666667205</v>
      </c>
      <c r="AC941" s="263" t="str">
        <f t="shared" si="1135"/>
        <v>VH7M- GDTX 11C4  13:00-17:00  BĐ: 30/8/2025 KT: 31/5/2026</v>
      </c>
      <c r="AD941" s="263">
        <f t="shared" ref="AD941:AE941" si="1182">P941</f>
        <v>45899</v>
      </c>
      <c r="AE941" s="263">
        <f t="shared" si="1182"/>
        <v>46173</v>
      </c>
      <c r="AF941" s="187"/>
      <c r="AG941" s="187"/>
    </row>
    <row r="942">
      <c r="A942" s="253"/>
      <c r="B942" s="253"/>
      <c r="C942" s="99" t="s">
        <v>1355</v>
      </c>
      <c r="D942" s="99" t="s">
        <v>1356</v>
      </c>
      <c r="E942" s="99">
        <v>2024.0</v>
      </c>
      <c r="F942" s="99" t="s">
        <v>1366</v>
      </c>
      <c r="G942" s="99" t="s">
        <v>1358</v>
      </c>
      <c r="H942" s="99"/>
      <c r="I942" s="99"/>
      <c r="J942" s="99"/>
      <c r="K942" s="231">
        <v>2.0</v>
      </c>
      <c r="L942" s="254">
        <v>0.5416666666666666</v>
      </c>
      <c r="M942" s="255">
        <v>0.7083333333333334</v>
      </c>
      <c r="N942" s="99">
        <v>203.0</v>
      </c>
      <c r="O942" s="99" t="s">
        <v>1345</v>
      </c>
      <c r="P942" s="256">
        <v>45894.0</v>
      </c>
      <c r="Q942" s="243">
        <v>46173.0</v>
      </c>
      <c r="R942" s="206"/>
      <c r="S942" s="257"/>
      <c r="T942" s="258"/>
      <c r="U942" s="99"/>
      <c r="V942" s="259" t="str">
        <f t="shared" si="1128"/>
        <v> </v>
      </c>
      <c r="W942" s="260">
        <f t="shared" si="1129"/>
        <v>5</v>
      </c>
      <c r="X942" s="258">
        <f t="shared" si="1130"/>
        <v>0</v>
      </c>
      <c r="Y942" s="261">
        <f t="shared" si="1131"/>
        <v>-7</v>
      </c>
      <c r="Z942" s="262">
        <f t="shared" si="1132"/>
        <v>0.1666666667</v>
      </c>
      <c r="AA942" s="262">
        <f t="shared" si="1133"/>
        <v>0.003703703704</v>
      </c>
      <c r="AB942" s="258" t="str">
        <f t="shared" si="1134"/>
        <v>20,541666666666667203</v>
      </c>
      <c r="AC942" s="263" t="str">
        <f t="shared" si="1135"/>
        <v>VH7M- GDTX 11C5  13:00-17:00  BĐ: 25/8/2025 KT: 31/5/2026</v>
      </c>
      <c r="AD942" s="263">
        <f t="shared" ref="AD942:AE942" si="1183">P942</f>
        <v>45894</v>
      </c>
      <c r="AE942" s="263">
        <f t="shared" si="1183"/>
        <v>46173</v>
      </c>
      <c r="AF942" s="187"/>
      <c r="AG942" s="187"/>
    </row>
    <row r="943">
      <c r="A943" s="253"/>
      <c r="B943" s="253"/>
      <c r="C943" s="99" t="s">
        <v>1355</v>
      </c>
      <c r="D943" s="99" t="s">
        <v>1356</v>
      </c>
      <c r="E943" s="99">
        <v>2024.0</v>
      </c>
      <c r="F943" s="99" t="s">
        <v>1366</v>
      </c>
      <c r="G943" s="99" t="s">
        <v>1358</v>
      </c>
      <c r="H943" s="99"/>
      <c r="I943" s="99"/>
      <c r="J943" s="99"/>
      <c r="K943" s="231">
        <v>3.0</v>
      </c>
      <c r="L943" s="254">
        <v>0.5416666666666666</v>
      </c>
      <c r="M943" s="255">
        <v>0.7083333333333334</v>
      </c>
      <c r="N943" s="99">
        <v>203.0</v>
      </c>
      <c r="O943" s="99" t="s">
        <v>1345</v>
      </c>
      <c r="P943" s="256">
        <v>45895.0</v>
      </c>
      <c r="Q943" s="243">
        <v>46173.0</v>
      </c>
      <c r="R943" s="206"/>
      <c r="S943" s="257"/>
      <c r="T943" s="258"/>
      <c r="U943" s="99"/>
      <c r="V943" s="259" t="str">
        <f t="shared" si="1128"/>
        <v> </v>
      </c>
      <c r="W943" s="260">
        <f t="shared" si="1129"/>
        <v>5</v>
      </c>
      <c r="X943" s="258">
        <f t="shared" si="1130"/>
        <v>0</v>
      </c>
      <c r="Y943" s="261">
        <f t="shared" si="1131"/>
        <v>-7</v>
      </c>
      <c r="Z943" s="262">
        <f t="shared" si="1132"/>
        <v>0.1666666667</v>
      </c>
      <c r="AA943" s="262">
        <f t="shared" si="1133"/>
        <v>0.003703703704</v>
      </c>
      <c r="AB943" s="258" t="str">
        <f t="shared" si="1134"/>
        <v>30,541666666666667203</v>
      </c>
      <c r="AC943" s="263" t="str">
        <f t="shared" si="1135"/>
        <v>VH7M- GDTX 11C5  13:00-17:00  BĐ: 26/8/2025 KT: 31/5/2026</v>
      </c>
      <c r="AD943" s="263">
        <f t="shared" ref="AD943:AE943" si="1184">P943</f>
        <v>45895</v>
      </c>
      <c r="AE943" s="263">
        <f t="shared" si="1184"/>
        <v>46173</v>
      </c>
      <c r="AF943" s="187"/>
      <c r="AG943" s="187"/>
    </row>
    <row r="944">
      <c r="A944" s="253"/>
      <c r="B944" s="253"/>
      <c r="C944" s="99" t="s">
        <v>1355</v>
      </c>
      <c r="D944" s="99" t="s">
        <v>1356</v>
      </c>
      <c r="E944" s="99">
        <v>2024.0</v>
      </c>
      <c r="F944" s="99" t="s">
        <v>1366</v>
      </c>
      <c r="G944" s="99" t="s">
        <v>1358</v>
      </c>
      <c r="H944" s="99"/>
      <c r="I944" s="99"/>
      <c r="J944" s="99"/>
      <c r="K944" s="231">
        <v>4.0</v>
      </c>
      <c r="L944" s="254">
        <v>0.5416666666666666</v>
      </c>
      <c r="M944" s="255">
        <v>0.7083333333333334</v>
      </c>
      <c r="N944" s="99">
        <v>203.0</v>
      </c>
      <c r="O944" s="99" t="s">
        <v>1345</v>
      </c>
      <c r="P944" s="256">
        <v>45896.0</v>
      </c>
      <c r="Q944" s="243">
        <v>46173.0</v>
      </c>
      <c r="R944" s="206"/>
      <c r="S944" s="257"/>
      <c r="T944" s="258"/>
      <c r="U944" s="99"/>
      <c r="V944" s="259" t="str">
        <f t="shared" si="1128"/>
        <v> </v>
      </c>
      <c r="W944" s="260">
        <f t="shared" si="1129"/>
        <v>5</v>
      </c>
      <c r="X944" s="258">
        <f t="shared" si="1130"/>
        <v>0</v>
      </c>
      <c r="Y944" s="261">
        <f t="shared" si="1131"/>
        <v>-7</v>
      </c>
      <c r="Z944" s="262">
        <f t="shared" si="1132"/>
        <v>0.1666666667</v>
      </c>
      <c r="AA944" s="262">
        <f t="shared" si="1133"/>
        <v>0.003703703704</v>
      </c>
      <c r="AB944" s="258" t="str">
        <f t="shared" si="1134"/>
        <v>40,541666666666667203</v>
      </c>
      <c r="AC944" s="263" t="str">
        <f t="shared" si="1135"/>
        <v>VH7M- GDTX 11C5  13:00-17:00  BĐ: 27/8/2025 KT: 31/5/2026</v>
      </c>
      <c r="AD944" s="263">
        <f t="shared" ref="AD944:AE944" si="1185">P944</f>
        <v>45896</v>
      </c>
      <c r="AE944" s="263">
        <f t="shared" si="1185"/>
        <v>46173</v>
      </c>
      <c r="AF944" s="187"/>
      <c r="AG944" s="187"/>
    </row>
    <row r="945">
      <c r="A945" s="253"/>
      <c r="B945" s="253"/>
      <c r="C945" s="99" t="s">
        <v>1355</v>
      </c>
      <c r="D945" s="99" t="s">
        <v>1356</v>
      </c>
      <c r="E945" s="99">
        <v>2024.0</v>
      </c>
      <c r="F945" s="99" t="s">
        <v>1366</v>
      </c>
      <c r="G945" s="99" t="s">
        <v>1358</v>
      </c>
      <c r="H945" s="99"/>
      <c r="I945" s="99"/>
      <c r="J945" s="99"/>
      <c r="K945" s="231">
        <v>5.0</v>
      </c>
      <c r="L945" s="254">
        <v>0.5416666666666666</v>
      </c>
      <c r="M945" s="255">
        <v>0.7083333333333334</v>
      </c>
      <c r="N945" s="99">
        <v>203.0</v>
      </c>
      <c r="O945" s="99" t="s">
        <v>1345</v>
      </c>
      <c r="P945" s="256">
        <v>45897.0</v>
      </c>
      <c r="Q945" s="243">
        <v>46173.0</v>
      </c>
      <c r="R945" s="206"/>
      <c r="S945" s="257"/>
      <c r="T945" s="258"/>
      <c r="U945" s="99"/>
      <c r="V945" s="259" t="str">
        <f t="shared" si="1128"/>
        <v> </v>
      </c>
      <c r="W945" s="260">
        <f t="shared" si="1129"/>
        <v>5</v>
      </c>
      <c r="X945" s="258">
        <f t="shared" si="1130"/>
        <v>0</v>
      </c>
      <c r="Y945" s="261">
        <f t="shared" si="1131"/>
        <v>-7</v>
      </c>
      <c r="Z945" s="262">
        <f t="shared" si="1132"/>
        <v>0.1666666667</v>
      </c>
      <c r="AA945" s="262">
        <f t="shared" si="1133"/>
        <v>0.003703703704</v>
      </c>
      <c r="AB945" s="258" t="str">
        <f t="shared" si="1134"/>
        <v>50,541666666666667203</v>
      </c>
      <c r="AC945" s="263" t="str">
        <f t="shared" si="1135"/>
        <v>VH7M- GDTX 11C5  13:00-17:00  BĐ: 28/8/2025 KT: 31/5/2026</v>
      </c>
      <c r="AD945" s="263">
        <f t="shared" ref="AD945:AE945" si="1186">P945</f>
        <v>45897</v>
      </c>
      <c r="AE945" s="263">
        <f t="shared" si="1186"/>
        <v>46173</v>
      </c>
      <c r="AF945" s="187"/>
      <c r="AG945" s="187"/>
    </row>
    <row r="946">
      <c r="A946" s="253"/>
      <c r="B946" s="253"/>
      <c r="C946" s="99" t="s">
        <v>1355</v>
      </c>
      <c r="D946" s="99" t="s">
        <v>1356</v>
      </c>
      <c r="E946" s="99">
        <v>2024.0</v>
      </c>
      <c r="F946" s="99" t="s">
        <v>1366</v>
      </c>
      <c r="G946" s="99" t="s">
        <v>1358</v>
      </c>
      <c r="H946" s="99"/>
      <c r="I946" s="99"/>
      <c r="J946" s="99"/>
      <c r="K946" s="231">
        <v>6.0</v>
      </c>
      <c r="L946" s="254">
        <v>0.5416666666666666</v>
      </c>
      <c r="M946" s="255">
        <v>0.7083333333333334</v>
      </c>
      <c r="N946" s="99">
        <v>203.0</v>
      </c>
      <c r="O946" s="99" t="s">
        <v>1345</v>
      </c>
      <c r="P946" s="256">
        <v>45898.0</v>
      </c>
      <c r="Q946" s="243">
        <v>46173.0</v>
      </c>
      <c r="R946" s="206"/>
      <c r="S946" s="257"/>
      <c r="T946" s="258"/>
      <c r="U946" s="99"/>
      <c r="V946" s="259" t="str">
        <f t="shared" si="1128"/>
        <v> </v>
      </c>
      <c r="W946" s="260">
        <f t="shared" si="1129"/>
        <v>5</v>
      </c>
      <c r="X946" s="258">
        <f t="shared" si="1130"/>
        <v>0</v>
      </c>
      <c r="Y946" s="261">
        <f t="shared" si="1131"/>
        <v>-7</v>
      </c>
      <c r="Z946" s="262">
        <f t="shared" si="1132"/>
        <v>0.1666666667</v>
      </c>
      <c r="AA946" s="262">
        <f t="shared" si="1133"/>
        <v>0.003703703704</v>
      </c>
      <c r="AB946" s="258" t="str">
        <f t="shared" si="1134"/>
        <v>60,541666666666667203</v>
      </c>
      <c r="AC946" s="263" t="str">
        <f t="shared" si="1135"/>
        <v>VH7M- GDTX 11C5  13:00-17:00  BĐ: 29/8/2025 KT: 31/5/2026</v>
      </c>
      <c r="AD946" s="263">
        <f t="shared" ref="AD946:AE946" si="1187">P946</f>
        <v>45898</v>
      </c>
      <c r="AE946" s="263">
        <f t="shared" si="1187"/>
        <v>46173</v>
      </c>
      <c r="AF946" s="187"/>
      <c r="AG946" s="187"/>
    </row>
    <row r="947">
      <c r="A947" s="253"/>
      <c r="B947" s="253"/>
      <c r="C947" s="99" t="s">
        <v>1355</v>
      </c>
      <c r="D947" s="99" t="s">
        <v>1356</v>
      </c>
      <c r="E947" s="99">
        <v>2024.0</v>
      </c>
      <c r="F947" s="99" t="s">
        <v>1366</v>
      </c>
      <c r="G947" s="99" t="s">
        <v>1358</v>
      </c>
      <c r="H947" s="99"/>
      <c r="I947" s="99"/>
      <c r="J947" s="99"/>
      <c r="K947" s="231">
        <v>7.0</v>
      </c>
      <c r="L947" s="254">
        <v>0.5416666666666666</v>
      </c>
      <c r="M947" s="255">
        <v>0.7083333333333334</v>
      </c>
      <c r="N947" s="99">
        <v>203.0</v>
      </c>
      <c r="O947" s="99" t="s">
        <v>1345</v>
      </c>
      <c r="P947" s="256">
        <v>45899.0</v>
      </c>
      <c r="Q947" s="243">
        <v>46173.0</v>
      </c>
      <c r="R947" s="206"/>
      <c r="S947" s="257"/>
      <c r="T947" s="258"/>
      <c r="U947" s="99"/>
      <c r="V947" s="259" t="str">
        <f t="shared" si="1128"/>
        <v> </v>
      </c>
      <c r="W947" s="260">
        <f t="shared" si="1129"/>
        <v>5</v>
      </c>
      <c r="X947" s="258">
        <f t="shared" si="1130"/>
        <v>0</v>
      </c>
      <c r="Y947" s="261">
        <f t="shared" si="1131"/>
        <v>-7</v>
      </c>
      <c r="Z947" s="262">
        <f t="shared" si="1132"/>
        <v>0.1666666667</v>
      </c>
      <c r="AA947" s="262">
        <f t="shared" si="1133"/>
        <v>0.003703703704</v>
      </c>
      <c r="AB947" s="258" t="str">
        <f t="shared" si="1134"/>
        <v>70,541666666666667203</v>
      </c>
      <c r="AC947" s="263" t="str">
        <f t="shared" si="1135"/>
        <v>VH7M- GDTX 11C5  13:00-17:00  BĐ: 30/8/2025 KT: 31/5/2026</v>
      </c>
      <c r="AD947" s="263">
        <f t="shared" ref="AD947:AE947" si="1188">P947</f>
        <v>45899</v>
      </c>
      <c r="AE947" s="263">
        <f t="shared" si="1188"/>
        <v>46173</v>
      </c>
      <c r="AF947" s="187"/>
      <c r="AG947" s="187"/>
    </row>
    <row r="948">
      <c r="A948" s="253"/>
      <c r="B948" s="253"/>
      <c r="C948" s="99" t="s">
        <v>1355</v>
      </c>
      <c r="D948" s="99" t="s">
        <v>1356</v>
      </c>
      <c r="E948" s="99">
        <v>2024.0</v>
      </c>
      <c r="F948" s="99" t="s">
        <v>1367</v>
      </c>
      <c r="G948" s="99" t="s">
        <v>1358</v>
      </c>
      <c r="H948" s="99"/>
      <c r="I948" s="99"/>
      <c r="J948" s="99"/>
      <c r="K948" s="231">
        <v>2.0</v>
      </c>
      <c r="L948" s="254">
        <v>0.5416666666666666</v>
      </c>
      <c r="M948" s="255">
        <v>0.7083333333333334</v>
      </c>
      <c r="N948" s="99" t="s">
        <v>1368</v>
      </c>
      <c r="O948" s="99" t="s">
        <v>1261</v>
      </c>
      <c r="P948" s="256">
        <v>45894.0</v>
      </c>
      <c r="Q948" s="243">
        <v>46173.0</v>
      </c>
      <c r="R948" s="206"/>
      <c r="S948" s="257"/>
      <c r="T948" s="258"/>
      <c r="U948" s="99"/>
      <c r="V948" s="259" t="str">
        <f t="shared" si="1128"/>
        <v> </v>
      </c>
      <c r="W948" s="260">
        <f t="shared" si="1129"/>
        <v>5</v>
      </c>
      <c r="X948" s="258">
        <f t="shared" si="1130"/>
        <v>0</v>
      </c>
      <c r="Y948" s="261">
        <f t="shared" si="1131"/>
        <v>-7</v>
      </c>
      <c r="Z948" s="262">
        <f t="shared" si="1132"/>
        <v>0.1666666667</v>
      </c>
      <c r="AA948" s="262">
        <f t="shared" si="1133"/>
        <v>0.003703703704</v>
      </c>
      <c r="AB948" s="258" t="str">
        <f t="shared" si="1134"/>
        <v>20,541666666666667G_503</v>
      </c>
      <c r="AC948" s="263" t="str">
        <f t="shared" si="1135"/>
        <v>VH7M- GDTX 11C6  13:00-17:00  BĐ: 25/8/2025 KT: 31/5/2026</v>
      </c>
      <c r="AD948" s="263">
        <f t="shared" ref="AD948:AE948" si="1189">P948</f>
        <v>45894</v>
      </c>
      <c r="AE948" s="263">
        <f t="shared" si="1189"/>
        <v>46173</v>
      </c>
      <c r="AF948" s="187"/>
      <c r="AG948" s="187"/>
    </row>
    <row r="949">
      <c r="A949" s="253"/>
      <c r="B949" s="253"/>
      <c r="C949" s="99" t="s">
        <v>1355</v>
      </c>
      <c r="D949" s="99" t="s">
        <v>1356</v>
      </c>
      <c r="E949" s="99">
        <v>2024.0</v>
      </c>
      <c r="F949" s="99" t="s">
        <v>1367</v>
      </c>
      <c r="G949" s="99" t="s">
        <v>1358</v>
      </c>
      <c r="H949" s="99"/>
      <c r="I949" s="99"/>
      <c r="J949" s="99"/>
      <c r="K949" s="231">
        <v>3.0</v>
      </c>
      <c r="L949" s="254">
        <v>0.5416666666666666</v>
      </c>
      <c r="M949" s="255">
        <v>0.7083333333333334</v>
      </c>
      <c r="N949" s="99" t="s">
        <v>1368</v>
      </c>
      <c r="O949" s="99" t="s">
        <v>1261</v>
      </c>
      <c r="P949" s="256">
        <v>45895.0</v>
      </c>
      <c r="Q949" s="243">
        <v>46173.0</v>
      </c>
      <c r="R949" s="206"/>
      <c r="S949" s="257"/>
      <c r="T949" s="258"/>
      <c r="U949" s="99"/>
      <c r="V949" s="259" t="str">
        <f t="shared" si="1128"/>
        <v> </v>
      </c>
      <c r="W949" s="260">
        <f t="shared" si="1129"/>
        <v>5</v>
      </c>
      <c r="X949" s="258">
        <f t="shared" si="1130"/>
        <v>0</v>
      </c>
      <c r="Y949" s="261">
        <f t="shared" si="1131"/>
        <v>-7</v>
      </c>
      <c r="Z949" s="262">
        <f t="shared" si="1132"/>
        <v>0.1666666667</v>
      </c>
      <c r="AA949" s="262">
        <f t="shared" si="1133"/>
        <v>0.003703703704</v>
      </c>
      <c r="AB949" s="258" t="str">
        <f t="shared" si="1134"/>
        <v>30,541666666666667G_503</v>
      </c>
      <c r="AC949" s="263" t="str">
        <f t="shared" si="1135"/>
        <v>VH7M- GDTX 11C6  13:00-17:00  BĐ: 26/8/2025 KT: 31/5/2026</v>
      </c>
      <c r="AD949" s="263">
        <f t="shared" ref="AD949:AE949" si="1190">P949</f>
        <v>45895</v>
      </c>
      <c r="AE949" s="263">
        <f t="shared" si="1190"/>
        <v>46173</v>
      </c>
      <c r="AF949" s="187"/>
      <c r="AG949" s="187"/>
    </row>
    <row r="950">
      <c r="A950" s="253"/>
      <c r="B950" s="253"/>
      <c r="C950" s="99" t="s">
        <v>1355</v>
      </c>
      <c r="D950" s="99" t="s">
        <v>1356</v>
      </c>
      <c r="E950" s="99">
        <v>2024.0</v>
      </c>
      <c r="F950" s="99" t="s">
        <v>1367</v>
      </c>
      <c r="G950" s="99" t="s">
        <v>1358</v>
      </c>
      <c r="H950" s="99"/>
      <c r="I950" s="99"/>
      <c r="J950" s="99"/>
      <c r="K950" s="231">
        <v>4.0</v>
      </c>
      <c r="L950" s="254">
        <v>0.5416666666666666</v>
      </c>
      <c r="M950" s="255">
        <v>0.7083333333333334</v>
      </c>
      <c r="N950" s="99" t="s">
        <v>1368</v>
      </c>
      <c r="O950" s="99" t="s">
        <v>1261</v>
      </c>
      <c r="P950" s="256">
        <v>45896.0</v>
      </c>
      <c r="Q950" s="243">
        <v>46173.0</v>
      </c>
      <c r="R950" s="206"/>
      <c r="S950" s="257"/>
      <c r="T950" s="258"/>
      <c r="U950" s="99"/>
      <c r="V950" s="259" t="str">
        <f t="shared" si="1128"/>
        <v> </v>
      </c>
      <c r="W950" s="260">
        <f t="shared" si="1129"/>
        <v>5</v>
      </c>
      <c r="X950" s="258">
        <f t="shared" si="1130"/>
        <v>0</v>
      </c>
      <c r="Y950" s="261">
        <f t="shared" si="1131"/>
        <v>-7</v>
      </c>
      <c r="Z950" s="262">
        <f t="shared" si="1132"/>
        <v>0.1666666667</v>
      </c>
      <c r="AA950" s="262">
        <f t="shared" si="1133"/>
        <v>0.003703703704</v>
      </c>
      <c r="AB950" s="258" t="str">
        <f t="shared" si="1134"/>
        <v>40,541666666666667G_503</v>
      </c>
      <c r="AC950" s="263" t="str">
        <f t="shared" si="1135"/>
        <v>VH7M- GDTX 11C6  13:00-17:00  BĐ: 27/8/2025 KT: 31/5/2026</v>
      </c>
      <c r="AD950" s="263">
        <f t="shared" ref="AD950:AE950" si="1191">P950</f>
        <v>45896</v>
      </c>
      <c r="AE950" s="263">
        <f t="shared" si="1191"/>
        <v>46173</v>
      </c>
      <c r="AF950" s="187"/>
      <c r="AG950" s="187"/>
    </row>
    <row r="951">
      <c r="A951" s="253"/>
      <c r="B951" s="253"/>
      <c r="C951" s="99" t="s">
        <v>1355</v>
      </c>
      <c r="D951" s="99" t="s">
        <v>1356</v>
      </c>
      <c r="E951" s="99">
        <v>2024.0</v>
      </c>
      <c r="F951" s="99" t="s">
        <v>1367</v>
      </c>
      <c r="G951" s="99" t="s">
        <v>1358</v>
      </c>
      <c r="H951" s="99"/>
      <c r="I951" s="99"/>
      <c r="J951" s="99"/>
      <c r="K951" s="231">
        <v>5.0</v>
      </c>
      <c r="L951" s="254">
        <v>0.5416666666666666</v>
      </c>
      <c r="M951" s="255">
        <v>0.7083333333333334</v>
      </c>
      <c r="N951" s="99" t="s">
        <v>1368</v>
      </c>
      <c r="O951" s="99" t="s">
        <v>1261</v>
      </c>
      <c r="P951" s="256">
        <v>45897.0</v>
      </c>
      <c r="Q951" s="243">
        <v>46173.0</v>
      </c>
      <c r="R951" s="206"/>
      <c r="S951" s="257"/>
      <c r="T951" s="258"/>
      <c r="U951" s="99"/>
      <c r="V951" s="259" t="str">
        <f t="shared" si="1128"/>
        <v> </v>
      </c>
      <c r="W951" s="260">
        <f t="shared" si="1129"/>
        <v>5</v>
      </c>
      <c r="X951" s="258">
        <f t="shared" si="1130"/>
        <v>0</v>
      </c>
      <c r="Y951" s="261">
        <f t="shared" si="1131"/>
        <v>-7</v>
      </c>
      <c r="Z951" s="262">
        <f t="shared" si="1132"/>
        <v>0.1666666667</v>
      </c>
      <c r="AA951" s="262">
        <f t="shared" si="1133"/>
        <v>0.003703703704</v>
      </c>
      <c r="AB951" s="258" t="str">
        <f t="shared" si="1134"/>
        <v>50,541666666666667G_503</v>
      </c>
      <c r="AC951" s="263" t="str">
        <f t="shared" si="1135"/>
        <v>VH7M- GDTX 11C6  13:00-17:00  BĐ: 28/8/2025 KT: 31/5/2026</v>
      </c>
      <c r="AD951" s="263">
        <f t="shared" ref="AD951:AE951" si="1192">P951</f>
        <v>45897</v>
      </c>
      <c r="AE951" s="263">
        <f t="shared" si="1192"/>
        <v>46173</v>
      </c>
      <c r="AF951" s="187"/>
      <c r="AG951" s="187"/>
    </row>
    <row r="952">
      <c r="A952" s="253"/>
      <c r="B952" s="253"/>
      <c r="C952" s="99" t="s">
        <v>1355</v>
      </c>
      <c r="D952" s="99" t="s">
        <v>1356</v>
      </c>
      <c r="E952" s="99">
        <v>2024.0</v>
      </c>
      <c r="F952" s="99" t="s">
        <v>1367</v>
      </c>
      <c r="G952" s="99" t="s">
        <v>1358</v>
      </c>
      <c r="H952" s="99"/>
      <c r="I952" s="99"/>
      <c r="J952" s="99"/>
      <c r="K952" s="231">
        <v>6.0</v>
      </c>
      <c r="L952" s="254">
        <v>0.5416666666666666</v>
      </c>
      <c r="M952" s="255">
        <v>0.7083333333333334</v>
      </c>
      <c r="N952" s="99" t="s">
        <v>1368</v>
      </c>
      <c r="O952" s="99" t="s">
        <v>1261</v>
      </c>
      <c r="P952" s="256">
        <v>45898.0</v>
      </c>
      <c r="Q952" s="243">
        <v>46173.0</v>
      </c>
      <c r="R952" s="206"/>
      <c r="S952" s="257"/>
      <c r="T952" s="258"/>
      <c r="U952" s="99"/>
      <c r="V952" s="259" t="str">
        <f t="shared" si="1128"/>
        <v> </v>
      </c>
      <c r="W952" s="260">
        <f t="shared" si="1129"/>
        <v>5</v>
      </c>
      <c r="X952" s="258">
        <f t="shared" si="1130"/>
        <v>0</v>
      </c>
      <c r="Y952" s="261">
        <f t="shared" si="1131"/>
        <v>-7</v>
      </c>
      <c r="Z952" s="262">
        <f t="shared" si="1132"/>
        <v>0.1666666667</v>
      </c>
      <c r="AA952" s="262">
        <f t="shared" si="1133"/>
        <v>0.003703703704</v>
      </c>
      <c r="AB952" s="258" t="str">
        <f t="shared" si="1134"/>
        <v>60,541666666666667G_503</v>
      </c>
      <c r="AC952" s="263" t="str">
        <f t="shared" si="1135"/>
        <v>VH7M- GDTX 11C6  13:00-17:00  BĐ: 29/8/2025 KT: 31/5/2026</v>
      </c>
      <c r="AD952" s="263">
        <f t="shared" ref="AD952:AE952" si="1193">P952</f>
        <v>45898</v>
      </c>
      <c r="AE952" s="263">
        <f t="shared" si="1193"/>
        <v>46173</v>
      </c>
      <c r="AF952" s="187"/>
      <c r="AG952" s="187"/>
    </row>
    <row r="953">
      <c r="A953" s="253"/>
      <c r="B953" s="253"/>
      <c r="C953" s="99" t="s">
        <v>1355</v>
      </c>
      <c r="D953" s="99" t="s">
        <v>1356</v>
      </c>
      <c r="E953" s="99">
        <v>2024.0</v>
      </c>
      <c r="F953" s="99" t="s">
        <v>1367</v>
      </c>
      <c r="G953" s="99" t="s">
        <v>1358</v>
      </c>
      <c r="H953" s="99"/>
      <c r="I953" s="99"/>
      <c r="J953" s="99"/>
      <c r="K953" s="231">
        <v>7.0</v>
      </c>
      <c r="L953" s="254">
        <v>0.5416666666666666</v>
      </c>
      <c r="M953" s="255">
        <v>0.7083333333333334</v>
      </c>
      <c r="N953" s="99" t="s">
        <v>1368</v>
      </c>
      <c r="O953" s="99" t="s">
        <v>1261</v>
      </c>
      <c r="P953" s="256">
        <v>45899.0</v>
      </c>
      <c r="Q953" s="243">
        <v>46173.0</v>
      </c>
      <c r="R953" s="206"/>
      <c r="S953" s="257"/>
      <c r="T953" s="258"/>
      <c r="U953" s="99"/>
      <c r="V953" s="259" t="str">
        <f t="shared" si="1128"/>
        <v> </v>
      </c>
      <c r="W953" s="260">
        <f t="shared" si="1129"/>
        <v>5</v>
      </c>
      <c r="X953" s="258">
        <f t="shared" si="1130"/>
        <v>0</v>
      </c>
      <c r="Y953" s="261">
        <f t="shared" si="1131"/>
        <v>-7</v>
      </c>
      <c r="Z953" s="262">
        <f t="shared" si="1132"/>
        <v>0.1666666667</v>
      </c>
      <c r="AA953" s="262">
        <f t="shared" si="1133"/>
        <v>0.003703703704</v>
      </c>
      <c r="AB953" s="258" t="str">
        <f t="shared" si="1134"/>
        <v>70,541666666666667G_503</v>
      </c>
      <c r="AC953" s="263" t="str">
        <f t="shared" si="1135"/>
        <v>VH7M- GDTX 11C6  13:00-17:00  BĐ: 30/8/2025 KT: 31/5/2026</v>
      </c>
      <c r="AD953" s="263">
        <f t="shared" ref="AD953:AE953" si="1194">P953</f>
        <v>45899</v>
      </c>
      <c r="AE953" s="263">
        <f t="shared" si="1194"/>
        <v>46173</v>
      </c>
      <c r="AF953" s="187"/>
      <c r="AG953" s="187"/>
    </row>
    <row r="954">
      <c r="A954" s="253"/>
      <c r="B954" s="253"/>
      <c r="C954" s="99" t="s">
        <v>1355</v>
      </c>
      <c r="D954" s="99" t="s">
        <v>1356</v>
      </c>
      <c r="E954" s="99">
        <v>2024.0</v>
      </c>
      <c r="F954" s="99" t="s">
        <v>1369</v>
      </c>
      <c r="G954" s="99" t="s">
        <v>1358</v>
      </c>
      <c r="H954" s="99"/>
      <c r="I954" s="99"/>
      <c r="J954" s="99"/>
      <c r="K954" s="231">
        <v>2.0</v>
      </c>
      <c r="L954" s="254">
        <v>0.5416666666666666</v>
      </c>
      <c r="M954" s="255">
        <v>0.7083333333333334</v>
      </c>
      <c r="N954" s="99" t="s">
        <v>1329</v>
      </c>
      <c r="O954" s="99" t="s">
        <v>1261</v>
      </c>
      <c r="P954" s="256">
        <v>45894.0</v>
      </c>
      <c r="Q954" s="243">
        <v>46173.0</v>
      </c>
      <c r="R954" s="206"/>
      <c r="S954" s="257"/>
      <c r="T954" s="258"/>
      <c r="U954" s="99"/>
      <c r="V954" s="259" t="str">
        <f t="shared" si="1128"/>
        <v> </v>
      </c>
      <c r="W954" s="260">
        <f t="shared" si="1129"/>
        <v>5</v>
      </c>
      <c r="X954" s="258">
        <f t="shared" si="1130"/>
        <v>0</v>
      </c>
      <c r="Y954" s="261">
        <f t="shared" si="1131"/>
        <v>-7</v>
      </c>
      <c r="Z954" s="262">
        <f t="shared" si="1132"/>
        <v>0.1666666667</v>
      </c>
      <c r="AA954" s="262">
        <f t="shared" si="1133"/>
        <v>0.003703703704</v>
      </c>
      <c r="AB954" s="258" t="str">
        <f t="shared" si="1134"/>
        <v>20,541666666666667G_401</v>
      </c>
      <c r="AC954" s="263" t="str">
        <f t="shared" si="1135"/>
        <v>VH7M- GDTX 11C7  13:00-17:00  BĐ: 25/8/2025 KT: 31/5/2026</v>
      </c>
      <c r="AD954" s="263">
        <f t="shared" ref="AD954:AE954" si="1195">P954</f>
        <v>45894</v>
      </c>
      <c r="AE954" s="263">
        <f t="shared" si="1195"/>
        <v>46173</v>
      </c>
      <c r="AF954" s="187"/>
      <c r="AG954" s="187"/>
    </row>
    <row r="955">
      <c r="A955" s="253"/>
      <c r="B955" s="253"/>
      <c r="C955" s="99" t="s">
        <v>1355</v>
      </c>
      <c r="D955" s="99" t="s">
        <v>1356</v>
      </c>
      <c r="E955" s="99">
        <v>2024.0</v>
      </c>
      <c r="F955" s="99" t="s">
        <v>1369</v>
      </c>
      <c r="G955" s="99" t="s">
        <v>1358</v>
      </c>
      <c r="H955" s="99"/>
      <c r="I955" s="99"/>
      <c r="J955" s="99"/>
      <c r="K955" s="231">
        <v>3.0</v>
      </c>
      <c r="L955" s="254">
        <v>0.5416666666666666</v>
      </c>
      <c r="M955" s="255">
        <v>0.7083333333333334</v>
      </c>
      <c r="N955" s="99" t="s">
        <v>1329</v>
      </c>
      <c r="O955" s="99" t="s">
        <v>1261</v>
      </c>
      <c r="P955" s="256">
        <v>45895.0</v>
      </c>
      <c r="Q955" s="243">
        <v>46173.0</v>
      </c>
      <c r="R955" s="206"/>
      <c r="S955" s="257"/>
      <c r="T955" s="258"/>
      <c r="U955" s="99"/>
      <c r="V955" s="259" t="str">
        <f t="shared" si="1128"/>
        <v> </v>
      </c>
      <c r="W955" s="260">
        <f t="shared" si="1129"/>
        <v>5</v>
      </c>
      <c r="X955" s="258">
        <f t="shared" si="1130"/>
        <v>0</v>
      </c>
      <c r="Y955" s="261">
        <f t="shared" si="1131"/>
        <v>-7</v>
      </c>
      <c r="Z955" s="262">
        <f t="shared" si="1132"/>
        <v>0.1666666667</v>
      </c>
      <c r="AA955" s="262">
        <f t="shared" si="1133"/>
        <v>0.003703703704</v>
      </c>
      <c r="AB955" s="258" t="str">
        <f t="shared" si="1134"/>
        <v>30,541666666666667G_401</v>
      </c>
      <c r="AC955" s="263" t="str">
        <f t="shared" si="1135"/>
        <v>VH7M- GDTX 11C7  13:00-17:00  BĐ: 26/8/2025 KT: 31/5/2026</v>
      </c>
      <c r="AD955" s="263">
        <f t="shared" ref="AD955:AE955" si="1196">P955</f>
        <v>45895</v>
      </c>
      <c r="AE955" s="263">
        <f t="shared" si="1196"/>
        <v>46173</v>
      </c>
      <c r="AF955" s="187"/>
      <c r="AG955" s="187"/>
    </row>
    <row r="956">
      <c r="A956" s="253"/>
      <c r="B956" s="253"/>
      <c r="C956" s="99" t="s">
        <v>1355</v>
      </c>
      <c r="D956" s="99" t="s">
        <v>1356</v>
      </c>
      <c r="E956" s="99">
        <v>2024.0</v>
      </c>
      <c r="F956" s="99" t="s">
        <v>1369</v>
      </c>
      <c r="G956" s="99" t="s">
        <v>1358</v>
      </c>
      <c r="H956" s="99"/>
      <c r="I956" s="99"/>
      <c r="J956" s="99"/>
      <c r="K956" s="231">
        <v>4.0</v>
      </c>
      <c r="L956" s="254">
        <v>0.5416666666666666</v>
      </c>
      <c r="M956" s="255">
        <v>0.7083333333333334</v>
      </c>
      <c r="N956" s="99" t="s">
        <v>1329</v>
      </c>
      <c r="O956" s="99" t="s">
        <v>1261</v>
      </c>
      <c r="P956" s="256">
        <v>45896.0</v>
      </c>
      <c r="Q956" s="243">
        <v>46173.0</v>
      </c>
      <c r="R956" s="206"/>
      <c r="S956" s="257"/>
      <c r="T956" s="258"/>
      <c r="U956" s="99"/>
      <c r="V956" s="259" t="str">
        <f t="shared" si="1128"/>
        <v> </v>
      </c>
      <c r="W956" s="260">
        <f t="shared" si="1129"/>
        <v>5</v>
      </c>
      <c r="X956" s="258">
        <f t="shared" si="1130"/>
        <v>0</v>
      </c>
      <c r="Y956" s="261">
        <f t="shared" si="1131"/>
        <v>-7</v>
      </c>
      <c r="Z956" s="262">
        <f t="shared" si="1132"/>
        <v>0.1666666667</v>
      </c>
      <c r="AA956" s="262">
        <f t="shared" si="1133"/>
        <v>0.003703703704</v>
      </c>
      <c r="AB956" s="258" t="str">
        <f t="shared" si="1134"/>
        <v>40,541666666666667G_401</v>
      </c>
      <c r="AC956" s="263" t="str">
        <f t="shared" si="1135"/>
        <v>VH7M- GDTX 11C7  13:00-17:00  BĐ: 27/8/2025 KT: 31/5/2026</v>
      </c>
      <c r="AD956" s="263">
        <f t="shared" ref="AD956:AE956" si="1197">P956</f>
        <v>45896</v>
      </c>
      <c r="AE956" s="263">
        <f t="shared" si="1197"/>
        <v>46173</v>
      </c>
      <c r="AF956" s="187"/>
      <c r="AG956" s="187"/>
    </row>
    <row r="957">
      <c r="A957" s="253"/>
      <c r="B957" s="253"/>
      <c r="C957" s="99" t="s">
        <v>1355</v>
      </c>
      <c r="D957" s="99" t="s">
        <v>1356</v>
      </c>
      <c r="E957" s="99">
        <v>2024.0</v>
      </c>
      <c r="F957" s="99" t="s">
        <v>1369</v>
      </c>
      <c r="G957" s="99" t="s">
        <v>1358</v>
      </c>
      <c r="H957" s="99"/>
      <c r="I957" s="99"/>
      <c r="J957" s="99"/>
      <c r="K957" s="231">
        <v>5.0</v>
      </c>
      <c r="L957" s="254">
        <v>0.5416666666666666</v>
      </c>
      <c r="M957" s="255">
        <v>0.7083333333333334</v>
      </c>
      <c r="N957" s="99" t="s">
        <v>1329</v>
      </c>
      <c r="O957" s="99" t="s">
        <v>1261</v>
      </c>
      <c r="P957" s="256">
        <v>45897.0</v>
      </c>
      <c r="Q957" s="243">
        <v>46173.0</v>
      </c>
      <c r="R957" s="206"/>
      <c r="S957" s="257"/>
      <c r="T957" s="258"/>
      <c r="U957" s="99"/>
      <c r="V957" s="259" t="str">
        <f t="shared" si="1128"/>
        <v> </v>
      </c>
      <c r="W957" s="260">
        <f t="shared" si="1129"/>
        <v>5</v>
      </c>
      <c r="X957" s="258">
        <f t="shared" si="1130"/>
        <v>0</v>
      </c>
      <c r="Y957" s="261">
        <f t="shared" si="1131"/>
        <v>-7</v>
      </c>
      <c r="Z957" s="262">
        <f t="shared" si="1132"/>
        <v>0.1666666667</v>
      </c>
      <c r="AA957" s="262">
        <f t="shared" si="1133"/>
        <v>0.003703703704</v>
      </c>
      <c r="AB957" s="258" t="str">
        <f t="shared" si="1134"/>
        <v>50,541666666666667G_401</v>
      </c>
      <c r="AC957" s="263" t="str">
        <f t="shared" si="1135"/>
        <v>VH7M- GDTX 11C7  13:00-17:00  BĐ: 28/8/2025 KT: 31/5/2026</v>
      </c>
      <c r="AD957" s="263">
        <f t="shared" ref="AD957:AE957" si="1198">P957</f>
        <v>45897</v>
      </c>
      <c r="AE957" s="263">
        <f t="shared" si="1198"/>
        <v>46173</v>
      </c>
      <c r="AF957" s="187"/>
      <c r="AG957" s="187"/>
    </row>
    <row r="958">
      <c r="A958" s="253"/>
      <c r="B958" s="253"/>
      <c r="C958" s="99" t="s">
        <v>1355</v>
      </c>
      <c r="D958" s="99" t="s">
        <v>1356</v>
      </c>
      <c r="E958" s="99">
        <v>2024.0</v>
      </c>
      <c r="F958" s="99" t="s">
        <v>1369</v>
      </c>
      <c r="G958" s="99" t="s">
        <v>1358</v>
      </c>
      <c r="H958" s="99"/>
      <c r="I958" s="99"/>
      <c r="J958" s="99"/>
      <c r="K958" s="231">
        <v>6.0</v>
      </c>
      <c r="L958" s="254">
        <v>0.5416666666666666</v>
      </c>
      <c r="M958" s="255">
        <v>0.7083333333333334</v>
      </c>
      <c r="N958" s="99" t="s">
        <v>1329</v>
      </c>
      <c r="O958" s="99" t="s">
        <v>1261</v>
      </c>
      <c r="P958" s="256">
        <v>45898.0</v>
      </c>
      <c r="Q958" s="243">
        <v>46173.0</v>
      </c>
      <c r="R958" s="206"/>
      <c r="S958" s="257"/>
      <c r="T958" s="258"/>
      <c r="U958" s="99"/>
      <c r="V958" s="259" t="str">
        <f t="shared" si="1128"/>
        <v> </v>
      </c>
      <c r="W958" s="260">
        <f t="shared" si="1129"/>
        <v>5</v>
      </c>
      <c r="X958" s="258">
        <f t="shared" si="1130"/>
        <v>0</v>
      </c>
      <c r="Y958" s="261">
        <f t="shared" si="1131"/>
        <v>-7</v>
      </c>
      <c r="Z958" s="262">
        <f t="shared" si="1132"/>
        <v>0.1666666667</v>
      </c>
      <c r="AA958" s="262">
        <f t="shared" si="1133"/>
        <v>0.003703703704</v>
      </c>
      <c r="AB958" s="258" t="str">
        <f t="shared" si="1134"/>
        <v>60,541666666666667G_401</v>
      </c>
      <c r="AC958" s="263" t="str">
        <f t="shared" si="1135"/>
        <v>VH7M- GDTX 11C7  13:00-17:00  BĐ: 29/8/2025 KT: 31/5/2026</v>
      </c>
      <c r="AD958" s="263">
        <f t="shared" ref="AD958:AE958" si="1199">P958</f>
        <v>45898</v>
      </c>
      <c r="AE958" s="263">
        <f t="shared" si="1199"/>
        <v>46173</v>
      </c>
      <c r="AF958" s="187"/>
      <c r="AG958" s="187"/>
    </row>
    <row r="959">
      <c r="A959" s="253"/>
      <c r="B959" s="253"/>
      <c r="C959" s="99" t="s">
        <v>1355</v>
      </c>
      <c r="D959" s="99" t="s">
        <v>1356</v>
      </c>
      <c r="E959" s="99">
        <v>2024.0</v>
      </c>
      <c r="F959" s="99" t="s">
        <v>1369</v>
      </c>
      <c r="G959" s="99" t="s">
        <v>1358</v>
      </c>
      <c r="H959" s="99"/>
      <c r="I959" s="99"/>
      <c r="J959" s="99"/>
      <c r="K959" s="231">
        <v>7.0</v>
      </c>
      <c r="L959" s="254">
        <v>0.5416666666666666</v>
      </c>
      <c r="M959" s="255">
        <v>0.7083333333333334</v>
      </c>
      <c r="N959" s="99" t="s">
        <v>1329</v>
      </c>
      <c r="O959" s="99" t="s">
        <v>1261</v>
      </c>
      <c r="P959" s="256">
        <v>45899.0</v>
      </c>
      <c r="Q959" s="243">
        <v>46173.0</v>
      </c>
      <c r="R959" s="206"/>
      <c r="S959" s="257"/>
      <c r="T959" s="258"/>
      <c r="U959" s="99"/>
      <c r="V959" s="259" t="str">
        <f t="shared" si="1128"/>
        <v> </v>
      </c>
      <c r="W959" s="260">
        <f t="shared" si="1129"/>
        <v>5</v>
      </c>
      <c r="X959" s="258">
        <f t="shared" si="1130"/>
        <v>0</v>
      </c>
      <c r="Y959" s="261">
        <f t="shared" si="1131"/>
        <v>-7</v>
      </c>
      <c r="Z959" s="262">
        <f t="shared" si="1132"/>
        <v>0.1666666667</v>
      </c>
      <c r="AA959" s="262">
        <f t="shared" si="1133"/>
        <v>0.003703703704</v>
      </c>
      <c r="AB959" s="258" t="str">
        <f t="shared" si="1134"/>
        <v>70,541666666666667G_401</v>
      </c>
      <c r="AC959" s="263" t="str">
        <f t="shared" si="1135"/>
        <v>VH7M- GDTX 11C7  13:00-17:00  BĐ: 30/8/2025 KT: 31/5/2026</v>
      </c>
      <c r="AD959" s="263">
        <f t="shared" ref="AD959:AE959" si="1200">P959</f>
        <v>45899</v>
      </c>
      <c r="AE959" s="263">
        <f t="shared" si="1200"/>
        <v>46173</v>
      </c>
      <c r="AF959" s="187"/>
      <c r="AG959" s="187"/>
    </row>
    <row r="960">
      <c r="A960" s="253"/>
      <c r="B960" s="253"/>
      <c r="C960" s="99" t="s">
        <v>1355</v>
      </c>
      <c r="D960" s="99" t="s">
        <v>1356</v>
      </c>
      <c r="E960" s="99">
        <v>2024.0</v>
      </c>
      <c r="F960" s="99" t="s">
        <v>1370</v>
      </c>
      <c r="G960" s="99" t="s">
        <v>1358</v>
      </c>
      <c r="H960" s="99"/>
      <c r="I960" s="99"/>
      <c r="J960" s="99"/>
      <c r="K960" s="231">
        <v>2.0</v>
      </c>
      <c r="L960" s="254">
        <v>0.5416666666666666</v>
      </c>
      <c r="M960" s="255">
        <v>0.7083333333333334</v>
      </c>
      <c r="N960" s="99">
        <v>305.0</v>
      </c>
      <c r="O960" s="99" t="s">
        <v>1345</v>
      </c>
      <c r="P960" s="256">
        <v>45894.0</v>
      </c>
      <c r="Q960" s="243">
        <v>46173.0</v>
      </c>
      <c r="R960" s="206"/>
      <c r="S960" s="257"/>
      <c r="T960" s="258"/>
      <c r="U960" s="99"/>
      <c r="V960" s="259" t="str">
        <f t="shared" si="1128"/>
        <v> </v>
      </c>
      <c r="W960" s="260">
        <f t="shared" si="1129"/>
        <v>5</v>
      </c>
      <c r="X960" s="258">
        <f t="shared" si="1130"/>
        <v>0</v>
      </c>
      <c r="Y960" s="261">
        <f t="shared" si="1131"/>
        <v>-7</v>
      </c>
      <c r="Z960" s="262">
        <f t="shared" si="1132"/>
        <v>0.1666666667</v>
      </c>
      <c r="AA960" s="262">
        <f t="shared" si="1133"/>
        <v>0.003703703704</v>
      </c>
      <c r="AB960" s="258" t="str">
        <f t="shared" si="1134"/>
        <v>20,541666666666667305</v>
      </c>
      <c r="AC960" s="263" t="str">
        <f t="shared" si="1135"/>
        <v>VH7M- GDTX 11C8  13:00-17:00  BĐ: 25/8/2025 KT: 31/5/2026</v>
      </c>
      <c r="AD960" s="263">
        <f t="shared" ref="AD960:AE960" si="1201">P960</f>
        <v>45894</v>
      </c>
      <c r="AE960" s="263">
        <f t="shared" si="1201"/>
        <v>46173</v>
      </c>
      <c r="AF960" s="187"/>
      <c r="AG960" s="187"/>
    </row>
    <row r="961">
      <c r="A961" s="253"/>
      <c r="B961" s="253"/>
      <c r="C961" s="99" t="s">
        <v>1355</v>
      </c>
      <c r="D961" s="99" t="s">
        <v>1356</v>
      </c>
      <c r="E961" s="99">
        <v>2024.0</v>
      </c>
      <c r="F961" s="99" t="s">
        <v>1370</v>
      </c>
      <c r="G961" s="99" t="s">
        <v>1358</v>
      </c>
      <c r="H961" s="99"/>
      <c r="I961" s="99"/>
      <c r="J961" s="99"/>
      <c r="K961" s="231">
        <v>3.0</v>
      </c>
      <c r="L961" s="254">
        <v>0.5416666666666666</v>
      </c>
      <c r="M961" s="255">
        <v>0.7083333333333334</v>
      </c>
      <c r="N961" s="99">
        <v>305.0</v>
      </c>
      <c r="O961" s="99" t="s">
        <v>1345</v>
      </c>
      <c r="P961" s="256">
        <v>45895.0</v>
      </c>
      <c r="Q961" s="243">
        <v>46173.0</v>
      </c>
      <c r="R961" s="206"/>
      <c r="S961" s="257"/>
      <c r="T961" s="258"/>
      <c r="U961" s="99"/>
      <c r="V961" s="259" t="str">
        <f t="shared" si="1128"/>
        <v> </v>
      </c>
      <c r="W961" s="260">
        <f t="shared" si="1129"/>
        <v>5</v>
      </c>
      <c r="X961" s="258">
        <f t="shared" si="1130"/>
        <v>0</v>
      </c>
      <c r="Y961" s="261">
        <f t="shared" si="1131"/>
        <v>-7</v>
      </c>
      <c r="Z961" s="262">
        <f t="shared" si="1132"/>
        <v>0.1666666667</v>
      </c>
      <c r="AA961" s="262">
        <f t="shared" si="1133"/>
        <v>0.003703703704</v>
      </c>
      <c r="AB961" s="258" t="str">
        <f t="shared" si="1134"/>
        <v>30,541666666666667305</v>
      </c>
      <c r="AC961" s="263" t="str">
        <f t="shared" si="1135"/>
        <v>VH7M- GDTX 11C8  13:00-17:00  BĐ: 26/8/2025 KT: 31/5/2026</v>
      </c>
      <c r="AD961" s="263">
        <f t="shared" ref="AD961:AE961" si="1202">P961</f>
        <v>45895</v>
      </c>
      <c r="AE961" s="263">
        <f t="shared" si="1202"/>
        <v>46173</v>
      </c>
      <c r="AF961" s="187"/>
      <c r="AG961" s="187"/>
    </row>
    <row r="962">
      <c r="A962" s="253"/>
      <c r="B962" s="253"/>
      <c r="C962" s="99" t="s">
        <v>1355</v>
      </c>
      <c r="D962" s="99" t="s">
        <v>1356</v>
      </c>
      <c r="E962" s="99">
        <v>2024.0</v>
      </c>
      <c r="F962" s="99" t="s">
        <v>1370</v>
      </c>
      <c r="G962" s="99" t="s">
        <v>1358</v>
      </c>
      <c r="H962" s="99"/>
      <c r="I962" s="99"/>
      <c r="J962" s="99"/>
      <c r="K962" s="231">
        <v>4.0</v>
      </c>
      <c r="L962" s="254">
        <v>0.5416666666666666</v>
      </c>
      <c r="M962" s="255">
        <v>0.7083333333333334</v>
      </c>
      <c r="N962" s="99">
        <v>305.0</v>
      </c>
      <c r="O962" s="99" t="s">
        <v>1345</v>
      </c>
      <c r="P962" s="256">
        <v>45896.0</v>
      </c>
      <c r="Q962" s="243">
        <v>46173.0</v>
      </c>
      <c r="R962" s="206"/>
      <c r="S962" s="257"/>
      <c r="T962" s="258"/>
      <c r="U962" s="99"/>
      <c r="V962" s="259" t="str">
        <f t="shared" si="1128"/>
        <v> </v>
      </c>
      <c r="W962" s="260">
        <f t="shared" si="1129"/>
        <v>5</v>
      </c>
      <c r="X962" s="258">
        <f t="shared" si="1130"/>
        <v>0</v>
      </c>
      <c r="Y962" s="261">
        <f t="shared" si="1131"/>
        <v>-7</v>
      </c>
      <c r="Z962" s="262">
        <f t="shared" si="1132"/>
        <v>0.1666666667</v>
      </c>
      <c r="AA962" s="262">
        <f t="shared" si="1133"/>
        <v>0.003703703704</v>
      </c>
      <c r="AB962" s="258" t="str">
        <f t="shared" si="1134"/>
        <v>40,541666666666667305</v>
      </c>
      <c r="AC962" s="263" t="str">
        <f t="shared" si="1135"/>
        <v>VH7M- GDTX 11C8  13:00-17:00  BĐ: 27/8/2025 KT: 31/5/2026</v>
      </c>
      <c r="AD962" s="263">
        <f t="shared" ref="AD962:AE962" si="1203">P962</f>
        <v>45896</v>
      </c>
      <c r="AE962" s="263">
        <f t="shared" si="1203"/>
        <v>46173</v>
      </c>
      <c r="AF962" s="187"/>
      <c r="AG962" s="187"/>
    </row>
    <row r="963">
      <c r="A963" s="253"/>
      <c r="B963" s="253"/>
      <c r="C963" s="99" t="s">
        <v>1355</v>
      </c>
      <c r="D963" s="99" t="s">
        <v>1356</v>
      </c>
      <c r="E963" s="99">
        <v>2024.0</v>
      </c>
      <c r="F963" s="99" t="s">
        <v>1370</v>
      </c>
      <c r="G963" s="99" t="s">
        <v>1358</v>
      </c>
      <c r="H963" s="99"/>
      <c r="I963" s="99"/>
      <c r="J963" s="99"/>
      <c r="K963" s="231">
        <v>5.0</v>
      </c>
      <c r="L963" s="254">
        <v>0.5416666666666666</v>
      </c>
      <c r="M963" s="255">
        <v>0.7083333333333334</v>
      </c>
      <c r="N963" s="99">
        <v>305.0</v>
      </c>
      <c r="O963" s="99" t="s">
        <v>1345</v>
      </c>
      <c r="P963" s="256">
        <v>45897.0</v>
      </c>
      <c r="Q963" s="243">
        <v>46173.0</v>
      </c>
      <c r="R963" s="206"/>
      <c r="S963" s="257"/>
      <c r="T963" s="258"/>
      <c r="U963" s="99"/>
      <c r="V963" s="259" t="str">
        <f t="shared" si="1128"/>
        <v> </v>
      </c>
      <c r="W963" s="260">
        <f t="shared" si="1129"/>
        <v>5</v>
      </c>
      <c r="X963" s="258">
        <f t="shared" si="1130"/>
        <v>0</v>
      </c>
      <c r="Y963" s="261">
        <f t="shared" si="1131"/>
        <v>-7</v>
      </c>
      <c r="Z963" s="262">
        <f t="shared" si="1132"/>
        <v>0.1666666667</v>
      </c>
      <c r="AA963" s="262">
        <f t="shared" si="1133"/>
        <v>0.003703703704</v>
      </c>
      <c r="AB963" s="258" t="str">
        <f t="shared" si="1134"/>
        <v>50,541666666666667305</v>
      </c>
      <c r="AC963" s="263" t="str">
        <f t="shared" si="1135"/>
        <v>VH7M- GDTX 11C8  13:00-17:00  BĐ: 28/8/2025 KT: 31/5/2026</v>
      </c>
      <c r="AD963" s="263">
        <f t="shared" ref="AD963:AE963" si="1204">P963</f>
        <v>45897</v>
      </c>
      <c r="AE963" s="263">
        <f t="shared" si="1204"/>
        <v>46173</v>
      </c>
      <c r="AF963" s="187"/>
      <c r="AG963" s="187"/>
    </row>
    <row r="964">
      <c r="A964" s="253"/>
      <c r="B964" s="253"/>
      <c r="C964" s="99" t="s">
        <v>1355</v>
      </c>
      <c r="D964" s="99" t="s">
        <v>1356</v>
      </c>
      <c r="E964" s="99">
        <v>2024.0</v>
      </c>
      <c r="F964" s="99" t="s">
        <v>1370</v>
      </c>
      <c r="G964" s="99" t="s">
        <v>1358</v>
      </c>
      <c r="H964" s="99"/>
      <c r="I964" s="99"/>
      <c r="J964" s="99"/>
      <c r="K964" s="231">
        <v>6.0</v>
      </c>
      <c r="L964" s="254">
        <v>0.5416666666666666</v>
      </c>
      <c r="M964" s="255">
        <v>0.7083333333333334</v>
      </c>
      <c r="N964" s="99">
        <v>305.0</v>
      </c>
      <c r="O964" s="99" t="s">
        <v>1345</v>
      </c>
      <c r="P964" s="256">
        <v>45898.0</v>
      </c>
      <c r="Q964" s="243">
        <v>46173.0</v>
      </c>
      <c r="R964" s="206"/>
      <c r="S964" s="257"/>
      <c r="T964" s="258"/>
      <c r="U964" s="99"/>
      <c r="V964" s="259" t="str">
        <f t="shared" si="1128"/>
        <v> </v>
      </c>
      <c r="W964" s="260">
        <f t="shared" si="1129"/>
        <v>5</v>
      </c>
      <c r="X964" s="258">
        <f t="shared" si="1130"/>
        <v>0</v>
      </c>
      <c r="Y964" s="261">
        <f t="shared" si="1131"/>
        <v>-7</v>
      </c>
      <c r="Z964" s="262">
        <f t="shared" si="1132"/>
        <v>0.1666666667</v>
      </c>
      <c r="AA964" s="262">
        <f t="shared" si="1133"/>
        <v>0.003703703704</v>
      </c>
      <c r="AB964" s="258" t="str">
        <f t="shared" si="1134"/>
        <v>60,541666666666667305</v>
      </c>
      <c r="AC964" s="263" t="str">
        <f t="shared" si="1135"/>
        <v>VH7M- GDTX 11C8  13:00-17:00  BĐ: 29/8/2025 KT: 31/5/2026</v>
      </c>
      <c r="AD964" s="263">
        <f t="shared" ref="AD964:AE964" si="1205">P964</f>
        <v>45898</v>
      </c>
      <c r="AE964" s="263">
        <f t="shared" si="1205"/>
        <v>46173</v>
      </c>
      <c r="AF964" s="187"/>
      <c r="AG964" s="187"/>
    </row>
    <row r="965">
      <c r="A965" s="253"/>
      <c r="B965" s="253"/>
      <c r="C965" s="99" t="s">
        <v>1355</v>
      </c>
      <c r="D965" s="99" t="s">
        <v>1356</v>
      </c>
      <c r="E965" s="99">
        <v>2024.0</v>
      </c>
      <c r="F965" s="99" t="s">
        <v>1370</v>
      </c>
      <c r="G965" s="99" t="s">
        <v>1358</v>
      </c>
      <c r="H965" s="99"/>
      <c r="I965" s="99"/>
      <c r="J965" s="99"/>
      <c r="K965" s="231">
        <v>7.0</v>
      </c>
      <c r="L965" s="254">
        <v>0.5416666666666666</v>
      </c>
      <c r="M965" s="255">
        <v>0.7083333333333334</v>
      </c>
      <c r="N965" s="99">
        <v>305.0</v>
      </c>
      <c r="O965" s="99" t="s">
        <v>1345</v>
      </c>
      <c r="P965" s="256">
        <v>45899.0</v>
      </c>
      <c r="Q965" s="243">
        <v>46173.0</v>
      </c>
      <c r="R965" s="264"/>
      <c r="S965" s="257"/>
      <c r="T965" s="258"/>
      <c r="U965" s="99"/>
      <c r="V965" s="259" t="str">
        <f t="shared" si="1128"/>
        <v> </v>
      </c>
      <c r="W965" s="260">
        <f t="shared" si="1129"/>
        <v>5</v>
      </c>
      <c r="X965" s="258">
        <f t="shared" si="1130"/>
        <v>0</v>
      </c>
      <c r="Y965" s="261">
        <f t="shared" si="1131"/>
        <v>-7</v>
      </c>
      <c r="Z965" s="262">
        <f t="shared" si="1132"/>
        <v>0.1666666667</v>
      </c>
      <c r="AA965" s="262">
        <f t="shared" si="1133"/>
        <v>0.003703703704</v>
      </c>
      <c r="AB965" s="258" t="str">
        <f t="shared" si="1134"/>
        <v>70,541666666666667305</v>
      </c>
      <c r="AC965" s="263" t="str">
        <f t="shared" si="1135"/>
        <v>VH7M- GDTX 11C8  13:00-17:00  BĐ: 30/8/2025 KT: 31/5/2026</v>
      </c>
      <c r="AD965" s="263">
        <f t="shared" ref="AD965:AE965" si="1206">P965</f>
        <v>45899</v>
      </c>
      <c r="AE965" s="263">
        <f t="shared" si="1206"/>
        <v>46173</v>
      </c>
      <c r="AF965" s="187"/>
      <c r="AG965" s="187"/>
    </row>
    <row r="966">
      <c r="A966" s="253"/>
      <c r="B966" s="253"/>
      <c r="C966" s="99" t="s">
        <v>1355</v>
      </c>
      <c r="D966" s="99" t="s">
        <v>1356</v>
      </c>
      <c r="E966" s="99">
        <v>2023.0</v>
      </c>
      <c r="F966" s="99" t="s">
        <v>1371</v>
      </c>
      <c r="G966" s="99" t="s">
        <v>1358</v>
      </c>
      <c r="H966" s="99"/>
      <c r="I966" s="99"/>
      <c r="J966" s="99"/>
      <c r="K966" s="231">
        <v>2.0</v>
      </c>
      <c r="L966" s="254">
        <v>0.5416666666666666</v>
      </c>
      <c r="M966" s="255">
        <v>0.7083333333333334</v>
      </c>
      <c r="N966" s="99">
        <v>303.0</v>
      </c>
      <c r="O966" s="99" t="s">
        <v>1345</v>
      </c>
      <c r="P966" s="256">
        <v>45894.0</v>
      </c>
      <c r="Q966" s="243">
        <v>46173.0</v>
      </c>
      <c r="R966" s="264"/>
      <c r="S966" s="257"/>
      <c r="T966" s="258"/>
      <c r="U966" s="99"/>
      <c r="V966" s="259" t="str">
        <f t="shared" si="1128"/>
        <v> </v>
      </c>
      <c r="W966" s="260">
        <f t="shared" si="1129"/>
        <v>5</v>
      </c>
      <c r="X966" s="258">
        <f t="shared" si="1130"/>
        <v>0</v>
      </c>
      <c r="Y966" s="261">
        <f t="shared" si="1131"/>
        <v>-7</v>
      </c>
      <c r="Z966" s="262">
        <f t="shared" si="1132"/>
        <v>0.1666666667</v>
      </c>
      <c r="AA966" s="262">
        <f t="shared" si="1133"/>
        <v>0.003703703704</v>
      </c>
      <c r="AB966" s="258" t="str">
        <f t="shared" si="1134"/>
        <v>20,541666666666667303</v>
      </c>
      <c r="AC966" s="263" t="str">
        <f t="shared" si="1135"/>
        <v>VH7M- GDTX 12C1  13:00-17:00  BĐ: 25/8/2025 KT: 31/5/2026</v>
      </c>
      <c r="AD966" s="263">
        <f t="shared" ref="AD966:AE966" si="1207">P966</f>
        <v>45894</v>
      </c>
      <c r="AE966" s="263">
        <f t="shared" si="1207"/>
        <v>46173</v>
      </c>
      <c r="AF966" s="187"/>
      <c r="AG966" s="187"/>
    </row>
    <row r="967">
      <c r="A967" s="253"/>
      <c r="B967" s="253"/>
      <c r="C967" s="99" t="s">
        <v>1355</v>
      </c>
      <c r="D967" s="99" t="s">
        <v>1356</v>
      </c>
      <c r="E967" s="99">
        <v>2023.0</v>
      </c>
      <c r="F967" s="99" t="s">
        <v>1371</v>
      </c>
      <c r="G967" s="99" t="s">
        <v>1358</v>
      </c>
      <c r="H967" s="99"/>
      <c r="I967" s="99"/>
      <c r="J967" s="99"/>
      <c r="K967" s="231">
        <v>3.0</v>
      </c>
      <c r="L967" s="254">
        <v>0.5416666666666666</v>
      </c>
      <c r="M967" s="255">
        <v>0.7083333333333334</v>
      </c>
      <c r="N967" s="99">
        <v>303.0</v>
      </c>
      <c r="O967" s="99" t="s">
        <v>1345</v>
      </c>
      <c r="P967" s="256">
        <v>45895.0</v>
      </c>
      <c r="Q967" s="243">
        <v>46173.0</v>
      </c>
      <c r="R967" s="264"/>
      <c r="S967" s="257"/>
      <c r="T967" s="258"/>
      <c r="U967" s="99"/>
      <c r="V967" s="259" t="str">
        <f t="shared" si="1128"/>
        <v> </v>
      </c>
      <c r="W967" s="260">
        <f t="shared" si="1129"/>
        <v>5</v>
      </c>
      <c r="X967" s="258">
        <f t="shared" si="1130"/>
        <v>0</v>
      </c>
      <c r="Y967" s="261">
        <f t="shared" si="1131"/>
        <v>-7</v>
      </c>
      <c r="Z967" s="262">
        <f t="shared" si="1132"/>
        <v>0.1666666667</v>
      </c>
      <c r="AA967" s="262">
        <f t="shared" si="1133"/>
        <v>0.003703703704</v>
      </c>
      <c r="AB967" s="258" t="str">
        <f t="shared" si="1134"/>
        <v>30,541666666666667303</v>
      </c>
      <c r="AC967" s="263" t="str">
        <f t="shared" si="1135"/>
        <v>VH7M- GDTX 12C1  13:00-17:00  BĐ: 26/8/2025 KT: 31/5/2026</v>
      </c>
      <c r="AD967" s="263">
        <f t="shared" ref="AD967:AE967" si="1208">P967</f>
        <v>45895</v>
      </c>
      <c r="AE967" s="263">
        <f t="shared" si="1208"/>
        <v>46173</v>
      </c>
      <c r="AF967" s="187"/>
      <c r="AG967" s="187"/>
    </row>
    <row r="968">
      <c r="A968" s="253"/>
      <c r="B968" s="253"/>
      <c r="C968" s="99" t="s">
        <v>1355</v>
      </c>
      <c r="D968" s="99" t="s">
        <v>1356</v>
      </c>
      <c r="E968" s="99">
        <v>2023.0</v>
      </c>
      <c r="F968" s="99" t="s">
        <v>1371</v>
      </c>
      <c r="G968" s="99" t="s">
        <v>1358</v>
      </c>
      <c r="H968" s="99"/>
      <c r="I968" s="99"/>
      <c r="J968" s="99"/>
      <c r="K968" s="231">
        <v>4.0</v>
      </c>
      <c r="L968" s="254">
        <v>0.5416666666666666</v>
      </c>
      <c r="M968" s="255">
        <v>0.7083333333333334</v>
      </c>
      <c r="N968" s="99">
        <v>303.0</v>
      </c>
      <c r="O968" s="99" t="s">
        <v>1345</v>
      </c>
      <c r="P968" s="256">
        <v>45896.0</v>
      </c>
      <c r="Q968" s="243">
        <v>46173.0</v>
      </c>
      <c r="R968" s="264"/>
      <c r="S968" s="257"/>
      <c r="T968" s="258"/>
      <c r="U968" s="99"/>
      <c r="V968" s="259" t="str">
        <f t="shared" si="1128"/>
        <v> </v>
      </c>
      <c r="W968" s="260">
        <f t="shared" si="1129"/>
        <v>5</v>
      </c>
      <c r="X968" s="258">
        <f t="shared" si="1130"/>
        <v>0</v>
      </c>
      <c r="Y968" s="261">
        <f t="shared" si="1131"/>
        <v>-7</v>
      </c>
      <c r="Z968" s="262">
        <f t="shared" si="1132"/>
        <v>0.1666666667</v>
      </c>
      <c r="AA968" s="262">
        <f t="shared" si="1133"/>
        <v>0.003703703704</v>
      </c>
      <c r="AB968" s="258" t="str">
        <f t="shared" si="1134"/>
        <v>40,541666666666667303</v>
      </c>
      <c r="AC968" s="263" t="str">
        <f t="shared" si="1135"/>
        <v>VH7M- GDTX 12C1  13:00-17:00  BĐ: 27/8/2025 KT: 31/5/2026</v>
      </c>
      <c r="AD968" s="263">
        <f t="shared" ref="AD968:AE968" si="1209">P968</f>
        <v>45896</v>
      </c>
      <c r="AE968" s="263">
        <f t="shared" si="1209"/>
        <v>46173</v>
      </c>
      <c r="AF968" s="187"/>
      <c r="AG968" s="187"/>
    </row>
    <row r="969">
      <c r="A969" s="253"/>
      <c r="B969" s="253"/>
      <c r="C969" s="99" t="s">
        <v>1355</v>
      </c>
      <c r="D969" s="99" t="s">
        <v>1356</v>
      </c>
      <c r="E969" s="99">
        <v>2023.0</v>
      </c>
      <c r="F969" s="99" t="s">
        <v>1371</v>
      </c>
      <c r="G969" s="99" t="s">
        <v>1358</v>
      </c>
      <c r="H969" s="99"/>
      <c r="I969" s="99"/>
      <c r="J969" s="99"/>
      <c r="K969" s="231">
        <v>5.0</v>
      </c>
      <c r="L969" s="254">
        <v>0.5416666666666666</v>
      </c>
      <c r="M969" s="255">
        <v>0.7083333333333334</v>
      </c>
      <c r="N969" s="99">
        <v>303.0</v>
      </c>
      <c r="O969" s="99" t="s">
        <v>1345</v>
      </c>
      <c r="P969" s="256">
        <v>45897.0</v>
      </c>
      <c r="Q969" s="243">
        <v>46173.0</v>
      </c>
      <c r="R969" s="264"/>
      <c r="S969" s="257"/>
      <c r="T969" s="258"/>
      <c r="U969" s="99"/>
      <c r="V969" s="259" t="str">
        <f t="shared" si="1128"/>
        <v> </v>
      </c>
      <c r="W969" s="260">
        <f t="shared" si="1129"/>
        <v>5</v>
      </c>
      <c r="X969" s="258">
        <f t="shared" si="1130"/>
        <v>0</v>
      </c>
      <c r="Y969" s="261">
        <f t="shared" si="1131"/>
        <v>-7</v>
      </c>
      <c r="Z969" s="262">
        <f t="shared" si="1132"/>
        <v>0.1666666667</v>
      </c>
      <c r="AA969" s="262">
        <f t="shared" si="1133"/>
        <v>0.003703703704</v>
      </c>
      <c r="AB969" s="258" t="str">
        <f t="shared" si="1134"/>
        <v>50,541666666666667303</v>
      </c>
      <c r="AC969" s="263" t="str">
        <f t="shared" si="1135"/>
        <v>VH7M- GDTX 12C1  13:00-17:00  BĐ: 28/8/2025 KT: 31/5/2026</v>
      </c>
      <c r="AD969" s="263">
        <f t="shared" ref="AD969:AE969" si="1210">P969</f>
        <v>45897</v>
      </c>
      <c r="AE969" s="263">
        <f t="shared" si="1210"/>
        <v>46173</v>
      </c>
      <c r="AF969" s="187"/>
      <c r="AG969" s="187"/>
    </row>
    <row r="970">
      <c r="A970" s="253"/>
      <c r="B970" s="253"/>
      <c r="C970" s="99" t="s">
        <v>1355</v>
      </c>
      <c r="D970" s="99" t="s">
        <v>1356</v>
      </c>
      <c r="E970" s="99">
        <v>2023.0</v>
      </c>
      <c r="F970" s="99" t="s">
        <v>1371</v>
      </c>
      <c r="G970" s="99" t="s">
        <v>1358</v>
      </c>
      <c r="H970" s="99"/>
      <c r="I970" s="99"/>
      <c r="J970" s="99"/>
      <c r="K970" s="231">
        <v>6.0</v>
      </c>
      <c r="L970" s="254">
        <v>0.5416666666666666</v>
      </c>
      <c r="M970" s="255">
        <v>0.7083333333333334</v>
      </c>
      <c r="N970" s="99">
        <v>303.0</v>
      </c>
      <c r="O970" s="99" t="s">
        <v>1345</v>
      </c>
      <c r="P970" s="256">
        <v>45898.0</v>
      </c>
      <c r="Q970" s="243">
        <v>46173.0</v>
      </c>
      <c r="R970" s="264"/>
      <c r="S970" s="257"/>
      <c r="T970" s="258"/>
      <c r="U970" s="99"/>
      <c r="V970" s="259" t="str">
        <f t="shared" si="1128"/>
        <v> </v>
      </c>
      <c r="W970" s="260">
        <f t="shared" si="1129"/>
        <v>5</v>
      </c>
      <c r="X970" s="258">
        <f t="shared" si="1130"/>
        <v>0</v>
      </c>
      <c r="Y970" s="261">
        <f t="shared" si="1131"/>
        <v>-7</v>
      </c>
      <c r="Z970" s="262">
        <f t="shared" si="1132"/>
        <v>0.1666666667</v>
      </c>
      <c r="AA970" s="262">
        <f t="shared" si="1133"/>
        <v>0.003703703704</v>
      </c>
      <c r="AB970" s="258" t="str">
        <f t="shared" si="1134"/>
        <v>60,541666666666667303</v>
      </c>
      <c r="AC970" s="263" t="str">
        <f t="shared" si="1135"/>
        <v>VH7M- GDTX 12C1  13:00-17:00  BĐ: 29/8/2025 KT: 31/5/2026</v>
      </c>
      <c r="AD970" s="263">
        <f t="shared" ref="AD970:AE970" si="1211">P970</f>
        <v>45898</v>
      </c>
      <c r="AE970" s="263">
        <f t="shared" si="1211"/>
        <v>46173</v>
      </c>
      <c r="AF970" s="187"/>
      <c r="AG970" s="187"/>
    </row>
    <row r="971">
      <c r="A971" s="253"/>
      <c r="B971" s="253"/>
      <c r="C971" s="99" t="s">
        <v>1355</v>
      </c>
      <c r="D971" s="99" t="s">
        <v>1356</v>
      </c>
      <c r="E971" s="99">
        <v>2023.0</v>
      </c>
      <c r="F971" s="99" t="s">
        <v>1371</v>
      </c>
      <c r="G971" s="99" t="s">
        <v>1358</v>
      </c>
      <c r="H971" s="99"/>
      <c r="I971" s="99"/>
      <c r="J971" s="99"/>
      <c r="K971" s="231">
        <v>7.0</v>
      </c>
      <c r="L971" s="254">
        <v>0.5416666666666666</v>
      </c>
      <c r="M971" s="255">
        <v>0.7083333333333334</v>
      </c>
      <c r="N971" s="99">
        <v>303.0</v>
      </c>
      <c r="O971" s="99" t="s">
        <v>1345</v>
      </c>
      <c r="P971" s="256">
        <v>45899.0</v>
      </c>
      <c r="Q971" s="243">
        <v>46173.0</v>
      </c>
      <c r="R971" s="264"/>
      <c r="S971" s="257"/>
      <c r="T971" s="258"/>
      <c r="U971" s="99"/>
      <c r="V971" s="259" t="str">
        <f t="shared" si="1128"/>
        <v> </v>
      </c>
      <c r="W971" s="260">
        <f t="shared" si="1129"/>
        <v>5</v>
      </c>
      <c r="X971" s="258">
        <f t="shared" si="1130"/>
        <v>0</v>
      </c>
      <c r="Y971" s="261">
        <f t="shared" si="1131"/>
        <v>-7</v>
      </c>
      <c r="Z971" s="262">
        <f t="shared" si="1132"/>
        <v>0.1666666667</v>
      </c>
      <c r="AA971" s="262">
        <f t="shared" si="1133"/>
        <v>0.003703703704</v>
      </c>
      <c r="AB971" s="258" t="str">
        <f t="shared" si="1134"/>
        <v>70,541666666666667303</v>
      </c>
      <c r="AC971" s="263" t="str">
        <f t="shared" si="1135"/>
        <v>VH7M- GDTX 12C1  13:00-17:00  BĐ: 30/8/2025 KT: 31/5/2026</v>
      </c>
      <c r="AD971" s="263">
        <f t="shared" ref="AD971:AE971" si="1212">P971</f>
        <v>45899</v>
      </c>
      <c r="AE971" s="263">
        <f t="shared" si="1212"/>
        <v>46173</v>
      </c>
      <c r="AF971" s="187"/>
      <c r="AG971" s="187"/>
    </row>
    <row r="972">
      <c r="A972" s="253"/>
      <c r="B972" s="253"/>
      <c r="C972" s="99" t="s">
        <v>1355</v>
      </c>
      <c r="D972" s="99" t="s">
        <v>1356</v>
      </c>
      <c r="E972" s="99">
        <v>2023.0</v>
      </c>
      <c r="F972" s="99" t="s">
        <v>1372</v>
      </c>
      <c r="G972" s="99" t="s">
        <v>1358</v>
      </c>
      <c r="H972" s="99"/>
      <c r="I972" s="99"/>
      <c r="J972" s="99"/>
      <c r="K972" s="231">
        <v>2.0</v>
      </c>
      <c r="L972" s="254">
        <v>0.5416666666666666</v>
      </c>
      <c r="M972" s="255">
        <v>0.7083333333333334</v>
      </c>
      <c r="N972" s="99">
        <v>304.0</v>
      </c>
      <c r="O972" s="99" t="s">
        <v>1345</v>
      </c>
      <c r="P972" s="256">
        <v>45894.0</v>
      </c>
      <c r="Q972" s="243">
        <v>46173.0</v>
      </c>
      <c r="R972" s="264"/>
      <c r="S972" s="257"/>
      <c r="T972" s="258"/>
      <c r="U972" s="99"/>
      <c r="V972" s="259" t="str">
        <f t="shared" si="1128"/>
        <v> </v>
      </c>
      <c r="W972" s="260">
        <f t="shared" si="1129"/>
        <v>5</v>
      </c>
      <c r="X972" s="258">
        <f t="shared" si="1130"/>
        <v>0</v>
      </c>
      <c r="Y972" s="261">
        <f t="shared" si="1131"/>
        <v>-7</v>
      </c>
      <c r="Z972" s="262">
        <f t="shared" si="1132"/>
        <v>0.1666666667</v>
      </c>
      <c r="AA972" s="262">
        <f t="shared" si="1133"/>
        <v>0.003703703704</v>
      </c>
      <c r="AB972" s="258" t="str">
        <f t="shared" si="1134"/>
        <v>20,541666666666667304</v>
      </c>
      <c r="AC972" s="263" t="str">
        <f t="shared" si="1135"/>
        <v>VH7M- GDTX 12C2  13:00-17:00  BĐ: 25/8/2025 KT: 31/5/2026</v>
      </c>
      <c r="AD972" s="263">
        <f t="shared" ref="AD972:AE972" si="1213">P972</f>
        <v>45894</v>
      </c>
      <c r="AE972" s="263">
        <f t="shared" si="1213"/>
        <v>46173</v>
      </c>
      <c r="AF972" s="187"/>
      <c r="AG972" s="187"/>
    </row>
    <row r="973">
      <c r="A973" s="253"/>
      <c r="B973" s="253"/>
      <c r="C973" s="99" t="s">
        <v>1355</v>
      </c>
      <c r="D973" s="99" t="s">
        <v>1356</v>
      </c>
      <c r="E973" s="99">
        <v>2023.0</v>
      </c>
      <c r="F973" s="99" t="s">
        <v>1372</v>
      </c>
      <c r="G973" s="99" t="s">
        <v>1358</v>
      </c>
      <c r="H973" s="99"/>
      <c r="I973" s="99"/>
      <c r="J973" s="99"/>
      <c r="K973" s="231">
        <v>3.0</v>
      </c>
      <c r="L973" s="254">
        <v>0.5416666666666666</v>
      </c>
      <c r="M973" s="255">
        <v>0.7083333333333334</v>
      </c>
      <c r="N973" s="99">
        <v>304.0</v>
      </c>
      <c r="O973" s="99" t="s">
        <v>1345</v>
      </c>
      <c r="P973" s="256">
        <v>45895.0</v>
      </c>
      <c r="Q973" s="243">
        <v>46173.0</v>
      </c>
      <c r="R973" s="264"/>
      <c r="S973" s="257"/>
      <c r="T973" s="258"/>
      <c r="U973" s="99"/>
      <c r="V973" s="259" t="str">
        <f t="shared" si="1128"/>
        <v> </v>
      </c>
      <c r="W973" s="260">
        <f t="shared" si="1129"/>
        <v>5</v>
      </c>
      <c r="X973" s="258">
        <f t="shared" si="1130"/>
        <v>0</v>
      </c>
      <c r="Y973" s="261">
        <f t="shared" si="1131"/>
        <v>-7</v>
      </c>
      <c r="Z973" s="262">
        <f t="shared" si="1132"/>
        <v>0.1666666667</v>
      </c>
      <c r="AA973" s="262">
        <f t="shared" si="1133"/>
        <v>0.003703703704</v>
      </c>
      <c r="AB973" s="258" t="str">
        <f t="shared" si="1134"/>
        <v>30,541666666666667304</v>
      </c>
      <c r="AC973" s="263" t="str">
        <f t="shared" si="1135"/>
        <v>VH7M- GDTX 12C2  13:00-17:00  BĐ: 26/8/2025 KT: 31/5/2026</v>
      </c>
      <c r="AD973" s="263">
        <f t="shared" ref="AD973:AE973" si="1214">P973</f>
        <v>45895</v>
      </c>
      <c r="AE973" s="263">
        <f t="shared" si="1214"/>
        <v>46173</v>
      </c>
      <c r="AF973" s="187"/>
      <c r="AG973" s="187"/>
    </row>
    <row r="974">
      <c r="A974" s="253"/>
      <c r="B974" s="253"/>
      <c r="C974" s="99" t="s">
        <v>1355</v>
      </c>
      <c r="D974" s="99" t="s">
        <v>1356</v>
      </c>
      <c r="E974" s="99">
        <v>2023.0</v>
      </c>
      <c r="F974" s="99" t="s">
        <v>1372</v>
      </c>
      <c r="G974" s="99" t="s">
        <v>1358</v>
      </c>
      <c r="H974" s="99"/>
      <c r="I974" s="99"/>
      <c r="J974" s="99"/>
      <c r="K974" s="231">
        <v>4.0</v>
      </c>
      <c r="L974" s="254">
        <v>0.5416666666666666</v>
      </c>
      <c r="M974" s="255">
        <v>0.7083333333333334</v>
      </c>
      <c r="N974" s="99">
        <v>304.0</v>
      </c>
      <c r="O974" s="99" t="s">
        <v>1345</v>
      </c>
      <c r="P974" s="256">
        <v>45896.0</v>
      </c>
      <c r="Q974" s="243">
        <v>46173.0</v>
      </c>
      <c r="R974" s="264"/>
      <c r="S974" s="257"/>
      <c r="T974" s="258"/>
      <c r="U974" s="99"/>
      <c r="V974" s="259" t="str">
        <f t="shared" si="1128"/>
        <v> </v>
      </c>
      <c r="W974" s="260">
        <f t="shared" si="1129"/>
        <v>5</v>
      </c>
      <c r="X974" s="258">
        <f t="shared" si="1130"/>
        <v>0</v>
      </c>
      <c r="Y974" s="261">
        <f t="shared" si="1131"/>
        <v>-7</v>
      </c>
      <c r="Z974" s="262">
        <f t="shared" si="1132"/>
        <v>0.1666666667</v>
      </c>
      <c r="AA974" s="262">
        <f t="shared" si="1133"/>
        <v>0.003703703704</v>
      </c>
      <c r="AB974" s="258" t="str">
        <f t="shared" si="1134"/>
        <v>40,541666666666667304</v>
      </c>
      <c r="AC974" s="263" t="str">
        <f t="shared" si="1135"/>
        <v>VH7M- GDTX 12C2  13:00-17:00  BĐ: 27/8/2025 KT: 31/5/2026</v>
      </c>
      <c r="AD974" s="263">
        <f t="shared" ref="AD974:AE974" si="1215">P974</f>
        <v>45896</v>
      </c>
      <c r="AE974" s="263">
        <f t="shared" si="1215"/>
        <v>46173</v>
      </c>
      <c r="AF974" s="187"/>
      <c r="AG974" s="187"/>
    </row>
    <row r="975">
      <c r="A975" s="253"/>
      <c r="B975" s="253"/>
      <c r="C975" s="99" t="s">
        <v>1355</v>
      </c>
      <c r="D975" s="99" t="s">
        <v>1356</v>
      </c>
      <c r="E975" s="99">
        <v>2023.0</v>
      </c>
      <c r="F975" s="99" t="s">
        <v>1372</v>
      </c>
      <c r="G975" s="99" t="s">
        <v>1358</v>
      </c>
      <c r="H975" s="99"/>
      <c r="I975" s="99"/>
      <c r="J975" s="99"/>
      <c r="K975" s="231">
        <v>5.0</v>
      </c>
      <c r="L975" s="254">
        <v>0.5416666666666666</v>
      </c>
      <c r="M975" s="255">
        <v>0.7083333333333334</v>
      </c>
      <c r="N975" s="99">
        <v>304.0</v>
      </c>
      <c r="O975" s="99" t="s">
        <v>1345</v>
      </c>
      <c r="P975" s="256">
        <v>45897.0</v>
      </c>
      <c r="Q975" s="243">
        <v>46173.0</v>
      </c>
      <c r="R975" s="264"/>
      <c r="S975" s="257"/>
      <c r="T975" s="258"/>
      <c r="U975" s="99"/>
      <c r="V975" s="259" t="str">
        <f t="shared" si="1128"/>
        <v> </v>
      </c>
      <c r="W975" s="260">
        <f t="shared" si="1129"/>
        <v>5</v>
      </c>
      <c r="X975" s="258">
        <f t="shared" si="1130"/>
        <v>0</v>
      </c>
      <c r="Y975" s="261">
        <f t="shared" si="1131"/>
        <v>-7</v>
      </c>
      <c r="Z975" s="262">
        <f t="shared" si="1132"/>
        <v>0.1666666667</v>
      </c>
      <c r="AA975" s="262">
        <f t="shared" si="1133"/>
        <v>0.003703703704</v>
      </c>
      <c r="AB975" s="258" t="str">
        <f t="shared" si="1134"/>
        <v>50,541666666666667304</v>
      </c>
      <c r="AC975" s="263" t="str">
        <f t="shared" si="1135"/>
        <v>VH7M- GDTX 12C2  13:00-17:00  BĐ: 28/8/2025 KT: 31/5/2026</v>
      </c>
      <c r="AD975" s="263">
        <f t="shared" ref="AD975:AE975" si="1216">P975</f>
        <v>45897</v>
      </c>
      <c r="AE975" s="263">
        <f t="shared" si="1216"/>
        <v>46173</v>
      </c>
      <c r="AF975" s="187"/>
      <c r="AG975" s="187"/>
    </row>
    <row r="976">
      <c r="A976" s="253"/>
      <c r="B976" s="253"/>
      <c r="C976" s="99" t="s">
        <v>1355</v>
      </c>
      <c r="D976" s="99" t="s">
        <v>1356</v>
      </c>
      <c r="E976" s="99">
        <v>2023.0</v>
      </c>
      <c r="F976" s="99" t="s">
        <v>1372</v>
      </c>
      <c r="G976" s="99" t="s">
        <v>1358</v>
      </c>
      <c r="H976" s="99"/>
      <c r="I976" s="99"/>
      <c r="J976" s="99"/>
      <c r="K976" s="231">
        <v>6.0</v>
      </c>
      <c r="L976" s="254">
        <v>0.5416666666666666</v>
      </c>
      <c r="M976" s="255">
        <v>0.7083333333333334</v>
      </c>
      <c r="N976" s="99">
        <v>304.0</v>
      </c>
      <c r="O976" s="99" t="s">
        <v>1345</v>
      </c>
      <c r="P976" s="256">
        <v>45898.0</v>
      </c>
      <c r="Q976" s="243">
        <v>46173.0</v>
      </c>
      <c r="R976" s="264"/>
      <c r="S976" s="257"/>
      <c r="T976" s="258"/>
      <c r="U976" s="99"/>
      <c r="V976" s="259" t="str">
        <f t="shared" si="1128"/>
        <v> </v>
      </c>
      <c r="W976" s="260">
        <f t="shared" si="1129"/>
        <v>5</v>
      </c>
      <c r="X976" s="258">
        <f t="shared" si="1130"/>
        <v>0</v>
      </c>
      <c r="Y976" s="261">
        <f t="shared" si="1131"/>
        <v>-7</v>
      </c>
      <c r="Z976" s="262">
        <f t="shared" si="1132"/>
        <v>0.1666666667</v>
      </c>
      <c r="AA976" s="262">
        <f t="shared" si="1133"/>
        <v>0.003703703704</v>
      </c>
      <c r="AB976" s="258" t="str">
        <f t="shared" si="1134"/>
        <v>60,541666666666667304</v>
      </c>
      <c r="AC976" s="263" t="str">
        <f t="shared" si="1135"/>
        <v>VH7M- GDTX 12C2  13:00-17:00  BĐ: 29/8/2025 KT: 31/5/2026</v>
      </c>
      <c r="AD976" s="263">
        <f t="shared" ref="AD976:AE976" si="1217">P976</f>
        <v>45898</v>
      </c>
      <c r="AE976" s="263">
        <f t="shared" si="1217"/>
        <v>46173</v>
      </c>
      <c r="AF976" s="187"/>
      <c r="AG976" s="187"/>
    </row>
    <row r="977">
      <c r="A977" s="253"/>
      <c r="B977" s="253"/>
      <c r="C977" s="99" t="s">
        <v>1355</v>
      </c>
      <c r="D977" s="99" t="s">
        <v>1356</v>
      </c>
      <c r="E977" s="99">
        <v>2023.0</v>
      </c>
      <c r="F977" s="99" t="s">
        <v>1372</v>
      </c>
      <c r="G977" s="99" t="s">
        <v>1358</v>
      </c>
      <c r="H977" s="99"/>
      <c r="I977" s="99"/>
      <c r="J977" s="99"/>
      <c r="K977" s="231">
        <v>7.0</v>
      </c>
      <c r="L977" s="254">
        <v>0.5416666666666666</v>
      </c>
      <c r="M977" s="255">
        <v>0.7083333333333334</v>
      </c>
      <c r="N977" s="99">
        <v>304.0</v>
      </c>
      <c r="O977" s="99" t="s">
        <v>1345</v>
      </c>
      <c r="P977" s="256">
        <v>45899.0</v>
      </c>
      <c r="Q977" s="243">
        <v>46173.0</v>
      </c>
      <c r="R977" s="264"/>
      <c r="S977" s="257"/>
      <c r="T977" s="258"/>
      <c r="U977" s="99"/>
      <c r="V977" s="259" t="str">
        <f t="shared" si="1128"/>
        <v> </v>
      </c>
      <c r="W977" s="260">
        <f t="shared" si="1129"/>
        <v>5</v>
      </c>
      <c r="X977" s="258">
        <f t="shared" si="1130"/>
        <v>0</v>
      </c>
      <c r="Y977" s="261">
        <f t="shared" si="1131"/>
        <v>-7</v>
      </c>
      <c r="Z977" s="262">
        <f t="shared" si="1132"/>
        <v>0.1666666667</v>
      </c>
      <c r="AA977" s="262">
        <f t="shared" si="1133"/>
        <v>0.003703703704</v>
      </c>
      <c r="AB977" s="258" t="str">
        <f t="shared" si="1134"/>
        <v>70,541666666666667304</v>
      </c>
      <c r="AC977" s="263" t="str">
        <f t="shared" si="1135"/>
        <v>VH7M- GDTX 12C2  13:00-17:00  BĐ: 30/8/2025 KT: 31/5/2026</v>
      </c>
      <c r="AD977" s="263">
        <f t="shared" ref="AD977:AE977" si="1218">P977</f>
        <v>45899</v>
      </c>
      <c r="AE977" s="263">
        <f t="shared" si="1218"/>
        <v>46173</v>
      </c>
      <c r="AF977" s="187"/>
      <c r="AG977" s="187"/>
    </row>
    <row r="978">
      <c r="C978" s="99" t="s">
        <v>1355</v>
      </c>
      <c r="D978" s="99" t="s">
        <v>1356</v>
      </c>
      <c r="E978" s="99">
        <v>2023.0</v>
      </c>
      <c r="F978" s="265" t="s">
        <v>1373</v>
      </c>
      <c r="G978" s="266" t="s">
        <v>1358</v>
      </c>
      <c r="I978" s="99"/>
      <c r="J978" s="99"/>
      <c r="K978" s="231">
        <v>2.0</v>
      </c>
      <c r="L978" s="254">
        <v>0.5416666666666666</v>
      </c>
      <c r="M978" s="255">
        <v>0.7083333333333334</v>
      </c>
      <c r="N978" s="99">
        <v>302.0</v>
      </c>
      <c r="O978" s="99" t="s">
        <v>1345</v>
      </c>
      <c r="P978" s="256">
        <v>45894.0</v>
      </c>
      <c r="Q978" s="243">
        <v>46173.0</v>
      </c>
      <c r="R978" s="264"/>
      <c r="S978" s="267"/>
      <c r="T978" s="258"/>
      <c r="U978" s="99"/>
      <c r="V978" s="259" t="str">
        <f t="shared" si="1128"/>
        <v> </v>
      </c>
      <c r="W978" s="260">
        <f t="shared" si="1129"/>
        <v>5</v>
      </c>
      <c r="X978" s="258">
        <f t="shared" si="1130"/>
        <v>0</v>
      </c>
      <c r="Y978" s="261">
        <f t="shared" si="1131"/>
        <v>-7</v>
      </c>
      <c r="Z978" s="262">
        <f t="shared" si="1132"/>
        <v>0.1666666667</v>
      </c>
      <c r="AA978" s="262">
        <f t="shared" si="1133"/>
        <v>0.003703703704</v>
      </c>
      <c r="AB978" s="258" t="str">
        <f t="shared" si="1134"/>
        <v>20,541666666666667302</v>
      </c>
      <c r="AC978" s="263" t="str">
        <f t="shared" si="1135"/>
        <v>VH7M- GDTX 12C3  13:00-17:00  BĐ: 25/8/2025 KT: 31/5/2026</v>
      </c>
      <c r="AD978" s="263">
        <f t="shared" ref="AD978:AE978" si="1219">P978</f>
        <v>45894</v>
      </c>
      <c r="AE978" s="263">
        <f t="shared" si="1219"/>
        <v>46173</v>
      </c>
      <c r="AF978" s="187"/>
      <c r="AG978" s="187"/>
    </row>
    <row r="979">
      <c r="A979" s="253"/>
      <c r="B979" s="253"/>
      <c r="C979" s="99" t="s">
        <v>1355</v>
      </c>
      <c r="D979" s="99" t="s">
        <v>1356</v>
      </c>
      <c r="E979" s="99">
        <v>2023.0</v>
      </c>
      <c r="F979" s="268" t="s">
        <v>1373</v>
      </c>
      <c r="G979" s="269" t="s">
        <v>1358</v>
      </c>
      <c r="H979" s="258"/>
      <c r="I979" s="99"/>
      <c r="J979" s="99"/>
      <c r="K979" s="270">
        <v>3.0</v>
      </c>
      <c r="L979" s="254">
        <v>0.5416666666666666</v>
      </c>
      <c r="M979" s="255">
        <v>0.7083333333333334</v>
      </c>
      <c r="N979" s="99">
        <v>302.0</v>
      </c>
      <c r="O979" s="99" t="s">
        <v>1345</v>
      </c>
      <c r="P979" s="256">
        <v>45895.0</v>
      </c>
      <c r="Q979" s="243">
        <v>46173.0</v>
      </c>
      <c r="R979" s="264"/>
      <c r="S979" s="267"/>
      <c r="T979" s="258"/>
      <c r="U979" s="99"/>
      <c r="V979" s="259" t="str">
        <f t="shared" si="1128"/>
        <v> </v>
      </c>
      <c r="W979" s="260">
        <f t="shared" si="1129"/>
        <v>5</v>
      </c>
      <c r="X979" s="258">
        <f t="shared" si="1130"/>
        <v>0</v>
      </c>
      <c r="Y979" s="261">
        <f t="shared" si="1131"/>
        <v>-7</v>
      </c>
      <c r="Z979" s="262">
        <f t="shared" si="1132"/>
        <v>0.1666666667</v>
      </c>
      <c r="AA979" s="262">
        <f t="shared" si="1133"/>
        <v>0.003703703704</v>
      </c>
      <c r="AB979" s="258" t="str">
        <f t="shared" si="1134"/>
        <v>30,541666666666667302</v>
      </c>
      <c r="AC979" s="263" t="str">
        <f t="shared" si="1135"/>
        <v>VH7M- GDTX 12C3  13:00-17:00  BĐ: 26/8/2025 KT: 31/5/2026</v>
      </c>
      <c r="AD979" s="263">
        <f t="shared" ref="AD979:AE979" si="1220">P979</f>
        <v>45895</v>
      </c>
      <c r="AE979" s="263">
        <f t="shared" si="1220"/>
        <v>46173</v>
      </c>
      <c r="AF979" s="187"/>
      <c r="AG979" s="187"/>
    </row>
    <row r="980">
      <c r="A980" s="253"/>
      <c r="B980" s="253"/>
      <c r="C980" s="99" t="s">
        <v>1355</v>
      </c>
      <c r="D980" s="99" t="s">
        <v>1356</v>
      </c>
      <c r="E980" s="99">
        <v>2023.0</v>
      </c>
      <c r="F980" s="265" t="s">
        <v>1373</v>
      </c>
      <c r="G980" s="266" t="s">
        <v>1358</v>
      </c>
      <c r="H980" s="258"/>
      <c r="I980" s="99"/>
      <c r="J980" s="99"/>
      <c r="K980" s="271">
        <v>4.0</v>
      </c>
      <c r="L980" s="254">
        <v>0.5416666666666666</v>
      </c>
      <c r="M980" s="255">
        <v>0.7083333333333334</v>
      </c>
      <c r="N980" s="99">
        <v>302.0</v>
      </c>
      <c r="O980" s="99" t="s">
        <v>1345</v>
      </c>
      <c r="P980" s="256">
        <v>45896.0</v>
      </c>
      <c r="Q980" s="243">
        <v>46173.0</v>
      </c>
      <c r="R980" s="264"/>
      <c r="S980" s="267"/>
      <c r="T980" s="258"/>
      <c r="U980" s="99"/>
      <c r="V980" s="259" t="str">
        <f t="shared" si="1128"/>
        <v> </v>
      </c>
      <c r="W980" s="260">
        <f t="shared" si="1129"/>
        <v>5</v>
      </c>
      <c r="X980" s="258">
        <f t="shared" si="1130"/>
        <v>0</v>
      </c>
      <c r="Y980" s="261">
        <f t="shared" si="1131"/>
        <v>-7</v>
      </c>
      <c r="Z980" s="262">
        <f t="shared" si="1132"/>
        <v>0.1666666667</v>
      </c>
      <c r="AA980" s="262">
        <f t="shared" si="1133"/>
        <v>0.003703703704</v>
      </c>
      <c r="AB980" s="258" t="str">
        <f t="shared" si="1134"/>
        <v>40,541666666666667302</v>
      </c>
      <c r="AC980" s="263" t="str">
        <f t="shared" si="1135"/>
        <v>VH7M- GDTX 12C3  13:00-17:00  BĐ: 27/8/2025 KT: 31/5/2026</v>
      </c>
      <c r="AD980" s="263">
        <f t="shared" ref="AD980:AE980" si="1221">P980</f>
        <v>45896</v>
      </c>
      <c r="AE980" s="263">
        <f t="shared" si="1221"/>
        <v>46173</v>
      </c>
      <c r="AF980" s="187"/>
      <c r="AG980" s="187"/>
    </row>
    <row r="981">
      <c r="A981" s="253"/>
      <c r="B981" s="253"/>
      <c r="C981" s="99" t="s">
        <v>1355</v>
      </c>
      <c r="D981" s="99" t="s">
        <v>1356</v>
      </c>
      <c r="E981" s="99">
        <v>2023.0</v>
      </c>
      <c r="F981" s="265" t="s">
        <v>1373</v>
      </c>
      <c r="G981" s="266" t="s">
        <v>1358</v>
      </c>
      <c r="H981" s="258"/>
      <c r="I981" s="99"/>
      <c r="J981" s="99"/>
      <c r="K981" s="271">
        <v>5.0</v>
      </c>
      <c r="L981" s="254">
        <v>0.5416666666666666</v>
      </c>
      <c r="M981" s="255">
        <v>0.7083333333333334</v>
      </c>
      <c r="N981" s="99">
        <v>302.0</v>
      </c>
      <c r="O981" s="99" t="s">
        <v>1345</v>
      </c>
      <c r="P981" s="256">
        <v>45897.0</v>
      </c>
      <c r="Q981" s="243">
        <v>46173.0</v>
      </c>
      <c r="R981" s="264"/>
      <c r="S981" s="267"/>
      <c r="T981" s="258"/>
      <c r="U981" s="99"/>
      <c r="V981" s="259" t="str">
        <f t="shared" si="1128"/>
        <v> </v>
      </c>
      <c r="W981" s="260">
        <f t="shared" si="1129"/>
        <v>5</v>
      </c>
      <c r="X981" s="258">
        <f t="shared" si="1130"/>
        <v>0</v>
      </c>
      <c r="Y981" s="261">
        <f t="shared" si="1131"/>
        <v>-7</v>
      </c>
      <c r="Z981" s="262">
        <f t="shared" si="1132"/>
        <v>0.1666666667</v>
      </c>
      <c r="AA981" s="262">
        <f t="shared" si="1133"/>
        <v>0.003703703704</v>
      </c>
      <c r="AB981" s="258" t="str">
        <f t="shared" si="1134"/>
        <v>50,541666666666667302</v>
      </c>
      <c r="AC981" s="263" t="str">
        <f t="shared" si="1135"/>
        <v>VH7M- GDTX 12C3  13:00-17:00  BĐ: 28/8/2025 KT: 31/5/2026</v>
      </c>
      <c r="AD981" s="263">
        <f t="shared" ref="AD981:AE981" si="1222">P981</f>
        <v>45897</v>
      </c>
      <c r="AE981" s="263">
        <f t="shared" si="1222"/>
        <v>46173</v>
      </c>
      <c r="AF981" s="187"/>
      <c r="AG981" s="187"/>
    </row>
    <row r="982">
      <c r="A982" s="253"/>
      <c r="B982" s="253"/>
      <c r="C982" s="99" t="s">
        <v>1355</v>
      </c>
      <c r="D982" s="99" t="s">
        <v>1356</v>
      </c>
      <c r="E982" s="99">
        <v>2023.0</v>
      </c>
      <c r="F982" s="265" t="s">
        <v>1373</v>
      </c>
      <c r="G982" s="266" t="s">
        <v>1358</v>
      </c>
      <c r="H982" s="99"/>
      <c r="I982" s="99"/>
      <c r="J982" s="99"/>
      <c r="K982" s="271">
        <v>6.0</v>
      </c>
      <c r="L982" s="254">
        <v>0.5416666666666666</v>
      </c>
      <c r="M982" s="255">
        <v>0.7083333333333334</v>
      </c>
      <c r="N982" s="99">
        <v>302.0</v>
      </c>
      <c r="O982" s="99" t="s">
        <v>1345</v>
      </c>
      <c r="P982" s="256">
        <v>45898.0</v>
      </c>
      <c r="Q982" s="243">
        <v>46173.0</v>
      </c>
      <c r="R982" s="264"/>
      <c r="S982" s="267"/>
      <c r="T982" s="258"/>
      <c r="U982" s="99"/>
      <c r="V982" s="259" t="str">
        <f t="shared" si="1128"/>
        <v> </v>
      </c>
      <c r="W982" s="260">
        <f t="shared" si="1129"/>
        <v>5</v>
      </c>
      <c r="X982" s="258">
        <f t="shared" si="1130"/>
        <v>0</v>
      </c>
      <c r="Y982" s="261">
        <f t="shared" si="1131"/>
        <v>-7</v>
      </c>
      <c r="Z982" s="262">
        <f t="shared" si="1132"/>
        <v>0.1666666667</v>
      </c>
      <c r="AA982" s="262">
        <f t="shared" si="1133"/>
        <v>0.003703703704</v>
      </c>
      <c r="AB982" s="258" t="str">
        <f t="shared" si="1134"/>
        <v>60,541666666666667302</v>
      </c>
      <c r="AC982" s="263" t="str">
        <f t="shared" si="1135"/>
        <v>VH7M- GDTX 12C3  13:00-17:00  BĐ: 29/8/2025 KT: 31/5/2026</v>
      </c>
      <c r="AD982" s="263">
        <f t="shared" ref="AD982:AE982" si="1223">P982</f>
        <v>45898</v>
      </c>
      <c r="AE982" s="263">
        <f t="shared" si="1223"/>
        <v>46173</v>
      </c>
      <c r="AF982" s="187"/>
      <c r="AG982" s="187"/>
    </row>
    <row r="983">
      <c r="A983" s="253"/>
      <c r="B983" s="253"/>
      <c r="C983" s="99" t="s">
        <v>1355</v>
      </c>
      <c r="D983" s="99" t="s">
        <v>1356</v>
      </c>
      <c r="E983" s="99">
        <v>2023.0</v>
      </c>
      <c r="F983" s="265" t="s">
        <v>1373</v>
      </c>
      <c r="G983" s="266" t="s">
        <v>1358</v>
      </c>
      <c r="H983" s="99"/>
      <c r="I983" s="99"/>
      <c r="J983" s="99"/>
      <c r="K983" s="271">
        <v>7.0</v>
      </c>
      <c r="L983" s="254">
        <v>0.5416666666666666</v>
      </c>
      <c r="M983" s="255">
        <v>0.7083333333333334</v>
      </c>
      <c r="N983" s="99">
        <v>302.0</v>
      </c>
      <c r="O983" s="99" t="s">
        <v>1345</v>
      </c>
      <c r="P983" s="256">
        <v>45899.0</v>
      </c>
      <c r="Q983" s="243">
        <v>46173.0</v>
      </c>
      <c r="R983" s="203"/>
      <c r="S983" s="242"/>
      <c r="T983" s="258"/>
      <c r="U983" s="99"/>
      <c r="V983" s="259" t="str">
        <f t="shared" si="1128"/>
        <v> </v>
      </c>
      <c r="W983" s="260">
        <f t="shared" si="1129"/>
        <v>5</v>
      </c>
      <c r="X983" s="258">
        <f t="shared" si="1130"/>
        <v>0</v>
      </c>
      <c r="Y983" s="261">
        <f t="shared" si="1131"/>
        <v>-7</v>
      </c>
      <c r="Z983" s="262">
        <f t="shared" si="1132"/>
        <v>0.1666666667</v>
      </c>
      <c r="AA983" s="262">
        <f t="shared" si="1133"/>
        <v>0.003703703704</v>
      </c>
      <c r="AB983" s="258" t="str">
        <f t="shared" si="1134"/>
        <v>70,541666666666667302</v>
      </c>
      <c r="AC983" s="263" t="str">
        <f t="shared" si="1135"/>
        <v>VH7M- GDTX 12C3  13:00-17:00  BĐ: 30/8/2025 KT: 31/5/2026</v>
      </c>
      <c r="AD983" s="263">
        <f t="shared" ref="AD983:AE983" si="1224">P983</f>
        <v>45899</v>
      </c>
      <c r="AE983" s="263">
        <f t="shared" si="1224"/>
        <v>46173</v>
      </c>
      <c r="AF983" s="187"/>
      <c r="AG983" s="187"/>
    </row>
    <row r="984">
      <c r="A984" s="253"/>
      <c r="B984" s="253"/>
      <c r="C984" s="99" t="s">
        <v>1355</v>
      </c>
      <c r="D984" s="99" t="s">
        <v>1356</v>
      </c>
      <c r="E984" s="99">
        <v>2023.0</v>
      </c>
      <c r="F984" s="265" t="s">
        <v>1374</v>
      </c>
      <c r="G984" s="266" t="s">
        <v>1358</v>
      </c>
      <c r="H984" s="99"/>
      <c r="I984" s="99"/>
      <c r="J984" s="99"/>
      <c r="K984" s="231">
        <v>2.0</v>
      </c>
      <c r="L984" s="254">
        <v>0.5416666666666666</v>
      </c>
      <c r="M984" s="255">
        <v>0.7083333333333334</v>
      </c>
      <c r="N984" s="99">
        <v>301.0</v>
      </c>
      <c r="O984" s="99" t="s">
        <v>1345</v>
      </c>
      <c r="P984" s="256">
        <v>45894.0</v>
      </c>
      <c r="Q984" s="243">
        <v>46173.0</v>
      </c>
      <c r="R984" s="264"/>
      <c r="S984" s="267"/>
      <c r="T984" s="258"/>
      <c r="U984" s="99"/>
      <c r="V984" s="259" t="str">
        <f t="shared" si="1128"/>
        <v> </v>
      </c>
      <c r="W984" s="260">
        <f t="shared" si="1129"/>
        <v>5</v>
      </c>
      <c r="X984" s="258">
        <f t="shared" si="1130"/>
        <v>0</v>
      </c>
      <c r="Y984" s="261">
        <f t="shared" si="1131"/>
        <v>-7</v>
      </c>
      <c r="Z984" s="262">
        <f t="shared" si="1132"/>
        <v>0.1666666667</v>
      </c>
      <c r="AA984" s="262">
        <f t="shared" si="1133"/>
        <v>0.003703703704</v>
      </c>
      <c r="AB984" s="258" t="str">
        <f t="shared" si="1134"/>
        <v>20,541666666666667301</v>
      </c>
      <c r="AC984" s="263" t="str">
        <f t="shared" si="1135"/>
        <v>VH7M- GDTX 12C4  13:00-17:00  BĐ: 25/8/2025 KT: 31/5/2026</v>
      </c>
      <c r="AD984" s="263">
        <f t="shared" ref="AD984:AE984" si="1225">P984</f>
        <v>45894</v>
      </c>
      <c r="AE984" s="263">
        <f t="shared" si="1225"/>
        <v>46173</v>
      </c>
      <c r="AF984" s="187"/>
      <c r="AG984" s="187"/>
    </row>
    <row r="985">
      <c r="A985" s="253"/>
      <c r="B985" s="253"/>
      <c r="C985" s="99" t="s">
        <v>1355</v>
      </c>
      <c r="D985" s="99" t="s">
        <v>1356</v>
      </c>
      <c r="E985" s="99">
        <v>2023.0</v>
      </c>
      <c r="F985" s="265" t="s">
        <v>1374</v>
      </c>
      <c r="G985" s="265" t="s">
        <v>1358</v>
      </c>
      <c r="H985" s="99"/>
      <c r="I985" s="99"/>
      <c r="J985" s="99"/>
      <c r="K985" s="231">
        <v>3.0</v>
      </c>
      <c r="L985" s="254">
        <v>0.5416666666666666</v>
      </c>
      <c r="M985" s="255">
        <v>0.7083333333333334</v>
      </c>
      <c r="N985" s="99">
        <v>301.0</v>
      </c>
      <c r="O985" s="99" t="s">
        <v>1345</v>
      </c>
      <c r="P985" s="256">
        <v>45895.0</v>
      </c>
      <c r="Q985" s="243">
        <v>46173.0</v>
      </c>
      <c r="R985" s="264"/>
      <c r="S985" s="267"/>
      <c r="T985" s="258"/>
      <c r="U985" s="99"/>
      <c r="V985" s="259" t="str">
        <f t="shared" si="1128"/>
        <v> </v>
      </c>
      <c r="W985" s="260">
        <f t="shared" si="1129"/>
        <v>5</v>
      </c>
      <c r="X985" s="258">
        <f t="shared" si="1130"/>
        <v>0</v>
      </c>
      <c r="Y985" s="261">
        <f t="shared" si="1131"/>
        <v>-7</v>
      </c>
      <c r="Z985" s="262">
        <f t="shared" si="1132"/>
        <v>0.1666666667</v>
      </c>
      <c r="AA985" s="262">
        <f t="shared" si="1133"/>
        <v>0.003703703704</v>
      </c>
      <c r="AB985" s="258" t="str">
        <f t="shared" si="1134"/>
        <v>30,541666666666667301</v>
      </c>
      <c r="AC985" s="263" t="str">
        <f t="shared" si="1135"/>
        <v>VH7M- GDTX 12C4  13:00-17:00  BĐ: 26/8/2025 KT: 31/5/2026</v>
      </c>
      <c r="AD985" s="263">
        <f t="shared" ref="AD985:AE985" si="1226">P985</f>
        <v>45895</v>
      </c>
      <c r="AE985" s="263">
        <f t="shared" si="1226"/>
        <v>46173</v>
      </c>
      <c r="AF985" s="187"/>
      <c r="AG985" s="187"/>
    </row>
    <row r="986">
      <c r="A986" s="253"/>
      <c r="B986" s="253"/>
      <c r="C986" s="99" t="s">
        <v>1355</v>
      </c>
      <c r="D986" s="99" t="s">
        <v>1356</v>
      </c>
      <c r="E986" s="99">
        <v>2023.0</v>
      </c>
      <c r="F986" s="265" t="s">
        <v>1374</v>
      </c>
      <c r="G986" s="265" t="s">
        <v>1358</v>
      </c>
      <c r="H986" s="99"/>
      <c r="I986" s="99"/>
      <c r="J986" s="99"/>
      <c r="K986" s="231">
        <v>4.0</v>
      </c>
      <c r="L986" s="254">
        <v>0.5416666666666666</v>
      </c>
      <c r="M986" s="255">
        <v>0.7083333333333334</v>
      </c>
      <c r="N986" s="99">
        <v>301.0</v>
      </c>
      <c r="O986" s="99" t="s">
        <v>1345</v>
      </c>
      <c r="P986" s="256">
        <v>45896.0</v>
      </c>
      <c r="Q986" s="243">
        <v>46173.0</v>
      </c>
      <c r="R986" s="264"/>
      <c r="S986" s="267"/>
      <c r="T986" s="258"/>
      <c r="U986" s="99"/>
      <c r="V986" s="259" t="str">
        <f t="shared" si="1128"/>
        <v> </v>
      </c>
      <c r="W986" s="260">
        <f t="shared" si="1129"/>
        <v>5</v>
      </c>
      <c r="X986" s="258">
        <f t="shared" si="1130"/>
        <v>0</v>
      </c>
      <c r="Y986" s="261">
        <f t="shared" si="1131"/>
        <v>-7</v>
      </c>
      <c r="Z986" s="262">
        <f t="shared" si="1132"/>
        <v>0.1666666667</v>
      </c>
      <c r="AA986" s="262">
        <f t="shared" si="1133"/>
        <v>0.003703703704</v>
      </c>
      <c r="AB986" s="258" t="str">
        <f t="shared" si="1134"/>
        <v>40,541666666666667301</v>
      </c>
      <c r="AC986" s="263" t="str">
        <f t="shared" si="1135"/>
        <v>VH7M- GDTX 12C4  13:00-17:00  BĐ: 27/8/2025 KT: 31/5/2026</v>
      </c>
      <c r="AD986" s="263">
        <f t="shared" ref="AD986:AE986" si="1227">P986</f>
        <v>45896</v>
      </c>
      <c r="AE986" s="263">
        <f t="shared" si="1227"/>
        <v>46173</v>
      </c>
      <c r="AF986" s="187"/>
      <c r="AG986" s="187"/>
    </row>
    <row r="987">
      <c r="A987" s="253"/>
      <c r="B987" s="253"/>
      <c r="C987" s="99" t="s">
        <v>1355</v>
      </c>
      <c r="D987" s="99" t="s">
        <v>1356</v>
      </c>
      <c r="E987" s="99">
        <v>2023.0</v>
      </c>
      <c r="F987" s="268" t="s">
        <v>1374</v>
      </c>
      <c r="G987" s="268" t="s">
        <v>1358</v>
      </c>
      <c r="H987" s="99"/>
      <c r="I987" s="99"/>
      <c r="J987" s="99"/>
      <c r="K987" s="231">
        <v>5.0</v>
      </c>
      <c r="L987" s="254">
        <v>0.5416666666666666</v>
      </c>
      <c r="M987" s="255">
        <v>0.7083333333333334</v>
      </c>
      <c r="N987" s="99">
        <v>301.0</v>
      </c>
      <c r="O987" s="99" t="s">
        <v>1345</v>
      </c>
      <c r="P987" s="256">
        <v>45897.0</v>
      </c>
      <c r="Q987" s="243">
        <v>46173.0</v>
      </c>
      <c r="R987" s="264"/>
      <c r="S987" s="267"/>
      <c r="T987" s="258"/>
      <c r="U987" s="99"/>
      <c r="V987" s="259" t="str">
        <f t="shared" si="1128"/>
        <v> </v>
      </c>
      <c r="W987" s="260">
        <f t="shared" si="1129"/>
        <v>5</v>
      </c>
      <c r="X987" s="258">
        <f t="shared" si="1130"/>
        <v>0</v>
      </c>
      <c r="Y987" s="261">
        <f t="shared" si="1131"/>
        <v>-7</v>
      </c>
      <c r="Z987" s="262">
        <f t="shared" si="1132"/>
        <v>0.1666666667</v>
      </c>
      <c r="AA987" s="262">
        <f t="shared" si="1133"/>
        <v>0.003703703704</v>
      </c>
      <c r="AB987" s="258" t="str">
        <f t="shared" si="1134"/>
        <v>50,541666666666667301</v>
      </c>
      <c r="AC987" s="263" t="str">
        <f t="shared" si="1135"/>
        <v>VH7M- GDTX 12C4  13:00-17:00  BĐ: 28/8/2025 KT: 31/5/2026</v>
      </c>
      <c r="AD987" s="263">
        <f t="shared" ref="AD987:AE987" si="1228">P987</f>
        <v>45897</v>
      </c>
      <c r="AE987" s="263">
        <f t="shared" si="1228"/>
        <v>46173</v>
      </c>
      <c r="AF987" s="187"/>
      <c r="AG987" s="187"/>
    </row>
    <row r="988">
      <c r="A988" s="253"/>
      <c r="B988" s="253"/>
      <c r="C988" s="99" t="s">
        <v>1355</v>
      </c>
      <c r="D988" s="99" t="s">
        <v>1356</v>
      </c>
      <c r="E988" s="99">
        <v>2023.0</v>
      </c>
      <c r="F988" s="268" t="s">
        <v>1374</v>
      </c>
      <c r="G988" s="268" t="s">
        <v>1358</v>
      </c>
      <c r="H988" s="99"/>
      <c r="I988" s="99"/>
      <c r="J988" s="99"/>
      <c r="K988" s="231">
        <v>6.0</v>
      </c>
      <c r="L988" s="254">
        <v>0.5416666666666666</v>
      </c>
      <c r="M988" s="255">
        <v>0.7083333333333334</v>
      </c>
      <c r="N988" s="99">
        <v>301.0</v>
      </c>
      <c r="O988" s="99" t="s">
        <v>1345</v>
      </c>
      <c r="P988" s="256">
        <v>45898.0</v>
      </c>
      <c r="Q988" s="243">
        <v>46173.0</v>
      </c>
      <c r="R988" s="264"/>
      <c r="S988" s="267"/>
      <c r="T988" s="258"/>
      <c r="U988" s="99"/>
      <c r="V988" s="259" t="str">
        <f t="shared" si="1128"/>
        <v> </v>
      </c>
      <c r="W988" s="260">
        <f t="shared" si="1129"/>
        <v>5</v>
      </c>
      <c r="X988" s="258">
        <f t="shared" si="1130"/>
        <v>0</v>
      </c>
      <c r="Y988" s="261">
        <f t="shared" si="1131"/>
        <v>-7</v>
      </c>
      <c r="Z988" s="262">
        <f t="shared" si="1132"/>
        <v>0.1666666667</v>
      </c>
      <c r="AA988" s="262">
        <f t="shared" si="1133"/>
        <v>0.003703703704</v>
      </c>
      <c r="AB988" s="258" t="str">
        <f t="shared" si="1134"/>
        <v>60,541666666666667301</v>
      </c>
      <c r="AC988" s="263" t="str">
        <f t="shared" si="1135"/>
        <v>VH7M- GDTX 12C4  13:00-17:00  BĐ: 29/8/2025 KT: 31/5/2026</v>
      </c>
      <c r="AD988" s="263">
        <f t="shared" ref="AD988:AE988" si="1229">P988</f>
        <v>45898</v>
      </c>
      <c r="AE988" s="263">
        <f t="shared" si="1229"/>
        <v>46173</v>
      </c>
      <c r="AF988" s="187"/>
      <c r="AG988" s="187"/>
    </row>
    <row r="989">
      <c r="A989" s="253"/>
      <c r="B989" s="253"/>
      <c r="C989" s="99" t="s">
        <v>1355</v>
      </c>
      <c r="D989" s="99" t="s">
        <v>1356</v>
      </c>
      <c r="E989" s="99">
        <v>2023.0</v>
      </c>
      <c r="F989" s="268" t="s">
        <v>1374</v>
      </c>
      <c r="G989" s="268" t="s">
        <v>1358</v>
      </c>
      <c r="H989" s="99"/>
      <c r="I989" s="99"/>
      <c r="J989" s="99"/>
      <c r="K989" s="231">
        <v>7.0</v>
      </c>
      <c r="L989" s="254">
        <v>0.5416666666666666</v>
      </c>
      <c r="M989" s="255">
        <v>0.7083333333333334</v>
      </c>
      <c r="N989" s="99">
        <v>301.0</v>
      </c>
      <c r="O989" s="99" t="s">
        <v>1345</v>
      </c>
      <c r="P989" s="256">
        <v>45899.0</v>
      </c>
      <c r="Q989" s="243">
        <v>46173.0</v>
      </c>
      <c r="R989" s="264"/>
      <c r="S989" s="267"/>
      <c r="T989" s="258"/>
      <c r="U989" s="99"/>
      <c r="V989" s="259" t="str">
        <f t="shared" si="1128"/>
        <v> </v>
      </c>
      <c r="W989" s="260">
        <f t="shared" si="1129"/>
        <v>5</v>
      </c>
      <c r="X989" s="258">
        <f t="shared" si="1130"/>
        <v>0</v>
      </c>
      <c r="Y989" s="261">
        <f t="shared" si="1131"/>
        <v>-7</v>
      </c>
      <c r="Z989" s="262">
        <f t="shared" si="1132"/>
        <v>0.1666666667</v>
      </c>
      <c r="AA989" s="262">
        <f t="shared" si="1133"/>
        <v>0.003703703704</v>
      </c>
      <c r="AB989" s="258" t="str">
        <f t="shared" si="1134"/>
        <v>70,541666666666667301</v>
      </c>
      <c r="AC989" s="263" t="str">
        <f t="shared" si="1135"/>
        <v>VH7M- GDTX 12C4  13:00-17:00  BĐ: 30/8/2025 KT: 31/5/2026</v>
      </c>
      <c r="AD989" s="263">
        <f t="shared" ref="AD989:AE989" si="1230">P989</f>
        <v>45899</v>
      </c>
      <c r="AE989" s="263">
        <f t="shared" si="1230"/>
        <v>46173</v>
      </c>
      <c r="AF989" s="187"/>
      <c r="AG989" s="187"/>
    </row>
    <row r="990">
      <c r="A990" s="253"/>
      <c r="B990" s="253"/>
      <c r="C990" s="99" t="s">
        <v>1355</v>
      </c>
      <c r="D990" s="99" t="s">
        <v>1356</v>
      </c>
      <c r="E990" s="99">
        <v>2023.0</v>
      </c>
      <c r="F990" s="268" t="s">
        <v>1375</v>
      </c>
      <c r="G990" s="268" t="s">
        <v>1358</v>
      </c>
      <c r="H990" s="99"/>
      <c r="I990" s="99"/>
      <c r="J990" s="99"/>
      <c r="K990" s="231">
        <v>2.0</v>
      </c>
      <c r="L990" s="254">
        <v>0.5416666666666666</v>
      </c>
      <c r="M990" s="255">
        <v>0.7083333333333334</v>
      </c>
      <c r="N990" s="99" t="s">
        <v>1283</v>
      </c>
      <c r="O990" s="99" t="s">
        <v>1261</v>
      </c>
      <c r="P990" s="256">
        <v>45894.0</v>
      </c>
      <c r="Q990" s="243">
        <v>46173.0</v>
      </c>
      <c r="R990" s="272"/>
      <c r="S990" s="267"/>
      <c r="T990" s="258"/>
      <c r="U990" s="99"/>
      <c r="V990" s="259" t="str">
        <f t="shared" si="1128"/>
        <v> </v>
      </c>
      <c r="W990" s="260">
        <f t="shared" si="1129"/>
        <v>5</v>
      </c>
      <c r="X990" s="258">
        <f t="shared" si="1130"/>
        <v>0</v>
      </c>
      <c r="Y990" s="261">
        <f t="shared" si="1131"/>
        <v>-7</v>
      </c>
      <c r="Z990" s="262">
        <f t="shared" si="1132"/>
        <v>0.1666666667</v>
      </c>
      <c r="AA990" s="262">
        <f t="shared" si="1133"/>
        <v>0.003703703704</v>
      </c>
      <c r="AB990" s="258" t="str">
        <f t="shared" si="1134"/>
        <v>20,541666666666667G_502</v>
      </c>
      <c r="AC990" s="263" t="str">
        <f t="shared" si="1135"/>
        <v>VH7M- GDTX 12C5  13:00-17:00  BĐ: 25/8/2025 KT: 31/5/2026</v>
      </c>
      <c r="AD990" s="263">
        <f t="shared" ref="AD990:AE990" si="1231">P990</f>
        <v>45894</v>
      </c>
      <c r="AE990" s="263">
        <f t="shared" si="1231"/>
        <v>46173</v>
      </c>
      <c r="AF990" s="187"/>
      <c r="AG990" s="187"/>
    </row>
    <row r="991">
      <c r="A991" s="253"/>
      <c r="B991" s="253"/>
      <c r="C991" s="99" t="s">
        <v>1355</v>
      </c>
      <c r="D991" s="99" t="s">
        <v>1356</v>
      </c>
      <c r="E991" s="99">
        <v>2023.0</v>
      </c>
      <c r="F991" s="99" t="s">
        <v>1375</v>
      </c>
      <c r="G991" s="268" t="s">
        <v>1358</v>
      </c>
      <c r="H991" s="99"/>
      <c r="I991" s="258"/>
      <c r="J991" s="99"/>
      <c r="K991" s="273" t="s">
        <v>1258</v>
      </c>
      <c r="L991" s="254">
        <v>0.5416666666666666</v>
      </c>
      <c r="M991" s="255">
        <v>0.7083333333333334</v>
      </c>
      <c r="N991" s="99" t="s">
        <v>1283</v>
      </c>
      <c r="O991" s="99" t="s">
        <v>1261</v>
      </c>
      <c r="P991" s="256">
        <v>45895.0</v>
      </c>
      <c r="Q991" s="243">
        <v>46173.0</v>
      </c>
      <c r="R991" s="264"/>
      <c r="S991" s="267"/>
      <c r="T991" s="258"/>
      <c r="U991" s="99"/>
      <c r="V991" s="259" t="str">
        <f t="shared" si="1128"/>
        <v> </v>
      </c>
      <c r="W991" s="260">
        <f t="shared" si="1129"/>
        <v>5</v>
      </c>
      <c r="X991" s="258">
        <f t="shared" si="1130"/>
        <v>0</v>
      </c>
      <c r="Y991" s="261">
        <f t="shared" si="1131"/>
        <v>-7</v>
      </c>
      <c r="Z991" s="262">
        <f t="shared" si="1132"/>
        <v>0.1666666667</v>
      </c>
      <c r="AA991" s="262">
        <f t="shared" si="1133"/>
        <v>0.003703703704</v>
      </c>
      <c r="AB991" s="258" t="str">
        <f t="shared" si="1134"/>
        <v>30,541666666666667G_502</v>
      </c>
      <c r="AC991" s="263" t="str">
        <f t="shared" si="1135"/>
        <v>VH7M- GDTX 12C5  13:00-17:00  BĐ: 26/8/2025 KT: 31/5/2026</v>
      </c>
      <c r="AD991" s="263">
        <f t="shared" ref="AD991:AE991" si="1232">P991</f>
        <v>45895</v>
      </c>
      <c r="AE991" s="263">
        <f t="shared" si="1232"/>
        <v>46173</v>
      </c>
      <c r="AF991" s="187"/>
      <c r="AG991" s="187"/>
    </row>
    <row r="992">
      <c r="A992" s="253"/>
      <c r="B992" s="253"/>
      <c r="C992" s="99" t="s">
        <v>1355</v>
      </c>
      <c r="D992" s="99" t="s">
        <v>1356</v>
      </c>
      <c r="E992" s="99">
        <v>2023.0</v>
      </c>
      <c r="F992" s="268" t="s">
        <v>1375</v>
      </c>
      <c r="G992" s="268" t="s">
        <v>1358</v>
      </c>
      <c r="H992" s="99"/>
      <c r="I992" s="99"/>
      <c r="J992" s="99"/>
      <c r="K992" s="231">
        <v>4.0</v>
      </c>
      <c r="L992" s="254">
        <v>0.5416666666666666</v>
      </c>
      <c r="M992" s="255">
        <v>0.7083333333333334</v>
      </c>
      <c r="N992" s="99" t="s">
        <v>1283</v>
      </c>
      <c r="O992" s="99" t="s">
        <v>1261</v>
      </c>
      <c r="P992" s="256">
        <v>45896.0</v>
      </c>
      <c r="Q992" s="243">
        <v>46173.0</v>
      </c>
      <c r="R992" s="264"/>
      <c r="S992" s="267"/>
      <c r="T992" s="99"/>
      <c r="U992" s="99"/>
      <c r="V992" s="259" t="str">
        <f t="shared" si="1128"/>
        <v> </v>
      </c>
      <c r="W992" s="260">
        <f t="shared" si="1129"/>
        <v>5</v>
      </c>
      <c r="X992" s="258">
        <f t="shared" si="1130"/>
        <v>0</v>
      </c>
      <c r="Y992" s="261">
        <f t="shared" si="1131"/>
        <v>-7</v>
      </c>
      <c r="Z992" s="262">
        <f t="shared" si="1132"/>
        <v>0.1666666667</v>
      </c>
      <c r="AA992" s="262">
        <f t="shared" si="1133"/>
        <v>0.003703703704</v>
      </c>
      <c r="AB992" s="258" t="str">
        <f t="shared" si="1134"/>
        <v>40,541666666666667G_502</v>
      </c>
      <c r="AC992" s="263" t="str">
        <f t="shared" si="1135"/>
        <v>VH7M- GDTX 12C5  13:00-17:00  BĐ: 27/8/2025 KT: 31/5/2026</v>
      </c>
      <c r="AD992" s="263">
        <f t="shared" ref="AD992:AE992" si="1233">P992</f>
        <v>45896</v>
      </c>
      <c r="AE992" s="263">
        <f t="shared" si="1233"/>
        <v>46173</v>
      </c>
      <c r="AF992" s="187"/>
      <c r="AG992" s="187"/>
    </row>
    <row r="993">
      <c r="A993" s="253">
        <f t="shared" ref="A993:A994" si="1235">COUNTIF($S$3:S993,S993)</f>
        <v>0</v>
      </c>
      <c r="B993" s="253" t="str">
        <f t="shared" ref="B993:B994" si="1236">A993&amp;S993</f>
        <v>0</v>
      </c>
      <c r="C993" s="99" t="s">
        <v>1355</v>
      </c>
      <c r="D993" s="99" t="s">
        <v>1356</v>
      </c>
      <c r="E993" s="99">
        <v>2023.0</v>
      </c>
      <c r="F993" s="99" t="s">
        <v>1375</v>
      </c>
      <c r="G993" s="268" t="s">
        <v>1358</v>
      </c>
      <c r="H993" s="99"/>
      <c r="I993" s="258"/>
      <c r="J993" s="99"/>
      <c r="K993" s="273" t="s">
        <v>1272</v>
      </c>
      <c r="L993" s="254">
        <v>0.5416666666666666</v>
      </c>
      <c r="M993" s="255">
        <v>0.7083333333333334</v>
      </c>
      <c r="N993" s="99" t="s">
        <v>1283</v>
      </c>
      <c r="O993" s="99" t="s">
        <v>1261</v>
      </c>
      <c r="P993" s="256">
        <v>45897.0</v>
      </c>
      <c r="Q993" s="243">
        <v>46173.0</v>
      </c>
      <c r="R993" s="264"/>
      <c r="S993" s="267"/>
      <c r="T993" s="258"/>
      <c r="U993" s="99"/>
      <c r="V993" s="259" t="str">
        <f t="shared" si="1128"/>
        <v> </v>
      </c>
      <c r="W993" s="260">
        <f t="shared" si="1129"/>
        <v>5</v>
      </c>
      <c r="X993" s="258">
        <f t="shared" si="1130"/>
        <v>0</v>
      </c>
      <c r="Y993" s="261">
        <f t="shared" si="1131"/>
        <v>-7</v>
      </c>
      <c r="Z993" s="262">
        <f t="shared" si="1132"/>
        <v>0.1666666667</v>
      </c>
      <c r="AA993" s="262">
        <f t="shared" si="1133"/>
        <v>0.003703703704</v>
      </c>
      <c r="AB993" s="258" t="str">
        <f t="shared" si="1134"/>
        <v>50,541666666666667G_502</v>
      </c>
      <c r="AC993" s="263" t="str">
        <f t="shared" si="1135"/>
        <v>VH7M- GDTX 12C5  13:00-17:00  BĐ: 28/8/2025 KT: 31/5/2026</v>
      </c>
      <c r="AD993" s="263">
        <f t="shared" ref="AD993:AE993" si="1234">P993</f>
        <v>45897</v>
      </c>
      <c r="AE993" s="263">
        <f t="shared" si="1234"/>
        <v>46173</v>
      </c>
      <c r="AF993" s="187"/>
      <c r="AG993" s="187"/>
    </row>
    <row r="994">
      <c r="A994" s="253">
        <f t="shared" si="1235"/>
        <v>0</v>
      </c>
      <c r="B994" s="253" t="str">
        <f t="shared" si="1236"/>
        <v>0</v>
      </c>
      <c r="C994" s="99" t="s">
        <v>1355</v>
      </c>
      <c r="D994" s="99" t="s">
        <v>1356</v>
      </c>
      <c r="E994" s="99">
        <v>2023.0</v>
      </c>
      <c r="F994" s="99" t="s">
        <v>1375</v>
      </c>
      <c r="G994" s="268" t="s">
        <v>1358</v>
      </c>
      <c r="H994" s="99"/>
      <c r="I994" s="258"/>
      <c r="J994" s="99"/>
      <c r="K994" s="273" t="s">
        <v>1262</v>
      </c>
      <c r="L994" s="254">
        <v>0.5416666666666666</v>
      </c>
      <c r="M994" s="255">
        <v>0.7083333333333334</v>
      </c>
      <c r="N994" s="99" t="s">
        <v>1283</v>
      </c>
      <c r="O994" s="99" t="s">
        <v>1261</v>
      </c>
      <c r="P994" s="256">
        <v>45898.0</v>
      </c>
      <c r="Q994" s="243">
        <v>46173.0</v>
      </c>
      <c r="R994" s="206"/>
      <c r="S994" s="267"/>
      <c r="T994" s="258"/>
      <c r="U994" s="99"/>
      <c r="V994" s="259" t="str">
        <f t="shared" si="1128"/>
        <v> </v>
      </c>
      <c r="W994" s="260">
        <f t="shared" si="1129"/>
        <v>5</v>
      </c>
      <c r="X994" s="258">
        <f t="shared" si="1130"/>
        <v>0</v>
      </c>
      <c r="Y994" s="261">
        <f t="shared" si="1131"/>
        <v>-7</v>
      </c>
      <c r="Z994" s="262">
        <f t="shared" si="1132"/>
        <v>0.1666666667</v>
      </c>
      <c r="AA994" s="262">
        <f t="shared" si="1133"/>
        <v>0.003703703704</v>
      </c>
      <c r="AB994" s="258" t="str">
        <f t="shared" si="1134"/>
        <v>60,541666666666667G_502</v>
      </c>
      <c r="AC994" s="263" t="str">
        <f t="shared" si="1135"/>
        <v>VH7M- GDTX 12C5  13:00-17:00  BĐ: 29/8/2025 KT: 31/5/2026</v>
      </c>
      <c r="AD994" s="263">
        <f t="shared" ref="AD994:AE994" si="1237">P994</f>
        <v>45898</v>
      </c>
      <c r="AE994" s="263">
        <f t="shared" si="1237"/>
        <v>46173</v>
      </c>
      <c r="AF994" s="187"/>
      <c r="AG994" s="187"/>
    </row>
    <row r="995">
      <c r="A995" s="253"/>
      <c r="B995" s="253"/>
      <c r="C995" s="99" t="s">
        <v>1355</v>
      </c>
      <c r="D995" s="99" t="s">
        <v>1356</v>
      </c>
      <c r="E995" s="99">
        <v>2023.0</v>
      </c>
      <c r="F995" s="268" t="s">
        <v>1375</v>
      </c>
      <c r="G995" s="268" t="s">
        <v>1358</v>
      </c>
      <c r="H995" s="99"/>
      <c r="I995" s="99"/>
      <c r="J995" s="99"/>
      <c r="K995" s="231">
        <v>7.0</v>
      </c>
      <c r="L995" s="254">
        <v>0.5416666666666666</v>
      </c>
      <c r="M995" s="255">
        <v>0.7083333333333334</v>
      </c>
      <c r="N995" s="99" t="s">
        <v>1283</v>
      </c>
      <c r="O995" s="99" t="s">
        <v>1261</v>
      </c>
      <c r="P995" s="256">
        <v>45899.0</v>
      </c>
      <c r="Q995" s="243">
        <v>46173.0</v>
      </c>
      <c r="R995" s="206"/>
      <c r="S995" s="267"/>
      <c r="T995" s="99"/>
      <c r="U995" s="99"/>
      <c r="V995" s="259" t="str">
        <f t="shared" si="1128"/>
        <v> </v>
      </c>
      <c r="W995" s="260">
        <f t="shared" si="1129"/>
        <v>5</v>
      </c>
      <c r="X995" s="258">
        <f t="shared" si="1130"/>
        <v>0</v>
      </c>
      <c r="Y995" s="261">
        <f t="shared" si="1131"/>
        <v>-7</v>
      </c>
      <c r="Z995" s="262">
        <f t="shared" si="1132"/>
        <v>0.1666666667</v>
      </c>
      <c r="AA995" s="262">
        <f t="shared" si="1133"/>
        <v>0.003703703704</v>
      </c>
      <c r="AB995" s="258" t="str">
        <f t="shared" si="1134"/>
        <v>70,541666666666667G_502</v>
      </c>
      <c r="AC995" s="263" t="str">
        <f t="shared" si="1135"/>
        <v>VH7M- GDTX 12C5  13:00-17:00  BĐ: 30/8/2025 KT: 31/5/2026</v>
      </c>
      <c r="AD995" s="263">
        <f t="shared" ref="AD995:AE995" si="1238">P995</f>
        <v>45899</v>
      </c>
      <c r="AE995" s="263">
        <f t="shared" si="1238"/>
        <v>46173</v>
      </c>
      <c r="AF995" s="187"/>
      <c r="AG995" s="187"/>
    </row>
    <row r="996">
      <c r="A996" s="253"/>
      <c r="B996" s="253"/>
      <c r="C996" s="99" t="s">
        <v>1355</v>
      </c>
      <c r="D996" s="99" t="s">
        <v>1356</v>
      </c>
      <c r="E996" s="99">
        <v>2023.0</v>
      </c>
      <c r="F996" s="268" t="s">
        <v>1376</v>
      </c>
      <c r="G996" s="268" t="s">
        <v>1358</v>
      </c>
      <c r="H996" s="99"/>
      <c r="I996" s="99"/>
      <c r="J996" s="99"/>
      <c r="K996" s="270">
        <v>2.0</v>
      </c>
      <c r="L996" s="254">
        <v>0.5416666666666666</v>
      </c>
      <c r="M996" s="255">
        <v>0.7083333333333334</v>
      </c>
      <c r="N996" s="99" t="s">
        <v>1377</v>
      </c>
      <c r="O996" s="99" t="s">
        <v>1261</v>
      </c>
      <c r="P996" s="256">
        <v>45894.0</v>
      </c>
      <c r="Q996" s="243">
        <v>46173.0</v>
      </c>
      <c r="R996" s="272"/>
      <c r="S996" s="267"/>
      <c r="T996" s="99"/>
      <c r="U996" s="99"/>
      <c r="V996" s="259" t="str">
        <f t="shared" si="1128"/>
        <v> </v>
      </c>
      <c r="W996" s="260">
        <f t="shared" si="1129"/>
        <v>5</v>
      </c>
      <c r="X996" s="258">
        <f t="shared" si="1130"/>
        <v>0</v>
      </c>
      <c r="Y996" s="261">
        <f t="shared" si="1131"/>
        <v>-7</v>
      </c>
      <c r="Z996" s="262">
        <f t="shared" si="1132"/>
        <v>0.1666666667</v>
      </c>
      <c r="AA996" s="262">
        <f t="shared" si="1133"/>
        <v>0.003703703704</v>
      </c>
      <c r="AB996" s="258" t="str">
        <f t="shared" si="1134"/>
        <v>20,541666666666667G_501</v>
      </c>
      <c r="AC996" s="263" t="str">
        <f t="shared" si="1135"/>
        <v>VH7M- GDTX 12C6  13:00-17:00  BĐ: 25/8/2025 KT: 31/5/2026</v>
      </c>
      <c r="AD996" s="263">
        <f t="shared" ref="AD996:AE996" si="1239">P996</f>
        <v>45894</v>
      </c>
      <c r="AE996" s="263">
        <f t="shared" si="1239"/>
        <v>46173</v>
      </c>
      <c r="AF996" s="187"/>
      <c r="AG996" s="187"/>
    </row>
    <row r="997">
      <c r="C997" s="99" t="s">
        <v>1355</v>
      </c>
      <c r="D997" s="99" t="s">
        <v>1356</v>
      </c>
      <c r="E997" s="99">
        <v>2023.0</v>
      </c>
      <c r="F997" s="268" t="s">
        <v>1376</v>
      </c>
      <c r="G997" s="268" t="s">
        <v>1358</v>
      </c>
      <c r="H997" s="99"/>
      <c r="I997" s="99"/>
      <c r="J997" s="99"/>
      <c r="K997" s="231">
        <v>3.0</v>
      </c>
      <c r="L997" s="254">
        <v>0.5416666666666666</v>
      </c>
      <c r="M997" s="255">
        <v>0.7083333333333334</v>
      </c>
      <c r="N997" s="99" t="s">
        <v>1377</v>
      </c>
      <c r="O997" s="99" t="s">
        <v>1261</v>
      </c>
      <c r="P997" s="256">
        <v>45895.0</v>
      </c>
      <c r="Q997" s="243">
        <v>46173.0</v>
      </c>
      <c r="R997" s="206"/>
      <c r="S997" s="267"/>
      <c r="T997" s="99"/>
      <c r="U997" s="99"/>
      <c r="V997" s="259" t="str">
        <f t="shared" si="1128"/>
        <v> </v>
      </c>
      <c r="W997" s="260">
        <f t="shared" si="1129"/>
        <v>5</v>
      </c>
      <c r="X997" s="258">
        <f t="shared" si="1130"/>
        <v>0</v>
      </c>
      <c r="Y997" s="261">
        <f t="shared" si="1131"/>
        <v>-7</v>
      </c>
      <c r="Z997" s="262">
        <f t="shared" si="1132"/>
        <v>0.1666666667</v>
      </c>
      <c r="AA997" s="262">
        <f t="shared" si="1133"/>
        <v>0.003703703704</v>
      </c>
      <c r="AB997" s="258" t="str">
        <f t="shared" si="1134"/>
        <v>30,541666666666667G_501</v>
      </c>
      <c r="AC997" s="263" t="str">
        <f t="shared" si="1135"/>
        <v>VH7M- GDTX 12C6  13:00-17:00  BĐ: 26/8/2025 KT: 31/5/2026</v>
      </c>
      <c r="AD997" s="263">
        <f t="shared" ref="AD997:AE997" si="1240">P997</f>
        <v>45895</v>
      </c>
      <c r="AE997" s="263">
        <f t="shared" si="1240"/>
        <v>46173</v>
      </c>
      <c r="AF997" s="187"/>
      <c r="AG997" s="187"/>
    </row>
    <row r="998">
      <c r="A998" s="253"/>
      <c r="B998" s="253"/>
      <c r="C998" s="99" t="s">
        <v>1355</v>
      </c>
      <c r="D998" s="99" t="s">
        <v>1356</v>
      </c>
      <c r="E998" s="99">
        <v>2023.0</v>
      </c>
      <c r="F998" s="268" t="s">
        <v>1376</v>
      </c>
      <c r="G998" s="268" t="s">
        <v>1358</v>
      </c>
      <c r="H998" s="99"/>
      <c r="I998" s="99"/>
      <c r="J998" s="99"/>
      <c r="K998" s="270">
        <v>4.0</v>
      </c>
      <c r="L998" s="254">
        <v>0.5416666666666666</v>
      </c>
      <c r="M998" s="255">
        <v>0.7083333333333334</v>
      </c>
      <c r="N998" s="99" t="s">
        <v>1377</v>
      </c>
      <c r="O998" s="99" t="s">
        <v>1261</v>
      </c>
      <c r="P998" s="256">
        <v>45896.0</v>
      </c>
      <c r="Q998" s="243">
        <v>46173.0</v>
      </c>
      <c r="R998" s="264"/>
      <c r="S998" s="267"/>
      <c r="T998" s="99"/>
      <c r="U998" s="99"/>
      <c r="V998" s="259" t="str">
        <f t="shared" si="1128"/>
        <v> </v>
      </c>
      <c r="W998" s="260">
        <f t="shared" si="1129"/>
        <v>5</v>
      </c>
      <c r="X998" s="258">
        <f t="shared" si="1130"/>
        <v>0</v>
      </c>
      <c r="Y998" s="261">
        <f t="shared" si="1131"/>
        <v>-7</v>
      </c>
      <c r="Z998" s="262">
        <f t="shared" si="1132"/>
        <v>0.1666666667</v>
      </c>
      <c r="AA998" s="262">
        <f t="shared" si="1133"/>
        <v>0.003703703704</v>
      </c>
      <c r="AB998" s="258" t="str">
        <f t="shared" si="1134"/>
        <v>40,541666666666667G_501</v>
      </c>
      <c r="AC998" s="263" t="str">
        <f t="shared" si="1135"/>
        <v>VH7M- GDTX 12C6  13:00-17:00  BĐ: 27/8/2025 KT: 31/5/2026</v>
      </c>
      <c r="AD998" s="263">
        <f t="shared" ref="AD998:AE998" si="1241">P998</f>
        <v>45896</v>
      </c>
      <c r="AE998" s="263">
        <f t="shared" si="1241"/>
        <v>46173</v>
      </c>
      <c r="AF998" s="187"/>
      <c r="AG998" s="187"/>
    </row>
    <row r="999">
      <c r="A999" s="253"/>
      <c r="B999" s="253"/>
      <c r="C999" s="99" t="s">
        <v>1355</v>
      </c>
      <c r="D999" s="99" t="s">
        <v>1356</v>
      </c>
      <c r="E999" s="99">
        <v>2023.0</v>
      </c>
      <c r="F999" s="268" t="s">
        <v>1376</v>
      </c>
      <c r="G999" s="268" t="s">
        <v>1358</v>
      </c>
      <c r="H999" s="99"/>
      <c r="I999" s="99"/>
      <c r="J999" s="99"/>
      <c r="K999" s="270">
        <v>5.0</v>
      </c>
      <c r="L999" s="254">
        <v>0.5416666666666666</v>
      </c>
      <c r="M999" s="255">
        <v>0.7083333333333334</v>
      </c>
      <c r="N999" s="99" t="s">
        <v>1377</v>
      </c>
      <c r="O999" s="99" t="s">
        <v>1261</v>
      </c>
      <c r="P999" s="256">
        <v>45897.0</v>
      </c>
      <c r="Q999" s="243">
        <v>46173.0</v>
      </c>
      <c r="R999" s="264"/>
      <c r="S999" s="267"/>
      <c r="T999" s="99"/>
      <c r="U999" s="99"/>
      <c r="V999" s="259" t="str">
        <f t="shared" si="1128"/>
        <v> </v>
      </c>
      <c r="W999" s="260">
        <f t="shared" si="1129"/>
        <v>5</v>
      </c>
      <c r="X999" s="258">
        <f t="shared" si="1130"/>
        <v>0</v>
      </c>
      <c r="Y999" s="261">
        <f t="shared" si="1131"/>
        <v>-7</v>
      </c>
      <c r="Z999" s="262">
        <f t="shared" si="1132"/>
        <v>0.1666666667</v>
      </c>
      <c r="AA999" s="262">
        <f t="shared" si="1133"/>
        <v>0.003703703704</v>
      </c>
      <c r="AB999" s="258" t="str">
        <f t="shared" si="1134"/>
        <v>50,541666666666667G_501</v>
      </c>
      <c r="AC999" s="263" t="str">
        <f t="shared" si="1135"/>
        <v>VH7M- GDTX 12C6  13:00-17:00  BĐ: 28/8/2025 KT: 31/5/2026</v>
      </c>
      <c r="AD999" s="263">
        <f t="shared" ref="AD999:AE999" si="1242">P999</f>
        <v>45897</v>
      </c>
      <c r="AE999" s="263">
        <f t="shared" si="1242"/>
        <v>46173</v>
      </c>
      <c r="AF999" s="187"/>
      <c r="AG999" s="187"/>
    </row>
    <row r="1000">
      <c r="A1000" s="253"/>
      <c r="B1000" s="253"/>
      <c r="C1000" s="99" t="s">
        <v>1355</v>
      </c>
      <c r="D1000" s="99" t="s">
        <v>1356</v>
      </c>
      <c r="E1000" s="99">
        <v>2023.0</v>
      </c>
      <c r="F1000" s="99" t="s">
        <v>1376</v>
      </c>
      <c r="G1000" s="268" t="s">
        <v>1358</v>
      </c>
      <c r="H1000" s="99"/>
      <c r="I1000" s="99"/>
      <c r="J1000" s="99"/>
      <c r="K1000" s="231">
        <v>6.0</v>
      </c>
      <c r="L1000" s="254">
        <v>0.5416666666666666</v>
      </c>
      <c r="M1000" s="255">
        <v>0.7083333333333334</v>
      </c>
      <c r="N1000" s="99" t="s">
        <v>1377</v>
      </c>
      <c r="O1000" s="99" t="s">
        <v>1261</v>
      </c>
      <c r="P1000" s="256">
        <v>45898.0</v>
      </c>
      <c r="Q1000" s="243">
        <v>46173.0</v>
      </c>
      <c r="R1000" s="264"/>
      <c r="S1000" s="267"/>
      <c r="T1000" s="99"/>
      <c r="U1000" s="99"/>
      <c r="V1000" s="259" t="str">
        <f t="shared" si="1128"/>
        <v> </v>
      </c>
      <c r="W1000" s="260">
        <f t="shared" si="1129"/>
        <v>5</v>
      </c>
      <c r="X1000" s="258">
        <f t="shared" si="1130"/>
        <v>0</v>
      </c>
      <c r="Y1000" s="261">
        <f t="shared" si="1131"/>
        <v>-7</v>
      </c>
      <c r="Z1000" s="262">
        <f t="shared" si="1132"/>
        <v>0.1666666667</v>
      </c>
      <c r="AA1000" s="262">
        <f t="shared" si="1133"/>
        <v>0.003703703704</v>
      </c>
      <c r="AB1000" s="258" t="str">
        <f t="shared" si="1134"/>
        <v>60,541666666666667G_501</v>
      </c>
      <c r="AC1000" s="263" t="str">
        <f t="shared" si="1135"/>
        <v>VH7M- GDTX 12C6  13:00-17:00  BĐ: 29/8/2025 KT: 31/5/2026</v>
      </c>
      <c r="AD1000" s="263">
        <f t="shared" ref="AD1000:AE1000" si="1243">P1000</f>
        <v>45898</v>
      </c>
      <c r="AE1000" s="263">
        <f t="shared" si="1243"/>
        <v>46173</v>
      </c>
      <c r="AF1000" s="187"/>
      <c r="AG1000" s="187"/>
    </row>
    <row r="1001">
      <c r="A1001" s="253"/>
      <c r="B1001" s="253"/>
      <c r="C1001" s="99" t="s">
        <v>1355</v>
      </c>
      <c r="D1001" s="99" t="s">
        <v>1356</v>
      </c>
      <c r="E1001" s="99">
        <v>2023.0</v>
      </c>
      <c r="F1001" s="99" t="s">
        <v>1376</v>
      </c>
      <c r="G1001" s="268" t="s">
        <v>1358</v>
      </c>
      <c r="H1001" s="99"/>
      <c r="I1001" s="99"/>
      <c r="J1001" s="99"/>
      <c r="K1001" s="231">
        <v>7.0</v>
      </c>
      <c r="L1001" s="254">
        <v>0.5416666666666666</v>
      </c>
      <c r="M1001" s="274">
        <v>0.7083333333333334</v>
      </c>
      <c r="N1001" s="99" t="s">
        <v>1377</v>
      </c>
      <c r="O1001" s="99" t="s">
        <v>1261</v>
      </c>
      <c r="P1001" s="256">
        <v>45899.0</v>
      </c>
      <c r="Q1001" s="243">
        <v>46173.0</v>
      </c>
      <c r="R1001" s="264"/>
      <c r="S1001" s="267"/>
      <c r="T1001" s="99"/>
      <c r="U1001" s="99"/>
      <c r="V1001" s="259" t="str">
        <f t="shared" si="1128"/>
        <v> </v>
      </c>
      <c r="W1001" s="260">
        <f t="shared" si="1129"/>
        <v>5</v>
      </c>
      <c r="X1001" s="258">
        <f t="shared" si="1130"/>
        <v>0</v>
      </c>
      <c r="Y1001" s="261">
        <f t="shared" si="1131"/>
        <v>-7</v>
      </c>
      <c r="Z1001" s="262">
        <f t="shared" si="1132"/>
        <v>0.1666666667</v>
      </c>
      <c r="AA1001" s="262">
        <f t="shared" si="1133"/>
        <v>0.003703703704</v>
      </c>
      <c r="AB1001" s="258" t="str">
        <f t="shared" si="1134"/>
        <v>70,541666666666667G_501</v>
      </c>
      <c r="AC1001" s="263" t="str">
        <f t="shared" si="1135"/>
        <v>VH7M- GDTX 12C6  13:00-17:00  BĐ: 30/8/2025 KT: 31/5/2026</v>
      </c>
      <c r="AD1001" s="263">
        <f t="shared" ref="AD1001:AE1001" si="1244">P1001</f>
        <v>45899</v>
      </c>
      <c r="AE1001" s="263">
        <f t="shared" si="1244"/>
        <v>46173</v>
      </c>
      <c r="AF1001" s="187"/>
      <c r="AG1001" s="187"/>
    </row>
    <row r="1002">
      <c r="A1002" s="253"/>
      <c r="B1002" s="253"/>
      <c r="C1002" s="275"/>
      <c r="D1002" s="276" t="s">
        <v>1378</v>
      </c>
      <c r="E1002" s="277"/>
      <c r="F1002" s="276"/>
      <c r="G1002" s="278"/>
      <c r="H1002" s="279"/>
      <c r="I1002" s="279"/>
      <c r="J1002" s="277"/>
      <c r="K1002" s="277"/>
      <c r="L1002" s="277"/>
      <c r="M1002" s="277"/>
      <c r="N1002" s="277"/>
      <c r="O1002" s="277"/>
      <c r="P1002" s="277"/>
      <c r="Q1002" s="277"/>
      <c r="R1002" s="281"/>
      <c r="S1002" s="282"/>
      <c r="T1002" s="283"/>
      <c r="U1002" s="277"/>
      <c r="V1002" s="259" t="str">
        <f t="shared" si="1128"/>
        <v> </v>
      </c>
      <c r="W1002" s="277"/>
      <c r="X1002" s="277"/>
      <c r="Y1002" s="277"/>
      <c r="Z1002" s="277"/>
      <c r="AA1002" s="277"/>
      <c r="AB1002" s="277"/>
      <c r="AC1002" s="263" t="str">
        <f t="shared" si="1135"/>
        <v>   -  BĐ: 30/12/1899 KT: 30/12/1899</v>
      </c>
      <c r="AD1002" s="277"/>
      <c r="AE1002" s="277"/>
      <c r="AF1002" s="284"/>
      <c r="AG1002" s="284"/>
    </row>
    <row r="1003">
      <c r="A1003" s="253"/>
      <c r="B1003" s="253"/>
      <c r="C1003" s="99"/>
      <c r="D1003" s="99"/>
      <c r="E1003" s="99"/>
      <c r="F1003" s="99"/>
      <c r="G1003" s="268"/>
      <c r="H1003" s="99"/>
      <c r="I1003" s="99"/>
      <c r="J1003" s="99"/>
      <c r="K1003" s="273"/>
      <c r="L1003" s="192"/>
      <c r="M1003" s="192"/>
      <c r="N1003" s="99"/>
      <c r="O1003" s="99"/>
      <c r="P1003" s="237">
        <f t="shared" ref="P1003:P1828" si="1246">"08/09/2025"+(K1003-2)</f>
        <v>45906</v>
      </c>
      <c r="Q1003" s="170" t="str">
        <f t="shared" ref="Q1003:Q1828" si="1247">P1003+Y1003</f>
        <v>#DIV/0!</v>
      </c>
      <c r="R1003" s="206"/>
      <c r="S1003" s="267"/>
      <c r="T1003" s="99"/>
      <c r="U1003" s="99"/>
      <c r="V1003" s="259" t="str">
        <f t="shared" si="1128"/>
        <v> </v>
      </c>
      <c r="W1003" s="260">
        <f t="shared" ref="W1003:W1828" si="1248">iF(Z1003=$Z$2,6,if(Z1003=$AA$2,3,if(Z1003=$Y$2,5,if(or(Z1003=$Y$1,Z1003=$Z$1),4,0))))</f>
        <v>0</v>
      </c>
      <c r="X1003" s="258" t="str">
        <f t="shared" ref="X1003:X1828" si="1249">ROUNDUP(J1003/W1003,0)</f>
        <v>#DIV/0!</v>
      </c>
      <c r="Y1003" s="261" t="str">
        <f t="shared" ref="Y1003:Y1828" si="1250">(X1003-1)*7</f>
        <v>#DIV/0!</v>
      </c>
      <c r="Z1003" s="262">
        <f t="shared" ref="Z1003:Z1828" si="1251">M1003-L1003</f>
        <v>0</v>
      </c>
      <c r="AA1003" s="262">
        <f t="shared" ref="AA1003:AA1828" si="1252">Z1003/45</f>
        <v>0</v>
      </c>
      <c r="AB1003" s="258" t="str">
        <f t="shared" ref="AB1003:AB1828" si="1253">K1003&amp;L1003&amp;N1003</f>
        <v/>
      </c>
      <c r="AC1003" s="263" t="str">
        <f t="shared" si="1135"/>
        <v>   -  BĐ: 6/9/2025 KT: Ngày lỗi</v>
      </c>
      <c r="AD1003" s="263">
        <f t="shared" ref="AD1003:AE1003" si="1245">P1003</f>
        <v>45906</v>
      </c>
      <c r="AE1003" s="263" t="str">
        <f t="shared" si="1245"/>
        <v>#DIV/0!</v>
      </c>
      <c r="AF1003" s="187"/>
      <c r="AG1003" s="187"/>
    </row>
    <row r="1004">
      <c r="A1004" s="253"/>
      <c r="B1004" s="253"/>
      <c r="C1004" s="99"/>
      <c r="D1004" s="99"/>
      <c r="E1004" s="99"/>
      <c r="F1004" s="99"/>
      <c r="G1004" s="268"/>
      <c r="H1004" s="99"/>
      <c r="I1004" s="99"/>
      <c r="J1004" s="99"/>
      <c r="K1004" s="273"/>
      <c r="L1004" s="192"/>
      <c r="M1004" s="192"/>
      <c r="N1004" s="99"/>
      <c r="O1004" s="99"/>
      <c r="P1004" s="237">
        <f t="shared" si="1246"/>
        <v>45906</v>
      </c>
      <c r="Q1004" s="170" t="str">
        <f t="shared" si="1247"/>
        <v>#DIV/0!</v>
      </c>
      <c r="R1004" s="206"/>
      <c r="S1004" s="267"/>
      <c r="T1004" s="99"/>
      <c r="U1004" s="99"/>
      <c r="V1004" s="259" t="str">
        <f t="shared" si="1128"/>
        <v> </v>
      </c>
      <c r="W1004" s="260">
        <f t="shared" si="1248"/>
        <v>0</v>
      </c>
      <c r="X1004" s="258" t="str">
        <f t="shared" si="1249"/>
        <v>#DIV/0!</v>
      </c>
      <c r="Y1004" s="261" t="str">
        <f t="shared" si="1250"/>
        <v>#DIV/0!</v>
      </c>
      <c r="Z1004" s="262">
        <f t="shared" si="1251"/>
        <v>0</v>
      </c>
      <c r="AA1004" s="262">
        <f t="shared" si="1252"/>
        <v>0</v>
      </c>
      <c r="AB1004" s="258" t="str">
        <f t="shared" si="1253"/>
        <v/>
      </c>
      <c r="AC1004" s="263" t="str">
        <f t="shared" si="1135"/>
        <v>   -  BĐ: 6/9/2025 KT: Ngày lỗi</v>
      </c>
      <c r="AD1004" s="263">
        <f t="shared" ref="AD1004:AE1004" si="1254">P1004</f>
        <v>45906</v>
      </c>
      <c r="AE1004" s="263" t="str">
        <f t="shared" si="1254"/>
        <v>#DIV/0!</v>
      </c>
      <c r="AF1004" s="187"/>
      <c r="AG1004" s="187"/>
    </row>
    <row r="1005">
      <c r="A1005" s="253"/>
      <c r="B1005" s="253"/>
      <c r="C1005" s="99"/>
      <c r="D1005" s="99"/>
      <c r="E1005" s="99"/>
      <c r="F1005" s="99"/>
      <c r="G1005" s="268"/>
      <c r="H1005" s="99"/>
      <c r="I1005" s="99"/>
      <c r="J1005" s="99"/>
      <c r="K1005" s="273"/>
      <c r="L1005" s="192"/>
      <c r="M1005" s="192"/>
      <c r="N1005" s="99"/>
      <c r="O1005" s="99"/>
      <c r="P1005" s="237">
        <f t="shared" si="1246"/>
        <v>45906</v>
      </c>
      <c r="Q1005" s="170" t="str">
        <f t="shared" si="1247"/>
        <v>#DIV/0!</v>
      </c>
      <c r="R1005" s="206"/>
      <c r="S1005" s="267"/>
      <c r="T1005" s="99"/>
      <c r="U1005" s="99"/>
      <c r="V1005" s="259" t="str">
        <f t="shared" si="1128"/>
        <v> </v>
      </c>
      <c r="W1005" s="260">
        <f t="shared" si="1248"/>
        <v>0</v>
      </c>
      <c r="X1005" s="258" t="str">
        <f t="shared" si="1249"/>
        <v>#DIV/0!</v>
      </c>
      <c r="Y1005" s="261" t="str">
        <f t="shared" si="1250"/>
        <v>#DIV/0!</v>
      </c>
      <c r="Z1005" s="262">
        <f t="shared" si="1251"/>
        <v>0</v>
      </c>
      <c r="AA1005" s="262">
        <f t="shared" si="1252"/>
        <v>0</v>
      </c>
      <c r="AB1005" s="258" t="str">
        <f t="shared" si="1253"/>
        <v/>
      </c>
      <c r="AC1005" s="263" t="str">
        <f t="shared" si="1135"/>
        <v>   -  BĐ: 6/9/2025 KT: Ngày lỗi</v>
      </c>
      <c r="AD1005" s="263">
        <f t="shared" ref="AD1005:AE1005" si="1255">P1005</f>
        <v>45906</v>
      </c>
      <c r="AE1005" s="263" t="str">
        <f t="shared" si="1255"/>
        <v>#DIV/0!</v>
      </c>
      <c r="AF1005" s="187"/>
      <c r="AG1005" s="187"/>
    </row>
    <row r="1006">
      <c r="A1006" s="253"/>
      <c r="B1006" s="253"/>
      <c r="C1006" s="99"/>
      <c r="D1006" s="99"/>
      <c r="E1006" s="99"/>
      <c r="F1006" s="99"/>
      <c r="G1006" s="268"/>
      <c r="H1006" s="99"/>
      <c r="I1006" s="99"/>
      <c r="J1006" s="99"/>
      <c r="K1006" s="273"/>
      <c r="L1006" s="192"/>
      <c r="M1006" s="192"/>
      <c r="N1006" s="99"/>
      <c r="O1006" s="99"/>
      <c r="P1006" s="237">
        <f t="shared" si="1246"/>
        <v>45906</v>
      </c>
      <c r="Q1006" s="170" t="str">
        <f t="shared" si="1247"/>
        <v>#DIV/0!</v>
      </c>
      <c r="R1006" s="206"/>
      <c r="S1006" s="267"/>
      <c r="T1006" s="99"/>
      <c r="U1006" s="99"/>
      <c r="V1006" s="259" t="str">
        <f t="shared" si="1128"/>
        <v> </v>
      </c>
      <c r="W1006" s="260">
        <f t="shared" si="1248"/>
        <v>0</v>
      </c>
      <c r="X1006" s="258" t="str">
        <f t="shared" si="1249"/>
        <v>#DIV/0!</v>
      </c>
      <c r="Y1006" s="261" t="str">
        <f t="shared" si="1250"/>
        <v>#DIV/0!</v>
      </c>
      <c r="Z1006" s="262">
        <f t="shared" si="1251"/>
        <v>0</v>
      </c>
      <c r="AA1006" s="262">
        <f t="shared" si="1252"/>
        <v>0</v>
      </c>
      <c r="AB1006" s="258" t="str">
        <f t="shared" si="1253"/>
        <v/>
      </c>
      <c r="AC1006" s="263" t="str">
        <f t="shared" si="1135"/>
        <v>   -  BĐ: 6/9/2025 KT: Ngày lỗi</v>
      </c>
      <c r="AD1006" s="263">
        <f t="shared" ref="AD1006:AE1006" si="1256">P1006</f>
        <v>45906</v>
      </c>
      <c r="AE1006" s="263" t="str">
        <f t="shared" si="1256"/>
        <v>#DIV/0!</v>
      </c>
      <c r="AF1006" s="187"/>
      <c r="AG1006" s="187"/>
    </row>
    <row r="1007">
      <c r="A1007" s="253"/>
      <c r="B1007" s="253"/>
      <c r="C1007" s="99"/>
      <c r="D1007" s="99"/>
      <c r="E1007" s="99"/>
      <c r="F1007" s="99"/>
      <c r="G1007" s="268"/>
      <c r="H1007" s="99"/>
      <c r="I1007" s="99"/>
      <c r="J1007" s="99"/>
      <c r="K1007" s="273"/>
      <c r="L1007" s="192"/>
      <c r="M1007" s="192"/>
      <c r="N1007" s="99"/>
      <c r="O1007" s="99"/>
      <c r="P1007" s="237">
        <f t="shared" si="1246"/>
        <v>45906</v>
      </c>
      <c r="Q1007" s="170" t="str">
        <f t="shared" si="1247"/>
        <v>#DIV/0!</v>
      </c>
      <c r="R1007" s="206"/>
      <c r="S1007" s="267"/>
      <c r="T1007" s="99"/>
      <c r="U1007" s="99"/>
      <c r="V1007" s="259" t="str">
        <f t="shared" si="1128"/>
        <v> </v>
      </c>
      <c r="W1007" s="260">
        <f t="shared" si="1248"/>
        <v>0</v>
      </c>
      <c r="X1007" s="258" t="str">
        <f t="shared" si="1249"/>
        <v>#DIV/0!</v>
      </c>
      <c r="Y1007" s="261" t="str">
        <f t="shared" si="1250"/>
        <v>#DIV/0!</v>
      </c>
      <c r="Z1007" s="262">
        <f t="shared" si="1251"/>
        <v>0</v>
      </c>
      <c r="AA1007" s="262">
        <f t="shared" si="1252"/>
        <v>0</v>
      </c>
      <c r="AB1007" s="258" t="str">
        <f t="shared" si="1253"/>
        <v/>
      </c>
      <c r="AC1007" s="263" t="str">
        <f t="shared" si="1135"/>
        <v>   -  BĐ: 6/9/2025 KT: Ngày lỗi</v>
      </c>
      <c r="AD1007" s="263">
        <f t="shared" ref="AD1007:AE1007" si="1257">P1007</f>
        <v>45906</v>
      </c>
      <c r="AE1007" s="263" t="str">
        <f t="shared" si="1257"/>
        <v>#DIV/0!</v>
      </c>
      <c r="AF1007" s="187"/>
      <c r="AG1007" s="187"/>
    </row>
    <row r="1008">
      <c r="A1008" s="253"/>
      <c r="B1008" s="253"/>
      <c r="C1008" s="99"/>
      <c r="D1008" s="99"/>
      <c r="E1008" s="99"/>
      <c r="F1008" s="99"/>
      <c r="G1008" s="268"/>
      <c r="H1008" s="99"/>
      <c r="I1008" s="99"/>
      <c r="J1008" s="99"/>
      <c r="K1008" s="273"/>
      <c r="L1008" s="192"/>
      <c r="M1008" s="192"/>
      <c r="N1008" s="99"/>
      <c r="O1008" s="99"/>
      <c r="P1008" s="237">
        <f t="shared" si="1246"/>
        <v>45906</v>
      </c>
      <c r="Q1008" s="170" t="str">
        <f t="shared" si="1247"/>
        <v>#DIV/0!</v>
      </c>
      <c r="R1008" s="206"/>
      <c r="S1008" s="267"/>
      <c r="T1008" s="99"/>
      <c r="U1008" s="99"/>
      <c r="V1008" s="259" t="str">
        <f t="shared" si="1128"/>
        <v> </v>
      </c>
      <c r="W1008" s="260">
        <f t="shared" si="1248"/>
        <v>0</v>
      </c>
      <c r="X1008" s="258" t="str">
        <f t="shared" si="1249"/>
        <v>#DIV/0!</v>
      </c>
      <c r="Y1008" s="261" t="str">
        <f t="shared" si="1250"/>
        <v>#DIV/0!</v>
      </c>
      <c r="Z1008" s="262">
        <f t="shared" si="1251"/>
        <v>0</v>
      </c>
      <c r="AA1008" s="262">
        <f t="shared" si="1252"/>
        <v>0</v>
      </c>
      <c r="AB1008" s="258" t="str">
        <f t="shared" si="1253"/>
        <v/>
      </c>
      <c r="AC1008" s="263" t="str">
        <f t="shared" si="1135"/>
        <v>   -  BĐ: 6/9/2025 KT: Ngày lỗi</v>
      </c>
      <c r="AD1008" s="263">
        <f t="shared" ref="AD1008:AE1008" si="1258">P1008</f>
        <v>45906</v>
      </c>
      <c r="AE1008" s="263" t="str">
        <f t="shared" si="1258"/>
        <v>#DIV/0!</v>
      </c>
      <c r="AF1008" s="187"/>
      <c r="AG1008" s="187"/>
    </row>
    <row r="1009">
      <c r="A1009" s="253"/>
      <c r="B1009" s="253"/>
      <c r="C1009" s="99"/>
      <c r="D1009" s="99"/>
      <c r="E1009" s="99"/>
      <c r="F1009" s="99"/>
      <c r="G1009" s="268"/>
      <c r="H1009" s="99"/>
      <c r="I1009" s="99"/>
      <c r="J1009" s="99"/>
      <c r="K1009" s="273"/>
      <c r="L1009" s="192"/>
      <c r="M1009" s="192"/>
      <c r="N1009" s="99"/>
      <c r="O1009" s="99"/>
      <c r="P1009" s="237">
        <f t="shared" si="1246"/>
        <v>45906</v>
      </c>
      <c r="Q1009" s="170" t="str">
        <f t="shared" si="1247"/>
        <v>#DIV/0!</v>
      </c>
      <c r="R1009" s="206"/>
      <c r="S1009" s="267"/>
      <c r="T1009" s="99"/>
      <c r="U1009" s="99"/>
      <c r="V1009" s="259" t="str">
        <f t="shared" si="1128"/>
        <v> </v>
      </c>
      <c r="W1009" s="260">
        <f t="shared" si="1248"/>
        <v>0</v>
      </c>
      <c r="X1009" s="258" t="str">
        <f t="shared" si="1249"/>
        <v>#DIV/0!</v>
      </c>
      <c r="Y1009" s="261" t="str">
        <f t="shared" si="1250"/>
        <v>#DIV/0!</v>
      </c>
      <c r="Z1009" s="262">
        <f t="shared" si="1251"/>
        <v>0</v>
      </c>
      <c r="AA1009" s="262">
        <f t="shared" si="1252"/>
        <v>0</v>
      </c>
      <c r="AB1009" s="258" t="str">
        <f t="shared" si="1253"/>
        <v/>
      </c>
      <c r="AC1009" s="263" t="str">
        <f t="shared" si="1135"/>
        <v>   -  BĐ: 6/9/2025 KT: Ngày lỗi</v>
      </c>
      <c r="AD1009" s="263">
        <f t="shared" ref="AD1009:AE1009" si="1259">P1009</f>
        <v>45906</v>
      </c>
      <c r="AE1009" s="263" t="str">
        <f t="shared" si="1259"/>
        <v>#DIV/0!</v>
      </c>
      <c r="AF1009" s="187"/>
      <c r="AG1009" s="187"/>
    </row>
    <row r="1010">
      <c r="A1010" s="253"/>
      <c r="B1010" s="253"/>
      <c r="C1010" s="99"/>
      <c r="D1010" s="99"/>
      <c r="E1010" s="99"/>
      <c r="F1010" s="99"/>
      <c r="G1010" s="268"/>
      <c r="H1010" s="99"/>
      <c r="I1010" s="99"/>
      <c r="J1010" s="99"/>
      <c r="K1010" s="273"/>
      <c r="L1010" s="192"/>
      <c r="M1010" s="192"/>
      <c r="N1010" s="99"/>
      <c r="O1010" s="99"/>
      <c r="P1010" s="237">
        <f t="shared" si="1246"/>
        <v>45906</v>
      </c>
      <c r="Q1010" s="170" t="str">
        <f t="shared" si="1247"/>
        <v>#DIV/0!</v>
      </c>
      <c r="R1010" s="206"/>
      <c r="S1010" s="267"/>
      <c r="T1010" s="99"/>
      <c r="U1010" s="99"/>
      <c r="V1010" s="259" t="str">
        <f t="shared" si="1128"/>
        <v> </v>
      </c>
      <c r="W1010" s="260">
        <f t="shared" si="1248"/>
        <v>0</v>
      </c>
      <c r="X1010" s="258" t="str">
        <f t="shared" si="1249"/>
        <v>#DIV/0!</v>
      </c>
      <c r="Y1010" s="261" t="str">
        <f t="shared" si="1250"/>
        <v>#DIV/0!</v>
      </c>
      <c r="Z1010" s="262">
        <f t="shared" si="1251"/>
        <v>0</v>
      </c>
      <c r="AA1010" s="262">
        <f t="shared" si="1252"/>
        <v>0</v>
      </c>
      <c r="AB1010" s="258" t="str">
        <f t="shared" si="1253"/>
        <v/>
      </c>
      <c r="AC1010" s="263" t="str">
        <f t="shared" si="1135"/>
        <v>   -  BĐ: 6/9/2025 KT: Ngày lỗi</v>
      </c>
      <c r="AD1010" s="263">
        <f t="shared" ref="AD1010:AE1010" si="1260">P1010</f>
        <v>45906</v>
      </c>
      <c r="AE1010" s="263" t="str">
        <f t="shared" si="1260"/>
        <v>#DIV/0!</v>
      </c>
      <c r="AF1010" s="187"/>
      <c r="AG1010" s="187"/>
    </row>
    <row r="1011">
      <c r="A1011" s="253"/>
      <c r="B1011" s="253"/>
      <c r="C1011" s="99"/>
      <c r="D1011" s="99"/>
      <c r="E1011" s="99"/>
      <c r="F1011" s="99"/>
      <c r="G1011" s="268"/>
      <c r="H1011" s="99"/>
      <c r="I1011" s="99"/>
      <c r="J1011" s="99"/>
      <c r="K1011" s="273"/>
      <c r="L1011" s="192"/>
      <c r="M1011" s="192"/>
      <c r="N1011" s="99"/>
      <c r="O1011" s="99"/>
      <c r="P1011" s="237">
        <f t="shared" si="1246"/>
        <v>45906</v>
      </c>
      <c r="Q1011" s="170" t="str">
        <f t="shared" si="1247"/>
        <v>#DIV/0!</v>
      </c>
      <c r="R1011" s="206"/>
      <c r="S1011" s="267"/>
      <c r="T1011" s="99"/>
      <c r="U1011" s="99"/>
      <c r="V1011" s="259" t="str">
        <f t="shared" si="1128"/>
        <v> </v>
      </c>
      <c r="W1011" s="260">
        <f t="shared" si="1248"/>
        <v>0</v>
      </c>
      <c r="X1011" s="258" t="str">
        <f t="shared" si="1249"/>
        <v>#DIV/0!</v>
      </c>
      <c r="Y1011" s="261" t="str">
        <f t="shared" si="1250"/>
        <v>#DIV/0!</v>
      </c>
      <c r="Z1011" s="262">
        <f t="shared" si="1251"/>
        <v>0</v>
      </c>
      <c r="AA1011" s="262">
        <f t="shared" si="1252"/>
        <v>0</v>
      </c>
      <c r="AB1011" s="258" t="str">
        <f t="shared" si="1253"/>
        <v/>
      </c>
      <c r="AC1011" s="263" t="str">
        <f t="shared" si="1135"/>
        <v>   -  BĐ: 6/9/2025 KT: Ngày lỗi</v>
      </c>
      <c r="AD1011" s="263">
        <f t="shared" ref="AD1011:AE1011" si="1261">P1011</f>
        <v>45906</v>
      </c>
      <c r="AE1011" s="263" t="str">
        <f t="shared" si="1261"/>
        <v>#DIV/0!</v>
      </c>
      <c r="AF1011" s="187"/>
      <c r="AG1011" s="187"/>
    </row>
    <row r="1012">
      <c r="A1012" s="253"/>
      <c r="B1012" s="253"/>
      <c r="C1012" s="99"/>
      <c r="D1012" s="99"/>
      <c r="E1012" s="99"/>
      <c r="F1012" s="99"/>
      <c r="G1012" s="268"/>
      <c r="H1012" s="99"/>
      <c r="I1012" s="99"/>
      <c r="J1012" s="99"/>
      <c r="K1012" s="273"/>
      <c r="L1012" s="192"/>
      <c r="M1012" s="192"/>
      <c r="N1012" s="99"/>
      <c r="O1012" s="99"/>
      <c r="P1012" s="237">
        <f t="shared" si="1246"/>
        <v>45906</v>
      </c>
      <c r="Q1012" s="170" t="str">
        <f t="shared" si="1247"/>
        <v>#DIV/0!</v>
      </c>
      <c r="R1012" s="206"/>
      <c r="S1012" s="267"/>
      <c r="T1012" s="99"/>
      <c r="U1012" s="99"/>
      <c r="V1012" s="259" t="str">
        <f t="shared" si="1128"/>
        <v> </v>
      </c>
      <c r="W1012" s="260">
        <f t="shared" si="1248"/>
        <v>0</v>
      </c>
      <c r="X1012" s="258" t="str">
        <f t="shared" si="1249"/>
        <v>#DIV/0!</v>
      </c>
      <c r="Y1012" s="261" t="str">
        <f t="shared" si="1250"/>
        <v>#DIV/0!</v>
      </c>
      <c r="Z1012" s="262">
        <f t="shared" si="1251"/>
        <v>0</v>
      </c>
      <c r="AA1012" s="262">
        <f t="shared" si="1252"/>
        <v>0</v>
      </c>
      <c r="AB1012" s="258" t="str">
        <f t="shared" si="1253"/>
        <v/>
      </c>
      <c r="AC1012" s="263" t="str">
        <f t="shared" si="1135"/>
        <v>   -  BĐ: 6/9/2025 KT: Ngày lỗi</v>
      </c>
      <c r="AD1012" s="263">
        <f t="shared" ref="AD1012:AE1012" si="1262">P1012</f>
        <v>45906</v>
      </c>
      <c r="AE1012" s="263" t="str">
        <f t="shared" si="1262"/>
        <v>#DIV/0!</v>
      </c>
      <c r="AF1012" s="187"/>
      <c r="AG1012" s="187"/>
    </row>
    <row r="1013">
      <c r="A1013" s="253"/>
      <c r="B1013" s="253"/>
      <c r="C1013" s="99"/>
      <c r="D1013" s="99"/>
      <c r="E1013" s="99"/>
      <c r="F1013" s="99"/>
      <c r="G1013" s="268"/>
      <c r="H1013" s="99"/>
      <c r="I1013" s="99"/>
      <c r="J1013" s="99"/>
      <c r="K1013" s="273"/>
      <c r="L1013" s="192"/>
      <c r="M1013" s="192"/>
      <c r="N1013" s="99"/>
      <c r="O1013" s="99"/>
      <c r="P1013" s="237">
        <f t="shared" si="1246"/>
        <v>45906</v>
      </c>
      <c r="Q1013" s="170" t="str">
        <f t="shared" si="1247"/>
        <v>#DIV/0!</v>
      </c>
      <c r="R1013" s="206"/>
      <c r="S1013" s="267"/>
      <c r="T1013" s="99"/>
      <c r="U1013" s="99"/>
      <c r="V1013" s="259" t="str">
        <f t="shared" si="1128"/>
        <v> </v>
      </c>
      <c r="W1013" s="260">
        <f t="shared" si="1248"/>
        <v>0</v>
      </c>
      <c r="X1013" s="258" t="str">
        <f t="shared" si="1249"/>
        <v>#DIV/0!</v>
      </c>
      <c r="Y1013" s="261" t="str">
        <f t="shared" si="1250"/>
        <v>#DIV/0!</v>
      </c>
      <c r="Z1013" s="262">
        <f t="shared" si="1251"/>
        <v>0</v>
      </c>
      <c r="AA1013" s="262">
        <f t="shared" si="1252"/>
        <v>0</v>
      </c>
      <c r="AB1013" s="258" t="str">
        <f t="shared" si="1253"/>
        <v/>
      </c>
      <c r="AC1013" s="263" t="str">
        <f t="shared" si="1135"/>
        <v>   -  BĐ: 6/9/2025 KT: Ngày lỗi</v>
      </c>
      <c r="AD1013" s="263">
        <f t="shared" ref="AD1013:AE1013" si="1263">P1013</f>
        <v>45906</v>
      </c>
      <c r="AE1013" s="263" t="str">
        <f t="shared" si="1263"/>
        <v>#DIV/0!</v>
      </c>
      <c r="AF1013" s="187"/>
      <c r="AG1013" s="187"/>
    </row>
    <row r="1014">
      <c r="A1014" s="253"/>
      <c r="B1014" s="253"/>
      <c r="C1014" s="99"/>
      <c r="D1014" s="99"/>
      <c r="E1014" s="99"/>
      <c r="F1014" s="99"/>
      <c r="G1014" s="268"/>
      <c r="H1014" s="99"/>
      <c r="I1014" s="99"/>
      <c r="J1014" s="99"/>
      <c r="K1014" s="273"/>
      <c r="L1014" s="192"/>
      <c r="M1014" s="192"/>
      <c r="N1014" s="99"/>
      <c r="O1014" s="99"/>
      <c r="P1014" s="237">
        <f t="shared" si="1246"/>
        <v>45906</v>
      </c>
      <c r="Q1014" s="170" t="str">
        <f t="shared" si="1247"/>
        <v>#DIV/0!</v>
      </c>
      <c r="R1014" s="206"/>
      <c r="S1014" s="267"/>
      <c r="T1014" s="99"/>
      <c r="U1014" s="99"/>
      <c r="V1014" s="259" t="str">
        <f t="shared" si="1128"/>
        <v> </v>
      </c>
      <c r="W1014" s="260">
        <f t="shared" si="1248"/>
        <v>0</v>
      </c>
      <c r="X1014" s="258" t="str">
        <f t="shared" si="1249"/>
        <v>#DIV/0!</v>
      </c>
      <c r="Y1014" s="261" t="str">
        <f t="shared" si="1250"/>
        <v>#DIV/0!</v>
      </c>
      <c r="Z1014" s="262">
        <f t="shared" si="1251"/>
        <v>0</v>
      </c>
      <c r="AA1014" s="262">
        <f t="shared" si="1252"/>
        <v>0</v>
      </c>
      <c r="AB1014" s="258" t="str">
        <f t="shared" si="1253"/>
        <v/>
      </c>
      <c r="AC1014" s="263" t="str">
        <f t="shared" si="1135"/>
        <v>   -  BĐ: 6/9/2025 KT: Ngày lỗi</v>
      </c>
      <c r="AD1014" s="263">
        <f t="shared" ref="AD1014:AE1014" si="1264">P1014</f>
        <v>45906</v>
      </c>
      <c r="AE1014" s="263" t="str">
        <f t="shared" si="1264"/>
        <v>#DIV/0!</v>
      </c>
      <c r="AF1014" s="187"/>
      <c r="AG1014" s="187"/>
    </row>
    <row r="1015">
      <c r="A1015" s="253"/>
      <c r="B1015" s="253"/>
      <c r="C1015" s="99"/>
      <c r="D1015" s="99"/>
      <c r="E1015" s="99"/>
      <c r="F1015" s="99"/>
      <c r="G1015" s="268"/>
      <c r="H1015" s="99"/>
      <c r="I1015" s="99"/>
      <c r="J1015" s="99"/>
      <c r="K1015" s="273"/>
      <c r="L1015" s="192"/>
      <c r="M1015" s="192"/>
      <c r="N1015" s="99"/>
      <c r="O1015" s="99"/>
      <c r="P1015" s="237">
        <f t="shared" si="1246"/>
        <v>45906</v>
      </c>
      <c r="Q1015" s="170" t="str">
        <f t="shared" si="1247"/>
        <v>#DIV/0!</v>
      </c>
      <c r="R1015" s="206"/>
      <c r="S1015" s="267"/>
      <c r="T1015" s="99"/>
      <c r="U1015" s="99"/>
      <c r="V1015" s="259" t="str">
        <f t="shared" si="1128"/>
        <v> </v>
      </c>
      <c r="W1015" s="260">
        <f t="shared" si="1248"/>
        <v>0</v>
      </c>
      <c r="X1015" s="258" t="str">
        <f t="shared" si="1249"/>
        <v>#DIV/0!</v>
      </c>
      <c r="Y1015" s="261" t="str">
        <f t="shared" si="1250"/>
        <v>#DIV/0!</v>
      </c>
      <c r="Z1015" s="262">
        <f t="shared" si="1251"/>
        <v>0</v>
      </c>
      <c r="AA1015" s="262">
        <f t="shared" si="1252"/>
        <v>0</v>
      </c>
      <c r="AB1015" s="258" t="str">
        <f t="shared" si="1253"/>
        <v/>
      </c>
      <c r="AC1015" s="263" t="str">
        <f t="shared" si="1135"/>
        <v>   -  BĐ: 6/9/2025 KT: Ngày lỗi</v>
      </c>
      <c r="AD1015" s="263">
        <f t="shared" ref="AD1015:AE1015" si="1265">P1015</f>
        <v>45906</v>
      </c>
      <c r="AE1015" s="263" t="str">
        <f t="shared" si="1265"/>
        <v>#DIV/0!</v>
      </c>
      <c r="AF1015" s="187"/>
      <c r="AG1015" s="187"/>
    </row>
    <row r="1016">
      <c r="A1016" s="253"/>
      <c r="B1016" s="253"/>
      <c r="C1016" s="99"/>
      <c r="D1016" s="99"/>
      <c r="E1016" s="99"/>
      <c r="F1016" s="99"/>
      <c r="G1016" s="268"/>
      <c r="H1016" s="99"/>
      <c r="I1016" s="99"/>
      <c r="J1016" s="99"/>
      <c r="K1016" s="273"/>
      <c r="L1016" s="192"/>
      <c r="M1016" s="192"/>
      <c r="N1016" s="99"/>
      <c r="O1016" s="99"/>
      <c r="P1016" s="237">
        <f t="shared" si="1246"/>
        <v>45906</v>
      </c>
      <c r="Q1016" s="170" t="str">
        <f t="shared" si="1247"/>
        <v>#DIV/0!</v>
      </c>
      <c r="R1016" s="206"/>
      <c r="S1016" s="267"/>
      <c r="T1016" s="99"/>
      <c r="U1016" s="99"/>
      <c r="V1016" s="259" t="str">
        <f t="shared" si="1128"/>
        <v> </v>
      </c>
      <c r="W1016" s="260">
        <f t="shared" si="1248"/>
        <v>0</v>
      </c>
      <c r="X1016" s="258" t="str">
        <f t="shared" si="1249"/>
        <v>#DIV/0!</v>
      </c>
      <c r="Y1016" s="261" t="str">
        <f t="shared" si="1250"/>
        <v>#DIV/0!</v>
      </c>
      <c r="Z1016" s="262">
        <f t="shared" si="1251"/>
        <v>0</v>
      </c>
      <c r="AA1016" s="262">
        <f t="shared" si="1252"/>
        <v>0</v>
      </c>
      <c r="AB1016" s="258" t="str">
        <f t="shared" si="1253"/>
        <v/>
      </c>
      <c r="AC1016" s="263" t="str">
        <f t="shared" si="1135"/>
        <v>   -  BĐ: 6/9/2025 KT: Ngày lỗi</v>
      </c>
      <c r="AD1016" s="263">
        <f t="shared" ref="AD1016:AE1016" si="1266">P1016</f>
        <v>45906</v>
      </c>
      <c r="AE1016" s="263" t="str">
        <f t="shared" si="1266"/>
        <v>#DIV/0!</v>
      </c>
      <c r="AF1016" s="187"/>
      <c r="AG1016" s="187"/>
    </row>
    <row r="1017">
      <c r="A1017" s="253"/>
      <c r="B1017" s="253"/>
      <c r="C1017" s="99"/>
      <c r="D1017" s="99"/>
      <c r="E1017" s="99"/>
      <c r="F1017" s="99"/>
      <c r="G1017" s="268"/>
      <c r="H1017" s="99"/>
      <c r="I1017" s="99"/>
      <c r="J1017" s="99"/>
      <c r="K1017" s="273"/>
      <c r="L1017" s="192"/>
      <c r="M1017" s="192"/>
      <c r="N1017" s="99"/>
      <c r="O1017" s="99"/>
      <c r="P1017" s="237">
        <f t="shared" si="1246"/>
        <v>45906</v>
      </c>
      <c r="Q1017" s="170" t="str">
        <f t="shared" si="1247"/>
        <v>#DIV/0!</v>
      </c>
      <c r="R1017" s="206"/>
      <c r="S1017" s="267"/>
      <c r="T1017" s="99"/>
      <c r="U1017" s="99"/>
      <c r="V1017" s="259" t="str">
        <f t="shared" si="1128"/>
        <v> </v>
      </c>
      <c r="W1017" s="260">
        <f t="shared" si="1248"/>
        <v>0</v>
      </c>
      <c r="X1017" s="258" t="str">
        <f t="shared" si="1249"/>
        <v>#DIV/0!</v>
      </c>
      <c r="Y1017" s="261" t="str">
        <f t="shared" si="1250"/>
        <v>#DIV/0!</v>
      </c>
      <c r="Z1017" s="262">
        <f t="shared" si="1251"/>
        <v>0</v>
      </c>
      <c r="AA1017" s="262">
        <f t="shared" si="1252"/>
        <v>0</v>
      </c>
      <c r="AB1017" s="258" t="str">
        <f t="shared" si="1253"/>
        <v/>
      </c>
      <c r="AC1017" s="263" t="str">
        <f t="shared" si="1135"/>
        <v>   -  BĐ: 6/9/2025 KT: Ngày lỗi</v>
      </c>
      <c r="AD1017" s="263">
        <f t="shared" ref="AD1017:AE1017" si="1267">P1017</f>
        <v>45906</v>
      </c>
      <c r="AE1017" s="263" t="str">
        <f t="shared" si="1267"/>
        <v>#DIV/0!</v>
      </c>
      <c r="AF1017" s="187"/>
      <c r="AG1017" s="187"/>
    </row>
    <row r="1018">
      <c r="A1018" s="253"/>
      <c r="B1018" s="253"/>
      <c r="C1018" s="99"/>
      <c r="D1018" s="99"/>
      <c r="E1018" s="99"/>
      <c r="F1018" s="99"/>
      <c r="G1018" s="268"/>
      <c r="H1018" s="99"/>
      <c r="I1018" s="99"/>
      <c r="J1018" s="99"/>
      <c r="K1018" s="273"/>
      <c r="L1018" s="192"/>
      <c r="M1018" s="192"/>
      <c r="N1018" s="99"/>
      <c r="O1018" s="99"/>
      <c r="P1018" s="237">
        <f t="shared" si="1246"/>
        <v>45906</v>
      </c>
      <c r="Q1018" s="170" t="str">
        <f t="shared" si="1247"/>
        <v>#DIV/0!</v>
      </c>
      <c r="R1018" s="206"/>
      <c r="S1018" s="267"/>
      <c r="T1018" s="99"/>
      <c r="U1018" s="99"/>
      <c r="V1018" s="259" t="str">
        <f t="shared" si="1128"/>
        <v> </v>
      </c>
      <c r="W1018" s="260">
        <f t="shared" si="1248"/>
        <v>0</v>
      </c>
      <c r="X1018" s="258" t="str">
        <f t="shared" si="1249"/>
        <v>#DIV/0!</v>
      </c>
      <c r="Y1018" s="261" t="str">
        <f t="shared" si="1250"/>
        <v>#DIV/0!</v>
      </c>
      <c r="Z1018" s="262">
        <f t="shared" si="1251"/>
        <v>0</v>
      </c>
      <c r="AA1018" s="262">
        <f t="shared" si="1252"/>
        <v>0</v>
      </c>
      <c r="AB1018" s="258" t="str">
        <f t="shared" si="1253"/>
        <v/>
      </c>
      <c r="AC1018" s="263" t="str">
        <f t="shared" si="1135"/>
        <v>   -  BĐ: 6/9/2025 KT: Ngày lỗi</v>
      </c>
      <c r="AD1018" s="263">
        <f t="shared" ref="AD1018:AE1018" si="1268">P1018</f>
        <v>45906</v>
      </c>
      <c r="AE1018" s="263" t="str">
        <f t="shared" si="1268"/>
        <v>#DIV/0!</v>
      </c>
      <c r="AF1018" s="187"/>
      <c r="AG1018" s="187"/>
    </row>
    <row r="1019">
      <c r="A1019" s="253"/>
      <c r="B1019" s="253"/>
      <c r="C1019" s="99"/>
      <c r="D1019" s="99"/>
      <c r="E1019" s="99"/>
      <c r="F1019" s="99"/>
      <c r="G1019" s="268"/>
      <c r="H1019" s="99"/>
      <c r="I1019" s="99"/>
      <c r="J1019" s="99"/>
      <c r="K1019" s="273"/>
      <c r="L1019" s="192"/>
      <c r="M1019" s="192"/>
      <c r="N1019" s="99"/>
      <c r="O1019" s="99"/>
      <c r="P1019" s="237">
        <f t="shared" si="1246"/>
        <v>45906</v>
      </c>
      <c r="Q1019" s="170" t="str">
        <f t="shared" si="1247"/>
        <v>#DIV/0!</v>
      </c>
      <c r="R1019" s="206"/>
      <c r="S1019" s="267"/>
      <c r="T1019" s="99"/>
      <c r="U1019" s="99"/>
      <c r="V1019" s="259" t="str">
        <f t="shared" si="1128"/>
        <v> </v>
      </c>
      <c r="W1019" s="260">
        <f t="shared" si="1248"/>
        <v>0</v>
      </c>
      <c r="X1019" s="258" t="str">
        <f t="shared" si="1249"/>
        <v>#DIV/0!</v>
      </c>
      <c r="Y1019" s="261" t="str">
        <f t="shared" si="1250"/>
        <v>#DIV/0!</v>
      </c>
      <c r="Z1019" s="262">
        <f t="shared" si="1251"/>
        <v>0</v>
      </c>
      <c r="AA1019" s="262">
        <f t="shared" si="1252"/>
        <v>0</v>
      </c>
      <c r="AB1019" s="258" t="str">
        <f t="shared" si="1253"/>
        <v/>
      </c>
      <c r="AC1019" s="263" t="str">
        <f t="shared" si="1135"/>
        <v>   -  BĐ: 6/9/2025 KT: Ngày lỗi</v>
      </c>
      <c r="AD1019" s="263">
        <f t="shared" ref="AD1019:AE1019" si="1269">P1019</f>
        <v>45906</v>
      </c>
      <c r="AE1019" s="263" t="str">
        <f t="shared" si="1269"/>
        <v>#DIV/0!</v>
      </c>
      <c r="AF1019" s="187"/>
      <c r="AG1019" s="187"/>
    </row>
    <row r="1020">
      <c r="A1020" s="253"/>
      <c r="B1020" s="253"/>
      <c r="C1020" s="99"/>
      <c r="D1020" s="99"/>
      <c r="E1020" s="99"/>
      <c r="F1020" s="99"/>
      <c r="G1020" s="268"/>
      <c r="H1020" s="99"/>
      <c r="I1020" s="99"/>
      <c r="J1020" s="99"/>
      <c r="K1020" s="273"/>
      <c r="L1020" s="192"/>
      <c r="M1020" s="192"/>
      <c r="N1020" s="99"/>
      <c r="O1020" s="99"/>
      <c r="P1020" s="237">
        <f t="shared" si="1246"/>
        <v>45906</v>
      </c>
      <c r="Q1020" s="170" t="str">
        <f t="shared" si="1247"/>
        <v>#DIV/0!</v>
      </c>
      <c r="R1020" s="206"/>
      <c r="S1020" s="267"/>
      <c r="T1020" s="99"/>
      <c r="U1020" s="99"/>
      <c r="V1020" s="259" t="str">
        <f t="shared" si="1128"/>
        <v> </v>
      </c>
      <c r="W1020" s="260">
        <f t="shared" si="1248"/>
        <v>0</v>
      </c>
      <c r="X1020" s="258" t="str">
        <f t="shared" si="1249"/>
        <v>#DIV/0!</v>
      </c>
      <c r="Y1020" s="261" t="str">
        <f t="shared" si="1250"/>
        <v>#DIV/0!</v>
      </c>
      <c r="Z1020" s="262">
        <f t="shared" si="1251"/>
        <v>0</v>
      </c>
      <c r="AA1020" s="262">
        <f t="shared" si="1252"/>
        <v>0</v>
      </c>
      <c r="AB1020" s="258" t="str">
        <f t="shared" si="1253"/>
        <v/>
      </c>
      <c r="AC1020" s="263" t="str">
        <f t="shared" si="1135"/>
        <v>   -  BĐ: 6/9/2025 KT: Ngày lỗi</v>
      </c>
      <c r="AD1020" s="263">
        <f t="shared" ref="AD1020:AE1020" si="1270">P1020</f>
        <v>45906</v>
      </c>
      <c r="AE1020" s="263" t="str">
        <f t="shared" si="1270"/>
        <v>#DIV/0!</v>
      </c>
      <c r="AF1020" s="187"/>
      <c r="AG1020" s="187"/>
    </row>
    <row r="1021">
      <c r="A1021" s="253"/>
      <c r="B1021" s="253"/>
      <c r="C1021" s="99"/>
      <c r="D1021" s="99"/>
      <c r="E1021" s="99"/>
      <c r="F1021" s="99"/>
      <c r="G1021" s="268"/>
      <c r="H1021" s="99"/>
      <c r="I1021" s="99"/>
      <c r="J1021" s="99"/>
      <c r="K1021" s="273"/>
      <c r="L1021" s="192"/>
      <c r="M1021" s="192"/>
      <c r="N1021" s="99"/>
      <c r="O1021" s="99"/>
      <c r="P1021" s="237">
        <f t="shared" si="1246"/>
        <v>45906</v>
      </c>
      <c r="Q1021" s="170" t="str">
        <f t="shared" si="1247"/>
        <v>#DIV/0!</v>
      </c>
      <c r="R1021" s="206"/>
      <c r="S1021" s="267"/>
      <c r="T1021" s="99"/>
      <c r="U1021" s="99"/>
      <c r="V1021" s="259" t="str">
        <f t="shared" si="1128"/>
        <v> </v>
      </c>
      <c r="W1021" s="260">
        <f t="shared" si="1248"/>
        <v>0</v>
      </c>
      <c r="X1021" s="258" t="str">
        <f t="shared" si="1249"/>
        <v>#DIV/0!</v>
      </c>
      <c r="Y1021" s="261" t="str">
        <f t="shared" si="1250"/>
        <v>#DIV/0!</v>
      </c>
      <c r="Z1021" s="262">
        <f t="shared" si="1251"/>
        <v>0</v>
      </c>
      <c r="AA1021" s="262">
        <f t="shared" si="1252"/>
        <v>0</v>
      </c>
      <c r="AB1021" s="258" t="str">
        <f t="shared" si="1253"/>
        <v/>
      </c>
      <c r="AC1021" s="263" t="str">
        <f t="shared" si="1135"/>
        <v>   -  BĐ: 6/9/2025 KT: Ngày lỗi</v>
      </c>
      <c r="AD1021" s="263">
        <f t="shared" ref="AD1021:AE1021" si="1271">P1021</f>
        <v>45906</v>
      </c>
      <c r="AE1021" s="263" t="str">
        <f t="shared" si="1271"/>
        <v>#DIV/0!</v>
      </c>
      <c r="AF1021" s="187"/>
      <c r="AG1021" s="187"/>
    </row>
    <row r="1022">
      <c r="A1022" s="253"/>
      <c r="B1022" s="253"/>
      <c r="C1022" s="99"/>
      <c r="D1022" s="99"/>
      <c r="E1022" s="99"/>
      <c r="F1022" s="99"/>
      <c r="G1022" s="268"/>
      <c r="H1022" s="99"/>
      <c r="I1022" s="99"/>
      <c r="J1022" s="99"/>
      <c r="K1022" s="273"/>
      <c r="L1022" s="192"/>
      <c r="M1022" s="192"/>
      <c r="N1022" s="99"/>
      <c r="O1022" s="99"/>
      <c r="P1022" s="237">
        <f t="shared" si="1246"/>
        <v>45906</v>
      </c>
      <c r="Q1022" s="170" t="str">
        <f t="shared" si="1247"/>
        <v>#DIV/0!</v>
      </c>
      <c r="R1022" s="206"/>
      <c r="S1022" s="267"/>
      <c r="T1022" s="99"/>
      <c r="U1022" s="99"/>
      <c r="V1022" s="259" t="str">
        <f t="shared" si="1128"/>
        <v> </v>
      </c>
      <c r="W1022" s="260">
        <f t="shared" si="1248"/>
        <v>0</v>
      </c>
      <c r="X1022" s="258" t="str">
        <f t="shared" si="1249"/>
        <v>#DIV/0!</v>
      </c>
      <c r="Y1022" s="261" t="str">
        <f t="shared" si="1250"/>
        <v>#DIV/0!</v>
      </c>
      <c r="Z1022" s="262">
        <f t="shared" si="1251"/>
        <v>0</v>
      </c>
      <c r="AA1022" s="262">
        <f t="shared" si="1252"/>
        <v>0</v>
      </c>
      <c r="AB1022" s="258" t="str">
        <f t="shared" si="1253"/>
        <v/>
      </c>
      <c r="AC1022" s="263" t="str">
        <f t="shared" si="1135"/>
        <v>   -  BĐ: 6/9/2025 KT: Ngày lỗi</v>
      </c>
      <c r="AD1022" s="263">
        <f t="shared" ref="AD1022:AE1022" si="1272">P1022</f>
        <v>45906</v>
      </c>
      <c r="AE1022" s="263" t="str">
        <f t="shared" si="1272"/>
        <v>#DIV/0!</v>
      </c>
      <c r="AF1022" s="187"/>
      <c r="AG1022" s="187"/>
    </row>
    <row r="1023">
      <c r="A1023" s="253"/>
      <c r="B1023" s="253"/>
      <c r="C1023" s="99"/>
      <c r="D1023" s="99"/>
      <c r="E1023" s="99"/>
      <c r="F1023" s="99"/>
      <c r="G1023" s="268"/>
      <c r="H1023" s="99"/>
      <c r="I1023" s="99"/>
      <c r="J1023" s="99"/>
      <c r="K1023" s="273"/>
      <c r="L1023" s="192"/>
      <c r="M1023" s="192"/>
      <c r="N1023" s="99"/>
      <c r="O1023" s="99"/>
      <c r="P1023" s="237">
        <f t="shared" si="1246"/>
        <v>45906</v>
      </c>
      <c r="Q1023" s="170" t="str">
        <f t="shared" si="1247"/>
        <v>#DIV/0!</v>
      </c>
      <c r="R1023" s="206"/>
      <c r="S1023" s="267"/>
      <c r="T1023" s="99"/>
      <c r="U1023" s="99"/>
      <c r="V1023" s="259" t="str">
        <f t="shared" si="1128"/>
        <v> </v>
      </c>
      <c r="W1023" s="260">
        <f t="shared" si="1248"/>
        <v>0</v>
      </c>
      <c r="X1023" s="258" t="str">
        <f t="shared" si="1249"/>
        <v>#DIV/0!</v>
      </c>
      <c r="Y1023" s="261" t="str">
        <f t="shared" si="1250"/>
        <v>#DIV/0!</v>
      </c>
      <c r="Z1023" s="262">
        <f t="shared" si="1251"/>
        <v>0</v>
      </c>
      <c r="AA1023" s="262">
        <f t="shared" si="1252"/>
        <v>0</v>
      </c>
      <c r="AB1023" s="258" t="str">
        <f t="shared" si="1253"/>
        <v/>
      </c>
      <c r="AC1023" s="263" t="str">
        <f t="shared" si="1135"/>
        <v>   -  BĐ: 6/9/2025 KT: Ngày lỗi</v>
      </c>
      <c r="AD1023" s="263">
        <f t="shared" ref="AD1023:AE1023" si="1273">P1023</f>
        <v>45906</v>
      </c>
      <c r="AE1023" s="263" t="str">
        <f t="shared" si="1273"/>
        <v>#DIV/0!</v>
      </c>
      <c r="AF1023" s="187"/>
      <c r="AG1023" s="187"/>
    </row>
    <row r="1024">
      <c r="A1024" s="253"/>
      <c r="B1024" s="253"/>
      <c r="C1024" s="99"/>
      <c r="D1024" s="99"/>
      <c r="E1024" s="99"/>
      <c r="F1024" s="99"/>
      <c r="G1024" s="268"/>
      <c r="H1024" s="99"/>
      <c r="I1024" s="99"/>
      <c r="J1024" s="99"/>
      <c r="K1024" s="273"/>
      <c r="L1024" s="192"/>
      <c r="M1024" s="192"/>
      <c r="N1024" s="99"/>
      <c r="O1024" s="99"/>
      <c r="P1024" s="237">
        <f t="shared" si="1246"/>
        <v>45906</v>
      </c>
      <c r="Q1024" s="170" t="str">
        <f t="shared" si="1247"/>
        <v>#DIV/0!</v>
      </c>
      <c r="R1024" s="107"/>
      <c r="S1024" s="267"/>
      <c r="T1024" s="99"/>
      <c r="U1024" s="99"/>
      <c r="V1024" s="259" t="str">
        <f t="shared" si="1128"/>
        <v> </v>
      </c>
      <c r="W1024" s="260">
        <f t="shared" si="1248"/>
        <v>0</v>
      </c>
      <c r="X1024" s="258" t="str">
        <f t="shared" si="1249"/>
        <v>#DIV/0!</v>
      </c>
      <c r="Y1024" s="261" t="str">
        <f t="shared" si="1250"/>
        <v>#DIV/0!</v>
      </c>
      <c r="Z1024" s="262">
        <f t="shared" si="1251"/>
        <v>0</v>
      </c>
      <c r="AA1024" s="262">
        <f t="shared" si="1252"/>
        <v>0</v>
      </c>
      <c r="AB1024" s="258" t="str">
        <f t="shared" si="1253"/>
        <v/>
      </c>
      <c r="AC1024" s="263" t="str">
        <f t="shared" si="1135"/>
        <v>   -  BĐ: 6/9/2025 KT: Ngày lỗi</v>
      </c>
      <c r="AD1024" s="263">
        <f t="shared" ref="AD1024:AE1024" si="1274">P1024</f>
        <v>45906</v>
      </c>
      <c r="AE1024" s="263" t="str">
        <f t="shared" si="1274"/>
        <v>#DIV/0!</v>
      </c>
      <c r="AF1024" s="187"/>
      <c r="AG1024" s="187"/>
    </row>
    <row r="1025">
      <c r="A1025" s="253"/>
      <c r="B1025" s="253"/>
      <c r="C1025" s="99"/>
      <c r="D1025" s="99"/>
      <c r="E1025" s="99"/>
      <c r="F1025" s="99"/>
      <c r="G1025" s="268"/>
      <c r="H1025" s="99"/>
      <c r="I1025" s="99"/>
      <c r="J1025" s="99"/>
      <c r="K1025" s="273"/>
      <c r="L1025" s="192"/>
      <c r="M1025" s="192"/>
      <c r="N1025" s="99"/>
      <c r="O1025" s="99"/>
      <c r="P1025" s="237">
        <f t="shared" si="1246"/>
        <v>45906</v>
      </c>
      <c r="Q1025" s="170" t="str">
        <f t="shared" si="1247"/>
        <v>#DIV/0!</v>
      </c>
      <c r="R1025" s="285"/>
      <c r="S1025" s="267"/>
      <c r="T1025" s="99"/>
      <c r="U1025" s="99"/>
      <c r="V1025" s="259" t="str">
        <f t="shared" si="1128"/>
        <v> </v>
      </c>
      <c r="W1025" s="260">
        <f t="shared" si="1248"/>
        <v>0</v>
      </c>
      <c r="X1025" s="258" t="str">
        <f t="shared" si="1249"/>
        <v>#DIV/0!</v>
      </c>
      <c r="Y1025" s="261" t="str">
        <f t="shared" si="1250"/>
        <v>#DIV/0!</v>
      </c>
      <c r="Z1025" s="262">
        <f t="shared" si="1251"/>
        <v>0</v>
      </c>
      <c r="AA1025" s="262">
        <f t="shared" si="1252"/>
        <v>0</v>
      </c>
      <c r="AB1025" s="258" t="str">
        <f t="shared" si="1253"/>
        <v/>
      </c>
      <c r="AC1025" s="263" t="str">
        <f t="shared" si="1135"/>
        <v>   -  BĐ: 6/9/2025 KT: Ngày lỗi</v>
      </c>
      <c r="AD1025" s="263">
        <f t="shared" ref="AD1025:AE1025" si="1275">P1025</f>
        <v>45906</v>
      </c>
      <c r="AE1025" s="263" t="str">
        <f t="shared" si="1275"/>
        <v>#DIV/0!</v>
      </c>
      <c r="AF1025" s="187"/>
      <c r="AG1025" s="187"/>
    </row>
    <row r="1026">
      <c r="A1026" s="253"/>
      <c r="B1026" s="253"/>
      <c r="C1026" s="99"/>
      <c r="D1026" s="99"/>
      <c r="E1026" s="99"/>
      <c r="F1026" s="99"/>
      <c r="G1026" s="268"/>
      <c r="H1026" s="99"/>
      <c r="I1026" s="99"/>
      <c r="J1026" s="99"/>
      <c r="K1026" s="273"/>
      <c r="L1026" s="192"/>
      <c r="M1026" s="192"/>
      <c r="N1026" s="99"/>
      <c r="O1026" s="99"/>
      <c r="P1026" s="237">
        <f t="shared" si="1246"/>
        <v>45906</v>
      </c>
      <c r="Q1026" s="170" t="str">
        <f t="shared" si="1247"/>
        <v>#DIV/0!</v>
      </c>
      <c r="R1026" s="206"/>
      <c r="S1026" s="267"/>
      <c r="T1026" s="99"/>
      <c r="U1026" s="99"/>
      <c r="V1026" s="259" t="str">
        <f t="shared" si="1128"/>
        <v> </v>
      </c>
      <c r="W1026" s="260">
        <f t="shared" si="1248"/>
        <v>0</v>
      </c>
      <c r="X1026" s="258" t="str">
        <f t="shared" si="1249"/>
        <v>#DIV/0!</v>
      </c>
      <c r="Y1026" s="261" t="str">
        <f t="shared" si="1250"/>
        <v>#DIV/0!</v>
      </c>
      <c r="Z1026" s="262">
        <f t="shared" si="1251"/>
        <v>0</v>
      </c>
      <c r="AA1026" s="262">
        <f t="shared" si="1252"/>
        <v>0</v>
      </c>
      <c r="AB1026" s="258" t="str">
        <f t="shared" si="1253"/>
        <v/>
      </c>
      <c r="AC1026" s="263" t="str">
        <f t="shared" si="1135"/>
        <v>   -  BĐ: 6/9/2025 KT: Ngày lỗi</v>
      </c>
      <c r="AD1026" s="263">
        <f t="shared" ref="AD1026:AE1026" si="1276">P1026</f>
        <v>45906</v>
      </c>
      <c r="AE1026" s="263" t="str">
        <f t="shared" si="1276"/>
        <v>#DIV/0!</v>
      </c>
      <c r="AF1026" s="187"/>
      <c r="AG1026" s="187"/>
    </row>
    <row r="1027">
      <c r="A1027" s="253"/>
      <c r="B1027" s="253"/>
      <c r="C1027" s="99"/>
      <c r="D1027" s="99"/>
      <c r="E1027" s="99"/>
      <c r="F1027" s="99"/>
      <c r="G1027" s="268"/>
      <c r="H1027" s="99"/>
      <c r="I1027" s="99"/>
      <c r="J1027" s="99"/>
      <c r="K1027" s="273"/>
      <c r="L1027" s="192"/>
      <c r="M1027" s="192"/>
      <c r="N1027" s="99"/>
      <c r="O1027" s="99"/>
      <c r="P1027" s="237">
        <f t="shared" si="1246"/>
        <v>45906</v>
      </c>
      <c r="Q1027" s="170" t="str">
        <f t="shared" si="1247"/>
        <v>#DIV/0!</v>
      </c>
      <c r="R1027" s="206"/>
      <c r="S1027" s="267"/>
      <c r="T1027" s="99"/>
      <c r="U1027" s="99"/>
      <c r="V1027" s="259" t="str">
        <f t="shared" si="1128"/>
        <v> </v>
      </c>
      <c r="W1027" s="260">
        <f t="shared" si="1248"/>
        <v>0</v>
      </c>
      <c r="X1027" s="258" t="str">
        <f t="shared" si="1249"/>
        <v>#DIV/0!</v>
      </c>
      <c r="Y1027" s="261" t="str">
        <f t="shared" si="1250"/>
        <v>#DIV/0!</v>
      </c>
      <c r="Z1027" s="262">
        <f t="shared" si="1251"/>
        <v>0</v>
      </c>
      <c r="AA1027" s="262">
        <f t="shared" si="1252"/>
        <v>0</v>
      </c>
      <c r="AB1027" s="258" t="str">
        <f t="shared" si="1253"/>
        <v/>
      </c>
      <c r="AC1027" s="263" t="str">
        <f t="shared" si="1135"/>
        <v>   -  BĐ: 6/9/2025 KT: Ngày lỗi</v>
      </c>
      <c r="AD1027" s="263">
        <f t="shared" ref="AD1027:AE1027" si="1277">P1027</f>
        <v>45906</v>
      </c>
      <c r="AE1027" s="263" t="str">
        <f t="shared" si="1277"/>
        <v>#DIV/0!</v>
      </c>
      <c r="AF1027" s="187"/>
      <c r="AG1027" s="187"/>
    </row>
    <row r="1028">
      <c r="A1028" s="253"/>
      <c r="B1028" s="253"/>
      <c r="C1028" s="99"/>
      <c r="D1028" s="99"/>
      <c r="E1028" s="99"/>
      <c r="F1028" s="99"/>
      <c r="G1028" s="268"/>
      <c r="H1028" s="99"/>
      <c r="I1028" s="99"/>
      <c r="J1028" s="99"/>
      <c r="K1028" s="273"/>
      <c r="L1028" s="192"/>
      <c r="M1028" s="192"/>
      <c r="N1028" s="99"/>
      <c r="O1028" s="99"/>
      <c r="P1028" s="237">
        <f t="shared" si="1246"/>
        <v>45906</v>
      </c>
      <c r="Q1028" s="170" t="str">
        <f t="shared" si="1247"/>
        <v>#DIV/0!</v>
      </c>
      <c r="R1028" s="285"/>
      <c r="S1028" s="267"/>
      <c r="T1028" s="99"/>
      <c r="U1028" s="99"/>
      <c r="V1028" s="259" t="str">
        <f t="shared" si="1128"/>
        <v> </v>
      </c>
      <c r="W1028" s="260">
        <f t="shared" si="1248"/>
        <v>0</v>
      </c>
      <c r="X1028" s="258" t="str">
        <f t="shared" si="1249"/>
        <v>#DIV/0!</v>
      </c>
      <c r="Y1028" s="261" t="str">
        <f t="shared" si="1250"/>
        <v>#DIV/0!</v>
      </c>
      <c r="Z1028" s="262">
        <f t="shared" si="1251"/>
        <v>0</v>
      </c>
      <c r="AA1028" s="262">
        <f t="shared" si="1252"/>
        <v>0</v>
      </c>
      <c r="AB1028" s="258" t="str">
        <f t="shared" si="1253"/>
        <v/>
      </c>
      <c r="AC1028" s="263" t="str">
        <f t="shared" si="1135"/>
        <v>   -  BĐ: 6/9/2025 KT: Ngày lỗi</v>
      </c>
      <c r="AD1028" s="263">
        <f t="shared" ref="AD1028:AE1028" si="1278">P1028</f>
        <v>45906</v>
      </c>
      <c r="AE1028" s="263" t="str">
        <f t="shared" si="1278"/>
        <v>#DIV/0!</v>
      </c>
      <c r="AF1028" s="187"/>
      <c r="AG1028" s="187"/>
    </row>
    <row r="1029">
      <c r="A1029" s="253"/>
      <c r="B1029" s="253"/>
      <c r="C1029" s="99"/>
      <c r="D1029" s="99"/>
      <c r="E1029" s="99"/>
      <c r="F1029" s="99"/>
      <c r="G1029" s="268"/>
      <c r="H1029" s="99"/>
      <c r="I1029" s="99"/>
      <c r="J1029" s="99"/>
      <c r="K1029" s="273"/>
      <c r="L1029" s="192"/>
      <c r="M1029" s="192"/>
      <c r="N1029" s="99"/>
      <c r="O1029" s="99"/>
      <c r="P1029" s="237">
        <f t="shared" si="1246"/>
        <v>45906</v>
      </c>
      <c r="Q1029" s="170" t="str">
        <f t="shared" si="1247"/>
        <v>#DIV/0!</v>
      </c>
      <c r="R1029" s="285"/>
      <c r="S1029" s="267"/>
      <c r="T1029" s="99"/>
      <c r="U1029" s="99"/>
      <c r="V1029" s="259" t="str">
        <f t="shared" si="1128"/>
        <v> </v>
      </c>
      <c r="W1029" s="260">
        <f t="shared" si="1248"/>
        <v>0</v>
      </c>
      <c r="X1029" s="258" t="str">
        <f t="shared" si="1249"/>
        <v>#DIV/0!</v>
      </c>
      <c r="Y1029" s="261" t="str">
        <f t="shared" si="1250"/>
        <v>#DIV/0!</v>
      </c>
      <c r="Z1029" s="262">
        <f t="shared" si="1251"/>
        <v>0</v>
      </c>
      <c r="AA1029" s="262">
        <f t="shared" si="1252"/>
        <v>0</v>
      </c>
      <c r="AB1029" s="258" t="str">
        <f t="shared" si="1253"/>
        <v/>
      </c>
      <c r="AC1029" s="263" t="str">
        <f t="shared" si="1135"/>
        <v>   -  BĐ: 6/9/2025 KT: Ngày lỗi</v>
      </c>
      <c r="AD1029" s="263">
        <f t="shared" ref="AD1029:AE1029" si="1279">P1029</f>
        <v>45906</v>
      </c>
      <c r="AE1029" s="263" t="str">
        <f t="shared" si="1279"/>
        <v>#DIV/0!</v>
      </c>
      <c r="AF1029" s="187"/>
      <c r="AG1029" s="187"/>
    </row>
    <row r="1030">
      <c r="A1030" s="253"/>
      <c r="B1030" s="253"/>
      <c r="C1030" s="99"/>
      <c r="D1030" s="99"/>
      <c r="E1030" s="99"/>
      <c r="F1030" s="99"/>
      <c r="G1030" s="268"/>
      <c r="H1030" s="99"/>
      <c r="I1030" s="99"/>
      <c r="J1030" s="99"/>
      <c r="K1030" s="273"/>
      <c r="L1030" s="192"/>
      <c r="M1030" s="192"/>
      <c r="N1030" s="99"/>
      <c r="O1030" s="99"/>
      <c r="P1030" s="237">
        <f t="shared" si="1246"/>
        <v>45906</v>
      </c>
      <c r="Q1030" s="170" t="str">
        <f t="shared" si="1247"/>
        <v>#DIV/0!</v>
      </c>
      <c r="R1030" s="206"/>
      <c r="S1030" s="267"/>
      <c r="T1030" s="99"/>
      <c r="U1030" s="99"/>
      <c r="V1030" s="259" t="str">
        <f t="shared" si="1128"/>
        <v> </v>
      </c>
      <c r="W1030" s="260">
        <f t="shared" si="1248"/>
        <v>0</v>
      </c>
      <c r="X1030" s="258" t="str">
        <f t="shared" si="1249"/>
        <v>#DIV/0!</v>
      </c>
      <c r="Y1030" s="261" t="str">
        <f t="shared" si="1250"/>
        <v>#DIV/0!</v>
      </c>
      <c r="Z1030" s="262">
        <f t="shared" si="1251"/>
        <v>0</v>
      </c>
      <c r="AA1030" s="262">
        <f t="shared" si="1252"/>
        <v>0</v>
      </c>
      <c r="AB1030" s="258" t="str">
        <f t="shared" si="1253"/>
        <v/>
      </c>
      <c r="AC1030" s="263" t="str">
        <f t="shared" si="1135"/>
        <v>   -  BĐ: 6/9/2025 KT: Ngày lỗi</v>
      </c>
      <c r="AD1030" s="263">
        <f t="shared" ref="AD1030:AE1030" si="1280">P1030</f>
        <v>45906</v>
      </c>
      <c r="AE1030" s="263" t="str">
        <f t="shared" si="1280"/>
        <v>#DIV/0!</v>
      </c>
      <c r="AF1030" s="187"/>
      <c r="AG1030" s="187"/>
    </row>
    <row r="1031">
      <c r="A1031" s="253"/>
      <c r="B1031" s="253"/>
      <c r="C1031" s="99"/>
      <c r="D1031" s="99"/>
      <c r="E1031" s="99"/>
      <c r="F1031" s="99"/>
      <c r="G1031" s="268"/>
      <c r="H1031" s="99"/>
      <c r="I1031" s="99"/>
      <c r="J1031" s="99"/>
      <c r="K1031" s="273"/>
      <c r="L1031" s="192"/>
      <c r="M1031" s="192"/>
      <c r="N1031" s="99"/>
      <c r="O1031" s="99"/>
      <c r="P1031" s="237">
        <f t="shared" si="1246"/>
        <v>45906</v>
      </c>
      <c r="Q1031" s="170" t="str">
        <f t="shared" si="1247"/>
        <v>#DIV/0!</v>
      </c>
      <c r="R1031" s="206"/>
      <c r="S1031" s="267"/>
      <c r="T1031" s="99"/>
      <c r="U1031" s="99"/>
      <c r="V1031" s="259" t="str">
        <f t="shared" si="1128"/>
        <v> </v>
      </c>
      <c r="W1031" s="260">
        <f t="shared" si="1248"/>
        <v>0</v>
      </c>
      <c r="X1031" s="258" t="str">
        <f t="shared" si="1249"/>
        <v>#DIV/0!</v>
      </c>
      <c r="Y1031" s="261" t="str">
        <f t="shared" si="1250"/>
        <v>#DIV/0!</v>
      </c>
      <c r="Z1031" s="262">
        <f t="shared" si="1251"/>
        <v>0</v>
      </c>
      <c r="AA1031" s="262">
        <f t="shared" si="1252"/>
        <v>0</v>
      </c>
      <c r="AB1031" s="258" t="str">
        <f t="shared" si="1253"/>
        <v/>
      </c>
      <c r="AC1031" s="263" t="str">
        <f t="shared" si="1135"/>
        <v>   -  BĐ: 6/9/2025 KT: Ngày lỗi</v>
      </c>
      <c r="AD1031" s="263">
        <f t="shared" ref="AD1031:AE1031" si="1281">P1031</f>
        <v>45906</v>
      </c>
      <c r="AE1031" s="263" t="str">
        <f t="shared" si="1281"/>
        <v>#DIV/0!</v>
      </c>
      <c r="AF1031" s="187"/>
      <c r="AG1031" s="187"/>
    </row>
    <row r="1032">
      <c r="A1032" s="253"/>
      <c r="B1032" s="253"/>
      <c r="C1032" s="99"/>
      <c r="D1032" s="99"/>
      <c r="E1032" s="99"/>
      <c r="F1032" s="99"/>
      <c r="G1032" s="268"/>
      <c r="H1032" s="99"/>
      <c r="I1032" s="99"/>
      <c r="J1032" s="99"/>
      <c r="K1032" s="273"/>
      <c r="L1032" s="192"/>
      <c r="M1032" s="192"/>
      <c r="N1032" s="99"/>
      <c r="O1032" s="99"/>
      <c r="P1032" s="237">
        <f t="shared" si="1246"/>
        <v>45906</v>
      </c>
      <c r="Q1032" s="170" t="str">
        <f t="shared" si="1247"/>
        <v>#DIV/0!</v>
      </c>
      <c r="R1032" s="277"/>
      <c r="S1032" s="267"/>
      <c r="T1032" s="99"/>
      <c r="U1032" s="99"/>
      <c r="V1032" s="259" t="str">
        <f t="shared" si="1128"/>
        <v> </v>
      </c>
      <c r="W1032" s="260">
        <f t="shared" si="1248"/>
        <v>0</v>
      </c>
      <c r="X1032" s="258" t="str">
        <f t="shared" si="1249"/>
        <v>#DIV/0!</v>
      </c>
      <c r="Y1032" s="261" t="str">
        <f t="shared" si="1250"/>
        <v>#DIV/0!</v>
      </c>
      <c r="Z1032" s="262">
        <f t="shared" si="1251"/>
        <v>0</v>
      </c>
      <c r="AA1032" s="262">
        <f t="shared" si="1252"/>
        <v>0</v>
      </c>
      <c r="AB1032" s="258" t="str">
        <f t="shared" si="1253"/>
        <v/>
      </c>
      <c r="AC1032" s="263" t="str">
        <f t="shared" si="1135"/>
        <v>   -  BĐ: 6/9/2025 KT: Ngày lỗi</v>
      </c>
      <c r="AD1032" s="263">
        <f t="shared" ref="AD1032:AE1032" si="1282">P1032</f>
        <v>45906</v>
      </c>
      <c r="AE1032" s="263" t="str">
        <f t="shared" si="1282"/>
        <v>#DIV/0!</v>
      </c>
      <c r="AF1032" s="187"/>
      <c r="AG1032" s="187"/>
    </row>
    <row r="1033">
      <c r="A1033" s="253"/>
      <c r="B1033" s="253"/>
      <c r="C1033" s="99"/>
      <c r="D1033" s="99"/>
      <c r="E1033" s="99"/>
      <c r="F1033" s="99"/>
      <c r="G1033" s="268"/>
      <c r="H1033" s="99"/>
      <c r="I1033" s="99"/>
      <c r="J1033" s="99"/>
      <c r="K1033" s="273"/>
      <c r="L1033" s="192"/>
      <c r="M1033" s="192"/>
      <c r="N1033" s="99"/>
      <c r="O1033" s="99"/>
      <c r="P1033" s="237">
        <f t="shared" si="1246"/>
        <v>45906</v>
      </c>
      <c r="Q1033" s="170" t="str">
        <f t="shared" si="1247"/>
        <v>#DIV/0!</v>
      </c>
      <c r="R1033" s="206"/>
      <c r="S1033" s="267"/>
      <c r="T1033" s="99"/>
      <c r="U1033" s="99"/>
      <c r="V1033" s="259" t="str">
        <f t="shared" si="1128"/>
        <v> </v>
      </c>
      <c r="W1033" s="260">
        <f t="shared" si="1248"/>
        <v>0</v>
      </c>
      <c r="X1033" s="258" t="str">
        <f t="shared" si="1249"/>
        <v>#DIV/0!</v>
      </c>
      <c r="Y1033" s="261" t="str">
        <f t="shared" si="1250"/>
        <v>#DIV/0!</v>
      </c>
      <c r="Z1033" s="262">
        <f t="shared" si="1251"/>
        <v>0</v>
      </c>
      <c r="AA1033" s="262">
        <f t="shared" si="1252"/>
        <v>0</v>
      </c>
      <c r="AB1033" s="258" t="str">
        <f t="shared" si="1253"/>
        <v/>
      </c>
      <c r="AC1033" s="263" t="str">
        <f t="shared" si="1135"/>
        <v>   -  BĐ: 6/9/2025 KT: Ngày lỗi</v>
      </c>
      <c r="AD1033" s="263">
        <f t="shared" ref="AD1033:AE1033" si="1283">P1033</f>
        <v>45906</v>
      </c>
      <c r="AE1033" s="263" t="str">
        <f t="shared" si="1283"/>
        <v>#DIV/0!</v>
      </c>
      <c r="AF1033" s="187"/>
      <c r="AG1033" s="187"/>
    </row>
    <row r="1034">
      <c r="A1034" s="253"/>
      <c r="B1034" s="253"/>
      <c r="C1034" s="99"/>
      <c r="D1034" s="99"/>
      <c r="E1034" s="99"/>
      <c r="F1034" s="99"/>
      <c r="G1034" s="268"/>
      <c r="H1034" s="99"/>
      <c r="I1034" s="99"/>
      <c r="J1034" s="99"/>
      <c r="K1034" s="273"/>
      <c r="L1034" s="192"/>
      <c r="M1034" s="192"/>
      <c r="N1034" s="99"/>
      <c r="O1034" s="99"/>
      <c r="P1034" s="237">
        <f t="shared" si="1246"/>
        <v>45906</v>
      </c>
      <c r="Q1034" s="170" t="str">
        <f t="shared" si="1247"/>
        <v>#DIV/0!</v>
      </c>
      <c r="R1034" s="206"/>
      <c r="S1034" s="267"/>
      <c r="T1034" s="99"/>
      <c r="U1034" s="99"/>
      <c r="V1034" s="259" t="str">
        <f t="shared" si="1128"/>
        <v> </v>
      </c>
      <c r="W1034" s="260">
        <f t="shared" si="1248"/>
        <v>0</v>
      </c>
      <c r="X1034" s="258" t="str">
        <f t="shared" si="1249"/>
        <v>#DIV/0!</v>
      </c>
      <c r="Y1034" s="261" t="str">
        <f t="shared" si="1250"/>
        <v>#DIV/0!</v>
      </c>
      <c r="Z1034" s="262">
        <f t="shared" si="1251"/>
        <v>0</v>
      </c>
      <c r="AA1034" s="262">
        <f t="shared" si="1252"/>
        <v>0</v>
      </c>
      <c r="AB1034" s="258" t="str">
        <f t="shared" si="1253"/>
        <v/>
      </c>
      <c r="AC1034" s="263" t="str">
        <f t="shared" si="1135"/>
        <v>   -  BĐ: 6/9/2025 KT: Ngày lỗi</v>
      </c>
      <c r="AD1034" s="263">
        <f t="shared" ref="AD1034:AE1034" si="1284">P1034</f>
        <v>45906</v>
      </c>
      <c r="AE1034" s="263" t="str">
        <f t="shared" si="1284"/>
        <v>#DIV/0!</v>
      </c>
      <c r="AF1034" s="187"/>
      <c r="AG1034" s="187"/>
    </row>
    <row r="1035">
      <c r="A1035" s="253"/>
      <c r="B1035" s="253"/>
      <c r="C1035" s="99"/>
      <c r="D1035" s="99"/>
      <c r="E1035" s="99"/>
      <c r="F1035" s="99"/>
      <c r="G1035" s="268"/>
      <c r="H1035" s="99"/>
      <c r="I1035" s="99"/>
      <c r="J1035" s="99"/>
      <c r="K1035" s="273"/>
      <c r="L1035" s="192"/>
      <c r="M1035" s="192"/>
      <c r="N1035" s="99"/>
      <c r="O1035" s="99"/>
      <c r="P1035" s="237">
        <f t="shared" si="1246"/>
        <v>45906</v>
      </c>
      <c r="Q1035" s="170" t="str">
        <f t="shared" si="1247"/>
        <v>#DIV/0!</v>
      </c>
      <c r="R1035" s="206"/>
      <c r="S1035" s="267"/>
      <c r="T1035" s="99"/>
      <c r="U1035" s="99"/>
      <c r="V1035" s="259" t="str">
        <f t="shared" si="1128"/>
        <v> </v>
      </c>
      <c r="W1035" s="260">
        <f t="shared" si="1248"/>
        <v>0</v>
      </c>
      <c r="X1035" s="258" t="str">
        <f t="shared" si="1249"/>
        <v>#DIV/0!</v>
      </c>
      <c r="Y1035" s="261" t="str">
        <f t="shared" si="1250"/>
        <v>#DIV/0!</v>
      </c>
      <c r="Z1035" s="262">
        <f t="shared" si="1251"/>
        <v>0</v>
      </c>
      <c r="AA1035" s="262">
        <f t="shared" si="1252"/>
        <v>0</v>
      </c>
      <c r="AB1035" s="258" t="str">
        <f t="shared" si="1253"/>
        <v/>
      </c>
      <c r="AC1035" s="263" t="str">
        <f t="shared" si="1135"/>
        <v>   -  BĐ: 6/9/2025 KT: Ngày lỗi</v>
      </c>
      <c r="AD1035" s="263">
        <f t="shared" ref="AD1035:AE1035" si="1285">P1035</f>
        <v>45906</v>
      </c>
      <c r="AE1035" s="263" t="str">
        <f t="shared" si="1285"/>
        <v>#DIV/0!</v>
      </c>
      <c r="AF1035" s="187"/>
      <c r="AG1035" s="187"/>
    </row>
    <row r="1036">
      <c r="A1036" s="253"/>
      <c r="B1036" s="253"/>
      <c r="C1036" s="99"/>
      <c r="D1036" s="99"/>
      <c r="E1036" s="99"/>
      <c r="F1036" s="99"/>
      <c r="G1036" s="268"/>
      <c r="H1036" s="99"/>
      <c r="I1036" s="99"/>
      <c r="J1036" s="99"/>
      <c r="K1036" s="273"/>
      <c r="L1036" s="192"/>
      <c r="M1036" s="192"/>
      <c r="N1036" s="99"/>
      <c r="O1036" s="99"/>
      <c r="P1036" s="237">
        <f t="shared" si="1246"/>
        <v>45906</v>
      </c>
      <c r="Q1036" s="170" t="str">
        <f t="shared" si="1247"/>
        <v>#DIV/0!</v>
      </c>
      <c r="R1036" s="206"/>
      <c r="S1036" s="267"/>
      <c r="T1036" s="99"/>
      <c r="U1036" s="99"/>
      <c r="V1036" s="259" t="str">
        <f t="shared" si="1128"/>
        <v> </v>
      </c>
      <c r="W1036" s="260">
        <f t="shared" si="1248"/>
        <v>0</v>
      </c>
      <c r="X1036" s="258" t="str">
        <f t="shared" si="1249"/>
        <v>#DIV/0!</v>
      </c>
      <c r="Y1036" s="261" t="str">
        <f t="shared" si="1250"/>
        <v>#DIV/0!</v>
      </c>
      <c r="Z1036" s="262">
        <f t="shared" si="1251"/>
        <v>0</v>
      </c>
      <c r="AA1036" s="262">
        <f t="shared" si="1252"/>
        <v>0</v>
      </c>
      <c r="AB1036" s="258" t="str">
        <f t="shared" si="1253"/>
        <v/>
      </c>
      <c r="AC1036" s="263" t="str">
        <f t="shared" si="1135"/>
        <v>   -  BĐ: 6/9/2025 KT: Ngày lỗi</v>
      </c>
      <c r="AD1036" s="263">
        <f t="shared" ref="AD1036:AE1036" si="1286">P1036</f>
        <v>45906</v>
      </c>
      <c r="AE1036" s="263" t="str">
        <f t="shared" si="1286"/>
        <v>#DIV/0!</v>
      </c>
      <c r="AF1036" s="187"/>
      <c r="AG1036" s="187"/>
    </row>
    <row r="1037">
      <c r="A1037" s="253"/>
      <c r="B1037" s="253"/>
      <c r="C1037" s="99"/>
      <c r="D1037" s="99"/>
      <c r="E1037" s="99"/>
      <c r="F1037" s="99"/>
      <c r="G1037" s="268"/>
      <c r="H1037" s="99"/>
      <c r="I1037" s="99"/>
      <c r="J1037" s="99"/>
      <c r="K1037" s="273"/>
      <c r="L1037" s="192"/>
      <c r="M1037" s="192"/>
      <c r="N1037" s="99"/>
      <c r="O1037" s="99"/>
      <c r="P1037" s="237">
        <f t="shared" si="1246"/>
        <v>45906</v>
      </c>
      <c r="Q1037" s="170" t="str">
        <f t="shared" si="1247"/>
        <v>#DIV/0!</v>
      </c>
      <c r="R1037" s="206"/>
      <c r="S1037" s="267"/>
      <c r="T1037" s="99"/>
      <c r="U1037" s="99"/>
      <c r="V1037" s="259" t="str">
        <f t="shared" si="1128"/>
        <v> </v>
      </c>
      <c r="W1037" s="260">
        <f t="shared" si="1248"/>
        <v>0</v>
      </c>
      <c r="X1037" s="258" t="str">
        <f t="shared" si="1249"/>
        <v>#DIV/0!</v>
      </c>
      <c r="Y1037" s="261" t="str">
        <f t="shared" si="1250"/>
        <v>#DIV/0!</v>
      </c>
      <c r="Z1037" s="262">
        <f t="shared" si="1251"/>
        <v>0</v>
      </c>
      <c r="AA1037" s="262">
        <f t="shared" si="1252"/>
        <v>0</v>
      </c>
      <c r="AB1037" s="258" t="str">
        <f t="shared" si="1253"/>
        <v/>
      </c>
      <c r="AC1037" s="263" t="str">
        <f t="shared" si="1135"/>
        <v>   -  BĐ: 6/9/2025 KT: Ngày lỗi</v>
      </c>
      <c r="AD1037" s="263">
        <f t="shared" ref="AD1037:AE1037" si="1287">P1037</f>
        <v>45906</v>
      </c>
      <c r="AE1037" s="263" t="str">
        <f t="shared" si="1287"/>
        <v>#DIV/0!</v>
      </c>
      <c r="AF1037" s="187"/>
      <c r="AG1037" s="187"/>
    </row>
    <row r="1038">
      <c r="A1038" s="253"/>
      <c r="B1038" s="253"/>
      <c r="C1038" s="99"/>
      <c r="D1038" s="99"/>
      <c r="E1038" s="99"/>
      <c r="F1038" s="99"/>
      <c r="G1038" s="268"/>
      <c r="H1038" s="99"/>
      <c r="I1038" s="99"/>
      <c r="J1038" s="99"/>
      <c r="K1038" s="273"/>
      <c r="L1038" s="192"/>
      <c r="M1038" s="192"/>
      <c r="N1038" s="99"/>
      <c r="O1038" s="99"/>
      <c r="P1038" s="237">
        <f t="shared" si="1246"/>
        <v>45906</v>
      </c>
      <c r="Q1038" s="170" t="str">
        <f t="shared" si="1247"/>
        <v>#DIV/0!</v>
      </c>
      <c r="R1038" s="206"/>
      <c r="S1038" s="267"/>
      <c r="T1038" s="99"/>
      <c r="U1038" s="99"/>
      <c r="V1038" s="259" t="str">
        <f t="shared" si="1128"/>
        <v> </v>
      </c>
      <c r="W1038" s="260">
        <f t="shared" si="1248"/>
        <v>0</v>
      </c>
      <c r="X1038" s="258" t="str">
        <f t="shared" si="1249"/>
        <v>#DIV/0!</v>
      </c>
      <c r="Y1038" s="261" t="str">
        <f t="shared" si="1250"/>
        <v>#DIV/0!</v>
      </c>
      <c r="Z1038" s="262">
        <f t="shared" si="1251"/>
        <v>0</v>
      </c>
      <c r="AA1038" s="262">
        <f t="shared" si="1252"/>
        <v>0</v>
      </c>
      <c r="AB1038" s="258" t="str">
        <f t="shared" si="1253"/>
        <v/>
      </c>
      <c r="AC1038" s="263" t="str">
        <f t="shared" si="1135"/>
        <v>   -  BĐ: 6/9/2025 KT: Ngày lỗi</v>
      </c>
      <c r="AD1038" s="263">
        <f t="shared" ref="AD1038:AE1038" si="1288">P1038</f>
        <v>45906</v>
      </c>
      <c r="AE1038" s="263" t="str">
        <f t="shared" si="1288"/>
        <v>#DIV/0!</v>
      </c>
      <c r="AF1038" s="187"/>
      <c r="AG1038" s="187"/>
    </row>
    <row r="1039">
      <c r="A1039" s="253"/>
      <c r="B1039" s="253"/>
      <c r="C1039" s="99"/>
      <c r="D1039" s="99"/>
      <c r="E1039" s="99"/>
      <c r="F1039" s="99"/>
      <c r="G1039" s="268"/>
      <c r="H1039" s="99"/>
      <c r="I1039" s="99"/>
      <c r="J1039" s="99"/>
      <c r="K1039" s="273"/>
      <c r="L1039" s="192"/>
      <c r="M1039" s="192"/>
      <c r="N1039" s="99"/>
      <c r="O1039" s="99"/>
      <c r="P1039" s="237">
        <f t="shared" si="1246"/>
        <v>45906</v>
      </c>
      <c r="Q1039" s="170" t="str">
        <f t="shared" si="1247"/>
        <v>#DIV/0!</v>
      </c>
      <c r="R1039" s="206"/>
      <c r="S1039" s="267"/>
      <c r="T1039" s="99"/>
      <c r="U1039" s="99"/>
      <c r="V1039" s="259" t="str">
        <f t="shared" si="1128"/>
        <v> </v>
      </c>
      <c r="W1039" s="260">
        <f t="shared" si="1248"/>
        <v>0</v>
      </c>
      <c r="X1039" s="258" t="str">
        <f t="shared" si="1249"/>
        <v>#DIV/0!</v>
      </c>
      <c r="Y1039" s="261" t="str">
        <f t="shared" si="1250"/>
        <v>#DIV/0!</v>
      </c>
      <c r="Z1039" s="262">
        <f t="shared" si="1251"/>
        <v>0</v>
      </c>
      <c r="AA1039" s="262">
        <f t="shared" si="1252"/>
        <v>0</v>
      </c>
      <c r="AB1039" s="258" t="str">
        <f t="shared" si="1253"/>
        <v/>
      </c>
      <c r="AC1039" s="263" t="str">
        <f t="shared" si="1135"/>
        <v>   -  BĐ: 6/9/2025 KT: Ngày lỗi</v>
      </c>
      <c r="AD1039" s="263">
        <f t="shared" ref="AD1039:AE1039" si="1289">P1039</f>
        <v>45906</v>
      </c>
      <c r="AE1039" s="263" t="str">
        <f t="shared" si="1289"/>
        <v>#DIV/0!</v>
      </c>
      <c r="AF1039" s="187"/>
      <c r="AG1039" s="187"/>
    </row>
    <row r="1040">
      <c r="A1040" s="253"/>
      <c r="B1040" s="253"/>
      <c r="C1040" s="99"/>
      <c r="D1040" s="99"/>
      <c r="E1040" s="99"/>
      <c r="F1040" s="99"/>
      <c r="G1040" s="268"/>
      <c r="H1040" s="99"/>
      <c r="I1040" s="99"/>
      <c r="J1040" s="99"/>
      <c r="K1040" s="273"/>
      <c r="L1040" s="192"/>
      <c r="M1040" s="192"/>
      <c r="N1040" s="99"/>
      <c r="O1040" s="99"/>
      <c r="P1040" s="237">
        <f t="shared" si="1246"/>
        <v>45906</v>
      </c>
      <c r="Q1040" s="170" t="str">
        <f t="shared" si="1247"/>
        <v>#DIV/0!</v>
      </c>
      <c r="R1040" s="206"/>
      <c r="S1040" s="267"/>
      <c r="T1040" s="99"/>
      <c r="U1040" s="99"/>
      <c r="V1040" s="259" t="str">
        <f t="shared" si="1128"/>
        <v> </v>
      </c>
      <c r="W1040" s="260">
        <f t="shared" si="1248"/>
        <v>0</v>
      </c>
      <c r="X1040" s="258" t="str">
        <f t="shared" si="1249"/>
        <v>#DIV/0!</v>
      </c>
      <c r="Y1040" s="261" t="str">
        <f t="shared" si="1250"/>
        <v>#DIV/0!</v>
      </c>
      <c r="Z1040" s="262">
        <f t="shared" si="1251"/>
        <v>0</v>
      </c>
      <c r="AA1040" s="262">
        <f t="shared" si="1252"/>
        <v>0</v>
      </c>
      <c r="AB1040" s="258" t="str">
        <f t="shared" si="1253"/>
        <v/>
      </c>
      <c r="AC1040" s="263" t="str">
        <f t="shared" si="1135"/>
        <v>   -  BĐ: 6/9/2025 KT: Ngày lỗi</v>
      </c>
      <c r="AD1040" s="263">
        <f t="shared" ref="AD1040:AE1040" si="1290">P1040</f>
        <v>45906</v>
      </c>
      <c r="AE1040" s="263" t="str">
        <f t="shared" si="1290"/>
        <v>#DIV/0!</v>
      </c>
      <c r="AF1040" s="187"/>
      <c r="AG1040" s="187"/>
    </row>
    <row r="1041">
      <c r="A1041" s="253"/>
      <c r="B1041" s="253"/>
      <c r="C1041" s="99"/>
      <c r="D1041" s="99"/>
      <c r="E1041" s="99"/>
      <c r="F1041" s="99"/>
      <c r="G1041" s="268"/>
      <c r="H1041" s="99"/>
      <c r="I1041" s="99"/>
      <c r="J1041" s="99"/>
      <c r="K1041" s="273"/>
      <c r="L1041" s="192"/>
      <c r="M1041" s="192"/>
      <c r="N1041" s="99"/>
      <c r="O1041" s="99"/>
      <c r="P1041" s="237">
        <f t="shared" si="1246"/>
        <v>45906</v>
      </c>
      <c r="Q1041" s="170" t="str">
        <f t="shared" si="1247"/>
        <v>#DIV/0!</v>
      </c>
      <c r="R1041" s="206"/>
      <c r="S1041" s="267"/>
      <c r="T1041" s="99"/>
      <c r="U1041" s="99"/>
      <c r="V1041" s="259" t="str">
        <f t="shared" si="1128"/>
        <v> </v>
      </c>
      <c r="W1041" s="260">
        <f t="shared" si="1248"/>
        <v>0</v>
      </c>
      <c r="X1041" s="258" t="str">
        <f t="shared" si="1249"/>
        <v>#DIV/0!</v>
      </c>
      <c r="Y1041" s="261" t="str">
        <f t="shared" si="1250"/>
        <v>#DIV/0!</v>
      </c>
      <c r="Z1041" s="262">
        <f t="shared" si="1251"/>
        <v>0</v>
      </c>
      <c r="AA1041" s="262">
        <f t="shared" si="1252"/>
        <v>0</v>
      </c>
      <c r="AB1041" s="258" t="str">
        <f t="shared" si="1253"/>
        <v/>
      </c>
      <c r="AC1041" s="263" t="str">
        <f t="shared" si="1135"/>
        <v>   -  BĐ: 6/9/2025 KT: Ngày lỗi</v>
      </c>
      <c r="AD1041" s="263">
        <f t="shared" ref="AD1041:AE1041" si="1291">P1041</f>
        <v>45906</v>
      </c>
      <c r="AE1041" s="263" t="str">
        <f t="shared" si="1291"/>
        <v>#DIV/0!</v>
      </c>
      <c r="AF1041" s="187"/>
      <c r="AG1041" s="187"/>
    </row>
    <row r="1042">
      <c r="A1042" s="253"/>
      <c r="B1042" s="253"/>
      <c r="C1042" s="99"/>
      <c r="D1042" s="99"/>
      <c r="E1042" s="99"/>
      <c r="F1042" s="99"/>
      <c r="G1042" s="268"/>
      <c r="H1042" s="99"/>
      <c r="I1042" s="99"/>
      <c r="J1042" s="99"/>
      <c r="K1042" s="273"/>
      <c r="L1042" s="192"/>
      <c r="M1042" s="192"/>
      <c r="N1042" s="99"/>
      <c r="O1042" s="99"/>
      <c r="P1042" s="237">
        <f t="shared" si="1246"/>
        <v>45906</v>
      </c>
      <c r="Q1042" s="170" t="str">
        <f t="shared" si="1247"/>
        <v>#DIV/0!</v>
      </c>
      <c r="R1042" s="206"/>
      <c r="S1042" s="267"/>
      <c r="T1042" s="99"/>
      <c r="U1042" s="99"/>
      <c r="V1042" s="259" t="str">
        <f t="shared" si="1128"/>
        <v> </v>
      </c>
      <c r="W1042" s="260">
        <f t="shared" si="1248"/>
        <v>0</v>
      </c>
      <c r="X1042" s="258" t="str">
        <f t="shared" si="1249"/>
        <v>#DIV/0!</v>
      </c>
      <c r="Y1042" s="261" t="str">
        <f t="shared" si="1250"/>
        <v>#DIV/0!</v>
      </c>
      <c r="Z1042" s="262">
        <f t="shared" si="1251"/>
        <v>0</v>
      </c>
      <c r="AA1042" s="262">
        <f t="shared" si="1252"/>
        <v>0</v>
      </c>
      <c r="AB1042" s="258" t="str">
        <f t="shared" si="1253"/>
        <v/>
      </c>
      <c r="AC1042" s="263" t="str">
        <f t="shared" si="1135"/>
        <v>   -  BĐ: 6/9/2025 KT: Ngày lỗi</v>
      </c>
      <c r="AD1042" s="263">
        <f t="shared" ref="AD1042:AE1042" si="1292">P1042</f>
        <v>45906</v>
      </c>
      <c r="AE1042" s="263" t="str">
        <f t="shared" si="1292"/>
        <v>#DIV/0!</v>
      </c>
      <c r="AF1042" s="187"/>
      <c r="AG1042" s="187"/>
    </row>
    <row r="1043">
      <c r="A1043" s="253"/>
      <c r="B1043" s="253"/>
      <c r="C1043" s="99"/>
      <c r="D1043" s="99"/>
      <c r="E1043" s="99"/>
      <c r="F1043" s="99"/>
      <c r="G1043" s="268"/>
      <c r="H1043" s="99"/>
      <c r="I1043" s="99"/>
      <c r="J1043" s="99"/>
      <c r="K1043" s="273"/>
      <c r="L1043" s="192"/>
      <c r="M1043" s="192"/>
      <c r="N1043" s="99"/>
      <c r="O1043" s="99"/>
      <c r="P1043" s="237">
        <f t="shared" si="1246"/>
        <v>45906</v>
      </c>
      <c r="Q1043" s="170" t="str">
        <f t="shared" si="1247"/>
        <v>#DIV/0!</v>
      </c>
      <c r="R1043" s="107"/>
      <c r="S1043" s="267"/>
      <c r="T1043" s="99"/>
      <c r="U1043" s="99"/>
      <c r="V1043" s="259" t="str">
        <f t="shared" si="1128"/>
        <v> </v>
      </c>
      <c r="W1043" s="260">
        <f t="shared" si="1248"/>
        <v>0</v>
      </c>
      <c r="X1043" s="258" t="str">
        <f t="shared" si="1249"/>
        <v>#DIV/0!</v>
      </c>
      <c r="Y1043" s="261" t="str">
        <f t="shared" si="1250"/>
        <v>#DIV/0!</v>
      </c>
      <c r="Z1043" s="262">
        <f t="shared" si="1251"/>
        <v>0</v>
      </c>
      <c r="AA1043" s="262">
        <f t="shared" si="1252"/>
        <v>0</v>
      </c>
      <c r="AB1043" s="258" t="str">
        <f t="shared" si="1253"/>
        <v/>
      </c>
      <c r="AC1043" s="263" t="str">
        <f t="shared" si="1135"/>
        <v>   -  BĐ: 6/9/2025 KT: Ngày lỗi</v>
      </c>
      <c r="AD1043" s="263">
        <f t="shared" ref="AD1043:AE1043" si="1293">P1043</f>
        <v>45906</v>
      </c>
      <c r="AE1043" s="263" t="str">
        <f t="shared" si="1293"/>
        <v>#DIV/0!</v>
      </c>
      <c r="AF1043" s="187"/>
      <c r="AG1043" s="187"/>
    </row>
    <row r="1044">
      <c r="A1044" s="253"/>
      <c r="B1044" s="253"/>
      <c r="C1044" s="99"/>
      <c r="D1044" s="99"/>
      <c r="E1044" s="99"/>
      <c r="F1044" s="99"/>
      <c r="G1044" s="268"/>
      <c r="H1044" s="99"/>
      <c r="I1044" s="99"/>
      <c r="J1044" s="99"/>
      <c r="K1044" s="273"/>
      <c r="L1044" s="192"/>
      <c r="M1044" s="192"/>
      <c r="N1044" s="99"/>
      <c r="O1044" s="99"/>
      <c r="P1044" s="237">
        <f t="shared" si="1246"/>
        <v>45906</v>
      </c>
      <c r="Q1044" s="170" t="str">
        <f t="shared" si="1247"/>
        <v>#DIV/0!</v>
      </c>
      <c r="R1044" s="206"/>
      <c r="S1044" s="267"/>
      <c r="T1044" s="99"/>
      <c r="U1044" s="99"/>
      <c r="V1044" s="259" t="str">
        <f t="shared" si="1128"/>
        <v> </v>
      </c>
      <c r="W1044" s="260">
        <f t="shared" si="1248"/>
        <v>0</v>
      </c>
      <c r="X1044" s="258" t="str">
        <f t="shared" si="1249"/>
        <v>#DIV/0!</v>
      </c>
      <c r="Y1044" s="261" t="str">
        <f t="shared" si="1250"/>
        <v>#DIV/0!</v>
      </c>
      <c r="Z1044" s="262">
        <f t="shared" si="1251"/>
        <v>0</v>
      </c>
      <c r="AA1044" s="262">
        <f t="shared" si="1252"/>
        <v>0</v>
      </c>
      <c r="AB1044" s="258" t="str">
        <f t="shared" si="1253"/>
        <v/>
      </c>
      <c r="AC1044" s="263" t="str">
        <f t="shared" si="1135"/>
        <v>   -  BĐ: 6/9/2025 KT: Ngày lỗi</v>
      </c>
      <c r="AD1044" s="263">
        <f t="shared" ref="AD1044:AE1044" si="1294">P1044</f>
        <v>45906</v>
      </c>
      <c r="AE1044" s="263" t="str">
        <f t="shared" si="1294"/>
        <v>#DIV/0!</v>
      </c>
      <c r="AF1044" s="187"/>
      <c r="AG1044" s="187"/>
    </row>
    <row r="1045">
      <c r="A1045" s="253"/>
      <c r="B1045" s="253"/>
      <c r="C1045" s="99"/>
      <c r="D1045" s="99"/>
      <c r="E1045" s="99"/>
      <c r="F1045" s="99"/>
      <c r="G1045" s="268"/>
      <c r="H1045" s="99"/>
      <c r="I1045" s="99"/>
      <c r="J1045" s="99"/>
      <c r="K1045" s="273"/>
      <c r="L1045" s="192"/>
      <c r="M1045" s="192"/>
      <c r="N1045" s="99"/>
      <c r="O1045" s="99"/>
      <c r="P1045" s="237">
        <f t="shared" si="1246"/>
        <v>45906</v>
      </c>
      <c r="Q1045" s="170" t="str">
        <f t="shared" si="1247"/>
        <v>#DIV/0!</v>
      </c>
      <c r="R1045" s="206"/>
      <c r="S1045" s="267"/>
      <c r="T1045" s="99"/>
      <c r="U1045" s="99"/>
      <c r="V1045" s="259" t="str">
        <f t="shared" si="1128"/>
        <v> </v>
      </c>
      <c r="W1045" s="260">
        <f t="shared" si="1248"/>
        <v>0</v>
      </c>
      <c r="X1045" s="258" t="str">
        <f t="shared" si="1249"/>
        <v>#DIV/0!</v>
      </c>
      <c r="Y1045" s="261" t="str">
        <f t="shared" si="1250"/>
        <v>#DIV/0!</v>
      </c>
      <c r="Z1045" s="262">
        <f t="shared" si="1251"/>
        <v>0</v>
      </c>
      <c r="AA1045" s="262">
        <f t="shared" si="1252"/>
        <v>0</v>
      </c>
      <c r="AB1045" s="258" t="str">
        <f t="shared" si="1253"/>
        <v/>
      </c>
      <c r="AC1045" s="263" t="str">
        <f t="shared" si="1135"/>
        <v>   -  BĐ: 6/9/2025 KT: Ngày lỗi</v>
      </c>
      <c r="AD1045" s="263">
        <f t="shared" ref="AD1045:AE1045" si="1295">P1045</f>
        <v>45906</v>
      </c>
      <c r="AE1045" s="263" t="str">
        <f t="shared" si="1295"/>
        <v>#DIV/0!</v>
      </c>
      <c r="AF1045" s="187"/>
      <c r="AG1045" s="187"/>
    </row>
    <row r="1046">
      <c r="A1046" s="253"/>
      <c r="B1046" s="253"/>
      <c r="C1046" s="99"/>
      <c r="D1046" s="99"/>
      <c r="E1046" s="99"/>
      <c r="F1046" s="99"/>
      <c r="G1046" s="268"/>
      <c r="H1046" s="99"/>
      <c r="I1046" s="99"/>
      <c r="J1046" s="99"/>
      <c r="K1046" s="273"/>
      <c r="L1046" s="192"/>
      <c r="M1046" s="192"/>
      <c r="N1046" s="99"/>
      <c r="O1046" s="99"/>
      <c r="P1046" s="237">
        <f t="shared" si="1246"/>
        <v>45906</v>
      </c>
      <c r="Q1046" s="170" t="str">
        <f t="shared" si="1247"/>
        <v>#DIV/0!</v>
      </c>
      <c r="R1046" s="206"/>
      <c r="S1046" s="267"/>
      <c r="T1046" s="99"/>
      <c r="U1046" s="99"/>
      <c r="V1046" s="259" t="str">
        <f t="shared" si="1128"/>
        <v> </v>
      </c>
      <c r="W1046" s="260">
        <f t="shared" si="1248"/>
        <v>0</v>
      </c>
      <c r="X1046" s="258" t="str">
        <f t="shared" si="1249"/>
        <v>#DIV/0!</v>
      </c>
      <c r="Y1046" s="261" t="str">
        <f t="shared" si="1250"/>
        <v>#DIV/0!</v>
      </c>
      <c r="Z1046" s="262">
        <f t="shared" si="1251"/>
        <v>0</v>
      </c>
      <c r="AA1046" s="262">
        <f t="shared" si="1252"/>
        <v>0</v>
      </c>
      <c r="AB1046" s="258" t="str">
        <f t="shared" si="1253"/>
        <v/>
      </c>
      <c r="AC1046" s="263" t="str">
        <f t="shared" si="1135"/>
        <v>   -  BĐ: 6/9/2025 KT: Ngày lỗi</v>
      </c>
      <c r="AD1046" s="263">
        <f t="shared" ref="AD1046:AE1046" si="1296">P1046</f>
        <v>45906</v>
      </c>
      <c r="AE1046" s="263" t="str">
        <f t="shared" si="1296"/>
        <v>#DIV/0!</v>
      </c>
      <c r="AF1046" s="187"/>
      <c r="AG1046" s="187"/>
    </row>
    <row r="1047">
      <c r="A1047" s="253"/>
      <c r="B1047" s="253"/>
      <c r="C1047" s="99"/>
      <c r="D1047" s="99"/>
      <c r="E1047" s="99"/>
      <c r="F1047" s="99"/>
      <c r="G1047" s="268"/>
      <c r="H1047" s="99"/>
      <c r="I1047" s="99"/>
      <c r="J1047" s="99"/>
      <c r="K1047" s="273"/>
      <c r="L1047" s="192"/>
      <c r="M1047" s="192"/>
      <c r="N1047" s="99"/>
      <c r="O1047" s="99"/>
      <c r="P1047" s="237">
        <f t="shared" si="1246"/>
        <v>45906</v>
      </c>
      <c r="Q1047" s="170" t="str">
        <f t="shared" si="1247"/>
        <v>#DIV/0!</v>
      </c>
      <c r="R1047" s="206"/>
      <c r="S1047" s="267"/>
      <c r="T1047" s="99"/>
      <c r="U1047" s="99"/>
      <c r="V1047" s="259" t="str">
        <f t="shared" si="1128"/>
        <v> </v>
      </c>
      <c r="W1047" s="260">
        <f t="shared" si="1248"/>
        <v>0</v>
      </c>
      <c r="X1047" s="258" t="str">
        <f t="shared" si="1249"/>
        <v>#DIV/0!</v>
      </c>
      <c r="Y1047" s="261" t="str">
        <f t="shared" si="1250"/>
        <v>#DIV/0!</v>
      </c>
      <c r="Z1047" s="262">
        <f t="shared" si="1251"/>
        <v>0</v>
      </c>
      <c r="AA1047" s="262">
        <f t="shared" si="1252"/>
        <v>0</v>
      </c>
      <c r="AB1047" s="258" t="str">
        <f t="shared" si="1253"/>
        <v/>
      </c>
      <c r="AC1047" s="263" t="str">
        <f t="shared" si="1135"/>
        <v>   -  BĐ: 6/9/2025 KT: Ngày lỗi</v>
      </c>
      <c r="AD1047" s="263">
        <f t="shared" ref="AD1047:AE1047" si="1297">P1047</f>
        <v>45906</v>
      </c>
      <c r="AE1047" s="263" t="str">
        <f t="shared" si="1297"/>
        <v>#DIV/0!</v>
      </c>
      <c r="AF1047" s="187"/>
      <c r="AG1047" s="187"/>
    </row>
    <row r="1048">
      <c r="A1048" s="253"/>
      <c r="B1048" s="253"/>
      <c r="C1048" s="99"/>
      <c r="D1048" s="99"/>
      <c r="E1048" s="99"/>
      <c r="F1048" s="99"/>
      <c r="G1048" s="268"/>
      <c r="H1048" s="99"/>
      <c r="I1048" s="99"/>
      <c r="J1048" s="99"/>
      <c r="K1048" s="273"/>
      <c r="L1048" s="192"/>
      <c r="M1048" s="192"/>
      <c r="N1048" s="99"/>
      <c r="O1048" s="99"/>
      <c r="P1048" s="237">
        <f t="shared" si="1246"/>
        <v>45906</v>
      </c>
      <c r="Q1048" s="170" t="str">
        <f t="shared" si="1247"/>
        <v>#DIV/0!</v>
      </c>
      <c r="R1048" s="206"/>
      <c r="S1048" s="267"/>
      <c r="T1048" s="99"/>
      <c r="U1048" s="99"/>
      <c r="V1048" s="259" t="str">
        <f t="shared" si="1128"/>
        <v> </v>
      </c>
      <c r="W1048" s="260">
        <f t="shared" si="1248"/>
        <v>0</v>
      </c>
      <c r="X1048" s="258" t="str">
        <f t="shared" si="1249"/>
        <v>#DIV/0!</v>
      </c>
      <c r="Y1048" s="261" t="str">
        <f t="shared" si="1250"/>
        <v>#DIV/0!</v>
      </c>
      <c r="Z1048" s="262">
        <f t="shared" si="1251"/>
        <v>0</v>
      </c>
      <c r="AA1048" s="262">
        <f t="shared" si="1252"/>
        <v>0</v>
      </c>
      <c r="AB1048" s="258" t="str">
        <f t="shared" si="1253"/>
        <v/>
      </c>
      <c r="AC1048" s="263" t="str">
        <f t="shared" si="1135"/>
        <v>   -  BĐ: 6/9/2025 KT: Ngày lỗi</v>
      </c>
      <c r="AD1048" s="263">
        <f t="shared" ref="AD1048:AE1048" si="1298">P1048</f>
        <v>45906</v>
      </c>
      <c r="AE1048" s="263" t="str">
        <f t="shared" si="1298"/>
        <v>#DIV/0!</v>
      </c>
      <c r="AF1048" s="187"/>
      <c r="AG1048" s="187"/>
    </row>
    <row r="1049">
      <c r="A1049" s="253"/>
      <c r="B1049" s="253"/>
      <c r="C1049" s="99"/>
      <c r="D1049" s="99"/>
      <c r="E1049" s="99"/>
      <c r="F1049" s="99"/>
      <c r="G1049" s="268"/>
      <c r="H1049" s="99"/>
      <c r="I1049" s="99"/>
      <c r="J1049" s="99"/>
      <c r="K1049" s="273"/>
      <c r="L1049" s="192"/>
      <c r="M1049" s="192"/>
      <c r="N1049" s="99"/>
      <c r="O1049" s="99"/>
      <c r="P1049" s="237">
        <f t="shared" si="1246"/>
        <v>45906</v>
      </c>
      <c r="Q1049" s="170" t="str">
        <f t="shared" si="1247"/>
        <v>#DIV/0!</v>
      </c>
      <c r="R1049" s="206"/>
      <c r="S1049" s="267"/>
      <c r="T1049" s="99"/>
      <c r="U1049" s="99"/>
      <c r="V1049" s="259" t="str">
        <f t="shared" si="1128"/>
        <v> </v>
      </c>
      <c r="W1049" s="260">
        <f t="shared" si="1248"/>
        <v>0</v>
      </c>
      <c r="X1049" s="258" t="str">
        <f t="shared" si="1249"/>
        <v>#DIV/0!</v>
      </c>
      <c r="Y1049" s="261" t="str">
        <f t="shared" si="1250"/>
        <v>#DIV/0!</v>
      </c>
      <c r="Z1049" s="262">
        <f t="shared" si="1251"/>
        <v>0</v>
      </c>
      <c r="AA1049" s="262">
        <f t="shared" si="1252"/>
        <v>0</v>
      </c>
      <c r="AB1049" s="258" t="str">
        <f t="shared" si="1253"/>
        <v/>
      </c>
      <c r="AC1049" s="263" t="str">
        <f t="shared" si="1135"/>
        <v>   -  BĐ: 6/9/2025 KT: Ngày lỗi</v>
      </c>
      <c r="AD1049" s="263">
        <f t="shared" ref="AD1049:AE1049" si="1299">P1049</f>
        <v>45906</v>
      </c>
      <c r="AE1049" s="263" t="str">
        <f t="shared" si="1299"/>
        <v>#DIV/0!</v>
      </c>
      <c r="AF1049" s="187"/>
      <c r="AG1049" s="187"/>
    </row>
    <row r="1050">
      <c r="A1050" s="253"/>
      <c r="B1050" s="253"/>
      <c r="C1050" s="99"/>
      <c r="D1050" s="99"/>
      <c r="E1050" s="99"/>
      <c r="F1050" s="99"/>
      <c r="G1050" s="268"/>
      <c r="H1050" s="99"/>
      <c r="I1050" s="99"/>
      <c r="J1050" s="99"/>
      <c r="K1050" s="273"/>
      <c r="L1050" s="192"/>
      <c r="M1050" s="192"/>
      <c r="N1050" s="99"/>
      <c r="O1050" s="99"/>
      <c r="P1050" s="237">
        <f t="shared" si="1246"/>
        <v>45906</v>
      </c>
      <c r="Q1050" s="170" t="str">
        <f t="shared" si="1247"/>
        <v>#DIV/0!</v>
      </c>
      <c r="R1050" s="206"/>
      <c r="S1050" s="267"/>
      <c r="T1050" s="99"/>
      <c r="U1050" s="99"/>
      <c r="V1050" s="259" t="str">
        <f t="shared" si="1128"/>
        <v> </v>
      </c>
      <c r="W1050" s="260">
        <f t="shared" si="1248"/>
        <v>0</v>
      </c>
      <c r="X1050" s="258" t="str">
        <f t="shared" si="1249"/>
        <v>#DIV/0!</v>
      </c>
      <c r="Y1050" s="261" t="str">
        <f t="shared" si="1250"/>
        <v>#DIV/0!</v>
      </c>
      <c r="Z1050" s="262">
        <f t="shared" si="1251"/>
        <v>0</v>
      </c>
      <c r="AA1050" s="262">
        <f t="shared" si="1252"/>
        <v>0</v>
      </c>
      <c r="AB1050" s="258" t="str">
        <f t="shared" si="1253"/>
        <v/>
      </c>
      <c r="AC1050" s="263" t="str">
        <f t="shared" si="1135"/>
        <v>   -  BĐ: 6/9/2025 KT: Ngày lỗi</v>
      </c>
      <c r="AD1050" s="263">
        <f t="shared" ref="AD1050:AE1050" si="1300">P1050</f>
        <v>45906</v>
      </c>
      <c r="AE1050" s="263" t="str">
        <f t="shared" si="1300"/>
        <v>#DIV/0!</v>
      </c>
      <c r="AF1050" s="187"/>
      <c r="AG1050" s="187"/>
    </row>
    <row r="1051">
      <c r="A1051" s="253"/>
      <c r="B1051" s="253"/>
      <c r="C1051" s="99"/>
      <c r="D1051" s="99"/>
      <c r="E1051" s="99"/>
      <c r="F1051" s="99"/>
      <c r="G1051" s="268"/>
      <c r="H1051" s="99"/>
      <c r="I1051" s="99"/>
      <c r="J1051" s="99"/>
      <c r="K1051" s="273"/>
      <c r="L1051" s="192"/>
      <c r="M1051" s="192"/>
      <c r="N1051" s="99"/>
      <c r="O1051" s="99"/>
      <c r="P1051" s="237">
        <f t="shared" si="1246"/>
        <v>45906</v>
      </c>
      <c r="Q1051" s="170" t="str">
        <f t="shared" si="1247"/>
        <v>#DIV/0!</v>
      </c>
      <c r="R1051" s="206"/>
      <c r="S1051" s="267"/>
      <c r="T1051" s="99"/>
      <c r="U1051" s="99"/>
      <c r="V1051" s="259" t="str">
        <f t="shared" si="1128"/>
        <v> </v>
      </c>
      <c r="W1051" s="260">
        <f t="shared" si="1248"/>
        <v>0</v>
      </c>
      <c r="X1051" s="258" t="str">
        <f t="shared" si="1249"/>
        <v>#DIV/0!</v>
      </c>
      <c r="Y1051" s="261" t="str">
        <f t="shared" si="1250"/>
        <v>#DIV/0!</v>
      </c>
      <c r="Z1051" s="262">
        <f t="shared" si="1251"/>
        <v>0</v>
      </c>
      <c r="AA1051" s="262">
        <f t="shared" si="1252"/>
        <v>0</v>
      </c>
      <c r="AB1051" s="258" t="str">
        <f t="shared" si="1253"/>
        <v/>
      </c>
      <c r="AC1051" s="263" t="str">
        <f t="shared" si="1135"/>
        <v>   -  BĐ: 6/9/2025 KT: Ngày lỗi</v>
      </c>
      <c r="AD1051" s="263">
        <f t="shared" ref="AD1051:AE1051" si="1301">P1051</f>
        <v>45906</v>
      </c>
      <c r="AE1051" s="263" t="str">
        <f t="shared" si="1301"/>
        <v>#DIV/0!</v>
      </c>
      <c r="AF1051" s="187"/>
      <c r="AG1051" s="187"/>
    </row>
    <row r="1052">
      <c r="A1052" s="253"/>
      <c r="B1052" s="253"/>
      <c r="C1052" s="99"/>
      <c r="D1052" s="99"/>
      <c r="E1052" s="99"/>
      <c r="F1052" s="99"/>
      <c r="G1052" s="268"/>
      <c r="H1052" s="99"/>
      <c r="I1052" s="99"/>
      <c r="J1052" s="99"/>
      <c r="K1052" s="273"/>
      <c r="L1052" s="192"/>
      <c r="M1052" s="192"/>
      <c r="N1052" s="99"/>
      <c r="O1052" s="99"/>
      <c r="P1052" s="237">
        <f t="shared" si="1246"/>
        <v>45906</v>
      </c>
      <c r="Q1052" s="170" t="str">
        <f t="shared" si="1247"/>
        <v>#DIV/0!</v>
      </c>
      <c r="R1052" s="206"/>
      <c r="S1052" s="267"/>
      <c r="T1052" s="99"/>
      <c r="U1052" s="99"/>
      <c r="V1052" s="259" t="str">
        <f t="shared" si="1128"/>
        <v> </v>
      </c>
      <c r="W1052" s="260">
        <f t="shared" si="1248"/>
        <v>0</v>
      </c>
      <c r="X1052" s="258" t="str">
        <f t="shared" si="1249"/>
        <v>#DIV/0!</v>
      </c>
      <c r="Y1052" s="261" t="str">
        <f t="shared" si="1250"/>
        <v>#DIV/0!</v>
      </c>
      <c r="Z1052" s="262">
        <f t="shared" si="1251"/>
        <v>0</v>
      </c>
      <c r="AA1052" s="262">
        <f t="shared" si="1252"/>
        <v>0</v>
      </c>
      <c r="AB1052" s="258" t="str">
        <f t="shared" si="1253"/>
        <v/>
      </c>
      <c r="AC1052" s="263" t="str">
        <f t="shared" si="1135"/>
        <v>   -  BĐ: 6/9/2025 KT: Ngày lỗi</v>
      </c>
      <c r="AD1052" s="263">
        <f t="shared" ref="AD1052:AE1052" si="1302">P1052</f>
        <v>45906</v>
      </c>
      <c r="AE1052" s="263" t="str">
        <f t="shared" si="1302"/>
        <v>#DIV/0!</v>
      </c>
      <c r="AF1052" s="187"/>
      <c r="AG1052" s="187"/>
    </row>
    <row r="1053">
      <c r="A1053" s="253"/>
      <c r="B1053" s="253"/>
      <c r="C1053" s="99"/>
      <c r="D1053" s="99"/>
      <c r="E1053" s="99"/>
      <c r="F1053" s="99"/>
      <c r="G1053" s="268"/>
      <c r="H1053" s="99"/>
      <c r="I1053" s="99"/>
      <c r="J1053" s="99"/>
      <c r="K1053" s="273"/>
      <c r="L1053" s="192"/>
      <c r="M1053" s="192"/>
      <c r="N1053" s="99"/>
      <c r="O1053" s="99"/>
      <c r="P1053" s="237">
        <f t="shared" si="1246"/>
        <v>45906</v>
      </c>
      <c r="Q1053" s="170" t="str">
        <f t="shared" si="1247"/>
        <v>#DIV/0!</v>
      </c>
      <c r="R1053" s="206"/>
      <c r="S1053" s="267"/>
      <c r="T1053" s="99"/>
      <c r="U1053" s="99"/>
      <c r="V1053" s="259" t="str">
        <f t="shared" si="1128"/>
        <v> </v>
      </c>
      <c r="W1053" s="260">
        <f t="shared" si="1248"/>
        <v>0</v>
      </c>
      <c r="X1053" s="258" t="str">
        <f t="shared" si="1249"/>
        <v>#DIV/0!</v>
      </c>
      <c r="Y1053" s="261" t="str">
        <f t="shared" si="1250"/>
        <v>#DIV/0!</v>
      </c>
      <c r="Z1053" s="262">
        <f t="shared" si="1251"/>
        <v>0</v>
      </c>
      <c r="AA1053" s="262">
        <f t="shared" si="1252"/>
        <v>0</v>
      </c>
      <c r="AB1053" s="258" t="str">
        <f t="shared" si="1253"/>
        <v/>
      </c>
      <c r="AC1053" s="263" t="str">
        <f t="shared" si="1135"/>
        <v>   -  BĐ: 6/9/2025 KT: Ngày lỗi</v>
      </c>
      <c r="AD1053" s="263">
        <f t="shared" ref="AD1053:AE1053" si="1303">P1053</f>
        <v>45906</v>
      </c>
      <c r="AE1053" s="263" t="str">
        <f t="shared" si="1303"/>
        <v>#DIV/0!</v>
      </c>
      <c r="AF1053" s="187"/>
      <c r="AG1053" s="187"/>
    </row>
    <row r="1054">
      <c r="A1054" s="253"/>
      <c r="B1054" s="253"/>
      <c r="C1054" s="99"/>
      <c r="D1054" s="99"/>
      <c r="E1054" s="99"/>
      <c r="F1054" s="99"/>
      <c r="G1054" s="268"/>
      <c r="H1054" s="99"/>
      <c r="I1054" s="99"/>
      <c r="J1054" s="99"/>
      <c r="K1054" s="273"/>
      <c r="L1054" s="192"/>
      <c r="M1054" s="192"/>
      <c r="N1054" s="99"/>
      <c r="O1054" s="99"/>
      <c r="P1054" s="237">
        <f t="shared" si="1246"/>
        <v>45906</v>
      </c>
      <c r="Q1054" s="170" t="str">
        <f t="shared" si="1247"/>
        <v>#DIV/0!</v>
      </c>
      <c r="R1054" s="206"/>
      <c r="S1054" s="267"/>
      <c r="T1054" s="99"/>
      <c r="U1054" s="99"/>
      <c r="V1054" s="259" t="str">
        <f t="shared" si="1128"/>
        <v> </v>
      </c>
      <c r="W1054" s="260">
        <f t="shared" si="1248"/>
        <v>0</v>
      </c>
      <c r="X1054" s="258" t="str">
        <f t="shared" si="1249"/>
        <v>#DIV/0!</v>
      </c>
      <c r="Y1054" s="261" t="str">
        <f t="shared" si="1250"/>
        <v>#DIV/0!</v>
      </c>
      <c r="Z1054" s="262">
        <f t="shared" si="1251"/>
        <v>0</v>
      </c>
      <c r="AA1054" s="262">
        <f t="shared" si="1252"/>
        <v>0</v>
      </c>
      <c r="AB1054" s="258" t="str">
        <f t="shared" si="1253"/>
        <v/>
      </c>
      <c r="AC1054" s="263" t="str">
        <f t="shared" si="1135"/>
        <v>   -  BĐ: 6/9/2025 KT: Ngày lỗi</v>
      </c>
      <c r="AD1054" s="263">
        <f t="shared" ref="AD1054:AE1054" si="1304">P1054</f>
        <v>45906</v>
      </c>
      <c r="AE1054" s="263" t="str">
        <f t="shared" si="1304"/>
        <v>#DIV/0!</v>
      </c>
      <c r="AF1054" s="187"/>
      <c r="AG1054" s="187"/>
    </row>
    <row r="1055">
      <c r="A1055" s="253"/>
      <c r="B1055" s="253"/>
      <c r="C1055" s="99"/>
      <c r="D1055" s="99"/>
      <c r="E1055" s="99"/>
      <c r="F1055" s="99"/>
      <c r="G1055" s="268"/>
      <c r="H1055" s="99"/>
      <c r="I1055" s="99"/>
      <c r="J1055" s="99"/>
      <c r="K1055" s="273"/>
      <c r="L1055" s="192"/>
      <c r="M1055" s="192"/>
      <c r="N1055" s="99"/>
      <c r="O1055" s="99"/>
      <c r="P1055" s="237">
        <f t="shared" si="1246"/>
        <v>45906</v>
      </c>
      <c r="Q1055" s="170" t="str">
        <f t="shared" si="1247"/>
        <v>#DIV/0!</v>
      </c>
      <c r="R1055" s="206"/>
      <c r="S1055" s="267"/>
      <c r="T1055" s="99"/>
      <c r="U1055" s="99"/>
      <c r="V1055" s="259" t="str">
        <f t="shared" si="1128"/>
        <v> </v>
      </c>
      <c r="W1055" s="260">
        <f t="shared" si="1248"/>
        <v>0</v>
      </c>
      <c r="X1055" s="258" t="str">
        <f t="shared" si="1249"/>
        <v>#DIV/0!</v>
      </c>
      <c r="Y1055" s="261" t="str">
        <f t="shared" si="1250"/>
        <v>#DIV/0!</v>
      </c>
      <c r="Z1055" s="262">
        <f t="shared" si="1251"/>
        <v>0</v>
      </c>
      <c r="AA1055" s="262">
        <f t="shared" si="1252"/>
        <v>0</v>
      </c>
      <c r="AB1055" s="258" t="str">
        <f t="shared" si="1253"/>
        <v/>
      </c>
      <c r="AC1055" s="263" t="str">
        <f t="shared" si="1135"/>
        <v>   -  BĐ: 6/9/2025 KT: Ngày lỗi</v>
      </c>
      <c r="AD1055" s="263">
        <f t="shared" ref="AD1055:AE1055" si="1305">P1055</f>
        <v>45906</v>
      </c>
      <c r="AE1055" s="263" t="str">
        <f t="shared" si="1305"/>
        <v>#DIV/0!</v>
      </c>
      <c r="AF1055" s="187"/>
      <c r="AG1055" s="187"/>
    </row>
    <row r="1056">
      <c r="A1056" s="253"/>
      <c r="B1056" s="253"/>
      <c r="C1056" s="99"/>
      <c r="D1056" s="99"/>
      <c r="E1056" s="99"/>
      <c r="F1056" s="99"/>
      <c r="G1056" s="268"/>
      <c r="H1056" s="99"/>
      <c r="I1056" s="99"/>
      <c r="J1056" s="99"/>
      <c r="K1056" s="273"/>
      <c r="L1056" s="192"/>
      <c r="M1056" s="192"/>
      <c r="N1056" s="99"/>
      <c r="O1056" s="99"/>
      <c r="P1056" s="237">
        <f t="shared" si="1246"/>
        <v>45906</v>
      </c>
      <c r="Q1056" s="170" t="str">
        <f t="shared" si="1247"/>
        <v>#DIV/0!</v>
      </c>
      <c r="R1056" s="206"/>
      <c r="S1056" s="267"/>
      <c r="T1056" s="99"/>
      <c r="U1056" s="99"/>
      <c r="V1056" s="259" t="str">
        <f t="shared" si="1128"/>
        <v> </v>
      </c>
      <c r="W1056" s="260">
        <f t="shared" si="1248"/>
        <v>0</v>
      </c>
      <c r="X1056" s="258" t="str">
        <f t="shared" si="1249"/>
        <v>#DIV/0!</v>
      </c>
      <c r="Y1056" s="261" t="str">
        <f t="shared" si="1250"/>
        <v>#DIV/0!</v>
      </c>
      <c r="Z1056" s="262">
        <f t="shared" si="1251"/>
        <v>0</v>
      </c>
      <c r="AA1056" s="262">
        <f t="shared" si="1252"/>
        <v>0</v>
      </c>
      <c r="AB1056" s="258" t="str">
        <f t="shared" si="1253"/>
        <v/>
      </c>
      <c r="AC1056" s="263" t="str">
        <f t="shared" si="1135"/>
        <v>   -  BĐ: 6/9/2025 KT: Ngày lỗi</v>
      </c>
      <c r="AD1056" s="263">
        <f t="shared" ref="AD1056:AE1056" si="1306">P1056</f>
        <v>45906</v>
      </c>
      <c r="AE1056" s="263" t="str">
        <f t="shared" si="1306"/>
        <v>#DIV/0!</v>
      </c>
      <c r="AF1056" s="187"/>
      <c r="AG1056" s="187"/>
    </row>
    <row r="1057">
      <c r="A1057" s="253"/>
      <c r="B1057" s="253"/>
      <c r="C1057" s="99"/>
      <c r="D1057" s="99"/>
      <c r="E1057" s="99"/>
      <c r="F1057" s="99"/>
      <c r="G1057" s="268"/>
      <c r="H1057" s="99"/>
      <c r="I1057" s="99"/>
      <c r="J1057" s="99"/>
      <c r="K1057" s="273"/>
      <c r="L1057" s="192"/>
      <c r="M1057" s="192"/>
      <c r="N1057" s="99"/>
      <c r="O1057" s="99"/>
      <c r="P1057" s="237">
        <f t="shared" si="1246"/>
        <v>45906</v>
      </c>
      <c r="Q1057" s="170" t="str">
        <f t="shared" si="1247"/>
        <v>#DIV/0!</v>
      </c>
      <c r="R1057" s="206"/>
      <c r="S1057" s="267"/>
      <c r="T1057" s="99"/>
      <c r="U1057" s="99"/>
      <c r="V1057" s="259" t="str">
        <f t="shared" si="1128"/>
        <v> </v>
      </c>
      <c r="W1057" s="260">
        <f t="shared" si="1248"/>
        <v>0</v>
      </c>
      <c r="X1057" s="258" t="str">
        <f t="shared" si="1249"/>
        <v>#DIV/0!</v>
      </c>
      <c r="Y1057" s="261" t="str">
        <f t="shared" si="1250"/>
        <v>#DIV/0!</v>
      </c>
      <c r="Z1057" s="262">
        <f t="shared" si="1251"/>
        <v>0</v>
      </c>
      <c r="AA1057" s="262">
        <f t="shared" si="1252"/>
        <v>0</v>
      </c>
      <c r="AB1057" s="258" t="str">
        <f t="shared" si="1253"/>
        <v/>
      </c>
      <c r="AC1057" s="263" t="str">
        <f t="shared" si="1135"/>
        <v>   -  BĐ: 6/9/2025 KT: Ngày lỗi</v>
      </c>
      <c r="AD1057" s="263">
        <f t="shared" ref="AD1057:AE1057" si="1307">P1057</f>
        <v>45906</v>
      </c>
      <c r="AE1057" s="263" t="str">
        <f t="shared" si="1307"/>
        <v>#DIV/0!</v>
      </c>
      <c r="AF1057" s="187"/>
      <c r="AG1057" s="187"/>
    </row>
    <row r="1058">
      <c r="A1058" s="253"/>
      <c r="B1058" s="253"/>
      <c r="C1058" s="99"/>
      <c r="D1058" s="99"/>
      <c r="E1058" s="99"/>
      <c r="F1058" s="99"/>
      <c r="G1058" s="268"/>
      <c r="H1058" s="99"/>
      <c r="I1058" s="99"/>
      <c r="J1058" s="99"/>
      <c r="K1058" s="273"/>
      <c r="L1058" s="192"/>
      <c r="M1058" s="192"/>
      <c r="N1058" s="99"/>
      <c r="O1058" s="99"/>
      <c r="P1058" s="237">
        <f t="shared" si="1246"/>
        <v>45906</v>
      </c>
      <c r="Q1058" s="170" t="str">
        <f t="shared" si="1247"/>
        <v>#DIV/0!</v>
      </c>
      <c r="R1058" s="206"/>
      <c r="S1058" s="267"/>
      <c r="T1058" s="99"/>
      <c r="U1058" s="99"/>
      <c r="V1058" s="259" t="str">
        <f t="shared" si="1128"/>
        <v> </v>
      </c>
      <c r="W1058" s="260">
        <f t="shared" si="1248"/>
        <v>0</v>
      </c>
      <c r="X1058" s="258" t="str">
        <f t="shared" si="1249"/>
        <v>#DIV/0!</v>
      </c>
      <c r="Y1058" s="261" t="str">
        <f t="shared" si="1250"/>
        <v>#DIV/0!</v>
      </c>
      <c r="Z1058" s="262">
        <f t="shared" si="1251"/>
        <v>0</v>
      </c>
      <c r="AA1058" s="262">
        <f t="shared" si="1252"/>
        <v>0</v>
      </c>
      <c r="AB1058" s="258" t="str">
        <f t="shared" si="1253"/>
        <v/>
      </c>
      <c r="AC1058" s="263" t="str">
        <f t="shared" si="1135"/>
        <v>   -  BĐ: 6/9/2025 KT: Ngày lỗi</v>
      </c>
      <c r="AD1058" s="263">
        <f t="shared" ref="AD1058:AE1058" si="1308">P1058</f>
        <v>45906</v>
      </c>
      <c r="AE1058" s="263" t="str">
        <f t="shared" si="1308"/>
        <v>#DIV/0!</v>
      </c>
      <c r="AF1058" s="187"/>
      <c r="AG1058" s="187"/>
    </row>
    <row r="1059">
      <c r="A1059" s="253"/>
      <c r="B1059" s="253"/>
      <c r="C1059" s="99"/>
      <c r="D1059" s="99"/>
      <c r="E1059" s="99"/>
      <c r="F1059" s="99"/>
      <c r="G1059" s="268"/>
      <c r="H1059" s="99"/>
      <c r="I1059" s="99"/>
      <c r="J1059" s="99"/>
      <c r="K1059" s="273"/>
      <c r="L1059" s="192"/>
      <c r="M1059" s="192"/>
      <c r="N1059" s="99"/>
      <c r="O1059" s="99"/>
      <c r="P1059" s="237">
        <f t="shared" si="1246"/>
        <v>45906</v>
      </c>
      <c r="Q1059" s="170" t="str">
        <f t="shared" si="1247"/>
        <v>#DIV/0!</v>
      </c>
      <c r="R1059" s="206"/>
      <c r="S1059" s="267"/>
      <c r="T1059" s="99"/>
      <c r="U1059" s="99"/>
      <c r="V1059" s="259" t="str">
        <f t="shared" si="1128"/>
        <v> </v>
      </c>
      <c r="W1059" s="260">
        <f t="shared" si="1248"/>
        <v>0</v>
      </c>
      <c r="X1059" s="258" t="str">
        <f t="shared" si="1249"/>
        <v>#DIV/0!</v>
      </c>
      <c r="Y1059" s="261" t="str">
        <f t="shared" si="1250"/>
        <v>#DIV/0!</v>
      </c>
      <c r="Z1059" s="262">
        <f t="shared" si="1251"/>
        <v>0</v>
      </c>
      <c r="AA1059" s="262">
        <f t="shared" si="1252"/>
        <v>0</v>
      </c>
      <c r="AB1059" s="258" t="str">
        <f t="shared" si="1253"/>
        <v/>
      </c>
      <c r="AC1059" s="263" t="str">
        <f t="shared" si="1135"/>
        <v>   -  BĐ: 6/9/2025 KT: Ngày lỗi</v>
      </c>
      <c r="AD1059" s="263">
        <f t="shared" ref="AD1059:AE1059" si="1309">P1059</f>
        <v>45906</v>
      </c>
      <c r="AE1059" s="263" t="str">
        <f t="shared" si="1309"/>
        <v>#DIV/0!</v>
      </c>
      <c r="AF1059" s="187"/>
      <c r="AG1059" s="187"/>
    </row>
    <row r="1060">
      <c r="A1060" s="253"/>
      <c r="B1060" s="253"/>
      <c r="C1060" s="99"/>
      <c r="D1060" s="99"/>
      <c r="E1060" s="99"/>
      <c r="F1060" s="99"/>
      <c r="G1060" s="268"/>
      <c r="H1060" s="99"/>
      <c r="I1060" s="99"/>
      <c r="J1060" s="99"/>
      <c r="K1060" s="273"/>
      <c r="L1060" s="192"/>
      <c r="M1060" s="192"/>
      <c r="N1060" s="99"/>
      <c r="O1060" s="99"/>
      <c r="P1060" s="237">
        <f t="shared" si="1246"/>
        <v>45906</v>
      </c>
      <c r="Q1060" s="170" t="str">
        <f t="shared" si="1247"/>
        <v>#DIV/0!</v>
      </c>
      <c r="R1060" s="206"/>
      <c r="S1060" s="267"/>
      <c r="T1060" s="99"/>
      <c r="U1060" s="99"/>
      <c r="V1060" s="259" t="str">
        <f t="shared" si="1128"/>
        <v> </v>
      </c>
      <c r="W1060" s="260">
        <f t="shared" si="1248"/>
        <v>0</v>
      </c>
      <c r="X1060" s="258" t="str">
        <f t="shared" si="1249"/>
        <v>#DIV/0!</v>
      </c>
      <c r="Y1060" s="261" t="str">
        <f t="shared" si="1250"/>
        <v>#DIV/0!</v>
      </c>
      <c r="Z1060" s="262">
        <f t="shared" si="1251"/>
        <v>0</v>
      </c>
      <c r="AA1060" s="262">
        <f t="shared" si="1252"/>
        <v>0</v>
      </c>
      <c r="AB1060" s="258" t="str">
        <f t="shared" si="1253"/>
        <v/>
      </c>
      <c r="AC1060" s="263" t="str">
        <f t="shared" si="1135"/>
        <v>   -  BĐ: 6/9/2025 KT: Ngày lỗi</v>
      </c>
      <c r="AD1060" s="263">
        <f t="shared" ref="AD1060:AE1060" si="1310">P1060</f>
        <v>45906</v>
      </c>
      <c r="AE1060" s="263" t="str">
        <f t="shared" si="1310"/>
        <v>#DIV/0!</v>
      </c>
      <c r="AF1060" s="187"/>
      <c r="AG1060" s="187"/>
    </row>
    <row r="1061">
      <c r="A1061" s="253"/>
      <c r="B1061" s="253"/>
      <c r="C1061" s="99"/>
      <c r="D1061" s="99"/>
      <c r="E1061" s="99"/>
      <c r="F1061" s="99"/>
      <c r="G1061" s="268"/>
      <c r="H1061" s="99"/>
      <c r="I1061" s="99"/>
      <c r="J1061" s="99"/>
      <c r="K1061" s="273"/>
      <c r="L1061" s="192"/>
      <c r="M1061" s="192"/>
      <c r="N1061" s="99"/>
      <c r="O1061" s="99"/>
      <c r="P1061" s="237">
        <f t="shared" si="1246"/>
        <v>45906</v>
      </c>
      <c r="Q1061" s="170" t="str">
        <f t="shared" si="1247"/>
        <v>#DIV/0!</v>
      </c>
      <c r="R1061" s="206"/>
      <c r="S1061" s="267"/>
      <c r="T1061" s="99"/>
      <c r="U1061" s="99"/>
      <c r="V1061" s="259" t="str">
        <f t="shared" si="1128"/>
        <v> </v>
      </c>
      <c r="W1061" s="260">
        <f t="shared" si="1248"/>
        <v>0</v>
      </c>
      <c r="X1061" s="258" t="str">
        <f t="shared" si="1249"/>
        <v>#DIV/0!</v>
      </c>
      <c r="Y1061" s="261" t="str">
        <f t="shared" si="1250"/>
        <v>#DIV/0!</v>
      </c>
      <c r="Z1061" s="262">
        <f t="shared" si="1251"/>
        <v>0</v>
      </c>
      <c r="AA1061" s="262">
        <f t="shared" si="1252"/>
        <v>0</v>
      </c>
      <c r="AB1061" s="258" t="str">
        <f t="shared" si="1253"/>
        <v/>
      </c>
      <c r="AC1061" s="263" t="str">
        <f t="shared" si="1135"/>
        <v>   -  BĐ: 6/9/2025 KT: Ngày lỗi</v>
      </c>
      <c r="AD1061" s="263">
        <f t="shared" ref="AD1061:AE1061" si="1311">P1061</f>
        <v>45906</v>
      </c>
      <c r="AE1061" s="263" t="str">
        <f t="shared" si="1311"/>
        <v>#DIV/0!</v>
      </c>
      <c r="AF1061" s="187"/>
      <c r="AG1061" s="187"/>
    </row>
    <row r="1062">
      <c r="A1062" s="253"/>
      <c r="B1062" s="253"/>
      <c r="C1062" s="99"/>
      <c r="D1062" s="99"/>
      <c r="E1062" s="99"/>
      <c r="F1062" s="99"/>
      <c r="G1062" s="268"/>
      <c r="H1062" s="99"/>
      <c r="I1062" s="99"/>
      <c r="J1062" s="99"/>
      <c r="K1062" s="273"/>
      <c r="L1062" s="192"/>
      <c r="M1062" s="192"/>
      <c r="N1062" s="99"/>
      <c r="O1062" s="99"/>
      <c r="P1062" s="237">
        <f t="shared" si="1246"/>
        <v>45906</v>
      </c>
      <c r="Q1062" s="170" t="str">
        <f t="shared" si="1247"/>
        <v>#DIV/0!</v>
      </c>
      <c r="R1062" s="206"/>
      <c r="S1062" s="267"/>
      <c r="T1062" s="99"/>
      <c r="U1062" s="99"/>
      <c r="V1062" s="259" t="str">
        <f t="shared" si="1128"/>
        <v> </v>
      </c>
      <c r="W1062" s="260">
        <f t="shared" si="1248"/>
        <v>0</v>
      </c>
      <c r="X1062" s="258" t="str">
        <f t="shared" si="1249"/>
        <v>#DIV/0!</v>
      </c>
      <c r="Y1062" s="261" t="str">
        <f t="shared" si="1250"/>
        <v>#DIV/0!</v>
      </c>
      <c r="Z1062" s="262">
        <f t="shared" si="1251"/>
        <v>0</v>
      </c>
      <c r="AA1062" s="262">
        <f t="shared" si="1252"/>
        <v>0</v>
      </c>
      <c r="AB1062" s="258" t="str">
        <f t="shared" si="1253"/>
        <v/>
      </c>
      <c r="AC1062" s="263" t="str">
        <f t="shared" si="1135"/>
        <v>   -  BĐ: 6/9/2025 KT: Ngày lỗi</v>
      </c>
      <c r="AD1062" s="263">
        <f t="shared" ref="AD1062:AE1062" si="1312">P1062</f>
        <v>45906</v>
      </c>
      <c r="AE1062" s="263" t="str">
        <f t="shared" si="1312"/>
        <v>#DIV/0!</v>
      </c>
      <c r="AF1062" s="187"/>
      <c r="AG1062" s="187"/>
    </row>
    <row r="1063">
      <c r="A1063" s="253"/>
      <c r="B1063" s="253"/>
      <c r="C1063" s="99"/>
      <c r="D1063" s="99"/>
      <c r="E1063" s="99"/>
      <c r="F1063" s="99"/>
      <c r="G1063" s="268"/>
      <c r="H1063" s="99"/>
      <c r="I1063" s="99"/>
      <c r="J1063" s="99"/>
      <c r="K1063" s="273"/>
      <c r="L1063" s="192"/>
      <c r="M1063" s="192"/>
      <c r="N1063" s="99"/>
      <c r="O1063" s="99"/>
      <c r="P1063" s="237">
        <f t="shared" si="1246"/>
        <v>45906</v>
      </c>
      <c r="Q1063" s="170" t="str">
        <f t="shared" si="1247"/>
        <v>#DIV/0!</v>
      </c>
      <c r="R1063" s="206"/>
      <c r="S1063" s="267"/>
      <c r="T1063" s="99"/>
      <c r="U1063" s="99"/>
      <c r="V1063" s="259" t="str">
        <f t="shared" si="1128"/>
        <v> </v>
      </c>
      <c r="W1063" s="260">
        <f t="shared" si="1248"/>
        <v>0</v>
      </c>
      <c r="X1063" s="258" t="str">
        <f t="shared" si="1249"/>
        <v>#DIV/0!</v>
      </c>
      <c r="Y1063" s="261" t="str">
        <f t="shared" si="1250"/>
        <v>#DIV/0!</v>
      </c>
      <c r="Z1063" s="262">
        <f t="shared" si="1251"/>
        <v>0</v>
      </c>
      <c r="AA1063" s="262">
        <f t="shared" si="1252"/>
        <v>0</v>
      </c>
      <c r="AB1063" s="258" t="str">
        <f t="shared" si="1253"/>
        <v/>
      </c>
      <c r="AC1063" s="263" t="str">
        <f t="shared" si="1135"/>
        <v>   -  BĐ: 6/9/2025 KT: Ngày lỗi</v>
      </c>
      <c r="AD1063" s="263">
        <f t="shared" ref="AD1063:AE1063" si="1313">P1063</f>
        <v>45906</v>
      </c>
      <c r="AE1063" s="263" t="str">
        <f t="shared" si="1313"/>
        <v>#DIV/0!</v>
      </c>
      <c r="AF1063" s="187"/>
      <c r="AG1063" s="187"/>
    </row>
    <row r="1064">
      <c r="A1064" s="253"/>
      <c r="B1064" s="253"/>
      <c r="C1064" s="99"/>
      <c r="D1064" s="99"/>
      <c r="E1064" s="99"/>
      <c r="F1064" s="99"/>
      <c r="G1064" s="268"/>
      <c r="H1064" s="99"/>
      <c r="I1064" s="99"/>
      <c r="J1064" s="99"/>
      <c r="K1064" s="273"/>
      <c r="L1064" s="192"/>
      <c r="M1064" s="192"/>
      <c r="N1064" s="99"/>
      <c r="O1064" s="99"/>
      <c r="P1064" s="237">
        <f t="shared" si="1246"/>
        <v>45906</v>
      </c>
      <c r="Q1064" s="170" t="str">
        <f t="shared" si="1247"/>
        <v>#DIV/0!</v>
      </c>
      <c r="R1064" s="206"/>
      <c r="S1064" s="267"/>
      <c r="T1064" s="99"/>
      <c r="U1064" s="99"/>
      <c r="V1064" s="259" t="str">
        <f t="shared" si="1128"/>
        <v> </v>
      </c>
      <c r="W1064" s="260">
        <f t="shared" si="1248"/>
        <v>0</v>
      </c>
      <c r="X1064" s="258" t="str">
        <f t="shared" si="1249"/>
        <v>#DIV/0!</v>
      </c>
      <c r="Y1064" s="261" t="str">
        <f t="shared" si="1250"/>
        <v>#DIV/0!</v>
      </c>
      <c r="Z1064" s="262">
        <f t="shared" si="1251"/>
        <v>0</v>
      </c>
      <c r="AA1064" s="262">
        <f t="shared" si="1252"/>
        <v>0</v>
      </c>
      <c r="AB1064" s="258" t="str">
        <f t="shared" si="1253"/>
        <v/>
      </c>
      <c r="AC1064" s="263" t="str">
        <f t="shared" si="1135"/>
        <v>   -  BĐ: 6/9/2025 KT: Ngày lỗi</v>
      </c>
      <c r="AD1064" s="263">
        <f t="shared" ref="AD1064:AE1064" si="1314">P1064</f>
        <v>45906</v>
      </c>
      <c r="AE1064" s="263" t="str">
        <f t="shared" si="1314"/>
        <v>#DIV/0!</v>
      </c>
      <c r="AF1064" s="187"/>
      <c r="AG1064" s="187"/>
    </row>
    <row r="1065">
      <c r="A1065" s="253"/>
      <c r="B1065" s="253"/>
      <c r="C1065" s="99"/>
      <c r="D1065" s="99"/>
      <c r="E1065" s="99"/>
      <c r="F1065" s="99"/>
      <c r="G1065" s="268"/>
      <c r="H1065" s="99"/>
      <c r="I1065" s="99"/>
      <c r="J1065" s="99"/>
      <c r="K1065" s="273"/>
      <c r="L1065" s="192"/>
      <c r="M1065" s="192"/>
      <c r="N1065" s="99"/>
      <c r="O1065" s="99"/>
      <c r="P1065" s="237">
        <f t="shared" si="1246"/>
        <v>45906</v>
      </c>
      <c r="Q1065" s="170" t="str">
        <f t="shared" si="1247"/>
        <v>#DIV/0!</v>
      </c>
      <c r="R1065" s="206"/>
      <c r="S1065" s="267"/>
      <c r="T1065" s="99"/>
      <c r="U1065" s="99"/>
      <c r="V1065" s="259" t="str">
        <f t="shared" si="1128"/>
        <v> </v>
      </c>
      <c r="W1065" s="260">
        <f t="shared" si="1248"/>
        <v>0</v>
      </c>
      <c r="X1065" s="258" t="str">
        <f t="shared" si="1249"/>
        <v>#DIV/0!</v>
      </c>
      <c r="Y1065" s="261" t="str">
        <f t="shared" si="1250"/>
        <v>#DIV/0!</v>
      </c>
      <c r="Z1065" s="262">
        <f t="shared" si="1251"/>
        <v>0</v>
      </c>
      <c r="AA1065" s="262">
        <f t="shared" si="1252"/>
        <v>0</v>
      </c>
      <c r="AB1065" s="258" t="str">
        <f t="shared" si="1253"/>
        <v/>
      </c>
      <c r="AC1065" s="263" t="str">
        <f t="shared" si="1135"/>
        <v>   -  BĐ: 6/9/2025 KT: Ngày lỗi</v>
      </c>
      <c r="AD1065" s="263">
        <f t="shared" ref="AD1065:AE1065" si="1315">P1065</f>
        <v>45906</v>
      </c>
      <c r="AE1065" s="263" t="str">
        <f t="shared" si="1315"/>
        <v>#DIV/0!</v>
      </c>
      <c r="AF1065" s="187"/>
      <c r="AG1065" s="187"/>
    </row>
    <row r="1066">
      <c r="A1066" s="253"/>
      <c r="B1066" s="253"/>
      <c r="C1066" s="99"/>
      <c r="D1066" s="99"/>
      <c r="E1066" s="99"/>
      <c r="F1066" s="99"/>
      <c r="G1066" s="268"/>
      <c r="H1066" s="99"/>
      <c r="I1066" s="99"/>
      <c r="J1066" s="99"/>
      <c r="K1066" s="273"/>
      <c r="L1066" s="192"/>
      <c r="M1066" s="192"/>
      <c r="N1066" s="99"/>
      <c r="O1066" s="99"/>
      <c r="P1066" s="237">
        <f t="shared" si="1246"/>
        <v>45906</v>
      </c>
      <c r="Q1066" s="170" t="str">
        <f t="shared" si="1247"/>
        <v>#DIV/0!</v>
      </c>
      <c r="R1066" s="206"/>
      <c r="S1066" s="267"/>
      <c r="T1066" s="99"/>
      <c r="U1066" s="99"/>
      <c r="V1066" s="259" t="str">
        <f t="shared" si="1128"/>
        <v> </v>
      </c>
      <c r="W1066" s="260">
        <f t="shared" si="1248"/>
        <v>0</v>
      </c>
      <c r="X1066" s="258" t="str">
        <f t="shared" si="1249"/>
        <v>#DIV/0!</v>
      </c>
      <c r="Y1066" s="261" t="str">
        <f t="shared" si="1250"/>
        <v>#DIV/0!</v>
      </c>
      <c r="Z1066" s="262">
        <f t="shared" si="1251"/>
        <v>0</v>
      </c>
      <c r="AA1066" s="262">
        <f t="shared" si="1252"/>
        <v>0</v>
      </c>
      <c r="AB1066" s="258" t="str">
        <f t="shared" si="1253"/>
        <v/>
      </c>
      <c r="AC1066" s="263" t="str">
        <f t="shared" si="1135"/>
        <v>   -  BĐ: 6/9/2025 KT: Ngày lỗi</v>
      </c>
      <c r="AD1066" s="263">
        <f t="shared" ref="AD1066:AE1066" si="1316">P1066</f>
        <v>45906</v>
      </c>
      <c r="AE1066" s="263" t="str">
        <f t="shared" si="1316"/>
        <v>#DIV/0!</v>
      </c>
      <c r="AF1066" s="187"/>
      <c r="AG1066" s="187"/>
    </row>
    <row r="1067">
      <c r="A1067" s="253"/>
      <c r="B1067" s="253"/>
      <c r="C1067" s="99"/>
      <c r="D1067" s="99"/>
      <c r="E1067" s="99"/>
      <c r="F1067" s="99"/>
      <c r="G1067" s="268"/>
      <c r="H1067" s="99"/>
      <c r="I1067" s="99"/>
      <c r="J1067" s="99"/>
      <c r="K1067" s="273"/>
      <c r="L1067" s="192"/>
      <c r="M1067" s="192"/>
      <c r="N1067" s="99"/>
      <c r="O1067" s="99"/>
      <c r="P1067" s="237">
        <f t="shared" si="1246"/>
        <v>45906</v>
      </c>
      <c r="Q1067" s="170" t="str">
        <f t="shared" si="1247"/>
        <v>#DIV/0!</v>
      </c>
      <c r="R1067" s="206"/>
      <c r="S1067" s="267"/>
      <c r="T1067" s="99"/>
      <c r="U1067" s="99"/>
      <c r="V1067" s="259" t="str">
        <f t="shared" si="1128"/>
        <v> </v>
      </c>
      <c r="W1067" s="260">
        <f t="shared" si="1248"/>
        <v>0</v>
      </c>
      <c r="X1067" s="258" t="str">
        <f t="shared" si="1249"/>
        <v>#DIV/0!</v>
      </c>
      <c r="Y1067" s="261" t="str">
        <f t="shared" si="1250"/>
        <v>#DIV/0!</v>
      </c>
      <c r="Z1067" s="262">
        <f t="shared" si="1251"/>
        <v>0</v>
      </c>
      <c r="AA1067" s="262">
        <f t="shared" si="1252"/>
        <v>0</v>
      </c>
      <c r="AB1067" s="258" t="str">
        <f t="shared" si="1253"/>
        <v/>
      </c>
      <c r="AC1067" s="263" t="str">
        <f t="shared" si="1135"/>
        <v>   -  BĐ: 6/9/2025 KT: Ngày lỗi</v>
      </c>
      <c r="AD1067" s="263">
        <f t="shared" ref="AD1067:AE1067" si="1317">P1067</f>
        <v>45906</v>
      </c>
      <c r="AE1067" s="263" t="str">
        <f t="shared" si="1317"/>
        <v>#DIV/0!</v>
      </c>
      <c r="AF1067" s="187"/>
      <c r="AG1067" s="187"/>
    </row>
    <row r="1068">
      <c r="A1068" s="253"/>
      <c r="B1068" s="253"/>
      <c r="C1068" s="99"/>
      <c r="D1068" s="99"/>
      <c r="E1068" s="99"/>
      <c r="F1068" s="99"/>
      <c r="G1068" s="268"/>
      <c r="H1068" s="99"/>
      <c r="I1068" s="99"/>
      <c r="J1068" s="99"/>
      <c r="K1068" s="273"/>
      <c r="L1068" s="192"/>
      <c r="M1068" s="192"/>
      <c r="N1068" s="99"/>
      <c r="O1068" s="99"/>
      <c r="P1068" s="237">
        <f t="shared" si="1246"/>
        <v>45906</v>
      </c>
      <c r="Q1068" s="170" t="str">
        <f t="shared" si="1247"/>
        <v>#DIV/0!</v>
      </c>
      <c r="R1068" s="206"/>
      <c r="S1068" s="267"/>
      <c r="T1068" s="99"/>
      <c r="U1068" s="99"/>
      <c r="V1068" s="259" t="str">
        <f t="shared" si="1128"/>
        <v> </v>
      </c>
      <c r="W1068" s="260">
        <f t="shared" si="1248"/>
        <v>0</v>
      </c>
      <c r="X1068" s="258" t="str">
        <f t="shared" si="1249"/>
        <v>#DIV/0!</v>
      </c>
      <c r="Y1068" s="261" t="str">
        <f t="shared" si="1250"/>
        <v>#DIV/0!</v>
      </c>
      <c r="Z1068" s="262">
        <f t="shared" si="1251"/>
        <v>0</v>
      </c>
      <c r="AA1068" s="262">
        <f t="shared" si="1252"/>
        <v>0</v>
      </c>
      <c r="AB1068" s="258" t="str">
        <f t="shared" si="1253"/>
        <v/>
      </c>
      <c r="AC1068" s="263" t="str">
        <f t="shared" si="1135"/>
        <v>   -  BĐ: 6/9/2025 KT: Ngày lỗi</v>
      </c>
      <c r="AD1068" s="263">
        <f t="shared" ref="AD1068:AE1068" si="1318">P1068</f>
        <v>45906</v>
      </c>
      <c r="AE1068" s="263" t="str">
        <f t="shared" si="1318"/>
        <v>#DIV/0!</v>
      </c>
      <c r="AF1068" s="187"/>
      <c r="AG1068" s="187"/>
    </row>
    <row r="1069">
      <c r="A1069" s="253"/>
      <c r="B1069" s="253"/>
      <c r="C1069" s="99"/>
      <c r="D1069" s="99"/>
      <c r="E1069" s="99"/>
      <c r="F1069" s="99"/>
      <c r="G1069" s="268"/>
      <c r="H1069" s="99"/>
      <c r="I1069" s="99"/>
      <c r="J1069" s="99"/>
      <c r="K1069" s="273"/>
      <c r="L1069" s="192"/>
      <c r="M1069" s="192"/>
      <c r="N1069" s="99"/>
      <c r="O1069" s="99"/>
      <c r="P1069" s="237">
        <f t="shared" si="1246"/>
        <v>45906</v>
      </c>
      <c r="Q1069" s="170" t="str">
        <f t="shared" si="1247"/>
        <v>#DIV/0!</v>
      </c>
      <c r="R1069" s="206"/>
      <c r="S1069" s="267"/>
      <c r="T1069" s="99"/>
      <c r="U1069" s="99"/>
      <c r="V1069" s="259" t="str">
        <f t="shared" si="1128"/>
        <v> </v>
      </c>
      <c r="W1069" s="260">
        <f t="shared" si="1248"/>
        <v>0</v>
      </c>
      <c r="X1069" s="258" t="str">
        <f t="shared" si="1249"/>
        <v>#DIV/0!</v>
      </c>
      <c r="Y1069" s="261" t="str">
        <f t="shared" si="1250"/>
        <v>#DIV/0!</v>
      </c>
      <c r="Z1069" s="262">
        <f t="shared" si="1251"/>
        <v>0</v>
      </c>
      <c r="AA1069" s="262">
        <f t="shared" si="1252"/>
        <v>0</v>
      </c>
      <c r="AB1069" s="258" t="str">
        <f t="shared" si="1253"/>
        <v/>
      </c>
      <c r="AC1069" s="263" t="str">
        <f t="shared" si="1135"/>
        <v>   -  BĐ: 6/9/2025 KT: Ngày lỗi</v>
      </c>
      <c r="AD1069" s="263">
        <f t="shared" ref="AD1069:AE1069" si="1319">P1069</f>
        <v>45906</v>
      </c>
      <c r="AE1069" s="263" t="str">
        <f t="shared" si="1319"/>
        <v>#DIV/0!</v>
      </c>
      <c r="AF1069" s="187"/>
      <c r="AG1069" s="187"/>
    </row>
    <row r="1070">
      <c r="A1070" s="253"/>
      <c r="B1070" s="253"/>
      <c r="C1070" s="99"/>
      <c r="D1070" s="99"/>
      <c r="E1070" s="99"/>
      <c r="F1070" s="99"/>
      <c r="G1070" s="268"/>
      <c r="H1070" s="99"/>
      <c r="I1070" s="99"/>
      <c r="J1070" s="99"/>
      <c r="K1070" s="273"/>
      <c r="L1070" s="192"/>
      <c r="M1070" s="192"/>
      <c r="N1070" s="99"/>
      <c r="O1070" s="99"/>
      <c r="P1070" s="237">
        <f t="shared" si="1246"/>
        <v>45906</v>
      </c>
      <c r="Q1070" s="170" t="str">
        <f t="shared" si="1247"/>
        <v>#DIV/0!</v>
      </c>
      <c r="R1070" s="206"/>
      <c r="S1070" s="267"/>
      <c r="T1070" s="99"/>
      <c r="U1070" s="99"/>
      <c r="V1070" s="259" t="str">
        <f t="shared" si="1128"/>
        <v> </v>
      </c>
      <c r="W1070" s="260">
        <f t="shared" si="1248"/>
        <v>0</v>
      </c>
      <c r="X1070" s="258" t="str">
        <f t="shared" si="1249"/>
        <v>#DIV/0!</v>
      </c>
      <c r="Y1070" s="261" t="str">
        <f t="shared" si="1250"/>
        <v>#DIV/0!</v>
      </c>
      <c r="Z1070" s="262">
        <f t="shared" si="1251"/>
        <v>0</v>
      </c>
      <c r="AA1070" s="262">
        <f t="shared" si="1252"/>
        <v>0</v>
      </c>
      <c r="AB1070" s="258" t="str">
        <f t="shared" si="1253"/>
        <v/>
      </c>
      <c r="AC1070" s="263" t="str">
        <f t="shared" si="1135"/>
        <v>   -  BĐ: 6/9/2025 KT: Ngày lỗi</v>
      </c>
      <c r="AD1070" s="263">
        <f t="shared" ref="AD1070:AE1070" si="1320">P1070</f>
        <v>45906</v>
      </c>
      <c r="AE1070" s="263" t="str">
        <f t="shared" si="1320"/>
        <v>#DIV/0!</v>
      </c>
      <c r="AF1070" s="187"/>
      <c r="AG1070" s="187"/>
    </row>
    <row r="1071">
      <c r="A1071" s="253"/>
      <c r="B1071" s="253"/>
      <c r="C1071" s="99"/>
      <c r="D1071" s="99"/>
      <c r="E1071" s="99"/>
      <c r="F1071" s="99"/>
      <c r="G1071" s="268"/>
      <c r="H1071" s="99"/>
      <c r="I1071" s="99"/>
      <c r="J1071" s="99"/>
      <c r="K1071" s="273"/>
      <c r="L1071" s="192"/>
      <c r="M1071" s="192"/>
      <c r="N1071" s="99"/>
      <c r="O1071" s="99"/>
      <c r="P1071" s="237">
        <f t="shared" si="1246"/>
        <v>45906</v>
      </c>
      <c r="Q1071" s="170" t="str">
        <f t="shared" si="1247"/>
        <v>#DIV/0!</v>
      </c>
      <c r="R1071" s="206"/>
      <c r="S1071" s="267"/>
      <c r="T1071" s="99"/>
      <c r="U1071" s="99"/>
      <c r="V1071" s="259" t="str">
        <f t="shared" si="1128"/>
        <v> </v>
      </c>
      <c r="W1071" s="260">
        <f t="shared" si="1248"/>
        <v>0</v>
      </c>
      <c r="X1071" s="258" t="str">
        <f t="shared" si="1249"/>
        <v>#DIV/0!</v>
      </c>
      <c r="Y1071" s="261" t="str">
        <f t="shared" si="1250"/>
        <v>#DIV/0!</v>
      </c>
      <c r="Z1071" s="262">
        <f t="shared" si="1251"/>
        <v>0</v>
      </c>
      <c r="AA1071" s="262">
        <f t="shared" si="1252"/>
        <v>0</v>
      </c>
      <c r="AB1071" s="258" t="str">
        <f t="shared" si="1253"/>
        <v/>
      </c>
      <c r="AC1071" s="263" t="str">
        <f t="shared" si="1135"/>
        <v>   -  BĐ: 6/9/2025 KT: Ngày lỗi</v>
      </c>
      <c r="AD1071" s="263">
        <f t="shared" ref="AD1071:AE1071" si="1321">P1071</f>
        <v>45906</v>
      </c>
      <c r="AE1071" s="263" t="str">
        <f t="shared" si="1321"/>
        <v>#DIV/0!</v>
      </c>
      <c r="AF1071" s="187"/>
      <c r="AG1071" s="187"/>
    </row>
    <row r="1072">
      <c r="A1072" s="253"/>
      <c r="B1072" s="253"/>
      <c r="C1072" s="99"/>
      <c r="D1072" s="99"/>
      <c r="E1072" s="99"/>
      <c r="F1072" s="99"/>
      <c r="G1072" s="268"/>
      <c r="H1072" s="99"/>
      <c r="I1072" s="99"/>
      <c r="J1072" s="99"/>
      <c r="K1072" s="273"/>
      <c r="L1072" s="192"/>
      <c r="M1072" s="192"/>
      <c r="N1072" s="99"/>
      <c r="O1072" s="99"/>
      <c r="P1072" s="237">
        <f t="shared" si="1246"/>
        <v>45906</v>
      </c>
      <c r="Q1072" s="170" t="str">
        <f t="shared" si="1247"/>
        <v>#DIV/0!</v>
      </c>
      <c r="R1072" s="206"/>
      <c r="S1072" s="267"/>
      <c r="T1072" s="99"/>
      <c r="U1072" s="99"/>
      <c r="V1072" s="259" t="str">
        <f t="shared" si="1128"/>
        <v> </v>
      </c>
      <c r="W1072" s="260">
        <f t="shared" si="1248"/>
        <v>0</v>
      </c>
      <c r="X1072" s="258" t="str">
        <f t="shared" si="1249"/>
        <v>#DIV/0!</v>
      </c>
      <c r="Y1072" s="261" t="str">
        <f t="shared" si="1250"/>
        <v>#DIV/0!</v>
      </c>
      <c r="Z1072" s="262">
        <f t="shared" si="1251"/>
        <v>0</v>
      </c>
      <c r="AA1072" s="262">
        <f t="shared" si="1252"/>
        <v>0</v>
      </c>
      <c r="AB1072" s="258" t="str">
        <f t="shared" si="1253"/>
        <v/>
      </c>
      <c r="AC1072" s="263" t="str">
        <f t="shared" si="1135"/>
        <v>   -  BĐ: 6/9/2025 KT: Ngày lỗi</v>
      </c>
      <c r="AD1072" s="263">
        <f t="shared" ref="AD1072:AE1072" si="1322">P1072</f>
        <v>45906</v>
      </c>
      <c r="AE1072" s="263" t="str">
        <f t="shared" si="1322"/>
        <v>#DIV/0!</v>
      </c>
      <c r="AF1072" s="187"/>
      <c r="AG1072" s="187"/>
    </row>
    <row r="1073">
      <c r="A1073" s="253"/>
      <c r="B1073" s="253"/>
      <c r="C1073" s="99"/>
      <c r="D1073" s="99"/>
      <c r="E1073" s="99"/>
      <c r="F1073" s="99"/>
      <c r="G1073" s="268"/>
      <c r="H1073" s="99"/>
      <c r="I1073" s="99"/>
      <c r="J1073" s="99"/>
      <c r="K1073" s="273"/>
      <c r="L1073" s="192"/>
      <c r="M1073" s="192"/>
      <c r="N1073" s="99"/>
      <c r="O1073" s="99"/>
      <c r="P1073" s="237">
        <f t="shared" si="1246"/>
        <v>45906</v>
      </c>
      <c r="Q1073" s="170" t="str">
        <f t="shared" si="1247"/>
        <v>#DIV/0!</v>
      </c>
      <c r="R1073" s="206"/>
      <c r="S1073" s="267"/>
      <c r="T1073" s="99"/>
      <c r="U1073" s="99"/>
      <c r="V1073" s="259" t="str">
        <f t="shared" si="1128"/>
        <v> </v>
      </c>
      <c r="W1073" s="260">
        <f t="shared" si="1248"/>
        <v>0</v>
      </c>
      <c r="X1073" s="258" t="str">
        <f t="shared" si="1249"/>
        <v>#DIV/0!</v>
      </c>
      <c r="Y1073" s="261" t="str">
        <f t="shared" si="1250"/>
        <v>#DIV/0!</v>
      </c>
      <c r="Z1073" s="262">
        <f t="shared" si="1251"/>
        <v>0</v>
      </c>
      <c r="AA1073" s="262">
        <f t="shared" si="1252"/>
        <v>0</v>
      </c>
      <c r="AB1073" s="258" t="str">
        <f t="shared" si="1253"/>
        <v/>
      </c>
      <c r="AC1073" s="263" t="str">
        <f t="shared" si="1135"/>
        <v>   -  BĐ: 6/9/2025 KT: Ngày lỗi</v>
      </c>
      <c r="AD1073" s="263">
        <f t="shared" ref="AD1073:AE1073" si="1323">P1073</f>
        <v>45906</v>
      </c>
      <c r="AE1073" s="263" t="str">
        <f t="shared" si="1323"/>
        <v>#DIV/0!</v>
      </c>
      <c r="AF1073" s="187"/>
      <c r="AG1073" s="187"/>
    </row>
    <row r="1074">
      <c r="A1074" s="253"/>
      <c r="B1074" s="253"/>
      <c r="C1074" s="99"/>
      <c r="D1074" s="99"/>
      <c r="E1074" s="99"/>
      <c r="F1074" s="99"/>
      <c r="G1074" s="268"/>
      <c r="H1074" s="99"/>
      <c r="I1074" s="99"/>
      <c r="J1074" s="99"/>
      <c r="K1074" s="273"/>
      <c r="L1074" s="192"/>
      <c r="M1074" s="192"/>
      <c r="N1074" s="99"/>
      <c r="O1074" s="99"/>
      <c r="P1074" s="237">
        <f t="shared" si="1246"/>
        <v>45906</v>
      </c>
      <c r="Q1074" s="170" t="str">
        <f t="shared" si="1247"/>
        <v>#DIV/0!</v>
      </c>
      <c r="R1074" s="206"/>
      <c r="S1074" s="267"/>
      <c r="T1074" s="99"/>
      <c r="U1074" s="99"/>
      <c r="V1074" s="259" t="str">
        <f t="shared" si="1128"/>
        <v> </v>
      </c>
      <c r="W1074" s="260">
        <f t="shared" si="1248"/>
        <v>0</v>
      </c>
      <c r="X1074" s="258" t="str">
        <f t="shared" si="1249"/>
        <v>#DIV/0!</v>
      </c>
      <c r="Y1074" s="261" t="str">
        <f t="shared" si="1250"/>
        <v>#DIV/0!</v>
      </c>
      <c r="Z1074" s="262">
        <f t="shared" si="1251"/>
        <v>0</v>
      </c>
      <c r="AA1074" s="262">
        <f t="shared" si="1252"/>
        <v>0</v>
      </c>
      <c r="AB1074" s="258" t="str">
        <f t="shared" si="1253"/>
        <v/>
      </c>
      <c r="AC1074" s="263" t="str">
        <f t="shared" si="1135"/>
        <v>   -  BĐ: 6/9/2025 KT: Ngày lỗi</v>
      </c>
      <c r="AD1074" s="263">
        <f t="shared" ref="AD1074:AE1074" si="1324">P1074</f>
        <v>45906</v>
      </c>
      <c r="AE1074" s="263" t="str">
        <f t="shared" si="1324"/>
        <v>#DIV/0!</v>
      </c>
      <c r="AF1074" s="187"/>
      <c r="AG1074" s="187"/>
    </row>
    <row r="1075">
      <c r="A1075" s="253"/>
      <c r="B1075" s="253"/>
      <c r="C1075" s="99"/>
      <c r="D1075" s="99"/>
      <c r="E1075" s="99"/>
      <c r="F1075" s="99"/>
      <c r="G1075" s="268"/>
      <c r="H1075" s="99"/>
      <c r="I1075" s="99"/>
      <c r="J1075" s="99"/>
      <c r="K1075" s="273"/>
      <c r="L1075" s="192"/>
      <c r="M1075" s="192"/>
      <c r="N1075" s="99"/>
      <c r="O1075" s="99"/>
      <c r="P1075" s="237">
        <f t="shared" si="1246"/>
        <v>45906</v>
      </c>
      <c r="Q1075" s="170" t="str">
        <f t="shared" si="1247"/>
        <v>#DIV/0!</v>
      </c>
      <c r="R1075" s="206"/>
      <c r="S1075" s="267"/>
      <c r="T1075" s="99"/>
      <c r="U1075" s="99"/>
      <c r="V1075" s="259" t="str">
        <f t="shared" si="1128"/>
        <v> </v>
      </c>
      <c r="W1075" s="260">
        <f t="shared" si="1248"/>
        <v>0</v>
      </c>
      <c r="X1075" s="258" t="str">
        <f t="shared" si="1249"/>
        <v>#DIV/0!</v>
      </c>
      <c r="Y1075" s="261" t="str">
        <f t="shared" si="1250"/>
        <v>#DIV/0!</v>
      </c>
      <c r="Z1075" s="262">
        <f t="shared" si="1251"/>
        <v>0</v>
      </c>
      <c r="AA1075" s="262">
        <f t="shared" si="1252"/>
        <v>0</v>
      </c>
      <c r="AB1075" s="258" t="str">
        <f t="shared" si="1253"/>
        <v/>
      </c>
      <c r="AC1075" s="263" t="str">
        <f t="shared" si="1135"/>
        <v>   -  BĐ: 6/9/2025 KT: Ngày lỗi</v>
      </c>
      <c r="AD1075" s="263">
        <f t="shared" ref="AD1075:AE1075" si="1325">P1075</f>
        <v>45906</v>
      </c>
      <c r="AE1075" s="263" t="str">
        <f t="shared" si="1325"/>
        <v>#DIV/0!</v>
      </c>
      <c r="AF1075" s="187"/>
      <c r="AG1075" s="187"/>
    </row>
    <row r="1076">
      <c r="A1076" s="253"/>
      <c r="B1076" s="253"/>
      <c r="C1076" s="99"/>
      <c r="D1076" s="99"/>
      <c r="E1076" s="99"/>
      <c r="F1076" s="99"/>
      <c r="G1076" s="268"/>
      <c r="H1076" s="99"/>
      <c r="I1076" s="99"/>
      <c r="J1076" s="99"/>
      <c r="K1076" s="273"/>
      <c r="L1076" s="192"/>
      <c r="M1076" s="192"/>
      <c r="N1076" s="99"/>
      <c r="O1076" s="99"/>
      <c r="P1076" s="237">
        <f t="shared" si="1246"/>
        <v>45906</v>
      </c>
      <c r="Q1076" s="170" t="str">
        <f t="shared" si="1247"/>
        <v>#DIV/0!</v>
      </c>
      <c r="R1076" s="206"/>
      <c r="S1076" s="267"/>
      <c r="T1076" s="99"/>
      <c r="U1076" s="99"/>
      <c r="V1076" s="259" t="str">
        <f t="shared" si="1128"/>
        <v> </v>
      </c>
      <c r="W1076" s="260">
        <f t="shared" si="1248"/>
        <v>0</v>
      </c>
      <c r="X1076" s="258" t="str">
        <f t="shared" si="1249"/>
        <v>#DIV/0!</v>
      </c>
      <c r="Y1076" s="261" t="str">
        <f t="shared" si="1250"/>
        <v>#DIV/0!</v>
      </c>
      <c r="Z1076" s="262">
        <f t="shared" si="1251"/>
        <v>0</v>
      </c>
      <c r="AA1076" s="262">
        <f t="shared" si="1252"/>
        <v>0</v>
      </c>
      <c r="AB1076" s="258" t="str">
        <f t="shared" si="1253"/>
        <v/>
      </c>
      <c r="AC1076" s="263" t="str">
        <f t="shared" si="1135"/>
        <v>   -  BĐ: 6/9/2025 KT: Ngày lỗi</v>
      </c>
      <c r="AD1076" s="263">
        <f t="shared" ref="AD1076:AE1076" si="1326">P1076</f>
        <v>45906</v>
      </c>
      <c r="AE1076" s="263" t="str">
        <f t="shared" si="1326"/>
        <v>#DIV/0!</v>
      </c>
      <c r="AF1076" s="187"/>
      <c r="AG1076" s="187"/>
    </row>
    <row r="1077">
      <c r="A1077" s="253"/>
      <c r="B1077" s="253"/>
      <c r="C1077" s="99"/>
      <c r="D1077" s="99"/>
      <c r="E1077" s="99"/>
      <c r="F1077" s="99"/>
      <c r="G1077" s="268"/>
      <c r="H1077" s="99"/>
      <c r="I1077" s="99"/>
      <c r="J1077" s="99"/>
      <c r="K1077" s="273"/>
      <c r="L1077" s="192"/>
      <c r="M1077" s="192"/>
      <c r="N1077" s="99"/>
      <c r="O1077" s="99"/>
      <c r="P1077" s="237">
        <f t="shared" si="1246"/>
        <v>45906</v>
      </c>
      <c r="Q1077" s="170" t="str">
        <f t="shared" si="1247"/>
        <v>#DIV/0!</v>
      </c>
      <c r="R1077" s="206"/>
      <c r="S1077" s="267"/>
      <c r="T1077" s="99"/>
      <c r="U1077" s="99"/>
      <c r="V1077" s="259" t="str">
        <f t="shared" si="1128"/>
        <v> </v>
      </c>
      <c r="W1077" s="260">
        <f t="shared" si="1248"/>
        <v>0</v>
      </c>
      <c r="X1077" s="258" t="str">
        <f t="shared" si="1249"/>
        <v>#DIV/0!</v>
      </c>
      <c r="Y1077" s="261" t="str">
        <f t="shared" si="1250"/>
        <v>#DIV/0!</v>
      </c>
      <c r="Z1077" s="262">
        <f t="shared" si="1251"/>
        <v>0</v>
      </c>
      <c r="AA1077" s="262">
        <f t="shared" si="1252"/>
        <v>0</v>
      </c>
      <c r="AB1077" s="258" t="str">
        <f t="shared" si="1253"/>
        <v/>
      </c>
      <c r="AC1077" s="263" t="str">
        <f t="shared" si="1135"/>
        <v>   -  BĐ: 6/9/2025 KT: Ngày lỗi</v>
      </c>
      <c r="AD1077" s="263">
        <f t="shared" ref="AD1077:AE1077" si="1327">P1077</f>
        <v>45906</v>
      </c>
      <c r="AE1077" s="263" t="str">
        <f t="shared" si="1327"/>
        <v>#DIV/0!</v>
      </c>
      <c r="AF1077" s="187"/>
      <c r="AG1077" s="187"/>
    </row>
    <row r="1078">
      <c r="A1078" s="253"/>
      <c r="B1078" s="253"/>
      <c r="C1078" s="99"/>
      <c r="D1078" s="99"/>
      <c r="E1078" s="99"/>
      <c r="F1078" s="99"/>
      <c r="G1078" s="268"/>
      <c r="H1078" s="99"/>
      <c r="I1078" s="99"/>
      <c r="J1078" s="99"/>
      <c r="K1078" s="273"/>
      <c r="L1078" s="192"/>
      <c r="M1078" s="192"/>
      <c r="N1078" s="99"/>
      <c r="O1078" s="99"/>
      <c r="P1078" s="237">
        <f t="shared" si="1246"/>
        <v>45906</v>
      </c>
      <c r="Q1078" s="170" t="str">
        <f t="shared" si="1247"/>
        <v>#DIV/0!</v>
      </c>
      <c r="R1078" s="206"/>
      <c r="S1078" s="267"/>
      <c r="T1078" s="99"/>
      <c r="U1078" s="99"/>
      <c r="V1078" s="259" t="str">
        <f t="shared" si="1128"/>
        <v> </v>
      </c>
      <c r="W1078" s="260">
        <f t="shared" si="1248"/>
        <v>0</v>
      </c>
      <c r="X1078" s="258" t="str">
        <f t="shared" si="1249"/>
        <v>#DIV/0!</v>
      </c>
      <c r="Y1078" s="261" t="str">
        <f t="shared" si="1250"/>
        <v>#DIV/0!</v>
      </c>
      <c r="Z1078" s="262">
        <f t="shared" si="1251"/>
        <v>0</v>
      </c>
      <c r="AA1078" s="262">
        <f t="shared" si="1252"/>
        <v>0</v>
      </c>
      <c r="AB1078" s="258" t="str">
        <f t="shared" si="1253"/>
        <v/>
      </c>
      <c r="AC1078" s="263" t="str">
        <f t="shared" si="1135"/>
        <v>   -  BĐ: 6/9/2025 KT: Ngày lỗi</v>
      </c>
      <c r="AD1078" s="263">
        <f t="shared" ref="AD1078:AE1078" si="1328">P1078</f>
        <v>45906</v>
      </c>
      <c r="AE1078" s="263" t="str">
        <f t="shared" si="1328"/>
        <v>#DIV/0!</v>
      </c>
      <c r="AF1078" s="187"/>
      <c r="AG1078" s="187"/>
    </row>
    <row r="1079">
      <c r="A1079" s="253"/>
      <c r="B1079" s="253"/>
      <c r="C1079" s="99"/>
      <c r="D1079" s="99"/>
      <c r="E1079" s="99"/>
      <c r="F1079" s="99"/>
      <c r="G1079" s="268"/>
      <c r="H1079" s="99"/>
      <c r="I1079" s="99"/>
      <c r="J1079" s="99"/>
      <c r="K1079" s="273"/>
      <c r="L1079" s="192"/>
      <c r="M1079" s="192"/>
      <c r="N1079" s="99"/>
      <c r="O1079" s="99"/>
      <c r="P1079" s="237">
        <f t="shared" si="1246"/>
        <v>45906</v>
      </c>
      <c r="Q1079" s="170" t="str">
        <f t="shared" si="1247"/>
        <v>#DIV/0!</v>
      </c>
      <c r="R1079" s="206"/>
      <c r="S1079" s="267"/>
      <c r="T1079" s="99"/>
      <c r="U1079" s="99"/>
      <c r="V1079" s="259" t="str">
        <f t="shared" si="1128"/>
        <v> </v>
      </c>
      <c r="W1079" s="260">
        <f t="shared" si="1248"/>
        <v>0</v>
      </c>
      <c r="X1079" s="258" t="str">
        <f t="shared" si="1249"/>
        <v>#DIV/0!</v>
      </c>
      <c r="Y1079" s="261" t="str">
        <f t="shared" si="1250"/>
        <v>#DIV/0!</v>
      </c>
      <c r="Z1079" s="262">
        <f t="shared" si="1251"/>
        <v>0</v>
      </c>
      <c r="AA1079" s="262">
        <f t="shared" si="1252"/>
        <v>0</v>
      </c>
      <c r="AB1079" s="258" t="str">
        <f t="shared" si="1253"/>
        <v/>
      </c>
      <c r="AC1079" s="263" t="str">
        <f t="shared" si="1135"/>
        <v>   -  BĐ: 6/9/2025 KT: Ngày lỗi</v>
      </c>
      <c r="AD1079" s="263">
        <f t="shared" ref="AD1079:AE1079" si="1329">P1079</f>
        <v>45906</v>
      </c>
      <c r="AE1079" s="263" t="str">
        <f t="shared" si="1329"/>
        <v>#DIV/0!</v>
      </c>
      <c r="AF1079" s="187"/>
      <c r="AG1079" s="187"/>
    </row>
    <row r="1080">
      <c r="A1080" s="253"/>
      <c r="B1080" s="253"/>
      <c r="C1080" s="99"/>
      <c r="D1080" s="99"/>
      <c r="E1080" s="99"/>
      <c r="F1080" s="99"/>
      <c r="G1080" s="268"/>
      <c r="H1080" s="99"/>
      <c r="I1080" s="99"/>
      <c r="J1080" s="99"/>
      <c r="K1080" s="273"/>
      <c r="L1080" s="192"/>
      <c r="M1080" s="192"/>
      <c r="N1080" s="99"/>
      <c r="O1080" s="99"/>
      <c r="P1080" s="237">
        <f t="shared" si="1246"/>
        <v>45906</v>
      </c>
      <c r="Q1080" s="170" t="str">
        <f t="shared" si="1247"/>
        <v>#DIV/0!</v>
      </c>
      <c r="R1080" s="206"/>
      <c r="S1080" s="267"/>
      <c r="T1080" s="99"/>
      <c r="U1080" s="99"/>
      <c r="V1080" s="259" t="str">
        <f t="shared" si="1128"/>
        <v> </v>
      </c>
      <c r="W1080" s="260">
        <f t="shared" si="1248"/>
        <v>0</v>
      </c>
      <c r="X1080" s="258" t="str">
        <f t="shared" si="1249"/>
        <v>#DIV/0!</v>
      </c>
      <c r="Y1080" s="261" t="str">
        <f t="shared" si="1250"/>
        <v>#DIV/0!</v>
      </c>
      <c r="Z1080" s="262">
        <f t="shared" si="1251"/>
        <v>0</v>
      </c>
      <c r="AA1080" s="262">
        <f t="shared" si="1252"/>
        <v>0</v>
      </c>
      <c r="AB1080" s="258" t="str">
        <f t="shared" si="1253"/>
        <v/>
      </c>
      <c r="AC1080" s="263" t="str">
        <f t="shared" si="1135"/>
        <v>   -  BĐ: 6/9/2025 KT: Ngày lỗi</v>
      </c>
      <c r="AD1080" s="263">
        <f t="shared" ref="AD1080:AE1080" si="1330">P1080</f>
        <v>45906</v>
      </c>
      <c r="AE1080" s="263" t="str">
        <f t="shared" si="1330"/>
        <v>#DIV/0!</v>
      </c>
      <c r="AF1080" s="187"/>
      <c r="AG1080" s="187"/>
    </row>
    <row r="1081">
      <c r="A1081" s="253"/>
      <c r="B1081" s="253"/>
      <c r="C1081" s="99"/>
      <c r="D1081" s="99"/>
      <c r="E1081" s="99"/>
      <c r="F1081" s="99"/>
      <c r="G1081" s="268"/>
      <c r="H1081" s="99"/>
      <c r="I1081" s="99"/>
      <c r="J1081" s="99"/>
      <c r="K1081" s="273"/>
      <c r="L1081" s="192"/>
      <c r="M1081" s="192"/>
      <c r="N1081" s="99"/>
      <c r="O1081" s="99"/>
      <c r="P1081" s="237">
        <f t="shared" si="1246"/>
        <v>45906</v>
      </c>
      <c r="Q1081" s="170" t="str">
        <f t="shared" si="1247"/>
        <v>#DIV/0!</v>
      </c>
      <c r="R1081" s="206"/>
      <c r="S1081" s="267"/>
      <c r="T1081" s="99"/>
      <c r="U1081" s="99"/>
      <c r="V1081" s="259" t="str">
        <f t="shared" si="1128"/>
        <v> </v>
      </c>
      <c r="W1081" s="260">
        <f t="shared" si="1248"/>
        <v>0</v>
      </c>
      <c r="X1081" s="258" t="str">
        <f t="shared" si="1249"/>
        <v>#DIV/0!</v>
      </c>
      <c r="Y1081" s="261" t="str">
        <f t="shared" si="1250"/>
        <v>#DIV/0!</v>
      </c>
      <c r="Z1081" s="262">
        <f t="shared" si="1251"/>
        <v>0</v>
      </c>
      <c r="AA1081" s="262">
        <f t="shared" si="1252"/>
        <v>0</v>
      </c>
      <c r="AB1081" s="258" t="str">
        <f t="shared" si="1253"/>
        <v/>
      </c>
      <c r="AC1081" s="263" t="str">
        <f t="shared" si="1135"/>
        <v>   -  BĐ: 6/9/2025 KT: Ngày lỗi</v>
      </c>
      <c r="AD1081" s="263">
        <f t="shared" ref="AD1081:AE1081" si="1331">P1081</f>
        <v>45906</v>
      </c>
      <c r="AE1081" s="263" t="str">
        <f t="shared" si="1331"/>
        <v>#DIV/0!</v>
      </c>
      <c r="AF1081" s="187"/>
      <c r="AG1081" s="187"/>
    </row>
    <row r="1082">
      <c r="A1082" s="253"/>
      <c r="B1082" s="253"/>
      <c r="C1082" s="99"/>
      <c r="D1082" s="99"/>
      <c r="E1082" s="99"/>
      <c r="F1082" s="99"/>
      <c r="G1082" s="268"/>
      <c r="H1082" s="99"/>
      <c r="I1082" s="99"/>
      <c r="J1082" s="99"/>
      <c r="K1082" s="273"/>
      <c r="L1082" s="192"/>
      <c r="M1082" s="192"/>
      <c r="N1082" s="99"/>
      <c r="O1082" s="99"/>
      <c r="P1082" s="237">
        <f t="shared" si="1246"/>
        <v>45906</v>
      </c>
      <c r="Q1082" s="170" t="str">
        <f t="shared" si="1247"/>
        <v>#DIV/0!</v>
      </c>
      <c r="R1082" s="206"/>
      <c r="S1082" s="267"/>
      <c r="T1082" s="99"/>
      <c r="U1082" s="99"/>
      <c r="V1082" s="259" t="str">
        <f t="shared" si="1128"/>
        <v> </v>
      </c>
      <c r="W1082" s="260">
        <f t="shared" si="1248"/>
        <v>0</v>
      </c>
      <c r="X1082" s="258" t="str">
        <f t="shared" si="1249"/>
        <v>#DIV/0!</v>
      </c>
      <c r="Y1082" s="261" t="str">
        <f t="shared" si="1250"/>
        <v>#DIV/0!</v>
      </c>
      <c r="Z1082" s="262">
        <f t="shared" si="1251"/>
        <v>0</v>
      </c>
      <c r="AA1082" s="262">
        <f t="shared" si="1252"/>
        <v>0</v>
      </c>
      <c r="AB1082" s="258" t="str">
        <f t="shared" si="1253"/>
        <v/>
      </c>
      <c r="AC1082" s="263" t="str">
        <f t="shared" si="1135"/>
        <v>   -  BĐ: 6/9/2025 KT: Ngày lỗi</v>
      </c>
      <c r="AD1082" s="263">
        <f t="shared" ref="AD1082:AE1082" si="1332">P1082</f>
        <v>45906</v>
      </c>
      <c r="AE1082" s="263" t="str">
        <f t="shared" si="1332"/>
        <v>#DIV/0!</v>
      </c>
      <c r="AF1082" s="187"/>
      <c r="AG1082" s="187"/>
    </row>
    <row r="1083">
      <c r="A1083" s="253"/>
      <c r="B1083" s="253"/>
      <c r="C1083" s="99"/>
      <c r="D1083" s="99"/>
      <c r="E1083" s="99"/>
      <c r="F1083" s="99"/>
      <c r="G1083" s="268"/>
      <c r="H1083" s="99"/>
      <c r="I1083" s="99"/>
      <c r="J1083" s="99"/>
      <c r="K1083" s="273"/>
      <c r="L1083" s="192"/>
      <c r="M1083" s="192"/>
      <c r="N1083" s="99"/>
      <c r="O1083" s="99"/>
      <c r="P1083" s="237">
        <f t="shared" si="1246"/>
        <v>45906</v>
      </c>
      <c r="Q1083" s="170" t="str">
        <f t="shared" si="1247"/>
        <v>#DIV/0!</v>
      </c>
      <c r="R1083" s="206"/>
      <c r="S1083" s="267"/>
      <c r="T1083" s="99"/>
      <c r="U1083" s="99"/>
      <c r="V1083" s="259" t="str">
        <f t="shared" si="1128"/>
        <v> </v>
      </c>
      <c r="W1083" s="260">
        <f t="shared" si="1248"/>
        <v>0</v>
      </c>
      <c r="X1083" s="258" t="str">
        <f t="shared" si="1249"/>
        <v>#DIV/0!</v>
      </c>
      <c r="Y1083" s="261" t="str">
        <f t="shared" si="1250"/>
        <v>#DIV/0!</v>
      </c>
      <c r="Z1083" s="262">
        <f t="shared" si="1251"/>
        <v>0</v>
      </c>
      <c r="AA1083" s="262">
        <f t="shared" si="1252"/>
        <v>0</v>
      </c>
      <c r="AB1083" s="258" t="str">
        <f t="shared" si="1253"/>
        <v/>
      </c>
      <c r="AC1083" s="263" t="str">
        <f t="shared" si="1135"/>
        <v>   -  BĐ: 6/9/2025 KT: Ngày lỗi</v>
      </c>
      <c r="AD1083" s="263">
        <f t="shared" ref="AD1083:AE1083" si="1333">P1083</f>
        <v>45906</v>
      </c>
      <c r="AE1083" s="263" t="str">
        <f t="shared" si="1333"/>
        <v>#DIV/0!</v>
      </c>
      <c r="AF1083" s="187"/>
      <c r="AG1083" s="187"/>
    </row>
    <row r="1084">
      <c r="A1084" s="253"/>
      <c r="B1084" s="253"/>
      <c r="C1084" s="99"/>
      <c r="D1084" s="99"/>
      <c r="E1084" s="99"/>
      <c r="F1084" s="99"/>
      <c r="G1084" s="268"/>
      <c r="H1084" s="99"/>
      <c r="I1084" s="99"/>
      <c r="J1084" s="99"/>
      <c r="K1084" s="273"/>
      <c r="L1084" s="192"/>
      <c r="M1084" s="192"/>
      <c r="N1084" s="99"/>
      <c r="O1084" s="99"/>
      <c r="P1084" s="237">
        <f t="shared" si="1246"/>
        <v>45906</v>
      </c>
      <c r="Q1084" s="170" t="str">
        <f t="shared" si="1247"/>
        <v>#DIV/0!</v>
      </c>
      <c r="R1084" s="206"/>
      <c r="S1084" s="267"/>
      <c r="T1084" s="99"/>
      <c r="U1084" s="99"/>
      <c r="V1084" s="259" t="str">
        <f t="shared" si="1128"/>
        <v> </v>
      </c>
      <c r="W1084" s="260">
        <f t="shared" si="1248"/>
        <v>0</v>
      </c>
      <c r="X1084" s="258" t="str">
        <f t="shared" si="1249"/>
        <v>#DIV/0!</v>
      </c>
      <c r="Y1084" s="261" t="str">
        <f t="shared" si="1250"/>
        <v>#DIV/0!</v>
      </c>
      <c r="Z1084" s="262">
        <f t="shared" si="1251"/>
        <v>0</v>
      </c>
      <c r="AA1084" s="262">
        <f t="shared" si="1252"/>
        <v>0</v>
      </c>
      <c r="AB1084" s="258" t="str">
        <f t="shared" si="1253"/>
        <v/>
      </c>
      <c r="AC1084" s="263" t="str">
        <f t="shared" si="1135"/>
        <v>   -  BĐ: 6/9/2025 KT: Ngày lỗi</v>
      </c>
      <c r="AD1084" s="263">
        <f t="shared" ref="AD1084:AE1084" si="1334">P1084</f>
        <v>45906</v>
      </c>
      <c r="AE1084" s="263" t="str">
        <f t="shared" si="1334"/>
        <v>#DIV/0!</v>
      </c>
      <c r="AF1084" s="187"/>
      <c r="AG1084" s="187"/>
    </row>
    <row r="1085">
      <c r="A1085" s="253"/>
      <c r="B1085" s="253"/>
      <c r="C1085" s="99"/>
      <c r="D1085" s="99"/>
      <c r="E1085" s="99"/>
      <c r="F1085" s="99"/>
      <c r="G1085" s="268"/>
      <c r="H1085" s="99"/>
      <c r="I1085" s="99"/>
      <c r="J1085" s="99"/>
      <c r="K1085" s="273"/>
      <c r="L1085" s="192"/>
      <c r="M1085" s="192"/>
      <c r="N1085" s="99"/>
      <c r="O1085" s="99"/>
      <c r="P1085" s="237">
        <f t="shared" si="1246"/>
        <v>45906</v>
      </c>
      <c r="Q1085" s="170" t="str">
        <f t="shared" si="1247"/>
        <v>#DIV/0!</v>
      </c>
      <c r="R1085" s="206"/>
      <c r="S1085" s="267"/>
      <c r="T1085" s="99"/>
      <c r="U1085" s="99"/>
      <c r="V1085" s="259" t="str">
        <f t="shared" si="1128"/>
        <v> </v>
      </c>
      <c r="W1085" s="260">
        <f t="shared" si="1248"/>
        <v>0</v>
      </c>
      <c r="X1085" s="258" t="str">
        <f t="shared" si="1249"/>
        <v>#DIV/0!</v>
      </c>
      <c r="Y1085" s="261" t="str">
        <f t="shared" si="1250"/>
        <v>#DIV/0!</v>
      </c>
      <c r="Z1085" s="262">
        <f t="shared" si="1251"/>
        <v>0</v>
      </c>
      <c r="AA1085" s="262">
        <f t="shared" si="1252"/>
        <v>0</v>
      </c>
      <c r="AB1085" s="258" t="str">
        <f t="shared" si="1253"/>
        <v/>
      </c>
      <c r="AC1085" s="263" t="str">
        <f t="shared" si="1135"/>
        <v>   -  BĐ: 6/9/2025 KT: Ngày lỗi</v>
      </c>
      <c r="AD1085" s="263">
        <f t="shared" ref="AD1085:AE1085" si="1335">P1085</f>
        <v>45906</v>
      </c>
      <c r="AE1085" s="263" t="str">
        <f t="shared" si="1335"/>
        <v>#DIV/0!</v>
      </c>
      <c r="AF1085" s="187"/>
      <c r="AG1085" s="187"/>
    </row>
    <row r="1086">
      <c r="A1086" s="253"/>
      <c r="B1086" s="253"/>
      <c r="C1086" s="99"/>
      <c r="D1086" s="99"/>
      <c r="E1086" s="99"/>
      <c r="F1086" s="99"/>
      <c r="G1086" s="268"/>
      <c r="H1086" s="99"/>
      <c r="I1086" s="99"/>
      <c r="J1086" s="99"/>
      <c r="K1086" s="273"/>
      <c r="L1086" s="192"/>
      <c r="M1086" s="192"/>
      <c r="N1086" s="99"/>
      <c r="O1086" s="99"/>
      <c r="P1086" s="237">
        <f t="shared" si="1246"/>
        <v>45906</v>
      </c>
      <c r="Q1086" s="170" t="str">
        <f t="shared" si="1247"/>
        <v>#DIV/0!</v>
      </c>
      <c r="R1086" s="206"/>
      <c r="S1086" s="267"/>
      <c r="T1086" s="99"/>
      <c r="U1086" s="99"/>
      <c r="V1086" s="259" t="str">
        <f t="shared" si="1128"/>
        <v> </v>
      </c>
      <c r="W1086" s="260">
        <f t="shared" si="1248"/>
        <v>0</v>
      </c>
      <c r="X1086" s="258" t="str">
        <f t="shared" si="1249"/>
        <v>#DIV/0!</v>
      </c>
      <c r="Y1086" s="261" t="str">
        <f t="shared" si="1250"/>
        <v>#DIV/0!</v>
      </c>
      <c r="Z1086" s="262">
        <f t="shared" si="1251"/>
        <v>0</v>
      </c>
      <c r="AA1086" s="262">
        <f t="shared" si="1252"/>
        <v>0</v>
      </c>
      <c r="AB1086" s="258" t="str">
        <f t="shared" si="1253"/>
        <v/>
      </c>
      <c r="AC1086" s="263" t="str">
        <f t="shared" si="1135"/>
        <v>   -  BĐ: 6/9/2025 KT: Ngày lỗi</v>
      </c>
      <c r="AD1086" s="263">
        <f t="shared" ref="AD1086:AE1086" si="1336">P1086</f>
        <v>45906</v>
      </c>
      <c r="AE1086" s="263" t="str">
        <f t="shared" si="1336"/>
        <v>#DIV/0!</v>
      </c>
      <c r="AF1086" s="187"/>
      <c r="AG1086" s="187"/>
    </row>
    <row r="1087">
      <c r="A1087" s="253"/>
      <c r="B1087" s="253"/>
      <c r="C1087" s="99"/>
      <c r="D1087" s="99"/>
      <c r="E1087" s="99"/>
      <c r="F1087" s="99"/>
      <c r="G1087" s="268"/>
      <c r="H1087" s="99"/>
      <c r="I1087" s="99"/>
      <c r="J1087" s="99"/>
      <c r="K1087" s="273"/>
      <c r="L1087" s="192"/>
      <c r="M1087" s="192"/>
      <c r="N1087" s="99"/>
      <c r="O1087" s="99"/>
      <c r="P1087" s="237">
        <f t="shared" si="1246"/>
        <v>45906</v>
      </c>
      <c r="Q1087" s="170" t="str">
        <f t="shared" si="1247"/>
        <v>#DIV/0!</v>
      </c>
      <c r="R1087" s="206"/>
      <c r="S1087" s="267"/>
      <c r="T1087" s="99"/>
      <c r="U1087" s="99"/>
      <c r="V1087" s="259" t="str">
        <f t="shared" si="1128"/>
        <v> </v>
      </c>
      <c r="W1087" s="260">
        <f t="shared" si="1248"/>
        <v>0</v>
      </c>
      <c r="X1087" s="258" t="str">
        <f t="shared" si="1249"/>
        <v>#DIV/0!</v>
      </c>
      <c r="Y1087" s="261" t="str">
        <f t="shared" si="1250"/>
        <v>#DIV/0!</v>
      </c>
      <c r="Z1087" s="262">
        <f t="shared" si="1251"/>
        <v>0</v>
      </c>
      <c r="AA1087" s="262">
        <f t="shared" si="1252"/>
        <v>0</v>
      </c>
      <c r="AB1087" s="258" t="str">
        <f t="shared" si="1253"/>
        <v/>
      </c>
      <c r="AC1087" s="263" t="str">
        <f t="shared" si="1135"/>
        <v>   -  BĐ: 6/9/2025 KT: Ngày lỗi</v>
      </c>
      <c r="AD1087" s="263">
        <f t="shared" ref="AD1087:AE1087" si="1337">P1087</f>
        <v>45906</v>
      </c>
      <c r="AE1087" s="263" t="str">
        <f t="shared" si="1337"/>
        <v>#DIV/0!</v>
      </c>
      <c r="AF1087" s="187"/>
      <c r="AG1087" s="187"/>
    </row>
    <row r="1088">
      <c r="A1088" s="253"/>
      <c r="B1088" s="253"/>
      <c r="C1088" s="99"/>
      <c r="D1088" s="99"/>
      <c r="E1088" s="99"/>
      <c r="F1088" s="99"/>
      <c r="G1088" s="268"/>
      <c r="H1088" s="99"/>
      <c r="I1088" s="99"/>
      <c r="J1088" s="99"/>
      <c r="K1088" s="273"/>
      <c r="L1088" s="192"/>
      <c r="M1088" s="192"/>
      <c r="N1088" s="99"/>
      <c r="O1088" s="99"/>
      <c r="P1088" s="237">
        <f t="shared" si="1246"/>
        <v>45906</v>
      </c>
      <c r="Q1088" s="170" t="str">
        <f t="shared" si="1247"/>
        <v>#DIV/0!</v>
      </c>
      <c r="R1088" s="206"/>
      <c r="S1088" s="267"/>
      <c r="T1088" s="99"/>
      <c r="U1088" s="99"/>
      <c r="V1088" s="259" t="str">
        <f t="shared" si="1128"/>
        <v> </v>
      </c>
      <c r="W1088" s="260">
        <f t="shared" si="1248"/>
        <v>0</v>
      </c>
      <c r="X1088" s="258" t="str">
        <f t="shared" si="1249"/>
        <v>#DIV/0!</v>
      </c>
      <c r="Y1088" s="261" t="str">
        <f t="shared" si="1250"/>
        <v>#DIV/0!</v>
      </c>
      <c r="Z1088" s="262">
        <f t="shared" si="1251"/>
        <v>0</v>
      </c>
      <c r="AA1088" s="262">
        <f t="shared" si="1252"/>
        <v>0</v>
      </c>
      <c r="AB1088" s="258" t="str">
        <f t="shared" si="1253"/>
        <v/>
      </c>
      <c r="AC1088" s="263" t="str">
        <f t="shared" si="1135"/>
        <v>   -  BĐ: 6/9/2025 KT: Ngày lỗi</v>
      </c>
      <c r="AD1088" s="263">
        <f t="shared" ref="AD1088:AE1088" si="1338">P1088</f>
        <v>45906</v>
      </c>
      <c r="AE1088" s="263" t="str">
        <f t="shared" si="1338"/>
        <v>#DIV/0!</v>
      </c>
      <c r="AF1088" s="187"/>
      <c r="AG1088" s="187"/>
    </row>
    <row r="1089">
      <c r="A1089" s="253"/>
      <c r="B1089" s="253"/>
      <c r="C1089" s="99"/>
      <c r="D1089" s="99"/>
      <c r="E1089" s="99"/>
      <c r="F1089" s="99"/>
      <c r="G1089" s="268"/>
      <c r="H1089" s="99"/>
      <c r="I1089" s="99"/>
      <c r="J1089" s="99"/>
      <c r="K1089" s="273"/>
      <c r="L1089" s="192"/>
      <c r="M1089" s="192"/>
      <c r="N1089" s="99"/>
      <c r="O1089" s="99"/>
      <c r="P1089" s="237">
        <f t="shared" si="1246"/>
        <v>45906</v>
      </c>
      <c r="Q1089" s="170" t="str">
        <f t="shared" si="1247"/>
        <v>#DIV/0!</v>
      </c>
      <c r="R1089" s="206"/>
      <c r="S1089" s="267"/>
      <c r="T1089" s="99"/>
      <c r="U1089" s="99"/>
      <c r="V1089" s="259" t="str">
        <f t="shared" si="1128"/>
        <v> </v>
      </c>
      <c r="W1089" s="260">
        <f t="shared" si="1248"/>
        <v>0</v>
      </c>
      <c r="X1089" s="258" t="str">
        <f t="shared" si="1249"/>
        <v>#DIV/0!</v>
      </c>
      <c r="Y1089" s="261" t="str">
        <f t="shared" si="1250"/>
        <v>#DIV/0!</v>
      </c>
      <c r="Z1089" s="262">
        <f t="shared" si="1251"/>
        <v>0</v>
      </c>
      <c r="AA1089" s="262">
        <f t="shared" si="1252"/>
        <v>0</v>
      </c>
      <c r="AB1089" s="258" t="str">
        <f t="shared" si="1253"/>
        <v/>
      </c>
      <c r="AC1089" s="263" t="str">
        <f t="shared" si="1135"/>
        <v>   -  BĐ: 6/9/2025 KT: Ngày lỗi</v>
      </c>
      <c r="AD1089" s="263">
        <f t="shared" ref="AD1089:AE1089" si="1339">P1089</f>
        <v>45906</v>
      </c>
      <c r="AE1089" s="263" t="str">
        <f t="shared" si="1339"/>
        <v>#DIV/0!</v>
      </c>
      <c r="AF1089" s="187"/>
      <c r="AG1089" s="187"/>
    </row>
    <row r="1090">
      <c r="A1090" s="253"/>
      <c r="B1090" s="253"/>
      <c r="C1090" s="99"/>
      <c r="D1090" s="99"/>
      <c r="E1090" s="99"/>
      <c r="F1090" s="99"/>
      <c r="G1090" s="268"/>
      <c r="H1090" s="99"/>
      <c r="I1090" s="99"/>
      <c r="J1090" s="99"/>
      <c r="K1090" s="273"/>
      <c r="L1090" s="192"/>
      <c r="M1090" s="192"/>
      <c r="N1090" s="99"/>
      <c r="O1090" s="99"/>
      <c r="P1090" s="237">
        <f t="shared" si="1246"/>
        <v>45906</v>
      </c>
      <c r="Q1090" s="170" t="str">
        <f t="shared" si="1247"/>
        <v>#DIV/0!</v>
      </c>
      <c r="R1090" s="206"/>
      <c r="S1090" s="267"/>
      <c r="T1090" s="99"/>
      <c r="U1090" s="99"/>
      <c r="V1090" s="259" t="str">
        <f t="shared" si="1128"/>
        <v> </v>
      </c>
      <c r="W1090" s="260">
        <f t="shared" si="1248"/>
        <v>0</v>
      </c>
      <c r="X1090" s="258" t="str">
        <f t="shared" si="1249"/>
        <v>#DIV/0!</v>
      </c>
      <c r="Y1090" s="261" t="str">
        <f t="shared" si="1250"/>
        <v>#DIV/0!</v>
      </c>
      <c r="Z1090" s="262">
        <f t="shared" si="1251"/>
        <v>0</v>
      </c>
      <c r="AA1090" s="262">
        <f t="shared" si="1252"/>
        <v>0</v>
      </c>
      <c r="AB1090" s="258" t="str">
        <f t="shared" si="1253"/>
        <v/>
      </c>
      <c r="AC1090" s="263" t="str">
        <f t="shared" si="1135"/>
        <v>   -  BĐ: 6/9/2025 KT: Ngày lỗi</v>
      </c>
      <c r="AD1090" s="263">
        <f t="shared" ref="AD1090:AE1090" si="1340">P1090</f>
        <v>45906</v>
      </c>
      <c r="AE1090" s="263" t="str">
        <f t="shared" si="1340"/>
        <v>#DIV/0!</v>
      </c>
      <c r="AF1090" s="187"/>
      <c r="AG1090" s="187"/>
    </row>
    <row r="1091">
      <c r="A1091" s="253"/>
      <c r="B1091" s="253"/>
      <c r="C1091" s="99"/>
      <c r="D1091" s="99"/>
      <c r="E1091" s="99"/>
      <c r="F1091" s="99"/>
      <c r="G1091" s="268"/>
      <c r="H1091" s="99"/>
      <c r="I1091" s="99"/>
      <c r="J1091" s="99"/>
      <c r="K1091" s="273"/>
      <c r="L1091" s="192"/>
      <c r="M1091" s="192"/>
      <c r="N1091" s="99"/>
      <c r="O1091" s="99"/>
      <c r="P1091" s="237">
        <f t="shared" si="1246"/>
        <v>45906</v>
      </c>
      <c r="Q1091" s="170" t="str">
        <f t="shared" si="1247"/>
        <v>#DIV/0!</v>
      </c>
      <c r="R1091" s="206"/>
      <c r="S1091" s="267"/>
      <c r="T1091" s="99"/>
      <c r="U1091" s="99"/>
      <c r="V1091" s="259" t="str">
        <f t="shared" si="1128"/>
        <v> </v>
      </c>
      <c r="W1091" s="260">
        <f t="shared" si="1248"/>
        <v>0</v>
      </c>
      <c r="X1091" s="258" t="str">
        <f t="shared" si="1249"/>
        <v>#DIV/0!</v>
      </c>
      <c r="Y1091" s="261" t="str">
        <f t="shared" si="1250"/>
        <v>#DIV/0!</v>
      </c>
      <c r="Z1091" s="262">
        <f t="shared" si="1251"/>
        <v>0</v>
      </c>
      <c r="AA1091" s="262">
        <f t="shared" si="1252"/>
        <v>0</v>
      </c>
      <c r="AB1091" s="258" t="str">
        <f t="shared" si="1253"/>
        <v/>
      </c>
      <c r="AC1091" s="263" t="str">
        <f t="shared" si="1135"/>
        <v>   -  BĐ: 6/9/2025 KT: Ngày lỗi</v>
      </c>
      <c r="AD1091" s="263">
        <f t="shared" ref="AD1091:AE1091" si="1341">P1091</f>
        <v>45906</v>
      </c>
      <c r="AE1091" s="263" t="str">
        <f t="shared" si="1341"/>
        <v>#DIV/0!</v>
      </c>
      <c r="AF1091" s="187"/>
      <c r="AG1091" s="187"/>
    </row>
    <row r="1092">
      <c r="A1092" s="253"/>
      <c r="B1092" s="253"/>
      <c r="C1092" s="99"/>
      <c r="D1092" s="99"/>
      <c r="E1092" s="99"/>
      <c r="F1092" s="99"/>
      <c r="G1092" s="268"/>
      <c r="H1092" s="99"/>
      <c r="I1092" s="99"/>
      <c r="J1092" s="99"/>
      <c r="K1092" s="273"/>
      <c r="L1092" s="192"/>
      <c r="M1092" s="192"/>
      <c r="N1092" s="99"/>
      <c r="O1092" s="99"/>
      <c r="P1092" s="237">
        <f t="shared" si="1246"/>
        <v>45906</v>
      </c>
      <c r="Q1092" s="170" t="str">
        <f t="shared" si="1247"/>
        <v>#DIV/0!</v>
      </c>
      <c r="R1092" s="206"/>
      <c r="S1092" s="267"/>
      <c r="T1092" s="99"/>
      <c r="U1092" s="99"/>
      <c r="V1092" s="259" t="str">
        <f t="shared" si="1128"/>
        <v> </v>
      </c>
      <c r="W1092" s="260">
        <f t="shared" si="1248"/>
        <v>0</v>
      </c>
      <c r="X1092" s="258" t="str">
        <f t="shared" si="1249"/>
        <v>#DIV/0!</v>
      </c>
      <c r="Y1092" s="261" t="str">
        <f t="shared" si="1250"/>
        <v>#DIV/0!</v>
      </c>
      <c r="Z1092" s="262">
        <f t="shared" si="1251"/>
        <v>0</v>
      </c>
      <c r="AA1092" s="262">
        <f t="shared" si="1252"/>
        <v>0</v>
      </c>
      <c r="AB1092" s="258" t="str">
        <f t="shared" si="1253"/>
        <v/>
      </c>
      <c r="AC1092" s="263" t="str">
        <f t="shared" si="1135"/>
        <v>   -  BĐ: 6/9/2025 KT: Ngày lỗi</v>
      </c>
      <c r="AD1092" s="263">
        <f t="shared" ref="AD1092:AE1092" si="1342">P1092</f>
        <v>45906</v>
      </c>
      <c r="AE1092" s="263" t="str">
        <f t="shared" si="1342"/>
        <v>#DIV/0!</v>
      </c>
      <c r="AF1092" s="187"/>
      <c r="AG1092" s="187"/>
    </row>
    <row r="1093">
      <c r="A1093" s="253"/>
      <c r="B1093" s="253"/>
      <c r="C1093" s="99"/>
      <c r="D1093" s="99"/>
      <c r="E1093" s="99"/>
      <c r="F1093" s="99"/>
      <c r="G1093" s="268"/>
      <c r="H1093" s="99"/>
      <c r="I1093" s="99"/>
      <c r="J1093" s="99"/>
      <c r="K1093" s="273"/>
      <c r="L1093" s="192"/>
      <c r="M1093" s="192"/>
      <c r="N1093" s="99"/>
      <c r="O1093" s="99"/>
      <c r="P1093" s="237">
        <f t="shared" si="1246"/>
        <v>45906</v>
      </c>
      <c r="Q1093" s="170" t="str">
        <f t="shared" si="1247"/>
        <v>#DIV/0!</v>
      </c>
      <c r="R1093" s="206"/>
      <c r="S1093" s="267"/>
      <c r="T1093" s="99"/>
      <c r="U1093" s="99"/>
      <c r="V1093" s="259" t="str">
        <f t="shared" si="1128"/>
        <v> </v>
      </c>
      <c r="W1093" s="260">
        <f t="shared" si="1248"/>
        <v>0</v>
      </c>
      <c r="X1093" s="258" t="str">
        <f t="shared" si="1249"/>
        <v>#DIV/0!</v>
      </c>
      <c r="Y1093" s="261" t="str">
        <f t="shared" si="1250"/>
        <v>#DIV/0!</v>
      </c>
      <c r="Z1093" s="262">
        <f t="shared" si="1251"/>
        <v>0</v>
      </c>
      <c r="AA1093" s="262">
        <f t="shared" si="1252"/>
        <v>0</v>
      </c>
      <c r="AB1093" s="258" t="str">
        <f t="shared" si="1253"/>
        <v/>
      </c>
      <c r="AC1093" s="263" t="str">
        <f t="shared" si="1135"/>
        <v>   -  BĐ: 6/9/2025 KT: Ngày lỗi</v>
      </c>
      <c r="AD1093" s="263">
        <f t="shared" ref="AD1093:AE1093" si="1343">P1093</f>
        <v>45906</v>
      </c>
      <c r="AE1093" s="263" t="str">
        <f t="shared" si="1343"/>
        <v>#DIV/0!</v>
      </c>
      <c r="AF1093" s="187"/>
      <c r="AG1093" s="187"/>
    </row>
    <row r="1094">
      <c r="A1094" s="253"/>
      <c r="B1094" s="253"/>
      <c r="C1094" s="99"/>
      <c r="D1094" s="99"/>
      <c r="E1094" s="99"/>
      <c r="F1094" s="99"/>
      <c r="G1094" s="268"/>
      <c r="H1094" s="99"/>
      <c r="I1094" s="99"/>
      <c r="J1094" s="99"/>
      <c r="K1094" s="273"/>
      <c r="L1094" s="192"/>
      <c r="M1094" s="192"/>
      <c r="N1094" s="99"/>
      <c r="O1094" s="99"/>
      <c r="P1094" s="237">
        <f t="shared" si="1246"/>
        <v>45906</v>
      </c>
      <c r="Q1094" s="170" t="str">
        <f t="shared" si="1247"/>
        <v>#DIV/0!</v>
      </c>
      <c r="R1094" s="206"/>
      <c r="S1094" s="267"/>
      <c r="T1094" s="99"/>
      <c r="U1094" s="99"/>
      <c r="V1094" s="259" t="str">
        <f t="shared" si="1128"/>
        <v> </v>
      </c>
      <c r="W1094" s="260">
        <f t="shared" si="1248"/>
        <v>0</v>
      </c>
      <c r="X1094" s="258" t="str">
        <f t="shared" si="1249"/>
        <v>#DIV/0!</v>
      </c>
      <c r="Y1094" s="261" t="str">
        <f t="shared" si="1250"/>
        <v>#DIV/0!</v>
      </c>
      <c r="Z1094" s="262">
        <f t="shared" si="1251"/>
        <v>0</v>
      </c>
      <c r="AA1094" s="262">
        <f t="shared" si="1252"/>
        <v>0</v>
      </c>
      <c r="AB1094" s="258" t="str">
        <f t="shared" si="1253"/>
        <v/>
      </c>
      <c r="AC1094" s="263" t="str">
        <f t="shared" si="1135"/>
        <v>   -  BĐ: 6/9/2025 KT: Ngày lỗi</v>
      </c>
      <c r="AD1094" s="263">
        <f t="shared" ref="AD1094:AE1094" si="1344">P1094</f>
        <v>45906</v>
      </c>
      <c r="AE1094" s="263" t="str">
        <f t="shared" si="1344"/>
        <v>#DIV/0!</v>
      </c>
      <c r="AF1094" s="187"/>
      <c r="AG1094" s="187"/>
    </row>
    <row r="1095">
      <c r="A1095" s="253"/>
      <c r="B1095" s="253"/>
      <c r="C1095" s="99"/>
      <c r="D1095" s="99"/>
      <c r="E1095" s="99"/>
      <c r="F1095" s="99"/>
      <c r="G1095" s="268"/>
      <c r="H1095" s="99"/>
      <c r="I1095" s="99"/>
      <c r="J1095" s="99"/>
      <c r="K1095" s="273"/>
      <c r="L1095" s="192"/>
      <c r="M1095" s="192"/>
      <c r="N1095" s="99"/>
      <c r="O1095" s="99"/>
      <c r="P1095" s="237">
        <f t="shared" si="1246"/>
        <v>45906</v>
      </c>
      <c r="Q1095" s="170" t="str">
        <f t="shared" si="1247"/>
        <v>#DIV/0!</v>
      </c>
      <c r="R1095" s="264"/>
      <c r="S1095" s="267"/>
      <c r="T1095" s="99"/>
      <c r="U1095" s="99"/>
      <c r="V1095" s="259" t="str">
        <f t="shared" si="1128"/>
        <v> </v>
      </c>
      <c r="W1095" s="260">
        <f t="shared" si="1248"/>
        <v>0</v>
      </c>
      <c r="X1095" s="258" t="str">
        <f t="shared" si="1249"/>
        <v>#DIV/0!</v>
      </c>
      <c r="Y1095" s="261" t="str">
        <f t="shared" si="1250"/>
        <v>#DIV/0!</v>
      </c>
      <c r="Z1095" s="262">
        <f t="shared" si="1251"/>
        <v>0</v>
      </c>
      <c r="AA1095" s="262">
        <f t="shared" si="1252"/>
        <v>0</v>
      </c>
      <c r="AB1095" s="258" t="str">
        <f t="shared" si="1253"/>
        <v/>
      </c>
      <c r="AC1095" s="263" t="str">
        <f t="shared" si="1135"/>
        <v>   -  BĐ: 6/9/2025 KT: Ngày lỗi</v>
      </c>
      <c r="AD1095" s="263">
        <f t="shared" ref="AD1095:AE1095" si="1345">P1095</f>
        <v>45906</v>
      </c>
      <c r="AE1095" s="263" t="str">
        <f t="shared" si="1345"/>
        <v>#DIV/0!</v>
      </c>
      <c r="AF1095" s="187"/>
      <c r="AG1095" s="187"/>
    </row>
    <row r="1096">
      <c r="A1096" s="253"/>
      <c r="B1096" s="253"/>
      <c r="C1096" s="99"/>
      <c r="D1096" s="99"/>
      <c r="E1096" s="99"/>
      <c r="F1096" s="99"/>
      <c r="G1096" s="268"/>
      <c r="H1096" s="99"/>
      <c r="I1096" s="99"/>
      <c r="J1096" s="99"/>
      <c r="K1096" s="273"/>
      <c r="L1096" s="192"/>
      <c r="M1096" s="192"/>
      <c r="N1096" s="99"/>
      <c r="O1096" s="99"/>
      <c r="P1096" s="237">
        <f t="shared" si="1246"/>
        <v>45906</v>
      </c>
      <c r="Q1096" s="170" t="str">
        <f t="shared" si="1247"/>
        <v>#DIV/0!</v>
      </c>
      <c r="R1096" s="264"/>
      <c r="S1096" s="267"/>
      <c r="T1096" s="99"/>
      <c r="U1096" s="99"/>
      <c r="V1096" s="259" t="str">
        <f t="shared" si="1128"/>
        <v> </v>
      </c>
      <c r="W1096" s="260">
        <f t="shared" si="1248"/>
        <v>0</v>
      </c>
      <c r="X1096" s="258" t="str">
        <f t="shared" si="1249"/>
        <v>#DIV/0!</v>
      </c>
      <c r="Y1096" s="261" t="str">
        <f t="shared" si="1250"/>
        <v>#DIV/0!</v>
      </c>
      <c r="Z1096" s="262">
        <f t="shared" si="1251"/>
        <v>0</v>
      </c>
      <c r="AA1096" s="262">
        <f t="shared" si="1252"/>
        <v>0</v>
      </c>
      <c r="AB1096" s="258" t="str">
        <f t="shared" si="1253"/>
        <v/>
      </c>
      <c r="AC1096" s="263" t="str">
        <f t="shared" si="1135"/>
        <v>   -  BĐ: 6/9/2025 KT: Ngày lỗi</v>
      </c>
      <c r="AD1096" s="263">
        <f t="shared" ref="AD1096:AE1096" si="1346">P1096</f>
        <v>45906</v>
      </c>
      <c r="AE1096" s="263" t="str">
        <f t="shared" si="1346"/>
        <v>#DIV/0!</v>
      </c>
      <c r="AF1096" s="187"/>
      <c r="AG1096" s="187"/>
    </row>
    <row r="1097">
      <c r="A1097" s="253"/>
      <c r="B1097" s="253"/>
      <c r="C1097" s="99"/>
      <c r="D1097" s="99"/>
      <c r="E1097" s="99"/>
      <c r="F1097" s="99"/>
      <c r="G1097" s="268"/>
      <c r="H1097" s="99"/>
      <c r="I1097" s="99"/>
      <c r="J1097" s="99"/>
      <c r="K1097" s="273"/>
      <c r="L1097" s="192"/>
      <c r="M1097" s="192"/>
      <c r="N1097" s="99"/>
      <c r="O1097" s="99"/>
      <c r="P1097" s="237">
        <f t="shared" si="1246"/>
        <v>45906</v>
      </c>
      <c r="Q1097" s="170" t="str">
        <f t="shared" si="1247"/>
        <v>#DIV/0!</v>
      </c>
      <c r="R1097" s="206"/>
      <c r="S1097" s="267"/>
      <c r="T1097" s="99"/>
      <c r="U1097" s="99"/>
      <c r="V1097" s="259" t="str">
        <f t="shared" si="1128"/>
        <v> </v>
      </c>
      <c r="W1097" s="260">
        <f t="shared" si="1248"/>
        <v>0</v>
      </c>
      <c r="X1097" s="258" t="str">
        <f t="shared" si="1249"/>
        <v>#DIV/0!</v>
      </c>
      <c r="Y1097" s="261" t="str">
        <f t="shared" si="1250"/>
        <v>#DIV/0!</v>
      </c>
      <c r="Z1097" s="262">
        <f t="shared" si="1251"/>
        <v>0</v>
      </c>
      <c r="AA1097" s="262">
        <f t="shared" si="1252"/>
        <v>0</v>
      </c>
      <c r="AB1097" s="258" t="str">
        <f t="shared" si="1253"/>
        <v/>
      </c>
      <c r="AC1097" s="263" t="str">
        <f t="shared" si="1135"/>
        <v>   -  BĐ: 6/9/2025 KT: Ngày lỗi</v>
      </c>
      <c r="AD1097" s="263">
        <f t="shared" ref="AD1097:AE1097" si="1347">P1097</f>
        <v>45906</v>
      </c>
      <c r="AE1097" s="263" t="str">
        <f t="shared" si="1347"/>
        <v>#DIV/0!</v>
      </c>
      <c r="AF1097" s="187"/>
      <c r="AG1097" s="187"/>
    </row>
    <row r="1098">
      <c r="A1098" s="253"/>
      <c r="B1098" s="253"/>
      <c r="C1098" s="99"/>
      <c r="D1098" s="99"/>
      <c r="E1098" s="99"/>
      <c r="F1098" s="99"/>
      <c r="G1098" s="268"/>
      <c r="H1098" s="99"/>
      <c r="I1098" s="99"/>
      <c r="J1098" s="99"/>
      <c r="K1098" s="273"/>
      <c r="L1098" s="192"/>
      <c r="M1098" s="192"/>
      <c r="N1098" s="99"/>
      <c r="O1098" s="99"/>
      <c r="P1098" s="237">
        <f t="shared" si="1246"/>
        <v>45906</v>
      </c>
      <c r="Q1098" s="170" t="str">
        <f t="shared" si="1247"/>
        <v>#DIV/0!</v>
      </c>
      <c r="R1098" s="206"/>
      <c r="S1098" s="267"/>
      <c r="T1098" s="99"/>
      <c r="U1098" s="99"/>
      <c r="V1098" s="259" t="str">
        <f t="shared" si="1128"/>
        <v> </v>
      </c>
      <c r="W1098" s="260">
        <f t="shared" si="1248"/>
        <v>0</v>
      </c>
      <c r="X1098" s="258" t="str">
        <f t="shared" si="1249"/>
        <v>#DIV/0!</v>
      </c>
      <c r="Y1098" s="261" t="str">
        <f t="shared" si="1250"/>
        <v>#DIV/0!</v>
      </c>
      <c r="Z1098" s="262">
        <f t="shared" si="1251"/>
        <v>0</v>
      </c>
      <c r="AA1098" s="262">
        <f t="shared" si="1252"/>
        <v>0</v>
      </c>
      <c r="AB1098" s="258" t="str">
        <f t="shared" si="1253"/>
        <v/>
      </c>
      <c r="AC1098" s="263" t="str">
        <f t="shared" si="1135"/>
        <v>   -  BĐ: 6/9/2025 KT: Ngày lỗi</v>
      </c>
      <c r="AD1098" s="263">
        <f t="shared" ref="AD1098:AE1098" si="1348">P1098</f>
        <v>45906</v>
      </c>
      <c r="AE1098" s="263" t="str">
        <f t="shared" si="1348"/>
        <v>#DIV/0!</v>
      </c>
      <c r="AF1098" s="187"/>
      <c r="AG1098" s="187"/>
    </row>
    <row r="1099">
      <c r="A1099" s="253"/>
      <c r="B1099" s="253"/>
      <c r="C1099" s="99"/>
      <c r="D1099" s="99"/>
      <c r="E1099" s="99"/>
      <c r="F1099" s="99"/>
      <c r="G1099" s="268"/>
      <c r="H1099" s="99"/>
      <c r="I1099" s="99"/>
      <c r="J1099" s="99"/>
      <c r="K1099" s="273"/>
      <c r="L1099" s="192"/>
      <c r="M1099" s="192"/>
      <c r="N1099" s="99"/>
      <c r="O1099" s="99"/>
      <c r="P1099" s="237">
        <f t="shared" si="1246"/>
        <v>45906</v>
      </c>
      <c r="Q1099" s="170" t="str">
        <f t="shared" si="1247"/>
        <v>#DIV/0!</v>
      </c>
      <c r="R1099" s="206"/>
      <c r="S1099" s="267"/>
      <c r="T1099" s="99"/>
      <c r="U1099" s="99"/>
      <c r="V1099" s="259" t="str">
        <f t="shared" si="1128"/>
        <v> </v>
      </c>
      <c r="W1099" s="260">
        <f t="shared" si="1248"/>
        <v>0</v>
      </c>
      <c r="X1099" s="258" t="str">
        <f t="shared" si="1249"/>
        <v>#DIV/0!</v>
      </c>
      <c r="Y1099" s="261" t="str">
        <f t="shared" si="1250"/>
        <v>#DIV/0!</v>
      </c>
      <c r="Z1099" s="262">
        <f t="shared" si="1251"/>
        <v>0</v>
      </c>
      <c r="AA1099" s="262">
        <f t="shared" si="1252"/>
        <v>0</v>
      </c>
      <c r="AB1099" s="258" t="str">
        <f t="shared" si="1253"/>
        <v/>
      </c>
      <c r="AC1099" s="263" t="str">
        <f t="shared" si="1135"/>
        <v>   -  BĐ: 6/9/2025 KT: Ngày lỗi</v>
      </c>
      <c r="AD1099" s="263">
        <f t="shared" ref="AD1099:AE1099" si="1349">P1099</f>
        <v>45906</v>
      </c>
      <c r="AE1099" s="263" t="str">
        <f t="shared" si="1349"/>
        <v>#DIV/0!</v>
      </c>
      <c r="AF1099" s="187"/>
      <c r="AG1099" s="187"/>
    </row>
    <row r="1100">
      <c r="A1100" s="253"/>
      <c r="B1100" s="253"/>
      <c r="C1100" s="99"/>
      <c r="D1100" s="99"/>
      <c r="E1100" s="99"/>
      <c r="F1100" s="99"/>
      <c r="G1100" s="268"/>
      <c r="H1100" s="99"/>
      <c r="I1100" s="99"/>
      <c r="J1100" s="99"/>
      <c r="K1100" s="273"/>
      <c r="L1100" s="192"/>
      <c r="M1100" s="192"/>
      <c r="N1100" s="99"/>
      <c r="O1100" s="99"/>
      <c r="P1100" s="237">
        <f t="shared" si="1246"/>
        <v>45906</v>
      </c>
      <c r="Q1100" s="170" t="str">
        <f t="shared" si="1247"/>
        <v>#DIV/0!</v>
      </c>
      <c r="R1100" s="206"/>
      <c r="S1100" s="267"/>
      <c r="T1100" s="99"/>
      <c r="U1100" s="99"/>
      <c r="V1100" s="259" t="str">
        <f t="shared" si="1128"/>
        <v> </v>
      </c>
      <c r="W1100" s="260">
        <f t="shared" si="1248"/>
        <v>0</v>
      </c>
      <c r="X1100" s="258" t="str">
        <f t="shared" si="1249"/>
        <v>#DIV/0!</v>
      </c>
      <c r="Y1100" s="261" t="str">
        <f t="shared" si="1250"/>
        <v>#DIV/0!</v>
      </c>
      <c r="Z1100" s="262">
        <f t="shared" si="1251"/>
        <v>0</v>
      </c>
      <c r="AA1100" s="262">
        <f t="shared" si="1252"/>
        <v>0</v>
      </c>
      <c r="AB1100" s="258" t="str">
        <f t="shared" si="1253"/>
        <v/>
      </c>
      <c r="AC1100" s="263" t="str">
        <f t="shared" si="1135"/>
        <v>   -  BĐ: 6/9/2025 KT: Ngày lỗi</v>
      </c>
      <c r="AD1100" s="263">
        <f t="shared" ref="AD1100:AE1100" si="1350">P1100</f>
        <v>45906</v>
      </c>
      <c r="AE1100" s="263" t="str">
        <f t="shared" si="1350"/>
        <v>#DIV/0!</v>
      </c>
      <c r="AF1100" s="187"/>
      <c r="AG1100" s="187"/>
    </row>
    <row r="1101">
      <c r="A1101" s="253"/>
      <c r="B1101" s="253"/>
      <c r="C1101" s="99"/>
      <c r="D1101" s="99"/>
      <c r="E1101" s="99"/>
      <c r="F1101" s="99"/>
      <c r="G1101" s="268"/>
      <c r="H1101" s="99"/>
      <c r="I1101" s="99"/>
      <c r="J1101" s="99"/>
      <c r="K1101" s="273"/>
      <c r="L1101" s="192"/>
      <c r="M1101" s="192"/>
      <c r="N1101" s="99"/>
      <c r="O1101" s="99"/>
      <c r="P1101" s="237">
        <f t="shared" si="1246"/>
        <v>45906</v>
      </c>
      <c r="Q1101" s="170" t="str">
        <f t="shared" si="1247"/>
        <v>#DIV/0!</v>
      </c>
      <c r="R1101" s="206"/>
      <c r="S1101" s="267"/>
      <c r="T1101" s="99"/>
      <c r="U1101" s="99"/>
      <c r="V1101" s="259" t="str">
        <f t="shared" si="1128"/>
        <v> </v>
      </c>
      <c r="W1101" s="260">
        <f t="shared" si="1248"/>
        <v>0</v>
      </c>
      <c r="X1101" s="258" t="str">
        <f t="shared" si="1249"/>
        <v>#DIV/0!</v>
      </c>
      <c r="Y1101" s="261" t="str">
        <f t="shared" si="1250"/>
        <v>#DIV/0!</v>
      </c>
      <c r="Z1101" s="262">
        <f t="shared" si="1251"/>
        <v>0</v>
      </c>
      <c r="AA1101" s="262">
        <f t="shared" si="1252"/>
        <v>0</v>
      </c>
      <c r="AB1101" s="258" t="str">
        <f t="shared" si="1253"/>
        <v/>
      </c>
      <c r="AC1101" s="263" t="str">
        <f t="shared" si="1135"/>
        <v>   -  BĐ: 6/9/2025 KT: Ngày lỗi</v>
      </c>
      <c r="AD1101" s="263">
        <f t="shared" ref="AD1101:AE1101" si="1351">P1101</f>
        <v>45906</v>
      </c>
      <c r="AE1101" s="263" t="str">
        <f t="shared" si="1351"/>
        <v>#DIV/0!</v>
      </c>
      <c r="AF1101" s="187"/>
      <c r="AG1101" s="187"/>
    </row>
    <row r="1102">
      <c r="A1102" s="253"/>
      <c r="B1102" s="253"/>
      <c r="C1102" s="99"/>
      <c r="D1102" s="99"/>
      <c r="E1102" s="99"/>
      <c r="F1102" s="99"/>
      <c r="G1102" s="268"/>
      <c r="H1102" s="99"/>
      <c r="I1102" s="99"/>
      <c r="J1102" s="99"/>
      <c r="K1102" s="273"/>
      <c r="L1102" s="192"/>
      <c r="M1102" s="192"/>
      <c r="N1102" s="99"/>
      <c r="O1102" s="99"/>
      <c r="P1102" s="237">
        <f t="shared" si="1246"/>
        <v>45906</v>
      </c>
      <c r="Q1102" s="170" t="str">
        <f t="shared" si="1247"/>
        <v>#DIV/0!</v>
      </c>
      <c r="R1102" s="206"/>
      <c r="S1102" s="267"/>
      <c r="T1102" s="99"/>
      <c r="U1102" s="99"/>
      <c r="V1102" s="259" t="str">
        <f t="shared" si="1128"/>
        <v> </v>
      </c>
      <c r="W1102" s="260">
        <f t="shared" si="1248"/>
        <v>0</v>
      </c>
      <c r="X1102" s="258" t="str">
        <f t="shared" si="1249"/>
        <v>#DIV/0!</v>
      </c>
      <c r="Y1102" s="261" t="str">
        <f t="shared" si="1250"/>
        <v>#DIV/0!</v>
      </c>
      <c r="Z1102" s="262">
        <f t="shared" si="1251"/>
        <v>0</v>
      </c>
      <c r="AA1102" s="262">
        <f t="shared" si="1252"/>
        <v>0</v>
      </c>
      <c r="AB1102" s="258" t="str">
        <f t="shared" si="1253"/>
        <v/>
      </c>
      <c r="AC1102" s="263" t="str">
        <f t="shared" si="1135"/>
        <v>   -  BĐ: 6/9/2025 KT: Ngày lỗi</v>
      </c>
      <c r="AD1102" s="263">
        <f t="shared" ref="AD1102:AE1102" si="1352">P1102</f>
        <v>45906</v>
      </c>
      <c r="AE1102" s="263" t="str">
        <f t="shared" si="1352"/>
        <v>#DIV/0!</v>
      </c>
      <c r="AF1102" s="187"/>
      <c r="AG1102" s="187"/>
    </row>
    <row r="1103">
      <c r="A1103" s="253"/>
      <c r="B1103" s="253"/>
      <c r="C1103" s="99"/>
      <c r="D1103" s="99"/>
      <c r="E1103" s="99"/>
      <c r="F1103" s="99"/>
      <c r="G1103" s="268"/>
      <c r="H1103" s="99"/>
      <c r="I1103" s="99"/>
      <c r="J1103" s="99"/>
      <c r="K1103" s="273"/>
      <c r="L1103" s="192"/>
      <c r="M1103" s="192"/>
      <c r="N1103" s="99"/>
      <c r="O1103" s="99"/>
      <c r="P1103" s="237">
        <f t="shared" si="1246"/>
        <v>45906</v>
      </c>
      <c r="Q1103" s="170" t="str">
        <f t="shared" si="1247"/>
        <v>#DIV/0!</v>
      </c>
      <c r="R1103" s="206"/>
      <c r="S1103" s="267"/>
      <c r="T1103" s="99"/>
      <c r="U1103" s="99"/>
      <c r="V1103" s="259" t="str">
        <f t="shared" si="1128"/>
        <v> </v>
      </c>
      <c r="W1103" s="260">
        <f t="shared" si="1248"/>
        <v>0</v>
      </c>
      <c r="X1103" s="258" t="str">
        <f t="shared" si="1249"/>
        <v>#DIV/0!</v>
      </c>
      <c r="Y1103" s="261" t="str">
        <f t="shared" si="1250"/>
        <v>#DIV/0!</v>
      </c>
      <c r="Z1103" s="262">
        <f t="shared" si="1251"/>
        <v>0</v>
      </c>
      <c r="AA1103" s="262">
        <f t="shared" si="1252"/>
        <v>0</v>
      </c>
      <c r="AB1103" s="258" t="str">
        <f t="shared" si="1253"/>
        <v/>
      </c>
      <c r="AC1103" s="263" t="str">
        <f t="shared" si="1135"/>
        <v>   -  BĐ: 6/9/2025 KT: Ngày lỗi</v>
      </c>
      <c r="AD1103" s="263">
        <f t="shared" ref="AD1103:AE1103" si="1353">P1103</f>
        <v>45906</v>
      </c>
      <c r="AE1103" s="263" t="str">
        <f t="shared" si="1353"/>
        <v>#DIV/0!</v>
      </c>
      <c r="AF1103" s="187"/>
      <c r="AG1103" s="187"/>
    </row>
    <row r="1104">
      <c r="A1104" s="253"/>
      <c r="B1104" s="253"/>
      <c r="C1104" s="99"/>
      <c r="D1104" s="99"/>
      <c r="E1104" s="99"/>
      <c r="F1104" s="99"/>
      <c r="G1104" s="268"/>
      <c r="H1104" s="99"/>
      <c r="I1104" s="99"/>
      <c r="J1104" s="99"/>
      <c r="K1104" s="273"/>
      <c r="L1104" s="192"/>
      <c r="M1104" s="192"/>
      <c r="N1104" s="99"/>
      <c r="O1104" s="99"/>
      <c r="P1104" s="237">
        <f t="shared" si="1246"/>
        <v>45906</v>
      </c>
      <c r="Q1104" s="170" t="str">
        <f t="shared" si="1247"/>
        <v>#DIV/0!</v>
      </c>
      <c r="R1104" s="206"/>
      <c r="S1104" s="267"/>
      <c r="T1104" s="99"/>
      <c r="U1104" s="99"/>
      <c r="V1104" s="259" t="str">
        <f t="shared" si="1128"/>
        <v> </v>
      </c>
      <c r="W1104" s="260">
        <f t="shared" si="1248"/>
        <v>0</v>
      </c>
      <c r="X1104" s="258" t="str">
        <f t="shared" si="1249"/>
        <v>#DIV/0!</v>
      </c>
      <c r="Y1104" s="261" t="str">
        <f t="shared" si="1250"/>
        <v>#DIV/0!</v>
      </c>
      <c r="Z1104" s="262">
        <f t="shared" si="1251"/>
        <v>0</v>
      </c>
      <c r="AA1104" s="262">
        <f t="shared" si="1252"/>
        <v>0</v>
      </c>
      <c r="AB1104" s="258" t="str">
        <f t="shared" si="1253"/>
        <v/>
      </c>
      <c r="AC1104" s="263" t="str">
        <f t="shared" si="1135"/>
        <v>   -  BĐ: 6/9/2025 KT: Ngày lỗi</v>
      </c>
      <c r="AD1104" s="263">
        <f t="shared" ref="AD1104:AE1104" si="1354">P1104</f>
        <v>45906</v>
      </c>
      <c r="AE1104" s="263" t="str">
        <f t="shared" si="1354"/>
        <v>#DIV/0!</v>
      </c>
      <c r="AF1104" s="187"/>
      <c r="AG1104" s="187"/>
    </row>
    <row r="1105">
      <c r="A1105" s="253"/>
      <c r="B1105" s="253"/>
      <c r="C1105" s="99"/>
      <c r="D1105" s="99"/>
      <c r="E1105" s="99"/>
      <c r="F1105" s="99"/>
      <c r="G1105" s="268"/>
      <c r="H1105" s="99"/>
      <c r="I1105" s="99"/>
      <c r="J1105" s="99"/>
      <c r="K1105" s="273"/>
      <c r="L1105" s="192"/>
      <c r="M1105" s="192"/>
      <c r="N1105" s="99"/>
      <c r="O1105" s="99"/>
      <c r="P1105" s="237">
        <f t="shared" si="1246"/>
        <v>45906</v>
      </c>
      <c r="Q1105" s="170" t="str">
        <f t="shared" si="1247"/>
        <v>#DIV/0!</v>
      </c>
      <c r="R1105" s="206"/>
      <c r="S1105" s="267"/>
      <c r="T1105" s="99"/>
      <c r="U1105" s="99"/>
      <c r="V1105" s="259" t="str">
        <f t="shared" si="1128"/>
        <v> </v>
      </c>
      <c r="W1105" s="260">
        <f t="shared" si="1248"/>
        <v>0</v>
      </c>
      <c r="X1105" s="258" t="str">
        <f t="shared" si="1249"/>
        <v>#DIV/0!</v>
      </c>
      <c r="Y1105" s="261" t="str">
        <f t="shared" si="1250"/>
        <v>#DIV/0!</v>
      </c>
      <c r="Z1105" s="262">
        <f t="shared" si="1251"/>
        <v>0</v>
      </c>
      <c r="AA1105" s="262">
        <f t="shared" si="1252"/>
        <v>0</v>
      </c>
      <c r="AB1105" s="258" t="str">
        <f t="shared" si="1253"/>
        <v/>
      </c>
      <c r="AC1105" s="263" t="str">
        <f t="shared" si="1135"/>
        <v>   -  BĐ: 6/9/2025 KT: Ngày lỗi</v>
      </c>
      <c r="AD1105" s="263">
        <f t="shared" ref="AD1105:AE1105" si="1355">P1105</f>
        <v>45906</v>
      </c>
      <c r="AE1105" s="263" t="str">
        <f t="shared" si="1355"/>
        <v>#DIV/0!</v>
      </c>
      <c r="AF1105" s="187"/>
      <c r="AG1105" s="187"/>
    </row>
    <row r="1106">
      <c r="A1106" s="253"/>
      <c r="B1106" s="253"/>
      <c r="C1106" s="99"/>
      <c r="D1106" s="99"/>
      <c r="E1106" s="99"/>
      <c r="F1106" s="99"/>
      <c r="G1106" s="268"/>
      <c r="H1106" s="99"/>
      <c r="I1106" s="99"/>
      <c r="J1106" s="99"/>
      <c r="K1106" s="273"/>
      <c r="L1106" s="192"/>
      <c r="M1106" s="192"/>
      <c r="N1106" s="99"/>
      <c r="O1106" s="99"/>
      <c r="P1106" s="237">
        <f t="shared" si="1246"/>
        <v>45906</v>
      </c>
      <c r="Q1106" s="170" t="str">
        <f t="shared" si="1247"/>
        <v>#DIV/0!</v>
      </c>
      <c r="R1106" s="206"/>
      <c r="S1106" s="267"/>
      <c r="T1106" s="99"/>
      <c r="U1106" s="99"/>
      <c r="V1106" s="259" t="str">
        <f t="shared" si="1128"/>
        <v> </v>
      </c>
      <c r="W1106" s="260">
        <f t="shared" si="1248"/>
        <v>0</v>
      </c>
      <c r="X1106" s="258" t="str">
        <f t="shared" si="1249"/>
        <v>#DIV/0!</v>
      </c>
      <c r="Y1106" s="261" t="str">
        <f t="shared" si="1250"/>
        <v>#DIV/0!</v>
      </c>
      <c r="Z1106" s="262">
        <f t="shared" si="1251"/>
        <v>0</v>
      </c>
      <c r="AA1106" s="262">
        <f t="shared" si="1252"/>
        <v>0</v>
      </c>
      <c r="AB1106" s="258" t="str">
        <f t="shared" si="1253"/>
        <v/>
      </c>
      <c r="AC1106" s="263" t="str">
        <f t="shared" si="1135"/>
        <v>   -  BĐ: 6/9/2025 KT: Ngày lỗi</v>
      </c>
      <c r="AD1106" s="263">
        <f t="shared" ref="AD1106:AE1106" si="1356">P1106</f>
        <v>45906</v>
      </c>
      <c r="AE1106" s="263" t="str">
        <f t="shared" si="1356"/>
        <v>#DIV/0!</v>
      </c>
      <c r="AF1106" s="187"/>
      <c r="AG1106" s="187"/>
    </row>
    <row r="1107">
      <c r="A1107" s="253"/>
      <c r="B1107" s="253"/>
      <c r="C1107" s="99"/>
      <c r="D1107" s="99"/>
      <c r="E1107" s="99"/>
      <c r="F1107" s="99"/>
      <c r="G1107" s="268"/>
      <c r="H1107" s="99"/>
      <c r="I1107" s="99"/>
      <c r="J1107" s="99"/>
      <c r="K1107" s="273"/>
      <c r="L1107" s="192"/>
      <c r="M1107" s="192"/>
      <c r="N1107" s="99"/>
      <c r="O1107" s="99"/>
      <c r="P1107" s="237">
        <f t="shared" si="1246"/>
        <v>45906</v>
      </c>
      <c r="Q1107" s="170" t="str">
        <f t="shared" si="1247"/>
        <v>#DIV/0!</v>
      </c>
      <c r="R1107" s="206"/>
      <c r="S1107" s="267"/>
      <c r="T1107" s="99"/>
      <c r="U1107" s="99"/>
      <c r="V1107" s="259" t="str">
        <f t="shared" si="1128"/>
        <v> </v>
      </c>
      <c r="W1107" s="260">
        <f t="shared" si="1248"/>
        <v>0</v>
      </c>
      <c r="X1107" s="258" t="str">
        <f t="shared" si="1249"/>
        <v>#DIV/0!</v>
      </c>
      <c r="Y1107" s="261" t="str">
        <f t="shared" si="1250"/>
        <v>#DIV/0!</v>
      </c>
      <c r="Z1107" s="262">
        <f t="shared" si="1251"/>
        <v>0</v>
      </c>
      <c r="AA1107" s="262">
        <f t="shared" si="1252"/>
        <v>0</v>
      </c>
      <c r="AB1107" s="258" t="str">
        <f t="shared" si="1253"/>
        <v/>
      </c>
      <c r="AC1107" s="263" t="str">
        <f t="shared" si="1135"/>
        <v>   -  BĐ: 6/9/2025 KT: Ngày lỗi</v>
      </c>
      <c r="AD1107" s="263">
        <f t="shared" ref="AD1107:AE1107" si="1357">P1107</f>
        <v>45906</v>
      </c>
      <c r="AE1107" s="263" t="str">
        <f t="shared" si="1357"/>
        <v>#DIV/0!</v>
      </c>
      <c r="AF1107" s="187"/>
      <c r="AG1107" s="187"/>
    </row>
    <row r="1108">
      <c r="A1108" s="253"/>
      <c r="B1108" s="253"/>
      <c r="C1108" s="99"/>
      <c r="D1108" s="99"/>
      <c r="E1108" s="99"/>
      <c r="F1108" s="99"/>
      <c r="G1108" s="268"/>
      <c r="H1108" s="99"/>
      <c r="I1108" s="99"/>
      <c r="J1108" s="99"/>
      <c r="K1108" s="273"/>
      <c r="L1108" s="192"/>
      <c r="M1108" s="192"/>
      <c r="N1108" s="99"/>
      <c r="O1108" s="99"/>
      <c r="P1108" s="237">
        <f t="shared" si="1246"/>
        <v>45906</v>
      </c>
      <c r="Q1108" s="170" t="str">
        <f t="shared" si="1247"/>
        <v>#DIV/0!</v>
      </c>
      <c r="R1108" s="206"/>
      <c r="S1108" s="267"/>
      <c r="T1108" s="99"/>
      <c r="U1108" s="99"/>
      <c r="V1108" s="259" t="str">
        <f t="shared" si="1128"/>
        <v> </v>
      </c>
      <c r="W1108" s="260">
        <f t="shared" si="1248"/>
        <v>0</v>
      </c>
      <c r="X1108" s="258" t="str">
        <f t="shared" si="1249"/>
        <v>#DIV/0!</v>
      </c>
      <c r="Y1108" s="261" t="str">
        <f t="shared" si="1250"/>
        <v>#DIV/0!</v>
      </c>
      <c r="Z1108" s="262">
        <f t="shared" si="1251"/>
        <v>0</v>
      </c>
      <c r="AA1108" s="262">
        <f t="shared" si="1252"/>
        <v>0</v>
      </c>
      <c r="AB1108" s="258" t="str">
        <f t="shared" si="1253"/>
        <v/>
      </c>
      <c r="AC1108" s="263" t="str">
        <f t="shared" si="1135"/>
        <v>   -  BĐ: 6/9/2025 KT: Ngày lỗi</v>
      </c>
      <c r="AD1108" s="263">
        <f t="shared" ref="AD1108:AE1108" si="1358">P1108</f>
        <v>45906</v>
      </c>
      <c r="AE1108" s="263" t="str">
        <f t="shared" si="1358"/>
        <v>#DIV/0!</v>
      </c>
      <c r="AF1108" s="187"/>
      <c r="AG1108" s="187"/>
    </row>
    <row r="1109">
      <c r="A1109" s="253"/>
      <c r="B1109" s="253"/>
      <c r="C1109" s="99"/>
      <c r="D1109" s="99"/>
      <c r="E1109" s="99"/>
      <c r="F1109" s="99"/>
      <c r="G1109" s="268"/>
      <c r="H1109" s="99"/>
      <c r="I1109" s="99"/>
      <c r="J1109" s="99"/>
      <c r="K1109" s="273"/>
      <c r="L1109" s="192"/>
      <c r="M1109" s="192"/>
      <c r="N1109" s="99"/>
      <c r="O1109" s="99"/>
      <c r="P1109" s="237">
        <f t="shared" si="1246"/>
        <v>45906</v>
      </c>
      <c r="Q1109" s="170" t="str">
        <f t="shared" si="1247"/>
        <v>#DIV/0!</v>
      </c>
      <c r="R1109" s="206"/>
      <c r="S1109" s="267"/>
      <c r="T1109" s="99"/>
      <c r="U1109" s="99"/>
      <c r="V1109" s="259" t="str">
        <f t="shared" si="1128"/>
        <v> </v>
      </c>
      <c r="W1109" s="260">
        <f t="shared" si="1248"/>
        <v>0</v>
      </c>
      <c r="X1109" s="258" t="str">
        <f t="shared" si="1249"/>
        <v>#DIV/0!</v>
      </c>
      <c r="Y1109" s="261" t="str">
        <f t="shared" si="1250"/>
        <v>#DIV/0!</v>
      </c>
      <c r="Z1109" s="262">
        <f t="shared" si="1251"/>
        <v>0</v>
      </c>
      <c r="AA1109" s="262">
        <f t="shared" si="1252"/>
        <v>0</v>
      </c>
      <c r="AB1109" s="258" t="str">
        <f t="shared" si="1253"/>
        <v/>
      </c>
      <c r="AC1109" s="263" t="str">
        <f t="shared" si="1135"/>
        <v>   -  BĐ: 6/9/2025 KT: Ngày lỗi</v>
      </c>
      <c r="AD1109" s="263">
        <f t="shared" ref="AD1109:AE1109" si="1359">P1109</f>
        <v>45906</v>
      </c>
      <c r="AE1109" s="263" t="str">
        <f t="shared" si="1359"/>
        <v>#DIV/0!</v>
      </c>
      <c r="AF1109" s="187"/>
      <c r="AG1109" s="187"/>
    </row>
    <row r="1110">
      <c r="A1110" s="253"/>
      <c r="B1110" s="253"/>
      <c r="C1110" s="99"/>
      <c r="D1110" s="99"/>
      <c r="E1110" s="99"/>
      <c r="F1110" s="99"/>
      <c r="G1110" s="268"/>
      <c r="H1110" s="99"/>
      <c r="I1110" s="99"/>
      <c r="J1110" s="99"/>
      <c r="K1110" s="273"/>
      <c r="L1110" s="192"/>
      <c r="M1110" s="192"/>
      <c r="N1110" s="99"/>
      <c r="O1110" s="99"/>
      <c r="P1110" s="237">
        <f t="shared" si="1246"/>
        <v>45906</v>
      </c>
      <c r="Q1110" s="170" t="str">
        <f t="shared" si="1247"/>
        <v>#DIV/0!</v>
      </c>
      <c r="R1110" s="206"/>
      <c r="S1110" s="267"/>
      <c r="T1110" s="99"/>
      <c r="U1110" s="99"/>
      <c r="V1110" s="259" t="str">
        <f t="shared" si="1128"/>
        <v> </v>
      </c>
      <c r="W1110" s="260">
        <f t="shared" si="1248"/>
        <v>0</v>
      </c>
      <c r="X1110" s="258" t="str">
        <f t="shared" si="1249"/>
        <v>#DIV/0!</v>
      </c>
      <c r="Y1110" s="261" t="str">
        <f t="shared" si="1250"/>
        <v>#DIV/0!</v>
      </c>
      <c r="Z1110" s="262">
        <f t="shared" si="1251"/>
        <v>0</v>
      </c>
      <c r="AA1110" s="262">
        <f t="shared" si="1252"/>
        <v>0</v>
      </c>
      <c r="AB1110" s="258" t="str">
        <f t="shared" si="1253"/>
        <v/>
      </c>
      <c r="AC1110" s="263" t="str">
        <f t="shared" si="1135"/>
        <v>   -  BĐ: 6/9/2025 KT: Ngày lỗi</v>
      </c>
      <c r="AD1110" s="263">
        <f t="shared" ref="AD1110:AE1110" si="1360">P1110</f>
        <v>45906</v>
      </c>
      <c r="AE1110" s="263" t="str">
        <f t="shared" si="1360"/>
        <v>#DIV/0!</v>
      </c>
      <c r="AF1110" s="187"/>
      <c r="AG1110" s="187"/>
    </row>
    <row r="1111">
      <c r="A1111" s="253"/>
      <c r="B1111" s="253"/>
      <c r="C1111" s="99"/>
      <c r="D1111" s="99"/>
      <c r="E1111" s="99"/>
      <c r="F1111" s="99"/>
      <c r="G1111" s="268"/>
      <c r="H1111" s="99"/>
      <c r="I1111" s="99"/>
      <c r="J1111" s="99"/>
      <c r="K1111" s="273"/>
      <c r="L1111" s="192"/>
      <c r="M1111" s="192"/>
      <c r="N1111" s="99"/>
      <c r="O1111" s="99"/>
      <c r="P1111" s="237">
        <f t="shared" si="1246"/>
        <v>45906</v>
      </c>
      <c r="Q1111" s="170" t="str">
        <f t="shared" si="1247"/>
        <v>#DIV/0!</v>
      </c>
      <c r="R1111" s="206"/>
      <c r="S1111" s="267"/>
      <c r="T1111" s="99"/>
      <c r="U1111" s="99"/>
      <c r="V1111" s="259" t="str">
        <f t="shared" si="1128"/>
        <v> </v>
      </c>
      <c r="W1111" s="260">
        <f t="shared" si="1248"/>
        <v>0</v>
      </c>
      <c r="X1111" s="258" t="str">
        <f t="shared" si="1249"/>
        <v>#DIV/0!</v>
      </c>
      <c r="Y1111" s="261" t="str">
        <f t="shared" si="1250"/>
        <v>#DIV/0!</v>
      </c>
      <c r="Z1111" s="262">
        <f t="shared" si="1251"/>
        <v>0</v>
      </c>
      <c r="AA1111" s="262">
        <f t="shared" si="1252"/>
        <v>0</v>
      </c>
      <c r="AB1111" s="258" t="str">
        <f t="shared" si="1253"/>
        <v/>
      </c>
      <c r="AC1111" s="263" t="str">
        <f t="shared" si="1135"/>
        <v>   -  BĐ: 6/9/2025 KT: Ngày lỗi</v>
      </c>
      <c r="AD1111" s="263">
        <f t="shared" ref="AD1111:AE1111" si="1361">P1111</f>
        <v>45906</v>
      </c>
      <c r="AE1111" s="263" t="str">
        <f t="shared" si="1361"/>
        <v>#DIV/0!</v>
      </c>
      <c r="AF1111" s="187"/>
      <c r="AG1111" s="187"/>
    </row>
    <row r="1112">
      <c r="A1112" s="253"/>
      <c r="B1112" s="253"/>
      <c r="C1112" s="99"/>
      <c r="D1112" s="99"/>
      <c r="E1112" s="99"/>
      <c r="F1112" s="99"/>
      <c r="G1112" s="268"/>
      <c r="H1112" s="99"/>
      <c r="I1112" s="99"/>
      <c r="J1112" s="99"/>
      <c r="K1112" s="273"/>
      <c r="L1112" s="192"/>
      <c r="M1112" s="192"/>
      <c r="N1112" s="99"/>
      <c r="O1112" s="99"/>
      <c r="P1112" s="237">
        <f t="shared" si="1246"/>
        <v>45906</v>
      </c>
      <c r="Q1112" s="170" t="str">
        <f t="shared" si="1247"/>
        <v>#DIV/0!</v>
      </c>
      <c r="R1112" s="206"/>
      <c r="S1112" s="267"/>
      <c r="T1112" s="99"/>
      <c r="U1112" s="99"/>
      <c r="V1112" s="259" t="str">
        <f t="shared" si="1128"/>
        <v> </v>
      </c>
      <c r="W1112" s="260">
        <f t="shared" si="1248"/>
        <v>0</v>
      </c>
      <c r="X1112" s="258" t="str">
        <f t="shared" si="1249"/>
        <v>#DIV/0!</v>
      </c>
      <c r="Y1112" s="261" t="str">
        <f t="shared" si="1250"/>
        <v>#DIV/0!</v>
      </c>
      <c r="Z1112" s="262">
        <f t="shared" si="1251"/>
        <v>0</v>
      </c>
      <c r="AA1112" s="262">
        <f t="shared" si="1252"/>
        <v>0</v>
      </c>
      <c r="AB1112" s="258" t="str">
        <f t="shared" si="1253"/>
        <v/>
      </c>
      <c r="AC1112" s="263" t="str">
        <f t="shared" si="1135"/>
        <v>   -  BĐ: 6/9/2025 KT: Ngày lỗi</v>
      </c>
      <c r="AD1112" s="263">
        <f t="shared" ref="AD1112:AE1112" si="1362">P1112</f>
        <v>45906</v>
      </c>
      <c r="AE1112" s="263" t="str">
        <f t="shared" si="1362"/>
        <v>#DIV/0!</v>
      </c>
      <c r="AF1112" s="187"/>
      <c r="AG1112" s="187"/>
    </row>
    <row r="1113">
      <c r="A1113" s="253"/>
      <c r="B1113" s="253"/>
      <c r="C1113" s="99"/>
      <c r="D1113" s="99"/>
      <c r="E1113" s="99"/>
      <c r="F1113" s="99"/>
      <c r="G1113" s="268"/>
      <c r="H1113" s="99"/>
      <c r="I1113" s="99"/>
      <c r="J1113" s="99"/>
      <c r="K1113" s="273"/>
      <c r="L1113" s="192"/>
      <c r="M1113" s="192"/>
      <c r="N1113" s="99"/>
      <c r="O1113" s="99"/>
      <c r="P1113" s="237">
        <f t="shared" si="1246"/>
        <v>45906</v>
      </c>
      <c r="Q1113" s="170" t="str">
        <f t="shared" si="1247"/>
        <v>#DIV/0!</v>
      </c>
      <c r="R1113" s="206"/>
      <c r="S1113" s="267"/>
      <c r="T1113" s="99"/>
      <c r="U1113" s="99"/>
      <c r="V1113" s="259" t="str">
        <f t="shared" si="1128"/>
        <v> </v>
      </c>
      <c r="W1113" s="260">
        <f t="shared" si="1248"/>
        <v>0</v>
      </c>
      <c r="X1113" s="258" t="str">
        <f t="shared" si="1249"/>
        <v>#DIV/0!</v>
      </c>
      <c r="Y1113" s="261" t="str">
        <f t="shared" si="1250"/>
        <v>#DIV/0!</v>
      </c>
      <c r="Z1113" s="262">
        <f t="shared" si="1251"/>
        <v>0</v>
      </c>
      <c r="AA1113" s="262">
        <f t="shared" si="1252"/>
        <v>0</v>
      </c>
      <c r="AB1113" s="258" t="str">
        <f t="shared" si="1253"/>
        <v/>
      </c>
      <c r="AC1113" s="263" t="str">
        <f t="shared" si="1135"/>
        <v>   -  BĐ: 6/9/2025 KT: Ngày lỗi</v>
      </c>
      <c r="AD1113" s="263">
        <f t="shared" ref="AD1113:AE1113" si="1363">P1113</f>
        <v>45906</v>
      </c>
      <c r="AE1113" s="263" t="str">
        <f t="shared" si="1363"/>
        <v>#DIV/0!</v>
      </c>
      <c r="AF1113" s="187"/>
      <c r="AG1113" s="187"/>
    </row>
    <row r="1114">
      <c r="A1114" s="253"/>
      <c r="B1114" s="253"/>
      <c r="C1114" s="99"/>
      <c r="D1114" s="99"/>
      <c r="E1114" s="99"/>
      <c r="F1114" s="99"/>
      <c r="G1114" s="268"/>
      <c r="H1114" s="99"/>
      <c r="I1114" s="99"/>
      <c r="J1114" s="99"/>
      <c r="K1114" s="273"/>
      <c r="L1114" s="192"/>
      <c r="M1114" s="192"/>
      <c r="N1114" s="99"/>
      <c r="O1114" s="99"/>
      <c r="P1114" s="237">
        <f t="shared" si="1246"/>
        <v>45906</v>
      </c>
      <c r="Q1114" s="170" t="str">
        <f t="shared" si="1247"/>
        <v>#DIV/0!</v>
      </c>
      <c r="R1114" s="206"/>
      <c r="S1114" s="267"/>
      <c r="T1114" s="99"/>
      <c r="U1114" s="99"/>
      <c r="V1114" s="259" t="str">
        <f t="shared" si="1128"/>
        <v> </v>
      </c>
      <c r="W1114" s="260">
        <f t="shared" si="1248"/>
        <v>0</v>
      </c>
      <c r="X1114" s="258" t="str">
        <f t="shared" si="1249"/>
        <v>#DIV/0!</v>
      </c>
      <c r="Y1114" s="261" t="str">
        <f t="shared" si="1250"/>
        <v>#DIV/0!</v>
      </c>
      <c r="Z1114" s="262">
        <f t="shared" si="1251"/>
        <v>0</v>
      </c>
      <c r="AA1114" s="262">
        <f t="shared" si="1252"/>
        <v>0</v>
      </c>
      <c r="AB1114" s="258" t="str">
        <f t="shared" si="1253"/>
        <v/>
      </c>
      <c r="AC1114" s="263" t="str">
        <f t="shared" si="1135"/>
        <v>   -  BĐ: 6/9/2025 KT: Ngày lỗi</v>
      </c>
      <c r="AD1114" s="263">
        <f t="shared" ref="AD1114:AE1114" si="1364">P1114</f>
        <v>45906</v>
      </c>
      <c r="AE1114" s="263" t="str">
        <f t="shared" si="1364"/>
        <v>#DIV/0!</v>
      </c>
      <c r="AF1114" s="187"/>
      <c r="AG1114" s="187"/>
    </row>
    <row r="1115">
      <c r="A1115" s="253"/>
      <c r="B1115" s="253"/>
      <c r="C1115" s="99"/>
      <c r="D1115" s="99"/>
      <c r="E1115" s="99"/>
      <c r="F1115" s="99"/>
      <c r="G1115" s="268"/>
      <c r="H1115" s="99"/>
      <c r="I1115" s="99"/>
      <c r="J1115" s="99"/>
      <c r="K1115" s="273"/>
      <c r="L1115" s="192"/>
      <c r="M1115" s="192"/>
      <c r="N1115" s="99"/>
      <c r="O1115" s="99"/>
      <c r="P1115" s="237">
        <f t="shared" si="1246"/>
        <v>45906</v>
      </c>
      <c r="Q1115" s="170" t="str">
        <f t="shared" si="1247"/>
        <v>#DIV/0!</v>
      </c>
      <c r="R1115" s="206"/>
      <c r="S1115" s="267"/>
      <c r="T1115" s="99"/>
      <c r="U1115" s="99"/>
      <c r="V1115" s="259" t="str">
        <f t="shared" si="1128"/>
        <v> </v>
      </c>
      <c r="W1115" s="260">
        <f t="shared" si="1248"/>
        <v>0</v>
      </c>
      <c r="X1115" s="258" t="str">
        <f t="shared" si="1249"/>
        <v>#DIV/0!</v>
      </c>
      <c r="Y1115" s="261" t="str">
        <f t="shared" si="1250"/>
        <v>#DIV/0!</v>
      </c>
      <c r="Z1115" s="262">
        <f t="shared" si="1251"/>
        <v>0</v>
      </c>
      <c r="AA1115" s="262">
        <f t="shared" si="1252"/>
        <v>0</v>
      </c>
      <c r="AB1115" s="258" t="str">
        <f t="shared" si="1253"/>
        <v/>
      </c>
      <c r="AC1115" s="263" t="str">
        <f t="shared" si="1135"/>
        <v>   -  BĐ: 6/9/2025 KT: Ngày lỗi</v>
      </c>
      <c r="AD1115" s="263">
        <f t="shared" ref="AD1115:AE1115" si="1365">P1115</f>
        <v>45906</v>
      </c>
      <c r="AE1115" s="263" t="str">
        <f t="shared" si="1365"/>
        <v>#DIV/0!</v>
      </c>
      <c r="AF1115" s="187"/>
      <c r="AG1115" s="187"/>
    </row>
    <row r="1116">
      <c r="A1116" s="253"/>
      <c r="B1116" s="253"/>
      <c r="C1116" s="99"/>
      <c r="D1116" s="99"/>
      <c r="E1116" s="99"/>
      <c r="F1116" s="99"/>
      <c r="G1116" s="268"/>
      <c r="H1116" s="99"/>
      <c r="I1116" s="99"/>
      <c r="J1116" s="99"/>
      <c r="K1116" s="273"/>
      <c r="L1116" s="192"/>
      <c r="M1116" s="192"/>
      <c r="N1116" s="99"/>
      <c r="O1116" s="99"/>
      <c r="P1116" s="237">
        <f t="shared" si="1246"/>
        <v>45906</v>
      </c>
      <c r="Q1116" s="170" t="str">
        <f t="shared" si="1247"/>
        <v>#DIV/0!</v>
      </c>
      <c r="R1116" s="206"/>
      <c r="S1116" s="267"/>
      <c r="T1116" s="99"/>
      <c r="U1116" s="99"/>
      <c r="V1116" s="259" t="str">
        <f t="shared" si="1128"/>
        <v> </v>
      </c>
      <c r="W1116" s="260">
        <f t="shared" si="1248"/>
        <v>0</v>
      </c>
      <c r="X1116" s="258" t="str">
        <f t="shared" si="1249"/>
        <v>#DIV/0!</v>
      </c>
      <c r="Y1116" s="261" t="str">
        <f t="shared" si="1250"/>
        <v>#DIV/0!</v>
      </c>
      <c r="Z1116" s="262">
        <f t="shared" si="1251"/>
        <v>0</v>
      </c>
      <c r="AA1116" s="262">
        <f t="shared" si="1252"/>
        <v>0</v>
      </c>
      <c r="AB1116" s="258" t="str">
        <f t="shared" si="1253"/>
        <v/>
      </c>
      <c r="AC1116" s="263" t="str">
        <f t="shared" si="1135"/>
        <v>   -  BĐ: 6/9/2025 KT: Ngày lỗi</v>
      </c>
      <c r="AD1116" s="263">
        <f t="shared" ref="AD1116:AE1116" si="1366">P1116</f>
        <v>45906</v>
      </c>
      <c r="AE1116" s="263" t="str">
        <f t="shared" si="1366"/>
        <v>#DIV/0!</v>
      </c>
      <c r="AF1116" s="187"/>
      <c r="AG1116" s="187"/>
    </row>
    <row r="1117">
      <c r="A1117" s="253"/>
      <c r="B1117" s="253"/>
      <c r="C1117" s="99"/>
      <c r="D1117" s="99"/>
      <c r="E1117" s="99"/>
      <c r="F1117" s="99"/>
      <c r="G1117" s="268"/>
      <c r="H1117" s="99"/>
      <c r="I1117" s="99"/>
      <c r="J1117" s="99"/>
      <c r="K1117" s="273"/>
      <c r="L1117" s="192"/>
      <c r="M1117" s="192"/>
      <c r="N1117" s="99"/>
      <c r="O1117" s="99"/>
      <c r="P1117" s="237">
        <f t="shared" si="1246"/>
        <v>45906</v>
      </c>
      <c r="Q1117" s="170" t="str">
        <f t="shared" si="1247"/>
        <v>#DIV/0!</v>
      </c>
      <c r="R1117" s="206"/>
      <c r="S1117" s="267"/>
      <c r="T1117" s="99"/>
      <c r="U1117" s="99"/>
      <c r="V1117" s="259" t="str">
        <f t="shared" si="1128"/>
        <v> </v>
      </c>
      <c r="W1117" s="260">
        <f t="shared" si="1248"/>
        <v>0</v>
      </c>
      <c r="X1117" s="258" t="str">
        <f t="shared" si="1249"/>
        <v>#DIV/0!</v>
      </c>
      <c r="Y1117" s="261" t="str">
        <f t="shared" si="1250"/>
        <v>#DIV/0!</v>
      </c>
      <c r="Z1117" s="262">
        <f t="shared" si="1251"/>
        <v>0</v>
      </c>
      <c r="AA1117" s="262">
        <f t="shared" si="1252"/>
        <v>0</v>
      </c>
      <c r="AB1117" s="258" t="str">
        <f t="shared" si="1253"/>
        <v/>
      </c>
      <c r="AC1117" s="263" t="str">
        <f t="shared" si="1135"/>
        <v>   -  BĐ: 6/9/2025 KT: Ngày lỗi</v>
      </c>
      <c r="AD1117" s="263">
        <f t="shared" ref="AD1117:AE1117" si="1367">P1117</f>
        <v>45906</v>
      </c>
      <c r="AE1117" s="263" t="str">
        <f t="shared" si="1367"/>
        <v>#DIV/0!</v>
      </c>
      <c r="AF1117" s="187"/>
      <c r="AG1117" s="187"/>
    </row>
    <row r="1118">
      <c r="A1118" s="253"/>
      <c r="B1118" s="253"/>
      <c r="C1118" s="99"/>
      <c r="D1118" s="99"/>
      <c r="E1118" s="99"/>
      <c r="F1118" s="99"/>
      <c r="G1118" s="268"/>
      <c r="H1118" s="99"/>
      <c r="I1118" s="99"/>
      <c r="J1118" s="99"/>
      <c r="K1118" s="273"/>
      <c r="L1118" s="192"/>
      <c r="M1118" s="192"/>
      <c r="N1118" s="99"/>
      <c r="O1118" s="99"/>
      <c r="P1118" s="237">
        <f t="shared" si="1246"/>
        <v>45906</v>
      </c>
      <c r="Q1118" s="170" t="str">
        <f t="shared" si="1247"/>
        <v>#DIV/0!</v>
      </c>
      <c r="R1118" s="206"/>
      <c r="S1118" s="267"/>
      <c r="T1118" s="99"/>
      <c r="U1118" s="99"/>
      <c r="V1118" s="259" t="str">
        <f t="shared" si="1128"/>
        <v> </v>
      </c>
      <c r="W1118" s="260">
        <f t="shared" si="1248"/>
        <v>0</v>
      </c>
      <c r="X1118" s="258" t="str">
        <f t="shared" si="1249"/>
        <v>#DIV/0!</v>
      </c>
      <c r="Y1118" s="261" t="str">
        <f t="shared" si="1250"/>
        <v>#DIV/0!</v>
      </c>
      <c r="Z1118" s="262">
        <f t="shared" si="1251"/>
        <v>0</v>
      </c>
      <c r="AA1118" s="262">
        <f t="shared" si="1252"/>
        <v>0</v>
      </c>
      <c r="AB1118" s="258" t="str">
        <f t="shared" si="1253"/>
        <v/>
      </c>
      <c r="AC1118" s="263" t="str">
        <f t="shared" si="1135"/>
        <v>   -  BĐ: 6/9/2025 KT: Ngày lỗi</v>
      </c>
      <c r="AD1118" s="263">
        <f t="shared" ref="AD1118:AE1118" si="1368">P1118</f>
        <v>45906</v>
      </c>
      <c r="AE1118" s="263" t="str">
        <f t="shared" si="1368"/>
        <v>#DIV/0!</v>
      </c>
      <c r="AF1118" s="187"/>
      <c r="AG1118" s="187"/>
    </row>
    <row r="1119">
      <c r="A1119" s="253"/>
      <c r="B1119" s="253"/>
      <c r="C1119" s="99"/>
      <c r="D1119" s="99"/>
      <c r="E1119" s="99"/>
      <c r="F1119" s="99"/>
      <c r="G1119" s="268"/>
      <c r="H1119" s="99"/>
      <c r="I1119" s="99"/>
      <c r="J1119" s="99"/>
      <c r="K1119" s="273"/>
      <c r="L1119" s="192"/>
      <c r="M1119" s="192"/>
      <c r="N1119" s="99"/>
      <c r="O1119" s="99"/>
      <c r="P1119" s="237">
        <f t="shared" si="1246"/>
        <v>45906</v>
      </c>
      <c r="Q1119" s="170" t="str">
        <f t="shared" si="1247"/>
        <v>#DIV/0!</v>
      </c>
      <c r="R1119" s="206"/>
      <c r="S1119" s="267"/>
      <c r="T1119" s="99"/>
      <c r="U1119" s="99"/>
      <c r="V1119" s="259" t="str">
        <f t="shared" si="1128"/>
        <v> </v>
      </c>
      <c r="W1119" s="260">
        <f t="shared" si="1248"/>
        <v>0</v>
      </c>
      <c r="X1119" s="258" t="str">
        <f t="shared" si="1249"/>
        <v>#DIV/0!</v>
      </c>
      <c r="Y1119" s="261" t="str">
        <f t="shared" si="1250"/>
        <v>#DIV/0!</v>
      </c>
      <c r="Z1119" s="262">
        <f t="shared" si="1251"/>
        <v>0</v>
      </c>
      <c r="AA1119" s="262">
        <f t="shared" si="1252"/>
        <v>0</v>
      </c>
      <c r="AB1119" s="258" t="str">
        <f t="shared" si="1253"/>
        <v/>
      </c>
      <c r="AC1119" s="263" t="str">
        <f t="shared" si="1135"/>
        <v>   -  BĐ: 6/9/2025 KT: Ngày lỗi</v>
      </c>
      <c r="AD1119" s="263">
        <f t="shared" ref="AD1119:AE1119" si="1369">P1119</f>
        <v>45906</v>
      </c>
      <c r="AE1119" s="263" t="str">
        <f t="shared" si="1369"/>
        <v>#DIV/0!</v>
      </c>
      <c r="AF1119" s="187"/>
      <c r="AG1119" s="187"/>
    </row>
    <row r="1120">
      <c r="A1120" s="253"/>
      <c r="B1120" s="253"/>
      <c r="C1120" s="99"/>
      <c r="D1120" s="99"/>
      <c r="E1120" s="99"/>
      <c r="F1120" s="99"/>
      <c r="G1120" s="268"/>
      <c r="H1120" s="99"/>
      <c r="I1120" s="99"/>
      <c r="J1120" s="99"/>
      <c r="K1120" s="273"/>
      <c r="L1120" s="192"/>
      <c r="M1120" s="192"/>
      <c r="N1120" s="99"/>
      <c r="O1120" s="99"/>
      <c r="P1120" s="237">
        <f t="shared" si="1246"/>
        <v>45906</v>
      </c>
      <c r="Q1120" s="170" t="str">
        <f t="shared" si="1247"/>
        <v>#DIV/0!</v>
      </c>
      <c r="R1120" s="206"/>
      <c r="S1120" s="267"/>
      <c r="T1120" s="99"/>
      <c r="U1120" s="99"/>
      <c r="V1120" s="259" t="str">
        <f t="shared" si="1128"/>
        <v> </v>
      </c>
      <c r="W1120" s="260">
        <f t="shared" si="1248"/>
        <v>0</v>
      </c>
      <c r="X1120" s="258" t="str">
        <f t="shared" si="1249"/>
        <v>#DIV/0!</v>
      </c>
      <c r="Y1120" s="261" t="str">
        <f t="shared" si="1250"/>
        <v>#DIV/0!</v>
      </c>
      <c r="Z1120" s="262">
        <f t="shared" si="1251"/>
        <v>0</v>
      </c>
      <c r="AA1120" s="262">
        <f t="shared" si="1252"/>
        <v>0</v>
      </c>
      <c r="AB1120" s="258" t="str">
        <f t="shared" si="1253"/>
        <v/>
      </c>
      <c r="AC1120" s="263" t="str">
        <f t="shared" si="1135"/>
        <v>   -  BĐ: 6/9/2025 KT: Ngày lỗi</v>
      </c>
      <c r="AD1120" s="263">
        <f t="shared" ref="AD1120:AE1120" si="1370">P1120</f>
        <v>45906</v>
      </c>
      <c r="AE1120" s="263" t="str">
        <f t="shared" si="1370"/>
        <v>#DIV/0!</v>
      </c>
      <c r="AF1120" s="187"/>
      <c r="AG1120" s="187"/>
    </row>
    <row r="1121">
      <c r="A1121" s="253"/>
      <c r="B1121" s="253"/>
      <c r="C1121" s="99"/>
      <c r="D1121" s="99"/>
      <c r="E1121" s="99"/>
      <c r="F1121" s="99"/>
      <c r="G1121" s="268"/>
      <c r="H1121" s="99"/>
      <c r="I1121" s="99"/>
      <c r="J1121" s="99"/>
      <c r="K1121" s="273"/>
      <c r="L1121" s="192"/>
      <c r="M1121" s="192"/>
      <c r="N1121" s="99"/>
      <c r="O1121" s="99"/>
      <c r="P1121" s="237">
        <f t="shared" si="1246"/>
        <v>45906</v>
      </c>
      <c r="Q1121" s="170" t="str">
        <f t="shared" si="1247"/>
        <v>#DIV/0!</v>
      </c>
      <c r="R1121" s="206"/>
      <c r="S1121" s="267"/>
      <c r="T1121" s="99"/>
      <c r="U1121" s="99"/>
      <c r="V1121" s="259" t="str">
        <f t="shared" si="1128"/>
        <v> </v>
      </c>
      <c r="W1121" s="260">
        <f t="shared" si="1248"/>
        <v>0</v>
      </c>
      <c r="X1121" s="258" t="str">
        <f t="shared" si="1249"/>
        <v>#DIV/0!</v>
      </c>
      <c r="Y1121" s="261" t="str">
        <f t="shared" si="1250"/>
        <v>#DIV/0!</v>
      </c>
      <c r="Z1121" s="262">
        <f t="shared" si="1251"/>
        <v>0</v>
      </c>
      <c r="AA1121" s="262">
        <f t="shared" si="1252"/>
        <v>0</v>
      </c>
      <c r="AB1121" s="258" t="str">
        <f t="shared" si="1253"/>
        <v/>
      </c>
      <c r="AC1121" s="263" t="str">
        <f t="shared" si="1135"/>
        <v>   -  BĐ: 6/9/2025 KT: Ngày lỗi</v>
      </c>
      <c r="AD1121" s="263">
        <f t="shared" ref="AD1121:AE1121" si="1371">P1121</f>
        <v>45906</v>
      </c>
      <c r="AE1121" s="263" t="str">
        <f t="shared" si="1371"/>
        <v>#DIV/0!</v>
      </c>
      <c r="AF1121" s="187"/>
      <c r="AG1121" s="187"/>
    </row>
    <row r="1122">
      <c r="A1122" s="253"/>
      <c r="B1122" s="253"/>
      <c r="C1122" s="99"/>
      <c r="D1122" s="99"/>
      <c r="E1122" s="99"/>
      <c r="F1122" s="99"/>
      <c r="G1122" s="268"/>
      <c r="H1122" s="99"/>
      <c r="I1122" s="99"/>
      <c r="J1122" s="99"/>
      <c r="K1122" s="273"/>
      <c r="L1122" s="192"/>
      <c r="M1122" s="192"/>
      <c r="N1122" s="99"/>
      <c r="O1122" s="99"/>
      <c r="P1122" s="237">
        <f t="shared" si="1246"/>
        <v>45906</v>
      </c>
      <c r="Q1122" s="170" t="str">
        <f t="shared" si="1247"/>
        <v>#DIV/0!</v>
      </c>
      <c r="R1122" s="206"/>
      <c r="S1122" s="267"/>
      <c r="T1122" s="99"/>
      <c r="U1122" s="99"/>
      <c r="V1122" s="259" t="str">
        <f t="shared" si="1128"/>
        <v> </v>
      </c>
      <c r="W1122" s="260">
        <f t="shared" si="1248"/>
        <v>0</v>
      </c>
      <c r="X1122" s="258" t="str">
        <f t="shared" si="1249"/>
        <v>#DIV/0!</v>
      </c>
      <c r="Y1122" s="261" t="str">
        <f t="shared" si="1250"/>
        <v>#DIV/0!</v>
      </c>
      <c r="Z1122" s="262">
        <f t="shared" si="1251"/>
        <v>0</v>
      </c>
      <c r="AA1122" s="262">
        <f t="shared" si="1252"/>
        <v>0</v>
      </c>
      <c r="AB1122" s="258" t="str">
        <f t="shared" si="1253"/>
        <v/>
      </c>
      <c r="AC1122" s="263" t="str">
        <f t="shared" si="1135"/>
        <v>   -  BĐ: 6/9/2025 KT: Ngày lỗi</v>
      </c>
      <c r="AD1122" s="263">
        <f t="shared" ref="AD1122:AE1122" si="1372">P1122</f>
        <v>45906</v>
      </c>
      <c r="AE1122" s="263" t="str">
        <f t="shared" si="1372"/>
        <v>#DIV/0!</v>
      </c>
      <c r="AF1122" s="187"/>
      <c r="AG1122" s="187"/>
    </row>
    <row r="1123">
      <c r="A1123" s="253"/>
      <c r="B1123" s="253"/>
      <c r="C1123" s="99"/>
      <c r="D1123" s="99"/>
      <c r="E1123" s="99"/>
      <c r="F1123" s="99"/>
      <c r="G1123" s="268"/>
      <c r="H1123" s="99"/>
      <c r="I1123" s="99"/>
      <c r="J1123" s="99"/>
      <c r="K1123" s="273"/>
      <c r="L1123" s="192"/>
      <c r="M1123" s="192"/>
      <c r="N1123" s="99"/>
      <c r="O1123" s="99"/>
      <c r="P1123" s="237">
        <f t="shared" si="1246"/>
        <v>45906</v>
      </c>
      <c r="Q1123" s="170" t="str">
        <f t="shared" si="1247"/>
        <v>#DIV/0!</v>
      </c>
      <c r="R1123" s="206"/>
      <c r="S1123" s="267"/>
      <c r="T1123" s="99"/>
      <c r="U1123" s="99"/>
      <c r="V1123" s="259" t="str">
        <f t="shared" si="1128"/>
        <v> </v>
      </c>
      <c r="W1123" s="260">
        <f t="shared" si="1248"/>
        <v>0</v>
      </c>
      <c r="X1123" s="258" t="str">
        <f t="shared" si="1249"/>
        <v>#DIV/0!</v>
      </c>
      <c r="Y1123" s="261" t="str">
        <f t="shared" si="1250"/>
        <v>#DIV/0!</v>
      </c>
      <c r="Z1123" s="262">
        <f t="shared" si="1251"/>
        <v>0</v>
      </c>
      <c r="AA1123" s="262">
        <f t="shared" si="1252"/>
        <v>0</v>
      </c>
      <c r="AB1123" s="258" t="str">
        <f t="shared" si="1253"/>
        <v/>
      </c>
      <c r="AC1123" s="263" t="str">
        <f t="shared" si="1135"/>
        <v>   -  BĐ: 6/9/2025 KT: Ngày lỗi</v>
      </c>
      <c r="AD1123" s="263">
        <f t="shared" ref="AD1123:AE1123" si="1373">P1123</f>
        <v>45906</v>
      </c>
      <c r="AE1123" s="263" t="str">
        <f t="shared" si="1373"/>
        <v>#DIV/0!</v>
      </c>
      <c r="AF1123" s="187"/>
      <c r="AG1123" s="187"/>
    </row>
    <row r="1124">
      <c r="A1124" s="253"/>
      <c r="B1124" s="253"/>
      <c r="C1124" s="99"/>
      <c r="D1124" s="99"/>
      <c r="E1124" s="99"/>
      <c r="F1124" s="99"/>
      <c r="G1124" s="268"/>
      <c r="H1124" s="99"/>
      <c r="I1124" s="99"/>
      <c r="J1124" s="99"/>
      <c r="K1124" s="273"/>
      <c r="L1124" s="192"/>
      <c r="M1124" s="192"/>
      <c r="N1124" s="99"/>
      <c r="O1124" s="99"/>
      <c r="P1124" s="237">
        <f t="shared" si="1246"/>
        <v>45906</v>
      </c>
      <c r="Q1124" s="170" t="str">
        <f t="shared" si="1247"/>
        <v>#DIV/0!</v>
      </c>
      <c r="R1124" s="206"/>
      <c r="S1124" s="267"/>
      <c r="T1124" s="99"/>
      <c r="U1124" s="99"/>
      <c r="V1124" s="259" t="str">
        <f t="shared" si="1128"/>
        <v> </v>
      </c>
      <c r="W1124" s="260">
        <f t="shared" si="1248"/>
        <v>0</v>
      </c>
      <c r="X1124" s="258" t="str">
        <f t="shared" si="1249"/>
        <v>#DIV/0!</v>
      </c>
      <c r="Y1124" s="261" t="str">
        <f t="shared" si="1250"/>
        <v>#DIV/0!</v>
      </c>
      <c r="Z1124" s="262">
        <f t="shared" si="1251"/>
        <v>0</v>
      </c>
      <c r="AA1124" s="262">
        <f t="shared" si="1252"/>
        <v>0</v>
      </c>
      <c r="AB1124" s="258" t="str">
        <f t="shared" si="1253"/>
        <v/>
      </c>
      <c r="AC1124" s="263" t="str">
        <f t="shared" si="1135"/>
        <v>   -  BĐ: 6/9/2025 KT: Ngày lỗi</v>
      </c>
      <c r="AD1124" s="263">
        <f t="shared" ref="AD1124:AE1124" si="1374">P1124</f>
        <v>45906</v>
      </c>
      <c r="AE1124" s="263" t="str">
        <f t="shared" si="1374"/>
        <v>#DIV/0!</v>
      </c>
      <c r="AF1124" s="187"/>
      <c r="AG1124" s="187"/>
    </row>
    <row r="1125">
      <c r="A1125" s="253"/>
      <c r="B1125" s="253"/>
      <c r="C1125" s="99"/>
      <c r="D1125" s="99"/>
      <c r="E1125" s="99"/>
      <c r="F1125" s="99"/>
      <c r="G1125" s="268"/>
      <c r="H1125" s="99"/>
      <c r="I1125" s="99"/>
      <c r="J1125" s="99"/>
      <c r="K1125" s="273"/>
      <c r="L1125" s="192"/>
      <c r="M1125" s="192"/>
      <c r="N1125" s="99"/>
      <c r="O1125" s="99"/>
      <c r="P1125" s="237">
        <f t="shared" si="1246"/>
        <v>45906</v>
      </c>
      <c r="Q1125" s="170" t="str">
        <f t="shared" si="1247"/>
        <v>#DIV/0!</v>
      </c>
      <c r="R1125" s="206"/>
      <c r="S1125" s="267"/>
      <c r="T1125" s="99"/>
      <c r="U1125" s="99"/>
      <c r="V1125" s="259" t="str">
        <f t="shared" si="1128"/>
        <v> </v>
      </c>
      <c r="W1125" s="260">
        <f t="shared" si="1248"/>
        <v>0</v>
      </c>
      <c r="X1125" s="258" t="str">
        <f t="shared" si="1249"/>
        <v>#DIV/0!</v>
      </c>
      <c r="Y1125" s="261" t="str">
        <f t="shared" si="1250"/>
        <v>#DIV/0!</v>
      </c>
      <c r="Z1125" s="262">
        <f t="shared" si="1251"/>
        <v>0</v>
      </c>
      <c r="AA1125" s="262">
        <f t="shared" si="1252"/>
        <v>0</v>
      </c>
      <c r="AB1125" s="258" t="str">
        <f t="shared" si="1253"/>
        <v/>
      </c>
      <c r="AC1125" s="263" t="str">
        <f t="shared" si="1135"/>
        <v>   -  BĐ: 6/9/2025 KT: Ngày lỗi</v>
      </c>
      <c r="AD1125" s="263">
        <f t="shared" ref="AD1125:AE1125" si="1375">P1125</f>
        <v>45906</v>
      </c>
      <c r="AE1125" s="263" t="str">
        <f t="shared" si="1375"/>
        <v>#DIV/0!</v>
      </c>
      <c r="AF1125" s="187"/>
      <c r="AG1125" s="187"/>
    </row>
    <row r="1126">
      <c r="A1126" s="253"/>
      <c r="B1126" s="253"/>
      <c r="C1126" s="99"/>
      <c r="D1126" s="99"/>
      <c r="E1126" s="99"/>
      <c r="F1126" s="99"/>
      <c r="G1126" s="268"/>
      <c r="H1126" s="99"/>
      <c r="I1126" s="99"/>
      <c r="J1126" s="99"/>
      <c r="K1126" s="273"/>
      <c r="L1126" s="192"/>
      <c r="M1126" s="192"/>
      <c r="N1126" s="99"/>
      <c r="O1126" s="99"/>
      <c r="P1126" s="237">
        <f t="shared" si="1246"/>
        <v>45906</v>
      </c>
      <c r="Q1126" s="170" t="str">
        <f t="shared" si="1247"/>
        <v>#DIV/0!</v>
      </c>
      <c r="R1126" s="206"/>
      <c r="S1126" s="267"/>
      <c r="T1126" s="99"/>
      <c r="U1126" s="99"/>
      <c r="V1126" s="259" t="str">
        <f t="shared" si="1128"/>
        <v> </v>
      </c>
      <c r="W1126" s="260">
        <f t="shared" si="1248"/>
        <v>0</v>
      </c>
      <c r="X1126" s="258" t="str">
        <f t="shared" si="1249"/>
        <v>#DIV/0!</v>
      </c>
      <c r="Y1126" s="261" t="str">
        <f t="shared" si="1250"/>
        <v>#DIV/0!</v>
      </c>
      <c r="Z1126" s="262">
        <f t="shared" si="1251"/>
        <v>0</v>
      </c>
      <c r="AA1126" s="262">
        <f t="shared" si="1252"/>
        <v>0</v>
      </c>
      <c r="AB1126" s="258" t="str">
        <f t="shared" si="1253"/>
        <v/>
      </c>
      <c r="AC1126" s="263" t="str">
        <f t="shared" si="1135"/>
        <v>   -  BĐ: 6/9/2025 KT: Ngày lỗi</v>
      </c>
      <c r="AD1126" s="263">
        <f t="shared" ref="AD1126:AE1126" si="1376">P1126</f>
        <v>45906</v>
      </c>
      <c r="AE1126" s="263" t="str">
        <f t="shared" si="1376"/>
        <v>#DIV/0!</v>
      </c>
      <c r="AF1126" s="187"/>
      <c r="AG1126" s="187"/>
    </row>
    <row r="1127">
      <c r="A1127" s="253"/>
      <c r="B1127" s="253"/>
      <c r="C1127" s="99"/>
      <c r="D1127" s="99"/>
      <c r="E1127" s="99"/>
      <c r="F1127" s="99"/>
      <c r="G1127" s="268"/>
      <c r="H1127" s="99"/>
      <c r="I1127" s="99"/>
      <c r="J1127" s="99"/>
      <c r="K1127" s="273"/>
      <c r="L1127" s="192"/>
      <c r="M1127" s="192"/>
      <c r="N1127" s="99"/>
      <c r="O1127" s="99"/>
      <c r="P1127" s="237">
        <f t="shared" si="1246"/>
        <v>45906</v>
      </c>
      <c r="Q1127" s="170" t="str">
        <f t="shared" si="1247"/>
        <v>#DIV/0!</v>
      </c>
      <c r="R1127" s="206"/>
      <c r="S1127" s="267"/>
      <c r="T1127" s="99"/>
      <c r="U1127" s="99"/>
      <c r="V1127" s="259" t="str">
        <f t="shared" si="1128"/>
        <v> </v>
      </c>
      <c r="W1127" s="260">
        <f t="shared" si="1248"/>
        <v>0</v>
      </c>
      <c r="X1127" s="258" t="str">
        <f t="shared" si="1249"/>
        <v>#DIV/0!</v>
      </c>
      <c r="Y1127" s="261" t="str">
        <f t="shared" si="1250"/>
        <v>#DIV/0!</v>
      </c>
      <c r="Z1127" s="262">
        <f t="shared" si="1251"/>
        <v>0</v>
      </c>
      <c r="AA1127" s="262">
        <f t="shared" si="1252"/>
        <v>0</v>
      </c>
      <c r="AB1127" s="258" t="str">
        <f t="shared" si="1253"/>
        <v/>
      </c>
      <c r="AC1127" s="263" t="str">
        <f t="shared" si="1135"/>
        <v>   -  BĐ: 6/9/2025 KT: Ngày lỗi</v>
      </c>
      <c r="AD1127" s="263">
        <f t="shared" ref="AD1127:AE1127" si="1377">P1127</f>
        <v>45906</v>
      </c>
      <c r="AE1127" s="263" t="str">
        <f t="shared" si="1377"/>
        <v>#DIV/0!</v>
      </c>
      <c r="AF1127" s="187"/>
      <c r="AG1127" s="187"/>
    </row>
    <row r="1128">
      <c r="A1128" s="253"/>
      <c r="B1128" s="253"/>
      <c r="C1128" s="99"/>
      <c r="D1128" s="99"/>
      <c r="E1128" s="99"/>
      <c r="F1128" s="99"/>
      <c r="G1128" s="268"/>
      <c r="H1128" s="99"/>
      <c r="I1128" s="99"/>
      <c r="J1128" s="99"/>
      <c r="K1128" s="273"/>
      <c r="L1128" s="192"/>
      <c r="M1128" s="192"/>
      <c r="N1128" s="99"/>
      <c r="O1128" s="99"/>
      <c r="P1128" s="237">
        <f t="shared" si="1246"/>
        <v>45906</v>
      </c>
      <c r="Q1128" s="170" t="str">
        <f t="shared" si="1247"/>
        <v>#DIV/0!</v>
      </c>
      <c r="R1128" s="206"/>
      <c r="S1128" s="267"/>
      <c r="T1128" s="99"/>
      <c r="U1128" s="99"/>
      <c r="V1128" s="259" t="str">
        <f t="shared" si="1128"/>
        <v> </v>
      </c>
      <c r="W1128" s="260">
        <f t="shared" si="1248"/>
        <v>0</v>
      </c>
      <c r="X1128" s="258" t="str">
        <f t="shared" si="1249"/>
        <v>#DIV/0!</v>
      </c>
      <c r="Y1128" s="261" t="str">
        <f t="shared" si="1250"/>
        <v>#DIV/0!</v>
      </c>
      <c r="Z1128" s="262">
        <f t="shared" si="1251"/>
        <v>0</v>
      </c>
      <c r="AA1128" s="262">
        <f t="shared" si="1252"/>
        <v>0</v>
      </c>
      <c r="AB1128" s="258" t="str">
        <f t="shared" si="1253"/>
        <v/>
      </c>
      <c r="AC1128" s="263" t="str">
        <f t="shared" si="1135"/>
        <v>   -  BĐ: 6/9/2025 KT: Ngày lỗi</v>
      </c>
      <c r="AD1128" s="263">
        <f t="shared" ref="AD1128:AE1128" si="1378">P1128</f>
        <v>45906</v>
      </c>
      <c r="AE1128" s="263" t="str">
        <f t="shared" si="1378"/>
        <v>#DIV/0!</v>
      </c>
      <c r="AF1128" s="187"/>
      <c r="AG1128" s="187"/>
    </row>
    <row r="1129">
      <c r="A1129" s="253"/>
      <c r="B1129" s="253"/>
      <c r="C1129" s="99"/>
      <c r="D1129" s="99"/>
      <c r="E1129" s="99"/>
      <c r="F1129" s="99"/>
      <c r="G1129" s="268"/>
      <c r="H1129" s="99"/>
      <c r="I1129" s="99"/>
      <c r="J1129" s="99"/>
      <c r="K1129" s="273"/>
      <c r="L1129" s="192"/>
      <c r="M1129" s="192"/>
      <c r="N1129" s="99"/>
      <c r="O1129" s="99"/>
      <c r="P1129" s="237">
        <f t="shared" si="1246"/>
        <v>45906</v>
      </c>
      <c r="Q1129" s="170" t="str">
        <f t="shared" si="1247"/>
        <v>#DIV/0!</v>
      </c>
      <c r="R1129" s="264"/>
      <c r="S1129" s="267"/>
      <c r="T1129" s="99"/>
      <c r="U1129" s="99"/>
      <c r="V1129" s="259" t="str">
        <f t="shared" si="1128"/>
        <v> </v>
      </c>
      <c r="W1129" s="260">
        <f t="shared" si="1248"/>
        <v>0</v>
      </c>
      <c r="X1129" s="258" t="str">
        <f t="shared" si="1249"/>
        <v>#DIV/0!</v>
      </c>
      <c r="Y1129" s="261" t="str">
        <f t="shared" si="1250"/>
        <v>#DIV/0!</v>
      </c>
      <c r="Z1129" s="262">
        <f t="shared" si="1251"/>
        <v>0</v>
      </c>
      <c r="AA1129" s="262">
        <f t="shared" si="1252"/>
        <v>0</v>
      </c>
      <c r="AB1129" s="258" t="str">
        <f t="shared" si="1253"/>
        <v/>
      </c>
      <c r="AC1129" s="263" t="str">
        <f t="shared" si="1135"/>
        <v>   -  BĐ: 6/9/2025 KT: Ngày lỗi</v>
      </c>
      <c r="AD1129" s="263">
        <f t="shared" ref="AD1129:AE1129" si="1379">P1129</f>
        <v>45906</v>
      </c>
      <c r="AE1129" s="263" t="str">
        <f t="shared" si="1379"/>
        <v>#DIV/0!</v>
      </c>
      <c r="AF1129" s="187"/>
      <c r="AG1129" s="187"/>
    </row>
    <row r="1130">
      <c r="A1130" s="253"/>
      <c r="B1130" s="253"/>
      <c r="C1130" s="99"/>
      <c r="D1130" s="99"/>
      <c r="E1130" s="99"/>
      <c r="F1130" s="99"/>
      <c r="G1130" s="268"/>
      <c r="H1130" s="99"/>
      <c r="I1130" s="99"/>
      <c r="J1130" s="99"/>
      <c r="K1130" s="273"/>
      <c r="L1130" s="192"/>
      <c r="M1130" s="192"/>
      <c r="N1130" s="99"/>
      <c r="O1130" s="99"/>
      <c r="P1130" s="237">
        <f t="shared" si="1246"/>
        <v>45906</v>
      </c>
      <c r="Q1130" s="170" t="str">
        <f t="shared" si="1247"/>
        <v>#DIV/0!</v>
      </c>
      <c r="R1130" s="264"/>
      <c r="S1130" s="267"/>
      <c r="T1130" s="99"/>
      <c r="U1130" s="99"/>
      <c r="V1130" s="259" t="str">
        <f t="shared" si="1128"/>
        <v> </v>
      </c>
      <c r="W1130" s="260">
        <f t="shared" si="1248"/>
        <v>0</v>
      </c>
      <c r="X1130" s="258" t="str">
        <f t="shared" si="1249"/>
        <v>#DIV/0!</v>
      </c>
      <c r="Y1130" s="261" t="str">
        <f t="shared" si="1250"/>
        <v>#DIV/0!</v>
      </c>
      <c r="Z1130" s="262">
        <f t="shared" si="1251"/>
        <v>0</v>
      </c>
      <c r="AA1130" s="262">
        <f t="shared" si="1252"/>
        <v>0</v>
      </c>
      <c r="AB1130" s="258" t="str">
        <f t="shared" si="1253"/>
        <v/>
      </c>
      <c r="AC1130" s="263" t="str">
        <f t="shared" si="1135"/>
        <v>   -  BĐ: 6/9/2025 KT: Ngày lỗi</v>
      </c>
      <c r="AD1130" s="263">
        <f t="shared" ref="AD1130:AE1130" si="1380">P1130</f>
        <v>45906</v>
      </c>
      <c r="AE1130" s="263" t="str">
        <f t="shared" si="1380"/>
        <v>#DIV/0!</v>
      </c>
      <c r="AF1130" s="187"/>
      <c r="AG1130" s="187"/>
    </row>
    <row r="1131">
      <c r="A1131" s="253"/>
      <c r="B1131" s="253"/>
      <c r="C1131" s="99"/>
      <c r="D1131" s="99"/>
      <c r="E1131" s="99"/>
      <c r="F1131" s="99"/>
      <c r="G1131" s="268"/>
      <c r="H1131" s="99"/>
      <c r="I1131" s="99"/>
      <c r="J1131" s="99"/>
      <c r="K1131" s="273"/>
      <c r="L1131" s="192"/>
      <c r="M1131" s="192"/>
      <c r="N1131" s="99"/>
      <c r="O1131" s="99"/>
      <c r="P1131" s="237">
        <f t="shared" si="1246"/>
        <v>45906</v>
      </c>
      <c r="Q1131" s="170" t="str">
        <f t="shared" si="1247"/>
        <v>#DIV/0!</v>
      </c>
      <c r="R1131" s="206"/>
      <c r="S1131" s="267"/>
      <c r="T1131" s="99"/>
      <c r="U1131" s="99"/>
      <c r="V1131" s="259" t="str">
        <f t="shared" si="1128"/>
        <v> </v>
      </c>
      <c r="W1131" s="260">
        <f t="shared" si="1248"/>
        <v>0</v>
      </c>
      <c r="X1131" s="258" t="str">
        <f t="shared" si="1249"/>
        <v>#DIV/0!</v>
      </c>
      <c r="Y1131" s="261" t="str">
        <f t="shared" si="1250"/>
        <v>#DIV/0!</v>
      </c>
      <c r="Z1131" s="262">
        <f t="shared" si="1251"/>
        <v>0</v>
      </c>
      <c r="AA1131" s="262">
        <f t="shared" si="1252"/>
        <v>0</v>
      </c>
      <c r="AB1131" s="258" t="str">
        <f t="shared" si="1253"/>
        <v/>
      </c>
      <c r="AC1131" s="263" t="str">
        <f t="shared" si="1135"/>
        <v>   -  BĐ: 6/9/2025 KT: Ngày lỗi</v>
      </c>
      <c r="AD1131" s="263">
        <f t="shared" ref="AD1131:AE1131" si="1381">P1131</f>
        <v>45906</v>
      </c>
      <c r="AE1131" s="263" t="str">
        <f t="shared" si="1381"/>
        <v>#DIV/0!</v>
      </c>
      <c r="AF1131" s="187"/>
      <c r="AG1131" s="187"/>
    </row>
    <row r="1132">
      <c r="A1132" s="253"/>
      <c r="B1132" s="253"/>
      <c r="C1132" s="99"/>
      <c r="D1132" s="99"/>
      <c r="E1132" s="99"/>
      <c r="F1132" s="99"/>
      <c r="G1132" s="268"/>
      <c r="H1132" s="99"/>
      <c r="I1132" s="99"/>
      <c r="J1132" s="99"/>
      <c r="K1132" s="273"/>
      <c r="L1132" s="192"/>
      <c r="M1132" s="192"/>
      <c r="N1132" s="99"/>
      <c r="O1132" s="99"/>
      <c r="P1132" s="237">
        <f t="shared" si="1246"/>
        <v>45906</v>
      </c>
      <c r="Q1132" s="170" t="str">
        <f t="shared" si="1247"/>
        <v>#DIV/0!</v>
      </c>
      <c r="R1132" s="206"/>
      <c r="S1132" s="267"/>
      <c r="T1132" s="99"/>
      <c r="U1132" s="99"/>
      <c r="V1132" s="259" t="str">
        <f t="shared" si="1128"/>
        <v> </v>
      </c>
      <c r="W1132" s="260">
        <f t="shared" si="1248"/>
        <v>0</v>
      </c>
      <c r="X1132" s="258" t="str">
        <f t="shared" si="1249"/>
        <v>#DIV/0!</v>
      </c>
      <c r="Y1132" s="261" t="str">
        <f t="shared" si="1250"/>
        <v>#DIV/0!</v>
      </c>
      <c r="Z1132" s="262">
        <f t="shared" si="1251"/>
        <v>0</v>
      </c>
      <c r="AA1132" s="262">
        <f t="shared" si="1252"/>
        <v>0</v>
      </c>
      <c r="AB1132" s="258" t="str">
        <f t="shared" si="1253"/>
        <v/>
      </c>
      <c r="AC1132" s="263" t="str">
        <f t="shared" si="1135"/>
        <v>   -  BĐ: 6/9/2025 KT: Ngày lỗi</v>
      </c>
      <c r="AD1132" s="263">
        <f t="shared" ref="AD1132:AE1132" si="1382">P1132</f>
        <v>45906</v>
      </c>
      <c r="AE1132" s="263" t="str">
        <f t="shared" si="1382"/>
        <v>#DIV/0!</v>
      </c>
      <c r="AF1132" s="187"/>
      <c r="AG1132" s="187"/>
    </row>
    <row r="1133">
      <c r="A1133" s="253"/>
      <c r="B1133" s="253"/>
      <c r="C1133" s="99"/>
      <c r="D1133" s="99"/>
      <c r="E1133" s="99"/>
      <c r="F1133" s="99"/>
      <c r="G1133" s="268"/>
      <c r="H1133" s="99"/>
      <c r="I1133" s="99"/>
      <c r="J1133" s="99"/>
      <c r="K1133" s="273"/>
      <c r="L1133" s="192"/>
      <c r="M1133" s="192"/>
      <c r="N1133" s="99"/>
      <c r="O1133" s="99"/>
      <c r="P1133" s="237">
        <f t="shared" si="1246"/>
        <v>45906</v>
      </c>
      <c r="Q1133" s="170" t="str">
        <f t="shared" si="1247"/>
        <v>#DIV/0!</v>
      </c>
      <c r="R1133" s="206"/>
      <c r="S1133" s="267"/>
      <c r="T1133" s="99"/>
      <c r="U1133" s="99"/>
      <c r="V1133" s="259" t="str">
        <f t="shared" si="1128"/>
        <v> </v>
      </c>
      <c r="W1133" s="260">
        <f t="shared" si="1248"/>
        <v>0</v>
      </c>
      <c r="X1133" s="258" t="str">
        <f t="shared" si="1249"/>
        <v>#DIV/0!</v>
      </c>
      <c r="Y1133" s="261" t="str">
        <f t="shared" si="1250"/>
        <v>#DIV/0!</v>
      </c>
      <c r="Z1133" s="262">
        <f t="shared" si="1251"/>
        <v>0</v>
      </c>
      <c r="AA1133" s="262">
        <f t="shared" si="1252"/>
        <v>0</v>
      </c>
      <c r="AB1133" s="258" t="str">
        <f t="shared" si="1253"/>
        <v/>
      </c>
      <c r="AC1133" s="263" t="str">
        <f t="shared" si="1135"/>
        <v>   -  BĐ: 6/9/2025 KT: Ngày lỗi</v>
      </c>
      <c r="AD1133" s="263">
        <f t="shared" ref="AD1133:AE1133" si="1383">P1133</f>
        <v>45906</v>
      </c>
      <c r="AE1133" s="263" t="str">
        <f t="shared" si="1383"/>
        <v>#DIV/0!</v>
      </c>
      <c r="AF1133" s="187"/>
      <c r="AG1133" s="187"/>
    </row>
    <row r="1134">
      <c r="A1134" s="253"/>
      <c r="B1134" s="253"/>
      <c r="C1134" s="99"/>
      <c r="D1134" s="99"/>
      <c r="E1134" s="99"/>
      <c r="F1134" s="99"/>
      <c r="G1134" s="268"/>
      <c r="H1134" s="99"/>
      <c r="I1134" s="99"/>
      <c r="J1134" s="99"/>
      <c r="K1134" s="273"/>
      <c r="L1134" s="192"/>
      <c r="M1134" s="192"/>
      <c r="N1134" s="99"/>
      <c r="O1134" s="99"/>
      <c r="P1134" s="237">
        <f t="shared" si="1246"/>
        <v>45906</v>
      </c>
      <c r="Q1134" s="170" t="str">
        <f t="shared" si="1247"/>
        <v>#DIV/0!</v>
      </c>
      <c r="R1134" s="206"/>
      <c r="S1134" s="267"/>
      <c r="T1134" s="99"/>
      <c r="U1134" s="99"/>
      <c r="V1134" s="259" t="str">
        <f t="shared" si="1128"/>
        <v> </v>
      </c>
      <c r="W1134" s="260">
        <f t="shared" si="1248"/>
        <v>0</v>
      </c>
      <c r="X1134" s="258" t="str">
        <f t="shared" si="1249"/>
        <v>#DIV/0!</v>
      </c>
      <c r="Y1134" s="261" t="str">
        <f t="shared" si="1250"/>
        <v>#DIV/0!</v>
      </c>
      <c r="Z1134" s="262">
        <f t="shared" si="1251"/>
        <v>0</v>
      </c>
      <c r="AA1134" s="262">
        <f t="shared" si="1252"/>
        <v>0</v>
      </c>
      <c r="AB1134" s="258" t="str">
        <f t="shared" si="1253"/>
        <v/>
      </c>
      <c r="AC1134" s="263" t="str">
        <f t="shared" si="1135"/>
        <v>   -  BĐ: 6/9/2025 KT: Ngày lỗi</v>
      </c>
      <c r="AD1134" s="263">
        <f t="shared" ref="AD1134:AE1134" si="1384">P1134</f>
        <v>45906</v>
      </c>
      <c r="AE1134" s="263" t="str">
        <f t="shared" si="1384"/>
        <v>#DIV/0!</v>
      </c>
      <c r="AF1134" s="187"/>
      <c r="AG1134" s="187"/>
    </row>
    <row r="1135">
      <c r="A1135" s="253"/>
      <c r="B1135" s="253"/>
      <c r="C1135" s="99"/>
      <c r="D1135" s="99"/>
      <c r="E1135" s="99"/>
      <c r="F1135" s="99"/>
      <c r="G1135" s="268"/>
      <c r="H1135" s="99"/>
      <c r="I1135" s="99"/>
      <c r="J1135" s="99"/>
      <c r="K1135" s="273"/>
      <c r="L1135" s="192"/>
      <c r="M1135" s="192"/>
      <c r="N1135" s="99"/>
      <c r="O1135" s="99"/>
      <c r="P1135" s="237">
        <f t="shared" si="1246"/>
        <v>45906</v>
      </c>
      <c r="Q1135" s="170" t="str">
        <f t="shared" si="1247"/>
        <v>#DIV/0!</v>
      </c>
      <c r="R1135" s="264"/>
      <c r="S1135" s="267"/>
      <c r="T1135" s="99"/>
      <c r="U1135" s="99"/>
      <c r="V1135" s="259" t="str">
        <f t="shared" si="1128"/>
        <v> </v>
      </c>
      <c r="W1135" s="260">
        <f t="shared" si="1248"/>
        <v>0</v>
      </c>
      <c r="X1135" s="258" t="str">
        <f t="shared" si="1249"/>
        <v>#DIV/0!</v>
      </c>
      <c r="Y1135" s="261" t="str">
        <f t="shared" si="1250"/>
        <v>#DIV/0!</v>
      </c>
      <c r="Z1135" s="262">
        <f t="shared" si="1251"/>
        <v>0</v>
      </c>
      <c r="AA1135" s="262">
        <f t="shared" si="1252"/>
        <v>0</v>
      </c>
      <c r="AB1135" s="258" t="str">
        <f t="shared" si="1253"/>
        <v/>
      </c>
      <c r="AC1135" s="263" t="str">
        <f t="shared" si="1135"/>
        <v>   -  BĐ: 6/9/2025 KT: Ngày lỗi</v>
      </c>
      <c r="AD1135" s="263">
        <f t="shared" ref="AD1135:AE1135" si="1385">P1135</f>
        <v>45906</v>
      </c>
      <c r="AE1135" s="263" t="str">
        <f t="shared" si="1385"/>
        <v>#DIV/0!</v>
      </c>
      <c r="AF1135" s="187"/>
      <c r="AG1135" s="187"/>
    </row>
    <row r="1136">
      <c r="A1136" s="253"/>
      <c r="B1136" s="253"/>
      <c r="C1136" s="99"/>
      <c r="D1136" s="99"/>
      <c r="E1136" s="99"/>
      <c r="F1136" s="99"/>
      <c r="G1136" s="268"/>
      <c r="H1136" s="99"/>
      <c r="I1136" s="99"/>
      <c r="J1136" s="99"/>
      <c r="K1136" s="273"/>
      <c r="L1136" s="192"/>
      <c r="M1136" s="192"/>
      <c r="N1136" s="99"/>
      <c r="O1136" s="99"/>
      <c r="P1136" s="237">
        <f t="shared" si="1246"/>
        <v>45906</v>
      </c>
      <c r="Q1136" s="170" t="str">
        <f t="shared" si="1247"/>
        <v>#DIV/0!</v>
      </c>
      <c r="R1136" s="264"/>
      <c r="S1136" s="267"/>
      <c r="T1136" s="99"/>
      <c r="U1136" s="99"/>
      <c r="V1136" s="259" t="str">
        <f t="shared" si="1128"/>
        <v> </v>
      </c>
      <c r="W1136" s="260">
        <f t="shared" si="1248"/>
        <v>0</v>
      </c>
      <c r="X1136" s="258" t="str">
        <f t="shared" si="1249"/>
        <v>#DIV/0!</v>
      </c>
      <c r="Y1136" s="261" t="str">
        <f t="shared" si="1250"/>
        <v>#DIV/0!</v>
      </c>
      <c r="Z1136" s="262">
        <f t="shared" si="1251"/>
        <v>0</v>
      </c>
      <c r="AA1136" s="262">
        <f t="shared" si="1252"/>
        <v>0</v>
      </c>
      <c r="AB1136" s="258" t="str">
        <f t="shared" si="1253"/>
        <v/>
      </c>
      <c r="AC1136" s="263" t="str">
        <f t="shared" si="1135"/>
        <v>   -  BĐ: 6/9/2025 KT: Ngày lỗi</v>
      </c>
      <c r="AD1136" s="263">
        <f t="shared" ref="AD1136:AE1136" si="1386">P1136</f>
        <v>45906</v>
      </c>
      <c r="AE1136" s="263" t="str">
        <f t="shared" si="1386"/>
        <v>#DIV/0!</v>
      </c>
      <c r="AF1136" s="187"/>
      <c r="AG1136" s="187"/>
    </row>
    <row r="1137">
      <c r="A1137" s="253"/>
      <c r="B1137" s="253"/>
      <c r="C1137" s="99"/>
      <c r="D1137" s="99"/>
      <c r="E1137" s="99"/>
      <c r="F1137" s="99"/>
      <c r="G1137" s="268"/>
      <c r="H1137" s="99"/>
      <c r="I1137" s="99"/>
      <c r="J1137" s="99"/>
      <c r="K1137" s="273"/>
      <c r="L1137" s="192"/>
      <c r="M1137" s="192"/>
      <c r="N1137" s="99"/>
      <c r="O1137" s="99"/>
      <c r="P1137" s="237">
        <f t="shared" si="1246"/>
        <v>45906</v>
      </c>
      <c r="Q1137" s="170" t="str">
        <f t="shared" si="1247"/>
        <v>#DIV/0!</v>
      </c>
      <c r="R1137" s="206"/>
      <c r="S1137" s="267"/>
      <c r="T1137" s="99"/>
      <c r="U1137" s="99"/>
      <c r="V1137" s="259" t="str">
        <f t="shared" si="1128"/>
        <v> </v>
      </c>
      <c r="W1137" s="260">
        <f t="shared" si="1248"/>
        <v>0</v>
      </c>
      <c r="X1137" s="258" t="str">
        <f t="shared" si="1249"/>
        <v>#DIV/0!</v>
      </c>
      <c r="Y1137" s="261" t="str">
        <f t="shared" si="1250"/>
        <v>#DIV/0!</v>
      </c>
      <c r="Z1137" s="262">
        <f t="shared" si="1251"/>
        <v>0</v>
      </c>
      <c r="AA1137" s="262">
        <f t="shared" si="1252"/>
        <v>0</v>
      </c>
      <c r="AB1137" s="258" t="str">
        <f t="shared" si="1253"/>
        <v/>
      </c>
      <c r="AC1137" s="263" t="str">
        <f t="shared" si="1135"/>
        <v>   -  BĐ: 6/9/2025 KT: Ngày lỗi</v>
      </c>
      <c r="AD1137" s="263">
        <f t="shared" ref="AD1137:AE1137" si="1387">P1137</f>
        <v>45906</v>
      </c>
      <c r="AE1137" s="263" t="str">
        <f t="shared" si="1387"/>
        <v>#DIV/0!</v>
      </c>
      <c r="AF1137" s="187"/>
      <c r="AG1137" s="187"/>
    </row>
    <row r="1138">
      <c r="A1138" s="253"/>
      <c r="B1138" s="253"/>
      <c r="C1138" s="99"/>
      <c r="D1138" s="99"/>
      <c r="E1138" s="99"/>
      <c r="F1138" s="99"/>
      <c r="G1138" s="268"/>
      <c r="H1138" s="99"/>
      <c r="I1138" s="99"/>
      <c r="J1138" s="99"/>
      <c r="K1138" s="273"/>
      <c r="L1138" s="192"/>
      <c r="M1138" s="192"/>
      <c r="N1138" s="99"/>
      <c r="O1138" s="99"/>
      <c r="P1138" s="237">
        <f t="shared" si="1246"/>
        <v>45906</v>
      </c>
      <c r="Q1138" s="170" t="str">
        <f t="shared" si="1247"/>
        <v>#DIV/0!</v>
      </c>
      <c r="R1138" s="206"/>
      <c r="S1138" s="267"/>
      <c r="T1138" s="99"/>
      <c r="U1138" s="99"/>
      <c r="V1138" s="259" t="str">
        <f t="shared" si="1128"/>
        <v> </v>
      </c>
      <c r="W1138" s="260">
        <f t="shared" si="1248"/>
        <v>0</v>
      </c>
      <c r="X1138" s="258" t="str">
        <f t="shared" si="1249"/>
        <v>#DIV/0!</v>
      </c>
      <c r="Y1138" s="261" t="str">
        <f t="shared" si="1250"/>
        <v>#DIV/0!</v>
      </c>
      <c r="Z1138" s="262">
        <f t="shared" si="1251"/>
        <v>0</v>
      </c>
      <c r="AA1138" s="262">
        <f t="shared" si="1252"/>
        <v>0</v>
      </c>
      <c r="AB1138" s="258" t="str">
        <f t="shared" si="1253"/>
        <v/>
      </c>
      <c r="AC1138" s="263" t="str">
        <f t="shared" si="1135"/>
        <v>   -  BĐ: 6/9/2025 KT: Ngày lỗi</v>
      </c>
      <c r="AD1138" s="263">
        <f t="shared" ref="AD1138:AE1138" si="1388">P1138</f>
        <v>45906</v>
      </c>
      <c r="AE1138" s="263" t="str">
        <f t="shared" si="1388"/>
        <v>#DIV/0!</v>
      </c>
      <c r="AF1138" s="187"/>
      <c r="AG1138" s="187"/>
    </row>
    <row r="1139">
      <c r="A1139" s="253"/>
      <c r="B1139" s="253"/>
      <c r="C1139" s="99"/>
      <c r="D1139" s="99"/>
      <c r="E1139" s="99"/>
      <c r="F1139" s="99"/>
      <c r="G1139" s="268"/>
      <c r="H1139" s="99"/>
      <c r="I1139" s="99"/>
      <c r="J1139" s="99"/>
      <c r="K1139" s="273"/>
      <c r="L1139" s="192"/>
      <c r="M1139" s="192"/>
      <c r="N1139" s="99"/>
      <c r="O1139" s="99"/>
      <c r="P1139" s="237">
        <f t="shared" si="1246"/>
        <v>45906</v>
      </c>
      <c r="Q1139" s="170" t="str">
        <f t="shared" si="1247"/>
        <v>#DIV/0!</v>
      </c>
      <c r="R1139" s="206"/>
      <c r="S1139" s="267"/>
      <c r="T1139" s="99"/>
      <c r="U1139" s="99"/>
      <c r="V1139" s="259" t="str">
        <f t="shared" si="1128"/>
        <v> </v>
      </c>
      <c r="W1139" s="260">
        <f t="shared" si="1248"/>
        <v>0</v>
      </c>
      <c r="X1139" s="258" t="str">
        <f t="shared" si="1249"/>
        <v>#DIV/0!</v>
      </c>
      <c r="Y1139" s="261" t="str">
        <f t="shared" si="1250"/>
        <v>#DIV/0!</v>
      </c>
      <c r="Z1139" s="262">
        <f t="shared" si="1251"/>
        <v>0</v>
      </c>
      <c r="AA1139" s="262">
        <f t="shared" si="1252"/>
        <v>0</v>
      </c>
      <c r="AB1139" s="258" t="str">
        <f t="shared" si="1253"/>
        <v/>
      </c>
      <c r="AC1139" s="263" t="str">
        <f t="shared" si="1135"/>
        <v>   -  BĐ: 6/9/2025 KT: Ngày lỗi</v>
      </c>
      <c r="AD1139" s="263">
        <f t="shared" ref="AD1139:AE1139" si="1389">P1139</f>
        <v>45906</v>
      </c>
      <c r="AE1139" s="263" t="str">
        <f t="shared" si="1389"/>
        <v>#DIV/0!</v>
      </c>
      <c r="AF1139" s="187"/>
      <c r="AG1139" s="187"/>
    </row>
    <row r="1140">
      <c r="A1140" s="253"/>
      <c r="B1140" s="253"/>
      <c r="C1140" s="99"/>
      <c r="D1140" s="99"/>
      <c r="E1140" s="99"/>
      <c r="F1140" s="99"/>
      <c r="G1140" s="268"/>
      <c r="H1140" s="99"/>
      <c r="I1140" s="99"/>
      <c r="J1140" s="99"/>
      <c r="K1140" s="273"/>
      <c r="L1140" s="192"/>
      <c r="M1140" s="192"/>
      <c r="N1140" s="99"/>
      <c r="O1140" s="99"/>
      <c r="P1140" s="237">
        <f t="shared" si="1246"/>
        <v>45906</v>
      </c>
      <c r="Q1140" s="170" t="str">
        <f t="shared" si="1247"/>
        <v>#DIV/0!</v>
      </c>
      <c r="R1140" s="206"/>
      <c r="S1140" s="267"/>
      <c r="T1140" s="99"/>
      <c r="U1140" s="99"/>
      <c r="V1140" s="259" t="str">
        <f t="shared" si="1128"/>
        <v> </v>
      </c>
      <c r="W1140" s="260">
        <f t="shared" si="1248"/>
        <v>0</v>
      </c>
      <c r="X1140" s="258" t="str">
        <f t="shared" si="1249"/>
        <v>#DIV/0!</v>
      </c>
      <c r="Y1140" s="261" t="str">
        <f t="shared" si="1250"/>
        <v>#DIV/0!</v>
      </c>
      <c r="Z1140" s="262">
        <f t="shared" si="1251"/>
        <v>0</v>
      </c>
      <c r="AA1140" s="262">
        <f t="shared" si="1252"/>
        <v>0</v>
      </c>
      <c r="AB1140" s="258" t="str">
        <f t="shared" si="1253"/>
        <v/>
      </c>
      <c r="AC1140" s="263" t="str">
        <f t="shared" si="1135"/>
        <v>   -  BĐ: 6/9/2025 KT: Ngày lỗi</v>
      </c>
      <c r="AD1140" s="263">
        <f t="shared" ref="AD1140:AE1140" si="1390">P1140</f>
        <v>45906</v>
      </c>
      <c r="AE1140" s="263" t="str">
        <f t="shared" si="1390"/>
        <v>#DIV/0!</v>
      </c>
      <c r="AF1140" s="187"/>
      <c r="AG1140" s="187"/>
    </row>
    <row r="1141">
      <c r="A1141" s="253"/>
      <c r="B1141" s="253"/>
      <c r="C1141" s="99"/>
      <c r="D1141" s="99"/>
      <c r="E1141" s="99"/>
      <c r="F1141" s="99"/>
      <c r="G1141" s="268"/>
      <c r="H1141" s="99"/>
      <c r="I1141" s="99"/>
      <c r="J1141" s="99"/>
      <c r="K1141" s="273"/>
      <c r="L1141" s="192"/>
      <c r="M1141" s="192"/>
      <c r="N1141" s="99"/>
      <c r="O1141" s="99"/>
      <c r="P1141" s="237">
        <f t="shared" si="1246"/>
        <v>45906</v>
      </c>
      <c r="Q1141" s="170" t="str">
        <f t="shared" si="1247"/>
        <v>#DIV/0!</v>
      </c>
      <c r="R1141" s="206"/>
      <c r="S1141" s="267"/>
      <c r="T1141" s="99"/>
      <c r="U1141" s="99"/>
      <c r="V1141" s="259" t="str">
        <f t="shared" si="1128"/>
        <v> </v>
      </c>
      <c r="W1141" s="260">
        <f t="shared" si="1248"/>
        <v>0</v>
      </c>
      <c r="X1141" s="258" t="str">
        <f t="shared" si="1249"/>
        <v>#DIV/0!</v>
      </c>
      <c r="Y1141" s="261" t="str">
        <f t="shared" si="1250"/>
        <v>#DIV/0!</v>
      </c>
      <c r="Z1141" s="262">
        <f t="shared" si="1251"/>
        <v>0</v>
      </c>
      <c r="AA1141" s="262">
        <f t="shared" si="1252"/>
        <v>0</v>
      </c>
      <c r="AB1141" s="258" t="str">
        <f t="shared" si="1253"/>
        <v/>
      </c>
      <c r="AC1141" s="263" t="str">
        <f t="shared" si="1135"/>
        <v>   -  BĐ: 6/9/2025 KT: Ngày lỗi</v>
      </c>
      <c r="AD1141" s="263">
        <f t="shared" ref="AD1141:AE1141" si="1391">P1141</f>
        <v>45906</v>
      </c>
      <c r="AE1141" s="263" t="str">
        <f t="shared" si="1391"/>
        <v>#DIV/0!</v>
      </c>
      <c r="AF1141" s="187"/>
      <c r="AG1141" s="187"/>
    </row>
    <row r="1142">
      <c r="A1142" s="253"/>
      <c r="B1142" s="253"/>
      <c r="C1142" s="99"/>
      <c r="D1142" s="99"/>
      <c r="E1142" s="99"/>
      <c r="F1142" s="99"/>
      <c r="G1142" s="268"/>
      <c r="H1142" s="99"/>
      <c r="I1142" s="99"/>
      <c r="J1142" s="99"/>
      <c r="K1142" s="273"/>
      <c r="L1142" s="192"/>
      <c r="M1142" s="192"/>
      <c r="N1142" s="99"/>
      <c r="O1142" s="99"/>
      <c r="P1142" s="237">
        <f t="shared" si="1246"/>
        <v>45906</v>
      </c>
      <c r="Q1142" s="170" t="str">
        <f t="shared" si="1247"/>
        <v>#DIV/0!</v>
      </c>
      <c r="R1142" s="206"/>
      <c r="S1142" s="267"/>
      <c r="T1142" s="99"/>
      <c r="U1142" s="99"/>
      <c r="V1142" s="259" t="str">
        <f t="shared" si="1128"/>
        <v> </v>
      </c>
      <c r="W1142" s="260">
        <f t="shared" si="1248"/>
        <v>0</v>
      </c>
      <c r="X1142" s="258" t="str">
        <f t="shared" si="1249"/>
        <v>#DIV/0!</v>
      </c>
      <c r="Y1142" s="261" t="str">
        <f t="shared" si="1250"/>
        <v>#DIV/0!</v>
      </c>
      <c r="Z1142" s="262">
        <f t="shared" si="1251"/>
        <v>0</v>
      </c>
      <c r="AA1142" s="262">
        <f t="shared" si="1252"/>
        <v>0</v>
      </c>
      <c r="AB1142" s="258" t="str">
        <f t="shared" si="1253"/>
        <v/>
      </c>
      <c r="AC1142" s="263" t="str">
        <f t="shared" si="1135"/>
        <v>   -  BĐ: 6/9/2025 KT: Ngày lỗi</v>
      </c>
      <c r="AD1142" s="263">
        <f t="shared" ref="AD1142:AE1142" si="1392">P1142</f>
        <v>45906</v>
      </c>
      <c r="AE1142" s="263" t="str">
        <f t="shared" si="1392"/>
        <v>#DIV/0!</v>
      </c>
      <c r="AF1142" s="187"/>
      <c r="AG1142" s="187"/>
    </row>
    <row r="1143">
      <c r="A1143" s="253"/>
      <c r="B1143" s="253"/>
      <c r="C1143" s="99"/>
      <c r="D1143" s="99"/>
      <c r="E1143" s="99"/>
      <c r="F1143" s="99"/>
      <c r="G1143" s="268"/>
      <c r="H1143" s="99"/>
      <c r="I1143" s="99"/>
      <c r="J1143" s="99"/>
      <c r="K1143" s="273"/>
      <c r="L1143" s="192"/>
      <c r="M1143" s="192"/>
      <c r="N1143" s="99"/>
      <c r="O1143" s="99"/>
      <c r="P1143" s="237">
        <f t="shared" si="1246"/>
        <v>45906</v>
      </c>
      <c r="Q1143" s="170" t="str">
        <f t="shared" si="1247"/>
        <v>#DIV/0!</v>
      </c>
      <c r="R1143" s="206"/>
      <c r="S1143" s="267"/>
      <c r="T1143" s="99"/>
      <c r="U1143" s="99"/>
      <c r="V1143" s="259" t="str">
        <f t="shared" si="1128"/>
        <v> </v>
      </c>
      <c r="W1143" s="260">
        <f t="shared" si="1248"/>
        <v>0</v>
      </c>
      <c r="X1143" s="258" t="str">
        <f t="shared" si="1249"/>
        <v>#DIV/0!</v>
      </c>
      <c r="Y1143" s="261" t="str">
        <f t="shared" si="1250"/>
        <v>#DIV/0!</v>
      </c>
      <c r="Z1143" s="262">
        <f t="shared" si="1251"/>
        <v>0</v>
      </c>
      <c r="AA1143" s="262">
        <f t="shared" si="1252"/>
        <v>0</v>
      </c>
      <c r="AB1143" s="258" t="str">
        <f t="shared" si="1253"/>
        <v/>
      </c>
      <c r="AC1143" s="263" t="str">
        <f t="shared" si="1135"/>
        <v>   -  BĐ: 6/9/2025 KT: Ngày lỗi</v>
      </c>
      <c r="AD1143" s="263">
        <f t="shared" ref="AD1143:AE1143" si="1393">P1143</f>
        <v>45906</v>
      </c>
      <c r="AE1143" s="263" t="str">
        <f t="shared" si="1393"/>
        <v>#DIV/0!</v>
      </c>
      <c r="AF1143" s="187"/>
      <c r="AG1143" s="187"/>
    </row>
    <row r="1144">
      <c r="A1144" s="253"/>
      <c r="B1144" s="253"/>
      <c r="C1144" s="99"/>
      <c r="D1144" s="99"/>
      <c r="E1144" s="99"/>
      <c r="F1144" s="99"/>
      <c r="G1144" s="268"/>
      <c r="H1144" s="99"/>
      <c r="I1144" s="99"/>
      <c r="J1144" s="99"/>
      <c r="K1144" s="273"/>
      <c r="L1144" s="192"/>
      <c r="M1144" s="192"/>
      <c r="N1144" s="99"/>
      <c r="O1144" s="99"/>
      <c r="P1144" s="237">
        <f t="shared" si="1246"/>
        <v>45906</v>
      </c>
      <c r="Q1144" s="170" t="str">
        <f t="shared" si="1247"/>
        <v>#DIV/0!</v>
      </c>
      <c r="R1144" s="206"/>
      <c r="S1144" s="267"/>
      <c r="T1144" s="99"/>
      <c r="U1144" s="99"/>
      <c r="V1144" s="259" t="str">
        <f t="shared" si="1128"/>
        <v> </v>
      </c>
      <c r="W1144" s="260">
        <f t="shared" si="1248"/>
        <v>0</v>
      </c>
      <c r="X1144" s="258" t="str">
        <f t="shared" si="1249"/>
        <v>#DIV/0!</v>
      </c>
      <c r="Y1144" s="261" t="str">
        <f t="shared" si="1250"/>
        <v>#DIV/0!</v>
      </c>
      <c r="Z1144" s="262">
        <f t="shared" si="1251"/>
        <v>0</v>
      </c>
      <c r="AA1144" s="262">
        <f t="shared" si="1252"/>
        <v>0</v>
      </c>
      <c r="AB1144" s="258" t="str">
        <f t="shared" si="1253"/>
        <v/>
      </c>
      <c r="AC1144" s="263" t="str">
        <f t="shared" si="1135"/>
        <v>   -  BĐ: 6/9/2025 KT: Ngày lỗi</v>
      </c>
      <c r="AD1144" s="263">
        <f t="shared" ref="AD1144:AE1144" si="1394">P1144</f>
        <v>45906</v>
      </c>
      <c r="AE1144" s="263" t="str">
        <f t="shared" si="1394"/>
        <v>#DIV/0!</v>
      </c>
      <c r="AF1144" s="187"/>
      <c r="AG1144" s="187"/>
    </row>
    <row r="1145">
      <c r="A1145" s="253"/>
      <c r="B1145" s="253"/>
      <c r="C1145" s="99"/>
      <c r="D1145" s="99"/>
      <c r="E1145" s="99"/>
      <c r="F1145" s="99"/>
      <c r="G1145" s="268"/>
      <c r="H1145" s="99"/>
      <c r="I1145" s="99"/>
      <c r="J1145" s="99"/>
      <c r="K1145" s="273"/>
      <c r="L1145" s="192"/>
      <c r="M1145" s="192"/>
      <c r="N1145" s="99"/>
      <c r="O1145" s="99"/>
      <c r="P1145" s="237">
        <f t="shared" si="1246"/>
        <v>45906</v>
      </c>
      <c r="Q1145" s="170" t="str">
        <f t="shared" si="1247"/>
        <v>#DIV/0!</v>
      </c>
      <c r="R1145" s="286"/>
      <c r="S1145" s="267"/>
      <c r="T1145" s="99"/>
      <c r="U1145" s="99"/>
      <c r="V1145" s="259" t="str">
        <f t="shared" si="1128"/>
        <v> </v>
      </c>
      <c r="W1145" s="260">
        <f t="shared" si="1248"/>
        <v>0</v>
      </c>
      <c r="X1145" s="258" t="str">
        <f t="shared" si="1249"/>
        <v>#DIV/0!</v>
      </c>
      <c r="Y1145" s="261" t="str">
        <f t="shared" si="1250"/>
        <v>#DIV/0!</v>
      </c>
      <c r="Z1145" s="262">
        <f t="shared" si="1251"/>
        <v>0</v>
      </c>
      <c r="AA1145" s="262">
        <f t="shared" si="1252"/>
        <v>0</v>
      </c>
      <c r="AB1145" s="258" t="str">
        <f t="shared" si="1253"/>
        <v/>
      </c>
      <c r="AC1145" s="263" t="str">
        <f t="shared" si="1135"/>
        <v>   -  BĐ: 6/9/2025 KT: Ngày lỗi</v>
      </c>
      <c r="AD1145" s="263">
        <f t="shared" ref="AD1145:AE1145" si="1395">P1145</f>
        <v>45906</v>
      </c>
      <c r="AE1145" s="263" t="str">
        <f t="shared" si="1395"/>
        <v>#DIV/0!</v>
      </c>
      <c r="AF1145" s="187"/>
      <c r="AG1145" s="187"/>
    </row>
    <row r="1146">
      <c r="A1146" s="253"/>
      <c r="B1146" s="253"/>
      <c r="C1146" s="99"/>
      <c r="D1146" s="99"/>
      <c r="E1146" s="99"/>
      <c r="F1146" s="99"/>
      <c r="G1146" s="268"/>
      <c r="H1146" s="99"/>
      <c r="I1146" s="99"/>
      <c r="J1146" s="99"/>
      <c r="K1146" s="273"/>
      <c r="L1146" s="192"/>
      <c r="M1146" s="192"/>
      <c r="N1146" s="99"/>
      <c r="O1146" s="99"/>
      <c r="P1146" s="237">
        <f t="shared" si="1246"/>
        <v>45906</v>
      </c>
      <c r="Q1146" s="170" t="str">
        <f t="shared" si="1247"/>
        <v>#DIV/0!</v>
      </c>
      <c r="R1146" s="206"/>
      <c r="S1146" s="267"/>
      <c r="T1146" s="99"/>
      <c r="U1146" s="99"/>
      <c r="V1146" s="259" t="str">
        <f t="shared" si="1128"/>
        <v> </v>
      </c>
      <c r="W1146" s="260">
        <f t="shared" si="1248"/>
        <v>0</v>
      </c>
      <c r="X1146" s="258" t="str">
        <f t="shared" si="1249"/>
        <v>#DIV/0!</v>
      </c>
      <c r="Y1146" s="261" t="str">
        <f t="shared" si="1250"/>
        <v>#DIV/0!</v>
      </c>
      <c r="Z1146" s="262">
        <f t="shared" si="1251"/>
        <v>0</v>
      </c>
      <c r="AA1146" s="262">
        <f t="shared" si="1252"/>
        <v>0</v>
      </c>
      <c r="AB1146" s="258" t="str">
        <f t="shared" si="1253"/>
        <v/>
      </c>
      <c r="AC1146" s="263" t="str">
        <f t="shared" si="1135"/>
        <v>   -  BĐ: 6/9/2025 KT: Ngày lỗi</v>
      </c>
      <c r="AD1146" s="263">
        <f t="shared" ref="AD1146:AE1146" si="1396">P1146</f>
        <v>45906</v>
      </c>
      <c r="AE1146" s="263" t="str">
        <f t="shared" si="1396"/>
        <v>#DIV/0!</v>
      </c>
      <c r="AF1146" s="187"/>
      <c r="AG1146" s="187"/>
    </row>
    <row r="1147">
      <c r="A1147" s="253"/>
      <c r="B1147" s="253"/>
      <c r="C1147" s="99"/>
      <c r="D1147" s="99"/>
      <c r="E1147" s="99"/>
      <c r="F1147" s="99"/>
      <c r="G1147" s="268"/>
      <c r="H1147" s="99"/>
      <c r="I1147" s="99"/>
      <c r="J1147" s="99"/>
      <c r="K1147" s="273"/>
      <c r="L1147" s="192"/>
      <c r="M1147" s="192"/>
      <c r="N1147" s="99"/>
      <c r="O1147" s="99"/>
      <c r="P1147" s="237">
        <f t="shared" si="1246"/>
        <v>45906</v>
      </c>
      <c r="Q1147" s="170" t="str">
        <f t="shared" si="1247"/>
        <v>#DIV/0!</v>
      </c>
      <c r="R1147" s="206"/>
      <c r="S1147" s="267"/>
      <c r="T1147" s="99"/>
      <c r="U1147" s="99"/>
      <c r="V1147" s="259" t="str">
        <f t="shared" si="1128"/>
        <v> </v>
      </c>
      <c r="W1147" s="260">
        <f t="shared" si="1248"/>
        <v>0</v>
      </c>
      <c r="X1147" s="258" t="str">
        <f t="shared" si="1249"/>
        <v>#DIV/0!</v>
      </c>
      <c r="Y1147" s="261" t="str">
        <f t="shared" si="1250"/>
        <v>#DIV/0!</v>
      </c>
      <c r="Z1147" s="262">
        <f t="shared" si="1251"/>
        <v>0</v>
      </c>
      <c r="AA1147" s="262">
        <f t="shared" si="1252"/>
        <v>0</v>
      </c>
      <c r="AB1147" s="258" t="str">
        <f t="shared" si="1253"/>
        <v/>
      </c>
      <c r="AC1147" s="263" t="str">
        <f t="shared" si="1135"/>
        <v>   -  BĐ: 6/9/2025 KT: Ngày lỗi</v>
      </c>
      <c r="AD1147" s="263">
        <f t="shared" ref="AD1147:AE1147" si="1397">P1147</f>
        <v>45906</v>
      </c>
      <c r="AE1147" s="263" t="str">
        <f t="shared" si="1397"/>
        <v>#DIV/0!</v>
      </c>
      <c r="AF1147" s="187"/>
      <c r="AG1147" s="187"/>
    </row>
    <row r="1148">
      <c r="A1148" s="253"/>
      <c r="B1148" s="253"/>
      <c r="C1148" s="99"/>
      <c r="D1148" s="99"/>
      <c r="E1148" s="99"/>
      <c r="F1148" s="99"/>
      <c r="G1148" s="268"/>
      <c r="H1148" s="99"/>
      <c r="I1148" s="99"/>
      <c r="J1148" s="99"/>
      <c r="K1148" s="273"/>
      <c r="L1148" s="192"/>
      <c r="M1148" s="192"/>
      <c r="N1148" s="99"/>
      <c r="O1148" s="99"/>
      <c r="P1148" s="237">
        <f t="shared" si="1246"/>
        <v>45906</v>
      </c>
      <c r="Q1148" s="170" t="str">
        <f t="shared" si="1247"/>
        <v>#DIV/0!</v>
      </c>
      <c r="R1148" s="206"/>
      <c r="S1148" s="267"/>
      <c r="T1148" s="99"/>
      <c r="U1148" s="99"/>
      <c r="V1148" s="259" t="str">
        <f t="shared" si="1128"/>
        <v> </v>
      </c>
      <c r="W1148" s="260">
        <f t="shared" si="1248"/>
        <v>0</v>
      </c>
      <c r="X1148" s="258" t="str">
        <f t="shared" si="1249"/>
        <v>#DIV/0!</v>
      </c>
      <c r="Y1148" s="261" t="str">
        <f t="shared" si="1250"/>
        <v>#DIV/0!</v>
      </c>
      <c r="Z1148" s="262">
        <f t="shared" si="1251"/>
        <v>0</v>
      </c>
      <c r="AA1148" s="262">
        <f t="shared" si="1252"/>
        <v>0</v>
      </c>
      <c r="AB1148" s="258" t="str">
        <f t="shared" si="1253"/>
        <v/>
      </c>
      <c r="AC1148" s="263" t="str">
        <f t="shared" si="1135"/>
        <v>   -  BĐ: 6/9/2025 KT: Ngày lỗi</v>
      </c>
      <c r="AD1148" s="263">
        <f t="shared" ref="AD1148:AE1148" si="1398">P1148</f>
        <v>45906</v>
      </c>
      <c r="AE1148" s="263" t="str">
        <f t="shared" si="1398"/>
        <v>#DIV/0!</v>
      </c>
      <c r="AF1148" s="187"/>
      <c r="AG1148" s="187"/>
    </row>
    <row r="1149">
      <c r="A1149" s="253"/>
      <c r="B1149" s="253"/>
      <c r="C1149" s="99"/>
      <c r="D1149" s="99"/>
      <c r="E1149" s="99"/>
      <c r="F1149" s="99"/>
      <c r="G1149" s="268"/>
      <c r="H1149" s="99"/>
      <c r="I1149" s="99"/>
      <c r="J1149" s="99"/>
      <c r="K1149" s="273"/>
      <c r="L1149" s="192"/>
      <c r="M1149" s="192"/>
      <c r="N1149" s="99"/>
      <c r="O1149" s="99"/>
      <c r="P1149" s="237">
        <f t="shared" si="1246"/>
        <v>45906</v>
      </c>
      <c r="Q1149" s="170" t="str">
        <f t="shared" si="1247"/>
        <v>#DIV/0!</v>
      </c>
      <c r="R1149" s="206"/>
      <c r="S1149" s="267"/>
      <c r="T1149" s="99"/>
      <c r="U1149" s="99"/>
      <c r="V1149" s="259" t="str">
        <f t="shared" si="1128"/>
        <v> </v>
      </c>
      <c r="W1149" s="260">
        <f t="shared" si="1248"/>
        <v>0</v>
      </c>
      <c r="X1149" s="258" t="str">
        <f t="shared" si="1249"/>
        <v>#DIV/0!</v>
      </c>
      <c r="Y1149" s="261" t="str">
        <f t="shared" si="1250"/>
        <v>#DIV/0!</v>
      </c>
      <c r="Z1149" s="262">
        <f t="shared" si="1251"/>
        <v>0</v>
      </c>
      <c r="AA1149" s="262">
        <f t="shared" si="1252"/>
        <v>0</v>
      </c>
      <c r="AB1149" s="258" t="str">
        <f t="shared" si="1253"/>
        <v/>
      </c>
      <c r="AC1149" s="263" t="str">
        <f t="shared" si="1135"/>
        <v>   -  BĐ: 6/9/2025 KT: Ngày lỗi</v>
      </c>
      <c r="AD1149" s="263">
        <f t="shared" ref="AD1149:AE1149" si="1399">P1149</f>
        <v>45906</v>
      </c>
      <c r="AE1149" s="263" t="str">
        <f t="shared" si="1399"/>
        <v>#DIV/0!</v>
      </c>
      <c r="AF1149" s="187"/>
      <c r="AG1149" s="187"/>
    </row>
    <row r="1150">
      <c r="A1150" s="253"/>
      <c r="B1150" s="253"/>
      <c r="C1150" s="99"/>
      <c r="D1150" s="99"/>
      <c r="E1150" s="99"/>
      <c r="F1150" s="99"/>
      <c r="G1150" s="268"/>
      <c r="H1150" s="99"/>
      <c r="I1150" s="99"/>
      <c r="J1150" s="99"/>
      <c r="K1150" s="273"/>
      <c r="L1150" s="192"/>
      <c r="M1150" s="192"/>
      <c r="N1150" s="99"/>
      <c r="O1150" s="99"/>
      <c r="P1150" s="237">
        <f t="shared" si="1246"/>
        <v>45906</v>
      </c>
      <c r="Q1150" s="170" t="str">
        <f t="shared" si="1247"/>
        <v>#DIV/0!</v>
      </c>
      <c r="R1150" s="206"/>
      <c r="S1150" s="267"/>
      <c r="T1150" s="99"/>
      <c r="U1150" s="99"/>
      <c r="V1150" s="259" t="str">
        <f t="shared" si="1128"/>
        <v> </v>
      </c>
      <c r="W1150" s="260">
        <f t="shared" si="1248"/>
        <v>0</v>
      </c>
      <c r="X1150" s="258" t="str">
        <f t="shared" si="1249"/>
        <v>#DIV/0!</v>
      </c>
      <c r="Y1150" s="261" t="str">
        <f t="shared" si="1250"/>
        <v>#DIV/0!</v>
      </c>
      <c r="Z1150" s="262">
        <f t="shared" si="1251"/>
        <v>0</v>
      </c>
      <c r="AA1150" s="262">
        <f t="shared" si="1252"/>
        <v>0</v>
      </c>
      <c r="AB1150" s="258" t="str">
        <f t="shared" si="1253"/>
        <v/>
      </c>
      <c r="AC1150" s="263" t="str">
        <f t="shared" si="1135"/>
        <v>   -  BĐ: 6/9/2025 KT: Ngày lỗi</v>
      </c>
      <c r="AD1150" s="263">
        <f t="shared" ref="AD1150:AE1150" si="1400">P1150</f>
        <v>45906</v>
      </c>
      <c r="AE1150" s="263" t="str">
        <f t="shared" si="1400"/>
        <v>#DIV/0!</v>
      </c>
      <c r="AF1150" s="187"/>
      <c r="AG1150" s="187"/>
    </row>
    <row r="1151">
      <c r="A1151" s="253"/>
      <c r="B1151" s="253"/>
      <c r="C1151" s="99"/>
      <c r="D1151" s="99"/>
      <c r="E1151" s="99"/>
      <c r="F1151" s="99"/>
      <c r="G1151" s="268"/>
      <c r="H1151" s="99"/>
      <c r="I1151" s="99"/>
      <c r="J1151" s="99"/>
      <c r="K1151" s="273"/>
      <c r="L1151" s="192"/>
      <c r="M1151" s="192"/>
      <c r="N1151" s="99"/>
      <c r="O1151" s="99"/>
      <c r="P1151" s="237">
        <f t="shared" si="1246"/>
        <v>45906</v>
      </c>
      <c r="Q1151" s="170" t="str">
        <f t="shared" si="1247"/>
        <v>#DIV/0!</v>
      </c>
      <c r="R1151" s="264"/>
      <c r="S1151" s="267"/>
      <c r="T1151" s="99"/>
      <c r="U1151" s="99"/>
      <c r="V1151" s="259" t="str">
        <f t="shared" si="1128"/>
        <v> </v>
      </c>
      <c r="W1151" s="260">
        <f t="shared" si="1248"/>
        <v>0</v>
      </c>
      <c r="X1151" s="258" t="str">
        <f t="shared" si="1249"/>
        <v>#DIV/0!</v>
      </c>
      <c r="Y1151" s="261" t="str">
        <f t="shared" si="1250"/>
        <v>#DIV/0!</v>
      </c>
      <c r="Z1151" s="262">
        <f t="shared" si="1251"/>
        <v>0</v>
      </c>
      <c r="AA1151" s="262">
        <f t="shared" si="1252"/>
        <v>0</v>
      </c>
      <c r="AB1151" s="258" t="str">
        <f t="shared" si="1253"/>
        <v/>
      </c>
      <c r="AC1151" s="263" t="str">
        <f t="shared" si="1135"/>
        <v>   -  BĐ: 6/9/2025 KT: Ngày lỗi</v>
      </c>
      <c r="AD1151" s="263">
        <f t="shared" ref="AD1151:AE1151" si="1401">P1151</f>
        <v>45906</v>
      </c>
      <c r="AE1151" s="263" t="str">
        <f t="shared" si="1401"/>
        <v>#DIV/0!</v>
      </c>
      <c r="AF1151" s="187"/>
      <c r="AG1151" s="187"/>
    </row>
    <row r="1152">
      <c r="A1152" s="253"/>
      <c r="B1152" s="253"/>
      <c r="C1152" s="99"/>
      <c r="D1152" s="99"/>
      <c r="E1152" s="99"/>
      <c r="F1152" s="99"/>
      <c r="G1152" s="268"/>
      <c r="H1152" s="99"/>
      <c r="I1152" s="99"/>
      <c r="J1152" s="99"/>
      <c r="K1152" s="273"/>
      <c r="L1152" s="192"/>
      <c r="M1152" s="192"/>
      <c r="N1152" s="99"/>
      <c r="O1152" s="99"/>
      <c r="P1152" s="237">
        <f t="shared" si="1246"/>
        <v>45906</v>
      </c>
      <c r="Q1152" s="170" t="str">
        <f t="shared" si="1247"/>
        <v>#DIV/0!</v>
      </c>
      <c r="R1152" s="264"/>
      <c r="S1152" s="267"/>
      <c r="T1152" s="99"/>
      <c r="U1152" s="99"/>
      <c r="V1152" s="259" t="str">
        <f t="shared" si="1128"/>
        <v> </v>
      </c>
      <c r="W1152" s="260">
        <f t="shared" si="1248"/>
        <v>0</v>
      </c>
      <c r="X1152" s="258" t="str">
        <f t="shared" si="1249"/>
        <v>#DIV/0!</v>
      </c>
      <c r="Y1152" s="261" t="str">
        <f t="shared" si="1250"/>
        <v>#DIV/0!</v>
      </c>
      <c r="Z1152" s="262">
        <f t="shared" si="1251"/>
        <v>0</v>
      </c>
      <c r="AA1152" s="262">
        <f t="shared" si="1252"/>
        <v>0</v>
      </c>
      <c r="AB1152" s="258" t="str">
        <f t="shared" si="1253"/>
        <v/>
      </c>
      <c r="AC1152" s="263" t="str">
        <f t="shared" si="1135"/>
        <v>   -  BĐ: 6/9/2025 KT: Ngày lỗi</v>
      </c>
      <c r="AD1152" s="263">
        <f t="shared" ref="AD1152:AE1152" si="1402">P1152</f>
        <v>45906</v>
      </c>
      <c r="AE1152" s="263" t="str">
        <f t="shared" si="1402"/>
        <v>#DIV/0!</v>
      </c>
      <c r="AF1152" s="187"/>
      <c r="AG1152" s="187"/>
    </row>
    <row r="1153">
      <c r="A1153" s="253"/>
      <c r="B1153" s="253"/>
      <c r="C1153" s="99"/>
      <c r="D1153" s="99"/>
      <c r="E1153" s="99"/>
      <c r="F1153" s="99"/>
      <c r="G1153" s="268"/>
      <c r="H1153" s="99"/>
      <c r="I1153" s="99"/>
      <c r="J1153" s="99"/>
      <c r="K1153" s="273"/>
      <c r="L1153" s="192"/>
      <c r="M1153" s="192"/>
      <c r="N1153" s="99"/>
      <c r="O1153" s="99"/>
      <c r="P1153" s="237">
        <f t="shared" si="1246"/>
        <v>45906</v>
      </c>
      <c r="Q1153" s="170" t="str">
        <f t="shared" si="1247"/>
        <v>#DIV/0!</v>
      </c>
      <c r="R1153" s="206"/>
      <c r="S1153" s="267"/>
      <c r="T1153" s="99"/>
      <c r="U1153" s="99"/>
      <c r="V1153" s="259" t="str">
        <f t="shared" si="1128"/>
        <v> </v>
      </c>
      <c r="W1153" s="260">
        <f t="shared" si="1248"/>
        <v>0</v>
      </c>
      <c r="X1153" s="258" t="str">
        <f t="shared" si="1249"/>
        <v>#DIV/0!</v>
      </c>
      <c r="Y1153" s="261" t="str">
        <f t="shared" si="1250"/>
        <v>#DIV/0!</v>
      </c>
      <c r="Z1153" s="262">
        <f t="shared" si="1251"/>
        <v>0</v>
      </c>
      <c r="AA1153" s="262">
        <f t="shared" si="1252"/>
        <v>0</v>
      </c>
      <c r="AB1153" s="258" t="str">
        <f t="shared" si="1253"/>
        <v/>
      </c>
      <c r="AC1153" s="263" t="str">
        <f t="shared" si="1135"/>
        <v>   -  BĐ: 6/9/2025 KT: Ngày lỗi</v>
      </c>
      <c r="AD1153" s="263">
        <f t="shared" ref="AD1153:AE1153" si="1403">P1153</f>
        <v>45906</v>
      </c>
      <c r="AE1153" s="263" t="str">
        <f t="shared" si="1403"/>
        <v>#DIV/0!</v>
      </c>
      <c r="AF1153" s="187"/>
      <c r="AG1153" s="187"/>
    </row>
    <row r="1154">
      <c r="A1154" s="253"/>
      <c r="B1154" s="253"/>
      <c r="C1154" s="99"/>
      <c r="D1154" s="99"/>
      <c r="E1154" s="99"/>
      <c r="F1154" s="99"/>
      <c r="G1154" s="268"/>
      <c r="H1154" s="99"/>
      <c r="I1154" s="99"/>
      <c r="J1154" s="99"/>
      <c r="K1154" s="273"/>
      <c r="L1154" s="192"/>
      <c r="M1154" s="192"/>
      <c r="N1154" s="99"/>
      <c r="O1154" s="99"/>
      <c r="P1154" s="237">
        <f t="shared" si="1246"/>
        <v>45906</v>
      </c>
      <c r="Q1154" s="170" t="str">
        <f t="shared" si="1247"/>
        <v>#DIV/0!</v>
      </c>
      <c r="R1154" s="206"/>
      <c r="S1154" s="267"/>
      <c r="T1154" s="99"/>
      <c r="U1154" s="99"/>
      <c r="V1154" s="259" t="str">
        <f t="shared" si="1128"/>
        <v> </v>
      </c>
      <c r="W1154" s="260">
        <f t="shared" si="1248"/>
        <v>0</v>
      </c>
      <c r="X1154" s="258" t="str">
        <f t="shared" si="1249"/>
        <v>#DIV/0!</v>
      </c>
      <c r="Y1154" s="261" t="str">
        <f t="shared" si="1250"/>
        <v>#DIV/0!</v>
      </c>
      <c r="Z1154" s="262">
        <f t="shared" si="1251"/>
        <v>0</v>
      </c>
      <c r="AA1154" s="262">
        <f t="shared" si="1252"/>
        <v>0</v>
      </c>
      <c r="AB1154" s="258" t="str">
        <f t="shared" si="1253"/>
        <v/>
      </c>
      <c r="AC1154" s="263" t="str">
        <f t="shared" si="1135"/>
        <v>   -  BĐ: 6/9/2025 KT: Ngày lỗi</v>
      </c>
      <c r="AD1154" s="263">
        <f t="shared" ref="AD1154:AE1154" si="1404">P1154</f>
        <v>45906</v>
      </c>
      <c r="AE1154" s="263" t="str">
        <f t="shared" si="1404"/>
        <v>#DIV/0!</v>
      </c>
      <c r="AF1154" s="187"/>
      <c r="AG1154" s="187"/>
    </row>
    <row r="1155">
      <c r="A1155" s="253"/>
      <c r="B1155" s="253"/>
      <c r="C1155" s="99"/>
      <c r="D1155" s="99"/>
      <c r="E1155" s="99"/>
      <c r="F1155" s="99"/>
      <c r="G1155" s="268"/>
      <c r="H1155" s="99"/>
      <c r="I1155" s="99"/>
      <c r="J1155" s="99"/>
      <c r="K1155" s="273"/>
      <c r="L1155" s="192"/>
      <c r="M1155" s="192"/>
      <c r="N1155" s="99"/>
      <c r="O1155" s="99"/>
      <c r="P1155" s="237">
        <f t="shared" si="1246"/>
        <v>45906</v>
      </c>
      <c r="Q1155" s="170" t="str">
        <f t="shared" si="1247"/>
        <v>#DIV/0!</v>
      </c>
      <c r="R1155" s="206"/>
      <c r="S1155" s="267"/>
      <c r="T1155" s="99"/>
      <c r="U1155" s="99"/>
      <c r="V1155" s="259" t="str">
        <f t="shared" si="1128"/>
        <v> </v>
      </c>
      <c r="W1155" s="260">
        <f t="shared" si="1248"/>
        <v>0</v>
      </c>
      <c r="X1155" s="258" t="str">
        <f t="shared" si="1249"/>
        <v>#DIV/0!</v>
      </c>
      <c r="Y1155" s="261" t="str">
        <f t="shared" si="1250"/>
        <v>#DIV/0!</v>
      </c>
      <c r="Z1155" s="262">
        <f t="shared" si="1251"/>
        <v>0</v>
      </c>
      <c r="AA1155" s="262">
        <f t="shared" si="1252"/>
        <v>0</v>
      </c>
      <c r="AB1155" s="258" t="str">
        <f t="shared" si="1253"/>
        <v/>
      </c>
      <c r="AC1155" s="263" t="str">
        <f t="shared" si="1135"/>
        <v>   -  BĐ: 6/9/2025 KT: Ngày lỗi</v>
      </c>
      <c r="AD1155" s="263">
        <f t="shared" ref="AD1155:AE1155" si="1405">P1155</f>
        <v>45906</v>
      </c>
      <c r="AE1155" s="263" t="str">
        <f t="shared" si="1405"/>
        <v>#DIV/0!</v>
      </c>
      <c r="AF1155" s="187"/>
      <c r="AG1155" s="187"/>
    </row>
    <row r="1156">
      <c r="A1156" s="253"/>
      <c r="B1156" s="253"/>
      <c r="C1156" s="99"/>
      <c r="D1156" s="99"/>
      <c r="E1156" s="99"/>
      <c r="F1156" s="99"/>
      <c r="G1156" s="268"/>
      <c r="H1156" s="99"/>
      <c r="I1156" s="99"/>
      <c r="J1156" s="99"/>
      <c r="K1156" s="273"/>
      <c r="L1156" s="192"/>
      <c r="M1156" s="192"/>
      <c r="N1156" s="99"/>
      <c r="O1156" s="99"/>
      <c r="P1156" s="237">
        <f t="shared" si="1246"/>
        <v>45906</v>
      </c>
      <c r="Q1156" s="170" t="str">
        <f t="shared" si="1247"/>
        <v>#DIV/0!</v>
      </c>
      <c r="R1156" s="206"/>
      <c r="S1156" s="267"/>
      <c r="T1156" s="99"/>
      <c r="U1156" s="99"/>
      <c r="V1156" s="259" t="str">
        <f t="shared" si="1128"/>
        <v> </v>
      </c>
      <c r="W1156" s="260">
        <f t="shared" si="1248"/>
        <v>0</v>
      </c>
      <c r="X1156" s="258" t="str">
        <f t="shared" si="1249"/>
        <v>#DIV/0!</v>
      </c>
      <c r="Y1156" s="261" t="str">
        <f t="shared" si="1250"/>
        <v>#DIV/0!</v>
      </c>
      <c r="Z1156" s="262">
        <f t="shared" si="1251"/>
        <v>0</v>
      </c>
      <c r="AA1156" s="262">
        <f t="shared" si="1252"/>
        <v>0</v>
      </c>
      <c r="AB1156" s="258" t="str">
        <f t="shared" si="1253"/>
        <v/>
      </c>
      <c r="AC1156" s="263" t="str">
        <f t="shared" si="1135"/>
        <v>   -  BĐ: 6/9/2025 KT: Ngày lỗi</v>
      </c>
      <c r="AD1156" s="263">
        <f t="shared" ref="AD1156:AE1156" si="1406">P1156</f>
        <v>45906</v>
      </c>
      <c r="AE1156" s="263" t="str">
        <f t="shared" si="1406"/>
        <v>#DIV/0!</v>
      </c>
      <c r="AF1156" s="187"/>
      <c r="AG1156" s="187"/>
    </row>
    <row r="1157">
      <c r="A1157" s="253"/>
      <c r="B1157" s="253"/>
      <c r="C1157" s="99"/>
      <c r="D1157" s="99"/>
      <c r="E1157" s="99"/>
      <c r="F1157" s="99"/>
      <c r="G1157" s="268"/>
      <c r="H1157" s="99"/>
      <c r="I1157" s="99"/>
      <c r="J1157" s="99"/>
      <c r="K1157" s="273"/>
      <c r="L1157" s="192"/>
      <c r="M1157" s="192"/>
      <c r="N1157" s="99"/>
      <c r="O1157" s="99"/>
      <c r="P1157" s="237">
        <f t="shared" si="1246"/>
        <v>45906</v>
      </c>
      <c r="Q1157" s="170" t="str">
        <f t="shared" si="1247"/>
        <v>#DIV/0!</v>
      </c>
      <c r="R1157" s="206"/>
      <c r="S1157" s="267"/>
      <c r="T1157" s="99"/>
      <c r="U1157" s="99"/>
      <c r="V1157" s="259" t="str">
        <f t="shared" si="1128"/>
        <v> </v>
      </c>
      <c r="W1157" s="260">
        <f t="shared" si="1248"/>
        <v>0</v>
      </c>
      <c r="X1157" s="258" t="str">
        <f t="shared" si="1249"/>
        <v>#DIV/0!</v>
      </c>
      <c r="Y1157" s="261" t="str">
        <f t="shared" si="1250"/>
        <v>#DIV/0!</v>
      </c>
      <c r="Z1157" s="262">
        <f t="shared" si="1251"/>
        <v>0</v>
      </c>
      <c r="AA1157" s="262">
        <f t="shared" si="1252"/>
        <v>0</v>
      </c>
      <c r="AB1157" s="258" t="str">
        <f t="shared" si="1253"/>
        <v/>
      </c>
      <c r="AC1157" s="263" t="str">
        <f t="shared" si="1135"/>
        <v>   -  BĐ: 6/9/2025 KT: Ngày lỗi</v>
      </c>
      <c r="AD1157" s="263">
        <f t="shared" ref="AD1157:AE1157" si="1407">P1157</f>
        <v>45906</v>
      </c>
      <c r="AE1157" s="263" t="str">
        <f t="shared" si="1407"/>
        <v>#DIV/0!</v>
      </c>
      <c r="AF1157" s="187"/>
      <c r="AG1157" s="187"/>
    </row>
    <row r="1158">
      <c r="A1158" s="253"/>
      <c r="B1158" s="253"/>
      <c r="C1158" s="99"/>
      <c r="D1158" s="99"/>
      <c r="E1158" s="99"/>
      <c r="F1158" s="99"/>
      <c r="G1158" s="268"/>
      <c r="H1158" s="99"/>
      <c r="I1158" s="99"/>
      <c r="J1158" s="99"/>
      <c r="K1158" s="273"/>
      <c r="L1158" s="192"/>
      <c r="M1158" s="192"/>
      <c r="N1158" s="99"/>
      <c r="O1158" s="99"/>
      <c r="P1158" s="237">
        <f t="shared" si="1246"/>
        <v>45906</v>
      </c>
      <c r="Q1158" s="170" t="str">
        <f t="shared" si="1247"/>
        <v>#DIV/0!</v>
      </c>
      <c r="R1158" s="206"/>
      <c r="S1158" s="267"/>
      <c r="T1158" s="99"/>
      <c r="U1158" s="99"/>
      <c r="V1158" s="259" t="str">
        <f t="shared" si="1128"/>
        <v> </v>
      </c>
      <c r="W1158" s="260">
        <f t="shared" si="1248"/>
        <v>0</v>
      </c>
      <c r="X1158" s="258" t="str">
        <f t="shared" si="1249"/>
        <v>#DIV/0!</v>
      </c>
      <c r="Y1158" s="261" t="str">
        <f t="shared" si="1250"/>
        <v>#DIV/0!</v>
      </c>
      <c r="Z1158" s="262">
        <f t="shared" si="1251"/>
        <v>0</v>
      </c>
      <c r="AA1158" s="262">
        <f t="shared" si="1252"/>
        <v>0</v>
      </c>
      <c r="AB1158" s="258" t="str">
        <f t="shared" si="1253"/>
        <v/>
      </c>
      <c r="AC1158" s="263" t="str">
        <f t="shared" si="1135"/>
        <v>   -  BĐ: 6/9/2025 KT: Ngày lỗi</v>
      </c>
      <c r="AD1158" s="263">
        <f t="shared" ref="AD1158:AE1158" si="1408">P1158</f>
        <v>45906</v>
      </c>
      <c r="AE1158" s="263" t="str">
        <f t="shared" si="1408"/>
        <v>#DIV/0!</v>
      </c>
      <c r="AF1158" s="187"/>
      <c r="AG1158" s="187"/>
    </row>
    <row r="1159">
      <c r="A1159" s="253"/>
      <c r="B1159" s="253"/>
      <c r="C1159" s="99"/>
      <c r="D1159" s="99"/>
      <c r="E1159" s="99"/>
      <c r="F1159" s="99"/>
      <c r="G1159" s="268"/>
      <c r="H1159" s="99"/>
      <c r="I1159" s="99"/>
      <c r="J1159" s="99"/>
      <c r="K1159" s="273"/>
      <c r="L1159" s="192"/>
      <c r="M1159" s="192"/>
      <c r="N1159" s="99"/>
      <c r="O1159" s="99"/>
      <c r="P1159" s="237">
        <f t="shared" si="1246"/>
        <v>45906</v>
      </c>
      <c r="Q1159" s="170" t="str">
        <f t="shared" si="1247"/>
        <v>#DIV/0!</v>
      </c>
      <c r="R1159" s="206"/>
      <c r="S1159" s="267"/>
      <c r="T1159" s="99"/>
      <c r="U1159" s="99"/>
      <c r="V1159" s="259" t="str">
        <f t="shared" si="1128"/>
        <v> </v>
      </c>
      <c r="W1159" s="260">
        <f t="shared" si="1248"/>
        <v>0</v>
      </c>
      <c r="X1159" s="258" t="str">
        <f t="shared" si="1249"/>
        <v>#DIV/0!</v>
      </c>
      <c r="Y1159" s="261" t="str">
        <f t="shared" si="1250"/>
        <v>#DIV/0!</v>
      </c>
      <c r="Z1159" s="262">
        <f t="shared" si="1251"/>
        <v>0</v>
      </c>
      <c r="AA1159" s="262">
        <f t="shared" si="1252"/>
        <v>0</v>
      </c>
      <c r="AB1159" s="258" t="str">
        <f t="shared" si="1253"/>
        <v/>
      </c>
      <c r="AC1159" s="263" t="str">
        <f t="shared" si="1135"/>
        <v>   -  BĐ: 6/9/2025 KT: Ngày lỗi</v>
      </c>
      <c r="AD1159" s="263">
        <f t="shared" ref="AD1159:AE1159" si="1409">P1159</f>
        <v>45906</v>
      </c>
      <c r="AE1159" s="263" t="str">
        <f t="shared" si="1409"/>
        <v>#DIV/0!</v>
      </c>
      <c r="AF1159" s="187"/>
      <c r="AG1159" s="187"/>
    </row>
    <row r="1160">
      <c r="A1160" s="253"/>
      <c r="B1160" s="253"/>
      <c r="C1160" s="99"/>
      <c r="D1160" s="99"/>
      <c r="E1160" s="99"/>
      <c r="F1160" s="99"/>
      <c r="G1160" s="268"/>
      <c r="H1160" s="99"/>
      <c r="I1160" s="99"/>
      <c r="J1160" s="99"/>
      <c r="K1160" s="273"/>
      <c r="L1160" s="192"/>
      <c r="M1160" s="192"/>
      <c r="N1160" s="99"/>
      <c r="O1160" s="99"/>
      <c r="P1160" s="237">
        <f t="shared" si="1246"/>
        <v>45906</v>
      </c>
      <c r="Q1160" s="170" t="str">
        <f t="shared" si="1247"/>
        <v>#DIV/0!</v>
      </c>
      <c r="R1160" s="206"/>
      <c r="S1160" s="267"/>
      <c r="T1160" s="99"/>
      <c r="U1160" s="99"/>
      <c r="V1160" s="259" t="str">
        <f t="shared" si="1128"/>
        <v> </v>
      </c>
      <c r="W1160" s="260">
        <f t="shared" si="1248"/>
        <v>0</v>
      </c>
      <c r="X1160" s="258" t="str">
        <f t="shared" si="1249"/>
        <v>#DIV/0!</v>
      </c>
      <c r="Y1160" s="261" t="str">
        <f t="shared" si="1250"/>
        <v>#DIV/0!</v>
      </c>
      <c r="Z1160" s="262">
        <f t="shared" si="1251"/>
        <v>0</v>
      </c>
      <c r="AA1160" s="262">
        <f t="shared" si="1252"/>
        <v>0</v>
      </c>
      <c r="AB1160" s="258" t="str">
        <f t="shared" si="1253"/>
        <v/>
      </c>
      <c r="AC1160" s="263" t="str">
        <f t="shared" si="1135"/>
        <v>   -  BĐ: 6/9/2025 KT: Ngày lỗi</v>
      </c>
      <c r="AD1160" s="263">
        <f t="shared" ref="AD1160:AE1160" si="1410">P1160</f>
        <v>45906</v>
      </c>
      <c r="AE1160" s="263" t="str">
        <f t="shared" si="1410"/>
        <v>#DIV/0!</v>
      </c>
      <c r="AF1160" s="187"/>
      <c r="AG1160" s="187"/>
    </row>
    <row r="1161">
      <c r="A1161" s="253"/>
      <c r="B1161" s="253"/>
      <c r="C1161" s="99"/>
      <c r="D1161" s="99"/>
      <c r="E1161" s="99"/>
      <c r="F1161" s="99"/>
      <c r="G1161" s="268"/>
      <c r="H1161" s="99"/>
      <c r="I1161" s="99"/>
      <c r="J1161" s="99"/>
      <c r="K1161" s="273"/>
      <c r="L1161" s="192"/>
      <c r="M1161" s="192"/>
      <c r="N1161" s="99"/>
      <c r="O1161" s="99"/>
      <c r="P1161" s="237">
        <f t="shared" si="1246"/>
        <v>45906</v>
      </c>
      <c r="Q1161" s="170" t="str">
        <f t="shared" si="1247"/>
        <v>#DIV/0!</v>
      </c>
      <c r="R1161" s="206"/>
      <c r="S1161" s="267"/>
      <c r="T1161" s="99"/>
      <c r="U1161" s="99"/>
      <c r="V1161" s="259" t="str">
        <f t="shared" si="1128"/>
        <v> </v>
      </c>
      <c r="W1161" s="260">
        <f t="shared" si="1248"/>
        <v>0</v>
      </c>
      <c r="X1161" s="258" t="str">
        <f t="shared" si="1249"/>
        <v>#DIV/0!</v>
      </c>
      <c r="Y1161" s="261" t="str">
        <f t="shared" si="1250"/>
        <v>#DIV/0!</v>
      </c>
      <c r="Z1161" s="262">
        <f t="shared" si="1251"/>
        <v>0</v>
      </c>
      <c r="AA1161" s="262">
        <f t="shared" si="1252"/>
        <v>0</v>
      </c>
      <c r="AB1161" s="258" t="str">
        <f t="shared" si="1253"/>
        <v/>
      </c>
      <c r="AC1161" s="263" t="str">
        <f t="shared" si="1135"/>
        <v>   -  BĐ: 6/9/2025 KT: Ngày lỗi</v>
      </c>
      <c r="AD1161" s="263">
        <f t="shared" ref="AD1161:AE1161" si="1411">P1161</f>
        <v>45906</v>
      </c>
      <c r="AE1161" s="263" t="str">
        <f t="shared" si="1411"/>
        <v>#DIV/0!</v>
      </c>
      <c r="AF1161" s="187"/>
      <c r="AG1161" s="187"/>
    </row>
    <row r="1162">
      <c r="A1162" s="253"/>
      <c r="B1162" s="253"/>
      <c r="C1162" s="99"/>
      <c r="D1162" s="99"/>
      <c r="E1162" s="99"/>
      <c r="F1162" s="99"/>
      <c r="G1162" s="268"/>
      <c r="H1162" s="99"/>
      <c r="I1162" s="99"/>
      <c r="J1162" s="99"/>
      <c r="K1162" s="273"/>
      <c r="L1162" s="192"/>
      <c r="M1162" s="192"/>
      <c r="N1162" s="99"/>
      <c r="O1162" s="99"/>
      <c r="P1162" s="237">
        <f t="shared" si="1246"/>
        <v>45906</v>
      </c>
      <c r="Q1162" s="170" t="str">
        <f t="shared" si="1247"/>
        <v>#DIV/0!</v>
      </c>
      <c r="R1162" s="206"/>
      <c r="S1162" s="267"/>
      <c r="T1162" s="99"/>
      <c r="U1162" s="99"/>
      <c r="V1162" s="259" t="str">
        <f t="shared" si="1128"/>
        <v> </v>
      </c>
      <c r="W1162" s="260">
        <f t="shared" si="1248"/>
        <v>0</v>
      </c>
      <c r="X1162" s="258" t="str">
        <f t="shared" si="1249"/>
        <v>#DIV/0!</v>
      </c>
      <c r="Y1162" s="261" t="str">
        <f t="shared" si="1250"/>
        <v>#DIV/0!</v>
      </c>
      <c r="Z1162" s="262">
        <f t="shared" si="1251"/>
        <v>0</v>
      </c>
      <c r="AA1162" s="262">
        <f t="shared" si="1252"/>
        <v>0</v>
      </c>
      <c r="AB1162" s="258" t="str">
        <f t="shared" si="1253"/>
        <v/>
      </c>
      <c r="AC1162" s="263" t="str">
        <f t="shared" si="1135"/>
        <v>   -  BĐ: 6/9/2025 KT: Ngày lỗi</v>
      </c>
      <c r="AD1162" s="263">
        <f t="shared" ref="AD1162:AE1162" si="1412">P1162</f>
        <v>45906</v>
      </c>
      <c r="AE1162" s="263" t="str">
        <f t="shared" si="1412"/>
        <v>#DIV/0!</v>
      </c>
      <c r="AF1162" s="187"/>
      <c r="AG1162" s="187"/>
    </row>
    <row r="1163">
      <c r="A1163" s="253"/>
      <c r="B1163" s="253"/>
      <c r="C1163" s="99"/>
      <c r="D1163" s="99"/>
      <c r="E1163" s="99"/>
      <c r="F1163" s="99"/>
      <c r="G1163" s="268"/>
      <c r="H1163" s="99"/>
      <c r="I1163" s="99"/>
      <c r="J1163" s="99"/>
      <c r="K1163" s="273"/>
      <c r="L1163" s="192"/>
      <c r="M1163" s="192"/>
      <c r="N1163" s="99"/>
      <c r="O1163" s="99"/>
      <c r="P1163" s="237">
        <f t="shared" si="1246"/>
        <v>45906</v>
      </c>
      <c r="Q1163" s="170" t="str">
        <f t="shared" si="1247"/>
        <v>#DIV/0!</v>
      </c>
      <c r="R1163" s="264"/>
      <c r="S1163" s="267"/>
      <c r="T1163" s="99"/>
      <c r="U1163" s="99"/>
      <c r="V1163" s="259" t="str">
        <f t="shared" si="1128"/>
        <v> </v>
      </c>
      <c r="W1163" s="260">
        <f t="shared" si="1248"/>
        <v>0</v>
      </c>
      <c r="X1163" s="258" t="str">
        <f t="shared" si="1249"/>
        <v>#DIV/0!</v>
      </c>
      <c r="Y1163" s="261" t="str">
        <f t="shared" si="1250"/>
        <v>#DIV/0!</v>
      </c>
      <c r="Z1163" s="262">
        <f t="shared" si="1251"/>
        <v>0</v>
      </c>
      <c r="AA1163" s="262">
        <f t="shared" si="1252"/>
        <v>0</v>
      </c>
      <c r="AB1163" s="258" t="str">
        <f t="shared" si="1253"/>
        <v/>
      </c>
      <c r="AC1163" s="263" t="str">
        <f t="shared" si="1135"/>
        <v>   -  BĐ: 6/9/2025 KT: Ngày lỗi</v>
      </c>
      <c r="AD1163" s="263">
        <f t="shared" ref="AD1163:AE1163" si="1413">P1163</f>
        <v>45906</v>
      </c>
      <c r="AE1163" s="263" t="str">
        <f t="shared" si="1413"/>
        <v>#DIV/0!</v>
      </c>
      <c r="AF1163" s="187"/>
      <c r="AG1163" s="187"/>
    </row>
    <row r="1164">
      <c r="A1164" s="253"/>
      <c r="B1164" s="253"/>
      <c r="C1164" s="99"/>
      <c r="D1164" s="99"/>
      <c r="E1164" s="99"/>
      <c r="F1164" s="99"/>
      <c r="G1164" s="268"/>
      <c r="H1164" s="99"/>
      <c r="I1164" s="99"/>
      <c r="J1164" s="99"/>
      <c r="K1164" s="273"/>
      <c r="L1164" s="192"/>
      <c r="M1164" s="192"/>
      <c r="N1164" s="99"/>
      <c r="O1164" s="99"/>
      <c r="P1164" s="237">
        <f t="shared" si="1246"/>
        <v>45906</v>
      </c>
      <c r="Q1164" s="170" t="str">
        <f t="shared" si="1247"/>
        <v>#DIV/0!</v>
      </c>
      <c r="R1164" s="206"/>
      <c r="S1164" s="267"/>
      <c r="T1164" s="99"/>
      <c r="U1164" s="99"/>
      <c r="V1164" s="259" t="str">
        <f t="shared" si="1128"/>
        <v> </v>
      </c>
      <c r="W1164" s="260">
        <f t="shared" si="1248"/>
        <v>0</v>
      </c>
      <c r="X1164" s="258" t="str">
        <f t="shared" si="1249"/>
        <v>#DIV/0!</v>
      </c>
      <c r="Y1164" s="261" t="str">
        <f t="shared" si="1250"/>
        <v>#DIV/0!</v>
      </c>
      <c r="Z1164" s="262">
        <f t="shared" si="1251"/>
        <v>0</v>
      </c>
      <c r="AA1164" s="262">
        <f t="shared" si="1252"/>
        <v>0</v>
      </c>
      <c r="AB1164" s="258" t="str">
        <f t="shared" si="1253"/>
        <v/>
      </c>
      <c r="AC1164" s="263" t="str">
        <f t="shared" si="1135"/>
        <v>   -  BĐ: 6/9/2025 KT: Ngày lỗi</v>
      </c>
      <c r="AD1164" s="263">
        <f t="shared" ref="AD1164:AE1164" si="1414">P1164</f>
        <v>45906</v>
      </c>
      <c r="AE1164" s="263" t="str">
        <f t="shared" si="1414"/>
        <v>#DIV/0!</v>
      </c>
      <c r="AF1164" s="187"/>
      <c r="AG1164" s="187"/>
    </row>
    <row r="1165">
      <c r="A1165" s="253"/>
      <c r="B1165" s="253"/>
      <c r="C1165" s="99"/>
      <c r="D1165" s="99"/>
      <c r="E1165" s="99"/>
      <c r="F1165" s="99"/>
      <c r="G1165" s="268"/>
      <c r="H1165" s="99"/>
      <c r="I1165" s="99"/>
      <c r="J1165" s="99"/>
      <c r="K1165" s="273"/>
      <c r="L1165" s="192"/>
      <c r="M1165" s="192"/>
      <c r="N1165" s="99"/>
      <c r="O1165" s="99"/>
      <c r="P1165" s="237">
        <f t="shared" si="1246"/>
        <v>45906</v>
      </c>
      <c r="Q1165" s="170" t="str">
        <f t="shared" si="1247"/>
        <v>#DIV/0!</v>
      </c>
      <c r="R1165" s="206"/>
      <c r="S1165" s="267"/>
      <c r="T1165" s="99"/>
      <c r="U1165" s="99"/>
      <c r="V1165" s="259" t="str">
        <f t="shared" si="1128"/>
        <v> </v>
      </c>
      <c r="W1165" s="260">
        <f t="shared" si="1248"/>
        <v>0</v>
      </c>
      <c r="X1165" s="258" t="str">
        <f t="shared" si="1249"/>
        <v>#DIV/0!</v>
      </c>
      <c r="Y1165" s="261" t="str">
        <f t="shared" si="1250"/>
        <v>#DIV/0!</v>
      </c>
      <c r="Z1165" s="262">
        <f t="shared" si="1251"/>
        <v>0</v>
      </c>
      <c r="AA1165" s="262">
        <f t="shared" si="1252"/>
        <v>0</v>
      </c>
      <c r="AB1165" s="258" t="str">
        <f t="shared" si="1253"/>
        <v/>
      </c>
      <c r="AC1165" s="263" t="str">
        <f t="shared" si="1135"/>
        <v>   -  BĐ: 6/9/2025 KT: Ngày lỗi</v>
      </c>
      <c r="AD1165" s="263">
        <f t="shared" ref="AD1165:AE1165" si="1415">P1165</f>
        <v>45906</v>
      </c>
      <c r="AE1165" s="263" t="str">
        <f t="shared" si="1415"/>
        <v>#DIV/0!</v>
      </c>
      <c r="AF1165" s="187"/>
      <c r="AG1165" s="187"/>
    </row>
    <row r="1166">
      <c r="A1166" s="253"/>
      <c r="B1166" s="253"/>
      <c r="C1166" s="99"/>
      <c r="D1166" s="99"/>
      <c r="E1166" s="99"/>
      <c r="F1166" s="99"/>
      <c r="G1166" s="268"/>
      <c r="H1166" s="99"/>
      <c r="I1166" s="99"/>
      <c r="J1166" s="99"/>
      <c r="K1166" s="273"/>
      <c r="L1166" s="192"/>
      <c r="M1166" s="192"/>
      <c r="N1166" s="99"/>
      <c r="O1166" s="99"/>
      <c r="P1166" s="237">
        <f t="shared" si="1246"/>
        <v>45906</v>
      </c>
      <c r="Q1166" s="170" t="str">
        <f t="shared" si="1247"/>
        <v>#DIV/0!</v>
      </c>
      <c r="R1166" s="206"/>
      <c r="S1166" s="267"/>
      <c r="T1166" s="99"/>
      <c r="U1166" s="99"/>
      <c r="V1166" s="259" t="str">
        <f t="shared" si="1128"/>
        <v> </v>
      </c>
      <c r="W1166" s="260">
        <f t="shared" si="1248"/>
        <v>0</v>
      </c>
      <c r="X1166" s="258" t="str">
        <f t="shared" si="1249"/>
        <v>#DIV/0!</v>
      </c>
      <c r="Y1166" s="261" t="str">
        <f t="shared" si="1250"/>
        <v>#DIV/0!</v>
      </c>
      <c r="Z1166" s="262">
        <f t="shared" si="1251"/>
        <v>0</v>
      </c>
      <c r="AA1166" s="262">
        <f t="shared" si="1252"/>
        <v>0</v>
      </c>
      <c r="AB1166" s="258" t="str">
        <f t="shared" si="1253"/>
        <v/>
      </c>
      <c r="AC1166" s="263" t="str">
        <f t="shared" si="1135"/>
        <v>   -  BĐ: 6/9/2025 KT: Ngày lỗi</v>
      </c>
      <c r="AD1166" s="263">
        <f t="shared" ref="AD1166:AE1166" si="1416">P1166</f>
        <v>45906</v>
      </c>
      <c r="AE1166" s="263" t="str">
        <f t="shared" si="1416"/>
        <v>#DIV/0!</v>
      </c>
      <c r="AF1166" s="187"/>
      <c r="AG1166" s="187"/>
    </row>
    <row r="1167">
      <c r="A1167" s="253"/>
      <c r="B1167" s="253"/>
      <c r="C1167" s="99"/>
      <c r="D1167" s="99"/>
      <c r="E1167" s="99"/>
      <c r="F1167" s="99"/>
      <c r="G1167" s="268"/>
      <c r="H1167" s="99"/>
      <c r="I1167" s="99"/>
      <c r="J1167" s="99"/>
      <c r="K1167" s="273"/>
      <c r="L1167" s="192"/>
      <c r="M1167" s="192"/>
      <c r="N1167" s="99"/>
      <c r="O1167" s="99"/>
      <c r="P1167" s="237">
        <f t="shared" si="1246"/>
        <v>45906</v>
      </c>
      <c r="Q1167" s="170" t="str">
        <f t="shared" si="1247"/>
        <v>#DIV/0!</v>
      </c>
      <c r="R1167" s="206"/>
      <c r="S1167" s="267"/>
      <c r="T1167" s="99"/>
      <c r="U1167" s="99"/>
      <c r="V1167" s="259" t="str">
        <f t="shared" si="1128"/>
        <v> </v>
      </c>
      <c r="W1167" s="260">
        <f t="shared" si="1248"/>
        <v>0</v>
      </c>
      <c r="X1167" s="258" t="str">
        <f t="shared" si="1249"/>
        <v>#DIV/0!</v>
      </c>
      <c r="Y1167" s="261" t="str">
        <f t="shared" si="1250"/>
        <v>#DIV/0!</v>
      </c>
      <c r="Z1167" s="262">
        <f t="shared" si="1251"/>
        <v>0</v>
      </c>
      <c r="AA1167" s="262">
        <f t="shared" si="1252"/>
        <v>0</v>
      </c>
      <c r="AB1167" s="258" t="str">
        <f t="shared" si="1253"/>
        <v/>
      </c>
      <c r="AC1167" s="263" t="str">
        <f t="shared" si="1135"/>
        <v>   -  BĐ: 6/9/2025 KT: Ngày lỗi</v>
      </c>
      <c r="AD1167" s="263">
        <f t="shared" ref="AD1167:AE1167" si="1417">P1167</f>
        <v>45906</v>
      </c>
      <c r="AE1167" s="263" t="str">
        <f t="shared" si="1417"/>
        <v>#DIV/0!</v>
      </c>
      <c r="AF1167" s="187"/>
      <c r="AG1167" s="187"/>
    </row>
    <row r="1168">
      <c r="A1168" s="253"/>
      <c r="B1168" s="253"/>
      <c r="C1168" s="99"/>
      <c r="D1168" s="99"/>
      <c r="E1168" s="99"/>
      <c r="F1168" s="99"/>
      <c r="G1168" s="268"/>
      <c r="H1168" s="99"/>
      <c r="I1168" s="99"/>
      <c r="J1168" s="99"/>
      <c r="K1168" s="273"/>
      <c r="L1168" s="192"/>
      <c r="M1168" s="192"/>
      <c r="N1168" s="99"/>
      <c r="O1168" s="99"/>
      <c r="P1168" s="237">
        <f t="shared" si="1246"/>
        <v>45906</v>
      </c>
      <c r="Q1168" s="170" t="str">
        <f t="shared" si="1247"/>
        <v>#DIV/0!</v>
      </c>
      <c r="R1168" s="206"/>
      <c r="S1168" s="267"/>
      <c r="T1168" s="99"/>
      <c r="U1168" s="99"/>
      <c r="V1168" s="259" t="str">
        <f t="shared" si="1128"/>
        <v> </v>
      </c>
      <c r="W1168" s="260">
        <f t="shared" si="1248"/>
        <v>0</v>
      </c>
      <c r="X1168" s="258" t="str">
        <f t="shared" si="1249"/>
        <v>#DIV/0!</v>
      </c>
      <c r="Y1168" s="261" t="str">
        <f t="shared" si="1250"/>
        <v>#DIV/0!</v>
      </c>
      <c r="Z1168" s="262">
        <f t="shared" si="1251"/>
        <v>0</v>
      </c>
      <c r="AA1168" s="262">
        <f t="shared" si="1252"/>
        <v>0</v>
      </c>
      <c r="AB1168" s="258" t="str">
        <f t="shared" si="1253"/>
        <v/>
      </c>
      <c r="AC1168" s="263" t="str">
        <f t="shared" si="1135"/>
        <v>   -  BĐ: 6/9/2025 KT: Ngày lỗi</v>
      </c>
      <c r="AD1168" s="263">
        <f t="shared" ref="AD1168:AE1168" si="1418">P1168</f>
        <v>45906</v>
      </c>
      <c r="AE1168" s="263" t="str">
        <f t="shared" si="1418"/>
        <v>#DIV/0!</v>
      </c>
      <c r="AF1168" s="187"/>
      <c r="AG1168" s="187"/>
    </row>
    <row r="1169">
      <c r="A1169" s="253"/>
      <c r="B1169" s="253"/>
      <c r="C1169" s="99"/>
      <c r="D1169" s="99"/>
      <c r="E1169" s="99"/>
      <c r="F1169" s="99"/>
      <c r="G1169" s="268"/>
      <c r="H1169" s="99"/>
      <c r="I1169" s="99"/>
      <c r="J1169" s="99"/>
      <c r="K1169" s="273"/>
      <c r="L1169" s="192"/>
      <c r="M1169" s="192"/>
      <c r="N1169" s="99"/>
      <c r="O1169" s="99"/>
      <c r="P1169" s="237">
        <f t="shared" si="1246"/>
        <v>45906</v>
      </c>
      <c r="Q1169" s="170" t="str">
        <f t="shared" si="1247"/>
        <v>#DIV/0!</v>
      </c>
      <c r="R1169" s="206"/>
      <c r="S1169" s="267"/>
      <c r="T1169" s="99"/>
      <c r="U1169" s="99"/>
      <c r="V1169" s="259" t="str">
        <f t="shared" si="1128"/>
        <v> </v>
      </c>
      <c r="W1169" s="260">
        <f t="shared" si="1248"/>
        <v>0</v>
      </c>
      <c r="X1169" s="258" t="str">
        <f t="shared" si="1249"/>
        <v>#DIV/0!</v>
      </c>
      <c r="Y1169" s="261" t="str">
        <f t="shared" si="1250"/>
        <v>#DIV/0!</v>
      </c>
      <c r="Z1169" s="262">
        <f t="shared" si="1251"/>
        <v>0</v>
      </c>
      <c r="AA1169" s="262">
        <f t="shared" si="1252"/>
        <v>0</v>
      </c>
      <c r="AB1169" s="258" t="str">
        <f t="shared" si="1253"/>
        <v/>
      </c>
      <c r="AC1169" s="263" t="str">
        <f t="shared" si="1135"/>
        <v>   -  BĐ: 6/9/2025 KT: Ngày lỗi</v>
      </c>
      <c r="AD1169" s="263">
        <f t="shared" ref="AD1169:AE1169" si="1419">P1169</f>
        <v>45906</v>
      </c>
      <c r="AE1169" s="263" t="str">
        <f t="shared" si="1419"/>
        <v>#DIV/0!</v>
      </c>
      <c r="AF1169" s="187"/>
      <c r="AG1169" s="187"/>
    </row>
    <row r="1170">
      <c r="A1170" s="253"/>
      <c r="B1170" s="253"/>
      <c r="C1170" s="99"/>
      <c r="D1170" s="99"/>
      <c r="E1170" s="99"/>
      <c r="F1170" s="99"/>
      <c r="G1170" s="268"/>
      <c r="H1170" s="99"/>
      <c r="I1170" s="99"/>
      <c r="J1170" s="99"/>
      <c r="K1170" s="273"/>
      <c r="L1170" s="192"/>
      <c r="M1170" s="192"/>
      <c r="N1170" s="99"/>
      <c r="O1170" s="99"/>
      <c r="P1170" s="237">
        <f t="shared" si="1246"/>
        <v>45906</v>
      </c>
      <c r="Q1170" s="170" t="str">
        <f t="shared" si="1247"/>
        <v>#DIV/0!</v>
      </c>
      <c r="R1170" s="206"/>
      <c r="S1170" s="267"/>
      <c r="T1170" s="99"/>
      <c r="U1170" s="99"/>
      <c r="V1170" s="259" t="str">
        <f t="shared" si="1128"/>
        <v> </v>
      </c>
      <c r="W1170" s="260">
        <f t="shared" si="1248"/>
        <v>0</v>
      </c>
      <c r="X1170" s="258" t="str">
        <f t="shared" si="1249"/>
        <v>#DIV/0!</v>
      </c>
      <c r="Y1170" s="261" t="str">
        <f t="shared" si="1250"/>
        <v>#DIV/0!</v>
      </c>
      <c r="Z1170" s="262">
        <f t="shared" si="1251"/>
        <v>0</v>
      </c>
      <c r="AA1170" s="262">
        <f t="shared" si="1252"/>
        <v>0</v>
      </c>
      <c r="AB1170" s="258" t="str">
        <f t="shared" si="1253"/>
        <v/>
      </c>
      <c r="AC1170" s="263" t="str">
        <f t="shared" si="1135"/>
        <v>   -  BĐ: 6/9/2025 KT: Ngày lỗi</v>
      </c>
      <c r="AD1170" s="263">
        <f t="shared" ref="AD1170:AE1170" si="1420">P1170</f>
        <v>45906</v>
      </c>
      <c r="AE1170" s="263" t="str">
        <f t="shared" si="1420"/>
        <v>#DIV/0!</v>
      </c>
      <c r="AF1170" s="187"/>
      <c r="AG1170" s="187"/>
    </row>
    <row r="1171">
      <c r="A1171" s="253"/>
      <c r="B1171" s="253"/>
      <c r="C1171" s="99"/>
      <c r="D1171" s="99"/>
      <c r="E1171" s="99"/>
      <c r="F1171" s="99"/>
      <c r="G1171" s="268"/>
      <c r="H1171" s="99"/>
      <c r="I1171" s="99"/>
      <c r="J1171" s="99"/>
      <c r="K1171" s="273"/>
      <c r="L1171" s="192"/>
      <c r="M1171" s="192"/>
      <c r="N1171" s="99"/>
      <c r="O1171" s="99"/>
      <c r="P1171" s="237">
        <f t="shared" si="1246"/>
        <v>45906</v>
      </c>
      <c r="Q1171" s="170" t="str">
        <f t="shared" si="1247"/>
        <v>#DIV/0!</v>
      </c>
      <c r="R1171" s="206"/>
      <c r="S1171" s="267"/>
      <c r="T1171" s="99"/>
      <c r="U1171" s="99"/>
      <c r="V1171" s="259" t="str">
        <f t="shared" si="1128"/>
        <v> </v>
      </c>
      <c r="W1171" s="260">
        <f t="shared" si="1248"/>
        <v>0</v>
      </c>
      <c r="X1171" s="258" t="str">
        <f t="shared" si="1249"/>
        <v>#DIV/0!</v>
      </c>
      <c r="Y1171" s="261" t="str">
        <f t="shared" si="1250"/>
        <v>#DIV/0!</v>
      </c>
      <c r="Z1171" s="262">
        <f t="shared" si="1251"/>
        <v>0</v>
      </c>
      <c r="AA1171" s="262">
        <f t="shared" si="1252"/>
        <v>0</v>
      </c>
      <c r="AB1171" s="258" t="str">
        <f t="shared" si="1253"/>
        <v/>
      </c>
      <c r="AC1171" s="263" t="str">
        <f t="shared" si="1135"/>
        <v>   -  BĐ: 6/9/2025 KT: Ngày lỗi</v>
      </c>
      <c r="AD1171" s="263">
        <f t="shared" ref="AD1171:AE1171" si="1421">P1171</f>
        <v>45906</v>
      </c>
      <c r="AE1171" s="263" t="str">
        <f t="shared" si="1421"/>
        <v>#DIV/0!</v>
      </c>
      <c r="AF1171" s="187"/>
      <c r="AG1171" s="187"/>
    </row>
    <row r="1172">
      <c r="A1172" s="253"/>
      <c r="B1172" s="253"/>
      <c r="C1172" s="99"/>
      <c r="D1172" s="99"/>
      <c r="E1172" s="99"/>
      <c r="F1172" s="99"/>
      <c r="G1172" s="268"/>
      <c r="H1172" s="99"/>
      <c r="I1172" s="99"/>
      <c r="J1172" s="99"/>
      <c r="K1172" s="273"/>
      <c r="L1172" s="192"/>
      <c r="M1172" s="192"/>
      <c r="N1172" s="99"/>
      <c r="O1172" s="99"/>
      <c r="P1172" s="237">
        <f t="shared" si="1246"/>
        <v>45906</v>
      </c>
      <c r="Q1172" s="170" t="str">
        <f t="shared" si="1247"/>
        <v>#DIV/0!</v>
      </c>
      <c r="R1172" s="206"/>
      <c r="S1172" s="267"/>
      <c r="T1172" s="99"/>
      <c r="U1172" s="99"/>
      <c r="V1172" s="259" t="str">
        <f t="shared" si="1128"/>
        <v> </v>
      </c>
      <c r="W1172" s="260">
        <f t="shared" si="1248"/>
        <v>0</v>
      </c>
      <c r="X1172" s="258" t="str">
        <f t="shared" si="1249"/>
        <v>#DIV/0!</v>
      </c>
      <c r="Y1172" s="261" t="str">
        <f t="shared" si="1250"/>
        <v>#DIV/0!</v>
      </c>
      <c r="Z1172" s="262">
        <f t="shared" si="1251"/>
        <v>0</v>
      </c>
      <c r="AA1172" s="262">
        <f t="shared" si="1252"/>
        <v>0</v>
      </c>
      <c r="AB1172" s="258" t="str">
        <f t="shared" si="1253"/>
        <v/>
      </c>
      <c r="AC1172" s="263" t="str">
        <f t="shared" si="1135"/>
        <v>   -  BĐ: 6/9/2025 KT: Ngày lỗi</v>
      </c>
      <c r="AD1172" s="263">
        <f t="shared" ref="AD1172:AE1172" si="1422">P1172</f>
        <v>45906</v>
      </c>
      <c r="AE1172" s="263" t="str">
        <f t="shared" si="1422"/>
        <v>#DIV/0!</v>
      </c>
      <c r="AF1172" s="187"/>
      <c r="AG1172" s="187"/>
    </row>
    <row r="1173">
      <c r="A1173" s="253"/>
      <c r="B1173" s="253"/>
      <c r="C1173" s="99"/>
      <c r="D1173" s="99"/>
      <c r="E1173" s="99"/>
      <c r="F1173" s="99"/>
      <c r="G1173" s="268"/>
      <c r="H1173" s="99"/>
      <c r="I1173" s="99"/>
      <c r="J1173" s="99"/>
      <c r="K1173" s="273"/>
      <c r="L1173" s="192"/>
      <c r="M1173" s="192"/>
      <c r="N1173" s="99"/>
      <c r="O1173" s="99"/>
      <c r="P1173" s="237">
        <f t="shared" si="1246"/>
        <v>45906</v>
      </c>
      <c r="Q1173" s="170" t="str">
        <f t="shared" si="1247"/>
        <v>#DIV/0!</v>
      </c>
      <c r="R1173" s="206"/>
      <c r="S1173" s="267"/>
      <c r="T1173" s="99"/>
      <c r="U1173" s="99"/>
      <c r="V1173" s="259" t="str">
        <f t="shared" si="1128"/>
        <v> </v>
      </c>
      <c r="W1173" s="260">
        <f t="shared" si="1248"/>
        <v>0</v>
      </c>
      <c r="X1173" s="258" t="str">
        <f t="shared" si="1249"/>
        <v>#DIV/0!</v>
      </c>
      <c r="Y1173" s="261" t="str">
        <f t="shared" si="1250"/>
        <v>#DIV/0!</v>
      </c>
      <c r="Z1173" s="262">
        <f t="shared" si="1251"/>
        <v>0</v>
      </c>
      <c r="AA1173" s="262">
        <f t="shared" si="1252"/>
        <v>0</v>
      </c>
      <c r="AB1173" s="258" t="str">
        <f t="shared" si="1253"/>
        <v/>
      </c>
      <c r="AC1173" s="263" t="str">
        <f t="shared" si="1135"/>
        <v>   -  BĐ: 6/9/2025 KT: Ngày lỗi</v>
      </c>
      <c r="AD1173" s="263">
        <f t="shared" ref="AD1173:AE1173" si="1423">P1173</f>
        <v>45906</v>
      </c>
      <c r="AE1173" s="263" t="str">
        <f t="shared" si="1423"/>
        <v>#DIV/0!</v>
      </c>
      <c r="AF1173" s="187"/>
      <c r="AG1173" s="187"/>
    </row>
    <row r="1174">
      <c r="A1174" s="253"/>
      <c r="B1174" s="253"/>
      <c r="C1174" s="99"/>
      <c r="D1174" s="99"/>
      <c r="E1174" s="99"/>
      <c r="F1174" s="99"/>
      <c r="G1174" s="268"/>
      <c r="H1174" s="99"/>
      <c r="I1174" s="99"/>
      <c r="J1174" s="99"/>
      <c r="K1174" s="273"/>
      <c r="L1174" s="192"/>
      <c r="M1174" s="192"/>
      <c r="N1174" s="99"/>
      <c r="O1174" s="99"/>
      <c r="P1174" s="237">
        <f t="shared" si="1246"/>
        <v>45906</v>
      </c>
      <c r="Q1174" s="170" t="str">
        <f t="shared" si="1247"/>
        <v>#DIV/0!</v>
      </c>
      <c r="R1174" s="206"/>
      <c r="S1174" s="267"/>
      <c r="T1174" s="99"/>
      <c r="U1174" s="99"/>
      <c r="V1174" s="259" t="str">
        <f t="shared" si="1128"/>
        <v> </v>
      </c>
      <c r="W1174" s="260">
        <f t="shared" si="1248"/>
        <v>0</v>
      </c>
      <c r="X1174" s="258" t="str">
        <f t="shared" si="1249"/>
        <v>#DIV/0!</v>
      </c>
      <c r="Y1174" s="261" t="str">
        <f t="shared" si="1250"/>
        <v>#DIV/0!</v>
      </c>
      <c r="Z1174" s="262">
        <f t="shared" si="1251"/>
        <v>0</v>
      </c>
      <c r="AA1174" s="262">
        <f t="shared" si="1252"/>
        <v>0</v>
      </c>
      <c r="AB1174" s="258" t="str">
        <f t="shared" si="1253"/>
        <v/>
      </c>
      <c r="AC1174" s="263" t="str">
        <f t="shared" si="1135"/>
        <v>   -  BĐ: 6/9/2025 KT: Ngày lỗi</v>
      </c>
      <c r="AD1174" s="263">
        <f t="shared" ref="AD1174:AE1174" si="1424">P1174</f>
        <v>45906</v>
      </c>
      <c r="AE1174" s="263" t="str">
        <f t="shared" si="1424"/>
        <v>#DIV/0!</v>
      </c>
      <c r="AF1174" s="187"/>
      <c r="AG1174" s="187"/>
    </row>
    <row r="1175">
      <c r="A1175" s="253"/>
      <c r="B1175" s="253"/>
      <c r="C1175" s="99"/>
      <c r="D1175" s="99"/>
      <c r="E1175" s="99"/>
      <c r="F1175" s="99"/>
      <c r="G1175" s="268"/>
      <c r="H1175" s="99"/>
      <c r="I1175" s="99"/>
      <c r="J1175" s="99"/>
      <c r="K1175" s="273"/>
      <c r="L1175" s="192"/>
      <c r="M1175" s="192"/>
      <c r="N1175" s="99"/>
      <c r="O1175" s="99"/>
      <c r="P1175" s="237">
        <f t="shared" si="1246"/>
        <v>45906</v>
      </c>
      <c r="Q1175" s="170" t="str">
        <f t="shared" si="1247"/>
        <v>#DIV/0!</v>
      </c>
      <c r="R1175" s="264"/>
      <c r="S1175" s="267"/>
      <c r="T1175" s="99"/>
      <c r="U1175" s="99"/>
      <c r="V1175" s="259" t="str">
        <f t="shared" si="1128"/>
        <v> </v>
      </c>
      <c r="W1175" s="260">
        <f t="shared" si="1248"/>
        <v>0</v>
      </c>
      <c r="X1175" s="258" t="str">
        <f t="shared" si="1249"/>
        <v>#DIV/0!</v>
      </c>
      <c r="Y1175" s="261" t="str">
        <f t="shared" si="1250"/>
        <v>#DIV/0!</v>
      </c>
      <c r="Z1175" s="262">
        <f t="shared" si="1251"/>
        <v>0</v>
      </c>
      <c r="AA1175" s="262">
        <f t="shared" si="1252"/>
        <v>0</v>
      </c>
      <c r="AB1175" s="258" t="str">
        <f t="shared" si="1253"/>
        <v/>
      </c>
      <c r="AC1175" s="263" t="str">
        <f t="shared" si="1135"/>
        <v>   -  BĐ: 6/9/2025 KT: Ngày lỗi</v>
      </c>
      <c r="AD1175" s="263">
        <f t="shared" ref="AD1175:AE1175" si="1425">P1175</f>
        <v>45906</v>
      </c>
      <c r="AE1175" s="263" t="str">
        <f t="shared" si="1425"/>
        <v>#DIV/0!</v>
      </c>
      <c r="AF1175" s="187"/>
      <c r="AG1175" s="187"/>
    </row>
    <row r="1176">
      <c r="A1176" s="253"/>
      <c r="B1176" s="253"/>
      <c r="C1176" s="99"/>
      <c r="D1176" s="99"/>
      <c r="E1176" s="99"/>
      <c r="F1176" s="99"/>
      <c r="G1176" s="268"/>
      <c r="H1176" s="99"/>
      <c r="I1176" s="99"/>
      <c r="J1176" s="99"/>
      <c r="K1176" s="273"/>
      <c r="L1176" s="192"/>
      <c r="M1176" s="192"/>
      <c r="N1176" s="99"/>
      <c r="O1176" s="99"/>
      <c r="P1176" s="237">
        <f t="shared" si="1246"/>
        <v>45906</v>
      </c>
      <c r="Q1176" s="170" t="str">
        <f t="shared" si="1247"/>
        <v>#DIV/0!</v>
      </c>
      <c r="R1176" s="264"/>
      <c r="S1176" s="267"/>
      <c r="T1176" s="99"/>
      <c r="U1176" s="99"/>
      <c r="V1176" s="259" t="str">
        <f t="shared" si="1128"/>
        <v> </v>
      </c>
      <c r="W1176" s="260">
        <f t="shared" si="1248"/>
        <v>0</v>
      </c>
      <c r="X1176" s="258" t="str">
        <f t="shared" si="1249"/>
        <v>#DIV/0!</v>
      </c>
      <c r="Y1176" s="261" t="str">
        <f t="shared" si="1250"/>
        <v>#DIV/0!</v>
      </c>
      <c r="Z1176" s="262">
        <f t="shared" si="1251"/>
        <v>0</v>
      </c>
      <c r="AA1176" s="262">
        <f t="shared" si="1252"/>
        <v>0</v>
      </c>
      <c r="AB1176" s="258" t="str">
        <f t="shared" si="1253"/>
        <v/>
      </c>
      <c r="AC1176" s="263" t="str">
        <f t="shared" si="1135"/>
        <v>   -  BĐ: 6/9/2025 KT: Ngày lỗi</v>
      </c>
      <c r="AD1176" s="263">
        <f t="shared" ref="AD1176:AE1176" si="1426">P1176</f>
        <v>45906</v>
      </c>
      <c r="AE1176" s="263" t="str">
        <f t="shared" si="1426"/>
        <v>#DIV/0!</v>
      </c>
      <c r="AF1176" s="187"/>
      <c r="AG1176" s="187"/>
    </row>
    <row r="1177">
      <c r="A1177" s="253"/>
      <c r="B1177" s="253"/>
      <c r="C1177" s="99"/>
      <c r="D1177" s="99"/>
      <c r="E1177" s="99"/>
      <c r="F1177" s="99"/>
      <c r="G1177" s="268"/>
      <c r="H1177" s="99"/>
      <c r="I1177" s="99"/>
      <c r="J1177" s="99"/>
      <c r="K1177" s="273"/>
      <c r="L1177" s="192"/>
      <c r="M1177" s="192"/>
      <c r="N1177" s="99"/>
      <c r="O1177" s="99"/>
      <c r="P1177" s="237">
        <f t="shared" si="1246"/>
        <v>45906</v>
      </c>
      <c r="Q1177" s="170" t="str">
        <f t="shared" si="1247"/>
        <v>#DIV/0!</v>
      </c>
      <c r="R1177" s="206"/>
      <c r="S1177" s="267"/>
      <c r="T1177" s="99"/>
      <c r="U1177" s="99"/>
      <c r="V1177" s="259" t="str">
        <f t="shared" si="1128"/>
        <v> </v>
      </c>
      <c r="W1177" s="260">
        <f t="shared" si="1248"/>
        <v>0</v>
      </c>
      <c r="X1177" s="258" t="str">
        <f t="shared" si="1249"/>
        <v>#DIV/0!</v>
      </c>
      <c r="Y1177" s="261" t="str">
        <f t="shared" si="1250"/>
        <v>#DIV/0!</v>
      </c>
      <c r="Z1177" s="262">
        <f t="shared" si="1251"/>
        <v>0</v>
      </c>
      <c r="AA1177" s="262">
        <f t="shared" si="1252"/>
        <v>0</v>
      </c>
      <c r="AB1177" s="258" t="str">
        <f t="shared" si="1253"/>
        <v/>
      </c>
      <c r="AC1177" s="263" t="str">
        <f t="shared" si="1135"/>
        <v>   -  BĐ: 6/9/2025 KT: Ngày lỗi</v>
      </c>
      <c r="AD1177" s="263">
        <f t="shared" ref="AD1177:AE1177" si="1427">P1177</f>
        <v>45906</v>
      </c>
      <c r="AE1177" s="263" t="str">
        <f t="shared" si="1427"/>
        <v>#DIV/0!</v>
      </c>
      <c r="AF1177" s="187"/>
      <c r="AG1177" s="187"/>
    </row>
    <row r="1178">
      <c r="A1178" s="253"/>
      <c r="B1178" s="253"/>
      <c r="C1178" s="99"/>
      <c r="D1178" s="99"/>
      <c r="E1178" s="99"/>
      <c r="F1178" s="99"/>
      <c r="G1178" s="268"/>
      <c r="H1178" s="99"/>
      <c r="I1178" s="99"/>
      <c r="J1178" s="99"/>
      <c r="K1178" s="273"/>
      <c r="L1178" s="192"/>
      <c r="M1178" s="192"/>
      <c r="N1178" s="99"/>
      <c r="O1178" s="99"/>
      <c r="P1178" s="237">
        <f t="shared" si="1246"/>
        <v>45906</v>
      </c>
      <c r="Q1178" s="170" t="str">
        <f t="shared" si="1247"/>
        <v>#DIV/0!</v>
      </c>
      <c r="R1178" s="264"/>
      <c r="S1178" s="267"/>
      <c r="T1178" s="99"/>
      <c r="U1178" s="99"/>
      <c r="V1178" s="259" t="str">
        <f t="shared" si="1128"/>
        <v> </v>
      </c>
      <c r="W1178" s="260">
        <f t="shared" si="1248"/>
        <v>0</v>
      </c>
      <c r="X1178" s="258" t="str">
        <f t="shared" si="1249"/>
        <v>#DIV/0!</v>
      </c>
      <c r="Y1178" s="261" t="str">
        <f t="shared" si="1250"/>
        <v>#DIV/0!</v>
      </c>
      <c r="Z1178" s="262">
        <f t="shared" si="1251"/>
        <v>0</v>
      </c>
      <c r="AA1178" s="262">
        <f t="shared" si="1252"/>
        <v>0</v>
      </c>
      <c r="AB1178" s="258" t="str">
        <f t="shared" si="1253"/>
        <v/>
      </c>
      <c r="AC1178" s="263" t="str">
        <f t="shared" si="1135"/>
        <v>   -  BĐ: 6/9/2025 KT: Ngày lỗi</v>
      </c>
      <c r="AD1178" s="263">
        <f t="shared" ref="AD1178:AE1178" si="1428">P1178</f>
        <v>45906</v>
      </c>
      <c r="AE1178" s="263" t="str">
        <f t="shared" si="1428"/>
        <v>#DIV/0!</v>
      </c>
      <c r="AF1178" s="187"/>
      <c r="AG1178" s="187"/>
    </row>
    <row r="1179">
      <c r="A1179" s="253"/>
      <c r="B1179" s="253"/>
      <c r="C1179" s="99"/>
      <c r="D1179" s="99"/>
      <c r="E1179" s="99"/>
      <c r="F1179" s="99"/>
      <c r="G1179" s="268"/>
      <c r="H1179" s="99"/>
      <c r="I1179" s="99"/>
      <c r="J1179" s="99"/>
      <c r="K1179" s="273"/>
      <c r="L1179" s="192"/>
      <c r="M1179" s="192"/>
      <c r="N1179" s="99"/>
      <c r="O1179" s="99"/>
      <c r="P1179" s="237">
        <f t="shared" si="1246"/>
        <v>45906</v>
      </c>
      <c r="Q1179" s="170" t="str">
        <f t="shared" si="1247"/>
        <v>#DIV/0!</v>
      </c>
      <c r="R1179" s="206"/>
      <c r="S1179" s="267"/>
      <c r="T1179" s="99"/>
      <c r="U1179" s="99"/>
      <c r="V1179" s="259" t="str">
        <f t="shared" si="1128"/>
        <v> </v>
      </c>
      <c r="W1179" s="260">
        <f t="shared" si="1248"/>
        <v>0</v>
      </c>
      <c r="X1179" s="258" t="str">
        <f t="shared" si="1249"/>
        <v>#DIV/0!</v>
      </c>
      <c r="Y1179" s="261" t="str">
        <f t="shared" si="1250"/>
        <v>#DIV/0!</v>
      </c>
      <c r="Z1179" s="262">
        <f t="shared" si="1251"/>
        <v>0</v>
      </c>
      <c r="AA1179" s="262">
        <f t="shared" si="1252"/>
        <v>0</v>
      </c>
      <c r="AB1179" s="258" t="str">
        <f t="shared" si="1253"/>
        <v/>
      </c>
      <c r="AC1179" s="263" t="str">
        <f t="shared" si="1135"/>
        <v>   -  BĐ: 6/9/2025 KT: Ngày lỗi</v>
      </c>
      <c r="AD1179" s="263">
        <f t="shared" ref="AD1179:AE1179" si="1429">P1179</f>
        <v>45906</v>
      </c>
      <c r="AE1179" s="263" t="str">
        <f t="shared" si="1429"/>
        <v>#DIV/0!</v>
      </c>
      <c r="AF1179" s="187"/>
      <c r="AG1179" s="187"/>
    </row>
    <row r="1180">
      <c r="A1180" s="253"/>
      <c r="B1180" s="253"/>
      <c r="C1180" s="99"/>
      <c r="D1180" s="99"/>
      <c r="E1180" s="99"/>
      <c r="F1180" s="99"/>
      <c r="G1180" s="268"/>
      <c r="H1180" s="99"/>
      <c r="I1180" s="99"/>
      <c r="J1180" s="99"/>
      <c r="K1180" s="273"/>
      <c r="L1180" s="192"/>
      <c r="M1180" s="192"/>
      <c r="N1180" s="99"/>
      <c r="O1180" s="99"/>
      <c r="P1180" s="237">
        <f t="shared" si="1246"/>
        <v>45906</v>
      </c>
      <c r="Q1180" s="170" t="str">
        <f t="shared" si="1247"/>
        <v>#DIV/0!</v>
      </c>
      <c r="R1180" s="206"/>
      <c r="S1180" s="267"/>
      <c r="T1180" s="99"/>
      <c r="U1180" s="99"/>
      <c r="V1180" s="259" t="str">
        <f t="shared" si="1128"/>
        <v> </v>
      </c>
      <c r="W1180" s="260">
        <f t="shared" si="1248"/>
        <v>0</v>
      </c>
      <c r="X1180" s="258" t="str">
        <f t="shared" si="1249"/>
        <v>#DIV/0!</v>
      </c>
      <c r="Y1180" s="261" t="str">
        <f t="shared" si="1250"/>
        <v>#DIV/0!</v>
      </c>
      <c r="Z1180" s="262">
        <f t="shared" si="1251"/>
        <v>0</v>
      </c>
      <c r="AA1180" s="262">
        <f t="shared" si="1252"/>
        <v>0</v>
      </c>
      <c r="AB1180" s="258" t="str">
        <f t="shared" si="1253"/>
        <v/>
      </c>
      <c r="AC1180" s="263" t="str">
        <f t="shared" si="1135"/>
        <v>   -  BĐ: 6/9/2025 KT: Ngày lỗi</v>
      </c>
      <c r="AD1180" s="263">
        <f t="shared" ref="AD1180:AE1180" si="1430">P1180</f>
        <v>45906</v>
      </c>
      <c r="AE1180" s="263" t="str">
        <f t="shared" si="1430"/>
        <v>#DIV/0!</v>
      </c>
      <c r="AF1180" s="187"/>
      <c r="AG1180" s="187"/>
    </row>
    <row r="1181">
      <c r="A1181" s="253"/>
      <c r="B1181" s="253"/>
      <c r="C1181" s="99"/>
      <c r="D1181" s="99"/>
      <c r="E1181" s="99"/>
      <c r="F1181" s="99"/>
      <c r="G1181" s="268"/>
      <c r="H1181" s="99"/>
      <c r="I1181" s="99"/>
      <c r="J1181" s="99"/>
      <c r="K1181" s="273"/>
      <c r="L1181" s="192"/>
      <c r="M1181" s="192"/>
      <c r="N1181" s="99"/>
      <c r="O1181" s="99"/>
      <c r="P1181" s="237">
        <f t="shared" si="1246"/>
        <v>45906</v>
      </c>
      <c r="Q1181" s="170" t="str">
        <f t="shared" si="1247"/>
        <v>#DIV/0!</v>
      </c>
      <c r="R1181" s="206"/>
      <c r="S1181" s="267"/>
      <c r="T1181" s="99"/>
      <c r="U1181" s="99"/>
      <c r="V1181" s="259" t="str">
        <f t="shared" si="1128"/>
        <v> </v>
      </c>
      <c r="W1181" s="260">
        <f t="shared" si="1248"/>
        <v>0</v>
      </c>
      <c r="X1181" s="258" t="str">
        <f t="shared" si="1249"/>
        <v>#DIV/0!</v>
      </c>
      <c r="Y1181" s="261" t="str">
        <f t="shared" si="1250"/>
        <v>#DIV/0!</v>
      </c>
      <c r="Z1181" s="262">
        <f t="shared" si="1251"/>
        <v>0</v>
      </c>
      <c r="AA1181" s="262">
        <f t="shared" si="1252"/>
        <v>0</v>
      </c>
      <c r="AB1181" s="258" t="str">
        <f t="shared" si="1253"/>
        <v/>
      </c>
      <c r="AC1181" s="263" t="str">
        <f t="shared" si="1135"/>
        <v>   -  BĐ: 6/9/2025 KT: Ngày lỗi</v>
      </c>
      <c r="AD1181" s="263">
        <f t="shared" ref="AD1181:AE1181" si="1431">P1181</f>
        <v>45906</v>
      </c>
      <c r="AE1181" s="263" t="str">
        <f t="shared" si="1431"/>
        <v>#DIV/0!</v>
      </c>
      <c r="AF1181" s="187"/>
      <c r="AG1181" s="187"/>
    </row>
    <row r="1182">
      <c r="A1182" s="253"/>
      <c r="B1182" s="253"/>
      <c r="C1182" s="99"/>
      <c r="D1182" s="99"/>
      <c r="E1182" s="99"/>
      <c r="F1182" s="99"/>
      <c r="G1182" s="268"/>
      <c r="H1182" s="99"/>
      <c r="I1182" s="99"/>
      <c r="J1182" s="99"/>
      <c r="K1182" s="273"/>
      <c r="L1182" s="192"/>
      <c r="M1182" s="192"/>
      <c r="N1182" s="99"/>
      <c r="O1182" s="99"/>
      <c r="P1182" s="237">
        <f t="shared" si="1246"/>
        <v>45906</v>
      </c>
      <c r="Q1182" s="170" t="str">
        <f t="shared" si="1247"/>
        <v>#DIV/0!</v>
      </c>
      <c r="R1182" s="272"/>
      <c r="S1182" s="267"/>
      <c r="T1182" s="99"/>
      <c r="U1182" s="99"/>
      <c r="V1182" s="259" t="str">
        <f t="shared" si="1128"/>
        <v> </v>
      </c>
      <c r="W1182" s="260">
        <f t="shared" si="1248"/>
        <v>0</v>
      </c>
      <c r="X1182" s="258" t="str">
        <f t="shared" si="1249"/>
        <v>#DIV/0!</v>
      </c>
      <c r="Y1182" s="261" t="str">
        <f t="shared" si="1250"/>
        <v>#DIV/0!</v>
      </c>
      <c r="Z1182" s="262">
        <f t="shared" si="1251"/>
        <v>0</v>
      </c>
      <c r="AA1182" s="262">
        <f t="shared" si="1252"/>
        <v>0</v>
      </c>
      <c r="AB1182" s="258" t="str">
        <f t="shared" si="1253"/>
        <v/>
      </c>
      <c r="AC1182" s="263" t="str">
        <f t="shared" si="1135"/>
        <v>   -  BĐ: 6/9/2025 KT: Ngày lỗi</v>
      </c>
      <c r="AD1182" s="263">
        <f t="shared" ref="AD1182:AE1182" si="1432">P1182</f>
        <v>45906</v>
      </c>
      <c r="AE1182" s="263" t="str">
        <f t="shared" si="1432"/>
        <v>#DIV/0!</v>
      </c>
      <c r="AF1182" s="187"/>
      <c r="AG1182" s="187"/>
    </row>
    <row r="1183">
      <c r="A1183" s="253"/>
      <c r="B1183" s="253"/>
      <c r="C1183" s="99"/>
      <c r="D1183" s="99"/>
      <c r="E1183" s="99"/>
      <c r="F1183" s="99"/>
      <c r="G1183" s="268"/>
      <c r="H1183" s="99"/>
      <c r="I1183" s="99"/>
      <c r="J1183" s="99"/>
      <c r="K1183" s="273"/>
      <c r="L1183" s="192"/>
      <c r="M1183" s="192"/>
      <c r="N1183" s="99"/>
      <c r="O1183" s="99"/>
      <c r="P1183" s="237">
        <f t="shared" si="1246"/>
        <v>45906</v>
      </c>
      <c r="Q1183" s="170" t="str">
        <f t="shared" si="1247"/>
        <v>#DIV/0!</v>
      </c>
      <c r="R1183" s="272"/>
      <c r="S1183" s="267"/>
      <c r="T1183" s="99"/>
      <c r="U1183" s="99"/>
      <c r="V1183" s="259" t="str">
        <f t="shared" si="1128"/>
        <v> </v>
      </c>
      <c r="W1183" s="260">
        <f t="shared" si="1248"/>
        <v>0</v>
      </c>
      <c r="X1183" s="258" t="str">
        <f t="shared" si="1249"/>
        <v>#DIV/0!</v>
      </c>
      <c r="Y1183" s="261" t="str">
        <f t="shared" si="1250"/>
        <v>#DIV/0!</v>
      </c>
      <c r="Z1183" s="262">
        <f t="shared" si="1251"/>
        <v>0</v>
      </c>
      <c r="AA1183" s="262">
        <f t="shared" si="1252"/>
        <v>0</v>
      </c>
      <c r="AB1183" s="258" t="str">
        <f t="shared" si="1253"/>
        <v/>
      </c>
      <c r="AC1183" s="263" t="str">
        <f t="shared" si="1135"/>
        <v>   -  BĐ: 6/9/2025 KT: Ngày lỗi</v>
      </c>
      <c r="AD1183" s="263">
        <f t="shared" ref="AD1183:AE1183" si="1433">P1183</f>
        <v>45906</v>
      </c>
      <c r="AE1183" s="263" t="str">
        <f t="shared" si="1433"/>
        <v>#DIV/0!</v>
      </c>
      <c r="AF1183" s="187"/>
      <c r="AG1183" s="187"/>
    </row>
    <row r="1184">
      <c r="A1184" s="253"/>
      <c r="B1184" s="253"/>
      <c r="C1184" s="99"/>
      <c r="D1184" s="99"/>
      <c r="E1184" s="99"/>
      <c r="F1184" s="99"/>
      <c r="G1184" s="268"/>
      <c r="H1184" s="99"/>
      <c r="I1184" s="99"/>
      <c r="J1184" s="99"/>
      <c r="K1184" s="273"/>
      <c r="L1184" s="192"/>
      <c r="M1184" s="192"/>
      <c r="N1184" s="99"/>
      <c r="O1184" s="99"/>
      <c r="P1184" s="237">
        <f t="shared" si="1246"/>
        <v>45906</v>
      </c>
      <c r="Q1184" s="170" t="str">
        <f t="shared" si="1247"/>
        <v>#DIV/0!</v>
      </c>
      <c r="R1184" s="272"/>
      <c r="S1184" s="267"/>
      <c r="T1184" s="99"/>
      <c r="U1184" s="99"/>
      <c r="V1184" s="259" t="str">
        <f t="shared" si="1128"/>
        <v> </v>
      </c>
      <c r="W1184" s="260">
        <f t="shared" si="1248"/>
        <v>0</v>
      </c>
      <c r="X1184" s="258" t="str">
        <f t="shared" si="1249"/>
        <v>#DIV/0!</v>
      </c>
      <c r="Y1184" s="261" t="str">
        <f t="shared" si="1250"/>
        <v>#DIV/0!</v>
      </c>
      <c r="Z1184" s="262">
        <f t="shared" si="1251"/>
        <v>0</v>
      </c>
      <c r="AA1184" s="262">
        <f t="shared" si="1252"/>
        <v>0</v>
      </c>
      <c r="AB1184" s="258" t="str">
        <f t="shared" si="1253"/>
        <v/>
      </c>
      <c r="AC1184" s="263" t="str">
        <f t="shared" si="1135"/>
        <v>   -  BĐ: 6/9/2025 KT: Ngày lỗi</v>
      </c>
      <c r="AD1184" s="263">
        <f t="shared" ref="AD1184:AE1184" si="1434">P1184</f>
        <v>45906</v>
      </c>
      <c r="AE1184" s="263" t="str">
        <f t="shared" si="1434"/>
        <v>#DIV/0!</v>
      </c>
      <c r="AF1184" s="187"/>
      <c r="AG1184" s="187"/>
    </row>
    <row r="1185">
      <c r="A1185" s="253"/>
      <c r="B1185" s="253"/>
      <c r="C1185" s="99"/>
      <c r="D1185" s="99"/>
      <c r="E1185" s="99"/>
      <c r="F1185" s="99"/>
      <c r="G1185" s="268"/>
      <c r="H1185" s="99"/>
      <c r="I1185" s="99"/>
      <c r="J1185" s="99"/>
      <c r="K1185" s="273"/>
      <c r="L1185" s="192"/>
      <c r="M1185" s="192"/>
      <c r="N1185" s="99"/>
      <c r="O1185" s="99"/>
      <c r="P1185" s="237">
        <f t="shared" si="1246"/>
        <v>45906</v>
      </c>
      <c r="Q1185" s="170" t="str">
        <f t="shared" si="1247"/>
        <v>#DIV/0!</v>
      </c>
      <c r="R1185" s="272"/>
      <c r="S1185" s="267"/>
      <c r="T1185" s="99"/>
      <c r="U1185" s="99"/>
      <c r="V1185" s="259" t="str">
        <f t="shared" si="1128"/>
        <v> </v>
      </c>
      <c r="W1185" s="260">
        <f t="shared" si="1248"/>
        <v>0</v>
      </c>
      <c r="X1185" s="258" t="str">
        <f t="shared" si="1249"/>
        <v>#DIV/0!</v>
      </c>
      <c r="Y1185" s="261" t="str">
        <f t="shared" si="1250"/>
        <v>#DIV/0!</v>
      </c>
      <c r="Z1185" s="262">
        <f t="shared" si="1251"/>
        <v>0</v>
      </c>
      <c r="AA1185" s="262">
        <f t="shared" si="1252"/>
        <v>0</v>
      </c>
      <c r="AB1185" s="258" t="str">
        <f t="shared" si="1253"/>
        <v/>
      </c>
      <c r="AC1185" s="263" t="str">
        <f t="shared" si="1135"/>
        <v>   -  BĐ: 6/9/2025 KT: Ngày lỗi</v>
      </c>
      <c r="AD1185" s="263">
        <f t="shared" ref="AD1185:AE1185" si="1435">P1185</f>
        <v>45906</v>
      </c>
      <c r="AE1185" s="263" t="str">
        <f t="shared" si="1435"/>
        <v>#DIV/0!</v>
      </c>
      <c r="AF1185" s="187"/>
      <c r="AG1185" s="187"/>
    </row>
    <row r="1186">
      <c r="A1186" s="253"/>
      <c r="B1186" s="253"/>
      <c r="C1186" s="99"/>
      <c r="D1186" s="99"/>
      <c r="E1186" s="99"/>
      <c r="F1186" s="99"/>
      <c r="G1186" s="268"/>
      <c r="H1186" s="99"/>
      <c r="I1186" s="99"/>
      <c r="J1186" s="99"/>
      <c r="K1186" s="273"/>
      <c r="L1186" s="192"/>
      <c r="M1186" s="192"/>
      <c r="N1186" s="99"/>
      <c r="O1186" s="99"/>
      <c r="P1186" s="237">
        <f t="shared" si="1246"/>
        <v>45906</v>
      </c>
      <c r="Q1186" s="170" t="str">
        <f t="shared" si="1247"/>
        <v>#DIV/0!</v>
      </c>
      <c r="R1186" s="272"/>
      <c r="S1186" s="267"/>
      <c r="T1186" s="99"/>
      <c r="U1186" s="99"/>
      <c r="V1186" s="259" t="str">
        <f t="shared" si="1128"/>
        <v> </v>
      </c>
      <c r="W1186" s="260">
        <f t="shared" si="1248"/>
        <v>0</v>
      </c>
      <c r="X1186" s="258" t="str">
        <f t="shared" si="1249"/>
        <v>#DIV/0!</v>
      </c>
      <c r="Y1186" s="261" t="str">
        <f t="shared" si="1250"/>
        <v>#DIV/0!</v>
      </c>
      <c r="Z1186" s="262">
        <f t="shared" si="1251"/>
        <v>0</v>
      </c>
      <c r="AA1186" s="262">
        <f t="shared" si="1252"/>
        <v>0</v>
      </c>
      <c r="AB1186" s="258" t="str">
        <f t="shared" si="1253"/>
        <v/>
      </c>
      <c r="AC1186" s="263" t="str">
        <f t="shared" si="1135"/>
        <v>   -  BĐ: 6/9/2025 KT: Ngày lỗi</v>
      </c>
      <c r="AD1186" s="263">
        <f t="shared" ref="AD1186:AE1186" si="1436">P1186</f>
        <v>45906</v>
      </c>
      <c r="AE1186" s="263" t="str">
        <f t="shared" si="1436"/>
        <v>#DIV/0!</v>
      </c>
      <c r="AF1186" s="187"/>
      <c r="AG1186" s="187"/>
    </row>
    <row r="1187">
      <c r="A1187" s="253"/>
      <c r="B1187" s="253"/>
      <c r="C1187" s="99"/>
      <c r="D1187" s="99"/>
      <c r="E1187" s="99"/>
      <c r="F1187" s="99"/>
      <c r="G1187" s="268"/>
      <c r="H1187" s="99"/>
      <c r="I1187" s="99"/>
      <c r="J1187" s="99"/>
      <c r="K1187" s="273"/>
      <c r="L1187" s="192"/>
      <c r="M1187" s="192"/>
      <c r="N1187" s="99"/>
      <c r="O1187" s="99"/>
      <c r="P1187" s="237">
        <f t="shared" si="1246"/>
        <v>45906</v>
      </c>
      <c r="Q1187" s="170" t="str">
        <f t="shared" si="1247"/>
        <v>#DIV/0!</v>
      </c>
      <c r="R1187" s="206"/>
      <c r="S1187" s="267"/>
      <c r="T1187" s="99"/>
      <c r="U1187" s="99"/>
      <c r="V1187" s="259" t="str">
        <f t="shared" si="1128"/>
        <v> </v>
      </c>
      <c r="W1187" s="260">
        <f t="shared" si="1248"/>
        <v>0</v>
      </c>
      <c r="X1187" s="258" t="str">
        <f t="shared" si="1249"/>
        <v>#DIV/0!</v>
      </c>
      <c r="Y1187" s="261" t="str">
        <f t="shared" si="1250"/>
        <v>#DIV/0!</v>
      </c>
      <c r="Z1187" s="262">
        <f t="shared" si="1251"/>
        <v>0</v>
      </c>
      <c r="AA1187" s="262">
        <f t="shared" si="1252"/>
        <v>0</v>
      </c>
      <c r="AB1187" s="258" t="str">
        <f t="shared" si="1253"/>
        <v/>
      </c>
      <c r="AC1187" s="263" t="str">
        <f t="shared" si="1135"/>
        <v>   -  BĐ: 6/9/2025 KT: Ngày lỗi</v>
      </c>
      <c r="AD1187" s="263">
        <f t="shared" ref="AD1187:AE1187" si="1437">P1187</f>
        <v>45906</v>
      </c>
      <c r="AE1187" s="263" t="str">
        <f t="shared" si="1437"/>
        <v>#DIV/0!</v>
      </c>
      <c r="AF1187" s="187"/>
      <c r="AG1187" s="187"/>
    </row>
    <row r="1188">
      <c r="A1188" s="253"/>
      <c r="B1188" s="253"/>
      <c r="C1188" s="99"/>
      <c r="D1188" s="99"/>
      <c r="E1188" s="99"/>
      <c r="F1188" s="99"/>
      <c r="G1188" s="268"/>
      <c r="H1188" s="99"/>
      <c r="I1188" s="99"/>
      <c r="J1188" s="99"/>
      <c r="K1188" s="273"/>
      <c r="L1188" s="192"/>
      <c r="M1188" s="192"/>
      <c r="N1188" s="99"/>
      <c r="O1188" s="99"/>
      <c r="P1188" s="237">
        <f t="shared" si="1246"/>
        <v>45906</v>
      </c>
      <c r="Q1188" s="170" t="str">
        <f t="shared" si="1247"/>
        <v>#DIV/0!</v>
      </c>
      <c r="R1188" s="206"/>
      <c r="S1188" s="267"/>
      <c r="T1188" s="99"/>
      <c r="U1188" s="99"/>
      <c r="V1188" s="259" t="str">
        <f t="shared" si="1128"/>
        <v> </v>
      </c>
      <c r="W1188" s="260">
        <f t="shared" si="1248"/>
        <v>0</v>
      </c>
      <c r="X1188" s="258" t="str">
        <f t="shared" si="1249"/>
        <v>#DIV/0!</v>
      </c>
      <c r="Y1188" s="261" t="str">
        <f t="shared" si="1250"/>
        <v>#DIV/0!</v>
      </c>
      <c r="Z1188" s="262">
        <f t="shared" si="1251"/>
        <v>0</v>
      </c>
      <c r="AA1188" s="262">
        <f t="shared" si="1252"/>
        <v>0</v>
      </c>
      <c r="AB1188" s="258" t="str">
        <f t="shared" si="1253"/>
        <v/>
      </c>
      <c r="AC1188" s="263" t="str">
        <f t="shared" si="1135"/>
        <v>   -  BĐ: 6/9/2025 KT: Ngày lỗi</v>
      </c>
      <c r="AD1188" s="263">
        <f t="shared" ref="AD1188:AE1188" si="1438">P1188</f>
        <v>45906</v>
      </c>
      <c r="AE1188" s="263" t="str">
        <f t="shared" si="1438"/>
        <v>#DIV/0!</v>
      </c>
      <c r="AF1188" s="187"/>
      <c r="AG1188" s="187"/>
    </row>
    <row r="1189">
      <c r="A1189" s="253"/>
      <c r="B1189" s="253"/>
      <c r="C1189" s="99"/>
      <c r="D1189" s="99"/>
      <c r="E1189" s="99"/>
      <c r="F1189" s="99"/>
      <c r="G1189" s="268"/>
      <c r="H1189" s="99"/>
      <c r="I1189" s="99"/>
      <c r="J1189" s="99"/>
      <c r="K1189" s="273"/>
      <c r="L1189" s="192"/>
      <c r="M1189" s="192"/>
      <c r="N1189" s="99"/>
      <c r="O1189" s="99"/>
      <c r="P1189" s="237">
        <f t="shared" si="1246"/>
        <v>45906</v>
      </c>
      <c r="Q1189" s="170" t="str">
        <f t="shared" si="1247"/>
        <v>#DIV/0!</v>
      </c>
      <c r="R1189" s="206"/>
      <c r="S1189" s="267"/>
      <c r="T1189" s="99"/>
      <c r="U1189" s="99"/>
      <c r="V1189" s="259" t="str">
        <f t="shared" si="1128"/>
        <v> </v>
      </c>
      <c r="W1189" s="260">
        <f t="shared" si="1248"/>
        <v>0</v>
      </c>
      <c r="X1189" s="258" t="str">
        <f t="shared" si="1249"/>
        <v>#DIV/0!</v>
      </c>
      <c r="Y1189" s="261" t="str">
        <f t="shared" si="1250"/>
        <v>#DIV/0!</v>
      </c>
      <c r="Z1189" s="262">
        <f t="shared" si="1251"/>
        <v>0</v>
      </c>
      <c r="AA1189" s="262">
        <f t="shared" si="1252"/>
        <v>0</v>
      </c>
      <c r="AB1189" s="258" t="str">
        <f t="shared" si="1253"/>
        <v/>
      </c>
      <c r="AC1189" s="263" t="str">
        <f t="shared" si="1135"/>
        <v>   -  BĐ: 6/9/2025 KT: Ngày lỗi</v>
      </c>
      <c r="AD1189" s="263">
        <f t="shared" ref="AD1189:AE1189" si="1439">P1189</f>
        <v>45906</v>
      </c>
      <c r="AE1189" s="263" t="str">
        <f t="shared" si="1439"/>
        <v>#DIV/0!</v>
      </c>
      <c r="AF1189" s="187"/>
      <c r="AG1189" s="187"/>
    </row>
    <row r="1190">
      <c r="A1190" s="253"/>
      <c r="B1190" s="253"/>
      <c r="C1190" s="99"/>
      <c r="D1190" s="99"/>
      <c r="E1190" s="99"/>
      <c r="F1190" s="99"/>
      <c r="G1190" s="268"/>
      <c r="H1190" s="99"/>
      <c r="I1190" s="99"/>
      <c r="J1190" s="99"/>
      <c r="K1190" s="273"/>
      <c r="L1190" s="192"/>
      <c r="M1190" s="192"/>
      <c r="N1190" s="99"/>
      <c r="O1190" s="99"/>
      <c r="P1190" s="237">
        <f t="shared" si="1246"/>
        <v>45906</v>
      </c>
      <c r="Q1190" s="170" t="str">
        <f t="shared" si="1247"/>
        <v>#DIV/0!</v>
      </c>
      <c r="R1190" s="264"/>
      <c r="S1190" s="267"/>
      <c r="T1190" s="99"/>
      <c r="U1190" s="99"/>
      <c r="V1190" s="259" t="str">
        <f t="shared" si="1128"/>
        <v> </v>
      </c>
      <c r="W1190" s="260">
        <f t="shared" si="1248"/>
        <v>0</v>
      </c>
      <c r="X1190" s="258" t="str">
        <f t="shared" si="1249"/>
        <v>#DIV/0!</v>
      </c>
      <c r="Y1190" s="261" t="str">
        <f t="shared" si="1250"/>
        <v>#DIV/0!</v>
      </c>
      <c r="Z1190" s="262">
        <f t="shared" si="1251"/>
        <v>0</v>
      </c>
      <c r="AA1190" s="262">
        <f t="shared" si="1252"/>
        <v>0</v>
      </c>
      <c r="AB1190" s="258" t="str">
        <f t="shared" si="1253"/>
        <v/>
      </c>
      <c r="AC1190" s="263" t="str">
        <f t="shared" si="1135"/>
        <v>   -  BĐ: 6/9/2025 KT: Ngày lỗi</v>
      </c>
      <c r="AD1190" s="263">
        <f t="shared" ref="AD1190:AE1190" si="1440">P1190</f>
        <v>45906</v>
      </c>
      <c r="AE1190" s="263" t="str">
        <f t="shared" si="1440"/>
        <v>#DIV/0!</v>
      </c>
      <c r="AF1190" s="187"/>
      <c r="AG1190" s="187"/>
    </row>
    <row r="1191">
      <c r="A1191" s="253"/>
      <c r="B1191" s="253"/>
      <c r="C1191" s="99"/>
      <c r="D1191" s="99"/>
      <c r="E1191" s="99"/>
      <c r="F1191" s="99"/>
      <c r="G1191" s="268"/>
      <c r="H1191" s="99"/>
      <c r="I1191" s="99"/>
      <c r="J1191" s="99"/>
      <c r="K1191" s="273"/>
      <c r="L1191" s="192"/>
      <c r="M1191" s="192"/>
      <c r="N1191" s="99"/>
      <c r="O1191" s="99"/>
      <c r="P1191" s="237">
        <f t="shared" si="1246"/>
        <v>45906</v>
      </c>
      <c r="Q1191" s="170" t="str">
        <f t="shared" si="1247"/>
        <v>#DIV/0!</v>
      </c>
      <c r="R1191" s="264"/>
      <c r="S1191" s="267"/>
      <c r="T1191" s="99"/>
      <c r="U1191" s="99"/>
      <c r="V1191" s="259" t="str">
        <f t="shared" si="1128"/>
        <v> </v>
      </c>
      <c r="W1191" s="260">
        <f t="shared" si="1248"/>
        <v>0</v>
      </c>
      <c r="X1191" s="258" t="str">
        <f t="shared" si="1249"/>
        <v>#DIV/0!</v>
      </c>
      <c r="Y1191" s="261" t="str">
        <f t="shared" si="1250"/>
        <v>#DIV/0!</v>
      </c>
      <c r="Z1191" s="262">
        <f t="shared" si="1251"/>
        <v>0</v>
      </c>
      <c r="AA1191" s="262">
        <f t="shared" si="1252"/>
        <v>0</v>
      </c>
      <c r="AB1191" s="258" t="str">
        <f t="shared" si="1253"/>
        <v/>
      </c>
      <c r="AC1191" s="263" t="str">
        <f t="shared" si="1135"/>
        <v>   -  BĐ: 6/9/2025 KT: Ngày lỗi</v>
      </c>
      <c r="AD1191" s="263">
        <f t="shared" ref="AD1191:AE1191" si="1441">P1191</f>
        <v>45906</v>
      </c>
      <c r="AE1191" s="263" t="str">
        <f t="shared" si="1441"/>
        <v>#DIV/0!</v>
      </c>
      <c r="AF1191" s="187"/>
      <c r="AG1191" s="187"/>
    </row>
    <row r="1192">
      <c r="A1192" s="253"/>
      <c r="B1192" s="253"/>
      <c r="C1192" s="99"/>
      <c r="D1192" s="99"/>
      <c r="E1192" s="99"/>
      <c r="F1192" s="99"/>
      <c r="G1192" s="268"/>
      <c r="H1192" s="99"/>
      <c r="I1192" s="99"/>
      <c r="J1192" s="99"/>
      <c r="K1192" s="273"/>
      <c r="L1192" s="192"/>
      <c r="M1192" s="192"/>
      <c r="N1192" s="99"/>
      <c r="O1192" s="99"/>
      <c r="P1192" s="237">
        <f t="shared" si="1246"/>
        <v>45906</v>
      </c>
      <c r="Q1192" s="170" t="str">
        <f t="shared" si="1247"/>
        <v>#DIV/0!</v>
      </c>
      <c r="R1192" s="264"/>
      <c r="S1192" s="267"/>
      <c r="T1192" s="99"/>
      <c r="U1192" s="99"/>
      <c r="V1192" s="259" t="str">
        <f t="shared" si="1128"/>
        <v> </v>
      </c>
      <c r="W1192" s="260">
        <f t="shared" si="1248"/>
        <v>0</v>
      </c>
      <c r="X1192" s="258" t="str">
        <f t="shared" si="1249"/>
        <v>#DIV/0!</v>
      </c>
      <c r="Y1192" s="261" t="str">
        <f t="shared" si="1250"/>
        <v>#DIV/0!</v>
      </c>
      <c r="Z1192" s="262">
        <f t="shared" si="1251"/>
        <v>0</v>
      </c>
      <c r="AA1192" s="262">
        <f t="shared" si="1252"/>
        <v>0</v>
      </c>
      <c r="AB1192" s="258" t="str">
        <f t="shared" si="1253"/>
        <v/>
      </c>
      <c r="AC1192" s="263" t="str">
        <f t="shared" si="1135"/>
        <v>   -  BĐ: 6/9/2025 KT: Ngày lỗi</v>
      </c>
      <c r="AD1192" s="263">
        <f t="shared" ref="AD1192:AE1192" si="1442">P1192</f>
        <v>45906</v>
      </c>
      <c r="AE1192" s="263" t="str">
        <f t="shared" si="1442"/>
        <v>#DIV/0!</v>
      </c>
      <c r="AF1192" s="187"/>
      <c r="AG1192" s="187"/>
    </row>
    <row r="1193">
      <c r="A1193" s="253"/>
      <c r="B1193" s="253"/>
      <c r="C1193" s="99"/>
      <c r="D1193" s="99"/>
      <c r="E1193" s="99"/>
      <c r="F1193" s="99"/>
      <c r="G1193" s="268"/>
      <c r="H1193" s="99"/>
      <c r="I1193" s="99"/>
      <c r="J1193" s="99"/>
      <c r="K1193" s="273"/>
      <c r="L1193" s="192"/>
      <c r="M1193" s="192"/>
      <c r="N1193" s="99"/>
      <c r="O1193" s="99"/>
      <c r="P1193" s="237">
        <f t="shared" si="1246"/>
        <v>45906</v>
      </c>
      <c r="Q1193" s="170" t="str">
        <f t="shared" si="1247"/>
        <v>#DIV/0!</v>
      </c>
      <c r="R1193" s="264"/>
      <c r="S1193" s="267"/>
      <c r="T1193" s="99"/>
      <c r="U1193" s="99"/>
      <c r="V1193" s="259" t="str">
        <f t="shared" si="1128"/>
        <v> </v>
      </c>
      <c r="W1193" s="260">
        <f t="shared" si="1248"/>
        <v>0</v>
      </c>
      <c r="X1193" s="258" t="str">
        <f t="shared" si="1249"/>
        <v>#DIV/0!</v>
      </c>
      <c r="Y1193" s="261" t="str">
        <f t="shared" si="1250"/>
        <v>#DIV/0!</v>
      </c>
      <c r="Z1193" s="262">
        <f t="shared" si="1251"/>
        <v>0</v>
      </c>
      <c r="AA1193" s="262">
        <f t="shared" si="1252"/>
        <v>0</v>
      </c>
      <c r="AB1193" s="258" t="str">
        <f t="shared" si="1253"/>
        <v/>
      </c>
      <c r="AC1193" s="263" t="str">
        <f t="shared" si="1135"/>
        <v>   -  BĐ: 6/9/2025 KT: Ngày lỗi</v>
      </c>
      <c r="AD1193" s="263">
        <f t="shared" ref="AD1193:AE1193" si="1443">P1193</f>
        <v>45906</v>
      </c>
      <c r="AE1193" s="263" t="str">
        <f t="shared" si="1443"/>
        <v>#DIV/0!</v>
      </c>
      <c r="AF1193" s="187"/>
      <c r="AG1193" s="187"/>
    </row>
    <row r="1194">
      <c r="A1194" s="253"/>
      <c r="B1194" s="253"/>
      <c r="C1194" s="99"/>
      <c r="D1194" s="99"/>
      <c r="E1194" s="99"/>
      <c r="F1194" s="99"/>
      <c r="G1194" s="268"/>
      <c r="H1194" s="99"/>
      <c r="I1194" s="99"/>
      <c r="J1194" s="99"/>
      <c r="K1194" s="273"/>
      <c r="L1194" s="192"/>
      <c r="M1194" s="192"/>
      <c r="N1194" s="99"/>
      <c r="O1194" s="99"/>
      <c r="P1194" s="237">
        <f t="shared" si="1246"/>
        <v>45906</v>
      </c>
      <c r="Q1194" s="170" t="str">
        <f t="shared" si="1247"/>
        <v>#DIV/0!</v>
      </c>
      <c r="R1194" s="264"/>
      <c r="S1194" s="267"/>
      <c r="T1194" s="99"/>
      <c r="U1194" s="99"/>
      <c r="V1194" s="259" t="str">
        <f t="shared" si="1128"/>
        <v> </v>
      </c>
      <c r="W1194" s="260">
        <f t="shared" si="1248"/>
        <v>0</v>
      </c>
      <c r="X1194" s="258" t="str">
        <f t="shared" si="1249"/>
        <v>#DIV/0!</v>
      </c>
      <c r="Y1194" s="261" t="str">
        <f t="shared" si="1250"/>
        <v>#DIV/0!</v>
      </c>
      <c r="Z1194" s="262">
        <f t="shared" si="1251"/>
        <v>0</v>
      </c>
      <c r="AA1194" s="262">
        <f t="shared" si="1252"/>
        <v>0</v>
      </c>
      <c r="AB1194" s="258" t="str">
        <f t="shared" si="1253"/>
        <v/>
      </c>
      <c r="AC1194" s="263" t="str">
        <f t="shared" si="1135"/>
        <v>   -  BĐ: 6/9/2025 KT: Ngày lỗi</v>
      </c>
      <c r="AD1194" s="263">
        <f t="shared" ref="AD1194:AE1194" si="1444">P1194</f>
        <v>45906</v>
      </c>
      <c r="AE1194" s="263" t="str">
        <f t="shared" si="1444"/>
        <v>#DIV/0!</v>
      </c>
      <c r="AF1194" s="187"/>
      <c r="AG1194" s="187"/>
    </row>
    <row r="1195">
      <c r="A1195" s="253"/>
      <c r="B1195" s="253"/>
      <c r="C1195" s="99"/>
      <c r="D1195" s="99"/>
      <c r="E1195" s="99"/>
      <c r="F1195" s="99"/>
      <c r="G1195" s="268"/>
      <c r="H1195" s="99"/>
      <c r="I1195" s="99"/>
      <c r="J1195" s="99"/>
      <c r="K1195" s="273"/>
      <c r="L1195" s="192"/>
      <c r="M1195" s="192"/>
      <c r="N1195" s="99"/>
      <c r="O1195" s="99"/>
      <c r="P1195" s="237">
        <f t="shared" si="1246"/>
        <v>45906</v>
      </c>
      <c r="Q1195" s="170" t="str">
        <f t="shared" si="1247"/>
        <v>#DIV/0!</v>
      </c>
      <c r="R1195" s="272"/>
      <c r="S1195" s="267"/>
      <c r="T1195" s="99"/>
      <c r="U1195" s="99"/>
      <c r="V1195" s="259" t="str">
        <f t="shared" si="1128"/>
        <v> </v>
      </c>
      <c r="W1195" s="260">
        <f t="shared" si="1248"/>
        <v>0</v>
      </c>
      <c r="X1195" s="258" t="str">
        <f t="shared" si="1249"/>
        <v>#DIV/0!</v>
      </c>
      <c r="Y1195" s="261" t="str">
        <f t="shared" si="1250"/>
        <v>#DIV/0!</v>
      </c>
      <c r="Z1195" s="262">
        <f t="shared" si="1251"/>
        <v>0</v>
      </c>
      <c r="AA1195" s="262">
        <f t="shared" si="1252"/>
        <v>0</v>
      </c>
      <c r="AB1195" s="258" t="str">
        <f t="shared" si="1253"/>
        <v/>
      </c>
      <c r="AC1195" s="263" t="str">
        <f t="shared" si="1135"/>
        <v>   -  BĐ: 6/9/2025 KT: Ngày lỗi</v>
      </c>
      <c r="AD1195" s="263">
        <f t="shared" ref="AD1195:AE1195" si="1445">P1195</f>
        <v>45906</v>
      </c>
      <c r="AE1195" s="263" t="str">
        <f t="shared" si="1445"/>
        <v>#DIV/0!</v>
      </c>
      <c r="AF1195" s="187"/>
      <c r="AG1195" s="187"/>
    </row>
    <row r="1196">
      <c r="A1196" s="253"/>
      <c r="B1196" s="253"/>
      <c r="C1196" s="99"/>
      <c r="D1196" s="99"/>
      <c r="E1196" s="99"/>
      <c r="F1196" s="99"/>
      <c r="G1196" s="268"/>
      <c r="H1196" s="99"/>
      <c r="I1196" s="99"/>
      <c r="J1196" s="99"/>
      <c r="K1196" s="273"/>
      <c r="L1196" s="192"/>
      <c r="M1196" s="192"/>
      <c r="N1196" s="99"/>
      <c r="O1196" s="99"/>
      <c r="P1196" s="237">
        <f t="shared" si="1246"/>
        <v>45906</v>
      </c>
      <c r="Q1196" s="170" t="str">
        <f t="shared" si="1247"/>
        <v>#DIV/0!</v>
      </c>
      <c r="R1196" s="206"/>
      <c r="S1196" s="267"/>
      <c r="T1196" s="99"/>
      <c r="U1196" s="99"/>
      <c r="V1196" s="259" t="str">
        <f t="shared" si="1128"/>
        <v> </v>
      </c>
      <c r="W1196" s="260">
        <f t="shared" si="1248"/>
        <v>0</v>
      </c>
      <c r="X1196" s="258" t="str">
        <f t="shared" si="1249"/>
        <v>#DIV/0!</v>
      </c>
      <c r="Y1196" s="261" t="str">
        <f t="shared" si="1250"/>
        <v>#DIV/0!</v>
      </c>
      <c r="Z1196" s="262">
        <f t="shared" si="1251"/>
        <v>0</v>
      </c>
      <c r="AA1196" s="262">
        <f t="shared" si="1252"/>
        <v>0</v>
      </c>
      <c r="AB1196" s="258" t="str">
        <f t="shared" si="1253"/>
        <v/>
      </c>
      <c r="AC1196" s="263" t="str">
        <f t="shared" si="1135"/>
        <v>   -  BĐ: 6/9/2025 KT: Ngày lỗi</v>
      </c>
      <c r="AD1196" s="263">
        <f t="shared" ref="AD1196:AE1196" si="1446">P1196</f>
        <v>45906</v>
      </c>
      <c r="AE1196" s="263" t="str">
        <f t="shared" si="1446"/>
        <v>#DIV/0!</v>
      </c>
      <c r="AF1196" s="187"/>
      <c r="AG1196" s="187"/>
    </row>
    <row r="1197">
      <c r="A1197" s="253"/>
      <c r="B1197" s="253"/>
      <c r="C1197" s="99"/>
      <c r="D1197" s="99"/>
      <c r="E1197" s="99"/>
      <c r="F1197" s="99"/>
      <c r="G1197" s="268"/>
      <c r="H1197" s="99"/>
      <c r="I1197" s="99"/>
      <c r="J1197" s="99"/>
      <c r="K1197" s="273"/>
      <c r="L1197" s="192"/>
      <c r="M1197" s="192"/>
      <c r="N1197" s="99"/>
      <c r="O1197" s="99"/>
      <c r="P1197" s="237">
        <f t="shared" si="1246"/>
        <v>45906</v>
      </c>
      <c r="Q1197" s="170" t="str">
        <f t="shared" si="1247"/>
        <v>#DIV/0!</v>
      </c>
      <c r="R1197" s="206"/>
      <c r="S1197" s="267"/>
      <c r="T1197" s="99"/>
      <c r="U1197" s="99"/>
      <c r="V1197" s="259" t="str">
        <f t="shared" si="1128"/>
        <v> </v>
      </c>
      <c r="W1197" s="260">
        <f t="shared" si="1248"/>
        <v>0</v>
      </c>
      <c r="X1197" s="258" t="str">
        <f t="shared" si="1249"/>
        <v>#DIV/0!</v>
      </c>
      <c r="Y1197" s="261" t="str">
        <f t="shared" si="1250"/>
        <v>#DIV/0!</v>
      </c>
      <c r="Z1197" s="262">
        <f t="shared" si="1251"/>
        <v>0</v>
      </c>
      <c r="AA1197" s="262">
        <f t="shared" si="1252"/>
        <v>0</v>
      </c>
      <c r="AB1197" s="258" t="str">
        <f t="shared" si="1253"/>
        <v/>
      </c>
      <c r="AC1197" s="263" t="str">
        <f t="shared" si="1135"/>
        <v>   -  BĐ: 6/9/2025 KT: Ngày lỗi</v>
      </c>
      <c r="AD1197" s="263">
        <f t="shared" ref="AD1197:AE1197" si="1447">P1197</f>
        <v>45906</v>
      </c>
      <c r="AE1197" s="263" t="str">
        <f t="shared" si="1447"/>
        <v>#DIV/0!</v>
      </c>
      <c r="AF1197" s="187"/>
      <c r="AG1197" s="187"/>
    </row>
    <row r="1198">
      <c r="A1198" s="253"/>
      <c r="B1198" s="253"/>
      <c r="C1198" s="99"/>
      <c r="D1198" s="99"/>
      <c r="E1198" s="99"/>
      <c r="F1198" s="99"/>
      <c r="G1198" s="268"/>
      <c r="H1198" s="99"/>
      <c r="I1198" s="99"/>
      <c r="J1198" s="99"/>
      <c r="K1198" s="273"/>
      <c r="L1198" s="192"/>
      <c r="M1198" s="192"/>
      <c r="N1198" s="99"/>
      <c r="O1198" s="99"/>
      <c r="P1198" s="237">
        <f t="shared" si="1246"/>
        <v>45906</v>
      </c>
      <c r="Q1198" s="170" t="str">
        <f t="shared" si="1247"/>
        <v>#DIV/0!</v>
      </c>
      <c r="R1198" s="264"/>
      <c r="S1198" s="267"/>
      <c r="T1198" s="99"/>
      <c r="U1198" s="99"/>
      <c r="V1198" s="259" t="str">
        <f t="shared" si="1128"/>
        <v> </v>
      </c>
      <c r="W1198" s="260">
        <f t="shared" si="1248"/>
        <v>0</v>
      </c>
      <c r="X1198" s="258" t="str">
        <f t="shared" si="1249"/>
        <v>#DIV/0!</v>
      </c>
      <c r="Y1198" s="261" t="str">
        <f t="shared" si="1250"/>
        <v>#DIV/0!</v>
      </c>
      <c r="Z1198" s="262">
        <f t="shared" si="1251"/>
        <v>0</v>
      </c>
      <c r="AA1198" s="262">
        <f t="shared" si="1252"/>
        <v>0</v>
      </c>
      <c r="AB1198" s="258" t="str">
        <f t="shared" si="1253"/>
        <v/>
      </c>
      <c r="AC1198" s="263" t="str">
        <f t="shared" si="1135"/>
        <v>   -  BĐ: 6/9/2025 KT: Ngày lỗi</v>
      </c>
      <c r="AD1198" s="263">
        <f t="shared" ref="AD1198:AE1198" si="1448">P1198</f>
        <v>45906</v>
      </c>
      <c r="AE1198" s="263" t="str">
        <f t="shared" si="1448"/>
        <v>#DIV/0!</v>
      </c>
      <c r="AF1198" s="187"/>
      <c r="AG1198" s="187"/>
    </row>
    <row r="1199">
      <c r="A1199" s="253"/>
      <c r="B1199" s="253"/>
      <c r="C1199" s="99"/>
      <c r="D1199" s="99"/>
      <c r="E1199" s="99"/>
      <c r="F1199" s="99"/>
      <c r="G1199" s="268"/>
      <c r="H1199" s="99"/>
      <c r="I1199" s="99"/>
      <c r="J1199" s="99"/>
      <c r="K1199" s="273"/>
      <c r="L1199" s="192"/>
      <c r="M1199" s="192"/>
      <c r="N1199" s="99"/>
      <c r="O1199" s="99"/>
      <c r="P1199" s="237">
        <f t="shared" si="1246"/>
        <v>45906</v>
      </c>
      <c r="Q1199" s="170" t="str">
        <f t="shared" si="1247"/>
        <v>#DIV/0!</v>
      </c>
      <c r="R1199" s="264"/>
      <c r="S1199" s="267"/>
      <c r="T1199" s="99"/>
      <c r="U1199" s="99"/>
      <c r="V1199" s="259" t="str">
        <f t="shared" si="1128"/>
        <v> </v>
      </c>
      <c r="W1199" s="260">
        <f t="shared" si="1248"/>
        <v>0</v>
      </c>
      <c r="X1199" s="258" t="str">
        <f t="shared" si="1249"/>
        <v>#DIV/0!</v>
      </c>
      <c r="Y1199" s="261" t="str">
        <f t="shared" si="1250"/>
        <v>#DIV/0!</v>
      </c>
      <c r="Z1199" s="262">
        <f t="shared" si="1251"/>
        <v>0</v>
      </c>
      <c r="AA1199" s="262">
        <f t="shared" si="1252"/>
        <v>0</v>
      </c>
      <c r="AB1199" s="258" t="str">
        <f t="shared" si="1253"/>
        <v/>
      </c>
      <c r="AC1199" s="263" t="str">
        <f t="shared" si="1135"/>
        <v>   -  BĐ: 6/9/2025 KT: Ngày lỗi</v>
      </c>
      <c r="AD1199" s="263">
        <f t="shared" ref="AD1199:AE1199" si="1449">P1199</f>
        <v>45906</v>
      </c>
      <c r="AE1199" s="263" t="str">
        <f t="shared" si="1449"/>
        <v>#DIV/0!</v>
      </c>
      <c r="AF1199" s="187"/>
      <c r="AG1199" s="187"/>
    </row>
    <row r="1200">
      <c r="A1200" s="253"/>
      <c r="B1200" s="253"/>
      <c r="C1200" s="99"/>
      <c r="D1200" s="99"/>
      <c r="E1200" s="99"/>
      <c r="F1200" s="99"/>
      <c r="G1200" s="268"/>
      <c r="H1200" s="99"/>
      <c r="I1200" s="99"/>
      <c r="J1200" s="99"/>
      <c r="K1200" s="273"/>
      <c r="L1200" s="192"/>
      <c r="M1200" s="192"/>
      <c r="N1200" s="99"/>
      <c r="O1200" s="99"/>
      <c r="P1200" s="237">
        <f t="shared" si="1246"/>
        <v>45906</v>
      </c>
      <c r="Q1200" s="170" t="str">
        <f t="shared" si="1247"/>
        <v>#DIV/0!</v>
      </c>
      <c r="R1200" s="264"/>
      <c r="S1200" s="267"/>
      <c r="T1200" s="99"/>
      <c r="U1200" s="99"/>
      <c r="V1200" s="259" t="str">
        <f t="shared" si="1128"/>
        <v> </v>
      </c>
      <c r="W1200" s="260">
        <f t="shared" si="1248"/>
        <v>0</v>
      </c>
      <c r="X1200" s="258" t="str">
        <f t="shared" si="1249"/>
        <v>#DIV/0!</v>
      </c>
      <c r="Y1200" s="261" t="str">
        <f t="shared" si="1250"/>
        <v>#DIV/0!</v>
      </c>
      <c r="Z1200" s="262">
        <f t="shared" si="1251"/>
        <v>0</v>
      </c>
      <c r="AA1200" s="262">
        <f t="shared" si="1252"/>
        <v>0</v>
      </c>
      <c r="AB1200" s="258" t="str">
        <f t="shared" si="1253"/>
        <v/>
      </c>
      <c r="AC1200" s="263" t="str">
        <f t="shared" si="1135"/>
        <v>   -  BĐ: 6/9/2025 KT: Ngày lỗi</v>
      </c>
      <c r="AD1200" s="263">
        <f t="shared" ref="AD1200:AE1200" si="1450">P1200</f>
        <v>45906</v>
      </c>
      <c r="AE1200" s="263" t="str">
        <f t="shared" si="1450"/>
        <v>#DIV/0!</v>
      </c>
      <c r="AF1200" s="187"/>
      <c r="AG1200" s="187"/>
    </row>
    <row r="1201">
      <c r="A1201" s="253"/>
      <c r="B1201" s="253"/>
      <c r="C1201" s="99"/>
      <c r="D1201" s="99"/>
      <c r="E1201" s="99"/>
      <c r="F1201" s="99"/>
      <c r="G1201" s="268"/>
      <c r="H1201" s="99"/>
      <c r="I1201" s="99"/>
      <c r="J1201" s="99"/>
      <c r="K1201" s="273"/>
      <c r="L1201" s="192"/>
      <c r="M1201" s="192"/>
      <c r="N1201" s="99"/>
      <c r="O1201" s="99"/>
      <c r="P1201" s="237">
        <f t="shared" si="1246"/>
        <v>45906</v>
      </c>
      <c r="Q1201" s="170" t="str">
        <f t="shared" si="1247"/>
        <v>#DIV/0!</v>
      </c>
      <c r="R1201" s="264"/>
      <c r="S1201" s="267"/>
      <c r="T1201" s="99"/>
      <c r="U1201" s="99"/>
      <c r="V1201" s="259" t="str">
        <f t="shared" si="1128"/>
        <v> </v>
      </c>
      <c r="W1201" s="260">
        <f t="shared" si="1248"/>
        <v>0</v>
      </c>
      <c r="X1201" s="258" t="str">
        <f t="shared" si="1249"/>
        <v>#DIV/0!</v>
      </c>
      <c r="Y1201" s="261" t="str">
        <f t="shared" si="1250"/>
        <v>#DIV/0!</v>
      </c>
      <c r="Z1201" s="262">
        <f t="shared" si="1251"/>
        <v>0</v>
      </c>
      <c r="AA1201" s="262">
        <f t="shared" si="1252"/>
        <v>0</v>
      </c>
      <c r="AB1201" s="258" t="str">
        <f t="shared" si="1253"/>
        <v/>
      </c>
      <c r="AC1201" s="263" t="str">
        <f t="shared" si="1135"/>
        <v>   -  BĐ: 6/9/2025 KT: Ngày lỗi</v>
      </c>
      <c r="AD1201" s="263">
        <f t="shared" ref="AD1201:AE1201" si="1451">P1201</f>
        <v>45906</v>
      </c>
      <c r="AE1201" s="263" t="str">
        <f t="shared" si="1451"/>
        <v>#DIV/0!</v>
      </c>
      <c r="AF1201" s="187"/>
      <c r="AG1201" s="187"/>
    </row>
    <row r="1202">
      <c r="A1202" s="253"/>
      <c r="B1202" s="253"/>
      <c r="C1202" s="99"/>
      <c r="D1202" s="99"/>
      <c r="E1202" s="99"/>
      <c r="F1202" s="99"/>
      <c r="G1202" s="268"/>
      <c r="H1202" s="99"/>
      <c r="I1202" s="99"/>
      <c r="J1202" s="99"/>
      <c r="K1202" s="273"/>
      <c r="L1202" s="192"/>
      <c r="M1202" s="192"/>
      <c r="N1202" s="99"/>
      <c r="O1202" s="99"/>
      <c r="P1202" s="237">
        <f t="shared" si="1246"/>
        <v>45906</v>
      </c>
      <c r="Q1202" s="170" t="str">
        <f t="shared" si="1247"/>
        <v>#DIV/0!</v>
      </c>
      <c r="R1202" s="264"/>
      <c r="S1202" s="267"/>
      <c r="T1202" s="99"/>
      <c r="U1202" s="99"/>
      <c r="V1202" s="259" t="str">
        <f t="shared" si="1128"/>
        <v> </v>
      </c>
      <c r="W1202" s="260">
        <f t="shared" si="1248"/>
        <v>0</v>
      </c>
      <c r="X1202" s="258" t="str">
        <f t="shared" si="1249"/>
        <v>#DIV/0!</v>
      </c>
      <c r="Y1202" s="261" t="str">
        <f t="shared" si="1250"/>
        <v>#DIV/0!</v>
      </c>
      <c r="Z1202" s="262">
        <f t="shared" si="1251"/>
        <v>0</v>
      </c>
      <c r="AA1202" s="262">
        <f t="shared" si="1252"/>
        <v>0</v>
      </c>
      <c r="AB1202" s="258" t="str">
        <f t="shared" si="1253"/>
        <v/>
      </c>
      <c r="AC1202" s="263" t="str">
        <f t="shared" si="1135"/>
        <v>   -  BĐ: 6/9/2025 KT: Ngày lỗi</v>
      </c>
      <c r="AD1202" s="263">
        <f t="shared" ref="AD1202:AE1202" si="1452">P1202</f>
        <v>45906</v>
      </c>
      <c r="AE1202" s="263" t="str">
        <f t="shared" si="1452"/>
        <v>#DIV/0!</v>
      </c>
      <c r="AF1202" s="187"/>
      <c r="AG1202" s="187"/>
    </row>
    <row r="1203">
      <c r="A1203" s="253"/>
      <c r="B1203" s="253"/>
      <c r="C1203" s="99"/>
      <c r="D1203" s="99"/>
      <c r="E1203" s="99"/>
      <c r="F1203" s="99"/>
      <c r="G1203" s="268"/>
      <c r="H1203" s="99"/>
      <c r="I1203" s="99"/>
      <c r="J1203" s="99"/>
      <c r="K1203" s="273"/>
      <c r="L1203" s="192"/>
      <c r="M1203" s="192"/>
      <c r="N1203" s="99"/>
      <c r="O1203" s="99"/>
      <c r="P1203" s="237">
        <f t="shared" si="1246"/>
        <v>45906</v>
      </c>
      <c r="Q1203" s="170" t="str">
        <f t="shared" si="1247"/>
        <v>#DIV/0!</v>
      </c>
      <c r="R1203" s="264"/>
      <c r="S1203" s="267"/>
      <c r="T1203" s="99"/>
      <c r="U1203" s="99"/>
      <c r="V1203" s="259" t="str">
        <f t="shared" si="1128"/>
        <v> </v>
      </c>
      <c r="W1203" s="260">
        <f t="shared" si="1248"/>
        <v>0</v>
      </c>
      <c r="X1203" s="258" t="str">
        <f t="shared" si="1249"/>
        <v>#DIV/0!</v>
      </c>
      <c r="Y1203" s="261" t="str">
        <f t="shared" si="1250"/>
        <v>#DIV/0!</v>
      </c>
      <c r="Z1203" s="262">
        <f t="shared" si="1251"/>
        <v>0</v>
      </c>
      <c r="AA1203" s="262">
        <f t="shared" si="1252"/>
        <v>0</v>
      </c>
      <c r="AB1203" s="258" t="str">
        <f t="shared" si="1253"/>
        <v/>
      </c>
      <c r="AC1203" s="263" t="str">
        <f t="shared" si="1135"/>
        <v>   -  BĐ: 6/9/2025 KT: Ngày lỗi</v>
      </c>
      <c r="AD1203" s="263">
        <f t="shared" ref="AD1203:AE1203" si="1453">P1203</f>
        <v>45906</v>
      </c>
      <c r="AE1203" s="263" t="str">
        <f t="shared" si="1453"/>
        <v>#DIV/0!</v>
      </c>
      <c r="AF1203" s="187"/>
      <c r="AG1203" s="187"/>
    </row>
    <row r="1204">
      <c r="A1204" s="253"/>
      <c r="B1204" s="253"/>
      <c r="C1204" s="99"/>
      <c r="D1204" s="99"/>
      <c r="E1204" s="99"/>
      <c r="F1204" s="99"/>
      <c r="G1204" s="268"/>
      <c r="H1204" s="99"/>
      <c r="I1204" s="99"/>
      <c r="J1204" s="99"/>
      <c r="K1204" s="273"/>
      <c r="L1204" s="192"/>
      <c r="M1204" s="192"/>
      <c r="N1204" s="99"/>
      <c r="O1204" s="99"/>
      <c r="P1204" s="237">
        <f t="shared" si="1246"/>
        <v>45906</v>
      </c>
      <c r="Q1204" s="170" t="str">
        <f t="shared" si="1247"/>
        <v>#DIV/0!</v>
      </c>
      <c r="R1204" s="285"/>
      <c r="S1204" s="267"/>
      <c r="T1204" s="99"/>
      <c r="U1204" s="99"/>
      <c r="V1204" s="259" t="str">
        <f t="shared" si="1128"/>
        <v> </v>
      </c>
      <c r="W1204" s="260">
        <f t="shared" si="1248"/>
        <v>0</v>
      </c>
      <c r="X1204" s="258" t="str">
        <f t="shared" si="1249"/>
        <v>#DIV/0!</v>
      </c>
      <c r="Y1204" s="261" t="str">
        <f t="shared" si="1250"/>
        <v>#DIV/0!</v>
      </c>
      <c r="Z1204" s="262">
        <f t="shared" si="1251"/>
        <v>0</v>
      </c>
      <c r="AA1204" s="262">
        <f t="shared" si="1252"/>
        <v>0</v>
      </c>
      <c r="AB1204" s="258" t="str">
        <f t="shared" si="1253"/>
        <v/>
      </c>
      <c r="AC1204" s="263" t="str">
        <f t="shared" si="1135"/>
        <v>   -  BĐ: 6/9/2025 KT: Ngày lỗi</v>
      </c>
      <c r="AD1204" s="263">
        <f t="shared" ref="AD1204:AE1204" si="1454">P1204</f>
        <v>45906</v>
      </c>
      <c r="AE1204" s="263" t="str">
        <f t="shared" si="1454"/>
        <v>#DIV/0!</v>
      </c>
      <c r="AF1204" s="187"/>
      <c r="AG1204" s="187"/>
    </row>
    <row r="1205">
      <c r="A1205" s="253"/>
      <c r="B1205" s="253"/>
      <c r="C1205" s="99"/>
      <c r="D1205" s="99"/>
      <c r="E1205" s="99"/>
      <c r="F1205" s="99"/>
      <c r="G1205" s="268"/>
      <c r="H1205" s="99"/>
      <c r="I1205" s="99"/>
      <c r="J1205" s="99"/>
      <c r="K1205" s="273"/>
      <c r="L1205" s="192"/>
      <c r="M1205" s="192"/>
      <c r="N1205" s="99"/>
      <c r="O1205" s="99"/>
      <c r="P1205" s="237">
        <f t="shared" si="1246"/>
        <v>45906</v>
      </c>
      <c r="Q1205" s="170" t="str">
        <f t="shared" si="1247"/>
        <v>#DIV/0!</v>
      </c>
      <c r="R1205" s="285"/>
      <c r="S1205" s="267"/>
      <c r="T1205" s="99"/>
      <c r="U1205" s="99"/>
      <c r="V1205" s="259" t="str">
        <f t="shared" si="1128"/>
        <v> </v>
      </c>
      <c r="W1205" s="260">
        <f t="shared" si="1248"/>
        <v>0</v>
      </c>
      <c r="X1205" s="258" t="str">
        <f t="shared" si="1249"/>
        <v>#DIV/0!</v>
      </c>
      <c r="Y1205" s="261" t="str">
        <f t="shared" si="1250"/>
        <v>#DIV/0!</v>
      </c>
      <c r="Z1205" s="262">
        <f t="shared" si="1251"/>
        <v>0</v>
      </c>
      <c r="AA1205" s="262">
        <f t="shared" si="1252"/>
        <v>0</v>
      </c>
      <c r="AB1205" s="258" t="str">
        <f t="shared" si="1253"/>
        <v/>
      </c>
      <c r="AC1205" s="263" t="str">
        <f t="shared" si="1135"/>
        <v>   -  BĐ: 6/9/2025 KT: Ngày lỗi</v>
      </c>
      <c r="AD1205" s="263">
        <f t="shared" ref="AD1205:AE1205" si="1455">P1205</f>
        <v>45906</v>
      </c>
      <c r="AE1205" s="263" t="str">
        <f t="shared" si="1455"/>
        <v>#DIV/0!</v>
      </c>
      <c r="AF1205" s="187"/>
      <c r="AG1205" s="187"/>
    </row>
    <row r="1206">
      <c r="A1206" s="253"/>
      <c r="B1206" s="253"/>
      <c r="C1206" s="99"/>
      <c r="D1206" s="99"/>
      <c r="E1206" s="99"/>
      <c r="F1206" s="99"/>
      <c r="G1206" s="268"/>
      <c r="H1206" s="99"/>
      <c r="I1206" s="99"/>
      <c r="J1206" s="99"/>
      <c r="K1206" s="273"/>
      <c r="L1206" s="192"/>
      <c r="M1206" s="192"/>
      <c r="N1206" s="99"/>
      <c r="O1206" s="99"/>
      <c r="P1206" s="237">
        <f t="shared" si="1246"/>
        <v>45906</v>
      </c>
      <c r="Q1206" s="170" t="str">
        <f t="shared" si="1247"/>
        <v>#DIV/0!</v>
      </c>
      <c r="R1206" s="206"/>
      <c r="S1206" s="267"/>
      <c r="T1206" s="99"/>
      <c r="U1206" s="99"/>
      <c r="V1206" s="259" t="str">
        <f t="shared" si="1128"/>
        <v> </v>
      </c>
      <c r="W1206" s="260">
        <f t="shared" si="1248"/>
        <v>0</v>
      </c>
      <c r="X1206" s="258" t="str">
        <f t="shared" si="1249"/>
        <v>#DIV/0!</v>
      </c>
      <c r="Y1206" s="261" t="str">
        <f t="shared" si="1250"/>
        <v>#DIV/0!</v>
      </c>
      <c r="Z1206" s="262">
        <f t="shared" si="1251"/>
        <v>0</v>
      </c>
      <c r="AA1206" s="262">
        <f t="shared" si="1252"/>
        <v>0</v>
      </c>
      <c r="AB1206" s="258" t="str">
        <f t="shared" si="1253"/>
        <v/>
      </c>
      <c r="AC1206" s="263" t="str">
        <f t="shared" si="1135"/>
        <v>   -  BĐ: 6/9/2025 KT: Ngày lỗi</v>
      </c>
      <c r="AD1206" s="263">
        <f t="shared" ref="AD1206:AE1206" si="1456">P1206</f>
        <v>45906</v>
      </c>
      <c r="AE1206" s="263" t="str">
        <f t="shared" si="1456"/>
        <v>#DIV/0!</v>
      </c>
      <c r="AF1206" s="187"/>
      <c r="AG1206" s="187"/>
    </row>
    <row r="1207">
      <c r="A1207" s="253"/>
      <c r="B1207" s="253"/>
      <c r="C1207" s="99"/>
      <c r="D1207" s="99"/>
      <c r="E1207" s="99"/>
      <c r="F1207" s="99"/>
      <c r="G1207" s="268"/>
      <c r="H1207" s="99"/>
      <c r="I1207" s="99"/>
      <c r="J1207" s="99"/>
      <c r="K1207" s="273"/>
      <c r="L1207" s="192"/>
      <c r="M1207" s="192"/>
      <c r="N1207" s="99"/>
      <c r="O1207" s="99"/>
      <c r="P1207" s="237">
        <f t="shared" si="1246"/>
        <v>45906</v>
      </c>
      <c r="Q1207" s="170" t="str">
        <f t="shared" si="1247"/>
        <v>#DIV/0!</v>
      </c>
      <c r="R1207" s="285"/>
      <c r="S1207" s="267"/>
      <c r="T1207" s="99"/>
      <c r="U1207" s="99"/>
      <c r="V1207" s="259" t="str">
        <f t="shared" si="1128"/>
        <v> </v>
      </c>
      <c r="W1207" s="260">
        <f t="shared" si="1248"/>
        <v>0</v>
      </c>
      <c r="X1207" s="258" t="str">
        <f t="shared" si="1249"/>
        <v>#DIV/0!</v>
      </c>
      <c r="Y1207" s="261" t="str">
        <f t="shared" si="1250"/>
        <v>#DIV/0!</v>
      </c>
      <c r="Z1207" s="262">
        <f t="shared" si="1251"/>
        <v>0</v>
      </c>
      <c r="AA1207" s="262">
        <f t="shared" si="1252"/>
        <v>0</v>
      </c>
      <c r="AB1207" s="258" t="str">
        <f t="shared" si="1253"/>
        <v/>
      </c>
      <c r="AC1207" s="263" t="str">
        <f t="shared" si="1135"/>
        <v>   -  BĐ: 6/9/2025 KT: Ngày lỗi</v>
      </c>
      <c r="AD1207" s="263">
        <f t="shared" ref="AD1207:AE1207" si="1457">P1207</f>
        <v>45906</v>
      </c>
      <c r="AE1207" s="263" t="str">
        <f t="shared" si="1457"/>
        <v>#DIV/0!</v>
      </c>
      <c r="AF1207" s="187"/>
      <c r="AG1207" s="187"/>
    </row>
    <row r="1208">
      <c r="A1208" s="253"/>
      <c r="B1208" s="253"/>
      <c r="C1208" s="99"/>
      <c r="D1208" s="99"/>
      <c r="E1208" s="99"/>
      <c r="F1208" s="99"/>
      <c r="G1208" s="268"/>
      <c r="H1208" s="99"/>
      <c r="I1208" s="99"/>
      <c r="J1208" s="99"/>
      <c r="K1208" s="273"/>
      <c r="L1208" s="192"/>
      <c r="M1208" s="192"/>
      <c r="N1208" s="99"/>
      <c r="O1208" s="99"/>
      <c r="P1208" s="237">
        <f t="shared" si="1246"/>
        <v>45906</v>
      </c>
      <c r="Q1208" s="170" t="str">
        <f t="shared" si="1247"/>
        <v>#DIV/0!</v>
      </c>
      <c r="R1208" s="206"/>
      <c r="S1208" s="267"/>
      <c r="T1208" s="99"/>
      <c r="U1208" s="99"/>
      <c r="V1208" s="259" t="str">
        <f t="shared" si="1128"/>
        <v> </v>
      </c>
      <c r="W1208" s="260">
        <f t="shared" si="1248"/>
        <v>0</v>
      </c>
      <c r="X1208" s="258" t="str">
        <f t="shared" si="1249"/>
        <v>#DIV/0!</v>
      </c>
      <c r="Y1208" s="261" t="str">
        <f t="shared" si="1250"/>
        <v>#DIV/0!</v>
      </c>
      <c r="Z1208" s="262">
        <f t="shared" si="1251"/>
        <v>0</v>
      </c>
      <c r="AA1208" s="262">
        <f t="shared" si="1252"/>
        <v>0</v>
      </c>
      <c r="AB1208" s="258" t="str">
        <f t="shared" si="1253"/>
        <v/>
      </c>
      <c r="AC1208" s="263" t="str">
        <f t="shared" si="1135"/>
        <v>   -  BĐ: 6/9/2025 KT: Ngày lỗi</v>
      </c>
      <c r="AD1208" s="263">
        <f t="shared" ref="AD1208:AE1208" si="1458">P1208</f>
        <v>45906</v>
      </c>
      <c r="AE1208" s="263" t="str">
        <f t="shared" si="1458"/>
        <v>#DIV/0!</v>
      </c>
      <c r="AF1208" s="187"/>
      <c r="AG1208" s="187"/>
    </row>
    <row r="1209">
      <c r="A1209" s="253"/>
      <c r="B1209" s="253"/>
      <c r="C1209" s="99"/>
      <c r="D1209" s="99"/>
      <c r="E1209" s="99"/>
      <c r="F1209" s="99"/>
      <c r="G1209" s="268"/>
      <c r="H1209" s="99"/>
      <c r="I1209" s="99"/>
      <c r="J1209" s="99"/>
      <c r="K1209" s="273"/>
      <c r="L1209" s="192"/>
      <c r="M1209" s="192"/>
      <c r="N1209" s="99"/>
      <c r="O1209" s="99"/>
      <c r="P1209" s="237">
        <f t="shared" si="1246"/>
        <v>45906</v>
      </c>
      <c r="Q1209" s="170" t="str">
        <f t="shared" si="1247"/>
        <v>#DIV/0!</v>
      </c>
      <c r="R1209" s="206"/>
      <c r="S1209" s="267"/>
      <c r="T1209" s="99"/>
      <c r="U1209" s="99"/>
      <c r="V1209" s="259" t="str">
        <f t="shared" si="1128"/>
        <v> </v>
      </c>
      <c r="W1209" s="260">
        <f t="shared" si="1248"/>
        <v>0</v>
      </c>
      <c r="X1209" s="258" t="str">
        <f t="shared" si="1249"/>
        <v>#DIV/0!</v>
      </c>
      <c r="Y1209" s="261" t="str">
        <f t="shared" si="1250"/>
        <v>#DIV/0!</v>
      </c>
      <c r="Z1209" s="262">
        <f t="shared" si="1251"/>
        <v>0</v>
      </c>
      <c r="AA1209" s="262">
        <f t="shared" si="1252"/>
        <v>0</v>
      </c>
      <c r="AB1209" s="258" t="str">
        <f t="shared" si="1253"/>
        <v/>
      </c>
      <c r="AC1209" s="263" t="str">
        <f t="shared" si="1135"/>
        <v>   -  BĐ: 6/9/2025 KT: Ngày lỗi</v>
      </c>
      <c r="AD1209" s="263">
        <f t="shared" ref="AD1209:AE1209" si="1459">P1209</f>
        <v>45906</v>
      </c>
      <c r="AE1209" s="263" t="str">
        <f t="shared" si="1459"/>
        <v>#DIV/0!</v>
      </c>
      <c r="AF1209" s="187"/>
      <c r="AG1209" s="187"/>
    </row>
    <row r="1210">
      <c r="A1210" s="253"/>
      <c r="B1210" s="253"/>
      <c r="C1210" s="99"/>
      <c r="D1210" s="99"/>
      <c r="E1210" s="99"/>
      <c r="F1210" s="99"/>
      <c r="G1210" s="268"/>
      <c r="H1210" s="99"/>
      <c r="I1210" s="99"/>
      <c r="J1210" s="99"/>
      <c r="K1210" s="273"/>
      <c r="L1210" s="192"/>
      <c r="M1210" s="192"/>
      <c r="N1210" s="99"/>
      <c r="O1210" s="99"/>
      <c r="P1210" s="237">
        <f t="shared" si="1246"/>
        <v>45906</v>
      </c>
      <c r="Q1210" s="170" t="str">
        <f t="shared" si="1247"/>
        <v>#DIV/0!</v>
      </c>
      <c r="R1210" s="272"/>
      <c r="S1210" s="267"/>
      <c r="T1210" s="99"/>
      <c r="U1210" s="99"/>
      <c r="V1210" s="259" t="str">
        <f t="shared" si="1128"/>
        <v> </v>
      </c>
      <c r="W1210" s="260">
        <f t="shared" si="1248"/>
        <v>0</v>
      </c>
      <c r="X1210" s="258" t="str">
        <f t="shared" si="1249"/>
        <v>#DIV/0!</v>
      </c>
      <c r="Y1210" s="261" t="str">
        <f t="shared" si="1250"/>
        <v>#DIV/0!</v>
      </c>
      <c r="Z1210" s="262">
        <f t="shared" si="1251"/>
        <v>0</v>
      </c>
      <c r="AA1210" s="262">
        <f t="shared" si="1252"/>
        <v>0</v>
      </c>
      <c r="AB1210" s="258" t="str">
        <f t="shared" si="1253"/>
        <v/>
      </c>
      <c r="AC1210" s="263" t="str">
        <f t="shared" si="1135"/>
        <v>   -  BĐ: 6/9/2025 KT: Ngày lỗi</v>
      </c>
      <c r="AD1210" s="263">
        <f t="shared" ref="AD1210:AE1210" si="1460">P1210</f>
        <v>45906</v>
      </c>
      <c r="AE1210" s="263" t="str">
        <f t="shared" si="1460"/>
        <v>#DIV/0!</v>
      </c>
      <c r="AF1210" s="187"/>
      <c r="AG1210" s="187"/>
    </row>
    <row r="1211">
      <c r="A1211" s="253"/>
      <c r="B1211" s="253"/>
      <c r="C1211" s="99"/>
      <c r="D1211" s="99"/>
      <c r="E1211" s="99"/>
      <c r="F1211" s="99"/>
      <c r="G1211" s="268"/>
      <c r="H1211" s="99"/>
      <c r="I1211" s="99"/>
      <c r="J1211" s="99"/>
      <c r="K1211" s="273"/>
      <c r="L1211" s="192"/>
      <c r="M1211" s="192"/>
      <c r="N1211" s="99"/>
      <c r="O1211" s="99"/>
      <c r="P1211" s="237">
        <f t="shared" si="1246"/>
        <v>45906</v>
      </c>
      <c r="Q1211" s="170" t="str">
        <f t="shared" si="1247"/>
        <v>#DIV/0!</v>
      </c>
      <c r="R1211" s="272"/>
      <c r="S1211" s="267"/>
      <c r="T1211" s="99"/>
      <c r="U1211" s="99"/>
      <c r="V1211" s="259" t="str">
        <f t="shared" si="1128"/>
        <v> </v>
      </c>
      <c r="W1211" s="260">
        <f t="shared" si="1248"/>
        <v>0</v>
      </c>
      <c r="X1211" s="258" t="str">
        <f t="shared" si="1249"/>
        <v>#DIV/0!</v>
      </c>
      <c r="Y1211" s="261" t="str">
        <f t="shared" si="1250"/>
        <v>#DIV/0!</v>
      </c>
      <c r="Z1211" s="262">
        <f t="shared" si="1251"/>
        <v>0</v>
      </c>
      <c r="AA1211" s="262">
        <f t="shared" si="1252"/>
        <v>0</v>
      </c>
      <c r="AB1211" s="258" t="str">
        <f t="shared" si="1253"/>
        <v/>
      </c>
      <c r="AC1211" s="263" t="str">
        <f t="shared" si="1135"/>
        <v>   -  BĐ: 6/9/2025 KT: Ngày lỗi</v>
      </c>
      <c r="AD1211" s="263">
        <f t="shared" ref="AD1211:AE1211" si="1461">P1211</f>
        <v>45906</v>
      </c>
      <c r="AE1211" s="263" t="str">
        <f t="shared" si="1461"/>
        <v>#DIV/0!</v>
      </c>
      <c r="AF1211" s="187"/>
      <c r="AG1211" s="187"/>
    </row>
    <row r="1212">
      <c r="A1212" s="253"/>
      <c r="B1212" s="253"/>
      <c r="C1212" s="99"/>
      <c r="D1212" s="99"/>
      <c r="E1212" s="99"/>
      <c r="F1212" s="99"/>
      <c r="G1212" s="268"/>
      <c r="H1212" s="99"/>
      <c r="I1212" s="99"/>
      <c r="J1212" s="99"/>
      <c r="K1212" s="273"/>
      <c r="L1212" s="192"/>
      <c r="M1212" s="192"/>
      <c r="N1212" s="99"/>
      <c r="O1212" s="99"/>
      <c r="P1212" s="237">
        <f t="shared" si="1246"/>
        <v>45906</v>
      </c>
      <c r="Q1212" s="170" t="str">
        <f t="shared" si="1247"/>
        <v>#DIV/0!</v>
      </c>
      <c r="R1212" s="272"/>
      <c r="S1212" s="267"/>
      <c r="T1212" s="99"/>
      <c r="U1212" s="99"/>
      <c r="V1212" s="259" t="str">
        <f t="shared" si="1128"/>
        <v> </v>
      </c>
      <c r="W1212" s="260">
        <f t="shared" si="1248"/>
        <v>0</v>
      </c>
      <c r="X1212" s="258" t="str">
        <f t="shared" si="1249"/>
        <v>#DIV/0!</v>
      </c>
      <c r="Y1212" s="261" t="str">
        <f t="shared" si="1250"/>
        <v>#DIV/0!</v>
      </c>
      <c r="Z1212" s="262">
        <f t="shared" si="1251"/>
        <v>0</v>
      </c>
      <c r="AA1212" s="262">
        <f t="shared" si="1252"/>
        <v>0</v>
      </c>
      <c r="AB1212" s="258" t="str">
        <f t="shared" si="1253"/>
        <v/>
      </c>
      <c r="AC1212" s="263" t="str">
        <f t="shared" si="1135"/>
        <v>   -  BĐ: 6/9/2025 KT: Ngày lỗi</v>
      </c>
      <c r="AD1212" s="263">
        <f t="shared" ref="AD1212:AE1212" si="1462">P1212</f>
        <v>45906</v>
      </c>
      <c r="AE1212" s="263" t="str">
        <f t="shared" si="1462"/>
        <v>#DIV/0!</v>
      </c>
      <c r="AF1212" s="187"/>
      <c r="AG1212" s="187"/>
    </row>
    <row r="1213">
      <c r="A1213" s="253"/>
      <c r="B1213" s="253"/>
      <c r="C1213" s="99"/>
      <c r="D1213" s="99"/>
      <c r="E1213" s="99"/>
      <c r="F1213" s="99"/>
      <c r="G1213" s="268"/>
      <c r="H1213" s="99"/>
      <c r="I1213" s="99"/>
      <c r="J1213" s="99"/>
      <c r="K1213" s="273"/>
      <c r="L1213" s="192"/>
      <c r="M1213" s="192"/>
      <c r="N1213" s="99"/>
      <c r="O1213" s="99"/>
      <c r="P1213" s="237">
        <f t="shared" si="1246"/>
        <v>45906</v>
      </c>
      <c r="Q1213" s="170" t="str">
        <f t="shared" si="1247"/>
        <v>#DIV/0!</v>
      </c>
      <c r="R1213" s="264"/>
      <c r="S1213" s="267"/>
      <c r="T1213" s="99"/>
      <c r="U1213" s="99"/>
      <c r="V1213" s="259" t="str">
        <f t="shared" si="1128"/>
        <v> </v>
      </c>
      <c r="W1213" s="260">
        <f t="shared" si="1248"/>
        <v>0</v>
      </c>
      <c r="X1213" s="258" t="str">
        <f t="shared" si="1249"/>
        <v>#DIV/0!</v>
      </c>
      <c r="Y1213" s="261" t="str">
        <f t="shared" si="1250"/>
        <v>#DIV/0!</v>
      </c>
      <c r="Z1213" s="262">
        <f t="shared" si="1251"/>
        <v>0</v>
      </c>
      <c r="AA1213" s="262">
        <f t="shared" si="1252"/>
        <v>0</v>
      </c>
      <c r="AB1213" s="258" t="str">
        <f t="shared" si="1253"/>
        <v/>
      </c>
      <c r="AC1213" s="263" t="str">
        <f t="shared" si="1135"/>
        <v>   -  BĐ: 6/9/2025 KT: Ngày lỗi</v>
      </c>
      <c r="AD1213" s="263">
        <f t="shared" ref="AD1213:AE1213" si="1463">P1213</f>
        <v>45906</v>
      </c>
      <c r="AE1213" s="263" t="str">
        <f t="shared" si="1463"/>
        <v>#DIV/0!</v>
      </c>
      <c r="AF1213" s="187"/>
      <c r="AG1213" s="187"/>
    </row>
    <row r="1214">
      <c r="A1214" s="253"/>
      <c r="B1214" s="253"/>
      <c r="C1214" s="99"/>
      <c r="D1214" s="99"/>
      <c r="E1214" s="99"/>
      <c r="F1214" s="99"/>
      <c r="G1214" s="268"/>
      <c r="H1214" s="99"/>
      <c r="I1214" s="99"/>
      <c r="J1214" s="99"/>
      <c r="K1214" s="273"/>
      <c r="L1214" s="192"/>
      <c r="M1214" s="192"/>
      <c r="N1214" s="99"/>
      <c r="O1214" s="99"/>
      <c r="P1214" s="237">
        <f t="shared" si="1246"/>
        <v>45906</v>
      </c>
      <c r="Q1214" s="170" t="str">
        <f t="shared" si="1247"/>
        <v>#DIV/0!</v>
      </c>
      <c r="R1214" s="264"/>
      <c r="S1214" s="267"/>
      <c r="T1214" s="99"/>
      <c r="U1214" s="99"/>
      <c r="V1214" s="259" t="str">
        <f t="shared" si="1128"/>
        <v> </v>
      </c>
      <c r="W1214" s="260">
        <f t="shared" si="1248"/>
        <v>0</v>
      </c>
      <c r="X1214" s="258" t="str">
        <f t="shared" si="1249"/>
        <v>#DIV/0!</v>
      </c>
      <c r="Y1214" s="261" t="str">
        <f t="shared" si="1250"/>
        <v>#DIV/0!</v>
      </c>
      <c r="Z1214" s="262">
        <f t="shared" si="1251"/>
        <v>0</v>
      </c>
      <c r="AA1214" s="262">
        <f t="shared" si="1252"/>
        <v>0</v>
      </c>
      <c r="AB1214" s="258" t="str">
        <f t="shared" si="1253"/>
        <v/>
      </c>
      <c r="AC1214" s="263" t="str">
        <f t="shared" si="1135"/>
        <v>   -  BĐ: 6/9/2025 KT: Ngày lỗi</v>
      </c>
      <c r="AD1214" s="263">
        <f t="shared" ref="AD1214:AE1214" si="1464">P1214</f>
        <v>45906</v>
      </c>
      <c r="AE1214" s="263" t="str">
        <f t="shared" si="1464"/>
        <v>#DIV/0!</v>
      </c>
      <c r="AF1214" s="187"/>
      <c r="AG1214" s="187"/>
    </row>
    <row r="1215">
      <c r="A1215" s="253"/>
      <c r="B1215" s="253"/>
      <c r="C1215" s="99"/>
      <c r="D1215" s="99"/>
      <c r="E1215" s="99"/>
      <c r="F1215" s="99"/>
      <c r="G1215" s="268"/>
      <c r="H1215" s="99"/>
      <c r="I1215" s="99"/>
      <c r="J1215" s="99"/>
      <c r="K1215" s="273"/>
      <c r="L1215" s="192"/>
      <c r="M1215" s="192"/>
      <c r="N1215" s="99"/>
      <c r="O1215" s="99"/>
      <c r="P1215" s="237">
        <f t="shared" si="1246"/>
        <v>45906</v>
      </c>
      <c r="Q1215" s="170" t="str">
        <f t="shared" si="1247"/>
        <v>#DIV/0!</v>
      </c>
      <c r="R1215" s="264"/>
      <c r="S1215" s="267"/>
      <c r="T1215" s="99"/>
      <c r="U1215" s="99"/>
      <c r="V1215" s="259" t="str">
        <f t="shared" si="1128"/>
        <v> </v>
      </c>
      <c r="W1215" s="260">
        <f t="shared" si="1248"/>
        <v>0</v>
      </c>
      <c r="X1215" s="258" t="str">
        <f t="shared" si="1249"/>
        <v>#DIV/0!</v>
      </c>
      <c r="Y1215" s="261" t="str">
        <f t="shared" si="1250"/>
        <v>#DIV/0!</v>
      </c>
      <c r="Z1215" s="262">
        <f t="shared" si="1251"/>
        <v>0</v>
      </c>
      <c r="AA1215" s="262">
        <f t="shared" si="1252"/>
        <v>0</v>
      </c>
      <c r="AB1215" s="258" t="str">
        <f t="shared" si="1253"/>
        <v/>
      </c>
      <c r="AC1215" s="263" t="str">
        <f t="shared" si="1135"/>
        <v>   -  BĐ: 6/9/2025 KT: Ngày lỗi</v>
      </c>
      <c r="AD1215" s="263">
        <f t="shared" ref="AD1215:AE1215" si="1465">P1215</f>
        <v>45906</v>
      </c>
      <c r="AE1215" s="263" t="str">
        <f t="shared" si="1465"/>
        <v>#DIV/0!</v>
      </c>
      <c r="AF1215" s="187"/>
      <c r="AG1215" s="187"/>
    </row>
    <row r="1216">
      <c r="A1216" s="253"/>
      <c r="B1216" s="253"/>
      <c r="C1216" s="99"/>
      <c r="D1216" s="99"/>
      <c r="E1216" s="99"/>
      <c r="F1216" s="99"/>
      <c r="G1216" s="268"/>
      <c r="H1216" s="99"/>
      <c r="I1216" s="99"/>
      <c r="J1216" s="99"/>
      <c r="K1216" s="273"/>
      <c r="L1216" s="192"/>
      <c r="M1216" s="192"/>
      <c r="N1216" s="99"/>
      <c r="O1216" s="99"/>
      <c r="P1216" s="237">
        <f t="shared" si="1246"/>
        <v>45906</v>
      </c>
      <c r="Q1216" s="170" t="str">
        <f t="shared" si="1247"/>
        <v>#DIV/0!</v>
      </c>
      <c r="R1216" s="264"/>
      <c r="S1216" s="267"/>
      <c r="T1216" s="99"/>
      <c r="U1216" s="99"/>
      <c r="V1216" s="259" t="str">
        <f t="shared" si="1128"/>
        <v> </v>
      </c>
      <c r="W1216" s="260">
        <f t="shared" si="1248"/>
        <v>0</v>
      </c>
      <c r="X1216" s="258" t="str">
        <f t="shared" si="1249"/>
        <v>#DIV/0!</v>
      </c>
      <c r="Y1216" s="261" t="str">
        <f t="shared" si="1250"/>
        <v>#DIV/0!</v>
      </c>
      <c r="Z1216" s="262">
        <f t="shared" si="1251"/>
        <v>0</v>
      </c>
      <c r="AA1216" s="262">
        <f t="shared" si="1252"/>
        <v>0</v>
      </c>
      <c r="AB1216" s="258" t="str">
        <f t="shared" si="1253"/>
        <v/>
      </c>
      <c r="AC1216" s="263" t="str">
        <f t="shared" si="1135"/>
        <v>   -  BĐ: 6/9/2025 KT: Ngày lỗi</v>
      </c>
      <c r="AD1216" s="263">
        <f t="shared" ref="AD1216:AE1216" si="1466">P1216</f>
        <v>45906</v>
      </c>
      <c r="AE1216" s="263" t="str">
        <f t="shared" si="1466"/>
        <v>#DIV/0!</v>
      </c>
      <c r="AF1216" s="187"/>
      <c r="AG1216" s="187"/>
    </row>
    <row r="1217">
      <c r="A1217" s="253"/>
      <c r="B1217" s="253"/>
      <c r="C1217" s="99"/>
      <c r="D1217" s="99"/>
      <c r="E1217" s="99"/>
      <c r="F1217" s="99"/>
      <c r="G1217" s="268"/>
      <c r="H1217" s="99"/>
      <c r="I1217" s="99"/>
      <c r="J1217" s="99"/>
      <c r="K1217" s="273"/>
      <c r="L1217" s="192"/>
      <c r="M1217" s="192"/>
      <c r="N1217" s="99"/>
      <c r="O1217" s="99"/>
      <c r="P1217" s="237">
        <f t="shared" si="1246"/>
        <v>45906</v>
      </c>
      <c r="Q1217" s="170" t="str">
        <f t="shared" si="1247"/>
        <v>#DIV/0!</v>
      </c>
      <c r="R1217" s="264"/>
      <c r="S1217" s="267"/>
      <c r="T1217" s="99"/>
      <c r="U1217" s="99"/>
      <c r="V1217" s="259" t="str">
        <f t="shared" si="1128"/>
        <v> </v>
      </c>
      <c r="W1217" s="260">
        <f t="shared" si="1248"/>
        <v>0</v>
      </c>
      <c r="X1217" s="258" t="str">
        <f t="shared" si="1249"/>
        <v>#DIV/0!</v>
      </c>
      <c r="Y1217" s="261" t="str">
        <f t="shared" si="1250"/>
        <v>#DIV/0!</v>
      </c>
      <c r="Z1217" s="262">
        <f t="shared" si="1251"/>
        <v>0</v>
      </c>
      <c r="AA1217" s="262">
        <f t="shared" si="1252"/>
        <v>0</v>
      </c>
      <c r="AB1217" s="258" t="str">
        <f t="shared" si="1253"/>
        <v/>
      </c>
      <c r="AC1217" s="263" t="str">
        <f t="shared" si="1135"/>
        <v>   -  BĐ: 6/9/2025 KT: Ngày lỗi</v>
      </c>
      <c r="AD1217" s="263">
        <f t="shared" ref="AD1217:AE1217" si="1467">P1217</f>
        <v>45906</v>
      </c>
      <c r="AE1217" s="263" t="str">
        <f t="shared" si="1467"/>
        <v>#DIV/0!</v>
      </c>
      <c r="AF1217" s="187"/>
      <c r="AG1217" s="187"/>
    </row>
    <row r="1218">
      <c r="A1218" s="253"/>
      <c r="B1218" s="253"/>
      <c r="C1218" s="99"/>
      <c r="D1218" s="99"/>
      <c r="E1218" s="99"/>
      <c r="F1218" s="99"/>
      <c r="G1218" s="268"/>
      <c r="H1218" s="99"/>
      <c r="I1218" s="99"/>
      <c r="J1218" s="99"/>
      <c r="K1218" s="273"/>
      <c r="L1218" s="192"/>
      <c r="M1218" s="192"/>
      <c r="N1218" s="99"/>
      <c r="O1218" s="99"/>
      <c r="P1218" s="237">
        <f t="shared" si="1246"/>
        <v>45906</v>
      </c>
      <c r="Q1218" s="170" t="str">
        <f t="shared" si="1247"/>
        <v>#DIV/0!</v>
      </c>
      <c r="R1218" s="264"/>
      <c r="S1218" s="267"/>
      <c r="T1218" s="99"/>
      <c r="U1218" s="99"/>
      <c r="V1218" s="259" t="str">
        <f t="shared" si="1128"/>
        <v> </v>
      </c>
      <c r="W1218" s="260">
        <f t="shared" si="1248"/>
        <v>0</v>
      </c>
      <c r="X1218" s="258" t="str">
        <f t="shared" si="1249"/>
        <v>#DIV/0!</v>
      </c>
      <c r="Y1218" s="261" t="str">
        <f t="shared" si="1250"/>
        <v>#DIV/0!</v>
      </c>
      <c r="Z1218" s="262">
        <f t="shared" si="1251"/>
        <v>0</v>
      </c>
      <c r="AA1218" s="262">
        <f t="shared" si="1252"/>
        <v>0</v>
      </c>
      <c r="AB1218" s="258" t="str">
        <f t="shared" si="1253"/>
        <v/>
      </c>
      <c r="AC1218" s="263" t="str">
        <f t="shared" si="1135"/>
        <v>   -  BĐ: 6/9/2025 KT: Ngày lỗi</v>
      </c>
      <c r="AD1218" s="263">
        <f t="shared" ref="AD1218:AE1218" si="1468">P1218</f>
        <v>45906</v>
      </c>
      <c r="AE1218" s="263" t="str">
        <f t="shared" si="1468"/>
        <v>#DIV/0!</v>
      </c>
      <c r="AF1218" s="187"/>
      <c r="AG1218" s="187"/>
    </row>
    <row r="1219">
      <c r="A1219" s="253"/>
      <c r="B1219" s="253"/>
      <c r="C1219" s="99"/>
      <c r="D1219" s="99"/>
      <c r="E1219" s="99"/>
      <c r="F1219" s="99"/>
      <c r="G1219" s="268"/>
      <c r="H1219" s="99"/>
      <c r="I1219" s="99"/>
      <c r="J1219" s="99"/>
      <c r="K1219" s="273"/>
      <c r="L1219" s="192"/>
      <c r="M1219" s="192"/>
      <c r="N1219" s="99"/>
      <c r="O1219" s="99"/>
      <c r="P1219" s="237">
        <f t="shared" si="1246"/>
        <v>45906</v>
      </c>
      <c r="Q1219" s="170" t="str">
        <f t="shared" si="1247"/>
        <v>#DIV/0!</v>
      </c>
      <c r="R1219" s="264"/>
      <c r="S1219" s="267"/>
      <c r="T1219" s="99"/>
      <c r="U1219" s="99"/>
      <c r="V1219" s="259" t="str">
        <f t="shared" si="1128"/>
        <v> </v>
      </c>
      <c r="W1219" s="260">
        <f t="shared" si="1248"/>
        <v>0</v>
      </c>
      <c r="X1219" s="258" t="str">
        <f t="shared" si="1249"/>
        <v>#DIV/0!</v>
      </c>
      <c r="Y1219" s="261" t="str">
        <f t="shared" si="1250"/>
        <v>#DIV/0!</v>
      </c>
      <c r="Z1219" s="262">
        <f t="shared" si="1251"/>
        <v>0</v>
      </c>
      <c r="AA1219" s="262">
        <f t="shared" si="1252"/>
        <v>0</v>
      </c>
      <c r="AB1219" s="258" t="str">
        <f t="shared" si="1253"/>
        <v/>
      </c>
      <c r="AC1219" s="263" t="str">
        <f t="shared" si="1135"/>
        <v>   -  BĐ: 6/9/2025 KT: Ngày lỗi</v>
      </c>
      <c r="AD1219" s="263">
        <f t="shared" ref="AD1219:AE1219" si="1469">P1219</f>
        <v>45906</v>
      </c>
      <c r="AE1219" s="263" t="str">
        <f t="shared" si="1469"/>
        <v>#DIV/0!</v>
      </c>
      <c r="AF1219" s="187"/>
      <c r="AG1219" s="187"/>
    </row>
    <row r="1220">
      <c r="A1220" s="253"/>
      <c r="B1220" s="253"/>
      <c r="C1220" s="99"/>
      <c r="D1220" s="99"/>
      <c r="E1220" s="99"/>
      <c r="F1220" s="99"/>
      <c r="G1220" s="268"/>
      <c r="H1220" s="99"/>
      <c r="I1220" s="99"/>
      <c r="J1220" s="99"/>
      <c r="K1220" s="273"/>
      <c r="L1220" s="192"/>
      <c r="M1220" s="192"/>
      <c r="N1220" s="99"/>
      <c r="O1220" s="99"/>
      <c r="P1220" s="237">
        <f t="shared" si="1246"/>
        <v>45906</v>
      </c>
      <c r="Q1220" s="170" t="str">
        <f t="shared" si="1247"/>
        <v>#DIV/0!</v>
      </c>
      <c r="R1220" s="272"/>
      <c r="S1220" s="267"/>
      <c r="T1220" s="99"/>
      <c r="U1220" s="99"/>
      <c r="V1220" s="259" t="str">
        <f t="shared" si="1128"/>
        <v> </v>
      </c>
      <c r="W1220" s="260">
        <f t="shared" si="1248"/>
        <v>0</v>
      </c>
      <c r="X1220" s="258" t="str">
        <f t="shared" si="1249"/>
        <v>#DIV/0!</v>
      </c>
      <c r="Y1220" s="261" t="str">
        <f t="shared" si="1250"/>
        <v>#DIV/0!</v>
      </c>
      <c r="Z1220" s="262">
        <f t="shared" si="1251"/>
        <v>0</v>
      </c>
      <c r="AA1220" s="262">
        <f t="shared" si="1252"/>
        <v>0</v>
      </c>
      <c r="AB1220" s="258" t="str">
        <f t="shared" si="1253"/>
        <v/>
      </c>
      <c r="AC1220" s="263" t="str">
        <f t="shared" si="1135"/>
        <v>   -  BĐ: 6/9/2025 KT: Ngày lỗi</v>
      </c>
      <c r="AD1220" s="263">
        <f t="shared" ref="AD1220:AE1220" si="1470">P1220</f>
        <v>45906</v>
      </c>
      <c r="AE1220" s="263" t="str">
        <f t="shared" si="1470"/>
        <v>#DIV/0!</v>
      </c>
      <c r="AF1220" s="187"/>
      <c r="AG1220" s="187"/>
    </row>
    <row r="1221">
      <c r="A1221" s="253"/>
      <c r="B1221" s="253"/>
      <c r="C1221" s="99"/>
      <c r="D1221" s="99"/>
      <c r="E1221" s="99"/>
      <c r="F1221" s="99"/>
      <c r="G1221" s="268"/>
      <c r="H1221" s="99"/>
      <c r="I1221" s="99"/>
      <c r="J1221" s="99"/>
      <c r="K1221" s="273"/>
      <c r="L1221" s="192"/>
      <c r="M1221" s="192"/>
      <c r="N1221" s="99"/>
      <c r="O1221" s="99"/>
      <c r="P1221" s="237">
        <f t="shared" si="1246"/>
        <v>45906</v>
      </c>
      <c r="Q1221" s="170" t="str">
        <f t="shared" si="1247"/>
        <v>#DIV/0!</v>
      </c>
      <c r="R1221" s="272"/>
      <c r="S1221" s="267"/>
      <c r="T1221" s="99"/>
      <c r="U1221" s="99"/>
      <c r="V1221" s="259" t="str">
        <f t="shared" si="1128"/>
        <v> </v>
      </c>
      <c r="W1221" s="260">
        <f t="shared" si="1248"/>
        <v>0</v>
      </c>
      <c r="X1221" s="258" t="str">
        <f t="shared" si="1249"/>
        <v>#DIV/0!</v>
      </c>
      <c r="Y1221" s="261" t="str">
        <f t="shared" si="1250"/>
        <v>#DIV/0!</v>
      </c>
      <c r="Z1221" s="262">
        <f t="shared" si="1251"/>
        <v>0</v>
      </c>
      <c r="AA1221" s="262">
        <f t="shared" si="1252"/>
        <v>0</v>
      </c>
      <c r="AB1221" s="258" t="str">
        <f t="shared" si="1253"/>
        <v/>
      </c>
      <c r="AC1221" s="263" t="str">
        <f t="shared" si="1135"/>
        <v>   -  BĐ: 6/9/2025 KT: Ngày lỗi</v>
      </c>
      <c r="AD1221" s="263">
        <f t="shared" ref="AD1221:AE1221" si="1471">P1221</f>
        <v>45906</v>
      </c>
      <c r="AE1221" s="263" t="str">
        <f t="shared" si="1471"/>
        <v>#DIV/0!</v>
      </c>
      <c r="AF1221" s="187"/>
      <c r="AG1221" s="187"/>
    </row>
    <row r="1222">
      <c r="A1222" s="253"/>
      <c r="B1222" s="253"/>
      <c r="C1222" s="99"/>
      <c r="D1222" s="99"/>
      <c r="E1222" s="99"/>
      <c r="F1222" s="99"/>
      <c r="G1222" s="268"/>
      <c r="H1222" s="99"/>
      <c r="I1222" s="99"/>
      <c r="J1222" s="99"/>
      <c r="K1222" s="273"/>
      <c r="L1222" s="192"/>
      <c r="M1222" s="192"/>
      <c r="N1222" s="99"/>
      <c r="O1222" s="99"/>
      <c r="P1222" s="237">
        <f t="shared" si="1246"/>
        <v>45906</v>
      </c>
      <c r="Q1222" s="170" t="str">
        <f t="shared" si="1247"/>
        <v>#DIV/0!</v>
      </c>
      <c r="R1222" s="206"/>
      <c r="S1222" s="267"/>
      <c r="T1222" s="99"/>
      <c r="U1222" s="99"/>
      <c r="V1222" s="259" t="str">
        <f t="shared" si="1128"/>
        <v> </v>
      </c>
      <c r="W1222" s="260">
        <f t="shared" si="1248"/>
        <v>0</v>
      </c>
      <c r="X1222" s="258" t="str">
        <f t="shared" si="1249"/>
        <v>#DIV/0!</v>
      </c>
      <c r="Y1222" s="261" t="str">
        <f t="shared" si="1250"/>
        <v>#DIV/0!</v>
      </c>
      <c r="Z1222" s="262">
        <f t="shared" si="1251"/>
        <v>0</v>
      </c>
      <c r="AA1222" s="262">
        <f t="shared" si="1252"/>
        <v>0</v>
      </c>
      <c r="AB1222" s="258" t="str">
        <f t="shared" si="1253"/>
        <v/>
      </c>
      <c r="AC1222" s="263" t="str">
        <f t="shared" si="1135"/>
        <v>   -  BĐ: 6/9/2025 KT: Ngày lỗi</v>
      </c>
      <c r="AD1222" s="263">
        <f t="shared" ref="AD1222:AE1222" si="1472">P1222</f>
        <v>45906</v>
      </c>
      <c r="AE1222" s="263" t="str">
        <f t="shared" si="1472"/>
        <v>#DIV/0!</v>
      </c>
      <c r="AF1222" s="187"/>
      <c r="AG1222" s="187"/>
    </row>
    <row r="1223">
      <c r="A1223" s="253"/>
      <c r="B1223" s="253"/>
      <c r="C1223" s="99"/>
      <c r="D1223" s="99"/>
      <c r="E1223" s="99"/>
      <c r="F1223" s="99"/>
      <c r="G1223" s="268"/>
      <c r="H1223" s="99"/>
      <c r="I1223" s="99"/>
      <c r="J1223" s="99"/>
      <c r="K1223" s="273"/>
      <c r="L1223" s="192"/>
      <c r="M1223" s="192"/>
      <c r="N1223" s="99"/>
      <c r="O1223" s="99"/>
      <c r="P1223" s="237">
        <f t="shared" si="1246"/>
        <v>45906</v>
      </c>
      <c r="Q1223" s="170" t="str">
        <f t="shared" si="1247"/>
        <v>#DIV/0!</v>
      </c>
      <c r="R1223" s="206"/>
      <c r="S1223" s="267"/>
      <c r="T1223" s="99"/>
      <c r="U1223" s="99"/>
      <c r="V1223" s="259" t="str">
        <f t="shared" si="1128"/>
        <v> </v>
      </c>
      <c r="W1223" s="260">
        <f t="shared" si="1248"/>
        <v>0</v>
      </c>
      <c r="X1223" s="258" t="str">
        <f t="shared" si="1249"/>
        <v>#DIV/0!</v>
      </c>
      <c r="Y1223" s="261" t="str">
        <f t="shared" si="1250"/>
        <v>#DIV/0!</v>
      </c>
      <c r="Z1223" s="262">
        <f t="shared" si="1251"/>
        <v>0</v>
      </c>
      <c r="AA1223" s="262">
        <f t="shared" si="1252"/>
        <v>0</v>
      </c>
      <c r="AB1223" s="258" t="str">
        <f t="shared" si="1253"/>
        <v/>
      </c>
      <c r="AC1223" s="263" t="str">
        <f t="shared" si="1135"/>
        <v>   -  BĐ: 6/9/2025 KT: Ngày lỗi</v>
      </c>
      <c r="AD1223" s="263">
        <f t="shared" ref="AD1223:AE1223" si="1473">P1223</f>
        <v>45906</v>
      </c>
      <c r="AE1223" s="263" t="str">
        <f t="shared" si="1473"/>
        <v>#DIV/0!</v>
      </c>
      <c r="AF1223" s="187"/>
      <c r="AG1223" s="187"/>
    </row>
    <row r="1224">
      <c r="A1224" s="253"/>
      <c r="B1224" s="253"/>
      <c r="C1224" s="99"/>
      <c r="D1224" s="99"/>
      <c r="E1224" s="99"/>
      <c r="F1224" s="99"/>
      <c r="G1224" s="268"/>
      <c r="H1224" s="99"/>
      <c r="I1224" s="99"/>
      <c r="J1224" s="99"/>
      <c r="K1224" s="273"/>
      <c r="L1224" s="192"/>
      <c r="M1224" s="192"/>
      <c r="N1224" s="99"/>
      <c r="O1224" s="99"/>
      <c r="P1224" s="237">
        <f t="shared" si="1246"/>
        <v>45906</v>
      </c>
      <c r="Q1224" s="170" t="str">
        <f t="shared" si="1247"/>
        <v>#DIV/0!</v>
      </c>
      <c r="R1224" s="287"/>
      <c r="S1224" s="267"/>
      <c r="T1224" s="99"/>
      <c r="U1224" s="99"/>
      <c r="V1224" s="259" t="str">
        <f t="shared" si="1128"/>
        <v> </v>
      </c>
      <c r="W1224" s="260">
        <f t="shared" si="1248"/>
        <v>0</v>
      </c>
      <c r="X1224" s="258" t="str">
        <f t="shared" si="1249"/>
        <v>#DIV/0!</v>
      </c>
      <c r="Y1224" s="261" t="str">
        <f t="shared" si="1250"/>
        <v>#DIV/0!</v>
      </c>
      <c r="Z1224" s="262">
        <f t="shared" si="1251"/>
        <v>0</v>
      </c>
      <c r="AA1224" s="262">
        <f t="shared" si="1252"/>
        <v>0</v>
      </c>
      <c r="AB1224" s="258" t="str">
        <f t="shared" si="1253"/>
        <v/>
      </c>
      <c r="AC1224" s="263" t="str">
        <f t="shared" si="1135"/>
        <v>   -  BĐ: 6/9/2025 KT: Ngày lỗi</v>
      </c>
      <c r="AD1224" s="263">
        <f t="shared" ref="AD1224:AE1224" si="1474">P1224</f>
        <v>45906</v>
      </c>
      <c r="AE1224" s="263" t="str">
        <f t="shared" si="1474"/>
        <v>#DIV/0!</v>
      </c>
      <c r="AF1224" s="187"/>
      <c r="AG1224" s="187"/>
    </row>
    <row r="1225">
      <c r="A1225" s="253"/>
      <c r="B1225" s="253"/>
      <c r="C1225" s="99"/>
      <c r="D1225" s="99"/>
      <c r="E1225" s="99"/>
      <c r="F1225" s="99"/>
      <c r="G1225" s="268"/>
      <c r="H1225" s="99"/>
      <c r="I1225" s="99"/>
      <c r="J1225" s="99"/>
      <c r="K1225" s="273"/>
      <c r="L1225" s="192"/>
      <c r="M1225" s="192"/>
      <c r="N1225" s="99"/>
      <c r="O1225" s="99"/>
      <c r="P1225" s="237">
        <f t="shared" si="1246"/>
        <v>45906</v>
      </c>
      <c r="Q1225" s="170" t="str">
        <f t="shared" si="1247"/>
        <v>#DIV/0!</v>
      </c>
      <c r="R1225" s="285"/>
      <c r="S1225" s="267"/>
      <c r="T1225" s="99"/>
      <c r="U1225" s="99"/>
      <c r="V1225" s="259" t="str">
        <f t="shared" si="1128"/>
        <v> </v>
      </c>
      <c r="W1225" s="260">
        <f t="shared" si="1248"/>
        <v>0</v>
      </c>
      <c r="X1225" s="258" t="str">
        <f t="shared" si="1249"/>
        <v>#DIV/0!</v>
      </c>
      <c r="Y1225" s="261" t="str">
        <f t="shared" si="1250"/>
        <v>#DIV/0!</v>
      </c>
      <c r="Z1225" s="262">
        <f t="shared" si="1251"/>
        <v>0</v>
      </c>
      <c r="AA1225" s="262">
        <f t="shared" si="1252"/>
        <v>0</v>
      </c>
      <c r="AB1225" s="258" t="str">
        <f t="shared" si="1253"/>
        <v/>
      </c>
      <c r="AC1225" s="263" t="str">
        <f t="shared" si="1135"/>
        <v>   -  BĐ: 6/9/2025 KT: Ngày lỗi</v>
      </c>
      <c r="AD1225" s="263">
        <f t="shared" ref="AD1225:AE1225" si="1475">P1225</f>
        <v>45906</v>
      </c>
      <c r="AE1225" s="263" t="str">
        <f t="shared" si="1475"/>
        <v>#DIV/0!</v>
      </c>
      <c r="AF1225" s="187"/>
      <c r="AG1225" s="187"/>
    </row>
    <row r="1226">
      <c r="A1226" s="253"/>
      <c r="B1226" s="253"/>
      <c r="C1226" s="99"/>
      <c r="D1226" s="99"/>
      <c r="E1226" s="99"/>
      <c r="F1226" s="99"/>
      <c r="G1226" s="268"/>
      <c r="H1226" s="99"/>
      <c r="I1226" s="99"/>
      <c r="J1226" s="99"/>
      <c r="K1226" s="273"/>
      <c r="L1226" s="192"/>
      <c r="M1226" s="192"/>
      <c r="N1226" s="99"/>
      <c r="O1226" s="99"/>
      <c r="P1226" s="237">
        <f t="shared" si="1246"/>
        <v>45906</v>
      </c>
      <c r="Q1226" s="170" t="str">
        <f t="shared" si="1247"/>
        <v>#DIV/0!</v>
      </c>
      <c r="R1226" s="285"/>
      <c r="S1226" s="267"/>
      <c r="T1226" s="99"/>
      <c r="U1226" s="99"/>
      <c r="V1226" s="259" t="str">
        <f t="shared" si="1128"/>
        <v> </v>
      </c>
      <c r="W1226" s="260">
        <f t="shared" si="1248"/>
        <v>0</v>
      </c>
      <c r="X1226" s="258" t="str">
        <f t="shared" si="1249"/>
        <v>#DIV/0!</v>
      </c>
      <c r="Y1226" s="261" t="str">
        <f t="shared" si="1250"/>
        <v>#DIV/0!</v>
      </c>
      <c r="Z1226" s="262">
        <f t="shared" si="1251"/>
        <v>0</v>
      </c>
      <c r="AA1226" s="262">
        <f t="shared" si="1252"/>
        <v>0</v>
      </c>
      <c r="AB1226" s="258" t="str">
        <f t="shared" si="1253"/>
        <v/>
      </c>
      <c r="AC1226" s="263" t="str">
        <f t="shared" si="1135"/>
        <v>   -  BĐ: 6/9/2025 KT: Ngày lỗi</v>
      </c>
      <c r="AD1226" s="263">
        <f t="shared" ref="AD1226:AE1226" si="1476">P1226</f>
        <v>45906</v>
      </c>
      <c r="AE1226" s="263" t="str">
        <f t="shared" si="1476"/>
        <v>#DIV/0!</v>
      </c>
      <c r="AF1226" s="187"/>
      <c r="AG1226" s="187"/>
    </row>
    <row r="1227">
      <c r="A1227" s="253"/>
      <c r="B1227" s="253"/>
      <c r="C1227" s="99"/>
      <c r="D1227" s="99"/>
      <c r="E1227" s="99"/>
      <c r="F1227" s="99"/>
      <c r="G1227" s="268"/>
      <c r="H1227" s="99"/>
      <c r="I1227" s="99"/>
      <c r="J1227" s="99"/>
      <c r="K1227" s="273"/>
      <c r="L1227" s="192"/>
      <c r="M1227" s="192"/>
      <c r="N1227" s="99"/>
      <c r="O1227" s="99"/>
      <c r="P1227" s="237">
        <f t="shared" si="1246"/>
        <v>45906</v>
      </c>
      <c r="Q1227" s="170" t="str">
        <f t="shared" si="1247"/>
        <v>#DIV/0!</v>
      </c>
      <c r="R1227" s="287"/>
      <c r="S1227" s="267"/>
      <c r="T1227" s="99"/>
      <c r="U1227" s="99"/>
      <c r="V1227" s="259" t="str">
        <f t="shared" si="1128"/>
        <v> </v>
      </c>
      <c r="W1227" s="260">
        <f t="shared" si="1248"/>
        <v>0</v>
      </c>
      <c r="X1227" s="258" t="str">
        <f t="shared" si="1249"/>
        <v>#DIV/0!</v>
      </c>
      <c r="Y1227" s="261" t="str">
        <f t="shared" si="1250"/>
        <v>#DIV/0!</v>
      </c>
      <c r="Z1227" s="262">
        <f t="shared" si="1251"/>
        <v>0</v>
      </c>
      <c r="AA1227" s="262">
        <f t="shared" si="1252"/>
        <v>0</v>
      </c>
      <c r="AB1227" s="258" t="str">
        <f t="shared" si="1253"/>
        <v/>
      </c>
      <c r="AC1227" s="263" t="str">
        <f t="shared" si="1135"/>
        <v>   -  BĐ: 6/9/2025 KT: Ngày lỗi</v>
      </c>
      <c r="AD1227" s="263">
        <f t="shared" ref="AD1227:AE1227" si="1477">P1227</f>
        <v>45906</v>
      </c>
      <c r="AE1227" s="263" t="str">
        <f t="shared" si="1477"/>
        <v>#DIV/0!</v>
      </c>
      <c r="AF1227" s="187"/>
      <c r="AG1227" s="187"/>
    </row>
    <row r="1228">
      <c r="A1228" s="253"/>
      <c r="B1228" s="253"/>
      <c r="C1228" s="99"/>
      <c r="D1228" s="99"/>
      <c r="E1228" s="99"/>
      <c r="F1228" s="99"/>
      <c r="G1228" s="268"/>
      <c r="H1228" s="99"/>
      <c r="I1228" s="99"/>
      <c r="J1228" s="99"/>
      <c r="K1228" s="273"/>
      <c r="L1228" s="192"/>
      <c r="M1228" s="192"/>
      <c r="N1228" s="99"/>
      <c r="O1228" s="99"/>
      <c r="P1228" s="237">
        <f t="shared" si="1246"/>
        <v>45906</v>
      </c>
      <c r="Q1228" s="170" t="str">
        <f t="shared" si="1247"/>
        <v>#DIV/0!</v>
      </c>
      <c r="R1228" s="285"/>
      <c r="S1228" s="267"/>
      <c r="T1228" s="99"/>
      <c r="U1228" s="99"/>
      <c r="V1228" s="259" t="str">
        <f t="shared" si="1128"/>
        <v> </v>
      </c>
      <c r="W1228" s="260">
        <f t="shared" si="1248"/>
        <v>0</v>
      </c>
      <c r="X1228" s="258" t="str">
        <f t="shared" si="1249"/>
        <v>#DIV/0!</v>
      </c>
      <c r="Y1228" s="261" t="str">
        <f t="shared" si="1250"/>
        <v>#DIV/0!</v>
      </c>
      <c r="Z1228" s="262">
        <f t="shared" si="1251"/>
        <v>0</v>
      </c>
      <c r="AA1228" s="262">
        <f t="shared" si="1252"/>
        <v>0</v>
      </c>
      <c r="AB1228" s="258" t="str">
        <f t="shared" si="1253"/>
        <v/>
      </c>
      <c r="AC1228" s="263" t="str">
        <f t="shared" si="1135"/>
        <v>   -  BĐ: 6/9/2025 KT: Ngày lỗi</v>
      </c>
      <c r="AD1228" s="263">
        <f t="shared" ref="AD1228:AE1228" si="1478">P1228</f>
        <v>45906</v>
      </c>
      <c r="AE1228" s="263" t="str">
        <f t="shared" si="1478"/>
        <v>#DIV/0!</v>
      </c>
      <c r="AF1228" s="187"/>
      <c r="AG1228" s="187"/>
    </row>
    <row r="1229">
      <c r="A1229" s="253"/>
      <c r="B1229" s="253"/>
      <c r="C1229" s="99"/>
      <c r="D1229" s="99"/>
      <c r="E1229" s="99"/>
      <c r="F1229" s="99"/>
      <c r="G1229" s="268"/>
      <c r="H1229" s="99"/>
      <c r="I1229" s="99"/>
      <c r="J1229" s="99"/>
      <c r="K1229" s="273"/>
      <c r="L1229" s="192"/>
      <c r="M1229" s="192"/>
      <c r="N1229" s="99"/>
      <c r="O1229" s="99"/>
      <c r="P1229" s="237">
        <f t="shared" si="1246"/>
        <v>45906</v>
      </c>
      <c r="Q1229" s="170" t="str">
        <f t="shared" si="1247"/>
        <v>#DIV/0!</v>
      </c>
      <c r="R1229" s="285"/>
      <c r="S1229" s="267"/>
      <c r="T1229" s="99"/>
      <c r="U1229" s="99"/>
      <c r="V1229" s="259" t="str">
        <f t="shared" si="1128"/>
        <v> </v>
      </c>
      <c r="W1229" s="260">
        <f t="shared" si="1248"/>
        <v>0</v>
      </c>
      <c r="X1229" s="258" t="str">
        <f t="shared" si="1249"/>
        <v>#DIV/0!</v>
      </c>
      <c r="Y1229" s="261" t="str">
        <f t="shared" si="1250"/>
        <v>#DIV/0!</v>
      </c>
      <c r="Z1229" s="262">
        <f t="shared" si="1251"/>
        <v>0</v>
      </c>
      <c r="AA1229" s="262">
        <f t="shared" si="1252"/>
        <v>0</v>
      </c>
      <c r="AB1229" s="258" t="str">
        <f t="shared" si="1253"/>
        <v/>
      </c>
      <c r="AC1229" s="263" t="str">
        <f t="shared" si="1135"/>
        <v>   -  BĐ: 6/9/2025 KT: Ngày lỗi</v>
      </c>
      <c r="AD1229" s="263">
        <f t="shared" ref="AD1229:AE1229" si="1479">P1229</f>
        <v>45906</v>
      </c>
      <c r="AE1229" s="263" t="str">
        <f t="shared" si="1479"/>
        <v>#DIV/0!</v>
      </c>
      <c r="AF1229" s="187"/>
      <c r="AG1229" s="187"/>
    </row>
    <row r="1230">
      <c r="A1230" s="253"/>
      <c r="B1230" s="253"/>
      <c r="C1230" s="99"/>
      <c r="D1230" s="99"/>
      <c r="E1230" s="99"/>
      <c r="F1230" s="99"/>
      <c r="G1230" s="268"/>
      <c r="H1230" s="99"/>
      <c r="I1230" s="99"/>
      <c r="J1230" s="99"/>
      <c r="K1230" s="273"/>
      <c r="L1230" s="192"/>
      <c r="M1230" s="192"/>
      <c r="N1230" s="99"/>
      <c r="O1230" s="99"/>
      <c r="P1230" s="237">
        <f t="shared" si="1246"/>
        <v>45906</v>
      </c>
      <c r="Q1230" s="170" t="str">
        <f t="shared" si="1247"/>
        <v>#DIV/0!</v>
      </c>
      <c r="R1230" s="285"/>
      <c r="S1230" s="267"/>
      <c r="T1230" s="99"/>
      <c r="U1230" s="99"/>
      <c r="V1230" s="259" t="str">
        <f t="shared" si="1128"/>
        <v> </v>
      </c>
      <c r="W1230" s="260">
        <f t="shared" si="1248"/>
        <v>0</v>
      </c>
      <c r="X1230" s="258" t="str">
        <f t="shared" si="1249"/>
        <v>#DIV/0!</v>
      </c>
      <c r="Y1230" s="261" t="str">
        <f t="shared" si="1250"/>
        <v>#DIV/0!</v>
      </c>
      <c r="Z1230" s="262">
        <f t="shared" si="1251"/>
        <v>0</v>
      </c>
      <c r="AA1230" s="262">
        <f t="shared" si="1252"/>
        <v>0</v>
      </c>
      <c r="AB1230" s="258" t="str">
        <f t="shared" si="1253"/>
        <v/>
      </c>
      <c r="AC1230" s="263" t="str">
        <f t="shared" si="1135"/>
        <v>   -  BĐ: 6/9/2025 KT: Ngày lỗi</v>
      </c>
      <c r="AD1230" s="263">
        <f t="shared" ref="AD1230:AE1230" si="1480">P1230</f>
        <v>45906</v>
      </c>
      <c r="AE1230" s="263" t="str">
        <f t="shared" si="1480"/>
        <v>#DIV/0!</v>
      </c>
      <c r="AF1230" s="187"/>
      <c r="AG1230" s="187"/>
    </row>
    <row r="1231">
      <c r="A1231" s="253"/>
      <c r="B1231" s="253"/>
      <c r="C1231" s="99"/>
      <c r="D1231" s="99"/>
      <c r="E1231" s="99"/>
      <c r="F1231" s="99"/>
      <c r="G1231" s="268"/>
      <c r="H1231" s="99"/>
      <c r="I1231" s="99"/>
      <c r="J1231" s="99"/>
      <c r="K1231" s="273"/>
      <c r="L1231" s="192"/>
      <c r="M1231" s="192"/>
      <c r="N1231" s="99"/>
      <c r="O1231" s="99"/>
      <c r="P1231" s="237">
        <f t="shared" si="1246"/>
        <v>45906</v>
      </c>
      <c r="Q1231" s="170" t="str">
        <f t="shared" si="1247"/>
        <v>#DIV/0!</v>
      </c>
      <c r="R1231" s="285"/>
      <c r="S1231" s="267"/>
      <c r="T1231" s="99"/>
      <c r="U1231" s="99"/>
      <c r="V1231" s="259" t="str">
        <f t="shared" si="1128"/>
        <v> </v>
      </c>
      <c r="W1231" s="260">
        <f t="shared" si="1248"/>
        <v>0</v>
      </c>
      <c r="X1231" s="258" t="str">
        <f t="shared" si="1249"/>
        <v>#DIV/0!</v>
      </c>
      <c r="Y1231" s="261" t="str">
        <f t="shared" si="1250"/>
        <v>#DIV/0!</v>
      </c>
      <c r="Z1231" s="262">
        <f t="shared" si="1251"/>
        <v>0</v>
      </c>
      <c r="AA1231" s="262">
        <f t="shared" si="1252"/>
        <v>0</v>
      </c>
      <c r="AB1231" s="258" t="str">
        <f t="shared" si="1253"/>
        <v/>
      </c>
      <c r="AC1231" s="263" t="str">
        <f t="shared" si="1135"/>
        <v>   -  BĐ: 6/9/2025 KT: Ngày lỗi</v>
      </c>
      <c r="AD1231" s="263">
        <f t="shared" ref="AD1231:AE1231" si="1481">P1231</f>
        <v>45906</v>
      </c>
      <c r="AE1231" s="263" t="str">
        <f t="shared" si="1481"/>
        <v>#DIV/0!</v>
      </c>
      <c r="AF1231" s="187"/>
      <c r="AG1231" s="187"/>
    </row>
    <row r="1232">
      <c r="A1232" s="253"/>
      <c r="B1232" s="253"/>
      <c r="C1232" s="99"/>
      <c r="D1232" s="99"/>
      <c r="E1232" s="99"/>
      <c r="F1232" s="99"/>
      <c r="G1232" s="268"/>
      <c r="H1232" s="99"/>
      <c r="I1232" s="99"/>
      <c r="J1232" s="99"/>
      <c r="K1232" s="273"/>
      <c r="L1232" s="192"/>
      <c r="M1232" s="192"/>
      <c r="N1232" s="99"/>
      <c r="O1232" s="99"/>
      <c r="P1232" s="237">
        <f t="shared" si="1246"/>
        <v>45906</v>
      </c>
      <c r="Q1232" s="170" t="str">
        <f t="shared" si="1247"/>
        <v>#DIV/0!</v>
      </c>
      <c r="R1232" s="206"/>
      <c r="S1232" s="267"/>
      <c r="T1232" s="99"/>
      <c r="U1232" s="99"/>
      <c r="V1232" s="259" t="str">
        <f t="shared" si="1128"/>
        <v> </v>
      </c>
      <c r="W1232" s="260">
        <f t="shared" si="1248"/>
        <v>0</v>
      </c>
      <c r="X1232" s="258" t="str">
        <f t="shared" si="1249"/>
        <v>#DIV/0!</v>
      </c>
      <c r="Y1232" s="261" t="str">
        <f t="shared" si="1250"/>
        <v>#DIV/0!</v>
      </c>
      <c r="Z1232" s="262">
        <f t="shared" si="1251"/>
        <v>0</v>
      </c>
      <c r="AA1232" s="262">
        <f t="shared" si="1252"/>
        <v>0</v>
      </c>
      <c r="AB1232" s="258" t="str">
        <f t="shared" si="1253"/>
        <v/>
      </c>
      <c r="AC1232" s="263" t="str">
        <f t="shared" si="1135"/>
        <v>   -  BĐ: 6/9/2025 KT: Ngày lỗi</v>
      </c>
      <c r="AD1232" s="263">
        <f t="shared" ref="AD1232:AE1232" si="1482">P1232</f>
        <v>45906</v>
      </c>
      <c r="AE1232" s="263" t="str">
        <f t="shared" si="1482"/>
        <v>#DIV/0!</v>
      </c>
      <c r="AF1232" s="187"/>
      <c r="AG1232" s="187"/>
    </row>
    <row r="1233">
      <c r="A1233" s="253"/>
      <c r="B1233" s="253"/>
      <c r="C1233" s="99"/>
      <c r="D1233" s="99"/>
      <c r="E1233" s="99"/>
      <c r="F1233" s="99"/>
      <c r="G1233" s="268"/>
      <c r="H1233" s="99"/>
      <c r="I1233" s="99"/>
      <c r="J1233" s="99"/>
      <c r="K1233" s="273"/>
      <c r="L1233" s="192"/>
      <c r="M1233" s="192"/>
      <c r="N1233" s="99"/>
      <c r="O1233" s="99"/>
      <c r="P1233" s="237">
        <f t="shared" si="1246"/>
        <v>45906</v>
      </c>
      <c r="Q1233" s="170" t="str">
        <f t="shared" si="1247"/>
        <v>#DIV/0!</v>
      </c>
      <c r="R1233" s="206"/>
      <c r="S1233" s="267"/>
      <c r="T1233" s="99"/>
      <c r="U1233" s="99"/>
      <c r="V1233" s="259" t="str">
        <f t="shared" si="1128"/>
        <v> </v>
      </c>
      <c r="W1233" s="260">
        <f t="shared" si="1248"/>
        <v>0</v>
      </c>
      <c r="X1233" s="258" t="str">
        <f t="shared" si="1249"/>
        <v>#DIV/0!</v>
      </c>
      <c r="Y1233" s="261" t="str">
        <f t="shared" si="1250"/>
        <v>#DIV/0!</v>
      </c>
      <c r="Z1233" s="262">
        <f t="shared" si="1251"/>
        <v>0</v>
      </c>
      <c r="AA1233" s="262">
        <f t="shared" si="1252"/>
        <v>0</v>
      </c>
      <c r="AB1233" s="258" t="str">
        <f t="shared" si="1253"/>
        <v/>
      </c>
      <c r="AC1233" s="263" t="str">
        <f t="shared" si="1135"/>
        <v>   -  BĐ: 6/9/2025 KT: Ngày lỗi</v>
      </c>
      <c r="AD1233" s="263">
        <f t="shared" ref="AD1233:AE1233" si="1483">P1233</f>
        <v>45906</v>
      </c>
      <c r="AE1233" s="263" t="str">
        <f t="shared" si="1483"/>
        <v>#DIV/0!</v>
      </c>
      <c r="AF1233" s="187"/>
      <c r="AG1233" s="187"/>
    </row>
    <row r="1234">
      <c r="A1234" s="253"/>
      <c r="B1234" s="253"/>
      <c r="C1234" s="99"/>
      <c r="D1234" s="99"/>
      <c r="E1234" s="99"/>
      <c r="F1234" s="99"/>
      <c r="G1234" s="268"/>
      <c r="H1234" s="99"/>
      <c r="I1234" s="99"/>
      <c r="J1234" s="99"/>
      <c r="K1234" s="273"/>
      <c r="L1234" s="192"/>
      <c r="M1234" s="192"/>
      <c r="N1234" s="99"/>
      <c r="O1234" s="99"/>
      <c r="P1234" s="237">
        <f t="shared" si="1246"/>
        <v>45906</v>
      </c>
      <c r="Q1234" s="170" t="str">
        <f t="shared" si="1247"/>
        <v>#DIV/0!</v>
      </c>
      <c r="R1234" s="206"/>
      <c r="S1234" s="267"/>
      <c r="T1234" s="99"/>
      <c r="U1234" s="99"/>
      <c r="V1234" s="259" t="str">
        <f t="shared" si="1128"/>
        <v> </v>
      </c>
      <c r="W1234" s="260">
        <f t="shared" si="1248"/>
        <v>0</v>
      </c>
      <c r="X1234" s="258" t="str">
        <f t="shared" si="1249"/>
        <v>#DIV/0!</v>
      </c>
      <c r="Y1234" s="261" t="str">
        <f t="shared" si="1250"/>
        <v>#DIV/0!</v>
      </c>
      <c r="Z1234" s="262">
        <f t="shared" si="1251"/>
        <v>0</v>
      </c>
      <c r="AA1234" s="262">
        <f t="shared" si="1252"/>
        <v>0</v>
      </c>
      <c r="AB1234" s="258" t="str">
        <f t="shared" si="1253"/>
        <v/>
      </c>
      <c r="AC1234" s="263" t="str">
        <f t="shared" si="1135"/>
        <v>   -  BĐ: 6/9/2025 KT: Ngày lỗi</v>
      </c>
      <c r="AD1234" s="263">
        <f t="shared" ref="AD1234:AE1234" si="1484">P1234</f>
        <v>45906</v>
      </c>
      <c r="AE1234" s="263" t="str">
        <f t="shared" si="1484"/>
        <v>#DIV/0!</v>
      </c>
      <c r="AF1234" s="187"/>
      <c r="AG1234" s="187"/>
    </row>
    <row r="1235">
      <c r="A1235" s="253"/>
      <c r="B1235" s="253"/>
      <c r="C1235" s="99"/>
      <c r="D1235" s="99"/>
      <c r="E1235" s="99"/>
      <c r="F1235" s="99"/>
      <c r="G1235" s="268"/>
      <c r="H1235" s="99"/>
      <c r="I1235" s="99"/>
      <c r="J1235" s="99"/>
      <c r="K1235" s="273"/>
      <c r="L1235" s="192"/>
      <c r="M1235" s="192"/>
      <c r="N1235" s="99"/>
      <c r="O1235" s="99"/>
      <c r="P1235" s="237">
        <f t="shared" si="1246"/>
        <v>45906</v>
      </c>
      <c r="Q1235" s="170" t="str">
        <f t="shared" si="1247"/>
        <v>#DIV/0!</v>
      </c>
      <c r="R1235" s="206"/>
      <c r="S1235" s="267"/>
      <c r="T1235" s="99"/>
      <c r="U1235" s="99"/>
      <c r="V1235" s="259" t="str">
        <f t="shared" si="1128"/>
        <v> </v>
      </c>
      <c r="W1235" s="260">
        <f t="shared" si="1248"/>
        <v>0</v>
      </c>
      <c r="X1235" s="258" t="str">
        <f t="shared" si="1249"/>
        <v>#DIV/0!</v>
      </c>
      <c r="Y1235" s="261" t="str">
        <f t="shared" si="1250"/>
        <v>#DIV/0!</v>
      </c>
      <c r="Z1235" s="262">
        <f t="shared" si="1251"/>
        <v>0</v>
      </c>
      <c r="AA1235" s="262">
        <f t="shared" si="1252"/>
        <v>0</v>
      </c>
      <c r="AB1235" s="258" t="str">
        <f t="shared" si="1253"/>
        <v/>
      </c>
      <c r="AC1235" s="263" t="str">
        <f t="shared" si="1135"/>
        <v>   -  BĐ: 6/9/2025 KT: Ngày lỗi</v>
      </c>
      <c r="AD1235" s="263">
        <f t="shared" ref="AD1235:AE1235" si="1485">P1235</f>
        <v>45906</v>
      </c>
      <c r="AE1235" s="263" t="str">
        <f t="shared" si="1485"/>
        <v>#DIV/0!</v>
      </c>
      <c r="AF1235" s="187"/>
      <c r="AG1235" s="187"/>
    </row>
    <row r="1236">
      <c r="A1236" s="253"/>
      <c r="B1236" s="253"/>
      <c r="C1236" s="99"/>
      <c r="D1236" s="99"/>
      <c r="E1236" s="99"/>
      <c r="F1236" s="99"/>
      <c r="G1236" s="268"/>
      <c r="H1236" s="99"/>
      <c r="I1236" s="99"/>
      <c r="J1236" s="99"/>
      <c r="K1236" s="273"/>
      <c r="L1236" s="192"/>
      <c r="M1236" s="192"/>
      <c r="N1236" s="99"/>
      <c r="O1236" s="99"/>
      <c r="P1236" s="237">
        <f t="shared" si="1246"/>
        <v>45906</v>
      </c>
      <c r="Q1236" s="170" t="str">
        <f t="shared" si="1247"/>
        <v>#DIV/0!</v>
      </c>
      <c r="R1236" s="206"/>
      <c r="S1236" s="267"/>
      <c r="T1236" s="99"/>
      <c r="U1236" s="99"/>
      <c r="V1236" s="259" t="str">
        <f t="shared" si="1128"/>
        <v> </v>
      </c>
      <c r="W1236" s="260">
        <f t="shared" si="1248"/>
        <v>0</v>
      </c>
      <c r="X1236" s="258" t="str">
        <f t="shared" si="1249"/>
        <v>#DIV/0!</v>
      </c>
      <c r="Y1236" s="261" t="str">
        <f t="shared" si="1250"/>
        <v>#DIV/0!</v>
      </c>
      <c r="Z1236" s="262">
        <f t="shared" si="1251"/>
        <v>0</v>
      </c>
      <c r="AA1236" s="262">
        <f t="shared" si="1252"/>
        <v>0</v>
      </c>
      <c r="AB1236" s="258" t="str">
        <f t="shared" si="1253"/>
        <v/>
      </c>
      <c r="AC1236" s="263" t="str">
        <f t="shared" si="1135"/>
        <v>   -  BĐ: 6/9/2025 KT: Ngày lỗi</v>
      </c>
      <c r="AD1236" s="263">
        <f t="shared" ref="AD1236:AE1236" si="1486">P1236</f>
        <v>45906</v>
      </c>
      <c r="AE1236" s="263" t="str">
        <f t="shared" si="1486"/>
        <v>#DIV/0!</v>
      </c>
      <c r="AF1236" s="187"/>
      <c r="AG1236" s="187"/>
    </row>
    <row r="1237">
      <c r="A1237" s="253"/>
      <c r="B1237" s="253"/>
      <c r="C1237" s="99"/>
      <c r="D1237" s="99"/>
      <c r="E1237" s="99"/>
      <c r="F1237" s="99"/>
      <c r="G1237" s="268"/>
      <c r="H1237" s="99"/>
      <c r="I1237" s="99"/>
      <c r="J1237" s="99"/>
      <c r="K1237" s="273"/>
      <c r="L1237" s="192"/>
      <c r="M1237" s="192"/>
      <c r="N1237" s="99"/>
      <c r="O1237" s="99"/>
      <c r="P1237" s="237">
        <f t="shared" si="1246"/>
        <v>45906</v>
      </c>
      <c r="Q1237" s="170" t="str">
        <f t="shared" si="1247"/>
        <v>#DIV/0!</v>
      </c>
      <c r="R1237" s="206"/>
      <c r="S1237" s="267"/>
      <c r="T1237" s="99"/>
      <c r="U1237" s="99"/>
      <c r="V1237" s="259" t="str">
        <f t="shared" si="1128"/>
        <v> </v>
      </c>
      <c r="W1237" s="260">
        <f t="shared" si="1248"/>
        <v>0</v>
      </c>
      <c r="X1237" s="258" t="str">
        <f t="shared" si="1249"/>
        <v>#DIV/0!</v>
      </c>
      <c r="Y1237" s="261" t="str">
        <f t="shared" si="1250"/>
        <v>#DIV/0!</v>
      </c>
      <c r="Z1237" s="262">
        <f t="shared" si="1251"/>
        <v>0</v>
      </c>
      <c r="AA1237" s="262">
        <f t="shared" si="1252"/>
        <v>0</v>
      </c>
      <c r="AB1237" s="258" t="str">
        <f t="shared" si="1253"/>
        <v/>
      </c>
      <c r="AC1237" s="263" t="str">
        <f t="shared" si="1135"/>
        <v>   -  BĐ: 6/9/2025 KT: Ngày lỗi</v>
      </c>
      <c r="AD1237" s="263">
        <f t="shared" ref="AD1237:AE1237" si="1487">P1237</f>
        <v>45906</v>
      </c>
      <c r="AE1237" s="263" t="str">
        <f t="shared" si="1487"/>
        <v>#DIV/0!</v>
      </c>
      <c r="AF1237" s="187"/>
      <c r="AG1237" s="187"/>
    </row>
    <row r="1238">
      <c r="A1238" s="253"/>
      <c r="B1238" s="253"/>
      <c r="C1238" s="99"/>
      <c r="D1238" s="99"/>
      <c r="E1238" s="99"/>
      <c r="F1238" s="99"/>
      <c r="G1238" s="268"/>
      <c r="H1238" s="99"/>
      <c r="I1238" s="99"/>
      <c r="J1238" s="99"/>
      <c r="K1238" s="273"/>
      <c r="L1238" s="192"/>
      <c r="M1238" s="192"/>
      <c r="N1238" s="99"/>
      <c r="O1238" s="99"/>
      <c r="P1238" s="237">
        <f t="shared" si="1246"/>
        <v>45906</v>
      </c>
      <c r="Q1238" s="170" t="str">
        <f t="shared" si="1247"/>
        <v>#DIV/0!</v>
      </c>
      <c r="R1238" s="206"/>
      <c r="S1238" s="267"/>
      <c r="T1238" s="99"/>
      <c r="U1238" s="99"/>
      <c r="V1238" s="259" t="str">
        <f t="shared" si="1128"/>
        <v> </v>
      </c>
      <c r="W1238" s="260">
        <f t="shared" si="1248"/>
        <v>0</v>
      </c>
      <c r="X1238" s="258" t="str">
        <f t="shared" si="1249"/>
        <v>#DIV/0!</v>
      </c>
      <c r="Y1238" s="261" t="str">
        <f t="shared" si="1250"/>
        <v>#DIV/0!</v>
      </c>
      <c r="Z1238" s="262">
        <f t="shared" si="1251"/>
        <v>0</v>
      </c>
      <c r="AA1238" s="262">
        <f t="shared" si="1252"/>
        <v>0</v>
      </c>
      <c r="AB1238" s="258" t="str">
        <f t="shared" si="1253"/>
        <v/>
      </c>
      <c r="AC1238" s="263" t="str">
        <f t="shared" si="1135"/>
        <v>   -  BĐ: 6/9/2025 KT: Ngày lỗi</v>
      </c>
      <c r="AD1238" s="263">
        <f t="shared" ref="AD1238:AE1238" si="1488">P1238</f>
        <v>45906</v>
      </c>
      <c r="AE1238" s="263" t="str">
        <f t="shared" si="1488"/>
        <v>#DIV/0!</v>
      </c>
      <c r="AF1238" s="187"/>
      <c r="AG1238" s="187"/>
    </row>
    <row r="1239">
      <c r="A1239" s="253"/>
      <c r="B1239" s="253"/>
      <c r="C1239" s="99"/>
      <c r="D1239" s="99"/>
      <c r="E1239" s="99"/>
      <c r="F1239" s="99"/>
      <c r="G1239" s="268"/>
      <c r="H1239" s="99"/>
      <c r="I1239" s="99"/>
      <c r="J1239" s="99"/>
      <c r="K1239" s="273"/>
      <c r="L1239" s="192"/>
      <c r="M1239" s="192"/>
      <c r="N1239" s="99"/>
      <c r="O1239" s="99"/>
      <c r="P1239" s="237">
        <f t="shared" si="1246"/>
        <v>45906</v>
      </c>
      <c r="Q1239" s="170" t="str">
        <f t="shared" si="1247"/>
        <v>#DIV/0!</v>
      </c>
      <c r="R1239" s="206"/>
      <c r="S1239" s="267"/>
      <c r="T1239" s="99"/>
      <c r="U1239" s="99"/>
      <c r="V1239" s="259" t="str">
        <f t="shared" si="1128"/>
        <v> </v>
      </c>
      <c r="W1239" s="260">
        <f t="shared" si="1248"/>
        <v>0</v>
      </c>
      <c r="X1239" s="258" t="str">
        <f t="shared" si="1249"/>
        <v>#DIV/0!</v>
      </c>
      <c r="Y1239" s="261" t="str">
        <f t="shared" si="1250"/>
        <v>#DIV/0!</v>
      </c>
      <c r="Z1239" s="262">
        <f t="shared" si="1251"/>
        <v>0</v>
      </c>
      <c r="AA1239" s="262">
        <f t="shared" si="1252"/>
        <v>0</v>
      </c>
      <c r="AB1239" s="258" t="str">
        <f t="shared" si="1253"/>
        <v/>
      </c>
      <c r="AC1239" s="263" t="str">
        <f t="shared" si="1135"/>
        <v>   -  BĐ: 6/9/2025 KT: Ngày lỗi</v>
      </c>
      <c r="AD1239" s="263">
        <f t="shared" ref="AD1239:AE1239" si="1489">P1239</f>
        <v>45906</v>
      </c>
      <c r="AE1239" s="263" t="str">
        <f t="shared" si="1489"/>
        <v>#DIV/0!</v>
      </c>
      <c r="AF1239" s="187"/>
      <c r="AG1239" s="187"/>
    </row>
    <row r="1240">
      <c r="A1240" s="253"/>
      <c r="B1240" s="253"/>
      <c r="C1240" s="99"/>
      <c r="D1240" s="99"/>
      <c r="E1240" s="99"/>
      <c r="F1240" s="99"/>
      <c r="G1240" s="268"/>
      <c r="H1240" s="99"/>
      <c r="I1240" s="99"/>
      <c r="J1240" s="99"/>
      <c r="K1240" s="273"/>
      <c r="L1240" s="192"/>
      <c r="M1240" s="192"/>
      <c r="N1240" s="99"/>
      <c r="O1240" s="99"/>
      <c r="P1240" s="237">
        <f t="shared" si="1246"/>
        <v>45906</v>
      </c>
      <c r="Q1240" s="170" t="str">
        <f t="shared" si="1247"/>
        <v>#DIV/0!</v>
      </c>
      <c r="R1240" s="206"/>
      <c r="S1240" s="267"/>
      <c r="T1240" s="99"/>
      <c r="U1240" s="99"/>
      <c r="V1240" s="259" t="str">
        <f t="shared" si="1128"/>
        <v> </v>
      </c>
      <c r="W1240" s="260">
        <f t="shared" si="1248"/>
        <v>0</v>
      </c>
      <c r="X1240" s="258" t="str">
        <f t="shared" si="1249"/>
        <v>#DIV/0!</v>
      </c>
      <c r="Y1240" s="261" t="str">
        <f t="shared" si="1250"/>
        <v>#DIV/0!</v>
      </c>
      <c r="Z1240" s="262">
        <f t="shared" si="1251"/>
        <v>0</v>
      </c>
      <c r="AA1240" s="262">
        <f t="shared" si="1252"/>
        <v>0</v>
      </c>
      <c r="AB1240" s="258" t="str">
        <f t="shared" si="1253"/>
        <v/>
      </c>
      <c r="AC1240" s="263" t="str">
        <f t="shared" si="1135"/>
        <v>   -  BĐ: 6/9/2025 KT: Ngày lỗi</v>
      </c>
      <c r="AD1240" s="263">
        <f t="shared" ref="AD1240:AE1240" si="1490">P1240</f>
        <v>45906</v>
      </c>
      <c r="AE1240" s="263" t="str">
        <f t="shared" si="1490"/>
        <v>#DIV/0!</v>
      </c>
      <c r="AF1240" s="187"/>
      <c r="AG1240" s="187"/>
    </row>
    <row r="1241">
      <c r="A1241" s="253"/>
      <c r="B1241" s="253"/>
      <c r="C1241" s="99"/>
      <c r="D1241" s="99"/>
      <c r="E1241" s="99"/>
      <c r="F1241" s="99"/>
      <c r="G1241" s="268"/>
      <c r="H1241" s="99"/>
      <c r="I1241" s="99"/>
      <c r="J1241" s="99"/>
      <c r="K1241" s="273"/>
      <c r="L1241" s="192"/>
      <c r="M1241" s="192"/>
      <c r="N1241" s="99"/>
      <c r="O1241" s="99"/>
      <c r="P1241" s="237">
        <f t="shared" si="1246"/>
        <v>45906</v>
      </c>
      <c r="Q1241" s="170" t="str">
        <f t="shared" si="1247"/>
        <v>#DIV/0!</v>
      </c>
      <c r="R1241" s="206"/>
      <c r="S1241" s="267"/>
      <c r="T1241" s="99"/>
      <c r="U1241" s="99"/>
      <c r="V1241" s="259" t="str">
        <f t="shared" si="1128"/>
        <v> </v>
      </c>
      <c r="W1241" s="260">
        <f t="shared" si="1248"/>
        <v>0</v>
      </c>
      <c r="X1241" s="258" t="str">
        <f t="shared" si="1249"/>
        <v>#DIV/0!</v>
      </c>
      <c r="Y1241" s="261" t="str">
        <f t="shared" si="1250"/>
        <v>#DIV/0!</v>
      </c>
      <c r="Z1241" s="262">
        <f t="shared" si="1251"/>
        <v>0</v>
      </c>
      <c r="AA1241" s="262">
        <f t="shared" si="1252"/>
        <v>0</v>
      </c>
      <c r="AB1241" s="258" t="str">
        <f t="shared" si="1253"/>
        <v/>
      </c>
      <c r="AC1241" s="263" t="str">
        <f t="shared" si="1135"/>
        <v>   -  BĐ: 6/9/2025 KT: Ngày lỗi</v>
      </c>
      <c r="AD1241" s="263">
        <f t="shared" ref="AD1241:AE1241" si="1491">P1241</f>
        <v>45906</v>
      </c>
      <c r="AE1241" s="263" t="str">
        <f t="shared" si="1491"/>
        <v>#DIV/0!</v>
      </c>
      <c r="AF1241" s="187"/>
      <c r="AG1241" s="187"/>
    </row>
    <row r="1242">
      <c r="A1242" s="253"/>
      <c r="B1242" s="253"/>
      <c r="C1242" s="99"/>
      <c r="D1242" s="99"/>
      <c r="E1242" s="99"/>
      <c r="F1242" s="99"/>
      <c r="G1242" s="268"/>
      <c r="H1242" s="99"/>
      <c r="I1242" s="99"/>
      <c r="J1242" s="99"/>
      <c r="K1242" s="273"/>
      <c r="L1242" s="192"/>
      <c r="M1242" s="192"/>
      <c r="N1242" s="99"/>
      <c r="O1242" s="99"/>
      <c r="P1242" s="237">
        <f t="shared" si="1246"/>
        <v>45906</v>
      </c>
      <c r="Q1242" s="170" t="str">
        <f t="shared" si="1247"/>
        <v>#DIV/0!</v>
      </c>
      <c r="R1242" s="206"/>
      <c r="S1242" s="267"/>
      <c r="T1242" s="99"/>
      <c r="U1242" s="99"/>
      <c r="V1242" s="259" t="str">
        <f t="shared" si="1128"/>
        <v> </v>
      </c>
      <c r="W1242" s="260">
        <f t="shared" si="1248"/>
        <v>0</v>
      </c>
      <c r="X1242" s="258" t="str">
        <f t="shared" si="1249"/>
        <v>#DIV/0!</v>
      </c>
      <c r="Y1242" s="261" t="str">
        <f t="shared" si="1250"/>
        <v>#DIV/0!</v>
      </c>
      <c r="Z1242" s="262">
        <f t="shared" si="1251"/>
        <v>0</v>
      </c>
      <c r="AA1242" s="262">
        <f t="shared" si="1252"/>
        <v>0</v>
      </c>
      <c r="AB1242" s="258" t="str">
        <f t="shared" si="1253"/>
        <v/>
      </c>
      <c r="AC1242" s="263" t="str">
        <f t="shared" si="1135"/>
        <v>   -  BĐ: 6/9/2025 KT: Ngày lỗi</v>
      </c>
      <c r="AD1242" s="263">
        <f t="shared" ref="AD1242:AE1242" si="1492">P1242</f>
        <v>45906</v>
      </c>
      <c r="AE1242" s="263" t="str">
        <f t="shared" si="1492"/>
        <v>#DIV/0!</v>
      </c>
      <c r="AF1242" s="187"/>
      <c r="AG1242" s="187"/>
    </row>
    <row r="1243">
      <c r="A1243" s="253"/>
      <c r="B1243" s="253"/>
      <c r="C1243" s="99"/>
      <c r="D1243" s="99"/>
      <c r="E1243" s="99"/>
      <c r="F1243" s="99"/>
      <c r="G1243" s="268"/>
      <c r="H1243" s="99"/>
      <c r="I1243" s="99"/>
      <c r="J1243" s="99"/>
      <c r="K1243" s="273"/>
      <c r="L1243" s="192"/>
      <c r="M1243" s="192"/>
      <c r="N1243" s="99"/>
      <c r="O1243" s="99"/>
      <c r="P1243" s="237">
        <f t="shared" si="1246"/>
        <v>45906</v>
      </c>
      <c r="Q1243" s="170" t="str">
        <f t="shared" si="1247"/>
        <v>#DIV/0!</v>
      </c>
      <c r="R1243" s="206"/>
      <c r="S1243" s="267"/>
      <c r="T1243" s="99"/>
      <c r="U1243" s="99"/>
      <c r="V1243" s="259" t="str">
        <f t="shared" si="1128"/>
        <v> </v>
      </c>
      <c r="W1243" s="260">
        <f t="shared" si="1248"/>
        <v>0</v>
      </c>
      <c r="X1243" s="258" t="str">
        <f t="shared" si="1249"/>
        <v>#DIV/0!</v>
      </c>
      <c r="Y1243" s="261" t="str">
        <f t="shared" si="1250"/>
        <v>#DIV/0!</v>
      </c>
      <c r="Z1243" s="262">
        <f t="shared" si="1251"/>
        <v>0</v>
      </c>
      <c r="AA1243" s="262">
        <f t="shared" si="1252"/>
        <v>0</v>
      </c>
      <c r="AB1243" s="258" t="str">
        <f t="shared" si="1253"/>
        <v/>
      </c>
      <c r="AC1243" s="263" t="str">
        <f t="shared" si="1135"/>
        <v>   -  BĐ: 6/9/2025 KT: Ngày lỗi</v>
      </c>
      <c r="AD1243" s="263">
        <f t="shared" ref="AD1243:AE1243" si="1493">P1243</f>
        <v>45906</v>
      </c>
      <c r="AE1243" s="263" t="str">
        <f t="shared" si="1493"/>
        <v>#DIV/0!</v>
      </c>
      <c r="AF1243" s="187"/>
      <c r="AG1243" s="187"/>
    </row>
    <row r="1244">
      <c r="A1244" s="253"/>
      <c r="B1244" s="253"/>
      <c r="C1244" s="99"/>
      <c r="D1244" s="99"/>
      <c r="E1244" s="99"/>
      <c r="F1244" s="99"/>
      <c r="G1244" s="268"/>
      <c r="H1244" s="99"/>
      <c r="I1244" s="99"/>
      <c r="J1244" s="99"/>
      <c r="K1244" s="273"/>
      <c r="L1244" s="192"/>
      <c r="M1244" s="192"/>
      <c r="N1244" s="99"/>
      <c r="O1244" s="99"/>
      <c r="P1244" s="237">
        <f t="shared" si="1246"/>
        <v>45906</v>
      </c>
      <c r="Q1244" s="170" t="str">
        <f t="shared" si="1247"/>
        <v>#DIV/0!</v>
      </c>
      <c r="R1244" s="206"/>
      <c r="S1244" s="267"/>
      <c r="T1244" s="99"/>
      <c r="U1244" s="99"/>
      <c r="V1244" s="259" t="str">
        <f t="shared" si="1128"/>
        <v> </v>
      </c>
      <c r="W1244" s="260">
        <f t="shared" si="1248"/>
        <v>0</v>
      </c>
      <c r="X1244" s="258" t="str">
        <f t="shared" si="1249"/>
        <v>#DIV/0!</v>
      </c>
      <c r="Y1244" s="261" t="str">
        <f t="shared" si="1250"/>
        <v>#DIV/0!</v>
      </c>
      <c r="Z1244" s="262">
        <f t="shared" si="1251"/>
        <v>0</v>
      </c>
      <c r="AA1244" s="262">
        <f t="shared" si="1252"/>
        <v>0</v>
      </c>
      <c r="AB1244" s="258" t="str">
        <f t="shared" si="1253"/>
        <v/>
      </c>
      <c r="AC1244" s="263" t="str">
        <f t="shared" si="1135"/>
        <v>   -  BĐ: 6/9/2025 KT: Ngày lỗi</v>
      </c>
      <c r="AD1244" s="263">
        <f t="shared" ref="AD1244:AE1244" si="1494">P1244</f>
        <v>45906</v>
      </c>
      <c r="AE1244" s="263" t="str">
        <f t="shared" si="1494"/>
        <v>#DIV/0!</v>
      </c>
      <c r="AF1244" s="187"/>
      <c r="AG1244" s="187"/>
    </row>
    <row r="1245">
      <c r="A1245" s="253"/>
      <c r="B1245" s="253"/>
      <c r="C1245" s="99"/>
      <c r="D1245" s="99"/>
      <c r="E1245" s="99"/>
      <c r="F1245" s="99"/>
      <c r="G1245" s="268"/>
      <c r="H1245" s="99"/>
      <c r="I1245" s="99"/>
      <c r="J1245" s="99"/>
      <c r="K1245" s="273"/>
      <c r="L1245" s="192"/>
      <c r="M1245" s="192"/>
      <c r="N1245" s="99"/>
      <c r="O1245" s="99"/>
      <c r="P1245" s="237">
        <f t="shared" si="1246"/>
        <v>45906</v>
      </c>
      <c r="Q1245" s="170" t="str">
        <f t="shared" si="1247"/>
        <v>#DIV/0!</v>
      </c>
      <c r="R1245" s="206"/>
      <c r="S1245" s="267"/>
      <c r="T1245" s="99"/>
      <c r="U1245" s="99"/>
      <c r="V1245" s="259" t="str">
        <f t="shared" si="1128"/>
        <v> </v>
      </c>
      <c r="W1245" s="260">
        <f t="shared" si="1248"/>
        <v>0</v>
      </c>
      <c r="X1245" s="258" t="str">
        <f t="shared" si="1249"/>
        <v>#DIV/0!</v>
      </c>
      <c r="Y1245" s="261" t="str">
        <f t="shared" si="1250"/>
        <v>#DIV/0!</v>
      </c>
      <c r="Z1245" s="262">
        <f t="shared" si="1251"/>
        <v>0</v>
      </c>
      <c r="AA1245" s="262">
        <f t="shared" si="1252"/>
        <v>0</v>
      </c>
      <c r="AB1245" s="258" t="str">
        <f t="shared" si="1253"/>
        <v/>
      </c>
      <c r="AC1245" s="263" t="str">
        <f t="shared" si="1135"/>
        <v>   -  BĐ: 6/9/2025 KT: Ngày lỗi</v>
      </c>
      <c r="AD1245" s="263">
        <f t="shared" ref="AD1245:AE1245" si="1495">P1245</f>
        <v>45906</v>
      </c>
      <c r="AE1245" s="263" t="str">
        <f t="shared" si="1495"/>
        <v>#DIV/0!</v>
      </c>
      <c r="AF1245" s="187"/>
      <c r="AG1245" s="187"/>
    </row>
    <row r="1246">
      <c r="A1246" s="253"/>
      <c r="B1246" s="253"/>
      <c r="C1246" s="99"/>
      <c r="D1246" s="99"/>
      <c r="E1246" s="99"/>
      <c r="F1246" s="99"/>
      <c r="G1246" s="268"/>
      <c r="H1246" s="99"/>
      <c r="I1246" s="99"/>
      <c r="J1246" s="99"/>
      <c r="K1246" s="273"/>
      <c r="L1246" s="192"/>
      <c r="M1246" s="192"/>
      <c r="N1246" s="99"/>
      <c r="O1246" s="99"/>
      <c r="P1246" s="237">
        <f t="shared" si="1246"/>
        <v>45906</v>
      </c>
      <c r="Q1246" s="170" t="str">
        <f t="shared" si="1247"/>
        <v>#DIV/0!</v>
      </c>
      <c r="R1246" s="206"/>
      <c r="S1246" s="267"/>
      <c r="T1246" s="99"/>
      <c r="U1246" s="99"/>
      <c r="V1246" s="259" t="str">
        <f t="shared" si="1128"/>
        <v> </v>
      </c>
      <c r="W1246" s="260">
        <f t="shared" si="1248"/>
        <v>0</v>
      </c>
      <c r="X1246" s="258" t="str">
        <f t="shared" si="1249"/>
        <v>#DIV/0!</v>
      </c>
      <c r="Y1246" s="261" t="str">
        <f t="shared" si="1250"/>
        <v>#DIV/0!</v>
      </c>
      <c r="Z1246" s="262">
        <f t="shared" si="1251"/>
        <v>0</v>
      </c>
      <c r="AA1246" s="262">
        <f t="shared" si="1252"/>
        <v>0</v>
      </c>
      <c r="AB1246" s="258" t="str">
        <f t="shared" si="1253"/>
        <v/>
      </c>
      <c r="AC1246" s="263" t="str">
        <f t="shared" si="1135"/>
        <v>   -  BĐ: 6/9/2025 KT: Ngày lỗi</v>
      </c>
      <c r="AD1246" s="263">
        <f t="shared" ref="AD1246:AE1246" si="1496">P1246</f>
        <v>45906</v>
      </c>
      <c r="AE1246" s="263" t="str">
        <f t="shared" si="1496"/>
        <v>#DIV/0!</v>
      </c>
      <c r="AF1246" s="187"/>
      <c r="AG1246" s="187"/>
    </row>
    <row r="1247">
      <c r="A1247" s="253"/>
      <c r="B1247" s="253"/>
      <c r="C1247" s="99"/>
      <c r="D1247" s="99"/>
      <c r="E1247" s="99"/>
      <c r="F1247" s="99"/>
      <c r="G1247" s="268"/>
      <c r="H1247" s="99"/>
      <c r="I1247" s="99"/>
      <c r="J1247" s="99"/>
      <c r="K1247" s="273"/>
      <c r="L1247" s="192"/>
      <c r="M1247" s="192"/>
      <c r="N1247" s="99"/>
      <c r="O1247" s="99"/>
      <c r="P1247" s="237">
        <f t="shared" si="1246"/>
        <v>45906</v>
      </c>
      <c r="Q1247" s="170" t="str">
        <f t="shared" si="1247"/>
        <v>#DIV/0!</v>
      </c>
      <c r="R1247" s="206"/>
      <c r="S1247" s="267"/>
      <c r="T1247" s="99"/>
      <c r="U1247" s="99"/>
      <c r="V1247" s="259" t="str">
        <f t="shared" si="1128"/>
        <v> </v>
      </c>
      <c r="W1247" s="260">
        <f t="shared" si="1248"/>
        <v>0</v>
      </c>
      <c r="X1247" s="258" t="str">
        <f t="shared" si="1249"/>
        <v>#DIV/0!</v>
      </c>
      <c r="Y1247" s="261" t="str">
        <f t="shared" si="1250"/>
        <v>#DIV/0!</v>
      </c>
      <c r="Z1247" s="262">
        <f t="shared" si="1251"/>
        <v>0</v>
      </c>
      <c r="AA1247" s="262">
        <f t="shared" si="1252"/>
        <v>0</v>
      </c>
      <c r="AB1247" s="258" t="str">
        <f t="shared" si="1253"/>
        <v/>
      </c>
      <c r="AC1247" s="263" t="str">
        <f t="shared" si="1135"/>
        <v>   -  BĐ: 6/9/2025 KT: Ngày lỗi</v>
      </c>
      <c r="AD1247" s="263">
        <f t="shared" ref="AD1247:AE1247" si="1497">P1247</f>
        <v>45906</v>
      </c>
      <c r="AE1247" s="263" t="str">
        <f t="shared" si="1497"/>
        <v>#DIV/0!</v>
      </c>
      <c r="AF1247" s="187"/>
      <c r="AG1247" s="187"/>
    </row>
    <row r="1248">
      <c r="A1248" s="253"/>
      <c r="B1248" s="253"/>
      <c r="C1248" s="99"/>
      <c r="D1248" s="99"/>
      <c r="E1248" s="99"/>
      <c r="F1248" s="99"/>
      <c r="G1248" s="268"/>
      <c r="H1248" s="99"/>
      <c r="I1248" s="99"/>
      <c r="J1248" s="99"/>
      <c r="K1248" s="273"/>
      <c r="L1248" s="192"/>
      <c r="M1248" s="192"/>
      <c r="N1248" s="99"/>
      <c r="O1248" s="99"/>
      <c r="P1248" s="237">
        <f t="shared" si="1246"/>
        <v>45906</v>
      </c>
      <c r="Q1248" s="170" t="str">
        <f t="shared" si="1247"/>
        <v>#DIV/0!</v>
      </c>
      <c r="R1248" s="206"/>
      <c r="S1248" s="267"/>
      <c r="T1248" s="99"/>
      <c r="U1248" s="99"/>
      <c r="V1248" s="259" t="str">
        <f t="shared" si="1128"/>
        <v> </v>
      </c>
      <c r="W1248" s="260">
        <f t="shared" si="1248"/>
        <v>0</v>
      </c>
      <c r="X1248" s="258" t="str">
        <f t="shared" si="1249"/>
        <v>#DIV/0!</v>
      </c>
      <c r="Y1248" s="261" t="str">
        <f t="shared" si="1250"/>
        <v>#DIV/0!</v>
      </c>
      <c r="Z1248" s="262">
        <f t="shared" si="1251"/>
        <v>0</v>
      </c>
      <c r="AA1248" s="262">
        <f t="shared" si="1252"/>
        <v>0</v>
      </c>
      <c r="AB1248" s="258" t="str">
        <f t="shared" si="1253"/>
        <v/>
      </c>
      <c r="AC1248" s="263" t="str">
        <f t="shared" si="1135"/>
        <v>   -  BĐ: 6/9/2025 KT: Ngày lỗi</v>
      </c>
      <c r="AD1248" s="263">
        <f t="shared" ref="AD1248:AE1248" si="1498">P1248</f>
        <v>45906</v>
      </c>
      <c r="AE1248" s="263" t="str">
        <f t="shared" si="1498"/>
        <v>#DIV/0!</v>
      </c>
      <c r="AF1248" s="187"/>
      <c r="AG1248" s="187"/>
    </row>
    <row r="1249">
      <c r="A1249" s="253"/>
      <c r="B1249" s="253"/>
      <c r="C1249" s="99"/>
      <c r="D1249" s="99"/>
      <c r="E1249" s="99"/>
      <c r="F1249" s="99"/>
      <c r="G1249" s="268"/>
      <c r="H1249" s="99"/>
      <c r="I1249" s="99"/>
      <c r="J1249" s="99"/>
      <c r="K1249" s="273"/>
      <c r="L1249" s="192"/>
      <c r="M1249" s="192"/>
      <c r="N1249" s="99"/>
      <c r="O1249" s="99"/>
      <c r="P1249" s="237">
        <f t="shared" si="1246"/>
        <v>45906</v>
      </c>
      <c r="Q1249" s="170" t="str">
        <f t="shared" si="1247"/>
        <v>#DIV/0!</v>
      </c>
      <c r="R1249" s="206"/>
      <c r="S1249" s="267"/>
      <c r="T1249" s="99"/>
      <c r="U1249" s="99"/>
      <c r="V1249" s="259" t="str">
        <f t="shared" si="1128"/>
        <v> </v>
      </c>
      <c r="W1249" s="260">
        <f t="shared" si="1248"/>
        <v>0</v>
      </c>
      <c r="X1249" s="258" t="str">
        <f t="shared" si="1249"/>
        <v>#DIV/0!</v>
      </c>
      <c r="Y1249" s="261" t="str">
        <f t="shared" si="1250"/>
        <v>#DIV/0!</v>
      </c>
      <c r="Z1249" s="262">
        <f t="shared" si="1251"/>
        <v>0</v>
      </c>
      <c r="AA1249" s="262">
        <f t="shared" si="1252"/>
        <v>0</v>
      </c>
      <c r="AB1249" s="258" t="str">
        <f t="shared" si="1253"/>
        <v/>
      </c>
      <c r="AC1249" s="263" t="str">
        <f t="shared" si="1135"/>
        <v>   -  BĐ: 6/9/2025 KT: Ngày lỗi</v>
      </c>
      <c r="AD1249" s="263">
        <f t="shared" ref="AD1249:AE1249" si="1499">P1249</f>
        <v>45906</v>
      </c>
      <c r="AE1249" s="263" t="str">
        <f t="shared" si="1499"/>
        <v>#DIV/0!</v>
      </c>
      <c r="AF1249" s="187"/>
      <c r="AG1249" s="187"/>
    </row>
    <row r="1250">
      <c r="A1250" s="253"/>
      <c r="B1250" s="253"/>
      <c r="C1250" s="99"/>
      <c r="D1250" s="99"/>
      <c r="E1250" s="99"/>
      <c r="F1250" s="99"/>
      <c r="G1250" s="268"/>
      <c r="H1250" s="99"/>
      <c r="I1250" s="99"/>
      <c r="J1250" s="99"/>
      <c r="K1250" s="273"/>
      <c r="L1250" s="192"/>
      <c r="M1250" s="192"/>
      <c r="N1250" s="99"/>
      <c r="O1250" s="99"/>
      <c r="P1250" s="237">
        <f t="shared" si="1246"/>
        <v>45906</v>
      </c>
      <c r="Q1250" s="170" t="str">
        <f t="shared" si="1247"/>
        <v>#DIV/0!</v>
      </c>
      <c r="R1250" s="206"/>
      <c r="S1250" s="267"/>
      <c r="T1250" s="99"/>
      <c r="U1250" s="99"/>
      <c r="V1250" s="259" t="str">
        <f t="shared" si="1128"/>
        <v> </v>
      </c>
      <c r="W1250" s="260">
        <f t="shared" si="1248"/>
        <v>0</v>
      </c>
      <c r="X1250" s="258" t="str">
        <f t="shared" si="1249"/>
        <v>#DIV/0!</v>
      </c>
      <c r="Y1250" s="261" t="str">
        <f t="shared" si="1250"/>
        <v>#DIV/0!</v>
      </c>
      <c r="Z1250" s="262">
        <f t="shared" si="1251"/>
        <v>0</v>
      </c>
      <c r="AA1250" s="262">
        <f t="shared" si="1252"/>
        <v>0</v>
      </c>
      <c r="AB1250" s="258" t="str">
        <f t="shared" si="1253"/>
        <v/>
      </c>
      <c r="AC1250" s="263" t="str">
        <f t="shared" si="1135"/>
        <v>   -  BĐ: 6/9/2025 KT: Ngày lỗi</v>
      </c>
      <c r="AD1250" s="263">
        <f t="shared" ref="AD1250:AE1250" si="1500">P1250</f>
        <v>45906</v>
      </c>
      <c r="AE1250" s="263" t="str">
        <f t="shared" si="1500"/>
        <v>#DIV/0!</v>
      </c>
      <c r="AF1250" s="187"/>
      <c r="AG1250" s="187"/>
    </row>
    <row r="1251">
      <c r="A1251" s="253"/>
      <c r="B1251" s="253"/>
      <c r="C1251" s="99"/>
      <c r="D1251" s="99"/>
      <c r="E1251" s="99"/>
      <c r="F1251" s="99"/>
      <c r="G1251" s="268"/>
      <c r="H1251" s="99"/>
      <c r="I1251" s="99"/>
      <c r="J1251" s="99"/>
      <c r="K1251" s="273"/>
      <c r="L1251" s="192"/>
      <c r="M1251" s="192"/>
      <c r="N1251" s="99"/>
      <c r="O1251" s="99"/>
      <c r="P1251" s="237">
        <f t="shared" si="1246"/>
        <v>45906</v>
      </c>
      <c r="Q1251" s="170" t="str">
        <f t="shared" si="1247"/>
        <v>#DIV/0!</v>
      </c>
      <c r="R1251" s="206"/>
      <c r="S1251" s="267"/>
      <c r="T1251" s="99"/>
      <c r="U1251" s="99"/>
      <c r="V1251" s="259" t="str">
        <f t="shared" si="1128"/>
        <v> </v>
      </c>
      <c r="W1251" s="260">
        <f t="shared" si="1248"/>
        <v>0</v>
      </c>
      <c r="X1251" s="258" t="str">
        <f t="shared" si="1249"/>
        <v>#DIV/0!</v>
      </c>
      <c r="Y1251" s="261" t="str">
        <f t="shared" si="1250"/>
        <v>#DIV/0!</v>
      </c>
      <c r="Z1251" s="262">
        <f t="shared" si="1251"/>
        <v>0</v>
      </c>
      <c r="AA1251" s="262">
        <f t="shared" si="1252"/>
        <v>0</v>
      </c>
      <c r="AB1251" s="258" t="str">
        <f t="shared" si="1253"/>
        <v/>
      </c>
      <c r="AC1251" s="263" t="str">
        <f t="shared" si="1135"/>
        <v>   -  BĐ: 6/9/2025 KT: Ngày lỗi</v>
      </c>
      <c r="AD1251" s="263">
        <f t="shared" ref="AD1251:AE1251" si="1501">P1251</f>
        <v>45906</v>
      </c>
      <c r="AE1251" s="263" t="str">
        <f t="shared" si="1501"/>
        <v>#DIV/0!</v>
      </c>
      <c r="AF1251" s="187"/>
      <c r="AG1251" s="187"/>
    </row>
    <row r="1252">
      <c r="A1252" s="253"/>
      <c r="B1252" s="253"/>
      <c r="C1252" s="99"/>
      <c r="D1252" s="99"/>
      <c r="E1252" s="99"/>
      <c r="F1252" s="99"/>
      <c r="G1252" s="268"/>
      <c r="H1252" s="99"/>
      <c r="I1252" s="99"/>
      <c r="J1252" s="99"/>
      <c r="K1252" s="273"/>
      <c r="L1252" s="192"/>
      <c r="M1252" s="192"/>
      <c r="N1252" s="99"/>
      <c r="O1252" s="99"/>
      <c r="P1252" s="237">
        <f t="shared" si="1246"/>
        <v>45906</v>
      </c>
      <c r="Q1252" s="170" t="str">
        <f t="shared" si="1247"/>
        <v>#DIV/0!</v>
      </c>
      <c r="R1252" s="206"/>
      <c r="S1252" s="267"/>
      <c r="T1252" s="99"/>
      <c r="U1252" s="99"/>
      <c r="V1252" s="259" t="str">
        <f t="shared" si="1128"/>
        <v> </v>
      </c>
      <c r="W1252" s="260">
        <f t="shared" si="1248"/>
        <v>0</v>
      </c>
      <c r="X1252" s="258" t="str">
        <f t="shared" si="1249"/>
        <v>#DIV/0!</v>
      </c>
      <c r="Y1252" s="261" t="str">
        <f t="shared" si="1250"/>
        <v>#DIV/0!</v>
      </c>
      <c r="Z1252" s="262">
        <f t="shared" si="1251"/>
        <v>0</v>
      </c>
      <c r="AA1252" s="262">
        <f t="shared" si="1252"/>
        <v>0</v>
      </c>
      <c r="AB1252" s="258" t="str">
        <f t="shared" si="1253"/>
        <v/>
      </c>
      <c r="AC1252" s="263" t="str">
        <f t="shared" si="1135"/>
        <v>   -  BĐ: 6/9/2025 KT: Ngày lỗi</v>
      </c>
      <c r="AD1252" s="263">
        <f t="shared" ref="AD1252:AE1252" si="1502">P1252</f>
        <v>45906</v>
      </c>
      <c r="AE1252" s="263" t="str">
        <f t="shared" si="1502"/>
        <v>#DIV/0!</v>
      </c>
      <c r="AF1252" s="187"/>
      <c r="AG1252" s="187"/>
    </row>
    <row r="1253">
      <c r="A1253" s="253"/>
      <c r="B1253" s="253"/>
      <c r="C1253" s="99"/>
      <c r="D1253" s="99"/>
      <c r="E1253" s="99"/>
      <c r="F1253" s="99"/>
      <c r="G1253" s="268"/>
      <c r="H1253" s="99"/>
      <c r="I1253" s="99"/>
      <c r="J1253" s="99"/>
      <c r="K1253" s="273"/>
      <c r="L1253" s="192"/>
      <c r="M1253" s="192"/>
      <c r="N1253" s="99"/>
      <c r="O1253" s="99"/>
      <c r="P1253" s="237">
        <f t="shared" si="1246"/>
        <v>45906</v>
      </c>
      <c r="Q1253" s="170" t="str">
        <f t="shared" si="1247"/>
        <v>#DIV/0!</v>
      </c>
      <c r="R1253" s="206"/>
      <c r="S1253" s="267"/>
      <c r="T1253" s="99"/>
      <c r="U1253" s="99"/>
      <c r="V1253" s="259" t="str">
        <f t="shared" si="1128"/>
        <v> </v>
      </c>
      <c r="W1253" s="260">
        <f t="shared" si="1248"/>
        <v>0</v>
      </c>
      <c r="X1253" s="258" t="str">
        <f t="shared" si="1249"/>
        <v>#DIV/0!</v>
      </c>
      <c r="Y1253" s="261" t="str">
        <f t="shared" si="1250"/>
        <v>#DIV/0!</v>
      </c>
      <c r="Z1253" s="262">
        <f t="shared" si="1251"/>
        <v>0</v>
      </c>
      <c r="AA1253" s="262">
        <f t="shared" si="1252"/>
        <v>0</v>
      </c>
      <c r="AB1253" s="258" t="str">
        <f t="shared" si="1253"/>
        <v/>
      </c>
      <c r="AC1253" s="263" t="str">
        <f t="shared" si="1135"/>
        <v>   -  BĐ: 6/9/2025 KT: Ngày lỗi</v>
      </c>
      <c r="AD1253" s="263">
        <f t="shared" ref="AD1253:AE1253" si="1503">P1253</f>
        <v>45906</v>
      </c>
      <c r="AE1253" s="263" t="str">
        <f t="shared" si="1503"/>
        <v>#DIV/0!</v>
      </c>
      <c r="AF1253" s="187"/>
      <c r="AG1253" s="187"/>
    </row>
    <row r="1254">
      <c r="A1254" s="253"/>
      <c r="B1254" s="253"/>
      <c r="C1254" s="99"/>
      <c r="D1254" s="99"/>
      <c r="E1254" s="99"/>
      <c r="F1254" s="99"/>
      <c r="G1254" s="268"/>
      <c r="H1254" s="99"/>
      <c r="I1254" s="99"/>
      <c r="J1254" s="99"/>
      <c r="K1254" s="273"/>
      <c r="L1254" s="192"/>
      <c r="M1254" s="192"/>
      <c r="N1254" s="99"/>
      <c r="O1254" s="99"/>
      <c r="P1254" s="237">
        <f t="shared" si="1246"/>
        <v>45906</v>
      </c>
      <c r="Q1254" s="170" t="str">
        <f t="shared" si="1247"/>
        <v>#DIV/0!</v>
      </c>
      <c r="R1254" s="206"/>
      <c r="S1254" s="267"/>
      <c r="T1254" s="99"/>
      <c r="U1254" s="99"/>
      <c r="V1254" s="259" t="str">
        <f t="shared" si="1128"/>
        <v> </v>
      </c>
      <c r="W1254" s="260">
        <f t="shared" si="1248"/>
        <v>0</v>
      </c>
      <c r="X1254" s="258" t="str">
        <f t="shared" si="1249"/>
        <v>#DIV/0!</v>
      </c>
      <c r="Y1254" s="261" t="str">
        <f t="shared" si="1250"/>
        <v>#DIV/0!</v>
      </c>
      <c r="Z1254" s="262">
        <f t="shared" si="1251"/>
        <v>0</v>
      </c>
      <c r="AA1254" s="262">
        <f t="shared" si="1252"/>
        <v>0</v>
      </c>
      <c r="AB1254" s="258" t="str">
        <f t="shared" si="1253"/>
        <v/>
      </c>
      <c r="AC1254" s="263" t="str">
        <f t="shared" si="1135"/>
        <v>   -  BĐ: 6/9/2025 KT: Ngày lỗi</v>
      </c>
      <c r="AD1254" s="263">
        <f t="shared" ref="AD1254:AE1254" si="1504">P1254</f>
        <v>45906</v>
      </c>
      <c r="AE1254" s="263" t="str">
        <f t="shared" si="1504"/>
        <v>#DIV/0!</v>
      </c>
      <c r="AF1254" s="187"/>
      <c r="AG1254" s="187"/>
    </row>
    <row r="1255">
      <c r="A1255" s="253"/>
      <c r="B1255" s="253"/>
      <c r="C1255" s="99"/>
      <c r="D1255" s="99"/>
      <c r="E1255" s="99"/>
      <c r="F1255" s="99"/>
      <c r="G1255" s="268"/>
      <c r="H1255" s="99"/>
      <c r="I1255" s="99"/>
      <c r="J1255" s="99"/>
      <c r="K1255" s="273"/>
      <c r="L1255" s="192"/>
      <c r="M1255" s="192"/>
      <c r="N1255" s="99"/>
      <c r="O1255" s="99"/>
      <c r="P1255" s="237">
        <f t="shared" si="1246"/>
        <v>45906</v>
      </c>
      <c r="Q1255" s="170" t="str">
        <f t="shared" si="1247"/>
        <v>#DIV/0!</v>
      </c>
      <c r="R1255" s="206"/>
      <c r="S1255" s="267"/>
      <c r="T1255" s="99"/>
      <c r="U1255" s="99"/>
      <c r="V1255" s="259" t="str">
        <f t="shared" si="1128"/>
        <v> </v>
      </c>
      <c r="W1255" s="260">
        <f t="shared" si="1248"/>
        <v>0</v>
      </c>
      <c r="X1255" s="258" t="str">
        <f t="shared" si="1249"/>
        <v>#DIV/0!</v>
      </c>
      <c r="Y1255" s="261" t="str">
        <f t="shared" si="1250"/>
        <v>#DIV/0!</v>
      </c>
      <c r="Z1255" s="262">
        <f t="shared" si="1251"/>
        <v>0</v>
      </c>
      <c r="AA1255" s="262">
        <f t="shared" si="1252"/>
        <v>0</v>
      </c>
      <c r="AB1255" s="258" t="str">
        <f t="shared" si="1253"/>
        <v/>
      </c>
      <c r="AC1255" s="263" t="str">
        <f t="shared" si="1135"/>
        <v>   -  BĐ: 6/9/2025 KT: Ngày lỗi</v>
      </c>
      <c r="AD1255" s="263">
        <f t="shared" ref="AD1255:AE1255" si="1505">P1255</f>
        <v>45906</v>
      </c>
      <c r="AE1255" s="263" t="str">
        <f t="shared" si="1505"/>
        <v>#DIV/0!</v>
      </c>
      <c r="AF1255" s="187"/>
      <c r="AG1255" s="187"/>
    </row>
    <row r="1256">
      <c r="A1256" s="253"/>
      <c r="B1256" s="253"/>
      <c r="C1256" s="99"/>
      <c r="D1256" s="99"/>
      <c r="E1256" s="99"/>
      <c r="F1256" s="99"/>
      <c r="G1256" s="268"/>
      <c r="H1256" s="99"/>
      <c r="I1256" s="99"/>
      <c r="J1256" s="99"/>
      <c r="K1256" s="273"/>
      <c r="L1256" s="192"/>
      <c r="M1256" s="192"/>
      <c r="N1256" s="99"/>
      <c r="O1256" s="99"/>
      <c r="P1256" s="237">
        <f t="shared" si="1246"/>
        <v>45906</v>
      </c>
      <c r="Q1256" s="170" t="str">
        <f t="shared" si="1247"/>
        <v>#DIV/0!</v>
      </c>
      <c r="R1256" s="206"/>
      <c r="S1256" s="267"/>
      <c r="T1256" s="99"/>
      <c r="U1256" s="99"/>
      <c r="V1256" s="259" t="str">
        <f t="shared" si="1128"/>
        <v> </v>
      </c>
      <c r="W1256" s="260">
        <f t="shared" si="1248"/>
        <v>0</v>
      </c>
      <c r="X1256" s="258" t="str">
        <f t="shared" si="1249"/>
        <v>#DIV/0!</v>
      </c>
      <c r="Y1256" s="261" t="str">
        <f t="shared" si="1250"/>
        <v>#DIV/0!</v>
      </c>
      <c r="Z1256" s="262">
        <f t="shared" si="1251"/>
        <v>0</v>
      </c>
      <c r="AA1256" s="262">
        <f t="shared" si="1252"/>
        <v>0</v>
      </c>
      <c r="AB1256" s="258" t="str">
        <f t="shared" si="1253"/>
        <v/>
      </c>
      <c r="AC1256" s="263" t="str">
        <f t="shared" si="1135"/>
        <v>   -  BĐ: 6/9/2025 KT: Ngày lỗi</v>
      </c>
      <c r="AD1256" s="263">
        <f t="shared" ref="AD1256:AE1256" si="1506">P1256</f>
        <v>45906</v>
      </c>
      <c r="AE1256" s="263" t="str">
        <f t="shared" si="1506"/>
        <v>#DIV/0!</v>
      </c>
      <c r="AF1256" s="187"/>
      <c r="AG1256" s="187"/>
    </row>
    <row r="1257">
      <c r="A1257" s="253"/>
      <c r="B1257" s="253"/>
      <c r="C1257" s="99"/>
      <c r="D1257" s="99"/>
      <c r="E1257" s="99"/>
      <c r="F1257" s="99"/>
      <c r="G1257" s="268"/>
      <c r="H1257" s="99"/>
      <c r="I1257" s="99"/>
      <c r="J1257" s="99"/>
      <c r="K1257" s="273"/>
      <c r="L1257" s="192"/>
      <c r="M1257" s="192"/>
      <c r="N1257" s="99"/>
      <c r="O1257" s="99"/>
      <c r="P1257" s="237">
        <f t="shared" si="1246"/>
        <v>45906</v>
      </c>
      <c r="Q1257" s="170" t="str">
        <f t="shared" si="1247"/>
        <v>#DIV/0!</v>
      </c>
      <c r="R1257" s="206"/>
      <c r="S1257" s="267"/>
      <c r="T1257" s="99"/>
      <c r="U1257" s="99"/>
      <c r="V1257" s="259" t="str">
        <f t="shared" si="1128"/>
        <v> </v>
      </c>
      <c r="W1257" s="260">
        <f t="shared" si="1248"/>
        <v>0</v>
      </c>
      <c r="X1257" s="258" t="str">
        <f t="shared" si="1249"/>
        <v>#DIV/0!</v>
      </c>
      <c r="Y1257" s="261" t="str">
        <f t="shared" si="1250"/>
        <v>#DIV/0!</v>
      </c>
      <c r="Z1257" s="262">
        <f t="shared" si="1251"/>
        <v>0</v>
      </c>
      <c r="AA1257" s="262">
        <f t="shared" si="1252"/>
        <v>0</v>
      </c>
      <c r="AB1257" s="258" t="str">
        <f t="shared" si="1253"/>
        <v/>
      </c>
      <c r="AC1257" s="263" t="str">
        <f t="shared" si="1135"/>
        <v>   -  BĐ: 6/9/2025 KT: Ngày lỗi</v>
      </c>
      <c r="AD1257" s="263">
        <f t="shared" ref="AD1257:AE1257" si="1507">P1257</f>
        <v>45906</v>
      </c>
      <c r="AE1257" s="263" t="str">
        <f t="shared" si="1507"/>
        <v>#DIV/0!</v>
      </c>
      <c r="AF1257" s="187"/>
      <c r="AG1257" s="187"/>
    </row>
    <row r="1258">
      <c r="A1258" s="253"/>
      <c r="B1258" s="253"/>
      <c r="C1258" s="99"/>
      <c r="D1258" s="99"/>
      <c r="E1258" s="99"/>
      <c r="F1258" s="99"/>
      <c r="G1258" s="268"/>
      <c r="H1258" s="99"/>
      <c r="I1258" s="99"/>
      <c r="J1258" s="99"/>
      <c r="K1258" s="273"/>
      <c r="L1258" s="192"/>
      <c r="M1258" s="192"/>
      <c r="N1258" s="99"/>
      <c r="O1258" s="99"/>
      <c r="P1258" s="237">
        <f t="shared" si="1246"/>
        <v>45906</v>
      </c>
      <c r="Q1258" s="170" t="str">
        <f t="shared" si="1247"/>
        <v>#DIV/0!</v>
      </c>
      <c r="R1258" s="206"/>
      <c r="S1258" s="267"/>
      <c r="T1258" s="99"/>
      <c r="U1258" s="99"/>
      <c r="V1258" s="259" t="str">
        <f t="shared" si="1128"/>
        <v> </v>
      </c>
      <c r="W1258" s="260">
        <f t="shared" si="1248"/>
        <v>0</v>
      </c>
      <c r="X1258" s="258" t="str">
        <f t="shared" si="1249"/>
        <v>#DIV/0!</v>
      </c>
      <c r="Y1258" s="261" t="str">
        <f t="shared" si="1250"/>
        <v>#DIV/0!</v>
      </c>
      <c r="Z1258" s="262">
        <f t="shared" si="1251"/>
        <v>0</v>
      </c>
      <c r="AA1258" s="262">
        <f t="shared" si="1252"/>
        <v>0</v>
      </c>
      <c r="AB1258" s="258" t="str">
        <f t="shared" si="1253"/>
        <v/>
      </c>
      <c r="AC1258" s="263" t="str">
        <f t="shared" si="1135"/>
        <v>   -  BĐ: 6/9/2025 KT: Ngày lỗi</v>
      </c>
      <c r="AD1258" s="263">
        <f t="shared" ref="AD1258:AE1258" si="1508">P1258</f>
        <v>45906</v>
      </c>
      <c r="AE1258" s="263" t="str">
        <f t="shared" si="1508"/>
        <v>#DIV/0!</v>
      </c>
      <c r="AF1258" s="187"/>
      <c r="AG1258" s="187"/>
    </row>
    <row r="1259">
      <c r="A1259" s="253"/>
      <c r="B1259" s="253"/>
      <c r="C1259" s="99"/>
      <c r="D1259" s="99"/>
      <c r="E1259" s="99"/>
      <c r="F1259" s="99"/>
      <c r="G1259" s="268"/>
      <c r="H1259" s="99"/>
      <c r="I1259" s="99"/>
      <c r="J1259" s="99"/>
      <c r="K1259" s="273"/>
      <c r="L1259" s="192"/>
      <c r="M1259" s="192"/>
      <c r="N1259" s="99"/>
      <c r="O1259" s="99"/>
      <c r="P1259" s="237">
        <f t="shared" si="1246"/>
        <v>45906</v>
      </c>
      <c r="Q1259" s="170" t="str">
        <f t="shared" si="1247"/>
        <v>#DIV/0!</v>
      </c>
      <c r="R1259" s="206"/>
      <c r="S1259" s="267"/>
      <c r="T1259" s="99"/>
      <c r="U1259" s="99"/>
      <c r="V1259" s="259" t="str">
        <f t="shared" si="1128"/>
        <v> </v>
      </c>
      <c r="W1259" s="260">
        <f t="shared" si="1248"/>
        <v>0</v>
      </c>
      <c r="X1259" s="258" t="str">
        <f t="shared" si="1249"/>
        <v>#DIV/0!</v>
      </c>
      <c r="Y1259" s="261" t="str">
        <f t="shared" si="1250"/>
        <v>#DIV/0!</v>
      </c>
      <c r="Z1259" s="262">
        <f t="shared" si="1251"/>
        <v>0</v>
      </c>
      <c r="AA1259" s="262">
        <f t="shared" si="1252"/>
        <v>0</v>
      </c>
      <c r="AB1259" s="258" t="str">
        <f t="shared" si="1253"/>
        <v/>
      </c>
      <c r="AC1259" s="263" t="str">
        <f t="shared" si="1135"/>
        <v>   -  BĐ: 6/9/2025 KT: Ngày lỗi</v>
      </c>
      <c r="AD1259" s="263">
        <f t="shared" ref="AD1259:AE1259" si="1509">P1259</f>
        <v>45906</v>
      </c>
      <c r="AE1259" s="263" t="str">
        <f t="shared" si="1509"/>
        <v>#DIV/0!</v>
      </c>
      <c r="AF1259" s="187"/>
      <c r="AG1259" s="187"/>
    </row>
    <row r="1260">
      <c r="A1260" s="253"/>
      <c r="B1260" s="253"/>
      <c r="C1260" s="99"/>
      <c r="D1260" s="99"/>
      <c r="E1260" s="99"/>
      <c r="F1260" s="99"/>
      <c r="G1260" s="268"/>
      <c r="H1260" s="99"/>
      <c r="I1260" s="99"/>
      <c r="J1260" s="99"/>
      <c r="K1260" s="273"/>
      <c r="L1260" s="192"/>
      <c r="M1260" s="192"/>
      <c r="N1260" s="99"/>
      <c r="O1260" s="99"/>
      <c r="P1260" s="237">
        <f t="shared" si="1246"/>
        <v>45906</v>
      </c>
      <c r="Q1260" s="170" t="str">
        <f t="shared" si="1247"/>
        <v>#DIV/0!</v>
      </c>
      <c r="R1260" s="206"/>
      <c r="S1260" s="267"/>
      <c r="T1260" s="99"/>
      <c r="U1260" s="99"/>
      <c r="V1260" s="259" t="str">
        <f t="shared" si="1128"/>
        <v> </v>
      </c>
      <c r="W1260" s="260">
        <f t="shared" si="1248"/>
        <v>0</v>
      </c>
      <c r="X1260" s="258" t="str">
        <f t="shared" si="1249"/>
        <v>#DIV/0!</v>
      </c>
      <c r="Y1260" s="261" t="str">
        <f t="shared" si="1250"/>
        <v>#DIV/0!</v>
      </c>
      <c r="Z1260" s="262">
        <f t="shared" si="1251"/>
        <v>0</v>
      </c>
      <c r="AA1260" s="262">
        <f t="shared" si="1252"/>
        <v>0</v>
      </c>
      <c r="AB1260" s="258" t="str">
        <f t="shared" si="1253"/>
        <v/>
      </c>
      <c r="AC1260" s="263" t="str">
        <f t="shared" si="1135"/>
        <v>   -  BĐ: 6/9/2025 KT: Ngày lỗi</v>
      </c>
      <c r="AD1260" s="263">
        <f t="shared" ref="AD1260:AE1260" si="1510">P1260</f>
        <v>45906</v>
      </c>
      <c r="AE1260" s="263" t="str">
        <f t="shared" si="1510"/>
        <v>#DIV/0!</v>
      </c>
      <c r="AF1260" s="187"/>
      <c r="AG1260" s="187"/>
    </row>
    <row r="1261">
      <c r="A1261" s="253"/>
      <c r="B1261" s="253"/>
      <c r="C1261" s="99"/>
      <c r="D1261" s="99"/>
      <c r="E1261" s="99"/>
      <c r="F1261" s="99"/>
      <c r="G1261" s="268"/>
      <c r="H1261" s="99"/>
      <c r="I1261" s="99"/>
      <c r="J1261" s="99"/>
      <c r="K1261" s="273"/>
      <c r="L1261" s="192"/>
      <c r="M1261" s="192"/>
      <c r="N1261" s="99"/>
      <c r="O1261" s="99"/>
      <c r="P1261" s="237">
        <f t="shared" si="1246"/>
        <v>45906</v>
      </c>
      <c r="Q1261" s="170" t="str">
        <f t="shared" si="1247"/>
        <v>#DIV/0!</v>
      </c>
      <c r="R1261" s="206"/>
      <c r="S1261" s="267"/>
      <c r="T1261" s="99"/>
      <c r="U1261" s="99"/>
      <c r="V1261" s="259" t="str">
        <f t="shared" si="1128"/>
        <v> </v>
      </c>
      <c r="W1261" s="260">
        <f t="shared" si="1248"/>
        <v>0</v>
      </c>
      <c r="X1261" s="258" t="str">
        <f t="shared" si="1249"/>
        <v>#DIV/0!</v>
      </c>
      <c r="Y1261" s="261" t="str">
        <f t="shared" si="1250"/>
        <v>#DIV/0!</v>
      </c>
      <c r="Z1261" s="262">
        <f t="shared" si="1251"/>
        <v>0</v>
      </c>
      <c r="AA1261" s="262">
        <f t="shared" si="1252"/>
        <v>0</v>
      </c>
      <c r="AB1261" s="258" t="str">
        <f t="shared" si="1253"/>
        <v/>
      </c>
      <c r="AC1261" s="263" t="str">
        <f t="shared" si="1135"/>
        <v>   -  BĐ: 6/9/2025 KT: Ngày lỗi</v>
      </c>
      <c r="AD1261" s="263">
        <f t="shared" ref="AD1261:AE1261" si="1511">P1261</f>
        <v>45906</v>
      </c>
      <c r="AE1261" s="263" t="str">
        <f t="shared" si="1511"/>
        <v>#DIV/0!</v>
      </c>
      <c r="AF1261" s="187"/>
      <c r="AG1261" s="187"/>
    </row>
    <row r="1262">
      <c r="A1262" s="253"/>
      <c r="B1262" s="253"/>
      <c r="C1262" s="99"/>
      <c r="D1262" s="99"/>
      <c r="E1262" s="99"/>
      <c r="F1262" s="99"/>
      <c r="G1262" s="268"/>
      <c r="H1262" s="99"/>
      <c r="I1262" s="99"/>
      <c r="J1262" s="99"/>
      <c r="K1262" s="273"/>
      <c r="L1262" s="192"/>
      <c r="M1262" s="192"/>
      <c r="N1262" s="99"/>
      <c r="O1262" s="99"/>
      <c r="P1262" s="237">
        <f t="shared" si="1246"/>
        <v>45906</v>
      </c>
      <c r="Q1262" s="170" t="str">
        <f t="shared" si="1247"/>
        <v>#DIV/0!</v>
      </c>
      <c r="R1262" s="206"/>
      <c r="S1262" s="267"/>
      <c r="T1262" s="99"/>
      <c r="U1262" s="99"/>
      <c r="V1262" s="259" t="str">
        <f t="shared" si="1128"/>
        <v> </v>
      </c>
      <c r="W1262" s="260">
        <f t="shared" si="1248"/>
        <v>0</v>
      </c>
      <c r="X1262" s="258" t="str">
        <f t="shared" si="1249"/>
        <v>#DIV/0!</v>
      </c>
      <c r="Y1262" s="261" t="str">
        <f t="shared" si="1250"/>
        <v>#DIV/0!</v>
      </c>
      <c r="Z1262" s="262">
        <f t="shared" si="1251"/>
        <v>0</v>
      </c>
      <c r="AA1262" s="262">
        <f t="shared" si="1252"/>
        <v>0</v>
      </c>
      <c r="AB1262" s="258" t="str">
        <f t="shared" si="1253"/>
        <v/>
      </c>
      <c r="AC1262" s="263" t="str">
        <f t="shared" si="1135"/>
        <v>   -  BĐ: 6/9/2025 KT: Ngày lỗi</v>
      </c>
      <c r="AD1262" s="263">
        <f t="shared" ref="AD1262:AE1262" si="1512">P1262</f>
        <v>45906</v>
      </c>
      <c r="AE1262" s="263" t="str">
        <f t="shared" si="1512"/>
        <v>#DIV/0!</v>
      </c>
      <c r="AF1262" s="187"/>
      <c r="AG1262" s="187"/>
    </row>
    <row r="1263">
      <c r="A1263" s="253"/>
      <c r="B1263" s="253"/>
      <c r="C1263" s="99"/>
      <c r="D1263" s="99"/>
      <c r="E1263" s="99"/>
      <c r="F1263" s="99"/>
      <c r="G1263" s="268"/>
      <c r="H1263" s="99"/>
      <c r="I1263" s="99"/>
      <c r="J1263" s="99"/>
      <c r="K1263" s="273"/>
      <c r="L1263" s="192"/>
      <c r="M1263" s="192"/>
      <c r="N1263" s="99"/>
      <c r="O1263" s="99"/>
      <c r="P1263" s="237">
        <f t="shared" si="1246"/>
        <v>45906</v>
      </c>
      <c r="Q1263" s="170" t="str">
        <f t="shared" si="1247"/>
        <v>#DIV/0!</v>
      </c>
      <c r="R1263" s="206"/>
      <c r="S1263" s="267"/>
      <c r="T1263" s="99"/>
      <c r="U1263" s="99"/>
      <c r="V1263" s="259" t="str">
        <f t="shared" si="1128"/>
        <v> </v>
      </c>
      <c r="W1263" s="260">
        <f t="shared" si="1248"/>
        <v>0</v>
      </c>
      <c r="X1263" s="258" t="str">
        <f t="shared" si="1249"/>
        <v>#DIV/0!</v>
      </c>
      <c r="Y1263" s="261" t="str">
        <f t="shared" si="1250"/>
        <v>#DIV/0!</v>
      </c>
      <c r="Z1263" s="262">
        <f t="shared" si="1251"/>
        <v>0</v>
      </c>
      <c r="AA1263" s="262">
        <f t="shared" si="1252"/>
        <v>0</v>
      </c>
      <c r="AB1263" s="258" t="str">
        <f t="shared" si="1253"/>
        <v/>
      </c>
      <c r="AC1263" s="263" t="str">
        <f t="shared" si="1135"/>
        <v>   -  BĐ: 6/9/2025 KT: Ngày lỗi</v>
      </c>
      <c r="AD1263" s="263">
        <f t="shared" ref="AD1263:AE1263" si="1513">P1263</f>
        <v>45906</v>
      </c>
      <c r="AE1263" s="263" t="str">
        <f t="shared" si="1513"/>
        <v>#DIV/0!</v>
      </c>
      <c r="AF1263" s="187"/>
      <c r="AG1263" s="187"/>
    </row>
    <row r="1264">
      <c r="A1264" s="253"/>
      <c r="B1264" s="253"/>
      <c r="C1264" s="99"/>
      <c r="D1264" s="99"/>
      <c r="E1264" s="99"/>
      <c r="F1264" s="99"/>
      <c r="G1264" s="268"/>
      <c r="H1264" s="99"/>
      <c r="I1264" s="99"/>
      <c r="J1264" s="99"/>
      <c r="K1264" s="273"/>
      <c r="L1264" s="192"/>
      <c r="M1264" s="192"/>
      <c r="N1264" s="99"/>
      <c r="O1264" s="99"/>
      <c r="P1264" s="237">
        <f t="shared" si="1246"/>
        <v>45906</v>
      </c>
      <c r="Q1264" s="170" t="str">
        <f t="shared" si="1247"/>
        <v>#DIV/0!</v>
      </c>
      <c r="R1264" s="206"/>
      <c r="S1264" s="267"/>
      <c r="T1264" s="99"/>
      <c r="U1264" s="99"/>
      <c r="V1264" s="259" t="str">
        <f t="shared" si="1128"/>
        <v> </v>
      </c>
      <c r="W1264" s="260">
        <f t="shared" si="1248"/>
        <v>0</v>
      </c>
      <c r="X1264" s="258" t="str">
        <f t="shared" si="1249"/>
        <v>#DIV/0!</v>
      </c>
      <c r="Y1264" s="261" t="str">
        <f t="shared" si="1250"/>
        <v>#DIV/0!</v>
      </c>
      <c r="Z1264" s="262">
        <f t="shared" si="1251"/>
        <v>0</v>
      </c>
      <c r="AA1264" s="262">
        <f t="shared" si="1252"/>
        <v>0</v>
      </c>
      <c r="AB1264" s="258" t="str">
        <f t="shared" si="1253"/>
        <v/>
      </c>
      <c r="AC1264" s="263" t="str">
        <f t="shared" si="1135"/>
        <v>   -  BĐ: 6/9/2025 KT: Ngày lỗi</v>
      </c>
      <c r="AD1264" s="263">
        <f t="shared" ref="AD1264:AE1264" si="1514">P1264</f>
        <v>45906</v>
      </c>
      <c r="AE1264" s="263" t="str">
        <f t="shared" si="1514"/>
        <v>#DIV/0!</v>
      </c>
      <c r="AF1264" s="187"/>
      <c r="AG1264" s="187"/>
    </row>
    <row r="1265">
      <c r="A1265" s="253"/>
      <c r="B1265" s="253"/>
      <c r="C1265" s="99"/>
      <c r="D1265" s="99"/>
      <c r="E1265" s="99"/>
      <c r="F1265" s="99"/>
      <c r="G1265" s="268"/>
      <c r="H1265" s="99"/>
      <c r="I1265" s="99"/>
      <c r="J1265" s="99"/>
      <c r="K1265" s="273"/>
      <c r="L1265" s="192"/>
      <c r="M1265" s="192"/>
      <c r="N1265" s="99"/>
      <c r="O1265" s="99"/>
      <c r="P1265" s="237">
        <f t="shared" si="1246"/>
        <v>45906</v>
      </c>
      <c r="Q1265" s="170" t="str">
        <f t="shared" si="1247"/>
        <v>#DIV/0!</v>
      </c>
      <c r="R1265" s="264"/>
      <c r="S1265" s="267"/>
      <c r="T1265" s="99"/>
      <c r="U1265" s="99"/>
      <c r="V1265" s="259" t="str">
        <f t="shared" si="1128"/>
        <v> </v>
      </c>
      <c r="W1265" s="260">
        <f t="shared" si="1248"/>
        <v>0</v>
      </c>
      <c r="X1265" s="258" t="str">
        <f t="shared" si="1249"/>
        <v>#DIV/0!</v>
      </c>
      <c r="Y1265" s="261" t="str">
        <f t="shared" si="1250"/>
        <v>#DIV/0!</v>
      </c>
      <c r="Z1265" s="262">
        <f t="shared" si="1251"/>
        <v>0</v>
      </c>
      <c r="AA1265" s="262">
        <f t="shared" si="1252"/>
        <v>0</v>
      </c>
      <c r="AB1265" s="258" t="str">
        <f t="shared" si="1253"/>
        <v/>
      </c>
      <c r="AC1265" s="263" t="str">
        <f t="shared" si="1135"/>
        <v>   -  BĐ: 6/9/2025 KT: Ngày lỗi</v>
      </c>
      <c r="AD1265" s="263">
        <f t="shared" ref="AD1265:AE1265" si="1515">P1265</f>
        <v>45906</v>
      </c>
      <c r="AE1265" s="263" t="str">
        <f t="shared" si="1515"/>
        <v>#DIV/0!</v>
      </c>
      <c r="AF1265" s="187"/>
      <c r="AG1265" s="187"/>
    </row>
    <row r="1266">
      <c r="A1266" s="253"/>
      <c r="B1266" s="253"/>
      <c r="C1266" s="99"/>
      <c r="D1266" s="99"/>
      <c r="E1266" s="99"/>
      <c r="F1266" s="99"/>
      <c r="G1266" s="268"/>
      <c r="H1266" s="99"/>
      <c r="I1266" s="99"/>
      <c r="J1266" s="99"/>
      <c r="K1266" s="273"/>
      <c r="L1266" s="192"/>
      <c r="M1266" s="192"/>
      <c r="N1266" s="99"/>
      <c r="O1266" s="99"/>
      <c r="P1266" s="237">
        <f t="shared" si="1246"/>
        <v>45906</v>
      </c>
      <c r="Q1266" s="170" t="str">
        <f t="shared" si="1247"/>
        <v>#DIV/0!</v>
      </c>
      <c r="R1266" s="264"/>
      <c r="S1266" s="267"/>
      <c r="T1266" s="99"/>
      <c r="U1266" s="99"/>
      <c r="V1266" s="259" t="str">
        <f t="shared" si="1128"/>
        <v> </v>
      </c>
      <c r="W1266" s="260">
        <f t="shared" si="1248"/>
        <v>0</v>
      </c>
      <c r="X1266" s="258" t="str">
        <f t="shared" si="1249"/>
        <v>#DIV/0!</v>
      </c>
      <c r="Y1266" s="261" t="str">
        <f t="shared" si="1250"/>
        <v>#DIV/0!</v>
      </c>
      <c r="Z1266" s="262">
        <f t="shared" si="1251"/>
        <v>0</v>
      </c>
      <c r="AA1266" s="262">
        <f t="shared" si="1252"/>
        <v>0</v>
      </c>
      <c r="AB1266" s="258" t="str">
        <f t="shared" si="1253"/>
        <v/>
      </c>
      <c r="AC1266" s="263" t="str">
        <f t="shared" si="1135"/>
        <v>   -  BĐ: 6/9/2025 KT: Ngày lỗi</v>
      </c>
      <c r="AD1266" s="263">
        <f t="shared" ref="AD1266:AE1266" si="1516">P1266</f>
        <v>45906</v>
      </c>
      <c r="AE1266" s="263" t="str">
        <f t="shared" si="1516"/>
        <v>#DIV/0!</v>
      </c>
      <c r="AF1266" s="187"/>
      <c r="AG1266" s="187"/>
    </row>
    <row r="1267">
      <c r="A1267" s="253"/>
      <c r="B1267" s="253"/>
      <c r="C1267" s="99"/>
      <c r="D1267" s="99"/>
      <c r="E1267" s="99"/>
      <c r="F1267" s="99"/>
      <c r="G1267" s="268"/>
      <c r="H1267" s="99"/>
      <c r="I1267" s="99"/>
      <c r="J1267" s="99"/>
      <c r="K1267" s="273"/>
      <c r="L1267" s="192"/>
      <c r="M1267" s="192"/>
      <c r="N1267" s="99"/>
      <c r="O1267" s="99"/>
      <c r="P1267" s="237">
        <f t="shared" si="1246"/>
        <v>45906</v>
      </c>
      <c r="Q1267" s="170" t="str">
        <f t="shared" si="1247"/>
        <v>#DIV/0!</v>
      </c>
      <c r="R1267" s="206"/>
      <c r="S1267" s="267"/>
      <c r="T1267" s="99"/>
      <c r="U1267" s="99"/>
      <c r="V1267" s="259" t="str">
        <f t="shared" si="1128"/>
        <v> </v>
      </c>
      <c r="W1267" s="260">
        <f t="shared" si="1248"/>
        <v>0</v>
      </c>
      <c r="X1267" s="258" t="str">
        <f t="shared" si="1249"/>
        <v>#DIV/0!</v>
      </c>
      <c r="Y1267" s="261" t="str">
        <f t="shared" si="1250"/>
        <v>#DIV/0!</v>
      </c>
      <c r="Z1267" s="262">
        <f t="shared" si="1251"/>
        <v>0</v>
      </c>
      <c r="AA1267" s="262">
        <f t="shared" si="1252"/>
        <v>0</v>
      </c>
      <c r="AB1267" s="258" t="str">
        <f t="shared" si="1253"/>
        <v/>
      </c>
      <c r="AC1267" s="263" t="str">
        <f t="shared" si="1135"/>
        <v>   -  BĐ: 6/9/2025 KT: Ngày lỗi</v>
      </c>
      <c r="AD1267" s="263">
        <f t="shared" ref="AD1267:AE1267" si="1517">P1267</f>
        <v>45906</v>
      </c>
      <c r="AE1267" s="263" t="str">
        <f t="shared" si="1517"/>
        <v>#DIV/0!</v>
      </c>
      <c r="AF1267" s="187"/>
      <c r="AG1267" s="187"/>
    </row>
    <row r="1268">
      <c r="A1268" s="253"/>
      <c r="B1268" s="253"/>
      <c r="C1268" s="99"/>
      <c r="D1268" s="99"/>
      <c r="E1268" s="99"/>
      <c r="F1268" s="99"/>
      <c r="G1268" s="268"/>
      <c r="H1268" s="99"/>
      <c r="I1268" s="99"/>
      <c r="J1268" s="99"/>
      <c r="K1268" s="273"/>
      <c r="L1268" s="192"/>
      <c r="M1268" s="192"/>
      <c r="N1268" s="99"/>
      <c r="O1268" s="99"/>
      <c r="P1268" s="237">
        <f t="shared" si="1246"/>
        <v>45906</v>
      </c>
      <c r="Q1268" s="170" t="str">
        <f t="shared" si="1247"/>
        <v>#DIV/0!</v>
      </c>
      <c r="R1268" s="206"/>
      <c r="S1268" s="267"/>
      <c r="T1268" s="99"/>
      <c r="U1268" s="99"/>
      <c r="V1268" s="259" t="str">
        <f t="shared" si="1128"/>
        <v> </v>
      </c>
      <c r="W1268" s="260">
        <f t="shared" si="1248"/>
        <v>0</v>
      </c>
      <c r="X1268" s="258" t="str">
        <f t="shared" si="1249"/>
        <v>#DIV/0!</v>
      </c>
      <c r="Y1268" s="261" t="str">
        <f t="shared" si="1250"/>
        <v>#DIV/0!</v>
      </c>
      <c r="Z1268" s="262">
        <f t="shared" si="1251"/>
        <v>0</v>
      </c>
      <c r="AA1268" s="262">
        <f t="shared" si="1252"/>
        <v>0</v>
      </c>
      <c r="AB1268" s="258" t="str">
        <f t="shared" si="1253"/>
        <v/>
      </c>
      <c r="AC1268" s="263" t="str">
        <f t="shared" si="1135"/>
        <v>   -  BĐ: 6/9/2025 KT: Ngày lỗi</v>
      </c>
      <c r="AD1268" s="263">
        <f t="shared" ref="AD1268:AE1268" si="1518">P1268</f>
        <v>45906</v>
      </c>
      <c r="AE1268" s="263" t="str">
        <f t="shared" si="1518"/>
        <v>#DIV/0!</v>
      </c>
      <c r="AF1268" s="187"/>
      <c r="AG1268" s="187"/>
    </row>
    <row r="1269">
      <c r="A1269" s="253"/>
      <c r="B1269" s="253"/>
      <c r="C1269" s="99"/>
      <c r="D1269" s="99"/>
      <c r="E1269" s="99"/>
      <c r="F1269" s="99"/>
      <c r="G1269" s="268"/>
      <c r="H1269" s="99"/>
      <c r="I1269" s="99"/>
      <c r="J1269" s="99"/>
      <c r="K1269" s="273"/>
      <c r="L1269" s="192"/>
      <c r="M1269" s="192"/>
      <c r="N1269" s="99"/>
      <c r="O1269" s="99"/>
      <c r="P1269" s="237">
        <f t="shared" si="1246"/>
        <v>45906</v>
      </c>
      <c r="Q1269" s="170" t="str">
        <f t="shared" si="1247"/>
        <v>#DIV/0!</v>
      </c>
      <c r="R1269" s="206"/>
      <c r="S1269" s="267"/>
      <c r="T1269" s="99"/>
      <c r="U1269" s="99"/>
      <c r="V1269" s="259" t="str">
        <f t="shared" si="1128"/>
        <v> </v>
      </c>
      <c r="W1269" s="260">
        <f t="shared" si="1248"/>
        <v>0</v>
      </c>
      <c r="X1269" s="258" t="str">
        <f t="shared" si="1249"/>
        <v>#DIV/0!</v>
      </c>
      <c r="Y1269" s="261" t="str">
        <f t="shared" si="1250"/>
        <v>#DIV/0!</v>
      </c>
      <c r="Z1269" s="262">
        <f t="shared" si="1251"/>
        <v>0</v>
      </c>
      <c r="AA1269" s="262">
        <f t="shared" si="1252"/>
        <v>0</v>
      </c>
      <c r="AB1269" s="258" t="str">
        <f t="shared" si="1253"/>
        <v/>
      </c>
      <c r="AC1269" s="263" t="str">
        <f t="shared" si="1135"/>
        <v>   -  BĐ: 6/9/2025 KT: Ngày lỗi</v>
      </c>
      <c r="AD1269" s="263">
        <f t="shared" ref="AD1269:AE1269" si="1519">P1269</f>
        <v>45906</v>
      </c>
      <c r="AE1269" s="263" t="str">
        <f t="shared" si="1519"/>
        <v>#DIV/0!</v>
      </c>
      <c r="AF1269" s="187"/>
      <c r="AG1269" s="187"/>
    </row>
    <row r="1270">
      <c r="A1270" s="253"/>
      <c r="B1270" s="253"/>
      <c r="C1270" s="99"/>
      <c r="D1270" s="99"/>
      <c r="E1270" s="99"/>
      <c r="F1270" s="99"/>
      <c r="G1270" s="268"/>
      <c r="H1270" s="99"/>
      <c r="I1270" s="99"/>
      <c r="J1270" s="99"/>
      <c r="K1270" s="273"/>
      <c r="L1270" s="192"/>
      <c r="M1270" s="192"/>
      <c r="N1270" s="99"/>
      <c r="O1270" s="99"/>
      <c r="P1270" s="237">
        <f t="shared" si="1246"/>
        <v>45906</v>
      </c>
      <c r="Q1270" s="170" t="str">
        <f t="shared" si="1247"/>
        <v>#DIV/0!</v>
      </c>
      <c r="R1270" s="206"/>
      <c r="S1270" s="267"/>
      <c r="T1270" s="99"/>
      <c r="U1270" s="99"/>
      <c r="V1270" s="259" t="str">
        <f t="shared" si="1128"/>
        <v> </v>
      </c>
      <c r="W1270" s="260">
        <f t="shared" si="1248"/>
        <v>0</v>
      </c>
      <c r="X1270" s="258" t="str">
        <f t="shared" si="1249"/>
        <v>#DIV/0!</v>
      </c>
      <c r="Y1270" s="261" t="str">
        <f t="shared" si="1250"/>
        <v>#DIV/0!</v>
      </c>
      <c r="Z1270" s="262">
        <f t="shared" si="1251"/>
        <v>0</v>
      </c>
      <c r="AA1270" s="262">
        <f t="shared" si="1252"/>
        <v>0</v>
      </c>
      <c r="AB1270" s="258" t="str">
        <f t="shared" si="1253"/>
        <v/>
      </c>
      <c r="AC1270" s="263" t="str">
        <f t="shared" si="1135"/>
        <v>   -  BĐ: 6/9/2025 KT: Ngày lỗi</v>
      </c>
      <c r="AD1270" s="263">
        <f t="shared" ref="AD1270:AE1270" si="1520">P1270</f>
        <v>45906</v>
      </c>
      <c r="AE1270" s="263" t="str">
        <f t="shared" si="1520"/>
        <v>#DIV/0!</v>
      </c>
      <c r="AF1270" s="187"/>
      <c r="AG1270" s="187"/>
    </row>
    <row r="1271">
      <c r="A1271" s="253"/>
      <c r="B1271" s="253"/>
      <c r="C1271" s="99"/>
      <c r="D1271" s="99"/>
      <c r="E1271" s="99"/>
      <c r="F1271" s="99"/>
      <c r="G1271" s="268"/>
      <c r="H1271" s="99"/>
      <c r="I1271" s="99"/>
      <c r="J1271" s="99"/>
      <c r="K1271" s="273"/>
      <c r="L1271" s="192"/>
      <c r="M1271" s="192"/>
      <c r="N1271" s="99"/>
      <c r="O1271" s="99"/>
      <c r="P1271" s="237">
        <f t="shared" si="1246"/>
        <v>45906</v>
      </c>
      <c r="Q1271" s="170" t="str">
        <f t="shared" si="1247"/>
        <v>#DIV/0!</v>
      </c>
      <c r="R1271" s="206"/>
      <c r="S1271" s="267"/>
      <c r="T1271" s="99"/>
      <c r="U1271" s="99"/>
      <c r="V1271" s="259" t="str">
        <f t="shared" si="1128"/>
        <v> </v>
      </c>
      <c r="W1271" s="260">
        <f t="shared" si="1248"/>
        <v>0</v>
      </c>
      <c r="X1271" s="258" t="str">
        <f t="shared" si="1249"/>
        <v>#DIV/0!</v>
      </c>
      <c r="Y1271" s="261" t="str">
        <f t="shared" si="1250"/>
        <v>#DIV/0!</v>
      </c>
      <c r="Z1271" s="262">
        <f t="shared" si="1251"/>
        <v>0</v>
      </c>
      <c r="AA1271" s="262">
        <f t="shared" si="1252"/>
        <v>0</v>
      </c>
      <c r="AB1271" s="258" t="str">
        <f t="shared" si="1253"/>
        <v/>
      </c>
      <c r="AC1271" s="263" t="str">
        <f t="shared" si="1135"/>
        <v>   -  BĐ: 6/9/2025 KT: Ngày lỗi</v>
      </c>
      <c r="AD1271" s="263">
        <f t="shared" ref="AD1271:AE1271" si="1521">P1271</f>
        <v>45906</v>
      </c>
      <c r="AE1271" s="263" t="str">
        <f t="shared" si="1521"/>
        <v>#DIV/0!</v>
      </c>
      <c r="AF1271" s="187"/>
      <c r="AG1271" s="187"/>
    </row>
    <row r="1272">
      <c r="A1272" s="253"/>
      <c r="B1272" s="253"/>
      <c r="C1272" s="99"/>
      <c r="D1272" s="99"/>
      <c r="E1272" s="99"/>
      <c r="F1272" s="99"/>
      <c r="G1272" s="268"/>
      <c r="H1272" s="99"/>
      <c r="I1272" s="99"/>
      <c r="J1272" s="99"/>
      <c r="K1272" s="273"/>
      <c r="L1272" s="192"/>
      <c r="M1272" s="192"/>
      <c r="N1272" s="99"/>
      <c r="O1272" s="99"/>
      <c r="P1272" s="237">
        <f t="shared" si="1246"/>
        <v>45906</v>
      </c>
      <c r="Q1272" s="170" t="str">
        <f t="shared" si="1247"/>
        <v>#DIV/0!</v>
      </c>
      <c r="R1272" s="206"/>
      <c r="S1272" s="267"/>
      <c r="T1272" s="99"/>
      <c r="U1272" s="99"/>
      <c r="V1272" s="259" t="str">
        <f t="shared" si="1128"/>
        <v> </v>
      </c>
      <c r="W1272" s="260">
        <f t="shared" si="1248"/>
        <v>0</v>
      </c>
      <c r="X1272" s="258" t="str">
        <f t="shared" si="1249"/>
        <v>#DIV/0!</v>
      </c>
      <c r="Y1272" s="261" t="str">
        <f t="shared" si="1250"/>
        <v>#DIV/0!</v>
      </c>
      <c r="Z1272" s="262">
        <f t="shared" si="1251"/>
        <v>0</v>
      </c>
      <c r="AA1272" s="262">
        <f t="shared" si="1252"/>
        <v>0</v>
      </c>
      <c r="AB1272" s="258" t="str">
        <f t="shared" si="1253"/>
        <v/>
      </c>
      <c r="AC1272" s="263" t="str">
        <f t="shared" si="1135"/>
        <v>   -  BĐ: 6/9/2025 KT: Ngày lỗi</v>
      </c>
      <c r="AD1272" s="263">
        <f t="shared" ref="AD1272:AE1272" si="1522">P1272</f>
        <v>45906</v>
      </c>
      <c r="AE1272" s="263" t="str">
        <f t="shared" si="1522"/>
        <v>#DIV/0!</v>
      </c>
      <c r="AF1272" s="187"/>
      <c r="AG1272" s="187"/>
    </row>
    <row r="1273">
      <c r="A1273" s="253"/>
      <c r="B1273" s="253"/>
      <c r="C1273" s="99"/>
      <c r="D1273" s="99"/>
      <c r="E1273" s="99"/>
      <c r="F1273" s="99"/>
      <c r="G1273" s="268"/>
      <c r="H1273" s="99"/>
      <c r="I1273" s="99"/>
      <c r="J1273" s="99"/>
      <c r="K1273" s="273"/>
      <c r="L1273" s="192"/>
      <c r="M1273" s="192"/>
      <c r="N1273" s="99"/>
      <c r="O1273" s="99"/>
      <c r="P1273" s="237">
        <f t="shared" si="1246"/>
        <v>45906</v>
      </c>
      <c r="Q1273" s="170" t="str">
        <f t="shared" si="1247"/>
        <v>#DIV/0!</v>
      </c>
      <c r="R1273" s="206"/>
      <c r="S1273" s="267"/>
      <c r="T1273" s="99"/>
      <c r="U1273" s="99"/>
      <c r="V1273" s="259" t="str">
        <f t="shared" si="1128"/>
        <v> </v>
      </c>
      <c r="W1273" s="260">
        <f t="shared" si="1248"/>
        <v>0</v>
      </c>
      <c r="X1273" s="258" t="str">
        <f t="shared" si="1249"/>
        <v>#DIV/0!</v>
      </c>
      <c r="Y1273" s="261" t="str">
        <f t="shared" si="1250"/>
        <v>#DIV/0!</v>
      </c>
      <c r="Z1273" s="262">
        <f t="shared" si="1251"/>
        <v>0</v>
      </c>
      <c r="AA1273" s="262">
        <f t="shared" si="1252"/>
        <v>0</v>
      </c>
      <c r="AB1273" s="258" t="str">
        <f t="shared" si="1253"/>
        <v/>
      </c>
      <c r="AC1273" s="263" t="str">
        <f t="shared" si="1135"/>
        <v>   -  BĐ: 6/9/2025 KT: Ngày lỗi</v>
      </c>
      <c r="AD1273" s="263">
        <f t="shared" ref="AD1273:AE1273" si="1523">P1273</f>
        <v>45906</v>
      </c>
      <c r="AE1273" s="263" t="str">
        <f t="shared" si="1523"/>
        <v>#DIV/0!</v>
      </c>
      <c r="AF1273" s="187"/>
      <c r="AG1273" s="187"/>
    </row>
    <row r="1274">
      <c r="A1274" s="253"/>
      <c r="B1274" s="253"/>
      <c r="C1274" s="99"/>
      <c r="D1274" s="99"/>
      <c r="E1274" s="99"/>
      <c r="F1274" s="99"/>
      <c r="G1274" s="268"/>
      <c r="H1274" s="99"/>
      <c r="I1274" s="99"/>
      <c r="J1274" s="99"/>
      <c r="K1274" s="273"/>
      <c r="L1274" s="192"/>
      <c r="M1274" s="192"/>
      <c r="N1274" s="99"/>
      <c r="O1274" s="99"/>
      <c r="P1274" s="237">
        <f t="shared" si="1246"/>
        <v>45906</v>
      </c>
      <c r="Q1274" s="170" t="str">
        <f t="shared" si="1247"/>
        <v>#DIV/0!</v>
      </c>
      <c r="R1274" s="285"/>
      <c r="S1274" s="267"/>
      <c r="T1274" s="99"/>
      <c r="U1274" s="99"/>
      <c r="V1274" s="259" t="str">
        <f t="shared" si="1128"/>
        <v> </v>
      </c>
      <c r="W1274" s="260">
        <f t="shared" si="1248"/>
        <v>0</v>
      </c>
      <c r="X1274" s="258" t="str">
        <f t="shared" si="1249"/>
        <v>#DIV/0!</v>
      </c>
      <c r="Y1274" s="261" t="str">
        <f t="shared" si="1250"/>
        <v>#DIV/0!</v>
      </c>
      <c r="Z1274" s="262">
        <f t="shared" si="1251"/>
        <v>0</v>
      </c>
      <c r="AA1274" s="262">
        <f t="shared" si="1252"/>
        <v>0</v>
      </c>
      <c r="AB1274" s="258" t="str">
        <f t="shared" si="1253"/>
        <v/>
      </c>
      <c r="AC1274" s="263" t="str">
        <f t="shared" si="1135"/>
        <v>   -  BĐ: 6/9/2025 KT: Ngày lỗi</v>
      </c>
      <c r="AD1274" s="263">
        <f t="shared" ref="AD1274:AE1274" si="1524">P1274</f>
        <v>45906</v>
      </c>
      <c r="AE1274" s="263" t="str">
        <f t="shared" si="1524"/>
        <v>#DIV/0!</v>
      </c>
      <c r="AF1274" s="187"/>
      <c r="AG1274" s="187"/>
    </row>
    <row r="1275">
      <c r="A1275" s="253"/>
      <c r="B1275" s="253"/>
      <c r="C1275" s="99"/>
      <c r="D1275" s="99"/>
      <c r="E1275" s="99"/>
      <c r="F1275" s="99"/>
      <c r="G1275" s="268"/>
      <c r="H1275" s="99"/>
      <c r="I1275" s="99"/>
      <c r="J1275" s="99"/>
      <c r="K1275" s="273"/>
      <c r="L1275" s="192"/>
      <c r="M1275" s="192"/>
      <c r="N1275" s="99"/>
      <c r="O1275" s="99"/>
      <c r="P1275" s="237">
        <f t="shared" si="1246"/>
        <v>45906</v>
      </c>
      <c r="Q1275" s="170" t="str">
        <f t="shared" si="1247"/>
        <v>#DIV/0!</v>
      </c>
      <c r="R1275" s="285"/>
      <c r="S1275" s="267"/>
      <c r="T1275" s="99"/>
      <c r="U1275" s="99"/>
      <c r="V1275" s="259" t="str">
        <f t="shared" si="1128"/>
        <v> </v>
      </c>
      <c r="W1275" s="260">
        <f t="shared" si="1248"/>
        <v>0</v>
      </c>
      <c r="X1275" s="258" t="str">
        <f t="shared" si="1249"/>
        <v>#DIV/0!</v>
      </c>
      <c r="Y1275" s="261" t="str">
        <f t="shared" si="1250"/>
        <v>#DIV/0!</v>
      </c>
      <c r="Z1275" s="262">
        <f t="shared" si="1251"/>
        <v>0</v>
      </c>
      <c r="AA1275" s="262">
        <f t="shared" si="1252"/>
        <v>0</v>
      </c>
      <c r="AB1275" s="258" t="str">
        <f t="shared" si="1253"/>
        <v/>
      </c>
      <c r="AC1275" s="263" t="str">
        <f t="shared" si="1135"/>
        <v>   -  BĐ: 6/9/2025 KT: Ngày lỗi</v>
      </c>
      <c r="AD1275" s="263">
        <f t="shared" ref="AD1275:AE1275" si="1525">P1275</f>
        <v>45906</v>
      </c>
      <c r="AE1275" s="263" t="str">
        <f t="shared" si="1525"/>
        <v>#DIV/0!</v>
      </c>
      <c r="AF1275" s="187"/>
      <c r="AG1275" s="187"/>
    </row>
    <row r="1276">
      <c r="A1276" s="253"/>
      <c r="B1276" s="253"/>
      <c r="C1276" s="99"/>
      <c r="D1276" s="99"/>
      <c r="E1276" s="99"/>
      <c r="F1276" s="99"/>
      <c r="G1276" s="268"/>
      <c r="H1276" s="99"/>
      <c r="I1276" s="99"/>
      <c r="J1276" s="99"/>
      <c r="K1276" s="273"/>
      <c r="L1276" s="192"/>
      <c r="M1276" s="192"/>
      <c r="N1276" s="99"/>
      <c r="O1276" s="99"/>
      <c r="P1276" s="237">
        <f t="shared" si="1246"/>
        <v>45906</v>
      </c>
      <c r="Q1276" s="170" t="str">
        <f t="shared" si="1247"/>
        <v>#DIV/0!</v>
      </c>
      <c r="R1276" s="206"/>
      <c r="S1276" s="267"/>
      <c r="T1276" s="99"/>
      <c r="U1276" s="99"/>
      <c r="V1276" s="259" t="str">
        <f t="shared" si="1128"/>
        <v> </v>
      </c>
      <c r="W1276" s="260">
        <f t="shared" si="1248"/>
        <v>0</v>
      </c>
      <c r="X1276" s="258" t="str">
        <f t="shared" si="1249"/>
        <v>#DIV/0!</v>
      </c>
      <c r="Y1276" s="261" t="str">
        <f t="shared" si="1250"/>
        <v>#DIV/0!</v>
      </c>
      <c r="Z1276" s="262">
        <f t="shared" si="1251"/>
        <v>0</v>
      </c>
      <c r="AA1276" s="262">
        <f t="shared" si="1252"/>
        <v>0</v>
      </c>
      <c r="AB1276" s="258" t="str">
        <f t="shared" si="1253"/>
        <v/>
      </c>
      <c r="AC1276" s="263" t="str">
        <f t="shared" si="1135"/>
        <v>   -  BĐ: 6/9/2025 KT: Ngày lỗi</v>
      </c>
      <c r="AD1276" s="263">
        <f t="shared" ref="AD1276:AE1276" si="1526">P1276</f>
        <v>45906</v>
      </c>
      <c r="AE1276" s="263" t="str">
        <f t="shared" si="1526"/>
        <v>#DIV/0!</v>
      </c>
      <c r="AF1276" s="187"/>
      <c r="AG1276" s="187"/>
    </row>
    <row r="1277">
      <c r="A1277" s="253"/>
      <c r="B1277" s="253"/>
      <c r="C1277" s="99"/>
      <c r="D1277" s="99"/>
      <c r="E1277" s="99"/>
      <c r="F1277" s="99"/>
      <c r="G1277" s="268"/>
      <c r="H1277" s="99"/>
      <c r="I1277" s="99"/>
      <c r="J1277" s="99"/>
      <c r="K1277" s="273"/>
      <c r="L1277" s="192"/>
      <c r="M1277" s="192"/>
      <c r="N1277" s="99"/>
      <c r="O1277" s="99"/>
      <c r="P1277" s="237">
        <f t="shared" si="1246"/>
        <v>45906</v>
      </c>
      <c r="Q1277" s="170" t="str">
        <f t="shared" si="1247"/>
        <v>#DIV/0!</v>
      </c>
      <c r="R1277" s="206"/>
      <c r="S1277" s="267"/>
      <c r="T1277" s="99"/>
      <c r="U1277" s="99"/>
      <c r="V1277" s="259" t="str">
        <f t="shared" si="1128"/>
        <v> </v>
      </c>
      <c r="W1277" s="260">
        <f t="shared" si="1248"/>
        <v>0</v>
      </c>
      <c r="X1277" s="258" t="str">
        <f t="shared" si="1249"/>
        <v>#DIV/0!</v>
      </c>
      <c r="Y1277" s="261" t="str">
        <f t="shared" si="1250"/>
        <v>#DIV/0!</v>
      </c>
      <c r="Z1277" s="262">
        <f t="shared" si="1251"/>
        <v>0</v>
      </c>
      <c r="AA1277" s="262">
        <f t="shared" si="1252"/>
        <v>0</v>
      </c>
      <c r="AB1277" s="258" t="str">
        <f t="shared" si="1253"/>
        <v/>
      </c>
      <c r="AC1277" s="263" t="str">
        <f t="shared" si="1135"/>
        <v>   -  BĐ: 6/9/2025 KT: Ngày lỗi</v>
      </c>
      <c r="AD1277" s="263">
        <f t="shared" ref="AD1277:AE1277" si="1527">P1277</f>
        <v>45906</v>
      </c>
      <c r="AE1277" s="263" t="str">
        <f t="shared" si="1527"/>
        <v>#DIV/0!</v>
      </c>
      <c r="AF1277" s="187"/>
      <c r="AG1277" s="187"/>
    </row>
    <row r="1278">
      <c r="A1278" s="253"/>
      <c r="B1278" s="253"/>
      <c r="C1278" s="99"/>
      <c r="D1278" s="99"/>
      <c r="E1278" s="99"/>
      <c r="F1278" s="99"/>
      <c r="G1278" s="268"/>
      <c r="H1278" s="99"/>
      <c r="I1278" s="99"/>
      <c r="J1278" s="99"/>
      <c r="K1278" s="273"/>
      <c r="L1278" s="192"/>
      <c r="M1278" s="192"/>
      <c r="N1278" s="99"/>
      <c r="O1278" s="99"/>
      <c r="P1278" s="237">
        <f t="shared" si="1246"/>
        <v>45906</v>
      </c>
      <c r="Q1278" s="170" t="str">
        <f t="shared" si="1247"/>
        <v>#DIV/0!</v>
      </c>
      <c r="R1278" s="206"/>
      <c r="S1278" s="267"/>
      <c r="T1278" s="99"/>
      <c r="U1278" s="99"/>
      <c r="V1278" s="259" t="str">
        <f t="shared" si="1128"/>
        <v> </v>
      </c>
      <c r="W1278" s="260">
        <f t="shared" si="1248"/>
        <v>0</v>
      </c>
      <c r="X1278" s="258" t="str">
        <f t="shared" si="1249"/>
        <v>#DIV/0!</v>
      </c>
      <c r="Y1278" s="261" t="str">
        <f t="shared" si="1250"/>
        <v>#DIV/0!</v>
      </c>
      <c r="Z1278" s="262">
        <f t="shared" si="1251"/>
        <v>0</v>
      </c>
      <c r="AA1278" s="262">
        <f t="shared" si="1252"/>
        <v>0</v>
      </c>
      <c r="AB1278" s="258" t="str">
        <f t="shared" si="1253"/>
        <v/>
      </c>
      <c r="AC1278" s="263" t="str">
        <f t="shared" si="1135"/>
        <v>   -  BĐ: 6/9/2025 KT: Ngày lỗi</v>
      </c>
      <c r="AD1278" s="263">
        <f t="shared" ref="AD1278:AE1278" si="1528">P1278</f>
        <v>45906</v>
      </c>
      <c r="AE1278" s="263" t="str">
        <f t="shared" si="1528"/>
        <v>#DIV/0!</v>
      </c>
      <c r="AF1278" s="187"/>
      <c r="AG1278" s="187"/>
    </row>
    <row r="1279">
      <c r="A1279" s="253"/>
      <c r="B1279" s="253"/>
      <c r="C1279" s="99"/>
      <c r="D1279" s="99"/>
      <c r="E1279" s="99"/>
      <c r="F1279" s="99"/>
      <c r="G1279" s="268"/>
      <c r="H1279" s="99"/>
      <c r="I1279" s="99"/>
      <c r="J1279" s="99"/>
      <c r="K1279" s="273"/>
      <c r="L1279" s="192"/>
      <c r="M1279" s="192"/>
      <c r="N1279" s="99"/>
      <c r="O1279" s="99"/>
      <c r="P1279" s="237">
        <f t="shared" si="1246"/>
        <v>45906</v>
      </c>
      <c r="Q1279" s="170" t="str">
        <f t="shared" si="1247"/>
        <v>#DIV/0!</v>
      </c>
      <c r="R1279" s="206"/>
      <c r="S1279" s="267"/>
      <c r="T1279" s="99"/>
      <c r="U1279" s="99"/>
      <c r="V1279" s="259" t="str">
        <f t="shared" si="1128"/>
        <v> </v>
      </c>
      <c r="W1279" s="260">
        <f t="shared" si="1248"/>
        <v>0</v>
      </c>
      <c r="X1279" s="258" t="str">
        <f t="shared" si="1249"/>
        <v>#DIV/0!</v>
      </c>
      <c r="Y1279" s="261" t="str">
        <f t="shared" si="1250"/>
        <v>#DIV/0!</v>
      </c>
      <c r="Z1279" s="262">
        <f t="shared" si="1251"/>
        <v>0</v>
      </c>
      <c r="AA1279" s="262">
        <f t="shared" si="1252"/>
        <v>0</v>
      </c>
      <c r="AB1279" s="258" t="str">
        <f t="shared" si="1253"/>
        <v/>
      </c>
      <c r="AC1279" s="263" t="str">
        <f t="shared" si="1135"/>
        <v>   -  BĐ: 6/9/2025 KT: Ngày lỗi</v>
      </c>
      <c r="AD1279" s="263">
        <f t="shared" ref="AD1279:AE1279" si="1529">P1279</f>
        <v>45906</v>
      </c>
      <c r="AE1279" s="263" t="str">
        <f t="shared" si="1529"/>
        <v>#DIV/0!</v>
      </c>
      <c r="AF1279" s="187"/>
      <c r="AG1279" s="187"/>
    </row>
    <row r="1280">
      <c r="A1280" s="253"/>
      <c r="B1280" s="253"/>
      <c r="C1280" s="99"/>
      <c r="D1280" s="99"/>
      <c r="E1280" s="99"/>
      <c r="F1280" s="99"/>
      <c r="G1280" s="268"/>
      <c r="H1280" s="99"/>
      <c r="I1280" s="99"/>
      <c r="J1280" s="99"/>
      <c r="K1280" s="273"/>
      <c r="L1280" s="192"/>
      <c r="M1280" s="192"/>
      <c r="N1280" s="99"/>
      <c r="O1280" s="99"/>
      <c r="P1280" s="237">
        <f t="shared" si="1246"/>
        <v>45906</v>
      </c>
      <c r="Q1280" s="170" t="str">
        <f t="shared" si="1247"/>
        <v>#DIV/0!</v>
      </c>
      <c r="R1280" s="206"/>
      <c r="S1280" s="267"/>
      <c r="T1280" s="99"/>
      <c r="U1280" s="99"/>
      <c r="V1280" s="259" t="str">
        <f t="shared" si="1128"/>
        <v> </v>
      </c>
      <c r="W1280" s="260">
        <f t="shared" si="1248"/>
        <v>0</v>
      </c>
      <c r="X1280" s="258" t="str">
        <f t="shared" si="1249"/>
        <v>#DIV/0!</v>
      </c>
      <c r="Y1280" s="261" t="str">
        <f t="shared" si="1250"/>
        <v>#DIV/0!</v>
      </c>
      <c r="Z1280" s="262">
        <f t="shared" si="1251"/>
        <v>0</v>
      </c>
      <c r="AA1280" s="262">
        <f t="shared" si="1252"/>
        <v>0</v>
      </c>
      <c r="AB1280" s="258" t="str">
        <f t="shared" si="1253"/>
        <v/>
      </c>
      <c r="AC1280" s="263" t="str">
        <f t="shared" si="1135"/>
        <v>   -  BĐ: 6/9/2025 KT: Ngày lỗi</v>
      </c>
      <c r="AD1280" s="263">
        <f t="shared" ref="AD1280:AE1280" si="1530">P1280</f>
        <v>45906</v>
      </c>
      <c r="AE1280" s="263" t="str">
        <f t="shared" si="1530"/>
        <v>#DIV/0!</v>
      </c>
      <c r="AF1280" s="187"/>
      <c r="AG1280" s="187"/>
    </row>
    <row r="1281">
      <c r="A1281" s="253"/>
      <c r="B1281" s="253"/>
      <c r="C1281" s="99"/>
      <c r="D1281" s="99"/>
      <c r="E1281" s="99"/>
      <c r="F1281" s="99"/>
      <c r="G1281" s="268"/>
      <c r="H1281" s="99"/>
      <c r="I1281" s="99"/>
      <c r="J1281" s="99"/>
      <c r="K1281" s="273"/>
      <c r="L1281" s="192"/>
      <c r="M1281" s="192"/>
      <c r="N1281" s="99"/>
      <c r="O1281" s="99"/>
      <c r="P1281" s="237">
        <f t="shared" si="1246"/>
        <v>45906</v>
      </c>
      <c r="Q1281" s="170" t="str">
        <f t="shared" si="1247"/>
        <v>#DIV/0!</v>
      </c>
      <c r="R1281" s="206"/>
      <c r="S1281" s="267"/>
      <c r="T1281" s="99"/>
      <c r="U1281" s="99"/>
      <c r="V1281" s="259" t="str">
        <f t="shared" si="1128"/>
        <v> </v>
      </c>
      <c r="W1281" s="260">
        <f t="shared" si="1248"/>
        <v>0</v>
      </c>
      <c r="X1281" s="258" t="str">
        <f t="shared" si="1249"/>
        <v>#DIV/0!</v>
      </c>
      <c r="Y1281" s="261" t="str">
        <f t="shared" si="1250"/>
        <v>#DIV/0!</v>
      </c>
      <c r="Z1281" s="262">
        <f t="shared" si="1251"/>
        <v>0</v>
      </c>
      <c r="AA1281" s="262">
        <f t="shared" si="1252"/>
        <v>0</v>
      </c>
      <c r="AB1281" s="258" t="str">
        <f t="shared" si="1253"/>
        <v/>
      </c>
      <c r="AC1281" s="263" t="str">
        <f t="shared" si="1135"/>
        <v>   -  BĐ: 6/9/2025 KT: Ngày lỗi</v>
      </c>
      <c r="AD1281" s="263">
        <f t="shared" ref="AD1281:AE1281" si="1531">P1281</f>
        <v>45906</v>
      </c>
      <c r="AE1281" s="263" t="str">
        <f t="shared" si="1531"/>
        <v>#DIV/0!</v>
      </c>
      <c r="AF1281" s="187"/>
      <c r="AG1281" s="187"/>
    </row>
    <row r="1282">
      <c r="A1282" s="253"/>
      <c r="B1282" s="253"/>
      <c r="C1282" s="99"/>
      <c r="D1282" s="99"/>
      <c r="E1282" s="99"/>
      <c r="F1282" s="99"/>
      <c r="G1282" s="268"/>
      <c r="H1282" s="99"/>
      <c r="I1282" s="99"/>
      <c r="J1282" s="99"/>
      <c r="K1282" s="273"/>
      <c r="L1282" s="192"/>
      <c r="M1282" s="192"/>
      <c r="N1282" s="99"/>
      <c r="O1282" s="99"/>
      <c r="P1282" s="237">
        <f t="shared" si="1246"/>
        <v>45906</v>
      </c>
      <c r="Q1282" s="170" t="str">
        <f t="shared" si="1247"/>
        <v>#DIV/0!</v>
      </c>
      <c r="R1282" s="206"/>
      <c r="S1282" s="267"/>
      <c r="T1282" s="99"/>
      <c r="U1282" s="99"/>
      <c r="V1282" s="259" t="str">
        <f t="shared" si="1128"/>
        <v> </v>
      </c>
      <c r="W1282" s="260">
        <f t="shared" si="1248"/>
        <v>0</v>
      </c>
      <c r="X1282" s="258" t="str">
        <f t="shared" si="1249"/>
        <v>#DIV/0!</v>
      </c>
      <c r="Y1282" s="261" t="str">
        <f t="shared" si="1250"/>
        <v>#DIV/0!</v>
      </c>
      <c r="Z1282" s="262">
        <f t="shared" si="1251"/>
        <v>0</v>
      </c>
      <c r="AA1282" s="262">
        <f t="shared" si="1252"/>
        <v>0</v>
      </c>
      <c r="AB1282" s="258" t="str">
        <f t="shared" si="1253"/>
        <v/>
      </c>
      <c r="AC1282" s="263" t="str">
        <f t="shared" si="1135"/>
        <v>   -  BĐ: 6/9/2025 KT: Ngày lỗi</v>
      </c>
      <c r="AD1282" s="263">
        <f t="shared" ref="AD1282:AE1282" si="1532">P1282</f>
        <v>45906</v>
      </c>
      <c r="AE1282" s="263" t="str">
        <f t="shared" si="1532"/>
        <v>#DIV/0!</v>
      </c>
      <c r="AF1282" s="187"/>
      <c r="AG1282" s="187"/>
    </row>
    <row r="1283">
      <c r="A1283" s="253"/>
      <c r="B1283" s="253"/>
      <c r="C1283" s="99"/>
      <c r="D1283" s="99"/>
      <c r="E1283" s="99"/>
      <c r="F1283" s="99"/>
      <c r="G1283" s="268"/>
      <c r="H1283" s="99"/>
      <c r="I1283" s="99"/>
      <c r="J1283" s="99"/>
      <c r="K1283" s="273"/>
      <c r="L1283" s="192"/>
      <c r="M1283" s="192"/>
      <c r="N1283" s="99"/>
      <c r="O1283" s="99"/>
      <c r="P1283" s="237">
        <f t="shared" si="1246"/>
        <v>45906</v>
      </c>
      <c r="Q1283" s="170" t="str">
        <f t="shared" si="1247"/>
        <v>#DIV/0!</v>
      </c>
      <c r="R1283" s="206"/>
      <c r="S1283" s="267"/>
      <c r="T1283" s="99"/>
      <c r="U1283" s="99"/>
      <c r="V1283" s="259" t="str">
        <f t="shared" si="1128"/>
        <v> </v>
      </c>
      <c r="W1283" s="260">
        <f t="shared" si="1248"/>
        <v>0</v>
      </c>
      <c r="X1283" s="258" t="str">
        <f t="shared" si="1249"/>
        <v>#DIV/0!</v>
      </c>
      <c r="Y1283" s="261" t="str">
        <f t="shared" si="1250"/>
        <v>#DIV/0!</v>
      </c>
      <c r="Z1283" s="262">
        <f t="shared" si="1251"/>
        <v>0</v>
      </c>
      <c r="AA1283" s="262">
        <f t="shared" si="1252"/>
        <v>0</v>
      </c>
      <c r="AB1283" s="258" t="str">
        <f t="shared" si="1253"/>
        <v/>
      </c>
      <c r="AC1283" s="263" t="str">
        <f t="shared" si="1135"/>
        <v>   -  BĐ: 6/9/2025 KT: Ngày lỗi</v>
      </c>
      <c r="AD1283" s="263">
        <f t="shared" ref="AD1283:AE1283" si="1533">P1283</f>
        <v>45906</v>
      </c>
      <c r="AE1283" s="263" t="str">
        <f t="shared" si="1533"/>
        <v>#DIV/0!</v>
      </c>
      <c r="AF1283" s="187"/>
      <c r="AG1283" s="187"/>
    </row>
    <row r="1284">
      <c r="A1284" s="253"/>
      <c r="B1284" s="253"/>
      <c r="C1284" s="99"/>
      <c r="D1284" s="99"/>
      <c r="E1284" s="99"/>
      <c r="F1284" s="99"/>
      <c r="G1284" s="268"/>
      <c r="H1284" s="99"/>
      <c r="I1284" s="99"/>
      <c r="J1284" s="99"/>
      <c r="K1284" s="273"/>
      <c r="L1284" s="192"/>
      <c r="M1284" s="192"/>
      <c r="N1284" s="99"/>
      <c r="O1284" s="99"/>
      <c r="P1284" s="237">
        <f t="shared" si="1246"/>
        <v>45906</v>
      </c>
      <c r="Q1284" s="170" t="str">
        <f t="shared" si="1247"/>
        <v>#DIV/0!</v>
      </c>
      <c r="R1284" s="206"/>
      <c r="S1284" s="267"/>
      <c r="T1284" s="99"/>
      <c r="U1284" s="99"/>
      <c r="V1284" s="259" t="str">
        <f t="shared" si="1128"/>
        <v> </v>
      </c>
      <c r="W1284" s="260">
        <f t="shared" si="1248"/>
        <v>0</v>
      </c>
      <c r="X1284" s="258" t="str">
        <f t="shared" si="1249"/>
        <v>#DIV/0!</v>
      </c>
      <c r="Y1284" s="261" t="str">
        <f t="shared" si="1250"/>
        <v>#DIV/0!</v>
      </c>
      <c r="Z1284" s="262">
        <f t="shared" si="1251"/>
        <v>0</v>
      </c>
      <c r="AA1284" s="262">
        <f t="shared" si="1252"/>
        <v>0</v>
      </c>
      <c r="AB1284" s="258" t="str">
        <f t="shared" si="1253"/>
        <v/>
      </c>
      <c r="AC1284" s="263" t="str">
        <f t="shared" si="1135"/>
        <v>   -  BĐ: 6/9/2025 KT: Ngày lỗi</v>
      </c>
      <c r="AD1284" s="263">
        <f t="shared" ref="AD1284:AE1284" si="1534">P1284</f>
        <v>45906</v>
      </c>
      <c r="AE1284" s="263" t="str">
        <f t="shared" si="1534"/>
        <v>#DIV/0!</v>
      </c>
      <c r="AF1284" s="187"/>
      <c r="AG1284" s="187"/>
    </row>
    <row r="1285">
      <c r="A1285" s="253"/>
      <c r="B1285" s="253"/>
      <c r="C1285" s="99"/>
      <c r="D1285" s="99"/>
      <c r="E1285" s="99"/>
      <c r="F1285" s="99"/>
      <c r="G1285" s="268"/>
      <c r="H1285" s="99"/>
      <c r="I1285" s="99"/>
      <c r="J1285" s="99"/>
      <c r="K1285" s="273"/>
      <c r="L1285" s="192"/>
      <c r="M1285" s="192"/>
      <c r="N1285" s="99"/>
      <c r="O1285" s="99"/>
      <c r="P1285" s="237">
        <f t="shared" si="1246"/>
        <v>45906</v>
      </c>
      <c r="Q1285" s="170" t="str">
        <f t="shared" si="1247"/>
        <v>#DIV/0!</v>
      </c>
      <c r="R1285" s="206"/>
      <c r="S1285" s="267"/>
      <c r="T1285" s="99"/>
      <c r="U1285" s="99"/>
      <c r="V1285" s="259" t="str">
        <f t="shared" si="1128"/>
        <v> </v>
      </c>
      <c r="W1285" s="260">
        <f t="shared" si="1248"/>
        <v>0</v>
      </c>
      <c r="X1285" s="258" t="str">
        <f t="shared" si="1249"/>
        <v>#DIV/0!</v>
      </c>
      <c r="Y1285" s="261" t="str">
        <f t="shared" si="1250"/>
        <v>#DIV/0!</v>
      </c>
      <c r="Z1285" s="262">
        <f t="shared" si="1251"/>
        <v>0</v>
      </c>
      <c r="AA1285" s="262">
        <f t="shared" si="1252"/>
        <v>0</v>
      </c>
      <c r="AB1285" s="258" t="str">
        <f t="shared" si="1253"/>
        <v/>
      </c>
      <c r="AC1285" s="263" t="str">
        <f t="shared" si="1135"/>
        <v>   -  BĐ: 6/9/2025 KT: Ngày lỗi</v>
      </c>
      <c r="AD1285" s="263">
        <f t="shared" ref="AD1285:AE1285" si="1535">P1285</f>
        <v>45906</v>
      </c>
      <c r="AE1285" s="263" t="str">
        <f t="shared" si="1535"/>
        <v>#DIV/0!</v>
      </c>
      <c r="AF1285" s="187"/>
      <c r="AG1285" s="187"/>
    </row>
    <row r="1286">
      <c r="A1286" s="253"/>
      <c r="B1286" s="253"/>
      <c r="C1286" s="99"/>
      <c r="D1286" s="99"/>
      <c r="E1286" s="99"/>
      <c r="F1286" s="99"/>
      <c r="G1286" s="268"/>
      <c r="H1286" s="99"/>
      <c r="I1286" s="99"/>
      <c r="J1286" s="99"/>
      <c r="K1286" s="273"/>
      <c r="L1286" s="192"/>
      <c r="M1286" s="192"/>
      <c r="N1286" s="99"/>
      <c r="O1286" s="99"/>
      <c r="P1286" s="237">
        <f t="shared" si="1246"/>
        <v>45906</v>
      </c>
      <c r="Q1286" s="170" t="str">
        <f t="shared" si="1247"/>
        <v>#DIV/0!</v>
      </c>
      <c r="R1286" s="206"/>
      <c r="S1286" s="267"/>
      <c r="T1286" s="99"/>
      <c r="U1286" s="99"/>
      <c r="V1286" s="259" t="str">
        <f t="shared" si="1128"/>
        <v> </v>
      </c>
      <c r="W1286" s="260">
        <f t="shared" si="1248"/>
        <v>0</v>
      </c>
      <c r="X1286" s="258" t="str">
        <f t="shared" si="1249"/>
        <v>#DIV/0!</v>
      </c>
      <c r="Y1286" s="261" t="str">
        <f t="shared" si="1250"/>
        <v>#DIV/0!</v>
      </c>
      <c r="Z1286" s="262">
        <f t="shared" si="1251"/>
        <v>0</v>
      </c>
      <c r="AA1286" s="262">
        <f t="shared" si="1252"/>
        <v>0</v>
      </c>
      <c r="AB1286" s="258" t="str">
        <f t="shared" si="1253"/>
        <v/>
      </c>
      <c r="AC1286" s="263" t="str">
        <f t="shared" si="1135"/>
        <v>   -  BĐ: 6/9/2025 KT: Ngày lỗi</v>
      </c>
      <c r="AD1286" s="263">
        <f t="shared" ref="AD1286:AE1286" si="1536">P1286</f>
        <v>45906</v>
      </c>
      <c r="AE1286" s="263" t="str">
        <f t="shared" si="1536"/>
        <v>#DIV/0!</v>
      </c>
      <c r="AF1286" s="187"/>
      <c r="AG1286" s="187"/>
    </row>
    <row r="1287">
      <c r="A1287" s="253"/>
      <c r="B1287" s="253"/>
      <c r="C1287" s="99"/>
      <c r="D1287" s="99"/>
      <c r="E1287" s="99"/>
      <c r="F1287" s="99"/>
      <c r="G1287" s="268"/>
      <c r="H1287" s="99"/>
      <c r="I1287" s="99"/>
      <c r="J1287" s="99"/>
      <c r="K1287" s="273"/>
      <c r="L1287" s="192"/>
      <c r="M1287" s="192"/>
      <c r="N1287" s="99"/>
      <c r="O1287" s="99"/>
      <c r="P1287" s="237">
        <f t="shared" si="1246"/>
        <v>45906</v>
      </c>
      <c r="Q1287" s="170" t="str">
        <f t="shared" si="1247"/>
        <v>#DIV/0!</v>
      </c>
      <c r="R1287" s="206"/>
      <c r="S1287" s="267"/>
      <c r="T1287" s="99"/>
      <c r="U1287" s="99"/>
      <c r="V1287" s="259" t="str">
        <f t="shared" si="1128"/>
        <v> </v>
      </c>
      <c r="W1287" s="260">
        <f t="shared" si="1248"/>
        <v>0</v>
      </c>
      <c r="X1287" s="258" t="str">
        <f t="shared" si="1249"/>
        <v>#DIV/0!</v>
      </c>
      <c r="Y1287" s="261" t="str">
        <f t="shared" si="1250"/>
        <v>#DIV/0!</v>
      </c>
      <c r="Z1287" s="262">
        <f t="shared" si="1251"/>
        <v>0</v>
      </c>
      <c r="AA1287" s="262">
        <f t="shared" si="1252"/>
        <v>0</v>
      </c>
      <c r="AB1287" s="258" t="str">
        <f t="shared" si="1253"/>
        <v/>
      </c>
      <c r="AC1287" s="263" t="str">
        <f t="shared" si="1135"/>
        <v>   -  BĐ: 6/9/2025 KT: Ngày lỗi</v>
      </c>
      <c r="AD1287" s="263">
        <f t="shared" ref="AD1287:AE1287" si="1537">P1287</f>
        <v>45906</v>
      </c>
      <c r="AE1287" s="263" t="str">
        <f t="shared" si="1537"/>
        <v>#DIV/0!</v>
      </c>
      <c r="AF1287" s="187"/>
      <c r="AG1287" s="187"/>
    </row>
    <row r="1288">
      <c r="A1288" s="253"/>
      <c r="B1288" s="253"/>
      <c r="C1288" s="99"/>
      <c r="D1288" s="99"/>
      <c r="E1288" s="99"/>
      <c r="F1288" s="99"/>
      <c r="G1288" s="268"/>
      <c r="H1288" s="99"/>
      <c r="I1288" s="99"/>
      <c r="J1288" s="99"/>
      <c r="K1288" s="273"/>
      <c r="L1288" s="192"/>
      <c r="M1288" s="192"/>
      <c r="N1288" s="99"/>
      <c r="O1288" s="99"/>
      <c r="P1288" s="237">
        <f t="shared" si="1246"/>
        <v>45906</v>
      </c>
      <c r="Q1288" s="170" t="str">
        <f t="shared" si="1247"/>
        <v>#DIV/0!</v>
      </c>
      <c r="R1288" s="206"/>
      <c r="S1288" s="267"/>
      <c r="T1288" s="99"/>
      <c r="U1288" s="99"/>
      <c r="V1288" s="259" t="str">
        <f t="shared" si="1128"/>
        <v> </v>
      </c>
      <c r="W1288" s="260">
        <f t="shared" si="1248"/>
        <v>0</v>
      </c>
      <c r="X1288" s="258" t="str">
        <f t="shared" si="1249"/>
        <v>#DIV/0!</v>
      </c>
      <c r="Y1288" s="261" t="str">
        <f t="shared" si="1250"/>
        <v>#DIV/0!</v>
      </c>
      <c r="Z1288" s="262">
        <f t="shared" si="1251"/>
        <v>0</v>
      </c>
      <c r="AA1288" s="262">
        <f t="shared" si="1252"/>
        <v>0</v>
      </c>
      <c r="AB1288" s="258" t="str">
        <f t="shared" si="1253"/>
        <v/>
      </c>
      <c r="AC1288" s="263" t="str">
        <f t="shared" si="1135"/>
        <v>   -  BĐ: 6/9/2025 KT: Ngày lỗi</v>
      </c>
      <c r="AD1288" s="263">
        <f t="shared" ref="AD1288:AE1288" si="1538">P1288</f>
        <v>45906</v>
      </c>
      <c r="AE1288" s="263" t="str">
        <f t="shared" si="1538"/>
        <v>#DIV/0!</v>
      </c>
      <c r="AF1288" s="187"/>
      <c r="AG1288" s="187"/>
    </row>
    <row r="1289">
      <c r="A1289" s="253"/>
      <c r="B1289" s="253"/>
      <c r="C1289" s="99"/>
      <c r="D1289" s="99"/>
      <c r="E1289" s="99"/>
      <c r="F1289" s="99"/>
      <c r="G1289" s="268"/>
      <c r="H1289" s="99"/>
      <c r="I1289" s="99"/>
      <c r="J1289" s="99"/>
      <c r="K1289" s="273"/>
      <c r="L1289" s="192"/>
      <c r="M1289" s="192"/>
      <c r="N1289" s="99"/>
      <c r="O1289" s="99"/>
      <c r="P1289" s="237">
        <f t="shared" si="1246"/>
        <v>45906</v>
      </c>
      <c r="Q1289" s="170" t="str">
        <f t="shared" si="1247"/>
        <v>#DIV/0!</v>
      </c>
      <c r="R1289" s="206"/>
      <c r="S1289" s="267"/>
      <c r="T1289" s="99"/>
      <c r="U1289" s="99"/>
      <c r="V1289" s="259" t="str">
        <f t="shared" si="1128"/>
        <v> </v>
      </c>
      <c r="W1289" s="260">
        <f t="shared" si="1248"/>
        <v>0</v>
      </c>
      <c r="X1289" s="258" t="str">
        <f t="shared" si="1249"/>
        <v>#DIV/0!</v>
      </c>
      <c r="Y1289" s="261" t="str">
        <f t="shared" si="1250"/>
        <v>#DIV/0!</v>
      </c>
      <c r="Z1289" s="262">
        <f t="shared" si="1251"/>
        <v>0</v>
      </c>
      <c r="AA1289" s="262">
        <f t="shared" si="1252"/>
        <v>0</v>
      </c>
      <c r="AB1289" s="258" t="str">
        <f t="shared" si="1253"/>
        <v/>
      </c>
      <c r="AC1289" s="263" t="str">
        <f t="shared" si="1135"/>
        <v>   -  BĐ: 6/9/2025 KT: Ngày lỗi</v>
      </c>
      <c r="AD1289" s="263">
        <f t="shared" ref="AD1289:AE1289" si="1539">P1289</f>
        <v>45906</v>
      </c>
      <c r="AE1289" s="263" t="str">
        <f t="shared" si="1539"/>
        <v>#DIV/0!</v>
      </c>
      <c r="AF1289" s="187"/>
      <c r="AG1289" s="187"/>
    </row>
    <row r="1290">
      <c r="A1290" s="253"/>
      <c r="B1290" s="253"/>
      <c r="C1290" s="99"/>
      <c r="D1290" s="99"/>
      <c r="E1290" s="99"/>
      <c r="F1290" s="99"/>
      <c r="G1290" s="268"/>
      <c r="H1290" s="99"/>
      <c r="I1290" s="99"/>
      <c r="J1290" s="99"/>
      <c r="K1290" s="273"/>
      <c r="L1290" s="192"/>
      <c r="M1290" s="192"/>
      <c r="N1290" s="99"/>
      <c r="O1290" s="99"/>
      <c r="P1290" s="237">
        <f t="shared" si="1246"/>
        <v>45906</v>
      </c>
      <c r="Q1290" s="170" t="str">
        <f t="shared" si="1247"/>
        <v>#DIV/0!</v>
      </c>
      <c r="R1290" s="206"/>
      <c r="S1290" s="267"/>
      <c r="T1290" s="99"/>
      <c r="U1290" s="99"/>
      <c r="V1290" s="259" t="str">
        <f t="shared" si="1128"/>
        <v> </v>
      </c>
      <c r="W1290" s="260">
        <f t="shared" si="1248"/>
        <v>0</v>
      </c>
      <c r="X1290" s="258" t="str">
        <f t="shared" si="1249"/>
        <v>#DIV/0!</v>
      </c>
      <c r="Y1290" s="261" t="str">
        <f t="shared" si="1250"/>
        <v>#DIV/0!</v>
      </c>
      <c r="Z1290" s="262">
        <f t="shared" si="1251"/>
        <v>0</v>
      </c>
      <c r="AA1290" s="262">
        <f t="shared" si="1252"/>
        <v>0</v>
      </c>
      <c r="AB1290" s="258" t="str">
        <f t="shared" si="1253"/>
        <v/>
      </c>
      <c r="AC1290" s="263" t="str">
        <f t="shared" si="1135"/>
        <v>   -  BĐ: 6/9/2025 KT: Ngày lỗi</v>
      </c>
      <c r="AD1290" s="263">
        <f t="shared" ref="AD1290:AE1290" si="1540">P1290</f>
        <v>45906</v>
      </c>
      <c r="AE1290" s="263" t="str">
        <f t="shared" si="1540"/>
        <v>#DIV/0!</v>
      </c>
      <c r="AF1290" s="187"/>
      <c r="AG1290" s="187"/>
    </row>
    <row r="1291">
      <c r="A1291" s="253"/>
      <c r="B1291" s="253"/>
      <c r="C1291" s="99"/>
      <c r="D1291" s="99"/>
      <c r="E1291" s="99"/>
      <c r="F1291" s="99"/>
      <c r="G1291" s="268"/>
      <c r="H1291" s="99"/>
      <c r="I1291" s="99"/>
      <c r="J1291" s="99"/>
      <c r="K1291" s="273"/>
      <c r="L1291" s="192"/>
      <c r="M1291" s="192"/>
      <c r="N1291" s="99"/>
      <c r="O1291" s="99"/>
      <c r="P1291" s="237">
        <f t="shared" si="1246"/>
        <v>45906</v>
      </c>
      <c r="Q1291" s="170" t="str">
        <f t="shared" si="1247"/>
        <v>#DIV/0!</v>
      </c>
      <c r="R1291" s="206"/>
      <c r="S1291" s="267"/>
      <c r="T1291" s="99"/>
      <c r="U1291" s="99"/>
      <c r="V1291" s="259" t="str">
        <f t="shared" si="1128"/>
        <v> </v>
      </c>
      <c r="W1291" s="260">
        <f t="shared" si="1248"/>
        <v>0</v>
      </c>
      <c r="X1291" s="258" t="str">
        <f t="shared" si="1249"/>
        <v>#DIV/0!</v>
      </c>
      <c r="Y1291" s="261" t="str">
        <f t="shared" si="1250"/>
        <v>#DIV/0!</v>
      </c>
      <c r="Z1291" s="262">
        <f t="shared" si="1251"/>
        <v>0</v>
      </c>
      <c r="AA1291" s="262">
        <f t="shared" si="1252"/>
        <v>0</v>
      </c>
      <c r="AB1291" s="258" t="str">
        <f t="shared" si="1253"/>
        <v/>
      </c>
      <c r="AC1291" s="263" t="str">
        <f t="shared" si="1135"/>
        <v>   -  BĐ: 6/9/2025 KT: Ngày lỗi</v>
      </c>
      <c r="AD1291" s="263">
        <f t="shared" ref="AD1291:AE1291" si="1541">P1291</f>
        <v>45906</v>
      </c>
      <c r="AE1291" s="263" t="str">
        <f t="shared" si="1541"/>
        <v>#DIV/0!</v>
      </c>
      <c r="AF1291" s="187"/>
      <c r="AG1291" s="187"/>
    </row>
    <row r="1292">
      <c r="A1292" s="253"/>
      <c r="B1292" s="253"/>
      <c r="C1292" s="99"/>
      <c r="D1292" s="99"/>
      <c r="E1292" s="99"/>
      <c r="F1292" s="99"/>
      <c r="G1292" s="268"/>
      <c r="H1292" s="99"/>
      <c r="I1292" s="99"/>
      <c r="J1292" s="99"/>
      <c r="K1292" s="273"/>
      <c r="L1292" s="192"/>
      <c r="M1292" s="192"/>
      <c r="N1292" s="99"/>
      <c r="O1292" s="99"/>
      <c r="P1292" s="237">
        <f t="shared" si="1246"/>
        <v>45906</v>
      </c>
      <c r="Q1292" s="170" t="str">
        <f t="shared" si="1247"/>
        <v>#DIV/0!</v>
      </c>
      <c r="R1292" s="206"/>
      <c r="S1292" s="267"/>
      <c r="T1292" s="99"/>
      <c r="U1292" s="99"/>
      <c r="V1292" s="259" t="str">
        <f t="shared" si="1128"/>
        <v> </v>
      </c>
      <c r="W1292" s="260">
        <f t="shared" si="1248"/>
        <v>0</v>
      </c>
      <c r="X1292" s="258" t="str">
        <f t="shared" si="1249"/>
        <v>#DIV/0!</v>
      </c>
      <c r="Y1292" s="261" t="str">
        <f t="shared" si="1250"/>
        <v>#DIV/0!</v>
      </c>
      <c r="Z1292" s="262">
        <f t="shared" si="1251"/>
        <v>0</v>
      </c>
      <c r="AA1292" s="262">
        <f t="shared" si="1252"/>
        <v>0</v>
      </c>
      <c r="AB1292" s="258" t="str">
        <f t="shared" si="1253"/>
        <v/>
      </c>
      <c r="AC1292" s="263" t="str">
        <f t="shared" si="1135"/>
        <v>   -  BĐ: 6/9/2025 KT: Ngày lỗi</v>
      </c>
      <c r="AD1292" s="263">
        <f t="shared" ref="AD1292:AE1292" si="1542">P1292</f>
        <v>45906</v>
      </c>
      <c r="AE1292" s="263" t="str">
        <f t="shared" si="1542"/>
        <v>#DIV/0!</v>
      </c>
      <c r="AF1292" s="187"/>
      <c r="AG1292" s="187"/>
    </row>
    <row r="1293">
      <c r="A1293" s="253"/>
      <c r="B1293" s="253"/>
      <c r="C1293" s="99"/>
      <c r="D1293" s="99"/>
      <c r="E1293" s="99"/>
      <c r="F1293" s="99"/>
      <c r="G1293" s="268"/>
      <c r="H1293" s="99"/>
      <c r="I1293" s="99"/>
      <c r="J1293" s="99"/>
      <c r="K1293" s="273"/>
      <c r="L1293" s="192"/>
      <c r="M1293" s="192"/>
      <c r="N1293" s="99"/>
      <c r="O1293" s="99"/>
      <c r="P1293" s="237">
        <f t="shared" si="1246"/>
        <v>45906</v>
      </c>
      <c r="Q1293" s="170" t="str">
        <f t="shared" si="1247"/>
        <v>#DIV/0!</v>
      </c>
      <c r="R1293" s="206"/>
      <c r="S1293" s="267"/>
      <c r="T1293" s="99"/>
      <c r="U1293" s="99"/>
      <c r="V1293" s="259" t="str">
        <f t="shared" si="1128"/>
        <v> </v>
      </c>
      <c r="W1293" s="260">
        <f t="shared" si="1248"/>
        <v>0</v>
      </c>
      <c r="X1293" s="258" t="str">
        <f t="shared" si="1249"/>
        <v>#DIV/0!</v>
      </c>
      <c r="Y1293" s="261" t="str">
        <f t="shared" si="1250"/>
        <v>#DIV/0!</v>
      </c>
      <c r="Z1293" s="262">
        <f t="shared" si="1251"/>
        <v>0</v>
      </c>
      <c r="AA1293" s="262">
        <f t="shared" si="1252"/>
        <v>0</v>
      </c>
      <c r="AB1293" s="258" t="str">
        <f t="shared" si="1253"/>
        <v/>
      </c>
      <c r="AC1293" s="263" t="str">
        <f t="shared" si="1135"/>
        <v>   -  BĐ: 6/9/2025 KT: Ngày lỗi</v>
      </c>
      <c r="AD1293" s="263">
        <f t="shared" ref="AD1293:AE1293" si="1543">P1293</f>
        <v>45906</v>
      </c>
      <c r="AE1293" s="263" t="str">
        <f t="shared" si="1543"/>
        <v>#DIV/0!</v>
      </c>
      <c r="AF1293" s="187"/>
      <c r="AG1293" s="187"/>
    </row>
    <row r="1294">
      <c r="A1294" s="253"/>
      <c r="B1294" s="253"/>
      <c r="C1294" s="99"/>
      <c r="D1294" s="99"/>
      <c r="E1294" s="99"/>
      <c r="F1294" s="99"/>
      <c r="G1294" s="268"/>
      <c r="H1294" s="99"/>
      <c r="I1294" s="99"/>
      <c r="J1294" s="99"/>
      <c r="K1294" s="273"/>
      <c r="L1294" s="192"/>
      <c r="M1294" s="192"/>
      <c r="N1294" s="99"/>
      <c r="O1294" s="99"/>
      <c r="P1294" s="237">
        <f t="shared" si="1246"/>
        <v>45906</v>
      </c>
      <c r="Q1294" s="170" t="str">
        <f t="shared" si="1247"/>
        <v>#DIV/0!</v>
      </c>
      <c r="R1294" s="206"/>
      <c r="S1294" s="267"/>
      <c r="T1294" s="99"/>
      <c r="U1294" s="99"/>
      <c r="V1294" s="259" t="str">
        <f t="shared" si="1128"/>
        <v> </v>
      </c>
      <c r="W1294" s="260">
        <f t="shared" si="1248"/>
        <v>0</v>
      </c>
      <c r="X1294" s="258" t="str">
        <f t="shared" si="1249"/>
        <v>#DIV/0!</v>
      </c>
      <c r="Y1294" s="261" t="str">
        <f t="shared" si="1250"/>
        <v>#DIV/0!</v>
      </c>
      <c r="Z1294" s="262">
        <f t="shared" si="1251"/>
        <v>0</v>
      </c>
      <c r="AA1294" s="262">
        <f t="shared" si="1252"/>
        <v>0</v>
      </c>
      <c r="AB1294" s="258" t="str">
        <f t="shared" si="1253"/>
        <v/>
      </c>
      <c r="AC1294" s="263" t="str">
        <f t="shared" si="1135"/>
        <v>   -  BĐ: 6/9/2025 KT: Ngày lỗi</v>
      </c>
      <c r="AD1294" s="263">
        <f t="shared" ref="AD1294:AE1294" si="1544">P1294</f>
        <v>45906</v>
      </c>
      <c r="AE1294" s="263" t="str">
        <f t="shared" si="1544"/>
        <v>#DIV/0!</v>
      </c>
      <c r="AF1294" s="187"/>
      <c r="AG1294" s="187"/>
    </row>
    <row r="1295">
      <c r="A1295" s="253"/>
      <c r="B1295" s="253"/>
      <c r="C1295" s="99"/>
      <c r="D1295" s="99"/>
      <c r="E1295" s="99"/>
      <c r="F1295" s="99"/>
      <c r="G1295" s="268"/>
      <c r="H1295" s="99"/>
      <c r="I1295" s="99"/>
      <c r="J1295" s="99"/>
      <c r="K1295" s="273"/>
      <c r="L1295" s="192"/>
      <c r="M1295" s="192"/>
      <c r="N1295" s="99"/>
      <c r="O1295" s="99"/>
      <c r="P1295" s="237">
        <f t="shared" si="1246"/>
        <v>45906</v>
      </c>
      <c r="Q1295" s="170" t="str">
        <f t="shared" si="1247"/>
        <v>#DIV/0!</v>
      </c>
      <c r="R1295" s="206"/>
      <c r="S1295" s="267"/>
      <c r="T1295" s="99"/>
      <c r="U1295" s="99"/>
      <c r="V1295" s="259" t="str">
        <f t="shared" si="1128"/>
        <v> </v>
      </c>
      <c r="W1295" s="260">
        <f t="shared" si="1248"/>
        <v>0</v>
      </c>
      <c r="X1295" s="258" t="str">
        <f t="shared" si="1249"/>
        <v>#DIV/0!</v>
      </c>
      <c r="Y1295" s="261" t="str">
        <f t="shared" si="1250"/>
        <v>#DIV/0!</v>
      </c>
      <c r="Z1295" s="262">
        <f t="shared" si="1251"/>
        <v>0</v>
      </c>
      <c r="AA1295" s="262">
        <f t="shared" si="1252"/>
        <v>0</v>
      </c>
      <c r="AB1295" s="258" t="str">
        <f t="shared" si="1253"/>
        <v/>
      </c>
      <c r="AC1295" s="263" t="str">
        <f t="shared" si="1135"/>
        <v>   -  BĐ: 6/9/2025 KT: Ngày lỗi</v>
      </c>
      <c r="AD1295" s="263">
        <f t="shared" ref="AD1295:AE1295" si="1545">P1295</f>
        <v>45906</v>
      </c>
      <c r="AE1295" s="263" t="str">
        <f t="shared" si="1545"/>
        <v>#DIV/0!</v>
      </c>
      <c r="AF1295" s="187"/>
      <c r="AG1295" s="187"/>
    </row>
    <row r="1296">
      <c r="A1296" s="253"/>
      <c r="B1296" s="253"/>
      <c r="C1296" s="99"/>
      <c r="D1296" s="99"/>
      <c r="E1296" s="99"/>
      <c r="F1296" s="99"/>
      <c r="G1296" s="268"/>
      <c r="H1296" s="99"/>
      <c r="I1296" s="99"/>
      <c r="J1296" s="99"/>
      <c r="K1296" s="273"/>
      <c r="L1296" s="192"/>
      <c r="M1296" s="192"/>
      <c r="N1296" s="99"/>
      <c r="O1296" s="99"/>
      <c r="P1296" s="237">
        <f t="shared" si="1246"/>
        <v>45906</v>
      </c>
      <c r="Q1296" s="170" t="str">
        <f t="shared" si="1247"/>
        <v>#DIV/0!</v>
      </c>
      <c r="R1296" s="206"/>
      <c r="S1296" s="267"/>
      <c r="T1296" s="99"/>
      <c r="U1296" s="99"/>
      <c r="V1296" s="259" t="str">
        <f t="shared" si="1128"/>
        <v> </v>
      </c>
      <c r="W1296" s="260">
        <f t="shared" si="1248"/>
        <v>0</v>
      </c>
      <c r="X1296" s="258" t="str">
        <f t="shared" si="1249"/>
        <v>#DIV/0!</v>
      </c>
      <c r="Y1296" s="261" t="str">
        <f t="shared" si="1250"/>
        <v>#DIV/0!</v>
      </c>
      <c r="Z1296" s="262">
        <f t="shared" si="1251"/>
        <v>0</v>
      </c>
      <c r="AA1296" s="262">
        <f t="shared" si="1252"/>
        <v>0</v>
      </c>
      <c r="AB1296" s="258" t="str">
        <f t="shared" si="1253"/>
        <v/>
      </c>
      <c r="AC1296" s="263" t="str">
        <f t="shared" si="1135"/>
        <v>   -  BĐ: 6/9/2025 KT: Ngày lỗi</v>
      </c>
      <c r="AD1296" s="263">
        <f t="shared" ref="AD1296:AE1296" si="1546">P1296</f>
        <v>45906</v>
      </c>
      <c r="AE1296" s="263" t="str">
        <f t="shared" si="1546"/>
        <v>#DIV/0!</v>
      </c>
      <c r="AF1296" s="187"/>
      <c r="AG1296" s="187"/>
    </row>
    <row r="1297">
      <c r="A1297" s="253"/>
      <c r="B1297" s="253"/>
      <c r="C1297" s="99"/>
      <c r="D1297" s="99"/>
      <c r="E1297" s="99"/>
      <c r="F1297" s="99"/>
      <c r="G1297" s="268"/>
      <c r="H1297" s="99"/>
      <c r="I1297" s="99"/>
      <c r="J1297" s="99"/>
      <c r="K1297" s="273"/>
      <c r="L1297" s="192"/>
      <c r="M1297" s="192"/>
      <c r="N1297" s="99"/>
      <c r="O1297" s="99"/>
      <c r="P1297" s="237">
        <f t="shared" si="1246"/>
        <v>45906</v>
      </c>
      <c r="Q1297" s="170" t="str">
        <f t="shared" si="1247"/>
        <v>#DIV/0!</v>
      </c>
      <c r="R1297" s="206"/>
      <c r="S1297" s="267"/>
      <c r="T1297" s="99"/>
      <c r="U1297" s="99"/>
      <c r="V1297" s="259" t="str">
        <f t="shared" si="1128"/>
        <v> </v>
      </c>
      <c r="W1297" s="260">
        <f t="shared" si="1248"/>
        <v>0</v>
      </c>
      <c r="X1297" s="258" t="str">
        <f t="shared" si="1249"/>
        <v>#DIV/0!</v>
      </c>
      <c r="Y1297" s="261" t="str">
        <f t="shared" si="1250"/>
        <v>#DIV/0!</v>
      </c>
      <c r="Z1297" s="262">
        <f t="shared" si="1251"/>
        <v>0</v>
      </c>
      <c r="AA1297" s="262">
        <f t="shared" si="1252"/>
        <v>0</v>
      </c>
      <c r="AB1297" s="258" t="str">
        <f t="shared" si="1253"/>
        <v/>
      </c>
      <c r="AC1297" s="263" t="str">
        <f t="shared" si="1135"/>
        <v>   -  BĐ: 6/9/2025 KT: Ngày lỗi</v>
      </c>
      <c r="AD1297" s="263">
        <f t="shared" ref="AD1297:AE1297" si="1547">P1297</f>
        <v>45906</v>
      </c>
      <c r="AE1297" s="263" t="str">
        <f t="shared" si="1547"/>
        <v>#DIV/0!</v>
      </c>
      <c r="AF1297" s="187"/>
      <c r="AG1297" s="187"/>
    </row>
    <row r="1298">
      <c r="A1298" s="253"/>
      <c r="B1298" s="253"/>
      <c r="C1298" s="99"/>
      <c r="D1298" s="99"/>
      <c r="E1298" s="99"/>
      <c r="F1298" s="99"/>
      <c r="G1298" s="268"/>
      <c r="H1298" s="99"/>
      <c r="I1298" s="99"/>
      <c r="J1298" s="99"/>
      <c r="K1298" s="273"/>
      <c r="L1298" s="192"/>
      <c r="M1298" s="192"/>
      <c r="N1298" s="99"/>
      <c r="O1298" s="99"/>
      <c r="P1298" s="237">
        <f t="shared" si="1246"/>
        <v>45906</v>
      </c>
      <c r="Q1298" s="170" t="str">
        <f t="shared" si="1247"/>
        <v>#DIV/0!</v>
      </c>
      <c r="R1298" s="206"/>
      <c r="S1298" s="267"/>
      <c r="T1298" s="99"/>
      <c r="U1298" s="99"/>
      <c r="V1298" s="259" t="str">
        <f t="shared" si="1128"/>
        <v> </v>
      </c>
      <c r="W1298" s="260">
        <f t="shared" si="1248"/>
        <v>0</v>
      </c>
      <c r="X1298" s="258" t="str">
        <f t="shared" si="1249"/>
        <v>#DIV/0!</v>
      </c>
      <c r="Y1298" s="261" t="str">
        <f t="shared" si="1250"/>
        <v>#DIV/0!</v>
      </c>
      <c r="Z1298" s="262">
        <f t="shared" si="1251"/>
        <v>0</v>
      </c>
      <c r="AA1298" s="262">
        <f t="shared" si="1252"/>
        <v>0</v>
      </c>
      <c r="AB1298" s="258" t="str">
        <f t="shared" si="1253"/>
        <v/>
      </c>
      <c r="AC1298" s="263" t="str">
        <f t="shared" si="1135"/>
        <v>   -  BĐ: 6/9/2025 KT: Ngày lỗi</v>
      </c>
      <c r="AD1298" s="263">
        <f t="shared" ref="AD1298:AE1298" si="1548">P1298</f>
        <v>45906</v>
      </c>
      <c r="AE1298" s="263" t="str">
        <f t="shared" si="1548"/>
        <v>#DIV/0!</v>
      </c>
      <c r="AF1298" s="187"/>
      <c r="AG1298" s="187"/>
    </row>
    <row r="1299">
      <c r="A1299" s="253"/>
      <c r="B1299" s="253"/>
      <c r="C1299" s="99"/>
      <c r="D1299" s="99"/>
      <c r="E1299" s="99"/>
      <c r="F1299" s="99"/>
      <c r="G1299" s="268"/>
      <c r="H1299" s="99"/>
      <c r="I1299" s="99"/>
      <c r="J1299" s="99"/>
      <c r="K1299" s="273"/>
      <c r="L1299" s="192"/>
      <c r="M1299" s="192"/>
      <c r="N1299" s="99"/>
      <c r="O1299" s="99"/>
      <c r="P1299" s="237">
        <f t="shared" si="1246"/>
        <v>45906</v>
      </c>
      <c r="Q1299" s="170" t="str">
        <f t="shared" si="1247"/>
        <v>#DIV/0!</v>
      </c>
      <c r="R1299" s="206"/>
      <c r="S1299" s="267"/>
      <c r="T1299" s="99"/>
      <c r="U1299" s="99"/>
      <c r="V1299" s="259" t="str">
        <f t="shared" si="1128"/>
        <v> </v>
      </c>
      <c r="W1299" s="260">
        <f t="shared" si="1248"/>
        <v>0</v>
      </c>
      <c r="X1299" s="258" t="str">
        <f t="shared" si="1249"/>
        <v>#DIV/0!</v>
      </c>
      <c r="Y1299" s="261" t="str">
        <f t="shared" si="1250"/>
        <v>#DIV/0!</v>
      </c>
      <c r="Z1299" s="262">
        <f t="shared" si="1251"/>
        <v>0</v>
      </c>
      <c r="AA1299" s="262">
        <f t="shared" si="1252"/>
        <v>0</v>
      </c>
      <c r="AB1299" s="258" t="str">
        <f t="shared" si="1253"/>
        <v/>
      </c>
      <c r="AC1299" s="263" t="str">
        <f t="shared" si="1135"/>
        <v>   -  BĐ: 6/9/2025 KT: Ngày lỗi</v>
      </c>
      <c r="AD1299" s="263">
        <f t="shared" ref="AD1299:AE1299" si="1549">P1299</f>
        <v>45906</v>
      </c>
      <c r="AE1299" s="263" t="str">
        <f t="shared" si="1549"/>
        <v>#DIV/0!</v>
      </c>
      <c r="AF1299" s="187"/>
      <c r="AG1299" s="187"/>
    </row>
    <row r="1300">
      <c r="A1300" s="253"/>
      <c r="B1300" s="253"/>
      <c r="C1300" s="99"/>
      <c r="D1300" s="99"/>
      <c r="E1300" s="99"/>
      <c r="F1300" s="99"/>
      <c r="G1300" s="268"/>
      <c r="H1300" s="99"/>
      <c r="I1300" s="99"/>
      <c r="J1300" s="99"/>
      <c r="K1300" s="273"/>
      <c r="L1300" s="192"/>
      <c r="M1300" s="192"/>
      <c r="N1300" s="99"/>
      <c r="O1300" s="99"/>
      <c r="P1300" s="237">
        <f t="shared" si="1246"/>
        <v>45906</v>
      </c>
      <c r="Q1300" s="170" t="str">
        <f t="shared" si="1247"/>
        <v>#DIV/0!</v>
      </c>
      <c r="R1300" s="206"/>
      <c r="S1300" s="267"/>
      <c r="T1300" s="99"/>
      <c r="U1300" s="99"/>
      <c r="V1300" s="259" t="str">
        <f t="shared" si="1128"/>
        <v> </v>
      </c>
      <c r="W1300" s="260">
        <f t="shared" si="1248"/>
        <v>0</v>
      </c>
      <c r="X1300" s="258" t="str">
        <f t="shared" si="1249"/>
        <v>#DIV/0!</v>
      </c>
      <c r="Y1300" s="261" t="str">
        <f t="shared" si="1250"/>
        <v>#DIV/0!</v>
      </c>
      <c r="Z1300" s="262">
        <f t="shared" si="1251"/>
        <v>0</v>
      </c>
      <c r="AA1300" s="262">
        <f t="shared" si="1252"/>
        <v>0</v>
      </c>
      <c r="AB1300" s="258" t="str">
        <f t="shared" si="1253"/>
        <v/>
      </c>
      <c r="AC1300" s="263" t="str">
        <f t="shared" si="1135"/>
        <v>   -  BĐ: 6/9/2025 KT: Ngày lỗi</v>
      </c>
      <c r="AD1300" s="263">
        <f t="shared" ref="AD1300:AE1300" si="1550">P1300</f>
        <v>45906</v>
      </c>
      <c r="AE1300" s="263" t="str">
        <f t="shared" si="1550"/>
        <v>#DIV/0!</v>
      </c>
      <c r="AF1300" s="187"/>
      <c r="AG1300" s="187"/>
    </row>
    <row r="1301">
      <c r="A1301" s="253"/>
      <c r="B1301" s="253"/>
      <c r="C1301" s="99"/>
      <c r="D1301" s="99"/>
      <c r="E1301" s="99"/>
      <c r="F1301" s="99"/>
      <c r="G1301" s="268"/>
      <c r="H1301" s="99"/>
      <c r="I1301" s="99"/>
      <c r="J1301" s="99"/>
      <c r="K1301" s="273"/>
      <c r="L1301" s="192"/>
      <c r="M1301" s="192"/>
      <c r="N1301" s="99"/>
      <c r="O1301" s="99"/>
      <c r="P1301" s="237">
        <f t="shared" si="1246"/>
        <v>45906</v>
      </c>
      <c r="Q1301" s="170" t="str">
        <f t="shared" si="1247"/>
        <v>#DIV/0!</v>
      </c>
      <c r="R1301" s="206"/>
      <c r="S1301" s="267"/>
      <c r="T1301" s="99"/>
      <c r="U1301" s="99"/>
      <c r="V1301" s="259" t="str">
        <f t="shared" si="1128"/>
        <v> </v>
      </c>
      <c r="W1301" s="260">
        <f t="shared" si="1248"/>
        <v>0</v>
      </c>
      <c r="X1301" s="258" t="str">
        <f t="shared" si="1249"/>
        <v>#DIV/0!</v>
      </c>
      <c r="Y1301" s="261" t="str">
        <f t="shared" si="1250"/>
        <v>#DIV/0!</v>
      </c>
      <c r="Z1301" s="262">
        <f t="shared" si="1251"/>
        <v>0</v>
      </c>
      <c r="AA1301" s="262">
        <f t="shared" si="1252"/>
        <v>0</v>
      </c>
      <c r="AB1301" s="258" t="str">
        <f t="shared" si="1253"/>
        <v/>
      </c>
      <c r="AC1301" s="263" t="str">
        <f t="shared" si="1135"/>
        <v>   -  BĐ: 6/9/2025 KT: Ngày lỗi</v>
      </c>
      <c r="AD1301" s="263">
        <f t="shared" ref="AD1301:AE1301" si="1551">P1301</f>
        <v>45906</v>
      </c>
      <c r="AE1301" s="263" t="str">
        <f t="shared" si="1551"/>
        <v>#DIV/0!</v>
      </c>
      <c r="AF1301" s="187"/>
      <c r="AG1301" s="187"/>
    </row>
    <row r="1302">
      <c r="A1302" s="253"/>
      <c r="B1302" s="253"/>
      <c r="C1302" s="99"/>
      <c r="D1302" s="99"/>
      <c r="E1302" s="99"/>
      <c r="F1302" s="99"/>
      <c r="G1302" s="268"/>
      <c r="H1302" s="99"/>
      <c r="I1302" s="99"/>
      <c r="J1302" s="99"/>
      <c r="K1302" s="273"/>
      <c r="L1302" s="192"/>
      <c r="M1302" s="192"/>
      <c r="N1302" s="99"/>
      <c r="O1302" s="99"/>
      <c r="P1302" s="237">
        <f t="shared" si="1246"/>
        <v>45906</v>
      </c>
      <c r="Q1302" s="170" t="str">
        <f t="shared" si="1247"/>
        <v>#DIV/0!</v>
      </c>
      <c r="R1302" s="206"/>
      <c r="S1302" s="267"/>
      <c r="T1302" s="99"/>
      <c r="U1302" s="99"/>
      <c r="V1302" s="259" t="str">
        <f t="shared" si="1128"/>
        <v> </v>
      </c>
      <c r="W1302" s="260">
        <f t="shared" si="1248"/>
        <v>0</v>
      </c>
      <c r="X1302" s="258" t="str">
        <f t="shared" si="1249"/>
        <v>#DIV/0!</v>
      </c>
      <c r="Y1302" s="261" t="str">
        <f t="shared" si="1250"/>
        <v>#DIV/0!</v>
      </c>
      <c r="Z1302" s="262">
        <f t="shared" si="1251"/>
        <v>0</v>
      </c>
      <c r="AA1302" s="262">
        <f t="shared" si="1252"/>
        <v>0</v>
      </c>
      <c r="AB1302" s="258" t="str">
        <f t="shared" si="1253"/>
        <v/>
      </c>
      <c r="AC1302" s="263" t="str">
        <f t="shared" si="1135"/>
        <v>   -  BĐ: 6/9/2025 KT: Ngày lỗi</v>
      </c>
      <c r="AD1302" s="263">
        <f t="shared" ref="AD1302:AE1302" si="1552">P1302</f>
        <v>45906</v>
      </c>
      <c r="AE1302" s="263" t="str">
        <f t="shared" si="1552"/>
        <v>#DIV/0!</v>
      </c>
      <c r="AF1302" s="187"/>
      <c r="AG1302" s="187"/>
    </row>
    <row r="1303">
      <c r="A1303" s="253"/>
      <c r="B1303" s="253"/>
      <c r="C1303" s="99"/>
      <c r="D1303" s="99"/>
      <c r="E1303" s="99"/>
      <c r="F1303" s="99"/>
      <c r="G1303" s="268"/>
      <c r="H1303" s="99"/>
      <c r="I1303" s="99"/>
      <c r="J1303" s="99"/>
      <c r="K1303" s="273"/>
      <c r="L1303" s="192"/>
      <c r="M1303" s="192"/>
      <c r="N1303" s="99"/>
      <c r="O1303" s="99"/>
      <c r="P1303" s="237">
        <f t="shared" si="1246"/>
        <v>45906</v>
      </c>
      <c r="Q1303" s="170" t="str">
        <f t="shared" si="1247"/>
        <v>#DIV/0!</v>
      </c>
      <c r="R1303" s="206"/>
      <c r="S1303" s="267"/>
      <c r="T1303" s="99"/>
      <c r="U1303" s="99"/>
      <c r="V1303" s="259" t="str">
        <f t="shared" si="1128"/>
        <v> </v>
      </c>
      <c r="W1303" s="260">
        <f t="shared" si="1248"/>
        <v>0</v>
      </c>
      <c r="X1303" s="258" t="str">
        <f t="shared" si="1249"/>
        <v>#DIV/0!</v>
      </c>
      <c r="Y1303" s="261" t="str">
        <f t="shared" si="1250"/>
        <v>#DIV/0!</v>
      </c>
      <c r="Z1303" s="262">
        <f t="shared" si="1251"/>
        <v>0</v>
      </c>
      <c r="AA1303" s="262">
        <f t="shared" si="1252"/>
        <v>0</v>
      </c>
      <c r="AB1303" s="258" t="str">
        <f t="shared" si="1253"/>
        <v/>
      </c>
      <c r="AC1303" s="263" t="str">
        <f t="shared" si="1135"/>
        <v>   -  BĐ: 6/9/2025 KT: Ngày lỗi</v>
      </c>
      <c r="AD1303" s="263">
        <f t="shared" ref="AD1303:AE1303" si="1553">P1303</f>
        <v>45906</v>
      </c>
      <c r="AE1303" s="263" t="str">
        <f t="shared" si="1553"/>
        <v>#DIV/0!</v>
      </c>
      <c r="AF1303" s="187"/>
      <c r="AG1303" s="187"/>
    </row>
    <row r="1304">
      <c r="A1304" s="253"/>
      <c r="B1304" s="253"/>
      <c r="C1304" s="99"/>
      <c r="D1304" s="99"/>
      <c r="E1304" s="99"/>
      <c r="F1304" s="99"/>
      <c r="G1304" s="268"/>
      <c r="H1304" s="99"/>
      <c r="I1304" s="99"/>
      <c r="J1304" s="99"/>
      <c r="K1304" s="273"/>
      <c r="L1304" s="192"/>
      <c r="M1304" s="192"/>
      <c r="N1304" s="99"/>
      <c r="O1304" s="99"/>
      <c r="P1304" s="237">
        <f t="shared" si="1246"/>
        <v>45906</v>
      </c>
      <c r="Q1304" s="170" t="str">
        <f t="shared" si="1247"/>
        <v>#DIV/0!</v>
      </c>
      <c r="R1304" s="206"/>
      <c r="S1304" s="267"/>
      <c r="T1304" s="99"/>
      <c r="U1304" s="99"/>
      <c r="V1304" s="259" t="str">
        <f t="shared" si="1128"/>
        <v> </v>
      </c>
      <c r="W1304" s="260">
        <f t="shared" si="1248"/>
        <v>0</v>
      </c>
      <c r="X1304" s="258" t="str">
        <f t="shared" si="1249"/>
        <v>#DIV/0!</v>
      </c>
      <c r="Y1304" s="261" t="str">
        <f t="shared" si="1250"/>
        <v>#DIV/0!</v>
      </c>
      <c r="Z1304" s="262">
        <f t="shared" si="1251"/>
        <v>0</v>
      </c>
      <c r="AA1304" s="262">
        <f t="shared" si="1252"/>
        <v>0</v>
      </c>
      <c r="AB1304" s="258" t="str">
        <f t="shared" si="1253"/>
        <v/>
      </c>
      <c r="AC1304" s="263" t="str">
        <f t="shared" si="1135"/>
        <v>   -  BĐ: 6/9/2025 KT: Ngày lỗi</v>
      </c>
      <c r="AD1304" s="263">
        <f t="shared" ref="AD1304:AE1304" si="1554">P1304</f>
        <v>45906</v>
      </c>
      <c r="AE1304" s="263" t="str">
        <f t="shared" si="1554"/>
        <v>#DIV/0!</v>
      </c>
      <c r="AF1304" s="187"/>
      <c r="AG1304" s="187"/>
    </row>
    <row r="1305">
      <c r="A1305" s="253"/>
      <c r="B1305" s="253"/>
      <c r="C1305" s="99"/>
      <c r="D1305" s="99"/>
      <c r="E1305" s="99"/>
      <c r="F1305" s="99"/>
      <c r="G1305" s="268"/>
      <c r="H1305" s="99"/>
      <c r="I1305" s="99"/>
      <c r="J1305" s="99"/>
      <c r="K1305" s="273"/>
      <c r="L1305" s="192"/>
      <c r="M1305" s="192"/>
      <c r="N1305" s="99"/>
      <c r="O1305" s="99"/>
      <c r="P1305" s="237">
        <f t="shared" si="1246"/>
        <v>45906</v>
      </c>
      <c r="Q1305" s="170" t="str">
        <f t="shared" si="1247"/>
        <v>#DIV/0!</v>
      </c>
      <c r="R1305" s="206"/>
      <c r="S1305" s="267"/>
      <c r="T1305" s="99"/>
      <c r="U1305" s="99"/>
      <c r="V1305" s="259" t="str">
        <f t="shared" si="1128"/>
        <v> </v>
      </c>
      <c r="W1305" s="260">
        <f t="shared" si="1248"/>
        <v>0</v>
      </c>
      <c r="X1305" s="258" t="str">
        <f t="shared" si="1249"/>
        <v>#DIV/0!</v>
      </c>
      <c r="Y1305" s="261" t="str">
        <f t="shared" si="1250"/>
        <v>#DIV/0!</v>
      </c>
      <c r="Z1305" s="262">
        <f t="shared" si="1251"/>
        <v>0</v>
      </c>
      <c r="AA1305" s="262">
        <f t="shared" si="1252"/>
        <v>0</v>
      </c>
      <c r="AB1305" s="258" t="str">
        <f t="shared" si="1253"/>
        <v/>
      </c>
      <c r="AC1305" s="263" t="str">
        <f t="shared" si="1135"/>
        <v>   -  BĐ: 6/9/2025 KT: Ngày lỗi</v>
      </c>
      <c r="AD1305" s="263">
        <f t="shared" ref="AD1305:AE1305" si="1555">P1305</f>
        <v>45906</v>
      </c>
      <c r="AE1305" s="263" t="str">
        <f t="shared" si="1555"/>
        <v>#DIV/0!</v>
      </c>
      <c r="AF1305" s="187"/>
      <c r="AG1305" s="187"/>
    </row>
    <row r="1306">
      <c r="A1306" s="253"/>
      <c r="B1306" s="253"/>
      <c r="C1306" s="99"/>
      <c r="D1306" s="99"/>
      <c r="E1306" s="99"/>
      <c r="F1306" s="99"/>
      <c r="G1306" s="268"/>
      <c r="H1306" s="99"/>
      <c r="I1306" s="99"/>
      <c r="J1306" s="99"/>
      <c r="K1306" s="273"/>
      <c r="L1306" s="192"/>
      <c r="M1306" s="192"/>
      <c r="N1306" s="99"/>
      <c r="O1306" s="99"/>
      <c r="P1306" s="237">
        <f t="shared" si="1246"/>
        <v>45906</v>
      </c>
      <c r="Q1306" s="170" t="str">
        <f t="shared" si="1247"/>
        <v>#DIV/0!</v>
      </c>
      <c r="R1306" s="206"/>
      <c r="S1306" s="267"/>
      <c r="T1306" s="99"/>
      <c r="U1306" s="99"/>
      <c r="V1306" s="259" t="str">
        <f t="shared" si="1128"/>
        <v> </v>
      </c>
      <c r="W1306" s="260">
        <f t="shared" si="1248"/>
        <v>0</v>
      </c>
      <c r="X1306" s="258" t="str">
        <f t="shared" si="1249"/>
        <v>#DIV/0!</v>
      </c>
      <c r="Y1306" s="261" t="str">
        <f t="shared" si="1250"/>
        <v>#DIV/0!</v>
      </c>
      <c r="Z1306" s="262">
        <f t="shared" si="1251"/>
        <v>0</v>
      </c>
      <c r="AA1306" s="262">
        <f t="shared" si="1252"/>
        <v>0</v>
      </c>
      <c r="AB1306" s="258" t="str">
        <f t="shared" si="1253"/>
        <v/>
      </c>
      <c r="AC1306" s="263" t="str">
        <f t="shared" si="1135"/>
        <v>   -  BĐ: 6/9/2025 KT: Ngày lỗi</v>
      </c>
      <c r="AD1306" s="263">
        <f t="shared" ref="AD1306:AE1306" si="1556">P1306</f>
        <v>45906</v>
      </c>
      <c r="AE1306" s="263" t="str">
        <f t="shared" si="1556"/>
        <v>#DIV/0!</v>
      </c>
      <c r="AF1306" s="187"/>
      <c r="AG1306" s="187"/>
    </row>
    <row r="1307">
      <c r="A1307" s="253"/>
      <c r="B1307" s="253"/>
      <c r="C1307" s="99"/>
      <c r="D1307" s="99"/>
      <c r="E1307" s="99"/>
      <c r="F1307" s="99"/>
      <c r="G1307" s="268"/>
      <c r="H1307" s="99"/>
      <c r="I1307" s="99"/>
      <c r="J1307" s="99"/>
      <c r="K1307" s="273"/>
      <c r="L1307" s="192"/>
      <c r="M1307" s="192"/>
      <c r="N1307" s="99"/>
      <c r="O1307" s="99"/>
      <c r="P1307" s="237">
        <f t="shared" si="1246"/>
        <v>45906</v>
      </c>
      <c r="Q1307" s="170" t="str">
        <f t="shared" si="1247"/>
        <v>#DIV/0!</v>
      </c>
      <c r="R1307" s="206"/>
      <c r="S1307" s="267"/>
      <c r="T1307" s="99"/>
      <c r="U1307" s="99"/>
      <c r="V1307" s="259" t="str">
        <f t="shared" si="1128"/>
        <v> </v>
      </c>
      <c r="W1307" s="260">
        <f t="shared" si="1248"/>
        <v>0</v>
      </c>
      <c r="X1307" s="258" t="str">
        <f t="shared" si="1249"/>
        <v>#DIV/0!</v>
      </c>
      <c r="Y1307" s="261" t="str">
        <f t="shared" si="1250"/>
        <v>#DIV/0!</v>
      </c>
      <c r="Z1307" s="262">
        <f t="shared" si="1251"/>
        <v>0</v>
      </c>
      <c r="AA1307" s="262">
        <f t="shared" si="1252"/>
        <v>0</v>
      </c>
      <c r="AB1307" s="258" t="str">
        <f t="shared" si="1253"/>
        <v/>
      </c>
      <c r="AC1307" s="263" t="str">
        <f t="shared" si="1135"/>
        <v>   -  BĐ: 6/9/2025 KT: Ngày lỗi</v>
      </c>
      <c r="AD1307" s="263">
        <f t="shared" ref="AD1307:AE1307" si="1557">P1307</f>
        <v>45906</v>
      </c>
      <c r="AE1307" s="263" t="str">
        <f t="shared" si="1557"/>
        <v>#DIV/0!</v>
      </c>
      <c r="AF1307" s="187"/>
      <c r="AG1307" s="187"/>
    </row>
    <row r="1308">
      <c r="A1308" s="253"/>
      <c r="B1308" s="253"/>
      <c r="C1308" s="99"/>
      <c r="D1308" s="99"/>
      <c r="E1308" s="99"/>
      <c r="F1308" s="99"/>
      <c r="G1308" s="268"/>
      <c r="H1308" s="99"/>
      <c r="I1308" s="99"/>
      <c r="J1308" s="99"/>
      <c r="K1308" s="273"/>
      <c r="L1308" s="192"/>
      <c r="M1308" s="192"/>
      <c r="N1308" s="99"/>
      <c r="O1308" s="99"/>
      <c r="P1308" s="237">
        <f t="shared" si="1246"/>
        <v>45906</v>
      </c>
      <c r="Q1308" s="170" t="str">
        <f t="shared" si="1247"/>
        <v>#DIV/0!</v>
      </c>
      <c r="R1308" s="206"/>
      <c r="S1308" s="267"/>
      <c r="T1308" s="99"/>
      <c r="U1308" s="99"/>
      <c r="V1308" s="259" t="str">
        <f t="shared" si="1128"/>
        <v> </v>
      </c>
      <c r="W1308" s="260">
        <f t="shared" si="1248"/>
        <v>0</v>
      </c>
      <c r="X1308" s="258" t="str">
        <f t="shared" si="1249"/>
        <v>#DIV/0!</v>
      </c>
      <c r="Y1308" s="261" t="str">
        <f t="shared" si="1250"/>
        <v>#DIV/0!</v>
      </c>
      <c r="Z1308" s="262">
        <f t="shared" si="1251"/>
        <v>0</v>
      </c>
      <c r="AA1308" s="262">
        <f t="shared" si="1252"/>
        <v>0</v>
      </c>
      <c r="AB1308" s="258" t="str">
        <f t="shared" si="1253"/>
        <v/>
      </c>
      <c r="AC1308" s="263" t="str">
        <f t="shared" si="1135"/>
        <v>   -  BĐ: 6/9/2025 KT: Ngày lỗi</v>
      </c>
      <c r="AD1308" s="263">
        <f t="shared" ref="AD1308:AE1308" si="1558">P1308</f>
        <v>45906</v>
      </c>
      <c r="AE1308" s="263" t="str">
        <f t="shared" si="1558"/>
        <v>#DIV/0!</v>
      </c>
      <c r="AF1308" s="187"/>
      <c r="AG1308" s="187"/>
    </row>
    <row r="1309">
      <c r="A1309" s="253"/>
      <c r="B1309" s="253"/>
      <c r="C1309" s="99"/>
      <c r="D1309" s="99"/>
      <c r="E1309" s="99"/>
      <c r="F1309" s="99"/>
      <c r="G1309" s="268"/>
      <c r="H1309" s="99"/>
      <c r="I1309" s="99"/>
      <c r="J1309" s="99"/>
      <c r="K1309" s="273"/>
      <c r="L1309" s="192"/>
      <c r="M1309" s="192"/>
      <c r="N1309" s="99"/>
      <c r="O1309" s="99"/>
      <c r="P1309" s="237">
        <f t="shared" si="1246"/>
        <v>45906</v>
      </c>
      <c r="Q1309" s="170" t="str">
        <f t="shared" si="1247"/>
        <v>#DIV/0!</v>
      </c>
      <c r="R1309" s="206"/>
      <c r="S1309" s="267"/>
      <c r="T1309" s="99"/>
      <c r="U1309" s="99"/>
      <c r="V1309" s="259" t="str">
        <f t="shared" si="1128"/>
        <v> </v>
      </c>
      <c r="W1309" s="260">
        <f t="shared" si="1248"/>
        <v>0</v>
      </c>
      <c r="X1309" s="258" t="str">
        <f t="shared" si="1249"/>
        <v>#DIV/0!</v>
      </c>
      <c r="Y1309" s="261" t="str">
        <f t="shared" si="1250"/>
        <v>#DIV/0!</v>
      </c>
      <c r="Z1309" s="262">
        <f t="shared" si="1251"/>
        <v>0</v>
      </c>
      <c r="AA1309" s="262">
        <f t="shared" si="1252"/>
        <v>0</v>
      </c>
      <c r="AB1309" s="258" t="str">
        <f t="shared" si="1253"/>
        <v/>
      </c>
      <c r="AC1309" s="263" t="str">
        <f t="shared" si="1135"/>
        <v>   -  BĐ: 6/9/2025 KT: Ngày lỗi</v>
      </c>
      <c r="AD1309" s="263">
        <f t="shared" ref="AD1309:AE1309" si="1559">P1309</f>
        <v>45906</v>
      </c>
      <c r="AE1309" s="263" t="str">
        <f t="shared" si="1559"/>
        <v>#DIV/0!</v>
      </c>
      <c r="AF1309" s="187"/>
      <c r="AG1309" s="187"/>
    </row>
    <row r="1310">
      <c r="A1310" s="253"/>
      <c r="B1310" s="253"/>
      <c r="C1310" s="99"/>
      <c r="D1310" s="99"/>
      <c r="E1310" s="99"/>
      <c r="F1310" s="99"/>
      <c r="G1310" s="268"/>
      <c r="H1310" s="99"/>
      <c r="I1310" s="99"/>
      <c r="J1310" s="99"/>
      <c r="K1310" s="273"/>
      <c r="L1310" s="192"/>
      <c r="M1310" s="192"/>
      <c r="N1310" s="99"/>
      <c r="O1310" s="99"/>
      <c r="P1310" s="237">
        <f t="shared" si="1246"/>
        <v>45906</v>
      </c>
      <c r="Q1310" s="170" t="str">
        <f t="shared" si="1247"/>
        <v>#DIV/0!</v>
      </c>
      <c r="R1310" s="206"/>
      <c r="S1310" s="267"/>
      <c r="T1310" s="99"/>
      <c r="U1310" s="99"/>
      <c r="V1310" s="259" t="str">
        <f t="shared" si="1128"/>
        <v> </v>
      </c>
      <c r="W1310" s="260">
        <f t="shared" si="1248"/>
        <v>0</v>
      </c>
      <c r="X1310" s="258" t="str">
        <f t="shared" si="1249"/>
        <v>#DIV/0!</v>
      </c>
      <c r="Y1310" s="261" t="str">
        <f t="shared" si="1250"/>
        <v>#DIV/0!</v>
      </c>
      <c r="Z1310" s="262">
        <f t="shared" si="1251"/>
        <v>0</v>
      </c>
      <c r="AA1310" s="262">
        <f t="shared" si="1252"/>
        <v>0</v>
      </c>
      <c r="AB1310" s="258" t="str">
        <f t="shared" si="1253"/>
        <v/>
      </c>
      <c r="AC1310" s="263" t="str">
        <f t="shared" si="1135"/>
        <v>   -  BĐ: 6/9/2025 KT: Ngày lỗi</v>
      </c>
      <c r="AD1310" s="263">
        <f t="shared" ref="AD1310:AE1310" si="1560">P1310</f>
        <v>45906</v>
      </c>
      <c r="AE1310" s="263" t="str">
        <f t="shared" si="1560"/>
        <v>#DIV/0!</v>
      </c>
      <c r="AF1310" s="187"/>
      <c r="AG1310" s="187"/>
    </row>
    <row r="1311">
      <c r="A1311" s="253"/>
      <c r="B1311" s="253"/>
      <c r="C1311" s="99"/>
      <c r="D1311" s="99"/>
      <c r="E1311" s="99"/>
      <c r="F1311" s="99"/>
      <c r="G1311" s="268"/>
      <c r="H1311" s="99"/>
      <c r="I1311" s="99"/>
      <c r="J1311" s="99"/>
      <c r="K1311" s="273"/>
      <c r="L1311" s="192"/>
      <c r="M1311" s="192"/>
      <c r="N1311" s="99"/>
      <c r="O1311" s="99"/>
      <c r="P1311" s="237">
        <f t="shared" si="1246"/>
        <v>45906</v>
      </c>
      <c r="Q1311" s="170" t="str">
        <f t="shared" si="1247"/>
        <v>#DIV/0!</v>
      </c>
      <c r="R1311" s="206"/>
      <c r="S1311" s="267"/>
      <c r="T1311" s="99"/>
      <c r="U1311" s="99"/>
      <c r="V1311" s="259" t="str">
        <f t="shared" si="1128"/>
        <v> </v>
      </c>
      <c r="W1311" s="260">
        <f t="shared" si="1248"/>
        <v>0</v>
      </c>
      <c r="X1311" s="258" t="str">
        <f t="shared" si="1249"/>
        <v>#DIV/0!</v>
      </c>
      <c r="Y1311" s="261" t="str">
        <f t="shared" si="1250"/>
        <v>#DIV/0!</v>
      </c>
      <c r="Z1311" s="262">
        <f t="shared" si="1251"/>
        <v>0</v>
      </c>
      <c r="AA1311" s="262">
        <f t="shared" si="1252"/>
        <v>0</v>
      </c>
      <c r="AB1311" s="258" t="str">
        <f t="shared" si="1253"/>
        <v/>
      </c>
      <c r="AC1311" s="263" t="str">
        <f t="shared" si="1135"/>
        <v>   -  BĐ: 6/9/2025 KT: Ngày lỗi</v>
      </c>
      <c r="AD1311" s="263">
        <f t="shared" ref="AD1311:AE1311" si="1561">P1311</f>
        <v>45906</v>
      </c>
      <c r="AE1311" s="263" t="str">
        <f t="shared" si="1561"/>
        <v>#DIV/0!</v>
      </c>
      <c r="AF1311" s="187"/>
      <c r="AG1311" s="187"/>
    </row>
    <row r="1312">
      <c r="A1312" s="253"/>
      <c r="B1312" s="253"/>
      <c r="C1312" s="99"/>
      <c r="D1312" s="99"/>
      <c r="E1312" s="99"/>
      <c r="F1312" s="99"/>
      <c r="G1312" s="268"/>
      <c r="H1312" s="99"/>
      <c r="I1312" s="99"/>
      <c r="J1312" s="99"/>
      <c r="K1312" s="273"/>
      <c r="L1312" s="192"/>
      <c r="M1312" s="192"/>
      <c r="N1312" s="99"/>
      <c r="O1312" s="99"/>
      <c r="P1312" s="237">
        <f t="shared" si="1246"/>
        <v>45906</v>
      </c>
      <c r="Q1312" s="170" t="str">
        <f t="shared" si="1247"/>
        <v>#DIV/0!</v>
      </c>
      <c r="R1312" s="206"/>
      <c r="S1312" s="267"/>
      <c r="T1312" s="99"/>
      <c r="U1312" s="99"/>
      <c r="V1312" s="259" t="str">
        <f t="shared" si="1128"/>
        <v> </v>
      </c>
      <c r="W1312" s="260">
        <f t="shared" si="1248"/>
        <v>0</v>
      </c>
      <c r="X1312" s="258" t="str">
        <f t="shared" si="1249"/>
        <v>#DIV/0!</v>
      </c>
      <c r="Y1312" s="261" t="str">
        <f t="shared" si="1250"/>
        <v>#DIV/0!</v>
      </c>
      <c r="Z1312" s="262">
        <f t="shared" si="1251"/>
        <v>0</v>
      </c>
      <c r="AA1312" s="262">
        <f t="shared" si="1252"/>
        <v>0</v>
      </c>
      <c r="AB1312" s="258" t="str">
        <f t="shared" si="1253"/>
        <v/>
      </c>
      <c r="AC1312" s="263" t="str">
        <f t="shared" si="1135"/>
        <v>   -  BĐ: 6/9/2025 KT: Ngày lỗi</v>
      </c>
      <c r="AD1312" s="263">
        <f t="shared" ref="AD1312:AE1312" si="1562">P1312</f>
        <v>45906</v>
      </c>
      <c r="AE1312" s="263" t="str">
        <f t="shared" si="1562"/>
        <v>#DIV/0!</v>
      </c>
      <c r="AF1312" s="187"/>
      <c r="AG1312" s="187"/>
    </row>
    <row r="1313">
      <c r="A1313" s="253"/>
      <c r="B1313" s="253"/>
      <c r="C1313" s="99"/>
      <c r="D1313" s="99"/>
      <c r="E1313" s="99"/>
      <c r="F1313" s="99"/>
      <c r="G1313" s="268"/>
      <c r="H1313" s="99"/>
      <c r="I1313" s="99"/>
      <c r="J1313" s="99"/>
      <c r="K1313" s="273"/>
      <c r="L1313" s="192"/>
      <c r="M1313" s="192"/>
      <c r="N1313" s="99"/>
      <c r="O1313" s="99"/>
      <c r="P1313" s="237">
        <f t="shared" si="1246"/>
        <v>45906</v>
      </c>
      <c r="Q1313" s="170" t="str">
        <f t="shared" si="1247"/>
        <v>#DIV/0!</v>
      </c>
      <c r="R1313" s="206"/>
      <c r="S1313" s="267"/>
      <c r="T1313" s="99"/>
      <c r="U1313" s="99"/>
      <c r="V1313" s="259" t="str">
        <f t="shared" si="1128"/>
        <v> </v>
      </c>
      <c r="W1313" s="260">
        <f t="shared" si="1248"/>
        <v>0</v>
      </c>
      <c r="X1313" s="258" t="str">
        <f t="shared" si="1249"/>
        <v>#DIV/0!</v>
      </c>
      <c r="Y1313" s="261" t="str">
        <f t="shared" si="1250"/>
        <v>#DIV/0!</v>
      </c>
      <c r="Z1313" s="262">
        <f t="shared" si="1251"/>
        <v>0</v>
      </c>
      <c r="AA1313" s="262">
        <f t="shared" si="1252"/>
        <v>0</v>
      </c>
      <c r="AB1313" s="258" t="str">
        <f t="shared" si="1253"/>
        <v/>
      </c>
      <c r="AC1313" s="263" t="str">
        <f t="shared" si="1135"/>
        <v>   -  BĐ: 6/9/2025 KT: Ngày lỗi</v>
      </c>
      <c r="AD1313" s="263">
        <f t="shared" ref="AD1313:AE1313" si="1563">P1313</f>
        <v>45906</v>
      </c>
      <c r="AE1313" s="263" t="str">
        <f t="shared" si="1563"/>
        <v>#DIV/0!</v>
      </c>
      <c r="AF1313" s="187"/>
      <c r="AG1313" s="187"/>
    </row>
    <row r="1314">
      <c r="A1314" s="253"/>
      <c r="B1314" s="253"/>
      <c r="C1314" s="99"/>
      <c r="D1314" s="99"/>
      <c r="E1314" s="99"/>
      <c r="F1314" s="99"/>
      <c r="G1314" s="268"/>
      <c r="H1314" s="99"/>
      <c r="I1314" s="99"/>
      <c r="J1314" s="99"/>
      <c r="K1314" s="273"/>
      <c r="L1314" s="192"/>
      <c r="M1314" s="192"/>
      <c r="N1314" s="99"/>
      <c r="O1314" s="99"/>
      <c r="P1314" s="237">
        <f t="shared" si="1246"/>
        <v>45906</v>
      </c>
      <c r="Q1314" s="170" t="str">
        <f t="shared" si="1247"/>
        <v>#DIV/0!</v>
      </c>
      <c r="R1314" s="206"/>
      <c r="S1314" s="267"/>
      <c r="T1314" s="99"/>
      <c r="U1314" s="99"/>
      <c r="V1314" s="259" t="str">
        <f t="shared" si="1128"/>
        <v> </v>
      </c>
      <c r="W1314" s="260">
        <f t="shared" si="1248"/>
        <v>0</v>
      </c>
      <c r="X1314" s="258" t="str">
        <f t="shared" si="1249"/>
        <v>#DIV/0!</v>
      </c>
      <c r="Y1314" s="261" t="str">
        <f t="shared" si="1250"/>
        <v>#DIV/0!</v>
      </c>
      <c r="Z1314" s="262">
        <f t="shared" si="1251"/>
        <v>0</v>
      </c>
      <c r="AA1314" s="262">
        <f t="shared" si="1252"/>
        <v>0</v>
      </c>
      <c r="AB1314" s="258" t="str">
        <f t="shared" si="1253"/>
        <v/>
      </c>
      <c r="AC1314" s="263" t="str">
        <f t="shared" si="1135"/>
        <v>   -  BĐ: 6/9/2025 KT: Ngày lỗi</v>
      </c>
      <c r="AD1314" s="263">
        <f t="shared" ref="AD1314:AE1314" si="1564">P1314</f>
        <v>45906</v>
      </c>
      <c r="AE1314" s="263" t="str">
        <f t="shared" si="1564"/>
        <v>#DIV/0!</v>
      </c>
      <c r="AF1314" s="187"/>
      <c r="AG1314" s="187"/>
    </row>
    <row r="1315">
      <c r="A1315" s="253"/>
      <c r="B1315" s="253"/>
      <c r="C1315" s="99"/>
      <c r="D1315" s="99"/>
      <c r="E1315" s="99"/>
      <c r="F1315" s="99"/>
      <c r="G1315" s="268"/>
      <c r="H1315" s="99"/>
      <c r="I1315" s="99"/>
      <c r="J1315" s="99"/>
      <c r="K1315" s="273"/>
      <c r="L1315" s="192"/>
      <c r="M1315" s="192"/>
      <c r="N1315" s="99"/>
      <c r="O1315" s="99"/>
      <c r="P1315" s="237">
        <f t="shared" si="1246"/>
        <v>45906</v>
      </c>
      <c r="Q1315" s="170" t="str">
        <f t="shared" si="1247"/>
        <v>#DIV/0!</v>
      </c>
      <c r="R1315" s="206"/>
      <c r="S1315" s="267"/>
      <c r="T1315" s="99"/>
      <c r="U1315" s="99"/>
      <c r="V1315" s="259" t="str">
        <f t="shared" si="1128"/>
        <v> </v>
      </c>
      <c r="W1315" s="260">
        <f t="shared" si="1248"/>
        <v>0</v>
      </c>
      <c r="X1315" s="258" t="str">
        <f t="shared" si="1249"/>
        <v>#DIV/0!</v>
      </c>
      <c r="Y1315" s="261" t="str">
        <f t="shared" si="1250"/>
        <v>#DIV/0!</v>
      </c>
      <c r="Z1315" s="262">
        <f t="shared" si="1251"/>
        <v>0</v>
      </c>
      <c r="AA1315" s="262">
        <f t="shared" si="1252"/>
        <v>0</v>
      </c>
      <c r="AB1315" s="258" t="str">
        <f t="shared" si="1253"/>
        <v/>
      </c>
      <c r="AC1315" s="263" t="str">
        <f t="shared" si="1135"/>
        <v>   -  BĐ: 6/9/2025 KT: Ngày lỗi</v>
      </c>
      <c r="AD1315" s="263">
        <f t="shared" ref="AD1315:AE1315" si="1565">P1315</f>
        <v>45906</v>
      </c>
      <c r="AE1315" s="263" t="str">
        <f t="shared" si="1565"/>
        <v>#DIV/0!</v>
      </c>
      <c r="AF1315" s="187"/>
      <c r="AG1315" s="187"/>
    </row>
    <row r="1316">
      <c r="A1316" s="253"/>
      <c r="B1316" s="253"/>
      <c r="C1316" s="99"/>
      <c r="D1316" s="99"/>
      <c r="E1316" s="99"/>
      <c r="F1316" s="99"/>
      <c r="G1316" s="268"/>
      <c r="H1316" s="99"/>
      <c r="I1316" s="99"/>
      <c r="J1316" s="99"/>
      <c r="K1316" s="273"/>
      <c r="L1316" s="192"/>
      <c r="M1316" s="192"/>
      <c r="N1316" s="99"/>
      <c r="O1316" s="99"/>
      <c r="P1316" s="237">
        <f t="shared" si="1246"/>
        <v>45906</v>
      </c>
      <c r="Q1316" s="170" t="str">
        <f t="shared" si="1247"/>
        <v>#DIV/0!</v>
      </c>
      <c r="R1316" s="206"/>
      <c r="S1316" s="267"/>
      <c r="T1316" s="99"/>
      <c r="U1316" s="99"/>
      <c r="V1316" s="259" t="str">
        <f t="shared" si="1128"/>
        <v> </v>
      </c>
      <c r="W1316" s="260">
        <f t="shared" si="1248"/>
        <v>0</v>
      </c>
      <c r="X1316" s="258" t="str">
        <f t="shared" si="1249"/>
        <v>#DIV/0!</v>
      </c>
      <c r="Y1316" s="261" t="str">
        <f t="shared" si="1250"/>
        <v>#DIV/0!</v>
      </c>
      <c r="Z1316" s="262">
        <f t="shared" si="1251"/>
        <v>0</v>
      </c>
      <c r="AA1316" s="262">
        <f t="shared" si="1252"/>
        <v>0</v>
      </c>
      <c r="AB1316" s="258" t="str">
        <f t="shared" si="1253"/>
        <v/>
      </c>
      <c r="AC1316" s="263" t="str">
        <f t="shared" si="1135"/>
        <v>   -  BĐ: 6/9/2025 KT: Ngày lỗi</v>
      </c>
      <c r="AD1316" s="263">
        <f t="shared" ref="AD1316:AE1316" si="1566">P1316</f>
        <v>45906</v>
      </c>
      <c r="AE1316" s="263" t="str">
        <f t="shared" si="1566"/>
        <v>#DIV/0!</v>
      </c>
      <c r="AF1316" s="187"/>
      <c r="AG1316" s="187"/>
    </row>
    <row r="1317">
      <c r="A1317" s="253"/>
      <c r="B1317" s="253"/>
      <c r="C1317" s="99"/>
      <c r="D1317" s="99"/>
      <c r="E1317" s="99"/>
      <c r="F1317" s="99"/>
      <c r="G1317" s="268"/>
      <c r="H1317" s="99"/>
      <c r="I1317" s="99"/>
      <c r="J1317" s="99"/>
      <c r="K1317" s="273"/>
      <c r="L1317" s="192"/>
      <c r="M1317" s="192"/>
      <c r="N1317" s="99"/>
      <c r="O1317" s="99"/>
      <c r="P1317" s="237">
        <f t="shared" si="1246"/>
        <v>45906</v>
      </c>
      <c r="Q1317" s="170" t="str">
        <f t="shared" si="1247"/>
        <v>#DIV/0!</v>
      </c>
      <c r="R1317" s="206"/>
      <c r="S1317" s="267"/>
      <c r="T1317" s="99"/>
      <c r="U1317" s="99"/>
      <c r="V1317" s="259" t="str">
        <f t="shared" si="1128"/>
        <v> </v>
      </c>
      <c r="W1317" s="260">
        <f t="shared" si="1248"/>
        <v>0</v>
      </c>
      <c r="X1317" s="258" t="str">
        <f t="shared" si="1249"/>
        <v>#DIV/0!</v>
      </c>
      <c r="Y1317" s="261" t="str">
        <f t="shared" si="1250"/>
        <v>#DIV/0!</v>
      </c>
      <c r="Z1317" s="262">
        <f t="shared" si="1251"/>
        <v>0</v>
      </c>
      <c r="AA1317" s="262">
        <f t="shared" si="1252"/>
        <v>0</v>
      </c>
      <c r="AB1317" s="258" t="str">
        <f t="shared" si="1253"/>
        <v/>
      </c>
      <c r="AC1317" s="263" t="str">
        <f t="shared" si="1135"/>
        <v>   -  BĐ: 6/9/2025 KT: Ngày lỗi</v>
      </c>
      <c r="AD1317" s="263">
        <f t="shared" ref="AD1317:AE1317" si="1567">P1317</f>
        <v>45906</v>
      </c>
      <c r="AE1317" s="263" t="str">
        <f t="shared" si="1567"/>
        <v>#DIV/0!</v>
      </c>
      <c r="AF1317" s="187"/>
      <c r="AG1317" s="187"/>
    </row>
    <row r="1318">
      <c r="A1318" s="253"/>
      <c r="B1318" s="253"/>
      <c r="C1318" s="99"/>
      <c r="D1318" s="99"/>
      <c r="E1318" s="99"/>
      <c r="F1318" s="99"/>
      <c r="G1318" s="268"/>
      <c r="H1318" s="99"/>
      <c r="I1318" s="99"/>
      <c r="J1318" s="99"/>
      <c r="K1318" s="273"/>
      <c r="L1318" s="192"/>
      <c r="M1318" s="192"/>
      <c r="N1318" s="99"/>
      <c r="O1318" s="99"/>
      <c r="P1318" s="237">
        <f t="shared" si="1246"/>
        <v>45906</v>
      </c>
      <c r="Q1318" s="170" t="str">
        <f t="shared" si="1247"/>
        <v>#DIV/0!</v>
      </c>
      <c r="R1318" s="206"/>
      <c r="S1318" s="267"/>
      <c r="T1318" s="99"/>
      <c r="U1318" s="99"/>
      <c r="V1318" s="259" t="str">
        <f t="shared" si="1128"/>
        <v> </v>
      </c>
      <c r="W1318" s="260">
        <f t="shared" si="1248"/>
        <v>0</v>
      </c>
      <c r="X1318" s="258" t="str">
        <f t="shared" si="1249"/>
        <v>#DIV/0!</v>
      </c>
      <c r="Y1318" s="261" t="str">
        <f t="shared" si="1250"/>
        <v>#DIV/0!</v>
      </c>
      <c r="Z1318" s="262">
        <f t="shared" si="1251"/>
        <v>0</v>
      </c>
      <c r="AA1318" s="262">
        <f t="shared" si="1252"/>
        <v>0</v>
      </c>
      <c r="AB1318" s="258" t="str">
        <f t="shared" si="1253"/>
        <v/>
      </c>
      <c r="AC1318" s="263" t="str">
        <f t="shared" si="1135"/>
        <v>   -  BĐ: 6/9/2025 KT: Ngày lỗi</v>
      </c>
      <c r="AD1318" s="263">
        <f t="shared" ref="AD1318:AE1318" si="1568">P1318</f>
        <v>45906</v>
      </c>
      <c r="AE1318" s="263" t="str">
        <f t="shared" si="1568"/>
        <v>#DIV/0!</v>
      </c>
      <c r="AF1318" s="187"/>
      <c r="AG1318" s="187"/>
    </row>
    <row r="1319">
      <c r="A1319" s="253"/>
      <c r="B1319" s="253"/>
      <c r="C1319" s="99"/>
      <c r="D1319" s="99"/>
      <c r="E1319" s="99"/>
      <c r="F1319" s="99"/>
      <c r="G1319" s="268"/>
      <c r="H1319" s="99"/>
      <c r="I1319" s="99"/>
      <c r="J1319" s="99"/>
      <c r="K1319" s="273"/>
      <c r="L1319" s="192"/>
      <c r="M1319" s="192"/>
      <c r="N1319" s="99"/>
      <c r="O1319" s="99"/>
      <c r="P1319" s="237">
        <f t="shared" si="1246"/>
        <v>45906</v>
      </c>
      <c r="Q1319" s="170" t="str">
        <f t="shared" si="1247"/>
        <v>#DIV/0!</v>
      </c>
      <c r="R1319" s="206"/>
      <c r="S1319" s="267"/>
      <c r="T1319" s="99"/>
      <c r="U1319" s="99"/>
      <c r="V1319" s="259" t="str">
        <f t="shared" si="1128"/>
        <v> </v>
      </c>
      <c r="W1319" s="260">
        <f t="shared" si="1248"/>
        <v>0</v>
      </c>
      <c r="X1319" s="258" t="str">
        <f t="shared" si="1249"/>
        <v>#DIV/0!</v>
      </c>
      <c r="Y1319" s="261" t="str">
        <f t="shared" si="1250"/>
        <v>#DIV/0!</v>
      </c>
      <c r="Z1319" s="262">
        <f t="shared" si="1251"/>
        <v>0</v>
      </c>
      <c r="AA1319" s="262">
        <f t="shared" si="1252"/>
        <v>0</v>
      </c>
      <c r="AB1319" s="258" t="str">
        <f t="shared" si="1253"/>
        <v/>
      </c>
      <c r="AC1319" s="263" t="str">
        <f t="shared" si="1135"/>
        <v>   -  BĐ: 6/9/2025 KT: Ngày lỗi</v>
      </c>
      <c r="AD1319" s="263">
        <f t="shared" ref="AD1319:AE1319" si="1569">P1319</f>
        <v>45906</v>
      </c>
      <c r="AE1319" s="263" t="str">
        <f t="shared" si="1569"/>
        <v>#DIV/0!</v>
      </c>
      <c r="AF1319" s="187"/>
      <c r="AG1319" s="187"/>
    </row>
    <row r="1320">
      <c r="A1320" s="253"/>
      <c r="B1320" s="253"/>
      <c r="C1320" s="99"/>
      <c r="D1320" s="99"/>
      <c r="E1320" s="99"/>
      <c r="F1320" s="99"/>
      <c r="G1320" s="268"/>
      <c r="H1320" s="99"/>
      <c r="I1320" s="99"/>
      <c r="J1320" s="99"/>
      <c r="K1320" s="273"/>
      <c r="L1320" s="192"/>
      <c r="M1320" s="192"/>
      <c r="N1320" s="99"/>
      <c r="O1320" s="99"/>
      <c r="P1320" s="237">
        <f t="shared" si="1246"/>
        <v>45906</v>
      </c>
      <c r="Q1320" s="170" t="str">
        <f t="shared" si="1247"/>
        <v>#DIV/0!</v>
      </c>
      <c r="R1320" s="206"/>
      <c r="S1320" s="267"/>
      <c r="T1320" s="99"/>
      <c r="U1320" s="99"/>
      <c r="V1320" s="259" t="str">
        <f t="shared" si="1128"/>
        <v> </v>
      </c>
      <c r="W1320" s="260">
        <f t="shared" si="1248"/>
        <v>0</v>
      </c>
      <c r="X1320" s="258" t="str">
        <f t="shared" si="1249"/>
        <v>#DIV/0!</v>
      </c>
      <c r="Y1320" s="261" t="str">
        <f t="shared" si="1250"/>
        <v>#DIV/0!</v>
      </c>
      <c r="Z1320" s="262">
        <f t="shared" si="1251"/>
        <v>0</v>
      </c>
      <c r="AA1320" s="262">
        <f t="shared" si="1252"/>
        <v>0</v>
      </c>
      <c r="AB1320" s="258" t="str">
        <f t="shared" si="1253"/>
        <v/>
      </c>
      <c r="AC1320" s="263" t="str">
        <f t="shared" si="1135"/>
        <v>   -  BĐ: 6/9/2025 KT: Ngày lỗi</v>
      </c>
      <c r="AD1320" s="263">
        <f t="shared" ref="AD1320:AE1320" si="1570">P1320</f>
        <v>45906</v>
      </c>
      <c r="AE1320" s="263" t="str">
        <f t="shared" si="1570"/>
        <v>#DIV/0!</v>
      </c>
      <c r="AF1320" s="187"/>
      <c r="AG1320" s="187"/>
    </row>
    <row r="1321">
      <c r="A1321" s="253"/>
      <c r="B1321" s="253"/>
      <c r="C1321" s="99"/>
      <c r="D1321" s="99"/>
      <c r="E1321" s="99"/>
      <c r="F1321" s="99"/>
      <c r="G1321" s="268"/>
      <c r="H1321" s="99"/>
      <c r="I1321" s="99"/>
      <c r="J1321" s="99"/>
      <c r="K1321" s="273"/>
      <c r="L1321" s="192"/>
      <c r="M1321" s="192"/>
      <c r="N1321" s="99"/>
      <c r="O1321" s="99"/>
      <c r="P1321" s="237">
        <f t="shared" si="1246"/>
        <v>45906</v>
      </c>
      <c r="Q1321" s="170" t="str">
        <f t="shared" si="1247"/>
        <v>#DIV/0!</v>
      </c>
      <c r="R1321" s="206"/>
      <c r="S1321" s="267"/>
      <c r="T1321" s="99"/>
      <c r="U1321" s="99"/>
      <c r="V1321" s="259" t="str">
        <f t="shared" si="1128"/>
        <v> </v>
      </c>
      <c r="W1321" s="260">
        <f t="shared" si="1248"/>
        <v>0</v>
      </c>
      <c r="X1321" s="258" t="str">
        <f t="shared" si="1249"/>
        <v>#DIV/0!</v>
      </c>
      <c r="Y1321" s="261" t="str">
        <f t="shared" si="1250"/>
        <v>#DIV/0!</v>
      </c>
      <c r="Z1321" s="262">
        <f t="shared" si="1251"/>
        <v>0</v>
      </c>
      <c r="AA1321" s="262">
        <f t="shared" si="1252"/>
        <v>0</v>
      </c>
      <c r="AB1321" s="258" t="str">
        <f t="shared" si="1253"/>
        <v/>
      </c>
      <c r="AC1321" s="263" t="str">
        <f t="shared" si="1135"/>
        <v>   -  BĐ: 6/9/2025 KT: Ngày lỗi</v>
      </c>
      <c r="AD1321" s="263">
        <f t="shared" ref="AD1321:AE1321" si="1571">P1321</f>
        <v>45906</v>
      </c>
      <c r="AE1321" s="263" t="str">
        <f t="shared" si="1571"/>
        <v>#DIV/0!</v>
      </c>
      <c r="AF1321" s="187"/>
      <c r="AG1321" s="187"/>
    </row>
    <row r="1322">
      <c r="A1322" s="253"/>
      <c r="B1322" s="253"/>
      <c r="C1322" s="99"/>
      <c r="D1322" s="99"/>
      <c r="E1322" s="99"/>
      <c r="F1322" s="99"/>
      <c r="G1322" s="268"/>
      <c r="H1322" s="99"/>
      <c r="I1322" s="99"/>
      <c r="J1322" s="99"/>
      <c r="K1322" s="273"/>
      <c r="L1322" s="192"/>
      <c r="M1322" s="192"/>
      <c r="N1322" s="99"/>
      <c r="O1322" s="99"/>
      <c r="P1322" s="237">
        <f t="shared" si="1246"/>
        <v>45906</v>
      </c>
      <c r="Q1322" s="170" t="str">
        <f t="shared" si="1247"/>
        <v>#DIV/0!</v>
      </c>
      <c r="R1322" s="206"/>
      <c r="S1322" s="267"/>
      <c r="T1322" s="99"/>
      <c r="U1322" s="99"/>
      <c r="V1322" s="259" t="str">
        <f t="shared" si="1128"/>
        <v> </v>
      </c>
      <c r="W1322" s="260">
        <f t="shared" si="1248"/>
        <v>0</v>
      </c>
      <c r="X1322" s="258" t="str">
        <f t="shared" si="1249"/>
        <v>#DIV/0!</v>
      </c>
      <c r="Y1322" s="261" t="str">
        <f t="shared" si="1250"/>
        <v>#DIV/0!</v>
      </c>
      <c r="Z1322" s="262">
        <f t="shared" si="1251"/>
        <v>0</v>
      </c>
      <c r="AA1322" s="262">
        <f t="shared" si="1252"/>
        <v>0</v>
      </c>
      <c r="AB1322" s="258" t="str">
        <f t="shared" si="1253"/>
        <v/>
      </c>
      <c r="AC1322" s="263" t="str">
        <f t="shared" si="1135"/>
        <v>   -  BĐ: 6/9/2025 KT: Ngày lỗi</v>
      </c>
      <c r="AD1322" s="263">
        <f t="shared" ref="AD1322:AE1322" si="1572">P1322</f>
        <v>45906</v>
      </c>
      <c r="AE1322" s="263" t="str">
        <f t="shared" si="1572"/>
        <v>#DIV/0!</v>
      </c>
      <c r="AF1322" s="187"/>
      <c r="AG1322" s="187"/>
    </row>
    <row r="1323">
      <c r="A1323" s="253"/>
      <c r="B1323" s="253"/>
      <c r="C1323" s="99"/>
      <c r="D1323" s="99"/>
      <c r="E1323" s="99"/>
      <c r="F1323" s="99"/>
      <c r="G1323" s="268"/>
      <c r="H1323" s="99"/>
      <c r="I1323" s="99"/>
      <c r="J1323" s="99"/>
      <c r="K1323" s="273"/>
      <c r="L1323" s="192"/>
      <c r="M1323" s="192"/>
      <c r="N1323" s="99"/>
      <c r="O1323" s="99"/>
      <c r="P1323" s="237">
        <f t="shared" si="1246"/>
        <v>45906</v>
      </c>
      <c r="Q1323" s="170" t="str">
        <f t="shared" si="1247"/>
        <v>#DIV/0!</v>
      </c>
      <c r="R1323" s="206"/>
      <c r="S1323" s="267"/>
      <c r="T1323" s="99"/>
      <c r="U1323" s="99"/>
      <c r="V1323" s="259" t="str">
        <f t="shared" si="1128"/>
        <v> </v>
      </c>
      <c r="W1323" s="260">
        <f t="shared" si="1248"/>
        <v>0</v>
      </c>
      <c r="X1323" s="258" t="str">
        <f t="shared" si="1249"/>
        <v>#DIV/0!</v>
      </c>
      <c r="Y1323" s="261" t="str">
        <f t="shared" si="1250"/>
        <v>#DIV/0!</v>
      </c>
      <c r="Z1323" s="262">
        <f t="shared" si="1251"/>
        <v>0</v>
      </c>
      <c r="AA1323" s="262">
        <f t="shared" si="1252"/>
        <v>0</v>
      </c>
      <c r="AB1323" s="258" t="str">
        <f t="shared" si="1253"/>
        <v/>
      </c>
      <c r="AC1323" s="263" t="str">
        <f t="shared" si="1135"/>
        <v>   -  BĐ: 6/9/2025 KT: Ngày lỗi</v>
      </c>
      <c r="AD1323" s="263">
        <f t="shared" ref="AD1323:AE1323" si="1573">P1323</f>
        <v>45906</v>
      </c>
      <c r="AE1323" s="263" t="str">
        <f t="shared" si="1573"/>
        <v>#DIV/0!</v>
      </c>
      <c r="AF1323" s="187"/>
      <c r="AG1323" s="187"/>
    </row>
    <row r="1324">
      <c r="A1324" s="253"/>
      <c r="B1324" s="253"/>
      <c r="C1324" s="99"/>
      <c r="D1324" s="99"/>
      <c r="E1324" s="99"/>
      <c r="F1324" s="99"/>
      <c r="G1324" s="268"/>
      <c r="H1324" s="99"/>
      <c r="I1324" s="99"/>
      <c r="J1324" s="99"/>
      <c r="K1324" s="273"/>
      <c r="L1324" s="192"/>
      <c r="M1324" s="192"/>
      <c r="N1324" s="99"/>
      <c r="O1324" s="99"/>
      <c r="P1324" s="237">
        <f t="shared" si="1246"/>
        <v>45906</v>
      </c>
      <c r="Q1324" s="170" t="str">
        <f t="shared" si="1247"/>
        <v>#DIV/0!</v>
      </c>
      <c r="R1324" s="206"/>
      <c r="S1324" s="267"/>
      <c r="T1324" s="99"/>
      <c r="U1324" s="99"/>
      <c r="V1324" s="259" t="str">
        <f t="shared" si="1128"/>
        <v> </v>
      </c>
      <c r="W1324" s="260">
        <f t="shared" si="1248"/>
        <v>0</v>
      </c>
      <c r="X1324" s="258" t="str">
        <f t="shared" si="1249"/>
        <v>#DIV/0!</v>
      </c>
      <c r="Y1324" s="261" t="str">
        <f t="shared" si="1250"/>
        <v>#DIV/0!</v>
      </c>
      <c r="Z1324" s="262">
        <f t="shared" si="1251"/>
        <v>0</v>
      </c>
      <c r="AA1324" s="262">
        <f t="shared" si="1252"/>
        <v>0</v>
      </c>
      <c r="AB1324" s="258" t="str">
        <f t="shared" si="1253"/>
        <v/>
      </c>
      <c r="AC1324" s="263" t="str">
        <f t="shared" si="1135"/>
        <v>   -  BĐ: 6/9/2025 KT: Ngày lỗi</v>
      </c>
      <c r="AD1324" s="263">
        <f t="shared" ref="AD1324:AE1324" si="1574">P1324</f>
        <v>45906</v>
      </c>
      <c r="AE1324" s="263" t="str">
        <f t="shared" si="1574"/>
        <v>#DIV/0!</v>
      </c>
      <c r="AF1324" s="187"/>
      <c r="AG1324" s="187"/>
    </row>
    <row r="1325">
      <c r="A1325" s="253"/>
      <c r="B1325" s="253"/>
      <c r="C1325" s="99"/>
      <c r="D1325" s="99"/>
      <c r="E1325" s="99"/>
      <c r="F1325" s="99"/>
      <c r="G1325" s="268"/>
      <c r="H1325" s="99"/>
      <c r="I1325" s="99"/>
      <c r="J1325" s="99"/>
      <c r="K1325" s="273"/>
      <c r="L1325" s="192"/>
      <c r="M1325" s="192"/>
      <c r="N1325" s="99"/>
      <c r="O1325" s="99"/>
      <c r="P1325" s="237">
        <f t="shared" si="1246"/>
        <v>45906</v>
      </c>
      <c r="Q1325" s="170" t="str">
        <f t="shared" si="1247"/>
        <v>#DIV/0!</v>
      </c>
      <c r="R1325" s="206"/>
      <c r="S1325" s="267"/>
      <c r="T1325" s="99"/>
      <c r="U1325" s="99"/>
      <c r="V1325" s="259" t="str">
        <f t="shared" si="1128"/>
        <v> </v>
      </c>
      <c r="W1325" s="260">
        <f t="shared" si="1248"/>
        <v>0</v>
      </c>
      <c r="X1325" s="258" t="str">
        <f t="shared" si="1249"/>
        <v>#DIV/0!</v>
      </c>
      <c r="Y1325" s="261" t="str">
        <f t="shared" si="1250"/>
        <v>#DIV/0!</v>
      </c>
      <c r="Z1325" s="262">
        <f t="shared" si="1251"/>
        <v>0</v>
      </c>
      <c r="AA1325" s="262">
        <f t="shared" si="1252"/>
        <v>0</v>
      </c>
      <c r="AB1325" s="258" t="str">
        <f t="shared" si="1253"/>
        <v/>
      </c>
      <c r="AC1325" s="263" t="str">
        <f t="shared" si="1135"/>
        <v>   -  BĐ: 6/9/2025 KT: Ngày lỗi</v>
      </c>
      <c r="AD1325" s="263">
        <f t="shared" ref="AD1325:AE1325" si="1575">P1325</f>
        <v>45906</v>
      </c>
      <c r="AE1325" s="263" t="str">
        <f t="shared" si="1575"/>
        <v>#DIV/0!</v>
      </c>
      <c r="AF1325" s="187"/>
      <c r="AG1325" s="187"/>
    </row>
    <row r="1326">
      <c r="A1326" s="253"/>
      <c r="B1326" s="253"/>
      <c r="C1326" s="99"/>
      <c r="D1326" s="99"/>
      <c r="E1326" s="99"/>
      <c r="F1326" s="99"/>
      <c r="G1326" s="268"/>
      <c r="H1326" s="99"/>
      <c r="I1326" s="99"/>
      <c r="J1326" s="99"/>
      <c r="K1326" s="273"/>
      <c r="L1326" s="192"/>
      <c r="M1326" s="192"/>
      <c r="N1326" s="99"/>
      <c r="O1326" s="99"/>
      <c r="P1326" s="237">
        <f t="shared" si="1246"/>
        <v>45906</v>
      </c>
      <c r="Q1326" s="170" t="str">
        <f t="shared" si="1247"/>
        <v>#DIV/0!</v>
      </c>
      <c r="R1326" s="206"/>
      <c r="S1326" s="267"/>
      <c r="T1326" s="99"/>
      <c r="U1326" s="99"/>
      <c r="V1326" s="259" t="str">
        <f t="shared" si="1128"/>
        <v> </v>
      </c>
      <c r="W1326" s="260">
        <f t="shared" si="1248"/>
        <v>0</v>
      </c>
      <c r="X1326" s="258" t="str">
        <f t="shared" si="1249"/>
        <v>#DIV/0!</v>
      </c>
      <c r="Y1326" s="261" t="str">
        <f t="shared" si="1250"/>
        <v>#DIV/0!</v>
      </c>
      <c r="Z1326" s="262">
        <f t="shared" si="1251"/>
        <v>0</v>
      </c>
      <c r="AA1326" s="262">
        <f t="shared" si="1252"/>
        <v>0</v>
      </c>
      <c r="AB1326" s="258" t="str">
        <f t="shared" si="1253"/>
        <v/>
      </c>
      <c r="AC1326" s="263" t="str">
        <f t="shared" si="1135"/>
        <v>   -  BĐ: 6/9/2025 KT: Ngày lỗi</v>
      </c>
      <c r="AD1326" s="263">
        <f t="shared" ref="AD1326:AE1326" si="1576">P1326</f>
        <v>45906</v>
      </c>
      <c r="AE1326" s="263" t="str">
        <f t="shared" si="1576"/>
        <v>#DIV/0!</v>
      </c>
      <c r="AF1326" s="187"/>
      <c r="AG1326" s="187"/>
    </row>
    <row r="1327">
      <c r="A1327" s="253"/>
      <c r="B1327" s="253"/>
      <c r="C1327" s="99"/>
      <c r="D1327" s="99"/>
      <c r="E1327" s="99"/>
      <c r="F1327" s="99"/>
      <c r="G1327" s="268"/>
      <c r="H1327" s="99"/>
      <c r="I1327" s="99"/>
      <c r="J1327" s="99"/>
      <c r="K1327" s="273"/>
      <c r="L1327" s="192"/>
      <c r="M1327" s="192"/>
      <c r="N1327" s="99"/>
      <c r="O1327" s="99"/>
      <c r="P1327" s="237">
        <f t="shared" si="1246"/>
        <v>45906</v>
      </c>
      <c r="Q1327" s="170" t="str">
        <f t="shared" si="1247"/>
        <v>#DIV/0!</v>
      </c>
      <c r="R1327" s="206"/>
      <c r="S1327" s="267"/>
      <c r="T1327" s="99"/>
      <c r="U1327" s="99"/>
      <c r="V1327" s="259" t="str">
        <f t="shared" si="1128"/>
        <v> </v>
      </c>
      <c r="W1327" s="260">
        <f t="shared" si="1248"/>
        <v>0</v>
      </c>
      <c r="X1327" s="258" t="str">
        <f t="shared" si="1249"/>
        <v>#DIV/0!</v>
      </c>
      <c r="Y1327" s="261" t="str">
        <f t="shared" si="1250"/>
        <v>#DIV/0!</v>
      </c>
      <c r="Z1327" s="262">
        <f t="shared" si="1251"/>
        <v>0</v>
      </c>
      <c r="AA1327" s="262">
        <f t="shared" si="1252"/>
        <v>0</v>
      </c>
      <c r="AB1327" s="258" t="str">
        <f t="shared" si="1253"/>
        <v/>
      </c>
      <c r="AC1327" s="263" t="str">
        <f t="shared" si="1135"/>
        <v>   -  BĐ: 6/9/2025 KT: Ngày lỗi</v>
      </c>
      <c r="AD1327" s="263">
        <f t="shared" ref="AD1327:AE1327" si="1577">P1327</f>
        <v>45906</v>
      </c>
      <c r="AE1327" s="263" t="str">
        <f t="shared" si="1577"/>
        <v>#DIV/0!</v>
      </c>
      <c r="AF1327" s="187"/>
      <c r="AG1327" s="187"/>
    </row>
    <row r="1328">
      <c r="A1328" s="253"/>
      <c r="B1328" s="253"/>
      <c r="C1328" s="99"/>
      <c r="D1328" s="99"/>
      <c r="E1328" s="99"/>
      <c r="F1328" s="99"/>
      <c r="G1328" s="268"/>
      <c r="H1328" s="99"/>
      <c r="I1328" s="99"/>
      <c r="J1328" s="99"/>
      <c r="K1328" s="273"/>
      <c r="L1328" s="192"/>
      <c r="M1328" s="192"/>
      <c r="N1328" s="99"/>
      <c r="O1328" s="99"/>
      <c r="P1328" s="237">
        <f t="shared" si="1246"/>
        <v>45906</v>
      </c>
      <c r="Q1328" s="170" t="str">
        <f t="shared" si="1247"/>
        <v>#DIV/0!</v>
      </c>
      <c r="R1328" s="206"/>
      <c r="S1328" s="267"/>
      <c r="T1328" s="99"/>
      <c r="U1328" s="99"/>
      <c r="V1328" s="259" t="str">
        <f t="shared" si="1128"/>
        <v> </v>
      </c>
      <c r="W1328" s="260">
        <f t="shared" si="1248"/>
        <v>0</v>
      </c>
      <c r="X1328" s="258" t="str">
        <f t="shared" si="1249"/>
        <v>#DIV/0!</v>
      </c>
      <c r="Y1328" s="261" t="str">
        <f t="shared" si="1250"/>
        <v>#DIV/0!</v>
      </c>
      <c r="Z1328" s="262">
        <f t="shared" si="1251"/>
        <v>0</v>
      </c>
      <c r="AA1328" s="262">
        <f t="shared" si="1252"/>
        <v>0</v>
      </c>
      <c r="AB1328" s="258" t="str">
        <f t="shared" si="1253"/>
        <v/>
      </c>
      <c r="AC1328" s="263" t="str">
        <f t="shared" si="1135"/>
        <v>   -  BĐ: 6/9/2025 KT: Ngày lỗi</v>
      </c>
      <c r="AD1328" s="263">
        <f t="shared" ref="AD1328:AE1328" si="1578">P1328</f>
        <v>45906</v>
      </c>
      <c r="AE1328" s="263" t="str">
        <f t="shared" si="1578"/>
        <v>#DIV/0!</v>
      </c>
      <c r="AF1328" s="187"/>
      <c r="AG1328" s="187"/>
    </row>
    <row r="1329">
      <c r="A1329" s="253"/>
      <c r="B1329" s="253"/>
      <c r="C1329" s="99"/>
      <c r="D1329" s="99"/>
      <c r="E1329" s="99"/>
      <c r="F1329" s="99"/>
      <c r="G1329" s="268"/>
      <c r="H1329" s="99"/>
      <c r="I1329" s="99"/>
      <c r="J1329" s="99"/>
      <c r="K1329" s="273"/>
      <c r="L1329" s="192"/>
      <c r="M1329" s="192"/>
      <c r="N1329" s="99"/>
      <c r="O1329" s="99"/>
      <c r="P1329" s="237">
        <f t="shared" si="1246"/>
        <v>45906</v>
      </c>
      <c r="Q1329" s="170" t="str">
        <f t="shared" si="1247"/>
        <v>#DIV/0!</v>
      </c>
      <c r="R1329" s="206"/>
      <c r="S1329" s="267"/>
      <c r="T1329" s="99"/>
      <c r="U1329" s="99"/>
      <c r="V1329" s="259" t="str">
        <f t="shared" si="1128"/>
        <v> </v>
      </c>
      <c r="W1329" s="260">
        <f t="shared" si="1248"/>
        <v>0</v>
      </c>
      <c r="X1329" s="258" t="str">
        <f t="shared" si="1249"/>
        <v>#DIV/0!</v>
      </c>
      <c r="Y1329" s="261" t="str">
        <f t="shared" si="1250"/>
        <v>#DIV/0!</v>
      </c>
      <c r="Z1329" s="262">
        <f t="shared" si="1251"/>
        <v>0</v>
      </c>
      <c r="AA1329" s="262">
        <f t="shared" si="1252"/>
        <v>0</v>
      </c>
      <c r="AB1329" s="258" t="str">
        <f t="shared" si="1253"/>
        <v/>
      </c>
      <c r="AC1329" s="263" t="str">
        <f t="shared" si="1135"/>
        <v>   -  BĐ: 6/9/2025 KT: Ngày lỗi</v>
      </c>
      <c r="AD1329" s="263">
        <f t="shared" ref="AD1329:AE1329" si="1579">P1329</f>
        <v>45906</v>
      </c>
      <c r="AE1329" s="263" t="str">
        <f t="shared" si="1579"/>
        <v>#DIV/0!</v>
      </c>
      <c r="AF1329" s="187"/>
      <c r="AG1329" s="187"/>
    </row>
    <row r="1330">
      <c r="A1330" s="253"/>
      <c r="B1330" s="253"/>
      <c r="C1330" s="99"/>
      <c r="D1330" s="99"/>
      <c r="E1330" s="99"/>
      <c r="F1330" s="99"/>
      <c r="G1330" s="268"/>
      <c r="H1330" s="99"/>
      <c r="I1330" s="99"/>
      <c r="J1330" s="99"/>
      <c r="K1330" s="273"/>
      <c r="L1330" s="192"/>
      <c r="M1330" s="192"/>
      <c r="N1330" s="99"/>
      <c r="O1330" s="99"/>
      <c r="P1330" s="237">
        <f t="shared" si="1246"/>
        <v>45906</v>
      </c>
      <c r="Q1330" s="170" t="str">
        <f t="shared" si="1247"/>
        <v>#DIV/0!</v>
      </c>
      <c r="R1330" s="206"/>
      <c r="S1330" s="267"/>
      <c r="T1330" s="99"/>
      <c r="U1330" s="99"/>
      <c r="V1330" s="259" t="str">
        <f t="shared" si="1128"/>
        <v> </v>
      </c>
      <c r="W1330" s="260">
        <f t="shared" si="1248"/>
        <v>0</v>
      </c>
      <c r="X1330" s="258" t="str">
        <f t="shared" si="1249"/>
        <v>#DIV/0!</v>
      </c>
      <c r="Y1330" s="261" t="str">
        <f t="shared" si="1250"/>
        <v>#DIV/0!</v>
      </c>
      <c r="Z1330" s="262">
        <f t="shared" si="1251"/>
        <v>0</v>
      </c>
      <c r="AA1330" s="262">
        <f t="shared" si="1252"/>
        <v>0</v>
      </c>
      <c r="AB1330" s="258" t="str">
        <f t="shared" si="1253"/>
        <v/>
      </c>
      <c r="AC1330" s="263" t="str">
        <f t="shared" si="1135"/>
        <v>   -  BĐ: 6/9/2025 KT: Ngày lỗi</v>
      </c>
      <c r="AD1330" s="263">
        <f t="shared" ref="AD1330:AE1330" si="1580">P1330</f>
        <v>45906</v>
      </c>
      <c r="AE1330" s="263" t="str">
        <f t="shared" si="1580"/>
        <v>#DIV/0!</v>
      </c>
      <c r="AF1330" s="187"/>
      <c r="AG1330" s="187"/>
    </row>
    <row r="1331">
      <c r="A1331" s="253"/>
      <c r="B1331" s="253"/>
      <c r="C1331" s="99"/>
      <c r="D1331" s="99"/>
      <c r="E1331" s="99"/>
      <c r="F1331" s="99"/>
      <c r="G1331" s="268"/>
      <c r="H1331" s="99"/>
      <c r="I1331" s="99"/>
      <c r="J1331" s="99"/>
      <c r="K1331" s="273"/>
      <c r="L1331" s="192"/>
      <c r="M1331" s="192"/>
      <c r="N1331" s="99"/>
      <c r="O1331" s="99"/>
      <c r="P1331" s="237">
        <f t="shared" si="1246"/>
        <v>45906</v>
      </c>
      <c r="Q1331" s="170" t="str">
        <f t="shared" si="1247"/>
        <v>#DIV/0!</v>
      </c>
      <c r="R1331" s="206"/>
      <c r="S1331" s="267"/>
      <c r="T1331" s="99"/>
      <c r="U1331" s="99"/>
      <c r="V1331" s="259" t="str">
        <f t="shared" si="1128"/>
        <v> </v>
      </c>
      <c r="W1331" s="260">
        <f t="shared" si="1248"/>
        <v>0</v>
      </c>
      <c r="X1331" s="258" t="str">
        <f t="shared" si="1249"/>
        <v>#DIV/0!</v>
      </c>
      <c r="Y1331" s="261" t="str">
        <f t="shared" si="1250"/>
        <v>#DIV/0!</v>
      </c>
      <c r="Z1331" s="262">
        <f t="shared" si="1251"/>
        <v>0</v>
      </c>
      <c r="AA1331" s="262">
        <f t="shared" si="1252"/>
        <v>0</v>
      </c>
      <c r="AB1331" s="258" t="str">
        <f t="shared" si="1253"/>
        <v/>
      </c>
      <c r="AC1331" s="263" t="str">
        <f t="shared" si="1135"/>
        <v>   -  BĐ: 6/9/2025 KT: Ngày lỗi</v>
      </c>
      <c r="AD1331" s="263">
        <f t="shared" ref="AD1331:AE1331" si="1581">P1331</f>
        <v>45906</v>
      </c>
      <c r="AE1331" s="263" t="str">
        <f t="shared" si="1581"/>
        <v>#DIV/0!</v>
      </c>
      <c r="AF1331" s="187"/>
      <c r="AG1331" s="187"/>
    </row>
    <row r="1332">
      <c r="A1332" s="253"/>
      <c r="B1332" s="253"/>
      <c r="C1332" s="99"/>
      <c r="D1332" s="99"/>
      <c r="E1332" s="99"/>
      <c r="F1332" s="99"/>
      <c r="G1332" s="268"/>
      <c r="H1332" s="99"/>
      <c r="I1332" s="99"/>
      <c r="J1332" s="99"/>
      <c r="K1332" s="273"/>
      <c r="L1332" s="192"/>
      <c r="M1332" s="192"/>
      <c r="N1332" s="99"/>
      <c r="O1332" s="99"/>
      <c r="P1332" s="237">
        <f t="shared" si="1246"/>
        <v>45906</v>
      </c>
      <c r="Q1332" s="170" t="str">
        <f t="shared" si="1247"/>
        <v>#DIV/0!</v>
      </c>
      <c r="R1332" s="206"/>
      <c r="S1332" s="267"/>
      <c r="T1332" s="99"/>
      <c r="U1332" s="99"/>
      <c r="V1332" s="259" t="str">
        <f t="shared" si="1128"/>
        <v> </v>
      </c>
      <c r="W1332" s="260">
        <f t="shared" si="1248"/>
        <v>0</v>
      </c>
      <c r="X1332" s="258" t="str">
        <f t="shared" si="1249"/>
        <v>#DIV/0!</v>
      </c>
      <c r="Y1332" s="261" t="str">
        <f t="shared" si="1250"/>
        <v>#DIV/0!</v>
      </c>
      <c r="Z1332" s="262">
        <f t="shared" si="1251"/>
        <v>0</v>
      </c>
      <c r="AA1332" s="262">
        <f t="shared" si="1252"/>
        <v>0</v>
      </c>
      <c r="AB1332" s="258" t="str">
        <f t="shared" si="1253"/>
        <v/>
      </c>
      <c r="AC1332" s="263" t="str">
        <f t="shared" si="1135"/>
        <v>   -  BĐ: 6/9/2025 KT: Ngày lỗi</v>
      </c>
      <c r="AD1332" s="263">
        <f t="shared" ref="AD1332:AE1332" si="1582">P1332</f>
        <v>45906</v>
      </c>
      <c r="AE1332" s="263" t="str">
        <f t="shared" si="1582"/>
        <v>#DIV/0!</v>
      </c>
      <c r="AF1332" s="187"/>
      <c r="AG1332" s="187"/>
    </row>
    <row r="1333">
      <c r="A1333" s="253"/>
      <c r="B1333" s="253"/>
      <c r="C1333" s="99"/>
      <c r="D1333" s="99"/>
      <c r="E1333" s="99"/>
      <c r="F1333" s="99"/>
      <c r="G1333" s="268"/>
      <c r="H1333" s="99"/>
      <c r="I1333" s="99"/>
      <c r="J1333" s="99"/>
      <c r="K1333" s="273"/>
      <c r="L1333" s="192"/>
      <c r="M1333" s="192"/>
      <c r="N1333" s="99"/>
      <c r="O1333" s="99"/>
      <c r="P1333" s="237">
        <f t="shared" si="1246"/>
        <v>45906</v>
      </c>
      <c r="Q1333" s="170" t="str">
        <f t="shared" si="1247"/>
        <v>#DIV/0!</v>
      </c>
      <c r="R1333" s="206"/>
      <c r="S1333" s="267"/>
      <c r="T1333" s="99"/>
      <c r="U1333" s="99"/>
      <c r="V1333" s="259" t="str">
        <f t="shared" si="1128"/>
        <v> </v>
      </c>
      <c r="W1333" s="260">
        <f t="shared" si="1248"/>
        <v>0</v>
      </c>
      <c r="X1333" s="258" t="str">
        <f t="shared" si="1249"/>
        <v>#DIV/0!</v>
      </c>
      <c r="Y1333" s="261" t="str">
        <f t="shared" si="1250"/>
        <v>#DIV/0!</v>
      </c>
      <c r="Z1333" s="262">
        <f t="shared" si="1251"/>
        <v>0</v>
      </c>
      <c r="AA1333" s="262">
        <f t="shared" si="1252"/>
        <v>0</v>
      </c>
      <c r="AB1333" s="258" t="str">
        <f t="shared" si="1253"/>
        <v/>
      </c>
      <c r="AC1333" s="263" t="str">
        <f t="shared" si="1135"/>
        <v>   -  BĐ: 6/9/2025 KT: Ngày lỗi</v>
      </c>
      <c r="AD1333" s="263">
        <f t="shared" ref="AD1333:AE1333" si="1583">P1333</f>
        <v>45906</v>
      </c>
      <c r="AE1333" s="263" t="str">
        <f t="shared" si="1583"/>
        <v>#DIV/0!</v>
      </c>
      <c r="AF1333" s="187"/>
      <c r="AG1333" s="187"/>
    </row>
    <row r="1334">
      <c r="A1334" s="253"/>
      <c r="B1334" s="253"/>
      <c r="C1334" s="99"/>
      <c r="D1334" s="99"/>
      <c r="E1334" s="99"/>
      <c r="F1334" s="99"/>
      <c r="G1334" s="268"/>
      <c r="H1334" s="99"/>
      <c r="I1334" s="99"/>
      <c r="J1334" s="99"/>
      <c r="K1334" s="273"/>
      <c r="L1334" s="192"/>
      <c r="M1334" s="192"/>
      <c r="N1334" s="99"/>
      <c r="O1334" s="99"/>
      <c r="P1334" s="237">
        <f t="shared" si="1246"/>
        <v>45906</v>
      </c>
      <c r="Q1334" s="170" t="str">
        <f t="shared" si="1247"/>
        <v>#DIV/0!</v>
      </c>
      <c r="R1334" s="206"/>
      <c r="S1334" s="267"/>
      <c r="T1334" s="99"/>
      <c r="U1334" s="99"/>
      <c r="V1334" s="259" t="str">
        <f t="shared" si="1128"/>
        <v> </v>
      </c>
      <c r="W1334" s="260">
        <f t="shared" si="1248"/>
        <v>0</v>
      </c>
      <c r="X1334" s="258" t="str">
        <f t="shared" si="1249"/>
        <v>#DIV/0!</v>
      </c>
      <c r="Y1334" s="261" t="str">
        <f t="shared" si="1250"/>
        <v>#DIV/0!</v>
      </c>
      <c r="Z1334" s="262">
        <f t="shared" si="1251"/>
        <v>0</v>
      </c>
      <c r="AA1334" s="262">
        <f t="shared" si="1252"/>
        <v>0</v>
      </c>
      <c r="AB1334" s="258" t="str">
        <f t="shared" si="1253"/>
        <v/>
      </c>
      <c r="AC1334" s="263" t="str">
        <f t="shared" si="1135"/>
        <v>   -  BĐ: 6/9/2025 KT: Ngày lỗi</v>
      </c>
      <c r="AD1334" s="263">
        <f t="shared" ref="AD1334:AE1334" si="1584">P1334</f>
        <v>45906</v>
      </c>
      <c r="AE1334" s="263" t="str">
        <f t="shared" si="1584"/>
        <v>#DIV/0!</v>
      </c>
      <c r="AF1334" s="187"/>
      <c r="AG1334" s="187"/>
    </row>
    <row r="1335">
      <c r="A1335" s="253"/>
      <c r="B1335" s="253"/>
      <c r="C1335" s="99"/>
      <c r="D1335" s="99"/>
      <c r="E1335" s="99"/>
      <c r="F1335" s="99"/>
      <c r="G1335" s="268"/>
      <c r="H1335" s="99"/>
      <c r="I1335" s="99"/>
      <c r="J1335" s="99"/>
      <c r="K1335" s="273"/>
      <c r="L1335" s="192"/>
      <c r="M1335" s="192"/>
      <c r="N1335" s="99"/>
      <c r="O1335" s="99"/>
      <c r="P1335" s="237">
        <f t="shared" si="1246"/>
        <v>45906</v>
      </c>
      <c r="Q1335" s="170" t="str">
        <f t="shared" si="1247"/>
        <v>#DIV/0!</v>
      </c>
      <c r="R1335" s="206"/>
      <c r="S1335" s="267"/>
      <c r="T1335" s="99"/>
      <c r="U1335" s="99"/>
      <c r="V1335" s="259" t="str">
        <f t="shared" si="1128"/>
        <v> </v>
      </c>
      <c r="W1335" s="260">
        <f t="shared" si="1248"/>
        <v>0</v>
      </c>
      <c r="X1335" s="258" t="str">
        <f t="shared" si="1249"/>
        <v>#DIV/0!</v>
      </c>
      <c r="Y1335" s="261" t="str">
        <f t="shared" si="1250"/>
        <v>#DIV/0!</v>
      </c>
      <c r="Z1335" s="262">
        <f t="shared" si="1251"/>
        <v>0</v>
      </c>
      <c r="AA1335" s="262">
        <f t="shared" si="1252"/>
        <v>0</v>
      </c>
      <c r="AB1335" s="258" t="str">
        <f t="shared" si="1253"/>
        <v/>
      </c>
      <c r="AC1335" s="263" t="str">
        <f t="shared" si="1135"/>
        <v>   -  BĐ: 6/9/2025 KT: Ngày lỗi</v>
      </c>
      <c r="AD1335" s="263">
        <f t="shared" ref="AD1335:AE1335" si="1585">P1335</f>
        <v>45906</v>
      </c>
      <c r="AE1335" s="263" t="str">
        <f t="shared" si="1585"/>
        <v>#DIV/0!</v>
      </c>
      <c r="AF1335" s="187"/>
      <c r="AG1335" s="187"/>
    </row>
    <row r="1336">
      <c r="A1336" s="253"/>
      <c r="B1336" s="253"/>
      <c r="C1336" s="99"/>
      <c r="D1336" s="99"/>
      <c r="E1336" s="99"/>
      <c r="F1336" s="99"/>
      <c r="G1336" s="268"/>
      <c r="H1336" s="99"/>
      <c r="I1336" s="99"/>
      <c r="J1336" s="99"/>
      <c r="K1336" s="273"/>
      <c r="L1336" s="192"/>
      <c r="M1336" s="192"/>
      <c r="N1336" s="99"/>
      <c r="O1336" s="99"/>
      <c r="P1336" s="237">
        <f t="shared" si="1246"/>
        <v>45906</v>
      </c>
      <c r="Q1336" s="170" t="str">
        <f t="shared" si="1247"/>
        <v>#DIV/0!</v>
      </c>
      <c r="R1336" s="206"/>
      <c r="S1336" s="267"/>
      <c r="T1336" s="99"/>
      <c r="U1336" s="99"/>
      <c r="V1336" s="259" t="str">
        <f t="shared" si="1128"/>
        <v> </v>
      </c>
      <c r="W1336" s="260">
        <f t="shared" si="1248"/>
        <v>0</v>
      </c>
      <c r="X1336" s="258" t="str">
        <f t="shared" si="1249"/>
        <v>#DIV/0!</v>
      </c>
      <c r="Y1336" s="261" t="str">
        <f t="shared" si="1250"/>
        <v>#DIV/0!</v>
      </c>
      <c r="Z1336" s="262">
        <f t="shared" si="1251"/>
        <v>0</v>
      </c>
      <c r="AA1336" s="262">
        <f t="shared" si="1252"/>
        <v>0</v>
      </c>
      <c r="AB1336" s="258" t="str">
        <f t="shared" si="1253"/>
        <v/>
      </c>
      <c r="AC1336" s="263" t="str">
        <f t="shared" si="1135"/>
        <v>   -  BĐ: 6/9/2025 KT: Ngày lỗi</v>
      </c>
      <c r="AD1336" s="263">
        <f t="shared" ref="AD1336:AE1336" si="1586">P1336</f>
        <v>45906</v>
      </c>
      <c r="AE1336" s="263" t="str">
        <f t="shared" si="1586"/>
        <v>#DIV/0!</v>
      </c>
      <c r="AF1336" s="187"/>
      <c r="AG1336" s="187"/>
    </row>
    <row r="1337">
      <c r="A1337" s="253"/>
      <c r="B1337" s="253"/>
      <c r="C1337" s="99"/>
      <c r="D1337" s="99"/>
      <c r="E1337" s="99"/>
      <c r="F1337" s="99"/>
      <c r="G1337" s="268"/>
      <c r="H1337" s="99"/>
      <c r="I1337" s="99"/>
      <c r="J1337" s="99"/>
      <c r="K1337" s="273"/>
      <c r="L1337" s="192"/>
      <c r="M1337" s="192"/>
      <c r="N1337" s="99"/>
      <c r="O1337" s="99"/>
      <c r="P1337" s="237">
        <f t="shared" si="1246"/>
        <v>45906</v>
      </c>
      <c r="Q1337" s="170" t="str">
        <f t="shared" si="1247"/>
        <v>#DIV/0!</v>
      </c>
      <c r="R1337" s="206"/>
      <c r="S1337" s="267"/>
      <c r="T1337" s="99"/>
      <c r="U1337" s="99"/>
      <c r="V1337" s="259" t="str">
        <f t="shared" si="1128"/>
        <v> </v>
      </c>
      <c r="W1337" s="260">
        <f t="shared" si="1248"/>
        <v>0</v>
      </c>
      <c r="X1337" s="258" t="str">
        <f t="shared" si="1249"/>
        <v>#DIV/0!</v>
      </c>
      <c r="Y1337" s="261" t="str">
        <f t="shared" si="1250"/>
        <v>#DIV/0!</v>
      </c>
      <c r="Z1337" s="262">
        <f t="shared" si="1251"/>
        <v>0</v>
      </c>
      <c r="AA1337" s="262">
        <f t="shared" si="1252"/>
        <v>0</v>
      </c>
      <c r="AB1337" s="258" t="str">
        <f t="shared" si="1253"/>
        <v/>
      </c>
      <c r="AC1337" s="263" t="str">
        <f t="shared" si="1135"/>
        <v>   -  BĐ: 6/9/2025 KT: Ngày lỗi</v>
      </c>
      <c r="AD1337" s="263">
        <f t="shared" ref="AD1337:AE1337" si="1587">P1337</f>
        <v>45906</v>
      </c>
      <c r="AE1337" s="263" t="str">
        <f t="shared" si="1587"/>
        <v>#DIV/0!</v>
      </c>
      <c r="AF1337" s="187"/>
      <c r="AG1337" s="187"/>
    </row>
    <row r="1338">
      <c r="A1338" s="253"/>
      <c r="B1338" s="253"/>
      <c r="C1338" s="99"/>
      <c r="D1338" s="99"/>
      <c r="E1338" s="99"/>
      <c r="F1338" s="99"/>
      <c r="G1338" s="268"/>
      <c r="H1338" s="99"/>
      <c r="I1338" s="99"/>
      <c r="J1338" s="99"/>
      <c r="K1338" s="273"/>
      <c r="L1338" s="192"/>
      <c r="M1338" s="192"/>
      <c r="N1338" s="99"/>
      <c r="O1338" s="99"/>
      <c r="P1338" s="237">
        <f t="shared" si="1246"/>
        <v>45906</v>
      </c>
      <c r="Q1338" s="170" t="str">
        <f t="shared" si="1247"/>
        <v>#DIV/0!</v>
      </c>
      <c r="R1338" s="206"/>
      <c r="S1338" s="267"/>
      <c r="T1338" s="99"/>
      <c r="U1338" s="99"/>
      <c r="V1338" s="259" t="str">
        <f t="shared" si="1128"/>
        <v> </v>
      </c>
      <c r="W1338" s="260">
        <f t="shared" si="1248"/>
        <v>0</v>
      </c>
      <c r="X1338" s="258" t="str">
        <f t="shared" si="1249"/>
        <v>#DIV/0!</v>
      </c>
      <c r="Y1338" s="261" t="str">
        <f t="shared" si="1250"/>
        <v>#DIV/0!</v>
      </c>
      <c r="Z1338" s="262">
        <f t="shared" si="1251"/>
        <v>0</v>
      </c>
      <c r="AA1338" s="262">
        <f t="shared" si="1252"/>
        <v>0</v>
      </c>
      <c r="AB1338" s="258" t="str">
        <f t="shared" si="1253"/>
        <v/>
      </c>
      <c r="AC1338" s="263" t="str">
        <f t="shared" si="1135"/>
        <v>   -  BĐ: 6/9/2025 KT: Ngày lỗi</v>
      </c>
      <c r="AD1338" s="263">
        <f t="shared" ref="AD1338:AE1338" si="1588">P1338</f>
        <v>45906</v>
      </c>
      <c r="AE1338" s="263" t="str">
        <f t="shared" si="1588"/>
        <v>#DIV/0!</v>
      </c>
      <c r="AF1338" s="187"/>
      <c r="AG1338" s="187"/>
    </row>
    <row r="1339">
      <c r="A1339" s="253"/>
      <c r="B1339" s="253"/>
      <c r="C1339" s="99"/>
      <c r="D1339" s="99"/>
      <c r="E1339" s="99"/>
      <c r="F1339" s="99"/>
      <c r="G1339" s="268"/>
      <c r="H1339" s="99"/>
      <c r="I1339" s="99"/>
      <c r="J1339" s="99"/>
      <c r="K1339" s="273"/>
      <c r="L1339" s="192"/>
      <c r="M1339" s="192"/>
      <c r="N1339" s="99"/>
      <c r="O1339" s="99"/>
      <c r="P1339" s="237">
        <f t="shared" si="1246"/>
        <v>45906</v>
      </c>
      <c r="Q1339" s="170" t="str">
        <f t="shared" si="1247"/>
        <v>#DIV/0!</v>
      </c>
      <c r="R1339" s="206"/>
      <c r="S1339" s="267"/>
      <c r="T1339" s="99"/>
      <c r="U1339" s="99"/>
      <c r="V1339" s="259" t="str">
        <f t="shared" si="1128"/>
        <v> </v>
      </c>
      <c r="W1339" s="260">
        <f t="shared" si="1248"/>
        <v>0</v>
      </c>
      <c r="X1339" s="258" t="str">
        <f t="shared" si="1249"/>
        <v>#DIV/0!</v>
      </c>
      <c r="Y1339" s="261" t="str">
        <f t="shared" si="1250"/>
        <v>#DIV/0!</v>
      </c>
      <c r="Z1339" s="262">
        <f t="shared" si="1251"/>
        <v>0</v>
      </c>
      <c r="AA1339" s="262">
        <f t="shared" si="1252"/>
        <v>0</v>
      </c>
      <c r="AB1339" s="258" t="str">
        <f t="shared" si="1253"/>
        <v/>
      </c>
      <c r="AC1339" s="263" t="str">
        <f t="shared" si="1135"/>
        <v>   -  BĐ: 6/9/2025 KT: Ngày lỗi</v>
      </c>
      <c r="AD1339" s="263">
        <f t="shared" ref="AD1339:AE1339" si="1589">P1339</f>
        <v>45906</v>
      </c>
      <c r="AE1339" s="263" t="str">
        <f t="shared" si="1589"/>
        <v>#DIV/0!</v>
      </c>
      <c r="AF1339" s="187"/>
      <c r="AG1339" s="187"/>
    </row>
    <row r="1340">
      <c r="A1340" s="253"/>
      <c r="B1340" s="253"/>
      <c r="C1340" s="99"/>
      <c r="D1340" s="99"/>
      <c r="E1340" s="99"/>
      <c r="F1340" s="99"/>
      <c r="G1340" s="268"/>
      <c r="H1340" s="99"/>
      <c r="I1340" s="99"/>
      <c r="J1340" s="99"/>
      <c r="K1340" s="273"/>
      <c r="L1340" s="192"/>
      <c r="M1340" s="192"/>
      <c r="N1340" s="99"/>
      <c r="O1340" s="99"/>
      <c r="P1340" s="237">
        <f t="shared" si="1246"/>
        <v>45906</v>
      </c>
      <c r="Q1340" s="170" t="str">
        <f t="shared" si="1247"/>
        <v>#DIV/0!</v>
      </c>
      <c r="R1340" s="206"/>
      <c r="S1340" s="267"/>
      <c r="T1340" s="99"/>
      <c r="U1340" s="99"/>
      <c r="V1340" s="259" t="str">
        <f t="shared" si="1128"/>
        <v> </v>
      </c>
      <c r="W1340" s="260">
        <f t="shared" si="1248"/>
        <v>0</v>
      </c>
      <c r="X1340" s="258" t="str">
        <f t="shared" si="1249"/>
        <v>#DIV/0!</v>
      </c>
      <c r="Y1340" s="261" t="str">
        <f t="shared" si="1250"/>
        <v>#DIV/0!</v>
      </c>
      <c r="Z1340" s="262">
        <f t="shared" si="1251"/>
        <v>0</v>
      </c>
      <c r="AA1340" s="262">
        <f t="shared" si="1252"/>
        <v>0</v>
      </c>
      <c r="AB1340" s="258" t="str">
        <f t="shared" si="1253"/>
        <v/>
      </c>
      <c r="AC1340" s="263" t="str">
        <f t="shared" si="1135"/>
        <v>   -  BĐ: 6/9/2025 KT: Ngày lỗi</v>
      </c>
      <c r="AD1340" s="263">
        <f t="shared" ref="AD1340:AE1340" si="1590">P1340</f>
        <v>45906</v>
      </c>
      <c r="AE1340" s="263" t="str">
        <f t="shared" si="1590"/>
        <v>#DIV/0!</v>
      </c>
      <c r="AF1340" s="187"/>
      <c r="AG1340" s="187"/>
    </row>
    <row r="1341">
      <c r="A1341" s="253"/>
      <c r="B1341" s="253"/>
      <c r="C1341" s="99"/>
      <c r="D1341" s="99"/>
      <c r="E1341" s="99"/>
      <c r="F1341" s="99"/>
      <c r="G1341" s="268"/>
      <c r="H1341" s="99"/>
      <c r="I1341" s="99"/>
      <c r="J1341" s="99"/>
      <c r="K1341" s="273"/>
      <c r="L1341" s="192"/>
      <c r="M1341" s="192"/>
      <c r="N1341" s="99"/>
      <c r="O1341" s="99"/>
      <c r="P1341" s="237">
        <f t="shared" si="1246"/>
        <v>45906</v>
      </c>
      <c r="Q1341" s="170" t="str">
        <f t="shared" si="1247"/>
        <v>#DIV/0!</v>
      </c>
      <c r="R1341" s="206"/>
      <c r="S1341" s="267"/>
      <c r="T1341" s="99"/>
      <c r="U1341" s="99"/>
      <c r="V1341" s="259" t="str">
        <f t="shared" si="1128"/>
        <v> </v>
      </c>
      <c r="W1341" s="260">
        <f t="shared" si="1248"/>
        <v>0</v>
      </c>
      <c r="X1341" s="258" t="str">
        <f t="shared" si="1249"/>
        <v>#DIV/0!</v>
      </c>
      <c r="Y1341" s="261" t="str">
        <f t="shared" si="1250"/>
        <v>#DIV/0!</v>
      </c>
      <c r="Z1341" s="262">
        <f t="shared" si="1251"/>
        <v>0</v>
      </c>
      <c r="AA1341" s="262">
        <f t="shared" si="1252"/>
        <v>0</v>
      </c>
      <c r="AB1341" s="258" t="str">
        <f t="shared" si="1253"/>
        <v/>
      </c>
      <c r="AC1341" s="263" t="str">
        <f t="shared" si="1135"/>
        <v>   -  BĐ: 6/9/2025 KT: Ngày lỗi</v>
      </c>
      <c r="AD1341" s="263">
        <f t="shared" ref="AD1341:AE1341" si="1591">P1341</f>
        <v>45906</v>
      </c>
      <c r="AE1341" s="263" t="str">
        <f t="shared" si="1591"/>
        <v>#DIV/0!</v>
      </c>
      <c r="AF1341" s="187"/>
      <c r="AG1341" s="187"/>
    </row>
    <row r="1342">
      <c r="A1342" s="253"/>
      <c r="B1342" s="253"/>
      <c r="C1342" s="99"/>
      <c r="D1342" s="99"/>
      <c r="E1342" s="99"/>
      <c r="F1342" s="99"/>
      <c r="G1342" s="268"/>
      <c r="H1342" s="99"/>
      <c r="I1342" s="99"/>
      <c r="J1342" s="99"/>
      <c r="K1342" s="273"/>
      <c r="L1342" s="192"/>
      <c r="M1342" s="192"/>
      <c r="N1342" s="99"/>
      <c r="O1342" s="99"/>
      <c r="P1342" s="237">
        <f t="shared" si="1246"/>
        <v>45906</v>
      </c>
      <c r="Q1342" s="170" t="str">
        <f t="shared" si="1247"/>
        <v>#DIV/0!</v>
      </c>
      <c r="R1342" s="206"/>
      <c r="S1342" s="267"/>
      <c r="T1342" s="99"/>
      <c r="U1342" s="99"/>
      <c r="V1342" s="259" t="str">
        <f t="shared" si="1128"/>
        <v> </v>
      </c>
      <c r="W1342" s="260">
        <f t="shared" si="1248"/>
        <v>0</v>
      </c>
      <c r="X1342" s="258" t="str">
        <f t="shared" si="1249"/>
        <v>#DIV/0!</v>
      </c>
      <c r="Y1342" s="261" t="str">
        <f t="shared" si="1250"/>
        <v>#DIV/0!</v>
      </c>
      <c r="Z1342" s="262">
        <f t="shared" si="1251"/>
        <v>0</v>
      </c>
      <c r="AA1342" s="262">
        <f t="shared" si="1252"/>
        <v>0</v>
      </c>
      <c r="AB1342" s="258" t="str">
        <f t="shared" si="1253"/>
        <v/>
      </c>
      <c r="AC1342" s="263" t="str">
        <f t="shared" si="1135"/>
        <v>   -  BĐ: 6/9/2025 KT: Ngày lỗi</v>
      </c>
      <c r="AD1342" s="263">
        <f t="shared" ref="AD1342:AE1342" si="1592">P1342</f>
        <v>45906</v>
      </c>
      <c r="AE1342" s="263" t="str">
        <f t="shared" si="1592"/>
        <v>#DIV/0!</v>
      </c>
      <c r="AF1342" s="187"/>
      <c r="AG1342" s="187"/>
    </row>
    <row r="1343">
      <c r="A1343" s="253"/>
      <c r="B1343" s="253"/>
      <c r="C1343" s="99"/>
      <c r="D1343" s="99"/>
      <c r="E1343" s="99"/>
      <c r="F1343" s="99"/>
      <c r="G1343" s="268"/>
      <c r="H1343" s="99"/>
      <c r="I1343" s="99"/>
      <c r="J1343" s="99"/>
      <c r="K1343" s="273"/>
      <c r="L1343" s="192"/>
      <c r="M1343" s="192"/>
      <c r="N1343" s="99"/>
      <c r="O1343" s="99"/>
      <c r="P1343" s="237">
        <f t="shared" si="1246"/>
        <v>45906</v>
      </c>
      <c r="Q1343" s="170" t="str">
        <f t="shared" si="1247"/>
        <v>#DIV/0!</v>
      </c>
      <c r="R1343" s="206"/>
      <c r="S1343" s="267"/>
      <c r="T1343" s="99"/>
      <c r="U1343" s="99"/>
      <c r="V1343" s="259" t="str">
        <f t="shared" si="1128"/>
        <v> </v>
      </c>
      <c r="W1343" s="260">
        <f t="shared" si="1248"/>
        <v>0</v>
      </c>
      <c r="X1343" s="258" t="str">
        <f t="shared" si="1249"/>
        <v>#DIV/0!</v>
      </c>
      <c r="Y1343" s="261" t="str">
        <f t="shared" si="1250"/>
        <v>#DIV/0!</v>
      </c>
      <c r="Z1343" s="262">
        <f t="shared" si="1251"/>
        <v>0</v>
      </c>
      <c r="AA1343" s="262">
        <f t="shared" si="1252"/>
        <v>0</v>
      </c>
      <c r="AB1343" s="258" t="str">
        <f t="shared" si="1253"/>
        <v/>
      </c>
      <c r="AC1343" s="263" t="str">
        <f t="shared" si="1135"/>
        <v>   -  BĐ: 6/9/2025 KT: Ngày lỗi</v>
      </c>
      <c r="AD1343" s="263">
        <f t="shared" ref="AD1343:AE1343" si="1593">P1343</f>
        <v>45906</v>
      </c>
      <c r="AE1343" s="263" t="str">
        <f t="shared" si="1593"/>
        <v>#DIV/0!</v>
      </c>
      <c r="AF1343" s="187"/>
      <c r="AG1343" s="187"/>
    </row>
    <row r="1344">
      <c r="A1344" s="253"/>
      <c r="B1344" s="253"/>
      <c r="C1344" s="99"/>
      <c r="D1344" s="99"/>
      <c r="E1344" s="99"/>
      <c r="F1344" s="99"/>
      <c r="G1344" s="268"/>
      <c r="H1344" s="99"/>
      <c r="I1344" s="99"/>
      <c r="J1344" s="99"/>
      <c r="K1344" s="273"/>
      <c r="L1344" s="192"/>
      <c r="M1344" s="192"/>
      <c r="N1344" s="99"/>
      <c r="O1344" s="99"/>
      <c r="P1344" s="237">
        <f t="shared" si="1246"/>
        <v>45906</v>
      </c>
      <c r="Q1344" s="170" t="str">
        <f t="shared" si="1247"/>
        <v>#DIV/0!</v>
      </c>
      <c r="R1344" s="206"/>
      <c r="S1344" s="267"/>
      <c r="T1344" s="99"/>
      <c r="U1344" s="99"/>
      <c r="V1344" s="259" t="str">
        <f t="shared" si="1128"/>
        <v> </v>
      </c>
      <c r="W1344" s="260">
        <f t="shared" si="1248"/>
        <v>0</v>
      </c>
      <c r="X1344" s="258" t="str">
        <f t="shared" si="1249"/>
        <v>#DIV/0!</v>
      </c>
      <c r="Y1344" s="261" t="str">
        <f t="shared" si="1250"/>
        <v>#DIV/0!</v>
      </c>
      <c r="Z1344" s="262">
        <f t="shared" si="1251"/>
        <v>0</v>
      </c>
      <c r="AA1344" s="262">
        <f t="shared" si="1252"/>
        <v>0</v>
      </c>
      <c r="AB1344" s="258" t="str">
        <f t="shared" si="1253"/>
        <v/>
      </c>
      <c r="AC1344" s="263" t="str">
        <f t="shared" si="1135"/>
        <v>   -  BĐ: 6/9/2025 KT: Ngày lỗi</v>
      </c>
      <c r="AD1344" s="263">
        <f t="shared" ref="AD1344:AE1344" si="1594">P1344</f>
        <v>45906</v>
      </c>
      <c r="AE1344" s="263" t="str">
        <f t="shared" si="1594"/>
        <v>#DIV/0!</v>
      </c>
      <c r="AF1344" s="187"/>
      <c r="AG1344" s="187"/>
    </row>
    <row r="1345">
      <c r="A1345" s="253"/>
      <c r="B1345" s="253"/>
      <c r="C1345" s="99"/>
      <c r="D1345" s="99"/>
      <c r="E1345" s="99"/>
      <c r="F1345" s="99"/>
      <c r="G1345" s="268"/>
      <c r="H1345" s="99"/>
      <c r="I1345" s="99"/>
      <c r="J1345" s="99"/>
      <c r="K1345" s="273"/>
      <c r="L1345" s="192"/>
      <c r="M1345" s="192"/>
      <c r="N1345" s="99"/>
      <c r="O1345" s="99"/>
      <c r="P1345" s="237">
        <f t="shared" si="1246"/>
        <v>45906</v>
      </c>
      <c r="Q1345" s="170" t="str">
        <f t="shared" si="1247"/>
        <v>#DIV/0!</v>
      </c>
      <c r="R1345" s="206"/>
      <c r="S1345" s="267"/>
      <c r="T1345" s="99"/>
      <c r="U1345" s="99"/>
      <c r="V1345" s="259" t="str">
        <f t="shared" si="1128"/>
        <v> </v>
      </c>
      <c r="W1345" s="260">
        <f t="shared" si="1248"/>
        <v>0</v>
      </c>
      <c r="X1345" s="258" t="str">
        <f t="shared" si="1249"/>
        <v>#DIV/0!</v>
      </c>
      <c r="Y1345" s="261" t="str">
        <f t="shared" si="1250"/>
        <v>#DIV/0!</v>
      </c>
      <c r="Z1345" s="262">
        <f t="shared" si="1251"/>
        <v>0</v>
      </c>
      <c r="AA1345" s="262">
        <f t="shared" si="1252"/>
        <v>0</v>
      </c>
      <c r="AB1345" s="258" t="str">
        <f t="shared" si="1253"/>
        <v/>
      </c>
      <c r="AC1345" s="263" t="str">
        <f t="shared" si="1135"/>
        <v>   -  BĐ: 6/9/2025 KT: Ngày lỗi</v>
      </c>
      <c r="AD1345" s="263">
        <f t="shared" ref="AD1345:AE1345" si="1595">P1345</f>
        <v>45906</v>
      </c>
      <c r="AE1345" s="263" t="str">
        <f t="shared" si="1595"/>
        <v>#DIV/0!</v>
      </c>
      <c r="AF1345" s="187"/>
      <c r="AG1345" s="187"/>
    </row>
    <row r="1346">
      <c r="A1346" s="253"/>
      <c r="B1346" s="253"/>
      <c r="C1346" s="99"/>
      <c r="D1346" s="99"/>
      <c r="E1346" s="99"/>
      <c r="F1346" s="99"/>
      <c r="G1346" s="268"/>
      <c r="H1346" s="99"/>
      <c r="I1346" s="99"/>
      <c r="J1346" s="99"/>
      <c r="K1346" s="273"/>
      <c r="L1346" s="192"/>
      <c r="M1346" s="192"/>
      <c r="N1346" s="99"/>
      <c r="O1346" s="99"/>
      <c r="P1346" s="237">
        <f t="shared" si="1246"/>
        <v>45906</v>
      </c>
      <c r="Q1346" s="170" t="str">
        <f t="shared" si="1247"/>
        <v>#DIV/0!</v>
      </c>
      <c r="R1346" s="206"/>
      <c r="S1346" s="267"/>
      <c r="T1346" s="99"/>
      <c r="U1346" s="99"/>
      <c r="V1346" s="259" t="str">
        <f t="shared" si="1128"/>
        <v> </v>
      </c>
      <c r="W1346" s="260">
        <f t="shared" si="1248"/>
        <v>0</v>
      </c>
      <c r="X1346" s="258" t="str">
        <f t="shared" si="1249"/>
        <v>#DIV/0!</v>
      </c>
      <c r="Y1346" s="261" t="str">
        <f t="shared" si="1250"/>
        <v>#DIV/0!</v>
      </c>
      <c r="Z1346" s="262">
        <f t="shared" si="1251"/>
        <v>0</v>
      </c>
      <c r="AA1346" s="262">
        <f t="shared" si="1252"/>
        <v>0</v>
      </c>
      <c r="AB1346" s="258" t="str">
        <f t="shared" si="1253"/>
        <v/>
      </c>
      <c r="AC1346" s="263" t="str">
        <f t="shared" si="1135"/>
        <v>   -  BĐ: 6/9/2025 KT: Ngày lỗi</v>
      </c>
      <c r="AD1346" s="263">
        <f t="shared" ref="AD1346:AE1346" si="1596">P1346</f>
        <v>45906</v>
      </c>
      <c r="AE1346" s="263" t="str">
        <f t="shared" si="1596"/>
        <v>#DIV/0!</v>
      </c>
      <c r="AF1346" s="187"/>
      <c r="AG1346" s="187"/>
    </row>
    <row r="1347">
      <c r="A1347" s="253"/>
      <c r="B1347" s="253"/>
      <c r="C1347" s="99"/>
      <c r="D1347" s="99"/>
      <c r="E1347" s="99"/>
      <c r="F1347" s="99"/>
      <c r="G1347" s="268"/>
      <c r="H1347" s="99"/>
      <c r="I1347" s="99"/>
      <c r="J1347" s="99"/>
      <c r="K1347" s="273"/>
      <c r="L1347" s="192"/>
      <c r="M1347" s="192"/>
      <c r="N1347" s="99"/>
      <c r="O1347" s="99"/>
      <c r="P1347" s="237">
        <f t="shared" si="1246"/>
        <v>45906</v>
      </c>
      <c r="Q1347" s="170" t="str">
        <f t="shared" si="1247"/>
        <v>#DIV/0!</v>
      </c>
      <c r="R1347" s="206"/>
      <c r="S1347" s="267"/>
      <c r="T1347" s="99"/>
      <c r="U1347" s="99"/>
      <c r="V1347" s="259" t="str">
        <f t="shared" si="1128"/>
        <v> </v>
      </c>
      <c r="W1347" s="260">
        <f t="shared" si="1248"/>
        <v>0</v>
      </c>
      <c r="X1347" s="258" t="str">
        <f t="shared" si="1249"/>
        <v>#DIV/0!</v>
      </c>
      <c r="Y1347" s="261" t="str">
        <f t="shared" si="1250"/>
        <v>#DIV/0!</v>
      </c>
      <c r="Z1347" s="262">
        <f t="shared" si="1251"/>
        <v>0</v>
      </c>
      <c r="AA1347" s="262">
        <f t="shared" si="1252"/>
        <v>0</v>
      </c>
      <c r="AB1347" s="258" t="str">
        <f t="shared" si="1253"/>
        <v/>
      </c>
      <c r="AC1347" s="263" t="str">
        <f t="shared" si="1135"/>
        <v>   -  BĐ: 6/9/2025 KT: Ngày lỗi</v>
      </c>
      <c r="AD1347" s="263">
        <f t="shared" ref="AD1347:AE1347" si="1597">P1347</f>
        <v>45906</v>
      </c>
      <c r="AE1347" s="263" t="str">
        <f t="shared" si="1597"/>
        <v>#DIV/0!</v>
      </c>
      <c r="AF1347" s="187"/>
      <c r="AG1347" s="187"/>
    </row>
    <row r="1348">
      <c r="A1348" s="253"/>
      <c r="B1348" s="253"/>
      <c r="C1348" s="99"/>
      <c r="D1348" s="99"/>
      <c r="E1348" s="99"/>
      <c r="F1348" s="99"/>
      <c r="G1348" s="268"/>
      <c r="H1348" s="99"/>
      <c r="I1348" s="99"/>
      <c r="J1348" s="99"/>
      <c r="K1348" s="273"/>
      <c r="L1348" s="192"/>
      <c r="M1348" s="192"/>
      <c r="N1348" s="99"/>
      <c r="O1348" s="99"/>
      <c r="P1348" s="237">
        <f t="shared" si="1246"/>
        <v>45906</v>
      </c>
      <c r="Q1348" s="170" t="str">
        <f t="shared" si="1247"/>
        <v>#DIV/0!</v>
      </c>
      <c r="R1348" s="206"/>
      <c r="S1348" s="267"/>
      <c r="T1348" s="99"/>
      <c r="U1348" s="99"/>
      <c r="V1348" s="259" t="str">
        <f t="shared" si="1128"/>
        <v> </v>
      </c>
      <c r="W1348" s="260">
        <f t="shared" si="1248"/>
        <v>0</v>
      </c>
      <c r="X1348" s="258" t="str">
        <f t="shared" si="1249"/>
        <v>#DIV/0!</v>
      </c>
      <c r="Y1348" s="261" t="str">
        <f t="shared" si="1250"/>
        <v>#DIV/0!</v>
      </c>
      <c r="Z1348" s="262">
        <f t="shared" si="1251"/>
        <v>0</v>
      </c>
      <c r="AA1348" s="262">
        <f t="shared" si="1252"/>
        <v>0</v>
      </c>
      <c r="AB1348" s="258" t="str">
        <f t="shared" si="1253"/>
        <v/>
      </c>
      <c r="AC1348" s="263" t="str">
        <f t="shared" si="1135"/>
        <v>   -  BĐ: 6/9/2025 KT: Ngày lỗi</v>
      </c>
      <c r="AD1348" s="263">
        <f t="shared" ref="AD1348:AE1348" si="1598">P1348</f>
        <v>45906</v>
      </c>
      <c r="AE1348" s="263" t="str">
        <f t="shared" si="1598"/>
        <v>#DIV/0!</v>
      </c>
      <c r="AF1348" s="187"/>
      <c r="AG1348" s="187"/>
    </row>
    <row r="1349">
      <c r="A1349" s="253"/>
      <c r="B1349" s="253"/>
      <c r="C1349" s="99"/>
      <c r="D1349" s="99"/>
      <c r="E1349" s="99"/>
      <c r="F1349" s="99"/>
      <c r="G1349" s="268"/>
      <c r="H1349" s="99"/>
      <c r="I1349" s="99"/>
      <c r="J1349" s="99"/>
      <c r="K1349" s="273"/>
      <c r="L1349" s="192"/>
      <c r="M1349" s="192"/>
      <c r="N1349" s="99"/>
      <c r="O1349" s="99"/>
      <c r="P1349" s="237">
        <f t="shared" si="1246"/>
        <v>45906</v>
      </c>
      <c r="Q1349" s="170" t="str">
        <f t="shared" si="1247"/>
        <v>#DIV/0!</v>
      </c>
      <c r="R1349" s="206"/>
      <c r="S1349" s="267"/>
      <c r="T1349" s="99"/>
      <c r="U1349" s="99"/>
      <c r="V1349" s="259" t="str">
        <f t="shared" si="1128"/>
        <v> </v>
      </c>
      <c r="W1349" s="260">
        <f t="shared" si="1248"/>
        <v>0</v>
      </c>
      <c r="X1349" s="258" t="str">
        <f t="shared" si="1249"/>
        <v>#DIV/0!</v>
      </c>
      <c r="Y1349" s="261" t="str">
        <f t="shared" si="1250"/>
        <v>#DIV/0!</v>
      </c>
      <c r="Z1349" s="262">
        <f t="shared" si="1251"/>
        <v>0</v>
      </c>
      <c r="AA1349" s="262">
        <f t="shared" si="1252"/>
        <v>0</v>
      </c>
      <c r="AB1349" s="258" t="str">
        <f t="shared" si="1253"/>
        <v/>
      </c>
      <c r="AC1349" s="263" t="str">
        <f t="shared" si="1135"/>
        <v>   -  BĐ: 6/9/2025 KT: Ngày lỗi</v>
      </c>
      <c r="AD1349" s="263">
        <f t="shared" ref="AD1349:AE1349" si="1599">P1349</f>
        <v>45906</v>
      </c>
      <c r="AE1349" s="263" t="str">
        <f t="shared" si="1599"/>
        <v>#DIV/0!</v>
      </c>
      <c r="AF1349" s="187"/>
      <c r="AG1349" s="187"/>
    </row>
    <row r="1350">
      <c r="A1350" s="253"/>
      <c r="B1350" s="253"/>
      <c r="C1350" s="99"/>
      <c r="D1350" s="99"/>
      <c r="E1350" s="99"/>
      <c r="F1350" s="99"/>
      <c r="G1350" s="268"/>
      <c r="H1350" s="99"/>
      <c r="I1350" s="99"/>
      <c r="J1350" s="99"/>
      <c r="K1350" s="273"/>
      <c r="L1350" s="192"/>
      <c r="M1350" s="192"/>
      <c r="N1350" s="99"/>
      <c r="O1350" s="99"/>
      <c r="P1350" s="237">
        <f t="shared" si="1246"/>
        <v>45906</v>
      </c>
      <c r="Q1350" s="170" t="str">
        <f t="shared" si="1247"/>
        <v>#DIV/0!</v>
      </c>
      <c r="R1350" s="206"/>
      <c r="S1350" s="267"/>
      <c r="T1350" s="99"/>
      <c r="U1350" s="99"/>
      <c r="V1350" s="259" t="str">
        <f t="shared" si="1128"/>
        <v> </v>
      </c>
      <c r="W1350" s="260">
        <f t="shared" si="1248"/>
        <v>0</v>
      </c>
      <c r="X1350" s="258" t="str">
        <f t="shared" si="1249"/>
        <v>#DIV/0!</v>
      </c>
      <c r="Y1350" s="261" t="str">
        <f t="shared" si="1250"/>
        <v>#DIV/0!</v>
      </c>
      <c r="Z1350" s="262">
        <f t="shared" si="1251"/>
        <v>0</v>
      </c>
      <c r="AA1350" s="262">
        <f t="shared" si="1252"/>
        <v>0</v>
      </c>
      <c r="AB1350" s="258" t="str">
        <f t="shared" si="1253"/>
        <v/>
      </c>
      <c r="AC1350" s="263" t="str">
        <f t="shared" si="1135"/>
        <v>   -  BĐ: 6/9/2025 KT: Ngày lỗi</v>
      </c>
      <c r="AD1350" s="263">
        <f t="shared" ref="AD1350:AE1350" si="1600">P1350</f>
        <v>45906</v>
      </c>
      <c r="AE1350" s="263" t="str">
        <f t="shared" si="1600"/>
        <v>#DIV/0!</v>
      </c>
      <c r="AF1350" s="187"/>
      <c r="AG1350" s="187"/>
    </row>
    <row r="1351">
      <c r="A1351" s="253"/>
      <c r="B1351" s="253"/>
      <c r="C1351" s="99"/>
      <c r="D1351" s="99"/>
      <c r="E1351" s="99"/>
      <c r="F1351" s="99"/>
      <c r="G1351" s="268"/>
      <c r="H1351" s="99"/>
      <c r="I1351" s="99"/>
      <c r="J1351" s="99"/>
      <c r="K1351" s="273"/>
      <c r="L1351" s="192"/>
      <c r="M1351" s="192"/>
      <c r="N1351" s="99"/>
      <c r="O1351" s="99"/>
      <c r="P1351" s="237">
        <f t="shared" si="1246"/>
        <v>45906</v>
      </c>
      <c r="Q1351" s="170" t="str">
        <f t="shared" si="1247"/>
        <v>#DIV/0!</v>
      </c>
      <c r="R1351" s="206"/>
      <c r="S1351" s="267"/>
      <c r="T1351" s="99"/>
      <c r="U1351" s="99"/>
      <c r="V1351" s="259" t="str">
        <f t="shared" si="1128"/>
        <v> </v>
      </c>
      <c r="W1351" s="260">
        <f t="shared" si="1248"/>
        <v>0</v>
      </c>
      <c r="X1351" s="258" t="str">
        <f t="shared" si="1249"/>
        <v>#DIV/0!</v>
      </c>
      <c r="Y1351" s="261" t="str">
        <f t="shared" si="1250"/>
        <v>#DIV/0!</v>
      </c>
      <c r="Z1351" s="262">
        <f t="shared" si="1251"/>
        <v>0</v>
      </c>
      <c r="AA1351" s="262">
        <f t="shared" si="1252"/>
        <v>0</v>
      </c>
      <c r="AB1351" s="258" t="str">
        <f t="shared" si="1253"/>
        <v/>
      </c>
      <c r="AC1351" s="263" t="str">
        <f t="shared" si="1135"/>
        <v>   -  BĐ: 6/9/2025 KT: Ngày lỗi</v>
      </c>
      <c r="AD1351" s="263">
        <f t="shared" ref="AD1351:AE1351" si="1601">P1351</f>
        <v>45906</v>
      </c>
      <c r="AE1351" s="263" t="str">
        <f t="shared" si="1601"/>
        <v>#DIV/0!</v>
      </c>
      <c r="AF1351" s="187"/>
      <c r="AG1351" s="187"/>
    </row>
    <row r="1352">
      <c r="A1352" s="253"/>
      <c r="B1352" s="253"/>
      <c r="C1352" s="99"/>
      <c r="D1352" s="99"/>
      <c r="E1352" s="99"/>
      <c r="F1352" s="99"/>
      <c r="G1352" s="268"/>
      <c r="H1352" s="99"/>
      <c r="I1352" s="99"/>
      <c r="J1352" s="99"/>
      <c r="K1352" s="273"/>
      <c r="L1352" s="192"/>
      <c r="M1352" s="192"/>
      <c r="N1352" s="99"/>
      <c r="O1352" s="99"/>
      <c r="P1352" s="237">
        <f t="shared" si="1246"/>
        <v>45906</v>
      </c>
      <c r="Q1352" s="170" t="str">
        <f t="shared" si="1247"/>
        <v>#DIV/0!</v>
      </c>
      <c r="R1352" s="206"/>
      <c r="S1352" s="267"/>
      <c r="T1352" s="99"/>
      <c r="U1352" s="99"/>
      <c r="V1352" s="259" t="str">
        <f t="shared" si="1128"/>
        <v> </v>
      </c>
      <c r="W1352" s="260">
        <f t="shared" si="1248"/>
        <v>0</v>
      </c>
      <c r="X1352" s="258" t="str">
        <f t="shared" si="1249"/>
        <v>#DIV/0!</v>
      </c>
      <c r="Y1352" s="261" t="str">
        <f t="shared" si="1250"/>
        <v>#DIV/0!</v>
      </c>
      <c r="Z1352" s="262">
        <f t="shared" si="1251"/>
        <v>0</v>
      </c>
      <c r="AA1352" s="262">
        <f t="shared" si="1252"/>
        <v>0</v>
      </c>
      <c r="AB1352" s="258" t="str">
        <f t="shared" si="1253"/>
        <v/>
      </c>
      <c r="AC1352" s="263" t="str">
        <f t="shared" si="1135"/>
        <v>   -  BĐ: 6/9/2025 KT: Ngày lỗi</v>
      </c>
      <c r="AD1352" s="263">
        <f t="shared" ref="AD1352:AE1352" si="1602">P1352</f>
        <v>45906</v>
      </c>
      <c r="AE1352" s="263" t="str">
        <f t="shared" si="1602"/>
        <v>#DIV/0!</v>
      </c>
      <c r="AF1352" s="187"/>
      <c r="AG1352" s="187"/>
    </row>
    <row r="1353">
      <c r="A1353" s="253"/>
      <c r="B1353" s="253"/>
      <c r="C1353" s="99"/>
      <c r="D1353" s="99"/>
      <c r="E1353" s="99"/>
      <c r="F1353" s="99"/>
      <c r="G1353" s="268"/>
      <c r="H1353" s="99"/>
      <c r="I1353" s="99"/>
      <c r="J1353" s="99"/>
      <c r="K1353" s="273"/>
      <c r="L1353" s="192"/>
      <c r="M1353" s="192"/>
      <c r="N1353" s="99"/>
      <c r="O1353" s="99"/>
      <c r="P1353" s="237">
        <f t="shared" si="1246"/>
        <v>45906</v>
      </c>
      <c r="Q1353" s="170" t="str">
        <f t="shared" si="1247"/>
        <v>#DIV/0!</v>
      </c>
      <c r="R1353" s="206"/>
      <c r="S1353" s="267"/>
      <c r="T1353" s="99"/>
      <c r="U1353" s="99"/>
      <c r="V1353" s="259" t="str">
        <f t="shared" si="1128"/>
        <v> </v>
      </c>
      <c r="W1353" s="260">
        <f t="shared" si="1248"/>
        <v>0</v>
      </c>
      <c r="X1353" s="258" t="str">
        <f t="shared" si="1249"/>
        <v>#DIV/0!</v>
      </c>
      <c r="Y1353" s="261" t="str">
        <f t="shared" si="1250"/>
        <v>#DIV/0!</v>
      </c>
      <c r="Z1353" s="262">
        <f t="shared" si="1251"/>
        <v>0</v>
      </c>
      <c r="AA1353" s="262">
        <f t="shared" si="1252"/>
        <v>0</v>
      </c>
      <c r="AB1353" s="258" t="str">
        <f t="shared" si="1253"/>
        <v/>
      </c>
      <c r="AC1353" s="263" t="str">
        <f t="shared" si="1135"/>
        <v>   -  BĐ: 6/9/2025 KT: Ngày lỗi</v>
      </c>
      <c r="AD1353" s="263">
        <f t="shared" ref="AD1353:AE1353" si="1603">P1353</f>
        <v>45906</v>
      </c>
      <c r="AE1353" s="263" t="str">
        <f t="shared" si="1603"/>
        <v>#DIV/0!</v>
      </c>
      <c r="AF1353" s="187"/>
      <c r="AG1353" s="187"/>
    </row>
    <row r="1354">
      <c r="A1354" s="253"/>
      <c r="B1354" s="253"/>
      <c r="C1354" s="99"/>
      <c r="D1354" s="99"/>
      <c r="E1354" s="99"/>
      <c r="F1354" s="99"/>
      <c r="G1354" s="268"/>
      <c r="H1354" s="99"/>
      <c r="I1354" s="99"/>
      <c r="J1354" s="99"/>
      <c r="K1354" s="273"/>
      <c r="L1354" s="192"/>
      <c r="M1354" s="192"/>
      <c r="N1354" s="99"/>
      <c r="O1354" s="99"/>
      <c r="P1354" s="237">
        <f t="shared" si="1246"/>
        <v>45906</v>
      </c>
      <c r="Q1354" s="170" t="str">
        <f t="shared" si="1247"/>
        <v>#DIV/0!</v>
      </c>
      <c r="R1354" s="206"/>
      <c r="S1354" s="267"/>
      <c r="T1354" s="99"/>
      <c r="U1354" s="99"/>
      <c r="V1354" s="259" t="str">
        <f t="shared" si="1128"/>
        <v> </v>
      </c>
      <c r="W1354" s="260">
        <f t="shared" si="1248"/>
        <v>0</v>
      </c>
      <c r="X1354" s="258" t="str">
        <f t="shared" si="1249"/>
        <v>#DIV/0!</v>
      </c>
      <c r="Y1354" s="261" t="str">
        <f t="shared" si="1250"/>
        <v>#DIV/0!</v>
      </c>
      <c r="Z1354" s="262">
        <f t="shared" si="1251"/>
        <v>0</v>
      </c>
      <c r="AA1354" s="262">
        <f t="shared" si="1252"/>
        <v>0</v>
      </c>
      <c r="AB1354" s="258" t="str">
        <f t="shared" si="1253"/>
        <v/>
      </c>
      <c r="AC1354" s="263" t="str">
        <f t="shared" si="1135"/>
        <v>   -  BĐ: 6/9/2025 KT: Ngày lỗi</v>
      </c>
      <c r="AD1354" s="263">
        <f t="shared" ref="AD1354:AE1354" si="1604">P1354</f>
        <v>45906</v>
      </c>
      <c r="AE1354" s="263" t="str">
        <f t="shared" si="1604"/>
        <v>#DIV/0!</v>
      </c>
      <c r="AF1354" s="187"/>
      <c r="AG1354" s="187"/>
    </row>
    <row r="1355">
      <c r="A1355" s="253"/>
      <c r="B1355" s="253"/>
      <c r="C1355" s="99"/>
      <c r="D1355" s="99"/>
      <c r="E1355" s="99"/>
      <c r="F1355" s="99"/>
      <c r="G1355" s="268"/>
      <c r="H1355" s="99"/>
      <c r="I1355" s="99"/>
      <c r="J1355" s="99"/>
      <c r="K1355" s="273"/>
      <c r="L1355" s="192"/>
      <c r="M1355" s="192"/>
      <c r="N1355" s="99"/>
      <c r="O1355" s="99"/>
      <c r="P1355" s="237">
        <f t="shared" si="1246"/>
        <v>45906</v>
      </c>
      <c r="Q1355" s="170" t="str">
        <f t="shared" si="1247"/>
        <v>#DIV/0!</v>
      </c>
      <c r="R1355" s="206"/>
      <c r="S1355" s="267"/>
      <c r="T1355" s="99"/>
      <c r="U1355" s="99"/>
      <c r="V1355" s="259" t="str">
        <f t="shared" si="1128"/>
        <v> </v>
      </c>
      <c r="W1355" s="260">
        <f t="shared" si="1248"/>
        <v>0</v>
      </c>
      <c r="X1355" s="258" t="str">
        <f t="shared" si="1249"/>
        <v>#DIV/0!</v>
      </c>
      <c r="Y1355" s="261" t="str">
        <f t="shared" si="1250"/>
        <v>#DIV/0!</v>
      </c>
      <c r="Z1355" s="262">
        <f t="shared" si="1251"/>
        <v>0</v>
      </c>
      <c r="AA1355" s="262">
        <f t="shared" si="1252"/>
        <v>0</v>
      </c>
      <c r="AB1355" s="258" t="str">
        <f t="shared" si="1253"/>
        <v/>
      </c>
      <c r="AC1355" s="263" t="str">
        <f t="shared" si="1135"/>
        <v>   -  BĐ: 6/9/2025 KT: Ngày lỗi</v>
      </c>
      <c r="AD1355" s="263">
        <f t="shared" ref="AD1355:AE1355" si="1605">P1355</f>
        <v>45906</v>
      </c>
      <c r="AE1355" s="263" t="str">
        <f t="shared" si="1605"/>
        <v>#DIV/0!</v>
      </c>
      <c r="AF1355" s="187"/>
      <c r="AG1355" s="187"/>
    </row>
    <row r="1356">
      <c r="A1356" s="253"/>
      <c r="B1356" s="253"/>
      <c r="C1356" s="99"/>
      <c r="D1356" s="99"/>
      <c r="E1356" s="99"/>
      <c r="F1356" s="99"/>
      <c r="G1356" s="268"/>
      <c r="H1356" s="99"/>
      <c r="I1356" s="99"/>
      <c r="J1356" s="99"/>
      <c r="K1356" s="273"/>
      <c r="L1356" s="192"/>
      <c r="M1356" s="192"/>
      <c r="N1356" s="99"/>
      <c r="O1356" s="99"/>
      <c r="P1356" s="237">
        <f t="shared" si="1246"/>
        <v>45906</v>
      </c>
      <c r="Q1356" s="170" t="str">
        <f t="shared" si="1247"/>
        <v>#DIV/0!</v>
      </c>
      <c r="R1356" s="206"/>
      <c r="S1356" s="267"/>
      <c r="T1356" s="99"/>
      <c r="U1356" s="99"/>
      <c r="V1356" s="259" t="str">
        <f t="shared" si="1128"/>
        <v> </v>
      </c>
      <c r="W1356" s="260">
        <f t="shared" si="1248"/>
        <v>0</v>
      </c>
      <c r="X1356" s="258" t="str">
        <f t="shared" si="1249"/>
        <v>#DIV/0!</v>
      </c>
      <c r="Y1356" s="261" t="str">
        <f t="shared" si="1250"/>
        <v>#DIV/0!</v>
      </c>
      <c r="Z1356" s="262">
        <f t="shared" si="1251"/>
        <v>0</v>
      </c>
      <c r="AA1356" s="262">
        <f t="shared" si="1252"/>
        <v>0</v>
      </c>
      <c r="AB1356" s="258" t="str">
        <f t="shared" si="1253"/>
        <v/>
      </c>
      <c r="AC1356" s="263" t="str">
        <f t="shared" si="1135"/>
        <v>   -  BĐ: 6/9/2025 KT: Ngày lỗi</v>
      </c>
      <c r="AD1356" s="263">
        <f t="shared" ref="AD1356:AE1356" si="1606">P1356</f>
        <v>45906</v>
      </c>
      <c r="AE1356" s="263" t="str">
        <f t="shared" si="1606"/>
        <v>#DIV/0!</v>
      </c>
      <c r="AF1356" s="187"/>
      <c r="AG1356" s="187"/>
    </row>
    <row r="1357">
      <c r="A1357" s="253"/>
      <c r="B1357" s="253"/>
      <c r="C1357" s="99"/>
      <c r="D1357" s="99"/>
      <c r="E1357" s="99"/>
      <c r="F1357" s="99"/>
      <c r="G1357" s="268"/>
      <c r="H1357" s="99"/>
      <c r="I1357" s="99"/>
      <c r="J1357" s="99"/>
      <c r="K1357" s="273"/>
      <c r="L1357" s="192"/>
      <c r="M1357" s="192"/>
      <c r="N1357" s="99"/>
      <c r="O1357" s="99"/>
      <c r="P1357" s="237">
        <f t="shared" si="1246"/>
        <v>45906</v>
      </c>
      <c r="Q1357" s="170" t="str">
        <f t="shared" si="1247"/>
        <v>#DIV/0!</v>
      </c>
      <c r="R1357" s="206"/>
      <c r="S1357" s="267"/>
      <c r="T1357" s="99"/>
      <c r="U1357" s="99"/>
      <c r="V1357" s="259" t="str">
        <f t="shared" si="1128"/>
        <v> </v>
      </c>
      <c r="W1357" s="260">
        <f t="shared" si="1248"/>
        <v>0</v>
      </c>
      <c r="X1357" s="258" t="str">
        <f t="shared" si="1249"/>
        <v>#DIV/0!</v>
      </c>
      <c r="Y1357" s="261" t="str">
        <f t="shared" si="1250"/>
        <v>#DIV/0!</v>
      </c>
      <c r="Z1357" s="262">
        <f t="shared" si="1251"/>
        <v>0</v>
      </c>
      <c r="AA1357" s="262">
        <f t="shared" si="1252"/>
        <v>0</v>
      </c>
      <c r="AB1357" s="258" t="str">
        <f t="shared" si="1253"/>
        <v/>
      </c>
      <c r="AC1357" s="263" t="str">
        <f t="shared" si="1135"/>
        <v>   -  BĐ: 6/9/2025 KT: Ngày lỗi</v>
      </c>
      <c r="AD1357" s="263">
        <f t="shared" ref="AD1357:AE1357" si="1607">P1357</f>
        <v>45906</v>
      </c>
      <c r="AE1357" s="263" t="str">
        <f t="shared" si="1607"/>
        <v>#DIV/0!</v>
      </c>
      <c r="AF1357" s="187"/>
      <c r="AG1357" s="187"/>
    </row>
    <row r="1358">
      <c r="A1358" s="253"/>
      <c r="B1358" s="253"/>
      <c r="C1358" s="99"/>
      <c r="D1358" s="99"/>
      <c r="E1358" s="99"/>
      <c r="F1358" s="99"/>
      <c r="G1358" s="268"/>
      <c r="H1358" s="99"/>
      <c r="I1358" s="99"/>
      <c r="J1358" s="99"/>
      <c r="K1358" s="273"/>
      <c r="L1358" s="192"/>
      <c r="M1358" s="192"/>
      <c r="N1358" s="99"/>
      <c r="O1358" s="99"/>
      <c r="P1358" s="237">
        <f t="shared" si="1246"/>
        <v>45906</v>
      </c>
      <c r="Q1358" s="170" t="str">
        <f t="shared" si="1247"/>
        <v>#DIV/0!</v>
      </c>
      <c r="R1358" s="206"/>
      <c r="S1358" s="267"/>
      <c r="T1358" s="99"/>
      <c r="U1358" s="99"/>
      <c r="V1358" s="259" t="str">
        <f t="shared" si="1128"/>
        <v> </v>
      </c>
      <c r="W1358" s="260">
        <f t="shared" si="1248"/>
        <v>0</v>
      </c>
      <c r="X1358" s="258" t="str">
        <f t="shared" si="1249"/>
        <v>#DIV/0!</v>
      </c>
      <c r="Y1358" s="261" t="str">
        <f t="shared" si="1250"/>
        <v>#DIV/0!</v>
      </c>
      <c r="Z1358" s="262">
        <f t="shared" si="1251"/>
        <v>0</v>
      </c>
      <c r="AA1358" s="262">
        <f t="shared" si="1252"/>
        <v>0</v>
      </c>
      <c r="AB1358" s="258" t="str">
        <f t="shared" si="1253"/>
        <v/>
      </c>
      <c r="AC1358" s="263" t="str">
        <f t="shared" si="1135"/>
        <v>   -  BĐ: 6/9/2025 KT: Ngày lỗi</v>
      </c>
      <c r="AD1358" s="263">
        <f t="shared" ref="AD1358:AE1358" si="1608">P1358</f>
        <v>45906</v>
      </c>
      <c r="AE1358" s="263" t="str">
        <f t="shared" si="1608"/>
        <v>#DIV/0!</v>
      </c>
      <c r="AF1358" s="187"/>
      <c r="AG1358" s="187"/>
    </row>
    <row r="1359">
      <c r="A1359" s="253"/>
      <c r="B1359" s="253"/>
      <c r="C1359" s="99"/>
      <c r="D1359" s="99"/>
      <c r="E1359" s="99"/>
      <c r="F1359" s="99"/>
      <c r="G1359" s="268"/>
      <c r="H1359" s="99"/>
      <c r="I1359" s="99"/>
      <c r="J1359" s="99"/>
      <c r="K1359" s="273"/>
      <c r="L1359" s="192"/>
      <c r="M1359" s="192"/>
      <c r="N1359" s="99"/>
      <c r="O1359" s="99"/>
      <c r="P1359" s="237">
        <f t="shared" si="1246"/>
        <v>45906</v>
      </c>
      <c r="Q1359" s="170" t="str">
        <f t="shared" si="1247"/>
        <v>#DIV/0!</v>
      </c>
      <c r="R1359" s="206"/>
      <c r="S1359" s="267"/>
      <c r="T1359" s="99"/>
      <c r="U1359" s="99"/>
      <c r="V1359" s="259" t="str">
        <f t="shared" si="1128"/>
        <v> </v>
      </c>
      <c r="W1359" s="260">
        <f t="shared" si="1248"/>
        <v>0</v>
      </c>
      <c r="X1359" s="258" t="str">
        <f t="shared" si="1249"/>
        <v>#DIV/0!</v>
      </c>
      <c r="Y1359" s="261" t="str">
        <f t="shared" si="1250"/>
        <v>#DIV/0!</v>
      </c>
      <c r="Z1359" s="262">
        <f t="shared" si="1251"/>
        <v>0</v>
      </c>
      <c r="AA1359" s="262">
        <f t="shared" si="1252"/>
        <v>0</v>
      </c>
      <c r="AB1359" s="258" t="str">
        <f t="shared" si="1253"/>
        <v/>
      </c>
      <c r="AC1359" s="263" t="str">
        <f t="shared" si="1135"/>
        <v>   -  BĐ: 6/9/2025 KT: Ngày lỗi</v>
      </c>
      <c r="AD1359" s="263">
        <f t="shared" ref="AD1359:AE1359" si="1609">P1359</f>
        <v>45906</v>
      </c>
      <c r="AE1359" s="263" t="str">
        <f t="shared" si="1609"/>
        <v>#DIV/0!</v>
      </c>
      <c r="AF1359" s="187"/>
      <c r="AG1359" s="187"/>
    </row>
    <row r="1360">
      <c r="A1360" s="253"/>
      <c r="B1360" s="253"/>
      <c r="C1360" s="99"/>
      <c r="D1360" s="99"/>
      <c r="E1360" s="99"/>
      <c r="F1360" s="99"/>
      <c r="G1360" s="268"/>
      <c r="H1360" s="99"/>
      <c r="I1360" s="99"/>
      <c r="J1360" s="99"/>
      <c r="K1360" s="273"/>
      <c r="L1360" s="192"/>
      <c r="M1360" s="192"/>
      <c r="N1360" s="99"/>
      <c r="O1360" s="99"/>
      <c r="P1360" s="237">
        <f t="shared" si="1246"/>
        <v>45906</v>
      </c>
      <c r="Q1360" s="170" t="str">
        <f t="shared" si="1247"/>
        <v>#DIV/0!</v>
      </c>
      <c r="R1360" s="206"/>
      <c r="S1360" s="267"/>
      <c r="T1360" s="99"/>
      <c r="U1360" s="99"/>
      <c r="V1360" s="259" t="str">
        <f t="shared" si="1128"/>
        <v> </v>
      </c>
      <c r="W1360" s="260">
        <f t="shared" si="1248"/>
        <v>0</v>
      </c>
      <c r="X1360" s="258" t="str">
        <f t="shared" si="1249"/>
        <v>#DIV/0!</v>
      </c>
      <c r="Y1360" s="261" t="str">
        <f t="shared" si="1250"/>
        <v>#DIV/0!</v>
      </c>
      <c r="Z1360" s="262">
        <f t="shared" si="1251"/>
        <v>0</v>
      </c>
      <c r="AA1360" s="262">
        <f t="shared" si="1252"/>
        <v>0</v>
      </c>
      <c r="AB1360" s="258" t="str">
        <f t="shared" si="1253"/>
        <v/>
      </c>
      <c r="AC1360" s="263" t="str">
        <f t="shared" si="1135"/>
        <v>   -  BĐ: 6/9/2025 KT: Ngày lỗi</v>
      </c>
      <c r="AD1360" s="263">
        <f t="shared" ref="AD1360:AE1360" si="1610">P1360</f>
        <v>45906</v>
      </c>
      <c r="AE1360" s="263" t="str">
        <f t="shared" si="1610"/>
        <v>#DIV/0!</v>
      </c>
      <c r="AF1360" s="187"/>
      <c r="AG1360" s="187"/>
    </row>
    <row r="1361">
      <c r="A1361" s="253"/>
      <c r="B1361" s="253"/>
      <c r="C1361" s="99"/>
      <c r="D1361" s="99"/>
      <c r="E1361" s="99"/>
      <c r="F1361" s="99"/>
      <c r="G1361" s="268"/>
      <c r="H1361" s="99"/>
      <c r="I1361" s="99"/>
      <c r="J1361" s="99"/>
      <c r="K1361" s="273"/>
      <c r="L1361" s="192"/>
      <c r="M1361" s="192"/>
      <c r="N1361" s="99"/>
      <c r="O1361" s="99"/>
      <c r="P1361" s="237">
        <f t="shared" si="1246"/>
        <v>45906</v>
      </c>
      <c r="Q1361" s="170" t="str">
        <f t="shared" si="1247"/>
        <v>#DIV/0!</v>
      </c>
      <c r="R1361" s="206"/>
      <c r="S1361" s="267"/>
      <c r="T1361" s="99"/>
      <c r="U1361" s="99"/>
      <c r="V1361" s="259" t="str">
        <f t="shared" si="1128"/>
        <v> </v>
      </c>
      <c r="W1361" s="260">
        <f t="shared" si="1248"/>
        <v>0</v>
      </c>
      <c r="X1361" s="258" t="str">
        <f t="shared" si="1249"/>
        <v>#DIV/0!</v>
      </c>
      <c r="Y1361" s="261" t="str">
        <f t="shared" si="1250"/>
        <v>#DIV/0!</v>
      </c>
      <c r="Z1361" s="262">
        <f t="shared" si="1251"/>
        <v>0</v>
      </c>
      <c r="AA1361" s="262">
        <f t="shared" si="1252"/>
        <v>0</v>
      </c>
      <c r="AB1361" s="258" t="str">
        <f t="shared" si="1253"/>
        <v/>
      </c>
      <c r="AC1361" s="263" t="str">
        <f t="shared" si="1135"/>
        <v>   -  BĐ: 6/9/2025 KT: Ngày lỗi</v>
      </c>
      <c r="AD1361" s="263">
        <f t="shared" ref="AD1361:AE1361" si="1611">P1361</f>
        <v>45906</v>
      </c>
      <c r="AE1361" s="263" t="str">
        <f t="shared" si="1611"/>
        <v>#DIV/0!</v>
      </c>
      <c r="AF1361" s="187"/>
      <c r="AG1361" s="187"/>
    </row>
    <row r="1362">
      <c r="A1362" s="253"/>
      <c r="B1362" s="253"/>
      <c r="C1362" s="99"/>
      <c r="D1362" s="99"/>
      <c r="E1362" s="99"/>
      <c r="F1362" s="99"/>
      <c r="G1362" s="268"/>
      <c r="H1362" s="99"/>
      <c r="I1362" s="99"/>
      <c r="J1362" s="99"/>
      <c r="K1362" s="273"/>
      <c r="L1362" s="192"/>
      <c r="M1362" s="192"/>
      <c r="N1362" s="99"/>
      <c r="O1362" s="99"/>
      <c r="P1362" s="237">
        <f t="shared" si="1246"/>
        <v>45906</v>
      </c>
      <c r="Q1362" s="170" t="str">
        <f t="shared" si="1247"/>
        <v>#DIV/0!</v>
      </c>
      <c r="R1362" s="206"/>
      <c r="S1362" s="267"/>
      <c r="T1362" s="99"/>
      <c r="U1362" s="99"/>
      <c r="V1362" s="259" t="str">
        <f t="shared" si="1128"/>
        <v> </v>
      </c>
      <c r="W1362" s="260">
        <f t="shared" si="1248"/>
        <v>0</v>
      </c>
      <c r="X1362" s="258" t="str">
        <f t="shared" si="1249"/>
        <v>#DIV/0!</v>
      </c>
      <c r="Y1362" s="261" t="str">
        <f t="shared" si="1250"/>
        <v>#DIV/0!</v>
      </c>
      <c r="Z1362" s="262">
        <f t="shared" si="1251"/>
        <v>0</v>
      </c>
      <c r="AA1362" s="262">
        <f t="shared" si="1252"/>
        <v>0</v>
      </c>
      <c r="AB1362" s="258" t="str">
        <f t="shared" si="1253"/>
        <v/>
      </c>
      <c r="AC1362" s="263" t="str">
        <f t="shared" si="1135"/>
        <v>   -  BĐ: 6/9/2025 KT: Ngày lỗi</v>
      </c>
      <c r="AD1362" s="263">
        <f t="shared" ref="AD1362:AE1362" si="1612">P1362</f>
        <v>45906</v>
      </c>
      <c r="AE1362" s="263" t="str">
        <f t="shared" si="1612"/>
        <v>#DIV/0!</v>
      </c>
      <c r="AF1362" s="187"/>
      <c r="AG1362" s="187"/>
    </row>
    <row r="1363">
      <c r="A1363" s="253"/>
      <c r="B1363" s="253"/>
      <c r="C1363" s="99"/>
      <c r="D1363" s="99"/>
      <c r="E1363" s="99"/>
      <c r="F1363" s="99"/>
      <c r="G1363" s="268"/>
      <c r="H1363" s="99"/>
      <c r="I1363" s="99"/>
      <c r="J1363" s="99"/>
      <c r="K1363" s="273"/>
      <c r="L1363" s="192"/>
      <c r="M1363" s="192"/>
      <c r="N1363" s="99"/>
      <c r="O1363" s="99"/>
      <c r="P1363" s="237">
        <f t="shared" si="1246"/>
        <v>45906</v>
      </c>
      <c r="Q1363" s="170" t="str">
        <f t="shared" si="1247"/>
        <v>#DIV/0!</v>
      </c>
      <c r="R1363" s="206"/>
      <c r="S1363" s="267"/>
      <c r="T1363" s="99"/>
      <c r="U1363" s="99"/>
      <c r="V1363" s="259" t="str">
        <f t="shared" si="1128"/>
        <v> </v>
      </c>
      <c r="W1363" s="260">
        <f t="shared" si="1248"/>
        <v>0</v>
      </c>
      <c r="X1363" s="258" t="str">
        <f t="shared" si="1249"/>
        <v>#DIV/0!</v>
      </c>
      <c r="Y1363" s="261" t="str">
        <f t="shared" si="1250"/>
        <v>#DIV/0!</v>
      </c>
      <c r="Z1363" s="262">
        <f t="shared" si="1251"/>
        <v>0</v>
      </c>
      <c r="AA1363" s="262">
        <f t="shared" si="1252"/>
        <v>0</v>
      </c>
      <c r="AB1363" s="258" t="str">
        <f t="shared" si="1253"/>
        <v/>
      </c>
      <c r="AC1363" s="263" t="str">
        <f t="shared" si="1135"/>
        <v>   -  BĐ: 6/9/2025 KT: Ngày lỗi</v>
      </c>
      <c r="AD1363" s="263">
        <f t="shared" ref="AD1363:AE1363" si="1613">P1363</f>
        <v>45906</v>
      </c>
      <c r="AE1363" s="263" t="str">
        <f t="shared" si="1613"/>
        <v>#DIV/0!</v>
      </c>
      <c r="AF1363" s="187"/>
      <c r="AG1363" s="187"/>
    </row>
    <row r="1364">
      <c r="A1364" s="253"/>
      <c r="B1364" s="253"/>
      <c r="C1364" s="99"/>
      <c r="D1364" s="99"/>
      <c r="E1364" s="99"/>
      <c r="F1364" s="99"/>
      <c r="G1364" s="268"/>
      <c r="H1364" s="99"/>
      <c r="I1364" s="99"/>
      <c r="J1364" s="99"/>
      <c r="K1364" s="273"/>
      <c r="L1364" s="192"/>
      <c r="M1364" s="192"/>
      <c r="N1364" s="99"/>
      <c r="O1364" s="99"/>
      <c r="P1364" s="237">
        <f t="shared" si="1246"/>
        <v>45906</v>
      </c>
      <c r="Q1364" s="170" t="str">
        <f t="shared" si="1247"/>
        <v>#DIV/0!</v>
      </c>
      <c r="R1364" s="206"/>
      <c r="S1364" s="267"/>
      <c r="T1364" s="99"/>
      <c r="U1364" s="99"/>
      <c r="V1364" s="259" t="str">
        <f t="shared" si="1128"/>
        <v> </v>
      </c>
      <c r="W1364" s="260">
        <f t="shared" si="1248"/>
        <v>0</v>
      </c>
      <c r="X1364" s="258" t="str">
        <f t="shared" si="1249"/>
        <v>#DIV/0!</v>
      </c>
      <c r="Y1364" s="261" t="str">
        <f t="shared" si="1250"/>
        <v>#DIV/0!</v>
      </c>
      <c r="Z1364" s="262">
        <f t="shared" si="1251"/>
        <v>0</v>
      </c>
      <c r="AA1364" s="262">
        <f t="shared" si="1252"/>
        <v>0</v>
      </c>
      <c r="AB1364" s="258" t="str">
        <f t="shared" si="1253"/>
        <v/>
      </c>
      <c r="AC1364" s="263" t="str">
        <f t="shared" si="1135"/>
        <v>   -  BĐ: 6/9/2025 KT: Ngày lỗi</v>
      </c>
      <c r="AD1364" s="263">
        <f t="shared" ref="AD1364:AE1364" si="1614">P1364</f>
        <v>45906</v>
      </c>
      <c r="AE1364" s="263" t="str">
        <f t="shared" si="1614"/>
        <v>#DIV/0!</v>
      </c>
      <c r="AF1364" s="187"/>
      <c r="AG1364" s="187"/>
    </row>
    <row r="1365">
      <c r="A1365" s="253"/>
      <c r="B1365" s="253"/>
      <c r="C1365" s="99"/>
      <c r="D1365" s="99"/>
      <c r="E1365" s="99"/>
      <c r="F1365" s="99"/>
      <c r="G1365" s="268"/>
      <c r="H1365" s="99"/>
      <c r="I1365" s="99"/>
      <c r="J1365" s="99"/>
      <c r="K1365" s="273"/>
      <c r="L1365" s="192"/>
      <c r="M1365" s="192"/>
      <c r="N1365" s="99"/>
      <c r="O1365" s="99"/>
      <c r="P1365" s="237">
        <f t="shared" si="1246"/>
        <v>45906</v>
      </c>
      <c r="Q1365" s="170" t="str">
        <f t="shared" si="1247"/>
        <v>#DIV/0!</v>
      </c>
      <c r="R1365" s="206"/>
      <c r="S1365" s="267"/>
      <c r="T1365" s="99"/>
      <c r="U1365" s="99"/>
      <c r="V1365" s="259" t="str">
        <f t="shared" si="1128"/>
        <v> </v>
      </c>
      <c r="W1365" s="260">
        <f t="shared" si="1248"/>
        <v>0</v>
      </c>
      <c r="X1365" s="258" t="str">
        <f t="shared" si="1249"/>
        <v>#DIV/0!</v>
      </c>
      <c r="Y1365" s="261" t="str">
        <f t="shared" si="1250"/>
        <v>#DIV/0!</v>
      </c>
      <c r="Z1365" s="262">
        <f t="shared" si="1251"/>
        <v>0</v>
      </c>
      <c r="AA1365" s="262">
        <f t="shared" si="1252"/>
        <v>0</v>
      </c>
      <c r="AB1365" s="258" t="str">
        <f t="shared" si="1253"/>
        <v/>
      </c>
      <c r="AC1365" s="263" t="str">
        <f t="shared" si="1135"/>
        <v>   -  BĐ: 6/9/2025 KT: Ngày lỗi</v>
      </c>
      <c r="AD1365" s="263">
        <f t="shared" ref="AD1365:AE1365" si="1615">P1365</f>
        <v>45906</v>
      </c>
      <c r="AE1365" s="263" t="str">
        <f t="shared" si="1615"/>
        <v>#DIV/0!</v>
      </c>
      <c r="AF1365" s="187"/>
      <c r="AG1365" s="187"/>
    </row>
    <row r="1366">
      <c r="A1366" s="253"/>
      <c r="B1366" s="253"/>
      <c r="C1366" s="99"/>
      <c r="D1366" s="99"/>
      <c r="E1366" s="99"/>
      <c r="F1366" s="99"/>
      <c r="G1366" s="268"/>
      <c r="H1366" s="99"/>
      <c r="I1366" s="99"/>
      <c r="J1366" s="99"/>
      <c r="K1366" s="273"/>
      <c r="L1366" s="192"/>
      <c r="M1366" s="192"/>
      <c r="N1366" s="99"/>
      <c r="O1366" s="99"/>
      <c r="P1366" s="237">
        <f t="shared" si="1246"/>
        <v>45906</v>
      </c>
      <c r="Q1366" s="170" t="str">
        <f t="shared" si="1247"/>
        <v>#DIV/0!</v>
      </c>
      <c r="R1366" s="206"/>
      <c r="S1366" s="267"/>
      <c r="T1366" s="99"/>
      <c r="U1366" s="99"/>
      <c r="V1366" s="259" t="str">
        <f t="shared" si="1128"/>
        <v> </v>
      </c>
      <c r="W1366" s="260">
        <f t="shared" si="1248"/>
        <v>0</v>
      </c>
      <c r="X1366" s="258" t="str">
        <f t="shared" si="1249"/>
        <v>#DIV/0!</v>
      </c>
      <c r="Y1366" s="261" t="str">
        <f t="shared" si="1250"/>
        <v>#DIV/0!</v>
      </c>
      <c r="Z1366" s="262">
        <f t="shared" si="1251"/>
        <v>0</v>
      </c>
      <c r="AA1366" s="262">
        <f t="shared" si="1252"/>
        <v>0</v>
      </c>
      <c r="AB1366" s="258" t="str">
        <f t="shared" si="1253"/>
        <v/>
      </c>
      <c r="AC1366" s="263" t="str">
        <f t="shared" si="1135"/>
        <v>   -  BĐ: 6/9/2025 KT: Ngày lỗi</v>
      </c>
      <c r="AD1366" s="263">
        <f t="shared" ref="AD1366:AE1366" si="1616">P1366</f>
        <v>45906</v>
      </c>
      <c r="AE1366" s="263" t="str">
        <f t="shared" si="1616"/>
        <v>#DIV/0!</v>
      </c>
      <c r="AF1366" s="187"/>
      <c r="AG1366" s="187"/>
    </row>
    <row r="1367">
      <c r="A1367" s="253"/>
      <c r="B1367" s="253"/>
      <c r="C1367" s="99"/>
      <c r="D1367" s="99"/>
      <c r="E1367" s="99"/>
      <c r="F1367" s="99"/>
      <c r="G1367" s="268"/>
      <c r="H1367" s="99"/>
      <c r="I1367" s="99"/>
      <c r="J1367" s="99"/>
      <c r="K1367" s="273"/>
      <c r="L1367" s="192"/>
      <c r="M1367" s="192"/>
      <c r="N1367" s="99"/>
      <c r="O1367" s="99"/>
      <c r="P1367" s="237">
        <f t="shared" si="1246"/>
        <v>45906</v>
      </c>
      <c r="Q1367" s="170" t="str">
        <f t="shared" si="1247"/>
        <v>#DIV/0!</v>
      </c>
      <c r="R1367" s="206"/>
      <c r="S1367" s="267"/>
      <c r="T1367" s="99"/>
      <c r="U1367" s="99"/>
      <c r="V1367" s="259" t="str">
        <f t="shared" si="1128"/>
        <v> </v>
      </c>
      <c r="W1367" s="260">
        <f t="shared" si="1248"/>
        <v>0</v>
      </c>
      <c r="X1367" s="258" t="str">
        <f t="shared" si="1249"/>
        <v>#DIV/0!</v>
      </c>
      <c r="Y1367" s="261" t="str">
        <f t="shared" si="1250"/>
        <v>#DIV/0!</v>
      </c>
      <c r="Z1367" s="262">
        <f t="shared" si="1251"/>
        <v>0</v>
      </c>
      <c r="AA1367" s="262">
        <f t="shared" si="1252"/>
        <v>0</v>
      </c>
      <c r="AB1367" s="258" t="str">
        <f t="shared" si="1253"/>
        <v/>
      </c>
      <c r="AC1367" s="263" t="str">
        <f t="shared" si="1135"/>
        <v>   -  BĐ: 6/9/2025 KT: Ngày lỗi</v>
      </c>
      <c r="AD1367" s="263">
        <f t="shared" ref="AD1367:AE1367" si="1617">P1367</f>
        <v>45906</v>
      </c>
      <c r="AE1367" s="263" t="str">
        <f t="shared" si="1617"/>
        <v>#DIV/0!</v>
      </c>
      <c r="AF1367" s="187"/>
      <c r="AG1367" s="187"/>
    </row>
    <row r="1368">
      <c r="A1368" s="253"/>
      <c r="B1368" s="253"/>
      <c r="C1368" s="99"/>
      <c r="D1368" s="99"/>
      <c r="E1368" s="99"/>
      <c r="F1368" s="99"/>
      <c r="G1368" s="268"/>
      <c r="H1368" s="99"/>
      <c r="I1368" s="99"/>
      <c r="J1368" s="99"/>
      <c r="K1368" s="273"/>
      <c r="L1368" s="192"/>
      <c r="M1368" s="192"/>
      <c r="N1368" s="99"/>
      <c r="O1368" s="99"/>
      <c r="P1368" s="237">
        <f t="shared" si="1246"/>
        <v>45906</v>
      </c>
      <c r="Q1368" s="170" t="str">
        <f t="shared" si="1247"/>
        <v>#DIV/0!</v>
      </c>
      <c r="R1368" s="206"/>
      <c r="S1368" s="267"/>
      <c r="T1368" s="99"/>
      <c r="U1368" s="99"/>
      <c r="V1368" s="259" t="str">
        <f t="shared" si="1128"/>
        <v> </v>
      </c>
      <c r="W1368" s="260">
        <f t="shared" si="1248"/>
        <v>0</v>
      </c>
      <c r="X1368" s="258" t="str">
        <f t="shared" si="1249"/>
        <v>#DIV/0!</v>
      </c>
      <c r="Y1368" s="261" t="str">
        <f t="shared" si="1250"/>
        <v>#DIV/0!</v>
      </c>
      <c r="Z1368" s="262">
        <f t="shared" si="1251"/>
        <v>0</v>
      </c>
      <c r="AA1368" s="262">
        <f t="shared" si="1252"/>
        <v>0</v>
      </c>
      <c r="AB1368" s="258" t="str">
        <f t="shared" si="1253"/>
        <v/>
      </c>
      <c r="AC1368" s="263" t="str">
        <f t="shared" si="1135"/>
        <v>   -  BĐ: 6/9/2025 KT: Ngày lỗi</v>
      </c>
      <c r="AD1368" s="263">
        <f t="shared" ref="AD1368:AE1368" si="1618">P1368</f>
        <v>45906</v>
      </c>
      <c r="AE1368" s="263" t="str">
        <f t="shared" si="1618"/>
        <v>#DIV/0!</v>
      </c>
      <c r="AF1368" s="187"/>
      <c r="AG1368" s="187"/>
    </row>
    <row r="1369">
      <c r="A1369" s="253"/>
      <c r="B1369" s="253"/>
      <c r="C1369" s="99"/>
      <c r="D1369" s="99"/>
      <c r="E1369" s="99"/>
      <c r="F1369" s="99"/>
      <c r="G1369" s="268"/>
      <c r="H1369" s="99"/>
      <c r="I1369" s="99"/>
      <c r="J1369" s="99"/>
      <c r="K1369" s="273"/>
      <c r="L1369" s="192"/>
      <c r="M1369" s="192"/>
      <c r="N1369" s="99"/>
      <c r="O1369" s="99"/>
      <c r="P1369" s="237">
        <f t="shared" si="1246"/>
        <v>45906</v>
      </c>
      <c r="Q1369" s="170" t="str">
        <f t="shared" si="1247"/>
        <v>#DIV/0!</v>
      </c>
      <c r="R1369" s="206"/>
      <c r="S1369" s="267"/>
      <c r="T1369" s="99"/>
      <c r="U1369" s="99"/>
      <c r="V1369" s="259" t="str">
        <f t="shared" si="1128"/>
        <v> </v>
      </c>
      <c r="W1369" s="260">
        <f t="shared" si="1248"/>
        <v>0</v>
      </c>
      <c r="X1369" s="258" t="str">
        <f t="shared" si="1249"/>
        <v>#DIV/0!</v>
      </c>
      <c r="Y1369" s="261" t="str">
        <f t="shared" si="1250"/>
        <v>#DIV/0!</v>
      </c>
      <c r="Z1369" s="262">
        <f t="shared" si="1251"/>
        <v>0</v>
      </c>
      <c r="AA1369" s="262">
        <f t="shared" si="1252"/>
        <v>0</v>
      </c>
      <c r="AB1369" s="258" t="str">
        <f t="shared" si="1253"/>
        <v/>
      </c>
      <c r="AC1369" s="263" t="str">
        <f t="shared" si="1135"/>
        <v>   -  BĐ: 6/9/2025 KT: Ngày lỗi</v>
      </c>
      <c r="AD1369" s="263">
        <f t="shared" ref="AD1369:AE1369" si="1619">P1369</f>
        <v>45906</v>
      </c>
      <c r="AE1369" s="263" t="str">
        <f t="shared" si="1619"/>
        <v>#DIV/0!</v>
      </c>
      <c r="AF1369" s="187"/>
      <c r="AG1369" s="187"/>
    </row>
    <row r="1370">
      <c r="A1370" s="253"/>
      <c r="B1370" s="253"/>
      <c r="C1370" s="99"/>
      <c r="D1370" s="99"/>
      <c r="E1370" s="99"/>
      <c r="F1370" s="99"/>
      <c r="G1370" s="268"/>
      <c r="H1370" s="99"/>
      <c r="I1370" s="99"/>
      <c r="J1370" s="99"/>
      <c r="K1370" s="273"/>
      <c r="L1370" s="192"/>
      <c r="M1370" s="192"/>
      <c r="N1370" s="99"/>
      <c r="O1370" s="99"/>
      <c r="P1370" s="237">
        <f t="shared" si="1246"/>
        <v>45906</v>
      </c>
      <c r="Q1370" s="170" t="str">
        <f t="shared" si="1247"/>
        <v>#DIV/0!</v>
      </c>
      <c r="R1370" s="206"/>
      <c r="S1370" s="267"/>
      <c r="T1370" s="99"/>
      <c r="U1370" s="99"/>
      <c r="V1370" s="259" t="str">
        <f t="shared" si="1128"/>
        <v> </v>
      </c>
      <c r="W1370" s="260">
        <f t="shared" si="1248"/>
        <v>0</v>
      </c>
      <c r="X1370" s="258" t="str">
        <f t="shared" si="1249"/>
        <v>#DIV/0!</v>
      </c>
      <c r="Y1370" s="261" t="str">
        <f t="shared" si="1250"/>
        <v>#DIV/0!</v>
      </c>
      <c r="Z1370" s="262">
        <f t="shared" si="1251"/>
        <v>0</v>
      </c>
      <c r="AA1370" s="262">
        <f t="shared" si="1252"/>
        <v>0</v>
      </c>
      <c r="AB1370" s="258" t="str">
        <f t="shared" si="1253"/>
        <v/>
      </c>
      <c r="AC1370" s="263" t="str">
        <f t="shared" si="1135"/>
        <v>   -  BĐ: 6/9/2025 KT: Ngày lỗi</v>
      </c>
      <c r="AD1370" s="263">
        <f t="shared" ref="AD1370:AE1370" si="1620">P1370</f>
        <v>45906</v>
      </c>
      <c r="AE1370" s="263" t="str">
        <f t="shared" si="1620"/>
        <v>#DIV/0!</v>
      </c>
      <c r="AF1370" s="187"/>
      <c r="AG1370" s="187"/>
    </row>
    <row r="1371">
      <c r="A1371" s="253"/>
      <c r="B1371" s="253"/>
      <c r="C1371" s="99"/>
      <c r="D1371" s="99"/>
      <c r="E1371" s="99"/>
      <c r="F1371" s="99"/>
      <c r="G1371" s="268"/>
      <c r="H1371" s="99"/>
      <c r="I1371" s="99"/>
      <c r="J1371" s="99"/>
      <c r="K1371" s="273"/>
      <c r="L1371" s="192"/>
      <c r="M1371" s="192"/>
      <c r="N1371" s="99"/>
      <c r="O1371" s="99"/>
      <c r="P1371" s="237">
        <f t="shared" si="1246"/>
        <v>45906</v>
      </c>
      <c r="Q1371" s="170" t="str">
        <f t="shared" si="1247"/>
        <v>#DIV/0!</v>
      </c>
      <c r="R1371" s="206"/>
      <c r="S1371" s="267"/>
      <c r="T1371" s="99"/>
      <c r="U1371" s="99"/>
      <c r="V1371" s="259" t="str">
        <f t="shared" si="1128"/>
        <v> </v>
      </c>
      <c r="W1371" s="260">
        <f t="shared" si="1248"/>
        <v>0</v>
      </c>
      <c r="X1371" s="258" t="str">
        <f t="shared" si="1249"/>
        <v>#DIV/0!</v>
      </c>
      <c r="Y1371" s="261" t="str">
        <f t="shared" si="1250"/>
        <v>#DIV/0!</v>
      </c>
      <c r="Z1371" s="262">
        <f t="shared" si="1251"/>
        <v>0</v>
      </c>
      <c r="AA1371" s="262">
        <f t="shared" si="1252"/>
        <v>0</v>
      </c>
      <c r="AB1371" s="258" t="str">
        <f t="shared" si="1253"/>
        <v/>
      </c>
      <c r="AC1371" s="263" t="str">
        <f t="shared" si="1135"/>
        <v>   -  BĐ: 6/9/2025 KT: Ngày lỗi</v>
      </c>
      <c r="AD1371" s="263">
        <f t="shared" ref="AD1371:AE1371" si="1621">P1371</f>
        <v>45906</v>
      </c>
      <c r="AE1371" s="263" t="str">
        <f t="shared" si="1621"/>
        <v>#DIV/0!</v>
      </c>
      <c r="AF1371" s="187"/>
      <c r="AG1371" s="187"/>
    </row>
    <row r="1372">
      <c r="A1372" s="253"/>
      <c r="B1372" s="253"/>
      <c r="C1372" s="99"/>
      <c r="D1372" s="99"/>
      <c r="E1372" s="99"/>
      <c r="F1372" s="99"/>
      <c r="G1372" s="268"/>
      <c r="H1372" s="99"/>
      <c r="I1372" s="99"/>
      <c r="J1372" s="99"/>
      <c r="K1372" s="273"/>
      <c r="L1372" s="192"/>
      <c r="M1372" s="192"/>
      <c r="N1372" s="99"/>
      <c r="O1372" s="99"/>
      <c r="P1372" s="237">
        <f t="shared" si="1246"/>
        <v>45906</v>
      </c>
      <c r="Q1372" s="170" t="str">
        <f t="shared" si="1247"/>
        <v>#DIV/0!</v>
      </c>
      <c r="R1372" s="206"/>
      <c r="S1372" s="267"/>
      <c r="T1372" s="99"/>
      <c r="U1372" s="99"/>
      <c r="V1372" s="259" t="str">
        <f t="shared" si="1128"/>
        <v> </v>
      </c>
      <c r="W1372" s="260">
        <f t="shared" si="1248"/>
        <v>0</v>
      </c>
      <c r="X1372" s="258" t="str">
        <f t="shared" si="1249"/>
        <v>#DIV/0!</v>
      </c>
      <c r="Y1372" s="261" t="str">
        <f t="shared" si="1250"/>
        <v>#DIV/0!</v>
      </c>
      <c r="Z1372" s="262">
        <f t="shared" si="1251"/>
        <v>0</v>
      </c>
      <c r="AA1372" s="262">
        <f t="shared" si="1252"/>
        <v>0</v>
      </c>
      <c r="AB1372" s="258" t="str">
        <f t="shared" si="1253"/>
        <v/>
      </c>
      <c r="AC1372" s="263" t="str">
        <f t="shared" si="1135"/>
        <v>   -  BĐ: 6/9/2025 KT: Ngày lỗi</v>
      </c>
      <c r="AD1372" s="263">
        <f t="shared" ref="AD1372:AE1372" si="1622">P1372</f>
        <v>45906</v>
      </c>
      <c r="AE1372" s="263" t="str">
        <f t="shared" si="1622"/>
        <v>#DIV/0!</v>
      </c>
      <c r="AF1372" s="187"/>
      <c r="AG1372" s="187"/>
    </row>
    <row r="1373">
      <c r="A1373" s="253"/>
      <c r="B1373" s="253"/>
      <c r="C1373" s="99"/>
      <c r="D1373" s="99"/>
      <c r="E1373" s="99"/>
      <c r="F1373" s="99"/>
      <c r="G1373" s="268"/>
      <c r="H1373" s="99"/>
      <c r="I1373" s="99"/>
      <c r="J1373" s="99"/>
      <c r="K1373" s="273"/>
      <c r="L1373" s="192"/>
      <c r="M1373" s="192"/>
      <c r="N1373" s="99"/>
      <c r="O1373" s="99"/>
      <c r="P1373" s="237">
        <f t="shared" si="1246"/>
        <v>45906</v>
      </c>
      <c r="Q1373" s="170" t="str">
        <f t="shared" si="1247"/>
        <v>#DIV/0!</v>
      </c>
      <c r="R1373" s="206"/>
      <c r="S1373" s="267"/>
      <c r="T1373" s="99"/>
      <c r="U1373" s="99"/>
      <c r="V1373" s="259" t="str">
        <f t="shared" si="1128"/>
        <v> </v>
      </c>
      <c r="W1373" s="260">
        <f t="shared" si="1248"/>
        <v>0</v>
      </c>
      <c r="X1373" s="258" t="str">
        <f t="shared" si="1249"/>
        <v>#DIV/0!</v>
      </c>
      <c r="Y1373" s="261" t="str">
        <f t="shared" si="1250"/>
        <v>#DIV/0!</v>
      </c>
      <c r="Z1373" s="262">
        <f t="shared" si="1251"/>
        <v>0</v>
      </c>
      <c r="AA1373" s="262">
        <f t="shared" si="1252"/>
        <v>0</v>
      </c>
      <c r="AB1373" s="258" t="str">
        <f t="shared" si="1253"/>
        <v/>
      </c>
      <c r="AC1373" s="263" t="str">
        <f t="shared" si="1135"/>
        <v>   -  BĐ: 6/9/2025 KT: Ngày lỗi</v>
      </c>
      <c r="AD1373" s="263">
        <f t="shared" ref="AD1373:AE1373" si="1623">P1373</f>
        <v>45906</v>
      </c>
      <c r="AE1373" s="263" t="str">
        <f t="shared" si="1623"/>
        <v>#DIV/0!</v>
      </c>
      <c r="AF1373" s="187"/>
      <c r="AG1373" s="187"/>
    </row>
    <row r="1374">
      <c r="A1374" s="253"/>
      <c r="B1374" s="253"/>
      <c r="C1374" s="99"/>
      <c r="D1374" s="99"/>
      <c r="E1374" s="99"/>
      <c r="F1374" s="99"/>
      <c r="G1374" s="268"/>
      <c r="H1374" s="99"/>
      <c r="I1374" s="99"/>
      <c r="J1374" s="99"/>
      <c r="K1374" s="273"/>
      <c r="L1374" s="192"/>
      <c r="M1374" s="192"/>
      <c r="N1374" s="99"/>
      <c r="O1374" s="99"/>
      <c r="P1374" s="237">
        <f t="shared" si="1246"/>
        <v>45906</v>
      </c>
      <c r="Q1374" s="170" t="str">
        <f t="shared" si="1247"/>
        <v>#DIV/0!</v>
      </c>
      <c r="R1374" s="206"/>
      <c r="S1374" s="267"/>
      <c r="T1374" s="99"/>
      <c r="U1374" s="99"/>
      <c r="V1374" s="259" t="str">
        <f t="shared" si="1128"/>
        <v> </v>
      </c>
      <c r="W1374" s="260">
        <f t="shared" si="1248"/>
        <v>0</v>
      </c>
      <c r="X1374" s="258" t="str">
        <f t="shared" si="1249"/>
        <v>#DIV/0!</v>
      </c>
      <c r="Y1374" s="261" t="str">
        <f t="shared" si="1250"/>
        <v>#DIV/0!</v>
      </c>
      <c r="Z1374" s="262">
        <f t="shared" si="1251"/>
        <v>0</v>
      </c>
      <c r="AA1374" s="262">
        <f t="shared" si="1252"/>
        <v>0</v>
      </c>
      <c r="AB1374" s="258" t="str">
        <f t="shared" si="1253"/>
        <v/>
      </c>
      <c r="AC1374" s="263" t="str">
        <f t="shared" si="1135"/>
        <v>   -  BĐ: 6/9/2025 KT: Ngày lỗi</v>
      </c>
      <c r="AD1374" s="263">
        <f t="shared" ref="AD1374:AE1374" si="1624">P1374</f>
        <v>45906</v>
      </c>
      <c r="AE1374" s="263" t="str">
        <f t="shared" si="1624"/>
        <v>#DIV/0!</v>
      </c>
      <c r="AF1374" s="187"/>
      <c r="AG1374" s="187"/>
    </row>
    <row r="1375">
      <c r="A1375" s="253"/>
      <c r="B1375" s="253"/>
      <c r="C1375" s="99"/>
      <c r="D1375" s="99"/>
      <c r="E1375" s="99"/>
      <c r="F1375" s="99"/>
      <c r="G1375" s="268"/>
      <c r="H1375" s="99"/>
      <c r="I1375" s="99"/>
      <c r="J1375" s="99"/>
      <c r="K1375" s="273"/>
      <c r="L1375" s="192"/>
      <c r="M1375" s="192"/>
      <c r="N1375" s="99"/>
      <c r="O1375" s="99"/>
      <c r="P1375" s="237">
        <f t="shared" si="1246"/>
        <v>45906</v>
      </c>
      <c r="Q1375" s="170" t="str">
        <f t="shared" si="1247"/>
        <v>#DIV/0!</v>
      </c>
      <c r="R1375" s="206"/>
      <c r="S1375" s="267"/>
      <c r="T1375" s="99"/>
      <c r="U1375" s="99"/>
      <c r="V1375" s="259" t="str">
        <f t="shared" si="1128"/>
        <v> </v>
      </c>
      <c r="W1375" s="260">
        <f t="shared" si="1248"/>
        <v>0</v>
      </c>
      <c r="X1375" s="258" t="str">
        <f t="shared" si="1249"/>
        <v>#DIV/0!</v>
      </c>
      <c r="Y1375" s="261" t="str">
        <f t="shared" si="1250"/>
        <v>#DIV/0!</v>
      </c>
      <c r="Z1375" s="262">
        <f t="shared" si="1251"/>
        <v>0</v>
      </c>
      <c r="AA1375" s="262">
        <f t="shared" si="1252"/>
        <v>0</v>
      </c>
      <c r="AB1375" s="258" t="str">
        <f t="shared" si="1253"/>
        <v/>
      </c>
      <c r="AC1375" s="263" t="str">
        <f t="shared" si="1135"/>
        <v>   -  BĐ: 6/9/2025 KT: Ngày lỗi</v>
      </c>
      <c r="AD1375" s="263">
        <f t="shared" ref="AD1375:AE1375" si="1625">P1375</f>
        <v>45906</v>
      </c>
      <c r="AE1375" s="263" t="str">
        <f t="shared" si="1625"/>
        <v>#DIV/0!</v>
      </c>
      <c r="AF1375" s="187"/>
      <c r="AG1375" s="187"/>
    </row>
    <row r="1376">
      <c r="A1376" s="253"/>
      <c r="B1376" s="253"/>
      <c r="C1376" s="99"/>
      <c r="D1376" s="99"/>
      <c r="E1376" s="99"/>
      <c r="F1376" s="99"/>
      <c r="G1376" s="268"/>
      <c r="H1376" s="99"/>
      <c r="I1376" s="99"/>
      <c r="J1376" s="99"/>
      <c r="K1376" s="273"/>
      <c r="L1376" s="192"/>
      <c r="M1376" s="192"/>
      <c r="N1376" s="99"/>
      <c r="O1376" s="99"/>
      <c r="P1376" s="237">
        <f t="shared" si="1246"/>
        <v>45906</v>
      </c>
      <c r="Q1376" s="170" t="str">
        <f t="shared" si="1247"/>
        <v>#DIV/0!</v>
      </c>
      <c r="R1376" s="206"/>
      <c r="S1376" s="267"/>
      <c r="T1376" s="99"/>
      <c r="U1376" s="99"/>
      <c r="V1376" s="259" t="str">
        <f t="shared" si="1128"/>
        <v> </v>
      </c>
      <c r="W1376" s="260">
        <f t="shared" si="1248"/>
        <v>0</v>
      </c>
      <c r="X1376" s="258" t="str">
        <f t="shared" si="1249"/>
        <v>#DIV/0!</v>
      </c>
      <c r="Y1376" s="261" t="str">
        <f t="shared" si="1250"/>
        <v>#DIV/0!</v>
      </c>
      <c r="Z1376" s="262">
        <f t="shared" si="1251"/>
        <v>0</v>
      </c>
      <c r="AA1376" s="262">
        <f t="shared" si="1252"/>
        <v>0</v>
      </c>
      <c r="AB1376" s="258" t="str">
        <f t="shared" si="1253"/>
        <v/>
      </c>
      <c r="AC1376" s="263" t="str">
        <f t="shared" si="1135"/>
        <v>   -  BĐ: 6/9/2025 KT: Ngày lỗi</v>
      </c>
      <c r="AD1376" s="263">
        <f t="shared" ref="AD1376:AE1376" si="1626">P1376</f>
        <v>45906</v>
      </c>
      <c r="AE1376" s="263" t="str">
        <f t="shared" si="1626"/>
        <v>#DIV/0!</v>
      </c>
      <c r="AF1376" s="187"/>
      <c r="AG1376" s="187"/>
    </row>
    <row r="1377">
      <c r="A1377" s="253"/>
      <c r="B1377" s="253"/>
      <c r="C1377" s="99"/>
      <c r="D1377" s="99"/>
      <c r="E1377" s="99"/>
      <c r="F1377" s="99"/>
      <c r="G1377" s="268"/>
      <c r="H1377" s="99"/>
      <c r="I1377" s="99"/>
      <c r="J1377" s="99"/>
      <c r="K1377" s="273"/>
      <c r="L1377" s="192"/>
      <c r="M1377" s="192"/>
      <c r="N1377" s="99"/>
      <c r="O1377" s="99"/>
      <c r="P1377" s="237">
        <f t="shared" si="1246"/>
        <v>45906</v>
      </c>
      <c r="Q1377" s="170" t="str">
        <f t="shared" si="1247"/>
        <v>#DIV/0!</v>
      </c>
      <c r="R1377" s="206"/>
      <c r="S1377" s="267"/>
      <c r="T1377" s="99"/>
      <c r="U1377" s="99"/>
      <c r="V1377" s="259" t="str">
        <f t="shared" si="1128"/>
        <v> </v>
      </c>
      <c r="W1377" s="260">
        <f t="shared" si="1248"/>
        <v>0</v>
      </c>
      <c r="X1377" s="258" t="str">
        <f t="shared" si="1249"/>
        <v>#DIV/0!</v>
      </c>
      <c r="Y1377" s="261" t="str">
        <f t="shared" si="1250"/>
        <v>#DIV/0!</v>
      </c>
      <c r="Z1377" s="262">
        <f t="shared" si="1251"/>
        <v>0</v>
      </c>
      <c r="AA1377" s="262">
        <f t="shared" si="1252"/>
        <v>0</v>
      </c>
      <c r="AB1377" s="258" t="str">
        <f t="shared" si="1253"/>
        <v/>
      </c>
      <c r="AC1377" s="263" t="str">
        <f t="shared" si="1135"/>
        <v>   -  BĐ: 6/9/2025 KT: Ngày lỗi</v>
      </c>
      <c r="AD1377" s="263">
        <f t="shared" ref="AD1377:AE1377" si="1627">P1377</f>
        <v>45906</v>
      </c>
      <c r="AE1377" s="263" t="str">
        <f t="shared" si="1627"/>
        <v>#DIV/0!</v>
      </c>
      <c r="AF1377" s="187"/>
      <c r="AG1377" s="187"/>
    </row>
    <row r="1378">
      <c r="A1378" s="253"/>
      <c r="B1378" s="253"/>
      <c r="C1378" s="99"/>
      <c r="D1378" s="99"/>
      <c r="E1378" s="99"/>
      <c r="F1378" s="99"/>
      <c r="G1378" s="268"/>
      <c r="H1378" s="99"/>
      <c r="I1378" s="99"/>
      <c r="J1378" s="99"/>
      <c r="K1378" s="273"/>
      <c r="L1378" s="192"/>
      <c r="M1378" s="192"/>
      <c r="N1378" s="99"/>
      <c r="O1378" s="99"/>
      <c r="P1378" s="237">
        <f t="shared" si="1246"/>
        <v>45906</v>
      </c>
      <c r="Q1378" s="170" t="str">
        <f t="shared" si="1247"/>
        <v>#DIV/0!</v>
      </c>
      <c r="R1378" s="206"/>
      <c r="S1378" s="267"/>
      <c r="T1378" s="99"/>
      <c r="U1378" s="99"/>
      <c r="V1378" s="259" t="str">
        <f t="shared" si="1128"/>
        <v> </v>
      </c>
      <c r="W1378" s="260">
        <f t="shared" si="1248"/>
        <v>0</v>
      </c>
      <c r="X1378" s="258" t="str">
        <f t="shared" si="1249"/>
        <v>#DIV/0!</v>
      </c>
      <c r="Y1378" s="261" t="str">
        <f t="shared" si="1250"/>
        <v>#DIV/0!</v>
      </c>
      <c r="Z1378" s="262">
        <f t="shared" si="1251"/>
        <v>0</v>
      </c>
      <c r="AA1378" s="262">
        <f t="shared" si="1252"/>
        <v>0</v>
      </c>
      <c r="AB1378" s="258" t="str">
        <f t="shared" si="1253"/>
        <v/>
      </c>
      <c r="AC1378" s="263" t="str">
        <f t="shared" si="1135"/>
        <v>   -  BĐ: 6/9/2025 KT: Ngày lỗi</v>
      </c>
      <c r="AD1378" s="263">
        <f t="shared" ref="AD1378:AE1378" si="1628">P1378</f>
        <v>45906</v>
      </c>
      <c r="AE1378" s="263" t="str">
        <f t="shared" si="1628"/>
        <v>#DIV/0!</v>
      </c>
      <c r="AF1378" s="187"/>
      <c r="AG1378" s="187"/>
    </row>
    <row r="1379">
      <c r="A1379" s="253"/>
      <c r="B1379" s="253"/>
      <c r="C1379" s="99"/>
      <c r="D1379" s="99"/>
      <c r="E1379" s="99"/>
      <c r="F1379" s="99"/>
      <c r="G1379" s="268"/>
      <c r="H1379" s="99"/>
      <c r="I1379" s="99"/>
      <c r="J1379" s="99"/>
      <c r="K1379" s="273"/>
      <c r="L1379" s="192"/>
      <c r="M1379" s="192"/>
      <c r="N1379" s="99"/>
      <c r="O1379" s="99"/>
      <c r="P1379" s="237">
        <f t="shared" si="1246"/>
        <v>45906</v>
      </c>
      <c r="Q1379" s="170" t="str">
        <f t="shared" si="1247"/>
        <v>#DIV/0!</v>
      </c>
      <c r="R1379" s="206"/>
      <c r="S1379" s="267"/>
      <c r="T1379" s="99"/>
      <c r="U1379" s="99"/>
      <c r="V1379" s="259" t="str">
        <f t="shared" si="1128"/>
        <v> </v>
      </c>
      <c r="W1379" s="260">
        <f t="shared" si="1248"/>
        <v>0</v>
      </c>
      <c r="X1379" s="258" t="str">
        <f t="shared" si="1249"/>
        <v>#DIV/0!</v>
      </c>
      <c r="Y1379" s="261" t="str">
        <f t="shared" si="1250"/>
        <v>#DIV/0!</v>
      </c>
      <c r="Z1379" s="262">
        <f t="shared" si="1251"/>
        <v>0</v>
      </c>
      <c r="AA1379" s="262">
        <f t="shared" si="1252"/>
        <v>0</v>
      </c>
      <c r="AB1379" s="258" t="str">
        <f t="shared" si="1253"/>
        <v/>
      </c>
      <c r="AC1379" s="263" t="str">
        <f t="shared" si="1135"/>
        <v>   -  BĐ: 6/9/2025 KT: Ngày lỗi</v>
      </c>
      <c r="AD1379" s="263">
        <f t="shared" ref="AD1379:AE1379" si="1629">P1379</f>
        <v>45906</v>
      </c>
      <c r="AE1379" s="263" t="str">
        <f t="shared" si="1629"/>
        <v>#DIV/0!</v>
      </c>
      <c r="AF1379" s="187"/>
      <c r="AG1379" s="187"/>
    </row>
    <row r="1380">
      <c r="A1380" s="253"/>
      <c r="B1380" s="253"/>
      <c r="C1380" s="99"/>
      <c r="D1380" s="99"/>
      <c r="E1380" s="99"/>
      <c r="F1380" s="99"/>
      <c r="G1380" s="268"/>
      <c r="H1380" s="99"/>
      <c r="I1380" s="99"/>
      <c r="J1380" s="99"/>
      <c r="K1380" s="273"/>
      <c r="L1380" s="192"/>
      <c r="M1380" s="192"/>
      <c r="N1380" s="99"/>
      <c r="O1380" s="99"/>
      <c r="P1380" s="237">
        <f t="shared" si="1246"/>
        <v>45906</v>
      </c>
      <c r="Q1380" s="170" t="str">
        <f t="shared" si="1247"/>
        <v>#DIV/0!</v>
      </c>
      <c r="R1380" s="206"/>
      <c r="S1380" s="267"/>
      <c r="T1380" s="99"/>
      <c r="U1380" s="99"/>
      <c r="V1380" s="259" t="str">
        <f t="shared" si="1128"/>
        <v> </v>
      </c>
      <c r="W1380" s="260">
        <f t="shared" si="1248"/>
        <v>0</v>
      </c>
      <c r="X1380" s="258" t="str">
        <f t="shared" si="1249"/>
        <v>#DIV/0!</v>
      </c>
      <c r="Y1380" s="261" t="str">
        <f t="shared" si="1250"/>
        <v>#DIV/0!</v>
      </c>
      <c r="Z1380" s="262">
        <f t="shared" si="1251"/>
        <v>0</v>
      </c>
      <c r="AA1380" s="262">
        <f t="shared" si="1252"/>
        <v>0</v>
      </c>
      <c r="AB1380" s="258" t="str">
        <f t="shared" si="1253"/>
        <v/>
      </c>
      <c r="AC1380" s="263" t="str">
        <f t="shared" si="1135"/>
        <v>   -  BĐ: 6/9/2025 KT: Ngày lỗi</v>
      </c>
      <c r="AD1380" s="263">
        <f t="shared" ref="AD1380:AE1380" si="1630">P1380</f>
        <v>45906</v>
      </c>
      <c r="AE1380" s="263" t="str">
        <f t="shared" si="1630"/>
        <v>#DIV/0!</v>
      </c>
      <c r="AF1380" s="187"/>
      <c r="AG1380" s="187"/>
    </row>
    <row r="1381">
      <c r="A1381" s="253"/>
      <c r="B1381" s="253"/>
      <c r="C1381" s="99"/>
      <c r="D1381" s="99"/>
      <c r="E1381" s="99"/>
      <c r="F1381" s="99"/>
      <c r="G1381" s="268"/>
      <c r="H1381" s="99"/>
      <c r="I1381" s="99"/>
      <c r="J1381" s="99"/>
      <c r="K1381" s="273"/>
      <c r="L1381" s="192"/>
      <c r="M1381" s="192"/>
      <c r="N1381" s="99"/>
      <c r="O1381" s="99"/>
      <c r="P1381" s="237">
        <f t="shared" si="1246"/>
        <v>45906</v>
      </c>
      <c r="Q1381" s="170" t="str">
        <f t="shared" si="1247"/>
        <v>#DIV/0!</v>
      </c>
      <c r="R1381" s="206"/>
      <c r="S1381" s="267"/>
      <c r="T1381" s="99"/>
      <c r="U1381" s="99"/>
      <c r="V1381" s="259" t="str">
        <f t="shared" si="1128"/>
        <v> </v>
      </c>
      <c r="W1381" s="260">
        <f t="shared" si="1248"/>
        <v>0</v>
      </c>
      <c r="X1381" s="258" t="str">
        <f t="shared" si="1249"/>
        <v>#DIV/0!</v>
      </c>
      <c r="Y1381" s="261" t="str">
        <f t="shared" si="1250"/>
        <v>#DIV/0!</v>
      </c>
      <c r="Z1381" s="262">
        <f t="shared" si="1251"/>
        <v>0</v>
      </c>
      <c r="AA1381" s="262">
        <f t="shared" si="1252"/>
        <v>0</v>
      </c>
      <c r="AB1381" s="258" t="str">
        <f t="shared" si="1253"/>
        <v/>
      </c>
      <c r="AC1381" s="263" t="str">
        <f t="shared" si="1135"/>
        <v>   -  BĐ: 6/9/2025 KT: Ngày lỗi</v>
      </c>
      <c r="AD1381" s="263">
        <f t="shared" ref="AD1381:AE1381" si="1631">P1381</f>
        <v>45906</v>
      </c>
      <c r="AE1381" s="263" t="str">
        <f t="shared" si="1631"/>
        <v>#DIV/0!</v>
      </c>
      <c r="AF1381" s="187"/>
      <c r="AG1381" s="187"/>
    </row>
    <row r="1382">
      <c r="A1382" s="253"/>
      <c r="B1382" s="253"/>
      <c r="C1382" s="99"/>
      <c r="D1382" s="99"/>
      <c r="E1382" s="99"/>
      <c r="F1382" s="99"/>
      <c r="G1382" s="268"/>
      <c r="H1382" s="99"/>
      <c r="I1382" s="99"/>
      <c r="J1382" s="99"/>
      <c r="K1382" s="273"/>
      <c r="L1382" s="192"/>
      <c r="M1382" s="192"/>
      <c r="N1382" s="99"/>
      <c r="O1382" s="99"/>
      <c r="P1382" s="237">
        <f t="shared" si="1246"/>
        <v>45906</v>
      </c>
      <c r="Q1382" s="170" t="str">
        <f t="shared" si="1247"/>
        <v>#DIV/0!</v>
      </c>
      <c r="R1382" s="206"/>
      <c r="S1382" s="267"/>
      <c r="T1382" s="99"/>
      <c r="U1382" s="99"/>
      <c r="V1382" s="259" t="str">
        <f t="shared" si="1128"/>
        <v> </v>
      </c>
      <c r="W1382" s="260">
        <f t="shared" si="1248"/>
        <v>0</v>
      </c>
      <c r="X1382" s="258" t="str">
        <f t="shared" si="1249"/>
        <v>#DIV/0!</v>
      </c>
      <c r="Y1382" s="261" t="str">
        <f t="shared" si="1250"/>
        <v>#DIV/0!</v>
      </c>
      <c r="Z1382" s="262">
        <f t="shared" si="1251"/>
        <v>0</v>
      </c>
      <c r="AA1382" s="262">
        <f t="shared" si="1252"/>
        <v>0</v>
      </c>
      <c r="AB1382" s="258" t="str">
        <f t="shared" si="1253"/>
        <v/>
      </c>
      <c r="AC1382" s="263" t="str">
        <f t="shared" si="1135"/>
        <v>   -  BĐ: 6/9/2025 KT: Ngày lỗi</v>
      </c>
      <c r="AD1382" s="263">
        <f t="shared" ref="AD1382:AE1382" si="1632">P1382</f>
        <v>45906</v>
      </c>
      <c r="AE1382" s="263" t="str">
        <f t="shared" si="1632"/>
        <v>#DIV/0!</v>
      </c>
      <c r="AF1382" s="187"/>
      <c r="AG1382" s="187"/>
    </row>
    <row r="1383">
      <c r="A1383" s="253"/>
      <c r="B1383" s="253"/>
      <c r="C1383" s="99"/>
      <c r="D1383" s="99"/>
      <c r="E1383" s="99"/>
      <c r="F1383" s="99"/>
      <c r="G1383" s="268"/>
      <c r="H1383" s="99"/>
      <c r="I1383" s="99"/>
      <c r="J1383" s="99"/>
      <c r="K1383" s="273"/>
      <c r="L1383" s="192"/>
      <c r="M1383" s="192"/>
      <c r="N1383" s="99"/>
      <c r="O1383" s="99"/>
      <c r="P1383" s="237">
        <f t="shared" si="1246"/>
        <v>45906</v>
      </c>
      <c r="Q1383" s="170" t="str">
        <f t="shared" si="1247"/>
        <v>#DIV/0!</v>
      </c>
      <c r="R1383" s="206"/>
      <c r="S1383" s="267"/>
      <c r="T1383" s="99"/>
      <c r="U1383" s="99"/>
      <c r="V1383" s="259" t="str">
        <f t="shared" si="1128"/>
        <v> </v>
      </c>
      <c r="W1383" s="260">
        <f t="shared" si="1248"/>
        <v>0</v>
      </c>
      <c r="X1383" s="258" t="str">
        <f t="shared" si="1249"/>
        <v>#DIV/0!</v>
      </c>
      <c r="Y1383" s="261" t="str">
        <f t="shared" si="1250"/>
        <v>#DIV/0!</v>
      </c>
      <c r="Z1383" s="262">
        <f t="shared" si="1251"/>
        <v>0</v>
      </c>
      <c r="AA1383" s="262">
        <f t="shared" si="1252"/>
        <v>0</v>
      </c>
      <c r="AB1383" s="258" t="str">
        <f t="shared" si="1253"/>
        <v/>
      </c>
      <c r="AC1383" s="263" t="str">
        <f t="shared" si="1135"/>
        <v>   -  BĐ: 6/9/2025 KT: Ngày lỗi</v>
      </c>
      <c r="AD1383" s="263">
        <f t="shared" ref="AD1383:AE1383" si="1633">P1383</f>
        <v>45906</v>
      </c>
      <c r="AE1383" s="263" t="str">
        <f t="shared" si="1633"/>
        <v>#DIV/0!</v>
      </c>
      <c r="AF1383" s="187"/>
      <c r="AG1383" s="187"/>
    </row>
    <row r="1384">
      <c r="A1384" s="253"/>
      <c r="B1384" s="253"/>
      <c r="C1384" s="99"/>
      <c r="D1384" s="99"/>
      <c r="E1384" s="99"/>
      <c r="F1384" s="99"/>
      <c r="G1384" s="268"/>
      <c r="H1384" s="99"/>
      <c r="I1384" s="99"/>
      <c r="J1384" s="99"/>
      <c r="K1384" s="273"/>
      <c r="L1384" s="192"/>
      <c r="M1384" s="192"/>
      <c r="N1384" s="99"/>
      <c r="O1384" s="99"/>
      <c r="P1384" s="237">
        <f t="shared" si="1246"/>
        <v>45906</v>
      </c>
      <c r="Q1384" s="170" t="str">
        <f t="shared" si="1247"/>
        <v>#DIV/0!</v>
      </c>
      <c r="R1384" s="206"/>
      <c r="S1384" s="267"/>
      <c r="T1384" s="99"/>
      <c r="U1384" s="99"/>
      <c r="V1384" s="259" t="str">
        <f t="shared" si="1128"/>
        <v> </v>
      </c>
      <c r="W1384" s="260">
        <f t="shared" si="1248"/>
        <v>0</v>
      </c>
      <c r="X1384" s="258" t="str">
        <f t="shared" si="1249"/>
        <v>#DIV/0!</v>
      </c>
      <c r="Y1384" s="261" t="str">
        <f t="shared" si="1250"/>
        <v>#DIV/0!</v>
      </c>
      <c r="Z1384" s="262">
        <f t="shared" si="1251"/>
        <v>0</v>
      </c>
      <c r="AA1384" s="262">
        <f t="shared" si="1252"/>
        <v>0</v>
      </c>
      <c r="AB1384" s="258" t="str">
        <f t="shared" si="1253"/>
        <v/>
      </c>
      <c r="AC1384" s="263" t="str">
        <f t="shared" si="1135"/>
        <v>   -  BĐ: 6/9/2025 KT: Ngày lỗi</v>
      </c>
      <c r="AD1384" s="263">
        <f t="shared" ref="AD1384:AE1384" si="1634">P1384</f>
        <v>45906</v>
      </c>
      <c r="AE1384" s="263" t="str">
        <f t="shared" si="1634"/>
        <v>#DIV/0!</v>
      </c>
      <c r="AF1384" s="187"/>
      <c r="AG1384" s="187"/>
    </row>
    <row r="1385">
      <c r="A1385" s="253"/>
      <c r="B1385" s="253"/>
      <c r="C1385" s="99"/>
      <c r="D1385" s="99"/>
      <c r="E1385" s="99"/>
      <c r="F1385" s="99"/>
      <c r="G1385" s="268"/>
      <c r="H1385" s="99"/>
      <c r="I1385" s="99"/>
      <c r="J1385" s="99"/>
      <c r="K1385" s="273"/>
      <c r="L1385" s="192"/>
      <c r="M1385" s="192"/>
      <c r="N1385" s="99"/>
      <c r="O1385" s="99"/>
      <c r="P1385" s="237">
        <f t="shared" si="1246"/>
        <v>45906</v>
      </c>
      <c r="Q1385" s="170" t="str">
        <f t="shared" si="1247"/>
        <v>#DIV/0!</v>
      </c>
      <c r="R1385" s="206"/>
      <c r="S1385" s="267"/>
      <c r="T1385" s="99"/>
      <c r="U1385" s="99"/>
      <c r="V1385" s="259" t="str">
        <f t="shared" si="1128"/>
        <v> </v>
      </c>
      <c r="W1385" s="260">
        <f t="shared" si="1248"/>
        <v>0</v>
      </c>
      <c r="X1385" s="258" t="str">
        <f t="shared" si="1249"/>
        <v>#DIV/0!</v>
      </c>
      <c r="Y1385" s="261" t="str">
        <f t="shared" si="1250"/>
        <v>#DIV/0!</v>
      </c>
      <c r="Z1385" s="262">
        <f t="shared" si="1251"/>
        <v>0</v>
      </c>
      <c r="AA1385" s="262">
        <f t="shared" si="1252"/>
        <v>0</v>
      </c>
      <c r="AB1385" s="258" t="str">
        <f t="shared" si="1253"/>
        <v/>
      </c>
      <c r="AC1385" s="263" t="str">
        <f t="shared" si="1135"/>
        <v>   -  BĐ: 6/9/2025 KT: Ngày lỗi</v>
      </c>
      <c r="AD1385" s="263">
        <f t="shared" ref="AD1385:AE1385" si="1635">P1385</f>
        <v>45906</v>
      </c>
      <c r="AE1385" s="263" t="str">
        <f t="shared" si="1635"/>
        <v>#DIV/0!</v>
      </c>
      <c r="AF1385" s="187"/>
      <c r="AG1385" s="187"/>
    </row>
    <row r="1386">
      <c r="A1386" s="253"/>
      <c r="B1386" s="253"/>
      <c r="C1386" s="99"/>
      <c r="D1386" s="99"/>
      <c r="E1386" s="99"/>
      <c r="F1386" s="99"/>
      <c r="G1386" s="268"/>
      <c r="H1386" s="99"/>
      <c r="I1386" s="99"/>
      <c r="J1386" s="99"/>
      <c r="K1386" s="273"/>
      <c r="L1386" s="192"/>
      <c r="M1386" s="192"/>
      <c r="N1386" s="99"/>
      <c r="O1386" s="99"/>
      <c r="P1386" s="237">
        <f t="shared" si="1246"/>
        <v>45906</v>
      </c>
      <c r="Q1386" s="170" t="str">
        <f t="shared" si="1247"/>
        <v>#DIV/0!</v>
      </c>
      <c r="R1386" s="206"/>
      <c r="S1386" s="267"/>
      <c r="T1386" s="99"/>
      <c r="U1386" s="99"/>
      <c r="V1386" s="259" t="str">
        <f t="shared" si="1128"/>
        <v> </v>
      </c>
      <c r="W1386" s="260">
        <f t="shared" si="1248"/>
        <v>0</v>
      </c>
      <c r="X1386" s="258" t="str">
        <f t="shared" si="1249"/>
        <v>#DIV/0!</v>
      </c>
      <c r="Y1386" s="261" t="str">
        <f t="shared" si="1250"/>
        <v>#DIV/0!</v>
      </c>
      <c r="Z1386" s="262">
        <f t="shared" si="1251"/>
        <v>0</v>
      </c>
      <c r="AA1386" s="262">
        <f t="shared" si="1252"/>
        <v>0</v>
      </c>
      <c r="AB1386" s="258" t="str">
        <f t="shared" si="1253"/>
        <v/>
      </c>
      <c r="AC1386" s="263" t="str">
        <f t="shared" si="1135"/>
        <v>   -  BĐ: 6/9/2025 KT: Ngày lỗi</v>
      </c>
      <c r="AD1386" s="263">
        <f t="shared" ref="AD1386:AE1386" si="1636">P1386</f>
        <v>45906</v>
      </c>
      <c r="AE1386" s="263" t="str">
        <f t="shared" si="1636"/>
        <v>#DIV/0!</v>
      </c>
      <c r="AF1386" s="187"/>
      <c r="AG1386" s="187"/>
    </row>
    <row r="1387">
      <c r="A1387" s="253"/>
      <c r="B1387" s="253"/>
      <c r="C1387" s="99"/>
      <c r="D1387" s="99"/>
      <c r="E1387" s="99"/>
      <c r="F1387" s="99"/>
      <c r="G1387" s="268"/>
      <c r="H1387" s="99"/>
      <c r="I1387" s="99"/>
      <c r="J1387" s="99"/>
      <c r="K1387" s="273"/>
      <c r="L1387" s="192"/>
      <c r="M1387" s="192"/>
      <c r="N1387" s="99"/>
      <c r="O1387" s="99"/>
      <c r="P1387" s="237">
        <f t="shared" si="1246"/>
        <v>45906</v>
      </c>
      <c r="Q1387" s="170" t="str">
        <f t="shared" si="1247"/>
        <v>#DIV/0!</v>
      </c>
      <c r="R1387" s="206"/>
      <c r="S1387" s="267"/>
      <c r="T1387" s="99"/>
      <c r="U1387" s="99"/>
      <c r="V1387" s="259" t="str">
        <f t="shared" si="1128"/>
        <v> </v>
      </c>
      <c r="W1387" s="260">
        <f t="shared" si="1248"/>
        <v>0</v>
      </c>
      <c r="X1387" s="258" t="str">
        <f t="shared" si="1249"/>
        <v>#DIV/0!</v>
      </c>
      <c r="Y1387" s="261" t="str">
        <f t="shared" si="1250"/>
        <v>#DIV/0!</v>
      </c>
      <c r="Z1387" s="262">
        <f t="shared" si="1251"/>
        <v>0</v>
      </c>
      <c r="AA1387" s="262">
        <f t="shared" si="1252"/>
        <v>0</v>
      </c>
      <c r="AB1387" s="258" t="str">
        <f t="shared" si="1253"/>
        <v/>
      </c>
      <c r="AC1387" s="263" t="str">
        <f t="shared" si="1135"/>
        <v>   -  BĐ: 6/9/2025 KT: Ngày lỗi</v>
      </c>
      <c r="AD1387" s="263">
        <f t="shared" ref="AD1387:AE1387" si="1637">P1387</f>
        <v>45906</v>
      </c>
      <c r="AE1387" s="263" t="str">
        <f t="shared" si="1637"/>
        <v>#DIV/0!</v>
      </c>
      <c r="AF1387" s="187"/>
      <c r="AG1387" s="187"/>
    </row>
    <row r="1388">
      <c r="A1388" s="253"/>
      <c r="B1388" s="253"/>
      <c r="C1388" s="99"/>
      <c r="D1388" s="99"/>
      <c r="E1388" s="99"/>
      <c r="F1388" s="99"/>
      <c r="G1388" s="268"/>
      <c r="H1388" s="99"/>
      <c r="I1388" s="99"/>
      <c r="J1388" s="99"/>
      <c r="K1388" s="273"/>
      <c r="L1388" s="192"/>
      <c r="M1388" s="192"/>
      <c r="N1388" s="99"/>
      <c r="O1388" s="99"/>
      <c r="P1388" s="237">
        <f t="shared" si="1246"/>
        <v>45906</v>
      </c>
      <c r="Q1388" s="170" t="str">
        <f t="shared" si="1247"/>
        <v>#DIV/0!</v>
      </c>
      <c r="R1388" s="206"/>
      <c r="S1388" s="267"/>
      <c r="T1388" s="99"/>
      <c r="U1388" s="99"/>
      <c r="V1388" s="259" t="str">
        <f t="shared" si="1128"/>
        <v> </v>
      </c>
      <c r="W1388" s="260">
        <f t="shared" si="1248"/>
        <v>0</v>
      </c>
      <c r="X1388" s="258" t="str">
        <f t="shared" si="1249"/>
        <v>#DIV/0!</v>
      </c>
      <c r="Y1388" s="261" t="str">
        <f t="shared" si="1250"/>
        <v>#DIV/0!</v>
      </c>
      <c r="Z1388" s="262">
        <f t="shared" si="1251"/>
        <v>0</v>
      </c>
      <c r="AA1388" s="262">
        <f t="shared" si="1252"/>
        <v>0</v>
      </c>
      <c r="AB1388" s="258" t="str">
        <f t="shared" si="1253"/>
        <v/>
      </c>
      <c r="AC1388" s="263" t="str">
        <f t="shared" si="1135"/>
        <v>   -  BĐ: 6/9/2025 KT: Ngày lỗi</v>
      </c>
      <c r="AD1388" s="263">
        <f t="shared" ref="AD1388:AE1388" si="1638">P1388</f>
        <v>45906</v>
      </c>
      <c r="AE1388" s="263" t="str">
        <f t="shared" si="1638"/>
        <v>#DIV/0!</v>
      </c>
      <c r="AF1388" s="187"/>
      <c r="AG1388" s="187"/>
    </row>
    <row r="1389">
      <c r="A1389" s="253"/>
      <c r="B1389" s="253"/>
      <c r="C1389" s="99"/>
      <c r="D1389" s="99"/>
      <c r="E1389" s="99"/>
      <c r="F1389" s="99"/>
      <c r="G1389" s="268"/>
      <c r="H1389" s="99"/>
      <c r="I1389" s="99"/>
      <c r="J1389" s="99"/>
      <c r="K1389" s="273"/>
      <c r="L1389" s="192"/>
      <c r="M1389" s="192"/>
      <c r="N1389" s="99"/>
      <c r="O1389" s="99"/>
      <c r="P1389" s="237">
        <f t="shared" si="1246"/>
        <v>45906</v>
      </c>
      <c r="Q1389" s="170" t="str">
        <f t="shared" si="1247"/>
        <v>#DIV/0!</v>
      </c>
      <c r="R1389" s="206"/>
      <c r="S1389" s="267"/>
      <c r="T1389" s="99"/>
      <c r="U1389" s="99"/>
      <c r="V1389" s="259" t="str">
        <f t="shared" si="1128"/>
        <v> </v>
      </c>
      <c r="W1389" s="260">
        <f t="shared" si="1248"/>
        <v>0</v>
      </c>
      <c r="X1389" s="258" t="str">
        <f t="shared" si="1249"/>
        <v>#DIV/0!</v>
      </c>
      <c r="Y1389" s="261" t="str">
        <f t="shared" si="1250"/>
        <v>#DIV/0!</v>
      </c>
      <c r="Z1389" s="262">
        <f t="shared" si="1251"/>
        <v>0</v>
      </c>
      <c r="AA1389" s="262">
        <f t="shared" si="1252"/>
        <v>0</v>
      </c>
      <c r="AB1389" s="258" t="str">
        <f t="shared" si="1253"/>
        <v/>
      </c>
      <c r="AC1389" s="263" t="str">
        <f t="shared" si="1135"/>
        <v>   -  BĐ: 6/9/2025 KT: Ngày lỗi</v>
      </c>
      <c r="AD1389" s="263">
        <f t="shared" ref="AD1389:AE1389" si="1639">P1389</f>
        <v>45906</v>
      </c>
      <c r="AE1389" s="263" t="str">
        <f t="shared" si="1639"/>
        <v>#DIV/0!</v>
      </c>
      <c r="AF1389" s="187"/>
      <c r="AG1389" s="187"/>
    </row>
    <row r="1390">
      <c r="A1390" s="253"/>
      <c r="B1390" s="253"/>
      <c r="C1390" s="99"/>
      <c r="D1390" s="99"/>
      <c r="E1390" s="99"/>
      <c r="F1390" s="99"/>
      <c r="G1390" s="268"/>
      <c r="H1390" s="99"/>
      <c r="I1390" s="99"/>
      <c r="J1390" s="99"/>
      <c r="K1390" s="273"/>
      <c r="L1390" s="192"/>
      <c r="M1390" s="192"/>
      <c r="N1390" s="99"/>
      <c r="O1390" s="99"/>
      <c r="P1390" s="237">
        <f t="shared" si="1246"/>
        <v>45906</v>
      </c>
      <c r="Q1390" s="170" t="str">
        <f t="shared" si="1247"/>
        <v>#DIV/0!</v>
      </c>
      <c r="R1390" s="206"/>
      <c r="S1390" s="267"/>
      <c r="T1390" s="99"/>
      <c r="U1390" s="99"/>
      <c r="V1390" s="259" t="str">
        <f t="shared" si="1128"/>
        <v> </v>
      </c>
      <c r="W1390" s="260">
        <f t="shared" si="1248"/>
        <v>0</v>
      </c>
      <c r="X1390" s="258" t="str">
        <f t="shared" si="1249"/>
        <v>#DIV/0!</v>
      </c>
      <c r="Y1390" s="261" t="str">
        <f t="shared" si="1250"/>
        <v>#DIV/0!</v>
      </c>
      <c r="Z1390" s="262">
        <f t="shared" si="1251"/>
        <v>0</v>
      </c>
      <c r="AA1390" s="262">
        <f t="shared" si="1252"/>
        <v>0</v>
      </c>
      <c r="AB1390" s="258" t="str">
        <f t="shared" si="1253"/>
        <v/>
      </c>
      <c r="AC1390" s="263" t="str">
        <f t="shared" si="1135"/>
        <v>   -  BĐ: 6/9/2025 KT: Ngày lỗi</v>
      </c>
      <c r="AD1390" s="263">
        <f t="shared" ref="AD1390:AE1390" si="1640">P1390</f>
        <v>45906</v>
      </c>
      <c r="AE1390" s="263" t="str">
        <f t="shared" si="1640"/>
        <v>#DIV/0!</v>
      </c>
      <c r="AF1390" s="187"/>
      <c r="AG1390" s="187"/>
    </row>
    <row r="1391">
      <c r="A1391" s="253"/>
      <c r="B1391" s="253"/>
      <c r="C1391" s="99"/>
      <c r="D1391" s="99"/>
      <c r="E1391" s="99"/>
      <c r="F1391" s="99"/>
      <c r="G1391" s="268"/>
      <c r="H1391" s="99"/>
      <c r="I1391" s="99"/>
      <c r="J1391" s="99"/>
      <c r="K1391" s="273"/>
      <c r="L1391" s="192"/>
      <c r="M1391" s="192"/>
      <c r="N1391" s="99"/>
      <c r="O1391" s="99"/>
      <c r="P1391" s="237">
        <f t="shared" si="1246"/>
        <v>45906</v>
      </c>
      <c r="Q1391" s="170" t="str">
        <f t="shared" si="1247"/>
        <v>#DIV/0!</v>
      </c>
      <c r="R1391" s="206"/>
      <c r="S1391" s="267"/>
      <c r="T1391" s="99"/>
      <c r="U1391" s="99"/>
      <c r="V1391" s="259" t="str">
        <f t="shared" si="1128"/>
        <v> </v>
      </c>
      <c r="W1391" s="260">
        <f t="shared" si="1248"/>
        <v>0</v>
      </c>
      <c r="X1391" s="258" t="str">
        <f t="shared" si="1249"/>
        <v>#DIV/0!</v>
      </c>
      <c r="Y1391" s="261" t="str">
        <f t="shared" si="1250"/>
        <v>#DIV/0!</v>
      </c>
      <c r="Z1391" s="262">
        <f t="shared" si="1251"/>
        <v>0</v>
      </c>
      <c r="AA1391" s="262">
        <f t="shared" si="1252"/>
        <v>0</v>
      </c>
      <c r="AB1391" s="258" t="str">
        <f t="shared" si="1253"/>
        <v/>
      </c>
      <c r="AC1391" s="263" t="str">
        <f t="shared" si="1135"/>
        <v>   -  BĐ: 6/9/2025 KT: Ngày lỗi</v>
      </c>
      <c r="AD1391" s="263">
        <f t="shared" ref="AD1391:AE1391" si="1641">P1391</f>
        <v>45906</v>
      </c>
      <c r="AE1391" s="263" t="str">
        <f t="shared" si="1641"/>
        <v>#DIV/0!</v>
      </c>
      <c r="AF1391" s="187"/>
      <c r="AG1391" s="187"/>
    </row>
    <row r="1392">
      <c r="A1392" s="253"/>
      <c r="B1392" s="253"/>
      <c r="C1392" s="99"/>
      <c r="D1392" s="99"/>
      <c r="E1392" s="99"/>
      <c r="F1392" s="99"/>
      <c r="G1392" s="268"/>
      <c r="H1392" s="99"/>
      <c r="I1392" s="99"/>
      <c r="J1392" s="99"/>
      <c r="K1392" s="273"/>
      <c r="L1392" s="192"/>
      <c r="M1392" s="192"/>
      <c r="N1392" s="99"/>
      <c r="O1392" s="99"/>
      <c r="P1392" s="237">
        <f t="shared" si="1246"/>
        <v>45906</v>
      </c>
      <c r="Q1392" s="170" t="str">
        <f t="shared" si="1247"/>
        <v>#DIV/0!</v>
      </c>
      <c r="R1392" s="206"/>
      <c r="S1392" s="267"/>
      <c r="T1392" s="99"/>
      <c r="U1392" s="99"/>
      <c r="V1392" s="259" t="str">
        <f t="shared" si="1128"/>
        <v> </v>
      </c>
      <c r="W1392" s="260">
        <f t="shared" si="1248"/>
        <v>0</v>
      </c>
      <c r="X1392" s="258" t="str">
        <f t="shared" si="1249"/>
        <v>#DIV/0!</v>
      </c>
      <c r="Y1392" s="261" t="str">
        <f t="shared" si="1250"/>
        <v>#DIV/0!</v>
      </c>
      <c r="Z1392" s="262">
        <f t="shared" si="1251"/>
        <v>0</v>
      </c>
      <c r="AA1392" s="262">
        <f t="shared" si="1252"/>
        <v>0</v>
      </c>
      <c r="AB1392" s="258" t="str">
        <f t="shared" si="1253"/>
        <v/>
      </c>
      <c r="AC1392" s="263" t="str">
        <f t="shared" si="1135"/>
        <v>   -  BĐ: 6/9/2025 KT: Ngày lỗi</v>
      </c>
      <c r="AD1392" s="263">
        <f t="shared" ref="AD1392:AE1392" si="1642">P1392</f>
        <v>45906</v>
      </c>
      <c r="AE1392" s="263" t="str">
        <f t="shared" si="1642"/>
        <v>#DIV/0!</v>
      </c>
      <c r="AF1392" s="187"/>
      <c r="AG1392" s="187"/>
    </row>
    <row r="1393">
      <c r="A1393" s="253"/>
      <c r="B1393" s="253"/>
      <c r="C1393" s="99"/>
      <c r="D1393" s="99"/>
      <c r="E1393" s="99"/>
      <c r="F1393" s="99"/>
      <c r="G1393" s="268"/>
      <c r="H1393" s="99"/>
      <c r="I1393" s="99"/>
      <c r="J1393" s="99"/>
      <c r="K1393" s="273"/>
      <c r="L1393" s="192"/>
      <c r="M1393" s="192"/>
      <c r="N1393" s="99"/>
      <c r="O1393" s="99"/>
      <c r="P1393" s="237">
        <f t="shared" si="1246"/>
        <v>45906</v>
      </c>
      <c r="Q1393" s="170" t="str">
        <f t="shared" si="1247"/>
        <v>#DIV/0!</v>
      </c>
      <c r="R1393" s="206"/>
      <c r="S1393" s="267"/>
      <c r="T1393" s="99"/>
      <c r="U1393" s="99"/>
      <c r="V1393" s="259" t="str">
        <f t="shared" si="1128"/>
        <v> </v>
      </c>
      <c r="W1393" s="260">
        <f t="shared" si="1248"/>
        <v>0</v>
      </c>
      <c r="X1393" s="258" t="str">
        <f t="shared" si="1249"/>
        <v>#DIV/0!</v>
      </c>
      <c r="Y1393" s="261" t="str">
        <f t="shared" si="1250"/>
        <v>#DIV/0!</v>
      </c>
      <c r="Z1393" s="262">
        <f t="shared" si="1251"/>
        <v>0</v>
      </c>
      <c r="AA1393" s="262">
        <f t="shared" si="1252"/>
        <v>0</v>
      </c>
      <c r="AB1393" s="258" t="str">
        <f t="shared" si="1253"/>
        <v/>
      </c>
      <c r="AC1393" s="263" t="str">
        <f t="shared" si="1135"/>
        <v>   -  BĐ: 6/9/2025 KT: Ngày lỗi</v>
      </c>
      <c r="AD1393" s="263">
        <f t="shared" ref="AD1393:AE1393" si="1643">P1393</f>
        <v>45906</v>
      </c>
      <c r="AE1393" s="263" t="str">
        <f t="shared" si="1643"/>
        <v>#DIV/0!</v>
      </c>
      <c r="AF1393" s="187"/>
      <c r="AG1393" s="187"/>
    </row>
    <row r="1394">
      <c r="A1394" s="253"/>
      <c r="B1394" s="253"/>
      <c r="C1394" s="99"/>
      <c r="D1394" s="99"/>
      <c r="E1394" s="99"/>
      <c r="F1394" s="99"/>
      <c r="G1394" s="268"/>
      <c r="H1394" s="99"/>
      <c r="I1394" s="99"/>
      <c r="J1394" s="99"/>
      <c r="K1394" s="273"/>
      <c r="L1394" s="192"/>
      <c r="M1394" s="192"/>
      <c r="N1394" s="99"/>
      <c r="O1394" s="99"/>
      <c r="P1394" s="237">
        <f t="shared" si="1246"/>
        <v>45906</v>
      </c>
      <c r="Q1394" s="170" t="str">
        <f t="shared" si="1247"/>
        <v>#DIV/0!</v>
      </c>
      <c r="R1394" s="206"/>
      <c r="S1394" s="267"/>
      <c r="T1394" s="99"/>
      <c r="U1394" s="99"/>
      <c r="V1394" s="259" t="str">
        <f t="shared" si="1128"/>
        <v> </v>
      </c>
      <c r="W1394" s="260">
        <f t="shared" si="1248"/>
        <v>0</v>
      </c>
      <c r="X1394" s="258" t="str">
        <f t="shared" si="1249"/>
        <v>#DIV/0!</v>
      </c>
      <c r="Y1394" s="261" t="str">
        <f t="shared" si="1250"/>
        <v>#DIV/0!</v>
      </c>
      <c r="Z1394" s="262">
        <f t="shared" si="1251"/>
        <v>0</v>
      </c>
      <c r="AA1394" s="262">
        <f t="shared" si="1252"/>
        <v>0</v>
      </c>
      <c r="AB1394" s="258" t="str">
        <f t="shared" si="1253"/>
        <v/>
      </c>
      <c r="AC1394" s="263" t="str">
        <f t="shared" si="1135"/>
        <v>   -  BĐ: 6/9/2025 KT: Ngày lỗi</v>
      </c>
      <c r="AD1394" s="263">
        <f t="shared" ref="AD1394:AE1394" si="1644">P1394</f>
        <v>45906</v>
      </c>
      <c r="AE1394" s="263" t="str">
        <f t="shared" si="1644"/>
        <v>#DIV/0!</v>
      </c>
      <c r="AF1394" s="187"/>
      <c r="AG1394" s="187"/>
    </row>
    <row r="1395">
      <c r="A1395" s="253"/>
      <c r="B1395" s="253"/>
      <c r="C1395" s="99"/>
      <c r="D1395" s="99"/>
      <c r="E1395" s="99"/>
      <c r="F1395" s="99"/>
      <c r="G1395" s="268"/>
      <c r="H1395" s="99"/>
      <c r="I1395" s="99"/>
      <c r="J1395" s="99"/>
      <c r="K1395" s="273"/>
      <c r="L1395" s="192"/>
      <c r="M1395" s="192"/>
      <c r="N1395" s="99"/>
      <c r="O1395" s="99"/>
      <c r="P1395" s="237">
        <f t="shared" si="1246"/>
        <v>45906</v>
      </c>
      <c r="Q1395" s="170" t="str">
        <f t="shared" si="1247"/>
        <v>#DIV/0!</v>
      </c>
      <c r="R1395" s="206"/>
      <c r="S1395" s="267"/>
      <c r="T1395" s="99"/>
      <c r="U1395" s="99"/>
      <c r="V1395" s="259" t="str">
        <f t="shared" si="1128"/>
        <v> </v>
      </c>
      <c r="W1395" s="260">
        <f t="shared" si="1248"/>
        <v>0</v>
      </c>
      <c r="X1395" s="258" t="str">
        <f t="shared" si="1249"/>
        <v>#DIV/0!</v>
      </c>
      <c r="Y1395" s="261" t="str">
        <f t="shared" si="1250"/>
        <v>#DIV/0!</v>
      </c>
      <c r="Z1395" s="262">
        <f t="shared" si="1251"/>
        <v>0</v>
      </c>
      <c r="AA1395" s="262">
        <f t="shared" si="1252"/>
        <v>0</v>
      </c>
      <c r="AB1395" s="258" t="str">
        <f t="shared" si="1253"/>
        <v/>
      </c>
      <c r="AC1395" s="263" t="str">
        <f t="shared" si="1135"/>
        <v>   -  BĐ: 6/9/2025 KT: Ngày lỗi</v>
      </c>
      <c r="AD1395" s="263">
        <f t="shared" ref="AD1395:AE1395" si="1645">P1395</f>
        <v>45906</v>
      </c>
      <c r="AE1395" s="263" t="str">
        <f t="shared" si="1645"/>
        <v>#DIV/0!</v>
      </c>
      <c r="AF1395" s="187"/>
      <c r="AG1395" s="187"/>
    </row>
    <row r="1396">
      <c r="A1396" s="253"/>
      <c r="B1396" s="253"/>
      <c r="C1396" s="99"/>
      <c r="D1396" s="99"/>
      <c r="E1396" s="99"/>
      <c r="F1396" s="99"/>
      <c r="G1396" s="268"/>
      <c r="H1396" s="99"/>
      <c r="I1396" s="99"/>
      <c r="J1396" s="99"/>
      <c r="K1396" s="273"/>
      <c r="L1396" s="192"/>
      <c r="M1396" s="192"/>
      <c r="N1396" s="99"/>
      <c r="O1396" s="99"/>
      <c r="P1396" s="237">
        <f t="shared" si="1246"/>
        <v>45906</v>
      </c>
      <c r="Q1396" s="170" t="str">
        <f t="shared" si="1247"/>
        <v>#DIV/0!</v>
      </c>
      <c r="R1396" s="206"/>
      <c r="S1396" s="267"/>
      <c r="T1396" s="99"/>
      <c r="U1396" s="99"/>
      <c r="V1396" s="259" t="str">
        <f t="shared" si="1128"/>
        <v> </v>
      </c>
      <c r="W1396" s="260">
        <f t="shared" si="1248"/>
        <v>0</v>
      </c>
      <c r="X1396" s="258" t="str">
        <f t="shared" si="1249"/>
        <v>#DIV/0!</v>
      </c>
      <c r="Y1396" s="261" t="str">
        <f t="shared" si="1250"/>
        <v>#DIV/0!</v>
      </c>
      <c r="Z1396" s="262">
        <f t="shared" si="1251"/>
        <v>0</v>
      </c>
      <c r="AA1396" s="262">
        <f t="shared" si="1252"/>
        <v>0</v>
      </c>
      <c r="AB1396" s="258" t="str">
        <f t="shared" si="1253"/>
        <v/>
      </c>
      <c r="AC1396" s="263" t="str">
        <f t="shared" si="1135"/>
        <v>   -  BĐ: 6/9/2025 KT: Ngày lỗi</v>
      </c>
      <c r="AD1396" s="263">
        <f t="shared" ref="AD1396:AE1396" si="1646">P1396</f>
        <v>45906</v>
      </c>
      <c r="AE1396" s="263" t="str">
        <f t="shared" si="1646"/>
        <v>#DIV/0!</v>
      </c>
      <c r="AF1396" s="187"/>
      <c r="AG1396" s="187"/>
    </row>
    <row r="1397">
      <c r="A1397" s="253"/>
      <c r="B1397" s="253"/>
      <c r="C1397" s="99"/>
      <c r="D1397" s="99"/>
      <c r="E1397" s="99"/>
      <c r="F1397" s="99"/>
      <c r="G1397" s="268"/>
      <c r="H1397" s="99"/>
      <c r="I1397" s="99"/>
      <c r="J1397" s="99"/>
      <c r="K1397" s="273"/>
      <c r="L1397" s="192"/>
      <c r="M1397" s="192"/>
      <c r="N1397" s="99"/>
      <c r="O1397" s="99"/>
      <c r="P1397" s="237">
        <f t="shared" si="1246"/>
        <v>45906</v>
      </c>
      <c r="Q1397" s="170" t="str">
        <f t="shared" si="1247"/>
        <v>#DIV/0!</v>
      </c>
      <c r="R1397" s="206"/>
      <c r="S1397" s="267"/>
      <c r="T1397" s="99"/>
      <c r="U1397" s="99"/>
      <c r="V1397" s="259" t="str">
        <f t="shared" si="1128"/>
        <v> </v>
      </c>
      <c r="W1397" s="260">
        <f t="shared" si="1248"/>
        <v>0</v>
      </c>
      <c r="X1397" s="258" t="str">
        <f t="shared" si="1249"/>
        <v>#DIV/0!</v>
      </c>
      <c r="Y1397" s="261" t="str">
        <f t="shared" si="1250"/>
        <v>#DIV/0!</v>
      </c>
      <c r="Z1397" s="262">
        <f t="shared" si="1251"/>
        <v>0</v>
      </c>
      <c r="AA1397" s="262">
        <f t="shared" si="1252"/>
        <v>0</v>
      </c>
      <c r="AB1397" s="258" t="str">
        <f t="shared" si="1253"/>
        <v/>
      </c>
      <c r="AC1397" s="263" t="str">
        <f t="shared" si="1135"/>
        <v>   -  BĐ: 6/9/2025 KT: Ngày lỗi</v>
      </c>
      <c r="AD1397" s="263">
        <f t="shared" ref="AD1397:AE1397" si="1647">P1397</f>
        <v>45906</v>
      </c>
      <c r="AE1397" s="263" t="str">
        <f t="shared" si="1647"/>
        <v>#DIV/0!</v>
      </c>
      <c r="AF1397" s="187"/>
      <c r="AG1397" s="187"/>
    </row>
    <row r="1398">
      <c r="A1398" s="253"/>
      <c r="B1398" s="253"/>
      <c r="C1398" s="99"/>
      <c r="D1398" s="99"/>
      <c r="E1398" s="99"/>
      <c r="F1398" s="99"/>
      <c r="G1398" s="268"/>
      <c r="H1398" s="99"/>
      <c r="I1398" s="99"/>
      <c r="J1398" s="99"/>
      <c r="K1398" s="273"/>
      <c r="L1398" s="192"/>
      <c r="M1398" s="192"/>
      <c r="N1398" s="99"/>
      <c r="O1398" s="99"/>
      <c r="P1398" s="237">
        <f t="shared" si="1246"/>
        <v>45906</v>
      </c>
      <c r="Q1398" s="170" t="str">
        <f t="shared" si="1247"/>
        <v>#DIV/0!</v>
      </c>
      <c r="R1398" s="206"/>
      <c r="S1398" s="267"/>
      <c r="T1398" s="99"/>
      <c r="U1398" s="99"/>
      <c r="V1398" s="259" t="str">
        <f t="shared" si="1128"/>
        <v> </v>
      </c>
      <c r="W1398" s="260">
        <f t="shared" si="1248"/>
        <v>0</v>
      </c>
      <c r="X1398" s="258" t="str">
        <f t="shared" si="1249"/>
        <v>#DIV/0!</v>
      </c>
      <c r="Y1398" s="261" t="str">
        <f t="shared" si="1250"/>
        <v>#DIV/0!</v>
      </c>
      <c r="Z1398" s="262">
        <f t="shared" si="1251"/>
        <v>0</v>
      </c>
      <c r="AA1398" s="262">
        <f t="shared" si="1252"/>
        <v>0</v>
      </c>
      <c r="AB1398" s="258" t="str">
        <f t="shared" si="1253"/>
        <v/>
      </c>
      <c r="AC1398" s="263" t="str">
        <f t="shared" si="1135"/>
        <v>   -  BĐ: 6/9/2025 KT: Ngày lỗi</v>
      </c>
      <c r="AD1398" s="263">
        <f t="shared" ref="AD1398:AE1398" si="1648">P1398</f>
        <v>45906</v>
      </c>
      <c r="AE1398" s="263" t="str">
        <f t="shared" si="1648"/>
        <v>#DIV/0!</v>
      </c>
      <c r="AF1398" s="187"/>
      <c r="AG1398" s="187"/>
    </row>
    <row r="1399">
      <c r="A1399" s="253"/>
      <c r="B1399" s="253"/>
      <c r="C1399" s="99"/>
      <c r="D1399" s="99"/>
      <c r="E1399" s="99"/>
      <c r="F1399" s="99"/>
      <c r="G1399" s="268"/>
      <c r="H1399" s="99"/>
      <c r="I1399" s="99"/>
      <c r="J1399" s="99"/>
      <c r="K1399" s="273"/>
      <c r="L1399" s="192"/>
      <c r="M1399" s="192"/>
      <c r="N1399" s="99"/>
      <c r="O1399" s="99"/>
      <c r="P1399" s="237">
        <f t="shared" si="1246"/>
        <v>45906</v>
      </c>
      <c r="Q1399" s="170" t="str">
        <f t="shared" si="1247"/>
        <v>#DIV/0!</v>
      </c>
      <c r="R1399" s="206"/>
      <c r="S1399" s="267"/>
      <c r="T1399" s="99"/>
      <c r="U1399" s="99"/>
      <c r="V1399" s="259" t="str">
        <f t="shared" si="1128"/>
        <v> </v>
      </c>
      <c r="W1399" s="260">
        <f t="shared" si="1248"/>
        <v>0</v>
      </c>
      <c r="X1399" s="258" t="str">
        <f t="shared" si="1249"/>
        <v>#DIV/0!</v>
      </c>
      <c r="Y1399" s="261" t="str">
        <f t="shared" si="1250"/>
        <v>#DIV/0!</v>
      </c>
      <c r="Z1399" s="262">
        <f t="shared" si="1251"/>
        <v>0</v>
      </c>
      <c r="AA1399" s="262">
        <f t="shared" si="1252"/>
        <v>0</v>
      </c>
      <c r="AB1399" s="258" t="str">
        <f t="shared" si="1253"/>
        <v/>
      </c>
      <c r="AC1399" s="263" t="str">
        <f t="shared" si="1135"/>
        <v>   -  BĐ: 6/9/2025 KT: Ngày lỗi</v>
      </c>
      <c r="AD1399" s="263">
        <f t="shared" ref="AD1399:AE1399" si="1649">P1399</f>
        <v>45906</v>
      </c>
      <c r="AE1399" s="263" t="str">
        <f t="shared" si="1649"/>
        <v>#DIV/0!</v>
      </c>
      <c r="AF1399" s="187"/>
      <c r="AG1399" s="187"/>
    </row>
    <row r="1400">
      <c r="A1400" s="253"/>
      <c r="B1400" s="253"/>
      <c r="C1400" s="99"/>
      <c r="D1400" s="99"/>
      <c r="E1400" s="99"/>
      <c r="F1400" s="99"/>
      <c r="G1400" s="268"/>
      <c r="H1400" s="99"/>
      <c r="I1400" s="99"/>
      <c r="J1400" s="99"/>
      <c r="K1400" s="273"/>
      <c r="L1400" s="192"/>
      <c r="M1400" s="192"/>
      <c r="N1400" s="99"/>
      <c r="O1400" s="99"/>
      <c r="P1400" s="237">
        <f t="shared" si="1246"/>
        <v>45906</v>
      </c>
      <c r="Q1400" s="170" t="str">
        <f t="shared" si="1247"/>
        <v>#DIV/0!</v>
      </c>
      <c r="R1400" s="206"/>
      <c r="S1400" s="267"/>
      <c r="T1400" s="99"/>
      <c r="U1400" s="99"/>
      <c r="V1400" s="259" t="str">
        <f t="shared" si="1128"/>
        <v> </v>
      </c>
      <c r="W1400" s="260">
        <f t="shared" si="1248"/>
        <v>0</v>
      </c>
      <c r="X1400" s="258" t="str">
        <f t="shared" si="1249"/>
        <v>#DIV/0!</v>
      </c>
      <c r="Y1400" s="261" t="str">
        <f t="shared" si="1250"/>
        <v>#DIV/0!</v>
      </c>
      <c r="Z1400" s="262">
        <f t="shared" si="1251"/>
        <v>0</v>
      </c>
      <c r="AA1400" s="262">
        <f t="shared" si="1252"/>
        <v>0</v>
      </c>
      <c r="AB1400" s="258" t="str">
        <f t="shared" si="1253"/>
        <v/>
      </c>
      <c r="AC1400" s="263" t="str">
        <f t="shared" si="1135"/>
        <v>   -  BĐ: 6/9/2025 KT: Ngày lỗi</v>
      </c>
      <c r="AD1400" s="263">
        <f t="shared" ref="AD1400:AE1400" si="1650">P1400</f>
        <v>45906</v>
      </c>
      <c r="AE1400" s="263" t="str">
        <f t="shared" si="1650"/>
        <v>#DIV/0!</v>
      </c>
      <c r="AF1400" s="187"/>
      <c r="AG1400" s="187"/>
    </row>
    <row r="1401">
      <c r="A1401" s="253"/>
      <c r="B1401" s="253"/>
      <c r="C1401" s="99"/>
      <c r="D1401" s="99"/>
      <c r="E1401" s="99"/>
      <c r="F1401" s="99"/>
      <c r="G1401" s="268"/>
      <c r="H1401" s="99"/>
      <c r="I1401" s="99"/>
      <c r="J1401" s="99"/>
      <c r="K1401" s="273"/>
      <c r="L1401" s="192"/>
      <c r="M1401" s="192"/>
      <c r="N1401" s="99"/>
      <c r="O1401" s="99"/>
      <c r="P1401" s="237">
        <f t="shared" si="1246"/>
        <v>45906</v>
      </c>
      <c r="Q1401" s="170" t="str">
        <f t="shared" si="1247"/>
        <v>#DIV/0!</v>
      </c>
      <c r="R1401" s="206"/>
      <c r="S1401" s="267"/>
      <c r="T1401" s="99"/>
      <c r="U1401" s="99"/>
      <c r="V1401" s="259" t="str">
        <f t="shared" si="1128"/>
        <v> </v>
      </c>
      <c r="W1401" s="260">
        <f t="shared" si="1248"/>
        <v>0</v>
      </c>
      <c r="X1401" s="258" t="str">
        <f t="shared" si="1249"/>
        <v>#DIV/0!</v>
      </c>
      <c r="Y1401" s="261" t="str">
        <f t="shared" si="1250"/>
        <v>#DIV/0!</v>
      </c>
      <c r="Z1401" s="262">
        <f t="shared" si="1251"/>
        <v>0</v>
      </c>
      <c r="AA1401" s="262">
        <f t="shared" si="1252"/>
        <v>0</v>
      </c>
      <c r="AB1401" s="258" t="str">
        <f t="shared" si="1253"/>
        <v/>
      </c>
      <c r="AC1401" s="263" t="str">
        <f t="shared" si="1135"/>
        <v>   -  BĐ: 6/9/2025 KT: Ngày lỗi</v>
      </c>
      <c r="AD1401" s="263">
        <f t="shared" ref="AD1401:AE1401" si="1651">P1401</f>
        <v>45906</v>
      </c>
      <c r="AE1401" s="263" t="str">
        <f t="shared" si="1651"/>
        <v>#DIV/0!</v>
      </c>
      <c r="AF1401" s="187"/>
      <c r="AG1401" s="187"/>
    </row>
    <row r="1402">
      <c r="A1402" s="253"/>
      <c r="B1402" s="253"/>
      <c r="C1402" s="99"/>
      <c r="D1402" s="99"/>
      <c r="E1402" s="99"/>
      <c r="F1402" s="99"/>
      <c r="G1402" s="268"/>
      <c r="H1402" s="99"/>
      <c r="I1402" s="99"/>
      <c r="J1402" s="99"/>
      <c r="K1402" s="273"/>
      <c r="L1402" s="192"/>
      <c r="M1402" s="192"/>
      <c r="N1402" s="99"/>
      <c r="O1402" s="99"/>
      <c r="P1402" s="237">
        <f t="shared" si="1246"/>
        <v>45906</v>
      </c>
      <c r="Q1402" s="170" t="str">
        <f t="shared" si="1247"/>
        <v>#DIV/0!</v>
      </c>
      <c r="R1402" s="206"/>
      <c r="S1402" s="267"/>
      <c r="T1402" s="99"/>
      <c r="U1402" s="99"/>
      <c r="V1402" s="259" t="str">
        <f t="shared" si="1128"/>
        <v> </v>
      </c>
      <c r="W1402" s="260">
        <f t="shared" si="1248"/>
        <v>0</v>
      </c>
      <c r="X1402" s="258" t="str">
        <f t="shared" si="1249"/>
        <v>#DIV/0!</v>
      </c>
      <c r="Y1402" s="261" t="str">
        <f t="shared" si="1250"/>
        <v>#DIV/0!</v>
      </c>
      <c r="Z1402" s="262">
        <f t="shared" si="1251"/>
        <v>0</v>
      </c>
      <c r="AA1402" s="262">
        <f t="shared" si="1252"/>
        <v>0</v>
      </c>
      <c r="AB1402" s="258" t="str">
        <f t="shared" si="1253"/>
        <v/>
      </c>
      <c r="AC1402" s="263" t="str">
        <f t="shared" si="1135"/>
        <v>   -  BĐ: 6/9/2025 KT: Ngày lỗi</v>
      </c>
      <c r="AD1402" s="263">
        <f t="shared" ref="AD1402:AE1402" si="1652">P1402</f>
        <v>45906</v>
      </c>
      <c r="AE1402" s="263" t="str">
        <f t="shared" si="1652"/>
        <v>#DIV/0!</v>
      </c>
      <c r="AF1402" s="187"/>
      <c r="AG1402" s="187"/>
    </row>
    <row r="1403">
      <c r="A1403" s="253"/>
      <c r="B1403" s="253"/>
      <c r="C1403" s="99"/>
      <c r="D1403" s="99"/>
      <c r="E1403" s="99"/>
      <c r="F1403" s="99"/>
      <c r="G1403" s="268"/>
      <c r="H1403" s="99"/>
      <c r="I1403" s="99"/>
      <c r="J1403" s="99"/>
      <c r="K1403" s="273"/>
      <c r="L1403" s="192"/>
      <c r="M1403" s="192"/>
      <c r="N1403" s="99"/>
      <c r="O1403" s="99"/>
      <c r="P1403" s="237">
        <f t="shared" si="1246"/>
        <v>45906</v>
      </c>
      <c r="Q1403" s="170" t="str">
        <f t="shared" si="1247"/>
        <v>#DIV/0!</v>
      </c>
      <c r="R1403" s="206"/>
      <c r="S1403" s="267"/>
      <c r="T1403" s="99"/>
      <c r="U1403" s="99"/>
      <c r="V1403" s="259" t="str">
        <f t="shared" si="1128"/>
        <v> </v>
      </c>
      <c r="W1403" s="260">
        <f t="shared" si="1248"/>
        <v>0</v>
      </c>
      <c r="X1403" s="258" t="str">
        <f t="shared" si="1249"/>
        <v>#DIV/0!</v>
      </c>
      <c r="Y1403" s="261" t="str">
        <f t="shared" si="1250"/>
        <v>#DIV/0!</v>
      </c>
      <c r="Z1403" s="262">
        <f t="shared" si="1251"/>
        <v>0</v>
      </c>
      <c r="AA1403" s="262">
        <f t="shared" si="1252"/>
        <v>0</v>
      </c>
      <c r="AB1403" s="258" t="str">
        <f t="shared" si="1253"/>
        <v/>
      </c>
      <c r="AC1403" s="263" t="str">
        <f t="shared" si="1135"/>
        <v>   -  BĐ: 6/9/2025 KT: Ngày lỗi</v>
      </c>
      <c r="AD1403" s="263">
        <f t="shared" ref="AD1403:AE1403" si="1653">P1403</f>
        <v>45906</v>
      </c>
      <c r="AE1403" s="263" t="str">
        <f t="shared" si="1653"/>
        <v>#DIV/0!</v>
      </c>
      <c r="AF1403" s="187"/>
      <c r="AG1403" s="187"/>
    </row>
    <row r="1404">
      <c r="A1404" s="253"/>
      <c r="B1404" s="253"/>
      <c r="C1404" s="99"/>
      <c r="D1404" s="99"/>
      <c r="E1404" s="99"/>
      <c r="F1404" s="99"/>
      <c r="G1404" s="268"/>
      <c r="H1404" s="99"/>
      <c r="I1404" s="99"/>
      <c r="J1404" s="99"/>
      <c r="K1404" s="273"/>
      <c r="L1404" s="192"/>
      <c r="M1404" s="192"/>
      <c r="N1404" s="99"/>
      <c r="O1404" s="99"/>
      <c r="P1404" s="237">
        <f t="shared" si="1246"/>
        <v>45906</v>
      </c>
      <c r="Q1404" s="170" t="str">
        <f t="shared" si="1247"/>
        <v>#DIV/0!</v>
      </c>
      <c r="R1404" s="206"/>
      <c r="S1404" s="267"/>
      <c r="T1404" s="99"/>
      <c r="U1404" s="99"/>
      <c r="V1404" s="259" t="str">
        <f t="shared" si="1128"/>
        <v> </v>
      </c>
      <c r="W1404" s="260">
        <f t="shared" si="1248"/>
        <v>0</v>
      </c>
      <c r="X1404" s="258" t="str">
        <f t="shared" si="1249"/>
        <v>#DIV/0!</v>
      </c>
      <c r="Y1404" s="261" t="str">
        <f t="shared" si="1250"/>
        <v>#DIV/0!</v>
      </c>
      <c r="Z1404" s="262">
        <f t="shared" si="1251"/>
        <v>0</v>
      </c>
      <c r="AA1404" s="262">
        <f t="shared" si="1252"/>
        <v>0</v>
      </c>
      <c r="AB1404" s="258" t="str">
        <f t="shared" si="1253"/>
        <v/>
      </c>
      <c r="AC1404" s="263" t="str">
        <f t="shared" si="1135"/>
        <v>   -  BĐ: 6/9/2025 KT: Ngày lỗi</v>
      </c>
      <c r="AD1404" s="263">
        <f t="shared" ref="AD1404:AE1404" si="1654">P1404</f>
        <v>45906</v>
      </c>
      <c r="AE1404" s="263" t="str">
        <f t="shared" si="1654"/>
        <v>#DIV/0!</v>
      </c>
      <c r="AF1404" s="187"/>
      <c r="AG1404" s="187"/>
    </row>
    <row r="1405">
      <c r="A1405" s="253"/>
      <c r="B1405" s="253"/>
      <c r="C1405" s="99"/>
      <c r="D1405" s="99"/>
      <c r="E1405" s="99"/>
      <c r="F1405" s="99"/>
      <c r="G1405" s="268"/>
      <c r="H1405" s="99"/>
      <c r="I1405" s="99"/>
      <c r="J1405" s="99"/>
      <c r="K1405" s="273"/>
      <c r="L1405" s="192"/>
      <c r="M1405" s="192"/>
      <c r="N1405" s="99"/>
      <c r="O1405" s="99"/>
      <c r="P1405" s="237">
        <f t="shared" si="1246"/>
        <v>45906</v>
      </c>
      <c r="Q1405" s="170" t="str">
        <f t="shared" si="1247"/>
        <v>#DIV/0!</v>
      </c>
      <c r="R1405" s="206"/>
      <c r="S1405" s="267"/>
      <c r="T1405" s="99"/>
      <c r="U1405" s="99"/>
      <c r="V1405" s="259" t="str">
        <f t="shared" si="1128"/>
        <v> </v>
      </c>
      <c r="W1405" s="260">
        <f t="shared" si="1248"/>
        <v>0</v>
      </c>
      <c r="X1405" s="258" t="str">
        <f t="shared" si="1249"/>
        <v>#DIV/0!</v>
      </c>
      <c r="Y1405" s="261" t="str">
        <f t="shared" si="1250"/>
        <v>#DIV/0!</v>
      </c>
      <c r="Z1405" s="262">
        <f t="shared" si="1251"/>
        <v>0</v>
      </c>
      <c r="AA1405" s="262">
        <f t="shared" si="1252"/>
        <v>0</v>
      </c>
      <c r="AB1405" s="258" t="str">
        <f t="shared" si="1253"/>
        <v/>
      </c>
      <c r="AC1405" s="263" t="str">
        <f t="shared" si="1135"/>
        <v>   -  BĐ: 6/9/2025 KT: Ngày lỗi</v>
      </c>
      <c r="AD1405" s="263">
        <f t="shared" ref="AD1405:AE1405" si="1655">P1405</f>
        <v>45906</v>
      </c>
      <c r="AE1405" s="263" t="str">
        <f t="shared" si="1655"/>
        <v>#DIV/0!</v>
      </c>
      <c r="AF1405" s="187"/>
      <c r="AG1405" s="187"/>
    </row>
    <row r="1406">
      <c r="A1406" s="253"/>
      <c r="B1406" s="253"/>
      <c r="C1406" s="99"/>
      <c r="D1406" s="99"/>
      <c r="E1406" s="99"/>
      <c r="F1406" s="99"/>
      <c r="G1406" s="268"/>
      <c r="H1406" s="99"/>
      <c r="I1406" s="99"/>
      <c r="J1406" s="99"/>
      <c r="K1406" s="273"/>
      <c r="L1406" s="192"/>
      <c r="M1406" s="192"/>
      <c r="N1406" s="99"/>
      <c r="O1406" s="99"/>
      <c r="P1406" s="237">
        <f t="shared" si="1246"/>
        <v>45906</v>
      </c>
      <c r="Q1406" s="170" t="str">
        <f t="shared" si="1247"/>
        <v>#DIV/0!</v>
      </c>
      <c r="R1406" s="206"/>
      <c r="S1406" s="267"/>
      <c r="T1406" s="99"/>
      <c r="U1406" s="99"/>
      <c r="V1406" s="259" t="str">
        <f t="shared" si="1128"/>
        <v> </v>
      </c>
      <c r="W1406" s="260">
        <f t="shared" si="1248"/>
        <v>0</v>
      </c>
      <c r="X1406" s="258" t="str">
        <f t="shared" si="1249"/>
        <v>#DIV/0!</v>
      </c>
      <c r="Y1406" s="261" t="str">
        <f t="shared" si="1250"/>
        <v>#DIV/0!</v>
      </c>
      <c r="Z1406" s="262">
        <f t="shared" si="1251"/>
        <v>0</v>
      </c>
      <c r="AA1406" s="262">
        <f t="shared" si="1252"/>
        <v>0</v>
      </c>
      <c r="AB1406" s="258" t="str">
        <f t="shared" si="1253"/>
        <v/>
      </c>
      <c r="AC1406" s="263" t="str">
        <f t="shared" si="1135"/>
        <v>   -  BĐ: 6/9/2025 KT: Ngày lỗi</v>
      </c>
      <c r="AD1406" s="263">
        <f t="shared" ref="AD1406:AE1406" si="1656">P1406</f>
        <v>45906</v>
      </c>
      <c r="AE1406" s="263" t="str">
        <f t="shared" si="1656"/>
        <v>#DIV/0!</v>
      </c>
      <c r="AF1406" s="187"/>
      <c r="AG1406" s="187"/>
    </row>
    <row r="1407">
      <c r="A1407" s="253"/>
      <c r="B1407" s="253"/>
      <c r="C1407" s="99"/>
      <c r="D1407" s="99"/>
      <c r="E1407" s="99"/>
      <c r="F1407" s="99"/>
      <c r="G1407" s="268"/>
      <c r="H1407" s="99"/>
      <c r="I1407" s="99"/>
      <c r="J1407" s="99"/>
      <c r="K1407" s="273"/>
      <c r="L1407" s="192"/>
      <c r="M1407" s="192"/>
      <c r="N1407" s="99"/>
      <c r="O1407" s="99"/>
      <c r="P1407" s="237">
        <f t="shared" si="1246"/>
        <v>45906</v>
      </c>
      <c r="Q1407" s="170" t="str">
        <f t="shared" si="1247"/>
        <v>#DIV/0!</v>
      </c>
      <c r="R1407" s="206"/>
      <c r="S1407" s="267"/>
      <c r="T1407" s="99"/>
      <c r="U1407" s="99"/>
      <c r="V1407" s="259" t="str">
        <f t="shared" si="1128"/>
        <v> </v>
      </c>
      <c r="W1407" s="260">
        <f t="shared" si="1248"/>
        <v>0</v>
      </c>
      <c r="X1407" s="258" t="str">
        <f t="shared" si="1249"/>
        <v>#DIV/0!</v>
      </c>
      <c r="Y1407" s="261" t="str">
        <f t="shared" si="1250"/>
        <v>#DIV/0!</v>
      </c>
      <c r="Z1407" s="262">
        <f t="shared" si="1251"/>
        <v>0</v>
      </c>
      <c r="AA1407" s="262">
        <f t="shared" si="1252"/>
        <v>0</v>
      </c>
      <c r="AB1407" s="258" t="str">
        <f t="shared" si="1253"/>
        <v/>
      </c>
      <c r="AC1407" s="263" t="str">
        <f t="shared" si="1135"/>
        <v>   -  BĐ: 6/9/2025 KT: Ngày lỗi</v>
      </c>
      <c r="AD1407" s="263">
        <f t="shared" ref="AD1407:AE1407" si="1657">P1407</f>
        <v>45906</v>
      </c>
      <c r="AE1407" s="263" t="str">
        <f t="shared" si="1657"/>
        <v>#DIV/0!</v>
      </c>
      <c r="AF1407" s="187"/>
      <c r="AG1407" s="187"/>
    </row>
    <row r="1408">
      <c r="A1408" s="253"/>
      <c r="B1408" s="253"/>
      <c r="C1408" s="99"/>
      <c r="D1408" s="99"/>
      <c r="E1408" s="99"/>
      <c r="F1408" s="99"/>
      <c r="G1408" s="268"/>
      <c r="H1408" s="99"/>
      <c r="I1408" s="99"/>
      <c r="J1408" s="99"/>
      <c r="K1408" s="273"/>
      <c r="L1408" s="192"/>
      <c r="M1408" s="192"/>
      <c r="N1408" s="99"/>
      <c r="O1408" s="99"/>
      <c r="P1408" s="237">
        <f t="shared" si="1246"/>
        <v>45906</v>
      </c>
      <c r="Q1408" s="170" t="str">
        <f t="shared" si="1247"/>
        <v>#DIV/0!</v>
      </c>
      <c r="R1408" s="206"/>
      <c r="S1408" s="267"/>
      <c r="T1408" s="99"/>
      <c r="U1408" s="99"/>
      <c r="V1408" s="259" t="str">
        <f t="shared" si="1128"/>
        <v> </v>
      </c>
      <c r="W1408" s="260">
        <f t="shared" si="1248"/>
        <v>0</v>
      </c>
      <c r="X1408" s="258" t="str">
        <f t="shared" si="1249"/>
        <v>#DIV/0!</v>
      </c>
      <c r="Y1408" s="261" t="str">
        <f t="shared" si="1250"/>
        <v>#DIV/0!</v>
      </c>
      <c r="Z1408" s="262">
        <f t="shared" si="1251"/>
        <v>0</v>
      </c>
      <c r="AA1408" s="262">
        <f t="shared" si="1252"/>
        <v>0</v>
      </c>
      <c r="AB1408" s="258" t="str">
        <f t="shared" si="1253"/>
        <v/>
      </c>
      <c r="AC1408" s="263" t="str">
        <f t="shared" si="1135"/>
        <v>   -  BĐ: 6/9/2025 KT: Ngày lỗi</v>
      </c>
      <c r="AD1408" s="263">
        <f t="shared" ref="AD1408:AE1408" si="1658">P1408</f>
        <v>45906</v>
      </c>
      <c r="AE1408" s="263" t="str">
        <f t="shared" si="1658"/>
        <v>#DIV/0!</v>
      </c>
      <c r="AF1408" s="187"/>
      <c r="AG1408" s="187"/>
    </row>
    <row r="1409">
      <c r="A1409" s="253"/>
      <c r="B1409" s="253"/>
      <c r="C1409" s="99"/>
      <c r="D1409" s="99"/>
      <c r="E1409" s="99"/>
      <c r="F1409" s="99"/>
      <c r="G1409" s="268"/>
      <c r="H1409" s="99"/>
      <c r="I1409" s="99"/>
      <c r="J1409" s="99"/>
      <c r="K1409" s="273"/>
      <c r="L1409" s="192"/>
      <c r="M1409" s="192"/>
      <c r="N1409" s="99"/>
      <c r="O1409" s="99"/>
      <c r="P1409" s="237">
        <f t="shared" si="1246"/>
        <v>45906</v>
      </c>
      <c r="Q1409" s="170" t="str">
        <f t="shared" si="1247"/>
        <v>#DIV/0!</v>
      </c>
      <c r="R1409" s="206"/>
      <c r="S1409" s="267"/>
      <c r="T1409" s="99"/>
      <c r="U1409" s="99"/>
      <c r="V1409" s="259" t="str">
        <f t="shared" si="1128"/>
        <v> </v>
      </c>
      <c r="W1409" s="260">
        <f t="shared" si="1248"/>
        <v>0</v>
      </c>
      <c r="X1409" s="258" t="str">
        <f t="shared" si="1249"/>
        <v>#DIV/0!</v>
      </c>
      <c r="Y1409" s="261" t="str">
        <f t="shared" si="1250"/>
        <v>#DIV/0!</v>
      </c>
      <c r="Z1409" s="262">
        <f t="shared" si="1251"/>
        <v>0</v>
      </c>
      <c r="AA1409" s="262">
        <f t="shared" si="1252"/>
        <v>0</v>
      </c>
      <c r="AB1409" s="258" t="str">
        <f t="shared" si="1253"/>
        <v/>
      </c>
      <c r="AC1409" s="263" t="str">
        <f t="shared" si="1135"/>
        <v>   -  BĐ: 6/9/2025 KT: Ngày lỗi</v>
      </c>
      <c r="AD1409" s="263">
        <f t="shared" ref="AD1409:AE1409" si="1659">P1409</f>
        <v>45906</v>
      </c>
      <c r="AE1409" s="263" t="str">
        <f t="shared" si="1659"/>
        <v>#DIV/0!</v>
      </c>
      <c r="AF1409" s="187"/>
      <c r="AG1409" s="187"/>
    </row>
    <row r="1410">
      <c r="A1410" s="253"/>
      <c r="B1410" s="253"/>
      <c r="C1410" s="99"/>
      <c r="D1410" s="99"/>
      <c r="E1410" s="99"/>
      <c r="F1410" s="99"/>
      <c r="G1410" s="268"/>
      <c r="H1410" s="99"/>
      <c r="I1410" s="99"/>
      <c r="J1410" s="99"/>
      <c r="K1410" s="273"/>
      <c r="L1410" s="192"/>
      <c r="M1410" s="192"/>
      <c r="N1410" s="99"/>
      <c r="O1410" s="99"/>
      <c r="P1410" s="237">
        <f t="shared" si="1246"/>
        <v>45906</v>
      </c>
      <c r="Q1410" s="170" t="str">
        <f t="shared" si="1247"/>
        <v>#DIV/0!</v>
      </c>
      <c r="R1410" s="206"/>
      <c r="S1410" s="267"/>
      <c r="T1410" s="99"/>
      <c r="U1410" s="99"/>
      <c r="V1410" s="259" t="str">
        <f t="shared" si="1128"/>
        <v> </v>
      </c>
      <c r="W1410" s="260">
        <f t="shared" si="1248"/>
        <v>0</v>
      </c>
      <c r="X1410" s="258" t="str">
        <f t="shared" si="1249"/>
        <v>#DIV/0!</v>
      </c>
      <c r="Y1410" s="261" t="str">
        <f t="shared" si="1250"/>
        <v>#DIV/0!</v>
      </c>
      <c r="Z1410" s="262">
        <f t="shared" si="1251"/>
        <v>0</v>
      </c>
      <c r="AA1410" s="262">
        <f t="shared" si="1252"/>
        <v>0</v>
      </c>
      <c r="AB1410" s="258" t="str">
        <f t="shared" si="1253"/>
        <v/>
      </c>
      <c r="AC1410" s="263" t="str">
        <f t="shared" si="1135"/>
        <v>   -  BĐ: 6/9/2025 KT: Ngày lỗi</v>
      </c>
      <c r="AD1410" s="263">
        <f t="shared" ref="AD1410:AE1410" si="1660">P1410</f>
        <v>45906</v>
      </c>
      <c r="AE1410" s="263" t="str">
        <f t="shared" si="1660"/>
        <v>#DIV/0!</v>
      </c>
      <c r="AF1410" s="187"/>
      <c r="AG1410" s="187"/>
    </row>
    <row r="1411">
      <c r="A1411" s="253"/>
      <c r="B1411" s="253"/>
      <c r="C1411" s="99"/>
      <c r="D1411" s="99"/>
      <c r="E1411" s="99"/>
      <c r="F1411" s="99"/>
      <c r="G1411" s="268"/>
      <c r="H1411" s="99"/>
      <c r="I1411" s="99"/>
      <c r="J1411" s="99"/>
      <c r="K1411" s="273"/>
      <c r="L1411" s="192"/>
      <c r="M1411" s="192"/>
      <c r="N1411" s="99"/>
      <c r="O1411" s="99"/>
      <c r="P1411" s="237">
        <f t="shared" si="1246"/>
        <v>45906</v>
      </c>
      <c r="Q1411" s="170" t="str">
        <f t="shared" si="1247"/>
        <v>#DIV/0!</v>
      </c>
      <c r="R1411" s="206"/>
      <c r="S1411" s="267"/>
      <c r="T1411" s="99"/>
      <c r="U1411" s="99"/>
      <c r="V1411" s="259" t="str">
        <f t="shared" si="1128"/>
        <v> </v>
      </c>
      <c r="W1411" s="260">
        <f t="shared" si="1248"/>
        <v>0</v>
      </c>
      <c r="X1411" s="258" t="str">
        <f t="shared" si="1249"/>
        <v>#DIV/0!</v>
      </c>
      <c r="Y1411" s="261" t="str">
        <f t="shared" si="1250"/>
        <v>#DIV/0!</v>
      </c>
      <c r="Z1411" s="262">
        <f t="shared" si="1251"/>
        <v>0</v>
      </c>
      <c r="AA1411" s="262">
        <f t="shared" si="1252"/>
        <v>0</v>
      </c>
      <c r="AB1411" s="258" t="str">
        <f t="shared" si="1253"/>
        <v/>
      </c>
      <c r="AC1411" s="263" t="str">
        <f t="shared" si="1135"/>
        <v>   -  BĐ: 6/9/2025 KT: Ngày lỗi</v>
      </c>
      <c r="AD1411" s="263">
        <f t="shared" ref="AD1411:AE1411" si="1661">P1411</f>
        <v>45906</v>
      </c>
      <c r="AE1411" s="263" t="str">
        <f t="shared" si="1661"/>
        <v>#DIV/0!</v>
      </c>
      <c r="AF1411" s="187"/>
      <c r="AG1411" s="187"/>
    </row>
    <row r="1412">
      <c r="A1412" s="253"/>
      <c r="B1412" s="253"/>
      <c r="C1412" s="99"/>
      <c r="D1412" s="99"/>
      <c r="E1412" s="99"/>
      <c r="F1412" s="99"/>
      <c r="G1412" s="268"/>
      <c r="H1412" s="99"/>
      <c r="I1412" s="99"/>
      <c r="J1412" s="99"/>
      <c r="K1412" s="273"/>
      <c r="L1412" s="192"/>
      <c r="M1412" s="192"/>
      <c r="N1412" s="99"/>
      <c r="O1412" s="99"/>
      <c r="P1412" s="237">
        <f t="shared" si="1246"/>
        <v>45906</v>
      </c>
      <c r="Q1412" s="170" t="str">
        <f t="shared" si="1247"/>
        <v>#DIV/0!</v>
      </c>
      <c r="R1412" s="206"/>
      <c r="S1412" s="267"/>
      <c r="T1412" s="99"/>
      <c r="U1412" s="99"/>
      <c r="V1412" s="259" t="str">
        <f t="shared" si="1128"/>
        <v> </v>
      </c>
      <c r="W1412" s="260">
        <f t="shared" si="1248"/>
        <v>0</v>
      </c>
      <c r="X1412" s="258" t="str">
        <f t="shared" si="1249"/>
        <v>#DIV/0!</v>
      </c>
      <c r="Y1412" s="261" t="str">
        <f t="shared" si="1250"/>
        <v>#DIV/0!</v>
      </c>
      <c r="Z1412" s="262">
        <f t="shared" si="1251"/>
        <v>0</v>
      </c>
      <c r="AA1412" s="262">
        <f t="shared" si="1252"/>
        <v>0</v>
      </c>
      <c r="AB1412" s="258" t="str">
        <f t="shared" si="1253"/>
        <v/>
      </c>
      <c r="AC1412" s="263" t="str">
        <f t="shared" si="1135"/>
        <v>   -  BĐ: 6/9/2025 KT: Ngày lỗi</v>
      </c>
      <c r="AD1412" s="263">
        <f t="shared" ref="AD1412:AE1412" si="1662">P1412</f>
        <v>45906</v>
      </c>
      <c r="AE1412" s="263" t="str">
        <f t="shared" si="1662"/>
        <v>#DIV/0!</v>
      </c>
      <c r="AF1412" s="187"/>
      <c r="AG1412" s="187"/>
    </row>
    <row r="1413">
      <c r="A1413" s="253"/>
      <c r="B1413" s="253"/>
      <c r="C1413" s="99"/>
      <c r="D1413" s="99"/>
      <c r="E1413" s="99"/>
      <c r="F1413" s="99"/>
      <c r="G1413" s="268"/>
      <c r="H1413" s="99"/>
      <c r="I1413" s="99"/>
      <c r="J1413" s="99"/>
      <c r="K1413" s="273"/>
      <c r="L1413" s="192"/>
      <c r="M1413" s="192"/>
      <c r="N1413" s="99"/>
      <c r="O1413" s="99"/>
      <c r="P1413" s="237">
        <f t="shared" si="1246"/>
        <v>45906</v>
      </c>
      <c r="Q1413" s="170" t="str">
        <f t="shared" si="1247"/>
        <v>#DIV/0!</v>
      </c>
      <c r="R1413" s="206"/>
      <c r="S1413" s="267"/>
      <c r="T1413" s="99"/>
      <c r="U1413" s="99"/>
      <c r="V1413" s="259" t="str">
        <f t="shared" si="1128"/>
        <v> </v>
      </c>
      <c r="W1413" s="260">
        <f t="shared" si="1248"/>
        <v>0</v>
      </c>
      <c r="X1413" s="258" t="str">
        <f t="shared" si="1249"/>
        <v>#DIV/0!</v>
      </c>
      <c r="Y1413" s="261" t="str">
        <f t="shared" si="1250"/>
        <v>#DIV/0!</v>
      </c>
      <c r="Z1413" s="262">
        <f t="shared" si="1251"/>
        <v>0</v>
      </c>
      <c r="AA1413" s="262">
        <f t="shared" si="1252"/>
        <v>0</v>
      </c>
      <c r="AB1413" s="258" t="str">
        <f t="shared" si="1253"/>
        <v/>
      </c>
      <c r="AC1413" s="263" t="str">
        <f t="shared" si="1135"/>
        <v>   -  BĐ: 6/9/2025 KT: Ngày lỗi</v>
      </c>
      <c r="AD1413" s="263">
        <f t="shared" ref="AD1413:AE1413" si="1663">P1413</f>
        <v>45906</v>
      </c>
      <c r="AE1413" s="263" t="str">
        <f t="shared" si="1663"/>
        <v>#DIV/0!</v>
      </c>
      <c r="AF1413" s="187"/>
      <c r="AG1413" s="187"/>
    </row>
    <row r="1414">
      <c r="A1414" s="253"/>
      <c r="B1414" s="253"/>
      <c r="C1414" s="99"/>
      <c r="D1414" s="99"/>
      <c r="E1414" s="99"/>
      <c r="F1414" s="99"/>
      <c r="G1414" s="268"/>
      <c r="H1414" s="99"/>
      <c r="I1414" s="99"/>
      <c r="J1414" s="99"/>
      <c r="K1414" s="273"/>
      <c r="L1414" s="192"/>
      <c r="M1414" s="192"/>
      <c r="N1414" s="99"/>
      <c r="O1414" s="99"/>
      <c r="P1414" s="237">
        <f t="shared" si="1246"/>
        <v>45906</v>
      </c>
      <c r="Q1414" s="170" t="str">
        <f t="shared" si="1247"/>
        <v>#DIV/0!</v>
      </c>
      <c r="R1414" s="206"/>
      <c r="S1414" s="267"/>
      <c r="T1414" s="99"/>
      <c r="U1414" s="99"/>
      <c r="V1414" s="259" t="str">
        <f t="shared" si="1128"/>
        <v> </v>
      </c>
      <c r="W1414" s="260">
        <f t="shared" si="1248"/>
        <v>0</v>
      </c>
      <c r="X1414" s="258" t="str">
        <f t="shared" si="1249"/>
        <v>#DIV/0!</v>
      </c>
      <c r="Y1414" s="261" t="str">
        <f t="shared" si="1250"/>
        <v>#DIV/0!</v>
      </c>
      <c r="Z1414" s="262">
        <f t="shared" si="1251"/>
        <v>0</v>
      </c>
      <c r="AA1414" s="262">
        <f t="shared" si="1252"/>
        <v>0</v>
      </c>
      <c r="AB1414" s="258" t="str">
        <f t="shared" si="1253"/>
        <v/>
      </c>
      <c r="AC1414" s="263" t="str">
        <f t="shared" si="1135"/>
        <v>   -  BĐ: 6/9/2025 KT: Ngày lỗi</v>
      </c>
      <c r="AD1414" s="263">
        <f t="shared" ref="AD1414:AE1414" si="1664">P1414</f>
        <v>45906</v>
      </c>
      <c r="AE1414" s="263" t="str">
        <f t="shared" si="1664"/>
        <v>#DIV/0!</v>
      </c>
      <c r="AF1414" s="187"/>
      <c r="AG1414" s="187"/>
    </row>
    <row r="1415">
      <c r="A1415" s="253"/>
      <c r="B1415" s="253"/>
      <c r="C1415" s="99"/>
      <c r="D1415" s="99"/>
      <c r="E1415" s="99"/>
      <c r="F1415" s="99"/>
      <c r="G1415" s="268"/>
      <c r="H1415" s="99"/>
      <c r="I1415" s="99"/>
      <c r="J1415" s="99"/>
      <c r="K1415" s="273"/>
      <c r="L1415" s="192"/>
      <c r="M1415" s="192"/>
      <c r="N1415" s="99"/>
      <c r="O1415" s="99"/>
      <c r="P1415" s="237">
        <f t="shared" si="1246"/>
        <v>45906</v>
      </c>
      <c r="Q1415" s="170" t="str">
        <f t="shared" si="1247"/>
        <v>#DIV/0!</v>
      </c>
      <c r="R1415" s="206"/>
      <c r="S1415" s="267"/>
      <c r="T1415" s="99"/>
      <c r="U1415" s="99"/>
      <c r="V1415" s="259" t="str">
        <f t="shared" si="1128"/>
        <v> </v>
      </c>
      <c r="W1415" s="260">
        <f t="shared" si="1248"/>
        <v>0</v>
      </c>
      <c r="X1415" s="258" t="str">
        <f t="shared" si="1249"/>
        <v>#DIV/0!</v>
      </c>
      <c r="Y1415" s="261" t="str">
        <f t="shared" si="1250"/>
        <v>#DIV/0!</v>
      </c>
      <c r="Z1415" s="262">
        <f t="shared" si="1251"/>
        <v>0</v>
      </c>
      <c r="AA1415" s="262">
        <f t="shared" si="1252"/>
        <v>0</v>
      </c>
      <c r="AB1415" s="258" t="str">
        <f t="shared" si="1253"/>
        <v/>
      </c>
      <c r="AC1415" s="263" t="str">
        <f t="shared" si="1135"/>
        <v>   -  BĐ: 6/9/2025 KT: Ngày lỗi</v>
      </c>
      <c r="AD1415" s="263">
        <f t="shared" ref="AD1415:AE1415" si="1665">P1415</f>
        <v>45906</v>
      </c>
      <c r="AE1415" s="263" t="str">
        <f t="shared" si="1665"/>
        <v>#DIV/0!</v>
      </c>
      <c r="AF1415" s="187"/>
      <c r="AG1415" s="187"/>
    </row>
    <row r="1416">
      <c r="A1416" s="253"/>
      <c r="B1416" s="253"/>
      <c r="C1416" s="99"/>
      <c r="D1416" s="99"/>
      <c r="E1416" s="99"/>
      <c r="F1416" s="99"/>
      <c r="G1416" s="268"/>
      <c r="H1416" s="99"/>
      <c r="I1416" s="99"/>
      <c r="J1416" s="99"/>
      <c r="K1416" s="273"/>
      <c r="L1416" s="192"/>
      <c r="M1416" s="192"/>
      <c r="N1416" s="99"/>
      <c r="O1416" s="99"/>
      <c r="P1416" s="237">
        <f t="shared" si="1246"/>
        <v>45906</v>
      </c>
      <c r="Q1416" s="170" t="str">
        <f t="shared" si="1247"/>
        <v>#DIV/0!</v>
      </c>
      <c r="R1416" s="206"/>
      <c r="S1416" s="267"/>
      <c r="T1416" s="99"/>
      <c r="U1416" s="99"/>
      <c r="V1416" s="259" t="str">
        <f t="shared" si="1128"/>
        <v> </v>
      </c>
      <c r="W1416" s="260">
        <f t="shared" si="1248"/>
        <v>0</v>
      </c>
      <c r="X1416" s="258" t="str">
        <f t="shared" si="1249"/>
        <v>#DIV/0!</v>
      </c>
      <c r="Y1416" s="261" t="str">
        <f t="shared" si="1250"/>
        <v>#DIV/0!</v>
      </c>
      <c r="Z1416" s="262">
        <f t="shared" si="1251"/>
        <v>0</v>
      </c>
      <c r="AA1416" s="262">
        <f t="shared" si="1252"/>
        <v>0</v>
      </c>
      <c r="AB1416" s="258" t="str">
        <f t="shared" si="1253"/>
        <v/>
      </c>
      <c r="AC1416" s="263" t="str">
        <f t="shared" si="1135"/>
        <v>   -  BĐ: 6/9/2025 KT: Ngày lỗi</v>
      </c>
      <c r="AD1416" s="263">
        <f t="shared" ref="AD1416:AE1416" si="1666">P1416</f>
        <v>45906</v>
      </c>
      <c r="AE1416" s="263" t="str">
        <f t="shared" si="1666"/>
        <v>#DIV/0!</v>
      </c>
      <c r="AF1416" s="187"/>
      <c r="AG1416" s="187"/>
    </row>
    <row r="1417">
      <c r="A1417" s="253"/>
      <c r="B1417" s="253"/>
      <c r="C1417" s="99"/>
      <c r="D1417" s="99"/>
      <c r="E1417" s="99"/>
      <c r="F1417" s="99"/>
      <c r="G1417" s="268"/>
      <c r="H1417" s="99"/>
      <c r="I1417" s="99"/>
      <c r="J1417" s="99"/>
      <c r="K1417" s="273"/>
      <c r="L1417" s="192"/>
      <c r="M1417" s="192"/>
      <c r="N1417" s="99"/>
      <c r="O1417" s="99"/>
      <c r="P1417" s="237">
        <f t="shared" si="1246"/>
        <v>45906</v>
      </c>
      <c r="Q1417" s="170" t="str">
        <f t="shared" si="1247"/>
        <v>#DIV/0!</v>
      </c>
      <c r="R1417" s="206"/>
      <c r="S1417" s="267"/>
      <c r="T1417" s="99"/>
      <c r="U1417" s="99"/>
      <c r="V1417" s="259" t="str">
        <f t="shared" si="1128"/>
        <v> </v>
      </c>
      <c r="W1417" s="260">
        <f t="shared" si="1248"/>
        <v>0</v>
      </c>
      <c r="X1417" s="258" t="str">
        <f t="shared" si="1249"/>
        <v>#DIV/0!</v>
      </c>
      <c r="Y1417" s="261" t="str">
        <f t="shared" si="1250"/>
        <v>#DIV/0!</v>
      </c>
      <c r="Z1417" s="262">
        <f t="shared" si="1251"/>
        <v>0</v>
      </c>
      <c r="AA1417" s="262">
        <f t="shared" si="1252"/>
        <v>0</v>
      </c>
      <c r="AB1417" s="258" t="str">
        <f t="shared" si="1253"/>
        <v/>
      </c>
      <c r="AC1417" s="263" t="str">
        <f t="shared" si="1135"/>
        <v>   -  BĐ: 6/9/2025 KT: Ngày lỗi</v>
      </c>
      <c r="AD1417" s="263">
        <f t="shared" ref="AD1417:AE1417" si="1667">P1417</f>
        <v>45906</v>
      </c>
      <c r="AE1417" s="263" t="str">
        <f t="shared" si="1667"/>
        <v>#DIV/0!</v>
      </c>
      <c r="AF1417" s="187"/>
      <c r="AG1417" s="187"/>
    </row>
    <row r="1418">
      <c r="A1418" s="253"/>
      <c r="B1418" s="253"/>
      <c r="C1418" s="99"/>
      <c r="D1418" s="99"/>
      <c r="E1418" s="99"/>
      <c r="F1418" s="99"/>
      <c r="G1418" s="268"/>
      <c r="H1418" s="99"/>
      <c r="I1418" s="99"/>
      <c r="J1418" s="99"/>
      <c r="K1418" s="273"/>
      <c r="L1418" s="192"/>
      <c r="M1418" s="192"/>
      <c r="N1418" s="99"/>
      <c r="O1418" s="99"/>
      <c r="P1418" s="237">
        <f t="shared" si="1246"/>
        <v>45906</v>
      </c>
      <c r="Q1418" s="170" t="str">
        <f t="shared" si="1247"/>
        <v>#DIV/0!</v>
      </c>
      <c r="R1418" s="206"/>
      <c r="S1418" s="267"/>
      <c r="T1418" s="99"/>
      <c r="U1418" s="99"/>
      <c r="V1418" s="259" t="str">
        <f t="shared" si="1128"/>
        <v> </v>
      </c>
      <c r="W1418" s="260">
        <f t="shared" si="1248"/>
        <v>0</v>
      </c>
      <c r="X1418" s="258" t="str">
        <f t="shared" si="1249"/>
        <v>#DIV/0!</v>
      </c>
      <c r="Y1418" s="261" t="str">
        <f t="shared" si="1250"/>
        <v>#DIV/0!</v>
      </c>
      <c r="Z1418" s="262">
        <f t="shared" si="1251"/>
        <v>0</v>
      </c>
      <c r="AA1418" s="262">
        <f t="shared" si="1252"/>
        <v>0</v>
      </c>
      <c r="AB1418" s="258" t="str">
        <f t="shared" si="1253"/>
        <v/>
      </c>
      <c r="AC1418" s="263" t="str">
        <f t="shared" si="1135"/>
        <v>   -  BĐ: 6/9/2025 KT: Ngày lỗi</v>
      </c>
      <c r="AD1418" s="263">
        <f t="shared" ref="AD1418:AE1418" si="1668">P1418</f>
        <v>45906</v>
      </c>
      <c r="AE1418" s="263" t="str">
        <f t="shared" si="1668"/>
        <v>#DIV/0!</v>
      </c>
      <c r="AF1418" s="187"/>
      <c r="AG1418" s="187"/>
    </row>
    <row r="1419">
      <c r="A1419" s="253"/>
      <c r="B1419" s="253"/>
      <c r="C1419" s="99"/>
      <c r="D1419" s="99"/>
      <c r="E1419" s="99"/>
      <c r="F1419" s="99"/>
      <c r="G1419" s="268"/>
      <c r="H1419" s="99"/>
      <c r="I1419" s="99"/>
      <c r="J1419" s="99"/>
      <c r="K1419" s="273"/>
      <c r="L1419" s="192"/>
      <c r="M1419" s="192"/>
      <c r="N1419" s="99"/>
      <c r="O1419" s="99"/>
      <c r="P1419" s="237">
        <f t="shared" si="1246"/>
        <v>45906</v>
      </c>
      <c r="Q1419" s="170" t="str">
        <f t="shared" si="1247"/>
        <v>#DIV/0!</v>
      </c>
      <c r="R1419" s="206"/>
      <c r="S1419" s="267"/>
      <c r="T1419" s="99"/>
      <c r="U1419" s="99"/>
      <c r="V1419" s="259" t="str">
        <f t="shared" si="1128"/>
        <v> </v>
      </c>
      <c r="W1419" s="260">
        <f t="shared" si="1248"/>
        <v>0</v>
      </c>
      <c r="X1419" s="258" t="str">
        <f t="shared" si="1249"/>
        <v>#DIV/0!</v>
      </c>
      <c r="Y1419" s="261" t="str">
        <f t="shared" si="1250"/>
        <v>#DIV/0!</v>
      </c>
      <c r="Z1419" s="262">
        <f t="shared" si="1251"/>
        <v>0</v>
      </c>
      <c r="AA1419" s="262">
        <f t="shared" si="1252"/>
        <v>0</v>
      </c>
      <c r="AB1419" s="258" t="str">
        <f t="shared" si="1253"/>
        <v/>
      </c>
      <c r="AC1419" s="263" t="str">
        <f t="shared" si="1135"/>
        <v>   -  BĐ: 6/9/2025 KT: Ngày lỗi</v>
      </c>
      <c r="AD1419" s="263">
        <f t="shared" ref="AD1419:AE1419" si="1669">P1419</f>
        <v>45906</v>
      </c>
      <c r="AE1419" s="263" t="str">
        <f t="shared" si="1669"/>
        <v>#DIV/0!</v>
      </c>
      <c r="AF1419" s="187"/>
      <c r="AG1419" s="187"/>
    </row>
    <row r="1420">
      <c r="A1420" s="253"/>
      <c r="B1420" s="253"/>
      <c r="C1420" s="99"/>
      <c r="D1420" s="99"/>
      <c r="E1420" s="99"/>
      <c r="F1420" s="99"/>
      <c r="G1420" s="268"/>
      <c r="H1420" s="99"/>
      <c r="I1420" s="99"/>
      <c r="J1420" s="99"/>
      <c r="K1420" s="273"/>
      <c r="L1420" s="192"/>
      <c r="M1420" s="192"/>
      <c r="N1420" s="99"/>
      <c r="O1420" s="99"/>
      <c r="P1420" s="237">
        <f t="shared" si="1246"/>
        <v>45906</v>
      </c>
      <c r="Q1420" s="170" t="str">
        <f t="shared" si="1247"/>
        <v>#DIV/0!</v>
      </c>
      <c r="R1420" s="206"/>
      <c r="S1420" s="267"/>
      <c r="T1420" s="99"/>
      <c r="U1420" s="99"/>
      <c r="V1420" s="259" t="str">
        <f t="shared" si="1128"/>
        <v> </v>
      </c>
      <c r="W1420" s="260">
        <f t="shared" si="1248"/>
        <v>0</v>
      </c>
      <c r="X1420" s="258" t="str">
        <f t="shared" si="1249"/>
        <v>#DIV/0!</v>
      </c>
      <c r="Y1420" s="261" t="str">
        <f t="shared" si="1250"/>
        <v>#DIV/0!</v>
      </c>
      <c r="Z1420" s="262">
        <f t="shared" si="1251"/>
        <v>0</v>
      </c>
      <c r="AA1420" s="262">
        <f t="shared" si="1252"/>
        <v>0</v>
      </c>
      <c r="AB1420" s="258" t="str">
        <f t="shared" si="1253"/>
        <v/>
      </c>
      <c r="AC1420" s="263" t="str">
        <f t="shared" si="1135"/>
        <v>   -  BĐ: 6/9/2025 KT: Ngày lỗi</v>
      </c>
      <c r="AD1420" s="263">
        <f t="shared" ref="AD1420:AE1420" si="1670">P1420</f>
        <v>45906</v>
      </c>
      <c r="AE1420" s="263" t="str">
        <f t="shared" si="1670"/>
        <v>#DIV/0!</v>
      </c>
      <c r="AF1420" s="187"/>
      <c r="AG1420" s="187"/>
    </row>
    <row r="1421">
      <c r="A1421" s="253"/>
      <c r="B1421" s="253"/>
      <c r="C1421" s="99"/>
      <c r="D1421" s="99"/>
      <c r="E1421" s="99"/>
      <c r="F1421" s="99"/>
      <c r="G1421" s="268"/>
      <c r="H1421" s="99"/>
      <c r="I1421" s="99"/>
      <c r="J1421" s="99"/>
      <c r="K1421" s="273"/>
      <c r="L1421" s="192"/>
      <c r="M1421" s="192"/>
      <c r="N1421" s="99"/>
      <c r="O1421" s="99"/>
      <c r="P1421" s="237">
        <f t="shared" si="1246"/>
        <v>45906</v>
      </c>
      <c r="Q1421" s="170" t="str">
        <f t="shared" si="1247"/>
        <v>#DIV/0!</v>
      </c>
      <c r="R1421" s="206"/>
      <c r="S1421" s="267"/>
      <c r="T1421" s="99"/>
      <c r="U1421" s="99"/>
      <c r="V1421" s="259" t="str">
        <f t="shared" si="1128"/>
        <v> </v>
      </c>
      <c r="W1421" s="260">
        <f t="shared" si="1248"/>
        <v>0</v>
      </c>
      <c r="X1421" s="258" t="str">
        <f t="shared" si="1249"/>
        <v>#DIV/0!</v>
      </c>
      <c r="Y1421" s="261" t="str">
        <f t="shared" si="1250"/>
        <v>#DIV/0!</v>
      </c>
      <c r="Z1421" s="262">
        <f t="shared" si="1251"/>
        <v>0</v>
      </c>
      <c r="AA1421" s="262">
        <f t="shared" si="1252"/>
        <v>0</v>
      </c>
      <c r="AB1421" s="258" t="str">
        <f t="shared" si="1253"/>
        <v/>
      </c>
      <c r="AC1421" s="263" t="str">
        <f t="shared" si="1135"/>
        <v>   -  BĐ: 6/9/2025 KT: Ngày lỗi</v>
      </c>
      <c r="AD1421" s="263">
        <f t="shared" ref="AD1421:AE1421" si="1671">P1421</f>
        <v>45906</v>
      </c>
      <c r="AE1421" s="263" t="str">
        <f t="shared" si="1671"/>
        <v>#DIV/0!</v>
      </c>
      <c r="AF1421" s="187"/>
      <c r="AG1421" s="187"/>
    </row>
    <row r="1422">
      <c r="A1422" s="253"/>
      <c r="B1422" s="253"/>
      <c r="C1422" s="99"/>
      <c r="D1422" s="99"/>
      <c r="E1422" s="99"/>
      <c r="F1422" s="99"/>
      <c r="G1422" s="268"/>
      <c r="H1422" s="99"/>
      <c r="I1422" s="99"/>
      <c r="J1422" s="99"/>
      <c r="K1422" s="273"/>
      <c r="L1422" s="192"/>
      <c r="M1422" s="192"/>
      <c r="N1422" s="99"/>
      <c r="O1422" s="99"/>
      <c r="P1422" s="237">
        <f t="shared" si="1246"/>
        <v>45906</v>
      </c>
      <c r="Q1422" s="170" t="str">
        <f t="shared" si="1247"/>
        <v>#DIV/0!</v>
      </c>
      <c r="R1422" s="206"/>
      <c r="S1422" s="267"/>
      <c r="T1422" s="99"/>
      <c r="U1422" s="99"/>
      <c r="V1422" s="259" t="str">
        <f t="shared" si="1128"/>
        <v> </v>
      </c>
      <c r="W1422" s="260">
        <f t="shared" si="1248"/>
        <v>0</v>
      </c>
      <c r="X1422" s="258" t="str">
        <f t="shared" si="1249"/>
        <v>#DIV/0!</v>
      </c>
      <c r="Y1422" s="261" t="str">
        <f t="shared" si="1250"/>
        <v>#DIV/0!</v>
      </c>
      <c r="Z1422" s="262">
        <f t="shared" si="1251"/>
        <v>0</v>
      </c>
      <c r="AA1422" s="262">
        <f t="shared" si="1252"/>
        <v>0</v>
      </c>
      <c r="AB1422" s="258" t="str">
        <f t="shared" si="1253"/>
        <v/>
      </c>
      <c r="AC1422" s="263" t="str">
        <f t="shared" si="1135"/>
        <v>   -  BĐ: 6/9/2025 KT: Ngày lỗi</v>
      </c>
      <c r="AD1422" s="263">
        <f t="shared" ref="AD1422:AE1422" si="1672">P1422</f>
        <v>45906</v>
      </c>
      <c r="AE1422" s="263" t="str">
        <f t="shared" si="1672"/>
        <v>#DIV/0!</v>
      </c>
      <c r="AF1422" s="187"/>
      <c r="AG1422" s="187"/>
    </row>
    <row r="1423">
      <c r="A1423" s="253"/>
      <c r="B1423" s="253"/>
      <c r="C1423" s="99"/>
      <c r="D1423" s="99"/>
      <c r="E1423" s="99"/>
      <c r="F1423" s="99"/>
      <c r="G1423" s="268"/>
      <c r="H1423" s="99"/>
      <c r="I1423" s="99"/>
      <c r="J1423" s="99"/>
      <c r="K1423" s="273"/>
      <c r="L1423" s="192"/>
      <c r="M1423" s="192"/>
      <c r="N1423" s="99"/>
      <c r="O1423" s="99"/>
      <c r="P1423" s="237">
        <f t="shared" si="1246"/>
        <v>45906</v>
      </c>
      <c r="Q1423" s="170" t="str">
        <f t="shared" si="1247"/>
        <v>#DIV/0!</v>
      </c>
      <c r="R1423" s="206"/>
      <c r="S1423" s="267"/>
      <c r="T1423" s="99"/>
      <c r="U1423" s="99"/>
      <c r="V1423" s="259" t="str">
        <f t="shared" si="1128"/>
        <v> </v>
      </c>
      <c r="W1423" s="260">
        <f t="shared" si="1248"/>
        <v>0</v>
      </c>
      <c r="X1423" s="258" t="str">
        <f t="shared" si="1249"/>
        <v>#DIV/0!</v>
      </c>
      <c r="Y1423" s="261" t="str">
        <f t="shared" si="1250"/>
        <v>#DIV/0!</v>
      </c>
      <c r="Z1423" s="262">
        <f t="shared" si="1251"/>
        <v>0</v>
      </c>
      <c r="AA1423" s="262">
        <f t="shared" si="1252"/>
        <v>0</v>
      </c>
      <c r="AB1423" s="258" t="str">
        <f t="shared" si="1253"/>
        <v/>
      </c>
      <c r="AC1423" s="263" t="str">
        <f t="shared" si="1135"/>
        <v>   -  BĐ: 6/9/2025 KT: Ngày lỗi</v>
      </c>
      <c r="AD1423" s="263">
        <f t="shared" ref="AD1423:AE1423" si="1673">P1423</f>
        <v>45906</v>
      </c>
      <c r="AE1423" s="263" t="str">
        <f t="shared" si="1673"/>
        <v>#DIV/0!</v>
      </c>
      <c r="AF1423" s="187"/>
      <c r="AG1423" s="187"/>
    </row>
    <row r="1424">
      <c r="A1424" s="253"/>
      <c r="B1424" s="253"/>
      <c r="C1424" s="99"/>
      <c r="D1424" s="99"/>
      <c r="E1424" s="99"/>
      <c r="F1424" s="99"/>
      <c r="G1424" s="268"/>
      <c r="H1424" s="99"/>
      <c r="I1424" s="99"/>
      <c r="J1424" s="99"/>
      <c r="K1424" s="273"/>
      <c r="L1424" s="192"/>
      <c r="M1424" s="192"/>
      <c r="N1424" s="99"/>
      <c r="O1424" s="99"/>
      <c r="P1424" s="237">
        <f t="shared" si="1246"/>
        <v>45906</v>
      </c>
      <c r="Q1424" s="170" t="str">
        <f t="shared" si="1247"/>
        <v>#DIV/0!</v>
      </c>
      <c r="R1424" s="206"/>
      <c r="S1424" s="267"/>
      <c r="T1424" s="99"/>
      <c r="U1424" s="99"/>
      <c r="V1424" s="259" t="str">
        <f t="shared" si="1128"/>
        <v> </v>
      </c>
      <c r="W1424" s="260">
        <f t="shared" si="1248"/>
        <v>0</v>
      </c>
      <c r="X1424" s="258" t="str">
        <f t="shared" si="1249"/>
        <v>#DIV/0!</v>
      </c>
      <c r="Y1424" s="261" t="str">
        <f t="shared" si="1250"/>
        <v>#DIV/0!</v>
      </c>
      <c r="Z1424" s="262">
        <f t="shared" si="1251"/>
        <v>0</v>
      </c>
      <c r="AA1424" s="262">
        <f t="shared" si="1252"/>
        <v>0</v>
      </c>
      <c r="AB1424" s="258" t="str">
        <f t="shared" si="1253"/>
        <v/>
      </c>
      <c r="AC1424" s="263" t="str">
        <f t="shared" si="1135"/>
        <v>   -  BĐ: 6/9/2025 KT: Ngày lỗi</v>
      </c>
      <c r="AD1424" s="263">
        <f t="shared" ref="AD1424:AE1424" si="1674">P1424</f>
        <v>45906</v>
      </c>
      <c r="AE1424" s="263" t="str">
        <f t="shared" si="1674"/>
        <v>#DIV/0!</v>
      </c>
      <c r="AF1424" s="187"/>
      <c r="AG1424" s="187"/>
    </row>
    <row r="1425">
      <c r="A1425" s="253"/>
      <c r="B1425" s="253"/>
      <c r="C1425" s="99"/>
      <c r="D1425" s="99"/>
      <c r="E1425" s="99"/>
      <c r="F1425" s="99"/>
      <c r="G1425" s="268"/>
      <c r="H1425" s="99"/>
      <c r="I1425" s="99"/>
      <c r="J1425" s="99"/>
      <c r="K1425" s="273"/>
      <c r="L1425" s="192"/>
      <c r="M1425" s="192"/>
      <c r="N1425" s="99"/>
      <c r="O1425" s="99"/>
      <c r="P1425" s="237">
        <f t="shared" si="1246"/>
        <v>45906</v>
      </c>
      <c r="Q1425" s="170" t="str">
        <f t="shared" si="1247"/>
        <v>#DIV/0!</v>
      </c>
      <c r="R1425" s="206"/>
      <c r="S1425" s="267"/>
      <c r="T1425" s="99"/>
      <c r="U1425" s="99"/>
      <c r="V1425" s="259" t="str">
        <f t="shared" si="1128"/>
        <v> </v>
      </c>
      <c r="W1425" s="260">
        <f t="shared" si="1248"/>
        <v>0</v>
      </c>
      <c r="X1425" s="258" t="str">
        <f t="shared" si="1249"/>
        <v>#DIV/0!</v>
      </c>
      <c r="Y1425" s="261" t="str">
        <f t="shared" si="1250"/>
        <v>#DIV/0!</v>
      </c>
      <c r="Z1425" s="262">
        <f t="shared" si="1251"/>
        <v>0</v>
      </c>
      <c r="AA1425" s="262">
        <f t="shared" si="1252"/>
        <v>0</v>
      </c>
      <c r="AB1425" s="258" t="str">
        <f t="shared" si="1253"/>
        <v/>
      </c>
      <c r="AC1425" s="263" t="str">
        <f t="shared" si="1135"/>
        <v>   -  BĐ: 6/9/2025 KT: Ngày lỗi</v>
      </c>
      <c r="AD1425" s="263">
        <f t="shared" ref="AD1425:AE1425" si="1675">P1425</f>
        <v>45906</v>
      </c>
      <c r="AE1425" s="263" t="str">
        <f t="shared" si="1675"/>
        <v>#DIV/0!</v>
      </c>
      <c r="AF1425" s="187"/>
      <c r="AG1425" s="187"/>
    </row>
    <row r="1426">
      <c r="A1426" s="253"/>
      <c r="B1426" s="253"/>
      <c r="C1426" s="99"/>
      <c r="D1426" s="99"/>
      <c r="E1426" s="99"/>
      <c r="F1426" s="99"/>
      <c r="G1426" s="268"/>
      <c r="H1426" s="99"/>
      <c r="I1426" s="99"/>
      <c r="J1426" s="99"/>
      <c r="K1426" s="273"/>
      <c r="L1426" s="192"/>
      <c r="M1426" s="192"/>
      <c r="N1426" s="99"/>
      <c r="O1426" s="99"/>
      <c r="P1426" s="237">
        <f t="shared" si="1246"/>
        <v>45906</v>
      </c>
      <c r="Q1426" s="170" t="str">
        <f t="shared" si="1247"/>
        <v>#DIV/0!</v>
      </c>
      <c r="R1426" s="206"/>
      <c r="S1426" s="267"/>
      <c r="T1426" s="99"/>
      <c r="U1426" s="99"/>
      <c r="V1426" s="259" t="str">
        <f t="shared" si="1128"/>
        <v> </v>
      </c>
      <c r="W1426" s="260">
        <f t="shared" si="1248"/>
        <v>0</v>
      </c>
      <c r="X1426" s="258" t="str">
        <f t="shared" si="1249"/>
        <v>#DIV/0!</v>
      </c>
      <c r="Y1426" s="261" t="str">
        <f t="shared" si="1250"/>
        <v>#DIV/0!</v>
      </c>
      <c r="Z1426" s="262">
        <f t="shared" si="1251"/>
        <v>0</v>
      </c>
      <c r="AA1426" s="262">
        <f t="shared" si="1252"/>
        <v>0</v>
      </c>
      <c r="AB1426" s="258" t="str">
        <f t="shared" si="1253"/>
        <v/>
      </c>
      <c r="AC1426" s="263" t="str">
        <f t="shared" si="1135"/>
        <v>   -  BĐ: 6/9/2025 KT: Ngày lỗi</v>
      </c>
      <c r="AD1426" s="263">
        <f t="shared" ref="AD1426:AE1426" si="1676">P1426</f>
        <v>45906</v>
      </c>
      <c r="AE1426" s="263" t="str">
        <f t="shared" si="1676"/>
        <v>#DIV/0!</v>
      </c>
      <c r="AF1426" s="187"/>
      <c r="AG1426" s="187"/>
    </row>
    <row r="1427">
      <c r="A1427" s="253"/>
      <c r="B1427" s="253"/>
      <c r="C1427" s="99"/>
      <c r="D1427" s="99"/>
      <c r="E1427" s="99"/>
      <c r="F1427" s="99"/>
      <c r="G1427" s="268"/>
      <c r="H1427" s="99"/>
      <c r="I1427" s="99"/>
      <c r="J1427" s="99"/>
      <c r="K1427" s="273"/>
      <c r="L1427" s="192"/>
      <c r="M1427" s="192"/>
      <c r="N1427" s="99"/>
      <c r="O1427" s="99"/>
      <c r="P1427" s="237">
        <f t="shared" si="1246"/>
        <v>45906</v>
      </c>
      <c r="Q1427" s="170" t="str">
        <f t="shared" si="1247"/>
        <v>#DIV/0!</v>
      </c>
      <c r="R1427" s="206"/>
      <c r="S1427" s="267"/>
      <c r="T1427" s="99"/>
      <c r="U1427" s="99"/>
      <c r="V1427" s="259" t="str">
        <f t="shared" si="1128"/>
        <v> </v>
      </c>
      <c r="W1427" s="260">
        <f t="shared" si="1248"/>
        <v>0</v>
      </c>
      <c r="X1427" s="258" t="str">
        <f t="shared" si="1249"/>
        <v>#DIV/0!</v>
      </c>
      <c r="Y1427" s="261" t="str">
        <f t="shared" si="1250"/>
        <v>#DIV/0!</v>
      </c>
      <c r="Z1427" s="262">
        <f t="shared" si="1251"/>
        <v>0</v>
      </c>
      <c r="AA1427" s="262">
        <f t="shared" si="1252"/>
        <v>0</v>
      </c>
      <c r="AB1427" s="258" t="str">
        <f t="shared" si="1253"/>
        <v/>
      </c>
      <c r="AC1427" s="263" t="str">
        <f t="shared" si="1135"/>
        <v>   -  BĐ: 6/9/2025 KT: Ngày lỗi</v>
      </c>
      <c r="AD1427" s="263">
        <f t="shared" ref="AD1427:AE1427" si="1677">P1427</f>
        <v>45906</v>
      </c>
      <c r="AE1427" s="263" t="str">
        <f t="shared" si="1677"/>
        <v>#DIV/0!</v>
      </c>
      <c r="AF1427" s="187"/>
      <c r="AG1427" s="187"/>
    </row>
    <row r="1428">
      <c r="A1428" s="253"/>
      <c r="B1428" s="253"/>
      <c r="C1428" s="99"/>
      <c r="D1428" s="99"/>
      <c r="E1428" s="99"/>
      <c r="F1428" s="99"/>
      <c r="G1428" s="268"/>
      <c r="H1428" s="99"/>
      <c r="I1428" s="99"/>
      <c r="J1428" s="99"/>
      <c r="K1428" s="273"/>
      <c r="L1428" s="192"/>
      <c r="M1428" s="192"/>
      <c r="N1428" s="99"/>
      <c r="O1428" s="99"/>
      <c r="P1428" s="237">
        <f t="shared" si="1246"/>
        <v>45906</v>
      </c>
      <c r="Q1428" s="170" t="str">
        <f t="shared" si="1247"/>
        <v>#DIV/0!</v>
      </c>
      <c r="R1428" s="206"/>
      <c r="S1428" s="267"/>
      <c r="T1428" s="99"/>
      <c r="U1428" s="99"/>
      <c r="V1428" s="259" t="str">
        <f t="shared" si="1128"/>
        <v> </v>
      </c>
      <c r="W1428" s="260">
        <f t="shared" si="1248"/>
        <v>0</v>
      </c>
      <c r="X1428" s="258" t="str">
        <f t="shared" si="1249"/>
        <v>#DIV/0!</v>
      </c>
      <c r="Y1428" s="261" t="str">
        <f t="shared" si="1250"/>
        <v>#DIV/0!</v>
      </c>
      <c r="Z1428" s="262">
        <f t="shared" si="1251"/>
        <v>0</v>
      </c>
      <c r="AA1428" s="262">
        <f t="shared" si="1252"/>
        <v>0</v>
      </c>
      <c r="AB1428" s="258" t="str">
        <f t="shared" si="1253"/>
        <v/>
      </c>
      <c r="AC1428" s="263" t="str">
        <f t="shared" si="1135"/>
        <v>   -  BĐ: 6/9/2025 KT: Ngày lỗi</v>
      </c>
      <c r="AD1428" s="263">
        <f t="shared" ref="AD1428:AE1428" si="1678">P1428</f>
        <v>45906</v>
      </c>
      <c r="AE1428" s="263" t="str">
        <f t="shared" si="1678"/>
        <v>#DIV/0!</v>
      </c>
      <c r="AF1428" s="187"/>
      <c r="AG1428" s="187"/>
    </row>
    <row r="1429">
      <c r="A1429" s="253"/>
      <c r="B1429" s="253"/>
      <c r="C1429" s="99"/>
      <c r="D1429" s="99"/>
      <c r="E1429" s="99"/>
      <c r="F1429" s="99"/>
      <c r="G1429" s="268"/>
      <c r="H1429" s="99"/>
      <c r="I1429" s="99"/>
      <c r="J1429" s="99"/>
      <c r="K1429" s="273"/>
      <c r="L1429" s="192"/>
      <c r="M1429" s="192"/>
      <c r="N1429" s="99"/>
      <c r="O1429" s="99"/>
      <c r="P1429" s="237">
        <f t="shared" si="1246"/>
        <v>45906</v>
      </c>
      <c r="Q1429" s="170" t="str">
        <f t="shared" si="1247"/>
        <v>#DIV/0!</v>
      </c>
      <c r="R1429" s="206"/>
      <c r="S1429" s="267"/>
      <c r="T1429" s="99"/>
      <c r="U1429" s="99"/>
      <c r="V1429" s="259" t="str">
        <f t="shared" si="1128"/>
        <v> </v>
      </c>
      <c r="W1429" s="260">
        <f t="shared" si="1248"/>
        <v>0</v>
      </c>
      <c r="X1429" s="258" t="str">
        <f t="shared" si="1249"/>
        <v>#DIV/0!</v>
      </c>
      <c r="Y1429" s="261" t="str">
        <f t="shared" si="1250"/>
        <v>#DIV/0!</v>
      </c>
      <c r="Z1429" s="262">
        <f t="shared" si="1251"/>
        <v>0</v>
      </c>
      <c r="AA1429" s="262">
        <f t="shared" si="1252"/>
        <v>0</v>
      </c>
      <c r="AB1429" s="258" t="str">
        <f t="shared" si="1253"/>
        <v/>
      </c>
      <c r="AC1429" s="263" t="str">
        <f t="shared" si="1135"/>
        <v>   -  BĐ: 6/9/2025 KT: Ngày lỗi</v>
      </c>
      <c r="AD1429" s="263">
        <f t="shared" ref="AD1429:AE1429" si="1679">P1429</f>
        <v>45906</v>
      </c>
      <c r="AE1429" s="263" t="str">
        <f t="shared" si="1679"/>
        <v>#DIV/0!</v>
      </c>
      <c r="AF1429" s="187"/>
      <c r="AG1429" s="187"/>
    </row>
    <row r="1430">
      <c r="A1430" s="253"/>
      <c r="B1430" s="253"/>
      <c r="C1430" s="99"/>
      <c r="D1430" s="99"/>
      <c r="E1430" s="99"/>
      <c r="F1430" s="99"/>
      <c r="G1430" s="268"/>
      <c r="H1430" s="99"/>
      <c r="I1430" s="99"/>
      <c r="J1430" s="99"/>
      <c r="K1430" s="273"/>
      <c r="L1430" s="192"/>
      <c r="M1430" s="192"/>
      <c r="N1430" s="99"/>
      <c r="O1430" s="99"/>
      <c r="P1430" s="237">
        <f t="shared" si="1246"/>
        <v>45906</v>
      </c>
      <c r="Q1430" s="170" t="str">
        <f t="shared" si="1247"/>
        <v>#DIV/0!</v>
      </c>
      <c r="R1430" s="206"/>
      <c r="S1430" s="267"/>
      <c r="T1430" s="99"/>
      <c r="U1430" s="99"/>
      <c r="V1430" s="259" t="str">
        <f t="shared" si="1128"/>
        <v> </v>
      </c>
      <c r="W1430" s="260">
        <f t="shared" si="1248"/>
        <v>0</v>
      </c>
      <c r="X1430" s="258" t="str">
        <f t="shared" si="1249"/>
        <v>#DIV/0!</v>
      </c>
      <c r="Y1430" s="261" t="str">
        <f t="shared" si="1250"/>
        <v>#DIV/0!</v>
      </c>
      <c r="Z1430" s="262">
        <f t="shared" si="1251"/>
        <v>0</v>
      </c>
      <c r="AA1430" s="262">
        <f t="shared" si="1252"/>
        <v>0</v>
      </c>
      <c r="AB1430" s="258" t="str">
        <f t="shared" si="1253"/>
        <v/>
      </c>
      <c r="AC1430" s="263" t="str">
        <f t="shared" si="1135"/>
        <v>   -  BĐ: 6/9/2025 KT: Ngày lỗi</v>
      </c>
      <c r="AD1430" s="263">
        <f t="shared" ref="AD1430:AE1430" si="1680">P1430</f>
        <v>45906</v>
      </c>
      <c r="AE1430" s="263" t="str">
        <f t="shared" si="1680"/>
        <v>#DIV/0!</v>
      </c>
      <c r="AF1430" s="187"/>
      <c r="AG1430" s="187"/>
    </row>
    <row r="1431">
      <c r="A1431" s="253"/>
      <c r="B1431" s="253"/>
      <c r="C1431" s="99"/>
      <c r="D1431" s="99"/>
      <c r="E1431" s="99"/>
      <c r="F1431" s="99"/>
      <c r="G1431" s="268"/>
      <c r="H1431" s="99"/>
      <c r="I1431" s="99"/>
      <c r="J1431" s="99"/>
      <c r="K1431" s="273"/>
      <c r="L1431" s="192"/>
      <c r="M1431" s="192"/>
      <c r="N1431" s="99"/>
      <c r="O1431" s="99"/>
      <c r="P1431" s="237">
        <f t="shared" si="1246"/>
        <v>45906</v>
      </c>
      <c r="Q1431" s="170" t="str">
        <f t="shared" si="1247"/>
        <v>#DIV/0!</v>
      </c>
      <c r="R1431" s="206"/>
      <c r="S1431" s="267"/>
      <c r="T1431" s="99"/>
      <c r="U1431" s="99"/>
      <c r="V1431" s="259" t="str">
        <f t="shared" si="1128"/>
        <v> </v>
      </c>
      <c r="W1431" s="260">
        <f t="shared" si="1248"/>
        <v>0</v>
      </c>
      <c r="X1431" s="258" t="str">
        <f t="shared" si="1249"/>
        <v>#DIV/0!</v>
      </c>
      <c r="Y1431" s="261" t="str">
        <f t="shared" si="1250"/>
        <v>#DIV/0!</v>
      </c>
      <c r="Z1431" s="262">
        <f t="shared" si="1251"/>
        <v>0</v>
      </c>
      <c r="AA1431" s="262">
        <f t="shared" si="1252"/>
        <v>0</v>
      </c>
      <c r="AB1431" s="258" t="str">
        <f t="shared" si="1253"/>
        <v/>
      </c>
      <c r="AC1431" s="263" t="str">
        <f t="shared" si="1135"/>
        <v>   -  BĐ: 6/9/2025 KT: Ngày lỗi</v>
      </c>
      <c r="AD1431" s="263">
        <f t="shared" ref="AD1431:AE1431" si="1681">P1431</f>
        <v>45906</v>
      </c>
      <c r="AE1431" s="263" t="str">
        <f t="shared" si="1681"/>
        <v>#DIV/0!</v>
      </c>
      <c r="AF1431" s="187"/>
      <c r="AG1431" s="187"/>
    </row>
    <row r="1432">
      <c r="A1432" s="253"/>
      <c r="B1432" s="253"/>
      <c r="C1432" s="99"/>
      <c r="D1432" s="99"/>
      <c r="E1432" s="99"/>
      <c r="F1432" s="99"/>
      <c r="G1432" s="268"/>
      <c r="H1432" s="99"/>
      <c r="I1432" s="99"/>
      <c r="J1432" s="99"/>
      <c r="K1432" s="273"/>
      <c r="L1432" s="192"/>
      <c r="M1432" s="192"/>
      <c r="N1432" s="99"/>
      <c r="O1432" s="99"/>
      <c r="P1432" s="237">
        <f t="shared" si="1246"/>
        <v>45906</v>
      </c>
      <c r="Q1432" s="170" t="str">
        <f t="shared" si="1247"/>
        <v>#DIV/0!</v>
      </c>
      <c r="R1432" s="206"/>
      <c r="S1432" s="267"/>
      <c r="T1432" s="99"/>
      <c r="U1432" s="99"/>
      <c r="V1432" s="259" t="str">
        <f t="shared" si="1128"/>
        <v> </v>
      </c>
      <c r="W1432" s="260">
        <f t="shared" si="1248"/>
        <v>0</v>
      </c>
      <c r="X1432" s="258" t="str">
        <f t="shared" si="1249"/>
        <v>#DIV/0!</v>
      </c>
      <c r="Y1432" s="261" t="str">
        <f t="shared" si="1250"/>
        <v>#DIV/0!</v>
      </c>
      <c r="Z1432" s="262">
        <f t="shared" si="1251"/>
        <v>0</v>
      </c>
      <c r="AA1432" s="262">
        <f t="shared" si="1252"/>
        <v>0</v>
      </c>
      <c r="AB1432" s="258" t="str">
        <f t="shared" si="1253"/>
        <v/>
      </c>
      <c r="AC1432" s="263" t="str">
        <f t="shared" si="1135"/>
        <v>   -  BĐ: 6/9/2025 KT: Ngày lỗi</v>
      </c>
      <c r="AD1432" s="263">
        <f t="shared" ref="AD1432:AE1432" si="1682">P1432</f>
        <v>45906</v>
      </c>
      <c r="AE1432" s="263" t="str">
        <f t="shared" si="1682"/>
        <v>#DIV/0!</v>
      </c>
      <c r="AF1432" s="187"/>
      <c r="AG1432" s="187"/>
    </row>
    <row r="1433">
      <c r="A1433" s="253"/>
      <c r="B1433" s="253"/>
      <c r="C1433" s="99"/>
      <c r="D1433" s="99"/>
      <c r="E1433" s="99"/>
      <c r="F1433" s="99"/>
      <c r="G1433" s="268"/>
      <c r="H1433" s="99"/>
      <c r="I1433" s="99"/>
      <c r="J1433" s="99"/>
      <c r="K1433" s="273"/>
      <c r="L1433" s="192"/>
      <c r="M1433" s="192"/>
      <c r="N1433" s="99"/>
      <c r="O1433" s="99"/>
      <c r="P1433" s="237">
        <f t="shared" si="1246"/>
        <v>45906</v>
      </c>
      <c r="Q1433" s="170" t="str">
        <f t="shared" si="1247"/>
        <v>#DIV/0!</v>
      </c>
      <c r="R1433" s="206"/>
      <c r="S1433" s="267"/>
      <c r="T1433" s="99"/>
      <c r="U1433" s="99"/>
      <c r="V1433" s="259" t="str">
        <f t="shared" si="1128"/>
        <v> </v>
      </c>
      <c r="W1433" s="260">
        <f t="shared" si="1248"/>
        <v>0</v>
      </c>
      <c r="X1433" s="258" t="str">
        <f t="shared" si="1249"/>
        <v>#DIV/0!</v>
      </c>
      <c r="Y1433" s="261" t="str">
        <f t="shared" si="1250"/>
        <v>#DIV/0!</v>
      </c>
      <c r="Z1433" s="262">
        <f t="shared" si="1251"/>
        <v>0</v>
      </c>
      <c r="AA1433" s="262">
        <f t="shared" si="1252"/>
        <v>0</v>
      </c>
      <c r="AB1433" s="258" t="str">
        <f t="shared" si="1253"/>
        <v/>
      </c>
      <c r="AC1433" s="263" t="str">
        <f t="shared" si="1135"/>
        <v>   -  BĐ: 6/9/2025 KT: Ngày lỗi</v>
      </c>
      <c r="AD1433" s="263">
        <f t="shared" ref="AD1433:AE1433" si="1683">P1433</f>
        <v>45906</v>
      </c>
      <c r="AE1433" s="263" t="str">
        <f t="shared" si="1683"/>
        <v>#DIV/0!</v>
      </c>
      <c r="AF1433" s="187"/>
      <c r="AG1433" s="187"/>
    </row>
    <row r="1434">
      <c r="A1434" s="253"/>
      <c r="B1434" s="253"/>
      <c r="C1434" s="99"/>
      <c r="D1434" s="99"/>
      <c r="E1434" s="99"/>
      <c r="F1434" s="99"/>
      <c r="G1434" s="268"/>
      <c r="H1434" s="99"/>
      <c r="I1434" s="99"/>
      <c r="J1434" s="99"/>
      <c r="K1434" s="273"/>
      <c r="L1434" s="192"/>
      <c r="M1434" s="192"/>
      <c r="N1434" s="99"/>
      <c r="O1434" s="99"/>
      <c r="P1434" s="237">
        <f t="shared" si="1246"/>
        <v>45906</v>
      </c>
      <c r="Q1434" s="170" t="str">
        <f t="shared" si="1247"/>
        <v>#DIV/0!</v>
      </c>
      <c r="R1434" s="206"/>
      <c r="S1434" s="267"/>
      <c r="T1434" s="99"/>
      <c r="U1434" s="99"/>
      <c r="V1434" s="259" t="str">
        <f t="shared" si="1128"/>
        <v> </v>
      </c>
      <c r="W1434" s="260">
        <f t="shared" si="1248"/>
        <v>0</v>
      </c>
      <c r="X1434" s="258" t="str">
        <f t="shared" si="1249"/>
        <v>#DIV/0!</v>
      </c>
      <c r="Y1434" s="261" t="str">
        <f t="shared" si="1250"/>
        <v>#DIV/0!</v>
      </c>
      <c r="Z1434" s="262">
        <f t="shared" si="1251"/>
        <v>0</v>
      </c>
      <c r="AA1434" s="262">
        <f t="shared" si="1252"/>
        <v>0</v>
      </c>
      <c r="AB1434" s="258" t="str">
        <f t="shared" si="1253"/>
        <v/>
      </c>
      <c r="AC1434" s="263" t="str">
        <f t="shared" si="1135"/>
        <v>   -  BĐ: 6/9/2025 KT: Ngày lỗi</v>
      </c>
      <c r="AD1434" s="263">
        <f t="shared" ref="AD1434:AE1434" si="1684">P1434</f>
        <v>45906</v>
      </c>
      <c r="AE1434" s="263" t="str">
        <f t="shared" si="1684"/>
        <v>#DIV/0!</v>
      </c>
      <c r="AF1434" s="187"/>
      <c r="AG1434" s="187"/>
    </row>
    <row r="1435">
      <c r="A1435" s="253"/>
      <c r="B1435" s="253"/>
      <c r="C1435" s="99"/>
      <c r="D1435" s="99"/>
      <c r="E1435" s="99"/>
      <c r="F1435" s="99"/>
      <c r="G1435" s="268"/>
      <c r="H1435" s="99"/>
      <c r="I1435" s="99"/>
      <c r="J1435" s="99"/>
      <c r="K1435" s="273"/>
      <c r="L1435" s="192"/>
      <c r="M1435" s="192"/>
      <c r="N1435" s="99"/>
      <c r="O1435" s="99"/>
      <c r="P1435" s="237">
        <f t="shared" si="1246"/>
        <v>45906</v>
      </c>
      <c r="Q1435" s="170" t="str">
        <f t="shared" si="1247"/>
        <v>#DIV/0!</v>
      </c>
      <c r="R1435" s="206"/>
      <c r="S1435" s="267"/>
      <c r="T1435" s="99"/>
      <c r="U1435" s="99"/>
      <c r="V1435" s="259" t="str">
        <f t="shared" si="1128"/>
        <v> </v>
      </c>
      <c r="W1435" s="260">
        <f t="shared" si="1248"/>
        <v>0</v>
      </c>
      <c r="X1435" s="258" t="str">
        <f t="shared" si="1249"/>
        <v>#DIV/0!</v>
      </c>
      <c r="Y1435" s="261" t="str">
        <f t="shared" si="1250"/>
        <v>#DIV/0!</v>
      </c>
      <c r="Z1435" s="262">
        <f t="shared" si="1251"/>
        <v>0</v>
      </c>
      <c r="AA1435" s="262">
        <f t="shared" si="1252"/>
        <v>0</v>
      </c>
      <c r="AB1435" s="258" t="str">
        <f t="shared" si="1253"/>
        <v/>
      </c>
      <c r="AC1435" s="263" t="str">
        <f t="shared" si="1135"/>
        <v>   -  BĐ: 6/9/2025 KT: Ngày lỗi</v>
      </c>
      <c r="AD1435" s="263">
        <f t="shared" ref="AD1435:AE1435" si="1685">P1435</f>
        <v>45906</v>
      </c>
      <c r="AE1435" s="263" t="str">
        <f t="shared" si="1685"/>
        <v>#DIV/0!</v>
      </c>
      <c r="AF1435" s="187"/>
      <c r="AG1435" s="187"/>
    </row>
    <row r="1436">
      <c r="A1436" s="253"/>
      <c r="B1436" s="253"/>
      <c r="C1436" s="99"/>
      <c r="D1436" s="99"/>
      <c r="E1436" s="99"/>
      <c r="F1436" s="99"/>
      <c r="G1436" s="268"/>
      <c r="H1436" s="99"/>
      <c r="I1436" s="99"/>
      <c r="J1436" s="99"/>
      <c r="K1436" s="273"/>
      <c r="L1436" s="192"/>
      <c r="M1436" s="192"/>
      <c r="N1436" s="99"/>
      <c r="O1436" s="99"/>
      <c r="P1436" s="237">
        <f t="shared" si="1246"/>
        <v>45906</v>
      </c>
      <c r="Q1436" s="170" t="str">
        <f t="shared" si="1247"/>
        <v>#DIV/0!</v>
      </c>
      <c r="R1436" s="206"/>
      <c r="S1436" s="267"/>
      <c r="T1436" s="99"/>
      <c r="U1436" s="99"/>
      <c r="V1436" s="259" t="str">
        <f t="shared" si="1128"/>
        <v> </v>
      </c>
      <c r="W1436" s="260">
        <f t="shared" si="1248"/>
        <v>0</v>
      </c>
      <c r="X1436" s="258" t="str">
        <f t="shared" si="1249"/>
        <v>#DIV/0!</v>
      </c>
      <c r="Y1436" s="261" t="str">
        <f t="shared" si="1250"/>
        <v>#DIV/0!</v>
      </c>
      <c r="Z1436" s="262">
        <f t="shared" si="1251"/>
        <v>0</v>
      </c>
      <c r="AA1436" s="262">
        <f t="shared" si="1252"/>
        <v>0</v>
      </c>
      <c r="AB1436" s="258" t="str">
        <f t="shared" si="1253"/>
        <v/>
      </c>
      <c r="AC1436" s="263" t="str">
        <f t="shared" si="1135"/>
        <v>   -  BĐ: 6/9/2025 KT: Ngày lỗi</v>
      </c>
      <c r="AD1436" s="263">
        <f t="shared" ref="AD1436:AE1436" si="1686">P1436</f>
        <v>45906</v>
      </c>
      <c r="AE1436" s="263" t="str">
        <f t="shared" si="1686"/>
        <v>#DIV/0!</v>
      </c>
      <c r="AF1436" s="187"/>
      <c r="AG1436" s="187"/>
    </row>
    <row r="1437">
      <c r="A1437" s="253"/>
      <c r="B1437" s="253"/>
      <c r="C1437" s="99"/>
      <c r="D1437" s="99"/>
      <c r="E1437" s="99"/>
      <c r="F1437" s="99"/>
      <c r="G1437" s="268"/>
      <c r="H1437" s="99"/>
      <c r="I1437" s="99"/>
      <c r="J1437" s="99"/>
      <c r="K1437" s="273"/>
      <c r="L1437" s="192"/>
      <c r="M1437" s="192"/>
      <c r="N1437" s="99"/>
      <c r="O1437" s="99"/>
      <c r="P1437" s="237">
        <f t="shared" si="1246"/>
        <v>45906</v>
      </c>
      <c r="Q1437" s="170" t="str">
        <f t="shared" si="1247"/>
        <v>#DIV/0!</v>
      </c>
      <c r="R1437" s="206"/>
      <c r="S1437" s="267"/>
      <c r="T1437" s="99"/>
      <c r="U1437" s="99"/>
      <c r="V1437" s="259" t="str">
        <f t="shared" si="1128"/>
        <v> </v>
      </c>
      <c r="W1437" s="260">
        <f t="shared" si="1248"/>
        <v>0</v>
      </c>
      <c r="X1437" s="258" t="str">
        <f t="shared" si="1249"/>
        <v>#DIV/0!</v>
      </c>
      <c r="Y1437" s="261" t="str">
        <f t="shared" si="1250"/>
        <v>#DIV/0!</v>
      </c>
      <c r="Z1437" s="262">
        <f t="shared" si="1251"/>
        <v>0</v>
      </c>
      <c r="AA1437" s="262">
        <f t="shared" si="1252"/>
        <v>0</v>
      </c>
      <c r="AB1437" s="258" t="str">
        <f t="shared" si="1253"/>
        <v/>
      </c>
      <c r="AC1437" s="263" t="str">
        <f t="shared" si="1135"/>
        <v>   -  BĐ: 6/9/2025 KT: Ngày lỗi</v>
      </c>
      <c r="AD1437" s="263">
        <f t="shared" ref="AD1437:AE1437" si="1687">P1437</f>
        <v>45906</v>
      </c>
      <c r="AE1437" s="263" t="str">
        <f t="shared" si="1687"/>
        <v>#DIV/0!</v>
      </c>
      <c r="AF1437" s="187"/>
      <c r="AG1437" s="187"/>
    </row>
    <row r="1438">
      <c r="A1438" s="253"/>
      <c r="B1438" s="253"/>
      <c r="C1438" s="99"/>
      <c r="D1438" s="99"/>
      <c r="E1438" s="99"/>
      <c r="F1438" s="99"/>
      <c r="G1438" s="268"/>
      <c r="H1438" s="99"/>
      <c r="I1438" s="99"/>
      <c r="J1438" s="99"/>
      <c r="K1438" s="273"/>
      <c r="L1438" s="192"/>
      <c r="M1438" s="192"/>
      <c r="N1438" s="99"/>
      <c r="O1438" s="99"/>
      <c r="P1438" s="237">
        <f t="shared" si="1246"/>
        <v>45906</v>
      </c>
      <c r="Q1438" s="170" t="str">
        <f t="shared" si="1247"/>
        <v>#DIV/0!</v>
      </c>
      <c r="R1438" s="206"/>
      <c r="S1438" s="267"/>
      <c r="T1438" s="99"/>
      <c r="U1438" s="99"/>
      <c r="V1438" s="259" t="str">
        <f t="shared" si="1128"/>
        <v> </v>
      </c>
      <c r="W1438" s="260">
        <f t="shared" si="1248"/>
        <v>0</v>
      </c>
      <c r="X1438" s="258" t="str">
        <f t="shared" si="1249"/>
        <v>#DIV/0!</v>
      </c>
      <c r="Y1438" s="261" t="str">
        <f t="shared" si="1250"/>
        <v>#DIV/0!</v>
      </c>
      <c r="Z1438" s="262">
        <f t="shared" si="1251"/>
        <v>0</v>
      </c>
      <c r="AA1438" s="262">
        <f t="shared" si="1252"/>
        <v>0</v>
      </c>
      <c r="AB1438" s="258" t="str">
        <f t="shared" si="1253"/>
        <v/>
      </c>
      <c r="AC1438" s="263" t="str">
        <f t="shared" si="1135"/>
        <v>   -  BĐ: 6/9/2025 KT: Ngày lỗi</v>
      </c>
      <c r="AD1438" s="263">
        <f t="shared" ref="AD1438:AE1438" si="1688">P1438</f>
        <v>45906</v>
      </c>
      <c r="AE1438" s="263" t="str">
        <f t="shared" si="1688"/>
        <v>#DIV/0!</v>
      </c>
      <c r="AF1438" s="187"/>
      <c r="AG1438" s="187"/>
    </row>
    <row r="1439">
      <c r="A1439" s="253"/>
      <c r="B1439" s="253"/>
      <c r="C1439" s="99"/>
      <c r="D1439" s="99"/>
      <c r="E1439" s="99"/>
      <c r="F1439" s="99"/>
      <c r="G1439" s="268"/>
      <c r="H1439" s="99"/>
      <c r="I1439" s="99"/>
      <c r="J1439" s="99"/>
      <c r="K1439" s="273"/>
      <c r="L1439" s="192"/>
      <c r="M1439" s="192"/>
      <c r="N1439" s="99"/>
      <c r="O1439" s="99"/>
      <c r="P1439" s="237">
        <f t="shared" si="1246"/>
        <v>45906</v>
      </c>
      <c r="Q1439" s="170" t="str">
        <f t="shared" si="1247"/>
        <v>#DIV/0!</v>
      </c>
      <c r="R1439" s="206"/>
      <c r="S1439" s="267"/>
      <c r="T1439" s="99"/>
      <c r="U1439" s="99"/>
      <c r="V1439" s="259" t="str">
        <f t="shared" si="1128"/>
        <v> </v>
      </c>
      <c r="W1439" s="260">
        <f t="shared" si="1248"/>
        <v>0</v>
      </c>
      <c r="X1439" s="258" t="str">
        <f t="shared" si="1249"/>
        <v>#DIV/0!</v>
      </c>
      <c r="Y1439" s="261" t="str">
        <f t="shared" si="1250"/>
        <v>#DIV/0!</v>
      </c>
      <c r="Z1439" s="262">
        <f t="shared" si="1251"/>
        <v>0</v>
      </c>
      <c r="AA1439" s="262">
        <f t="shared" si="1252"/>
        <v>0</v>
      </c>
      <c r="AB1439" s="258" t="str">
        <f t="shared" si="1253"/>
        <v/>
      </c>
      <c r="AC1439" s="263" t="str">
        <f t="shared" si="1135"/>
        <v>   -  BĐ: 6/9/2025 KT: Ngày lỗi</v>
      </c>
      <c r="AD1439" s="263">
        <f t="shared" ref="AD1439:AE1439" si="1689">P1439</f>
        <v>45906</v>
      </c>
      <c r="AE1439" s="263" t="str">
        <f t="shared" si="1689"/>
        <v>#DIV/0!</v>
      </c>
      <c r="AF1439" s="187"/>
      <c r="AG1439" s="187"/>
    </row>
    <row r="1440">
      <c r="A1440" s="253"/>
      <c r="B1440" s="253"/>
      <c r="C1440" s="99"/>
      <c r="D1440" s="99"/>
      <c r="E1440" s="99"/>
      <c r="F1440" s="99"/>
      <c r="G1440" s="268"/>
      <c r="H1440" s="99"/>
      <c r="I1440" s="99"/>
      <c r="J1440" s="99"/>
      <c r="K1440" s="273"/>
      <c r="L1440" s="192"/>
      <c r="M1440" s="192"/>
      <c r="N1440" s="99"/>
      <c r="O1440" s="99"/>
      <c r="P1440" s="237">
        <f t="shared" si="1246"/>
        <v>45906</v>
      </c>
      <c r="Q1440" s="170" t="str">
        <f t="shared" si="1247"/>
        <v>#DIV/0!</v>
      </c>
      <c r="R1440" s="206"/>
      <c r="S1440" s="267"/>
      <c r="T1440" s="99"/>
      <c r="U1440" s="99"/>
      <c r="V1440" s="259" t="str">
        <f t="shared" si="1128"/>
        <v> </v>
      </c>
      <c r="W1440" s="260">
        <f t="shared" si="1248"/>
        <v>0</v>
      </c>
      <c r="X1440" s="258" t="str">
        <f t="shared" si="1249"/>
        <v>#DIV/0!</v>
      </c>
      <c r="Y1440" s="261" t="str">
        <f t="shared" si="1250"/>
        <v>#DIV/0!</v>
      </c>
      <c r="Z1440" s="262">
        <f t="shared" si="1251"/>
        <v>0</v>
      </c>
      <c r="AA1440" s="262">
        <f t="shared" si="1252"/>
        <v>0</v>
      </c>
      <c r="AB1440" s="258" t="str">
        <f t="shared" si="1253"/>
        <v/>
      </c>
      <c r="AC1440" s="263" t="str">
        <f t="shared" si="1135"/>
        <v>   -  BĐ: 6/9/2025 KT: Ngày lỗi</v>
      </c>
      <c r="AD1440" s="263">
        <f t="shared" ref="AD1440:AE1440" si="1690">P1440</f>
        <v>45906</v>
      </c>
      <c r="AE1440" s="263" t="str">
        <f t="shared" si="1690"/>
        <v>#DIV/0!</v>
      </c>
      <c r="AF1440" s="187"/>
      <c r="AG1440" s="187"/>
    </row>
    <row r="1441">
      <c r="A1441" s="253"/>
      <c r="B1441" s="253"/>
      <c r="C1441" s="99"/>
      <c r="D1441" s="99"/>
      <c r="E1441" s="99"/>
      <c r="F1441" s="99"/>
      <c r="G1441" s="268"/>
      <c r="H1441" s="99"/>
      <c r="I1441" s="99"/>
      <c r="J1441" s="99"/>
      <c r="K1441" s="273"/>
      <c r="L1441" s="192"/>
      <c r="M1441" s="192"/>
      <c r="N1441" s="99"/>
      <c r="O1441" s="99"/>
      <c r="P1441" s="237">
        <f t="shared" si="1246"/>
        <v>45906</v>
      </c>
      <c r="Q1441" s="170" t="str">
        <f t="shared" si="1247"/>
        <v>#DIV/0!</v>
      </c>
      <c r="R1441" s="206"/>
      <c r="S1441" s="267"/>
      <c r="T1441" s="99"/>
      <c r="U1441" s="99"/>
      <c r="V1441" s="259" t="str">
        <f t="shared" si="1128"/>
        <v> </v>
      </c>
      <c r="W1441" s="260">
        <f t="shared" si="1248"/>
        <v>0</v>
      </c>
      <c r="X1441" s="258" t="str">
        <f t="shared" si="1249"/>
        <v>#DIV/0!</v>
      </c>
      <c r="Y1441" s="261" t="str">
        <f t="shared" si="1250"/>
        <v>#DIV/0!</v>
      </c>
      <c r="Z1441" s="262">
        <f t="shared" si="1251"/>
        <v>0</v>
      </c>
      <c r="AA1441" s="262">
        <f t="shared" si="1252"/>
        <v>0</v>
      </c>
      <c r="AB1441" s="258" t="str">
        <f t="shared" si="1253"/>
        <v/>
      </c>
      <c r="AC1441" s="263" t="str">
        <f t="shared" si="1135"/>
        <v>   -  BĐ: 6/9/2025 KT: Ngày lỗi</v>
      </c>
      <c r="AD1441" s="263">
        <f t="shared" ref="AD1441:AE1441" si="1691">P1441</f>
        <v>45906</v>
      </c>
      <c r="AE1441" s="263" t="str">
        <f t="shared" si="1691"/>
        <v>#DIV/0!</v>
      </c>
      <c r="AF1441" s="187"/>
      <c r="AG1441" s="187"/>
    </row>
    <row r="1442">
      <c r="A1442" s="253"/>
      <c r="B1442" s="253"/>
      <c r="C1442" s="99"/>
      <c r="D1442" s="99"/>
      <c r="E1442" s="99"/>
      <c r="F1442" s="99"/>
      <c r="G1442" s="268"/>
      <c r="H1442" s="99"/>
      <c r="I1442" s="99"/>
      <c r="J1442" s="99"/>
      <c r="K1442" s="273"/>
      <c r="L1442" s="192"/>
      <c r="M1442" s="192"/>
      <c r="N1442" s="99"/>
      <c r="O1442" s="99"/>
      <c r="P1442" s="237">
        <f t="shared" si="1246"/>
        <v>45906</v>
      </c>
      <c r="Q1442" s="170" t="str">
        <f t="shared" si="1247"/>
        <v>#DIV/0!</v>
      </c>
      <c r="R1442" s="206"/>
      <c r="S1442" s="267"/>
      <c r="T1442" s="99"/>
      <c r="U1442" s="99"/>
      <c r="V1442" s="259" t="str">
        <f t="shared" si="1128"/>
        <v> </v>
      </c>
      <c r="W1442" s="260">
        <f t="shared" si="1248"/>
        <v>0</v>
      </c>
      <c r="X1442" s="258" t="str">
        <f t="shared" si="1249"/>
        <v>#DIV/0!</v>
      </c>
      <c r="Y1442" s="261" t="str">
        <f t="shared" si="1250"/>
        <v>#DIV/0!</v>
      </c>
      <c r="Z1442" s="262">
        <f t="shared" si="1251"/>
        <v>0</v>
      </c>
      <c r="AA1442" s="262">
        <f t="shared" si="1252"/>
        <v>0</v>
      </c>
      <c r="AB1442" s="258" t="str">
        <f t="shared" si="1253"/>
        <v/>
      </c>
      <c r="AC1442" s="263" t="str">
        <f t="shared" si="1135"/>
        <v>   -  BĐ: 6/9/2025 KT: Ngày lỗi</v>
      </c>
      <c r="AD1442" s="263">
        <f t="shared" ref="AD1442:AE1442" si="1692">P1442</f>
        <v>45906</v>
      </c>
      <c r="AE1442" s="263" t="str">
        <f t="shared" si="1692"/>
        <v>#DIV/0!</v>
      </c>
      <c r="AF1442" s="187"/>
      <c r="AG1442" s="187"/>
    </row>
    <row r="1443">
      <c r="A1443" s="253"/>
      <c r="B1443" s="253"/>
      <c r="C1443" s="99"/>
      <c r="D1443" s="99"/>
      <c r="E1443" s="99"/>
      <c r="F1443" s="99"/>
      <c r="G1443" s="268"/>
      <c r="H1443" s="99"/>
      <c r="I1443" s="99"/>
      <c r="J1443" s="99"/>
      <c r="K1443" s="273"/>
      <c r="L1443" s="192"/>
      <c r="M1443" s="192"/>
      <c r="N1443" s="99"/>
      <c r="O1443" s="99"/>
      <c r="P1443" s="237">
        <f t="shared" si="1246"/>
        <v>45906</v>
      </c>
      <c r="Q1443" s="170" t="str">
        <f t="shared" si="1247"/>
        <v>#DIV/0!</v>
      </c>
      <c r="R1443" s="206"/>
      <c r="S1443" s="267"/>
      <c r="T1443" s="99"/>
      <c r="U1443" s="99"/>
      <c r="V1443" s="259" t="str">
        <f t="shared" si="1128"/>
        <v> </v>
      </c>
      <c r="W1443" s="260">
        <f t="shared" si="1248"/>
        <v>0</v>
      </c>
      <c r="X1443" s="258" t="str">
        <f t="shared" si="1249"/>
        <v>#DIV/0!</v>
      </c>
      <c r="Y1443" s="261" t="str">
        <f t="shared" si="1250"/>
        <v>#DIV/0!</v>
      </c>
      <c r="Z1443" s="262">
        <f t="shared" si="1251"/>
        <v>0</v>
      </c>
      <c r="AA1443" s="262">
        <f t="shared" si="1252"/>
        <v>0</v>
      </c>
      <c r="AB1443" s="258" t="str">
        <f t="shared" si="1253"/>
        <v/>
      </c>
      <c r="AC1443" s="263" t="str">
        <f t="shared" si="1135"/>
        <v>   -  BĐ: 6/9/2025 KT: Ngày lỗi</v>
      </c>
      <c r="AD1443" s="263">
        <f t="shared" ref="AD1443:AE1443" si="1693">P1443</f>
        <v>45906</v>
      </c>
      <c r="AE1443" s="263" t="str">
        <f t="shared" si="1693"/>
        <v>#DIV/0!</v>
      </c>
      <c r="AF1443" s="187"/>
      <c r="AG1443" s="187"/>
    </row>
    <row r="1444">
      <c r="A1444" s="253"/>
      <c r="B1444" s="253"/>
      <c r="C1444" s="99"/>
      <c r="D1444" s="99"/>
      <c r="E1444" s="99"/>
      <c r="F1444" s="99"/>
      <c r="G1444" s="268"/>
      <c r="H1444" s="99"/>
      <c r="I1444" s="99"/>
      <c r="J1444" s="99"/>
      <c r="K1444" s="273"/>
      <c r="L1444" s="192"/>
      <c r="M1444" s="192"/>
      <c r="N1444" s="99"/>
      <c r="O1444" s="99"/>
      <c r="P1444" s="237">
        <f t="shared" si="1246"/>
        <v>45906</v>
      </c>
      <c r="Q1444" s="170" t="str">
        <f t="shared" si="1247"/>
        <v>#DIV/0!</v>
      </c>
      <c r="R1444" s="206"/>
      <c r="S1444" s="267"/>
      <c r="T1444" s="99"/>
      <c r="U1444" s="99"/>
      <c r="V1444" s="259" t="str">
        <f t="shared" si="1128"/>
        <v> </v>
      </c>
      <c r="W1444" s="260">
        <f t="shared" si="1248"/>
        <v>0</v>
      </c>
      <c r="X1444" s="258" t="str">
        <f t="shared" si="1249"/>
        <v>#DIV/0!</v>
      </c>
      <c r="Y1444" s="261" t="str">
        <f t="shared" si="1250"/>
        <v>#DIV/0!</v>
      </c>
      <c r="Z1444" s="262">
        <f t="shared" si="1251"/>
        <v>0</v>
      </c>
      <c r="AA1444" s="262">
        <f t="shared" si="1252"/>
        <v>0</v>
      </c>
      <c r="AB1444" s="258" t="str">
        <f t="shared" si="1253"/>
        <v/>
      </c>
      <c r="AC1444" s="263" t="str">
        <f t="shared" si="1135"/>
        <v>   -  BĐ: 6/9/2025 KT: Ngày lỗi</v>
      </c>
      <c r="AD1444" s="263">
        <f t="shared" ref="AD1444:AE1444" si="1694">P1444</f>
        <v>45906</v>
      </c>
      <c r="AE1444" s="263" t="str">
        <f t="shared" si="1694"/>
        <v>#DIV/0!</v>
      </c>
      <c r="AF1444" s="187"/>
      <c r="AG1444" s="187"/>
    </row>
    <row r="1445">
      <c r="A1445" s="253"/>
      <c r="B1445" s="253"/>
      <c r="C1445" s="99"/>
      <c r="D1445" s="99"/>
      <c r="E1445" s="99"/>
      <c r="F1445" s="99"/>
      <c r="G1445" s="268"/>
      <c r="H1445" s="99"/>
      <c r="I1445" s="99"/>
      <c r="J1445" s="99"/>
      <c r="K1445" s="273"/>
      <c r="L1445" s="192"/>
      <c r="M1445" s="192"/>
      <c r="N1445" s="99"/>
      <c r="O1445" s="99"/>
      <c r="P1445" s="237">
        <f t="shared" si="1246"/>
        <v>45906</v>
      </c>
      <c r="Q1445" s="170" t="str">
        <f t="shared" si="1247"/>
        <v>#DIV/0!</v>
      </c>
      <c r="R1445" s="206"/>
      <c r="S1445" s="267"/>
      <c r="T1445" s="99"/>
      <c r="U1445" s="99"/>
      <c r="V1445" s="259" t="str">
        <f t="shared" si="1128"/>
        <v> </v>
      </c>
      <c r="W1445" s="260">
        <f t="shared" si="1248"/>
        <v>0</v>
      </c>
      <c r="X1445" s="258" t="str">
        <f t="shared" si="1249"/>
        <v>#DIV/0!</v>
      </c>
      <c r="Y1445" s="261" t="str">
        <f t="shared" si="1250"/>
        <v>#DIV/0!</v>
      </c>
      <c r="Z1445" s="262">
        <f t="shared" si="1251"/>
        <v>0</v>
      </c>
      <c r="AA1445" s="262">
        <f t="shared" si="1252"/>
        <v>0</v>
      </c>
      <c r="AB1445" s="258" t="str">
        <f t="shared" si="1253"/>
        <v/>
      </c>
      <c r="AC1445" s="263" t="str">
        <f t="shared" si="1135"/>
        <v>   -  BĐ: 6/9/2025 KT: Ngày lỗi</v>
      </c>
      <c r="AD1445" s="263">
        <f t="shared" ref="AD1445:AE1445" si="1695">P1445</f>
        <v>45906</v>
      </c>
      <c r="AE1445" s="263" t="str">
        <f t="shared" si="1695"/>
        <v>#DIV/0!</v>
      </c>
      <c r="AF1445" s="187"/>
      <c r="AG1445" s="187"/>
    </row>
    <row r="1446">
      <c r="A1446" s="253"/>
      <c r="B1446" s="253"/>
      <c r="C1446" s="99"/>
      <c r="D1446" s="99"/>
      <c r="E1446" s="99"/>
      <c r="F1446" s="99"/>
      <c r="G1446" s="268"/>
      <c r="H1446" s="99"/>
      <c r="I1446" s="99"/>
      <c r="J1446" s="99"/>
      <c r="K1446" s="273"/>
      <c r="L1446" s="192"/>
      <c r="M1446" s="192"/>
      <c r="N1446" s="99"/>
      <c r="O1446" s="99"/>
      <c r="P1446" s="237">
        <f t="shared" si="1246"/>
        <v>45906</v>
      </c>
      <c r="Q1446" s="170" t="str">
        <f t="shared" si="1247"/>
        <v>#DIV/0!</v>
      </c>
      <c r="R1446" s="206"/>
      <c r="S1446" s="267"/>
      <c r="T1446" s="99"/>
      <c r="U1446" s="99"/>
      <c r="V1446" s="259" t="str">
        <f t="shared" si="1128"/>
        <v> </v>
      </c>
      <c r="W1446" s="260">
        <f t="shared" si="1248"/>
        <v>0</v>
      </c>
      <c r="X1446" s="258" t="str">
        <f t="shared" si="1249"/>
        <v>#DIV/0!</v>
      </c>
      <c r="Y1446" s="261" t="str">
        <f t="shared" si="1250"/>
        <v>#DIV/0!</v>
      </c>
      <c r="Z1446" s="262">
        <f t="shared" si="1251"/>
        <v>0</v>
      </c>
      <c r="AA1446" s="262">
        <f t="shared" si="1252"/>
        <v>0</v>
      </c>
      <c r="AB1446" s="258" t="str">
        <f t="shared" si="1253"/>
        <v/>
      </c>
      <c r="AC1446" s="263" t="str">
        <f t="shared" si="1135"/>
        <v>   -  BĐ: 6/9/2025 KT: Ngày lỗi</v>
      </c>
      <c r="AD1446" s="263">
        <f t="shared" ref="AD1446:AE1446" si="1696">P1446</f>
        <v>45906</v>
      </c>
      <c r="AE1446" s="263" t="str">
        <f t="shared" si="1696"/>
        <v>#DIV/0!</v>
      </c>
      <c r="AF1446" s="187"/>
      <c r="AG1446" s="187"/>
    </row>
    <row r="1447">
      <c r="A1447" s="253"/>
      <c r="B1447" s="253"/>
      <c r="C1447" s="99"/>
      <c r="D1447" s="99"/>
      <c r="E1447" s="99"/>
      <c r="F1447" s="99"/>
      <c r="G1447" s="268"/>
      <c r="H1447" s="99"/>
      <c r="I1447" s="99"/>
      <c r="J1447" s="99"/>
      <c r="K1447" s="273"/>
      <c r="L1447" s="192"/>
      <c r="M1447" s="192"/>
      <c r="N1447" s="99"/>
      <c r="O1447" s="99"/>
      <c r="P1447" s="237">
        <f t="shared" si="1246"/>
        <v>45906</v>
      </c>
      <c r="Q1447" s="170" t="str">
        <f t="shared" si="1247"/>
        <v>#DIV/0!</v>
      </c>
      <c r="R1447" s="206"/>
      <c r="S1447" s="267"/>
      <c r="T1447" s="99"/>
      <c r="U1447" s="99"/>
      <c r="V1447" s="259" t="str">
        <f t="shared" si="1128"/>
        <v> </v>
      </c>
      <c r="W1447" s="260">
        <f t="shared" si="1248"/>
        <v>0</v>
      </c>
      <c r="X1447" s="258" t="str">
        <f t="shared" si="1249"/>
        <v>#DIV/0!</v>
      </c>
      <c r="Y1447" s="261" t="str">
        <f t="shared" si="1250"/>
        <v>#DIV/0!</v>
      </c>
      <c r="Z1447" s="262">
        <f t="shared" si="1251"/>
        <v>0</v>
      </c>
      <c r="AA1447" s="262">
        <f t="shared" si="1252"/>
        <v>0</v>
      </c>
      <c r="AB1447" s="258" t="str">
        <f t="shared" si="1253"/>
        <v/>
      </c>
      <c r="AC1447" s="263" t="str">
        <f t="shared" si="1135"/>
        <v>   -  BĐ: 6/9/2025 KT: Ngày lỗi</v>
      </c>
      <c r="AD1447" s="263">
        <f t="shared" ref="AD1447:AE1447" si="1697">P1447</f>
        <v>45906</v>
      </c>
      <c r="AE1447" s="263" t="str">
        <f t="shared" si="1697"/>
        <v>#DIV/0!</v>
      </c>
      <c r="AF1447" s="187"/>
      <c r="AG1447" s="187"/>
    </row>
    <row r="1448">
      <c r="A1448" s="253"/>
      <c r="B1448" s="253"/>
      <c r="C1448" s="99"/>
      <c r="D1448" s="99"/>
      <c r="E1448" s="99"/>
      <c r="F1448" s="99"/>
      <c r="G1448" s="268"/>
      <c r="H1448" s="99"/>
      <c r="I1448" s="99"/>
      <c r="J1448" s="99"/>
      <c r="K1448" s="273"/>
      <c r="L1448" s="192"/>
      <c r="M1448" s="192"/>
      <c r="N1448" s="99"/>
      <c r="O1448" s="99"/>
      <c r="P1448" s="237">
        <f t="shared" si="1246"/>
        <v>45906</v>
      </c>
      <c r="Q1448" s="170" t="str">
        <f t="shared" si="1247"/>
        <v>#DIV/0!</v>
      </c>
      <c r="R1448" s="206"/>
      <c r="S1448" s="267"/>
      <c r="T1448" s="99"/>
      <c r="U1448" s="99"/>
      <c r="V1448" s="259" t="str">
        <f t="shared" si="1128"/>
        <v> </v>
      </c>
      <c r="W1448" s="260">
        <f t="shared" si="1248"/>
        <v>0</v>
      </c>
      <c r="X1448" s="258" t="str">
        <f t="shared" si="1249"/>
        <v>#DIV/0!</v>
      </c>
      <c r="Y1448" s="261" t="str">
        <f t="shared" si="1250"/>
        <v>#DIV/0!</v>
      </c>
      <c r="Z1448" s="262">
        <f t="shared" si="1251"/>
        <v>0</v>
      </c>
      <c r="AA1448" s="262">
        <f t="shared" si="1252"/>
        <v>0</v>
      </c>
      <c r="AB1448" s="258" t="str">
        <f t="shared" si="1253"/>
        <v/>
      </c>
      <c r="AC1448" s="263" t="str">
        <f t="shared" si="1135"/>
        <v>   -  BĐ: 6/9/2025 KT: Ngày lỗi</v>
      </c>
      <c r="AD1448" s="263">
        <f t="shared" ref="AD1448:AE1448" si="1698">P1448</f>
        <v>45906</v>
      </c>
      <c r="AE1448" s="263" t="str">
        <f t="shared" si="1698"/>
        <v>#DIV/0!</v>
      </c>
      <c r="AF1448" s="187"/>
      <c r="AG1448" s="187"/>
    </row>
    <row r="1449">
      <c r="A1449" s="253"/>
      <c r="B1449" s="253"/>
      <c r="C1449" s="99"/>
      <c r="D1449" s="99"/>
      <c r="E1449" s="99"/>
      <c r="F1449" s="99"/>
      <c r="G1449" s="268"/>
      <c r="H1449" s="99"/>
      <c r="I1449" s="99"/>
      <c r="J1449" s="99"/>
      <c r="K1449" s="273"/>
      <c r="L1449" s="192"/>
      <c r="M1449" s="192"/>
      <c r="N1449" s="99"/>
      <c r="O1449" s="99"/>
      <c r="P1449" s="237">
        <f t="shared" si="1246"/>
        <v>45906</v>
      </c>
      <c r="Q1449" s="170" t="str">
        <f t="shared" si="1247"/>
        <v>#DIV/0!</v>
      </c>
      <c r="R1449" s="206"/>
      <c r="S1449" s="267"/>
      <c r="T1449" s="99"/>
      <c r="U1449" s="99"/>
      <c r="V1449" s="259" t="str">
        <f t="shared" si="1128"/>
        <v> </v>
      </c>
      <c r="W1449" s="260">
        <f t="shared" si="1248"/>
        <v>0</v>
      </c>
      <c r="X1449" s="258" t="str">
        <f t="shared" si="1249"/>
        <v>#DIV/0!</v>
      </c>
      <c r="Y1449" s="261" t="str">
        <f t="shared" si="1250"/>
        <v>#DIV/0!</v>
      </c>
      <c r="Z1449" s="262">
        <f t="shared" si="1251"/>
        <v>0</v>
      </c>
      <c r="AA1449" s="262">
        <f t="shared" si="1252"/>
        <v>0</v>
      </c>
      <c r="AB1449" s="258" t="str">
        <f t="shared" si="1253"/>
        <v/>
      </c>
      <c r="AC1449" s="263" t="str">
        <f t="shared" si="1135"/>
        <v>   -  BĐ: 6/9/2025 KT: Ngày lỗi</v>
      </c>
      <c r="AD1449" s="263">
        <f t="shared" ref="AD1449:AE1449" si="1699">P1449</f>
        <v>45906</v>
      </c>
      <c r="AE1449" s="263" t="str">
        <f t="shared" si="1699"/>
        <v>#DIV/0!</v>
      </c>
      <c r="AF1449" s="187"/>
      <c r="AG1449" s="187"/>
    </row>
    <row r="1450">
      <c r="A1450" s="253"/>
      <c r="B1450" s="253"/>
      <c r="C1450" s="99"/>
      <c r="D1450" s="99"/>
      <c r="E1450" s="99"/>
      <c r="F1450" s="99"/>
      <c r="G1450" s="268"/>
      <c r="H1450" s="99"/>
      <c r="I1450" s="99"/>
      <c r="J1450" s="99"/>
      <c r="K1450" s="273"/>
      <c r="L1450" s="192"/>
      <c r="M1450" s="192"/>
      <c r="N1450" s="99"/>
      <c r="O1450" s="99"/>
      <c r="P1450" s="237">
        <f t="shared" si="1246"/>
        <v>45906</v>
      </c>
      <c r="Q1450" s="170" t="str">
        <f t="shared" si="1247"/>
        <v>#DIV/0!</v>
      </c>
      <c r="R1450" s="206"/>
      <c r="S1450" s="267"/>
      <c r="T1450" s="99"/>
      <c r="U1450" s="99"/>
      <c r="V1450" s="259" t="str">
        <f t="shared" si="1128"/>
        <v> </v>
      </c>
      <c r="W1450" s="260">
        <f t="shared" si="1248"/>
        <v>0</v>
      </c>
      <c r="X1450" s="258" t="str">
        <f t="shared" si="1249"/>
        <v>#DIV/0!</v>
      </c>
      <c r="Y1450" s="261" t="str">
        <f t="shared" si="1250"/>
        <v>#DIV/0!</v>
      </c>
      <c r="Z1450" s="262">
        <f t="shared" si="1251"/>
        <v>0</v>
      </c>
      <c r="AA1450" s="262">
        <f t="shared" si="1252"/>
        <v>0</v>
      </c>
      <c r="AB1450" s="258" t="str">
        <f t="shared" si="1253"/>
        <v/>
      </c>
      <c r="AC1450" s="263" t="str">
        <f t="shared" si="1135"/>
        <v>   -  BĐ: 6/9/2025 KT: Ngày lỗi</v>
      </c>
      <c r="AD1450" s="263">
        <f t="shared" ref="AD1450:AE1450" si="1700">P1450</f>
        <v>45906</v>
      </c>
      <c r="AE1450" s="263" t="str">
        <f t="shared" si="1700"/>
        <v>#DIV/0!</v>
      </c>
      <c r="AF1450" s="187"/>
      <c r="AG1450" s="187"/>
    </row>
    <row r="1451">
      <c r="A1451" s="253"/>
      <c r="B1451" s="253"/>
      <c r="C1451" s="99"/>
      <c r="D1451" s="99"/>
      <c r="E1451" s="99"/>
      <c r="F1451" s="99"/>
      <c r="G1451" s="268"/>
      <c r="H1451" s="99"/>
      <c r="I1451" s="99"/>
      <c r="J1451" s="99"/>
      <c r="K1451" s="273"/>
      <c r="L1451" s="192"/>
      <c r="M1451" s="192"/>
      <c r="N1451" s="99"/>
      <c r="O1451" s="99"/>
      <c r="P1451" s="237">
        <f t="shared" si="1246"/>
        <v>45906</v>
      </c>
      <c r="Q1451" s="170" t="str">
        <f t="shared" si="1247"/>
        <v>#DIV/0!</v>
      </c>
      <c r="R1451" s="206"/>
      <c r="S1451" s="267"/>
      <c r="T1451" s="99"/>
      <c r="U1451" s="99"/>
      <c r="V1451" s="259" t="str">
        <f t="shared" si="1128"/>
        <v> </v>
      </c>
      <c r="W1451" s="260">
        <f t="shared" si="1248"/>
        <v>0</v>
      </c>
      <c r="X1451" s="258" t="str">
        <f t="shared" si="1249"/>
        <v>#DIV/0!</v>
      </c>
      <c r="Y1451" s="261" t="str">
        <f t="shared" si="1250"/>
        <v>#DIV/0!</v>
      </c>
      <c r="Z1451" s="262">
        <f t="shared" si="1251"/>
        <v>0</v>
      </c>
      <c r="AA1451" s="262">
        <f t="shared" si="1252"/>
        <v>0</v>
      </c>
      <c r="AB1451" s="258" t="str">
        <f t="shared" si="1253"/>
        <v/>
      </c>
      <c r="AC1451" s="263" t="str">
        <f t="shared" si="1135"/>
        <v>   -  BĐ: 6/9/2025 KT: Ngày lỗi</v>
      </c>
      <c r="AD1451" s="263">
        <f t="shared" ref="AD1451:AE1451" si="1701">P1451</f>
        <v>45906</v>
      </c>
      <c r="AE1451" s="263" t="str">
        <f t="shared" si="1701"/>
        <v>#DIV/0!</v>
      </c>
      <c r="AF1451" s="187"/>
      <c r="AG1451" s="187"/>
    </row>
    <row r="1452">
      <c r="A1452" s="253"/>
      <c r="B1452" s="253"/>
      <c r="C1452" s="99"/>
      <c r="D1452" s="99"/>
      <c r="E1452" s="99"/>
      <c r="F1452" s="99"/>
      <c r="G1452" s="268"/>
      <c r="H1452" s="99"/>
      <c r="I1452" s="99"/>
      <c r="J1452" s="99"/>
      <c r="K1452" s="273"/>
      <c r="L1452" s="192"/>
      <c r="M1452" s="192"/>
      <c r="N1452" s="99"/>
      <c r="O1452" s="99"/>
      <c r="P1452" s="237">
        <f t="shared" si="1246"/>
        <v>45906</v>
      </c>
      <c r="Q1452" s="170" t="str">
        <f t="shared" si="1247"/>
        <v>#DIV/0!</v>
      </c>
      <c r="R1452" s="206"/>
      <c r="S1452" s="267"/>
      <c r="T1452" s="99"/>
      <c r="U1452" s="99"/>
      <c r="V1452" s="259" t="str">
        <f t="shared" si="1128"/>
        <v> </v>
      </c>
      <c r="W1452" s="260">
        <f t="shared" si="1248"/>
        <v>0</v>
      </c>
      <c r="X1452" s="258" t="str">
        <f t="shared" si="1249"/>
        <v>#DIV/0!</v>
      </c>
      <c r="Y1452" s="261" t="str">
        <f t="shared" si="1250"/>
        <v>#DIV/0!</v>
      </c>
      <c r="Z1452" s="262">
        <f t="shared" si="1251"/>
        <v>0</v>
      </c>
      <c r="AA1452" s="262">
        <f t="shared" si="1252"/>
        <v>0</v>
      </c>
      <c r="AB1452" s="258" t="str">
        <f t="shared" si="1253"/>
        <v/>
      </c>
      <c r="AC1452" s="263" t="str">
        <f t="shared" si="1135"/>
        <v>   -  BĐ: 6/9/2025 KT: Ngày lỗi</v>
      </c>
      <c r="AD1452" s="263">
        <f t="shared" ref="AD1452:AE1452" si="1702">P1452</f>
        <v>45906</v>
      </c>
      <c r="AE1452" s="263" t="str">
        <f t="shared" si="1702"/>
        <v>#DIV/0!</v>
      </c>
      <c r="AF1452" s="187"/>
      <c r="AG1452" s="187"/>
    </row>
    <row r="1453">
      <c r="A1453" s="253"/>
      <c r="B1453" s="253"/>
      <c r="C1453" s="99"/>
      <c r="D1453" s="99"/>
      <c r="E1453" s="99"/>
      <c r="F1453" s="99"/>
      <c r="G1453" s="268"/>
      <c r="H1453" s="99"/>
      <c r="I1453" s="99"/>
      <c r="J1453" s="99"/>
      <c r="K1453" s="273"/>
      <c r="L1453" s="192"/>
      <c r="M1453" s="192"/>
      <c r="N1453" s="99"/>
      <c r="O1453" s="99"/>
      <c r="P1453" s="237">
        <f t="shared" si="1246"/>
        <v>45906</v>
      </c>
      <c r="Q1453" s="170" t="str">
        <f t="shared" si="1247"/>
        <v>#DIV/0!</v>
      </c>
      <c r="R1453" s="206"/>
      <c r="S1453" s="267"/>
      <c r="T1453" s="99"/>
      <c r="U1453" s="99"/>
      <c r="V1453" s="259" t="str">
        <f t="shared" si="1128"/>
        <v> </v>
      </c>
      <c r="W1453" s="260">
        <f t="shared" si="1248"/>
        <v>0</v>
      </c>
      <c r="X1453" s="258" t="str">
        <f t="shared" si="1249"/>
        <v>#DIV/0!</v>
      </c>
      <c r="Y1453" s="261" t="str">
        <f t="shared" si="1250"/>
        <v>#DIV/0!</v>
      </c>
      <c r="Z1453" s="262">
        <f t="shared" si="1251"/>
        <v>0</v>
      </c>
      <c r="AA1453" s="262">
        <f t="shared" si="1252"/>
        <v>0</v>
      </c>
      <c r="AB1453" s="258" t="str">
        <f t="shared" si="1253"/>
        <v/>
      </c>
      <c r="AC1453" s="263" t="str">
        <f t="shared" si="1135"/>
        <v>   -  BĐ: 6/9/2025 KT: Ngày lỗi</v>
      </c>
      <c r="AD1453" s="263">
        <f t="shared" ref="AD1453:AE1453" si="1703">P1453</f>
        <v>45906</v>
      </c>
      <c r="AE1453" s="263" t="str">
        <f t="shared" si="1703"/>
        <v>#DIV/0!</v>
      </c>
      <c r="AF1453" s="187"/>
      <c r="AG1453" s="187"/>
    </row>
    <row r="1454">
      <c r="A1454" s="253"/>
      <c r="B1454" s="253"/>
      <c r="C1454" s="99"/>
      <c r="D1454" s="99"/>
      <c r="E1454" s="99"/>
      <c r="F1454" s="99"/>
      <c r="G1454" s="268"/>
      <c r="H1454" s="99"/>
      <c r="I1454" s="99"/>
      <c r="J1454" s="99"/>
      <c r="K1454" s="273"/>
      <c r="L1454" s="192"/>
      <c r="M1454" s="192"/>
      <c r="N1454" s="99"/>
      <c r="O1454" s="99"/>
      <c r="P1454" s="237">
        <f t="shared" si="1246"/>
        <v>45906</v>
      </c>
      <c r="Q1454" s="170" t="str">
        <f t="shared" si="1247"/>
        <v>#DIV/0!</v>
      </c>
      <c r="R1454" s="206"/>
      <c r="S1454" s="267"/>
      <c r="T1454" s="99"/>
      <c r="U1454" s="99"/>
      <c r="V1454" s="259" t="str">
        <f t="shared" si="1128"/>
        <v> </v>
      </c>
      <c r="W1454" s="260">
        <f t="shared" si="1248"/>
        <v>0</v>
      </c>
      <c r="X1454" s="258" t="str">
        <f t="shared" si="1249"/>
        <v>#DIV/0!</v>
      </c>
      <c r="Y1454" s="261" t="str">
        <f t="shared" si="1250"/>
        <v>#DIV/0!</v>
      </c>
      <c r="Z1454" s="262">
        <f t="shared" si="1251"/>
        <v>0</v>
      </c>
      <c r="AA1454" s="262">
        <f t="shared" si="1252"/>
        <v>0</v>
      </c>
      <c r="AB1454" s="258" t="str">
        <f t="shared" si="1253"/>
        <v/>
      </c>
      <c r="AC1454" s="263" t="str">
        <f t="shared" si="1135"/>
        <v>   -  BĐ: 6/9/2025 KT: Ngày lỗi</v>
      </c>
      <c r="AD1454" s="263">
        <f t="shared" ref="AD1454:AE1454" si="1704">P1454</f>
        <v>45906</v>
      </c>
      <c r="AE1454" s="263" t="str">
        <f t="shared" si="1704"/>
        <v>#DIV/0!</v>
      </c>
      <c r="AF1454" s="187"/>
      <c r="AG1454" s="187"/>
    </row>
    <row r="1455">
      <c r="A1455" s="253"/>
      <c r="B1455" s="253"/>
      <c r="C1455" s="99"/>
      <c r="D1455" s="99"/>
      <c r="E1455" s="99"/>
      <c r="F1455" s="99"/>
      <c r="G1455" s="268"/>
      <c r="H1455" s="99"/>
      <c r="I1455" s="99"/>
      <c r="J1455" s="99"/>
      <c r="K1455" s="273"/>
      <c r="L1455" s="192"/>
      <c r="M1455" s="192"/>
      <c r="N1455" s="99"/>
      <c r="O1455" s="99"/>
      <c r="P1455" s="237">
        <f t="shared" si="1246"/>
        <v>45906</v>
      </c>
      <c r="Q1455" s="170" t="str">
        <f t="shared" si="1247"/>
        <v>#DIV/0!</v>
      </c>
      <c r="R1455" s="206"/>
      <c r="S1455" s="267"/>
      <c r="T1455" s="99"/>
      <c r="U1455" s="99"/>
      <c r="V1455" s="259" t="str">
        <f t="shared" si="1128"/>
        <v> </v>
      </c>
      <c r="W1455" s="260">
        <f t="shared" si="1248"/>
        <v>0</v>
      </c>
      <c r="X1455" s="258" t="str">
        <f t="shared" si="1249"/>
        <v>#DIV/0!</v>
      </c>
      <c r="Y1455" s="261" t="str">
        <f t="shared" si="1250"/>
        <v>#DIV/0!</v>
      </c>
      <c r="Z1455" s="262">
        <f t="shared" si="1251"/>
        <v>0</v>
      </c>
      <c r="AA1455" s="262">
        <f t="shared" si="1252"/>
        <v>0</v>
      </c>
      <c r="AB1455" s="258" t="str">
        <f t="shared" si="1253"/>
        <v/>
      </c>
      <c r="AC1455" s="263" t="str">
        <f t="shared" si="1135"/>
        <v>   -  BĐ: 6/9/2025 KT: Ngày lỗi</v>
      </c>
      <c r="AD1455" s="263">
        <f t="shared" ref="AD1455:AE1455" si="1705">P1455</f>
        <v>45906</v>
      </c>
      <c r="AE1455" s="263" t="str">
        <f t="shared" si="1705"/>
        <v>#DIV/0!</v>
      </c>
      <c r="AF1455" s="187"/>
      <c r="AG1455" s="187"/>
    </row>
    <row r="1456">
      <c r="A1456" s="253"/>
      <c r="B1456" s="253"/>
      <c r="C1456" s="99"/>
      <c r="D1456" s="99"/>
      <c r="E1456" s="99"/>
      <c r="F1456" s="99"/>
      <c r="G1456" s="268"/>
      <c r="H1456" s="99"/>
      <c r="I1456" s="99"/>
      <c r="J1456" s="99"/>
      <c r="K1456" s="273"/>
      <c r="L1456" s="192"/>
      <c r="M1456" s="192"/>
      <c r="N1456" s="99"/>
      <c r="O1456" s="99"/>
      <c r="P1456" s="237">
        <f t="shared" si="1246"/>
        <v>45906</v>
      </c>
      <c r="Q1456" s="170" t="str">
        <f t="shared" si="1247"/>
        <v>#DIV/0!</v>
      </c>
      <c r="R1456" s="206"/>
      <c r="S1456" s="267"/>
      <c r="T1456" s="99"/>
      <c r="U1456" s="99"/>
      <c r="V1456" s="259" t="str">
        <f t="shared" si="1128"/>
        <v> </v>
      </c>
      <c r="W1456" s="260">
        <f t="shared" si="1248"/>
        <v>0</v>
      </c>
      <c r="X1456" s="258" t="str">
        <f t="shared" si="1249"/>
        <v>#DIV/0!</v>
      </c>
      <c r="Y1456" s="261" t="str">
        <f t="shared" si="1250"/>
        <v>#DIV/0!</v>
      </c>
      <c r="Z1456" s="262">
        <f t="shared" si="1251"/>
        <v>0</v>
      </c>
      <c r="AA1456" s="262">
        <f t="shared" si="1252"/>
        <v>0</v>
      </c>
      <c r="AB1456" s="258" t="str">
        <f t="shared" si="1253"/>
        <v/>
      </c>
      <c r="AC1456" s="263" t="str">
        <f t="shared" si="1135"/>
        <v>   -  BĐ: 6/9/2025 KT: Ngày lỗi</v>
      </c>
      <c r="AD1456" s="263">
        <f t="shared" ref="AD1456:AE1456" si="1706">P1456</f>
        <v>45906</v>
      </c>
      <c r="AE1456" s="263" t="str">
        <f t="shared" si="1706"/>
        <v>#DIV/0!</v>
      </c>
      <c r="AF1456" s="187"/>
      <c r="AG1456" s="187"/>
    </row>
    <row r="1457">
      <c r="A1457" s="253"/>
      <c r="B1457" s="253"/>
      <c r="C1457" s="99"/>
      <c r="D1457" s="99"/>
      <c r="E1457" s="99"/>
      <c r="F1457" s="99"/>
      <c r="G1457" s="268"/>
      <c r="H1457" s="99"/>
      <c r="I1457" s="99"/>
      <c r="J1457" s="99"/>
      <c r="K1457" s="273"/>
      <c r="L1457" s="192"/>
      <c r="M1457" s="192"/>
      <c r="N1457" s="99"/>
      <c r="O1457" s="99"/>
      <c r="P1457" s="237">
        <f t="shared" si="1246"/>
        <v>45906</v>
      </c>
      <c r="Q1457" s="170" t="str">
        <f t="shared" si="1247"/>
        <v>#DIV/0!</v>
      </c>
      <c r="R1457" s="206"/>
      <c r="S1457" s="267"/>
      <c r="T1457" s="99"/>
      <c r="U1457" s="99"/>
      <c r="V1457" s="259" t="str">
        <f t="shared" si="1128"/>
        <v> </v>
      </c>
      <c r="W1457" s="260">
        <f t="shared" si="1248"/>
        <v>0</v>
      </c>
      <c r="X1457" s="258" t="str">
        <f t="shared" si="1249"/>
        <v>#DIV/0!</v>
      </c>
      <c r="Y1457" s="261" t="str">
        <f t="shared" si="1250"/>
        <v>#DIV/0!</v>
      </c>
      <c r="Z1457" s="262">
        <f t="shared" si="1251"/>
        <v>0</v>
      </c>
      <c r="AA1457" s="262">
        <f t="shared" si="1252"/>
        <v>0</v>
      </c>
      <c r="AB1457" s="258" t="str">
        <f t="shared" si="1253"/>
        <v/>
      </c>
      <c r="AC1457" s="263" t="str">
        <f t="shared" si="1135"/>
        <v>   -  BĐ: 6/9/2025 KT: Ngày lỗi</v>
      </c>
      <c r="AD1457" s="263">
        <f t="shared" ref="AD1457:AE1457" si="1707">P1457</f>
        <v>45906</v>
      </c>
      <c r="AE1457" s="263" t="str">
        <f t="shared" si="1707"/>
        <v>#DIV/0!</v>
      </c>
      <c r="AF1457" s="187"/>
      <c r="AG1457" s="187"/>
    </row>
    <row r="1458">
      <c r="A1458" s="253"/>
      <c r="B1458" s="253"/>
      <c r="C1458" s="99"/>
      <c r="D1458" s="99"/>
      <c r="E1458" s="99"/>
      <c r="F1458" s="99"/>
      <c r="G1458" s="268"/>
      <c r="H1458" s="99"/>
      <c r="I1458" s="99"/>
      <c r="J1458" s="99"/>
      <c r="K1458" s="273"/>
      <c r="L1458" s="192"/>
      <c r="M1458" s="192"/>
      <c r="N1458" s="99"/>
      <c r="O1458" s="99"/>
      <c r="P1458" s="237">
        <f t="shared" si="1246"/>
        <v>45906</v>
      </c>
      <c r="Q1458" s="170" t="str">
        <f t="shared" si="1247"/>
        <v>#DIV/0!</v>
      </c>
      <c r="R1458" s="206"/>
      <c r="S1458" s="267"/>
      <c r="T1458" s="99"/>
      <c r="U1458" s="99"/>
      <c r="V1458" s="259" t="str">
        <f t="shared" si="1128"/>
        <v> </v>
      </c>
      <c r="W1458" s="260">
        <f t="shared" si="1248"/>
        <v>0</v>
      </c>
      <c r="X1458" s="258" t="str">
        <f t="shared" si="1249"/>
        <v>#DIV/0!</v>
      </c>
      <c r="Y1458" s="261" t="str">
        <f t="shared" si="1250"/>
        <v>#DIV/0!</v>
      </c>
      <c r="Z1458" s="262">
        <f t="shared" si="1251"/>
        <v>0</v>
      </c>
      <c r="AA1458" s="262">
        <f t="shared" si="1252"/>
        <v>0</v>
      </c>
      <c r="AB1458" s="258" t="str">
        <f t="shared" si="1253"/>
        <v/>
      </c>
      <c r="AC1458" s="263" t="str">
        <f t="shared" si="1135"/>
        <v>   -  BĐ: 6/9/2025 KT: Ngày lỗi</v>
      </c>
      <c r="AD1458" s="263">
        <f t="shared" ref="AD1458:AE1458" si="1708">P1458</f>
        <v>45906</v>
      </c>
      <c r="AE1458" s="263" t="str">
        <f t="shared" si="1708"/>
        <v>#DIV/0!</v>
      </c>
      <c r="AF1458" s="187"/>
      <c r="AG1458" s="187"/>
    </row>
    <row r="1459">
      <c r="A1459" s="253"/>
      <c r="B1459" s="253"/>
      <c r="C1459" s="99"/>
      <c r="D1459" s="99"/>
      <c r="E1459" s="99"/>
      <c r="F1459" s="99"/>
      <c r="G1459" s="268"/>
      <c r="H1459" s="99"/>
      <c r="I1459" s="99"/>
      <c r="J1459" s="99"/>
      <c r="K1459" s="273"/>
      <c r="L1459" s="192"/>
      <c r="M1459" s="192"/>
      <c r="N1459" s="99"/>
      <c r="O1459" s="99"/>
      <c r="P1459" s="237">
        <f t="shared" si="1246"/>
        <v>45906</v>
      </c>
      <c r="Q1459" s="170" t="str">
        <f t="shared" si="1247"/>
        <v>#DIV/0!</v>
      </c>
      <c r="R1459" s="206"/>
      <c r="S1459" s="267"/>
      <c r="T1459" s="99"/>
      <c r="U1459" s="99"/>
      <c r="V1459" s="259" t="str">
        <f t="shared" si="1128"/>
        <v> </v>
      </c>
      <c r="W1459" s="260">
        <f t="shared" si="1248"/>
        <v>0</v>
      </c>
      <c r="X1459" s="258" t="str">
        <f t="shared" si="1249"/>
        <v>#DIV/0!</v>
      </c>
      <c r="Y1459" s="261" t="str">
        <f t="shared" si="1250"/>
        <v>#DIV/0!</v>
      </c>
      <c r="Z1459" s="262">
        <f t="shared" si="1251"/>
        <v>0</v>
      </c>
      <c r="AA1459" s="262">
        <f t="shared" si="1252"/>
        <v>0</v>
      </c>
      <c r="AB1459" s="258" t="str">
        <f t="shared" si="1253"/>
        <v/>
      </c>
      <c r="AC1459" s="263" t="str">
        <f t="shared" si="1135"/>
        <v>   -  BĐ: 6/9/2025 KT: Ngày lỗi</v>
      </c>
      <c r="AD1459" s="263">
        <f t="shared" ref="AD1459:AE1459" si="1709">P1459</f>
        <v>45906</v>
      </c>
      <c r="AE1459" s="263" t="str">
        <f t="shared" si="1709"/>
        <v>#DIV/0!</v>
      </c>
      <c r="AF1459" s="187"/>
      <c r="AG1459" s="187"/>
    </row>
    <row r="1460">
      <c r="A1460" s="253"/>
      <c r="B1460" s="253"/>
      <c r="C1460" s="99"/>
      <c r="D1460" s="99"/>
      <c r="E1460" s="99"/>
      <c r="F1460" s="99"/>
      <c r="G1460" s="268"/>
      <c r="H1460" s="99"/>
      <c r="I1460" s="99"/>
      <c r="J1460" s="99"/>
      <c r="K1460" s="273"/>
      <c r="L1460" s="192"/>
      <c r="M1460" s="192"/>
      <c r="N1460" s="99"/>
      <c r="O1460" s="99"/>
      <c r="P1460" s="237">
        <f t="shared" si="1246"/>
        <v>45906</v>
      </c>
      <c r="Q1460" s="170" t="str">
        <f t="shared" si="1247"/>
        <v>#DIV/0!</v>
      </c>
      <c r="R1460" s="206"/>
      <c r="S1460" s="267"/>
      <c r="T1460" s="99"/>
      <c r="U1460" s="99"/>
      <c r="V1460" s="259" t="str">
        <f t="shared" si="1128"/>
        <v> </v>
      </c>
      <c r="W1460" s="260">
        <f t="shared" si="1248"/>
        <v>0</v>
      </c>
      <c r="X1460" s="258" t="str">
        <f t="shared" si="1249"/>
        <v>#DIV/0!</v>
      </c>
      <c r="Y1460" s="261" t="str">
        <f t="shared" si="1250"/>
        <v>#DIV/0!</v>
      </c>
      <c r="Z1460" s="262">
        <f t="shared" si="1251"/>
        <v>0</v>
      </c>
      <c r="AA1460" s="262">
        <f t="shared" si="1252"/>
        <v>0</v>
      </c>
      <c r="AB1460" s="258" t="str">
        <f t="shared" si="1253"/>
        <v/>
      </c>
      <c r="AC1460" s="263" t="str">
        <f t="shared" si="1135"/>
        <v>   -  BĐ: 6/9/2025 KT: Ngày lỗi</v>
      </c>
      <c r="AD1460" s="263">
        <f t="shared" ref="AD1460:AE1460" si="1710">P1460</f>
        <v>45906</v>
      </c>
      <c r="AE1460" s="263" t="str">
        <f t="shared" si="1710"/>
        <v>#DIV/0!</v>
      </c>
      <c r="AF1460" s="187"/>
      <c r="AG1460" s="187"/>
    </row>
    <row r="1461">
      <c r="A1461" s="253"/>
      <c r="B1461" s="253"/>
      <c r="C1461" s="99"/>
      <c r="D1461" s="99"/>
      <c r="E1461" s="99"/>
      <c r="F1461" s="99"/>
      <c r="G1461" s="268"/>
      <c r="H1461" s="99"/>
      <c r="I1461" s="99"/>
      <c r="J1461" s="99"/>
      <c r="K1461" s="273"/>
      <c r="L1461" s="192"/>
      <c r="M1461" s="192"/>
      <c r="N1461" s="99"/>
      <c r="O1461" s="99"/>
      <c r="P1461" s="237">
        <f t="shared" si="1246"/>
        <v>45906</v>
      </c>
      <c r="Q1461" s="170" t="str">
        <f t="shared" si="1247"/>
        <v>#DIV/0!</v>
      </c>
      <c r="R1461" s="206"/>
      <c r="S1461" s="267"/>
      <c r="T1461" s="99"/>
      <c r="U1461" s="99"/>
      <c r="V1461" s="259" t="str">
        <f t="shared" si="1128"/>
        <v> </v>
      </c>
      <c r="W1461" s="260">
        <f t="shared" si="1248"/>
        <v>0</v>
      </c>
      <c r="X1461" s="258" t="str">
        <f t="shared" si="1249"/>
        <v>#DIV/0!</v>
      </c>
      <c r="Y1461" s="261" t="str">
        <f t="shared" si="1250"/>
        <v>#DIV/0!</v>
      </c>
      <c r="Z1461" s="262">
        <f t="shared" si="1251"/>
        <v>0</v>
      </c>
      <c r="AA1461" s="262">
        <f t="shared" si="1252"/>
        <v>0</v>
      </c>
      <c r="AB1461" s="258" t="str">
        <f t="shared" si="1253"/>
        <v/>
      </c>
      <c r="AC1461" s="263" t="str">
        <f t="shared" si="1135"/>
        <v>   -  BĐ: 6/9/2025 KT: Ngày lỗi</v>
      </c>
      <c r="AD1461" s="263">
        <f t="shared" ref="AD1461:AE1461" si="1711">P1461</f>
        <v>45906</v>
      </c>
      <c r="AE1461" s="263" t="str">
        <f t="shared" si="1711"/>
        <v>#DIV/0!</v>
      </c>
      <c r="AF1461" s="187"/>
      <c r="AG1461" s="187"/>
    </row>
    <row r="1462">
      <c r="A1462" s="253"/>
      <c r="B1462" s="253"/>
      <c r="C1462" s="99"/>
      <c r="D1462" s="99"/>
      <c r="E1462" s="99"/>
      <c r="F1462" s="99"/>
      <c r="G1462" s="268"/>
      <c r="H1462" s="99"/>
      <c r="I1462" s="99"/>
      <c r="J1462" s="99"/>
      <c r="K1462" s="273"/>
      <c r="L1462" s="192"/>
      <c r="M1462" s="192"/>
      <c r="N1462" s="99"/>
      <c r="O1462" s="99"/>
      <c r="P1462" s="237">
        <f t="shared" si="1246"/>
        <v>45906</v>
      </c>
      <c r="Q1462" s="170" t="str">
        <f t="shared" si="1247"/>
        <v>#DIV/0!</v>
      </c>
      <c r="R1462" s="206"/>
      <c r="S1462" s="267"/>
      <c r="T1462" s="99"/>
      <c r="U1462" s="99"/>
      <c r="V1462" s="259" t="str">
        <f t="shared" si="1128"/>
        <v> </v>
      </c>
      <c r="W1462" s="260">
        <f t="shared" si="1248"/>
        <v>0</v>
      </c>
      <c r="X1462" s="258" t="str">
        <f t="shared" si="1249"/>
        <v>#DIV/0!</v>
      </c>
      <c r="Y1462" s="261" t="str">
        <f t="shared" si="1250"/>
        <v>#DIV/0!</v>
      </c>
      <c r="Z1462" s="262">
        <f t="shared" si="1251"/>
        <v>0</v>
      </c>
      <c r="AA1462" s="262">
        <f t="shared" si="1252"/>
        <v>0</v>
      </c>
      <c r="AB1462" s="258" t="str">
        <f t="shared" si="1253"/>
        <v/>
      </c>
      <c r="AC1462" s="263" t="str">
        <f t="shared" si="1135"/>
        <v>   -  BĐ: 6/9/2025 KT: Ngày lỗi</v>
      </c>
      <c r="AD1462" s="263">
        <f t="shared" ref="AD1462:AE1462" si="1712">P1462</f>
        <v>45906</v>
      </c>
      <c r="AE1462" s="263" t="str">
        <f t="shared" si="1712"/>
        <v>#DIV/0!</v>
      </c>
      <c r="AF1462" s="187"/>
      <c r="AG1462" s="187"/>
    </row>
    <row r="1463">
      <c r="A1463" s="253"/>
      <c r="B1463" s="253"/>
      <c r="C1463" s="99"/>
      <c r="D1463" s="99"/>
      <c r="E1463" s="99"/>
      <c r="F1463" s="99"/>
      <c r="G1463" s="268"/>
      <c r="H1463" s="99"/>
      <c r="I1463" s="99"/>
      <c r="J1463" s="99"/>
      <c r="K1463" s="273"/>
      <c r="L1463" s="192"/>
      <c r="M1463" s="192"/>
      <c r="N1463" s="99"/>
      <c r="O1463" s="99"/>
      <c r="P1463" s="237">
        <f t="shared" si="1246"/>
        <v>45906</v>
      </c>
      <c r="Q1463" s="170" t="str">
        <f t="shared" si="1247"/>
        <v>#DIV/0!</v>
      </c>
      <c r="R1463" s="206"/>
      <c r="S1463" s="267"/>
      <c r="T1463" s="99"/>
      <c r="U1463" s="99"/>
      <c r="V1463" s="259" t="str">
        <f t="shared" si="1128"/>
        <v> </v>
      </c>
      <c r="W1463" s="260">
        <f t="shared" si="1248"/>
        <v>0</v>
      </c>
      <c r="X1463" s="258" t="str">
        <f t="shared" si="1249"/>
        <v>#DIV/0!</v>
      </c>
      <c r="Y1463" s="261" t="str">
        <f t="shared" si="1250"/>
        <v>#DIV/0!</v>
      </c>
      <c r="Z1463" s="262">
        <f t="shared" si="1251"/>
        <v>0</v>
      </c>
      <c r="AA1463" s="262">
        <f t="shared" si="1252"/>
        <v>0</v>
      </c>
      <c r="AB1463" s="258" t="str">
        <f t="shared" si="1253"/>
        <v/>
      </c>
      <c r="AC1463" s="263" t="str">
        <f t="shared" si="1135"/>
        <v>   -  BĐ: 6/9/2025 KT: Ngày lỗi</v>
      </c>
      <c r="AD1463" s="263">
        <f t="shared" ref="AD1463:AE1463" si="1713">P1463</f>
        <v>45906</v>
      </c>
      <c r="AE1463" s="263" t="str">
        <f t="shared" si="1713"/>
        <v>#DIV/0!</v>
      </c>
      <c r="AF1463" s="187"/>
      <c r="AG1463" s="187"/>
    </row>
    <row r="1464">
      <c r="A1464" s="253"/>
      <c r="B1464" s="253"/>
      <c r="C1464" s="99"/>
      <c r="D1464" s="99"/>
      <c r="E1464" s="99"/>
      <c r="F1464" s="99"/>
      <c r="G1464" s="268"/>
      <c r="H1464" s="99"/>
      <c r="I1464" s="99"/>
      <c r="J1464" s="99"/>
      <c r="K1464" s="273"/>
      <c r="L1464" s="192"/>
      <c r="M1464" s="192"/>
      <c r="N1464" s="99"/>
      <c r="O1464" s="99"/>
      <c r="P1464" s="237">
        <f t="shared" si="1246"/>
        <v>45906</v>
      </c>
      <c r="Q1464" s="170" t="str">
        <f t="shared" si="1247"/>
        <v>#DIV/0!</v>
      </c>
      <c r="R1464" s="206"/>
      <c r="S1464" s="267"/>
      <c r="T1464" s="99"/>
      <c r="U1464" s="99"/>
      <c r="V1464" s="259" t="str">
        <f t="shared" si="1128"/>
        <v> </v>
      </c>
      <c r="W1464" s="260">
        <f t="shared" si="1248"/>
        <v>0</v>
      </c>
      <c r="X1464" s="258" t="str">
        <f t="shared" si="1249"/>
        <v>#DIV/0!</v>
      </c>
      <c r="Y1464" s="261" t="str">
        <f t="shared" si="1250"/>
        <v>#DIV/0!</v>
      </c>
      <c r="Z1464" s="262">
        <f t="shared" si="1251"/>
        <v>0</v>
      </c>
      <c r="AA1464" s="262">
        <f t="shared" si="1252"/>
        <v>0</v>
      </c>
      <c r="AB1464" s="258" t="str">
        <f t="shared" si="1253"/>
        <v/>
      </c>
      <c r="AC1464" s="263" t="str">
        <f t="shared" si="1135"/>
        <v>   -  BĐ: 6/9/2025 KT: Ngày lỗi</v>
      </c>
      <c r="AD1464" s="263">
        <f t="shared" ref="AD1464:AE1464" si="1714">P1464</f>
        <v>45906</v>
      </c>
      <c r="AE1464" s="263" t="str">
        <f t="shared" si="1714"/>
        <v>#DIV/0!</v>
      </c>
      <c r="AF1464" s="187"/>
      <c r="AG1464" s="187"/>
    </row>
    <row r="1465">
      <c r="A1465" s="253"/>
      <c r="B1465" s="253"/>
      <c r="C1465" s="99"/>
      <c r="D1465" s="99"/>
      <c r="E1465" s="99"/>
      <c r="F1465" s="99"/>
      <c r="G1465" s="268"/>
      <c r="H1465" s="99"/>
      <c r="I1465" s="99"/>
      <c r="J1465" s="99"/>
      <c r="K1465" s="273"/>
      <c r="L1465" s="192"/>
      <c r="M1465" s="192"/>
      <c r="N1465" s="99"/>
      <c r="O1465" s="99"/>
      <c r="P1465" s="237">
        <f t="shared" si="1246"/>
        <v>45906</v>
      </c>
      <c r="Q1465" s="170" t="str">
        <f t="shared" si="1247"/>
        <v>#DIV/0!</v>
      </c>
      <c r="R1465" s="206"/>
      <c r="S1465" s="267"/>
      <c r="T1465" s="99"/>
      <c r="U1465" s="99"/>
      <c r="V1465" s="259" t="str">
        <f t="shared" si="1128"/>
        <v> </v>
      </c>
      <c r="W1465" s="260">
        <f t="shared" si="1248"/>
        <v>0</v>
      </c>
      <c r="X1465" s="258" t="str">
        <f t="shared" si="1249"/>
        <v>#DIV/0!</v>
      </c>
      <c r="Y1465" s="261" t="str">
        <f t="shared" si="1250"/>
        <v>#DIV/0!</v>
      </c>
      <c r="Z1465" s="262">
        <f t="shared" si="1251"/>
        <v>0</v>
      </c>
      <c r="AA1465" s="262">
        <f t="shared" si="1252"/>
        <v>0</v>
      </c>
      <c r="AB1465" s="258" t="str">
        <f t="shared" si="1253"/>
        <v/>
      </c>
      <c r="AC1465" s="263" t="str">
        <f t="shared" si="1135"/>
        <v>   -  BĐ: 6/9/2025 KT: Ngày lỗi</v>
      </c>
      <c r="AD1465" s="263">
        <f t="shared" ref="AD1465:AE1465" si="1715">P1465</f>
        <v>45906</v>
      </c>
      <c r="AE1465" s="263" t="str">
        <f t="shared" si="1715"/>
        <v>#DIV/0!</v>
      </c>
      <c r="AF1465" s="187"/>
      <c r="AG1465" s="187"/>
    </row>
    <row r="1466">
      <c r="A1466" s="253"/>
      <c r="B1466" s="253"/>
      <c r="C1466" s="99"/>
      <c r="D1466" s="99"/>
      <c r="E1466" s="99"/>
      <c r="F1466" s="99"/>
      <c r="G1466" s="268"/>
      <c r="H1466" s="99"/>
      <c r="I1466" s="99"/>
      <c r="J1466" s="99"/>
      <c r="K1466" s="273"/>
      <c r="L1466" s="192"/>
      <c r="M1466" s="192"/>
      <c r="N1466" s="99"/>
      <c r="O1466" s="99"/>
      <c r="P1466" s="237">
        <f t="shared" si="1246"/>
        <v>45906</v>
      </c>
      <c r="Q1466" s="170" t="str">
        <f t="shared" si="1247"/>
        <v>#DIV/0!</v>
      </c>
      <c r="R1466" s="206"/>
      <c r="S1466" s="267"/>
      <c r="T1466" s="99"/>
      <c r="U1466" s="99"/>
      <c r="V1466" s="259" t="str">
        <f t="shared" si="1128"/>
        <v> </v>
      </c>
      <c r="W1466" s="260">
        <f t="shared" si="1248"/>
        <v>0</v>
      </c>
      <c r="X1466" s="258" t="str">
        <f t="shared" si="1249"/>
        <v>#DIV/0!</v>
      </c>
      <c r="Y1466" s="261" t="str">
        <f t="shared" si="1250"/>
        <v>#DIV/0!</v>
      </c>
      <c r="Z1466" s="262">
        <f t="shared" si="1251"/>
        <v>0</v>
      </c>
      <c r="AA1466" s="262">
        <f t="shared" si="1252"/>
        <v>0</v>
      </c>
      <c r="AB1466" s="258" t="str">
        <f t="shared" si="1253"/>
        <v/>
      </c>
      <c r="AC1466" s="263" t="str">
        <f t="shared" si="1135"/>
        <v>   -  BĐ: 6/9/2025 KT: Ngày lỗi</v>
      </c>
      <c r="AD1466" s="263">
        <f t="shared" ref="AD1466:AE1466" si="1716">P1466</f>
        <v>45906</v>
      </c>
      <c r="AE1466" s="263" t="str">
        <f t="shared" si="1716"/>
        <v>#DIV/0!</v>
      </c>
      <c r="AF1466" s="187"/>
      <c r="AG1466" s="187"/>
    </row>
    <row r="1467">
      <c r="A1467" s="253"/>
      <c r="B1467" s="253"/>
      <c r="C1467" s="99"/>
      <c r="D1467" s="99"/>
      <c r="E1467" s="99"/>
      <c r="F1467" s="99"/>
      <c r="G1467" s="268"/>
      <c r="H1467" s="99"/>
      <c r="I1467" s="99"/>
      <c r="J1467" s="99"/>
      <c r="K1467" s="273"/>
      <c r="L1467" s="192"/>
      <c r="M1467" s="192"/>
      <c r="N1467" s="99"/>
      <c r="O1467" s="99"/>
      <c r="P1467" s="237">
        <f t="shared" si="1246"/>
        <v>45906</v>
      </c>
      <c r="Q1467" s="170" t="str">
        <f t="shared" si="1247"/>
        <v>#DIV/0!</v>
      </c>
      <c r="R1467" s="206"/>
      <c r="S1467" s="267"/>
      <c r="T1467" s="99"/>
      <c r="U1467" s="99"/>
      <c r="V1467" s="259" t="str">
        <f t="shared" si="1128"/>
        <v> </v>
      </c>
      <c r="W1467" s="260">
        <f t="shared" si="1248"/>
        <v>0</v>
      </c>
      <c r="X1467" s="258" t="str">
        <f t="shared" si="1249"/>
        <v>#DIV/0!</v>
      </c>
      <c r="Y1467" s="261" t="str">
        <f t="shared" si="1250"/>
        <v>#DIV/0!</v>
      </c>
      <c r="Z1467" s="262">
        <f t="shared" si="1251"/>
        <v>0</v>
      </c>
      <c r="AA1467" s="262">
        <f t="shared" si="1252"/>
        <v>0</v>
      </c>
      <c r="AB1467" s="258" t="str">
        <f t="shared" si="1253"/>
        <v/>
      </c>
      <c r="AC1467" s="263" t="str">
        <f t="shared" si="1135"/>
        <v>   -  BĐ: 6/9/2025 KT: Ngày lỗi</v>
      </c>
      <c r="AD1467" s="263">
        <f t="shared" ref="AD1467:AE1467" si="1717">P1467</f>
        <v>45906</v>
      </c>
      <c r="AE1467" s="263" t="str">
        <f t="shared" si="1717"/>
        <v>#DIV/0!</v>
      </c>
      <c r="AF1467" s="187"/>
      <c r="AG1467" s="187"/>
    </row>
    <row r="1468">
      <c r="A1468" s="253"/>
      <c r="B1468" s="253"/>
      <c r="C1468" s="99"/>
      <c r="D1468" s="99"/>
      <c r="E1468" s="99"/>
      <c r="F1468" s="99"/>
      <c r="G1468" s="268"/>
      <c r="H1468" s="99"/>
      <c r="I1468" s="99"/>
      <c r="J1468" s="99"/>
      <c r="K1468" s="273"/>
      <c r="L1468" s="192"/>
      <c r="M1468" s="192"/>
      <c r="N1468" s="99"/>
      <c r="O1468" s="99"/>
      <c r="P1468" s="237">
        <f t="shared" si="1246"/>
        <v>45906</v>
      </c>
      <c r="Q1468" s="170" t="str">
        <f t="shared" si="1247"/>
        <v>#DIV/0!</v>
      </c>
      <c r="R1468" s="206"/>
      <c r="S1468" s="267"/>
      <c r="T1468" s="99"/>
      <c r="U1468" s="99"/>
      <c r="V1468" s="259" t="str">
        <f t="shared" si="1128"/>
        <v> </v>
      </c>
      <c r="W1468" s="260">
        <f t="shared" si="1248"/>
        <v>0</v>
      </c>
      <c r="X1468" s="258" t="str">
        <f t="shared" si="1249"/>
        <v>#DIV/0!</v>
      </c>
      <c r="Y1468" s="261" t="str">
        <f t="shared" si="1250"/>
        <v>#DIV/0!</v>
      </c>
      <c r="Z1468" s="262">
        <f t="shared" si="1251"/>
        <v>0</v>
      </c>
      <c r="AA1468" s="262">
        <f t="shared" si="1252"/>
        <v>0</v>
      </c>
      <c r="AB1468" s="258" t="str">
        <f t="shared" si="1253"/>
        <v/>
      </c>
      <c r="AC1468" s="263" t="str">
        <f t="shared" si="1135"/>
        <v>   -  BĐ: 6/9/2025 KT: Ngày lỗi</v>
      </c>
      <c r="AD1468" s="263">
        <f t="shared" ref="AD1468:AE1468" si="1718">P1468</f>
        <v>45906</v>
      </c>
      <c r="AE1468" s="263" t="str">
        <f t="shared" si="1718"/>
        <v>#DIV/0!</v>
      </c>
      <c r="AF1468" s="187"/>
      <c r="AG1468" s="187"/>
    </row>
    <row r="1469">
      <c r="A1469" s="253"/>
      <c r="B1469" s="253"/>
      <c r="C1469" s="99"/>
      <c r="D1469" s="99"/>
      <c r="E1469" s="99"/>
      <c r="F1469" s="99"/>
      <c r="G1469" s="268"/>
      <c r="H1469" s="99"/>
      <c r="I1469" s="99"/>
      <c r="J1469" s="99"/>
      <c r="K1469" s="273"/>
      <c r="L1469" s="192"/>
      <c r="M1469" s="192"/>
      <c r="N1469" s="99"/>
      <c r="O1469" s="99"/>
      <c r="P1469" s="237">
        <f t="shared" si="1246"/>
        <v>45906</v>
      </c>
      <c r="Q1469" s="170" t="str">
        <f t="shared" si="1247"/>
        <v>#DIV/0!</v>
      </c>
      <c r="R1469" s="206"/>
      <c r="S1469" s="267"/>
      <c r="T1469" s="99"/>
      <c r="U1469" s="99"/>
      <c r="V1469" s="259" t="str">
        <f t="shared" si="1128"/>
        <v> </v>
      </c>
      <c r="W1469" s="260">
        <f t="shared" si="1248"/>
        <v>0</v>
      </c>
      <c r="X1469" s="258" t="str">
        <f t="shared" si="1249"/>
        <v>#DIV/0!</v>
      </c>
      <c r="Y1469" s="261" t="str">
        <f t="shared" si="1250"/>
        <v>#DIV/0!</v>
      </c>
      <c r="Z1469" s="262">
        <f t="shared" si="1251"/>
        <v>0</v>
      </c>
      <c r="AA1469" s="262">
        <f t="shared" si="1252"/>
        <v>0</v>
      </c>
      <c r="AB1469" s="258" t="str">
        <f t="shared" si="1253"/>
        <v/>
      </c>
      <c r="AC1469" s="263" t="str">
        <f t="shared" si="1135"/>
        <v>   -  BĐ: 6/9/2025 KT: Ngày lỗi</v>
      </c>
      <c r="AD1469" s="263">
        <f t="shared" ref="AD1469:AE1469" si="1719">P1469</f>
        <v>45906</v>
      </c>
      <c r="AE1469" s="263" t="str">
        <f t="shared" si="1719"/>
        <v>#DIV/0!</v>
      </c>
      <c r="AF1469" s="187"/>
      <c r="AG1469" s="187"/>
    </row>
    <row r="1470">
      <c r="A1470" s="253"/>
      <c r="B1470" s="253"/>
      <c r="C1470" s="99"/>
      <c r="D1470" s="99"/>
      <c r="E1470" s="99"/>
      <c r="F1470" s="99"/>
      <c r="G1470" s="268"/>
      <c r="H1470" s="99"/>
      <c r="I1470" s="99"/>
      <c r="J1470" s="99"/>
      <c r="K1470" s="273"/>
      <c r="L1470" s="192"/>
      <c r="M1470" s="192"/>
      <c r="N1470" s="99"/>
      <c r="O1470" s="99"/>
      <c r="P1470" s="237">
        <f t="shared" si="1246"/>
        <v>45906</v>
      </c>
      <c r="Q1470" s="170" t="str">
        <f t="shared" si="1247"/>
        <v>#DIV/0!</v>
      </c>
      <c r="R1470" s="206"/>
      <c r="S1470" s="267"/>
      <c r="T1470" s="99"/>
      <c r="U1470" s="99"/>
      <c r="V1470" s="259" t="str">
        <f t="shared" si="1128"/>
        <v> </v>
      </c>
      <c r="W1470" s="260">
        <f t="shared" si="1248"/>
        <v>0</v>
      </c>
      <c r="X1470" s="258" t="str">
        <f t="shared" si="1249"/>
        <v>#DIV/0!</v>
      </c>
      <c r="Y1470" s="261" t="str">
        <f t="shared" si="1250"/>
        <v>#DIV/0!</v>
      </c>
      <c r="Z1470" s="262">
        <f t="shared" si="1251"/>
        <v>0</v>
      </c>
      <c r="AA1470" s="262">
        <f t="shared" si="1252"/>
        <v>0</v>
      </c>
      <c r="AB1470" s="258" t="str">
        <f t="shared" si="1253"/>
        <v/>
      </c>
      <c r="AC1470" s="263" t="str">
        <f t="shared" si="1135"/>
        <v>   -  BĐ: 6/9/2025 KT: Ngày lỗi</v>
      </c>
      <c r="AD1470" s="263">
        <f t="shared" ref="AD1470:AE1470" si="1720">P1470</f>
        <v>45906</v>
      </c>
      <c r="AE1470" s="263" t="str">
        <f t="shared" si="1720"/>
        <v>#DIV/0!</v>
      </c>
      <c r="AF1470" s="187"/>
      <c r="AG1470" s="187"/>
    </row>
    <row r="1471">
      <c r="A1471" s="253"/>
      <c r="B1471" s="253"/>
      <c r="C1471" s="99"/>
      <c r="D1471" s="99"/>
      <c r="E1471" s="99"/>
      <c r="F1471" s="99"/>
      <c r="G1471" s="268"/>
      <c r="H1471" s="99"/>
      <c r="I1471" s="99"/>
      <c r="J1471" s="99"/>
      <c r="K1471" s="273"/>
      <c r="L1471" s="192"/>
      <c r="M1471" s="192"/>
      <c r="N1471" s="99"/>
      <c r="O1471" s="99"/>
      <c r="P1471" s="237">
        <f t="shared" si="1246"/>
        <v>45906</v>
      </c>
      <c r="Q1471" s="170" t="str">
        <f t="shared" si="1247"/>
        <v>#DIV/0!</v>
      </c>
      <c r="R1471" s="206"/>
      <c r="S1471" s="267"/>
      <c r="T1471" s="99"/>
      <c r="U1471" s="99"/>
      <c r="V1471" s="259" t="str">
        <f t="shared" si="1128"/>
        <v> </v>
      </c>
      <c r="W1471" s="260">
        <f t="shared" si="1248"/>
        <v>0</v>
      </c>
      <c r="X1471" s="258" t="str">
        <f t="shared" si="1249"/>
        <v>#DIV/0!</v>
      </c>
      <c r="Y1471" s="261" t="str">
        <f t="shared" si="1250"/>
        <v>#DIV/0!</v>
      </c>
      <c r="Z1471" s="262">
        <f t="shared" si="1251"/>
        <v>0</v>
      </c>
      <c r="AA1471" s="262">
        <f t="shared" si="1252"/>
        <v>0</v>
      </c>
      <c r="AB1471" s="258" t="str">
        <f t="shared" si="1253"/>
        <v/>
      </c>
      <c r="AC1471" s="263" t="str">
        <f t="shared" si="1135"/>
        <v>   -  BĐ: 6/9/2025 KT: Ngày lỗi</v>
      </c>
      <c r="AD1471" s="263">
        <f t="shared" ref="AD1471:AE1471" si="1721">P1471</f>
        <v>45906</v>
      </c>
      <c r="AE1471" s="263" t="str">
        <f t="shared" si="1721"/>
        <v>#DIV/0!</v>
      </c>
      <c r="AF1471" s="187"/>
      <c r="AG1471" s="187"/>
    </row>
    <row r="1472">
      <c r="A1472" s="253"/>
      <c r="B1472" s="253"/>
      <c r="C1472" s="99"/>
      <c r="D1472" s="99"/>
      <c r="E1472" s="99"/>
      <c r="F1472" s="99"/>
      <c r="G1472" s="268"/>
      <c r="H1472" s="99"/>
      <c r="I1472" s="99"/>
      <c r="J1472" s="99"/>
      <c r="K1472" s="273"/>
      <c r="L1472" s="192"/>
      <c r="M1472" s="192"/>
      <c r="N1472" s="99"/>
      <c r="O1472" s="99"/>
      <c r="P1472" s="237">
        <f t="shared" si="1246"/>
        <v>45906</v>
      </c>
      <c r="Q1472" s="170" t="str">
        <f t="shared" si="1247"/>
        <v>#DIV/0!</v>
      </c>
      <c r="R1472" s="206"/>
      <c r="S1472" s="267"/>
      <c r="T1472" s="99"/>
      <c r="U1472" s="99"/>
      <c r="V1472" s="259" t="str">
        <f t="shared" si="1128"/>
        <v> </v>
      </c>
      <c r="W1472" s="260">
        <f t="shared" si="1248"/>
        <v>0</v>
      </c>
      <c r="X1472" s="258" t="str">
        <f t="shared" si="1249"/>
        <v>#DIV/0!</v>
      </c>
      <c r="Y1472" s="261" t="str">
        <f t="shared" si="1250"/>
        <v>#DIV/0!</v>
      </c>
      <c r="Z1472" s="262">
        <f t="shared" si="1251"/>
        <v>0</v>
      </c>
      <c r="AA1472" s="262">
        <f t="shared" si="1252"/>
        <v>0</v>
      </c>
      <c r="AB1472" s="258" t="str">
        <f t="shared" si="1253"/>
        <v/>
      </c>
      <c r="AC1472" s="263" t="str">
        <f t="shared" si="1135"/>
        <v>   -  BĐ: 6/9/2025 KT: Ngày lỗi</v>
      </c>
      <c r="AD1472" s="263">
        <f t="shared" ref="AD1472:AE1472" si="1722">P1472</f>
        <v>45906</v>
      </c>
      <c r="AE1472" s="263" t="str">
        <f t="shared" si="1722"/>
        <v>#DIV/0!</v>
      </c>
      <c r="AF1472" s="187"/>
      <c r="AG1472" s="187"/>
    </row>
    <row r="1473">
      <c r="A1473" s="253"/>
      <c r="B1473" s="253"/>
      <c r="C1473" s="99"/>
      <c r="D1473" s="99"/>
      <c r="E1473" s="99"/>
      <c r="F1473" s="99"/>
      <c r="G1473" s="268"/>
      <c r="H1473" s="99"/>
      <c r="I1473" s="99"/>
      <c r="J1473" s="99"/>
      <c r="K1473" s="273"/>
      <c r="L1473" s="192"/>
      <c r="M1473" s="192"/>
      <c r="N1473" s="99"/>
      <c r="O1473" s="99"/>
      <c r="P1473" s="237">
        <f t="shared" si="1246"/>
        <v>45906</v>
      </c>
      <c r="Q1473" s="170" t="str">
        <f t="shared" si="1247"/>
        <v>#DIV/0!</v>
      </c>
      <c r="R1473" s="206"/>
      <c r="S1473" s="267"/>
      <c r="T1473" s="99"/>
      <c r="U1473" s="99"/>
      <c r="V1473" s="259" t="str">
        <f t="shared" si="1128"/>
        <v> </v>
      </c>
      <c r="W1473" s="260">
        <f t="shared" si="1248"/>
        <v>0</v>
      </c>
      <c r="X1473" s="258" t="str">
        <f t="shared" si="1249"/>
        <v>#DIV/0!</v>
      </c>
      <c r="Y1473" s="261" t="str">
        <f t="shared" si="1250"/>
        <v>#DIV/0!</v>
      </c>
      <c r="Z1473" s="262">
        <f t="shared" si="1251"/>
        <v>0</v>
      </c>
      <c r="AA1473" s="262">
        <f t="shared" si="1252"/>
        <v>0</v>
      </c>
      <c r="AB1473" s="258" t="str">
        <f t="shared" si="1253"/>
        <v/>
      </c>
      <c r="AC1473" s="263" t="str">
        <f t="shared" si="1135"/>
        <v>   -  BĐ: 6/9/2025 KT: Ngày lỗi</v>
      </c>
      <c r="AD1473" s="263">
        <f t="shared" ref="AD1473:AE1473" si="1723">P1473</f>
        <v>45906</v>
      </c>
      <c r="AE1473" s="263" t="str">
        <f t="shared" si="1723"/>
        <v>#DIV/0!</v>
      </c>
      <c r="AF1473" s="187"/>
      <c r="AG1473" s="187"/>
    </row>
    <row r="1474">
      <c r="A1474" s="253"/>
      <c r="B1474" s="253"/>
      <c r="C1474" s="99"/>
      <c r="D1474" s="99"/>
      <c r="E1474" s="99"/>
      <c r="F1474" s="99"/>
      <c r="G1474" s="268"/>
      <c r="H1474" s="99"/>
      <c r="I1474" s="99"/>
      <c r="J1474" s="99"/>
      <c r="K1474" s="273"/>
      <c r="L1474" s="192"/>
      <c r="M1474" s="192"/>
      <c r="N1474" s="99"/>
      <c r="O1474" s="99"/>
      <c r="P1474" s="237">
        <f t="shared" si="1246"/>
        <v>45906</v>
      </c>
      <c r="Q1474" s="170" t="str">
        <f t="shared" si="1247"/>
        <v>#DIV/0!</v>
      </c>
      <c r="R1474" s="206"/>
      <c r="S1474" s="267"/>
      <c r="T1474" s="99"/>
      <c r="U1474" s="99"/>
      <c r="V1474" s="259" t="str">
        <f t="shared" si="1128"/>
        <v> </v>
      </c>
      <c r="W1474" s="260">
        <f t="shared" si="1248"/>
        <v>0</v>
      </c>
      <c r="X1474" s="258" t="str">
        <f t="shared" si="1249"/>
        <v>#DIV/0!</v>
      </c>
      <c r="Y1474" s="261" t="str">
        <f t="shared" si="1250"/>
        <v>#DIV/0!</v>
      </c>
      <c r="Z1474" s="262">
        <f t="shared" si="1251"/>
        <v>0</v>
      </c>
      <c r="AA1474" s="262">
        <f t="shared" si="1252"/>
        <v>0</v>
      </c>
      <c r="AB1474" s="258" t="str">
        <f t="shared" si="1253"/>
        <v/>
      </c>
      <c r="AC1474" s="263" t="str">
        <f t="shared" si="1135"/>
        <v>   -  BĐ: 6/9/2025 KT: Ngày lỗi</v>
      </c>
      <c r="AD1474" s="263">
        <f t="shared" ref="AD1474:AE1474" si="1724">P1474</f>
        <v>45906</v>
      </c>
      <c r="AE1474" s="263" t="str">
        <f t="shared" si="1724"/>
        <v>#DIV/0!</v>
      </c>
      <c r="AF1474" s="187"/>
      <c r="AG1474" s="187"/>
    </row>
    <row r="1475">
      <c r="A1475" s="253"/>
      <c r="B1475" s="253"/>
      <c r="C1475" s="99"/>
      <c r="D1475" s="99"/>
      <c r="E1475" s="99"/>
      <c r="F1475" s="99"/>
      <c r="G1475" s="268"/>
      <c r="H1475" s="99"/>
      <c r="I1475" s="99"/>
      <c r="J1475" s="99"/>
      <c r="K1475" s="273"/>
      <c r="L1475" s="192"/>
      <c r="M1475" s="192"/>
      <c r="N1475" s="99"/>
      <c r="O1475" s="99"/>
      <c r="P1475" s="237">
        <f t="shared" si="1246"/>
        <v>45906</v>
      </c>
      <c r="Q1475" s="170" t="str">
        <f t="shared" si="1247"/>
        <v>#DIV/0!</v>
      </c>
      <c r="R1475" s="206"/>
      <c r="S1475" s="267"/>
      <c r="T1475" s="99"/>
      <c r="U1475" s="99"/>
      <c r="V1475" s="259" t="str">
        <f t="shared" si="1128"/>
        <v> </v>
      </c>
      <c r="W1475" s="260">
        <f t="shared" si="1248"/>
        <v>0</v>
      </c>
      <c r="X1475" s="258" t="str">
        <f t="shared" si="1249"/>
        <v>#DIV/0!</v>
      </c>
      <c r="Y1475" s="261" t="str">
        <f t="shared" si="1250"/>
        <v>#DIV/0!</v>
      </c>
      <c r="Z1475" s="262">
        <f t="shared" si="1251"/>
        <v>0</v>
      </c>
      <c r="AA1475" s="262">
        <f t="shared" si="1252"/>
        <v>0</v>
      </c>
      <c r="AB1475" s="258" t="str">
        <f t="shared" si="1253"/>
        <v/>
      </c>
      <c r="AC1475" s="263" t="str">
        <f t="shared" si="1135"/>
        <v>   -  BĐ: 6/9/2025 KT: Ngày lỗi</v>
      </c>
      <c r="AD1475" s="263">
        <f t="shared" ref="AD1475:AE1475" si="1725">P1475</f>
        <v>45906</v>
      </c>
      <c r="AE1475" s="263" t="str">
        <f t="shared" si="1725"/>
        <v>#DIV/0!</v>
      </c>
      <c r="AF1475" s="187"/>
      <c r="AG1475" s="187"/>
    </row>
    <row r="1476">
      <c r="A1476" s="253"/>
      <c r="B1476" s="253"/>
      <c r="C1476" s="99"/>
      <c r="D1476" s="99"/>
      <c r="E1476" s="99"/>
      <c r="F1476" s="99"/>
      <c r="G1476" s="268"/>
      <c r="H1476" s="99"/>
      <c r="I1476" s="99"/>
      <c r="J1476" s="99"/>
      <c r="K1476" s="273"/>
      <c r="L1476" s="192"/>
      <c r="M1476" s="192"/>
      <c r="N1476" s="99"/>
      <c r="O1476" s="99"/>
      <c r="P1476" s="237">
        <f t="shared" si="1246"/>
        <v>45906</v>
      </c>
      <c r="Q1476" s="170" t="str">
        <f t="shared" si="1247"/>
        <v>#DIV/0!</v>
      </c>
      <c r="R1476" s="206"/>
      <c r="S1476" s="267"/>
      <c r="T1476" s="99"/>
      <c r="U1476" s="99"/>
      <c r="V1476" s="259" t="str">
        <f t="shared" si="1128"/>
        <v> </v>
      </c>
      <c r="W1476" s="260">
        <f t="shared" si="1248"/>
        <v>0</v>
      </c>
      <c r="X1476" s="258" t="str">
        <f t="shared" si="1249"/>
        <v>#DIV/0!</v>
      </c>
      <c r="Y1476" s="261" t="str">
        <f t="shared" si="1250"/>
        <v>#DIV/0!</v>
      </c>
      <c r="Z1476" s="262">
        <f t="shared" si="1251"/>
        <v>0</v>
      </c>
      <c r="AA1476" s="262">
        <f t="shared" si="1252"/>
        <v>0</v>
      </c>
      <c r="AB1476" s="258" t="str">
        <f t="shared" si="1253"/>
        <v/>
      </c>
      <c r="AC1476" s="263" t="str">
        <f t="shared" si="1135"/>
        <v>   -  BĐ: 6/9/2025 KT: Ngày lỗi</v>
      </c>
      <c r="AD1476" s="263">
        <f t="shared" ref="AD1476:AE1476" si="1726">P1476</f>
        <v>45906</v>
      </c>
      <c r="AE1476" s="263" t="str">
        <f t="shared" si="1726"/>
        <v>#DIV/0!</v>
      </c>
      <c r="AF1476" s="187"/>
      <c r="AG1476" s="187"/>
    </row>
    <row r="1477">
      <c r="A1477" s="253"/>
      <c r="B1477" s="253"/>
      <c r="C1477" s="99"/>
      <c r="D1477" s="99"/>
      <c r="E1477" s="99"/>
      <c r="F1477" s="99"/>
      <c r="G1477" s="268"/>
      <c r="H1477" s="99"/>
      <c r="I1477" s="99"/>
      <c r="J1477" s="99"/>
      <c r="K1477" s="273"/>
      <c r="L1477" s="192"/>
      <c r="M1477" s="192"/>
      <c r="N1477" s="99"/>
      <c r="O1477" s="99"/>
      <c r="P1477" s="237">
        <f t="shared" si="1246"/>
        <v>45906</v>
      </c>
      <c r="Q1477" s="170" t="str">
        <f t="shared" si="1247"/>
        <v>#DIV/0!</v>
      </c>
      <c r="R1477" s="206"/>
      <c r="S1477" s="267"/>
      <c r="T1477" s="99"/>
      <c r="U1477" s="99"/>
      <c r="V1477" s="259" t="str">
        <f t="shared" si="1128"/>
        <v> </v>
      </c>
      <c r="W1477" s="260">
        <f t="shared" si="1248"/>
        <v>0</v>
      </c>
      <c r="X1477" s="258" t="str">
        <f t="shared" si="1249"/>
        <v>#DIV/0!</v>
      </c>
      <c r="Y1477" s="261" t="str">
        <f t="shared" si="1250"/>
        <v>#DIV/0!</v>
      </c>
      <c r="Z1477" s="262">
        <f t="shared" si="1251"/>
        <v>0</v>
      </c>
      <c r="AA1477" s="262">
        <f t="shared" si="1252"/>
        <v>0</v>
      </c>
      <c r="AB1477" s="258" t="str">
        <f t="shared" si="1253"/>
        <v/>
      </c>
      <c r="AC1477" s="263" t="str">
        <f t="shared" si="1135"/>
        <v>   -  BĐ: 6/9/2025 KT: Ngày lỗi</v>
      </c>
      <c r="AD1477" s="263">
        <f t="shared" ref="AD1477:AE1477" si="1727">P1477</f>
        <v>45906</v>
      </c>
      <c r="AE1477" s="263" t="str">
        <f t="shared" si="1727"/>
        <v>#DIV/0!</v>
      </c>
      <c r="AF1477" s="187"/>
      <c r="AG1477" s="187"/>
    </row>
    <row r="1478">
      <c r="A1478" s="253"/>
      <c r="B1478" s="253"/>
      <c r="C1478" s="99"/>
      <c r="D1478" s="99"/>
      <c r="E1478" s="99"/>
      <c r="F1478" s="99"/>
      <c r="G1478" s="268"/>
      <c r="H1478" s="99"/>
      <c r="I1478" s="99"/>
      <c r="J1478" s="99"/>
      <c r="K1478" s="273"/>
      <c r="L1478" s="192"/>
      <c r="M1478" s="192"/>
      <c r="N1478" s="99"/>
      <c r="O1478" s="99"/>
      <c r="P1478" s="237">
        <f t="shared" si="1246"/>
        <v>45906</v>
      </c>
      <c r="Q1478" s="170" t="str">
        <f t="shared" si="1247"/>
        <v>#DIV/0!</v>
      </c>
      <c r="R1478" s="206"/>
      <c r="S1478" s="267"/>
      <c r="T1478" s="99"/>
      <c r="U1478" s="99"/>
      <c r="V1478" s="259" t="str">
        <f t="shared" si="1128"/>
        <v> </v>
      </c>
      <c r="W1478" s="260">
        <f t="shared" si="1248"/>
        <v>0</v>
      </c>
      <c r="X1478" s="258" t="str">
        <f t="shared" si="1249"/>
        <v>#DIV/0!</v>
      </c>
      <c r="Y1478" s="261" t="str">
        <f t="shared" si="1250"/>
        <v>#DIV/0!</v>
      </c>
      <c r="Z1478" s="262">
        <f t="shared" si="1251"/>
        <v>0</v>
      </c>
      <c r="AA1478" s="262">
        <f t="shared" si="1252"/>
        <v>0</v>
      </c>
      <c r="AB1478" s="258" t="str">
        <f t="shared" si="1253"/>
        <v/>
      </c>
      <c r="AC1478" s="263" t="str">
        <f t="shared" si="1135"/>
        <v>   -  BĐ: 6/9/2025 KT: Ngày lỗi</v>
      </c>
      <c r="AD1478" s="263">
        <f t="shared" ref="AD1478:AE1478" si="1728">P1478</f>
        <v>45906</v>
      </c>
      <c r="AE1478" s="263" t="str">
        <f t="shared" si="1728"/>
        <v>#DIV/0!</v>
      </c>
      <c r="AF1478" s="187"/>
      <c r="AG1478" s="187"/>
    </row>
    <row r="1479">
      <c r="A1479" s="253"/>
      <c r="B1479" s="253"/>
      <c r="C1479" s="99"/>
      <c r="D1479" s="99"/>
      <c r="E1479" s="99"/>
      <c r="F1479" s="99"/>
      <c r="G1479" s="268"/>
      <c r="H1479" s="99"/>
      <c r="I1479" s="99"/>
      <c r="J1479" s="99"/>
      <c r="K1479" s="273"/>
      <c r="L1479" s="192"/>
      <c r="M1479" s="192"/>
      <c r="N1479" s="99"/>
      <c r="O1479" s="99"/>
      <c r="P1479" s="237">
        <f t="shared" si="1246"/>
        <v>45906</v>
      </c>
      <c r="Q1479" s="170" t="str">
        <f t="shared" si="1247"/>
        <v>#DIV/0!</v>
      </c>
      <c r="R1479" s="206"/>
      <c r="S1479" s="267"/>
      <c r="T1479" s="99"/>
      <c r="U1479" s="99"/>
      <c r="V1479" s="259" t="str">
        <f t="shared" si="1128"/>
        <v> </v>
      </c>
      <c r="W1479" s="260">
        <f t="shared" si="1248"/>
        <v>0</v>
      </c>
      <c r="X1479" s="258" t="str">
        <f t="shared" si="1249"/>
        <v>#DIV/0!</v>
      </c>
      <c r="Y1479" s="261" t="str">
        <f t="shared" si="1250"/>
        <v>#DIV/0!</v>
      </c>
      <c r="Z1479" s="262">
        <f t="shared" si="1251"/>
        <v>0</v>
      </c>
      <c r="AA1479" s="262">
        <f t="shared" si="1252"/>
        <v>0</v>
      </c>
      <c r="AB1479" s="258" t="str">
        <f t="shared" si="1253"/>
        <v/>
      </c>
      <c r="AC1479" s="263" t="str">
        <f t="shared" si="1135"/>
        <v>   -  BĐ: 6/9/2025 KT: Ngày lỗi</v>
      </c>
      <c r="AD1479" s="263">
        <f t="shared" ref="AD1479:AE1479" si="1729">P1479</f>
        <v>45906</v>
      </c>
      <c r="AE1479" s="263" t="str">
        <f t="shared" si="1729"/>
        <v>#DIV/0!</v>
      </c>
      <c r="AF1479" s="187"/>
      <c r="AG1479" s="187"/>
    </row>
    <row r="1480">
      <c r="A1480" s="253"/>
      <c r="B1480" s="253"/>
      <c r="C1480" s="99"/>
      <c r="D1480" s="99"/>
      <c r="E1480" s="99"/>
      <c r="F1480" s="99"/>
      <c r="G1480" s="268"/>
      <c r="H1480" s="99"/>
      <c r="I1480" s="99"/>
      <c r="J1480" s="99"/>
      <c r="K1480" s="273"/>
      <c r="L1480" s="192"/>
      <c r="M1480" s="192"/>
      <c r="N1480" s="99"/>
      <c r="O1480" s="99"/>
      <c r="P1480" s="237">
        <f t="shared" si="1246"/>
        <v>45906</v>
      </c>
      <c r="Q1480" s="170" t="str">
        <f t="shared" si="1247"/>
        <v>#DIV/0!</v>
      </c>
      <c r="R1480" s="206"/>
      <c r="S1480" s="267"/>
      <c r="T1480" s="99"/>
      <c r="U1480" s="99"/>
      <c r="V1480" s="259" t="str">
        <f t="shared" si="1128"/>
        <v> </v>
      </c>
      <c r="W1480" s="260">
        <f t="shared" si="1248"/>
        <v>0</v>
      </c>
      <c r="X1480" s="258" t="str">
        <f t="shared" si="1249"/>
        <v>#DIV/0!</v>
      </c>
      <c r="Y1480" s="261" t="str">
        <f t="shared" si="1250"/>
        <v>#DIV/0!</v>
      </c>
      <c r="Z1480" s="262">
        <f t="shared" si="1251"/>
        <v>0</v>
      </c>
      <c r="AA1480" s="262">
        <f t="shared" si="1252"/>
        <v>0</v>
      </c>
      <c r="AB1480" s="258" t="str">
        <f t="shared" si="1253"/>
        <v/>
      </c>
      <c r="AC1480" s="263" t="str">
        <f t="shared" si="1135"/>
        <v>   -  BĐ: 6/9/2025 KT: Ngày lỗi</v>
      </c>
      <c r="AD1480" s="263">
        <f t="shared" ref="AD1480:AE1480" si="1730">P1480</f>
        <v>45906</v>
      </c>
      <c r="AE1480" s="263" t="str">
        <f t="shared" si="1730"/>
        <v>#DIV/0!</v>
      </c>
      <c r="AF1480" s="187"/>
      <c r="AG1480" s="187"/>
    </row>
    <row r="1481">
      <c r="A1481" s="253"/>
      <c r="B1481" s="253"/>
      <c r="C1481" s="99"/>
      <c r="D1481" s="99"/>
      <c r="E1481" s="99"/>
      <c r="F1481" s="99"/>
      <c r="G1481" s="268"/>
      <c r="H1481" s="99"/>
      <c r="I1481" s="99"/>
      <c r="J1481" s="99"/>
      <c r="K1481" s="273"/>
      <c r="L1481" s="192"/>
      <c r="M1481" s="192"/>
      <c r="N1481" s="99"/>
      <c r="O1481" s="99"/>
      <c r="P1481" s="237">
        <f t="shared" si="1246"/>
        <v>45906</v>
      </c>
      <c r="Q1481" s="170" t="str">
        <f t="shared" si="1247"/>
        <v>#DIV/0!</v>
      </c>
      <c r="R1481" s="206"/>
      <c r="S1481" s="267"/>
      <c r="T1481" s="99"/>
      <c r="U1481" s="99"/>
      <c r="V1481" s="259" t="str">
        <f t="shared" si="1128"/>
        <v> </v>
      </c>
      <c r="W1481" s="260">
        <f t="shared" si="1248"/>
        <v>0</v>
      </c>
      <c r="X1481" s="258" t="str">
        <f t="shared" si="1249"/>
        <v>#DIV/0!</v>
      </c>
      <c r="Y1481" s="261" t="str">
        <f t="shared" si="1250"/>
        <v>#DIV/0!</v>
      </c>
      <c r="Z1481" s="262">
        <f t="shared" si="1251"/>
        <v>0</v>
      </c>
      <c r="AA1481" s="262">
        <f t="shared" si="1252"/>
        <v>0</v>
      </c>
      <c r="AB1481" s="258" t="str">
        <f t="shared" si="1253"/>
        <v/>
      </c>
      <c r="AC1481" s="263" t="str">
        <f t="shared" si="1135"/>
        <v>   -  BĐ: 6/9/2025 KT: Ngày lỗi</v>
      </c>
      <c r="AD1481" s="263">
        <f t="shared" ref="AD1481:AE1481" si="1731">P1481</f>
        <v>45906</v>
      </c>
      <c r="AE1481" s="263" t="str">
        <f t="shared" si="1731"/>
        <v>#DIV/0!</v>
      </c>
      <c r="AF1481" s="187"/>
      <c r="AG1481" s="187"/>
    </row>
    <row r="1482">
      <c r="A1482" s="253"/>
      <c r="B1482" s="253"/>
      <c r="C1482" s="99"/>
      <c r="D1482" s="99"/>
      <c r="E1482" s="99"/>
      <c r="F1482" s="99"/>
      <c r="G1482" s="268"/>
      <c r="H1482" s="99"/>
      <c r="I1482" s="99"/>
      <c r="J1482" s="99"/>
      <c r="K1482" s="273"/>
      <c r="L1482" s="192"/>
      <c r="M1482" s="192"/>
      <c r="N1482" s="99"/>
      <c r="O1482" s="99"/>
      <c r="P1482" s="237">
        <f t="shared" si="1246"/>
        <v>45906</v>
      </c>
      <c r="Q1482" s="170" t="str">
        <f t="shared" si="1247"/>
        <v>#DIV/0!</v>
      </c>
      <c r="R1482" s="206"/>
      <c r="S1482" s="267"/>
      <c r="T1482" s="99"/>
      <c r="U1482" s="99"/>
      <c r="V1482" s="259" t="str">
        <f t="shared" si="1128"/>
        <v> </v>
      </c>
      <c r="W1482" s="260">
        <f t="shared" si="1248"/>
        <v>0</v>
      </c>
      <c r="X1482" s="258" t="str">
        <f t="shared" si="1249"/>
        <v>#DIV/0!</v>
      </c>
      <c r="Y1482" s="261" t="str">
        <f t="shared" si="1250"/>
        <v>#DIV/0!</v>
      </c>
      <c r="Z1482" s="262">
        <f t="shared" si="1251"/>
        <v>0</v>
      </c>
      <c r="AA1482" s="262">
        <f t="shared" si="1252"/>
        <v>0</v>
      </c>
      <c r="AB1482" s="258" t="str">
        <f t="shared" si="1253"/>
        <v/>
      </c>
      <c r="AC1482" s="263" t="str">
        <f t="shared" si="1135"/>
        <v>   -  BĐ: 6/9/2025 KT: Ngày lỗi</v>
      </c>
      <c r="AD1482" s="263">
        <f t="shared" ref="AD1482:AE1482" si="1732">P1482</f>
        <v>45906</v>
      </c>
      <c r="AE1482" s="263" t="str">
        <f t="shared" si="1732"/>
        <v>#DIV/0!</v>
      </c>
      <c r="AF1482" s="187"/>
      <c r="AG1482" s="187"/>
    </row>
    <row r="1483">
      <c r="A1483" s="253"/>
      <c r="B1483" s="253"/>
      <c r="C1483" s="99"/>
      <c r="D1483" s="99"/>
      <c r="E1483" s="99"/>
      <c r="F1483" s="99"/>
      <c r="G1483" s="268"/>
      <c r="H1483" s="99"/>
      <c r="I1483" s="99"/>
      <c r="J1483" s="99"/>
      <c r="K1483" s="273"/>
      <c r="L1483" s="192"/>
      <c r="M1483" s="192"/>
      <c r="N1483" s="99"/>
      <c r="O1483" s="99"/>
      <c r="P1483" s="237">
        <f t="shared" si="1246"/>
        <v>45906</v>
      </c>
      <c r="Q1483" s="170" t="str">
        <f t="shared" si="1247"/>
        <v>#DIV/0!</v>
      </c>
      <c r="R1483" s="206"/>
      <c r="S1483" s="267"/>
      <c r="T1483" s="99"/>
      <c r="U1483" s="99"/>
      <c r="V1483" s="259" t="str">
        <f t="shared" si="1128"/>
        <v> </v>
      </c>
      <c r="W1483" s="260">
        <f t="shared" si="1248"/>
        <v>0</v>
      </c>
      <c r="X1483" s="258" t="str">
        <f t="shared" si="1249"/>
        <v>#DIV/0!</v>
      </c>
      <c r="Y1483" s="261" t="str">
        <f t="shared" si="1250"/>
        <v>#DIV/0!</v>
      </c>
      <c r="Z1483" s="262">
        <f t="shared" si="1251"/>
        <v>0</v>
      </c>
      <c r="AA1483" s="262">
        <f t="shared" si="1252"/>
        <v>0</v>
      </c>
      <c r="AB1483" s="258" t="str">
        <f t="shared" si="1253"/>
        <v/>
      </c>
      <c r="AC1483" s="263" t="str">
        <f t="shared" si="1135"/>
        <v>   -  BĐ: 6/9/2025 KT: Ngày lỗi</v>
      </c>
      <c r="AD1483" s="263">
        <f t="shared" ref="AD1483:AE1483" si="1733">P1483</f>
        <v>45906</v>
      </c>
      <c r="AE1483" s="263" t="str">
        <f t="shared" si="1733"/>
        <v>#DIV/0!</v>
      </c>
      <c r="AF1483" s="187"/>
      <c r="AG1483" s="187"/>
    </row>
    <row r="1484">
      <c r="A1484" s="253"/>
      <c r="B1484" s="253"/>
      <c r="C1484" s="99"/>
      <c r="D1484" s="99"/>
      <c r="E1484" s="99"/>
      <c r="F1484" s="99"/>
      <c r="G1484" s="268"/>
      <c r="H1484" s="99"/>
      <c r="I1484" s="99"/>
      <c r="J1484" s="99"/>
      <c r="K1484" s="273"/>
      <c r="L1484" s="192"/>
      <c r="M1484" s="192"/>
      <c r="N1484" s="99"/>
      <c r="O1484" s="99"/>
      <c r="P1484" s="237">
        <f t="shared" si="1246"/>
        <v>45906</v>
      </c>
      <c r="Q1484" s="170" t="str">
        <f t="shared" si="1247"/>
        <v>#DIV/0!</v>
      </c>
      <c r="R1484" s="206"/>
      <c r="S1484" s="267"/>
      <c r="T1484" s="99"/>
      <c r="U1484" s="99"/>
      <c r="V1484" s="259" t="str">
        <f t="shared" si="1128"/>
        <v> </v>
      </c>
      <c r="W1484" s="260">
        <f t="shared" si="1248"/>
        <v>0</v>
      </c>
      <c r="X1484" s="258" t="str">
        <f t="shared" si="1249"/>
        <v>#DIV/0!</v>
      </c>
      <c r="Y1484" s="261" t="str">
        <f t="shared" si="1250"/>
        <v>#DIV/0!</v>
      </c>
      <c r="Z1484" s="262">
        <f t="shared" si="1251"/>
        <v>0</v>
      </c>
      <c r="AA1484" s="262">
        <f t="shared" si="1252"/>
        <v>0</v>
      </c>
      <c r="AB1484" s="258" t="str">
        <f t="shared" si="1253"/>
        <v/>
      </c>
      <c r="AC1484" s="263" t="str">
        <f t="shared" si="1135"/>
        <v>   -  BĐ: 6/9/2025 KT: Ngày lỗi</v>
      </c>
      <c r="AD1484" s="263">
        <f t="shared" ref="AD1484:AE1484" si="1734">P1484</f>
        <v>45906</v>
      </c>
      <c r="AE1484" s="263" t="str">
        <f t="shared" si="1734"/>
        <v>#DIV/0!</v>
      </c>
      <c r="AF1484" s="187"/>
      <c r="AG1484" s="187"/>
    </row>
    <row r="1485">
      <c r="A1485" s="253"/>
      <c r="B1485" s="253"/>
      <c r="C1485" s="99"/>
      <c r="D1485" s="99"/>
      <c r="E1485" s="99"/>
      <c r="F1485" s="99"/>
      <c r="G1485" s="268"/>
      <c r="H1485" s="99"/>
      <c r="I1485" s="99"/>
      <c r="J1485" s="99"/>
      <c r="K1485" s="273"/>
      <c r="L1485" s="192"/>
      <c r="M1485" s="192"/>
      <c r="N1485" s="99"/>
      <c r="O1485" s="99"/>
      <c r="P1485" s="237">
        <f t="shared" si="1246"/>
        <v>45906</v>
      </c>
      <c r="Q1485" s="170" t="str">
        <f t="shared" si="1247"/>
        <v>#DIV/0!</v>
      </c>
      <c r="R1485" s="206"/>
      <c r="S1485" s="267"/>
      <c r="T1485" s="99"/>
      <c r="U1485" s="99"/>
      <c r="V1485" s="259" t="str">
        <f t="shared" si="1128"/>
        <v> </v>
      </c>
      <c r="W1485" s="260">
        <f t="shared" si="1248"/>
        <v>0</v>
      </c>
      <c r="X1485" s="258" t="str">
        <f t="shared" si="1249"/>
        <v>#DIV/0!</v>
      </c>
      <c r="Y1485" s="261" t="str">
        <f t="shared" si="1250"/>
        <v>#DIV/0!</v>
      </c>
      <c r="Z1485" s="262">
        <f t="shared" si="1251"/>
        <v>0</v>
      </c>
      <c r="AA1485" s="262">
        <f t="shared" si="1252"/>
        <v>0</v>
      </c>
      <c r="AB1485" s="258" t="str">
        <f t="shared" si="1253"/>
        <v/>
      </c>
      <c r="AC1485" s="263" t="str">
        <f t="shared" si="1135"/>
        <v>   -  BĐ: 6/9/2025 KT: Ngày lỗi</v>
      </c>
      <c r="AD1485" s="263">
        <f t="shared" ref="AD1485:AE1485" si="1735">P1485</f>
        <v>45906</v>
      </c>
      <c r="AE1485" s="263" t="str">
        <f t="shared" si="1735"/>
        <v>#DIV/0!</v>
      </c>
      <c r="AF1485" s="187"/>
      <c r="AG1485" s="187"/>
    </row>
    <row r="1486">
      <c r="A1486" s="253"/>
      <c r="B1486" s="253"/>
      <c r="C1486" s="99"/>
      <c r="D1486" s="99"/>
      <c r="E1486" s="99"/>
      <c r="F1486" s="99"/>
      <c r="G1486" s="268"/>
      <c r="H1486" s="99"/>
      <c r="I1486" s="99"/>
      <c r="J1486" s="99"/>
      <c r="K1486" s="273"/>
      <c r="L1486" s="192"/>
      <c r="M1486" s="192"/>
      <c r="N1486" s="99"/>
      <c r="O1486" s="99"/>
      <c r="P1486" s="237">
        <f t="shared" si="1246"/>
        <v>45906</v>
      </c>
      <c r="Q1486" s="170" t="str">
        <f t="shared" si="1247"/>
        <v>#DIV/0!</v>
      </c>
      <c r="R1486" s="206"/>
      <c r="S1486" s="267"/>
      <c r="T1486" s="99"/>
      <c r="U1486" s="99"/>
      <c r="V1486" s="259" t="str">
        <f t="shared" si="1128"/>
        <v> </v>
      </c>
      <c r="W1486" s="260">
        <f t="shared" si="1248"/>
        <v>0</v>
      </c>
      <c r="X1486" s="258" t="str">
        <f t="shared" si="1249"/>
        <v>#DIV/0!</v>
      </c>
      <c r="Y1486" s="261" t="str">
        <f t="shared" si="1250"/>
        <v>#DIV/0!</v>
      </c>
      <c r="Z1486" s="262">
        <f t="shared" si="1251"/>
        <v>0</v>
      </c>
      <c r="AA1486" s="262">
        <f t="shared" si="1252"/>
        <v>0</v>
      </c>
      <c r="AB1486" s="258" t="str">
        <f t="shared" si="1253"/>
        <v/>
      </c>
      <c r="AC1486" s="263" t="str">
        <f t="shared" si="1135"/>
        <v>   -  BĐ: 6/9/2025 KT: Ngày lỗi</v>
      </c>
      <c r="AD1486" s="263">
        <f t="shared" ref="AD1486:AE1486" si="1736">P1486</f>
        <v>45906</v>
      </c>
      <c r="AE1486" s="263" t="str">
        <f t="shared" si="1736"/>
        <v>#DIV/0!</v>
      </c>
      <c r="AF1486" s="187"/>
      <c r="AG1486" s="187"/>
    </row>
    <row r="1487">
      <c r="A1487" s="253"/>
      <c r="B1487" s="253"/>
      <c r="C1487" s="99"/>
      <c r="D1487" s="99"/>
      <c r="E1487" s="99"/>
      <c r="F1487" s="99"/>
      <c r="G1487" s="268"/>
      <c r="H1487" s="99"/>
      <c r="I1487" s="99"/>
      <c r="J1487" s="99"/>
      <c r="K1487" s="273"/>
      <c r="L1487" s="192"/>
      <c r="M1487" s="192"/>
      <c r="N1487" s="99"/>
      <c r="O1487" s="99"/>
      <c r="P1487" s="237">
        <f t="shared" si="1246"/>
        <v>45906</v>
      </c>
      <c r="Q1487" s="170" t="str">
        <f t="shared" si="1247"/>
        <v>#DIV/0!</v>
      </c>
      <c r="R1487" s="206"/>
      <c r="S1487" s="267"/>
      <c r="T1487" s="99"/>
      <c r="U1487" s="99"/>
      <c r="V1487" s="259" t="str">
        <f t="shared" si="1128"/>
        <v> </v>
      </c>
      <c r="W1487" s="260">
        <f t="shared" si="1248"/>
        <v>0</v>
      </c>
      <c r="X1487" s="258" t="str">
        <f t="shared" si="1249"/>
        <v>#DIV/0!</v>
      </c>
      <c r="Y1487" s="261" t="str">
        <f t="shared" si="1250"/>
        <v>#DIV/0!</v>
      </c>
      <c r="Z1487" s="262">
        <f t="shared" si="1251"/>
        <v>0</v>
      </c>
      <c r="AA1487" s="262">
        <f t="shared" si="1252"/>
        <v>0</v>
      </c>
      <c r="AB1487" s="258" t="str">
        <f t="shared" si="1253"/>
        <v/>
      </c>
      <c r="AC1487" s="263" t="str">
        <f t="shared" si="1135"/>
        <v>   -  BĐ: 6/9/2025 KT: Ngày lỗi</v>
      </c>
      <c r="AD1487" s="263">
        <f t="shared" ref="AD1487:AE1487" si="1737">P1487</f>
        <v>45906</v>
      </c>
      <c r="AE1487" s="263" t="str">
        <f t="shared" si="1737"/>
        <v>#DIV/0!</v>
      </c>
      <c r="AF1487" s="187"/>
      <c r="AG1487" s="187"/>
    </row>
    <row r="1488">
      <c r="A1488" s="253"/>
      <c r="B1488" s="253"/>
      <c r="C1488" s="99"/>
      <c r="D1488" s="99"/>
      <c r="E1488" s="99"/>
      <c r="F1488" s="99"/>
      <c r="G1488" s="268"/>
      <c r="H1488" s="99"/>
      <c r="I1488" s="99"/>
      <c r="J1488" s="99"/>
      <c r="K1488" s="273"/>
      <c r="L1488" s="192"/>
      <c r="M1488" s="192"/>
      <c r="N1488" s="99"/>
      <c r="O1488" s="99"/>
      <c r="P1488" s="237">
        <f t="shared" si="1246"/>
        <v>45906</v>
      </c>
      <c r="Q1488" s="170" t="str">
        <f t="shared" si="1247"/>
        <v>#DIV/0!</v>
      </c>
      <c r="R1488" s="206"/>
      <c r="S1488" s="267"/>
      <c r="T1488" s="99"/>
      <c r="U1488" s="99"/>
      <c r="V1488" s="259" t="str">
        <f t="shared" si="1128"/>
        <v> </v>
      </c>
      <c r="W1488" s="260">
        <f t="shared" si="1248"/>
        <v>0</v>
      </c>
      <c r="X1488" s="258" t="str">
        <f t="shared" si="1249"/>
        <v>#DIV/0!</v>
      </c>
      <c r="Y1488" s="261" t="str">
        <f t="shared" si="1250"/>
        <v>#DIV/0!</v>
      </c>
      <c r="Z1488" s="262">
        <f t="shared" si="1251"/>
        <v>0</v>
      </c>
      <c r="AA1488" s="262">
        <f t="shared" si="1252"/>
        <v>0</v>
      </c>
      <c r="AB1488" s="258" t="str">
        <f t="shared" si="1253"/>
        <v/>
      </c>
      <c r="AC1488" s="263" t="str">
        <f t="shared" si="1135"/>
        <v>   -  BĐ: 6/9/2025 KT: Ngày lỗi</v>
      </c>
      <c r="AD1488" s="263">
        <f t="shared" ref="AD1488:AE1488" si="1738">P1488</f>
        <v>45906</v>
      </c>
      <c r="AE1488" s="263" t="str">
        <f t="shared" si="1738"/>
        <v>#DIV/0!</v>
      </c>
      <c r="AF1488" s="187"/>
      <c r="AG1488" s="187"/>
    </row>
    <row r="1489">
      <c r="A1489" s="253"/>
      <c r="B1489" s="253"/>
      <c r="C1489" s="99"/>
      <c r="D1489" s="99"/>
      <c r="E1489" s="99"/>
      <c r="F1489" s="99"/>
      <c r="G1489" s="268"/>
      <c r="H1489" s="99"/>
      <c r="I1489" s="99"/>
      <c r="J1489" s="99"/>
      <c r="K1489" s="273"/>
      <c r="L1489" s="192"/>
      <c r="M1489" s="192"/>
      <c r="N1489" s="99"/>
      <c r="O1489" s="99"/>
      <c r="P1489" s="237">
        <f t="shared" si="1246"/>
        <v>45906</v>
      </c>
      <c r="Q1489" s="170" t="str">
        <f t="shared" si="1247"/>
        <v>#DIV/0!</v>
      </c>
      <c r="R1489" s="206"/>
      <c r="S1489" s="267"/>
      <c r="T1489" s="99"/>
      <c r="U1489" s="99"/>
      <c r="V1489" s="259" t="str">
        <f t="shared" si="1128"/>
        <v> </v>
      </c>
      <c r="W1489" s="260">
        <f t="shared" si="1248"/>
        <v>0</v>
      </c>
      <c r="X1489" s="258" t="str">
        <f t="shared" si="1249"/>
        <v>#DIV/0!</v>
      </c>
      <c r="Y1489" s="261" t="str">
        <f t="shared" si="1250"/>
        <v>#DIV/0!</v>
      </c>
      <c r="Z1489" s="262">
        <f t="shared" si="1251"/>
        <v>0</v>
      </c>
      <c r="AA1489" s="262">
        <f t="shared" si="1252"/>
        <v>0</v>
      </c>
      <c r="AB1489" s="258" t="str">
        <f t="shared" si="1253"/>
        <v/>
      </c>
      <c r="AC1489" s="263" t="str">
        <f t="shared" si="1135"/>
        <v>   -  BĐ: 6/9/2025 KT: Ngày lỗi</v>
      </c>
      <c r="AD1489" s="263">
        <f t="shared" ref="AD1489:AE1489" si="1739">P1489</f>
        <v>45906</v>
      </c>
      <c r="AE1489" s="263" t="str">
        <f t="shared" si="1739"/>
        <v>#DIV/0!</v>
      </c>
      <c r="AF1489" s="187"/>
      <c r="AG1489" s="187"/>
    </row>
    <row r="1490">
      <c r="A1490" s="253"/>
      <c r="B1490" s="253"/>
      <c r="C1490" s="99"/>
      <c r="D1490" s="99"/>
      <c r="E1490" s="99"/>
      <c r="F1490" s="99"/>
      <c r="G1490" s="268"/>
      <c r="H1490" s="99"/>
      <c r="I1490" s="99"/>
      <c r="J1490" s="99"/>
      <c r="K1490" s="273"/>
      <c r="L1490" s="192"/>
      <c r="M1490" s="192"/>
      <c r="N1490" s="99"/>
      <c r="O1490" s="99"/>
      <c r="P1490" s="237">
        <f t="shared" si="1246"/>
        <v>45906</v>
      </c>
      <c r="Q1490" s="170" t="str">
        <f t="shared" si="1247"/>
        <v>#DIV/0!</v>
      </c>
      <c r="R1490" s="206"/>
      <c r="S1490" s="267"/>
      <c r="T1490" s="99"/>
      <c r="U1490" s="99"/>
      <c r="V1490" s="259" t="str">
        <f t="shared" si="1128"/>
        <v> </v>
      </c>
      <c r="W1490" s="260">
        <f t="shared" si="1248"/>
        <v>0</v>
      </c>
      <c r="X1490" s="258" t="str">
        <f t="shared" si="1249"/>
        <v>#DIV/0!</v>
      </c>
      <c r="Y1490" s="261" t="str">
        <f t="shared" si="1250"/>
        <v>#DIV/0!</v>
      </c>
      <c r="Z1490" s="262">
        <f t="shared" si="1251"/>
        <v>0</v>
      </c>
      <c r="AA1490" s="262">
        <f t="shared" si="1252"/>
        <v>0</v>
      </c>
      <c r="AB1490" s="258" t="str">
        <f t="shared" si="1253"/>
        <v/>
      </c>
      <c r="AC1490" s="263" t="str">
        <f t="shared" si="1135"/>
        <v>   -  BĐ: 6/9/2025 KT: Ngày lỗi</v>
      </c>
      <c r="AD1490" s="263">
        <f t="shared" ref="AD1490:AE1490" si="1740">P1490</f>
        <v>45906</v>
      </c>
      <c r="AE1490" s="263" t="str">
        <f t="shared" si="1740"/>
        <v>#DIV/0!</v>
      </c>
      <c r="AF1490" s="187"/>
      <c r="AG1490" s="187"/>
    </row>
    <row r="1491">
      <c r="A1491" s="253"/>
      <c r="B1491" s="253"/>
      <c r="C1491" s="99"/>
      <c r="D1491" s="99"/>
      <c r="E1491" s="99"/>
      <c r="F1491" s="99"/>
      <c r="G1491" s="268"/>
      <c r="H1491" s="99"/>
      <c r="I1491" s="99"/>
      <c r="J1491" s="99"/>
      <c r="K1491" s="273"/>
      <c r="L1491" s="192"/>
      <c r="M1491" s="192"/>
      <c r="N1491" s="99"/>
      <c r="O1491" s="99"/>
      <c r="P1491" s="237">
        <f t="shared" si="1246"/>
        <v>45906</v>
      </c>
      <c r="Q1491" s="170" t="str">
        <f t="shared" si="1247"/>
        <v>#DIV/0!</v>
      </c>
      <c r="R1491" s="206"/>
      <c r="S1491" s="267"/>
      <c r="T1491" s="99"/>
      <c r="U1491" s="99"/>
      <c r="V1491" s="259" t="str">
        <f t="shared" si="1128"/>
        <v> </v>
      </c>
      <c r="W1491" s="260">
        <f t="shared" si="1248"/>
        <v>0</v>
      </c>
      <c r="X1491" s="258" t="str">
        <f t="shared" si="1249"/>
        <v>#DIV/0!</v>
      </c>
      <c r="Y1491" s="261" t="str">
        <f t="shared" si="1250"/>
        <v>#DIV/0!</v>
      </c>
      <c r="Z1491" s="262">
        <f t="shared" si="1251"/>
        <v>0</v>
      </c>
      <c r="AA1491" s="262">
        <f t="shared" si="1252"/>
        <v>0</v>
      </c>
      <c r="AB1491" s="258" t="str">
        <f t="shared" si="1253"/>
        <v/>
      </c>
      <c r="AC1491" s="263" t="str">
        <f t="shared" si="1135"/>
        <v>   -  BĐ: 6/9/2025 KT: Ngày lỗi</v>
      </c>
      <c r="AD1491" s="263">
        <f t="shared" ref="AD1491:AE1491" si="1741">P1491</f>
        <v>45906</v>
      </c>
      <c r="AE1491" s="263" t="str">
        <f t="shared" si="1741"/>
        <v>#DIV/0!</v>
      </c>
      <c r="AF1491" s="187"/>
      <c r="AG1491" s="187"/>
    </row>
    <row r="1492">
      <c r="A1492" s="253"/>
      <c r="B1492" s="253"/>
      <c r="C1492" s="99"/>
      <c r="D1492" s="99"/>
      <c r="E1492" s="99"/>
      <c r="F1492" s="99"/>
      <c r="G1492" s="268"/>
      <c r="H1492" s="99"/>
      <c r="I1492" s="99"/>
      <c r="J1492" s="99"/>
      <c r="K1492" s="273"/>
      <c r="L1492" s="192"/>
      <c r="M1492" s="192"/>
      <c r="N1492" s="99"/>
      <c r="O1492" s="99"/>
      <c r="P1492" s="237">
        <f t="shared" si="1246"/>
        <v>45906</v>
      </c>
      <c r="Q1492" s="170" t="str">
        <f t="shared" si="1247"/>
        <v>#DIV/0!</v>
      </c>
      <c r="R1492" s="206"/>
      <c r="S1492" s="267"/>
      <c r="T1492" s="99"/>
      <c r="U1492" s="99"/>
      <c r="V1492" s="259" t="str">
        <f t="shared" si="1128"/>
        <v> </v>
      </c>
      <c r="W1492" s="260">
        <f t="shared" si="1248"/>
        <v>0</v>
      </c>
      <c r="X1492" s="258" t="str">
        <f t="shared" si="1249"/>
        <v>#DIV/0!</v>
      </c>
      <c r="Y1492" s="261" t="str">
        <f t="shared" si="1250"/>
        <v>#DIV/0!</v>
      </c>
      <c r="Z1492" s="262">
        <f t="shared" si="1251"/>
        <v>0</v>
      </c>
      <c r="AA1492" s="262">
        <f t="shared" si="1252"/>
        <v>0</v>
      </c>
      <c r="AB1492" s="258" t="str">
        <f t="shared" si="1253"/>
        <v/>
      </c>
      <c r="AC1492" s="263" t="str">
        <f t="shared" si="1135"/>
        <v>   -  BĐ: 6/9/2025 KT: Ngày lỗi</v>
      </c>
      <c r="AD1492" s="263">
        <f t="shared" ref="AD1492:AE1492" si="1742">P1492</f>
        <v>45906</v>
      </c>
      <c r="AE1492" s="263" t="str">
        <f t="shared" si="1742"/>
        <v>#DIV/0!</v>
      </c>
      <c r="AF1492" s="187"/>
      <c r="AG1492" s="187"/>
    </row>
    <row r="1493">
      <c r="A1493" s="253"/>
      <c r="B1493" s="253"/>
      <c r="C1493" s="99"/>
      <c r="D1493" s="99"/>
      <c r="E1493" s="99"/>
      <c r="F1493" s="99"/>
      <c r="G1493" s="268"/>
      <c r="H1493" s="99"/>
      <c r="I1493" s="99"/>
      <c r="J1493" s="99"/>
      <c r="K1493" s="273"/>
      <c r="L1493" s="192"/>
      <c r="M1493" s="192"/>
      <c r="N1493" s="99"/>
      <c r="O1493" s="99"/>
      <c r="P1493" s="237">
        <f t="shared" si="1246"/>
        <v>45906</v>
      </c>
      <c r="Q1493" s="170" t="str">
        <f t="shared" si="1247"/>
        <v>#DIV/0!</v>
      </c>
      <c r="R1493" s="206"/>
      <c r="S1493" s="267"/>
      <c r="T1493" s="99"/>
      <c r="U1493" s="99"/>
      <c r="V1493" s="259" t="str">
        <f t="shared" si="1128"/>
        <v> </v>
      </c>
      <c r="W1493" s="260">
        <f t="shared" si="1248"/>
        <v>0</v>
      </c>
      <c r="X1493" s="258" t="str">
        <f t="shared" si="1249"/>
        <v>#DIV/0!</v>
      </c>
      <c r="Y1493" s="261" t="str">
        <f t="shared" si="1250"/>
        <v>#DIV/0!</v>
      </c>
      <c r="Z1493" s="262">
        <f t="shared" si="1251"/>
        <v>0</v>
      </c>
      <c r="AA1493" s="262">
        <f t="shared" si="1252"/>
        <v>0</v>
      </c>
      <c r="AB1493" s="258" t="str">
        <f t="shared" si="1253"/>
        <v/>
      </c>
      <c r="AC1493" s="263" t="str">
        <f t="shared" si="1135"/>
        <v>   -  BĐ: 6/9/2025 KT: Ngày lỗi</v>
      </c>
      <c r="AD1493" s="263">
        <f t="shared" ref="AD1493:AE1493" si="1743">P1493</f>
        <v>45906</v>
      </c>
      <c r="AE1493" s="263" t="str">
        <f t="shared" si="1743"/>
        <v>#DIV/0!</v>
      </c>
      <c r="AF1493" s="187"/>
      <c r="AG1493" s="187"/>
    </row>
    <row r="1494">
      <c r="A1494" s="253"/>
      <c r="B1494" s="253"/>
      <c r="C1494" s="99"/>
      <c r="D1494" s="99"/>
      <c r="E1494" s="99"/>
      <c r="F1494" s="99"/>
      <c r="G1494" s="268"/>
      <c r="H1494" s="99"/>
      <c r="I1494" s="99"/>
      <c r="J1494" s="99"/>
      <c r="K1494" s="273"/>
      <c r="L1494" s="192"/>
      <c r="M1494" s="192"/>
      <c r="N1494" s="99"/>
      <c r="O1494" s="99"/>
      <c r="P1494" s="237">
        <f t="shared" si="1246"/>
        <v>45906</v>
      </c>
      <c r="Q1494" s="170" t="str">
        <f t="shared" si="1247"/>
        <v>#DIV/0!</v>
      </c>
      <c r="R1494" s="206"/>
      <c r="S1494" s="267"/>
      <c r="T1494" s="99"/>
      <c r="U1494" s="99"/>
      <c r="V1494" s="259" t="str">
        <f t="shared" si="1128"/>
        <v> </v>
      </c>
      <c r="W1494" s="260">
        <f t="shared" si="1248"/>
        <v>0</v>
      </c>
      <c r="X1494" s="258" t="str">
        <f t="shared" si="1249"/>
        <v>#DIV/0!</v>
      </c>
      <c r="Y1494" s="261" t="str">
        <f t="shared" si="1250"/>
        <v>#DIV/0!</v>
      </c>
      <c r="Z1494" s="262">
        <f t="shared" si="1251"/>
        <v>0</v>
      </c>
      <c r="AA1494" s="262">
        <f t="shared" si="1252"/>
        <v>0</v>
      </c>
      <c r="AB1494" s="258" t="str">
        <f t="shared" si="1253"/>
        <v/>
      </c>
      <c r="AC1494" s="263" t="str">
        <f t="shared" si="1135"/>
        <v>   -  BĐ: 6/9/2025 KT: Ngày lỗi</v>
      </c>
      <c r="AD1494" s="263">
        <f t="shared" ref="AD1494:AE1494" si="1744">P1494</f>
        <v>45906</v>
      </c>
      <c r="AE1494" s="263" t="str">
        <f t="shared" si="1744"/>
        <v>#DIV/0!</v>
      </c>
      <c r="AF1494" s="187"/>
      <c r="AG1494" s="187"/>
    </row>
    <row r="1495">
      <c r="A1495" s="253"/>
      <c r="B1495" s="253"/>
      <c r="C1495" s="99"/>
      <c r="D1495" s="99"/>
      <c r="E1495" s="99"/>
      <c r="F1495" s="99"/>
      <c r="G1495" s="268"/>
      <c r="H1495" s="99"/>
      <c r="I1495" s="99"/>
      <c r="J1495" s="99"/>
      <c r="K1495" s="273"/>
      <c r="L1495" s="192"/>
      <c r="M1495" s="192"/>
      <c r="N1495" s="99"/>
      <c r="O1495" s="99"/>
      <c r="P1495" s="237">
        <f t="shared" si="1246"/>
        <v>45906</v>
      </c>
      <c r="Q1495" s="170" t="str">
        <f t="shared" si="1247"/>
        <v>#DIV/0!</v>
      </c>
      <c r="R1495" s="206"/>
      <c r="S1495" s="267"/>
      <c r="T1495" s="99"/>
      <c r="U1495" s="99"/>
      <c r="V1495" s="259" t="str">
        <f t="shared" si="1128"/>
        <v> </v>
      </c>
      <c r="W1495" s="260">
        <f t="shared" si="1248"/>
        <v>0</v>
      </c>
      <c r="X1495" s="258" t="str">
        <f t="shared" si="1249"/>
        <v>#DIV/0!</v>
      </c>
      <c r="Y1495" s="261" t="str">
        <f t="shared" si="1250"/>
        <v>#DIV/0!</v>
      </c>
      <c r="Z1495" s="262">
        <f t="shared" si="1251"/>
        <v>0</v>
      </c>
      <c r="AA1495" s="262">
        <f t="shared" si="1252"/>
        <v>0</v>
      </c>
      <c r="AB1495" s="258" t="str">
        <f t="shared" si="1253"/>
        <v/>
      </c>
      <c r="AC1495" s="263" t="str">
        <f t="shared" si="1135"/>
        <v>   -  BĐ: 6/9/2025 KT: Ngày lỗi</v>
      </c>
      <c r="AD1495" s="263">
        <f t="shared" ref="AD1495:AE1495" si="1745">P1495</f>
        <v>45906</v>
      </c>
      <c r="AE1495" s="263" t="str">
        <f t="shared" si="1745"/>
        <v>#DIV/0!</v>
      </c>
      <c r="AF1495" s="187"/>
      <c r="AG1495" s="187"/>
    </row>
    <row r="1496">
      <c r="A1496" s="253"/>
      <c r="B1496" s="253"/>
      <c r="C1496" s="99"/>
      <c r="D1496" s="99"/>
      <c r="E1496" s="99"/>
      <c r="F1496" s="99"/>
      <c r="G1496" s="268"/>
      <c r="H1496" s="99"/>
      <c r="I1496" s="99"/>
      <c r="J1496" s="99"/>
      <c r="K1496" s="273"/>
      <c r="L1496" s="192"/>
      <c r="M1496" s="192"/>
      <c r="N1496" s="99"/>
      <c r="O1496" s="99"/>
      <c r="P1496" s="237">
        <f t="shared" si="1246"/>
        <v>45906</v>
      </c>
      <c r="Q1496" s="170" t="str">
        <f t="shared" si="1247"/>
        <v>#DIV/0!</v>
      </c>
      <c r="R1496" s="206"/>
      <c r="S1496" s="267"/>
      <c r="T1496" s="99"/>
      <c r="U1496" s="99"/>
      <c r="V1496" s="259" t="str">
        <f t="shared" si="1128"/>
        <v> </v>
      </c>
      <c r="W1496" s="260">
        <f t="shared" si="1248"/>
        <v>0</v>
      </c>
      <c r="X1496" s="258" t="str">
        <f t="shared" si="1249"/>
        <v>#DIV/0!</v>
      </c>
      <c r="Y1496" s="261" t="str">
        <f t="shared" si="1250"/>
        <v>#DIV/0!</v>
      </c>
      <c r="Z1496" s="262">
        <f t="shared" si="1251"/>
        <v>0</v>
      </c>
      <c r="AA1496" s="262">
        <f t="shared" si="1252"/>
        <v>0</v>
      </c>
      <c r="AB1496" s="258" t="str">
        <f t="shared" si="1253"/>
        <v/>
      </c>
      <c r="AC1496" s="263" t="str">
        <f t="shared" si="1135"/>
        <v>   -  BĐ: 6/9/2025 KT: Ngày lỗi</v>
      </c>
      <c r="AD1496" s="263">
        <f t="shared" ref="AD1496:AE1496" si="1746">P1496</f>
        <v>45906</v>
      </c>
      <c r="AE1496" s="263" t="str">
        <f t="shared" si="1746"/>
        <v>#DIV/0!</v>
      </c>
      <c r="AF1496" s="187"/>
      <c r="AG1496" s="187"/>
    </row>
    <row r="1497">
      <c r="A1497" s="253"/>
      <c r="B1497" s="253"/>
      <c r="C1497" s="99"/>
      <c r="D1497" s="99"/>
      <c r="E1497" s="99"/>
      <c r="F1497" s="99"/>
      <c r="G1497" s="268"/>
      <c r="H1497" s="99"/>
      <c r="I1497" s="99"/>
      <c r="J1497" s="99"/>
      <c r="K1497" s="273"/>
      <c r="L1497" s="192"/>
      <c r="M1497" s="192"/>
      <c r="N1497" s="99"/>
      <c r="O1497" s="99"/>
      <c r="P1497" s="237">
        <f t="shared" si="1246"/>
        <v>45906</v>
      </c>
      <c r="Q1497" s="170" t="str">
        <f t="shared" si="1247"/>
        <v>#DIV/0!</v>
      </c>
      <c r="R1497" s="206"/>
      <c r="S1497" s="267"/>
      <c r="T1497" s="99"/>
      <c r="U1497" s="99"/>
      <c r="V1497" s="259" t="str">
        <f t="shared" si="1128"/>
        <v> </v>
      </c>
      <c r="W1497" s="260">
        <f t="shared" si="1248"/>
        <v>0</v>
      </c>
      <c r="X1497" s="258" t="str">
        <f t="shared" si="1249"/>
        <v>#DIV/0!</v>
      </c>
      <c r="Y1497" s="261" t="str">
        <f t="shared" si="1250"/>
        <v>#DIV/0!</v>
      </c>
      <c r="Z1497" s="262">
        <f t="shared" si="1251"/>
        <v>0</v>
      </c>
      <c r="AA1497" s="262">
        <f t="shared" si="1252"/>
        <v>0</v>
      </c>
      <c r="AB1497" s="258" t="str">
        <f t="shared" si="1253"/>
        <v/>
      </c>
      <c r="AC1497" s="263" t="str">
        <f t="shared" si="1135"/>
        <v>   -  BĐ: 6/9/2025 KT: Ngày lỗi</v>
      </c>
      <c r="AD1497" s="263">
        <f t="shared" ref="AD1497:AE1497" si="1747">P1497</f>
        <v>45906</v>
      </c>
      <c r="AE1497" s="263" t="str">
        <f t="shared" si="1747"/>
        <v>#DIV/0!</v>
      </c>
      <c r="AF1497" s="187"/>
      <c r="AG1497" s="187"/>
    </row>
    <row r="1498">
      <c r="A1498" s="253"/>
      <c r="B1498" s="253"/>
      <c r="C1498" s="99"/>
      <c r="D1498" s="99"/>
      <c r="E1498" s="99"/>
      <c r="F1498" s="99"/>
      <c r="G1498" s="268"/>
      <c r="H1498" s="99"/>
      <c r="I1498" s="99"/>
      <c r="J1498" s="99"/>
      <c r="K1498" s="273"/>
      <c r="L1498" s="192"/>
      <c r="M1498" s="192"/>
      <c r="N1498" s="99"/>
      <c r="O1498" s="99"/>
      <c r="P1498" s="237">
        <f t="shared" si="1246"/>
        <v>45906</v>
      </c>
      <c r="Q1498" s="170" t="str">
        <f t="shared" si="1247"/>
        <v>#DIV/0!</v>
      </c>
      <c r="R1498" s="206"/>
      <c r="S1498" s="267"/>
      <c r="T1498" s="99"/>
      <c r="U1498" s="99"/>
      <c r="V1498" s="259" t="str">
        <f t="shared" si="1128"/>
        <v> </v>
      </c>
      <c r="W1498" s="260">
        <f t="shared" si="1248"/>
        <v>0</v>
      </c>
      <c r="X1498" s="258" t="str">
        <f t="shared" si="1249"/>
        <v>#DIV/0!</v>
      </c>
      <c r="Y1498" s="261" t="str">
        <f t="shared" si="1250"/>
        <v>#DIV/0!</v>
      </c>
      <c r="Z1498" s="262">
        <f t="shared" si="1251"/>
        <v>0</v>
      </c>
      <c r="AA1498" s="262">
        <f t="shared" si="1252"/>
        <v>0</v>
      </c>
      <c r="AB1498" s="258" t="str">
        <f t="shared" si="1253"/>
        <v/>
      </c>
      <c r="AC1498" s="263" t="str">
        <f t="shared" si="1135"/>
        <v>   -  BĐ: 6/9/2025 KT: Ngày lỗi</v>
      </c>
      <c r="AD1498" s="263">
        <f t="shared" ref="AD1498:AE1498" si="1748">P1498</f>
        <v>45906</v>
      </c>
      <c r="AE1498" s="263" t="str">
        <f t="shared" si="1748"/>
        <v>#DIV/0!</v>
      </c>
      <c r="AF1498" s="187"/>
      <c r="AG1498" s="187"/>
    </row>
    <row r="1499">
      <c r="A1499" s="253"/>
      <c r="B1499" s="253"/>
      <c r="C1499" s="99"/>
      <c r="D1499" s="99"/>
      <c r="E1499" s="99"/>
      <c r="F1499" s="99"/>
      <c r="G1499" s="268"/>
      <c r="H1499" s="99"/>
      <c r="I1499" s="99"/>
      <c r="J1499" s="99"/>
      <c r="K1499" s="273"/>
      <c r="L1499" s="192"/>
      <c r="M1499" s="192"/>
      <c r="N1499" s="99"/>
      <c r="O1499" s="99"/>
      <c r="P1499" s="237">
        <f t="shared" si="1246"/>
        <v>45906</v>
      </c>
      <c r="Q1499" s="170" t="str">
        <f t="shared" si="1247"/>
        <v>#DIV/0!</v>
      </c>
      <c r="R1499" s="206"/>
      <c r="S1499" s="267"/>
      <c r="T1499" s="99"/>
      <c r="U1499" s="99"/>
      <c r="V1499" s="259" t="str">
        <f t="shared" si="1128"/>
        <v> </v>
      </c>
      <c r="W1499" s="260">
        <f t="shared" si="1248"/>
        <v>0</v>
      </c>
      <c r="X1499" s="258" t="str">
        <f t="shared" si="1249"/>
        <v>#DIV/0!</v>
      </c>
      <c r="Y1499" s="261" t="str">
        <f t="shared" si="1250"/>
        <v>#DIV/0!</v>
      </c>
      <c r="Z1499" s="262">
        <f t="shared" si="1251"/>
        <v>0</v>
      </c>
      <c r="AA1499" s="262">
        <f t="shared" si="1252"/>
        <v>0</v>
      </c>
      <c r="AB1499" s="258" t="str">
        <f t="shared" si="1253"/>
        <v/>
      </c>
      <c r="AC1499" s="263" t="str">
        <f t="shared" si="1135"/>
        <v>   -  BĐ: 6/9/2025 KT: Ngày lỗi</v>
      </c>
      <c r="AD1499" s="263">
        <f t="shared" ref="AD1499:AE1499" si="1749">P1499</f>
        <v>45906</v>
      </c>
      <c r="AE1499" s="263" t="str">
        <f t="shared" si="1749"/>
        <v>#DIV/0!</v>
      </c>
      <c r="AF1499" s="187"/>
      <c r="AG1499" s="187"/>
    </row>
    <row r="1500">
      <c r="A1500" s="253"/>
      <c r="B1500" s="253"/>
      <c r="C1500" s="99"/>
      <c r="D1500" s="99"/>
      <c r="E1500" s="99"/>
      <c r="F1500" s="99"/>
      <c r="G1500" s="268"/>
      <c r="H1500" s="99"/>
      <c r="I1500" s="99"/>
      <c r="J1500" s="99"/>
      <c r="K1500" s="273"/>
      <c r="L1500" s="192"/>
      <c r="M1500" s="192"/>
      <c r="N1500" s="99"/>
      <c r="O1500" s="99"/>
      <c r="P1500" s="237">
        <f t="shared" si="1246"/>
        <v>45906</v>
      </c>
      <c r="Q1500" s="170" t="str">
        <f t="shared" si="1247"/>
        <v>#DIV/0!</v>
      </c>
      <c r="R1500" s="206"/>
      <c r="S1500" s="267"/>
      <c r="T1500" s="99"/>
      <c r="U1500" s="99"/>
      <c r="V1500" s="259" t="str">
        <f t="shared" si="1128"/>
        <v> </v>
      </c>
      <c r="W1500" s="260">
        <f t="shared" si="1248"/>
        <v>0</v>
      </c>
      <c r="X1500" s="258" t="str">
        <f t="shared" si="1249"/>
        <v>#DIV/0!</v>
      </c>
      <c r="Y1500" s="261" t="str">
        <f t="shared" si="1250"/>
        <v>#DIV/0!</v>
      </c>
      <c r="Z1500" s="262">
        <f t="shared" si="1251"/>
        <v>0</v>
      </c>
      <c r="AA1500" s="262">
        <f t="shared" si="1252"/>
        <v>0</v>
      </c>
      <c r="AB1500" s="258" t="str">
        <f t="shared" si="1253"/>
        <v/>
      </c>
      <c r="AC1500" s="263" t="str">
        <f t="shared" si="1135"/>
        <v>   -  BĐ: 6/9/2025 KT: Ngày lỗi</v>
      </c>
      <c r="AD1500" s="263">
        <f t="shared" ref="AD1500:AE1500" si="1750">P1500</f>
        <v>45906</v>
      </c>
      <c r="AE1500" s="263" t="str">
        <f t="shared" si="1750"/>
        <v>#DIV/0!</v>
      </c>
      <c r="AF1500" s="187"/>
      <c r="AG1500" s="187"/>
    </row>
    <row r="1501">
      <c r="A1501" s="253"/>
      <c r="B1501" s="253"/>
      <c r="C1501" s="99"/>
      <c r="D1501" s="99"/>
      <c r="E1501" s="99"/>
      <c r="F1501" s="99"/>
      <c r="G1501" s="268"/>
      <c r="H1501" s="99"/>
      <c r="I1501" s="99"/>
      <c r="J1501" s="99"/>
      <c r="K1501" s="273"/>
      <c r="L1501" s="192"/>
      <c r="M1501" s="192"/>
      <c r="N1501" s="99"/>
      <c r="O1501" s="99"/>
      <c r="P1501" s="237">
        <f t="shared" si="1246"/>
        <v>45906</v>
      </c>
      <c r="Q1501" s="170" t="str">
        <f t="shared" si="1247"/>
        <v>#DIV/0!</v>
      </c>
      <c r="R1501" s="206"/>
      <c r="S1501" s="267"/>
      <c r="T1501" s="99"/>
      <c r="U1501" s="99"/>
      <c r="V1501" s="259" t="str">
        <f t="shared" si="1128"/>
        <v> </v>
      </c>
      <c r="W1501" s="260">
        <f t="shared" si="1248"/>
        <v>0</v>
      </c>
      <c r="X1501" s="258" t="str">
        <f t="shared" si="1249"/>
        <v>#DIV/0!</v>
      </c>
      <c r="Y1501" s="261" t="str">
        <f t="shared" si="1250"/>
        <v>#DIV/0!</v>
      </c>
      <c r="Z1501" s="262">
        <f t="shared" si="1251"/>
        <v>0</v>
      </c>
      <c r="AA1501" s="262">
        <f t="shared" si="1252"/>
        <v>0</v>
      </c>
      <c r="AB1501" s="258" t="str">
        <f t="shared" si="1253"/>
        <v/>
      </c>
      <c r="AC1501" s="263" t="str">
        <f t="shared" si="1135"/>
        <v>   -  BĐ: 6/9/2025 KT: Ngày lỗi</v>
      </c>
      <c r="AD1501" s="263">
        <f t="shared" ref="AD1501:AE1501" si="1751">P1501</f>
        <v>45906</v>
      </c>
      <c r="AE1501" s="263" t="str">
        <f t="shared" si="1751"/>
        <v>#DIV/0!</v>
      </c>
      <c r="AF1501" s="187"/>
      <c r="AG1501" s="187"/>
    </row>
    <row r="1502">
      <c r="A1502" s="253"/>
      <c r="B1502" s="253"/>
      <c r="C1502" s="99"/>
      <c r="D1502" s="99"/>
      <c r="E1502" s="99"/>
      <c r="F1502" s="99"/>
      <c r="G1502" s="268"/>
      <c r="H1502" s="99"/>
      <c r="I1502" s="99"/>
      <c r="J1502" s="99"/>
      <c r="K1502" s="273"/>
      <c r="L1502" s="192"/>
      <c r="M1502" s="192"/>
      <c r="N1502" s="99"/>
      <c r="O1502" s="99"/>
      <c r="P1502" s="237">
        <f t="shared" si="1246"/>
        <v>45906</v>
      </c>
      <c r="Q1502" s="170" t="str">
        <f t="shared" si="1247"/>
        <v>#DIV/0!</v>
      </c>
      <c r="R1502" s="206"/>
      <c r="S1502" s="267"/>
      <c r="T1502" s="99"/>
      <c r="U1502" s="99"/>
      <c r="V1502" s="259" t="str">
        <f t="shared" si="1128"/>
        <v> </v>
      </c>
      <c r="W1502" s="260">
        <f t="shared" si="1248"/>
        <v>0</v>
      </c>
      <c r="X1502" s="258" t="str">
        <f t="shared" si="1249"/>
        <v>#DIV/0!</v>
      </c>
      <c r="Y1502" s="261" t="str">
        <f t="shared" si="1250"/>
        <v>#DIV/0!</v>
      </c>
      <c r="Z1502" s="262">
        <f t="shared" si="1251"/>
        <v>0</v>
      </c>
      <c r="AA1502" s="262">
        <f t="shared" si="1252"/>
        <v>0</v>
      </c>
      <c r="AB1502" s="258" t="str">
        <f t="shared" si="1253"/>
        <v/>
      </c>
      <c r="AC1502" s="263" t="str">
        <f t="shared" si="1135"/>
        <v>   -  BĐ: 6/9/2025 KT: Ngày lỗi</v>
      </c>
      <c r="AD1502" s="263">
        <f t="shared" ref="AD1502:AE1502" si="1752">P1502</f>
        <v>45906</v>
      </c>
      <c r="AE1502" s="263" t="str">
        <f t="shared" si="1752"/>
        <v>#DIV/0!</v>
      </c>
      <c r="AF1502" s="187"/>
      <c r="AG1502" s="187"/>
    </row>
    <row r="1503">
      <c r="A1503" s="253"/>
      <c r="B1503" s="253"/>
      <c r="C1503" s="99"/>
      <c r="D1503" s="99"/>
      <c r="E1503" s="99"/>
      <c r="F1503" s="99"/>
      <c r="G1503" s="268"/>
      <c r="H1503" s="99"/>
      <c r="I1503" s="99"/>
      <c r="J1503" s="99"/>
      <c r="K1503" s="273"/>
      <c r="L1503" s="192"/>
      <c r="M1503" s="192"/>
      <c r="N1503" s="99"/>
      <c r="O1503" s="99"/>
      <c r="P1503" s="237">
        <f t="shared" si="1246"/>
        <v>45906</v>
      </c>
      <c r="Q1503" s="170" t="str">
        <f t="shared" si="1247"/>
        <v>#DIV/0!</v>
      </c>
      <c r="R1503" s="206"/>
      <c r="S1503" s="267"/>
      <c r="T1503" s="99"/>
      <c r="U1503" s="99"/>
      <c r="V1503" s="259" t="str">
        <f t="shared" si="1128"/>
        <v> </v>
      </c>
      <c r="W1503" s="260">
        <f t="shared" si="1248"/>
        <v>0</v>
      </c>
      <c r="X1503" s="258" t="str">
        <f t="shared" si="1249"/>
        <v>#DIV/0!</v>
      </c>
      <c r="Y1503" s="261" t="str">
        <f t="shared" si="1250"/>
        <v>#DIV/0!</v>
      </c>
      <c r="Z1503" s="262">
        <f t="shared" si="1251"/>
        <v>0</v>
      </c>
      <c r="AA1503" s="262">
        <f t="shared" si="1252"/>
        <v>0</v>
      </c>
      <c r="AB1503" s="258" t="str">
        <f t="shared" si="1253"/>
        <v/>
      </c>
      <c r="AC1503" s="263" t="str">
        <f t="shared" si="1135"/>
        <v>   -  BĐ: 6/9/2025 KT: Ngày lỗi</v>
      </c>
      <c r="AD1503" s="263">
        <f t="shared" ref="AD1503:AE1503" si="1753">P1503</f>
        <v>45906</v>
      </c>
      <c r="AE1503" s="263" t="str">
        <f t="shared" si="1753"/>
        <v>#DIV/0!</v>
      </c>
      <c r="AF1503" s="187"/>
      <c r="AG1503" s="187"/>
    </row>
    <row r="1504">
      <c r="A1504" s="253"/>
      <c r="B1504" s="253"/>
      <c r="C1504" s="99"/>
      <c r="D1504" s="99"/>
      <c r="E1504" s="99"/>
      <c r="F1504" s="99"/>
      <c r="G1504" s="268"/>
      <c r="H1504" s="99"/>
      <c r="I1504" s="99"/>
      <c r="J1504" s="99"/>
      <c r="K1504" s="273"/>
      <c r="L1504" s="192"/>
      <c r="M1504" s="192"/>
      <c r="N1504" s="99"/>
      <c r="O1504" s="99"/>
      <c r="P1504" s="237">
        <f t="shared" si="1246"/>
        <v>45906</v>
      </c>
      <c r="Q1504" s="170" t="str">
        <f t="shared" si="1247"/>
        <v>#DIV/0!</v>
      </c>
      <c r="R1504" s="206"/>
      <c r="S1504" s="267"/>
      <c r="T1504" s="99"/>
      <c r="U1504" s="99"/>
      <c r="V1504" s="259" t="str">
        <f t="shared" si="1128"/>
        <v> </v>
      </c>
      <c r="W1504" s="260">
        <f t="shared" si="1248"/>
        <v>0</v>
      </c>
      <c r="X1504" s="258" t="str">
        <f t="shared" si="1249"/>
        <v>#DIV/0!</v>
      </c>
      <c r="Y1504" s="261" t="str">
        <f t="shared" si="1250"/>
        <v>#DIV/0!</v>
      </c>
      <c r="Z1504" s="262">
        <f t="shared" si="1251"/>
        <v>0</v>
      </c>
      <c r="AA1504" s="262">
        <f t="shared" si="1252"/>
        <v>0</v>
      </c>
      <c r="AB1504" s="258" t="str">
        <f t="shared" si="1253"/>
        <v/>
      </c>
      <c r="AC1504" s="263" t="str">
        <f t="shared" si="1135"/>
        <v>   -  BĐ: 6/9/2025 KT: Ngày lỗi</v>
      </c>
      <c r="AD1504" s="263">
        <f t="shared" ref="AD1504:AE1504" si="1754">P1504</f>
        <v>45906</v>
      </c>
      <c r="AE1504" s="263" t="str">
        <f t="shared" si="1754"/>
        <v>#DIV/0!</v>
      </c>
      <c r="AF1504" s="187"/>
      <c r="AG1504" s="187"/>
    </row>
    <row r="1505">
      <c r="A1505" s="253"/>
      <c r="B1505" s="253"/>
      <c r="C1505" s="99"/>
      <c r="D1505" s="99"/>
      <c r="E1505" s="99"/>
      <c r="F1505" s="99"/>
      <c r="G1505" s="268"/>
      <c r="H1505" s="99"/>
      <c r="I1505" s="99"/>
      <c r="J1505" s="99"/>
      <c r="K1505" s="273"/>
      <c r="L1505" s="192"/>
      <c r="M1505" s="192"/>
      <c r="N1505" s="99"/>
      <c r="O1505" s="99"/>
      <c r="P1505" s="237">
        <f t="shared" si="1246"/>
        <v>45906</v>
      </c>
      <c r="Q1505" s="170" t="str">
        <f t="shared" si="1247"/>
        <v>#DIV/0!</v>
      </c>
      <c r="R1505" s="206"/>
      <c r="S1505" s="267"/>
      <c r="T1505" s="99"/>
      <c r="U1505" s="99"/>
      <c r="V1505" s="259" t="str">
        <f t="shared" si="1128"/>
        <v> </v>
      </c>
      <c r="W1505" s="260">
        <f t="shared" si="1248"/>
        <v>0</v>
      </c>
      <c r="X1505" s="258" t="str">
        <f t="shared" si="1249"/>
        <v>#DIV/0!</v>
      </c>
      <c r="Y1505" s="261" t="str">
        <f t="shared" si="1250"/>
        <v>#DIV/0!</v>
      </c>
      <c r="Z1505" s="262">
        <f t="shared" si="1251"/>
        <v>0</v>
      </c>
      <c r="AA1505" s="262">
        <f t="shared" si="1252"/>
        <v>0</v>
      </c>
      <c r="AB1505" s="258" t="str">
        <f t="shared" si="1253"/>
        <v/>
      </c>
      <c r="AC1505" s="263" t="str">
        <f t="shared" si="1135"/>
        <v>   -  BĐ: 6/9/2025 KT: Ngày lỗi</v>
      </c>
      <c r="AD1505" s="263">
        <f t="shared" ref="AD1505:AE1505" si="1755">P1505</f>
        <v>45906</v>
      </c>
      <c r="AE1505" s="263" t="str">
        <f t="shared" si="1755"/>
        <v>#DIV/0!</v>
      </c>
      <c r="AF1505" s="187"/>
      <c r="AG1505" s="187"/>
    </row>
    <row r="1506">
      <c r="A1506" s="253"/>
      <c r="B1506" s="253"/>
      <c r="C1506" s="99"/>
      <c r="D1506" s="99"/>
      <c r="E1506" s="99"/>
      <c r="F1506" s="99"/>
      <c r="G1506" s="268"/>
      <c r="H1506" s="99"/>
      <c r="I1506" s="99"/>
      <c r="J1506" s="99"/>
      <c r="K1506" s="273"/>
      <c r="L1506" s="192"/>
      <c r="M1506" s="192"/>
      <c r="N1506" s="99"/>
      <c r="O1506" s="99"/>
      <c r="P1506" s="237">
        <f t="shared" si="1246"/>
        <v>45906</v>
      </c>
      <c r="Q1506" s="170" t="str">
        <f t="shared" si="1247"/>
        <v>#DIV/0!</v>
      </c>
      <c r="R1506" s="206"/>
      <c r="S1506" s="267"/>
      <c r="T1506" s="99"/>
      <c r="U1506" s="99"/>
      <c r="V1506" s="259" t="str">
        <f t="shared" si="1128"/>
        <v> </v>
      </c>
      <c r="W1506" s="260">
        <f t="shared" si="1248"/>
        <v>0</v>
      </c>
      <c r="X1506" s="258" t="str">
        <f t="shared" si="1249"/>
        <v>#DIV/0!</v>
      </c>
      <c r="Y1506" s="261" t="str">
        <f t="shared" si="1250"/>
        <v>#DIV/0!</v>
      </c>
      <c r="Z1506" s="262">
        <f t="shared" si="1251"/>
        <v>0</v>
      </c>
      <c r="AA1506" s="262">
        <f t="shared" si="1252"/>
        <v>0</v>
      </c>
      <c r="AB1506" s="258" t="str">
        <f t="shared" si="1253"/>
        <v/>
      </c>
      <c r="AC1506" s="263" t="str">
        <f t="shared" si="1135"/>
        <v>   -  BĐ: 6/9/2025 KT: Ngày lỗi</v>
      </c>
      <c r="AD1506" s="263">
        <f t="shared" ref="AD1506:AE1506" si="1756">P1506</f>
        <v>45906</v>
      </c>
      <c r="AE1506" s="263" t="str">
        <f t="shared" si="1756"/>
        <v>#DIV/0!</v>
      </c>
      <c r="AF1506" s="187"/>
      <c r="AG1506" s="187"/>
    </row>
    <row r="1507">
      <c r="A1507" s="253"/>
      <c r="B1507" s="253"/>
      <c r="C1507" s="99"/>
      <c r="D1507" s="99"/>
      <c r="E1507" s="99"/>
      <c r="F1507" s="99"/>
      <c r="G1507" s="268"/>
      <c r="H1507" s="99"/>
      <c r="I1507" s="99"/>
      <c r="J1507" s="99"/>
      <c r="K1507" s="273"/>
      <c r="L1507" s="192"/>
      <c r="M1507" s="192"/>
      <c r="N1507" s="99"/>
      <c r="O1507" s="99"/>
      <c r="P1507" s="237">
        <f t="shared" si="1246"/>
        <v>45906</v>
      </c>
      <c r="Q1507" s="170" t="str">
        <f t="shared" si="1247"/>
        <v>#DIV/0!</v>
      </c>
      <c r="R1507" s="206"/>
      <c r="S1507" s="267"/>
      <c r="T1507" s="99"/>
      <c r="U1507" s="99"/>
      <c r="V1507" s="259" t="str">
        <f t="shared" si="1128"/>
        <v> </v>
      </c>
      <c r="W1507" s="260">
        <f t="shared" si="1248"/>
        <v>0</v>
      </c>
      <c r="X1507" s="258" t="str">
        <f t="shared" si="1249"/>
        <v>#DIV/0!</v>
      </c>
      <c r="Y1507" s="261" t="str">
        <f t="shared" si="1250"/>
        <v>#DIV/0!</v>
      </c>
      <c r="Z1507" s="262">
        <f t="shared" si="1251"/>
        <v>0</v>
      </c>
      <c r="AA1507" s="262">
        <f t="shared" si="1252"/>
        <v>0</v>
      </c>
      <c r="AB1507" s="258" t="str">
        <f t="shared" si="1253"/>
        <v/>
      </c>
      <c r="AC1507" s="263" t="str">
        <f t="shared" si="1135"/>
        <v>   -  BĐ: 6/9/2025 KT: Ngày lỗi</v>
      </c>
      <c r="AD1507" s="263">
        <f t="shared" ref="AD1507:AE1507" si="1757">P1507</f>
        <v>45906</v>
      </c>
      <c r="AE1507" s="263" t="str">
        <f t="shared" si="1757"/>
        <v>#DIV/0!</v>
      </c>
      <c r="AF1507" s="187"/>
      <c r="AG1507" s="187"/>
    </row>
    <row r="1508">
      <c r="A1508" s="253"/>
      <c r="B1508" s="253"/>
      <c r="C1508" s="99"/>
      <c r="D1508" s="99"/>
      <c r="E1508" s="99"/>
      <c r="F1508" s="99"/>
      <c r="G1508" s="268"/>
      <c r="H1508" s="99"/>
      <c r="I1508" s="99"/>
      <c r="J1508" s="99"/>
      <c r="K1508" s="273"/>
      <c r="L1508" s="192"/>
      <c r="M1508" s="192"/>
      <c r="N1508" s="99"/>
      <c r="O1508" s="99"/>
      <c r="P1508" s="237">
        <f t="shared" si="1246"/>
        <v>45906</v>
      </c>
      <c r="Q1508" s="170" t="str">
        <f t="shared" si="1247"/>
        <v>#DIV/0!</v>
      </c>
      <c r="R1508" s="206"/>
      <c r="S1508" s="267"/>
      <c r="T1508" s="99"/>
      <c r="U1508" s="99"/>
      <c r="V1508" s="259" t="str">
        <f t="shared" si="1128"/>
        <v> </v>
      </c>
      <c r="W1508" s="260">
        <f t="shared" si="1248"/>
        <v>0</v>
      </c>
      <c r="X1508" s="258" t="str">
        <f t="shared" si="1249"/>
        <v>#DIV/0!</v>
      </c>
      <c r="Y1508" s="261" t="str">
        <f t="shared" si="1250"/>
        <v>#DIV/0!</v>
      </c>
      <c r="Z1508" s="262">
        <f t="shared" si="1251"/>
        <v>0</v>
      </c>
      <c r="AA1508" s="262">
        <f t="shared" si="1252"/>
        <v>0</v>
      </c>
      <c r="AB1508" s="258" t="str">
        <f t="shared" si="1253"/>
        <v/>
      </c>
      <c r="AC1508" s="263" t="str">
        <f t="shared" si="1135"/>
        <v>   -  BĐ: 6/9/2025 KT: Ngày lỗi</v>
      </c>
      <c r="AD1508" s="263">
        <f t="shared" ref="AD1508:AE1508" si="1758">P1508</f>
        <v>45906</v>
      </c>
      <c r="AE1508" s="263" t="str">
        <f t="shared" si="1758"/>
        <v>#DIV/0!</v>
      </c>
      <c r="AF1508" s="187"/>
      <c r="AG1508" s="187"/>
    </row>
    <row r="1509">
      <c r="A1509" s="253"/>
      <c r="B1509" s="253"/>
      <c r="C1509" s="99"/>
      <c r="D1509" s="99"/>
      <c r="E1509" s="99"/>
      <c r="F1509" s="99"/>
      <c r="G1509" s="268"/>
      <c r="H1509" s="99"/>
      <c r="I1509" s="99"/>
      <c r="J1509" s="99"/>
      <c r="K1509" s="273"/>
      <c r="L1509" s="192"/>
      <c r="M1509" s="192"/>
      <c r="N1509" s="99"/>
      <c r="O1509" s="99"/>
      <c r="P1509" s="237">
        <f t="shared" si="1246"/>
        <v>45906</v>
      </c>
      <c r="Q1509" s="170" t="str">
        <f t="shared" si="1247"/>
        <v>#DIV/0!</v>
      </c>
      <c r="R1509" s="206"/>
      <c r="S1509" s="267"/>
      <c r="T1509" s="99"/>
      <c r="U1509" s="99"/>
      <c r="V1509" s="259" t="str">
        <f t="shared" si="1128"/>
        <v> </v>
      </c>
      <c r="W1509" s="260">
        <f t="shared" si="1248"/>
        <v>0</v>
      </c>
      <c r="X1509" s="258" t="str">
        <f t="shared" si="1249"/>
        <v>#DIV/0!</v>
      </c>
      <c r="Y1509" s="261" t="str">
        <f t="shared" si="1250"/>
        <v>#DIV/0!</v>
      </c>
      <c r="Z1509" s="262">
        <f t="shared" si="1251"/>
        <v>0</v>
      </c>
      <c r="AA1509" s="262">
        <f t="shared" si="1252"/>
        <v>0</v>
      </c>
      <c r="AB1509" s="258" t="str">
        <f t="shared" si="1253"/>
        <v/>
      </c>
      <c r="AC1509" s="263" t="str">
        <f t="shared" si="1135"/>
        <v>   -  BĐ: 6/9/2025 KT: Ngày lỗi</v>
      </c>
      <c r="AD1509" s="263">
        <f t="shared" ref="AD1509:AE1509" si="1759">P1509</f>
        <v>45906</v>
      </c>
      <c r="AE1509" s="263" t="str">
        <f t="shared" si="1759"/>
        <v>#DIV/0!</v>
      </c>
      <c r="AF1509" s="187"/>
      <c r="AG1509" s="187"/>
    </row>
    <row r="1510">
      <c r="A1510" s="253"/>
      <c r="B1510" s="253"/>
      <c r="C1510" s="99"/>
      <c r="D1510" s="99"/>
      <c r="E1510" s="99"/>
      <c r="F1510" s="99"/>
      <c r="G1510" s="268"/>
      <c r="H1510" s="99"/>
      <c r="I1510" s="99"/>
      <c r="J1510" s="99"/>
      <c r="K1510" s="273"/>
      <c r="L1510" s="192"/>
      <c r="M1510" s="192"/>
      <c r="N1510" s="99"/>
      <c r="O1510" s="99"/>
      <c r="P1510" s="237">
        <f t="shared" si="1246"/>
        <v>45906</v>
      </c>
      <c r="Q1510" s="170" t="str">
        <f t="shared" si="1247"/>
        <v>#DIV/0!</v>
      </c>
      <c r="R1510" s="206"/>
      <c r="S1510" s="267"/>
      <c r="T1510" s="99"/>
      <c r="U1510" s="99"/>
      <c r="V1510" s="259" t="str">
        <f t="shared" si="1128"/>
        <v> </v>
      </c>
      <c r="W1510" s="260">
        <f t="shared" si="1248"/>
        <v>0</v>
      </c>
      <c r="X1510" s="258" t="str">
        <f t="shared" si="1249"/>
        <v>#DIV/0!</v>
      </c>
      <c r="Y1510" s="261" t="str">
        <f t="shared" si="1250"/>
        <v>#DIV/0!</v>
      </c>
      <c r="Z1510" s="262">
        <f t="shared" si="1251"/>
        <v>0</v>
      </c>
      <c r="AA1510" s="262">
        <f t="shared" si="1252"/>
        <v>0</v>
      </c>
      <c r="AB1510" s="258" t="str">
        <f t="shared" si="1253"/>
        <v/>
      </c>
      <c r="AC1510" s="263" t="str">
        <f t="shared" si="1135"/>
        <v>   -  BĐ: 6/9/2025 KT: Ngày lỗi</v>
      </c>
      <c r="AD1510" s="263">
        <f t="shared" ref="AD1510:AE1510" si="1760">P1510</f>
        <v>45906</v>
      </c>
      <c r="AE1510" s="263" t="str">
        <f t="shared" si="1760"/>
        <v>#DIV/0!</v>
      </c>
      <c r="AF1510" s="187"/>
      <c r="AG1510" s="187"/>
    </row>
    <row r="1511">
      <c r="A1511" s="253"/>
      <c r="B1511" s="253"/>
      <c r="C1511" s="99"/>
      <c r="D1511" s="99"/>
      <c r="E1511" s="99"/>
      <c r="F1511" s="99"/>
      <c r="G1511" s="268"/>
      <c r="H1511" s="99"/>
      <c r="I1511" s="99"/>
      <c r="J1511" s="99"/>
      <c r="K1511" s="273"/>
      <c r="L1511" s="192"/>
      <c r="M1511" s="192"/>
      <c r="N1511" s="99"/>
      <c r="O1511" s="99"/>
      <c r="P1511" s="237">
        <f t="shared" si="1246"/>
        <v>45906</v>
      </c>
      <c r="Q1511" s="170" t="str">
        <f t="shared" si="1247"/>
        <v>#DIV/0!</v>
      </c>
      <c r="R1511" s="206"/>
      <c r="S1511" s="267"/>
      <c r="T1511" s="99"/>
      <c r="U1511" s="99"/>
      <c r="V1511" s="259" t="str">
        <f t="shared" si="1128"/>
        <v> </v>
      </c>
      <c r="W1511" s="260">
        <f t="shared" si="1248"/>
        <v>0</v>
      </c>
      <c r="X1511" s="258" t="str">
        <f t="shared" si="1249"/>
        <v>#DIV/0!</v>
      </c>
      <c r="Y1511" s="261" t="str">
        <f t="shared" si="1250"/>
        <v>#DIV/0!</v>
      </c>
      <c r="Z1511" s="262">
        <f t="shared" si="1251"/>
        <v>0</v>
      </c>
      <c r="AA1511" s="262">
        <f t="shared" si="1252"/>
        <v>0</v>
      </c>
      <c r="AB1511" s="258" t="str">
        <f t="shared" si="1253"/>
        <v/>
      </c>
      <c r="AC1511" s="263" t="str">
        <f t="shared" si="1135"/>
        <v>   -  BĐ: 6/9/2025 KT: Ngày lỗi</v>
      </c>
      <c r="AD1511" s="263">
        <f t="shared" ref="AD1511:AE1511" si="1761">P1511</f>
        <v>45906</v>
      </c>
      <c r="AE1511" s="263" t="str">
        <f t="shared" si="1761"/>
        <v>#DIV/0!</v>
      </c>
      <c r="AF1511" s="187"/>
      <c r="AG1511" s="187"/>
    </row>
    <row r="1512">
      <c r="A1512" s="253"/>
      <c r="B1512" s="253"/>
      <c r="C1512" s="99"/>
      <c r="D1512" s="99"/>
      <c r="E1512" s="99"/>
      <c r="F1512" s="99"/>
      <c r="G1512" s="268"/>
      <c r="H1512" s="99"/>
      <c r="I1512" s="99"/>
      <c r="J1512" s="99"/>
      <c r="K1512" s="273"/>
      <c r="L1512" s="192"/>
      <c r="M1512" s="192"/>
      <c r="N1512" s="99"/>
      <c r="O1512" s="99"/>
      <c r="P1512" s="237">
        <f t="shared" si="1246"/>
        <v>45906</v>
      </c>
      <c r="Q1512" s="170" t="str">
        <f t="shared" si="1247"/>
        <v>#DIV/0!</v>
      </c>
      <c r="R1512" s="206"/>
      <c r="S1512" s="267"/>
      <c r="T1512" s="99"/>
      <c r="U1512" s="99"/>
      <c r="V1512" s="259" t="str">
        <f t="shared" si="1128"/>
        <v> </v>
      </c>
      <c r="W1512" s="260">
        <f t="shared" si="1248"/>
        <v>0</v>
      </c>
      <c r="X1512" s="258" t="str">
        <f t="shared" si="1249"/>
        <v>#DIV/0!</v>
      </c>
      <c r="Y1512" s="261" t="str">
        <f t="shared" si="1250"/>
        <v>#DIV/0!</v>
      </c>
      <c r="Z1512" s="262">
        <f t="shared" si="1251"/>
        <v>0</v>
      </c>
      <c r="AA1512" s="262">
        <f t="shared" si="1252"/>
        <v>0</v>
      </c>
      <c r="AB1512" s="258" t="str">
        <f t="shared" si="1253"/>
        <v/>
      </c>
      <c r="AC1512" s="263" t="str">
        <f t="shared" si="1135"/>
        <v>   -  BĐ: 6/9/2025 KT: Ngày lỗi</v>
      </c>
      <c r="AD1512" s="263">
        <f t="shared" ref="AD1512:AE1512" si="1762">P1512</f>
        <v>45906</v>
      </c>
      <c r="AE1512" s="263" t="str">
        <f t="shared" si="1762"/>
        <v>#DIV/0!</v>
      </c>
      <c r="AF1512" s="187"/>
      <c r="AG1512" s="187"/>
    </row>
    <row r="1513">
      <c r="A1513" s="253"/>
      <c r="B1513" s="253"/>
      <c r="C1513" s="99"/>
      <c r="D1513" s="99"/>
      <c r="E1513" s="99"/>
      <c r="F1513" s="99"/>
      <c r="G1513" s="268"/>
      <c r="H1513" s="99"/>
      <c r="I1513" s="99"/>
      <c r="J1513" s="99"/>
      <c r="K1513" s="273"/>
      <c r="L1513" s="192"/>
      <c r="M1513" s="192"/>
      <c r="N1513" s="99"/>
      <c r="O1513" s="99"/>
      <c r="P1513" s="237">
        <f t="shared" si="1246"/>
        <v>45906</v>
      </c>
      <c r="Q1513" s="170" t="str">
        <f t="shared" si="1247"/>
        <v>#DIV/0!</v>
      </c>
      <c r="R1513" s="206"/>
      <c r="S1513" s="267"/>
      <c r="T1513" s="99"/>
      <c r="U1513" s="99"/>
      <c r="V1513" s="259" t="str">
        <f t="shared" si="1128"/>
        <v> </v>
      </c>
      <c r="W1513" s="260">
        <f t="shared" si="1248"/>
        <v>0</v>
      </c>
      <c r="X1513" s="258" t="str">
        <f t="shared" si="1249"/>
        <v>#DIV/0!</v>
      </c>
      <c r="Y1513" s="261" t="str">
        <f t="shared" si="1250"/>
        <v>#DIV/0!</v>
      </c>
      <c r="Z1513" s="262">
        <f t="shared" si="1251"/>
        <v>0</v>
      </c>
      <c r="AA1513" s="262">
        <f t="shared" si="1252"/>
        <v>0</v>
      </c>
      <c r="AB1513" s="258" t="str">
        <f t="shared" si="1253"/>
        <v/>
      </c>
      <c r="AC1513" s="263" t="str">
        <f t="shared" si="1135"/>
        <v>   -  BĐ: 6/9/2025 KT: Ngày lỗi</v>
      </c>
      <c r="AD1513" s="263">
        <f t="shared" ref="AD1513:AE1513" si="1763">P1513</f>
        <v>45906</v>
      </c>
      <c r="AE1513" s="263" t="str">
        <f t="shared" si="1763"/>
        <v>#DIV/0!</v>
      </c>
      <c r="AF1513" s="187"/>
      <c r="AG1513" s="187"/>
    </row>
    <row r="1514">
      <c r="A1514" s="253"/>
      <c r="B1514" s="253"/>
      <c r="C1514" s="99"/>
      <c r="D1514" s="99"/>
      <c r="E1514" s="99"/>
      <c r="F1514" s="99"/>
      <c r="G1514" s="268"/>
      <c r="H1514" s="99"/>
      <c r="I1514" s="99"/>
      <c r="J1514" s="99"/>
      <c r="K1514" s="273"/>
      <c r="L1514" s="192"/>
      <c r="M1514" s="192"/>
      <c r="N1514" s="99"/>
      <c r="O1514" s="99"/>
      <c r="P1514" s="237">
        <f t="shared" si="1246"/>
        <v>45906</v>
      </c>
      <c r="Q1514" s="170" t="str">
        <f t="shared" si="1247"/>
        <v>#DIV/0!</v>
      </c>
      <c r="R1514" s="206"/>
      <c r="S1514" s="267"/>
      <c r="T1514" s="99"/>
      <c r="U1514" s="99"/>
      <c r="V1514" s="259" t="str">
        <f t="shared" si="1128"/>
        <v> </v>
      </c>
      <c r="W1514" s="260">
        <f t="shared" si="1248"/>
        <v>0</v>
      </c>
      <c r="X1514" s="258" t="str">
        <f t="shared" si="1249"/>
        <v>#DIV/0!</v>
      </c>
      <c r="Y1514" s="261" t="str">
        <f t="shared" si="1250"/>
        <v>#DIV/0!</v>
      </c>
      <c r="Z1514" s="262">
        <f t="shared" si="1251"/>
        <v>0</v>
      </c>
      <c r="AA1514" s="262">
        <f t="shared" si="1252"/>
        <v>0</v>
      </c>
      <c r="AB1514" s="258" t="str">
        <f t="shared" si="1253"/>
        <v/>
      </c>
      <c r="AC1514" s="263" t="str">
        <f t="shared" si="1135"/>
        <v>   -  BĐ: 6/9/2025 KT: Ngày lỗi</v>
      </c>
      <c r="AD1514" s="263">
        <f t="shared" ref="AD1514:AE1514" si="1764">P1514</f>
        <v>45906</v>
      </c>
      <c r="AE1514" s="263" t="str">
        <f t="shared" si="1764"/>
        <v>#DIV/0!</v>
      </c>
      <c r="AF1514" s="187"/>
      <c r="AG1514" s="187"/>
    </row>
    <row r="1515">
      <c r="A1515" s="253"/>
      <c r="B1515" s="253"/>
      <c r="C1515" s="99"/>
      <c r="D1515" s="99"/>
      <c r="E1515" s="99"/>
      <c r="F1515" s="99"/>
      <c r="G1515" s="268"/>
      <c r="H1515" s="99"/>
      <c r="I1515" s="99"/>
      <c r="J1515" s="99"/>
      <c r="K1515" s="273"/>
      <c r="L1515" s="192"/>
      <c r="M1515" s="192"/>
      <c r="N1515" s="99"/>
      <c r="O1515" s="99"/>
      <c r="P1515" s="237">
        <f t="shared" si="1246"/>
        <v>45906</v>
      </c>
      <c r="Q1515" s="170" t="str">
        <f t="shared" si="1247"/>
        <v>#DIV/0!</v>
      </c>
      <c r="R1515" s="206"/>
      <c r="S1515" s="267"/>
      <c r="T1515" s="99"/>
      <c r="U1515" s="99"/>
      <c r="V1515" s="259" t="str">
        <f t="shared" si="1128"/>
        <v> </v>
      </c>
      <c r="W1515" s="260">
        <f t="shared" si="1248"/>
        <v>0</v>
      </c>
      <c r="X1515" s="258" t="str">
        <f t="shared" si="1249"/>
        <v>#DIV/0!</v>
      </c>
      <c r="Y1515" s="261" t="str">
        <f t="shared" si="1250"/>
        <v>#DIV/0!</v>
      </c>
      <c r="Z1515" s="262">
        <f t="shared" si="1251"/>
        <v>0</v>
      </c>
      <c r="AA1515" s="262">
        <f t="shared" si="1252"/>
        <v>0</v>
      </c>
      <c r="AB1515" s="258" t="str">
        <f t="shared" si="1253"/>
        <v/>
      </c>
      <c r="AC1515" s="263" t="str">
        <f t="shared" si="1135"/>
        <v>   -  BĐ: 6/9/2025 KT: Ngày lỗi</v>
      </c>
      <c r="AD1515" s="263">
        <f t="shared" ref="AD1515:AE1515" si="1765">P1515</f>
        <v>45906</v>
      </c>
      <c r="AE1515" s="263" t="str">
        <f t="shared" si="1765"/>
        <v>#DIV/0!</v>
      </c>
      <c r="AF1515" s="187"/>
      <c r="AG1515" s="187"/>
    </row>
    <row r="1516">
      <c r="A1516" s="253"/>
      <c r="B1516" s="253"/>
      <c r="C1516" s="99"/>
      <c r="D1516" s="99"/>
      <c r="E1516" s="99"/>
      <c r="F1516" s="99"/>
      <c r="G1516" s="268"/>
      <c r="H1516" s="99"/>
      <c r="I1516" s="99"/>
      <c r="J1516" s="99"/>
      <c r="K1516" s="273"/>
      <c r="L1516" s="192"/>
      <c r="M1516" s="192"/>
      <c r="N1516" s="99"/>
      <c r="O1516" s="99"/>
      <c r="P1516" s="237">
        <f t="shared" si="1246"/>
        <v>45906</v>
      </c>
      <c r="Q1516" s="170" t="str">
        <f t="shared" si="1247"/>
        <v>#DIV/0!</v>
      </c>
      <c r="R1516" s="206"/>
      <c r="S1516" s="267"/>
      <c r="T1516" s="99"/>
      <c r="U1516" s="99"/>
      <c r="V1516" s="259" t="str">
        <f t="shared" si="1128"/>
        <v> </v>
      </c>
      <c r="W1516" s="260">
        <f t="shared" si="1248"/>
        <v>0</v>
      </c>
      <c r="X1516" s="258" t="str">
        <f t="shared" si="1249"/>
        <v>#DIV/0!</v>
      </c>
      <c r="Y1516" s="261" t="str">
        <f t="shared" si="1250"/>
        <v>#DIV/0!</v>
      </c>
      <c r="Z1516" s="262">
        <f t="shared" si="1251"/>
        <v>0</v>
      </c>
      <c r="AA1516" s="262">
        <f t="shared" si="1252"/>
        <v>0</v>
      </c>
      <c r="AB1516" s="258" t="str">
        <f t="shared" si="1253"/>
        <v/>
      </c>
      <c r="AC1516" s="263" t="str">
        <f t="shared" si="1135"/>
        <v>   -  BĐ: 6/9/2025 KT: Ngày lỗi</v>
      </c>
      <c r="AD1516" s="263">
        <f t="shared" ref="AD1516:AE1516" si="1766">P1516</f>
        <v>45906</v>
      </c>
      <c r="AE1516" s="263" t="str">
        <f t="shared" si="1766"/>
        <v>#DIV/0!</v>
      </c>
      <c r="AF1516" s="187"/>
      <c r="AG1516" s="187"/>
    </row>
    <row r="1517">
      <c r="A1517" s="253"/>
      <c r="B1517" s="253"/>
      <c r="C1517" s="99"/>
      <c r="D1517" s="99"/>
      <c r="E1517" s="99"/>
      <c r="F1517" s="99"/>
      <c r="G1517" s="268"/>
      <c r="H1517" s="99"/>
      <c r="I1517" s="99"/>
      <c r="J1517" s="99"/>
      <c r="K1517" s="273"/>
      <c r="L1517" s="192"/>
      <c r="M1517" s="192"/>
      <c r="N1517" s="99"/>
      <c r="O1517" s="99"/>
      <c r="P1517" s="237">
        <f t="shared" si="1246"/>
        <v>45906</v>
      </c>
      <c r="Q1517" s="170" t="str">
        <f t="shared" si="1247"/>
        <v>#DIV/0!</v>
      </c>
      <c r="R1517" s="206"/>
      <c r="S1517" s="267"/>
      <c r="T1517" s="99"/>
      <c r="U1517" s="99"/>
      <c r="V1517" s="259" t="str">
        <f t="shared" si="1128"/>
        <v> </v>
      </c>
      <c r="W1517" s="260">
        <f t="shared" si="1248"/>
        <v>0</v>
      </c>
      <c r="X1517" s="258" t="str">
        <f t="shared" si="1249"/>
        <v>#DIV/0!</v>
      </c>
      <c r="Y1517" s="261" t="str">
        <f t="shared" si="1250"/>
        <v>#DIV/0!</v>
      </c>
      <c r="Z1517" s="262">
        <f t="shared" si="1251"/>
        <v>0</v>
      </c>
      <c r="AA1517" s="262">
        <f t="shared" si="1252"/>
        <v>0</v>
      </c>
      <c r="AB1517" s="258" t="str">
        <f t="shared" si="1253"/>
        <v/>
      </c>
      <c r="AC1517" s="263" t="str">
        <f t="shared" si="1135"/>
        <v>   -  BĐ: 6/9/2025 KT: Ngày lỗi</v>
      </c>
      <c r="AD1517" s="263">
        <f t="shared" ref="AD1517:AE1517" si="1767">P1517</f>
        <v>45906</v>
      </c>
      <c r="AE1517" s="263" t="str">
        <f t="shared" si="1767"/>
        <v>#DIV/0!</v>
      </c>
      <c r="AF1517" s="187"/>
      <c r="AG1517" s="187"/>
    </row>
    <row r="1518">
      <c r="A1518" s="253"/>
      <c r="B1518" s="253"/>
      <c r="C1518" s="99"/>
      <c r="D1518" s="99"/>
      <c r="E1518" s="99"/>
      <c r="F1518" s="99"/>
      <c r="G1518" s="268"/>
      <c r="H1518" s="99"/>
      <c r="I1518" s="99"/>
      <c r="J1518" s="99"/>
      <c r="K1518" s="273"/>
      <c r="L1518" s="192"/>
      <c r="M1518" s="192"/>
      <c r="N1518" s="99"/>
      <c r="O1518" s="99"/>
      <c r="P1518" s="237">
        <f t="shared" si="1246"/>
        <v>45906</v>
      </c>
      <c r="Q1518" s="170" t="str">
        <f t="shared" si="1247"/>
        <v>#DIV/0!</v>
      </c>
      <c r="R1518" s="206"/>
      <c r="S1518" s="267"/>
      <c r="T1518" s="99"/>
      <c r="U1518" s="99"/>
      <c r="V1518" s="259" t="str">
        <f t="shared" si="1128"/>
        <v> </v>
      </c>
      <c r="W1518" s="260">
        <f t="shared" si="1248"/>
        <v>0</v>
      </c>
      <c r="X1518" s="258" t="str">
        <f t="shared" si="1249"/>
        <v>#DIV/0!</v>
      </c>
      <c r="Y1518" s="261" t="str">
        <f t="shared" si="1250"/>
        <v>#DIV/0!</v>
      </c>
      <c r="Z1518" s="262">
        <f t="shared" si="1251"/>
        <v>0</v>
      </c>
      <c r="AA1518" s="262">
        <f t="shared" si="1252"/>
        <v>0</v>
      </c>
      <c r="AB1518" s="258" t="str">
        <f t="shared" si="1253"/>
        <v/>
      </c>
      <c r="AC1518" s="263" t="str">
        <f t="shared" si="1135"/>
        <v>   -  BĐ: 6/9/2025 KT: Ngày lỗi</v>
      </c>
      <c r="AD1518" s="263">
        <f t="shared" ref="AD1518:AE1518" si="1768">P1518</f>
        <v>45906</v>
      </c>
      <c r="AE1518" s="263" t="str">
        <f t="shared" si="1768"/>
        <v>#DIV/0!</v>
      </c>
      <c r="AF1518" s="187"/>
      <c r="AG1518" s="187"/>
    </row>
    <row r="1519">
      <c r="A1519" s="253"/>
      <c r="B1519" s="253"/>
      <c r="C1519" s="99"/>
      <c r="D1519" s="99"/>
      <c r="E1519" s="99"/>
      <c r="F1519" s="99"/>
      <c r="G1519" s="268"/>
      <c r="H1519" s="99"/>
      <c r="I1519" s="99"/>
      <c r="J1519" s="99"/>
      <c r="K1519" s="273"/>
      <c r="L1519" s="192"/>
      <c r="M1519" s="192"/>
      <c r="N1519" s="99"/>
      <c r="O1519" s="99"/>
      <c r="P1519" s="237">
        <f t="shared" si="1246"/>
        <v>45906</v>
      </c>
      <c r="Q1519" s="170" t="str">
        <f t="shared" si="1247"/>
        <v>#DIV/0!</v>
      </c>
      <c r="R1519" s="206"/>
      <c r="S1519" s="267"/>
      <c r="T1519" s="99"/>
      <c r="U1519" s="99"/>
      <c r="V1519" s="259" t="str">
        <f t="shared" si="1128"/>
        <v> </v>
      </c>
      <c r="W1519" s="260">
        <f t="shared" si="1248"/>
        <v>0</v>
      </c>
      <c r="X1519" s="258" t="str">
        <f t="shared" si="1249"/>
        <v>#DIV/0!</v>
      </c>
      <c r="Y1519" s="261" t="str">
        <f t="shared" si="1250"/>
        <v>#DIV/0!</v>
      </c>
      <c r="Z1519" s="262">
        <f t="shared" si="1251"/>
        <v>0</v>
      </c>
      <c r="AA1519" s="262">
        <f t="shared" si="1252"/>
        <v>0</v>
      </c>
      <c r="AB1519" s="258" t="str">
        <f t="shared" si="1253"/>
        <v/>
      </c>
      <c r="AC1519" s="263" t="str">
        <f t="shared" si="1135"/>
        <v>   -  BĐ: 6/9/2025 KT: Ngày lỗi</v>
      </c>
      <c r="AD1519" s="263">
        <f t="shared" ref="AD1519:AE1519" si="1769">P1519</f>
        <v>45906</v>
      </c>
      <c r="AE1519" s="263" t="str">
        <f t="shared" si="1769"/>
        <v>#DIV/0!</v>
      </c>
      <c r="AF1519" s="187"/>
      <c r="AG1519" s="187"/>
    </row>
    <row r="1520">
      <c r="A1520" s="253"/>
      <c r="B1520" s="253"/>
      <c r="C1520" s="99"/>
      <c r="D1520" s="99"/>
      <c r="E1520" s="99"/>
      <c r="F1520" s="99"/>
      <c r="G1520" s="268"/>
      <c r="H1520" s="99"/>
      <c r="I1520" s="99"/>
      <c r="J1520" s="99"/>
      <c r="K1520" s="273"/>
      <c r="L1520" s="192"/>
      <c r="M1520" s="192"/>
      <c r="N1520" s="99"/>
      <c r="O1520" s="99"/>
      <c r="P1520" s="237">
        <f t="shared" si="1246"/>
        <v>45906</v>
      </c>
      <c r="Q1520" s="170" t="str">
        <f t="shared" si="1247"/>
        <v>#DIV/0!</v>
      </c>
      <c r="R1520" s="206"/>
      <c r="S1520" s="267"/>
      <c r="T1520" s="99"/>
      <c r="U1520" s="99"/>
      <c r="V1520" s="259" t="str">
        <f t="shared" si="1128"/>
        <v> </v>
      </c>
      <c r="W1520" s="260">
        <f t="shared" si="1248"/>
        <v>0</v>
      </c>
      <c r="X1520" s="258" t="str">
        <f t="shared" si="1249"/>
        <v>#DIV/0!</v>
      </c>
      <c r="Y1520" s="261" t="str">
        <f t="shared" si="1250"/>
        <v>#DIV/0!</v>
      </c>
      <c r="Z1520" s="262">
        <f t="shared" si="1251"/>
        <v>0</v>
      </c>
      <c r="AA1520" s="262">
        <f t="shared" si="1252"/>
        <v>0</v>
      </c>
      <c r="AB1520" s="258" t="str">
        <f t="shared" si="1253"/>
        <v/>
      </c>
      <c r="AC1520" s="263" t="str">
        <f t="shared" si="1135"/>
        <v>   -  BĐ: 6/9/2025 KT: Ngày lỗi</v>
      </c>
      <c r="AD1520" s="263">
        <f t="shared" ref="AD1520:AE1520" si="1770">P1520</f>
        <v>45906</v>
      </c>
      <c r="AE1520" s="263" t="str">
        <f t="shared" si="1770"/>
        <v>#DIV/0!</v>
      </c>
      <c r="AF1520" s="187"/>
      <c r="AG1520" s="187"/>
    </row>
    <row r="1521">
      <c r="A1521" s="253"/>
      <c r="B1521" s="253"/>
      <c r="C1521" s="99"/>
      <c r="D1521" s="99"/>
      <c r="E1521" s="99"/>
      <c r="F1521" s="99"/>
      <c r="G1521" s="268"/>
      <c r="H1521" s="99"/>
      <c r="I1521" s="99"/>
      <c r="J1521" s="99"/>
      <c r="K1521" s="273"/>
      <c r="L1521" s="192"/>
      <c r="M1521" s="192"/>
      <c r="N1521" s="99"/>
      <c r="O1521" s="99"/>
      <c r="P1521" s="237">
        <f t="shared" si="1246"/>
        <v>45906</v>
      </c>
      <c r="Q1521" s="170" t="str">
        <f t="shared" si="1247"/>
        <v>#DIV/0!</v>
      </c>
      <c r="R1521" s="206"/>
      <c r="S1521" s="267"/>
      <c r="T1521" s="99"/>
      <c r="U1521" s="99"/>
      <c r="V1521" s="259" t="str">
        <f t="shared" si="1128"/>
        <v> </v>
      </c>
      <c r="W1521" s="260">
        <f t="shared" si="1248"/>
        <v>0</v>
      </c>
      <c r="X1521" s="258" t="str">
        <f t="shared" si="1249"/>
        <v>#DIV/0!</v>
      </c>
      <c r="Y1521" s="261" t="str">
        <f t="shared" si="1250"/>
        <v>#DIV/0!</v>
      </c>
      <c r="Z1521" s="262">
        <f t="shared" si="1251"/>
        <v>0</v>
      </c>
      <c r="AA1521" s="262">
        <f t="shared" si="1252"/>
        <v>0</v>
      </c>
      <c r="AB1521" s="258" t="str">
        <f t="shared" si="1253"/>
        <v/>
      </c>
      <c r="AC1521" s="263" t="str">
        <f t="shared" si="1135"/>
        <v>   -  BĐ: 6/9/2025 KT: Ngày lỗi</v>
      </c>
      <c r="AD1521" s="263">
        <f t="shared" ref="AD1521:AE1521" si="1771">P1521</f>
        <v>45906</v>
      </c>
      <c r="AE1521" s="263" t="str">
        <f t="shared" si="1771"/>
        <v>#DIV/0!</v>
      </c>
      <c r="AF1521" s="187"/>
      <c r="AG1521" s="187"/>
    </row>
    <row r="1522">
      <c r="A1522" s="253"/>
      <c r="B1522" s="253"/>
      <c r="C1522" s="99"/>
      <c r="D1522" s="99"/>
      <c r="E1522" s="99"/>
      <c r="F1522" s="99"/>
      <c r="G1522" s="268"/>
      <c r="H1522" s="99"/>
      <c r="I1522" s="99"/>
      <c r="J1522" s="99"/>
      <c r="K1522" s="273"/>
      <c r="L1522" s="192"/>
      <c r="M1522" s="192"/>
      <c r="N1522" s="99"/>
      <c r="O1522" s="99"/>
      <c r="P1522" s="237">
        <f t="shared" si="1246"/>
        <v>45906</v>
      </c>
      <c r="Q1522" s="170" t="str">
        <f t="shared" si="1247"/>
        <v>#DIV/0!</v>
      </c>
      <c r="R1522" s="206"/>
      <c r="S1522" s="267"/>
      <c r="T1522" s="99"/>
      <c r="U1522" s="99"/>
      <c r="V1522" s="259" t="str">
        <f t="shared" si="1128"/>
        <v> </v>
      </c>
      <c r="W1522" s="260">
        <f t="shared" si="1248"/>
        <v>0</v>
      </c>
      <c r="X1522" s="258" t="str">
        <f t="shared" si="1249"/>
        <v>#DIV/0!</v>
      </c>
      <c r="Y1522" s="261" t="str">
        <f t="shared" si="1250"/>
        <v>#DIV/0!</v>
      </c>
      <c r="Z1522" s="262">
        <f t="shared" si="1251"/>
        <v>0</v>
      </c>
      <c r="AA1522" s="262">
        <f t="shared" si="1252"/>
        <v>0</v>
      </c>
      <c r="AB1522" s="258" t="str">
        <f t="shared" si="1253"/>
        <v/>
      </c>
      <c r="AC1522" s="263" t="str">
        <f t="shared" si="1135"/>
        <v>   -  BĐ: 6/9/2025 KT: Ngày lỗi</v>
      </c>
      <c r="AD1522" s="263">
        <f t="shared" ref="AD1522:AE1522" si="1772">P1522</f>
        <v>45906</v>
      </c>
      <c r="AE1522" s="263" t="str">
        <f t="shared" si="1772"/>
        <v>#DIV/0!</v>
      </c>
      <c r="AF1522" s="187"/>
      <c r="AG1522" s="187"/>
    </row>
    <row r="1523">
      <c r="A1523" s="253"/>
      <c r="B1523" s="253"/>
      <c r="C1523" s="99"/>
      <c r="D1523" s="99"/>
      <c r="E1523" s="99"/>
      <c r="F1523" s="99"/>
      <c r="G1523" s="268"/>
      <c r="H1523" s="99"/>
      <c r="I1523" s="99"/>
      <c r="J1523" s="99"/>
      <c r="K1523" s="273"/>
      <c r="L1523" s="192"/>
      <c r="M1523" s="192"/>
      <c r="N1523" s="99"/>
      <c r="O1523" s="99"/>
      <c r="P1523" s="237">
        <f t="shared" si="1246"/>
        <v>45906</v>
      </c>
      <c r="Q1523" s="170" t="str">
        <f t="shared" si="1247"/>
        <v>#DIV/0!</v>
      </c>
      <c r="R1523" s="206"/>
      <c r="S1523" s="267"/>
      <c r="T1523" s="99"/>
      <c r="U1523" s="99"/>
      <c r="V1523" s="259" t="str">
        <f t="shared" si="1128"/>
        <v> </v>
      </c>
      <c r="W1523" s="260">
        <f t="shared" si="1248"/>
        <v>0</v>
      </c>
      <c r="X1523" s="258" t="str">
        <f t="shared" si="1249"/>
        <v>#DIV/0!</v>
      </c>
      <c r="Y1523" s="261" t="str">
        <f t="shared" si="1250"/>
        <v>#DIV/0!</v>
      </c>
      <c r="Z1523" s="262">
        <f t="shared" si="1251"/>
        <v>0</v>
      </c>
      <c r="AA1523" s="262">
        <f t="shared" si="1252"/>
        <v>0</v>
      </c>
      <c r="AB1523" s="258" t="str">
        <f t="shared" si="1253"/>
        <v/>
      </c>
      <c r="AC1523" s="263" t="str">
        <f t="shared" si="1135"/>
        <v>   -  BĐ: 6/9/2025 KT: Ngày lỗi</v>
      </c>
      <c r="AD1523" s="263">
        <f t="shared" ref="AD1523:AE1523" si="1773">P1523</f>
        <v>45906</v>
      </c>
      <c r="AE1523" s="263" t="str">
        <f t="shared" si="1773"/>
        <v>#DIV/0!</v>
      </c>
      <c r="AF1523" s="187"/>
      <c r="AG1523" s="187"/>
    </row>
    <row r="1524">
      <c r="A1524" s="253"/>
      <c r="B1524" s="253"/>
      <c r="C1524" s="99"/>
      <c r="D1524" s="99"/>
      <c r="E1524" s="99"/>
      <c r="F1524" s="99"/>
      <c r="G1524" s="268"/>
      <c r="H1524" s="99"/>
      <c r="I1524" s="99"/>
      <c r="J1524" s="99"/>
      <c r="K1524" s="273"/>
      <c r="L1524" s="192"/>
      <c r="M1524" s="192"/>
      <c r="N1524" s="99"/>
      <c r="O1524" s="99"/>
      <c r="P1524" s="237">
        <f t="shared" si="1246"/>
        <v>45906</v>
      </c>
      <c r="Q1524" s="170" t="str">
        <f t="shared" si="1247"/>
        <v>#DIV/0!</v>
      </c>
      <c r="R1524" s="206"/>
      <c r="S1524" s="267"/>
      <c r="T1524" s="99"/>
      <c r="U1524" s="99"/>
      <c r="V1524" s="259" t="str">
        <f t="shared" si="1128"/>
        <v> </v>
      </c>
      <c r="W1524" s="260">
        <f t="shared" si="1248"/>
        <v>0</v>
      </c>
      <c r="X1524" s="258" t="str">
        <f t="shared" si="1249"/>
        <v>#DIV/0!</v>
      </c>
      <c r="Y1524" s="261" t="str">
        <f t="shared" si="1250"/>
        <v>#DIV/0!</v>
      </c>
      <c r="Z1524" s="262">
        <f t="shared" si="1251"/>
        <v>0</v>
      </c>
      <c r="AA1524" s="262">
        <f t="shared" si="1252"/>
        <v>0</v>
      </c>
      <c r="AB1524" s="258" t="str">
        <f t="shared" si="1253"/>
        <v/>
      </c>
      <c r="AC1524" s="263" t="str">
        <f t="shared" si="1135"/>
        <v>   -  BĐ: 6/9/2025 KT: Ngày lỗi</v>
      </c>
      <c r="AD1524" s="263">
        <f t="shared" ref="AD1524:AE1524" si="1774">P1524</f>
        <v>45906</v>
      </c>
      <c r="AE1524" s="263" t="str">
        <f t="shared" si="1774"/>
        <v>#DIV/0!</v>
      </c>
      <c r="AF1524" s="187"/>
      <c r="AG1524" s="187"/>
    </row>
    <row r="1525">
      <c r="A1525" s="253"/>
      <c r="B1525" s="253"/>
      <c r="C1525" s="99"/>
      <c r="D1525" s="99"/>
      <c r="E1525" s="99"/>
      <c r="F1525" s="99"/>
      <c r="G1525" s="268"/>
      <c r="H1525" s="99"/>
      <c r="I1525" s="99"/>
      <c r="J1525" s="99"/>
      <c r="K1525" s="273"/>
      <c r="L1525" s="192"/>
      <c r="M1525" s="192"/>
      <c r="N1525" s="99"/>
      <c r="O1525" s="99"/>
      <c r="P1525" s="237">
        <f t="shared" si="1246"/>
        <v>45906</v>
      </c>
      <c r="Q1525" s="170" t="str">
        <f t="shared" si="1247"/>
        <v>#DIV/0!</v>
      </c>
      <c r="R1525" s="206"/>
      <c r="S1525" s="267"/>
      <c r="T1525" s="99"/>
      <c r="U1525" s="99"/>
      <c r="V1525" s="259" t="str">
        <f t="shared" si="1128"/>
        <v> </v>
      </c>
      <c r="W1525" s="260">
        <f t="shared" si="1248"/>
        <v>0</v>
      </c>
      <c r="X1525" s="258" t="str">
        <f t="shared" si="1249"/>
        <v>#DIV/0!</v>
      </c>
      <c r="Y1525" s="261" t="str">
        <f t="shared" si="1250"/>
        <v>#DIV/0!</v>
      </c>
      <c r="Z1525" s="262">
        <f t="shared" si="1251"/>
        <v>0</v>
      </c>
      <c r="AA1525" s="262">
        <f t="shared" si="1252"/>
        <v>0</v>
      </c>
      <c r="AB1525" s="258" t="str">
        <f t="shared" si="1253"/>
        <v/>
      </c>
      <c r="AC1525" s="263" t="str">
        <f t="shared" si="1135"/>
        <v>   -  BĐ: 6/9/2025 KT: Ngày lỗi</v>
      </c>
      <c r="AD1525" s="263">
        <f t="shared" ref="AD1525:AE1525" si="1775">P1525</f>
        <v>45906</v>
      </c>
      <c r="AE1525" s="263" t="str">
        <f t="shared" si="1775"/>
        <v>#DIV/0!</v>
      </c>
      <c r="AF1525" s="187"/>
      <c r="AG1525" s="187"/>
    </row>
    <row r="1526">
      <c r="A1526" s="253"/>
      <c r="B1526" s="253"/>
      <c r="C1526" s="99"/>
      <c r="D1526" s="99"/>
      <c r="E1526" s="99"/>
      <c r="F1526" s="99"/>
      <c r="G1526" s="268"/>
      <c r="H1526" s="99"/>
      <c r="I1526" s="99"/>
      <c r="J1526" s="99"/>
      <c r="K1526" s="273"/>
      <c r="L1526" s="192"/>
      <c r="M1526" s="192"/>
      <c r="N1526" s="99"/>
      <c r="O1526" s="99"/>
      <c r="P1526" s="237">
        <f t="shared" si="1246"/>
        <v>45906</v>
      </c>
      <c r="Q1526" s="170" t="str">
        <f t="shared" si="1247"/>
        <v>#DIV/0!</v>
      </c>
      <c r="R1526" s="206"/>
      <c r="S1526" s="267"/>
      <c r="T1526" s="99"/>
      <c r="U1526" s="99"/>
      <c r="V1526" s="259" t="str">
        <f t="shared" si="1128"/>
        <v> </v>
      </c>
      <c r="W1526" s="260">
        <f t="shared" si="1248"/>
        <v>0</v>
      </c>
      <c r="X1526" s="258" t="str">
        <f t="shared" si="1249"/>
        <v>#DIV/0!</v>
      </c>
      <c r="Y1526" s="261" t="str">
        <f t="shared" si="1250"/>
        <v>#DIV/0!</v>
      </c>
      <c r="Z1526" s="262">
        <f t="shared" si="1251"/>
        <v>0</v>
      </c>
      <c r="AA1526" s="262">
        <f t="shared" si="1252"/>
        <v>0</v>
      </c>
      <c r="AB1526" s="258" t="str">
        <f t="shared" si="1253"/>
        <v/>
      </c>
      <c r="AC1526" s="263" t="str">
        <f t="shared" si="1135"/>
        <v>   -  BĐ: 6/9/2025 KT: Ngày lỗi</v>
      </c>
      <c r="AD1526" s="263">
        <f t="shared" ref="AD1526:AE1526" si="1776">P1526</f>
        <v>45906</v>
      </c>
      <c r="AE1526" s="263" t="str">
        <f t="shared" si="1776"/>
        <v>#DIV/0!</v>
      </c>
      <c r="AF1526" s="187"/>
      <c r="AG1526" s="187"/>
    </row>
    <row r="1527">
      <c r="A1527" s="253"/>
      <c r="B1527" s="253"/>
      <c r="C1527" s="99"/>
      <c r="D1527" s="99"/>
      <c r="E1527" s="99"/>
      <c r="F1527" s="99"/>
      <c r="G1527" s="268"/>
      <c r="H1527" s="99"/>
      <c r="I1527" s="99"/>
      <c r="J1527" s="99"/>
      <c r="K1527" s="273"/>
      <c r="L1527" s="192"/>
      <c r="M1527" s="192"/>
      <c r="N1527" s="99"/>
      <c r="O1527" s="99"/>
      <c r="P1527" s="237">
        <f t="shared" si="1246"/>
        <v>45906</v>
      </c>
      <c r="Q1527" s="170" t="str">
        <f t="shared" si="1247"/>
        <v>#DIV/0!</v>
      </c>
      <c r="R1527" s="206"/>
      <c r="S1527" s="267"/>
      <c r="T1527" s="99"/>
      <c r="U1527" s="99"/>
      <c r="V1527" s="259" t="str">
        <f t="shared" si="1128"/>
        <v> </v>
      </c>
      <c r="W1527" s="260">
        <f t="shared" si="1248"/>
        <v>0</v>
      </c>
      <c r="X1527" s="258" t="str">
        <f t="shared" si="1249"/>
        <v>#DIV/0!</v>
      </c>
      <c r="Y1527" s="261" t="str">
        <f t="shared" si="1250"/>
        <v>#DIV/0!</v>
      </c>
      <c r="Z1527" s="262">
        <f t="shared" si="1251"/>
        <v>0</v>
      </c>
      <c r="AA1527" s="262">
        <f t="shared" si="1252"/>
        <v>0</v>
      </c>
      <c r="AB1527" s="258" t="str">
        <f t="shared" si="1253"/>
        <v/>
      </c>
      <c r="AC1527" s="263" t="str">
        <f t="shared" si="1135"/>
        <v>   -  BĐ: 6/9/2025 KT: Ngày lỗi</v>
      </c>
      <c r="AD1527" s="263">
        <f t="shared" ref="AD1527:AE1527" si="1777">P1527</f>
        <v>45906</v>
      </c>
      <c r="AE1527" s="263" t="str">
        <f t="shared" si="1777"/>
        <v>#DIV/0!</v>
      </c>
      <c r="AF1527" s="187"/>
      <c r="AG1527" s="187"/>
    </row>
    <row r="1528">
      <c r="A1528" s="253"/>
      <c r="B1528" s="253"/>
      <c r="C1528" s="99"/>
      <c r="D1528" s="99"/>
      <c r="E1528" s="99"/>
      <c r="F1528" s="99"/>
      <c r="G1528" s="268"/>
      <c r="H1528" s="99"/>
      <c r="I1528" s="99"/>
      <c r="J1528" s="99"/>
      <c r="K1528" s="273"/>
      <c r="L1528" s="192"/>
      <c r="M1528" s="192"/>
      <c r="N1528" s="99"/>
      <c r="O1528" s="99"/>
      <c r="P1528" s="237">
        <f t="shared" si="1246"/>
        <v>45906</v>
      </c>
      <c r="Q1528" s="170" t="str">
        <f t="shared" si="1247"/>
        <v>#DIV/0!</v>
      </c>
      <c r="R1528" s="206"/>
      <c r="S1528" s="267"/>
      <c r="T1528" s="99"/>
      <c r="U1528" s="99"/>
      <c r="V1528" s="259" t="str">
        <f t="shared" si="1128"/>
        <v> </v>
      </c>
      <c r="W1528" s="260">
        <f t="shared" si="1248"/>
        <v>0</v>
      </c>
      <c r="X1528" s="258" t="str">
        <f t="shared" si="1249"/>
        <v>#DIV/0!</v>
      </c>
      <c r="Y1528" s="261" t="str">
        <f t="shared" si="1250"/>
        <v>#DIV/0!</v>
      </c>
      <c r="Z1528" s="262">
        <f t="shared" si="1251"/>
        <v>0</v>
      </c>
      <c r="AA1528" s="262">
        <f t="shared" si="1252"/>
        <v>0</v>
      </c>
      <c r="AB1528" s="258" t="str">
        <f t="shared" si="1253"/>
        <v/>
      </c>
      <c r="AC1528" s="263" t="str">
        <f t="shared" si="1135"/>
        <v>   -  BĐ: 6/9/2025 KT: Ngày lỗi</v>
      </c>
      <c r="AD1528" s="263">
        <f t="shared" ref="AD1528:AE1528" si="1778">P1528</f>
        <v>45906</v>
      </c>
      <c r="AE1528" s="263" t="str">
        <f t="shared" si="1778"/>
        <v>#DIV/0!</v>
      </c>
      <c r="AF1528" s="187"/>
      <c r="AG1528" s="187"/>
    </row>
    <row r="1529">
      <c r="A1529" s="253"/>
      <c r="B1529" s="253"/>
      <c r="C1529" s="99"/>
      <c r="D1529" s="99"/>
      <c r="E1529" s="99"/>
      <c r="F1529" s="99"/>
      <c r="G1529" s="268"/>
      <c r="H1529" s="99"/>
      <c r="I1529" s="99"/>
      <c r="J1529" s="99"/>
      <c r="K1529" s="273"/>
      <c r="L1529" s="192"/>
      <c r="M1529" s="192"/>
      <c r="N1529" s="99"/>
      <c r="O1529" s="99"/>
      <c r="P1529" s="237">
        <f t="shared" si="1246"/>
        <v>45906</v>
      </c>
      <c r="Q1529" s="170" t="str">
        <f t="shared" si="1247"/>
        <v>#DIV/0!</v>
      </c>
      <c r="R1529" s="206"/>
      <c r="S1529" s="267"/>
      <c r="T1529" s="99"/>
      <c r="U1529" s="99"/>
      <c r="V1529" s="259" t="str">
        <f t="shared" si="1128"/>
        <v> </v>
      </c>
      <c r="W1529" s="260">
        <f t="shared" si="1248"/>
        <v>0</v>
      </c>
      <c r="X1529" s="258" t="str">
        <f t="shared" si="1249"/>
        <v>#DIV/0!</v>
      </c>
      <c r="Y1529" s="261" t="str">
        <f t="shared" si="1250"/>
        <v>#DIV/0!</v>
      </c>
      <c r="Z1529" s="262">
        <f t="shared" si="1251"/>
        <v>0</v>
      </c>
      <c r="AA1529" s="262">
        <f t="shared" si="1252"/>
        <v>0</v>
      </c>
      <c r="AB1529" s="258" t="str">
        <f t="shared" si="1253"/>
        <v/>
      </c>
      <c r="AC1529" s="263" t="str">
        <f t="shared" si="1135"/>
        <v>   -  BĐ: 6/9/2025 KT: Ngày lỗi</v>
      </c>
      <c r="AD1529" s="263">
        <f t="shared" ref="AD1529:AE1529" si="1779">P1529</f>
        <v>45906</v>
      </c>
      <c r="AE1529" s="263" t="str">
        <f t="shared" si="1779"/>
        <v>#DIV/0!</v>
      </c>
      <c r="AF1529" s="187"/>
      <c r="AG1529" s="187"/>
    </row>
    <row r="1530">
      <c r="A1530" s="253"/>
      <c r="B1530" s="253"/>
      <c r="C1530" s="99"/>
      <c r="D1530" s="99"/>
      <c r="E1530" s="99"/>
      <c r="F1530" s="99"/>
      <c r="G1530" s="268"/>
      <c r="H1530" s="99"/>
      <c r="I1530" s="99"/>
      <c r="J1530" s="99"/>
      <c r="K1530" s="273"/>
      <c r="L1530" s="192"/>
      <c r="M1530" s="192"/>
      <c r="N1530" s="99"/>
      <c r="O1530" s="99"/>
      <c r="P1530" s="237">
        <f t="shared" si="1246"/>
        <v>45906</v>
      </c>
      <c r="Q1530" s="170" t="str">
        <f t="shared" si="1247"/>
        <v>#DIV/0!</v>
      </c>
      <c r="R1530" s="206"/>
      <c r="S1530" s="267"/>
      <c r="T1530" s="99"/>
      <c r="U1530" s="99"/>
      <c r="V1530" s="259" t="str">
        <f t="shared" si="1128"/>
        <v> </v>
      </c>
      <c r="W1530" s="260">
        <f t="shared" si="1248"/>
        <v>0</v>
      </c>
      <c r="X1530" s="258" t="str">
        <f t="shared" si="1249"/>
        <v>#DIV/0!</v>
      </c>
      <c r="Y1530" s="261" t="str">
        <f t="shared" si="1250"/>
        <v>#DIV/0!</v>
      </c>
      <c r="Z1530" s="262">
        <f t="shared" si="1251"/>
        <v>0</v>
      </c>
      <c r="AA1530" s="262">
        <f t="shared" si="1252"/>
        <v>0</v>
      </c>
      <c r="AB1530" s="258" t="str">
        <f t="shared" si="1253"/>
        <v/>
      </c>
      <c r="AC1530" s="263" t="str">
        <f t="shared" si="1135"/>
        <v>   -  BĐ: 6/9/2025 KT: Ngày lỗi</v>
      </c>
      <c r="AD1530" s="263">
        <f t="shared" ref="AD1530:AE1530" si="1780">P1530</f>
        <v>45906</v>
      </c>
      <c r="AE1530" s="263" t="str">
        <f t="shared" si="1780"/>
        <v>#DIV/0!</v>
      </c>
      <c r="AF1530" s="187"/>
      <c r="AG1530" s="187"/>
    </row>
    <row r="1531">
      <c r="A1531" s="253"/>
      <c r="B1531" s="253"/>
      <c r="C1531" s="99"/>
      <c r="D1531" s="99"/>
      <c r="E1531" s="99"/>
      <c r="F1531" s="99"/>
      <c r="G1531" s="268"/>
      <c r="H1531" s="99"/>
      <c r="I1531" s="99"/>
      <c r="J1531" s="99"/>
      <c r="K1531" s="273"/>
      <c r="L1531" s="192"/>
      <c r="M1531" s="192"/>
      <c r="N1531" s="99"/>
      <c r="O1531" s="99"/>
      <c r="P1531" s="237">
        <f t="shared" si="1246"/>
        <v>45906</v>
      </c>
      <c r="Q1531" s="170" t="str">
        <f t="shared" si="1247"/>
        <v>#DIV/0!</v>
      </c>
      <c r="R1531" s="206"/>
      <c r="S1531" s="267"/>
      <c r="T1531" s="99"/>
      <c r="U1531" s="99"/>
      <c r="V1531" s="259" t="str">
        <f t="shared" si="1128"/>
        <v> </v>
      </c>
      <c r="W1531" s="260">
        <f t="shared" si="1248"/>
        <v>0</v>
      </c>
      <c r="X1531" s="258" t="str">
        <f t="shared" si="1249"/>
        <v>#DIV/0!</v>
      </c>
      <c r="Y1531" s="261" t="str">
        <f t="shared" si="1250"/>
        <v>#DIV/0!</v>
      </c>
      <c r="Z1531" s="262">
        <f t="shared" si="1251"/>
        <v>0</v>
      </c>
      <c r="AA1531" s="262">
        <f t="shared" si="1252"/>
        <v>0</v>
      </c>
      <c r="AB1531" s="258" t="str">
        <f t="shared" si="1253"/>
        <v/>
      </c>
      <c r="AC1531" s="263" t="str">
        <f t="shared" si="1135"/>
        <v>   -  BĐ: 6/9/2025 KT: Ngày lỗi</v>
      </c>
      <c r="AD1531" s="263">
        <f t="shared" ref="AD1531:AE1531" si="1781">P1531</f>
        <v>45906</v>
      </c>
      <c r="AE1531" s="263" t="str">
        <f t="shared" si="1781"/>
        <v>#DIV/0!</v>
      </c>
      <c r="AF1531" s="187"/>
      <c r="AG1531" s="187"/>
    </row>
    <row r="1532">
      <c r="A1532" s="253"/>
      <c r="B1532" s="253"/>
      <c r="C1532" s="99"/>
      <c r="D1532" s="99"/>
      <c r="E1532" s="99"/>
      <c r="F1532" s="99"/>
      <c r="G1532" s="268"/>
      <c r="H1532" s="99"/>
      <c r="I1532" s="99"/>
      <c r="J1532" s="99"/>
      <c r="K1532" s="273"/>
      <c r="L1532" s="192"/>
      <c r="M1532" s="192"/>
      <c r="N1532" s="99"/>
      <c r="O1532" s="99"/>
      <c r="P1532" s="237">
        <f t="shared" si="1246"/>
        <v>45906</v>
      </c>
      <c r="Q1532" s="170" t="str">
        <f t="shared" si="1247"/>
        <v>#DIV/0!</v>
      </c>
      <c r="R1532" s="206"/>
      <c r="S1532" s="267"/>
      <c r="T1532" s="99"/>
      <c r="U1532" s="99"/>
      <c r="V1532" s="259" t="str">
        <f t="shared" si="1128"/>
        <v> </v>
      </c>
      <c r="W1532" s="260">
        <f t="shared" si="1248"/>
        <v>0</v>
      </c>
      <c r="X1532" s="258" t="str">
        <f t="shared" si="1249"/>
        <v>#DIV/0!</v>
      </c>
      <c r="Y1532" s="261" t="str">
        <f t="shared" si="1250"/>
        <v>#DIV/0!</v>
      </c>
      <c r="Z1532" s="262">
        <f t="shared" si="1251"/>
        <v>0</v>
      </c>
      <c r="AA1532" s="262">
        <f t="shared" si="1252"/>
        <v>0</v>
      </c>
      <c r="AB1532" s="258" t="str">
        <f t="shared" si="1253"/>
        <v/>
      </c>
      <c r="AC1532" s="263" t="str">
        <f t="shared" si="1135"/>
        <v>   -  BĐ: 6/9/2025 KT: Ngày lỗi</v>
      </c>
      <c r="AD1532" s="263">
        <f t="shared" ref="AD1532:AE1532" si="1782">P1532</f>
        <v>45906</v>
      </c>
      <c r="AE1532" s="263" t="str">
        <f t="shared" si="1782"/>
        <v>#DIV/0!</v>
      </c>
      <c r="AF1532" s="187"/>
      <c r="AG1532" s="187"/>
    </row>
    <row r="1533">
      <c r="A1533" s="253"/>
      <c r="B1533" s="253"/>
      <c r="C1533" s="99"/>
      <c r="D1533" s="99"/>
      <c r="E1533" s="99"/>
      <c r="F1533" s="99"/>
      <c r="G1533" s="268"/>
      <c r="H1533" s="99"/>
      <c r="I1533" s="99"/>
      <c r="J1533" s="99"/>
      <c r="K1533" s="273"/>
      <c r="L1533" s="192"/>
      <c r="M1533" s="192"/>
      <c r="N1533" s="99"/>
      <c r="O1533" s="99"/>
      <c r="P1533" s="237">
        <f t="shared" si="1246"/>
        <v>45906</v>
      </c>
      <c r="Q1533" s="170" t="str">
        <f t="shared" si="1247"/>
        <v>#DIV/0!</v>
      </c>
      <c r="R1533" s="206"/>
      <c r="S1533" s="267"/>
      <c r="T1533" s="99"/>
      <c r="U1533" s="99"/>
      <c r="V1533" s="259" t="str">
        <f t="shared" si="1128"/>
        <v> </v>
      </c>
      <c r="W1533" s="260">
        <f t="shared" si="1248"/>
        <v>0</v>
      </c>
      <c r="X1533" s="258" t="str">
        <f t="shared" si="1249"/>
        <v>#DIV/0!</v>
      </c>
      <c r="Y1533" s="261" t="str">
        <f t="shared" si="1250"/>
        <v>#DIV/0!</v>
      </c>
      <c r="Z1533" s="262">
        <f t="shared" si="1251"/>
        <v>0</v>
      </c>
      <c r="AA1533" s="262">
        <f t="shared" si="1252"/>
        <v>0</v>
      </c>
      <c r="AB1533" s="258" t="str">
        <f t="shared" si="1253"/>
        <v/>
      </c>
      <c r="AC1533" s="263" t="str">
        <f t="shared" si="1135"/>
        <v>   -  BĐ: 6/9/2025 KT: Ngày lỗi</v>
      </c>
      <c r="AD1533" s="263">
        <f t="shared" ref="AD1533:AE1533" si="1783">P1533</f>
        <v>45906</v>
      </c>
      <c r="AE1533" s="263" t="str">
        <f t="shared" si="1783"/>
        <v>#DIV/0!</v>
      </c>
      <c r="AF1533" s="187"/>
      <c r="AG1533" s="187"/>
    </row>
    <row r="1534">
      <c r="A1534" s="253"/>
      <c r="B1534" s="253"/>
      <c r="C1534" s="99"/>
      <c r="D1534" s="99"/>
      <c r="E1534" s="99"/>
      <c r="F1534" s="99"/>
      <c r="G1534" s="268"/>
      <c r="H1534" s="99"/>
      <c r="I1534" s="99"/>
      <c r="J1534" s="99"/>
      <c r="K1534" s="273"/>
      <c r="L1534" s="192"/>
      <c r="M1534" s="192"/>
      <c r="N1534" s="99"/>
      <c r="O1534" s="99"/>
      <c r="P1534" s="237">
        <f t="shared" si="1246"/>
        <v>45906</v>
      </c>
      <c r="Q1534" s="170" t="str">
        <f t="shared" si="1247"/>
        <v>#DIV/0!</v>
      </c>
      <c r="R1534" s="206"/>
      <c r="S1534" s="267"/>
      <c r="T1534" s="99"/>
      <c r="U1534" s="99"/>
      <c r="V1534" s="259" t="str">
        <f t="shared" si="1128"/>
        <v> </v>
      </c>
      <c r="W1534" s="260">
        <f t="shared" si="1248"/>
        <v>0</v>
      </c>
      <c r="X1534" s="258" t="str">
        <f t="shared" si="1249"/>
        <v>#DIV/0!</v>
      </c>
      <c r="Y1534" s="261" t="str">
        <f t="shared" si="1250"/>
        <v>#DIV/0!</v>
      </c>
      <c r="Z1534" s="262">
        <f t="shared" si="1251"/>
        <v>0</v>
      </c>
      <c r="AA1534" s="262">
        <f t="shared" si="1252"/>
        <v>0</v>
      </c>
      <c r="AB1534" s="258" t="str">
        <f t="shared" si="1253"/>
        <v/>
      </c>
      <c r="AC1534" s="263" t="str">
        <f t="shared" si="1135"/>
        <v>   -  BĐ: 6/9/2025 KT: Ngày lỗi</v>
      </c>
      <c r="AD1534" s="263">
        <f t="shared" ref="AD1534:AE1534" si="1784">P1534</f>
        <v>45906</v>
      </c>
      <c r="AE1534" s="263" t="str">
        <f t="shared" si="1784"/>
        <v>#DIV/0!</v>
      </c>
      <c r="AF1534" s="187"/>
      <c r="AG1534" s="187"/>
    </row>
    <row r="1535">
      <c r="A1535" s="253"/>
      <c r="B1535" s="253"/>
      <c r="C1535" s="99"/>
      <c r="D1535" s="99"/>
      <c r="E1535" s="99"/>
      <c r="F1535" s="99"/>
      <c r="G1535" s="268"/>
      <c r="H1535" s="99"/>
      <c r="I1535" s="99"/>
      <c r="J1535" s="99"/>
      <c r="K1535" s="273"/>
      <c r="L1535" s="192"/>
      <c r="M1535" s="192"/>
      <c r="N1535" s="99"/>
      <c r="O1535" s="99"/>
      <c r="P1535" s="237">
        <f t="shared" si="1246"/>
        <v>45906</v>
      </c>
      <c r="Q1535" s="170" t="str">
        <f t="shared" si="1247"/>
        <v>#DIV/0!</v>
      </c>
      <c r="R1535" s="206"/>
      <c r="S1535" s="267"/>
      <c r="T1535" s="99"/>
      <c r="U1535" s="99"/>
      <c r="V1535" s="259" t="str">
        <f t="shared" si="1128"/>
        <v> </v>
      </c>
      <c r="W1535" s="260">
        <f t="shared" si="1248"/>
        <v>0</v>
      </c>
      <c r="X1535" s="258" t="str">
        <f t="shared" si="1249"/>
        <v>#DIV/0!</v>
      </c>
      <c r="Y1535" s="261" t="str">
        <f t="shared" si="1250"/>
        <v>#DIV/0!</v>
      </c>
      <c r="Z1535" s="262">
        <f t="shared" si="1251"/>
        <v>0</v>
      </c>
      <c r="AA1535" s="262">
        <f t="shared" si="1252"/>
        <v>0</v>
      </c>
      <c r="AB1535" s="258" t="str">
        <f t="shared" si="1253"/>
        <v/>
      </c>
      <c r="AC1535" s="263" t="str">
        <f t="shared" si="1135"/>
        <v>   -  BĐ: 6/9/2025 KT: Ngày lỗi</v>
      </c>
      <c r="AD1535" s="263">
        <f t="shared" ref="AD1535:AE1535" si="1785">P1535</f>
        <v>45906</v>
      </c>
      <c r="AE1535" s="263" t="str">
        <f t="shared" si="1785"/>
        <v>#DIV/0!</v>
      </c>
      <c r="AF1535" s="187"/>
      <c r="AG1535" s="187"/>
    </row>
    <row r="1536">
      <c r="A1536" s="253"/>
      <c r="B1536" s="253"/>
      <c r="C1536" s="99"/>
      <c r="D1536" s="99"/>
      <c r="E1536" s="99"/>
      <c r="F1536" s="99"/>
      <c r="G1536" s="268"/>
      <c r="H1536" s="99"/>
      <c r="I1536" s="99"/>
      <c r="J1536" s="99"/>
      <c r="K1536" s="273"/>
      <c r="L1536" s="192"/>
      <c r="M1536" s="192"/>
      <c r="N1536" s="99"/>
      <c r="O1536" s="99"/>
      <c r="P1536" s="237">
        <f t="shared" si="1246"/>
        <v>45906</v>
      </c>
      <c r="Q1536" s="170" t="str">
        <f t="shared" si="1247"/>
        <v>#DIV/0!</v>
      </c>
      <c r="R1536" s="206"/>
      <c r="S1536" s="267"/>
      <c r="T1536" s="99"/>
      <c r="U1536" s="99"/>
      <c r="V1536" s="259" t="str">
        <f t="shared" si="1128"/>
        <v> </v>
      </c>
      <c r="W1536" s="260">
        <f t="shared" si="1248"/>
        <v>0</v>
      </c>
      <c r="X1536" s="258" t="str">
        <f t="shared" si="1249"/>
        <v>#DIV/0!</v>
      </c>
      <c r="Y1536" s="261" t="str">
        <f t="shared" si="1250"/>
        <v>#DIV/0!</v>
      </c>
      <c r="Z1536" s="262">
        <f t="shared" si="1251"/>
        <v>0</v>
      </c>
      <c r="AA1536" s="262">
        <f t="shared" si="1252"/>
        <v>0</v>
      </c>
      <c r="AB1536" s="258" t="str">
        <f t="shared" si="1253"/>
        <v/>
      </c>
      <c r="AC1536" s="263" t="str">
        <f t="shared" si="1135"/>
        <v>   -  BĐ: 6/9/2025 KT: Ngày lỗi</v>
      </c>
      <c r="AD1536" s="263">
        <f t="shared" ref="AD1536:AE1536" si="1786">P1536</f>
        <v>45906</v>
      </c>
      <c r="AE1536" s="263" t="str">
        <f t="shared" si="1786"/>
        <v>#DIV/0!</v>
      </c>
      <c r="AF1536" s="187"/>
      <c r="AG1536" s="187"/>
    </row>
    <row r="1537">
      <c r="A1537" s="253"/>
      <c r="B1537" s="253"/>
      <c r="C1537" s="99"/>
      <c r="D1537" s="99"/>
      <c r="E1537" s="99"/>
      <c r="F1537" s="99"/>
      <c r="G1537" s="268"/>
      <c r="H1537" s="99"/>
      <c r="I1537" s="99"/>
      <c r="J1537" s="99"/>
      <c r="K1537" s="273"/>
      <c r="L1537" s="192"/>
      <c r="M1537" s="192"/>
      <c r="N1537" s="99"/>
      <c r="O1537" s="99"/>
      <c r="P1537" s="237">
        <f t="shared" si="1246"/>
        <v>45906</v>
      </c>
      <c r="Q1537" s="170" t="str">
        <f t="shared" si="1247"/>
        <v>#DIV/0!</v>
      </c>
      <c r="R1537" s="206"/>
      <c r="S1537" s="267"/>
      <c r="T1537" s="99"/>
      <c r="U1537" s="99"/>
      <c r="V1537" s="259" t="str">
        <f t="shared" si="1128"/>
        <v> </v>
      </c>
      <c r="W1537" s="260">
        <f t="shared" si="1248"/>
        <v>0</v>
      </c>
      <c r="X1537" s="258" t="str">
        <f t="shared" si="1249"/>
        <v>#DIV/0!</v>
      </c>
      <c r="Y1537" s="261" t="str">
        <f t="shared" si="1250"/>
        <v>#DIV/0!</v>
      </c>
      <c r="Z1537" s="262">
        <f t="shared" si="1251"/>
        <v>0</v>
      </c>
      <c r="AA1537" s="262">
        <f t="shared" si="1252"/>
        <v>0</v>
      </c>
      <c r="AB1537" s="258" t="str">
        <f t="shared" si="1253"/>
        <v/>
      </c>
      <c r="AC1537" s="263" t="str">
        <f t="shared" si="1135"/>
        <v>   -  BĐ: 6/9/2025 KT: Ngày lỗi</v>
      </c>
      <c r="AD1537" s="263">
        <f t="shared" ref="AD1537:AE1537" si="1787">P1537</f>
        <v>45906</v>
      </c>
      <c r="AE1537" s="263" t="str">
        <f t="shared" si="1787"/>
        <v>#DIV/0!</v>
      </c>
      <c r="AF1537" s="187"/>
      <c r="AG1537" s="187"/>
    </row>
    <row r="1538">
      <c r="A1538" s="253"/>
      <c r="B1538" s="253"/>
      <c r="C1538" s="99"/>
      <c r="D1538" s="99"/>
      <c r="E1538" s="99"/>
      <c r="F1538" s="99"/>
      <c r="G1538" s="268"/>
      <c r="H1538" s="99"/>
      <c r="I1538" s="99"/>
      <c r="J1538" s="99"/>
      <c r="K1538" s="273"/>
      <c r="L1538" s="192"/>
      <c r="M1538" s="192"/>
      <c r="N1538" s="99"/>
      <c r="O1538" s="99"/>
      <c r="P1538" s="237">
        <f t="shared" si="1246"/>
        <v>45906</v>
      </c>
      <c r="Q1538" s="170" t="str">
        <f t="shared" si="1247"/>
        <v>#DIV/0!</v>
      </c>
      <c r="R1538" s="206"/>
      <c r="S1538" s="267"/>
      <c r="T1538" s="99"/>
      <c r="U1538" s="99"/>
      <c r="V1538" s="259" t="str">
        <f t="shared" si="1128"/>
        <v> </v>
      </c>
      <c r="W1538" s="260">
        <f t="shared" si="1248"/>
        <v>0</v>
      </c>
      <c r="X1538" s="258" t="str">
        <f t="shared" si="1249"/>
        <v>#DIV/0!</v>
      </c>
      <c r="Y1538" s="261" t="str">
        <f t="shared" si="1250"/>
        <v>#DIV/0!</v>
      </c>
      <c r="Z1538" s="262">
        <f t="shared" si="1251"/>
        <v>0</v>
      </c>
      <c r="AA1538" s="262">
        <f t="shared" si="1252"/>
        <v>0</v>
      </c>
      <c r="AB1538" s="258" t="str">
        <f t="shared" si="1253"/>
        <v/>
      </c>
      <c r="AC1538" s="263" t="str">
        <f t="shared" si="1135"/>
        <v>   -  BĐ: 6/9/2025 KT: Ngày lỗi</v>
      </c>
      <c r="AD1538" s="263">
        <f t="shared" ref="AD1538:AE1538" si="1788">P1538</f>
        <v>45906</v>
      </c>
      <c r="AE1538" s="263" t="str">
        <f t="shared" si="1788"/>
        <v>#DIV/0!</v>
      </c>
      <c r="AF1538" s="187"/>
      <c r="AG1538" s="187"/>
    </row>
    <row r="1539">
      <c r="A1539" s="253"/>
      <c r="B1539" s="253"/>
      <c r="C1539" s="99"/>
      <c r="D1539" s="99"/>
      <c r="E1539" s="99"/>
      <c r="F1539" s="99"/>
      <c r="G1539" s="268"/>
      <c r="H1539" s="99"/>
      <c r="I1539" s="99"/>
      <c r="J1539" s="99"/>
      <c r="K1539" s="273"/>
      <c r="L1539" s="192"/>
      <c r="M1539" s="192"/>
      <c r="N1539" s="99"/>
      <c r="O1539" s="99"/>
      <c r="P1539" s="237">
        <f t="shared" si="1246"/>
        <v>45906</v>
      </c>
      <c r="Q1539" s="170" t="str">
        <f t="shared" si="1247"/>
        <v>#DIV/0!</v>
      </c>
      <c r="R1539" s="206"/>
      <c r="S1539" s="267"/>
      <c r="T1539" s="99"/>
      <c r="U1539" s="99"/>
      <c r="V1539" s="259" t="str">
        <f t="shared" si="1128"/>
        <v> </v>
      </c>
      <c r="W1539" s="260">
        <f t="shared" si="1248"/>
        <v>0</v>
      </c>
      <c r="X1539" s="258" t="str">
        <f t="shared" si="1249"/>
        <v>#DIV/0!</v>
      </c>
      <c r="Y1539" s="261" t="str">
        <f t="shared" si="1250"/>
        <v>#DIV/0!</v>
      </c>
      <c r="Z1539" s="262">
        <f t="shared" si="1251"/>
        <v>0</v>
      </c>
      <c r="AA1539" s="262">
        <f t="shared" si="1252"/>
        <v>0</v>
      </c>
      <c r="AB1539" s="258" t="str">
        <f t="shared" si="1253"/>
        <v/>
      </c>
      <c r="AC1539" s="263" t="str">
        <f t="shared" si="1135"/>
        <v>   -  BĐ: 6/9/2025 KT: Ngày lỗi</v>
      </c>
      <c r="AD1539" s="263">
        <f t="shared" ref="AD1539:AE1539" si="1789">P1539</f>
        <v>45906</v>
      </c>
      <c r="AE1539" s="263" t="str">
        <f t="shared" si="1789"/>
        <v>#DIV/0!</v>
      </c>
      <c r="AF1539" s="187"/>
      <c r="AG1539" s="187"/>
    </row>
    <row r="1540">
      <c r="A1540" s="253"/>
      <c r="B1540" s="253"/>
      <c r="C1540" s="99"/>
      <c r="D1540" s="99"/>
      <c r="E1540" s="99"/>
      <c r="F1540" s="99"/>
      <c r="G1540" s="268"/>
      <c r="H1540" s="99"/>
      <c r="I1540" s="99"/>
      <c r="J1540" s="99"/>
      <c r="K1540" s="273"/>
      <c r="L1540" s="192"/>
      <c r="M1540" s="192"/>
      <c r="N1540" s="99"/>
      <c r="O1540" s="99"/>
      <c r="P1540" s="237">
        <f t="shared" si="1246"/>
        <v>45906</v>
      </c>
      <c r="Q1540" s="170" t="str">
        <f t="shared" si="1247"/>
        <v>#DIV/0!</v>
      </c>
      <c r="R1540" s="206"/>
      <c r="S1540" s="267"/>
      <c r="T1540" s="99"/>
      <c r="U1540" s="99"/>
      <c r="V1540" s="259" t="str">
        <f t="shared" si="1128"/>
        <v> </v>
      </c>
      <c r="W1540" s="260">
        <f t="shared" si="1248"/>
        <v>0</v>
      </c>
      <c r="X1540" s="258" t="str">
        <f t="shared" si="1249"/>
        <v>#DIV/0!</v>
      </c>
      <c r="Y1540" s="261" t="str">
        <f t="shared" si="1250"/>
        <v>#DIV/0!</v>
      </c>
      <c r="Z1540" s="262">
        <f t="shared" si="1251"/>
        <v>0</v>
      </c>
      <c r="AA1540" s="262">
        <f t="shared" si="1252"/>
        <v>0</v>
      </c>
      <c r="AB1540" s="258" t="str">
        <f t="shared" si="1253"/>
        <v/>
      </c>
      <c r="AC1540" s="263" t="str">
        <f t="shared" si="1135"/>
        <v>   -  BĐ: 6/9/2025 KT: Ngày lỗi</v>
      </c>
      <c r="AD1540" s="263">
        <f t="shared" ref="AD1540:AE1540" si="1790">P1540</f>
        <v>45906</v>
      </c>
      <c r="AE1540" s="263" t="str">
        <f t="shared" si="1790"/>
        <v>#DIV/0!</v>
      </c>
      <c r="AF1540" s="187"/>
      <c r="AG1540" s="187"/>
    </row>
    <row r="1541">
      <c r="A1541" s="253"/>
      <c r="B1541" s="253"/>
      <c r="C1541" s="99"/>
      <c r="D1541" s="99"/>
      <c r="E1541" s="99"/>
      <c r="F1541" s="99"/>
      <c r="G1541" s="268"/>
      <c r="H1541" s="99"/>
      <c r="I1541" s="99"/>
      <c r="J1541" s="99"/>
      <c r="K1541" s="273"/>
      <c r="L1541" s="192"/>
      <c r="M1541" s="192"/>
      <c r="N1541" s="99"/>
      <c r="O1541" s="99"/>
      <c r="P1541" s="237">
        <f t="shared" si="1246"/>
        <v>45906</v>
      </c>
      <c r="Q1541" s="170" t="str">
        <f t="shared" si="1247"/>
        <v>#DIV/0!</v>
      </c>
      <c r="R1541" s="206"/>
      <c r="S1541" s="267"/>
      <c r="T1541" s="99"/>
      <c r="U1541" s="99"/>
      <c r="V1541" s="259" t="str">
        <f t="shared" si="1128"/>
        <v> </v>
      </c>
      <c r="W1541" s="260">
        <f t="shared" si="1248"/>
        <v>0</v>
      </c>
      <c r="X1541" s="258" t="str">
        <f t="shared" si="1249"/>
        <v>#DIV/0!</v>
      </c>
      <c r="Y1541" s="261" t="str">
        <f t="shared" si="1250"/>
        <v>#DIV/0!</v>
      </c>
      <c r="Z1541" s="262">
        <f t="shared" si="1251"/>
        <v>0</v>
      </c>
      <c r="AA1541" s="262">
        <f t="shared" si="1252"/>
        <v>0</v>
      </c>
      <c r="AB1541" s="258" t="str">
        <f t="shared" si="1253"/>
        <v/>
      </c>
      <c r="AC1541" s="263" t="str">
        <f t="shared" si="1135"/>
        <v>   -  BĐ: 6/9/2025 KT: Ngày lỗi</v>
      </c>
      <c r="AD1541" s="263">
        <f t="shared" ref="AD1541:AE1541" si="1791">P1541</f>
        <v>45906</v>
      </c>
      <c r="AE1541" s="263" t="str">
        <f t="shared" si="1791"/>
        <v>#DIV/0!</v>
      </c>
      <c r="AF1541" s="187"/>
      <c r="AG1541" s="187"/>
    </row>
    <row r="1542">
      <c r="A1542" s="253"/>
      <c r="B1542" s="253"/>
      <c r="C1542" s="99"/>
      <c r="D1542" s="99"/>
      <c r="E1542" s="99"/>
      <c r="F1542" s="99"/>
      <c r="G1542" s="268"/>
      <c r="H1542" s="99"/>
      <c r="I1542" s="99"/>
      <c r="J1542" s="99"/>
      <c r="K1542" s="273"/>
      <c r="L1542" s="192"/>
      <c r="M1542" s="192"/>
      <c r="N1542" s="99"/>
      <c r="O1542" s="99"/>
      <c r="P1542" s="237">
        <f t="shared" si="1246"/>
        <v>45906</v>
      </c>
      <c r="Q1542" s="170" t="str">
        <f t="shared" si="1247"/>
        <v>#DIV/0!</v>
      </c>
      <c r="R1542" s="206"/>
      <c r="S1542" s="267"/>
      <c r="T1542" s="99"/>
      <c r="U1542" s="99"/>
      <c r="V1542" s="259" t="str">
        <f t="shared" si="1128"/>
        <v> </v>
      </c>
      <c r="W1542" s="260">
        <f t="shared" si="1248"/>
        <v>0</v>
      </c>
      <c r="X1542" s="258" t="str">
        <f t="shared" si="1249"/>
        <v>#DIV/0!</v>
      </c>
      <c r="Y1542" s="261" t="str">
        <f t="shared" si="1250"/>
        <v>#DIV/0!</v>
      </c>
      <c r="Z1542" s="262">
        <f t="shared" si="1251"/>
        <v>0</v>
      </c>
      <c r="AA1542" s="262">
        <f t="shared" si="1252"/>
        <v>0</v>
      </c>
      <c r="AB1542" s="258" t="str">
        <f t="shared" si="1253"/>
        <v/>
      </c>
      <c r="AC1542" s="263" t="str">
        <f t="shared" si="1135"/>
        <v>   -  BĐ: 6/9/2025 KT: Ngày lỗi</v>
      </c>
      <c r="AD1542" s="263">
        <f t="shared" ref="AD1542:AE1542" si="1792">P1542</f>
        <v>45906</v>
      </c>
      <c r="AE1542" s="263" t="str">
        <f t="shared" si="1792"/>
        <v>#DIV/0!</v>
      </c>
      <c r="AF1542" s="187"/>
      <c r="AG1542" s="187"/>
    </row>
    <row r="1543">
      <c r="A1543" s="253"/>
      <c r="B1543" s="253"/>
      <c r="C1543" s="99"/>
      <c r="D1543" s="99"/>
      <c r="E1543" s="99"/>
      <c r="F1543" s="99"/>
      <c r="G1543" s="268"/>
      <c r="H1543" s="99"/>
      <c r="I1543" s="99"/>
      <c r="J1543" s="99"/>
      <c r="K1543" s="273"/>
      <c r="L1543" s="192"/>
      <c r="M1543" s="192"/>
      <c r="N1543" s="99"/>
      <c r="O1543" s="99"/>
      <c r="P1543" s="237">
        <f t="shared" si="1246"/>
        <v>45906</v>
      </c>
      <c r="Q1543" s="170" t="str">
        <f t="shared" si="1247"/>
        <v>#DIV/0!</v>
      </c>
      <c r="R1543" s="206"/>
      <c r="S1543" s="267"/>
      <c r="T1543" s="99"/>
      <c r="U1543" s="99"/>
      <c r="V1543" s="259" t="str">
        <f t="shared" si="1128"/>
        <v> </v>
      </c>
      <c r="W1543" s="260">
        <f t="shared" si="1248"/>
        <v>0</v>
      </c>
      <c r="X1543" s="258" t="str">
        <f t="shared" si="1249"/>
        <v>#DIV/0!</v>
      </c>
      <c r="Y1543" s="261" t="str">
        <f t="shared" si="1250"/>
        <v>#DIV/0!</v>
      </c>
      <c r="Z1543" s="262">
        <f t="shared" si="1251"/>
        <v>0</v>
      </c>
      <c r="AA1543" s="262">
        <f t="shared" si="1252"/>
        <v>0</v>
      </c>
      <c r="AB1543" s="258" t="str">
        <f t="shared" si="1253"/>
        <v/>
      </c>
      <c r="AC1543" s="263" t="str">
        <f t="shared" si="1135"/>
        <v>   -  BĐ: 6/9/2025 KT: Ngày lỗi</v>
      </c>
      <c r="AD1543" s="263">
        <f t="shared" ref="AD1543:AE1543" si="1793">P1543</f>
        <v>45906</v>
      </c>
      <c r="AE1543" s="263" t="str">
        <f t="shared" si="1793"/>
        <v>#DIV/0!</v>
      </c>
      <c r="AF1543" s="187"/>
      <c r="AG1543" s="187"/>
    </row>
    <row r="1544">
      <c r="A1544" s="253"/>
      <c r="B1544" s="253"/>
      <c r="C1544" s="99"/>
      <c r="D1544" s="99"/>
      <c r="E1544" s="99"/>
      <c r="F1544" s="99"/>
      <c r="G1544" s="268"/>
      <c r="H1544" s="99"/>
      <c r="I1544" s="99"/>
      <c r="J1544" s="99"/>
      <c r="K1544" s="273"/>
      <c r="L1544" s="192"/>
      <c r="M1544" s="192"/>
      <c r="N1544" s="99"/>
      <c r="O1544" s="99"/>
      <c r="P1544" s="237">
        <f t="shared" si="1246"/>
        <v>45906</v>
      </c>
      <c r="Q1544" s="170" t="str">
        <f t="shared" si="1247"/>
        <v>#DIV/0!</v>
      </c>
      <c r="R1544" s="206"/>
      <c r="S1544" s="267"/>
      <c r="T1544" s="99"/>
      <c r="U1544" s="99"/>
      <c r="V1544" s="259" t="str">
        <f t="shared" si="1128"/>
        <v> </v>
      </c>
      <c r="W1544" s="260">
        <f t="shared" si="1248"/>
        <v>0</v>
      </c>
      <c r="X1544" s="258" t="str">
        <f t="shared" si="1249"/>
        <v>#DIV/0!</v>
      </c>
      <c r="Y1544" s="261" t="str">
        <f t="shared" si="1250"/>
        <v>#DIV/0!</v>
      </c>
      <c r="Z1544" s="262">
        <f t="shared" si="1251"/>
        <v>0</v>
      </c>
      <c r="AA1544" s="262">
        <f t="shared" si="1252"/>
        <v>0</v>
      </c>
      <c r="AB1544" s="258" t="str">
        <f t="shared" si="1253"/>
        <v/>
      </c>
      <c r="AC1544" s="263" t="str">
        <f t="shared" si="1135"/>
        <v>   -  BĐ: 6/9/2025 KT: Ngày lỗi</v>
      </c>
      <c r="AD1544" s="263">
        <f t="shared" ref="AD1544:AE1544" si="1794">P1544</f>
        <v>45906</v>
      </c>
      <c r="AE1544" s="263" t="str">
        <f t="shared" si="1794"/>
        <v>#DIV/0!</v>
      </c>
      <c r="AF1544" s="187"/>
      <c r="AG1544" s="187"/>
    </row>
    <row r="1545">
      <c r="A1545" s="253"/>
      <c r="B1545" s="253"/>
      <c r="C1545" s="99"/>
      <c r="D1545" s="99"/>
      <c r="E1545" s="99"/>
      <c r="F1545" s="99"/>
      <c r="G1545" s="268"/>
      <c r="H1545" s="99"/>
      <c r="I1545" s="99"/>
      <c r="J1545" s="99"/>
      <c r="K1545" s="273"/>
      <c r="L1545" s="192"/>
      <c r="M1545" s="192"/>
      <c r="N1545" s="99"/>
      <c r="O1545" s="99"/>
      <c r="P1545" s="237">
        <f t="shared" si="1246"/>
        <v>45906</v>
      </c>
      <c r="Q1545" s="170" t="str">
        <f t="shared" si="1247"/>
        <v>#DIV/0!</v>
      </c>
      <c r="R1545" s="206"/>
      <c r="S1545" s="267"/>
      <c r="T1545" s="99"/>
      <c r="U1545" s="99"/>
      <c r="V1545" s="259" t="str">
        <f t="shared" si="1128"/>
        <v> </v>
      </c>
      <c r="W1545" s="260">
        <f t="shared" si="1248"/>
        <v>0</v>
      </c>
      <c r="X1545" s="258" t="str">
        <f t="shared" si="1249"/>
        <v>#DIV/0!</v>
      </c>
      <c r="Y1545" s="261" t="str">
        <f t="shared" si="1250"/>
        <v>#DIV/0!</v>
      </c>
      <c r="Z1545" s="262">
        <f t="shared" si="1251"/>
        <v>0</v>
      </c>
      <c r="AA1545" s="262">
        <f t="shared" si="1252"/>
        <v>0</v>
      </c>
      <c r="AB1545" s="258" t="str">
        <f t="shared" si="1253"/>
        <v/>
      </c>
      <c r="AC1545" s="263" t="str">
        <f t="shared" si="1135"/>
        <v>   -  BĐ: 6/9/2025 KT: Ngày lỗi</v>
      </c>
      <c r="AD1545" s="263">
        <f t="shared" ref="AD1545:AE1545" si="1795">P1545</f>
        <v>45906</v>
      </c>
      <c r="AE1545" s="263" t="str">
        <f t="shared" si="1795"/>
        <v>#DIV/0!</v>
      </c>
      <c r="AF1545" s="187"/>
      <c r="AG1545" s="187"/>
    </row>
    <row r="1546">
      <c r="A1546" s="253"/>
      <c r="B1546" s="253"/>
      <c r="C1546" s="99"/>
      <c r="D1546" s="99"/>
      <c r="E1546" s="99"/>
      <c r="F1546" s="99"/>
      <c r="G1546" s="268"/>
      <c r="H1546" s="99"/>
      <c r="I1546" s="99"/>
      <c r="J1546" s="99"/>
      <c r="K1546" s="273"/>
      <c r="L1546" s="192"/>
      <c r="M1546" s="192"/>
      <c r="N1546" s="99"/>
      <c r="O1546" s="99"/>
      <c r="P1546" s="237">
        <f t="shared" si="1246"/>
        <v>45906</v>
      </c>
      <c r="Q1546" s="170" t="str">
        <f t="shared" si="1247"/>
        <v>#DIV/0!</v>
      </c>
      <c r="R1546" s="206"/>
      <c r="S1546" s="267"/>
      <c r="T1546" s="99"/>
      <c r="U1546" s="99"/>
      <c r="V1546" s="259" t="str">
        <f t="shared" si="1128"/>
        <v> </v>
      </c>
      <c r="W1546" s="260">
        <f t="shared" si="1248"/>
        <v>0</v>
      </c>
      <c r="X1546" s="258" t="str">
        <f t="shared" si="1249"/>
        <v>#DIV/0!</v>
      </c>
      <c r="Y1546" s="261" t="str">
        <f t="shared" si="1250"/>
        <v>#DIV/0!</v>
      </c>
      <c r="Z1546" s="262">
        <f t="shared" si="1251"/>
        <v>0</v>
      </c>
      <c r="AA1546" s="262">
        <f t="shared" si="1252"/>
        <v>0</v>
      </c>
      <c r="AB1546" s="258" t="str">
        <f t="shared" si="1253"/>
        <v/>
      </c>
      <c r="AC1546" s="263" t="str">
        <f t="shared" si="1135"/>
        <v>   -  BĐ: 6/9/2025 KT: Ngày lỗi</v>
      </c>
      <c r="AD1546" s="263">
        <f t="shared" ref="AD1546:AE1546" si="1796">P1546</f>
        <v>45906</v>
      </c>
      <c r="AE1546" s="263" t="str">
        <f t="shared" si="1796"/>
        <v>#DIV/0!</v>
      </c>
      <c r="AF1546" s="187"/>
      <c r="AG1546" s="187"/>
    </row>
    <row r="1547">
      <c r="A1547" s="253"/>
      <c r="B1547" s="253"/>
      <c r="C1547" s="99"/>
      <c r="D1547" s="99"/>
      <c r="E1547" s="99"/>
      <c r="F1547" s="99"/>
      <c r="G1547" s="268"/>
      <c r="H1547" s="99"/>
      <c r="I1547" s="99"/>
      <c r="J1547" s="99"/>
      <c r="K1547" s="273"/>
      <c r="L1547" s="192"/>
      <c r="M1547" s="192"/>
      <c r="N1547" s="99"/>
      <c r="O1547" s="99"/>
      <c r="P1547" s="237">
        <f t="shared" si="1246"/>
        <v>45906</v>
      </c>
      <c r="Q1547" s="170" t="str">
        <f t="shared" si="1247"/>
        <v>#DIV/0!</v>
      </c>
      <c r="R1547" s="206"/>
      <c r="S1547" s="267"/>
      <c r="T1547" s="99"/>
      <c r="U1547" s="99"/>
      <c r="V1547" s="259" t="str">
        <f t="shared" si="1128"/>
        <v> </v>
      </c>
      <c r="W1547" s="260">
        <f t="shared" si="1248"/>
        <v>0</v>
      </c>
      <c r="X1547" s="258" t="str">
        <f t="shared" si="1249"/>
        <v>#DIV/0!</v>
      </c>
      <c r="Y1547" s="261" t="str">
        <f t="shared" si="1250"/>
        <v>#DIV/0!</v>
      </c>
      <c r="Z1547" s="262">
        <f t="shared" si="1251"/>
        <v>0</v>
      </c>
      <c r="AA1547" s="262">
        <f t="shared" si="1252"/>
        <v>0</v>
      </c>
      <c r="AB1547" s="258" t="str">
        <f t="shared" si="1253"/>
        <v/>
      </c>
      <c r="AC1547" s="263" t="str">
        <f t="shared" si="1135"/>
        <v>   -  BĐ: 6/9/2025 KT: Ngày lỗi</v>
      </c>
      <c r="AD1547" s="263">
        <f t="shared" ref="AD1547:AE1547" si="1797">P1547</f>
        <v>45906</v>
      </c>
      <c r="AE1547" s="263" t="str">
        <f t="shared" si="1797"/>
        <v>#DIV/0!</v>
      </c>
      <c r="AF1547" s="187"/>
      <c r="AG1547" s="187"/>
    </row>
    <row r="1548">
      <c r="A1548" s="253"/>
      <c r="B1548" s="253"/>
      <c r="C1548" s="99"/>
      <c r="D1548" s="99"/>
      <c r="E1548" s="99"/>
      <c r="F1548" s="99"/>
      <c r="G1548" s="268"/>
      <c r="H1548" s="99"/>
      <c r="I1548" s="99"/>
      <c r="J1548" s="99"/>
      <c r="K1548" s="273"/>
      <c r="L1548" s="192"/>
      <c r="M1548" s="192"/>
      <c r="N1548" s="99"/>
      <c r="O1548" s="99"/>
      <c r="P1548" s="237">
        <f t="shared" si="1246"/>
        <v>45906</v>
      </c>
      <c r="Q1548" s="170" t="str">
        <f t="shared" si="1247"/>
        <v>#DIV/0!</v>
      </c>
      <c r="R1548" s="206"/>
      <c r="S1548" s="267"/>
      <c r="T1548" s="99"/>
      <c r="U1548" s="99"/>
      <c r="V1548" s="259" t="str">
        <f t="shared" si="1128"/>
        <v> </v>
      </c>
      <c r="W1548" s="260">
        <f t="shared" si="1248"/>
        <v>0</v>
      </c>
      <c r="X1548" s="258" t="str">
        <f t="shared" si="1249"/>
        <v>#DIV/0!</v>
      </c>
      <c r="Y1548" s="261" t="str">
        <f t="shared" si="1250"/>
        <v>#DIV/0!</v>
      </c>
      <c r="Z1548" s="262">
        <f t="shared" si="1251"/>
        <v>0</v>
      </c>
      <c r="AA1548" s="262">
        <f t="shared" si="1252"/>
        <v>0</v>
      </c>
      <c r="AB1548" s="258" t="str">
        <f t="shared" si="1253"/>
        <v/>
      </c>
      <c r="AC1548" s="263" t="str">
        <f t="shared" si="1135"/>
        <v>   -  BĐ: 6/9/2025 KT: Ngày lỗi</v>
      </c>
      <c r="AD1548" s="263">
        <f t="shared" ref="AD1548:AE1548" si="1798">P1548</f>
        <v>45906</v>
      </c>
      <c r="AE1548" s="263" t="str">
        <f t="shared" si="1798"/>
        <v>#DIV/0!</v>
      </c>
      <c r="AF1548" s="187"/>
      <c r="AG1548" s="187"/>
    </row>
    <row r="1549">
      <c r="A1549" s="253"/>
      <c r="B1549" s="253"/>
      <c r="C1549" s="99"/>
      <c r="D1549" s="99"/>
      <c r="E1549" s="99"/>
      <c r="F1549" s="99"/>
      <c r="G1549" s="268"/>
      <c r="H1549" s="99"/>
      <c r="I1549" s="99"/>
      <c r="J1549" s="99"/>
      <c r="K1549" s="273"/>
      <c r="L1549" s="192"/>
      <c r="M1549" s="192"/>
      <c r="N1549" s="99"/>
      <c r="O1549" s="99"/>
      <c r="P1549" s="237">
        <f t="shared" si="1246"/>
        <v>45906</v>
      </c>
      <c r="Q1549" s="170" t="str">
        <f t="shared" si="1247"/>
        <v>#DIV/0!</v>
      </c>
      <c r="R1549" s="206"/>
      <c r="S1549" s="267"/>
      <c r="T1549" s="99"/>
      <c r="U1549" s="99"/>
      <c r="V1549" s="259" t="str">
        <f t="shared" si="1128"/>
        <v> </v>
      </c>
      <c r="W1549" s="260">
        <f t="shared" si="1248"/>
        <v>0</v>
      </c>
      <c r="X1549" s="258" t="str">
        <f t="shared" si="1249"/>
        <v>#DIV/0!</v>
      </c>
      <c r="Y1549" s="261" t="str">
        <f t="shared" si="1250"/>
        <v>#DIV/0!</v>
      </c>
      <c r="Z1549" s="262">
        <f t="shared" si="1251"/>
        <v>0</v>
      </c>
      <c r="AA1549" s="262">
        <f t="shared" si="1252"/>
        <v>0</v>
      </c>
      <c r="AB1549" s="258" t="str">
        <f t="shared" si="1253"/>
        <v/>
      </c>
      <c r="AC1549" s="263" t="str">
        <f t="shared" si="1135"/>
        <v>   -  BĐ: 6/9/2025 KT: Ngày lỗi</v>
      </c>
      <c r="AD1549" s="263">
        <f t="shared" ref="AD1549:AE1549" si="1799">P1549</f>
        <v>45906</v>
      </c>
      <c r="AE1549" s="263" t="str">
        <f t="shared" si="1799"/>
        <v>#DIV/0!</v>
      </c>
      <c r="AF1549" s="187"/>
      <c r="AG1549" s="187"/>
    </row>
    <row r="1550">
      <c r="A1550" s="253"/>
      <c r="B1550" s="253"/>
      <c r="C1550" s="99"/>
      <c r="D1550" s="99"/>
      <c r="E1550" s="99"/>
      <c r="F1550" s="99"/>
      <c r="G1550" s="268"/>
      <c r="H1550" s="99"/>
      <c r="I1550" s="99"/>
      <c r="J1550" s="99"/>
      <c r="K1550" s="273"/>
      <c r="L1550" s="192"/>
      <c r="M1550" s="192"/>
      <c r="N1550" s="99"/>
      <c r="O1550" s="99"/>
      <c r="P1550" s="237">
        <f t="shared" si="1246"/>
        <v>45906</v>
      </c>
      <c r="Q1550" s="170" t="str">
        <f t="shared" si="1247"/>
        <v>#DIV/0!</v>
      </c>
      <c r="R1550" s="206"/>
      <c r="S1550" s="267"/>
      <c r="T1550" s="99"/>
      <c r="U1550" s="99"/>
      <c r="V1550" s="259" t="str">
        <f t="shared" si="1128"/>
        <v> </v>
      </c>
      <c r="W1550" s="260">
        <f t="shared" si="1248"/>
        <v>0</v>
      </c>
      <c r="X1550" s="258" t="str">
        <f t="shared" si="1249"/>
        <v>#DIV/0!</v>
      </c>
      <c r="Y1550" s="261" t="str">
        <f t="shared" si="1250"/>
        <v>#DIV/0!</v>
      </c>
      <c r="Z1550" s="262">
        <f t="shared" si="1251"/>
        <v>0</v>
      </c>
      <c r="AA1550" s="262">
        <f t="shared" si="1252"/>
        <v>0</v>
      </c>
      <c r="AB1550" s="258" t="str">
        <f t="shared" si="1253"/>
        <v/>
      </c>
      <c r="AC1550" s="263" t="str">
        <f t="shared" si="1135"/>
        <v>   -  BĐ: 6/9/2025 KT: Ngày lỗi</v>
      </c>
      <c r="AD1550" s="263">
        <f t="shared" ref="AD1550:AE1550" si="1800">P1550</f>
        <v>45906</v>
      </c>
      <c r="AE1550" s="263" t="str">
        <f t="shared" si="1800"/>
        <v>#DIV/0!</v>
      </c>
      <c r="AF1550" s="187"/>
      <c r="AG1550" s="187"/>
    </row>
    <row r="1551">
      <c r="A1551" s="253"/>
      <c r="B1551" s="253"/>
      <c r="C1551" s="99"/>
      <c r="D1551" s="99"/>
      <c r="E1551" s="99"/>
      <c r="F1551" s="99"/>
      <c r="G1551" s="268"/>
      <c r="H1551" s="99"/>
      <c r="I1551" s="99"/>
      <c r="J1551" s="99"/>
      <c r="K1551" s="273"/>
      <c r="L1551" s="192"/>
      <c r="M1551" s="192"/>
      <c r="N1551" s="99"/>
      <c r="O1551" s="99"/>
      <c r="P1551" s="237">
        <f t="shared" si="1246"/>
        <v>45906</v>
      </c>
      <c r="Q1551" s="170" t="str">
        <f t="shared" si="1247"/>
        <v>#DIV/0!</v>
      </c>
      <c r="R1551" s="206"/>
      <c r="S1551" s="267"/>
      <c r="T1551" s="99"/>
      <c r="U1551" s="99"/>
      <c r="V1551" s="259" t="str">
        <f t="shared" si="1128"/>
        <v> </v>
      </c>
      <c r="W1551" s="260">
        <f t="shared" si="1248"/>
        <v>0</v>
      </c>
      <c r="X1551" s="258" t="str">
        <f t="shared" si="1249"/>
        <v>#DIV/0!</v>
      </c>
      <c r="Y1551" s="261" t="str">
        <f t="shared" si="1250"/>
        <v>#DIV/0!</v>
      </c>
      <c r="Z1551" s="262">
        <f t="shared" si="1251"/>
        <v>0</v>
      </c>
      <c r="AA1551" s="262">
        <f t="shared" si="1252"/>
        <v>0</v>
      </c>
      <c r="AB1551" s="258" t="str">
        <f t="shared" si="1253"/>
        <v/>
      </c>
      <c r="AC1551" s="263" t="str">
        <f t="shared" si="1135"/>
        <v>   -  BĐ: 6/9/2025 KT: Ngày lỗi</v>
      </c>
      <c r="AD1551" s="263">
        <f t="shared" ref="AD1551:AE1551" si="1801">P1551</f>
        <v>45906</v>
      </c>
      <c r="AE1551" s="263" t="str">
        <f t="shared" si="1801"/>
        <v>#DIV/0!</v>
      </c>
      <c r="AF1551" s="187"/>
      <c r="AG1551" s="187"/>
    </row>
    <row r="1552">
      <c r="A1552" s="253"/>
      <c r="B1552" s="253"/>
      <c r="C1552" s="99"/>
      <c r="D1552" s="99"/>
      <c r="E1552" s="99"/>
      <c r="F1552" s="99"/>
      <c r="G1552" s="268"/>
      <c r="H1552" s="99"/>
      <c r="I1552" s="99"/>
      <c r="J1552" s="99"/>
      <c r="K1552" s="273"/>
      <c r="L1552" s="192"/>
      <c r="M1552" s="192"/>
      <c r="N1552" s="99"/>
      <c r="O1552" s="99"/>
      <c r="P1552" s="237">
        <f t="shared" si="1246"/>
        <v>45906</v>
      </c>
      <c r="Q1552" s="170" t="str">
        <f t="shared" si="1247"/>
        <v>#DIV/0!</v>
      </c>
      <c r="R1552" s="206"/>
      <c r="S1552" s="267"/>
      <c r="T1552" s="99"/>
      <c r="U1552" s="99"/>
      <c r="V1552" s="259" t="str">
        <f t="shared" si="1128"/>
        <v> </v>
      </c>
      <c r="W1552" s="260">
        <f t="shared" si="1248"/>
        <v>0</v>
      </c>
      <c r="X1552" s="258" t="str">
        <f t="shared" si="1249"/>
        <v>#DIV/0!</v>
      </c>
      <c r="Y1552" s="261" t="str">
        <f t="shared" si="1250"/>
        <v>#DIV/0!</v>
      </c>
      <c r="Z1552" s="262">
        <f t="shared" si="1251"/>
        <v>0</v>
      </c>
      <c r="AA1552" s="262">
        <f t="shared" si="1252"/>
        <v>0</v>
      </c>
      <c r="AB1552" s="258" t="str">
        <f t="shared" si="1253"/>
        <v/>
      </c>
      <c r="AC1552" s="263" t="str">
        <f t="shared" si="1135"/>
        <v>   -  BĐ: 6/9/2025 KT: Ngày lỗi</v>
      </c>
      <c r="AD1552" s="263">
        <f t="shared" ref="AD1552:AE1552" si="1802">P1552</f>
        <v>45906</v>
      </c>
      <c r="AE1552" s="263" t="str">
        <f t="shared" si="1802"/>
        <v>#DIV/0!</v>
      </c>
      <c r="AF1552" s="187"/>
      <c r="AG1552" s="187"/>
    </row>
    <row r="1553">
      <c r="A1553" s="253"/>
      <c r="B1553" s="253"/>
      <c r="C1553" s="99"/>
      <c r="D1553" s="99"/>
      <c r="E1553" s="99"/>
      <c r="F1553" s="99"/>
      <c r="G1553" s="268"/>
      <c r="H1553" s="99"/>
      <c r="I1553" s="99"/>
      <c r="J1553" s="99"/>
      <c r="K1553" s="273"/>
      <c r="L1553" s="192"/>
      <c r="M1553" s="192"/>
      <c r="N1553" s="99"/>
      <c r="O1553" s="99"/>
      <c r="P1553" s="237">
        <f t="shared" si="1246"/>
        <v>45906</v>
      </c>
      <c r="Q1553" s="170" t="str">
        <f t="shared" si="1247"/>
        <v>#DIV/0!</v>
      </c>
      <c r="R1553" s="206"/>
      <c r="S1553" s="267"/>
      <c r="T1553" s="99"/>
      <c r="U1553" s="99"/>
      <c r="V1553" s="259" t="str">
        <f t="shared" si="1128"/>
        <v> </v>
      </c>
      <c r="W1553" s="260">
        <f t="shared" si="1248"/>
        <v>0</v>
      </c>
      <c r="X1553" s="258" t="str">
        <f t="shared" si="1249"/>
        <v>#DIV/0!</v>
      </c>
      <c r="Y1553" s="261" t="str">
        <f t="shared" si="1250"/>
        <v>#DIV/0!</v>
      </c>
      <c r="Z1553" s="262">
        <f t="shared" si="1251"/>
        <v>0</v>
      </c>
      <c r="AA1553" s="262">
        <f t="shared" si="1252"/>
        <v>0</v>
      </c>
      <c r="AB1553" s="258" t="str">
        <f t="shared" si="1253"/>
        <v/>
      </c>
      <c r="AC1553" s="263" t="str">
        <f t="shared" si="1135"/>
        <v>   -  BĐ: 6/9/2025 KT: Ngày lỗi</v>
      </c>
      <c r="AD1553" s="263">
        <f t="shared" ref="AD1553:AE1553" si="1803">P1553</f>
        <v>45906</v>
      </c>
      <c r="AE1553" s="263" t="str">
        <f t="shared" si="1803"/>
        <v>#DIV/0!</v>
      </c>
      <c r="AF1553" s="187"/>
      <c r="AG1553" s="187"/>
    </row>
    <row r="1554">
      <c r="A1554" s="253"/>
      <c r="B1554" s="253"/>
      <c r="C1554" s="99"/>
      <c r="D1554" s="99"/>
      <c r="E1554" s="99"/>
      <c r="F1554" s="99"/>
      <c r="G1554" s="268"/>
      <c r="H1554" s="99"/>
      <c r="I1554" s="99"/>
      <c r="J1554" s="99"/>
      <c r="K1554" s="273"/>
      <c r="L1554" s="192"/>
      <c r="M1554" s="192"/>
      <c r="N1554" s="99"/>
      <c r="O1554" s="99"/>
      <c r="P1554" s="237">
        <f t="shared" si="1246"/>
        <v>45906</v>
      </c>
      <c r="Q1554" s="170" t="str">
        <f t="shared" si="1247"/>
        <v>#DIV/0!</v>
      </c>
      <c r="R1554" s="206"/>
      <c r="S1554" s="267"/>
      <c r="T1554" s="99"/>
      <c r="U1554" s="99"/>
      <c r="V1554" s="259" t="str">
        <f t="shared" si="1128"/>
        <v> </v>
      </c>
      <c r="W1554" s="260">
        <f t="shared" si="1248"/>
        <v>0</v>
      </c>
      <c r="X1554" s="258" t="str">
        <f t="shared" si="1249"/>
        <v>#DIV/0!</v>
      </c>
      <c r="Y1554" s="261" t="str">
        <f t="shared" si="1250"/>
        <v>#DIV/0!</v>
      </c>
      <c r="Z1554" s="262">
        <f t="shared" si="1251"/>
        <v>0</v>
      </c>
      <c r="AA1554" s="262">
        <f t="shared" si="1252"/>
        <v>0</v>
      </c>
      <c r="AB1554" s="258" t="str">
        <f t="shared" si="1253"/>
        <v/>
      </c>
      <c r="AC1554" s="263" t="str">
        <f t="shared" si="1135"/>
        <v>   -  BĐ: 6/9/2025 KT: Ngày lỗi</v>
      </c>
      <c r="AD1554" s="263">
        <f t="shared" ref="AD1554:AE1554" si="1804">P1554</f>
        <v>45906</v>
      </c>
      <c r="AE1554" s="263" t="str">
        <f t="shared" si="1804"/>
        <v>#DIV/0!</v>
      </c>
      <c r="AF1554" s="187"/>
      <c r="AG1554" s="187"/>
    </row>
    <row r="1555">
      <c r="A1555" s="253"/>
      <c r="B1555" s="253"/>
      <c r="C1555" s="99"/>
      <c r="D1555" s="99"/>
      <c r="E1555" s="99"/>
      <c r="F1555" s="99"/>
      <c r="G1555" s="268"/>
      <c r="H1555" s="99"/>
      <c r="I1555" s="99"/>
      <c r="J1555" s="99"/>
      <c r="K1555" s="273"/>
      <c r="L1555" s="192"/>
      <c r="M1555" s="192"/>
      <c r="N1555" s="99"/>
      <c r="O1555" s="99"/>
      <c r="P1555" s="237">
        <f t="shared" si="1246"/>
        <v>45906</v>
      </c>
      <c r="Q1555" s="170" t="str">
        <f t="shared" si="1247"/>
        <v>#DIV/0!</v>
      </c>
      <c r="R1555" s="206"/>
      <c r="S1555" s="267"/>
      <c r="T1555" s="99"/>
      <c r="U1555" s="99"/>
      <c r="V1555" s="259" t="str">
        <f t="shared" si="1128"/>
        <v> </v>
      </c>
      <c r="W1555" s="260">
        <f t="shared" si="1248"/>
        <v>0</v>
      </c>
      <c r="X1555" s="258" t="str">
        <f t="shared" si="1249"/>
        <v>#DIV/0!</v>
      </c>
      <c r="Y1555" s="261" t="str">
        <f t="shared" si="1250"/>
        <v>#DIV/0!</v>
      </c>
      <c r="Z1555" s="262">
        <f t="shared" si="1251"/>
        <v>0</v>
      </c>
      <c r="AA1555" s="262">
        <f t="shared" si="1252"/>
        <v>0</v>
      </c>
      <c r="AB1555" s="258" t="str">
        <f t="shared" si="1253"/>
        <v/>
      </c>
      <c r="AC1555" s="263" t="str">
        <f t="shared" si="1135"/>
        <v>   -  BĐ: 6/9/2025 KT: Ngày lỗi</v>
      </c>
      <c r="AD1555" s="263">
        <f t="shared" ref="AD1555:AE1555" si="1805">P1555</f>
        <v>45906</v>
      </c>
      <c r="AE1555" s="263" t="str">
        <f t="shared" si="1805"/>
        <v>#DIV/0!</v>
      </c>
      <c r="AF1555" s="187"/>
      <c r="AG1555" s="187"/>
    </row>
    <row r="1556">
      <c r="A1556" s="253"/>
      <c r="B1556" s="253"/>
      <c r="C1556" s="99"/>
      <c r="D1556" s="99"/>
      <c r="E1556" s="99"/>
      <c r="F1556" s="99"/>
      <c r="G1556" s="268"/>
      <c r="H1556" s="99"/>
      <c r="I1556" s="99"/>
      <c r="J1556" s="99"/>
      <c r="K1556" s="273"/>
      <c r="L1556" s="192"/>
      <c r="M1556" s="192"/>
      <c r="N1556" s="99"/>
      <c r="O1556" s="99"/>
      <c r="P1556" s="237">
        <f t="shared" si="1246"/>
        <v>45906</v>
      </c>
      <c r="Q1556" s="170" t="str">
        <f t="shared" si="1247"/>
        <v>#DIV/0!</v>
      </c>
      <c r="R1556" s="206"/>
      <c r="S1556" s="267"/>
      <c r="T1556" s="99"/>
      <c r="U1556" s="99"/>
      <c r="V1556" s="259" t="str">
        <f t="shared" si="1128"/>
        <v> </v>
      </c>
      <c r="W1556" s="260">
        <f t="shared" si="1248"/>
        <v>0</v>
      </c>
      <c r="X1556" s="258" t="str">
        <f t="shared" si="1249"/>
        <v>#DIV/0!</v>
      </c>
      <c r="Y1556" s="261" t="str">
        <f t="shared" si="1250"/>
        <v>#DIV/0!</v>
      </c>
      <c r="Z1556" s="262">
        <f t="shared" si="1251"/>
        <v>0</v>
      </c>
      <c r="AA1556" s="262">
        <f t="shared" si="1252"/>
        <v>0</v>
      </c>
      <c r="AB1556" s="258" t="str">
        <f t="shared" si="1253"/>
        <v/>
      </c>
      <c r="AC1556" s="263" t="str">
        <f t="shared" si="1135"/>
        <v>   -  BĐ: 6/9/2025 KT: Ngày lỗi</v>
      </c>
      <c r="AD1556" s="263">
        <f t="shared" ref="AD1556:AE1556" si="1806">P1556</f>
        <v>45906</v>
      </c>
      <c r="AE1556" s="263" t="str">
        <f t="shared" si="1806"/>
        <v>#DIV/0!</v>
      </c>
      <c r="AF1556" s="187"/>
      <c r="AG1556" s="187"/>
    </row>
    <row r="1557">
      <c r="A1557" s="253"/>
      <c r="B1557" s="253"/>
      <c r="C1557" s="99"/>
      <c r="D1557" s="99"/>
      <c r="E1557" s="99"/>
      <c r="F1557" s="99"/>
      <c r="G1557" s="268"/>
      <c r="H1557" s="99"/>
      <c r="I1557" s="99"/>
      <c r="J1557" s="99"/>
      <c r="K1557" s="273"/>
      <c r="L1557" s="192"/>
      <c r="M1557" s="192"/>
      <c r="N1557" s="99"/>
      <c r="O1557" s="99"/>
      <c r="P1557" s="237">
        <f t="shared" si="1246"/>
        <v>45906</v>
      </c>
      <c r="Q1557" s="170" t="str">
        <f t="shared" si="1247"/>
        <v>#DIV/0!</v>
      </c>
      <c r="R1557" s="206"/>
      <c r="S1557" s="267"/>
      <c r="T1557" s="99"/>
      <c r="U1557" s="99"/>
      <c r="V1557" s="259" t="str">
        <f t="shared" si="1128"/>
        <v> </v>
      </c>
      <c r="W1557" s="260">
        <f t="shared" si="1248"/>
        <v>0</v>
      </c>
      <c r="X1557" s="258" t="str">
        <f t="shared" si="1249"/>
        <v>#DIV/0!</v>
      </c>
      <c r="Y1557" s="261" t="str">
        <f t="shared" si="1250"/>
        <v>#DIV/0!</v>
      </c>
      <c r="Z1557" s="262">
        <f t="shared" si="1251"/>
        <v>0</v>
      </c>
      <c r="AA1557" s="262">
        <f t="shared" si="1252"/>
        <v>0</v>
      </c>
      <c r="AB1557" s="258" t="str">
        <f t="shared" si="1253"/>
        <v/>
      </c>
      <c r="AC1557" s="263" t="str">
        <f t="shared" si="1135"/>
        <v>   -  BĐ: 6/9/2025 KT: Ngày lỗi</v>
      </c>
      <c r="AD1557" s="263">
        <f t="shared" ref="AD1557:AE1557" si="1807">P1557</f>
        <v>45906</v>
      </c>
      <c r="AE1557" s="263" t="str">
        <f t="shared" si="1807"/>
        <v>#DIV/0!</v>
      </c>
      <c r="AF1557" s="187"/>
      <c r="AG1557" s="187"/>
    </row>
    <row r="1558">
      <c r="A1558" s="253"/>
      <c r="B1558" s="253"/>
      <c r="C1558" s="99"/>
      <c r="D1558" s="99"/>
      <c r="E1558" s="99"/>
      <c r="F1558" s="99"/>
      <c r="G1558" s="268"/>
      <c r="H1558" s="99"/>
      <c r="I1558" s="99"/>
      <c r="J1558" s="99"/>
      <c r="K1558" s="273"/>
      <c r="L1558" s="192"/>
      <c r="M1558" s="192"/>
      <c r="N1558" s="99"/>
      <c r="O1558" s="99"/>
      <c r="P1558" s="237">
        <f t="shared" si="1246"/>
        <v>45906</v>
      </c>
      <c r="Q1558" s="170" t="str">
        <f t="shared" si="1247"/>
        <v>#DIV/0!</v>
      </c>
      <c r="R1558" s="206"/>
      <c r="S1558" s="267"/>
      <c r="T1558" s="99"/>
      <c r="U1558" s="99"/>
      <c r="V1558" s="259" t="str">
        <f t="shared" si="1128"/>
        <v> </v>
      </c>
      <c r="W1558" s="260">
        <f t="shared" si="1248"/>
        <v>0</v>
      </c>
      <c r="X1558" s="258" t="str">
        <f t="shared" si="1249"/>
        <v>#DIV/0!</v>
      </c>
      <c r="Y1558" s="261" t="str">
        <f t="shared" si="1250"/>
        <v>#DIV/0!</v>
      </c>
      <c r="Z1558" s="262">
        <f t="shared" si="1251"/>
        <v>0</v>
      </c>
      <c r="AA1558" s="262">
        <f t="shared" si="1252"/>
        <v>0</v>
      </c>
      <c r="AB1558" s="258" t="str">
        <f t="shared" si="1253"/>
        <v/>
      </c>
      <c r="AC1558" s="263" t="str">
        <f t="shared" si="1135"/>
        <v>   -  BĐ: 6/9/2025 KT: Ngày lỗi</v>
      </c>
      <c r="AD1558" s="263">
        <f t="shared" ref="AD1558:AE1558" si="1808">P1558</f>
        <v>45906</v>
      </c>
      <c r="AE1558" s="263" t="str">
        <f t="shared" si="1808"/>
        <v>#DIV/0!</v>
      </c>
      <c r="AF1558" s="187"/>
      <c r="AG1558" s="187"/>
    </row>
    <row r="1559">
      <c r="A1559" s="253"/>
      <c r="B1559" s="253"/>
      <c r="C1559" s="99"/>
      <c r="D1559" s="99"/>
      <c r="E1559" s="99"/>
      <c r="F1559" s="99"/>
      <c r="G1559" s="268"/>
      <c r="H1559" s="99"/>
      <c r="I1559" s="99"/>
      <c r="J1559" s="99"/>
      <c r="K1559" s="273"/>
      <c r="L1559" s="192"/>
      <c r="M1559" s="192"/>
      <c r="N1559" s="99"/>
      <c r="O1559" s="99"/>
      <c r="P1559" s="237">
        <f t="shared" si="1246"/>
        <v>45906</v>
      </c>
      <c r="Q1559" s="170" t="str">
        <f t="shared" si="1247"/>
        <v>#DIV/0!</v>
      </c>
      <c r="R1559" s="206"/>
      <c r="S1559" s="267"/>
      <c r="T1559" s="99"/>
      <c r="U1559" s="99"/>
      <c r="V1559" s="259" t="str">
        <f t="shared" si="1128"/>
        <v> </v>
      </c>
      <c r="W1559" s="260">
        <f t="shared" si="1248"/>
        <v>0</v>
      </c>
      <c r="X1559" s="258" t="str">
        <f t="shared" si="1249"/>
        <v>#DIV/0!</v>
      </c>
      <c r="Y1559" s="261" t="str">
        <f t="shared" si="1250"/>
        <v>#DIV/0!</v>
      </c>
      <c r="Z1559" s="262">
        <f t="shared" si="1251"/>
        <v>0</v>
      </c>
      <c r="AA1559" s="262">
        <f t="shared" si="1252"/>
        <v>0</v>
      </c>
      <c r="AB1559" s="258" t="str">
        <f t="shared" si="1253"/>
        <v/>
      </c>
      <c r="AC1559" s="263" t="str">
        <f t="shared" si="1135"/>
        <v>   -  BĐ: 6/9/2025 KT: Ngày lỗi</v>
      </c>
      <c r="AD1559" s="263">
        <f t="shared" ref="AD1559:AE1559" si="1809">P1559</f>
        <v>45906</v>
      </c>
      <c r="AE1559" s="263" t="str">
        <f t="shared" si="1809"/>
        <v>#DIV/0!</v>
      </c>
      <c r="AF1559" s="187"/>
      <c r="AG1559" s="187"/>
    </row>
    <row r="1560">
      <c r="A1560" s="253"/>
      <c r="B1560" s="253"/>
      <c r="C1560" s="99"/>
      <c r="D1560" s="99"/>
      <c r="E1560" s="99"/>
      <c r="F1560" s="99"/>
      <c r="G1560" s="268"/>
      <c r="H1560" s="99"/>
      <c r="I1560" s="99"/>
      <c r="J1560" s="99"/>
      <c r="K1560" s="273"/>
      <c r="L1560" s="192"/>
      <c r="M1560" s="192"/>
      <c r="N1560" s="99"/>
      <c r="O1560" s="99"/>
      <c r="P1560" s="237">
        <f t="shared" si="1246"/>
        <v>45906</v>
      </c>
      <c r="Q1560" s="170" t="str">
        <f t="shared" si="1247"/>
        <v>#DIV/0!</v>
      </c>
      <c r="R1560" s="206"/>
      <c r="S1560" s="267"/>
      <c r="T1560" s="99"/>
      <c r="U1560" s="99"/>
      <c r="V1560" s="259" t="str">
        <f t="shared" si="1128"/>
        <v> </v>
      </c>
      <c r="W1560" s="260">
        <f t="shared" si="1248"/>
        <v>0</v>
      </c>
      <c r="X1560" s="258" t="str">
        <f t="shared" si="1249"/>
        <v>#DIV/0!</v>
      </c>
      <c r="Y1560" s="261" t="str">
        <f t="shared" si="1250"/>
        <v>#DIV/0!</v>
      </c>
      <c r="Z1560" s="262">
        <f t="shared" si="1251"/>
        <v>0</v>
      </c>
      <c r="AA1560" s="262">
        <f t="shared" si="1252"/>
        <v>0</v>
      </c>
      <c r="AB1560" s="258" t="str">
        <f t="shared" si="1253"/>
        <v/>
      </c>
      <c r="AC1560" s="263" t="str">
        <f t="shared" si="1135"/>
        <v>   -  BĐ: 6/9/2025 KT: Ngày lỗi</v>
      </c>
      <c r="AD1560" s="263">
        <f t="shared" ref="AD1560:AE1560" si="1810">P1560</f>
        <v>45906</v>
      </c>
      <c r="AE1560" s="263" t="str">
        <f t="shared" si="1810"/>
        <v>#DIV/0!</v>
      </c>
      <c r="AF1560" s="187"/>
      <c r="AG1560" s="187"/>
    </row>
    <row r="1561">
      <c r="A1561" s="253"/>
      <c r="B1561" s="253"/>
      <c r="C1561" s="99"/>
      <c r="D1561" s="99"/>
      <c r="E1561" s="99"/>
      <c r="F1561" s="99"/>
      <c r="G1561" s="268"/>
      <c r="H1561" s="99"/>
      <c r="I1561" s="99"/>
      <c r="J1561" s="99"/>
      <c r="K1561" s="273"/>
      <c r="L1561" s="192"/>
      <c r="M1561" s="192"/>
      <c r="N1561" s="99"/>
      <c r="O1561" s="99"/>
      <c r="P1561" s="237">
        <f t="shared" si="1246"/>
        <v>45906</v>
      </c>
      <c r="Q1561" s="170" t="str">
        <f t="shared" si="1247"/>
        <v>#DIV/0!</v>
      </c>
      <c r="R1561" s="206"/>
      <c r="S1561" s="267"/>
      <c r="T1561" s="99"/>
      <c r="U1561" s="99"/>
      <c r="V1561" s="259" t="str">
        <f t="shared" si="1128"/>
        <v> </v>
      </c>
      <c r="W1561" s="260">
        <f t="shared" si="1248"/>
        <v>0</v>
      </c>
      <c r="X1561" s="258" t="str">
        <f t="shared" si="1249"/>
        <v>#DIV/0!</v>
      </c>
      <c r="Y1561" s="261" t="str">
        <f t="shared" si="1250"/>
        <v>#DIV/0!</v>
      </c>
      <c r="Z1561" s="262">
        <f t="shared" si="1251"/>
        <v>0</v>
      </c>
      <c r="AA1561" s="262">
        <f t="shared" si="1252"/>
        <v>0</v>
      </c>
      <c r="AB1561" s="258" t="str">
        <f t="shared" si="1253"/>
        <v/>
      </c>
      <c r="AC1561" s="263" t="str">
        <f t="shared" si="1135"/>
        <v>   -  BĐ: 6/9/2025 KT: Ngày lỗi</v>
      </c>
      <c r="AD1561" s="263">
        <f t="shared" ref="AD1561:AE1561" si="1811">P1561</f>
        <v>45906</v>
      </c>
      <c r="AE1561" s="263" t="str">
        <f t="shared" si="1811"/>
        <v>#DIV/0!</v>
      </c>
      <c r="AF1561" s="187"/>
      <c r="AG1561" s="187"/>
    </row>
    <row r="1562">
      <c r="A1562" s="253"/>
      <c r="B1562" s="253"/>
      <c r="C1562" s="99"/>
      <c r="D1562" s="99"/>
      <c r="E1562" s="99"/>
      <c r="F1562" s="99"/>
      <c r="G1562" s="268"/>
      <c r="H1562" s="99"/>
      <c r="I1562" s="99"/>
      <c r="J1562" s="99"/>
      <c r="K1562" s="273"/>
      <c r="L1562" s="192"/>
      <c r="M1562" s="192"/>
      <c r="N1562" s="99"/>
      <c r="O1562" s="99"/>
      <c r="P1562" s="237">
        <f t="shared" si="1246"/>
        <v>45906</v>
      </c>
      <c r="Q1562" s="170" t="str">
        <f t="shared" si="1247"/>
        <v>#DIV/0!</v>
      </c>
      <c r="R1562" s="206"/>
      <c r="S1562" s="267"/>
      <c r="T1562" s="99"/>
      <c r="U1562" s="99"/>
      <c r="V1562" s="259" t="str">
        <f t="shared" si="1128"/>
        <v> </v>
      </c>
      <c r="W1562" s="260">
        <f t="shared" si="1248"/>
        <v>0</v>
      </c>
      <c r="X1562" s="258" t="str">
        <f t="shared" si="1249"/>
        <v>#DIV/0!</v>
      </c>
      <c r="Y1562" s="261" t="str">
        <f t="shared" si="1250"/>
        <v>#DIV/0!</v>
      </c>
      <c r="Z1562" s="262">
        <f t="shared" si="1251"/>
        <v>0</v>
      </c>
      <c r="AA1562" s="262">
        <f t="shared" si="1252"/>
        <v>0</v>
      </c>
      <c r="AB1562" s="258" t="str">
        <f t="shared" si="1253"/>
        <v/>
      </c>
      <c r="AC1562" s="263" t="str">
        <f t="shared" si="1135"/>
        <v>   -  BĐ: 6/9/2025 KT: Ngày lỗi</v>
      </c>
      <c r="AD1562" s="263">
        <f t="shared" ref="AD1562:AE1562" si="1812">P1562</f>
        <v>45906</v>
      </c>
      <c r="AE1562" s="263" t="str">
        <f t="shared" si="1812"/>
        <v>#DIV/0!</v>
      </c>
      <c r="AF1562" s="187"/>
      <c r="AG1562" s="187"/>
    </row>
    <row r="1563">
      <c r="A1563" s="253"/>
      <c r="B1563" s="253"/>
      <c r="C1563" s="99"/>
      <c r="D1563" s="99"/>
      <c r="E1563" s="99"/>
      <c r="F1563" s="99"/>
      <c r="G1563" s="268"/>
      <c r="H1563" s="99"/>
      <c r="I1563" s="99"/>
      <c r="J1563" s="99"/>
      <c r="K1563" s="273"/>
      <c r="L1563" s="192"/>
      <c r="M1563" s="192"/>
      <c r="N1563" s="99"/>
      <c r="O1563" s="99"/>
      <c r="P1563" s="237">
        <f t="shared" si="1246"/>
        <v>45906</v>
      </c>
      <c r="Q1563" s="170" t="str">
        <f t="shared" si="1247"/>
        <v>#DIV/0!</v>
      </c>
      <c r="R1563" s="206"/>
      <c r="S1563" s="267"/>
      <c r="T1563" s="99"/>
      <c r="U1563" s="99"/>
      <c r="V1563" s="259" t="str">
        <f t="shared" si="1128"/>
        <v> </v>
      </c>
      <c r="W1563" s="260">
        <f t="shared" si="1248"/>
        <v>0</v>
      </c>
      <c r="X1563" s="258" t="str">
        <f t="shared" si="1249"/>
        <v>#DIV/0!</v>
      </c>
      <c r="Y1563" s="261" t="str">
        <f t="shared" si="1250"/>
        <v>#DIV/0!</v>
      </c>
      <c r="Z1563" s="262">
        <f t="shared" si="1251"/>
        <v>0</v>
      </c>
      <c r="AA1563" s="262">
        <f t="shared" si="1252"/>
        <v>0</v>
      </c>
      <c r="AB1563" s="258" t="str">
        <f t="shared" si="1253"/>
        <v/>
      </c>
      <c r="AC1563" s="263" t="str">
        <f t="shared" si="1135"/>
        <v>   -  BĐ: 6/9/2025 KT: Ngày lỗi</v>
      </c>
      <c r="AD1563" s="263">
        <f t="shared" ref="AD1563:AE1563" si="1813">P1563</f>
        <v>45906</v>
      </c>
      <c r="AE1563" s="263" t="str">
        <f t="shared" si="1813"/>
        <v>#DIV/0!</v>
      </c>
      <c r="AF1563" s="187"/>
      <c r="AG1563" s="187"/>
    </row>
    <row r="1564">
      <c r="A1564" s="253"/>
      <c r="B1564" s="253"/>
      <c r="C1564" s="99"/>
      <c r="D1564" s="99"/>
      <c r="E1564" s="99"/>
      <c r="F1564" s="99"/>
      <c r="G1564" s="268"/>
      <c r="H1564" s="99"/>
      <c r="I1564" s="99"/>
      <c r="J1564" s="99"/>
      <c r="K1564" s="273"/>
      <c r="L1564" s="192"/>
      <c r="M1564" s="192"/>
      <c r="N1564" s="99"/>
      <c r="O1564" s="99"/>
      <c r="P1564" s="237">
        <f t="shared" si="1246"/>
        <v>45906</v>
      </c>
      <c r="Q1564" s="170" t="str">
        <f t="shared" si="1247"/>
        <v>#DIV/0!</v>
      </c>
      <c r="R1564" s="206"/>
      <c r="S1564" s="267"/>
      <c r="T1564" s="99"/>
      <c r="U1564" s="99"/>
      <c r="V1564" s="259" t="str">
        <f t="shared" si="1128"/>
        <v> </v>
      </c>
      <c r="W1564" s="260">
        <f t="shared" si="1248"/>
        <v>0</v>
      </c>
      <c r="X1564" s="258" t="str">
        <f t="shared" si="1249"/>
        <v>#DIV/0!</v>
      </c>
      <c r="Y1564" s="261" t="str">
        <f t="shared" si="1250"/>
        <v>#DIV/0!</v>
      </c>
      <c r="Z1564" s="262">
        <f t="shared" si="1251"/>
        <v>0</v>
      </c>
      <c r="AA1564" s="262">
        <f t="shared" si="1252"/>
        <v>0</v>
      </c>
      <c r="AB1564" s="258" t="str">
        <f t="shared" si="1253"/>
        <v/>
      </c>
      <c r="AC1564" s="263" t="str">
        <f t="shared" si="1135"/>
        <v>   -  BĐ: 6/9/2025 KT: Ngày lỗi</v>
      </c>
      <c r="AD1564" s="263">
        <f t="shared" ref="AD1564:AE1564" si="1814">P1564</f>
        <v>45906</v>
      </c>
      <c r="AE1564" s="263" t="str">
        <f t="shared" si="1814"/>
        <v>#DIV/0!</v>
      </c>
      <c r="AF1564" s="187"/>
      <c r="AG1564" s="187"/>
    </row>
    <row r="1565">
      <c r="A1565" s="253"/>
      <c r="B1565" s="253"/>
      <c r="C1565" s="99"/>
      <c r="D1565" s="99"/>
      <c r="E1565" s="99"/>
      <c r="F1565" s="99"/>
      <c r="G1565" s="268"/>
      <c r="H1565" s="99"/>
      <c r="I1565" s="99"/>
      <c r="J1565" s="99"/>
      <c r="K1565" s="273"/>
      <c r="L1565" s="192"/>
      <c r="M1565" s="192"/>
      <c r="N1565" s="99"/>
      <c r="O1565" s="99"/>
      <c r="P1565" s="237">
        <f t="shared" si="1246"/>
        <v>45906</v>
      </c>
      <c r="Q1565" s="170" t="str">
        <f t="shared" si="1247"/>
        <v>#DIV/0!</v>
      </c>
      <c r="R1565" s="206"/>
      <c r="S1565" s="267"/>
      <c r="T1565" s="99"/>
      <c r="U1565" s="99"/>
      <c r="V1565" s="259" t="str">
        <f t="shared" si="1128"/>
        <v> </v>
      </c>
      <c r="W1565" s="260">
        <f t="shared" si="1248"/>
        <v>0</v>
      </c>
      <c r="X1565" s="258" t="str">
        <f t="shared" si="1249"/>
        <v>#DIV/0!</v>
      </c>
      <c r="Y1565" s="261" t="str">
        <f t="shared" si="1250"/>
        <v>#DIV/0!</v>
      </c>
      <c r="Z1565" s="262">
        <f t="shared" si="1251"/>
        <v>0</v>
      </c>
      <c r="AA1565" s="262">
        <f t="shared" si="1252"/>
        <v>0</v>
      </c>
      <c r="AB1565" s="258" t="str">
        <f t="shared" si="1253"/>
        <v/>
      </c>
      <c r="AC1565" s="263" t="str">
        <f t="shared" si="1135"/>
        <v>   -  BĐ: 6/9/2025 KT: Ngày lỗi</v>
      </c>
      <c r="AD1565" s="263">
        <f t="shared" ref="AD1565:AE1565" si="1815">P1565</f>
        <v>45906</v>
      </c>
      <c r="AE1565" s="263" t="str">
        <f t="shared" si="1815"/>
        <v>#DIV/0!</v>
      </c>
      <c r="AF1565" s="187"/>
      <c r="AG1565" s="187"/>
    </row>
    <row r="1566">
      <c r="A1566" s="253"/>
      <c r="B1566" s="253"/>
      <c r="C1566" s="99"/>
      <c r="D1566" s="99"/>
      <c r="E1566" s="99"/>
      <c r="F1566" s="99"/>
      <c r="G1566" s="268"/>
      <c r="H1566" s="99"/>
      <c r="I1566" s="99"/>
      <c r="J1566" s="99"/>
      <c r="K1566" s="273"/>
      <c r="L1566" s="192"/>
      <c r="M1566" s="192"/>
      <c r="N1566" s="99"/>
      <c r="O1566" s="99"/>
      <c r="P1566" s="237">
        <f t="shared" si="1246"/>
        <v>45906</v>
      </c>
      <c r="Q1566" s="170" t="str">
        <f t="shared" si="1247"/>
        <v>#DIV/0!</v>
      </c>
      <c r="R1566" s="206"/>
      <c r="S1566" s="267"/>
      <c r="T1566" s="99"/>
      <c r="U1566" s="99"/>
      <c r="V1566" s="259" t="str">
        <f t="shared" si="1128"/>
        <v> </v>
      </c>
      <c r="W1566" s="260">
        <f t="shared" si="1248"/>
        <v>0</v>
      </c>
      <c r="X1566" s="258" t="str">
        <f t="shared" si="1249"/>
        <v>#DIV/0!</v>
      </c>
      <c r="Y1566" s="261" t="str">
        <f t="shared" si="1250"/>
        <v>#DIV/0!</v>
      </c>
      <c r="Z1566" s="262">
        <f t="shared" si="1251"/>
        <v>0</v>
      </c>
      <c r="AA1566" s="262">
        <f t="shared" si="1252"/>
        <v>0</v>
      </c>
      <c r="AB1566" s="258" t="str">
        <f t="shared" si="1253"/>
        <v/>
      </c>
      <c r="AC1566" s="263" t="str">
        <f t="shared" si="1135"/>
        <v>   -  BĐ: 6/9/2025 KT: Ngày lỗi</v>
      </c>
      <c r="AD1566" s="263">
        <f t="shared" ref="AD1566:AE1566" si="1816">P1566</f>
        <v>45906</v>
      </c>
      <c r="AE1566" s="263" t="str">
        <f t="shared" si="1816"/>
        <v>#DIV/0!</v>
      </c>
      <c r="AF1566" s="187"/>
      <c r="AG1566" s="187"/>
    </row>
    <row r="1567">
      <c r="A1567" s="253"/>
      <c r="B1567" s="253"/>
      <c r="C1567" s="99"/>
      <c r="D1567" s="99"/>
      <c r="E1567" s="99"/>
      <c r="F1567" s="99"/>
      <c r="G1567" s="268"/>
      <c r="H1567" s="99"/>
      <c r="I1567" s="99"/>
      <c r="J1567" s="99"/>
      <c r="K1567" s="273"/>
      <c r="L1567" s="192"/>
      <c r="M1567" s="192"/>
      <c r="N1567" s="99"/>
      <c r="O1567" s="99"/>
      <c r="P1567" s="237">
        <f t="shared" si="1246"/>
        <v>45906</v>
      </c>
      <c r="Q1567" s="170" t="str">
        <f t="shared" si="1247"/>
        <v>#DIV/0!</v>
      </c>
      <c r="R1567" s="206"/>
      <c r="S1567" s="267"/>
      <c r="T1567" s="99"/>
      <c r="U1567" s="99"/>
      <c r="V1567" s="259" t="str">
        <f t="shared" si="1128"/>
        <v> </v>
      </c>
      <c r="W1567" s="260">
        <f t="shared" si="1248"/>
        <v>0</v>
      </c>
      <c r="X1567" s="258" t="str">
        <f t="shared" si="1249"/>
        <v>#DIV/0!</v>
      </c>
      <c r="Y1567" s="261" t="str">
        <f t="shared" si="1250"/>
        <v>#DIV/0!</v>
      </c>
      <c r="Z1567" s="262">
        <f t="shared" si="1251"/>
        <v>0</v>
      </c>
      <c r="AA1567" s="262">
        <f t="shared" si="1252"/>
        <v>0</v>
      </c>
      <c r="AB1567" s="258" t="str">
        <f t="shared" si="1253"/>
        <v/>
      </c>
      <c r="AC1567" s="263" t="str">
        <f t="shared" si="1135"/>
        <v>   -  BĐ: 6/9/2025 KT: Ngày lỗi</v>
      </c>
      <c r="AD1567" s="263">
        <f t="shared" ref="AD1567:AE1567" si="1817">P1567</f>
        <v>45906</v>
      </c>
      <c r="AE1567" s="263" t="str">
        <f t="shared" si="1817"/>
        <v>#DIV/0!</v>
      </c>
      <c r="AF1567" s="187"/>
      <c r="AG1567" s="187"/>
    </row>
    <row r="1568">
      <c r="A1568" s="253"/>
      <c r="B1568" s="253"/>
      <c r="C1568" s="99"/>
      <c r="D1568" s="99"/>
      <c r="E1568" s="99"/>
      <c r="F1568" s="99"/>
      <c r="G1568" s="268"/>
      <c r="H1568" s="99"/>
      <c r="I1568" s="99"/>
      <c r="J1568" s="99"/>
      <c r="K1568" s="273"/>
      <c r="L1568" s="192"/>
      <c r="M1568" s="192"/>
      <c r="N1568" s="99"/>
      <c r="O1568" s="99"/>
      <c r="P1568" s="237">
        <f t="shared" si="1246"/>
        <v>45906</v>
      </c>
      <c r="Q1568" s="170" t="str">
        <f t="shared" si="1247"/>
        <v>#DIV/0!</v>
      </c>
      <c r="R1568" s="206"/>
      <c r="S1568" s="267"/>
      <c r="T1568" s="99"/>
      <c r="U1568" s="99"/>
      <c r="V1568" s="259" t="str">
        <f t="shared" si="1128"/>
        <v> </v>
      </c>
      <c r="W1568" s="260">
        <f t="shared" si="1248"/>
        <v>0</v>
      </c>
      <c r="X1568" s="258" t="str">
        <f t="shared" si="1249"/>
        <v>#DIV/0!</v>
      </c>
      <c r="Y1568" s="261" t="str">
        <f t="shared" si="1250"/>
        <v>#DIV/0!</v>
      </c>
      <c r="Z1568" s="262">
        <f t="shared" si="1251"/>
        <v>0</v>
      </c>
      <c r="AA1568" s="262">
        <f t="shared" si="1252"/>
        <v>0</v>
      </c>
      <c r="AB1568" s="258" t="str">
        <f t="shared" si="1253"/>
        <v/>
      </c>
      <c r="AC1568" s="263" t="str">
        <f t="shared" si="1135"/>
        <v>   -  BĐ: 6/9/2025 KT: Ngày lỗi</v>
      </c>
      <c r="AD1568" s="263">
        <f t="shared" ref="AD1568:AE1568" si="1818">P1568</f>
        <v>45906</v>
      </c>
      <c r="AE1568" s="263" t="str">
        <f t="shared" si="1818"/>
        <v>#DIV/0!</v>
      </c>
      <c r="AF1568" s="187"/>
      <c r="AG1568" s="187"/>
    </row>
    <row r="1569">
      <c r="A1569" s="253"/>
      <c r="B1569" s="253"/>
      <c r="C1569" s="99"/>
      <c r="D1569" s="99"/>
      <c r="E1569" s="99"/>
      <c r="F1569" s="99"/>
      <c r="G1569" s="268"/>
      <c r="H1569" s="99"/>
      <c r="I1569" s="99"/>
      <c r="J1569" s="99"/>
      <c r="K1569" s="273"/>
      <c r="L1569" s="192"/>
      <c r="M1569" s="192"/>
      <c r="N1569" s="99"/>
      <c r="O1569" s="99"/>
      <c r="P1569" s="237">
        <f t="shared" si="1246"/>
        <v>45906</v>
      </c>
      <c r="Q1569" s="170" t="str">
        <f t="shared" si="1247"/>
        <v>#DIV/0!</v>
      </c>
      <c r="R1569" s="206"/>
      <c r="S1569" s="267"/>
      <c r="T1569" s="99"/>
      <c r="U1569" s="99"/>
      <c r="V1569" s="259" t="str">
        <f t="shared" si="1128"/>
        <v> </v>
      </c>
      <c r="W1569" s="260">
        <f t="shared" si="1248"/>
        <v>0</v>
      </c>
      <c r="X1569" s="258" t="str">
        <f t="shared" si="1249"/>
        <v>#DIV/0!</v>
      </c>
      <c r="Y1569" s="261" t="str">
        <f t="shared" si="1250"/>
        <v>#DIV/0!</v>
      </c>
      <c r="Z1569" s="262">
        <f t="shared" si="1251"/>
        <v>0</v>
      </c>
      <c r="AA1569" s="262">
        <f t="shared" si="1252"/>
        <v>0</v>
      </c>
      <c r="AB1569" s="258" t="str">
        <f t="shared" si="1253"/>
        <v/>
      </c>
      <c r="AC1569" s="263" t="str">
        <f t="shared" si="1135"/>
        <v>   -  BĐ: 6/9/2025 KT: Ngày lỗi</v>
      </c>
      <c r="AD1569" s="263">
        <f t="shared" ref="AD1569:AE1569" si="1819">P1569</f>
        <v>45906</v>
      </c>
      <c r="AE1569" s="263" t="str">
        <f t="shared" si="1819"/>
        <v>#DIV/0!</v>
      </c>
      <c r="AF1569" s="187"/>
      <c r="AG1569" s="187"/>
    </row>
    <row r="1570">
      <c r="A1570" s="253"/>
      <c r="B1570" s="253"/>
      <c r="C1570" s="99"/>
      <c r="D1570" s="99"/>
      <c r="E1570" s="99"/>
      <c r="F1570" s="99"/>
      <c r="G1570" s="268"/>
      <c r="H1570" s="99"/>
      <c r="I1570" s="99"/>
      <c r="J1570" s="99"/>
      <c r="K1570" s="273"/>
      <c r="L1570" s="192"/>
      <c r="M1570" s="192"/>
      <c r="N1570" s="99"/>
      <c r="O1570" s="99"/>
      <c r="P1570" s="237">
        <f t="shared" si="1246"/>
        <v>45906</v>
      </c>
      <c r="Q1570" s="170" t="str">
        <f t="shared" si="1247"/>
        <v>#DIV/0!</v>
      </c>
      <c r="R1570" s="206"/>
      <c r="S1570" s="267"/>
      <c r="T1570" s="99"/>
      <c r="U1570" s="99"/>
      <c r="V1570" s="259" t="str">
        <f t="shared" si="1128"/>
        <v> </v>
      </c>
      <c r="W1570" s="260">
        <f t="shared" si="1248"/>
        <v>0</v>
      </c>
      <c r="X1570" s="258" t="str">
        <f t="shared" si="1249"/>
        <v>#DIV/0!</v>
      </c>
      <c r="Y1570" s="261" t="str">
        <f t="shared" si="1250"/>
        <v>#DIV/0!</v>
      </c>
      <c r="Z1570" s="262">
        <f t="shared" si="1251"/>
        <v>0</v>
      </c>
      <c r="AA1570" s="262">
        <f t="shared" si="1252"/>
        <v>0</v>
      </c>
      <c r="AB1570" s="258" t="str">
        <f t="shared" si="1253"/>
        <v/>
      </c>
      <c r="AC1570" s="263" t="str">
        <f t="shared" si="1135"/>
        <v>   -  BĐ: 6/9/2025 KT: Ngày lỗi</v>
      </c>
      <c r="AD1570" s="263">
        <f t="shared" ref="AD1570:AE1570" si="1820">P1570</f>
        <v>45906</v>
      </c>
      <c r="AE1570" s="263" t="str">
        <f t="shared" si="1820"/>
        <v>#DIV/0!</v>
      </c>
      <c r="AF1570" s="187"/>
      <c r="AG1570" s="187"/>
    </row>
    <row r="1571">
      <c r="A1571" s="253"/>
      <c r="B1571" s="253"/>
      <c r="C1571" s="99"/>
      <c r="D1571" s="99"/>
      <c r="E1571" s="99"/>
      <c r="F1571" s="99"/>
      <c r="G1571" s="268"/>
      <c r="H1571" s="99"/>
      <c r="I1571" s="99"/>
      <c r="J1571" s="99"/>
      <c r="K1571" s="273"/>
      <c r="L1571" s="192"/>
      <c r="M1571" s="192"/>
      <c r="N1571" s="99"/>
      <c r="O1571" s="99"/>
      <c r="P1571" s="237">
        <f t="shared" si="1246"/>
        <v>45906</v>
      </c>
      <c r="Q1571" s="170" t="str">
        <f t="shared" si="1247"/>
        <v>#DIV/0!</v>
      </c>
      <c r="R1571" s="206"/>
      <c r="S1571" s="267"/>
      <c r="T1571" s="99"/>
      <c r="U1571" s="99"/>
      <c r="V1571" s="259" t="str">
        <f t="shared" si="1128"/>
        <v> </v>
      </c>
      <c r="W1571" s="260">
        <f t="shared" si="1248"/>
        <v>0</v>
      </c>
      <c r="X1571" s="258" t="str">
        <f t="shared" si="1249"/>
        <v>#DIV/0!</v>
      </c>
      <c r="Y1571" s="261" t="str">
        <f t="shared" si="1250"/>
        <v>#DIV/0!</v>
      </c>
      <c r="Z1571" s="262">
        <f t="shared" si="1251"/>
        <v>0</v>
      </c>
      <c r="AA1571" s="262">
        <f t="shared" si="1252"/>
        <v>0</v>
      </c>
      <c r="AB1571" s="258" t="str">
        <f t="shared" si="1253"/>
        <v/>
      </c>
      <c r="AC1571" s="263" t="str">
        <f t="shared" si="1135"/>
        <v>   -  BĐ: 6/9/2025 KT: Ngày lỗi</v>
      </c>
      <c r="AD1571" s="263">
        <f t="shared" ref="AD1571:AE1571" si="1821">P1571</f>
        <v>45906</v>
      </c>
      <c r="AE1571" s="263" t="str">
        <f t="shared" si="1821"/>
        <v>#DIV/0!</v>
      </c>
      <c r="AF1571" s="187"/>
      <c r="AG1571" s="187"/>
    </row>
    <row r="1572">
      <c r="A1572" s="253"/>
      <c r="B1572" s="253"/>
      <c r="C1572" s="99"/>
      <c r="D1572" s="99"/>
      <c r="E1572" s="99"/>
      <c r="F1572" s="99"/>
      <c r="G1572" s="268"/>
      <c r="H1572" s="99"/>
      <c r="I1572" s="99"/>
      <c r="J1572" s="99"/>
      <c r="K1572" s="273"/>
      <c r="L1572" s="192"/>
      <c r="M1572" s="192"/>
      <c r="N1572" s="99"/>
      <c r="O1572" s="99"/>
      <c r="P1572" s="237">
        <f t="shared" si="1246"/>
        <v>45906</v>
      </c>
      <c r="Q1572" s="170" t="str">
        <f t="shared" si="1247"/>
        <v>#DIV/0!</v>
      </c>
      <c r="R1572" s="206"/>
      <c r="S1572" s="267"/>
      <c r="T1572" s="99"/>
      <c r="U1572" s="99"/>
      <c r="V1572" s="259" t="str">
        <f t="shared" si="1128"/>
        <v> </v>
      </c>
      <c r="W1572" s="260">
        <f t="shared" si="1248"/>
        <v>0</v>
      </c>
      <c r="X1572" s="258" t="str">
        <f t="shared" si="1249"/>
        <v>#DIV/0!</v>
      </c>
      <c r="Y1572" s="261" t="str">
        <f t="shared" si="1250"/>
        <v>#DIV/0!</v>
      </c>
      <c r="Z1572" s="262">
        <f t="shared" si="1251"/>
        <v>0</v>
      </c>
      <c r="AA1572" s="262">
        <f t="shared" si="1252"/>
        <v>0</v>
      </c>
      <c r="AB1572" s="258" t="str">
        <f t="shared" si="1253"/>
        <v/>
      </c>
      <c r="AC1572" s="263" t="str">
        <f t="shared" si="1135"/>
        <v>   -  BĐ: 6/9/2025 KT: Ngày lỗi</v>
      </c>
      <c r="AD1572" s="263">
        <f t="shared" ref="AD1572:AE1572" si="1822">P1572</f>
        <v>45906</v>
      </c>
      <c r="AE1572" s="263" t="str">
        <f t="shared" si="1822"/>
        <v>#DIV/0!</v>
      </c>
      <c r="AF1572" s="187"/>
      <c r="AG1572" s="187"/>
    </row>
    <row r="1573">
      <c r="A1573" s="253"/>
      <c r="B1573" s="253"/>
      <c r="C1573" s="99"/>
      <c r="D1573" s="99"/>
      <c r="E1573" s="99"/>
      <c r="F1573" s="99"/>
      <c r="G1573" s="268"/>
      <c r="H1573" s="99"/>
      <c r="I1573" s="99"/>
      <c r="J1573" s="99"/>
      <c r="K1573" s="273"/>
      <c r="L1573" s="192"/>
      <c r="M1573" s="192"/>
      <c r="N1573" s="99"/>
      <c r="O1573" s="99"/>
      <c r="P1573" s="237">
        <f t="shared" si="1246"/>
        <v>45906</v>
      </c>
      <c r="Q1573" s="170" t="str">
        <f t="shared" si="1247"/>
        <v>#DIV/0!</v>
      </c>
      <c r="R1573" s="206"/>
      <c r="S1573" s="267"/>
      <c r="T1573" s="99"/>
      <c r="U1573" s="99"/>
      <c r="V1573" s="259" t="str">
        <f t="shared" si="1128"/>
        <v> </v>
      </c>
      <c r="W1573" s="260">
        <f t="shared" si="1248"/>
        <v>0</v>
      </c>
      <c r="X1573" s="258" t="str">
        <f t="shared" si="1249"/>
        <v>#DIV/0!</v>
      </c>
      <c r="Y1573" s="261" t="str">
        <f t="shared" si="1250"/>
        <v>#DIV/0!</v>
      </c>
      <c r="Z1573" s="262">
        <f t="shared" si="1251"/>
        <v>0</v>
      </c>
      <c r="AA1573" s="262">
        <f t="shared" si="1252"/>
        <v>0</v>
      </c>
      <c r="AB1573" s="258" t="str">
        <f t="shared" si="1253"/>
        <v/>
      </c>
      <c r="AC1573" s="263" t="str">
        <f t="shared" si="1135"/>
        <v>   -  BĐ: 6/9/2025 KT: Ngày lỗi</v>
      </c>
      <c r="AD1573" s="263">
        <f t="shared" ref="AD1573:AE1573" si="1823">P1573</f>
        <v>45906</v>
      </c>
      <c r="AE1573" s="263" t="str">
        <f t="shared" si="1823"/>
        <v>#DIV/0!</v>
      </c>
      <c r="AF1573" s="187"/>
      <c r="AG1573" s="187"/>
    </row>
    <row r="1574">
      <c r="A1574" s="253"/>
      <c r="B1574" s="253"/>
      <c r="C1574" s="99"/>
      <c r="D1574" s="99"/>
      <c r="E1574" s="99"/>
      <c r="F1574" s="99"/>
      <c r="G1574" s="268"/>
      <c r="H1574" s="99"/>
      <c r="I1574" s="99"/>
      <c r="J1574" s="99"/>
      <c r="K1574" s="273"/>
      <c r="L1574" s="192"/>
      <c r="M1574" s="192"/>
      <c r="N1574" s="99"/>
      <c r="O1574" s="99"/>
      <c r="P1574" s="237">
        <f t="shared" si="1246"/>
        <v>45906</v>
      </c>
      <c r="Q1574" s="170" t="str">
        <f t="shared" si="1247"/>
        <v>#DIV/0!</v>
      </c>
      <c r="R1574" s="206"/>
      <c r="S1574" s="267"/>
      <c r="T1574" s="99"/>
      <c r="U1574" s="99"/>
      <c r="V1574" s="259" t="str">
        <f t="shared" si="1128"/>
        <v> </v>
      </c>
      <c r="W1574" s="260">
        <f t="shared" si="1248"/>
        <v>0</v>
      </c>
      <c r="X1574" s="258" t="str">
        <f t="shared" si="1249"/>
        <v>#DIV/0!</v>
      </c>
      <c r="Y1574" s="261" t="str">
        <f t="shared" si="1250"/>
        <v>#DIV/0!</v>
      </c>
      <c r="Z1574" s="262">
        <f t="shared" si="1251"/>
        <v>0</v>
      </c>
      <c r="AA1574" s="262">
        <f t="shared" si="1252"/>
        <v>0</v>
      </c>
      <c r="AB1574" s="258" t="str">
        <f t="shared" si="1253"/>
        <v/>
      </c>
      <c r="AC1574" s="263" t="str">
        <f t="shared" si="1135"/>
        <v>   -  BĐ: 6/9/2025 KT: Ngày lỗi</v>
      </c>
      <c r="AD1574" s="263">
        <f t="shared" ref="AD1574:AE1574" si="1824">P1574</f>
        <v>45906</v>
      </c>
      <c r="AE1574" s="263" t="str">
        <f t="shared" si="1824"/>
        <v>#DIV/0!</v>
      </c>
      <c r="AF1574" s="187"/>
      <c r="AG1574" s="187"/>
    </row>
    <row r="1575">
      <c r="A1575" s="253"/>
      <c r="B1575" s="253"/>
      <c r="C1575" s="99"/>
      <c r="D1575" s="99"/>
      <c r="E1575" s="99"/>
      <c r="F1575" s="99"/>
      <c r="G1575" s="268"/>
      <c r="H1575" s="99"/>
      <c r="I1575" s="99"/>
      <c r="J1575" s="99"/>
      <c r="K1575" s="273"/>
      <c r="L1575" s="192"/>
      <c r="M1575" s="192"/>
      <c r="N1575" s="99"/>
      <c r="O1575" s="99"/>
      <c r="P1575" s="237">
        <f t="shared" si="1246"/>
        <v>45906</v>
      </c>
      <c r="Q1575" s="170" t="str">
        <f t="shared" si="1247"/>
        <v>#DIV/0!</v>
      </c>
      <c r="R1575" s="206"/>
      <c r="S1575" s="267"/>
      <c r="T1575" s="99"/>
      <c r="U1575" s="99"/>
      <c r="V1575" s="259" t="str">
        <f t="shared" si="1128"/>
        <v> </v>
      </c>
      <c r="W1575" s="260">
        <f t="shared" si="1248"/>
        <v>0</v>
      </c>
      <c r="X1575" s="258" t="str">
        <f t="shared" si="1249"/>
        <v>#DIV/0!</v>
      </c>
      <c r="Y1575" s="261" t="str">
        <f t="shared" si="1250"/>
        <v>#DIV/0!</v>
      </c>
      <c r="Z1575" s="262">
        <f t="shared" si="1251"/>
        <v>0</v>
      </c>
      <c r="AA1575" s="262">
        <f t="shared" si="1252"/>
        <v>0</v>
      </c>
      <c r="AB1575" s="258" t="str">
        <f t="shared" si="1253"/>
        <v/>
      </c>
      <c r="AC1575" s="263" t="str">
        <f t="shared" si="1135"/>
        <v>   -  BĐ: 6/9/2025 KT: Ngày lỗi</v>
      </c>
      <c r="AD1575" s="263">
        <f t="shared" ref="AD1575:AE1575" si="1825">P1575</f>
        <v>45906</v>
      </c>
      <c r="AE1575" s="263" t="str">
        <f t="shared" si="1825"/>
        <v>#DIV/0!</v>
      </c>
      <c r="AF1575" s="187"/>
      <c r="AG1575" s="187"/>
    </row>
    <row r="1576">
      <c r="A1576" s="253"/>
      <c r="B1576" s="253"/>
      <c r="C1576" s="99"/>
      <c r="D1576" s="99"/>
      <c r="E1576" s="99"/>
      <c r="F1576" s="99"/>
      <c r="G1576" s="268"/>
      <c r="H1576" s="99"/>
      <c r="I1576" s="99"/>
      <c r="J1576" s="99"/>
      <c r="K1576" s="273"/>
      <c r="L1576" s="192"/>
      <c r="M1576" s="192"/>
      <c r="N1576" s="99"/>
      <c r="O1576" s="99"/>
      <c r="P1576" s="237">
        <f t="shared" si="1246"/>
        <v>45906</v>
      </c>
      <c r="Q1576" s="170" t="str">
        <f t="shared" si="1247"/>
        <v>#DIV/0!</v>
      </c>
      <c r="R1576" s="206"/>
      <c r="S1576" s="267"/>
      <c r="T1576" s="99"/>
      <c r="U1576" s="99"/>
      <c r="V1576" s="259" t="str">
        <f t="shared" si="1128"/>
        <v> </v>
      </c>
      <c r="W1576" s="260">
        <f t="shared" si="1248"/>
        <v>0</v>
      </c>
      <c r="X1576" s="258" t="str">
        <f t="shared" si="1249"/>
        <v>#DIV/0!</v>
      </c>
      <c r="Y1576" s="261" t="str">
        <f t="shared" si="1250"/>
        <v>#DIV/0!</v>
      </c>
      <c r="Z1576" s="262">
        <f t="shared" si="1251"/>
        <v>0</v>
      </c>
      <c r="AA1576" s="262">
        <f t="shared" si="1252"/>
        <v>0</v>
      </c>
      <c r="AB1576" s="258" t="str">
        <f t="shared" si="1253"/>
        <v/>
      </c>
      <c r="AC1576" s="263" t="str">
        <f t="shared" si="1135"/>
        <v>   -  BĐ: 6/9/2025 KT: Ngày lỗi</v>
      </c>
      <c r="AD1576" s="263">
        <f t="shared" ref="AD1576:AE1576" si="1826">P1576</f>
        <v>45906</v>
      </c>
      <c r="AE1576" s="263" t="str">
        <f t="shared" si="1826"/>
        <v>#DIV/0!</v>
      </c>
      <c r="AF1576" s="187"/>
      <c r="AG1576" s="187"/>
    </row>
    <row r="1577">
      <c r="A1577" s="253"/>
      <c r="B1577" s="253"/>
      <c r="C1577" s="99"/>
      <c r="D1577" s="99"/>
      <c r="E1577" s="99"/>
      <c r="F1577" s="99"/>
      <c r="G1577" s="268"/>
      <c r="H1577" s="99"/>
      <c r="I1577" s="99"/>
      <c r="J1577" s="99"/>
      <c r="K1577" s="273"/>
      <c r="L1577" s="192"/>
      <c r="M1577" s="192"/>
      <c r="N1577" s="99"/>
      <c r="O1577" s="99"/>
      <c r="P1577" s="237">
        <f t="shared" si="1246"/>
        <v>45906</v>
      </c>
      <c r="Q1577" s="170" t="str">
        <f t="shared" si="1247"/>
        <v>#DIV/0!</v>
      </c>
      <c r="R1577" s="206"/>
      <c r="S1577" s="267"/>
      <c r="T1577" s="99"/>
      <c r="U1577" s="99"/>
      <c r="V1577" s="259" t="str">
        <f t="shared" si="1128"/>
        <v> </v>
      </c>
      <c r="W1577" s="260">
        <f t="shared" si="1248"/>
        <v>0</v>
      </c>
      <c r="X1577" s="258" t="str">
        <f t="shared" si="1249"/>
        <v>#DIV/0!</v>
      </c>
      <c r="Y1577" s="261" t="str">
        <f t="shared" si="1250"/>
        <v>#DIV/0!</v>
      </c>
      <c r="Z1577" s="262">
        <f t="shared" si="1251"/>
        <v>0</v>
      </c>
      <c r="AA1577" s="262">
        <f t="shared" si="1252"/>
        <v>0</v>
      </c>
      <c r="AB1577" s="258" t="str">
        <f t="shared" si="1253"/>
        <v/>
      </c>
      <c r="AC1577" s="263" t="str">
        <f t="shared" si="1135"/>
        <v>   -  BĐ: 6/9/2025 KT: Ngày lỗi</v>
      </c>
      <c r="AD1577" s="263">
        <f t="shared" ref="AD1577:AE1577" si="1827">P1577</f>
        <v>45906</v>
      </c>
      <c r="AE1577" s="263" t="str">
        <f t="shared" si="1827"/>
        <v>#DIV/0!</v>
      </c>
      <c r="AF1577" s="187"/>
      <c r="AG1577" s="187"/>
    </row>
    <row r="1578">
      <c r="A1578" s="253"/>
      <c r="B1578" s="253"/>
      <c r="C1578" s="99"/>
      <c r="D1578" s="99"/>
      <c r="E1578" s="99"/>
      <c r="F1578" s="99"/>
      <c r="G1578" s="268"/>
      <c r="H1578" s="99"/>
      <c r="I1578" s="99"/>
      <c r="J1578" s="99"/>
      <c r="K1578" s="273"/>
      <c r="L1578" s="192"/>
      <c r="M1578" s="192"/>
      <c r="N1578" s="99"/>
      <c r="O1578" s="99"/>
      <c r="P1578" s="237">
        <f t="shared" si="1246"/>
        <v>45906</v>
      </c>
      <c r="Q1578" s="170" t="str">
        <f t="shared" si="1247"/>
        <v>#DIV/0!</v>
      </c>
      <c r="R1578" s="206"/>
      <c r="S1578" s="267"/>
      <c r="T1578" s="99"/>
      <c r="U1578" s="99"/>
      <c r="V1578" s="259" t="str">
        <f t="shared" si="1128"/>
        <v> </v>
      </c>
      <c r="W1578" s="260">
        <f t="shared" si="1248"/>
        <v>0</v>
      </c>
      <c r="X1578" s="258" t="str">
        <f t="shared" si="1249"/>
        <v>#DIV/0!</v>
      </c>
      <c r="Y1578" s="261" t="str">
        <f t="shared" si="1250"/>
        <v>#DIV/0!</v>
      </c>
      <c r="Z1578" s="262">
        <f t="shared" si="1251"/>
        <v>0</v>
      </c>
      <c r="AA1578" s="262">
        <f t="shared" si="1252"/>
        <v>0</v>
      </c>
      <c r="AB1578" s="258" t="str">
        <f t="shared" si="1253"/>
        <v/>
      </c>
      <c r="AC1578" s="263" t="str">
        <f t="shared" si="1135"/>
        <v>   -  BĐ: 6/9/2025 KT: Ngày lỗi</v>
      </c>
      <c r="AD1578" s="263">
        <f t="shared" ref="AD1578:AE1578" si="1828">P1578</f>
        <v>45906</v>
      </c>
      <c r="AE1578" s="263" t="str">
        <f t="shared" si="1828"/>
        <v>#DIV/0!</v>
      </c>
      <c r="AF1578" s="187"/>
      <c r="AG1578" s="187"/>
    </row>
    <row r="1579">
      <c r="A1579" s="253"/>
      <c r="B1579" s="253"/>
      <c r="C1579" s="99"/>
      <c r="D1579" s="99"/>
      <c r="E1579" s="99"/>
      <c r="F1579" s="99"/>
      <c r="G1579" s="268"/>
      <c r="H1579" s="99"/>
      <c r="I1579" s="99"/>
      <c r="J1579" s="99"/>
      <c r="K1579" s="273"/>
      <c r="L1579" s="192"/>
      <c r="M1579" s="192"/>
      <c r="N1579" s="99"/>
      <c r="O1579" s="99"/>
      <c r="P1579" s="237">
        <f t="shared" si="1246"/>
        <v>45906</v>
      </c>
      <c r="Q1579" s="170" t="str">
        <f t="shared" si="1247"/>
        <v>#DIV/0!</v>
      </c>
      <c r="R1579" s="206"/>
      <c r="S1579" s="267"/>
      <c r="T1579" s="99"/>
      <c r="U1579" s="99"/>
      <c r="V1579" s="259" t="str">
        <f t="shared" si="1128"/>
        <v> </v>
      </c>
      <c r="W1579" s="260">
        <f t="shared" si="1248"/>
        <v>0</v>
      </c>
      <c r="X1579" s="258" t="str">
        <f t="shared" si="1249"/>
        <v>#DIV/0!</v>
      </c>
      <c r="Y1579" s="261" t="str">
        <f t="shared" si="1250"/>
        <v>#DIV/0!</v>
      </c>
      <c r="Z1579" s="262">
        <f t="shared" si="1251"/>
        <v>0</v>
      </c>
      <c r="AA1579" s="262">
        <f t="shared" si="1252"/>
        <v>0</v>
      </c>
      <c r="AB1579" s="258" t="str">
        <f t="shared" si="1253"/>
        <v/>
      </c>
      <c r="AC1579" s="263" t="str">
        <f t="shared" si="1135"/>
        <v>   -  BĐ: 6/9/2025 KT: Ngày lỗi</v>
      </c>
      <c r="AD1579" s="263">
        <f t="shared" ref="AD1579:AE1579" si="1829">P1579</f>
        <v>45906</v>
      </c>
      <c r="AE1579" s="263" t="str">
        <f t="shared" si="1829"/>
        <v>#DIV/0!</v>
      </c>
      <c r="AF1579" s="187"/>
      <c r="AG1579" s="187"/>
    </row>
    <row r="1580">
      <c r="A1580" s="253"/>
      <c r="B1580" s="253"/>
      <c r="C1580" s="99"/>
      <c r="D1580" s="99"/>
      <c r="E1580" s="99"/>
      <c r="F1580" s="99"/>
      <c r="G1580" s="268"/>
      <c r="H1580" s="99"/>
      <c r="I1580" s="99"/>
      <c r="J1580" s="99"/>
      <c r="K1580" s="273"/>
      <c r="L1580" s="192"/>
      <c r="M1580" s="192"/>
      <c r="N1580" s="99"/>
      <c r="O1580" s="99"/>
      <c r="P1580" s="237">
        <f t="shared" si="1246"/>
        <v>45906</v>
      </c>
      <c r="Q1580" s="170" t="str">
        <f t="shared" si="1247"/>
        <v>#DIV/0!</v>
      </c>
      <c r="R1580" s="206"/>
      <c r="S1580" s="267"/>
      <c r="T1580" s="99"/>
      <c r="U1580" s="99"/>
      <c r="V1580" s="259" t="str">
        <f t="shared" si="1128"/>
        <v> </v>
      </c>
      <c r="W1580" s="260">
        <f t="shared" si="1248"/>
        <v>0</v>
      </c>
      <c r="X1580" s="258" t="str">
        <f t="shared" si="1249"/>
        <v>#DIV/0!</v>
      </c>
      <c r="Y1580" s="261" t="str">
        <f t="shared" si="1250"/>
        <v>#DIV/0!</v>
      </c>
      <c r="Z1580" s="262">
        <f t="shared" si="1251"/>
        <v>0</v>
      </c>
      <c r="AA1580" s="262">
        <f t="shared" si="1252"/>
        <v>0</v>
      </c>
      <c r="AB1580" s="258" t="str">
        <f t="shared" si="1253"/>
        <v/>
      </c>
      <c r="AC1580" s="263" t="str">
        <f t="shared" si="1135"/>
        <v>   -  BĐ: 6/9/2025 KT: Ngày lỗi</v>
      </c>
      <c r="AD1580" s="263">
        <f t="shared" ref="AD1580:AE1580" si="1830">P1580</f>
        <v>45906</v>
      </c>
      <c r="AE1580" s="263" t="str">
        <f t="shared" si="1830"/>
        <v>#DIV/0!</v>
      </c>
      <c r="AF1580" s="187"/>
      <c r="AG1580" s="187"/>
    </row>
    <row r="1581">
      <c r="A1581" s="253"/>
      <c r="B1581" s="253"/>
      <c r="C1581" s="99"/>
      <c r="D1581" s="99"/>
      <c r="E1581" s="99"/>
      <c r="F1581" s="99"/>
      <c r="G1581" s="268"/>
      <c r="H1581" s="99"/>
      <c r="I1581" s="99"/>
      <c r="J1581" s="99"/>
      <c r="K1581" s="273"/>
      <c r="L1581" s="192"/>
      <c r="M1581" s="192"/>
      <c r="N1581" s="99"/>
      <c r="O1581" s="99"/>
      <c r="P1581" s="237">
        <f t="shared" si="1246"/>
        <v>45906</v>
      </c>
      <c r="Q1581" s="170" t="str">
        <f t="shared" si="1247"/>
        <v>#DIV/0!</v>
      </c>
      <c r="R1581" s="206"/>
      <c r="S1581" s="267"/>
      <c r="T1581" s="99"/>
      <c r="U1581" s="99"/>
      <c r="V1581" s="259" t="str">
        <f t="shared" si="1128"/>
        <v> </v>
      </c>
      <c r="W1581" s="260">
        <f t="shared" si="1248"/>
        <v>0</v>
      </c>
      <c r="X1581" s="258" t="str">
        <f t="shared" si="1249"/>
        <v>#DIV/0!</v>
      </c>
      <c r="Y1581" s="261" t="str">
        <f t="shared" si="1250"/>
        <v>#DIV/0!</v>
      </c>
      <c r="Z1581" s="262">
        <f t="shared" si="1251"/>
        <v>0</v>
      </c>
      <c r="AA1581" s="262">
        <f t="shared" si="1252"/>
        <v>0</v>
      </c>
      <c r="AB1581" s="258" t="str">
        <f t="shared" si="1253"/>
        <v/>
      </c>
      <c r="AC1581" s="263" t="str">
        <f t="shared" si="1135"/>
        <v>   -  BĐ: 6/9/2025 KT: Ngày lỗi</v>
      </c>
      <c r="AD1581" s="263">
        <f t="shared" ref="AD1581:AE1581" si="1831">P1581</f>
        <v>45906</v>
      </c>
      <c r="AE1581" s="263" t="str">
        <f t="shared" si="1831"/>
        <v>#DIV/0!</v>
      </c>
      <c r="AF1581" s="187"/>
      <c r="AG1581" s="187"/>
    </row>
    <row r="1582">
      <c r="A1582" s="253"/>
      <c r="B1582" s="253"/>
      <c r="C1582" s="99"/>
      <c r="D1582" s="99"/>
      <c r="E1582" s="99"/>
      <c r="F1582" s="99"/>
      <c r="G1582" s="268"/>
      <c r="H1582" s="99"/>
      <c r="I1582" s="99"/>
      <c r="J1582" s="99"/>
      <c r="K1582" s="273"/>
      <c r="L1582" s="192"/>
      <c r="M1582" s="192"/>
      <c r="N1582" s="99"/>
      <c r="O1582" s="99"/>
      <c r="P1582" s="237">
        <f t="shared" si="1246"/>
        <v>45906</v>
      </c>
      <c r="Q1582" s="170" t="str">
        <f t="shared" si="1247"/>
        <v>#DIV/0!</v>
      </c>
      <c r="R1582" s="206"/>
      <c r="S1582" s="267"/>
      <c r="T1582" s="99"/>
      <c r="U1582" s="99"/>
      <c r="V1582" s="259" t="str">
        <f t="shared" si="1128"/>
        <v> </v>
      </c>
      <c r="W1582" s="260">
        <f t="shared" si="1248"/>
        <v>0</v>
      </c>
      <c r="X1582" s="258" t="str">
        <f t="shared" si="1249"/>
        <v>#DIV/0!</v>
      </c>
      <c r="Y1582" s="261" t="str">
        <f t="shared" si="1250"/>
        <v>#DIV/0!</v>
      </c>
      <c r="Z1582" s="262">
        <f t="shared" si="1251"/>
        <v>0</v>
      </c>
      <c r="AA1582" s="262">
        <f t="shared" si="1252"/>
        <v>0</v>
      </c>
      <c r="AB1582" s="258" t="str">
        <f t="shared" si="1253"/>
        <v/>
      </c>
      <c r="AC1582" s="263" t="str">
        <f t="shared" si="1135"/>
        <v>   -  BĐ: 6/9/2025 KT: Ngày lỗi</v>
      </c>
      <c r="AD1582" s="263">
        <f t="shared" ref="AD1582:AE1582" si="1832">P1582</f>
        <v>45906</v>
      </c>
      <c r="AE1582" s="263" t="str">
        <f t="shared" si="1832"/>
        <v>#DIV/0!</v>
      </c>
      <c r="AF1582" s="187"/>
      <c r="AG1582" s="187"/>
    </row>
    <row r="1583">
      <c r="A1583" s="253"/>
      <c r="B1583" s="253"/>
      <c r="C1583" s="99"/>
      <c r="D1583" s="99"/>
      <c r="E1583" s="99"/>
      <c r="F1583" s="99"/>
      <c r="G1583" s="268"/>
      <c r="H1583" s="99"/>
      <c r="I1583" s="99"/>
      <c r="J1583" s="99"/>
      <c r="K1583" s="273"/>
      <c r="L1583" s="192"/>
      <c r="M1583" s="192"/>
      <c r="N1583" s="99"/>
      <c r="O1583" s="99"/>
      <c r="P1583" s="237">
        <f t="shared" si="1246"/>
        <v>45906</v>
      </c>
      <c r="Q1583" s="170" t="str">
        <f t="shared" si="1247"/>
        <v>#DIV/0!</v>
      </c>
      <c r="R1583" s="206"/>
      <c r="S1583" s="267"/>
      <c r="T1583" s="99"/>
      <c r="U1583" s="99"/>
      <c r="V1583" s="259" t="str">
        <f t="shared" si="1128"/>
        <v> </v>
      </c>
      <c r="W1583" s="260">
        <f t="shared" si="1248"/>
        <v>0</v>
      </c>
      <c r="X1583" s="258" t="str">
        <f t="shared" si="1249"/>
        <v>#DIV/0!</v>
      </c>
      <c r="Y1583" s="261" t="str">
        <f t="shared" si="1250"/>
        <v>#DIV/0!</v>
      </c>
      <c r="Z1583" s="262">
        <f t="shared" si="1251"/>
        <v>0</v>
      </c>
      <c r="AA1583" s="262">
        <f t="shared" si="1252"/>
        <v>0</v>
      </c>
      <c r="AB1583" s="258" t="str">
        <f t="shared" si="1253"/>
        <v/>
      </c>
      <c r="AC1583" s="263" t="str">
        <f t="shared" si="1135"/>
        <v>   -  BĐ: 6/9/2025 KT: Ngày lỗi</v>
      </c>
      <c r="AD1583" s="263">
        <f t="shared" ref="AD1583:AE1583" si="1833">P1583</f>
        <v>45906</v>
      </c>
      <c r="AE1583" s="263" t="str">
        <f t="shared" si="1833"/>
        <v>#DIV/0!</v>
      </c>
      <c r="AF1583" s="187"/>
      <c r="AG1583" s="187"/>
    </row>
    <row r="1584">
      <c r="A1584" s="253"/>
      <c r="B1584" s="253"/>
      <c r="C1584" s="99"/>
      <c r="D1584" s="99"/>
      <c r="E1584" s="99"/>
      <c r="F1584" s="99"/>
      <c r="G1584" s="268"/>
      <c r="H1584" s="99"/>
      <c r="I1584" s="99"/>
      <c r="J1584" s="99"/>
      <c r="K1584" s="273"/>
      <c r="L1584" s="192"/>
      <c r="M1584" s="192"/>
      <c r="N1584" s="99"/>
      <c r="O1584" s="99"/>
      <c r="P1584" s="237">
        <f t="shared" si="1246"/>
        <v>45906</v>
      </c>
      <c r="Q1584" s="170" t="str">
        <f t="shared" si="1247"/>
        <v>#DIV/0!</v>
      </c>
      <c r="R1584" s="206"/>
      <c r="S1584" s="267"/>
      <c r="T1584" s="99"/>
      <c r="U1584" s="99"/>
      <c r="V1584" s="259" t="str">
        <f t="shared" si="1128"/>
        <v> </v>
      </c>
      <c r="W1584" s="260">
        <f t="shared" si="1248"/>
        <v>0</v>
      </c>
      <c r="X1584" s="258" t="str">
        <f t="shared" si="1249"/>
        <v>#DIV/0!</v>
      </c>
      <c r="Y1584" s="261" t="str">
        <f t="shared" si="1250"/>
        <v>#DIV/0!</v>
      </c>
      <c r="Z1584" s="262">
        <f t="shared" si="1251"/>
        <v>0</v>
      </c>
      <c r="AA1584" s="262">
        <f t="shared" si="1252"/>
        <v>0</v>
      </c>
      <c r="AB1584" s="258" t="str">
        <f t="shared" si="1253"/>
        <v/>
      </c>
      <c r="AC1584" s="263" t="str">
        <f t="shared" si="1135"/>
        <v>   -  BĐ: 6/9/2025 KT: Ngày lỗi</v>
      </c>
      <c r="AD1584" s="263">
        <f t="shared" ref="AD1584:AE1584" si="1834">P1584</f>
        <v>45906</v>
      </c>
      <c r="AE1584" s="263" t="str">
        <f t="shared" si="1834"/>
        <v>#DIV/0!</v>
      </c>
      <c r="AF1584" s="187"/>
      <c r="AG1584" s="187"/>
    </row>
    <row r="1585">
      <c r="A1585" s="253"/>
      <c r="B1585" s="253"/>
      <c r="C1585" s="99"/>
      <c r="D1585" s="99"/>
      <c r="E1585" s="99"/>
      <c r="F1585" s="99"/>
      <c r="G1585" s="268"/>
      <c r="H1585" s="99"/>
      <c r="I1585" s="99"/>
      <c r="J1585" s="99"/>
      <c r="K1585" s="273"/>
      <c r="L1585" s="192"/>
      <c r="M1585" s="192"/>
      <c r="N1585" s="99"/>
      <c r="O1585" s="99"/>
      <c r="P1585" s="237">
        <f t="shared" si="1246"/>
        <v>45906</v>
      </c>
      <c r="Q1585" s="170" t="str">
        <f t="shared" si="1247"/>
        <v>#DIV/0!</v>
      </c>
      <c r="R1585" s="206"/>
      <c r="S1585" s="267"/>
      <c r="T1585" s="99"/>
      <c r="U1585" s="99"/>
      <c r="V1585" s="259" t="str">
        <f t="shared" si="1128"/>
        <v> </v>
      </c>
      <c r="W1585" s="260">
        <f t="shared" si="1248"/>
        <v>0</v>
      </c>
      <c r="X1585" s="258" t="str">
        <f t="shared" si="1249"/>
        <v>#DIV/0!</v>
      </c>
      <c r="Y1585" s="261" t="str">
        <f t="shared" si="1250"/>
        <v>#DIV/0!</v>
      </c>
      <c r="Z1585" s="262">
        <f t="shared" si="1251"/>
        <v>0</v>
      </c>
      <c r="AA1585" s="262">
        <f t="shared" si="1252"/>
        <v>0</v>
      </c>
      <c r="AB1585" s="258" t="str">
        <f t="shared" si="1253"/>
        <v/>
      </c>
      <c r="AC1585" s="263" t="str">
        <f t="shared" si="1135"/>
        <v>   -  BĐ: 6/9/2025 KT: Ngày lỗi</v>
      </c>
      <c r="AD1585" s="263">
        <f t="shared" ref="AD1585:AE1585" si="1835">P1585</f>
        <v>45906</v>
      </c>
      <c r="AE1585" s="263" t="str">
        <f t="shared" si="1835"/>
        <v>#DIV/0!</v>
      </c>
      <c r="AF1585" s="187"/>
      <c r="AG1585" s="187"/>
    </row>
    <row r="1586">
      <c r="A1586" s="253"/>
      <c r="B1586" s="253"/>
      <c r="C1586" s="99"/>
      <c r="D1586" s="99"/>
      <c r="E1586" s="99"/>
      <c r="F1586" s="99"/>
      <c r="G1586" s="268"/>
      <c r="H1586" s="99"/>
      <c r="I1586" s="99"/>
      <c r="J1586" s="99"/>
      <c r="K1586" s="273"/>
      <c r="L1586" s="192"/>
      <c r="M1586" s="192"/>
      <c r="N1586" s="99"/>
      <c r="O1586" s="99"/>
      <c r="P1586" s="237">
        <f t="shared" si="1246"/>
        <v>45906</v>
      </c>
      <c r="Q1586" s="170" t="str">
        <f t="shared" si="1247"/>
        <v>#DIV/0!</v>
      </c>
      <c r="R1586" s="206"/>
      <c r="S1586" s="267"/>
      <c r="T1586" s="99"/>
      <c r="U1586" s="99"/>
      <c r="V1586" s="259" t="str">
        <f t="shared" si="1128"/>
        <v> </v>
      </c>
      <c r="W1586" s="260">
        <f t="shared" si="1248"/>
        <v>0</v>
      </c>
      <c r="X1586" s="258" t="str">
        <f t="shared" si="1249"/>
        <v>#DIV/0!</v>
      </c>
      <c r="Y1586" s="261" t="str">
        <f t="shared" si="1250"/>
        <v>#DIV/0!</v>
      </c>
      <c r="Z1586" s="262">
        <f t="shared" si="1251"/>
        <v>0</v>
      </c>
      <c r="AA1586" s="262">
        <f t="shared" si="1252"/>
        <v>0</v>
      </c>
      <c r="AB1586" s="258" t="str">
        <f t="shared" si="1253"/>
        <v/>
      </c>
      <c r="AC1586" s="263" t="str">
        <f t="shared" si="1135"/>
        <v>   -  BĐ: 6/9/2025 KT: Ngày lỗi</v>
      </c>
      <c r="AD1586" s="263">
        <f t="shared" ref="AD1586:AE1586" si="1836">P1586</f>
        <v>45906</v>
      </c>
      <c r="AE1586" s="263" t="str">
        <f t="shared" si="1836"/>
        <v>#DIV/0!</v>
      </c>
      <c r="AF1586" s="187"/>
      <c r="AG1586" s="187"/>
    </row>
    <row r="1587">
      <c r="A1587" s="253"/>
      <c r="B1587" s="253"/>
      <c r="C1587" s="99"/>
      <c r="D1587" s="99"/>
      <c r="E1587" s="99"/>
      <c r="F1587" s="99"/>
      <c r="G1587" s="268"/>
      <c r="H1587" s="99"/>
      <c r="I1587" s="99"/>
      <c r="J1587" s="99"/>
      <c r="K1587" s="273"/>
      <c r="L1587" s="192"/>
      <c r="M1587" s="192"/>
      <c r="N1587" s="99"/>
      <c r="O1587" s="99"/>
      <c r="P1587" s="237">
        <f t="shared" si="1246"/>
        <v>45906</v>
      </c>
      <c r="Q1587" s="170" t="str">
        <f t="shared" si="1247"/>
        <v>#DIV/0!</v>
      </c>
      <c r="R1587" s="206"/>
      <c r="S1587" s="267"/>
      <c r="T1587" s="99"/>
      <c r="U1587" s="99"/>
      <c r="V1587" s="259" t="str">
        <f t="shared" si="1128"/>
        <v> </v>
      </c>
      <c r="W1587" s="260">
        <f t="shared" si="1248"/>
        <v>0</v>
      </c>
      <c r="X1587" s="258" t="str">
        <f t="shared" si="1249"/>
        <v>#DIV/0!</v>
      </c>
      <c r="Y1587" s="261" t="str">
        <f t="shared" si="1250"/>
        <v>#DIV/0!</v>
      </c>
      <c r="Z1587" s="262">
        <f t="shared" si="1251"/>
        <v>0</v>
      </c>
      <c r="AA1587" s="262">
        <f t="shared" si="1252"/>
        <v>0</v>
      </c>
      <c r="AB1587" s="258" t="str">
        <f t="shared" si="1253"/>
        <v/>
      </c>
      <c r="AC1587" s="263" t="str">
        <f t="shared" si="1135"/>
        <v>   -  BĐ: 6/9/2025 KT: Ngày lỗi</v>
      </c>
      <c r="AD1587" s="263">
        <f t="shared" ref="AD1587:AE1587" si="1837">P1587</f>
        <v>45906</v>
      </c>
      <c r="AE1587" s="263" t="str">
        <f t="shared" si="1837"/>
        <v>#DIV/0!</v>
      </c>
      <c r="AF1587" s="187"/>
      <c r="AG1587" s="187"/>
    </row>
    <row r="1588">
      <c r="A1588" s="253"/>
      <c r="B1588" s="253"/>
      <c r="C1588" s="99"/>
      <c r="D1588" s="99"/>
      <c r="E1588" s="99"/>
      <c r="F1588" s="99"/>
      <c r="G1588" s="268"/>
      <c r="H1588" s="99"/>
      <c r="I1588" s="99"/>
      <c r="J1588" s="99"/>
      <c r="K1588" s="273"/>
      <c r="L1588" s="192"/>
      <c r="M1588" s="192"/>
      <c r="N1588" s="99"/>
      <c r="O1588" s="99"/>
      <c r="P1588" s="237">
        <f t="shared" si="1246"/>
        <v>45906</v>
      </c>
      <c r="Q1588" s="170" t="str">
        <f t="shared" si="1247"/>
        <v>#DIV/0!</v>
      </c>
      <c r="R1588" s="206"/>
      <c r="S1588" s="267"/>
      <c r="T1588" s="99"/>
      <c r="U1588" s="99"/>
      <c r="V1588" s="259" t="str">
        <f t="shared" si="1128"/>
        <v> </v>
      </c>
      <c r="W1588" s="260">
        <f t="shared" si="1248"/>
        <v>0</v>
      </c>
      <c r="X1588" s="258" t="str">
        <f t="shared" si="1249"/>
        <v>#DIV/0!</v>
      </c>
      <c r="Y1588" s="261" t="str">
        <f t="shared" si="1250"/>
        <v>#DIV/0!</v>
      </c>
      <c r="Z1588" s="262">
        <f t="shared" si="1251"/>
        <v>0</v>
      </c>
      <c r="AA1588" s="262">
        <f t="shared" si="1252"/>
        <v>0</v>
      </c>
      <c r="AB1588" s="258" t="str">
        <f t="shared" si="1253"/>
        <v/>
      </c>
      <c r="AC1588" s="263" t="str">
        <f t="shared" si="1135"/>
        <v>   -  BĐ: 6/9/2025 KT: Ngày lỗi</v>
      </c>
      <c r="AD1588" s="263">
        <f t="shared" ref="AD1588:AE1588" si="1838">P1588</f>
        <v>45906</v>
      </c>
      <c r="AE1588" s="263" t="str">
        <f t="shared" si="1838"/>
        <v>#DIV/0!</v>
      </c>
      <c r="AF1588" s="187"/>
      <c r="AG1588" s="187"/>
    </row>
    <row r="1589">
      <c r="A1589" s="253"/>
      <c r="B1589" s="253"/>
      <c r="C1589" s="99"/>
      <c r="D1589" s="99"/>
      <c r="E1589" s="99"/>
      <c r="F1589" s="99"/>
      <c r="G1589" s="268"/>
      <c r="H1589" s="99"/>
      <c r="I1589" s="99"/>
      <c r="J1589" s="99"/>
      <c r="K1589" s="273"/>
      <c r="L1589" s="192"/>
      <c r="M1589" s="192"/>
      <c r="N1589" s="99"/>
      <c r="O1589" s="99"/>
      <c r="P1589" s="237">
        <f t="shared" si="1246"/>
        <v>45906</v>
      </c>
      <c r="Q1589" s="170" t="str">
        <f t="shared" si="1247"/>
        <v>#DIV/0!</v>
      </c>
      <c r="R1589" s="206"/>
      <c r="S1589" s="267"/>
      <c r="T1589" s="99"/>
      <c r="U1589" s="99"/>
      <c r="V1589" s="259" t="str">
        <f t="shared" si="1128"/>
        <v> </v>
      </c>
      <c r="W1589" s="260">
        <f t="shared" si="1248"/>
        <v>0</v>
      </c>
      <c r="X1589" s="258" t="str">
        <f t="shared" si="1249"/>
        <v>#DIV/0!</v>
      </c>
      <c r="Y1589" s="261" t="str">
        <f t="shared" si="1250"/>
        <v>#DIV/0!</v>
      </c>
      <c r="Z1589" s="262">
        <f t="shared" si="1251"/>
        <v>0</v>
      </c>
      <c r="AA1589" s="262">
        <f t="shared" si="1252"/>
        <v>0</v>
      </c>
      <c r="AB1589" s="258" t="str">
        <f t="shared" si="1253"/>
        <v/>
      </c>
      <c r="AC1589" s="263" t="str">
        <f t="shared" si="1135"/>
        <v>   -  BĐ: 6/9/2025 KT: Ngày lỗi</v>
      </c>
      <c r="AD1589" s="263">
        <f t="shared" ref="AD1589:AE1589" si="1839">P1589</f>
        <v>45906</v>
      </c>
      <c r="AE1589" s="263" t="str">
        <f t="shared" si="1839"/>
        <v>#DIV/0!</v>
      </c>
      <c r="AF1589" s="187"/>
      <c r="AG1589" s="187"/>
    </row>
    <row r="1590">
      <c r="A1590" s="253"/>
      <c r="B1590" s="253"/>
      <c r="C1590" s="99"/>
      <c r="D1590" s="99"/>
      <c r="E1590" s="99"/>
      <c r="F1590" s="99"/>
      <c r="G1590" s="268"/>
      <c r="H1590" s="99"/>
      <c r="I1590" s="99"/>
      <c r="J1590" s="99"/>
      <c r="K1590" s="273"/>
      <c r="L1590" s="192"/>
      <c r="M1590" s="192"/>
      <c r="N1590" s="99"/>
      <c r="O1590" s="99"/>
      <c r="P1590" s="237">
        <f t="shared" si="1246"/>
        <v>45906</v>
      </c>
      <c r="Q1590" s="170" t="str">
        <f t="shared" si="1247"/>
        <v>#DIV/0!</v>
      </c>
      <c r="R1590" s="206"/>
      <c r="S1590" s="267"/>
      <c r="T1590" s="99"/>
      <c r="U1590" s="99"/>
      <c r="V1590" s="259" t="str">
        <f t="shared" si="1128"/>
        <v> </v>
      </c>
      <c r="W1590" s="260">
        <f t="shared" si="1248"/>
        <v>0</v>
      </c>
      <c r="X1590" s="258" t="str">
        <f t="shared" si="1249"/>
        <v>#DIV/0!</v>
      </c>
      <c r="Y1590" s="261" t="str">
        <f t="shared" si="1250"/>
        <v>#DIV/0!</v>
      </c>
      <c r="Z1590" s="262">
        <f t="shared" si="1251"/>
        <v>0</v>
      </c>
      <c r="AA1590" s="262">
        <f t="shared" si="1252"/>
        <v>0</v>
      </c>
      <c r="AB1590" s="258" t="str">
        <f t="shared" si="1253"/>
        <v/>
      </c>
      <c r="AC1590" s="263" t="str">
        <f t="shared" si="1135"/>
        <v>   -  BĐ: 6/9/2025 KT: Ngày lỗi</v>
      </c>
      <c r="AD1590" s="263">
        <f t="shared" ref="AD1590:AE1590" si="1840">P1590</f>
        <v>45906</v>
      </c>
      <c r="AE1590" s="263" t="str">
        <f t="shared" si="1840"/>
        <v>#DIV/0!</v>
      </c>
      <c r="AF1590" s="187"/>
      <c r="AG1590" s="187"/>
    </row>
    <row r="1591">
      <c r="A1591" s="253"/>
      <c r="B1591" s="253"/>
      <c r="C1591" s="99"/>
      <c r="D1591" s="99"/>
      <c r="E1591" s="99"/>
      <c r="F1591" s="99"/>
      <c r="G1591" s="268"/>
      <c r="H1591" s="99"/>
      <c r="I1591" s="99"/>
      <c r="J1591" s="99"/>
      <c r="K1591" s="273"/>
      <c r="L1591" s="192"/>
      <c r="M1591" s="192"/>
      <c r="N1591" s="99"/>
      <c r="O1591" s="99"/>
      <c r="P1591" s="237">
        <f t="shared" si="1246"/>
        <v>45906</v>
      </c>
      <c r="Q1591" s="170" t="str">
        <f t="shared" si="1247"/>
        <v>#DIV/0!</v>
      </c>
      <c r="R1591" s="206"/>
      <c r="S1591" s="267"/>
      <c r="T1591" s="99"/>
      <c r="U1591" s="99"/>
      <c r="V1591" s="259" t="str">
        <f t="shared" si="1128"/>
        <v> </v>
      </c>
      <c r="W1591" s="260">
        <f t="shared" si="1248"/>
        <v>0</v>
      </c>
      <c r="X1591" s="258" t="str">
        <f t="shared" si="1249"/>
        <v>#DIV/0!</v>
      </c>
      <c r="Y1591" s="261" t="str">
        <f t="shared" si="1250"/>
        <v>#DIV/0!</v>
      </c>
      <c r="Z1591" s="262">
        <f t="shared" si="1251"/>
        <v>0</v>
      </c>
      <c r="AA1591" s="262">
        <f t="shared" si="1252"/>
        <v>0</v>
      </c>
      <c r="AB1591" s="258" t="str">
        <f t="shared" si="1253"/>
        <v/>
      </c>
      <c r="AC1591" s="263" t="str">
        <f t="shared" si="1135"/>
        <v>   -  BĐ: 6/9/2025 KT: Ngày lỗi</v>
      </c>
      <c r="AD1591" s="263">
        <f t="shared" ref="AD1591:AE1591" si="1841">P1591</f>
        <v>45906</v>
      </c>
      <c r="AE1591" s="263" t="str">
        <f t="shared" si="1841"/>
        <v>#DIV/0!</v>
      </c>
      <c r="AF1591" s="187"/>
      <c r="AG1591" s="187"/>
    </row>
    <row r="1592">
      <c r="A1592" s="253"/>
      <c r="B1592" s="253"/>
      <c r="C1592" s="99"/>
      <c r="D1592" s="99"/>
      <c r="E1592" s="99"/>
      <c r="F1592" s="99"/>
      <c r="G1592" s="268"/>
      <c r="H1592" s="99"/>
      <c r="I1592" s="99"/>
      <c r="J1592" s="99"/>
      <c r="K1592" s="273"/>
      <c r="L1592" s="192"/>
      <c r="M1592" s="192"/>
      <c r="N1592" s="99"/>
      <c r="O1592" s="99"/>
      <c r="P1592" s="237">
        <f t="shared" si="1246"/>
        <v>45906</v>
      </c>
      <c r="Q1592" s="170" t="str">
        <f t="shared" si="1247"/>
        <v>#DIV/0!</v>
      </c>
      <c r="R1592" s="206"/>
      <c r="S1592" s="267"/>
      <c r="T1592" s="99"/>
      <c r="U1592" s="99"/>
      <c r="V1592" s="259" t="str">
        <f t="shared" si="1128"/>
        <v> </v>
      </c>
      <c r="W1592" s="260">
        <f t="shared" si="1248"/>
        <v>0</v>
      </c>
      <c r="X1592" s="258" t="str">
        <f t="shared" si="1249"/>
        <v>#DIV/0!</v>
      </c>
      <c r="Y1592" s="261" t="str">
        <f t="shared" si="1250"/>
        <v>#DIV/0!</v>
      </c>
      <c r="Z1592" s="262">
        <f t="shared" si="1251"/>
        <v>0</v>
      </c>
      <c r="AA1592" s="262">
        <f t="shared" si="1252"/>
        <v>0</v>
      </c>
      <c r="AB1592" s="258" t="str">
        <f t="shared" si="1253"/>
        <v/>
      </c>
      <c r="AC1592" s="263" t="str">
        <f t="shared" si="1135"/>
        <v>   -  BĐ: 6/9/2025 KT: Ngày lỗi</v>
      </c>
      <c r="AD1592" s="263">
        <f t="shared" ref="AD1592:AE1592" si="1842">P1592</f>
        <v>45906</v>
      </c>
      <c r="AE1592" s="263" t="str">
        <f t="shared" si="1842"/>
        <v>#DIV/0!</v>
      </c>
      <c r="AF1592" s="187"/>
      <c r="AG1592" s="187"/>
    </row>
    <row r="1593">
      <c r="A1593" s="253"/>
      <c r="B1593" s="253"/>
      <c r="C1593" s="99"/>
      <c r="D1593" s="99"/>
      <c r="E1593" s="99"/>
      <c r="F1593" s="99"/>
      <c r="G1593" s="268"/>
      <c r="H1593" s="99"/>
      <c r="I1593" s="99"/>
      <c r="J1593" s="99"/>
      <c r="K1593" s="273"/>
      <c r="L1593" s="192"/>
      <c r="M1593" s="192"/>
      <c r="N1593" s="99"/>
      <c r="O1593" s="99"/>
      <c r="P1593" s="237">
        <f t="shared" si="1246"/>
        <v>45906</v>
      </c>
      <c r="Q1593" s="170" t="str">
        <f t="shared" si="1247"/>
        <v>#DIV/0!</v>
      </c>
      <c r="R1593" s="206"/>
      <c r="S1593" s="267"/>
      <c r="T1593" s="99"/>
      <c r="U1593" s="99"/>
      <c r="V1593" s="259" t="str">
        <f t="shared" si="1128"/>
        <v> </v>
      </c>
      <c r="W1593" s="260">
        <f t="shared" si="1248"/>
        <v>0</v>
      </c>
      <c r="X1593" s="258" t="str">
        <f t="shared" si="1249"/>
        <v>#DIV/0!</v>
      </c>
      <c r="Y1593" s="261" t="str">
        <f t="shared" si="1250"/>
        <v>#DIV/0!</v>
      </c>
      <c r="Z1593" s="262">
        <f t="shared" si="1251"/>
        <v>0</v>
      </c>
      <c r="AA1593" s="262">
        <f t="shared" si="1252"/>
        <v>0</v>
      </c>
      <c r="AB1593" s="258" t="str">
        <f t="shared" si="1253"/>
        <v/>
      </c>
      <c r="AC1593" s="263" t="str">
        <f t="shared" si="1135"/>
        <v>   -  BĐ: 6/9/2025 KT: Ngày lỗi</v>
      </c>
      <c r="AD1593" s="263">
        <f t="shared" ref="AD1593:AE1593" si="1843">P1593</f>
        <v>45906</v>
      </c>
      <c r="AE1593" s="263" t="str">
        <f t="shared" si="1843"/>
        <v>#DIV/0!</v>
      </c>
      <c r="AF1593" s="187"/>
      <c r="AG1593" s="187"/>
    </row>
    <row r="1594">
      <c r="A1594" s="253"/>
      <c r="B1594" s="253"/>
      <c r="C1594" s="99"/>
      <c r="D1594" s="99"/>
      <c r="E1594" s="99"/>
      <c r="F1594" s="99"/>
      <c r="G1594" s="268"/>
      <c r="H1594" s="99"/>
      <c r="I1594" s="99"/>
      <c r="J1594" s="99"/>
      <c r="K1594" s="273"/>
      <c r="L1594" s="192"/>
      <c r="M1594" s="192"/>
      <c r="N1594" s="99"/>
      <c r="O1594" s="99"/>
      <c r="P1594" s="237">
        <f t="shared" si="1246"/>
        <v>45906</v>
      </c>
      <c r="Q1594" s="170" t="str">
        <f t="shared" si="1247"/>
        <v>#DIV/0!</v>
      </c>
      <c r="R1594" s="206"/>
      <c r="S1594" s="267"/>
      <c r="T1594" s="99"/>
      <c r="U1594" s="99"/>
      <c r="V1594" s="259" t="str">
        <f t="shared" si="1128"/>
        <v> </v>
      </c>
      <c r="W1594" s="260">
        <f t="shared" si="1248"/>
        <v>0</v>
      </c>
      <c r="X1594" s="258" t="str">
        <f t="shared" si="1249"/>
        <v>#DIV/0!</v>
      </c>
      <c r="Y1594" s="261" t="str">
        <f t="shared" si="1250"/>
        <v>#DIV/0!</v>
      </c>
      <c r="Z1594" s="262">
        <f t="shared" si="1251"/>
        <v>0</v>
      </c>
      <c r="AA1594" s="262">
        <f t="shared" si="1252"/>
        <v>0</v>
      </c>
      <c r="AB1594" s="258" t="str">
        <f t="shared" si="1253"/>
        <v/>
      </c>
      <c r="AC1594" s="263" t="str">
        <f t="shared" si="1135"/>
        <v>   -  BĐ: 6/9/2025 KT: Ngày lỗi</v>
      </c>
      <c r="AD1594" s="263">
        <f t="shared" ref="AD1594:AE1594" si="1844">P1594</f>
        <v>45906</v>
      </c>
      <c r="AE1594" s="263" t="str">
        <f t="shared" si="1844"/>
        <v>#DIV/0!</v>
      </c>
      <c r="AF1594" s="187"/>
      <c r="AG1594" s="187"/>
    </row>
    <row r="1595">
      <c r="A1595" s="253"/>
      <c r="B1595" s="253"/>
      <c r="C1595" s="99"/>
      <c r="D1595" s="99"/>
      <c r="E1595" s="99"/>
      <c r="F1595" s="99"/>
      <c r="G1595" s="268"/>
      <c r="H1595" s="99"/>
      <c r="I1595" s="99"/>
      <c r="J1595" s="99"/>
      <c r="K1595" s="273"/>
      <c r="L1595" s="192"/>
      <c r="M1595" s="192"/>
      <c r="N1595" s="99"/>
      <c r="O1595" s="99"/>
      <c r="P1595" s="237">
        <f t="shared" si="1246"/>
        <v>45906</v>
      </c>
      <c r="Q1595" s="170" t="str">
        <f t="shared" si="1247"/>
        <v>#DIV/0!</v>
      </c>
      <c r="R1595" s="206"/>
      <c r="S1595" s="267"/>
      <c r="T1595" s="99"/>
      <c r="U1595" s="99"/>
      <c r="V1595" s="259" t="str">
        <f t="shared" si="1128"/>
        <v> </v>
      </c>
      <c r="W1595" s="260">
        <f t="shared" si="1248"/>
        <v>0</v>
      </c>
      <c r="X1595" s="258" t="str">
        <f t="shared" si="1249"/>
        <v>#DIV/0!</v>
      </c>
      <c r="Y1595" s="261" t="str">
        <f t="shared" si="1250"/>
        <v>#DIV/0!</v>
      </c>
      <c r="Z1595" s="262">
        <f t="shared" si="1251"/>
        <v>0</v>
      </c>
      <c r="AA1595" s="262">
        <f t="shared" si="1252"/>
        <v>0</v>
      </c>
      <c r="AB1595" s="258" t="str">
        <f t="shared" si="1253"/>
        <v/>
      </c>
      <c r="AC1595" s="263" t="str">
        <f t="shared" si="1135"/>
        <v>   -  BĐ: 6/9/2025 KT: Ngày lỗi</v>
      </c>
      <c r="AD1595" s="263">
        <f t="shared" ref="AD1595:AE1595" si="1845">P1595</f>
        <v>45906</v>
      </c>
      <c r="AE1595" s="263" t="str">
        <f t="shared" si="1845"/>
        <v>#DIV/0!</v>
      </c>
      <c r="AF1595" s="187"/>
      <c r="AG1595" s="187"/>
    </row>
    <row r="1596">
      <c r="A1596" s="253"/>
      <c r="B1596" s="253"/>
      <c r="C1596" s="99"/>
      <c r="D1596" s="99"/>
      <c r="E1596" s="99"/>
      <c r="F1596" s="99"/>
      <c r="G1596" s="268"/>
      <c r="H1596" s="99"/>
      <c r="I1596" s="99"/>
      <c r="J1596" s="99"/>
      <c r="K1596" s="273"/>
      <c r="L1596" s="192"/>
      <c r="M1596" s="192"/>
      <c r="N1596" s="99"/>
      <c r="O1596" s="99"/>
      <c r="P1596" s="237">
        <f t="shared" si="1246"/>
        <v>45906</v>
      </c>
      <c r="Q1596" s="170" t="str">
        <f t="shared" si="1247"/>
        <v>#DIV/0!</v>
      </c>
      <c r="R1596" s="206"/>
      <c r="S1596" s="267"/>
      <c r="T1596" s="99"/>
      <c r="U1596" s="99"/>
      <c r="V1596" s="259" t="str">
        <f t="shared" si="1128"/>
        <v> </v>
      </c>
      <c r="W1596" s="260">
        <f t="shared" si="1248"/>
        <v>0</v>
      </c>
      <c r="X1596" s="258" t="str">
        <f t="shared" si="1249"/>
        <v>#DIV/0!</v>
      </c>
      <c r="Y1596" s="261" t="str">
        <f t="shared" si="1250"/>
        <v>#DIV/0!</v>
      </c>
      <c r="Z1596" s="262">
        <f t="shared" si="1251"/>
        <v>0</v>
      </c>
      <c r="AA1596" s="262">
        <f t="shared" si="1252"/>
        <v>0</v>
      </c>
      <c r="AB1596" s="258" t="str">
        <f t="shared" si="1253"/>
        <v/>
      </c>
      <c r="AC1596" s="263" t="str">
        <f t="shared" si="1135"/>
        <v>   -  BĐ: 6/9/2025 KT: Ngày lỗi</v>
      </c>
      <c r="AD1596" s="263">
        <f t="shared" ref="AD1596:AE1596" si="1846">P1596</f>
        <v>45906</v>
      </c>
      <c r="AE1596" s="263" t="str">
        <f t="shared" si="1846"/>
        <v>#DIV/0!</v>
      </c>
      <c r="AF1596" s="187"/>
      <c r="AG1596" s="187"/>
    </row>
    <row r="1597">
      <c r="A1597" s="253"/>
      <c r="B1597" s="253"/>
      <c r="C1597" s="99"/>
      <c r="D1597" s="99"/>
      <c r="E1597" s="99"/>
      <c r="F1597" s="99"/>
      <c r="G1597" s="268"/>
      <c r="H1597" s="99"/>
      <c r="I1597" s="99"/>
      <c r="J1597" s="99"/>
      <c r="K1597" s="273"/>
      <c r="L1597" s="192"/>
      <c r="M1597" s="192"/>
      <c r="N1597" s="99"/>
      <c r="O1597" s="99"/>
      <c r="P1597" s="237">
        <f t="shared" si="1246"/>
        <v>45906</v>
      </c>
      <c r="Q1597" s="170" t="str">
        <f t="shared" si="1247"/>
        <v>#DIV/0!</v>
      </c>
      <c r="R1597" s="206"/>
      <c r="S1597" s="267"/>
      <c r="T1597" s="99"/>
      <c r="U1597" s="99"/>
      <c r="V1597" s="259" t="str">
        <f t="shared" si="1128"/>
        <v> </v>
      </c>
      <c r="W1597" s="260">
        <f t="shared" si="1248"/>
        <v>0</v>
      </c>
      <c r="X1597" s="258" t="str">
        <f t="shared" si="1249"/>
        <v>#DIV/0!</v>
      </c>
      <c r="Y1597" s="261" t="str">
        <f t="shared" si="1250"/>
        <v>#DIV/0!</v>
      </c>
      <c r="Z1597" s="262">
        <f t="shared" si="1251"/>
        <v>0</v>
      </c>
      <c r="AA1597" s="262">
        <f t="shared" si="1252"/>
        <v>0</v>
      </c>
      <c r="AB1597" s="258" t="str">
        <f t="shared" si="1253"/>
        <v/>
      </c>
      <c r="AC1597" s="263" t="str">
        <f t="shared" si="1135"/>
        <v>   -  BĐ: 6/9/2025 KT: Ngày lỗi</v>
      </c>
      <c r="AD1597" s="263">
        <f t="shared" ref="AD1597:AE1597" si="1847">P1597</f>
        <v>45906</v>
      </c>
      <c r="AE1597" s="263" t="str">
        <f t="shared" si="1847"/>
        <v>#DIV/0!</v>
      </c>
      <c r="AF1597" s="187"/>
      <c r="AG1597" s="187"/>
    </row>
    <row r="1598">
      <c r="A1598" s="253"/>
      <c r="B1598" s="253"/>
      <c r="C1598" s="99"/>
      <c r="D1598" s="99"/>
      <c r="E1598" s="99"/>
      <c r="F1598" s="99"/>
      <c r="G1598" s="268"/>
      <c r="H1598" s="99"/>
      <c r="I1598" s="99"/>
      <c r="J1598" s="99"/>
      <c r="K1598" s="273"/>
      <c r="L1598" s="192"/>
      <c r="M1598" s="192"/>
      <c r="N1598" s="99"/>
      <c r="O1598" s="99"/>
      <c r="P1598" s="237">
        <f t="shared" si="1246"/>
        <v>45906</v>
      </c>
      <c r="Q1598" s="170" t="str">
        <f t="shared" si="1247"/>
        <v>#DIV/0!</v>
      </c>
      <c r="R1598" s="206"/>
      <c r="S1598" s="267"/>
      <c r="T1598" s="99"/>
      <c r="U1598" s="99"/>
      <c r="V1598" s="259" t="str">
        <f t="shared" si="1128"/>
        <v> </v>
      </c>
      <c r="W1598" s="260">
        <f t="shared" si="1248"/>
        <v>0</v>
      </c>
      <c r="X1598" s="258" t="str">
        <f t="shared" si="1249"/>
        <v>#DIV/0!</v>
      </c>
      <c r="Y1598" s="261" t="str">
        <f t="shared" si="1250"/>
        <v>#DIV/0!</v>
      </c>
      <c r="Z1598" s="262">
        <f t="shared" si="1251"/>
        <v>0</v>
      </c>
      <c r="AA1598" s="262">
        <f t="shared" si="1252"/>
        <v>0</v>
      </c>
      <c r="AB1598" s="258" t="str">
        <f t="shared" si="1253"/>
        <v/>
      </c>
      <c r="AC1598" s="263" t="str">
        <f t="shared" si="1135"/>
        <v>   -  BĐ: 6/9/2025 KT: Ngày lỗi</v>
      </c>
      <c r="AD1598" s="263">
        <f t="shared" ref="AD1598:AE1598" si="1848">P1598</f>
        <v>45906</v>
      </c>
      <c r="AE1598" s="263" t="str">
        <f t="shared" si="1848"/>
        <v>#DIV/0!</v>
      </c>
      <c r="AF1598" s="187"/>
      <c r="AG1598" s="187"/>
    </row>
    <row r="1599">
      <c r="A1599" s="253"/>
      <c r="B1599" s="253"/>
      <c r="C1599" s="99"/>
      <c r="D1599" s="99"/>
      <c r="E1599" s="99"/>
      <c r="F1599" s="99"/>
      <c r="G1599" s="268"/>
      <c r="H1599" s="99"/>
      <c r="I1599" s="99"/>
      <c r="J1599" s="99"/>
      <c r="K1599" s="273"/>
      <c r="L1599" s="192"/>
      <c r="M1599" s="192"/>
      <c r="N1599" s="99"/>
      <c r="O1599" s="99"/>
      <c r="P1599" s="237">
        <f t="shared" si="1246"/>
        <v>45906</v>
      </c>
      <c r="Q1599" s="170" t="str">
        <f t="shared" si="1247"/>
        <v>#DIV/0!</v>
      </c>
      <c r="R1599" s="206"/>
      <c r="S1599" s="267"/>
      <c r="T1599" s="99"/>
      <c r="U1599" s="99"/>
      <c r="V1599" s="259" t="str">
        <f t="shared" si="1128"/>
        <v> </v>
      </c>
      <c r="W1599" s="260">
        <f t="shared" si="1248"/>
        <v>0</v>
      </c>
      <c r="X1599" s="258" t="str">
        <f t="shared" si="1249"/>
        <v>#DIV/0!</v>
      </c>
      <c r="Y1599" s="261" t="str">
        <f t="shared" si="1250"/>
        <v>#DIV/0!</v>
      </c>
      <c r="Z1599" s="262">
        <f t="shared" si="1251"/>
        <v>0</v>
      </c>
      <c r="AA1599" s="262">
        <f t="shared" si="1252"/>
        <v>0</v>
      </c>
      <c r="AB1599" s="258" t="str">
        <f t="shared" si="1253"/>
        <v/>
      </c>
      <c r="AC1599" s="263" t="str">
        <f t="shared" si="1135"/>
        <v>   -  BĐ: 6/9/2025 KT: Ngày lỗi</v>
      </c>
      <c r="AD1599" s="263">
        <f t="shared" ref="AD1599:AE1599" si="1849">P1599</f>
        <v>45906</v>
      </c>
      <c r="AE1599" s="263" t="str">
        <f t="shared" si="1849"/>
        <v>#DIV/0!</v>
      </c>
      <c r="AF1599" s="187"/>
      <c r="AG1599" s="187"/>
    </row>
    <row r="1600">
      <c r="A1600" s="253"/>
      <c r="B1600" s="253"/>
      <c r="C1600" s="99"/>
      <c r="D1600" s="99"/>
      <c r="E1600" s="99"/>
      <c r="F1600" s="99"/>
      <c r="G1600" s="268"/>
      <c r="H1600" s="99"/>
      <c r="I1600" s="99"/>
      <c r="J1600" s="99"/>
      <c r="K1600" s="273"/>
      <c r="L1600" s="192"/>
      <c r="M1600" s="192"/>
      <c r="N1600" s="99"/>
      <c r="O1600" s="99"/>
      <c r="P1600" s="237">
        <f t="shared" si="1246"/>
        <v>45906</v>
      </c>
      <c r="Q1600" s="170" t="str">
        <f t="shared" si="1247"/>
        <v>#DIV/0!</v>
      </c>
      <c r="R1600" s="206"/>
      <c r="S1600" s="267"/>
      <c r="T1600" s="99"/>
      <c r="U1600" s="99"/>
      <c r="V1600" s="259" t="str">
        <f t="shared" si="1128"/>
        <v> </v>
      </c>
      <c r="W1600" s="260">
        <f t="shared" si="1248"/>
        <v>0</v>
      </c>
      <c r="X1600" s="258" t="str">
        <f t="shared" si="1249"/>
        <v>#DIV/0!</v>
      </c>
      <c r="Y1600" s="261" t="str">
        <f t="shared" si="1250"/>
        <v>#DIV/0!</v>
      </c>
      <c r="Z1600" s="262">
        <f t="shared" si="1251"/>
        <v>0</v>
      </c>
      <c r="AA1600" s="262">
        <f t="shared" si="1252"/>
        <v>0</v>
      </c>
      <c r="AB1600" s="258" t="str">
        <f t="shared" si="1253"/>
        <v/>
      </c>
      <c r="AC1600" s="263" t="str">
        <f t="shared" si="1135"/>
        <v>   -  BĐ: 6/9/2025 KT: Ngày lỗi</v>
      </c>
      <c r="AD1600" s="263">
        <f t="shared" ref="AD1600:AE1600" si="1850">P1600</f>
        <v>45906</v>
      </c>
      <c r="AE1600" s="263" t="str">
        <f t="shared" si="1850"/>
        <v>#DIV/0!</v>
      </c>
      <c r="AF1600" s="187"/>
      <c r="AG1600" s="187"/>
    </row>
    <row r="1601">
      <c r="A1601" s="253"/>
      <c r="B1601" s="253"/>
      <c r="C1601" s="99"/>
      <c r="D1601" s="99"/>
      <c r="E1601" s="99"/>
      <c r="F1601" s="99"/>
      <c r="G1601" s="268"/>
      <c r="H1601" s="99"/>
      <c r="I1601" s="99"/>
      <c r="J1601" s="99"/>
      <c r="K1601" s="273"/>
      <c r="L1601" s="192"/>
      <c r="M1601" s="192"/>
      <c r="N1601" s="99"/>
      <c r="O1601" s="99"/>
      <c r="P1601" s="237">
        <f t="shared" si="1246"/>
        <v>45906</v>
      </c>
      <c r="Q1601" s="170" t="str">
        <f t="shared" si="1247"/>
        <v>#DIV/0!</v>
      </c>
      <c r="R1601" s="206"/>
      <c r="S1601" s="267"/>
      <c r="T1601" s="99"/>
      <c r="U1601" s="99"/>
      <c r="V1601" s="259" t="str">
        <f t="shared" si="1128"/>
        <v> </v>
      </c>
      <c r="W1601" s="260">
        <f t="shared" si="1248"/>
        <v>0</v>
      </c>
      <c r="X1601" s="258" t="str">
        <f t="shared" si="1249"/>
        <v>#DIV/0!</v>
      </c>
      <c r="Y1601" s="261" t="str">
        <f t="shared" si="1250"/>
        <v>#DIV/0!</v>
      </c>
      <c r="Z1601" s="262">
        <f t="shared" si="1251"/>
        <v>0</v>
      </c>
      <c r="AA1601" s="262">
        <f t="shared" si="1252"/>
        <v>0</v>
      </c>
      <c r="AB1601" s="258" t="str">
        <f t="shared" si="1253"/>
        <v/>
      </c>
      <c r="AC1601" s="263" t="str">
        <f t="shared" si="1135"/>
        <v>   -  BĐ: 6/9/2025 KT: Ngày lỗi</v>
      </c>
      <c r="AD1601" s="263">
        <f t="shared" ref="AD1601:AE1601" si="1851">P1601</f>
        <v>45906</v>
      </c>
      <c r="AE1601" s="263" t="str">
        <f t="shared" si="1851"/>
        <v>#DIV/0!</v>
      </c>
      <c r="AF1601" s="187"/>
      <c r="AG1601" s="187"/>
    </row>
    <row r="1602">
      <c r="A1602" s="253"/>
      <c r="B1602" s="253"/>
      <c r="C1602" s="99"/>
      <c r="D1602" s="99"/>
      <c r="E1602" s="99"/>
      <c r="F1602" s="99"/>
      <c r="G1602" s="268"/>
      <c r="H1602" s="99"/>
      <c r="I1602" s="99"/>
      <c r="J1602" s="99"/>
      <c r="K1602" s="273"/>
      <c r="L1602" s="192"/>
      <c r="M1602" s="192"/>
      <c r="N1602" s="99"/>
      <c r="O1602" s="99"/>
      <c r="P1602" s="237">
        <f t="shared" si="1246"/>
        <v>45906</v>
      </c>
      <c r="Q1602" s="170" t="str">
        <f t="shared" si="1247"/>
        <v>#DIV/0!</v>
      </c>
      <c r="R1602" s="206"/>
      <c r="S1602" s="267"/>
      <c r="T1602" s="99"/>
      <c r="U1602" s="99"/>
      <c r="V1602" s="259" t="str">
        <f t="shared" si="1128"/>
        <v> </v>
      </c>
      <c r="W1602" s="260">
        <f t="shared" si="1248"/>
        <v>0</v>
      </c>
      <c r="X1602" s="258" t="str">
        <f t="shared" si="1249"/>
        <v>#DIV/0!</v>
      </c>
      <c r="Y1602" s="261" t="str">
        <f t="shared" si="1250"/>
        <v>#DIV/0!</v>
      </c>
      <c r="Z1602" s="262">
        <f t="shared" si="1251"/>
        <v>0</v>
      </c>
      <c r="AA1602" s="262">
        <f t="shared" si="1252"/>
        <v>0</v>
      </c>
      <c r="AB1602" s="258" t="str">
        <f t="shared" si="1253"/>
        <v/>
      </c>
      <c r="AC1602" s="263" t="str">
        <f t="shared" si="1135"/>
        <v>   -  BĐ: 6/9/2025 KT: Ngày lỗi</v>
      </c>
      <c r="AD1602" s="263">
        <f t="shared" ref="AD1602:AE1602" si="1852">P1602</f>
        <v>45906</v>
      </c>
      <c r="AE1602" s="263" t="str">
        <f t="shared" si="1852"/>
        <v>#DIV/0!</v>
      </c>
      <c r="AF1602" s="187"/>
      <c r="AG1602" s="187"/>
    </row>
    <row r="1603">
      <c r="A1603" s="253"/>
      <c r="B1603" s="253"/>
      <c r="C1603" s="99"/>
      <c r="D1603" s="99"/>
      <c r="E1603" s="99"/>
      <c r="F1603" s="99"/>
      <c r="G1603" s="268"/>
      <c r="H1603" s="99"/>
      <c r="I1603" s="99"/>
      <c r="J1603" s="99"/>
      <c r="K1603" s="273"/>
      <c r="L1603" s="192"/>
      <c r="M1603" s="192"/>
      <c r="N1603" s="99"/>
      <c r="O1603" s="99"/>
      <c r="P1603" s="237">
        <f t="shared" si="1246"/>
        <v>45906</v>
      </c>
      <c r="Q1603" s="170" t="str">
        <f t="shared" si="1247"/>
        <v>#DIV/0!</v>
      </c>
      <c r="R1603" s="206"/>
      <c r="S1603" s="267"/>
      <c r="T1603" s="99"/>
      <c r="U1603" s="99"/>
      <c r="V1603" s="259" t="str">
        <f t="shared" si="1128"/>
        <v> </v>
      </c>
      <c r="W1603" s="260">
        <f t="shared" si="1248"/>
        <v>0</v>
      </c>
      <c r="X1603" s="258" t="str">
        <f t="shared" si="1249"/>
        <v>#DIV/0!</v>
      </c>
      <c r="Y1603" s="261" t="str">
        <f t="shared" si="1250"/>
        <v>#DIV/0!</v>
      </c>
      <c r="Z1603" s="262">
        <f t="shared" si="1251"/>
        <v>0</v>
      </c>
      <c r="AA1603" s="262">
        <f t="shared" si="1252"/>
        <v>0</v>
      </c>
      <c r="AB1603" s="258" t="str">
        <f t="shared" si="1253"/>
        <v/>
      </c>
      <c r="AC1603" s="263" t="str">
        <f t="shared" si="1135"/>
        <v>   -  BĐ: 6/9/2025 KT: Ngày lỗi</v>
      </c>
      <c r="AD1603" s="263">
        <f t="shared" ref="AD1603:AE1603" si="1853">P1603</f>
        <v>45906</v>
      </c>
      <c r="AE1603" s="263" t="str">
        <f t="shared" si="1853"/>
        <v>#DIV/0!</v>
      </c>
      <c r="AF1603" s="187"/>
      <c r="AG1603" s="187"/>
    </row>
    <row r="1604">
      <c r="A1604" s="253"/>
      <c r="B1604" s="253"/>
      <c r="C1604" s="99"/>
      <c r="D1604" s="99"/>
      <c r="E1604" s="99"/>
      <c r="F1604" s="99"/>
      <c r="G1604" s="268"/>
      <c r="H1604" s="99"/>
      <c r="I1604" s="99"/>
      <c r="J1604" s="99"/>
      <c r="K1604" s="273"/>
      <c r="L1604" s="192"/>
      <c r="M1604" s="192"/>
      <c r="N1604" s="99"/>
      <c r="O1604" s="99"/>
      <c r="P1604" s="237">
        <f t="shared" si="1246"/>
        <v>45906</v>
      </c>
      <c r="Q1604" s="170" t="str">
        <f t="shared" si="1247"/>
        <v>#DIV/0!</v>
      </c>
      <c r="R1604" s="206"/>
      <c r="S1604" s="267"/>
      <c r="T1604" s="99"/>
      <c r="U1604" s="99"/>
      <c r="V1604" s="259" t="str">
        <f t="shared" si="1128"/>
        <v> </v>
      </c>
      <c r="W1604" s="260">
        <f t="shared" si="1248"/>
        <v>0</v>
      </c>
      <c r="X1604" s="258" t="str">
        <f t="shared" si="1249"/>
        <v>#DIV/0!</v>
      </c>
      <c r="Y1604" s="261" t="str">
        <f t="shared" si="1250"/>
        <v>#DIV/0!</v>
      </c>
      <c r="Z1604" s="262">
        <f t="shared" si="1251"/>
        <v>0</v>
      </c>
      <c r="AA1604" s="262">
        <f t="shared" si="1252"/>
        <v>0</v>
      </c>
      <c r="AB1604" s="258" t="str">
        <f t="shared" si="1253"/>
        <v/>
      </c>
      <c r="AC1604" s="263" t="str">
        <f t="shared" si="1135"/>
        <v>   -  BĐ: 6/9/2025 KT: Ngày lỗi</v>
      </c>
      <c r="AD1604" s="263">
        <f t="shared" ref="AD1604:AE1604" si="1854">P1604</f>
        <v>45906</v>
      </c>
      <c r="AE1604" s="263" t="str">
        <f t="shared" si="1854"/>
        <v>#DIV/0!</v>
      </c>
      <c r="AF1604" s="187"/>
      <c r="AG1604" s="187"/>
    </row>
    <row r="1605">
      <c r="A1605" s="253"/>
      <c r="B1605" s="253"/>
      <c r="C1605" s="99"/>
      <c r="D1605" s="99"/>
      <c r="E1605" s="99"/>
      <c r="F1605" s="99"/>
      <c r="G1605" s="268"/>
      <c r="H1605" s="99"/>
      <c r="I1605" s="99"/>
      <c r="J1605" s="99"/>
      <c r="K1605" s="273"/>
      <c r="L1605" s="192"/>
      <c r="M1605" s="192"/>
      <c r="N1605" s="99"/>
      <c r="O1605" s="99"/>
      <c r="P1605" s="237">
        <f t="shared" si="1246"/>
        <v>45906</v>
      </c>
      <c r="Q1605" s="170" t="str">
        <f t="shared" si="1247"/>
        <v>#DIV/0!</v>
      </c>
      <c r="R1605" s="206"/>
      <c r="S1605" s="267"/>
      <c r="T1605" s="99"/>
      <c r="U1605" s="99"/>
      <c r="V1605" s="259" t="str">
        <f t="shared" si="1128"/>
        <v> </v>
      </c>
      <c r="W1605" s="260">
        <f t="shared" si="1248"/>
        <v>0</v>
      </c>
      <c r="X1605" s="258" t="str">
        <f t="shared" si="1249"/>
        <v>#DIV/0!</v>
      </c>
      <c r="Y1605" s="261" t="str">
        <f t="shared" si="1250"/>
        <v>#DIV/0!</v>
      </c>
      <c r="Z1605" s="262">
        <f t="shared" si="1251"/>
        <v>0</v>
      </c>
      <c r="AA1605" s="262">
        <f t="shared" si="1252"/>
        <v>0</v>
      </c>
      <c r="AB1605" s="258" t="str">
        <f t="shared" si="1253"/>
        <v/>
      </c>
      <c r="AC1605" s="263" t="str">
        <f t="shared" si="1135"/>
        <v>   -  BĐ: 6/9/2025 KT: Ngày lỗi</v>
      </c>
      <c r="AD1605" s="263">
        <f t="shared" ref="AD1605:AE1605" si="1855">P1605</f>
        <v>45906</v>
      </c>
      <c r="AE1605" s="263" t="str">
        <f t="shared" si="1855"/>
        <v>#DIV/0!</v>
      </c>
      <c r="AF1605" s="187"/>
      <c r="AG1605" s="187"/>
    </row>
    <row r="1606">
      <c r="A1606" s="253"/>
      <c r="B1606" s="253"/>
      <c r="C1606" s="99"/>
      <c r="D1606" s="99"/>
      <c r="E1606" s="99"/>
      <c r="F1606" s="99"/>
      <c r="G1606" s="268"/>
      <c r="H1606" s="99"/>
      <c r="I1606" s="99"/>
      <c r="J1606" s="99"/>
      <c r="K1606" s="273"/>
      <c r="L1606" s="192"/>
      <c r="M1606" s="192"/>
      <c r="N1606" s="99"/>
      <c r="O1606" s="99"/>
      <c r="P1606" s="237">
        <f t="shared" si="1246"/>
        <v>45906</v>
      </c>
      <c r="Q1606" s="170" t="str">
        <f t="shared" si="1247"/>
        <v>#DIV/0!</v>
      </c>
      <c r="R1606" s="206"/>
      <c r="S1606" s="267"/>
      <c r="T1606" s="99"/>
      <c r="U1606" s="99"/>
      <c r="V1606" s="259" t="str">
        <f t="shared" si="1128"/>
        <v> </v>
      </c>
      <c r="W1606" s="260">
        <f t="shared" si="1248"/>
        <v>0</v>
      </c>
      <c r="X1606" s="258" t="str">
        <f t="shared" si="1249"/>
        <v>#DIV/0!</v>
      </c>
      <c r="Y1606" s="261" t="str">
        <f t="shared" si="1250"/>
        <v>#DIV/0!</v>
      </c>
      <c r="Z1606" s="262">
        <f t="shared" si="1251"/>
        <v>0</v>
      </c>
      <c r="AA1606" s="262">
        <f t="shared" si="1252"/>
        <v>0</v>
      </c>
      <c r="AB1606" s="258" t="str">
        <f t="shared" si="1253"/>
        <v/>
      </c>
      <c r="AC1606" s="263" t="str">
        <f t="shared" si="1135"/>
        <v>   -  BĐ: 6/9/2025 KT: Ngày lỗi</v>
      </c>
      <c r="AD1606" s="263">
        <f t="shared" ref="AD1606:AE1606" si="1856">P1606</f>
        <v>45906</v>
      </c>
      <c r="AE1606" s="263" t="str">
        <f t="shared" si="1856"/>
        <v>#DIV/0!</v>
      </c>
      <c r="AF1606" s="187"/>
      <c r="AG1606" s="187"/>
    </row>
    <row r="1607">
      <c r="A1607" s="253"/>
      <c r="B1607" s="253"/>
      <c r="C1607" s="99"/>
      <c r="D1607" s="99"/>
      <c r="E1607" s="99"/>
      <c r="F1607" s="99"/>
      <c r="G1607" s="268"/>
      <c r="H1607" s="99"/>
      <c r="I1607" s="99"/>
      <c r="J1607" s="99"/>
      <c r="K1607" s="273"/>
      <c r="L1607" s="192"/>
      <c r="M1607" s="192"/>
      <c r="N1607" s="99"/>
      <c r="O1607" s="99"/>
      <c r="P1607" s="237">
        <f t="shared" si="1246"/>
        <v>45906</v>
      </c>
      <c r="Q1607" s="170" t="str">
        <f t="shared" si="1247"/>
        <v>#DIV/0!</v>
      </c>
      <c r="R1607" s="206"/>
      <c r="S1607" s="267"/>
      <c r="T1607" s="99"/>
      <c r="U1607" s="99"/>
      <c r="V1607" s="259" t="str">
        <f t="shared" si="1128"/>
        <v> </v>
      </c>
      <c r="W1607" s="260">
        <f t="shared" si="1248"/>
        <v>0</v>
      </c>
      <c r="X1607" s="258" t="str">
        <f t="shared" si="1249"/>
        <v>#DIV/0!</v>
      </c>
      <c r="Y1607" s="261" t="str">
        <f t="shared" si="1250"/>
        <v>#DIV/0!</v>
      </c>
      <c r="Z1607" s="262">
        <f t="shared" si="1251"/>
        <v>0</v>
      </c>
      <c r="AA1607" s="262">
        <f t="shared" si="1252"/>
        <v>0</v>
      </c>
      <c r="AB1607" s="258" t="str">
        <f t="shared" si="1253"/>
        <v/>
      </c>
      <c r="AC1607" s="263" t="str">
        <f t="shared" si="1135"/>
        <v>   -  BĐ: 6/9/2025 KT: Ngày lỗi</v>
      </c>
      <c r="AD1607" s="263">
        <f t="shared" ref="AD1607:AE1607" si="1857">P1607</f>
        <v>45906</v>
      </c>
      <c r="AE1607" s="263" t="str">
        <f t="shared" si="1857"/>
        <v>#DIV/0!</v>
      </c>
      <c r="AF1607" s="187"/>
      <c r="AG1607" s="187"/>
    </row>
    <row r="1608">
      <c r="A1608" s="253"/>
      <c r="B1608" s="253"/>
      <c r="C1608" s="99"/>
      <c r="D1608" s="99"/>
      <c r="E1608" s="99"/>
      <c r="F1608" s="99"/>
      <c r="G1608" s="268"/>
      <c r="H1608" s="99"/>
      <c r="I1608" s="99"/>
      <c r="J1608" s="99"/>
      <c r="K1608" s="273"/>
      <c r="L1608" s="192"/>
      <c r="M1608" s="192"/>
      <c r="N1608" s="99"/>
      <c r="O1608" s="99"/>
      <c r="P1608" s="237">
        <f t="shared" si="1246"/>
        <v>45906</v>
      </c>
      <c r="Q1608" s="170" t="str">
        <f t="shared" si="1247"/>
        <v>#DIV/0!</v>
      </c>
      <c r="R1608" s="206"/>
      <c r="S1608" s="267"/>
      <c r="T1608" s="99"/>
      <c r="U1608" s="99"/>
      <c r="V1608" s="259" t="str">
        <f t="shared" si="1128"/>
        <v> </v>
      </c>
      <c r="W1608" s="260">
        <f t="shared" si="1248"/>
        <v>0</v>
      </c>
      <c r="X1608" s="258" t="str">
        <f t="shared" si="1249"/>
        <v>#DIV/0!</v>
      </c>
      <c r="Y1608" s="261" t="str">
        <f t="shared" si="1250"/>
        <v>#DIV/0!</v>
      </c>
      <c r="Z1608" s="262">
        <f t="shared" si="1251"/>
        <v>0</v>
      </c>
      <c r="AA1608" s="262">
        <f t="shared" si="1252"/>
        <v>0</v>
      </c>
      <c r="AB1608" s="258" t="str">
        <f t="shared" si="1253"/>
        <v/>
      </c>
      <c r="AC1608" s="263" t="str">
        <f t="shared" si="1135"/>
        <v>   -  BĐ: 6/9/2025 KT: Ngày lỗi</v>
      </c>
      <c r="AD1608" s="263">
        <f t="shared" ref="AD1608:AE1608" si="1858">P1608</f>
        <v>45906</v>
      </c>
      <c r="AE1608" s="263" t="str">
        <f t="shared" si="1858"/>
        <v>#DIV/0!</v>
      </c>
      <c r="AF1608" s="187"/>
      <c r="AG1608" s="187"/>
    </row>
    <row r="1609">
      <c r="A1609" s="253"/>
      <c r="B1609" s="253"/>
      <c r="C1609" s="99"/>
      <c r="D1609" s="99"/>
      <c r="E1609" s="99"/>
      <c r="F1609" s="99"/>
      <c r="G1609" s="268"/>
      <c r="H1609" s="99"/>
      <c r="I1609" s="99"/>
      <c r="J1609" s="99"/>
      <c r="K1609" s="273"/>
      <c r="L1609" s="192"/>
      <c r="M1609" s="192"/>
      <c r="N1609" s="99"/>
      <c r="O1609" s="99"/>
      <c r="P1609" s="237">
        <f t="shared" si="1246"/>
        <v>45906</v>
      </c>
      <c r="Q1609" s="170" t="str">
        <f t="shared" si="1247"/>
        <v>#DIV/0!</v>
      </c>
      <c r="R1609" s="206"/>
      <c r="S1609" s="267"/>
      <c r="T1609" s="99"/>
      <c r="U1609" s="99"/>
      <c r="V1609" s="259" t="str">
        <f t="shared" si="1128"/>
        <v> </v>
      </c>
      <c r="W1609" s="260">
        <f t="shared" si="1248"/>
        <v>0</v>
      </c>
      <c r="X1609" s="258" t="str">
        <f t="shared" si="1249"/>
        <v>#DIV/0!</v>
      </c>
      <c r="Y1609" s="261" t="str">
        <f t="shared" si="1250"/>
        <v>#DIV/0!</v>
      </c>
      <c r="Z1609" s="262">
        <f t="shared" si="1251"/>
        <v>0</v>
      </c>
      <c r="AA1609" s="262">
        <f t="shared" si="1252"/>
        <v>0</v>
      </c>
      <c r="AB1609" s="258" t="str">
        <f t="shared" si="1253"/>
        <v/>
      </c>
      <c r="AC1609" s="263" t="str">
        <f t="shared" si="1135"/>
        <v>   -  BĐ: 6/9/2025 KT: Ngày lỗi</v>
      </c>
      <c r="AD1609" s="263">
        <f t="shared" ref="AD1609:AE1609" si="1859">P1609</f>
        <v>45906</v>
      </c>
      <c r="AE1609" s="263" t="str">
        <f t="shared" si="1859"/>
        <v>#DIV/0!</v>
      </c>
      <c r="AF1609" s="187"/>
      <c r="AG1609" s="187"/>
    </row>
    <row r="1610">
      <c r="A1610" s="253"/>
      <c r="B1610" s="253"/>
      <c r="C1610" s="99"/>
      <c r="D1610" s="99"/>
      <c r="E1610" s="99"/>
      <c r="F1610" s="99"/>
      <c r="G1610" s="268"/>
      <c r="H1610" s="99"/>
      <c r="I1610" s="99"/>
      <c r="J1610" s="99"/>
      <c r="K1610" s="273"/>
      <c r="L1610" s="192"/>
      <c r="M1610" s="192"/>
      <c r="N1610" s="99"/>
      <c r="O1610" s="99"/>
      <c r="P1610" s="237">
        <f t="shared" si="1246"/>
        <v>45906</v>
      </c>
      <c r="Q1610" s="170" t="str">
        <f t="shared" si="1247"/>
        <v>#DIV/0!</v>
      </c>
      <c r="R1610" s="206"/>
      <c r="S1610" s="267"/>
      <c r="T1610" s="99"/>
      <c r="U1610" s="99"/>
      <c r="V1610" s="259" t="str">
        <f t="shared" si="1128"/>
        <v> </v>
      </c>
      <c r="W1610" s="260">
        <f t="shared" si="1248"/>
        <v>0</v>
      </c>
      <c r="X1610" s="258" t="str">
        <f t="shared" si="1249"/>
        <v>#DIV/0!</v>
      </c>
      <c r="Y1610" s="261" t="str">
        <f t="shared" si="1250"/>
        <v>#DIV/0!</v>
      </c>
      <c r="Z1610" s="262">
        <f t="shared" si="1251"/>
        <v>0</v>
      </c>
      <c r="AA1610" s="262">
        <f t="shared" si="1252"/>
        <v>0</v>
      </c>
      <c r="AB1610" s="258" t="str">
        <f t="shared" si="1253"/>
        <v/>
      </c>
      <c r="AC1610" s="263" t="str">
        <f t="shared" si="1135"/>
        <v>   -  BĐ: 6/9/2025 KT: Ngày lỗi</v>
      </c>
      <c r="AD1610" s="263">
        <f t="shared" ref="AD1610:AE1610" si="1860">P1610</f>
        <v>45906</v>
      </c>
      <c r="AE1610" s="263" t="str">
        <f t="shared" si="1860"/>
        <v>#DIV/0!</v>
      </c>
      <c r="AF1610" s="187"/>
      <c r="AG1610" s="187"/>
    </row>
    <row r="1611">
      <c r="A1611" s="253"/>
      <c r="B1611" s="253"/>
      <c r="C1611" s="99"/>
      <c r="D1611" s="99"/>
      <c r="E1611" s="99"/>
      <c r="F1611" s="99"/>
      <c r="G1611" s="268"/>
      <c r="H1611" s="99"/>
      <c r="I1611" s="99"/>
      <c r="J1611" s="99"/>
      <c r="K1611" s="273"/>
      <c r="L1611" s="192"/>
      <c r="M1611" s="192"/>
      <c r="N1611" s="99"/>
      <c r="O1611" s="99"/>
      <c r="P1611" s="237">
        <f t="shared" si="1246"/>
        <v>45906</v>
      </c>
      <c r="Q1611" s="170" t="str">
        <f t="shared" si="1247"/>
        <v>#DIV/0!</v>
      </c>
      <c r="R1611" s="206"/>
      <c r="S1611" s="267"/>
      <c r="T1611" s="99"/>
      <c r="U1611" s="99"/>
      <c r="V1611" s="259" t="str">
        <f t="shared" si="1128"/>
        <v> </v>
      </c>
      <c r="W1611" s="260">
        <f t="shared" si="1248"/>
        <v>0</v>
      </c>
      <c r="X1611" s="258" t="str">
        <f t="shared" si="1249"/>
        <v>#DIV/0!</v>
      </c>
      <c r="Y1611" s="261" t="str">
        <f t="shared" si="1250"/>
        <v>#DIV/0!</v>
      </c>
      <c r="Z1611" s="262">
        <f t="shared" si="1251"/>
        <v>0</v>
      </c>
      <c r="AA1611" s="262">
        <f t="shared" si="1252"/>
        <v>0</v>
      </c>
      <c r="AB1611" s="258" t="str">
        <f t="shared" si="1253"/>
        <v/>
      </c>
      <c r="AC1611" s="263" t="str">
        <f t="shared" si="1135"/>
        <v>   -  BĐ: 6/9/2025 KT: Ngày lỗi</v>
      </c>
      <c r="AD1611" s="263">
        <f t="shared" ref="AD1611:AE1611" si="1861">P1611</f>
        <v>45906</v>
      </c>
      <c r="AE1611" s="263" t="str">
        <f t="shared" si="1861"/>
        <v>#DIV/0!</v>
      </c>
      <c r="AF1611" s="187"/>
      <c r="AG1611" s="187"/>
    </row>
    <row r="1612">
      <c r="A1612" s="253"/>
      <c r="B1612" s="253"/>
      <c r="C1612" s="99"/>
      <c r="D1612" s="99"/>
      <c r="E1612" s="99"/>
      <c r="F1612" s="99"/>
      <c r="G1612" s="268"/>
      <c r="H1612" s="99"/>
      <c r="I1612" s="99"/>
      <c r="J1612" s="99"/>
      <c r="K1612" s="273"/>
      <c r="L1612" s="192"/>
      <c r="M1612" s="192"/>
      <c r="N1612" s="99"/>
      <c r="O1612" s="99"/>
      <c r="P1612" s="237">
        <f t="shared" si="1246"/>
        <v>45906</v>
      </c>
      <c r="Q1612" s="170" t="str">
        <f t="shared" si="1247"/>
        <v>#DIV/0!</v>
      </c>
      <c r="R1612" s="206"/>
      <c r="S1612" s="267"/>
      <c r="T1612" s="99"/>
      <c r="U1612" s="99"/>
      <c r="V1612" s="259" t="str">
        <f t="shared" si="1128"/>
        <v> </v>
      </c>
      <c r="W1612" s="260">
        <f t="shared" si="1248"/>
        <v>0</v>
      </c>
      <c r="X1612" s="258" t="str">
        <f t="shared" si="1249"/>
        <v>#DIV/0!</v>
      </c>
      <c r="Y1612" s="261" t="str">
        <f t="shared" si="1250"/>
        <v>#DIV/0!</v>
      </c>
      <c r="Z1612" s="262">
        <f t="shared" si="1251"/>
        <v>0</v>
      </c>
      <c r="AA1612" s="262">
        <f t="shared" si="1252"/>
        <v>0</v>
      </c>
      <c r="AB1612" s="258" t="str">
        <f t="shared" si="1253"/>
        <v/>
      </c>
      <c r="AC1612" s="263" t="str">
        <f t="shared" si="1135"/>
        <v>   -  BĐ: 6/9/2025 KT: Ngày lỗi</v>
      </c>
      <c r="AD1612" s="263">
        <f t="shared" ref="AD1612:AE1612" si="1862">P1612</f>
        <v>45906</v>
      </c>
      <c r="AE1612" s="263" t="str">
        <f t="shared" si="1862"/>
        <v>#DIV/0!</v>
      </c>
      <c r="AF1612" s="187"/>
      <c r="AG1612" s="187"/>
    </row>
    <row r="1613">
      <c r="A1613" s="253"/>
      <c r="B1613" s="253"/>
      <c r="C1613" s="99"/>
      <c r="D1613" s="99"/>
      <c r="E1613" s="99"/>
      <c r="F1613" s="99"/>
      <c r="G1613" s="268"/>
      <c r="H1613" s="99"/>
      <c r="I1613" s="99"/>
      <c r="J1613" s="99"/>
      <c r="K1613" s="273"/>
      <c r="L1613" s="192"/>
      <c r="M1613" s="192"/>
      <c r="N1613" s="99"/>
      <c r="O1613" s="99"/>
      <c r="P1613" s="237">
        <f t="shared" si="1246"/>
        <v>45906</v>
      </c>
      <c r="Q1613" s="170" t="str">
        <f t="shared" si="1247"/>
        <v>#DIV/0!</v>
      </c>
      <c r="R1613" s="206"/>
      <c r="S1613" s="267"/>
      <c r="T1613" s="99"/>
      <c r="U1613" s="99"/>
      <c r="V1613" s="259" t="str">
        <f t="shared" si="1128"/>
        <v> </v>
      </c>
      <c r="W1613" s="260">
        <f t="shared" si="1248"/>
        <v>0</v>
      </c>
      <c r="X1613" s="258" t="str">
        <f t="shared" si="1249"/>
        <v>#DIV/0!</v>
      </c>
      <c r="Y1613" s="261" t="str">
        <f t="shared" si="1250"/>
        <v>#DIV/0!</v>
      </c>
      <c r="Z1613" s="262">
        <f t="shared" si="1251"/>
        <v>0</v>
      </c>
      <c r="AA1613" s="262">
        <f t="shared" si="1252"/>
        <v>0</v>
      </c>
      <c r="AB1613" s="258" t="str">
        <f t="shared" si="1253"/>
        <v/>
      </c>
      <c r="AC1613" s="263" t="str">
        <f t="shared" si="1135"/>
        <v>   -  BĐ: 6/9/2025 KT: Ngày lỗi</v>
      </c>
      <c r="AD1613" s="263">
        <f t="shared" ref="AD1613:AE1613" si="1863">P1613</f>
        <v>45906</v>
      </c>
      <c r="AE1613" s="263" t="str">
        <f t="shared" si="1863"/>
        <v>#DIV/0!</v>
      </c>
      <c r="AF1613" s="187"/>
      <c r="AG1613" s="187"/>
    </row>
    <row r="1614">
      <c r="A1614" s="253"/>
      <c r="B1614" s="253"/>
      <c r="C1614" s="99"/>
      <c r="D1614" s="99"/>
      <c r="E1614" s="99"/>
      <c r="F1614" s="99"/>
      <c r="G1614" s="268"/>
      <c r="H1614" s="99"/>
      <c r="I1614" s="99"/>
      <c r="J1614" s="99"/>
      <c r="K1614" s="273"/>
      <c r="L1614" s="192"/>
      <c r="M1614" s="192"/>
      <c r="N1614" s="99"/>
      <c r="O1614" s="99"/>
      <c r="P1614" s="237">
        <f t="shared" si="1246"/>
        <v>45906</v>
      </c>
      <c r="Q1614" s="170" t="str">
        <f t="shared" si="1247"/>
        <v>#DIV/0!</v>
      </c>
      <c r="R1614" s="206"/>
      <c r="S1614" s="267"/>
      <c r="T1614" s="99"/>
      <c r="U1614" s="99"/>
      <c r="V1614" s="259" t="str">
        <f t="shared" si="1128"/>
        <v> </v>
      </c>
      <c r="W1614" s="260">
        <f t="shared" si="1248"/>
        <v>0</v>
      </c>
      <c r="X1614" s="258" t="str">
        <f t="shared" si="1249"/>
        <v>#DIV/0!</v>
      </c>
      <c r="Y1614" s="261" t="str">
        <f t="shared" si="1250"/>
        <v>#DIV/0!</v>
      </c>
      <c r="Z1614" s="262">
        <f t="shared" si="1251"/>
        <v>0</v>
      </c>
      <c r="AA1614" s="262">
        <f t="shared" si="1252"/>
        <v>0</v>
      </c>
      <c r="AB1614" s="258" t="str">
        <f t="shared" si="1253"/>
        <v/>
      </c>
      <c r="AC1614" s="263" t="str">
        <f t="shared" si="1135"/>
        <v>   -  BĐ: 6/9/2025 KT: Ngày lỗi</v>
      </c>
      <c r="AD1614" s="263">
        <f t="shared" ref="AD1614:AE1614" si="1864">P1614</f>
        <v>45906</v>
      </c>
      <c r="AE1614" s="263" t="str">
        <f t="shared" si="1864"/>
        <v>#DIV/0!</v>
      </c>
      <c r="AF1614" s="187"/>
      <c r="AG1614" s="187"/>
    </row>
    <row r="1615">
      <c r="A1615" s="253"/>
      <c r="B1615" s="253"/>
      <c r="C1615" s="99"/>
      <c r="D1615" s="99"/>
      <c r="E1615" s="99"/>
      <c r="F1615" s="99"/>
      <c r="G1615" s="268"/>
      <c r="H1615" s="99"/>
      <c r="I1615" s="99"/>
      <c r="J1615" s="99"/>
      <c r="K1615" s="273"/>
      <c r="L1615" s="192"/>
      <c r="M1615" s="192"/>
      <c r="N1615" s="99"/>
      <c r="O1615" s="99"/>
      <c r="P1615" s="237">
        <f t="shared" si="1246"/>
        <v>45906</v>
      </c>
      <c r="Q1615" s="170" t="str">
        <f t="shared" si="1247"/>
        <v>#DIV/0!</v>
      </c>
      <c r="R1615" s="206"/>
      <c r="S1615" s="267"/>
      <c r="T1615" s="99"/>
      <c r="U1615" s="99"/>
      <c r="V1615" s="259" t="str">
        <f t="shared" si="1128"/>
        <v> </v>
      </c>
      <c r="W1615" s="260">
        <f t="shared" si="1248"/>
        <v>0</v>
      </c>
      <c r="X1615" s="258" t="str">
        <f t="shared" si="1249"/>
        <v>#DIV/0!</v>
      </c>
      <c r="Y1615" s="261" t="str">
        <f t="shared" si="1250"/>
        <v>#DIV/0!</v>
      </c>
      <c r="Z1615" s="262">
        <f t="shared" si="1251"/>
        <v>0</v>
      </c>
      <c r="AA1615" s="262">
        <f t="shared" si="1252"/>
        <v>0</v>
      </c>
      <c r="AB1615" s="258" t="str">
        <f t="shared" si="1253"/>
        <v/>
      </c>
      <c r="AC1615" s="263" t="str">
        <f t="shared" si="1135"/>
        <v>   -  BĐ: 6/9/2025 KT: Ngày lỗi</v>
      </c>
      <c r="AD1615" s="263">
        <f t="shared" ref="AD1615:AE1615" si="1865">P1615</f>
        <v>45906</v>
      </c>
      <c r="AE1615" s="263" t="str">
        <f t="shared" si="1865"/>
        <v>#DIV/0!</v>
      </c>
      <c r="AF1615" s="187"/>
      <c r="AG1615" s="187"/>
    </row>
    <row r="1616">
      <c r="A1616" s="253"/>
      <c r="B1616" s="253"/>
      <c r="C1616" s="99"/>
      <c r="D1616" s="99"/>
      <c r="E1616" s="99"/>
      <c r="F1616" s="99"/>
      <c r="G1616" s="268"/>
      <c r="H1616" s="99"/>
      <c r="I1616" s="99"/>
      <c r="J1616" s="99"/>
      <c r="K1616" s="273"/>
      <c r="L1616" s="192"/>
      <c r="M1616" s="192"/>
      <c r="N1616" s="99"/>
      <c r="O1616" s="99"/>
      <c r="P1616" s="237">
        <f t="shared" si="1246"/>
        <v>45906</v>
      </c>
      <c r="Q1616" s="170" t="str">
        <f t="shared" si="1247"/>
        <v>#DIV/0!</v>
      </c>
      <c r="R1616" s="206"/>
      <c r="S1616" s="267"/>
      <c r="T1616" s="99"/>
      <c r="U1616" s="99"/>
      <c r="V1616" s="259" t="str">
        <f t="shared" si="1128"/>
        <v> </v>
      </c>
      <c r="W1616" s="260">
        <f t="shared" si="1248"/>
        <v>0</v>
      </c>
      <c r="X1616" s="258" t="str">
        <f t="shared" si="1249"/>
        <v>#DIV/0!</v>
      </c>
      <c r="Y1616" s="261" t="str">
        <f t="shared" si="1250"/>
        <v>#DIV/0!</v>
      </c>
      <c r="Z1616" s="262">
        <f t="shared" si="1251"/>
        <v>0</v>
      </c>
      <c r="AA1616" s="262">
        <f t="shared" si="1252"/>
        <v>0</v>
      </c>
      <c r="AB1616" s="258" t="str">
        <f t="shared" si="1253"/>
        <v/>
      </c>
      <c r="AC1616" s="263" t="str">
        <f t="shared" si="1135"/>
        <v>   -  BĐ: 6/9/2025 KT: Ngày lỗi</v>
      </c>
      <c r="AD1616" s="263">
        <f t="shared" ref="AD1616:AE1616" si="1866">P1616</f>
        <v>45906</v>
      </c>
      <c r="AE1616" s="263" t="str">
        <f t="shared" si="1866"/>
        <v>#DIV/0!</v>
      </c>
      <c r="AF1616" s="187"/>
      <c r="AG1616" s="187"/>
    </row>
    <row r="1617">
      <c r="A1617" s="253"/>
      <c r="B1617" s="253"/>
      <c r="C1617" s="99"/>
      <c r="D1617" s="99"/>
      <c r="E1617" s="99"/>
      <c r="F1617" s="99"/>
      <c r="G1617" s="268"/>
      <c r="H1617" s="99"/>
      <c r="I1617" s="99"/>
      <c r="J1617" s="99"/>
      <c r="K1617" s="273"/>
      <c r="L1617" s="192"/>
      <c r="M1617" s="192"/>
      <c r="N1617" s="99"/>
      <c r="O1617" s="99"/>
      <c r="P1617" s="237">
        <f t="shared" si="1246"/>
        <v>45906</v>
      </c>
      <c r="Q1617" s="170" t="str">
        <f t="shared" si="1247"/>
        <v>#DIV/0!</v>
      </c>
      <c r="R1617" s="206"/>
      <c r="S1617" s="267"/>
      <c r="T1617" s="99"/>
      <c r="U1617" s="99"/>
      <c r="V1617" s="259" t="str">
        <f t="shared" si="1128"/>
        <v> </v>
      </c>
      <c r="W1617" s="260">
        <f t="shared" si="1248"/>
        <v>0</v>
      </c>
      <c r="X1617" s="258" t="str">
        <f t="shared" si="1249"/>
        <v>#DIV/0!</v>
      </c>
      <c r="Y1617" s="261" t="str">
        <f t="shared" si="1250"/>
        <v>#DIV/0!</v>
      </c>
      <c r="Z1617" s="262">
        <f t="shared" si="1251"/>
        <v>0</v>
      </c>
      <c r="AA1617" s="262">
        <f t="shared" si="1252"/>
        <v>0</v>
      </c>
      <c r="AB1617" s="258" t="str">
        <f t="shared" si="1253"/>
        <v/>
      </c>
      <c r="AC1617" s="263" t="str">
        <f t="shared" si="1135"/>
        <v>   -  BĐ: 6/9/2025 KT: Ngày lỗi</v>
      </c>
      <c r="AD1617" s="263">
        <f t="shared" ref="AD1617:AE1617" si="1867">P1617</f>
        <v>45906</v>
      </c>
      <c r="AE1617" s="263" t="str">
        <f t="shared" si="1867"/>
        <v>#DIV/0!</v>
      </c>
      <c r="AF1617" s="187"/>
      <c r="AG1617" s="187"/>
    </row>
    <row r="1618">
      <c r="A1618" s="253"/>
      <c r="B1618" s="253"/>
      <c r="C1618" s="99"/>
      <c r="D1618" s="99"/>
      <c r="E1618" s="99"/>
      <c r="F1618" s="99"/>
      <c r="G1618" s="268"/>
      <c r="H1618" s="99"/>
      <c r="I1618" s="99"/>
      <c r="J1618" s="99"/>
      <c r="K1618" s="273"/>
      <c r="L1618" s="192"/>
      <c r="M1618" s="192"/>
      <c r="N1618" s="99"/>
      <c r="O1618" s="99"/>
      <c r="P1618" s="237">
        <f t="shared" si="1246"/>
        <v>45906</v>
      </c>
      <c r="Q1618" s="170" t="str">
        <f t="shared" si="1247"/>
        <v>#DIV/0!</v>
      </c>
      <c r="R1618" s="206"/>
      <c r="S1618" s="267"/>
      <c r="T1618" s="99"/>
      <c r="U1618" s="99"/>
      <c r="V1618" s="259" t="str">
        <f t="shared" si="1128"/>
        <v> </v>
      </c>
      <c r="W1618" s="260">
        <f t="shared" si="1248"/>
        <v>0</v>
      </c>
      <c r="X1618" s="258" t="str">
        <f t="shared" si="1249"/>
        <v>#DIV/0!</v>
      </c>
      <c r="Y1618" s="261" t="str">
        <f t="shared" si="1250"/>
        <v>#DIV/0!</v>
      </c>
      <c r="Z1618" s="262">
        <f t="shared" si="1251"/>
        <v>0</v>
      </c>
      <c r="AA1618" s="262">
        <f t="shared" si="1252"/>
        <v>0</v>
      </c>
      <c r="AB1618" s="258" t="str">
        <f t="shared" si="1253"/>
        <v/>
      </c>
      <c r="AC1618" s="263" t="str">
        <f t="shared" si="1135"/>
        <v>   -  BĐ: 6/9/2025 KT: Ngày lỗi</v>
      </c>
      <c r="AD1618" s="263">
        <f t="shared" ref="AD1618:AE1618" si="1868">P1618</f>
        <v>45906</v>
      </c>
      <c r="AE1618" s="263" t="str">
        <f t="shared" si="1868"/>
        <v>#DIV/0!</v>
      </c>
      <c r="AF1618" s="187"/>
      <c r="AG1618" s="187"/>
    </row>
    <row r="1619">
      <c r="A1619" s="253"/>
      <c r="B1619" s="253"/>
      <c r="C1619" s="99"/>
      <c r="D1619" s="99"/>
      <c r="E1619" s="99"/>
      <c r="F1619" s="99"/>
      <c r="G1619" s="268"/>
      <c r="H1619" s="99"/>
      <c r="I1619" s="99"/>
      <c r="J1619" s="99"/>
      <c r="K1619" s="273"/>
      <c r="L1619" s="192"/>
      <c r="M1619" s="192"/>
      <c r="N1619" s="99"/>
      <c r="O1619" s="99"/>
      <c r="P1619" s="237">
        <f t="shared" si="1246"/>
        <v>45906</v>
      </c>
      <c r="Q1619" s="170" t="str">
        <f t="shared" si="1247"/>
        <v>#DIV/0!</v>
      </c>
      <c r="R1619" s="206"/>
      <c r="S1619" s="267"/>
      <c r="T1619" s="99"/>
      <c r="U1619" s="99"/>
      <c r="V1619" s="259" t="str">
        <f t="shared" si="1128"/>
        <v> </v>
      </c>
      <c r="W1619" s="260">
        <f t="shared" si="1248"/>
        <v>0</v>
      </c>
      <c r="X1619" s="258" t="str">
        <f t="shared" si="1249"/>
        <v>#DIV/0!</v>
      </c>
      <c r="Y1619" s="261" t="str">
        <f t="shared" si="1250"/>
        <v>#DIV/0!</v>
      </c>
      <c r="Z1619" s="262">
        <f t="shared" si="1251"/>
        <v>0</v>
      </c>
      <c r="AA1619" s="262">
        <f t="shared" si="1252"/>
        <v>0</v>
      </c>
      <c r="AB1619" s="258" t="str">
        <f t="shared" si="1253"/>
        <v/>
      </c>
      <c r="AC1619" s="263" t="str">
        <f t="shared" si="1135"/>
        <v>   -  BĐ: 6/9/2025 KT: Ngày lỗi</v>
      </c>
      <c r="AD1619" s="263">
        <f t="shared" ref="AD1619:AE1619" si="1869">P1619</f>
        <v>45906</v>
      </c>
      <c r="AE1619" s="263" t="str">
        <f t="shared" si="1869"/>
        <v>#DIV/0!</v>
      </c>
      <c r="AF1619" s="187"/>
      <c r="AG1619" s="187"/>
    </row>
    <row r="1620">
      <c r="A1620" s="253"/>
      <c r="B1620" s="253"/>
      <c r="C1620" s="99"/>
      <c r="D1620" s="99"/>
      <c r="E1620" s="99"/>
      <c r="F1620" s="99"/>
      <c r="G1620" s="268"/>
      <c r="H1620" s="99"/>
      <c r="I1620" s="99"/>
      <c r="J1620" s="99"/>
      <c r="K1620" s="273"/>
      <c r="L1620" s="192"/>
      <c r="M1620" s="192"/>
      <c r="N1620" s="99"/>
      <c r="O1620" s="99"/>
      <c r="P1620" s="237">
        <f t="shared" si="1246"/>
        <v>45906</v>
      </c>
      <c r="Q1620" s="170" t="str">
        <f t="shared" si="1247"/>
        <v>#DIV/0!</v>
      </c>
      <c r="R1620" s="206"/>
      <c r="S1620" s="267"/>
      <c r="T1620" s="99"/>
      <c r="U1620" s="99"/>
      <c r="V1620" s="259" t="str">
        <f t="shared" si="1128"/>
        <v> </v>
      </c>
      <c r="W1620" s="260">
        <f t="shared" si="1248"/>
        <v>0</v>
      </c>
      <c r="X1620" s="258" t="str">
        <f t="shared" si="1249"/>
        <v>#DIV/0!</v>
      </c>
      <c r="Y1620" s="261" t="str">
        <f t="shared" si="1250"/>
        <v>#DIV/0!</v>
      </c>
      <c r="Z1620" s="262">
        <f t="shared" si="1251"/>
        <v>0</v>
      </c>
      <c r="AA1620" s="262">
        <f t="shared" si="1252"/>
        <v>0</v>
      </c>
      <c r="AB1620" s="258" t="str">
        <f t="shared" si="1253"/>
        <v/>
      </c>
      <c r="AC1620" s="263" t="str">
        <f t="shared" si="1135"/>
        <v>   -  BĐ: 6/9/2025 KT: Ngày lỗi</v>
      </c>
      <c r="AD1620" s="263">
        <f t="shared" ref="AD1620:AE1620" si="1870">P1620</f>
        <v>45906</v>
      </c>
      <c r="AE1620" s="263" t="str">
        <f t="shared" si="1870"/>
        <v>#DIV/0!</v>
      </c>
      <c r="AF1620" s="187"/>
      <c r="AG1620" s="187"/>
    </row>
    <row r="1621">
      <c r="A1621" s="253"/>
      <c r="B1621" s="253"/>
      <c r="C1621" s="99"/>
      <c r="D1621" s="99"/>
      <c r="E1621" s="99"/>
      <c r="F1621" s="99"/>
      <c r="G1621" s="268"/>
      <c r="H1621" s="99"/>
      <c r="I1621" s="99"/>
      <c r="J1621" s="99"/>
      <c r="K1621" s="273"/>
      <c r="L1621" s="192"/>
      <c r="M1621" s="192"/>
      <c r="N1621" s="99"/>
      <c r="O1621" s="99"/>
      <c r="P1621" s="237">
        <f t="shared" si="1246"/>
        <v>45906</v>
      </c>
      <c r="Q1621" s="170" t="str">
        <f t="shared" si="1247"/>
        <v>#DIV/0!</v>
      </c>
      <c r="R1621" s="206"/>
      <c r="S1621" s="267"/>
      <c r="T1621" s="99"/>
      <c r="U1621" s="99"/>
      <c r="V1621" s="259" t="str">
        <f t="shared" si="1128"/>
        <v> </v>
      </c>
      <c r="W1621" s="260">
        <f t="shared" si="1248"/>
        <v>0</v>
      </c>
      <c r="X1621" s="258" t="str">
        <f t="shared" si="1249"/>
        <v>#DIV/0!</v>
      </c>
      <c r="Y1621" s="261" t="str">
        <f t="shared" si="1250"/>
        <v>#DIV/0!</v>
      </c>
      <c r="Z1621" s="262">
        <f t="shared" si="1251"/>
        <v>0</v>
      </c>
      <c r="AA1621" s="262">
        <f t="shared" si="1252"/>
        <v>0</v>
      </c>
      <c r="AB1621" s="258" t="str">
        <f t="shared" si="1253"/>
        <v/>
      </c>
      <c r="AC1621" s="263" t="str">
        <f t="shared" si="1135"/>
        <v>   -  BĐ: 6/9/2025 KT: Ngày lỗi</v>
      </c>
      <c r="AD1621" s="263">
        <f t="shared" ref="AD1621:AE1621" si="1871">P1621</f>
        <v>45906</v>
      </c>
      <c r="AE1621" s="263" t="str">
        <f t="shared" si="1871"/>
        <v>#DIV/0!</v>
      </c>
      <c r="AF1621" s="187"/>
      <c r="AG1621" s="187"/>
    </row>
    <row r="1622">
      <c r="A1622" s="253"/>
      <c r="B1622" s="253"/>
      <c r="C1622" s="99"/>
      <c r="D1622" s="99"/>
      <c r="E1622" s="99"/>
      <c r="F1622" s="99"/>
      <c r="G1622" s="268"/>
      <c r="H1622" s="99"/>
      <c r="I1622" s="99"/>
      <c r="J1622" s="99"/>
      <c r="K1622" s="273"/>
      <c r="L1622" s="192"/>
      <c r="M1622" s="192"/>
      <c r="N1622" s="99"/>
      <c r="O1622" s="99"/>
      <c r="P1622" s="237">
        <f t="shared" si="1246"/>
        <v>45906</v>
      </c>
      <c r="Q1622" s="170" t="str">
        <f t="shared" si="1247"/>
        <v>#DIV/0!</v>
      </c>
      <c r="R1622" s="206"/>
      <c r="S1622" s="267"/>
      <c r="T1622" s="99"/>
      <c r="U1622" s="99"/>
      <c r="V1622" s="259" t="str">
        <f t="shared" si="1128"/>
        <v> </v>
      </c>
      <c r="W1622" s="260">
        <f t="shared" si="1248"/>
        <v>0</v>
      </c>
      <c r="X1622" s="258" t="str">
        <f t="shared" si="1249"/>
        <v>#DIV/0!</v>
      </c>
      <c r="Y1622" s="261" t="str">
        <f t="shared" si="1250"/>
        <v>#DIV/0!</v>
      </c>
      <c r="Z1622" s="262">
        <f t="shared" si="1251"/>
        <v>0</v>
      </c>
      <c r="AA1622" s="262">
        <f t="shared" si="1252"/>
        <v>0</v>
      </c>
      <c r="AB1622" s="258" t="str">
        <f t="shared" si="1253"/>
        <v/>
      </c>
      <c r="AC1622" s="263" t="str">
        <f t="shared" si="1135"/>
        <v>   -  BĐ: 6/9/2025 KT: Ngày lỗi</v>
      </c>
      <c r="AD1622" s="263">
        <f t="shared" ref="AD1622:AE1622" si="1872">P1622</f>
        <v>45906</v>
      </c>
      <c r="AE1622" s="263" t="str">
        <f t="shared" si="1872"/>
        <v>#DIV/0!</v>
      </c>
      <c r="AF1622" s="187"/>
      <c r="AG1622" s="187"/>
    </row>
    <row r="1623">
      <c r="A1623" s="253"/>
      <c r="B1623" s="253"/>
      <c r="C1623" s="99"/>
      <c r="D1623" s="99"/>
      <c r="E1623" s="99"/>
      <c r="F1623" s="99"/>
      <c r="G1623" s="268"/>
      <c r="H1623" s="99"/>
      <c r="I1623" s="99"/>
      <c r="J1623" s="99"/>
      <c r="K1623" s="273"/>
      <c r="L1623" s="192"/>
      <c r="M1623" s="192"/>
      <c r="N1623" s="99"/>
      <c r="O1623" s="99"/>
      <c r="P1623" s="237">
        <f t="shared" si="1246"/>
        <v>45906</v>
      </c>
      <c r="Q1623" s="170" t="str">
        <f t="shared" si="1247"/>
        <v>#DIV/0!</v>
      </c>
      <c r="R1623" s="206"/>
      <c r="S1623" s="267"/>
      <c r="T1623" s="99"/>
      <c r="U1623" s="99"/>
      <c r="V1623" s="259" t="str">
        <f t="shared" si="1128"/>
        <v> </v>
      </c>
      <c r="W1623" s="260">
        <f t="shared" si="1248"/>
        <v>0</v>
      </c>
      <c r="X1623" s="258" t="str">
        <f t="shared" si="1249"/>
        <v>#DIV/0!</v>
      </c>
      <c r="Y1623" s="261" t="str">
        <f t="shared" si="1250"/>
        <v>#DIV/0!</v>
      </c>
      <c r="Z1623" s="262">
        <f t="shared" si="1251"/>
        <v>0</v>
      </c>
      <c r="AA1623" s="262">
        <f t="shared" si="1252"/>
        <v>0</v>
      </c>
      <c r="AB1623" s="258" t="str">
        <f t="shared" si="1253"/>
        <v/>
      </c>
      <c r="AC1623" s="263" t="str">
        <f t="shared" si="1135"/>
        <v>   -  BĐ: 6/9/2025 KT: Ngày lỗi</v>
      </c>
      <c r="AD1623" s="263">
        <f t="shared" ref="AD1623:AE1623" si="1873">P1623</f>
        <v>45906</v>
      </c>
      <c r="AE1623" s="263" t="str">
        <f t="shared" si="1873"/>
        <v>#DIV/0!</v>
      </c>
      <c r="AF1623" s="187"/>
      <c r="AG1623" s="187"/>
    </row>
    <row r="1624">
      <c r="A1624" s="253"/>
      <c r="B1624" s="253"/>
      <c r="C1624" s="99"/>
      <c r="D1624" s="99"/>
      <c r="E1624" s="99"/>
      <c r="F1624" s="99"/>
      <c r="G1624" s="268"/>
      <c r="H1624" s="99"/>
      <c r="I1624" s="99"/>
      <c r="J1624" s="99"/>
      <c r="K1624" s="273"/>
      <c r="L1624" s="192"/>
      <c r="M1624" s="192"/>
      <c r="N1624" s="99"/>
      <c r="O1624" s="99"/>
      <c r="P1624" s="237">
        <f t="shared" si="1246"/>
        <v>45906</v>
      </c>
      <c r="Q1624" s="170" t="str">
        <f t="shared" si="1247"/>
        <v>#DIV/0!</v>
      </c>
      <c r="R1624" s="206"/>
      <c r="S1624" s="267"/>
      <c r="T1624" s="99"/>
      <c r="U1624" s="99"/>
      <c r="V1624" s="259" t="str">
        <f t="shared" si="1128"/>
        <v> </v>
      </c>
      <c r="W1624" s="260">
        <f t="shared" si="1248"/>
        <v>0</v>
      </c>
      <c r="X1624" s="258" t="str">
        <f t="shared" si="1249"/>
        <v>#DIV/0!</v>
      </c>
      <c r="Y1624" s="261" t="str">
        <f t="shared" si="1250"/>
        <v>#DIV/0!</v>
      </c>
      <c r="Z1624" s="262">
        <f t="shared" si="1251"/>
        <v>0</v>
      </c>
      <c r="AA1624" s="262">
        <f t="shared" si="1252"/>
        <v>0</v>
      </c>
      <c r="AB1624" s="258" t="str">
        <f t="shared" si="1253"/>
        <v/>
      </c>
      <c r="AC1624" s="263" t="str">
        <f t="shared" si="1135"/>
        <v>   -  BĐ: 6/9/2025 KT: Ngày lỗi</v>
      </c>
      <c r="AD1624" s="263">
        <f t="shared" ref="AD1624:AE1624" si="1874">P1624</f>
        <v>45906</v>
      </c>
      <c r="AE1624" s="263" t="str">
        <f t="shared" si="1874"/>
        <v>#DIV/0!</v>
      </c>
      <c r="AF1624" s="187"/>
      <c r="AG1624" s="187"/>
    </row>
    <row r="1625">
      <c r="A1625" s="253"/>
      <c r="B1625" s="253"/>
      <c r="C1625" s="99"/>
      <c r="D1625" s="99"/>
      <c r="E1625" s="99"/>
      <c r="F1625" s="99"/>
      <c r="G1625" s="268"/>
      <c r="H1625" s="99"/>
      <c r="I1625" s="99"/>
      <c r="J1625" s="99"/>
      <c r="K1625" s="273"/>
      <c r="L1625" s="192"/>
      <c r="M1625" s="192"/>
      <c r="N1625" s="99"/>
      <c r="O1625" s="99"/>
      <c r="P1625" s="237">
        <f t="shared" si="1246"/>
        <v>45906</v>
      </c>
      <c r="Q1625" s="170" t="str">
        <f t="shared" si="1247"/>
        <v>#DIV/0!</v>
      </c>
      <c r="R1625" s="206"/>
      <c r="S1625" s="267"/>
      <c r="T1625" s="99"/>
      <c r="U1625" s="99"/>
      <c r="V1625" s="259" t="str">
        <f t="shared" si="1128"/>
        <v> </v>
      </c>
      <c r="W1625" s="260">
        <f t="shared" si="1248"/>
        <v>0</v>
      </c>
      <c r="X1625" s="258" t="str">
        <f t="shared" si="1249"/>
        <v>#DIV/0!</v>
      </c>
      <c r="Y1625" s="261" t="str">
        <f t="shared" si="1250"/>
        <v>#DIV/0!</v>
      </c>
      <c r="Z1625" s="262">
        <f t="shared" si="1251"/>
        <v>0</v>
      </c>
      <c r="AA1625" s="262">
        <f t="shared" si="1252"/>
        <v>0</v>
      </c>
      <c r="AB1625" s="258" t="str">
        <f t="shared" si="1253"/>
        <v/>
      </c>
      <c r="AC1625" s="263" t="str">
        <f t="shared" si="1135"/>
        <v>   -  BĐ: 6/9/2025 KT: Ngày lỗi</v>
      </c>
      <c r="AD1625" s="263">
        <f t="shared" ref="AD1625:AE1625" si="1875">P1625</f>
        <v>45906</v>
      </c>
      <c r="AE1625" s="263" t="str">
        <f t="shared" si="1875"/>
        <v>#DIV/0!</v>
      </c>
      <c r="AF1625" s="187"/>
      <c r="AG1625" s="187"/>
    </row>
    <row r="1626">
      <c r="A1626" s="253"/>
      <c r="B1626" s="253"/>
      <c r="C1626" s="99"/>
      <c r="D1626" s="99"/>
      <c r="E1626" s="99"/>
      <c r="F1626" s="99"/>
      <c r="G1626" s="268"/>
      <c r="H1626" s="99"/>
      <c r="I1626" s="99"/>
      <c r="J1626" s="99"/>
      <c r="K1626" s="273"/>
      <c r="L1626" s="192"/>
      <c r="M1626" s="192"/>
      <c r="N1626" s="99"/>
      <c r="O1626" s="99"/>
      <c r="P1626" s="237">
        <f t="shared" si="1246"/>
        <v>45906</v>
      </c>
      <c r="Q1626" s="170" t="str">
        <f t="shared" si="1247"/>
        <v>#DIV/0!</v>
      </c>
      <c r="R1626" s="206"/>
      <c r="S1626" s="267"/>
      <c r="T1626" s="99"/>
      <c r="U1626" s="99"/>
      <c r="V1626" s="259" t="str">
        <f t="shared" si="1128"/>
        <v> </v>
      </c>
      <c r="W1626" s="260">
        <f t="shared" si="1248"/>
        <v>0</v>
      </c>
      <c r="X1626" s="258" t="str">
        <f t="shared" si="1249"/>
        <v>#DIV/0!</v>
      </c>
      <c r="Y1626" s="261" t="str">
        <f t="shared" si="1250"/>
        <v>#DIV/0!</v>
      </c>
      <c r="Z1626" s="262">
        <f t="shared" si="1251"/>
        <v>0</v>
      </c>
      <c r="AA1626" s="262">
        <f t="shared" si="1252"/>
        <v>0</v>
      </c>
      <c r="AB1626" s="258" t="str">
        <f t="shared" si="1253"/>
        <v/>
      </c>
      <c r="AC1626" s="263" t="str">
        <f t="shared" si="1135"/>
        <v>   -  BĐ: 6/9/2025 KT: Ngày lỗi</v>
      </c>
      <c r="AD1626" s="263">
        <f t="shared" ref="AD1626:AE1626" si="1876">P1626</f>
        <v>45906</v>
      </c>
      <c r="AE1626" s="263" t="str">
        <f t="shared" si="1876"/>
        <v>#DIV/0!</v>
      </c>
      <c r="AF1626" s="187"/>
      <c r="AG1626" s="187"/>
    </row>
    <row r="1627">
      <c r="A1627" s="253"/>
      <c r="B1627" s="253"/>
      <c r="C1627" s="99"/>
      <c r="D1627" s="99"/>
      <c r="E1627" s="99"/>
      <c r="F1627" s="99"/>
      <c r="G1627" s="268"/>
      <c r="H1627" s="99"/>
      <c r="I1627" s="99"/>
      <c r="J1627" s="99"/>
      <c r="K1627" s="273"/>
      <c r="L1627" s="192"/>
      <c r="M1627" s="192"/>
      <c r="N1627" s="99"/>
      <c r="O1627" s="99"/>
      <c r="P1627" s="237">
        <f t="shared" si="1246"/>
        <v>45906</v>
      </c>
      <c r="Q1627" s="170" t="str">
        <f t="shared" si="1247"/>
        <v>#DIV/0!</v>
      </c>
      <c r="R1627" s="206"/>
      <c r="S1627" s="267"/>
      <c r="T1627" s="99"/>
      <c r="U1627" s="99"/>
      <c r="V1627" s="259" t="str">
        <f t="shared" si="1128"/>
        <v> </v>
      </c>
      <c r="W1627" s="260">
        <f t="shared" si="1248"/>
        <v>0</v>
      </c>
      <c r="X1627" s="258" t="str">
        <f t="shared" si="1249"/>
        <v>#DIV/0!</v>
      </c>
      <c r="Y1627" s="261" t="str">
        <f t="shared" si="1250"/>
        <v>#DIV/0!</v>
      </c>
      <c r="Z1627" s="262">
        <f t="shared" si="1251"/>
        <v>0</v>
      </c>
      <c r="AA1627" s="262">
        <f t="shared" si="1252"/>
        <v>0</v>
      </c>
      <c r="AB1627" s="258" t="str">
        <f t="shared" si="1253"/>
        <v/>
      </c>
      <c r="AC1627" s="263" t="str">
        <f t="shared" si="1135"/>
        <v>   -  BĐ: 6/9/2025 KT: Ngày lỗi</v>
      </c>
      <c r="AD1627" s="263">
        <f t="shared" ref="AD1627:AE1627" si="1877">P1627</f>
        <v>45906</v>
      </c>
      <c r="AE1627" s="263" t="str">
        <f t="shared" si="1877"/>
        <v>#DIV/0!</v>
      </c>
      <c r="AF1627" s="187"/>
      <c r="AG1627" s="187"/>
    </row>
    <row r="1628">
      <c r="A1628" s="253"/>
      <c r="B1628" s="253"/>
      <c r="C1628" s="99"/>
      <c r="D1628" s="99"/>
      <c r="E1628" s="99"/>
      <c r="F1628" s="99"/>
      <c r="G1628" s="268"/>
      <c r="H1628" s="99"/>
      <c r="I1628" s="99"/>
      <c r="J1628" s="99"/>
      <c r="K1628" s="273"/>
      <c r="L1628" s="192"/>
      <c r="M1628" s="192"/>
      <c r="N1628" s="99"/>
      <c r="O1628" s="99"/>
      <c r="P1628" s="237">
        <f t="shared" si="1246"/>
        <v>45906</v>
      </c>
      <c r="Q1628" s="170" t="str">
        <f t="shared" si="1247"/>
        <v>#DIV/0!</v>
      </c>
      <c r="R1628" s="206"/>
      <c r="S1628" s="267"/>
      <c r="T1628" s="99"/>
      <c r="U1628" s="99"/>
      <c r="V1628" s="259" t="str">
        <f t="shared" si="1128"/>
        <v> </v>
      </c>
      <c r="W1628" s="260">
        <f t="shared" si="1248"/>
        <v>0</v>
      </c>
      <c r="X1628" s="258" t="str">
        <f t="shared" si="1249"/>
        <v>#DIV/0!</v>
      </c>
      <c r="Y1628" s="261" t="str">
        <f t="shared" si="1250"/>
        <v>#DIV/0!</v>
      </c>
      <c r="Z1628" s="262">
        <f t="shared" si="1251"/>
        <v>0</v>
      </c>
      <c r="AA1628" s="262">
        <f t="shared" si="1252"/>
        <v>0</v>
      </c>
      <c r="AB1628" s="258" t="str">
        <f t="shared" si="1253"/>
        <v/>
      </c>
      <c r="AC1628" s="263" t="str">
        <f t="shared" si="1135"/>
        <v>   -  BĐ: 6/9/2025 KT: Ngày lỗi</v>
      </c>
      <c r="AD1628" s="263">
        <f t="shared" ref="AD1628:AE1628" si="1878">P1628</f>
        <v>45906</v>
      </c>
      <c r="AE1628" s="263" t="str">
        <f t="shared" si="1878"/>
        <v>#DIV/0!</v>
      </c>
      <c r="AF1628" s="187"/>
      <c r="AG1628" s="187"/>
    </row>
    <row r="1629">
      <c r="A1629" s="253"/>
      <c r="B1629" s="253"/>
      <c r="C1629" s="99"/>
      <c r="D1629" s="99"/>
      <c r="E1629" s="99"/>
      <c r="F1629" s="99"/>
      <c r="G1629" s="268"/>
      <c r="H1629" s="99"/>
      <c r="I1629" s="99"/>
      <c r="J1629" s="99"/>
      <c r="K1629" s="273"/>
      <c r="L1629" s="192"/>
      <c r="M1629" s="192"/>
      <c r="N1629" s="99"/>
      <c r="O1629" s="99"/>
      <c r="P1629" s="237">
        <f t="shared" si="1246"/>
        <v>45906</v>
      </c>
      <c r="Q1629" s="170" t="str">
        <f t="shared" si="1247"/>
        <v>#DIV/0!</v>
      </c>
      <c r="R1629" s="206"/>
      <c r="S1629" s="267"/>
      <c r="T1629" s="99"/>
      <c r="U1629" s="99"/>
      <c r="V1629" s="259" t="str">
        <f t="shared" si="1128"/>
        <v> </v>
      </c>
      <c r="W1629" s="260">
        <f t="shared" si="1248"/>
        <v>0</v>
      </c>
      <c r="X1629" s="258" t="str">
        <f t="shared" si="1249"/>
        <v>#DIV/0!</v>
      </c>
      <c r="Y1629" s="261" t="str">
        <f t="shared" si="1250"/>
        <v>#DIV/0!</v>
      </c>
      <c r="Z1629" s="262">
        <f t="shared" si="1251"/>
        <v>0</v>
      </c>
      <c r="AA1629" s="262">
        <f t="shared" si="1252"/>
        <v>0</v>
      </c>
      <c r="AB1629" s="258" t="str">
        <f t="shared" si="1253"/>
        <v/>
      </c>
      <c r="AC1629" s="263" t="str">
        <f t="shared" si="1135"/>
        <v>   -  BĐ: 6/9/2025 KT: Ngày lỗi</v>
      </c>
      <c r="AD1629" s="263">
        <f t="shared" ref="AD1629:AE1629" si="1879">P1629</f>
        <v>45906</v>
      </c>
      <c r="AE1629" s="263" t="str">
        <f t="shared" si="1879"/>
        <v>#DIV/0!</v>
      </c>
      <c r="AF1629" s="187"/>
      <c r="AG1629" s="187"/>
    </row>
    <row r="1630">
      <c r="A1630" s="253"/>
      <c r="B1630" s="253"/>
      <c r="C1630" s="99"/>
      <c r="D1630" s="99"/>
      <c r="E1630" s="99"/>
      <c r="F1630" s="99"/>
      <c r="G1630" s="268"/>
      <c r="H1630" s="99"/>
      <c r="I1630" s="99"/>
      <c r="J1630" s="99"/>
      <c r="K1630" s="273"/>
      <c r="L1630" s="192"/>
      <c r="M1630" s="192"/>
      <c r="N1630" s="99"/>
      <c r="O1630" s="99"/>
      <c r="P1630" s="237">
        <f t="shared" si="1246"/>
        <v>45906</v>
      </c>
      <c r="Q1630" s="170" t="str">
        <f t="shared" si="1247"/>
        <v>#DIV/0!</v>
      </c>
      <c r="R1630" s="206"/>
      <c r="S1630" s="267"/>
      <c r="T1630" s="99"/>
      <c r="U1630" s="99"/>
      <c r="V1630" s="259" t="str">
        <f t="shared" si="1128"/>
        <v> </v>
      </c>
      <c r="W1630" s="260">
        <f t="shared" si="1248"/>
        <v>0</v>
      </c>
      <c r="X1630" s="258" t="str">
        <f t="shared" si="1249"/>
        <v>#DIV/0!</v>
      </c>
      <c r="Y1630" s="261" t="str">
        <f t="shared" si="1250"/>
        <v>#DIV/0!</v>
      </c>
      <c r="Z1630" s="262">
        <f t="shared" si="1251"/>
        <v>0</v>
      </c>
      <c r="AA1630" s="262">
        <f t="shared" si="1252"/>
        <v>0</v>
      </c>
      <c r="AB1630" s="258" t="str">
        <f t="shared" si="1253"/>
        <v/>
      </c>
      <c r="AC1630" s="263" t="str">
        <f t="shared" si="1135"/>
        <v>   -  BĐ: 6/9/2025 KT: Ngày lỗi</v>
      </c>
      <c r="AD1630" s="263">
        <f t="shared" ref="AD1630:AE1630" si="1880">P1630</f>
        <v>45906</v>
      </c>
      <c r="AE1630" s="263" t="str">
        <f t="shared" si="1880"/>
        <v>#DIV/0!</v>
      </c>
      <c r="AF1630" s="187"/>
      <c r="AG1630" s="187"/>
    </row>
    <row r="1631">
      <c r="A1631" s="253"/>
      <c r="B1631" s="253"/>
      <c r="C1631" s="99"/>
      <c r="D1631" s="99"/>
      <c r="E1631" s="99"/>
      <c r="F1631" s="99"/>
      <c r="G1631" s="268"/>
      <c r="H1631" s="99"/>
      <c r="I1631" s="99"/>
      <c r="J1631" s="99"/>
      <c r="K1631" s="273"/>
      <c r="L1631" s="192"/>
      <c r="M1631" s="192"/>
      <c r="N1631" s="99"/>
      <c r="O1631" s="99"/>
      <c r="P1631" s="237">
        <f t="shared" si="1246"/>
        <v>45906</v>
      </c>
      <c r="Q1631" s="170" t="str">
        <f t="shared" si="1247"/>
        <v>#DIV/0!</v>
      </c>
      <c r="R1631" s="206"/>
      <c r="S1631" s="267"/>
      <c r="T1631" s="99"/>
      <c r="U1631" s="99"/>
      <c r="V1631" s="259" t="str">
        <f t="shared" si="1128"/>
        <v> </v>
      </c>
      <c r="W1631" s="260">
        <f t="shared" si="1248"/>
        <v>0</v>
      </c>
      <c r="X1631" s="258" t="str">
        <f t="shared" si="1249"/>
        <v>#DIV/0!</v>
      </c>
      <c r="Y1631" s="261" t="str">
        <f t="shared" si="1250"/>
        <v>#DIV/0!</v>
      </c>
      <c r="Z1631" s="262">
        <f t="shared" si="1251"/>
        <v>0</v>
      </c>
      <c r="AA1631" s="262">
        <f t="shared" si="1252"/>
        <v>0</v>
      </c>
      <c r="AB1631" s="258" t="str">
        <f t="shared" si="1253"/>
        <v/>
      </c>
      <c r="AC1631" s="263" t="str">
        <f t="shared" si="1135"/>
        <v>   -  BĐ: 6/9/2025 KT: Ngày lỗi</v>
      </c>
      <c r="AD1631" s="263">
        <f t="shared" ref="AD1631:AE1631" si="1881">P1631</f>
        <v>45906</v>
      </c>
      <c r="AE1631" s="263" t="str">
        <f t="shared" si="1881"/>
        <v>#DIV/0!</v>
      </c>
      <c r="AF1631" s="187"/>
      <c r="AG1631" s="187"/>
    </row>
    <row r="1632">
      <c r="A1632" s="253"/>
      <c r="B1632" s="253"/>
      <c r="C1632" s="99"/>
      <c r="D1632" s="99"/>
      <c r="E1632" s="99"/>
      <c r="F1632" s="99"/>
      <c r="G1632" s="268"/>
      <c r="H1632" s="99"/>
      <c r="I1632" s="99"/>
      <c r="J1632" s="99"/>
      <c r="K1632" s="273"/>
      <c r="L1632" s="192"/>
      <c r="M1632" s="192"/>
      <c r="N1632" s="99"/>
      <c r="O1632" s="99"/>
      <c r="P1632" s="237">
        <f t="shared" si="1246"/>
        <v>45906</v>
      </c>
      <c r="Q1632" s="170" t="str">
        <f t="shared" si="1247"/>
        <v>#DIV/0!</v>
      </c>
      <c r="R1632" s="206"/>
      <c r="S1632" s="267"/>
      <c r="T1632" s="99"/>
      <c r="U1632" s="99"/>
      <c r="V1632" s="259" t="str">
        <f t="shared" si="1128"/>
        <v> </v>
      </c>
      <c r="W1632" s="260">
        <f t="shared" si="1248"/>
        <v>0</v>
      </c>
      <c r="X1632" s="258" t="str">
        <f t="shared" si="1249"/>
        <v>#DIV/0!</v>
      </c>
      <c r="Y1632" s="261" t="str">
        <f t="shared" si="1250"/>
        <v>#DIV/0!</v>
      </c>
      <c r="Z1632" s="262">
        <f t="shared" si="1251"/>
        <v>0</v>
      </c>
      <c r="AA1632" s="262">
        <f t="shared" si="1252"/>
        <v>0</v>
      </c>
      <c r="AB1632" s="258" t="str">
        <f t="shared" si="1253"/>
        <v/>
      </c>
      <c r="AC1632" s="263" t="str">
        <f t="shared" si="1135"/>
        <v>   -  BĐ: 6/9/2025 KT: Ngày lỗi</v>
      </c>
      <c r="AD1632" s="263">
        <f t="shared" ref="AD1632:AE1632" si="1882">P1632</f>
        <v>45906</v>
      </c>
      <c r="AE1632" s="263" t="str">
        <f t="shared" si="1882"/>
        <v>#DIV/0!</v>
      </c>
      <c r="AF1632" s="187"/>
      <c r="AG1632" s="187"/>
    </row>
    <row r="1633">
      <c r="A1633" s="253"/>
      <c r="B1633" s="253"/>
      <c r="C1633" s="99"/>
      <c r="D1633" s="99"/>
      <c r="E1633" s="99"/>
      <c r="F1633" s="99"/>
      <c r="G1633" s="268"/>
      <c r="H1633" s="99"/>
      <c r="I1633" s="99"/>
      <c r="J1633" s="99"/>
      <c r="K1633" s="273"/>
      <c r="L1633" s="192"/>
      <c r="M1633" s="192"/>
      <c r="N1633" s="99"/>
      <c r="O1633" s="99"/>
      <c r="P1633" s="237">
        <f t="shared" si="1246"/>
        <v>45906</v>
      </c>
      <c r="Q1633" s="170" t="str">
        <f t="shared" si="1247"/>
        <v>#DIV/0!</v>
      </c>
      <c r="R1633" s="206"/>
      <c r="S1633" s="267"/>
      <c r="T1633" s="99"/>
      <c r="U1633" s="99"/>
      <c r="V1633" s="259" t="str">
        <f t="shared" si="1128"/>
        <v> </v>
      </c>
      <c r="W1633" s="260">
        <f t="shared" si="1248"/>
        <v>0</v>
      </c>
      <c r="X1633" s="258" t="str">
        <f t="shared" si="1249"/>
        <v>#DIV/0!</v>
      </c>
      <c r="Y1633" s="261" t="str">
        <f t="shared" si="1250"/>
        <v>#DIV/0!</v>
      </c>
      <c r="Z1633" s="262">
        <f t="shared" si="1251"/>
        <v>0</v>
      </c>
      <c r="AA1633" s="262">
        <f t="shared" si="1252"/>
        <v>0</v>
      </c>
      <c r="AB1633" s="258" t="str">
        <f t="shared" si="1253"/>
        <v/>
      </c>
      <c r="AC1633" s="263" t="str">
        <f t="shared" si="1135"/>
        <v>   -  BĐ: 6/9/2025 KT: Ngày lỗi</v>
      </c>
      <c r="AD1633" s="263">
        <f t="shared" ref="AD1633:AE1633" si="1883">P1633</f>
        <v>45906</v>
      </c>
      <c r="AE1633" s="263" t="str">
        <f t="shared" si="1883"/>
        <v>#DIV/0!</v>
      </c>
      <c r="AF1633" s="187"/>
      <c r="AG1633" s="187"/>
    </row>
    <row r="1634">
      <c r="A1634" s="253"/>
      <c r="B1634" s="253"/>
      <c r="C1634" s="99"/>
      <c r="D1634" s="99"/>
      <c r="E1634" s="99"/>
      <c r="F1634" s="99"/>
      <c r="G1634" s="268"/>
      <c r="H1634" s="99"/>
      <c r="I1634" s="99"/>
      <c r="J1634" s="99"/>
      <c r="K1634" s="273"/>
      <c r="L1634" s="192"/>
      <c r="M1634" s="192"/>
      <c r="N1634" s="99"/>
      <c r="O1634" s="99"/>
      <c r="P1634" s="237">
        <f t="shared" si="1246"/>
        <v>45906</v>
      </c>
      <c r="Q1634" s="170" t="str">
        <f t="shared" si="1247"/>
        <v>#DIV/0!</v>
      </c>
      <c r="R1634" s="206"/>
      <c r="S1634" s="267"/>
      <c r="T1634" s="99"/>
      <c r="U1634" s="99"/>
      <c r="V1634" s="259" t="str">
        <f t="shared" si="1128"/>
        <v> </v>
      </c>
      <c r="W1634" s="260">
        <f t="shared" si="1248"/>
        <v>0</v>
      </c>
      <c r="X1634" s="258" t="str">
        <f t="shared" si="1249"/>
        <v>#DIV/0!</v>
      </c>
      <c r="Y1634" s="261" t="str">
        <f t="shared" si="1250"/>
        <v>#DIV/0!</v>
      </c>
      <c r="Z1634" s="262">
        <f t="shared" si="1251"/>
        <v>0</v>
      </c>
      <c r="AA1634" s="262">
        <f t="shared" si="1252"/>
        <v>0</v>
      </c>
      <c r="AB1634" s="258" t="str">
        <f t="shared" si="1253"/>
        <v/>
      </c>
      <c r="AC1634" s="263" t="str">
        <f t="shared" si="1135"/>
        <v>   -  BĐ: 6/9/2025 KT: Ngày lỗi</v>
      </c>
      <c r="AD1634" s="263">
        <f t="shared" ref="AD1634:AE1634" si="1884">P1634</f>
        <v>45906</v>
      </c>
      <c r="AE1634" s="263" t="str">
        <f t="shared" si="1884"/>
        <v>#DIV/0!</v>
      </c>
      <c r="AF1634" s="187"/>
      <c r="AG1634" s="187"/>
    </row>
    <row r="1635">
      <c r="A1635" s="253"/>
      <c r="B1635" s="253"/>
      <c r="C1635" s="99"/>
      <c r="D1635" s="99"/>
      <c r="E1635" s="99"/>
      <c r="F1635" s="99"/>
      <c r="G1635" s="268"/>
      <c r="H1635" s="99"/>
      <c r="I1635" s="99"/>
      <c r="J1635" s="99"/>
      <c r="K1635" s="273"/>
      <c r="L1635" s="192"/>
      <c r="M1635" s="192"/>
      <c r="N1635" s="99"/>
      <c r="O1635" s="99"/>
      <c r="P1635" s="237">
        <f t="shared" si="1246"/>
        <v>45906</v>
      </c>
      <c r="Q1635" s="170" t="str">
        <f t="shared" si="1247"/>
        <v>#DIV/0!</v>
      </c>
      <c r="R1635" s="206"/>
      <c r="S1635" s="267"/>
      <c r="T1635" s="99"/>
      <c r="U1635" s="99"/>
      <c r="V1635" s="259" t="str">
        <f t="shared" si="1128"/>
        <v> </v>
      </c>
      <c r="W1635" s="260">
        <f t="shared" si="1248"/>
        <v>0</v>
      </c>
      <c r="X1635" s="258" t="str">
        <f t="shared" si="1249"/>
        <v>#DIV/0!</v>
      </c>
      <c r="Y1635" s="261" t="str">
        <f t="shared" si="1250"/>
        <v>#DIV/0!</v>
      </c>
      <c r="Z1635" s="262">
        <f t="shared" si="1251"/>
        <v>0</v>
      </c>
      <c r="AA1635" s="262">
        <f t="shared" si="1252"/>
        <v>0</v>
      </c>
      <c r="AB1635" s="258" t="str">
        <f t="shared" si="1253"/>
        <v/>
      </c>
      <c r="AC1635" s="263" t="str">
        <f t="shared" si="1135"/>
        <v>   -  BĐ: 6/9/2025 KT: Ngày lỗi</v>
      </c>
      <c r="AD1635" s="263">
        <f t="shared" ref="AD1635:AE1635" si="1885">P1635</f>
        <v>45906</v>
      </c>
      <c r="AE1635" s="263" t="str">
        <f t="shared" si="1885"/>
        <v>#DIV/0!</v>
      </c>
      <c r="AF1635" s="187"/>
      <c r="AG1635" s="187"/>
    </row>
    <row r="1636">
      <c r="A1636" s="253"/>
      <c r="B1636" s="253"/>
      <c r="C1636" s="99"/>
      <c r="D1636" s="99"/>
      <c r="E1636" s="99"/>
      <c r="F1636" s="99"/>
      <c r="G1636" s="268"/>
      <c r="H1636" s="99"/>
      <c r="I1636" s="99"/>
      <c r="J1636" s="99"/>
      <c r="K1636" s="273"/>
      <c r="L1636" s="192"/>
      <c r="M1636" s="192"/>
      <c r="N1636" s="99"/>
      <c r="O1636" s="99"/>
      <c r="P1636" s="237">
        <f t="shared" si="1246"/>
        <v>45906</v>
      </c>
      <c r="Q1636" s="170" t="str">
        <f t="shared" si="1247"/>
        <v>#DIV/0!</v>
      </c>
      <c r="R1636" s="206"/>
      <c r="S1636" s="267"/>
      <c r="T1636" s="99"/>
      <c r="U1636" s="99"/>
      <c r="V1636" s="259" t="str">
        <f t="shared" si="1128"/>
        <v> </v>
      </c>
      <c r="W1636" s="260">
        <f t="shared" si="1248"/>
        <v>0</v>
      </c>
      <c r="X1636" s="258" t="str">
        <f t="shared" si="1249"/>
        <v>#DIV/0!</v>
      </c>
      <c r="Y1636" s="261" t="str">
        <f t="shared" si="1250"/>
        <v>#DIV/0!</v>
      </c>
      <c r="Z1636" s="262">
        <f t="shared" si="1251"/>
        <v>0</v>
      </c>
      <c r="AA1636" s="262">
        <f t="shared" si="1252"/>
        <v>0</v>
      </c>
      <c r="AB1636" s="258" t="str">
        <f t="shared" si="1253"/>
        <v/>
      </c>
      <c r="AC1636" s="263" t="str">
        <f t="shared" si="1135"/>
        <v>   -  BĐ: 6/9/2025 KT: Ngày lỗi</v>
      </c>
      <c r="AD1636" s="263">
        <f t="shared" ref="AD1636:AE1636" si="1886">P1636</f>
        <v>45906</v>
      </c>
      <c r="AE1636" s="263" t="str">
        <f t="shared" si="1886"/>
        <v>#DIV/0!</v>
      </c>
      <c r="AF1636" s="187"/>
      <c r="AG1636" s="187"/>
    </row>
    <row r="1637">
      <c r="A1637" s="253"/>
      <c r="B1637" s="253"/>
      <c r="C1637" s="99"/>
      <c r="D1637" s="99"/>
      <c r="E1637" s="99"/>
      <c r="F1637" s="99"/>
      <c r="G1637" s="268"/>
      <c r="H1637" s="99"/>
      <c r="I1637" s="99"/>
      <c r="J1637" s="99"/>
      <c r="K1637" s="273"/>
      <c r="L1637" s="192"/>
      <c r="M1637" s="192"/>
      <c r="N1637" s="99"/>
      <c r="O1637" s="99"/>
      <c r="P1637" s="237">
        <f t="shared" si="1246"/>
        <v>45906</v>
      </c>
      <c r="Q1637" s="170" t="str">
        <f t="shared" si="1247"/>
        <v>#DIV/0!</v>
      </c>
      <c r="R1637" s="206"/>
      <c r="S1637" s="267"/>
      <c r="T1637" s="99"/>
      <c r="U1637" s="99"/>
      <c r="V1637" s="259" t="str">
        <f t="shared" si="1128"/>
        <v> </v>
      </c>
      <c r="W1637" s="260">
        <f t="shared" si="1248"/>
        <v>0</v>
      </c>
      <c r="X1637" s="258" t="str">
        <f t="shared" si="1249"/>
        <v>#DIV/0!</v>
      </c>
      <c r="Y1637" s="261" t="str">
        <f t="shared" si="1250"/>
        <v>#DIV/0!</v>
      </c>
      <c r="Z1637" s="262">
        <f t="shared" si="1251"/>
        <v>0</v>
      </c>
      <c r="AA1637" s="262">
        <f t="shared" si="1252"/>
        <v>0</v>
      </c>
      <c r="AB1637" s="258" t="str">
        <f t="shared" si="1253"/>
        <v/>
      </c>
      <c r="AC1637" s="263" t="str">
        <f t="shared" si="1135"/>
        <v>   -  BĐ: 6/9/2025 KT: Ngày lỗi</v>
      </c>
      <c r="AD1637" s="263">
        <f t="shared" ref="AD1637:AE1637" si="1887">P1637</f>
        <v>45906</v>
      </c>
      <c r="AE1637" s="263" t="str">
        <f t="shared" si="1887"/>
        <v>#DIV/0!</v>
      </c>
      <c r="AF1637" s="187"/>
      <c r="AG1637" s="187"/>
    </row>
    <row r="1638">
      <c r="A1638" s="253"/>
      <c r="B1638" s="253"/>
      <c r="C1638" s="99"/>
      <c r="D1638" s="99"/>
      <c r="E1638" s="99"/>
      <c r="F1638" s="99"/>
      <c r="G1638" s="268"/>
      <c r="H1638" s="99"/>
      <c r="I1638" s="99"/>
      <c r="J1638" s="99"/>
      <c r="K1638" s="273"/>
      <c r="L1638" s="192"/>
      <c r="M1638" s="192"/>
      <c r="N1638" s="99"/>
      <c r="O1638" s="99"/>
      <c r="P1638" s="237">
        <f t="shared" si="1246"/>
        <v>45906</v>
      </c>
      <c r="Q1638" s="170" t="str">
        <f t="shared" si="1247"/>
        <v>#DIV/0!</v>
      </c>
      <c r="R1638" s="206"/>
      <c r="S1638" s="267"/>
      <c r="T1638" s="99"/>
      <c r="U1638" s="99"/>
      <c r="V1638" s="259" t="str">
        <f t="shared" si="1128"/>
        <v> </v>
      </c>
      <c r="W1638" s="260">
        <f t="shared" si="1248"/>
        <v>0</v>
      </c>
      <c r="X1638" s="258" t="str">
        <f t="shared" si="1249"/>
        <v>#DIV/0!</v>
      </c>
      <c r="Y1638" s="261" t="str">
        <f t="shared" si="1250"/>
        <v>#DIV/0!</v>
      </c>
      <c r="Z1638" s="262">
        <f t="shared" si="1251"/>
        <v>0</v>
      </c>
      <c r="AA1638" s="262">
        <f t="shared" si="1252"/>
        <v>0</v>
      </c>
      <c r="AB1638" s="258" t="str">
        <f t="shared" si="1253"/>
        <v/>
      </c>
      <c r="AC1638" s="263" t="str">
        <f t="shared" si="1135"/>
        <v>   -  BĐ: 6/9/2025 KT: Ngày lỗi</v>
      </c>
      <c r="AD1638" s="263">
        <f t="shared" ref="AD1638:AE1638" si="1888">P1638</f>
        <v>45906</v>
      </c>
      <c r="AE1638" s="263" t="str">
        <f t="shared" si="1888"/>
        <v>#DIV/0!</v>
      </c>
      <c r="AF1638" s="187"/>
      <c r="AG1638" s="187"/>
    </row>
    <row r="1639">
      <c r="A1639" s="253"/>
      <c r="B1639" s="253"/>
      <c r="C1639" s="99"/>
      <c r="D1639" s="99"/>
      <c r="E1639" s="99"/>
      <c r="F1639" s="99"/>
      <c r="G1639" s="268"/>
      <c r="H1639" s="99"/>
      <c r="I1639" s="99"/>
      <c r="J1639" s="99"/>
      <c r="K1639" s="273"/>
      <c r="L1639" s="192"/>
      <c r="M1639" s="192"/>
      <c r="N1639" s="99"/>
      <c r="O1639" s="99"/>
      <c r="P1639" s="237">
        <f t="shared" si="1246"/>
        <v>45906</v>
      </c>
      <c r="Q1639" s="170" t="str">
        <f t="shared" si="1247"/>
        <v>#DIV/0!</v>
      </c>
      <c r="R1639" s="206"/>
      <c r="S1639" s="267"/>
      <c r="T1639" s="99"/>
      <c r="U1639" s="99"/>
      <c r="V1639" s="259" t="str">
        <f t="shared" si="1128"/>
        <v> </v>
      </c>
      <c r="W1639" s="260">
        <f t="shared" si="1248"/>
        <v>0</v>
      </c>
      <c r="X1639" s="258" t="str">
        <f t="shared" si="1249"/>
        <v>#DIV/0!</v>
      </c>
      <c r="Y1639" s="261" t="str">
        <f t="shared" si="1250"/>
        <v>#DIV/0!</v>
      </c>
      <c r="Z1639" s="262">
        <f t="shared" si="1251"/>
        <v>0</v>
      </c>
      <c r="AA1639" s="262">
        <f t="shared" si="1252"/>
        <v>0</v>
      </c>
      <c r="AB1639" s="258" t="str">
        <f t="shared" si="1253"/>
        <v/>
      </c>
      <c r="AC1639" s="263" t="str">
        <f t="shared" si="1135"/>
        <v>   -  BĐ: 6/9/2025 KT: Ngày lỗi</v>
      </c>
      <c r="AD1639" s="263">
        <f t="shared" ref="AD1639:AE1639" si="1889">P1639</f>
        <v>45906</v>
      </c>
      <c r="AE1639" s="263" t="str">
        <f t="shared" si="1889"/>
        <v>#DIV/0!</v>
      </c>
      <c r="AF1639" s="187"/>
      <c r="AG1639" s="187"/>
    </row>
    <row r="1640">
      <c r="A1640" s="253"/>
      <c r="B1640" s="253"/>
      <c r="C1640" s="99"/>
      <c r="D1640" s="99"/>
      <c r="E1640" s="99"/>
      <c r="F1640" s="99"/>
      <c r="G1640" s="268"/>
      <c r="H1640" s="99"/>
      <c r="I1640" s="99"/>
      <c r="J1640" s="99"/>
      <c r="K1640" s="273"/>
      <c r="L1640" s="192"/>
      <c r="M1640" s="192"/>
      <c r="N1640" s="99"/>
      <c r="O1640" s="99"/>
      <c r="P1640" s="237">
        <f t="shared" si="1246"/>
        <v>45906</v>
      </c>
      <c r="Q1640" s="170" t="str">
        <f t="shared" si="1247"/>
        <v>#DIV/0!</v>
      </c>
      <c r="R1640" s="206"/>
      <c r="S1640" s="267"/>
      <c r="T1640" s="99"/>
      <c r="U1640" s="99"/>
      <c r="V1640" s="259" t="str">
        <f t="shared" si="1128"/>
        <v> </v>
      </c>
      <c r="W1640" s="260">
        <f t="shared" si="1248"/>
        <v>0</v>
      </c>
      <c r="X1640" s="258" t="str">
        <f t="shared" si="1249"/>
        <v>#DIV/0!</v>
      </c>
      <c r="Y1640" s="261" t="str">
        <f t="shared" si="1250"/>
        <v>#DIV/0!</v>
      </c>
      <c r="Z1640" s="262">
        <f t="shared" si="1251"/>
        <v>0</v>
      </c>
      <c r="AA1640" s="262">
        <f t="shared" si="1252"/>
        <v>0</v>
      </c>
      <c r="AB1640" s="258" t="str">
        <f t="shared" si="1253"/>
        <v/>
      </c>
      <c r="AC1640" s="263" t="str">
        <f t="shared" si="1135"/>
        <v>   -  BĐ: 6/9/2025 KT: Ngày lỗi</v>
      </c>
      <c r="AD1640" s="263">
        <f t="shared" ref="AD1640:AE1640" si="1890">P1640</f>
        <v>45906</v>
      </c>
      <c r="AE1640" s="263" t="str">
        <f t="shared" si="1890"/>
        <v>#DIV/0!</v>
      </c>
      <c r="AF1640" s="187"/>
      <c r="AG1640" s="187"/>
    </row>
    <row r="1641">
      <c r="A1641" s="253"/>
      <c r="B1641" s="253"/>
      <c r="C1641" s="99"/>
      <c r="D1641" s="99"/>
      <c r="E1641" s="99"/>
      <c r="F1641" s="99"/>
      <c r="G1641" s="268"/>
      <c r="H1641" s="99"/>
      <c r="I1641" s="99"/>
      <c r="J1641" s="99"/>
      <c r="K1641" s="273"/>
      <c r="L1641" s="192"/>
      <c r="M1641" s="192"/>
      <c r="N1641" s="99"/>
      <c r="O1641" s="99"/>
      <c r="P1641" s="237">
        <f t="shared" si="1246"/>
        <v>45906</v>
      </c>
      <c r="Q1641" s="170" t="str">
        <f t="shared" si="1247"/>
        <v>#DIV/0!</v>
      </c>
      <c r="R1641" s="206"/>
      <c r="S1641" s="267"/>
      <c r="T1641" s="99"/>
      <c r="U1641" s="99"/>
      <c r="V1641" s="259" t="str">
        <f t="shared" si="1128"/>
        <v> </v>
      </c>
      <c r="W1641" s="260">
        <f t="shared" si="1248"/>
        <v>0</v>
      </c>
      <c r="X1641" s="258" t="str">
        <f t="shared" si="1249"/>
        <v>#DIV/0!</v>
      </c>
      <c r="Y1641" s="261" t="str">
        <f t="shared" si="1250"/>
        <v>#DIV/0!</v>
      </c>
      <c r="Z1641" s="262">
        <f t="shared" si="1251"/>
        <v>0</v>
      </c>
      <c r="AA1641" s="262">
        <f t="shared" si="1252"/>
        <v>0</v>
      </c>
      <c r="AB1641" s="258" t="str">
        <f t="shared" si="1253"/>
        <v/>
      </c>
      <c r="AC1641" s="263" t="str">
        <f t="shared" si="1135"/>
        <v>   -  BĐ: 6/9/2025 KT: Ngày lỗi</v>
      </c>
      <c r="AD1641" s="263">
        <f t="shared" ref="AD1641:AE1641" si="1891">P1641</f>
        <v>45906</v>
      </c>
      <c r="AE1641" s="263" t="str">
        <f t="shared" si="1891"/>
        <v>#DIV/0!</v>
      </c>
      <c r="AF1641" s="187"/>
      <c r="AG1641" s="187"/>
    </row>
    <row r="1642">
      <c r="A1642" s="253"/>
      <c r="B1642" s="253"/>
      <c r="C1642" s="99"/>
      <c r="D1642" s="99"/>
      <c r="E1642" s="99"/>
      <c r="F1642" s="99"/>
      <c r="G1642" s="268"/>
      <c r="H1642" s="99"/>
      <c r="I1642" s="99"/>
      <c r="J1642" s="99"/>
      <c r="K1642" s="273"/>
      <c r="L1642" s="192"/>
      <c r="M1642" s="192"/>
      <c r="N1642" s="99"/>
      <c r="O1642" s="99"/>
      <c r="P1642" s="237">
        <f t="shared" si="1246"/>
        <v>45906</v>
      </c>
      <c r="Q1642" s="170" t="str">
        <f t="shared" si="1247"/>
        <v>#DIV/0!</v>
      </c>
      <c r="R1642" s="206"/>
      <c r="S1642" s="267"/>
      <c r="T1642" s="99"/>
      <c r="U1642" s="99"/>
      <c r="V1642" s="259" t="str">
        <f t="shared" si="1128"/>
        <v> </v>
      </c>
      <c r="W1642" s="260">
        <f t="shared" si="1248"/>
        <v>0</v>
      </c>
      <c r="X1642" s="258" t="str">
        <f t="shared" si="1249"/>
        <v>#DIV/0!</v>
      </c>
      <c r="Y1642" s="261" t="str">
        <f t="shared" si="1250"/>
        <v>#DIV/0!</v>
      </c>
      <c r="Z1642" s="262">
        <f t="shared" si="1251"/>
        <v>0</v>
      </c>
      <c r="AA1642" s="262">
        <f t="shared" si="1252"/>
        <v>0</v>
      </c>
      <c r="AB1642" s="258" t="str">
        <f t="shared" si="1253"/>
        <v/>
      </c>
      <c r="AC1642" s="263" t="str">
        <f t="shared" si="1135"/>
        <v>   -  BĐ: 6/9/2025 KT: Ngày lỗi</v>
      </c>
      <c r="AD1642" s="263">
        <f t="shared" ref="AD1642:AE1642" si="1892">P1642</f>
        <v>45906</v>
      </c>
      <c r="AE1642" s="263" t="str">
        <f t="shared" si="1892"/>
        <v>#DIV/0!</v>
      </c>
      <c r="AF1642" s="187"/>
      <c r="AG1642" s="187"/>
    </row>
    <row r="1643">
      <c r="A1643" s="253"/>
      <c r="B1643" s="253"/>
      <c r="C1643" s="99"/>
      <c r="D1643" s="99"/>
      <c r="E1643" s="99"/>
      <c r="F1643" s="99"/>
      <c r="G1643" s="268"/>
      <c r="H1643" s="99"/>
      <c r="I1643" s="99"/>
      <c r="J1643" s="99"/>
      <c r="K1643" s="273"/>
      <c r="L1643" s="192"/>
      <c r="M1643" s="192"/>
      <c r="N1643" s="99"/>
      <c r="O1643" s="99"/>
      <c r="P1643" s="237">
        <f t="shared" si="1246"/>
        <v>45906</v>
      </c>
      <c r="Q1643" s="170" t="str">
        <f t="shared" si="1247"/>
        <v>#DIV/0!</v>
      </c>
      <c r="R1643" s="206"/>
      <c r="S1643" s="267"/>
      <c r="T1643" s="99"/>
      <c r="U1643" s="99"/>
      <c r="V1643" s="259" t="str">
        <f t="shared" si="1128"/>
        <v> </v>
      </c>
      <c r="W1643" s="260">
        <f t="shared" si="1248"/>
        <v>0</v>
      </c>
      <c r="X1643" s="258" t="str">
        <f t="shared" si="1249"/>
        <v>#DIV/0!</v>
      </c>
      <c r="Y1643" s="261" t="str">
        <f t="shared" si="1250"/>
        <v>#DIV/0!</v>
      </c>
      <c r="Z1643" s="262">
        <f t="shared" si="1251"/>
        <v>0</v>
      </c>
      <c r="AA1643" s="262">
        <f t="shared" si="1252"/>
        <v>0</v>
      </c>
      <c r="AB1643" s="258" t="str">
        <f t="shared" si="1253"/>
        <v/>
      </c>
      <c r="AC1643" s="263" t="str">
        <f t="shared" si="1135"/>
        <v>   -  BĐ: 6/9/2025 KT: Ngày lỗi</v>
      </c>
      <c r="AD1643" s="263">
        <f t="shared" ref="AD1643:AE1643" si="1893">P1643</f>
        <v>45906</v>
      </c>
      <c r="AE1643" s="263" t="str">
        <f t="shared" si="1893"/>
        <v>#DIV/0!</v>
      </c>
      <c r="AF1643" s="187"/>
      <c r="AG1643" s="187"/>
    </row>
    <row r="1644">
      <c r="A1644" s="253"/>
      <c r="B1644" s="253"/>
      <c r="C1644" s="99"/>
      <c r="D1644" s="99"/>
      <c r="E1644" s="99"/>
      <c r="F1644" s="99"/>
      <c r="G1644" s="268"/>
      <c r="H1644" s="99"/>
      <c r="I1644" s="99"/>
      <c r="J1644" s="99"/>
      <c r="K1644" s="273"/>
      <c r="L1644" s="192"/>
      <c r="M1644" s="192"/>
      <c r="N1644" s="99"/>
      <c r="O1644" s="99"/>
      <c r="P1644" s="237">
        <f t="shared" si="1246"/>
        <v>45906</v>
      </c>
      <c r="Q1644" s="170" t="str">
        <f t="shared" si="1247"/>
        <v>#DIV/0!</v>
      </c>
      <c r="R1644" s="206"/>
      <c r="S1644" s="267"/>
      <c r="T1644" s="99"/>
      <c r="U1644" s="99"/>
      <c r="V1644" s="259" t="str">
        <f t="shared" si="1128"/>
        <v> </v>
      </c>
      <c r="W1644" s="260">
        <f t="shared" si="1248"/>
        <v>0</v>
      </c>
      <c r="X1644" s="258" t="str">
        <f t="shared" si="1249"/>
        <v>#DIV/0!</v>
      </c>
      <c r="Y1644" s="261" t="str">
        <f t="shared" si="1250"/>
        <v>#DIV/0!</v>
      </c>
      <c r="Z1644" s="262">
        <f t="shared" si="1251"/>
        <v>0</v>
      </c>
      <c r="AA1644" s="262">
        <f t="shared" si="1252"/>
        <v>0</v>
      </c>
      <c r="AB1644" s="258" t="str">
        <f t="shared" si="1253"/>
        <v/>
      </c>
      <c r="AC1644" s="263" t="str">
        <f t="shared" si="1135"/>
        <v>   -  BĐ: 6/9/2025 KT: Ngày lỗi</v>
      </c>
      <c r="AD1644" s="263">
        <f t="shared" ref="AD1644:AE1644" si="1894">P1644</f>
        <v>45906</v>
      </c>
      <c r="AE1644" s="263" t="str">
        <f t="shared" si="1894"/>
        <v>#DIV/0!</v>
      </c>
      <c r="AF1644" s="187"/>
      <c r="AG1644" s="187"/>
    </row>
    <row r="1645">
      <c r="A1645" s="253"/>
      <c r="B1645" s="253"/>
      <c r="C1645" s="99"/>
      <c r="D1645" s="99"/>
      <c r="E1645" s="99"/>
      <c r="F1645" s="99"/>
      <c r="G1645" s="268"/>
      <c r="H1645" s="99"/>
      <c r="I1645" s="99"/>
      <c r="J1645" s="99"/>
      <c r="K1645" s="273"/>
      <c r="L1645" s="192"/>
      <c r="M1645" s="192"/>
      <c r="N1645" s="99"/>
      <c r="O1645" s="99"/>
      <c r="P1645" s="237">
        <f t="shared" si="1246"/>
        <v>45906</v>
      </c>
      <c r="Q1645" s="170" t="str">
        <f t="shared" si="1247"/>
        <v>#DIV/0!</v>
      </c>
      <c r="R1645" s="206"/>
      <c r="S1645" s="267"/>
      <c r="T1645" s="99"/>
      <c r="U1645" s="99"/>
      <c r="V1645" s="259" t="str">
        <f t="shared" si="1128"/>
        <v> </v>
      </c>
      <c r="W1645" s="260">
        <f t="shared" si="1248"/>
        <v>0</v>
      </c>
      <c r="X1645" s="258" t="str">
        <f t="shared" si="1249"/>
        <v>#DIV/0!</v>
      </c>
      <c r="Y1645" s="261" t="str">
        <f t="shared" si="1250"/>
        <v>#DIV/0!</v>
      </c>
      <c r="Z1645" s="262">
        <f t="shared" si="1251"/>
        <v>0</v>
      </c>
      <c r="AA1645" s="262">
        <f t="shared" si="1252"/>
        <v>0</v>
      </c>
      <c r="AB1645" s="258" t="str">
        <f t="shared" si="1253"/>
        <v/>
      </c>
      <c r="AC1645" s="263" t="str">
        <f t="shared" si="1135"/>
        <v>   -  BĐ: 6/9/2025 KT: Ngày lỗi</v>
      </c>
      <c r="AD1645" s="263">
        <f t="shared" ref="AD1645:AE1645" si="1895">P1645</f>
        <v>45906</v>
      </c>
      <c r="AE1645" s="263" t="str">
        <f t="shared" si="1895"/>
        <v>#DIV/0!</v>
      </c>
      <c r="AF1645" s="187"/>
      <c r="AG1645" s="187"/>
    </row>
    <row r="1646">
      <c r="A1646" s="253"/>
      <c r="B1646" s="253"/>
      <c r="C1646" s="99"/>
      <c r="D1646" s="99"/>
      <c r="E1646" s="99"/>
      <c r="F1646" s="99"/>
      <c r="G1646" s="268"/>
      <c r="H1646" s="99"/>
      <c r="I1646" s="99"/>
      <c r="J1646" s="99"/>
      <c r="K1646" s="273"/>
      <c r="L1646" s="192"/>
      <c r="M1646" s="192"/>
      <c r="N1646" s="99"/>
      <c r="O1646" s="99"/>
      <c r="P1646" s="237">
        <f t="shared" si="1246"/>
        <v>45906</v>
      </c>
      <c r="Q1646" s="170" t="str">
        <f t="shared" si="1247"/>
        <v>#DIV/0!</v>
      </c>
      <c r="R1646" s="206"/>
      <c r="S1646" s="267"/>
      <c r="T1646" s="99"/>
      <c r="U1646" s="99"/>
      <c r="V1646" s="259" t="str">
        <f t="shared" si="1128"/>
        <v> </v>
      </c>
      <c r="W1646" s="260">
        <f t="shared" si="1248"/>
        <v>0</v>
      </c>
      <c r="X1646" s="258" t="str">
        <f t="shared" si="1249"/>
        <v>#DIV/0!</v>
      </c>
      <c r="Y1646" s="261" t="str">
        <f t="shared" si="1250"/>
        <v>#DIV/0!</v>
      </c>
      <c r="Z1646" s="262">
        <f t="shared" si="1251"/>
        <v>0</v>
      </c>
      <c r="AA1646" s="262">
        <f t="shared" si="1252"/>
        <v>0</v>
      </c>
      <c r="AB1646" s="258" t="str">
        <f t="shared" si="1253"/>
        <v/>
      </c>
      <c r="AC1646" s="263" t="str">
        <f t="shared" si="1135"/>
        <v>   -  BĐ: 6/9/2025 KT: Ngày lỗi</v>
      </c>
      <c r="AD1646" s="263">
        <f t="shared" ref="AD1646:AE1646" si="1896">P1646</f>
        <v>45906</v>
      </c>
      <c r="AE1646" s="263" t="str">
        <f t="shared" si="1896"/>
        <v>#DIV/0!</v>
      </c>
      <c r="AF1646" s="187"/>
      <c r="AG1646" s="187"/>
    </row>
    <row r="1647">
      <c r="A1647" s="253"/>
      <c r="B1647" s="253"/>
      <c r="C1647" s="99"/>
      <c r="D1647" s="99"/>
      <c r="E1647" s="99"/>
      <c r="F1647" s="99"/>
      <c r="G1647" s="268"/>
      <c r="H1647" s="99"/>
      <c r="I1647" s="99"/>
      <c r="J1647" s="99"/>
      <c r="K1647" s="273"/>
      <c r="L1647" s="192"/>
      <c r="M1647" s="192"/>
      <c r="N1647" s="99"/>
      <c r="O1647" s="99"/>
      <c r="P1647" s="237">
        <f t="shared" si="1246"/>
        <v>45906</v>
      </c>
      <c r="Q1647" s="170" t="str">
        <f t="shared" si="1247"/>
        <v>#DIV/0!</v>
      </c>
      <c r="R1647" s="206"/>
      <c r="S1647" s="267"/>
      <c r="T1647" s="99"/>
      <c r="U1647" s="99"/>
      <c r="V1647" s="259" t="str">
        <f t="shared" si="1128"/>
        <v> </v>
      </c>
      <c r="W1647" s="260">
        <f t="shared" si="1248"/>
        <v>0</v>
      </c>
      <c r="X1647" s="258" t="str">
        <f t="shared" si="1249"/>
        <v>#DIV/0!</v>
      </c>
      <c r="Y1647" s="261" t="str">
        <f t="shared" si="1250"/>
        <v>#DIV/0!</v>
      </c>
      <c r="Z1647" s="262">
        <f t="shared" si="1251"/>
        <v>0</v>
      </c>
      <c r="AA1647" s="262">
        <f t="shared" si="1252"/>
        <v>0</v>
      </c>
      <c r="AB1647" s="258" t="str">
        <f t="shared" si="1253"/>
        <v/>
      </c>
      <c r="AC1647" s="263" t="str">
        <f t="shared" si="1135"/>
        <v>   -  BĐ: 6/9/2025 KT: Ngày lỗi</v>
      </c>
      <c r="AD1647" s="263">
        <f t="shared" ref="AD1647:AE1647" si="1897">P1647</f>
        <v>45906</v>
      </c>
      <c r="AE1647" s="263" t="str">
        <f t="shared" si="1897"/>
        <v>#DIV/0!</v>
      </c>
      <c r="AF1647" s="187"/>
      <c r="AG1647" s="187"/>
    </row>
    <row r="1648">
      <c r="A1648" s="253"/>
      <c r="B1648" s="253"/>
      <c r="C1648" s="99"/>
      <c r="D1648" s="99"/>
      <c r="E1648" s="99"/>
      <c r="F1648" s="99"/>
      <c r="G1648" s="268"/>
      <c r="H1648" s="99"/>
      <c r="I1648" s="99"/>
      <c r="J1648" s="99"/>
      <c r="K1648" s="273"/>
      <c r="L1648" s="192"/>
      <c r="M1648" s="192"/>
      <c r="N1648" s="99"/>
      <c r="O1648" s="99"/>
      <c r="P1648" s="237">
        <f t="shared" si="1246"/>
        <v>45906</v>
      </c>
      <c r="Q1648" s="170" t="str">
        <f t="shared" si="1247"/>
        <v>#DIV/0!</v>
      </c>
      <c r="R1648" s="206"/>
      <c r="S1648" s="267"/>
      <c r="T1648" s="99"/>
      <c r="U1648" s="99"/>
      <c r="V1648" s="259" t="str">
        <f t="shared" si="1128"/>
        <v> </v>
      </c>
      <c r="W1648" s="260">
        <f t="shared" si="1248"/>
        <v>0</v>
      </c>
      <c r="X1648" s="258" t="str">
        <f t="shared" si="1249"/>
        <v>#DIV/0!</v>
      </c>
      <c r="Y1648" s="261" t="str">
        <f t="shared" si="1250"/>
        <v>#DIV/0!</v>
      </c>
      <c r="Z1648" s="262">
        <f t="shared" si="1251"/>
        <v>0</v>
      </c>
      <c r="AA1648" s="262">
        <f t="shared" si="1252"/>
        <v>0</v>
      </c>
      <c r="AB1648" s="258" t="str">
        <f t="shared" si="1253"/>
        <v/>
      </c>
      <c r="AC1648" s="263" t="str">
        <f t="shared" si="1135"/>
        <v>   -  BĐ: 6/9/2025 KT: Ngày lỗi</v>
      </c>
      <c r="AD1648" s="263">
        <f t="shared" ref="AD1648:AE1648" si="1898">P1648</f>
        <v>45906</v>
      </c>
      <c r="AE1648" s="263" t="str">
        <f t="shared" si="1898"/>
        <v>#DIV/0!</v>
      </c>
      <c r="AF1648" s="187"/>
      <c r="AG1648" s="187"/>
    </row>
    <row r="1649">
      <c r="A1649" s="253"/>
      <c r="B1649" s="253"/>
      <c r="C1649" s="99"/>
      <c r="D1649" s="99"/>
      <c r="E1649" s="99"/>
      <c r="F1649" s="99"/>
      <c r="G1649" s="268"/>
      <c r="H1649" s="99"/>
      <c r="I1649" s="99"/>
      <c r="J1649" s="99"/>
      <c r="K1649" s="273"/>
      <c r="L1649" s="192"/>
      <c r="M1649" s="192"/>
      <c r="N1649" s="99"/>
      <c r="O1649" s="99"/>
      <c r="P1649" s="237">
        <f t="shared" si="1246"/>
        <v>45906</v>
      </c>
      <c r="Q1649" s="170" t="str">
        <f t="shared" si="1247"/>
        <v>#DIV/0!</v>
      </c>
      <c r="R1649" s="206"/>
      <c r="S1649" s="267"/>
      <c r="T1649" s="99"/>
      <c r="U1649" s="99"/>
      <c r="V1649" s="259" t="str">
        <f t="shared" si="1128"/>
        <v> </v>
      </c>
      <c r="W1649" s="260">
        <f t="shared" si="1248"/>
        <v>0</v>
      </c>
      <c r="X1649" s="258" t="str">
        <f t="shared" si="1249"/>
        <v>#DIV/0!</v>
      </c>
      <c r="Y1649" s="261" t="str">
        <f t="shared" si="1250"/>
        <v>#DIV/0!</v>
      </c>
      <c r="Z1649" s="262">
        <f t="shared" si="1251"/>
        <v>0</v>
      </c>
      <c r="AA1649" s="262">
        <f t="shared" si="1252"/>
        <v>0</v>
      </c>
      <c r="AB1649" s="258" t="str">
        <f t="shared" si="1253"/>
        <v/>
      </c>
      <c r="AC1649" s="263" t="str">
        <f t="shared" si="1135"/>
        <v>   -  BĐ: 6/9/2025 KT: Ngày lỗi</v>
      </c>
      <c r="AD1649" s="263">
        <f t="shared" ref="AD1649:AE1649" si="1899">P1649</f>
        <v>45906</v>
      </c>
      <c r="AE1649" s="263" t="str">
        <f t="shared" si="1899"/>
        <v>#DIV/0!</v>
      </c>
      <c r="AF1649" s="187"/>
      <c r="AG1649" s="187"/>
    </row>
    <row r="1650">
      <c r="A1650" s="253"/>
      <c r="B1650" s="253"/>
      <c r="C1650" s="99"/>
      <c r="D1650" s="99"/>
      <c r="E1650" s="99"/>
      <c r="F1650" s="99"/>
      <c r="G1650" s="268"/>
      <c r="H1650" s="99"/>
      <c r="I1650" s="99"/>
      <c r="J1650" s="99"/>
      <c r="K1650" s="273"/>
      <c r="L1650" s="192"/>
      <c r="M1650" s="192"/>
      <c r="N1650" s="99"/>
      <c r="O1650" s="99"/>
      <c r="P1650" s="237">
        <f t="shared" si="1246"/>
        <v>45906</v>
      </c>
      <c r="Q1650" s="170" t="str">
        <f t="shared" si="1247"/>
        <v>#DIV/0!</v>
      </c>
      <c r="R1650" s="206"/>
      <c r="S1650" s="267"/>
      <c r="T1650" s="99"/>
      <c r="U1650" s="99"/>
      <c r="V1650" s="259" t="str">
        <f t="shared" si="1128"/>
        <v> </v>
      </c>
      <c r="W1650" s="260">
        <f t="shared" si="1248"/>
        <v>0</v>
      </c>
      <c r="X1650" s="258" t="str">
        <f t="shared" si="1249"/>
        <v>#DIV/0!</v>
      </c>
      <c r="Y1650" s="261" t="str">
        <f t="shared" si="1250"/>
        <v>#DIV/0!</v>
      </c>
      <c r="Z1650" s="262">
        <f t="shared" si="1251"/>
        <v>0</v>
      </c>
      <c r="AA1650" s="262">
        <f t="shared" si="1252"/>
        <v>0</v>
      </c>
      <c r="AB1650" s="258" t="str">
        <f t="shared" si="1253"/>
        <v/>
      </c>
      <c r="AC1650" s="263" t="str">
        <f t="shared" si="1135"/>
        <v>   -  BĐ: 6/9/2025 KT: Ngày lỗi</v>
      </c>
      <c r="AD1650" s="263">
        <f t="shared" ref="AD1650:AE1650" si="1900">P1650</f>
        <v>45906</v>
      </c>
      <c r="AE1650" s="263" t="str">
        <f t="shared" si="1900"/>
        <v>#DIV/0!</v>
      </c>
      <c r="AF1650" s="187"/>
      <c r="AG1650" s="187"/>
    </row>
    <row r="1651">
      <c r="A1651" s="253"/>
      <c r="B1651" s="253"/>
      <c r="C1651" s="99"/>
      <c r="D1651" s="99"/>
      <c r="E1651" s="99"/>
      <c r="F1651" s="99"/>
      <c r="G1651" s="268"/>
      <c r="H1651" s="99"/>
      <c r="I1651" s="99"/>
      <c r="J1651" s="99"/>
      <c r="K1651" s="273"/>
      <c r="L1651" s="192"/>
      <c r="M1651" s="192"/>
      <c r="N1651" s="99"/>
      <c r="O1651" s="99"/>
      <c r="P1651" s="237">
        <f t="shared" si="1246"/>
        <v>45906</v>
      </c>
      <c r="Q1651" s="170" t="str">
        <f t="shared" si="1247"/>
        <v>#DIV/0!</v>
      </c>
      <c r="R1651" s="206"/>
      <c r="S1651" s="267"/>
      <c r="T1651" s="99"/>
      <c r="U1651" s="99"/>
      <c r="V1651" s="259" t="str">
        <f t="shared" si="1128"/>
        <v> </v>
      </c>
      <c r="W1651" s="260">
        <f t="shared" si="1248"/>
        <v>0</v>
      </c>
      <c r="X1651" s="258" t="str">
        <f t="shared" si="1249"/>
        <v>#DIV/0!</v>
      </c>
      <c r="Y1651" s="261" t="str">
        <f t="shared" si="1250"/>
        <v>#DIV/0!</v>
      </c>
      <c r="Z1651" s="262">
        <f t="shared" si="1251"/>
        <v>0</v>
      </c>
      <c r="AA1651" s="262">
        <f t="shared" si="1252"/>
        <v>0</v>
      </c>
      <c r="AB1651" s="258" t="str">
        <f t="shared" si="1253"/>
        <v/>
      </c>
      <c r="AC1651" s="263" t="str">
        <f t="shared" si="1135"/>
        <v>   -  BĐ: 6/9/2025 KT: Ngày lỗi</v>
      </c>
      <c r="AD1651" s="263">
        <f t="shared" ref="AD1651:AE1651" si="1901">P1651</f>
        <v>45906</v>
      </c>
      <c r="AE1651" s="263" t="str">
        <f t="shared" si="1901"/>
        <v>#DIV/0!</v>
      </c>
      <c r="AF1651" s="187"/>
      <c r="AG1651" s="187"/>
    </row>
    <row r="1652">
      <c r="A1652" s="253"/>
      <c r="B1652" s="253"/>
      <c r="C1652" s="99"/>
      <c r="D1652" s="99"/>
      <c r="E1652" s="99"/>
      <c r="F1652" s="99"/>
      <c r="G1652" s="268"/>
      <c r="H1652" s="99"/>
      <c r="I1652" s="99"/>
      <c r="J1652" s="99"/>
      <c r="K1652" s="273"/>
      <c r="L1652" s="192"/>
      <c r="M1652" s="192"/>
      <c r="N1652" s="99"/>
      <c r="O1652" s="99"/>
      <c r="P1652" s="237">
        <f t="shared" si="1246"/>
        <v>45906</v>
      </c>
      <c r="Q1652" s="170" t="str">
        <f t="shared" si="1247"/>
        <v>#DIV/0!</v>
      </c>
      <c r="R1652" s="206"/>
      <c r="S1652" s="267"/>
      <c r="T1652" s="99"/>
      <c r="U1652" s="99"/>
      <c r="V1652" s="259" t="str">
        <f t="shared" si="1128"/>
        <v> </v>
      </c>
      <c r="W1652" s="260">
        <f t="shared" si="1248"/>
        <v>0</v>
      </c>
      <c r="X1652" s="258" t="str">
        <f t="shared" si="1249"/>
        <v>#DIV/0!</v>
      </c>
      <c r="Y1652" s="261" t="str">
        <f t="shared" si="1250"/>
        <v>#DIV/0!</v>
      </c>
      <c r="Z1652" s="262">
        <f t="shared" si="1251"/>
        <v>0</v>
      </c>
      <c r="AA1652" s="262">
        <f t="shared" si="1252"/>
        <v>0</v>
      </c>
      <c r="AB1652" s="258" t="str">
        <f t="shared" si="1253"/>
        <v/>
      </c>
      <c r="AC1652" s="263" t="str">
        <f t="shared" si="1135"/>
        <v>   -  BĐ: 6/9/2025 KT: Ngày lỗi</v>
      </c>
      <c r="AD1652" s="263">
        <f t="shared" ref="AD1652:AE1652" si="1902">P1652</f>
        <v>45906</v>
      </c>
      <c r="AE1652" s="263" t="str">
        <f t="shared" si="1902"/>
        <v>#DIV/0!</v>
      </c>
      <c r="AF1652" s="187"/>
      <c r="AG1652" s="187"/>
    </row>
    <row r="1653">
      <c r="A1653" s="253"/>
      <c r="B1653" s="253"/>
      <c r="C1653" s="99"/>
      <c r="D1653" s="99"/>
      <c r="E1653" s="99"/>
      <c r="F1653" s="99"/>
      <c r="G1653" s="268"/>
      <c r="H1653" s="99"/>
      <c r="I1653" s="99"/>
      <c r="J1653" s="99"/>
      <c r="K1653" s="273"/>
      <c r="L1653" s="192"/>
      <c r="M1653" s="192"/>
      <c r="N1653" s="99"/>
      <c r="O1653" s="99"/>
      <c r="P1653" s="237">
        <f t="shared" si="1246"/>
        <v>45906</v>
      </c>
      <c r="Q1653" s="170" t="str">
        <f t="shared" si="1247"/>
        <v>#DIV/0!</v>
      </c>
      <c r="R1653" s="206"/>
      <c r="S1653" s="267"/>
      <c r="T1653" s="99"/>
      <c r="U1653" s="99"/>
      <c r="V1653" s="259" t="str">
        <f t="shared" si="1128"/>
        <v> </v>
      </c>
      <c r="W1653" s="260">
        <f t="shared" si="1248"/>
        <v>0</v>
      </c>
      <c r="X1653" s="258" t="str">
        <f t="shared" si="1249"/>
        <v>#DIV/0!</v>
      </c>
      <c r="Y1653" s="261" t="str">
        <f t="shared" si="1250"/>
        <v>#DIV/0!</v>
      </c>
      <c r="Z1653" s="262">
        <f t="shared" si="1251"/>
        <v>0</v>
      </c>
      <c r="AA1653" s="262">
        <f t="shared" si="1252"/>
        <v>0</v>
      </c>
      <c r="AB1653" s="258" t="str">
        <f t="shared" si="1253"/>
        <v/>
      </c>
      <c r="AC1653" s="263" t="str">
        <f t="shared" si="1135"/>
        <v>   -  BĐ: 6/9/2025 KT: Ngày lỗi</v>
      </c>
      <c r="AD1653" s="263">
        <f t="shared" ref="AD1653:AE1653" si="1903">P1653</f>
        <v>45906</v>
      </c>
      <c r="AE1653" s="263" t="str">
        <f t="shared" si="1903"/>
        <v>#DIV/0!</v>
      </c>
      <c r="AF1653" s="187"/>
      <c r="AG1653" s="187"/>
    </row>
    <row r="1654">
      <c r="A1654" s="253"/>
      <c r="B1654" s="253"/>
      <c r="C1654" s="99"/>
      <c r="D1654" s="99"/>
      <c r="E1654" s="99"/>
      <c r="F1654" s="99"/>
      <c r="G1654" s="268"/>
      <c r="H1654" s="99"/>
      <c r="I1654" s="99"/>
      <c r="J1654" s="99"/>
      <c r="K1654" s="273"/>
      <c r="L1654" s="192"/>
      <c r="M1654" s="192"/>
      <c r="N1654" s="99"/>
      <c r="O1654" s="99"/>
      <c r="P1654" s="237">
        <f t="shared" si="1246"/>
        <v>45906</v>
      </c>
      <c r="Q1654" s="170" t="str">
        <f t="shared" si="1247"/>
        <v>#DIV/0!</v>
      </c>
      <c r="R1654" s="206"/>
      <c r="S1654" s="267"/>
      <c r="T1654" s="99"/>
      <c r="U1654" s="99"/>
      <c r="V1654" s="259" t="str">
        <f t="shared" si="1128"/>
        <v> </v>
      </c>
      <c r="W1654" s="260">
        <f t="shared" si="1248"/>
        <v>0</v>
      </c>
      <c r="X1654" s="258" t="str">
        <f t="shared" si="1249"/>
        <v>#DIV/0!</v>
      </c>
      <c r="Y1654" s="261" t="str">
        <f t="shared" si="1250"/>
        <v>#DIV/0!</v>
      </c>
      <c r="Z1654" s="262">
        <f t="shared" si="1251"/>
        <v>0</v>
      </c>
      <c r="AA1654" s="262">
        <f t="shared" si="1252"/>
        <v>0</v>
      </c>
      <c r="AB1654" s="258" t="str">
        <f t="shared" si="1253"/>
        <v/>
      </c>
      <c r="AC1654" s="263" t="str">
        <f t="shared" si="1135"/>
        <v>   -  BĐ: 6/9/2025 KT: Ngày lỗi</v>
      </c>
      <c r="AD1654" s="263">
        <f t="shared" ref="AD1654:AE1654" si="1904">P1654</f>
        <v>45906</v>
      </c>
      <c r="AE1654" s="263" t="str">
        <f t="shared" si="1904"/>
        <v>#DIV/0!</v>
      </c>
      <c r="AF1654" s="187"/>
      <c r="AG1654" s="187"/>
    </row>
    <row r="1655">
      <c r="A1655" s="253"/>
      <c r="B1655" s="253"/>
      <c r="C1655" s="99"/>
      <c r="D1655" s="99"/>
      <c r="E1655" s="99"/>
      <c r="F1655" s="99"/>
      <c r="G1655" s="268"/>
      <c r="H1655" s="99"/>
      <c r="I1655" s="99"/>
      <c r="J1655" s="99"/>
      <c r="K1655" s="273"/>
      <c r="L1655" s="192"/>
      <c r="M1655" s="192"/>
      <c r="N1655" s="99"/>
      <c r="O1655" s="99"/>
      <c r="P1655" s="237">
        <f t="shared" si="1246"/>
        <v>45906</v>
      </c>
      <c r="Q1655" s="170" t="str">
        <f t="shared" si="1247"/>
        <v>#DIV/0!</v>
      </c>
      <c r="R1655" s="206"/>
      <c r="S1655" s="267"/>
      <c r="T1655" s="99"/>
      <c r="U1655" s="99"/>
      <c r="V1655" s="259" t="str">
        <f t="shared" si="1128"/>
        <v> </v>
      </c>
      <c r="W1655" s="260">
        <f t="shared" si="1248"/>
        <v>0</v>
      </c>
      <c r="X1655" s="258" t="str">
        <f t="shared" si="1249"/>
        <v>#DIV/0!</v>
      </c>
      <c r="Y1655" s="261" t="str">
        <f t="shared" si="1250"/>
        <v>#DIV/0!</v>
      </c>
      <c r="Z1655" s="262">
        <f t="shared" si="1251"/>
        <v>0</v>
      </c>
      <c r="AA1655" s="262">
        <f t="shared" si="1252"/>
        <v>0</v>
      </c>
      <c r="AB1655" s="258" t="str">
        <f t="shared" si="1253"/>
        <v/>
      </c>
      <c r="AC1655" s="263" t="str">
        <f t="shared" si="1135"/>
        <v>   -  BĐ: 6/9/2025 KT: Ngày lỗi</v>
      </c>
      <c r="AD1655" s="263">
        <f t="shared" ref="AD1655:AE1655" si="1905">P1655</f>
        <v>45906</v>
      </c>
      <c r="AE1655" s="263" t="str">
        <f t="shared" si="1905"/>
        <v>#DIV/0!</v>
      </c>
      <c r="AF1655" s="187"/>
      <c r="AG1655" s="187"/>
    </row>
    <row r="1656">
      <c r="A1656" s="253"/>
      <c r="B1656" s="253"/>
      <c r="C1656" s="99"/>
      <c r="D1656" s="99"/>
      <c r="E1656" s="99"/>
      <c r="F1656" s="99"/>
      <c r="G1656" s="268"/>
      <c r="H1656" s="99"/>
      <c r="I1656" s="99"/>
      <c r="J1656" s="99"/>
      <c r="K1656" s="273"/>
      <c r="L1656" s="192"/>
      <c r="M1656" s="192"/>
      <c r="N1656" s="99"/>
      <c r="O1656" s="99"/>
      <c r="P1656" s="237">
        <f t="shared" si="1246"/>
        <v>45906</v>
      </c>
      <c r="Q1656" s="170" t="str">
        <f t="shared" si="1247"/>
        <v>#DIV/0!</v>
      </c>
      <c r="R1656" s="206"/>
      <c r="S1656" s="267"/>
      <c r="T1656" s="99"/>
      <c r="U1656" s="99"/>
      <c r="V1656" s="259" t="str">
        <f t="shared" si="1128"/>
        <v> </v>
      </c>
      <c r="W1656" s="260">
        <f t="shared" si="1248"/>
        <v>0</v>
      </c>
      <c r="X1656" s="258" t="str">
        <f t="shared" si="1249"/>
        <v>#DIV/0!</v>
      </c>
      <c r="Y1656" s="261" t="str">
        <f t="shared" si="1250"/>
        <v>#DIV/0!</v>
      </c>
      <c r="Z1656" s="262">
        <f t="shared" si="1251"/>
        <v>0</v>
      </c>
      <c r="AA1656" s="262">
        <f t="shared" si="1252"/>
        <v>0</v>
      </c>
      <c r="AB1656" s="258" t="str">
        <f t="shared" si="1253"/>
        <v/>
      </c>
      <c r="AC1656" s="263" t="str">
        <f t="shared" si="1135"/>
        <v>   -  BĐ: 6/9/2025 KT: Ngày lỗi</v>
      </c>
      <c r="AD1656" s="263">
        <f t="shared" ref="AD1656:AE1656" si="1906">P1656</f>
        <v>45906</v>
      </c>
      <c r="AE1656" s="263" t="str">
        <f t="shared" si="1906"/>
        <v>#DIV/0!</v>
      </c>
      <c r="AF1656" s="187"/>
      <c r="AG1656" s="187"/>
    </row>
    <row r="1657">
      <c r="A1657" s="253"/>
      <c r="B1657" s="253"/>
      <c r="C1657" s="99"/>
      <c r="D1657" s="99"/>
      <c r="E1657" s="99"/>
      <c r="F1657" s="99"/>
      <c r="G1657" s="268"/>
      <c r="H1657" s="99"/>
      <c r="I1657" s="99"/>
      <c r="J1657" s="99"/>
      <c r="K1657" s="273"/>
      <c r="L1657" s="192"/>
      <c r="M1657" s="192"/>
      <c r="N1657" s="99"/>
      <c r="O1657" s="99"/>
      <c r="P1657" s="237">
        <f t="shared" si="1246"/>
        <v>45906</v>
      </c>
      <c r="Q1657" s="170" t="str">
        <f t="shared" si="1247"/>
        <v>#DIV/0!</v>
      </c>
      <c r="R1657" s="206"/>
      <c r="S1657" s="267"/>
      <c r="T1657" s="99"/>
      <c r="U1657" s="99"/>
      <c r="V1657" s="259" t="str">
        <f t="shared" si="1128"/>
        <v> </v>
      </c>
      <c r="W1657" s="260">
        <f t="shared" si="1248"/>
        <v>0</v>
      </c>
      <c r="X1657" s="258" t="str">
        <f t="shared" si="1249"/>
        <v>#DIV/0!</v>
      </c>
      <c r="Y1657" s="261" t="str">
        <f t="shared" si="1250"/>
        <v>#DIV/0!</v>
      </c>
      <c r="Z1657" s="262">
        <f t="shared" si="1251"/>
        <v>0</v>
      </c>
      <c r="AA1657" s="262">
        <f t="shared" si="1252"/>
        <v>0</v>
      </c>
      <c r="AB1657" s="258" t="str">
        <f t="shared" si="1253"/>
        <v/>
      </c>
      <c r="AC1657" s="263" t="str">
        <f t="shared" si="1135"/>
        <v>   -  BĐ: 6/9/2025 KT: Ngày lỗi</v>
      </c>
      <c r="AD1657" s="263">
        <f t="shared" ref="AD1657:AE1657" si="1907">P1657</f>
        <v>45906</v>
      </c>
      <c r="AE1657" s="263" t="str">
        <f t="shared" si="1907"/>
        <v>#DIV/0!</v>
      </c>
      <c r="AF1657" s="187"/>
      <c r="AG1657" s="187"/>
    </row>
    <row r="1658">
      <c r="A1658" s="253"/>
      <c r="B1658" s="253"/>
      <c r="C1658" s="99"/>
      <c r="D1658" s="99"/>
      <c r="E1658" s="99"/>
      <c r="F1658" s="99"/>
      <c r="G1658" s="268"/>
      <c r="H1658" s="99"/>
      <c r="I1658" s="99"/>
      <c r="J1658" s="99"/>
      <c r="K1658" s="273"/>
      <c r="L1658" s="192"/>
      <c r="M1658" s="192"/>
      <c r="N1658" s="99"/>
      <c r="O1658" s="99"/>
      <c r="P1658" s="237">
        <f t="shared" si="1246"/>
        <v>45906</v>
      </c>
      <c r="Q1658" s="170" t="str">
        <f t="shared" si="1247"/>
        <v>#DIV/0!</v>
      </c>
      <c r="R1658" s="206"/>
      <c r="S1658" s="267"/>
      <c r="T1658" s="99"/>
      <c r="U1658" s="99"/>
      <c r="V1658" s="259" t="str">
        <f t="shared" si="1128"/>
        <v> </v>
      </c>
      <c r="W1658" s="260">
        <f t="shared" si="1248"/>
        <v>0</v>
      </c>
      <c r="X1658" s="258" t="str">
        <f t="shared" si="1249"/>
        <v>#DIV/0!</v>
      </c>
      <c r="Y1658" s="261" t="str">
        <f t="shared" si="1250"/>
        <v>#DIV/0!</v>
      </c>
      <c r="Z1658" s="262">
        <f t="shared" si="1251"/>
        <v>0</v>
      </c>
      <c r="AA1658" s="262">
        <f t="shared" si="1252"/>
        <v>0</v>
      </c>
      <c r="AB1658" s="258" t="str">
        <f t="shared" si="1253"/>
        <v/>
      </c>
      <c r="AC1658" s="263" t="str">
        <f t="shared" si="1135"/>
        <v>   -  BĐ: 6/9/2025 KT: Ngày lỗi</v>
      </c>
      <c r="AD1658" s="263">
        <f t="shared" ref="AD1658:AE1658" si="1908">P1658</f>
        <v>45906</v>
      </c>
      <c r="AE1658" s="263" t="str">
        <f t="shared" si="1908"/>
        <v>#DIV/0!</v>
      </c>
      <c r="AF1658" s="187"/>
      <c r="AG1658" s="187"/>
    </row>
    <row r="1659">
      <c r="A1659" s="253"/>
      <c r="B1659" s="253"/>
      <c r="C1659" s="99"/>
      <c r="D1659" s="99"/>
      <c r="E1659" s="99"/>
      <c r="F1659" s="99"/>
      <c r="G1659" s="268"/>
      <c r="H1659" s="99"/>
      <c r="I1659" s="99"/>
      <c r="J1659" s="99"/>
      <c r="K1659" s="273"/>
      <c r="L1659" s="192"/>
      <c r="M1659" s="192"/>
      <c r="N1659" s="99"/>
      <c r="O1659" s="99"/>
      <c r="P1659" s="237">
        <f t="shared" si="1246"/>
        <v>45906</v>
      </c>
      <c r="Q1659" s="170" t="str">
        <f t="shared" si="1247"/>
        <v>#DIV/0!</v>
      </c>
      <c r="R1659" s="206"/>
      <c r="S1659" s="267"/>
      <c r="T1659" s="99"/>
      <c r="U1659" s="99"/>
      <c r="V1659" s="259" t="str">
        <f t="shared" si="1128"/>
        <v> </v>
      </c>
      <c r="W1659" s="260">
        <f t="shared" si="1248"/>
        <v>0</v>
      </c>
      <c r="X1659" s="258" t="str">
        <f t="shared" si="1249"/>
        <v>#DIV/0!</v>
      </c>
      <c r="Y1659" s="261" t="str">
        <f t="shared" si="1250"/>
        <v>#DIV/0!</v>
      </c>
      <c r="Z1659" s="262">
        <f t="shared" si="1251"/>
        <v>0</v>
      </c>
      <c r="AA1659" s="262">
        <f t="shared" si="1252"/>
        <v>0</v>
      </c>
      <c r="AB1659" s="258" t="str">
        <f t="shared" si="1253"/>
        <v/>
      </c>
      <c r="AC1659" s="263" t="str">
        <f t="shared" si="1135"/>
        <v>   -  BĐ: 6/9/2025 KT: Ngày lỗi</v>
      </c>
      <c r="AD1659" s="263">
        <f t="shared" ref="AD1659:AE1659" si="1909">P1659</f>
        <v>45906</v>
      </c>
      <c r="AE1659" s="263" t="str">
        <f t="shared" si="1909"/>
        <v>#DIV/0!</v>
      </c>
      <c r="AF1659" s="187"/>
      <c r="AG1659" s="187"/>
    </row>
    <row r="1660">
      <c r="A1660" s="253"/>
      <c r="B1660" s="253"/>
      <c r="C1660" s="99"/>
      <c r="D1660" s="99"/>
      <c r="E1660" s="99"/>
      <c r="F1660" s="99"/>
      <c r="G1660" s="268"/>
      <c r="H1660" s="99"/>
      <c r="I1660" s="99"/>
      <c r="J1660" s="99"/>
      <c r="K1660" s="273"/>
      <c r="L1660" s="192"/>
      <c r="M1660" s="192"/>
      <c r="N1660" s="99"/>
      <c r="O1660" s="99"/>
      <c r="P1660" s="237">
        <f t="shared" si="1246"/>
        <v>45906</v>
      </c>
      <c r="Q1660" s="170" t="str">
        <f t="shared" si="1247"/>
        <v>#DIV/0!</v>
      </c>
      <c r="R1660" s="206"/>
      <c r="S1660" s="267"/>
      <c r="T1660" s="99"/>
      <c r="U1660" s="99"/>
      <c r="V1660" s="259" t="str">
        <f t="shared" si="1128"/>
        <v> </v>
      </c>
      <c r="W1660" s="260">
        <f t="shared" si="1248"/>
        <v>0</v>
      </c>
      <c r="X1660" s="258" t="str">
        <f t="shared" si="1249"/>
        <v>#DIV/0!</v>
      </c>
      <c r="Y1660" s="261" t="str">
        <f t="shared" si="1250"/>
        <v>#DIV/0!</v>
      </c>
      <c r="Z1660" s="262">
        <f t="shared" si="1251"/>
        <v>0</v>
      </c>
      <c r="AA1660" s="262">
        <f t="shared" si="1252"/>
        <v>0</v>
      </c>
      <c r="AB1660" s="258" t="str">
        <f t="shared" si="1253"/>
        <v/>
      </c>
      <c r="AC1660" s="263" t="str">
        <f t="shared" si="1135"/>
        <v>   -  BĐ: 6/9/2025 KT: Ngày lỗi</v>
      </c>
      <c r="AD1660" s="263">
        <f t="shared" ref="AD1660:AE1660" si="1910">P1660</f>
        <v>45906</v>
      </c>
      <c r="AE1660" s="263" t="str">
        <f t="shared" si="1910"/>
        <v>#DIV/0!</v>
      </c>
      <c r="AF1660" s="187"/>
      <c r="AG1660" s="187"/>
    </row>
    <row r="1661">
      <c r="A1661" s="253"/>
      <c r="B1661" s="253"/>
      <c r="C1661" s="99"/>
      <c r="D1661" s="99"/>
      <c r="E1661" s="99"/>
      <c r="F1661" s="99"/>
      <c r="G1661" s="268"/>
      <c r="H1661" s="99"/>
      <c r="I1661" s="99"/>
      <c r="J1661" s="99"/>
      <c r="K1661" s="273"/>
      <c r="L1661" s="192"/>
      <c r="M1661" s="192"/>
      <c r="N1661" s="99"/>
      <c r="O1661" s="99"/>
      <c r="P1661" s="237">
        <f t="shared" si="1246"/>
        <v>45906</v>
      </c>
      <c r="Q1661" s="170" t="str">
        <f t="shared" si="1247"/>
        <v>#DIV/0!</v>
      </c>
      <c r="R1661" s="206"/>
      <c r="S1661" s="267"/>
      <c r="T1661" s="99"/>
      <c r="U1661" s="99"/>
      <c r="V1661" s="259" t="str">
        <f t="shared" si="1128"/>
        <v> </v>
      </c>
      <c r="W1661" s="260">
        <f t="shared" si="1248"/>
        <v>0</v>
      </c>
      <c r="X1661" s="258" t="str">
        <f t="shared" si="1249"/>
        <v>#DIV/0!</v>
      </c>
      <c r="Y1661" s="261" t="str">
        <f t="shared" si="1250"/>
        <v>#DIV/0!</v>
      </c>
      <c r="Z1661" s="262">
        <f t="shared" si="1251"/>
        <v>0</v>
      </c>
      <c r="AA1661" s="262">
        <f t="shared" si="1252"/>
        <v>0</v>
      </c>
      <c r="AB1661" s="258" t="str">
        <f t="shared" si="1253"/>
        <v/>
      </c>
      <c r="AC1661" s="263" t="str">
        <f t="shared" si="1135"/>
        <v>   -  BĐ: 6/9/2025 KT: Ngày lỗi</v>
      </c>
      <c r="AD1661" s="263">
        <f t="shared" ref="AD1661:AE1661" si="1911">P1661</f>
        <v>45906</v>
      </c>
      <c r="AE1661" s="263" t="str">
        <f t="shared" si="1911"/>
        <v>#DIV/0!</v>
      </c>
      <c r="AF1661" s="187"/>
      <c r="AG1661" s="187"/>
    </row>
    <row r="1662">
      <c r="A1662" s="253"/>
      <c r="B1662" s="253"/>
      <c r="C1662" s="99"/>
      <c r="D1662" s="99"/>
      <c r="E1662" s="99"/>
      <c r="F1662" s="99"/>
      <c r="G1662" s="268"/>
      <c r="H1662" s="99"/>
      <c r="I1662" s="99"/>
      <c r="J1662" s="99"/>
      <c r="K1662" s="273"/>
      <c r="L1662" s="192"/>
      <c r="M1662" s="192"/>
      <c r="N1662" s="99"/>
      <c r="O1662" s="99"/>
      <c r="P1662" s="237">
        <f t="shared" si="1246"/>
        <v>45906</v>
      </c>
      <c r="Q1662" s="170" t="str">
        <f t="shared" si="1247"/>
        <v>#DIV/0!</v>
      </c>
      <c r="R1662" s="206"/>
      <c r="S1662" s="267"/>
      <c r="T1662" s="99"/>
      <c r="U1662" s="99"/>
      <c r="V1662" s="259" t="str">
        <f t="shared" si="1128"/>
        <v> </v>
      </c>
      <c r="W1662" s="260">
        <f t="shared" si="1248"/>
        <v>0</v>
      </c>
      <c r="X1662" s="258" t="str">
        <f t="shared" si="1249"/>
        <v>#DIV/0!</v>
      </c>
      <c r="Y1662" s="261" t="str">
        <f t="shared" si="1250"/>
        <v>#DIV/0!</v>
      </c>
      <c r="Z1662" s="262">
        <f t="shared" si="1251"/>
        <v>0</v>
      </c>
      <c r="AA1662" s="262">
        <f t="shared" si="1252"/>
        <v>0</v>
      </c>
      <c r="AB1662" s="258" t="str">
        <f t="shared" si="1253"/>
        <v/>
      </c>
      <c r="AC1662" s="263" t="str">
        <f t="shared" si="1135"/>
        <v>   -  BĐ: 6/9/2025 KT: Ngày lỗi</v>
      </c>
      <c r="AD1662" s="263">
        <f t="shared" ref="AD1662:AE1662" si="1912">P1662</f>
        <v>45906</v>
      </c>
      <c r="AE1662" s="263" t="str">
        <f t="shared" si="1912"/>
        <v>#DIV/0!</v>
      </c>
      <c r="AF1662" s="187"/>
      <c r="AG1662" s="187"/>
    </row>
    <row r="1663">
      <c r="A1663" s="253"/>
      <c r="B1663" s="253"/>
      <c r="C1663" s="99"/>
      <c r="D1663" s="99"/>
      <c r="E1663" s="99"/>
      <c r="F1663" s="99"/>
      <c r="G1663" s="268"/>
      <c r="H1663" s="99"/>
      <c r="I1663" s="99"/>
      <c r="J1663" s="99"/>
      <c r="K1663" s="273"/>
      <c r="L1663" s="192"/>
      <c r="M1663" s="192"/>
      <c r="N1663" s="99"/>
      <c r="O1663" s="99"/>
      <c r="P1663" s="237">
        <f t="shared" si="1246"/>
        <v>45906</v>
      </c>
      <c r="Q1663" s="170" t="str">
        <f t="shared" si="1247"/>
        <v>#DIV/0!</v>
      </c>
      <c r="R1663" s="206"/>
      <c r="S1663" s="267"/>
      <c r="T1663" s="99"/>
      <c r="U1663" s="99"/>
      <c r="V1663" s="259" t="str">
        <f t="shared" si="1128"/>
        <v> </v>
      </c>
      <c r="W1663" s="260">
        <f t="shared" si="1248"/>
        <v>0</v>
      </c>
      <c r="X1663" s="258" t="str">
        <f t="shared" si="1249"/>
        <v>#DIV/0!</v>
      </c>
      <c r="Y1663" s="261" t="str">
        <f t="shared" si="1250"/>
        <v>#DIV/0!</v>
      </c>
      <c r="Z1663" s="262">
        <f t="shared" si="1251"/>
        <v>0</v>
      </c>
      <c r="AA1663" s="262">
        <f t="shared" si="1252"/>
        <v>0</v>
      </c>
      <c r="AB1663" s="258" t="str">
        <f t="shared" si="1253"/>
        <v/>
      </c>
      <c r="AC1663" s="263" t="str">
        <f t="shared" si="1135"/>
        <v>   -  BĐ: 6/9/2025 KT: Ngày lỗi</v>
      </c>
      <c r="AD1663" s="263">
        <f t="shared" ref="AD1663:AE1663" si="1913">P1663</f>
        <v>45906</v>
      </c>
      <c r="AE1663" s="263" t="str">
        <f t="shared" si="1913"/>
        <v>#DIV/0!</v>
      </c>
      <c r="AF1663" s="187"/>
      <c r="AG1663" s="187"/>
    </row>
    <row r="1664">
      <c r="A1664" s="253"/>
      <c r="B1664" s="253"/>
      <c r="C1664" s="99"/>
      <c r="D1664" s="99"/>
      <c r="E1664" s="99"/>
      <c r="F1664" s="99"/>
      <c r="G1664" s="268"/>
      <c r="H1664" s="99"/>
      <c r="I1664" s="99"/>
      <c r="J1664" s="99"/>
      <c r="K1664" s="273"/>
      <c r="L1664" s="192"/>
      <c r="M1664" s="192"/>
      <c r="N1664" s="99"/>
      <c r="O1664" s="99"/>
      <c r="P1664" s="237">
        <f t="shared" si="1246"/>
        <v>45906</v>
      </c>
      <c r="Q1664" s="170" t="str">
        <f t="shared" si="1247"/>
        <v>#DIV/0!</v>
      </c>
      <c r="R1664" s="206"/>
      <c r="S1664" s="267"/>
      <c r="T1664" s="99"/>
      <c r="U1664" s="99"/>
      <c r="V1664" s="259" t="str">
        <f t="shared" si="1128"/>
        <v> </v>
      </c>
      <c r="W1664" s="260">
        <f t="shared" si="1248"/>
        <v>0</v>
      </c>
      <c r="X1664" s="258" t="str">
        <f t="shared" si="1249"/>
        <v>#DIV/0!</v>
      </c>
      <c r="Y1664" s="261" t="str">
        <f t="shared" si="1250"/>
        <v>#DIV/0!</v>
      </c>
      <c r="Z1664" s="262">
        <f t="shared" si="1251"/>
        <v>0</v>
      </c>
      <c r="AA1664" s="262">
        <f t="shared" si="1252"/>
        <v>0</v>
      </c>
      <c r="AB1664" s="258" t="str">
        <f t="shared" si="1253"/>
        <v/>
      </c>
      <c r="AC1664" s="263" t="str">
        <f t="shared" si="1135"/>
        <v>   -  BĐ: 6/9/2025 KT: Ngày lỗi</v>
      </c>
      <c r="AD1664" s="263">
        <f t="shared" ref="AD1664:AE1664" si="1914">P1664</f>
        <v>45906</v>
      </c>
      <c r="AE1664" s="263" t="str">
        <f t="shared" si="1914"/>
        <v>#DIV/0!</v>
      </c>
      <c r="AF1664" s="187"/>
      <c r="AG1664" s="187"/>
    </row>
    <row r="1665">
      <c r="A1665" s="253"/>
      <c r="B1665" s="253"/>
      <c r="C1665" s="99"/>
      <c r="D1665" s="99"/>
      <c r="E1665" s="99"/>
      <c r="F1665" s="99"/>
      <c r="G1665" s="268"/>
      <c r="H1665" s="99"/>
      <c r="I1665" s="99"/>
      <c r="J1665" s="99"/>
      <c r="K1665" s="273"/>
      <c r="L1665" s="192"/>
      <c r="M1665" s="192"/>
      <c r="N1665" s="99"/>
      <c r="O1665" s="99"/>
      <c r="P1665" s="237">
        <f t="shared" si="1246"/>
        <v>45906</v>
      </c>
      <c r="Q1665" s="170" t="str">
        <f t="shared" si="1247"/>
        <v>#DIV/0!</v>
      </c>
      <c r="R1665" s="206"/>
      <c r="S1665" s="267"/>
      <c r="T1665" s="99"/>
      <c r="U1665" s="99"/>
      <c r="V1665" s="259" t="str">
        <f t="shared" si="1128"/>
        <v> </v>
      </c>
      <c r="W1665" s="260">
        <f t="shared" si="1248"/>
        <v>0</v>
      </c>
      <c r="X1665" s="258" t="str">
        <f t="shared" si="1249"/>
        <v>#DIV/0!</v>
      </c>
      <c r="Y1665" s="261" t="str">
        <f t="shared" si="1250"/>
        <v>#DIV/0!</v>
      </c>
      <c r="Z1665" s="262">
        <f t="shared" si="1251"/>
        <v>0</v>
      </c>
      <c r="AA1665" s="262">
        <f t="shared" si="1252"/>
        <v>0</v>
      </c>
      <c r="AB1665" s="258" t="str">
        <f t="shared" si="1253"/>
        <v/>
      </c>
      <c r="AC1665" s="263" t="str">
        <f t="shared" si="1135"/>
        <v>   -  BĐ: 6/9/2025 KT: Ngày lỗi</v>
      </c>
      <c r="AD1665" s="263">
        <f t="shared" ref="AD1665:AE1665" si="1915">P1665</f>
        <v>45906</v>
      </c>
      <c r="AE1665" s="263" t="str">
        <f t="shared" si="1915"/>
        <v>#DIV/0!</v>
      </c>
      <c r="AF1665" s="187"/>
      <c r="AG1665" s="187"/>
    </row>
    <row r="1666">
      <c r="A1666" s="253"/>
      <c r="B1666" s="253"/>
      <c r="C1666" s="99"/>
      <c r="D1666" s="99"/>
      <c r="E1666" s="99"/>
      <c r="F1666" s="99"/>
      <c r="G1666" s="268"/>
      <c r="H1666" s="99"/>
      <c r="I1666" s="99"/>
      <c r="J1666" s="99"/>
      <c r="K1666" s="273"/>
      <c r="L1666" s="192"/>
      <c r="M1666" s="192"/>
      <c r="N1666" s="99"/>
      <c r="O1666" s="99"/>
      <c r="P1666" s="237">
        <f t="shared" si="1246"/>
        <v>45906</v>
      </c>
      <c r="Q1666" s="170" t="str">
        <f t="shared" si="1247"/>
        <v>#DIV/0!</v>
      </c>
      <c r="R1666" s="206"/>
      <c r="S1666" s="267"/>
      <c r="T1666" s="99"/>
      <c r="U1666" s="99"/>
      <c r="V1666" s="259" t="str">
        <f t="shared" si="1128"/>
        <v> </v>
      </c>
      <c r="W1666" s="260">
        <f t="shared" si="1248"/>
        <v>0</v>
      </c>
      <c r="X1666" s="258" t="str">
        <f t="shared" si="1249"/>
        <v>#DIV/0!</v>
      </c>
      <c r="Y1666" s="261" t="str">
        <f t="shared" si="1250"/>
        <v>#DIV/0!</v>
      </c>
      <c r="Z1666" s="262">
        <f t="shared" si="1251"/>
        <v>0</v>
      </c>
      <c r="AA1666" s="262">
        <f t="shared" si="1252"/>
        <v>0</v>
      </c>
      <c r="AB1666" s="258" t="str">
        <f t="shared" si="1253"/>
        <v/>
      </c>
      <c r="AC1666" s="263" t="str">
        <f t="shared" si="1135"/>
        <v>   -  BĐ: 6/9/2025 KT: Ngày lỗi</v>
      </c>
      <c r="AD1666" s="263">
        <f t="shared" ref="AD1666:AE1666" si="1916">P1666</f>
        <v>45906</v>
      </c>
      <c r="AE1666" s="263" t="str">
        <f t="shared" si="1916"/>
        <v>#DIV/0!</v>
      </c>
      <c r="AF1666" s="187"/>
      <c r="AG1666" s="187"/>
    </row>
    <row r="1667">
      <c r="A1667" s="253"/>
      <c r="B1667" s="253"/>
      <c r="C1667" s="99"/>
      <c r="D1667" s="99"/>
      <c r="E1667" s="99"/>
      <c r="F1667" s="99"/>
      <c r="G1667" s="268"/>
      <c r="H1667" s="99"/>
      <c r="I1667" s="99"/>
      <c r="J1667" s="99"/>
      <c r="K1667" s="273"/>
      <c r="L1667" s="192"/>
      <c r="M1667" s="192"/>
      <c r="N1667" s="99"/>
      <c r="O1667" s="99"/>
      <c r="P1667" s="237">
        <f t="shared" si="1246"/>
        <v>45906</v>
      </c>
      <c r="Q1667" s="170" t="str">
        <f t="shared" si="1247"/>
        <v>#DIV/0!</v>
      </c>
      <c r="R1667" s="206"/>
      <c r="S1667" s="267"/>
      <c r="T1667" s="99"/>
      <c r="U1667" s="99"/>
      <c r="V1667" s="259" t="str">
        <f t="shared" si="1128"/>
        <v> </v>
      </c>
      <c r="W1667" s="260">
        <f t="shared" si="1248"/>
        <v>0</v>
      </c>
      <c r="X1667" s="258" t="str">
        <f t="shared" si="1249"/>
        <v>#DIV/0!</v>
      </c>
      <c r="Y1667" s="261" t="str">
        <f t="shared" si="1250"/>
        <v>#DIV/0!</v>
      </c>
      <c r="Z1667" s="262">
        <f t="shared" si="1251"/>
        <v>0</v>
      </c>
      <c r="AA1667" s="262">
        <f t="shared" si="1252"/>
        <v>0</v>
      </c>
      <c r="AB1667" s="258" t="str">
        <f t="shared" si="1253"/>
        <v/>
      </c>
      <c r="AC1667" s="263" t="str">
        <f t="shared" si="1135"/>
        <v>   -  BĐ: 6/9/2025 KT: Ngày lỗi</v>
      </c>
      <c r="AD1667" s="263">
        <f t="shared" ref="AD1667:AE1667" si="1917">P1667</f>
        <v>45906</v>
      </c>
      <c r="AE1667" s="263" t="str">
        <f t="shared" si="1917"/>
        <v>#DIV/0!</v>
      </c>
      <c r="AF1667" s="187"/>
      <c r="AG1667" s="187"/>
    </row>
    <row r="1668">
      <c r="A1668" s="253"/>
      <c r="B1668" s="253"/>
      <c r="C1668" s="99"/>
      <c r="D1668" s="99"/>
      <c r="E1668" s="99"/>
      <c r="F1668" s="99"/>
      <c r="G1668" s="268"/>
      <c r="H1668" s="99"/>
      <c r="I1668" s="99"/>
      <c r="J1668" s="99"/>
      <c r="K1668" s="273"/>
      <c r="L1668" s="192"/>
      <c r="M1668" s="192"/>
      <c r="N1668" s="99"/>
      <c r="O1668" s="99"/>
      <c r="P1668" s="237">
        <f t="shared" si="1246"/>
        <v>45906</v>
      </c>
      <c r="Q1668" s="170" t="str">
        <f t="shared" si="1247"/>
        <v>#DIV/0!</v>
      </c>
      <c r="R1668" s="206"/>
      <c r="S1668" s="267"/>
      <c r="T1668" s="99"/>
      <c r="U1668" s="99"/>
      <c r="V1668" s="259" t="str">
        <f t="shared" si="1128"/>
        <v> </v>
      </c>
      <c r="W1668" s="260">
        <f t="shared" si="1248"/>
        <v>0</v>
      </c>
      <c r="X1668" s="258" t="str">
        <f t="shared" si="1249"/>
        <v>#DIV/0!</v>
      </c>
      <c r="Y1668" s="261" t="str">
        <f t="shared" si="1250"/>
        <v>#DIV/0!</v>
      </c>
      <c r="Z1668" s="262">
        <f t="shared" si="1251"/>
        <v>0</v>
      </c>
      <c r="AA1668" s="262">
        <f t="shared" si="1252"/>
        <v>0</v>
      </c>
      <c r="AB1668" s="258" t="str">
        <f t="shared" si="1253"/>
        <v/>
      </c>
      <c r="AC1668" s="263" t="str">
        <f t="shared" si="1135"/>
        <v>   -  BĐ: 6/9/2025 KT: Ngày lỗi</v>
      </c>
      <c r="AD1668" s="263">
        <f t="shared" ref="AD1668:AE1668" si="1918">P1668</f>
        <v>45906</v>
      </c>
      <c r="AE1668" s="263" t="str">
        <f t="shared" si="1918"/>
        <v>#DIV/0!</v>
      </c>
      <c r="AF1668" s="187"/>
      <c r="AG1668" s="187"/>
    </row>
    <row r="1669">
      <c r="A1669" s="253"/>
      <c r="B1669" s="253"/>
      <c r="C1669" s="99"/>
      <c r="D1669" s="99"/>
      <c r="E1669" s="99"/>
      <c r="F1669" s="99"/>
      <c r="G1669" s="268"/>
      <c r="H1669" s="99"/>
      <c r="I1669" s="99"/>
      <c r="J1669" s="99"/>
      <c r="K1669" s="273"/>
      <c r="L1669" s="192"/>
      <c r="M1669" s="192"/>
      <c r="N1669" s="99"/>
      <c r="O1669" s="99"/>
      <c r="P1669" s="237">
        <f t="shared" si="1246"/>
        <v>45906</v>
      </c>
      <c r="Q1669" s="170" t="str">
        <f t="shared" si="1247"/>
        <v>#DIV/0!</v>
      </c>
      <c r="R1669" s="206"/>
      <c r="S1669" s="267"/>
      <c r="T1669" s="99"/>
      <c r="U1669" s="99"/>
      <c r="V1669" s="259" t="str">
        <f t="shared" si="1128"/>
        <v> </v>
      </c>
      <c r="W1669" s="260">
        <f t="shared" si="1248"/>
        <v>0</v>
      </c>
      <c r="X1669" s="258" t="str">
        <f t="shared" si="1249"/>
        <v>#DIV/0!</v>
      </c>
      <c r="Y1669" s="261" t="str">
        <f t="shared" si="1250"/>
        <v>#DIV/0!</v>
      </c>
      <c r="Z1669" s="262">
        <f t="shared" si="1251"/>
        <v>0</v>
      </c>
      <c r="AA1669" s="262">
        <f t="shared" si="1252"/>
        <v>0</v>
      </c>
      <c r="AB1669" s="258" t="str">
        <f t="shared" si="1253"/>
        <v/>
      </c>
      <c r="AC1669" s="263" t="str">
        <f t="shared" si="1135"/>
        <v>   -  BĐ: 6/9/2025 KT: Ngày lỗi</v>
      </c>
      <c r="AD1669" s="263">
        <f t="shared" ref="AD1669:AE1669" si="1919">P1669</f>
        <v>45906</v>
      </c>
      <c r="AE1669" s="263" t="str">
        <f t="shared" si="1919"/>
        <v>#DIV/0!</v>
      </c>
      <c r="AF1669" s="187"/>
      <c r="AG1669" s="187"/>
    </row>
    <row r="1670">
      <c r="A1670" s="253"/>
      <c r="B1670" s="253"/>
      <c r="C1670" s="99"/>
      <c r="D1670" s="99"/>
      <c r="E1670" s="99"/>
      <c r="F1670" s="99"/>
      <c r="G1670" s="268"/>
      <c r="H1670" s="99"/>
      <c r="I1670" s="99"/>
      <c r="J1670" s="99"/>
      <c r="K1670" s="273"/>
      <c r="L1670" s="192"/>
      <c r="M1670" s="192"/>
      <c r="N1670" s="99"/>
      <c r="O1670" s="99"/>
      <c r="P1670" s="237">
        <f t="shared" si="1246"/>
        <v>45906</v>
      </c>
      <c r="Q1670" s="170" t="str">
        <f t="shared" si="1247"/>
        <v>#DIV/0!</v>
      </c>
      <c r="R1670" s="206"/>
      <c r="S1670" s="267"/>
      <c r="T1670" s="99"/>
      <c r="U1670" s="99"/>
      <c r="V1670" s="259" t="str">
        <f t="shared" si="1128"/>
        <v> </v>
      </c>
      <c r="W1670" s="260">
        <f t="shared" si="1248"/>
        <v>0</v>
      </c>
      <c r="X1670" s="258" t="str">
        <f t="shared" si="1249"/>
        <v>#DIV/0!</v>
      </c>
      <c r="Y1670" s="261" t="str">
        <f t="shared" si="1250"/>
        <v>#DIV/0!</v>
      </c>
      <c r="Z1670" s="262">
        <f t="shared" si="1251"/>
        <v>0</v>
      </c>
      <c r="AA1670" s="262">
        <f t="shared" si="1252"/>
        <v>0</v>
      </c>
      <c r="AB1670" s="258" t="str">
        <f t="shared" si="1253"/>
        <v/>
      </c>
      <c r="AC1670" s="263" t="str">
        <f t="shared" si="1135"/>
        <v>   -  BĐ: 6/9/2025 KT: Ngày lỗi</v>
      </c>
      <c r="AD1670" s="263">
        <f t="shared" ref="AD1670:AE1670" si="1920">P1670</f>
        <v>45906</v>
      </c>
      <c r="AE1670" s="263" t="str">
        <f t="shared" si="1920"/>
        <v>#DIV/0!</v>
      </c>
      <c r="AF1670" s="187"/>
      <c r="AG1670" s="187"/>
    </row>
    <row r="1671">
      <c r="A1671" s="253"/>
      <c r="B1671" s="253"/>
      <c r="C1671" s="99"/>
      <c r="D1671" s="99"/>
      <c r="E1671" s="99"/>
      <c r="F1671" s="99"/>
      <c r="G1671" s="268"/>
      <c r="H1671" s="99"/>
      <c r="I1671" s="99"/>
      <c r="J1671" s="99"/>
      <c r="K1671" s="273"/>
      <c r="L1671" s="192"/>
      <c r="M1671" s="192"/>
      <c r="N1671" s="99"/>
      <c r="O1671" s="99"/>
      <c r="P1671" s="237">
        <f t="shared" si="1246"/>
        <v>45906</v>
      </c>
      <c r="Q1671" s="170" t="str">
        <f t="shared" si="1247"/>
        <v>#DIV/0!</v>
      </c>
      <c r="R1671" s="206"/>
      <c r="S1671" s="267"/>
      <c r="T1671" s="99"/>
      <c r="U1671" s="99"/>
      <c r="V1671" s="259" t="str">
        <f t="shared" si="1128"/>
        <v> </v>
      </c>
      <c r="W1671" s="260">
        <f t="shared" si="1248"/>
        <v>0</v>
      </c>
      <c r="X1671" s="258" t="str">
        <f t="shared" si="1249"/>
        <v>#DIV/0!</v>
      </c>
      <c r="Y1671" s="261" t="str">
        <f t="shared" si="1250"/>
        <v>#DIV/0!</v>
      </c>
      <c r="Z1671" s="262">
        <f t="shared" si="1251"/>
        <v>0</v>
      </c>
      <c r="AA1671" s="262">
        <f t="shared" si="1252"/>
        <v>0</v>
      </c>
      <c r="AB1671" s="258" t="str">
        <f t="shared" si="1253"/>
        <v/>
      </c>
      <c r="AC1671" s="263" t="str">
        <f t="shared" si="1135"/>
        <v>   -  BĐ: 6/9/2025 KT: Ngày lỗi</v>
      </c>
      <c r="AD1671" s="263">
        <f t="shared" ref="AD1671:AE1671" si="1921">P1671</f>
        <v>45906</v>
      </c>
      <c r="AE1671" s="263" t="str">
        <f t="shared" si="1921"/>
        <v>#DIV/0!</v>
      </c>
      <c r="AF1671" s="187"/>
      <c r="AG1671" s="187"/>
    </row>
    <row r="1672">
      <c r="A1672" s="253"/>
      <c r="B1672" s="253"/>
      <c r="C1672" s="99"/>
      <c r="D1672" s="99"/>
      <c r="E1672" s="99"/>
      <c r="F1672" s="99"/>
      <c r="G1672" s="268"/>
      <c r="H1672" s="99"/>
      <c r="I1672" s="99"/>
      <c r="J1672" s="99"/>
      <c r="K1672" s="273"/>
      <c r="L1672" s="192"/>
      <c r="M1672" s="192"/>
      <c r="N1672" s="99"/>
      <c r="O1672" s="99"/>
      <c r="P1672" s="237">
        <f t="shared" si="1246"/>
        <v>45906</v>
      </c>
      <c r="Q1672" s="170" t="str">
        <f t="shared" si="1247"/>
        <v>#DIV/0!</v>
      </c>
      <c r="R1672" s="206"/>
      <c r="S1672" s="267"/>
      <c r="T1672" s="99"/>
      <c r="U1672" s="99"/>
      <c r="V1672" s="259" t="str">
        <f t="shared" si="1128"/>
        <v> </v>
      </c>
      <c r="W1672" s="260">
        <f t="shared" si="1248"/>
        <v>0</v>
      </c>
      <c r="X1672" s="258" t="str">
        <f t="shared" si="1249"/>
        <v>#DIV/0!</v>
      </c>
      <c r="Y1672" s="261" t="str">
        <f t="shared" si="1250"/>
        <v>#DIV/0!</v>
      </c>
      <c r="Z1672" s="262">
        <f t="shared" si="1251"/>
        <v>0</v>
      </c>
      <c r="AA1672" s="262">
        <f t="shared" si="1252"/>
        <v>0</v>
      </c>
      <c r="AB1672" s="258" t="str">
        <f t="shared" si="1253"/>
        <v/>
      </c>
      <c r="AC1672" s="263" t="str">
        <f t="shared" si="1135"/>
        <v>   -  BĐ: 6/9/2025 KT: Ngày lỗi</v>
      </c>
      <c r="AD1672" s="263">
        <f t="shared" ref="AD1672:AE1672" si="1922">P1672</f>
        <v>45906</v>
      </c>
      <c r="AE1672" s="263" t="str">
        <f t="shared" si="1922"/>
        <v>#DIV/0!</v>
      </c>
      <c r="AF1672" s="187"/>
      <c r="AG1672" s="187"/>
    </row>
    <row r="1673">
      <c r="A1673" s="253"/>
      <c r="B1673" s="253"/>
      <c r="C1673" s="99"/>
      <c r="D1673" s="99"/>
      <c r="E1673" s="99"/>
      <c r="F1673" s="99"/>
      <c r="G1673" s="268"/>
      <c r="H1673" s="99"/>
      <c r="I1673" s="99"/>
      <c r="J1673" s="99"/>
      <c r="K1673" s="273"/>
      <c r="L1673" s="192"/>
      <c r="M1673" s="192"/>
      <c r="N1673" s="99"/>
      <c r="O1673" s="99"/>
      <c r="P1673" s="237">
        <f t="shared" si="1246"/>
        <v>45906</v>
      </c>
      <c r="Q1673" s="170" t="str">
        <f t="shared" si="1247"/>
        <v>#DIV/0!</v>
      </c>
      <c r="R1673" s="206"/>
      <c r="S1673" s="267"/>
      <c r="T1673" s="99"/>
      <c r="U1673" s="99"/>
      <c r="V1673" s="259" t="str">
        <f t="shared" si="1128"/>
        <v> </v>
      </c>
      <c r="W1673" s="260">
        <f t="shared" si="1248"/>
        <v>0</v>
      </c>
      <c r="X1673" s="258" t="str">
        <f t="shared" si="1249"/>
        <v>#DIV/0!</v>
      </c>
      <c r="Y1673" s="261" t="str">
        <f t="shared" si="1250"/>
        <v>#DIV/0!</v>
      </c>
      <c r="Z1673" s="262">
        <f t="shared" si="1251"/>
        <v>0</v>
      </c>
      <c r="AA1673" s="262">
        <f t="shared" si="1252"/>
        <v>0</v>
      </c>
      <c r="AB1673" s="258" t="str">
        <f t="shared" si="1253"/>
        <v/>
      </c>
      <c r="AC1673" s="263" t="str">
        <f t="shared" si="1135"/>
        <v>   -  BĐ: 6/9/2025 KT: Ngày lỗi</v>
      </c>
      <c r="AD1673" s="263">
        <f t="shared" ref="AD1673:AE1673" si="1923">P1673</f>
        <v>45906</v>
      </c>
      <c r="AE1673" s="263" t="str">
        <f t="shared" si="1923"/>
        <v>#DIV/0!</v>
      </c>
      <c r="AF1673" s="187"/>
      <c r="AG1673" s="187"/>
    </row>
    <row r="1674">
      <c r="A1674" s="253"/>
      <c r="B1674" s="253"/>
      <c r="C1674" s="99"/>
      <c r="D1674" s="99"/>
      <c r="E1674" s="99"/>
      <c r="F1674" s="99"/>
      <c r="G1674" s="268"/>
      <c r="H1674" s="99"/>
      <c r="I1674" s="99"/>
      <c r="J1674" s="99"/>
      <c r="K1674" s="273"/>
      <c r="L1674" s="192"/>
      <c r="M1674" s="192"/>
      <c r="N1674" s="99"/>
      <c r="O1674" s="99"/>
      <c r="P1674" s="237">
        <f t="shared" si="1246"/>
        <v>45906</v>
      </c>
      <c r="Q1674" s="170" t="str">
        <f t="shared" si="1247"/>
        <v>#DIV/0!</v>
      </c>
      <c r="R1674" s="206"/>
      <c r="S1674" s="267"/>
      <c r="T1674" s="99"/>
      <c r="U1674" s="99"/>
      <c r="V1674" s="259" t="str">
        <f t="shared" si="1128"/>
        <v> </v>
      </c>
      <c r="W1674" s="260">
        <f t="shared" si="1248"/>
        <v>0</v>
      </c>
      <c r="X1674" s="258" t="str">
        <f t="shared" si="1249"/>
        <v>#DIV/0!</v>
      </c>
      <c r="Y1674" s="261" t="str">
        <f t="shared" si="1250"/>
        <v>#DIV/0!</v>
      </c>
      <c r="Z1674" s="262">
        <f t="shared" si="1251"/>
        <v>0</v>
      </c>
      <c r="AA1674" s="262">
        <f t="shared" si="1252"/>
        <v>0</v>
      </c>
      <c r="AB1674" s="258" t="str">
        <f t="shared" si="1253"/>
        <v/>
      </c>
      <c r="AC1674" s="263" t="str">
        <f t="shared" si="1135"/>
        <v>   -  BĐ: 6/9/2025 KT: Ngày lỗi</v>
      </c>
      <c r="AD1674" s="263">
        <f t="shared" ref="AD1674:AE1674" si="1924">P1674</f>
        <v>45906</v>
      </c>
      <c r="AE1674" s="263" t="str">
        <f t="shared" si="1924"/>
        <v>#DIV/0!</v>
      </c>
      <c r="AF1674" s="187"/>
      <c r="AG1674" s="187"/>
    </row>
    <row r="1675">
      <c r="A1675" s="253"/>
      <c r="B1675" s="253"/>
      <c r="C1675" s="99"/>
      <c r="D1675" s="99"/>
      <c r="E1675" s="99"/>
      <c r="F1675" s="99"/>
      <c r="G1675" s="268"/>
      <c r="H1675" s="99"/>
      <c r="I1675" s="99"/>
      <c r="J1675" s="99"/>
      <c r="K1675" s="273"/>
      <c r="L1675" s="192"/>
      <c r="M1675" s="192"/>
      <c r="N1675" s="99"/>
      <c r="O1675" s="99"/>
      <c r="P1675" s="237">
        <f t="shared" si="1246"/>
        <v>45906</v>
      </c>
      <c r="Q1675" s="170" t="str">
        <f t="shared" si="1247"/>
        <v>#DIV/0!</v>
      </c>
      <c r="R1675" s="206"/>
      <c r="S1675" s="267"/>
      <c r="T1675" s="99"/>
      <c r="U1675" s="99"/>
      <c r="V1675" s="259" t="str">
        <f t="shared" si="1128"/>
        <v> </v>
      </c>
      <c r="W1675" s="260">
        <f t="shared" si="1248"/>
        <v>0</v>
      </c>
      <c r="X1675" s="258" t="str">
        <f t="shared" si="1249"/>
        <v>#DIV/0!</v>
      </c>
      <c r="Y1675" s="261" t="str">
        <f t="shared" si="1250"/>
        <v>#DIV/0!</v>
      </c>
      <c r="Z1675" s="262">
        <f t="shared" si="1251"/>
        <v>0</v>
      </c>
      <c r="AA1675" s="262">
        <f t="shared" si="1252"/>
        <v>0</v>
      </c>
      <c r="AB1675" s="258" t="str">
        <f t="shared" si="1253"/>
        <v/>
      </c>
      <c r="AC1675" s="263" t="str">
        <f t="shared" si="1135"/>
        <v>   -  BĐ: 6/9/2025 KT: Ngày lỗi</v>
      </c>
      <c r="AD1675" s="263">
        <f t="shared" ref="AD1675:AE1675" si="1925">P1675</f>
        <v>45906</v>
      </c>
      <c r="AE1675" s="263" t="str">
        <f t="shared" si="1925"/>
        <v>#DIV/0!</v>
      </c>
      <c r="AF1675" s="187"/>
      <c r="AG1675" s="187"/>
    </row>
    <row r="1676">
      <c r="A1676" s="253"/>
      <c r="B1676" s="253"/>
      <c r="C1676" s="99"/>
      <c r="D1676" s="99"/>
      <c r="E1676" s="99"/>
      <c r="F1676" s="99"/>
      <c r="G1676" s="268"/>
      <c r="H1676" s="99"/>
      <c r="I1676" s="99"/>
      <c r="J1676" s="99"/>
      <c r="K1676" s="273"/>
      <c r="L1676" s="192"/>
      <c r="M1676" s="192"/>
      <c r="N1676" s="99"/>
      <c r="O1676" s="99"/>
      <c r="P1676" s="237">
        <f t="shared" si="1246"/>
        <v>45906</v>
      </c>
      <c r="Q1676" s="170" t="str">
        <f t="shared" si="1247"/>
        <v>#DIV/0!</v>
      </c>
      <c r="R1676" s="206"/>
      <c r="S1676" s="267"/>
      <c r="T1676" s="99"/>
      <c r="U1676" s="99"/>
      <c r="V1676" s="259" t="str">
        <f t="shared" si="1128"/>
        <v> </v>
      </c>
      <c r="W1676" s="260">
        <f t="shared" si="1248"/>
        <v>0</v>
      </c>
      <c r="X1676" s="258" t="str">
        <f t="shared" si="1249"/>
        <v>#DIV/0!</v>
      </c>
      <c r="Y1676" s="261" t="str">
        <f t="shared" si="1250"/>
        <v>#DIV/0!</v>
      </c>
      <c r="Z1676" s="262">
        <f t="shared" si="1251"/>
        <v>0</v>
      </c>
      <c r="AA1676" s="262">
        <f t="shared" si="1252"/>
        <v>0</v>
      </c>
      <c r="AB1676" s="258" t="str">
        <f t="shared" si="1253"/>
        <v/>
      </c>
      <c r="AC1676" s="263" t="str">
        <f t="shared" si="1135"/>
        <v>   -  BĐ: 6/9/2025 KT: Ngày lỗi</v>
      </c>
      <c r="AD1676" s="263">
        <f t="shared" ref="AD1676:AE1676" si="1926">P1676</f>
        <v>45906</v>
      </c>
      <c r="AE1676" s="263" t="str">
        <f t="shared" si="1926"/>
        <v>#DIV/0!</v>
      </c>
      <c r="AF1676" s="187"/>
      <c r="AG1676" s="187"/>
    </row>
    <row r="1677">
      <c r="A1677" s="253"/>
      <c r="B1677" s="253"/>
      <c r="C1677" s="99"/>
      <c r="D1677" s="99"/>
      <c r="E1677" s="99"/>
      <c r="F1677" s="99"/>
      <c r="G1677" s="268"/>
      <c r="H1677" s="99"/>
      <c r="I1677" s="99"/>
      <c r="J1677" s="99"/>
      <c r="K1677" s="273"/>
      <c r="L1677" s="192"/>
      <c r="M1677" s="192"/>
      <c r="N1677" s="99"/>
      <c r="O1677" s="99"/>
      <c r="P1677" s="237">
        <f t="shared" si="1246"/>
        <v>45906</v>
      </c>
      <c r="Q1677" s="170" t="str">
        <f t="shared" si="1247"/>
        <v>#DIV/0!</v>
      </c>
      <c r="R1677" s="206"/>
      <c r="S1677" s="267"/>
      <c r="T1677" s="99"/>
      <c r="U1677" s="99"/>
      <c r="V1677" s="259" t="str">
        <f t="shared" si="1128"/>
        <v> </v>
      </c>
      <c r="W1677" s="260">
        <f t="shared" si="1248"/>
        <v>0</v>
      </c>
      <c r="X1677" s="258" t="str">
        <f t="shared" si="1249"/>
        <v>#DIV/0!</v>
      </c>
      <c r="Y1677" s="261" t="str">
        <f t="shared" si="1250"/>
        <v>#DIV/0!</v>
      </c>
      <c r="Z1677" s="262">
        <f t="shared" si="1251"/>
        <v>0</v>
      </c>
      <c r="AA1677" s="262">
        <f t="shared" si="1252"/>
        <v>0</v>
      </c>
      <c r="AB1677" s="258" t="str">
        <f t="shared" si="1253"/>
        <v/>
      </c>
      <c r="AC1677" s="263" t="str">
        <f t="shared" si="1135"/>
        <v>   -  BĐ: 6/9/2025 KT: Ngày lỗi</v>
      </c>
      <c r="AD1677" s="263">
        <f t="shared" ref="AD1677:AE1677" si="1927">P1677</f>
        <v>45906</v>
      </c>
      <c r="AE1677" s="263" t="str">
        <f t="shared" si="1927"/>
        <v>#DIV/0!</v>
      </c>
      <c r="AF1677" s="187"/>
      <c r="AG1677" s="187"/>
    </row>
    <row r="1678">
      <c r="A1678" s="253"/>
      <c r="B1678" s="253"/>
      <c r="C1678" s="99"/>
      <c r="D1678" s="99"/>
      <c r="E1678" s="99"/>
      <c r="F1678" s="99"/>
      <c r="G1678" s="268"/>
      <c r="H1678" s="99"/>
      <c r="I1678" s="99"/>
      <c r="J1678" s="99"/>
      <c r="K1678" s="273"/>
      <c r="L1678" s="192"/>
      <c r="M1678" s="192"/>
      <c r="N1678" s="99"/>
      <c r="O1678" s="99"/>
      <c r="P1678" s="237">
        <f t="shared" si="1246"/>
        <v>45906</v>
      </c>
      <c r="Q1678" s="170" t="str">
        <f t="shared" si="1247"/>
        <v>#DIV/0!</v>
      </c>
      <c r="R1678" s="206"/>
      <c r="S1678" s="267"/>
      <c r="T1678" s="99"/>
      <c r="U1678" s="99"/>
      <c r="V1678" s="259" t="str">
        <f t="shared" si="1128"/>
        <v> </v>
      </c>
      <c r="W1678" s="260">
        <f t="shared" si="1248"/>
        <v>0</v>
      </c>
      <c r="X1678" s="258" t="str">
        <f t="shared" si="1249"/>
        <v>#DIV/0!</v>
      </c>
      <c r="Y1678" s="261" t="str">
        <f t="shared" si="1250"/>
        <v>#DIV/0!</v>
      </c>
      <c r="Z1678" s="262">
        <f t="shared" si="1251"/>
        <v>0</v>
      </c>
      <c r="AA1678" s="262">
        <f t="shared" si="1252"/>
        <v>0</v>
      </c>
      <c r="AB1678" s="258" t="str">
        <f t="shared" si="1253"/>
        <v/>
      </c>
      <c r="AC1678" s="263" t="str">
        <f t="shared" si="1135"/>
        <v>   -  BĐ: 6/9/2025 KT: Ngày lỗi</v>
      </c>
      <c r="AD1678" s="263">
        <f t="shared" ref="AD1678:AE1678" si="1928">P1678</f>
        <v>45906</v>
      </c>
      <c r="AE1678" s="263" t="str">
        <f t="shared" si="1928"/>
        <v>#DIV/0!</v>
      </c>
      <c r="AF1678" s="187"/>
      <c r="AG1678" s="187"/>
    </row>
    <row r="1679">
      <c r="A1679" s="253"/>
      <c r="B1679" s="253"/>
      <c r="C1679" s="99"/>
      <c r="D1679" s="99"/>
      <c r="E1679" s="99"/>
      <c r="F1679" s="99"/>
      <c r="G1679" s="268"/>
      <c r="H1679" s="99"/>
      <c r="I1679" s="99"/>
      <c r="J1679" s="99"/>
      <c r="K1679" s="273"/>
      <c r="L1679" s="192"/>
      <c r="M1679" s="192"/>
      <c r="N1679" s="99"/>
      <c r="O1679" s="99"/>
      <c r="P1679" s="237">
        <f t="shared" si="1246"/>
        <v>45906</v>
      </c>
      <c r="Q1679" s="170" t="str">
        <f t="shared" si="1247"/>
        <v>#DIV/0!</v>
      </c>
      <c r="R1679" s="206"/>
      <c r="S1679" s="267"/>
      <c r="T1679" s="99"/>
      <c r="U1679" s="99"/>
      <c r="V1679" s="259" t="str">
        <f t="shared" si="1128"/>
        <v> </v>
      </c>
      <c r="W1679" s="260">
        <f t="shared" si="1248"/>
        <v>0</v>
      </c>
      <c r="X1679" s="258" t="str">
        <f t="shared" si="1249"/>
        <v>#DIV/0!</v>
      </c>
      <c r="Y1679" s="261" t="str">
        <f t="shared" si="1250"/>
        <v>#DIV/0!</v>
      </c>
      <c r="Z1679" s="262">
        <f t="shared" si="1251"/>
        <v>0</v>
      </c>
      <c r="AA1679" s="262">
        <f t="shared" si="1252"/>
        <v>0</v>
      </c>
      <c r="AB1679" s="258" t="str">
        <f t="shared" si="1253"/>
        <v/>
      </c>
      <c r="AC1679" s="263" t="str">
        <f t="shared" si="1135"/>
        <v>   -  BĐ: 6/9/2025 KT: Ngày lỗi</v>
      </c>
      <c r="AD1679" s="263">
        <f t="shared" ref="AD1679:AE1679" si="1929">P1679</f>
        <v>45906</v>
      </c>
      <c r="AE1679" s="263" t="str">
        <f t="shared" si="1929"/>
        <v>#DIV/0!</v>
      </c>
      <c r="AF1679" s="187"/>
      <c r="AG1679" s="187"/>
    </row>
    <row r="1680">
      <c r="A1680" s="253"/>
      <c r="B1680" s="253"/>
      <c r="C1680" s="99"/>
      <c r="D1680" s="99"/>
      <c r="E1680" s="99"/>
      <c r="F1680" s="99"/>
      <c r="G1680" s="268"/>
      <c r="H1680" s="99"/>
      <c r="I1680" s="99"/>
      <c r="J1680" s="99"/>
      <c r="K1680" s="273"/>
      <c r="L1680" s="192"/>
      <c r="M1680" s="192"/>
      <c r="N1680" s="99"/>
      <c r="O1680" s="99"/>
      <c r="P1680" s="237">
        <f t="shared" si="1246"/>
        <v>45906</v>
      </c>
      <c r="Q1680" s="170" t="str">
        <f t="shared" si="1247"/>
        <v>#DIV/0!</v>
      </c>
      <c r="R1680" s="206"/>
      <c r="S1680" s="267"/>
      <c r="T1680" s="99"/>
      <c r="U1680" s="99"/>
      <c r="V1680" s="259" t="str">
        <f t="shared" si="1128"/>
        <v> </v>
      </c>
      <c r="W1680" s="260">
        <f t="shared" si="1248"/>
        <v>0</v>
      </c>
      <c r="X1680" s="258" t="str">
        <f t="shared" si="1249"/>
        <v>#DIV/0!</v>
      </c>
      <c r="Y1680" s="261" t="str">
        <f t="shared" si="1250"/>
        <v>#DIV/0!</v>
      </c>
      <c r="Z1680" s="262">
        <f t="shared" si="1251"/>
        <v>0</v>
      </c>
      <c r="AA1680" s="262">
        <f t="shared" si="1252"/>
        <v>0</v>
      </c>
      <c r="AB1680" s="258" t="str">
        <f t="shared" si="1253"/>
        <v/>
      </c>
      <c r="AC1680" s="263" t="str">
        <f t="shared" si="1135"/>
        <v>   -  BĐ: 6/9/2025 KT: Ngày lỗi</v>
      </c>
      <c r="AD1680" s="263">
        <f t="shared" ref="AD1680:AE1680" si="1930">P1680</f>
        <v>45906</v>
      </c>
      <c r="AE1680" s="263" t="str">
        <f t="shared" si="1930"/>
        <v>#DIV/0!</v>
      </c>
      <c r="AF1680" s="187"/>
      <c r="AG1680" s="187"/>
    </row>
    <row r="1681">
      <c r="A1681" s="253"/>
      <c r="B1681" s="253"/>
      <c r="C1681" s="99"/>
      <c r="D1681" s="99"/>
      <c r="E1681" s="99"/>
      <c r="F1681" s="99"/>
      <c r="G1681" s="268"/>
      <c r="H1681" s="99"/>
      <c r="I1681" s="99"/>
      <c r="J1681" s="99"/>
      <c r="K1681" s="273"/>
      <c r="L1681" s="192"/>
      <c r="M1681" s="192"/>
      <c r="N1681" s="99"/>
      <c r="O1681" s="99"/>
      <c r="P1681" s="237">
        <f t="shared" si="1246"/>
        <v>45906</v>
      </c>
      <c r="Q1681" s="170" t="str">
        <f t="shared" si="1247"/>
        <v>#DIV/0!</v>
      </c>
      <c r="R1681" s="206"/>
      <c r="S1681" s="267"/>
      <c r="T1681" s="99"/>
      <c r="U1681" s="99"/>
      <c r="V1681" s="259" t="str">
        <f t="shared" si="1128"/>
        <v> </v>
      </c>
      <c r="W1681" s="260">
        <f t="shared" si="1248"/>
        <v>0</v>
      </c>
      <c r="X1681" s="258" t="str">
        <f t="shared" si="1249"/>
        <v>#DIV/0!</v>
      </c>
      <c r="Y1681" s="261" t="str">
        <f t="shared" si="1250"/>
        <v>#DIV/0!</v>
      </c>
      <c r="Z1681" s="262">
        <f t="shared" si="1251"/>
        <v>0</v>
      </c>
      <c r="AA1681" s="262">
        <f t="shared" si="1252"/>
        <v>0</v>
      </c>
      <c r="AB1681" s="258" t="str">
        <f t="shared" si="1253"/>
        <v/>
      </c>
      <c r="AC1681" s="263" t="str">
        <f t="shared" si="1135"/>
        <v>   -  BĐ: 6/9/2025 KT: Ngày lỗi</v>
      </c>
      <c r="AD1681" s="263">
        <f t="shared" ref="AD1681:AE1681" si="1931">P1681</f>
        <v>45906</v>
      </c>
      <c r="AE1681" s="263" t="str">
        <f t="shared" si="1931"/>
        <v>#DIV/0!</v>
      </c>
      <c r="AF1681" s="187"/>
      <c r="AG1681" s="187"/>
    </row>
    <row r="1682">
      <c r="A1682" s="253"/>
      <c r="B1682" s="253"/>
      <c r="C1682" s="99"/>
      <c r="D1682" s="99"/>
      <c r="E1682" s="99"/>
      <c r="F1682" s="99"/>
      <c r="G1682" s="268"/>
      <c r="H1682" s="99"/>
      <c r="I1682" s="99"/>
      <c r="J1682" s="99"/>
      <c r="K1682" s="273"/>
      <c r="L1682" s="192"/>
      <c r="M1682" s="192"/>
      <c r="N1682" s="99"/>
      <c r="O1682" s="99"/>
      <c r="P1682" s="237">
        <f t="shared" si="1246"/>
        <v>45906</v>
      </c>
      <c r="Q1682" s="170" t="str">
        <f t="shared" si="1247"/>
        <v>#DIV/0!</v>
      </c>
      <c r="R1682" s="206"/>
      <c r="S1682" s="267"/>
      <c r="T1682" s="99"/>
      <c r="U1682" s="99"/>
      <c r="V1682" s="259" t="str">
        <f t="shared" si="1128"/>
        <v> </v>
      </c>
      <c r="W1682" s="260">
        <f t="shared" si="1248"/>
        <v>0</v>
      </c>
      <c r="X1682" s="258" t="str">
        <f t="shared" si="1249"/>
        <v>#DIV/0!</v>
      </c>
      <c r="Y1682" s="261" t="str">
        <f t="shared" si="1250"/>
        <v>#DIV/0!</v>
      </c>
      <c r="Z1682" s="262">
        <f t="shared" si="1251"/>
        <v>0</v>
      </c>
      <c r="AA1682" s="262">
        <f t="shared" si="1252"/>
        <v>0</v>
      </c>
      <c r="AB1682" s="258" t="str">
        <f t="shared" si="1253"/>
        <v/>
      </c>
      <c r="AC1682" s="263" t="str">
        <f t="shared" si="1135"/>
        <v>   -  BĐ: 6/9/2025 KT: Ngày lỗi</v>
      </c>
      <c r="AD1682" s="263">
        <f t="shared" ref="AD1682:AE1682" si="1932">P1682</f>
        <v>45906</v>
      </c>
      <c r="AE1682" s="263" t="str">
        <f t="shared" si="1932"/>
        <v>#DIV/0!</v>
      </c>
      <c r="AF1682" s="187"/>
      <c r="AG1682" s="187"/>
    </row>
    <row r="1683">
      <c r="A1683" s="253"/>
      <c r="B1683" s="253"/>
      <c r="C1683" s="99"/>
      <c r="D1683" s="99"/>
      <c r="E1683" s="99"/>
      <c r="F1683" s="99"/>
      <c r="G1683" s="268"/>
      <c r="H1683" s="99"/>
      <c r="I1683" s="99"/>
      <c r="J1683" s="99"/>
      <c r="K1683" s="273"/>
      <c r="L1683" s="192"/>
      <c r="M1683" s="192"/>
      <c r="N1683" s="99"/>
      <c r="O1683" s="99"/>
      <c r="P1683" s="237">
        <f t="shared" si="1246"/>
        <v>45906</v>
      </c>
      <c r="Q1683" s="170" t="str">
        <f t="shared" si="1247"/>
        <v>#DIV/0!</v>
      </c>
      <c r="R1683" s="206"/>
      <c r="S1683" s="267"/>
      <c r="T1683" s="99"/>
      <c r="U1683" s="99"/>
      <c r="V1683" s="259" t="str">
        <f t="shared" si="1128"/>
        <v> </v>
      </c>
      <c r="W1683" s="260">
        <f t="shared" si="1248"/>
        <v>0</v>
      </c>
      <c r="X1683" s="258" t="str">
        <f t="shared" si="1249"/>
        <v>#DIV/0!</v>
      </c>
      <c r="Y1683" s="261" t="str">
        <f t="shared" si="1250"/>
        <v>#DIV/0!</v>
      </c>
      <c r="Z1683" s="262">
        <f t="shared" si="1251"/>
        <v>0</v>
      </c>
      <c r="AA1683" s="262">
        <f t="shared" si="1252"/>
        <v>0</v>
      </c>
      <c r="AB1683" s="258" t="str">
        <f t="shared" si="1253"/>
        <v/>
      </c>
      <c r="AC1683" s="263" t="str">
        <f t="shared" si="1135"/>
        <v>   -  BĐ: 6/9/2025 KT: Ngày lỗi</v>
      </c>
      <c r="AD1683" s="263">
        <f t="shared" ref="AD1683:AE1683" si="1933">P1683</f>
        <v>45906</v>
      </c>
      <c r="AE1683" s="263" t="str">
        <f t="shared" si="1933"/>
        <v>#DIV/0!</v>
      </c>
      <c r="AF1683" s="187"/>
      <c r="AG1683" s="187"/>
    </row>
    <row r="1684">
      <c r="A1684" s="253"/>
      <c r="B1684" s="253"/>
      <c r="C1684" s="99"/>
      <c r="D1684" s="99"/>
      <c r="E1684" s="99"/>
      <c r="F1684" s="99"/>
      <c r="G1684" s="268"/>
      <c r="H1684" s="99"/>
      <c r="I1684" s="99"/>
      <c r="J1684" s="99"/>
      <c r="K1684" s="273"/>
      <c r="L1684" s="192"/>
      <c r="M1684" s="192"/>
      <c r="N1684" s="99"/>
      <c r="O1684" s="99"/>
      <c r="P1684" s="237">
        <f t="shared" si="1246"/>
        <v>45906</v>
      </c>
      <c r="Q1684" s="170" t="str">
        <f t="shared" si="1247"/>
        <v>#DIV/0!</v>
      </c>
      <c r="R1684" s="206"/>
      <c r="S1684" s="267"/>
      <c r="T1684" s="99"/>
      <c r="U1684" s="99"/>
      <c r="V1684" s="259" t="str">
        <f t="shared" si="1128"/>
        <v> </v>
      </c>
      <c r="W1684" s="260">
        <f t="shared" si="1248"/>
        <v>0</v>
      </c>
      <c r="X1684" s="258" t="str">
        <f t="shared" si="1249"/>
        <v>#DIV/0!</v>
      </c>
      <c r="Y1684" s="261" t="str">
        <f t="shared" si="1250"/>
        <v>#DIV/0!</v>
      </c>
      <c r="Z1684" s="262">
        <f t="shared" si="1251"/>
        <v>0</v>
      </c>
      <c r="AA1684" s="262">
        <f t="shared" si="1252"/>
        <v>0</v>
      </c>
      <c r="AB1684" s="258" t="str">
        <f t="shared" si="1253"/>
        <v/>
      </c>
      <c r="AC1684" s="263" t="str">
        <f t="shared" si="1135"/>
        <v>   -  BĐ: 6/9/2025 KT: Ngày lỗi</v>
      </c>
      <c r="AD1684" s="263">
        <f t="shared" ref="AD1684:AE1684" si="1934">P1684</f>
        <v>45906</v>
      </c>
      <c r="AE1684" s="263" t="str">
        <f t="shared" si="1934"/>
        <v>#DIV/0!</v>
      </c>
      <c r="AF1684" s="187"/>
      <c r="AG1684" s="187"/>
    </row>
    <row r="1685">
      <c r="A1685" s="253"/>
      <c r="B1685" s="253"/>
      <c r="C1685" s="99"/>
      <c r="D1685" s="99"/>
      <c r="E1685" s="99"/>
      <c r="F1685" s="99"/>
      <c r="G1685" s="268"/>
      <c r="H1685" s="99"/>
      <c r="I1685" s="99"/>
      <c r="J1685" s="99"/>
      <c r="K1685" s="273"/>
      <c r="L1685" s="192"/>
      <c r="M1685" s="192"/>
      <c r="N1685" s="99"/>
      <c r="O1685" s="99"/>
      <c r="P1685" s="237">
        <f t="shared" si="1246"/>
        <v>45906</v>
      </c>
      <c r="Q1685" s="170" t="str">
        <f t="shared" si="1247"/>
        <v>#DIV/0!</v>
      </c>
      <c r="R1685" s="206"/>
      <c r="S1685" s="267"/>
      <c r="T1685" s="99"/>
      <c r="U1685" s="99"/>
      <c r="V1685" s="259" t="str">
        <f t="shared" si="1128"/>
        <v> </v>
      </c>
      <c r="W1685" s="260">
        <f t="shared" si="1248"/>
        <v>0</v>
      </c>
      <c r="X1685" s="258" t="str">
        <f t="shared" si="1249"/>
        <v>#DIV/0!</v>
      </c>
      <c r="Y1685" s="261" t="str">
        <f t="shared" si="1250"/>
        <v>#DIV/0!</v>
      </c>
      <c r="Z1685" s="262">
        <f t="shared" si="1251"/>
        <v>0</v>
      </c>
      <c r="AA1685" s="262">
        <f t="shared" si="1252"/>
        <v>0</v>
      </c>
      <c r="AB1685" s="258" t="str">
        <f t="shared" si="1253"/>
        <v/>
      </c>
      <c r="AC1685" s="263" t="str">
        <f t="shared" si="1135"/>
        <v>   -  BĐ: 6/9/2025 KT: Ngày lỗi</v>
      </c>
      <c r="AD1685" s="263">
        <f t="shared" ref="AD1685:AE1685" si="1935">P1685</f>
        <v>45906</v>
      </c>
      <c r="AE1685" s="263" t="str">
        <f t="shared" si="1935"/>
        <v>#DIV/0!</v>
      </c>
      <c r="AF1685" s="187"/>
      <c r="AG1685" s="187"/>
    </row>
    <row r="1686">
      <c r="A1686" s="253"/>
      <c r="B1686" s="253"/>
      <c r="C1686" s="99"/>
      <c r="D1686" s="99"/>
      <c r="E1686" s="99"/>
      <c r="F1686" s="99"/>
      <c r="G1686" s="268"/>
      <c r="H1686" s="99"/>
      <c r="I1686" s="99"/>
      <c r="J1686" s="99"/>
      <c r="K1686" s="273"/>
      <c r="L1686" s="192"/>
      <c r="M1686" s="192"/>
      <c r="N1686" s="99"/>
      <c r="O1686" s="99"/>
      <c r="P1686" s="237">
        <f t="shared" si="1246"/>
        <v>45906</v>
      </c>
      <c r="Q1686" s="170" t="str">
        <f t="shared" si="1247"/>
        <v>#DIV/0!</v>
      </c>
      <c r="R1686" s="206"/>
      <c r="S1686" s="267"/>
      <c r="T1686" s="99"/>
      <c r="U1686" s="99"/>
      <c r="V1686" s="259" t="str">
        <f t="shared" si="1128"/>
        <v> </v>
      </c>
      <c r="W1686" s="260">
        <f t="shared" si="1248"/>
        <v>0</v>
      </c>
      <c r="X1686" s="258" t="str">
        <f t="shared" si="1249"/>
        <v>#DIV/0!</v>
      </c>
      <c r="Y1686" s="261" t="str">
        <f t="shared" si="1250"/>
        <v>#DIV/0!</v>
      </c>
      <c r="Z1686" s="262">
        <f t="shared" si="1251"/>
        <v>0</v>
      </c>
      <c r="AA1686" s="262">
        <f t="shared" si="1252"/>
        <v>0</v>
      </c>
      <c r="AB1686" s="258" t="str">
        <f t="shared" si="1253"/>
        <v/>
      </c>
      <c r="AC1686" s="263" t="str">
        <f t="shared" si="1135"/>
        <v>   -  BĐ: 6/9/2025 KT: Ngày lỗi</v>
      </c>
      <c r="AD1686" s="263">
        <f t="shared" ref="AD1686:AE1686" si="1936">P1686</f>
        <v>45906</v>
      </c>
      <c r="AE1686" s="263" t="str">
        <f t="shared" si="1936"/>
        <v>#DIV/0!</v>
      </c>
      <c r="AF1686" s="187"/>
      <c r="AG1686" s="187"/>
    </row>
    <row r="1687">
      <c r="A1687" s="253"/>
      <c r="B1687" s="253"/>
      <c r="C1687" s="99"/>
      <c r="D1687" s="99"/>
      <c r="E1687" s="99"/>
      <c r="F1687" s="99"/>
      <c r="G1687" s="268"/>
      <c r="H1687" s="99"/>
      <c r="I1687" s="99"/>
      <c r="J1687" s="99"/>
      <c r="K1687" s="273"/>
      <c r="L1687" s="192"/>
      <c r="M1687" s="192"/>
      <c r="N1687" s="99"/>
      <c r="O1687" s="99"/>
      <c r="P1687" s="237">
        <f t="shared" si="1246"/>
        <v>45906</v>
      </c>
      <c r="Q1687" s="170" t="str">
        <f t="shared" si="1247"/>
        <v>#DIV/0!</v>
      </c>
      <c r="R1687" s="206"/>
      <c r="S1687" s="267"/>
      <c r="T1687" s="99"/>
      <c r="U1687" s="99"/>
      <c r="V1687" s="259" t="str">
        <f t="shared" si="1128"/>
        <v> </v>
      </c>
      <c r="W1687" s="260">
        <f t="shared" si="1248"/>
        <v>0</v>
      </c>
      <c r="X1687" s="258" t="str">
        <f t="shared" si="1249"/>
        <v>#DIV/0!</v>
      </c>
      <c r="Y1687" s="261" t="str">
        <f t="shared" si="1250"/>
        <v>#DIV/0!</v>
      </c>
      <c r="Z1687" s="262">
        <f t="shared" si="1251"/>
        <v>0</v>
      </c>
      <c r="AA1687" s="262">
        <f t="shared" si="1252"/>
        <v>0</v>
      </c>
      <c r="AB1687" s="258" t="str">
        <f t="shared" si="1253"/>
        <v/>
      </c>
      <c r="AC1687" s="263" t="str">
        <f t="shared" si="1135"/>
        <v>   -  BĐ: 6/9/2025 KT: Ngày lỗi</v>
      </c>
      <c r="AD1687" s="263">
        <f t="shared" ref="AD1687:AE1687" si="1937">P1687</f>
        <v>45906</v>
      </c>
      <c r="AE1687" s="263" t="str">
        <f t="shared" si="1937"/>
        <v>#DIV/0!</v>
      </c>
      <c r="AF1687" s="187"/>
      <c r="AG1687" s="187"/>
    </row>
    <row r="1688">
      <c r="A1688" s="253"/>
      <c r="B1688" s="253"/>
      <c r="C1688" s="99"/>
      <c r="D1688" s="99"/>
      <c r="E1688" s="99"/>
      <c r="F1688" s="99"/>
      <c r="G1688" s="268"/>
      <c r="H1688" s="99"/>
      <c r="I1688" s="99"/>
      <c r="J1688" s="99"/>
      <c r="K1688" s="273"/>
      <c r="L1688" s="192"/>
      <c r="M1688" s="192"/>
      <c r="N1688" s="99"/>
      <c r="O1688" s="99"/>
      <c r="P1688" s="237">
        <f t="shared" si="1246"/>
        <v>45906</v>
      </c>
      <c r="Q1688" s="170" t="str">
        <f t="shared" si="1247"/>
        <v>#DIV/0!</v>
      </c>
      <c r="R1688" s="206"/>
      <c r="S1688" s="267"/>
      <c r="T1688" s="99"/>
      <c r="U1688" s="99"/>
      <c r="V1688" s="259" t="str">
        <f t="shared" si="1128"/>
        <v> </v>
      </c>
      <c r="W1688" s="260">
        <f t="shared" si="1248"/>
        <v>0</v>
      </c>
      <c r="X1688" s="258" t="str">
        <f t="shared" si="1249"/>
        <v>#DIV/0!</v>
      </c>
      <c r="Y1688" s="261" t="str">
        <f t="shared" si="1250"/>
        <v>#DIV/0!</v>
      </c>
      <c r="Z1688" s="262">
        <f t="shared" si="1251"/>
        <v>0</v>
      </c>
      <c r="AA1688" s="262">
        <f t="shared" si="1252"/>
        <v>0</v>
      </c>
      <c r="AB1688" s="258" t="str">
        <f t="shared" si="1253"/>
        <v/>
      </c>
      <c r="AC1688" s="263" t="str">
        <f t="shared" si="1135"/>
        <v>   -  BĐ: 6/9/2025 KT: Ngày lỗi</v>
      </c>
      <c r="AD1688" s="263">
        <f t="shared" ref="AD1688:AE1688" si="1938">P1688</f>
        <v>45906</v>
      </c>
      <c r="AE1688" s="263" t="str">
        <f t="shared" si="1938"/>
        <v>#DIV/0!</v>
      </c>
      <c r="AF1688" s="187"/>
      <c r="AG1688" s="187"/>
    </row>
    <row r="1689">
      <c r="A1689" s="253"/>
      <c r="B1689" s="253"/>
      <c r="C1689" s="99"/>
      <c r="D1689" s="99"/>
      <c r="E1689" s="99"/>
      <c r="F1689" s="99"/>
      <c r="G1689" s="268"/>
      <c r="H1689" s="99"/>
      <c r="I1689" s="99"/>
      <c r="J1689" s="99"/>
      <c r="K1689" s="273"/>
      <c r="L1689" s="192"/>
      <c r="M1689" s="192"/>
      <c r="N1689" s="99"/>
      <c r="O1689" s="99"/>
      <c r="P1689" s="237">
        <f t="shared" si="1246"/>
        <v>45906</v>
      </c>
      <c r="Q1689" s="170" t="str">
        <f t="shared" si="1247"/>
        <v>#DIV/0!</v>
      </c>
      <c r="R1689" s="206"/>
      <c r="S1689" s="267"/>
      <c r="T1689" s="99"/>
      <c r="U1689" s="99"/>
      <c r="V1689" s="259" t="str">
        <f t="shared" si="1128"/>
        <v> </v>
      </c>
      <c r="W1689" s="260">
        <f t="shared" si="1248"/>
        <v>0</v>
      </c>
      <c r="X1689" s="258" t="str">
        <f t="shared" si="1249"/>
        <v>#DIV/0!</v>
      </c>
      <c r="Y1689" s="261" t="str">
        <f t="shared" si="1250"/>
        <v>#DIV/0!</v>
      </c>
      <c r="Z1689" s="262">
        <f t="shared" si="1251"/>
        <v>0</v>
      </c>
      <c r="AA1689" s="262">
        <f t="shared" si="1252"/>
        <v>0</v>
      </c>
      <c r="AB1689" s="258" t="str">
        <f t="shared" si="1253"/>
        <v/>
      </c>
      <c r="AC1689" s="263" t="str">
        <f t="shared" si="1135"/>
        <v>   -  BĐ: 6/9/2025 KT: Ngày lỗi</v>
      </c>
      <c r="AD1689" s="263">
        <f t="shared" ref="AD1689:AE1689" si="1939">P1689</f>
        <v>45906</v>
      </c>
      <c r="AE1689" s="263" t="str">
        <f t="shared" si="1939"/>
        <v>#DIV/0!</v>
      </c>
      <c r="AF1689" s="187"/>
      <c r="AG1689" s="187"/>
    </row>
    <row r="1690">
      <c r="A1690" s="253"/>
      <c r="B1690" s="253"/>
      <c r="C1690" s="99"/>
      <c r="D1690" s="99"/>
      <c r="E1690" s="99"/>
      <c r="F1690" s="99"/>
      <c r="G1690" s="268"/>
      <c r="H1690" s="99"/>
      <c r="I1690" s="99"/>
      <c r="J1690" s="99"/>
      <c r="K1690" s="273"/>
      <c r="L1690" s="192"/>
      <c r="M1690" s="192"/>
      <c r="N1690" s="99"/>
      <c r="O1690" s="99"/>
      <c r="P1690" s="237">
        <f t="shared" si="1246"/>
        <v>45906</v>
      </c>
      <c r="Q1690" s="170" t="str">
        <f t="shared" si="1247"/>
        <v>#DIV/0!</v>
      </c>
      <c r="R1690" s="206"/>
      <c r="S1690" s="267"/>
      <c r="T1690" s="99"/>
      <c r="U1690" s="99"/>
      <c r="V1690" s="259" t="str">
        <f t="shared" si="1128"/>
        <v> </v>
      </c>
      <c r="W1690" s="260">
        <f t="shared" si="1248"/>
        <v>0</v>
      </c>
      <c r="X1690" s="258" t="str">
        <f t="shared" si="1249"/>
        <v>#DIV/0!</v>
      </c>
      <c r="Y1690" s="261" t="str">
        <f t="shared" si="1250"/>
        <v>#DIV/0!</v>
      </c>
      <c r="Z1690" s="262">
        <f t="shared" si="1251"/>
        <v>0</v>
      </c>
      <c r="AA1690" s="262">
        <f t="shared" si="1252"/>
        <v>0</v>
      </c>
      <c r="AB1690" s="258" t="str">
        <f t="shared" si="1253"/>
        <v/>
      </c>
      <c r="AC1690" s="263" t="str">
        <f t="shared" si="1135"/>
        <v>   -  BĐ: 6/9/2025 KT: Ngày lỗi</v>
      </c>
      <c r="AD1690" s="263">
        <f t="shared" ref="AD1690:AE1690" si="1940">P1690</f>
        <v>45906</v>
      </c>
      <c r="AE1690" s="263" t="str">
        <f t="shared" si="1940"/>
        <v>#DIV/0!</v>
      </c>
      <c r="AF1690" s="187"/>
      <c r="AG1690" s="187"/>
    </row>
    <row r="1691">
      <c r="A1691" s="253"/>
      <c r="B1691" s="253"/>
      <c r="C1691" s="99"/>
      <c r="D1691" s="99"/>
      <c r="E1691" s="99"/>
      <c r="F1691" s="99"/>
      <c r="G1691" s="268"/>
      <c r="H1691" s="99"/>
      <c r="I1691" s="99"/>
      <c r="J1691" s="99"/>
      <c r="K1691" s="273"/>
      <c r="L1691" s="192"/>
      <c r="M1691" s="192"/>
      <c r="N1691" s="99"/>
      <c r="O1691" s="99"/>
      <c r="P1691" s="237">
        <f t="shared" si="1246"/>
        <v>45906</v>
      </c>
      <c r="Q1691" s="170" t="str">
        <f t="shared" si="1247"/>
        <v>#DIV/0!</v>
      </c>
      <c r="R1691" s="206"/>
      <c r="S1691" s="267"/>
      <c r="T1691" s="99"/>
      <c r="U1691" s="99"/>
      <c r="V1691" s="259" t="str">
        <f t="shared" si="1128"/>
        <v> </v>
      </c>
      <c r="W1691" s="260">
        <f t="shared" si="1248"/>
        <v>0</v>
      </c>
      <c r="X1691" s="258" t="str">
        <f t="shared" si="1249"/>
        <v>#DIV/0!</v>
      </c>
      <c r="Y1691" s="261" t="str">
        <f t="shared" si="1250"/>
        <v>#DIV/0!</v>
      </c>
      <c r="Z1691" s="262">
        <f t="shared" si="1251"/>
        <v>0</v>
      </c>
      <c r="AA1691" s="262">
        <f t="shared" si="1252"/>
        <v>0</v>
      </c>
      <c r="AB1691" s="258" t="str">
        <f t="shared" si="1253"/>
        <v/>
      </c>
      <c r="AC1691" s="263" t="str">
        <f t="shared" si="1135"/>
        <v>   -  BĐ: 6/9/2025 KT: Ngày lỗi</v>
      </c>
      <c r="AD1691" s="263">
        <f t="shared" ref="AD1691:AE1691" si="1941">P1691</f>
        <v>45906</v>
      </c>
      <c r="AE1691" s="263" t="str">
        <f t="shared" si="1941"/>
        <v>#DIV/0!</v>
      </c>
      <c r="AF1691" s="187"/>
      <c r="AG1691" s="187"/>
    </row>
    <row r="1692">
      <c r="A1692" s="253"/>
      <c r="B1692" s="253"/>
      <c r="C1692" s="99"/>
      <c r="D1692" s="99"/>
      <c r="E1692" s="99"/>
      <c r="F1692" s="99"/>
      <c r="G1692" s="268"/>
      <c r="H1692" s="99"/>
      <c r="I1692" s="99"/>
      <c r="J1692" s="99"/>
      <c r="K1692" s="273"/>
      <c r="L1692" s="192"/>
      <c r="M1692" s="192"/>
      <c r="N1692" s="99"/>
      <c r="O1692" s="99"/>
      <c r="P1692" s="237">
        <f t="shared" si="1246"/>
        <v>45906</v>
      </c>
      <c r="Q1692" s="170" t="str">
        <f t="shared" si="1247"/>
        <v>#DIV/0!</v>
      </c>
      <c r="R1692" s="206"/>
      <c r="S1692" s="267"/>
      <c r="T1692" s="99"/>
      <c r="U1692" s="99"/>
      <c r="V1692" s="259" t="str">
        <f t="shared" si="1128"/>
        <v> </v>
      </c>
      <c r="W1692" s="260">
        <f t="shared" si="1248"/>
        <v>0</v>
      </c>
      <c r="X1692" s="258" t="str">
        <f t="shared" si="1249"/>
        <v>#DIV/0!</v>
      </c>
      <c r="Y1692" s="261" t="str">
        <f t="shared" si="1250"/>
        <v>#DIV/0!</v>
      </c>
      <c r="Z1692" s="262">
        <f t="shared" si="1251"/>
        <v>0</v>
      </c>
      <c r="AA1692" s="262">
        <f t="shared" si="1252"/>
        <v>0</v>
      </c>
      <c r="AB1692" s="258" t="str">
        <f t="shared" si="1253"/>
        <v/>
      </c>
      <c r="AC1692" s="263" t="str">
        <f t="shared" si="1135"/>
        <v>   -  BĐ: 6/9/2025 KT: Ngày lỗi</v>
      </c>
      <c r="AD1692" s="263">
        <f t="shared" ref="AD1692:AE1692" si="1942">P1692</f>
        <v>45906</v>
      </c>
      <c r="AE1692" s="263" t="str">
        <f t="shared" si="1942"/>
        <v>#DIV/0!</v>
      </c>
      <c r="AF1692" s="187"/>
      <c r="AG1692" s="187"/>
    </row>
    <row r="1693">
      <c r="A1693" s="253"/>
      <c r="B1693" s="253"/>
      <c r="C1693" s="99"/>
      <c r="D1693" s="99"/>
      <c r="E1693" s="99"/>
      <c r="F1693" s="99"/>
      <c r="G1693" s="268"/>
      <c r="H1693" s="99"/>
      <c r="I1693" s="99"/>
      <c r="J1693" s="99"/>
      <c r="K1693" s="273"/>
      <c r="L1693" s="192"/>
      <c r="M1693" s="192"/>
      <c r="N1693" s="99"/>
      <c r="O1693" s="99"/>
      <c r="P1693" s="237">
        <f t="shared" si="1246"/>
        <v>45906</v>
      </c>
      <c r="Q1693" s="170" t="str">
        <f t="shared" si="1247"/>
        <v>#DIV/0!</v>
      </c>
      <c r="R1693" s="206"/>
      <c r="S1693" s="267"/>
      <c r="T1693" s="99"/>
      <c r="U1693" s="99"/>
      <c r="V1693" s="259" t="str">
        <f t="shared" si="1128"/>
        <v> </v>
      </c>
      <c r="W1693" s="260">
        <f t="shared" si="1248"/>
        <v>0</v>
      </c>
      <c r="X1693" s="258" t="str">
        <f t="shared" si="1249"/>
        <v>#DIV/0!</v>
      </c>
      <c r="Y1693" s="261" t="str">
        <f t="shared" si="1250"/>
        <v>#DIV/0!</v>
      </c>
      <c r="Z1693" s="262">
        <f t="shared" si="1251"/>
        <v>0</v>
      </c>
      <c r="AA1693" s="262">
        <f t="shared" si="1252"/>
        <v>0</v>
      </c>
      <c r="AB1693" s="258" t="str">
        <f t="shared" si="1253"/>
        <v/>
      </c>
      <c r="AC1693" s="263" t="str">
        <f t="shared" si="1135"/>
        <v>   -  BĐ: 6/9/2025 KT: Ngày lỗi</v>
      </c>
      <c r="AD1693" s="263">
        <f t="shared" ref="AD1693:AE1693" si="1943">P1693</f>
        <v>45906</v>
      </c>
      <c r="AE1693" s="263" t="str">
        <f t="shared" si="1943"/>
        <v>#DIV/0!</v>
      </c>
      <c r="AF1693" s="187"/>
      <c r="AG1693" s="187"/>
    </row>
    <row r="1694">
      <c r="A1694" s="253"/>
      <c r="B1694" s="253"/>
      <c r="C1694" s="99"/>
      <c r="D1694" s="99"/>
      <c r="E1694" s="99"/>
      <c r="F1694" s="99"/>
      <c r="G1694" s="268"/>
      <c r="H1694" s="99"/>
      <c r="I1694" s="99"/>
      <c r="J1694" s="99"/>
      <c r="K1694" s="273"/>
      <c r="L1694" s="192"/>
      <c r="M1694" s="192"/>
      <c r="N1694" s="99"/>
      <c r="O1694" s="99"/>
      <c r="P1694" s="237">
        <f t="shared" si="1246"/>
        <v>45906</v>
      </c>
      <c r="Q1694" s="170" t="str">
        <f t="shared" si="1247"/>
        <v>#DIV/0!</v>
      </c>
      <c r="R1694" s="206"/>
      <c r="S1694" s="267"/>
      <c r="T1694" s="99"/>
      <c r="U1694" s="99"/>
      <c r="V1694" s="259" t="str">
        <f t="shared" si="1128"/>
        <v> </v>
      </c>
      <c r="W1694" s="260">
        <f t="shared" si="1248"/>
        <v>0</v>
      </c>
      <c r="X1694" s="258" t="str">
        <f t="shared" si="1249"/>
        <v>#DIV/0!</v>
      </c>
      <c r="Y1694" s="261" t="str">
        <f t="shared" si="1250"/>
        <v>#DIV/0!</v>
      </c>
      <c r="Z1694" s="262">
        <f t="shared" si="1251"/>
        <v>0</v>
      </c>
      <c r="AA1694" s="262">
        <f t="shared" si="1252"/>
        <v>0</v>
      </c>
      <c r="AB1694" s="258" t="str">
        <f t="shared" si="1253"/>
        <v/>
      </c>
      <c r="AC1694" s="263" t="str">
        <f t="shared" si="1135"/>
        <v>   -  BĐ: 6/9/2025 KT: Ngày lỗi</v>
      </c>
      <c r="AD1694" s="263">
        <f t="shared" ref="AD1694:AE1694" si="1944">P1694</f>
        <v>45906</v>
      </c>
      <c r="AE1694" s="263" t="str">
        <f t="shared" si="1944"/>
        <v>#DIV/0!</v>
      </c>
      <c r="AF1694" s="187"/>
      <c r="AG1694" s="187"/>
    </row>
    <row r="1695">
      <c r="A1695" s="253"/>
      <c r="B1695" s="253"/>
      <c r="C1695" s="99"/>
      <c r="D1695" s="99"/>
      <c r="E1695" s="99"/>
      <c r="F1695" s="99"/>
      <c r="G1695" s="268"/>
      <c r="H1695" s="99"/>
      <c r="I1695" s="99"/>
      <c r="J1695" s="99"/>
      <c r="K1695" s="273"/>
      <c r="L1695" s="192"/>
      <c r="M1695" s="192"/>
      <c r="N1695" s="99"/>
      <c r="O1695" s="99"/>
      <c r="P1695" s="237">
        <f t="shared" si="1246"/>
        <v>45906</v>
      </c>
      <c r="Q1695" s="170" t="str">
        <f t="shared" si="1247"/>
        <v>#DIV/0!</v>
      </c>
      <c r="R1695" s="206"/>
      <c r="S1695" s="267"/>
      <c r="T1695" s="99"/>
      <c r="U1695" s="99"/>
      <c r="V1695" s="259" t="str">
        <f t="shared" si="1128"/>
        <v> </v>
      </c>
      <c r="W1695" s="260">
        <f t="shared" si="1248"/>
        <v>0</v>
      </c>
      <c r="X1695" s="258" t="str">
        <f t="shared" si="1249"/>
        <v>#DIV/0!</v>
      </c>
      <c r="Y1695" s="261" t="str">
        <f t="shared" si="1250"/>
        <v>#DIV/0!</v>
      </c>
      <c r="Z1695" s="262">
        <f t="shared" si="1251"/>
        <v>0</v>
      </c>
      <c r="AA1695" s="262">
        <f t="shared" si="1252"/>
        <v>0</v>
      </c>
      <c r="AB1695" s="258" t="str">
        <f t="shared" si="1253"/>
        <v/>
      </c>
      <c r="AC1695" s="263" t="str">
        <f t="shared" si="1135"/>
        <v>   -  BĐ: 6/9/2025 KT: Ngày lỗi</v>
      </c>
      <c r="AD1695" s="263">
        <f t="shared" ref="AD1695:AE1695" si="1945">P1695</f>
        <v>45906</v>
      </c>
      <c r="AE1695" s="263" t="str">
        <f t="shared" si="1945"/>
        <v>#DIV/0!</v>
      </c>
      <c r="AF1695" s="187"/>
      <c r="AG1695" s="187"/>
    </row>
    <row r="1696">
      <c r="A1696" s="253"/>
      <c r="B1696" s="253"/>
      <c r="C1696" s="99"/>
      <c r="D1696" s="99"/>
      <c r="E1696" s="99"/>
      <c r="F1696" s="99"/>
      <c r="G1696" s="268"/>
      <c r="H1696" s="99"/>
      <c r="I1696" s="99"/>
      <c r="J1696" s="99"/>
      <c r="K1696" s="273"/>
      <c r="L1696" s="192"/>
      <c r="M1696" s="192"/>
      <c r="N1696" s="99"/>
      <c r="O1696" s="99"/>
      <c r="P1696" s="237">
        <f t="shared" si="1246"/>
        <v>45906</v>
      </c>
      <c r="Q1696" s="170" t="str">
        <f t="shared" si="1247"/>
        <v>#DIV/0!</v>
      </c>
      <c r="R1696" s="206"/>
      <c r="S1696" s="267"/>
      <c r="T1696" s="99"/>
      <c r="U1696" s="99"/>
      <c r="V1696" s="259" t="str">
        <f t="shared" si="1128"/>
        <v> </v>
      </c>
      <c r="W1696" s="260">
        <f t="shared" si="1248"/>
        <v>0</v>
      </c>
      <c r="X1696" s="258" t="str">
        <f t="shared" si="1249"/>
        <v>#DIV/0!</v>
      </c>
      <c r="Y1696" s="261" t="str">
        <f t="shared" si="1250"/>
        <v>#DIV/0!</v>
      </c>
      <c r="Z1696" s="262">
        <f t="shared" si="1251"/>
        <v>0</v>
      </c>
      <c r="AA1696" s="262">
        <f t="shared" si="1252"/>
        <v>0</v>
      </c>
      <c r="AB1696" s="258" t="str">
        <f t="shared" si="1253"/>
        <v/>
      </c>
      <c r="AC1696" s="263" t="str">
        <f t="shared" si="1135"/>
        <v>   -  BĐ: 6/9/2025 KT: Ngày lỗi</v>
      </c>
      <c r="AD1696" s="263">
        <f t="shared" ref="AD1696:AE1696" si="1946">P1696</f>
        <v>45906</v>
      </c>
      <c r="AE1696" s="263" t="str">
        <f t="shared" si="1946"/>
        <v>#DIV/0!</v>
      </c>
      <c r="AF1696" s="187"/>
      <c r="AG1696" s="187"/>
    </row>
    <row r="1697">
      <c r="A1697" s="253"/>
      <c r="B1697" s="253"/>
      <c r="C1697" s="99"/>
      <c r="D1697" s="99"/>
      <c r="E1697" s="99"/>
      <c r="F1697" s="99"/>
      <c r="G1697" s="268"/>
      <c r="H1697" s="99"/>
      <c r="I1697" s="99"/>
      <c r="J1697" s="99"/>
      <c r="K1697" s="273"/>
      <c r="L1697" s="192"/>
      <c r="M1697" s="192"/>
      <c r="N1697" s="99"/>
      <c r="O1697" s="99"/>
      <c r="P1697" s="237">
        <f t="shared" si="1246"/>
        <v>45906</v>
      </c>
      <c r="Q1697" s="170" t="str">
        <f t="shared" si="1247"/>
        <v>#DIV/0!</v>
      </c>
      <c r="R1697" s="206"/>
      <c r="S1697" s="267"/>
      <c r="T1697" s="99"/>
      <c r="U1697" s="99"/>
      <c r="V1697" s="259" t="str">
        <f t="shared" si="1128"/>
        <v> </v>
      </c>
      <c r="W1697" s="260">
        <f t="shared" si="1248"/>
        <v>0</v>
      </c>
      <c r="X1697" s="258" t="str">
        <f t="shared" si="1249"/>
        <v>#DIV/0!</v>
      </c>
      <c r="Y1697" s="261" t="str">
        <f t="shared" si="1250"/>
        <v>#DIV/0!</v>
      </c>
      <c r="Z1697" s="262">
        <f t="shared" si="1251"/>
        <v>0</v>
      </c>
      <c r="AA1697" s="262">
        <f t="shared" si="1252"/>
        <v>0</v>
      </c>
      <c r="AB1697" s="258" t="str">
        <f t="shared" si="1253"/>
        <v/>
      </c>
      <c r="AC1697" s="263" t="str">
        <f t="shared" si="1135"/>
        <v>   -  BĐ: 6/9/2025 KT: Ngày lỗi</v>
      </c>
      <c r="AD1697" s="263">
        <f t="shared" ref="AD1697:AE1697" si="1947">P1697</f>
        <v>45906</v>
      </c>
      <c r="AE1697" s="263" t="str">
        <f t="shared" si="1947"/>
        <v>#DIV/0!</v>
      </c>
      <c r="AF1697" s="187"/>
      <c r="AG1697" s="187"/>
    </row>
    <row r="1698">
      <c r="A1698" s="253"/>
      <c r="B1698" s="253"/>
      <c r="C1698" s="99"/>
      <c r="D1698" s="99"/>
      <c r="E1698" s="99"/>
      <c r="F1698" s="99"/>
      <c r="G1698" s="268"/>
      <c r="H1698" s="99"/>
      <c r="I1698" s="99"/>
      <c r="J1698" s="99"/>
      <c r="K1698" s="273"/>
      <c r="L1698" s="192"/>
      <c r="M1698" s="192"/>
      <c r="N1698" s="99"/>
      <c r="O1698" s="99"/>
      <c r="P1698" s="237">
        <f t="shared" si="1246"/>
        <v>45906</v>
      </c>
      <c r="Q1698" s="170" t="str">
        <f t="shared" si="1247"/>
        <v>#DIV/0!</v>
      </c>
      <c r="R1698" s="206"/>
      <c r="S1698" s="267"/>
      <c r="T1698" s="99"/>
      <c r="U1698" s="99"/>
      <c r="V1698" s="259" t="str">
        <f t="shared" si="1128"/>
        <v> </v>
      </c>
      <c r="W1698" s="260">
        <f t="shared" si="1248"/>
        <v>0</v>
      </c>
      <c r="X1698" s="258" t="str">
        <f t="shared" si="1249"/>
        <v>#DIV/0!</v>
      </c>
      <c r="Y1698" s="261" t="str">
        <f t="shared" si="1250"/>
        <v>#DIV/0!</v>
      </c>
      <c r="Z1698" s="262">
        <f t="shared" si="1251"/>
        <v>0</v>
      </c>
      <c r="AA1698" s="262">
        <f t="shared" si="1252"/>
        <v>0</v>
      </c>
      <c r="AB1698" s="258" t="str">
        <f t="shared" si="1253"/>
        <v/>
      </c>
      <c r="AC1698" s="263" t="str">
        <f t="shared" si="1135"/>
        <v>   -  BĐ: 6/9/2025 KT: Ngày lỗi</v>
      </c>
      <c r="AD1698" s="263">
        <f t="shared" ref="AD1698:AE1698" si="1948">P1698</f>
        <v>45906</v>
      </c>
      <c r="AE1698" s="263" t="str">
        <f t="shared" si="1948"/>
        <v>#DIV/0!</v>
      </c>
      <c r="AF1698" s="187"/>
      <c r="AG1698" s="187"/>
    </row>
    <row r="1699">
      <c r="A1699" s="253"/>
      <c r="B1699" s="253"/>
      <c r="C1699" s="99"/>
      <c r="D1699" s="99"/>
      <c r="E1699" s="99"/>
      <c r="F1699" s="99"/>
      <c r="G1699" s="268"/>
      <c r="H1699" s="99"/>
      <c r="I1699" s="99"/>
      <c r="J1699" s="99"/>
      <c r="K1699" s="273"/>
      <c r="L1699" s="192"/>
      <c r="M1699" s="192"/>
      <c r="N1699" s="99"/>
      <c r="O1699" s="99"/>
      <c r="P1699" s="237">
        <f t="shared" si="1246"/>
        <v>45906</v>
      </c>
      <c r="Q1699" s="170" t="str">
        <f t="shared" si="1247"/>
        <v>#DIV/0!</v>
      </c>
      <c r="R1699" s="206"/>
      <c r="S1699" s="267"/>
      <c r="T1699" s="99"/>
      <c r="U1699" s="99"/>
      <c r="V1699" s="259" t="str">
        <f t="shared" si="1128"/>
        <v> </v>
      </c>
      <c r="W1699" s="260">
        <f t="shared" si="1248"/>
        <v>0</v>
      </c>
      <c r="X1699" s="258" t="str">
        <f t="shared" si="1249"/>
        <v>#DIV/0!</v>
      </c>
      <c r="Y1699" s="261" t="str">
        <f t="shared" si="1250"/>
        <v>#DIV/0!</v>
      </c>
      <c r="Z1699" s="262">
        <f t="shared" si="1251"/>
        <v>0</v>
      </c>
      <c r="AA1699" s="262">
        <f t="shared" si="1252"/>
        <v>0</v>
      </c>
      <c r="AB1699" s="258" t="str">
        <f t="shared" si="1253"/>
        <v/>
      </c>
      <c r="AC1699" s="263" t="str">
        <f t="shared" si="1135"/>
        <v>   -  BĐ: 6/9/2025 KT: Ngày lỗi</v>
      </c>
      <c r="AD1699" s="263">
        <f t="shared" ref="AD1699:AE1699" si="1949">P1699</f>
        <v>45906</v>
      </c>
      <c r="AE1699" s="263" t="str">
        <f t="shared" si="1949"/>
        <v>#DIV/0!</v>
      </c>
      <c r="AF1699" s="187"/>
      <c r="AG1699" s="187"/>
    </row>
    <row r="1700">
      <c r="A1700" s="253"/>
      <c r="B1700" s="253"/>
      <c r="C1700" s="99"/>
      <c r="D1700" s="99"/>
      <c r="E1700" s="99"/>
      <c r="F1700" s="99"/>
      <c r="G1700" s="268"/>
      <c r="H1700" s="99"/>
      <c r="I1700" s="99"/>
      <c r="J1700" s="99"/>
      <c r="K1700" s="273"/>
      <c r="L1700" s="192"/>
      <c r="M1700" s="192"/>
      <c r="N1700" s="99"/>
      <c r="O1700" s="99"/>
      <c r="P1700" s="237">
        <f t="shared" si="1246"/>
        <v>45906</v>
      </c>
      <c r="Q1700" s="170" t="str">
        <f t="shared" si="1247"/>
        <v>#DIV/0!</v>
      </c>
      <c r="R1700" s="206"/>
      <c r="S1700" s="267"/>
      <c r="T1700" s="99"/>
      <c r="U1700" s="99"/>
      <c r="V1700" s="259" t="str">
        <f t="shared" si="1128"/>
        <v> </v>
      </c>
      <c r="W1700" s="260">
        <f t="shared" si="1248"/>
        <v>0</v>
      </c>
      <c r="X1700" s="258" t="str">
        <f t="shared" si="1249"/>
        <v>#DIV/0!</v>
      </c>
      <c r="Y1700" s="261" t="str">
        <f t="shared" si="1250"/>
        <v>#DIV/0!</v>
      </c>
      <c r="Z1700" s="262">
        <f t="shared" si="1251"/>
        <v>0</v>
      </c>
      <c r="AA1700" s="262">
        <f t="shared" si="1252"/>
        <v>0</v>
      </c>
      <c r="AB1700" s="258" t="str">
        <f t="shared" si="1253"/>
        <v/>
      </c>
      <c r="AC1700" s="263" t="str">
        <f t="shared" si="1135"/>
        <v>   -  BĐ: 6/9/2025 KT: Ngày lỗi</v>
      </c>
      <c r="AD1700" s="263">
        <f t="shared" ref="AD1700:AE1700" si="1950">P1700</f>
        <v>45906</v>
      </c>
      <c r="AE1700" s="263" t="str">
        <f t="shared" si="1950"/>
        <v>#DIV/0!</v>
      </c>
      <c r="AF1700" s="187"/>
      <c r="AG1700" s="187"/>
    </row>
    <row r="1701">
      <c r="A1701" s="253"/>
      <c r="B1701" s="253"/>
      <c r="C1701" s="99"/>
      <c r="D1701" s="99"/>
      <c r="E1701" s="99"/>
      <c r="F1701" s="99"/>
      <c r="G1701" s="268"/>
      <c r="H1701" s="99"/>
      <c r="I1701" s="99"/>
      <c r="J1701" s="99"/>
      <c r="K1701" s="273"/>
      <c r="L1701" s="192"/>
      <c r="M1701" s="192"/>
      <c r="N1701" s="99"/>
      <c r="O1701" s="99"/>
      <c r="P1701" s="237">
        <f t="shared" si="1246"/>
        <v>45906</v>
      </c>
      <c r="Q1701" s="170" t="str">
        <f t="shared" si="1247"/>
        <v>#DIV/0!</v>
      </c>
      <c r="R1701" s="206"/>
      <c r="S1701" s="267"/>
      <c r="T1701" s="99"/>
      <c r="U1701" s="99"/>
      <c r="V1701" s="259" t="str">
        <f t="shared" si="1128"/>
        <v> </v>
      </c>
      <c r="W1701" s="260">
        <f t="shared" si="1248"/>
        <v>0</v>
      </c>
      <c r="X1701" s="258" t="str">
        <f t="shared" si="1249"/>
        <v>#DIV/0!</v>
      </c>
      <c r="Y1701" s="261" t="str">
        <f t="shared" si="1250"/>
        <v>#DIV/0!</v>
      </c>
      <c r="Z1701" s="262">
        <f t="shared" si="1251"/>
        <v>0</v>
      </c>
      <c r="AA1701" s="262">
        <f t="shared" si="1252"/>
        <v>0</v>
      </c>
      <c r="AB1701" s="258" t="str">
        <f t="shared" si="1253"/>
        <v/>
      </c>
      <c r="AC1701" s="263" t="str">
        <f t="shared" si="1135"/>
        <v>   -  BĐ: 6/9/2025 KT: Ngày lỗi</v>
      </c>
      <c r="AD1701" s="263">
        <f t="shared" ref="AD1701:AE1701" si="1951">P1701</f>
        <v>45906</v>
      </c>
      <c r="AE1701" s="263" t="str">
        <f t="shared" si="1951"/>
        <v>#DIV/0!</v>
      </c>
      <c r="AF1701" s="187"/>
      <c r="AG1701" s="187"/>
    </row>
    <row r="1702">
      <c r="A1702" s="253"/>
      <c r="B1702" s="253"/>
      <c r="C1702" s="99"/>
      <c r="D1702" s="99"/>
      <c r="E1702" s="99"/>
      <c r="F1702" s="99"/>
      <c r="G1702" s="268"/>
      <c r="H1702" s="99"/>
      <c r="I1702" s="99"/>
      <c r="J1702" s="99"/>
      <c r="K1702" s="273"/>
      <c r="L1702" s="192"/>
      <c r="M1702" s="192"/>
      <c r="N1702" s="99"/>
      <c r="O1702" s="99"/>
      <c r="P1702" s="237">
        <f t="shared" si="1246"/>
        <v>45906</v>
      </c>
      <c r="Q1702" s="170" t="str">
        <f t="shared" si="1247"/>
        <v>#DIV/0!</v>
      </c>
      <c r="R1702" s="206"/>
      <c r="S1702" s="267"/>
      <c r="T1702" s="99"/>
      <c r="U1702" s="99"/>
      <c r="V1702" s="259" t="str">
        <f t="shared" si="1128"/>
        <v> </v>
      </c>
      <c r="W1702" s="260">
        <f t="shared" si="1248"/>
        <v>0</v>
      </c>
      <c r="X1702" s="258" t="str">
        <f t="shared" si="1249"/>
        <v>#DIV/0!</v>
      </c>
      <c r="Y1702" s="261" t="str">
        <f t="shared" si="1250"/>
        <v>#DIV/0!</v>
      </c>
      <c r="Z1702" s="262">
        <f t="shared" si="1251"/>
        <v>0</v>
      </c>
      <c r="AA1702" s="262">
        <f t="shared" si="1252"/>
        <v>0</v>
      </c>
      <c r="AB1702" s="258" t="str">
        <f t="shared" si="1253"/>
        <v/>
      </c>
      <c r="AC1702" s="263" t="str">
        <f t="shared" si="1135"/>
        <v>   -  BĐ: 6/9/2025 KT: Ngày lỗi</v>
      </c>
      <c r="AD1702" s="263">
        <f t="shared" ref="AD1702:AE1702" si="1952">P1702</f>
        <v>45906</v>
      </c>
      <c r="AE1702" s="263" t="str">
        <f t="shared" si="1952"/>
        <v>#DIV/0!</v>
      </c>
      <c r="AF1702" s="187"/>
      <c r="AG1702" s="187"/>
    </row>
    <row r="1703">
      <c r="A1703" s="253"/>
      <c r="B1703" s="253"/>
      <c r="C1703" s="99"/>
      <c r="D1703" s="99"/>
      <c r="E1703" s="99"/>
      <c r="F1703" s="99"/>
      <c r="G1703" s="268"/>
      <c r="H1703" s="99"/>
      <c r="I1703" s="99"/>
      <c r="J1703" s="99"/>
      <c r="K1703" s="273"/>
      <c r="L1703" s="192"/>
      <c r="M1703" s="192"/>
      <c r="N1703" s="99"/>
      <c r="O1703" s="99"/>
      <c r="P1703" s="237">
        <f t="shared" si="1246"/>
        <v>45906</v>
      </c>
      <c r="Q1703" s="170" t="str">
        <f t="shared" si="1247"/>
        <v>#DIV/0!</v>
      </c>
      <c r="R1703" s="206"/>
      <c r="S1703" s="267"/>
      <c r="T1703" s="99"/>
      <c r="U1703" s="99"/>
      <c r="V1703" s="259" t="str">
        <f t="shared" si="1128"/>
        <v> </v>
      </c>
      <c r="W1703" s="260">
        <f t="shared" si="1248"/>
        <v>0</v>
      </c>
      <c r="X1703" s="258" t="str">
        <f t="shared" si="1249"/>
        <v>#DIV/0!</v>
      </c>
      <c r="Y1703" s="261" t="str">
        <f t="shared" si="1250"/>
        <v>#DIV/0!</v>
      </c>
      <c r="Z1703" s="262">
        <f t="shared" si="1251"/>
        <v>0</v>
      </c>
      <c r="AA1703" s="262">
        <f t="shared" si="1252"/>
        <v>0</v>
      </c>
      <c r="AB1703" s="258" t="str">
        <f t="shared" si="1253"/>
        <v/>
      </c>
      <c r="AC1703" s="263" t="str">
        <f t="shared" si="1135"/>
        <v>   -  BĐ: 6/9/2025 KT: Ngày lỗi</v>
      </c>
      <c r="AD1703" s="263">
        <f t="shared" ref="AD1703:AE1703" si="1953">P1703</f>
        <v>45906</v>
      </c>
      <c r="AE1703" s="263" t="str">
        <f t="shared" si="1953"/>
        <v>#DIV/0!</v>
      </c>
      <c r="AF1703" s="187"/>
      <c r="AG1703" s="187"/>
    </row>
    <row r="1704">
      <c r="A1704" s="253"/>
      <c r="B1704" s="253"/>
      <c r="C1704" s="99"/>
      <c r="D1704" s="99"/>
      <c r="E1704" s="99"/>
      <c r="F1704" s="99"/>
      <c r="G1704" s="268"/>
      <c r="H1704" s="99"/>
      <c r="I1704" s="99"/>
      <c r="J1704" s="99"/>
      <c r="K1704" s="273"/>
      <c r="L1704" s="192"/>
      <c r="M1704" s="192"/>
      <c r="N1704" s="99"/>
      <c r="O1704" s="99"/>
      <c r="P1704" s="237">
        <f t="shared" si="1246"/>
        <v>45906</v>
      </c>
      <c r="Q1704" s="170" t="str">
        <f t="shared" si="1247"/>
        <v>#DIV/0!</v>
      </c>
      <c r="R1704" s="206"/>
      <c r="S1704" s="267"/>
      <c r="T1704" s="99"/>
      <c r="U1704" s="99"/>
      <c r="V1704" s="259" t="str">
        <f t="shared" si="1128"/>
        <v> </v>
      </c>
      <c r="W1704" s="260">
        <f t="shared" si="1248"/>
        <v>0</v>
      </c>
      <c r="X1704" s="258" t="str">
        <f t="shared" si="1249"/>
        <v>#DIV/0!</v>
      </c>
      <c r="Y1704" s="261" t="str">
        <f t="shared" si="1250"/>
        <v>#DIV/0!</v>
      </c>
      <c r="Z1704" s="262">
        <f t="shared" si="1251"/>
        <v>0</v>
      </c>
      <c r="AA1704" s="262">
        <f t="shared" si="1252"/>
        <v>0</v>
      </c>
      <c r="AB1704" s="258" t="str">
        <f t="shared" si="1253"/>
        <v/>
      </c>
      <c r="AC1704" s="263" t="str">
        <f t="shared" si="1135"/>
        <v>   -  BĐ: 6/9/2025 KT: Ngày lỗi</v>
      </c>
      <c r="AD1704" s="263">
        <f t="shared" ref="AD1704:AE1704" si="1954">P1704</f>
        <v>45906</v>
      </c>
      <c r="AE1704" s="263" t="str">
        <f t="shared" si="1954"/>
        <v>#DIV/0!</v>
      </c>
      <c r="AF1704" s="187"/>
      <c r="AG1704" s="187"/>
    </row>
    <row r="1705">
      <c r="A1705" s="253"/>
      <c r="B1705" s="253"/>
      <c r="C1705" s="99"/>
      <c r="D1705" s="99"/>
      <c r="E1705" s="99"/>
      <c r="F1705" s="99"/>
      <c r="G1705" s="268"/>
      <c r="H1705" s="99"/>
      <c r="I1705" s="99"/>
      <c r="J1705" s="99"/>
      <c r="K1705" s="273"/>
      <c r="L1705" s="192"/>
      <c r="M1705" s="192"/>
      <c r="N1705" s="99"/>
      <c r="O1705" s="99"/>
      <c r="P1705" s="237">
        <f t="shared" si="1246"/>
        <v>45906</v>
      </c>
      <c r="Q1705" s="170" t="str">
        <f t="shared" si="1247"/>
        <v>#DIV/0!</v>
      </c>
      <c r="R1705" s="206"/>
      <c r="S1705" s="267"/>
      <c r="T1705" s="99"/>
      <c r="U1705" s="99"/>
      <c r="V1705" s="259" t="str">
        <f t="shared" si="1128"/>
        <v> </v>
      </c>
      <c r="W1705" s="260">
        <f t="shared" si="1248"/>
        <v>0</v>
      </c>
      <c r="X1705" s="258" t="str">
        <f t="shared" si="1249"/>
        <v>#DIV/0!</v>
      </c>
      <c r="Y1705" s="261" t="str">
        <f t="shared" si="1250"/>
        <v>#DIV/0!</v>
      </c>
      <c r="Z1705" s="262">
        <f t="shared" si="1251"/>
        <v>0</v>
      </c>
      <c r="AA1705" s="262">
        <f t="shared" si="1252"/>
        <v>0</v>
      </c>
      <c r="AB1705" s="258" t="str">
        <f t="shared" si="1253"/>
        <v/>
      </c>
      <c r="AC1705" s="263" t="str">
        <f t="shared" si="1135"/>
        <v>   -  BĐ: 6/9/2025 KT: Ngày lỗi</v>
      </c>
      <c r="AD1705" s="263">
        <f t="shared" ref="AD1705:AE1705" si="1955">P1705</f>
        <v>45906</v>
      </c>
      <c r="AE1705" s="263" t="str">
        <f t="shared" si="1955"/>
        <v>#DIV/0!</v>
      </c>
      <c r="AF1705" s="187"/>
      <c r="AG1705" s="187"/>
    </row>
    <row r="1706">
      <c r="A1706" s="253"/>
      <c r="B1706" s="253"/>
      <c r="C1706" s="99"/>
      <c r="D1706" s="99"/>
      <c r="E1706" s="99"/>
      <c r="F1706" s="99"/>
      <c r="G1706" s="268"/>
      <c r="H1706" s="99"/>
      <c r="I1706" s="99"/>
      <c r="J1706" s="99"/>
      <c r="K1706" s="273"/>
      <c r="L1706" s="192"/>
      <c r="M1706" s="192"/>
      <c r="N1706" s="99"/>
      <c r="O1706" s="99"/>
      <c r="P1706" s="237">
        <f t="shared" si="1246"/>
        <v>45906</v>
      </c>
      <c r="Q1706" s="170" t="str">
        <f t="shared" si="1247"/>
        <v>#DIV/0!</v>
      </c>
      <c r="R1706" s="206"/>
      <c r="S1706" s="267"/>
      <c r="T1706" s="99"/>
      <c r="U1706" s="99"/>
      <c r="V1706" s="259" t="str">
        <f t="shared" si="1128"/>
        <v> </v>
      </c>
      <c r="W1706" s="260">
        <f t="shared" si="1248"/>
        <v>0</v>
      </c>
      <c r="X1706" s="258" t="str">
        <f t="shared" si="1249"/>
        <v>#DIV/0!</v>
      </c>
      <c r="Y1706" s="261" t="str">
        <f t="shared" si="1250"/>
        <v>#DIV/0!</v>
      </c>
      <c r="Z1706" s="262">
        <f t="shared" si="1251"/>
        <v>0</v>
      </c>
      <c r="AA1706" s="262">
        <f t="shared" si="1252"/>
        <v>0</v>
      </c>
      <c r="AB1706" s="258" t="str">
        <f t="shared" si="1253"/>
        <v/>
      </c>
      <c r="AC1706" s="263" t="str">
        <f t="shared" si="1135"/>
        <v>   -  BĐ: 6/9/2025 KT: Ngày lỗi</v>
      </c>
      <c r="AD1706" s="263">
        <f t="shared" ref="AD1706:AE1706" si="1956">P1706</f>
        <v>45906</v>
      </c>
      <c r="AE1706" s="263" t="str">
        <f t="shared" si="1956"/>
        <v>#DIV/0!</v>
      </c>
      <c r="AF1706" s="187"/>
      <c r="AG1706" s="187"/>
    </row>
    <row r="1707">
      <c r="A1707" s="253"/>
      <c r="B1707" s="253"/>
      <c r="C1707" s="99"/>
      <c r="D1707" s="99"/>
      <c r="E1707" s="99"/>
      <c r="F1707" s="99"/>
      <c r="G1707" s="268"/>
      <c r="H1707" s="99"/>
      <c r="I1707" s="99"/>
      <c r="J1707" s="99"/>
      <c r="K1707" s="273"/>
      <c r="L1707" s="192"/>
      <c r="M1707" s="192"/>
      <c r="N1707" s="99"/>
      <c r="O1707" s="99"/>
      <c r="P1707" s="237">
        <f t="shared" si="1246"/>
        <v>45906</v>
      </c>
      <c r="Q1707" s="170" t="str">
        <f t="shared" si="1247"/>
        <v>#DIV/0!</v>
      </c>
      <c r="R1707" s="206"/>
      <c r="S1707" s="267"/>
      <c r="T1707" s="99"/>
      <c r="U1707" s="99"/>
      <c r="V1707" s="259" t="str">
        <f t="shared" si="1128"/>
        <v> </v>
      </c>
      <c r="W1707" s="260">
        <f t="shared" si="1248"/>
        <v>0</v>
      </c>
      <c r="X1707" s="258" t="str">
        <f t="shared" si="1249"/>
        <v>#DIV/0!</v>
      </c>
      <c r="Y1707" s="261" t="str">
        <f t="shared" si="1250"/>
        <v>#DIV/0!</v>
      </c>
      <c r="Z1707" s="262">
        <f t="shared" si="1251"/>
        <v>0</v>
      </c>
      <c r="AA1707" s="262">
        <f t="shared" si="1252"/>
        <v>0</v>
      </c>
      <c r="AB1707" s="258" t="str">
        <f t="shared" si="1253"/>
        <v/>
      </c>
      <c r="AC1707" s="263" t="str">
        <f t="shared" si="1135"/>
        <v>   -  BĐ: 6/9/2025 KT: Ngày lỗi</v>
      </c>
      <c r="AD1707" s="263">
        <f t="shared" ref="AD1707:AE1707" si="1957">P1707</f>
        <v>45906</v>
      </c>
      <c r="AE1707" s="263" t="str">
        <f t="shared" si="1957"/>
        <v>#DIV/0!</v>
      </c>
      <c r="AF1707" s="187"/>
      <c r="AG1707" s="187"/>
    </row>
    <row r="1708">
      <c r="A1708" s="253"/>
      <c r="B1708" s="253"/>
      <c r="C1708" s="99"/>
      <c r="D1708" s="99"/>
      <c r="E1708" s="99"/>
      <c r="F1708" s="99"/>
      <c r="G1708" s="268"/>
      <c r="H1708" s="99"/>
      <c r="I1708" s="99"/>
      <c r="J1708" s="99"/>
      <c r="K1708" s="273"/>
      <c r="L1708" s="192"/>
      <c r="M1708" s="192"/>
      <c r="N1708" s="99"/>
      <c r="O1708" s="99"/>
      <c r="P1708" s="237">
        <f t="shared" si="1246"/>
        <v>45906</v>
      </c>
      <c r="Q1708" s="170" t="str">
        <f t="shared" si="1247"/>
        <v>#DIV/0!</v>
      </c>
      <c r="R1708" s="206"/>
      <c r="S1708" s="267"/>
      <c r="T1708" s="99"/>
      <c r="U1708" s="99"/>
      <c r="V1708" s="259" t="str">
        <f t="shared" si="1128"/>
        <v> </v>
      </c>
      <c r="W1708" s="260">
        <f t="shared" si="1248"/>
        <v>0</v>
      </c>
      <c r="X1708" s="258" t="str">
        <f t="shared" si="1249"/>
        <v>#DIV/0!</v>
      </c>
      <c r="Y1708" s="261" t="str">
        <f t="shared" si="1250"/>
        <v>#DIV/0!</v>
      </c>
      <c r="Z1708" s="262">
        <f t="shared" si="1251"/>
        <v>0</v>
      </c>
      <c r="AA1708" s="262">
        <f t="shared" si="1252"/>
        <v>0</v>
      </c>
      <c r="AB1708" s="258" t="str">
        <f t="shared" si="1253"/>
        <v/>
      </c>
      <c r="AC1708" s="263" t="str">
        <f t="shared" si="1135"/>
        <v>   -  BĐ: 6/9/2025 KT: Ngày lỗi</v>
      </c>
      <c r="AD1708" s="263">
        <f t="shared" ref="AD1708:AE1708" si="1958">P1708</f>
        <v>45906</v>
      </c>
      <c r="AE1708" s="263" t="str">
        <f t="shared" si="1958"/>
        <v>#DIV/0!</v>
      </c>
      <c r="AF1708" s="187"/>
      <c r="AG1708" s="187"/>
    </row>
    <row r="1709">
      <c r="A1709" s="253"/>
      <c r="B1709" s="253"/>
      <c r="C1709" s="99"/>
      <c r="D1709" s="99"/>
      <c r="E1709" s="99"/>
      <c r="F1709" s="99"/>
      <c r="G1709" s="268"/>
      <c r="H1709" s="99"/>
      <c r="I1709" s="99"/>
      <c r="J1709" s="99"/>
      <c r="K1709" s="273"/>
      <c r="L1709" s="192"/>
      <c r="M1709" s="192"/>
      <c r="N1709" s="99"/>
      <c r="O1709" s="99"/>
      <c r="P1709" s="237">
        <f t="shared" si="1246"/>
        <v>45906</v>
      </c>
      <c r="Q1709" s="170" t="str">
        <f t="shared" si="1247"/>
        <v>#DIV/0!</v>
      </c>
      <c r="R1709" s="206"/>
      <c r="S1709" s="267"/>
      <c r="T1709" s="99"/>
      <c r="U1709" s="99"/>
      <c r="V1709" s="259" t="str">
        <f t="shared" si="1128"/>
        <v> </v>
      </c>
      <c r="W1709" s="260">
        <f t="shared" si="1248"/>
        <v>0</v>
      </c>
      <c r="X1709" s="258" t="str">
        <f t="shared" si="1249"/>
        <v>#DIV/0!</v>
      </c>
      <c r="Y1709" s="261" t="str">
        <f t="shared" si="1250"/>
        <v>#DIV/0!</v>
      </c>
      <c r="Z1709" s="262">
        <f t="shared" si="1251"/>
        <v>0</v>
      </c>
      <c r="AA1709" s="262">
        <f t="shared" si="1252"/>
        <v>0</v>
      </c>
      <c r="AB1709" s="258" t="str">
        <f t="shared" si="1253"/>
        <v/>
      </c>
      <c r="AC1709" s="263" t="str">
        <f t="shared" si="1135"/>
        <v>   -  BĐ: 6/9/2025 KT: Ngày lỗi</v>
      </c>
      <c r="AD1709" s="263">
        <f t="shared" ref="AD1709:AE1709" si="1959">P1709</f>
        <v>45906</v>
      </c>
      <c r="AE1709" s="263" t="str">
        <f t="shared" si="1959"/>
        <v>#DIV/0!</v>
      </c>
      <c r="AF1709" s="187"/>
      <c r="AG1709" s="187"/>
    </row>
    <row r="1710">
      <c r="A1710" s="253"/>
      <c r="B1710" s="253"/>
      <c r="C1710" s="99"/>
      <c r="D1710" s="99"/>
      <c r="E1710" s="99"/>
      <c r="F1710" s="99"/>
      <c r="G1710" s="268"/>
      <c r="H1710" s="99"/>
      <c r="I1710" s="99"/>
      <c r="J1710" s="99"/>
      <c r="K1710" s="273"/>
      <c r="L1710" s="192"/>
      <c r="M1710" s="192"/>
      <c r="N1710" s="99"/>
      <c r="O1710" s="99"/>
      <c r="P1710" s="237">
        <f t="shared" si="1246"/>
        <v>45906</v>
      </c>
      <c r="Q1710" s="170" t="str">
        <f t="shared" si="1247"/>
        <v>#DIV/0!</v>
      </c>
      <c r="R1710" s="206"/>
      <c r="S1710" s="267"/>
      <c r="T1710" s="99"/>
      <c r="U1710" s="99"/>
      <c r="V1710" s="259" t="str">
        <f t="shared" si="1128"/>
        <v> </v>
      </c>
      <c r="W1710" s="260">
        <f t="shared" si="1248"/>
        <v>0</v>
      </c>
      <c r="X1710" s="258" t="str">
        <f t="shared" si="1249"/>
        <v>#DIV/0!</v>
      </c>
      <c r="Y1710" s="261" t="str">
        <f t="shared" si="1250"/>
        <v>#DIV/0!</v>
      </c>
      <c r="Z1710" s="262">
        <f t="shared" si="1251"/>
        <v>0</v>
      </c>
      <c r="AA1710" s="262">
        <f t="shared" si="1252"/>
        <v>0</v>
      </c>
      <c r="AB1710" s="258" t="str">
        <f t="shared" si="1253"/>
        <v/>
      </c>
      <c r="AC1710" s="263" t="str">
        <f t="shared" si="1135"/>
        <v>   -  BĐ: 6/9/2025 KT: Ngày lỗi</v>
      </c>
      <c r="AD1710" s="263">
        <f t="shared" ref="AD1710:AE1710" si="1960">P1710</f>
        <v>45906</v>
      </c>
      <c r="AE1710" s="263" t="str">
        <f t="shared" si="1960"/>
        <v>#DIV/0!</v>
      </c>
      <c r="AF1710" s="187"/>
      <c r="AG1710" s="187"/>
    </row>
    <row r="1711">
      <c r="A1711" s="253"/>
      <c r="B1711" s="253"/>
      <c r="C1711" s="99"/>
      <c r="D1711" s="99"/>
      <c r="E1711" s="99"/>
      <c r="F1711" s="99"/>
      <c r="G1711" s="268"/>
      <c r="H1711" s="99"/>
      <c r="I1711" s="99"/>
      <c r="J1711" s="99"/>
      <c r="K1711" s="273"/>
      <c r="L1711" s="192"/>
      <c r="M1711" s="192"/>
      <c r="N1711" s="99"/>
      <c r="O1711" s="99"/>
      <c r="P1711" s="237">
        <f t="shared" si="1246"/>
        <v>45906</v>
      </c>
      <c r="Q1711" s="170" t="str">
        <f t="shared" si="1247"/>
        <v>#DIV/0!</v>
      </c>
      <c r="R1711" s="206"/>
      <c r="S1711" s="267"/>
      <c r="T1711" s="99"/>
      <c r="U1711" s="99"/>
      <c r="V1711" s="259" t="str">
        <f t="shared" si="1128"/>
        <v> </v>
      </c>
      <c r="W1711" s="260">
        <f t="shared" si="1248"/>
        <v>0</v>
      </c>
      <c r="X1711" s="258" t="str">
        <f t="shared" si="1249"/>
        <v>#DIV/0!</v>
      </c>
      <c r="Y1711" s="261" t="str">
        <f t="shared" si="1250"/>
        <v>#DIV/0!</v>
      </c>
      <c r="Z1711" s="262">
        <f t="shared" si="1251"/>
        <v>0</v>
      </c>
      <c r="AA1711" s="262">
        <f t="shared" si="1252"/>
        <v>0</v>
      </c>
      <c r="AB1711" s="258" t="str">
        <f t="shared" si="1253"/>
        <v/>
      </c>
      <c r="AC1711" s="263" t="str">
        <f t="shared" si="1135"/>
        <v>   -  BĐ: 6/9/2025 KT: Ngày lỗi</v>
      </c>
      <c r="AD1711" s="263">
        <f t="shared" ref="AD1711:AE1711" si="1961">P1711</f>
        <v>45906</v>
      </c>
      <c r="AE1711" s="263" t="str">
        <f t="shared" si="1961"/>
        <v>#DIV/0!</v>
      </c>
      <c r="AF1711" s="187"/>
      <c r="AG1711" s="187"/>
    </row>
    <row r="1712">
      <c r="A1712" s="253"/>
      <c r="B1712" s="253"/>
      <c r="C1712" s="99"/>
      <c r="D1712" s="99"/>
      <c r="E1712" s="99"/>
      <c r="F1712" s="99"/>
      <c r="G1712" s="268"/>
      <c r="H1712" s="99"/>
      <c r="I1712" s="99"/>
      <c r="J1712" s="99"/>
      <c r="K1712" s="273"/>
      <c r="L1712" s="192"/>
      <c r="M1712" s="192"/>
      <c r="N1712" s="99"/>
      <c r="O1712" s="99"/>
      <c r="P1712" s="237">
        <f t="shared" si="1246"/>
        <v>45906</v>
      </c>
      <c r="Q1712" s="170" t="str">
        <f t="shared" si="1247"/>
        <v>#DIV/0!</v>
      </c>
      <c r="R1712" s="206"/>
      <c r="S1712" s="267"/>
      <c r="T1712" s="99"/>
      <c r="U1712" s="99"/>
      <c r="V1712" s="259" t="str">
        <f t="shared" si="1128"/>
        <v> </v>
      </c>
      <c r="W1712" s="260">
        <f t="shared" si="1248"/>
        <v>0</v>
      </c>
      <c r="X1712" s="258" t="str">
        <f t="shared" si="1249"/>
        <v>#DIV/0!</v>
      </c>
      <c r="Y1712" s="261" t="str">
        <f t="shared" si="1250"/>
        <v>#DIV/0!</v>
      </c>
      <c r="Z1712" s="262">
        <f t="shared" si="1251"/>
        <v>0</v>
      </c>
      <c r="AA1712" s="262">
        <f t="shared" si="1252"/>
        <v>0</v>
      </c>
      <c r="AB1712" s="258" t="str">
        <f t="shared" si="1253"/>
        <v/>
      </c>
      <c r="AC1712" s="263" t="str">
        <f t="shared" si="1135"/>
        <v>   -  BĐ: 6/9/2025 KT: Ngày lỗi</v>
      </c>
      <c r="AD1712" s="263">
        <f t="shared" ref="AD1712:AE1712" si="1962">P1712</f>
        <v>45906</v>
      </c>
      <c r="AE1712" s="263" t="str">
        <f t="shared" si="1962"/>
        <v>#DIV/0!</v>
      </c>
      <c r="AF1712" s="187"/>
      <c r="AG1712" s="187"/>
    </row>
    <row r="1713">
      <c r="A1713" s="253"/>
      <c r="B1713" s="253"/>
      <c r="C1713" s="99"/>
      <c r="D1713" s="99"/>
      <c r="E1713" s="99"/>
      <c r="F1713" s="99"/>
      <c r="G1713" s="268"/>
      <c r="H1713" s="99"/>
      <c r="I1713" s="99"/>
      <c r="J1713" s="99"/>
      <c r="K1713" s="273"/>
      <c r="L1713" s="192"/>
      <c r="M1713" s="192"/>
      <c r="N1713" s="99"/>
      <c r="O1713" s="99"/>
      <c r="P1713" s="237">
        <f t="shared" si="1246"/>
        <v>45906</v>
      </c>
      <c r="Q1713" s="170" t="str">
        <f t="shared" si="1247"/>
        <v>#DIV/0!</v>
      </c>
      <c r="R1713" s="206"/>
      <c r="S1713" s="267"/>
      <c r="T1713" s="99"/>
      <c r="U1713" s="99"/>
      <c r="V1713" s="259" t="str">
        <f t="shared" si="1128"/>
        <v> </v>
      </c>
      <c r="W1713" s="260">
        <f t="shared" si="1248"/>
        <v>0</v>
      </c>
      <c r="X1713" s="258" t="str">
        <f t="shared" si="1249"/>
        <v>#DIV/0!</v>
      </c>
      <c r="Y1713" s="261" t="str">
        <f t="shared" si="1250"/>
        <v>#DIV/0!</v>
      </c>
      <c r="Z1713" s="262">
        <f t="shared" si="1251"/>
        <v>0</v>
      </c>
      <c r="AA1713" s="262">
        <f t="shared" si="1252"/>
        <v>0</v>
      </c>
      <c r="AB1713" s="258" t="str">
        <f t="shared" si="1253"/>
        <v/>
      </c>
      <c r="AC1713" s="263" t="str">
        <f t="shared" si="1135"/>
        <v>   -  BĐ: 6/9/2025 KT: Ngày lỗi</v>
      </c>
      <c r="AD1713" s="263">
        <f t="shared" ref="AD1713:AE1713" si="1963">P1713</f>
        <v>45906</v>
      </c>
      <c r="AE1713" s="263" t="str">
        <f t="shared" si="1963"/>
        <v>#DIV/0!</v>
      </c>
      <c r="AF1713" s="187"/>
      <c r="AG1713" s="187"/>
    </row>
    <row r="1714">
      <c r="A1714" s="253"/>
      <c r="B1714" s="253"/>
      <c r="C1714" s="99"/>
      <c r="D1714" s="99"/>
      <c r="E1714" s="99"/>
      <c r="F1714" s="99"/>
      <c r="G1714" s="268"/>
      <c r="H1714" s="99"/>
      <c r="I1714" s="99"/>
      <c r="J1714" s="99"/>
      <c r="K1714" s="273"/>
      <c r="L1714" s="192"/>
      <c r="M1714" s="192"/>
      <c r="N1714" s="99"/>
      <c r="O1714" s="99"/>
      <c r="P1714" s="237">
        <f t="shared" si="1246"/>
        <v>45906</v>
      </c>
      <c r="Q1714" s="170" t="str">
        <f t="shared" si="1247"/>
        <v>#DIV/0!</v>
      </c>
      <c r="R1714" s="206"/>
      <c r="S1714" s="267"/>
      <c r="T1714" s="99"/>
      <c r="U1714" s="99"/>
      <c r="V1714" s="259" t="str">
        <f t="shared" si="1128"/>
        <v> </v>
      </c>
      <c r="W1714" s="260">
        <f t="shared" si="1248"/>
        <v>0</v>
      </c>
      <c r="X1714" s="258" t="str">
        <f t="shared" si="1249"/>
        <v>#DIV/0!</v>
      </c>
      <c r="Y1714" s="261" t="str">
        <f t="shared" si="1250"/>
        <v>#DIV/0!</v>
      </c>
      <c r="Z1714" s="262">
        <f t="shared" si="1251"/>
        <v>0</v>
      </c>
      <c r="AA1714" s="262">
        <f t="shared" si="1252"/>
        <v>0</v>
      </c>
      <c r="AB1714" s="258" t="str">
        <f t="shared" si="1253"/>
        <v/>
      </c>
      <c r="AC1714" s="263" t="str">
        <f t="shared" si="1135"/>
        <v>   -  BĐ: 6/9/2025 KT: Ngày lỗi</v>
      </c>
      <c r="AD1714" s="263">
        <f t="shared" ref="AD1714:AE1714" si="1964">P1714</f>
        <v>45906</v>
      </c>
      <c r="AE1714" s="263" t="str">
        <f t="shared" si="1964"/>
        <v>#DIV/0!</v>
      </c>
      <c r="AF1714" s="187"/>
      <c r="AG1714" s="187"/>
    </row>
    <row r="1715">
      <c r="A1715" s="253"/>
      <c r="B1715" s="253"/>
      <c r="C1715" s="99"/>
      <c r="D1715" s="99"/>
      <c r="E1715" s="99"/>
      <c r="F1715" s="99"/>
      <c r="G1715" s="268"/>
      <c r="H1715" s="99"/>
      <c r="I1715" s="99"/>
      <c r="J1715" s="99"/>
      <c r="K1715" s="273"/>
      <c r="L1715" s="192"/>
      <c r="M1715" s="192"/>
      <c r="N1715" s="99"/>
      <c r="O1715" s="99"/>
      <c r="P1715" s="237">
        <f t="shared" si="1246"/>
        <v>45906</v>
      </c>
      <c r="Q1715" s="170" t="str">
        <f t="shared" si="1247"/>
        <v>#DIV/0!</v>
      </c>
      <c r="R1715" s="206"/>
      <c r="S1715" s="267"/>
      <c r="T1715" s="99"/>
      <c r="U1715" s="99"/>
      <c r="V1715" s="259" t="str">
        <f t="shared" si="1128"/>
        <v> </v>
      </c>
      <c r="W1715" s="260">
        <f t="shared" si="1248"/>
        <v>0</v>
      </c>
      <c r="X1715" s="258" t="str">
        <f t="shared" si="1249"/>
        <v>#DIV/0!</v>
      </c>
      <c r="Y1715" s="261" t="str">
        <f t="shared" si="1250"/>
        <v>#DIV/0!</v>
      </c>
      <c r="Z1715" s="262">
        <f t="shared" si="1251"/>
        <v>0</v>
      </c>
      <c r="AA1715" s="262">
        <f t="shared" si="1252"/>
        <v>0</v>
      </c>
      <c r="AB1715" s="258" t="str">
        <f t="shared" si="1253"/>
        <v/>
      </c>
      <c r="AC1715" s="263" t="str">
        <f t="shared" si="1135"/>
        <v>   -  BĐ: 6/9/2025 KT: Ngày lỗi</v>
      </c>
      <c r="AD1715" s="263">
        <f t="shared" ref="AD1715:AE1715" si="1965">P1715</f>
        <v>45906</v>
      </c>
      <c r="AE1715" s="263" t="str">
        <f t="shared" si="1965"/>
        <v>#DIV/0!</v>
      </c>
      <c r="AF1715" s="187"/>
      <c r="AG1715" s="187"/>
    </row>
    <row r="1716">
      <c r="A1716" s="253"/>
      <c r="B1716" s="253"/>
      <c r="C1716" s="99"/>
      <c r="D1716" s="99"/>
      <c r="E1716" s="99"/>
      <c r="F1716" s="99"/>
      <c r="G1716" s="268"/>
      <c r="H1716" s="99"/>
      <c r="I1716" s="99"/>
      <c r="J1716" s="99"/>
      <c r="K1716" s="273"/>
      <c r="L1716" s="192"/>
      <c r="M1716" s="192"/>
      <c r="N1716" s="99"/>
      <c r="O1716" s="99"/>
      <c r="P1716" s="237">
        <f t="shared" si="1246"/>
        <v>45906</v>
      </c>
      <c r="Q1716" s="170" t="str">
        <f t="shared" si="1247"/>
        <v>#DIV/0!</v>
      </c>
      <c r="R1716" s="206"/>
      <c r="S1716" s="267"/>
      <c r="T1716" s="99"/>
      <c r="U1716" s="99"/>
      <c r="V1716" s="259" t="str">
        <f t="shared" si="1128"/>
        <v> </v>
      </c>
      <c r="W1716" s="260">
        <f t="shared" si="1248"/>
        <v>0</v>
      </c>
      <c r="X1716" s="258" t="str">
        <f t="shared" si="1249"/>
        <v>#DIV/0!</v>
      </c>
      <c r="Y1716" s="261" t="str">
        <f t="shared" si="1250"/>
        <v>#DIV/0!</v>
      </c>
      <c r="Z1716" s="262">
        <f t="shared" si="1251"/>
        <v>0</v>
      </c>
      <c r="AA1716" s="262">
        <f t="shared" si="1252"/>
        <v>0</v>
      </c>
      <c r="AB1716" s="258" t="str">
        <f t="shared" si="1253"/>
        <v/>
      </c>
      <c r="AC1716" s="263" t="str">
        <f t="shared" si="1135"/>
        <v>   -  BĐ: 6/9/2025 KT: Ngày lỗi</v>
      </c>
      <c r="AD1716" s="263">
        <f t="shared" ref="AD1716:AE1716" si="1966">P1716</f>
        <v>45906</v>
      </c>
      <c r="AE1716" s="263" t="str">
        <f t="shared" si="1966"/>
        <v>#DIV/0!</v>
      </c>
      <c r="AF1716" s="187"/>
      <c r="AG1716" s="187"/>
    </row>
    <row r="1717">
      <c r="A1717" s="253"/>
      <c r="B1717" s="253"/>
      <c r="C1717" s="99"/>
      <c r="D1717" s="99"/>
      <c r="E1717" s="99"/>
      <c r="F1717" s="99"/>
      <c r="G1717" s="268"/>
      <c r="H1717" s="99"/>
      <c r="I1717" s="99"/>
      <c r="J1717" s="99"/>
      <c r="K1717" s="273"/>
      <c r="L1717" s="192"/>
      <c r="M1717" s="192"/>
      <c r="N1717" s="99"/>
      <c r="O1717" s="99"/>
      <c r="P1717" s="237">
        <f t="shared" si="1246"/>
        <v>45906</v>
      </c>
      <c r="Q1717" s="170" t="str">
        <f t="shared" si="1247"/>
        <v>#DIV/0!</v>
      </c>
      <c r="R1717" s="206"/>
      <c r="S1717" s="267"/>
      <c r="T1717" s="99"/>
      <c r="U1717" s="99"/>
      <c r="V1717" s="259" t="str">
        <f t="shared" si="1128"/>
        <v> </v>
      </c>
      <c r="W1717" s="260">
        <f t="shared" si="1248"/>
        <v>0</v>
      </c>
      <c r="X1717" s="258" t="str">
        <f t="shared" si="1249"/>
        <v>#DIV/0!</v>
      </c>
      <c r="Y1717" s="261" t="str">
        <f t="shared" si="1250"/>
        <v>#DIV/0!</v>
      </c>
      <c r="Z1717" s="262">
        <f t="shared" si="1251"/>
        <v>0</v>
      </c>
      <c r="AA1717" s="262">
        <f t="shared" si="1252"/>
        <v>0</v>
      </c>
      <c r="AB1717" s="258" t="str">
        <f t="shared" si="1253"/>
        <v/>
      </c>
      <c r="AC1717" s="263" t="str">
        <f t="shared" si="1135"/>
        <v>   -  BĐ: 6/9/2025 KT: Ngày lỗi</v>
      </c>
      <c r="AD1717" s="263">
        <f t="shared" ref="AD1717:AE1717" si="1967">P1717</f>
        <v>45906</v>
      </c>
      <c r="AE1717" s="263" t="str">
        <f t="shared" si="1967"/>
        <v>#DIV/0!</v>
      </c>
      <c r="AF1717" s="187"/>
      <c r="AG1717" s="187"/>
    </row>
    <row r="1718">
      <c r="A1718" s="253"/>
      <c r="B1718" s="253"/>
      <c r="C1718" s="99"/>
      <c r="D1718" s="99"/>
      <c r="E1718" s="99"/>
      <c r="F1718" s="99"/>
      <c r="G1718" s="268"/>
      <c r="H1718" s="99"/>
      <c r="I1718" s="99"/>
      <c r="J1718" s="99"/>
      <c r="K1718" s="273"/>
      <c r="L1718" s="192"/>
      <c r="M1718" s="192"/>
      <c r="N1718" s="99"/>
      <c r="O1718" s="99"/>
      <c r="P1718" s="237">
        <f t="shared" si="1246"/>
        <v>45906</v>
      </c>
      <c r="Q1718" s="170" t="str">
        <f t="shared" si="1247"/>
        <v>#DIV/0!</v>
      </c>
      <c r="R1718" s="206"/>
      <c r="S1718" s="267"/>
      <c r="T1718" s="99"/>
      <c r="U1718" s="99"/>
      <c r="V1718" s="259" t="str">
        <f t="shared" si="1128"/>
        <v> </v>
      </c>
      <c r="W1718" s="260">
        <f t="shared" si="1248"/>
        <v>0</v>
      </c>
      <c r="X1718" s="258" t="str">
        <f t="shared" si="1249"/>
        <v>#DIV/0!</v>
      </c>
      <c r="Y1718" s="261" t="str">
        <f t="shared" si="1250"/>
        <v>#DIV/0!</v>
      </c>
      <c r="Z1718" s="262">
        <f t="shared" si="1251"/>
        <v>0</v>
      </c>
      <c r="AA1718" s="262">
        <f t="shared" si="1252"/>
        <v>0</v>
      </c>
      <c r="AB1718" s="258" t="str">
        <f t="shared" si="1253"/>
        <v/>
      </c>
      <c r="AC1718" s="263" t="str">
        <f t="shared" si="1135"/>
        <v>   -  BĐ: 6/9/2025 KT: Ngày lỗi</v>
      </c>
      <c r="AD1718" s="263">
        <f t="shared" ref="AD1718:AE1718" si="1968">P1718</f>
        <v>45906</v>
      </c>
      <c r="AE1718" s="263" t="str">
        <f t="shared" si="1968"/>
        <v>#DIV/0!</v>
      </c>
      <c r="AF1718" s="187"/>
      <c r="AG1718" s="187"/>
    </row>
    <row r="1719">
      <c r="A1719" s="253"/>
      <c r="B1719" s="253"/>
      <c r="C1719" s="99"/>
      <c r="D1719" s="99"/>
      <c r="E1719" s="99"/>
      <c r="F1719" s="99"/>
      <c r="G1719" s="268"/>
      <c r="H1719" s="99"/>
      <c r="I1719" s="99"/>
      <c r="J1719" s="99"/>
      <c r="K1719" s="273"/>
      <c r="L1719" s="192"/>
      <c r="M1719" s="192"/>
      <c r="N1719" s="99"/>
      <c r="O1719" s="99"/>
      <c r="P1719" s="237">
        <f t="shared" si="1246"/>
        <v>45906</v>
      </c>
      <c r="Q1719" s="170" t="str">
        <f t="shared" si="1247"/>
        <v>#DIV/0!</v>
      </c>
      <c r="R1719" s="206"/>
      <c r="S1719" s="267"/>
      <c r="T1719" s="99"/>
      <c r="U1719" s="99"/>
      <c r="V1719" s="259" t="str">
        <f t="shared" si="1128"/>
        <v> </v>
      </c>
      <c r="W1719" s="260">
        <f t="shared" si="1248"/>
        <v>0</v>
      </c>
      <c r="X1719" s="258" t="str">
        <f t="shared" si="1249"/>
        <v>#DIV/0!</v>
      </c>
      <c r="Y1719" s="261" t="str">
        <f t="shared" si="1250"/>
        <v>#DIV/0!</v>
      </c>
      <c r="Z1719" s="262">
        <f t="shared" si="1251"/>
        <v>0</v>
      </c>
      <c r="AA1719" s="262">
        <f t="shared" si="1252"/>
        <v>0</v>
      </c>
      <c r="AB1719" s="258" t="str">
        <f t="shared" si="1253"/>
        <v/>
      </c>
      <c r="AC1719" s="263" t="str">
        <f t="shared" si="1135"/>
        <v>   -  BĐ: 6/9/2025 KT: Ngày lỗi</v>
      </c>
      <c r="AD1719" s="263">
        <f t="shared" ref="AD1719:AE1719" si="1969">P1719</f>
        <v>45906</v>
      </c>
      <c r="AE1719" s="263" t="str">
        <f t="shared" si="1969"/>
        <v>#DIV/0!</v>
      </c>
      <c r="AF1719" s="187"/>
      <c r="AG1719" s="187"/>
    </row>
    <row r="1720">
      <c r="A1720" s="253"/>
      <c r="B1720" s="253"/>
      <c r="C1720" s="99"/>
      <c r="D1720" s="99"/>
      <c r="E1720" s="99"/>
      <c r="F1720" s="99"/>
      <c r="G1720" s="268"/>
      <c r="H1720" s="99"/>
      <c r="I1720" s="99"/>
      <c r="J1720" s="99"/>
      <c r="K1720" s="273"/>
      <c r="L1720" s="192"/>
      <c r="M1720" s="192"/>
      <c r="N1720" s="99"/>
      <c r="O1720" s="99"/>
      <c r="P1720" s="237">
        <f t="shared" si="1246"/>
        <v>45906</v>
      </c>
      <c r="Q1720" s="170" t="str">
        <f t="shared" si="1247"/>
        <v>#DIV/0!</v>
      </c>
      <c r="R1720" s="206"/>
      <c r="S1720" s="267"/>
      <c r="T1720" s="99"/>
      <c r="U1720" s="99"/>
      <c r="V1720" s="259" t="str">
        <f t="shared" si="1128"/>
        <v> </v>
      </c>
      <c r="W1720" s="260">
        <f t="shared" si="1248"/>
        <v>0</v>
      </c>
      <c r="X1720" s="258" t="str">
        <f t="shared" si="1249"/>
        <v>#DIV/0!</v>
      </c>
      <c r="Y1720" s="261" t="str">
        <f t="shared" si="1250"/>
        <v>#DIV/0!</v>
      </c>
      <c r="Z1720" s="262">
        <f t="shared" si="1251"/>
        <v>0</v>
      </c>
      <c r="AA1720" s="262">
        <f t="shared" si="1252"/>
        <v>0</v>
      </c>
      <c r="AB1720" s="258" t="str">
        <f t="shared" si="1253"/>
        <v/>
      </c>
      <c r="AC1720" s="263" t="str">
        <f t="shared" si="1135"/>
        <v>   -  BĐ: 6/9/2025 KT: Ngày lỗi</v>
      </c>
      <c r="AD1720" s="263">
        <f t="shared" ref="AD1720:AE1720" si="1970">P1720</f>
        <v>45906</v>
      </c>
      <c r="AE1720" s="263" t="str">
        <f t="shared" si="1970"/>
        <v>#DIV/0!</v>
      </c>
      <c r="AF1720" s="187"/>
      <c r="AG1720" s="187"/>
    </row>
    <row r="1721">
      <c r="A1721" s="253"/>
      <c r="B1721" s="253"/>
      <c r="C1721" s="99"/>
      <c r="D1721" s="99"/>
      <c r="E1721" s="99"/>
      <c r="F1721" s="99"/>
      <c r="G1721" s="268"/>
      <c r="H1721" s="99"/>
      <c r="I1721" s="99"/>
      <c r="J1721" s="99"/>
      <c r="K1721" s="273"/>
      <c r="L1721" s="192"/>
      <c r="M1721" s="192"/>
      <c r="N1721" s="99"/>
      <c r="O1721" s="99"/>
      <c r="P1721" s="237">
        <f t="shared" si="1246"/>
        <v>45906</v>
      </c>
      <c r="Q1721" s="170" t="str">
        <f t="shared" si="1247"/>
        <v>#DIV/0!</v>
      </c>
      <c r="R1721" s="206"/>
      <c r="S1721" s="267"/>
      <c r="T1721" s="99"/>
      <c r="U1721" s="99"/>
      <c r="V1721" s="259" t="str">
        <f t="shared" si="1128"/>
        <v> </v>
      </c>
      <c r="W1721" s="260">
        <f t="shared" si="1248"/>
        <v>0</v>
      </c>
      <c r="X1721" s="258" t="str">
        <f t="shared" si="1249"/>
        <v>#DIV/0!</v>
      </c>
      <c r="Y1721" s="261" t="str">
        <f t="shared" si="1250"/>
        <v>#DIV/0!</v>
      </c>
      <c r="Z1721" s="262">
        <f t="shared" si="1251"/>
        <v>0</v>
      </c>
      <c r="AA1721" s="262">
        <f t="shared" si="1252"/>
        <v>0</v>
      </c>
      <c r="AB1721" s="258" t="str">
        <f t="shared" si="1253"/>
        <v/>
      </c>
      <c r="AC1721" s="263" t="str">
        <f t="shared" si="1135"/>
        <v>   -  BĐ: 6/9/2025 KT: Ngày lỗi</v>
      </c>
      <c r="AD1721" s="263">
        <f t="shared" ref="AD1721:AE1721" si="1971">P1721</f>
        <v>45906</v>
      </c>
      <c r="AE1721" s="263" t="str">
        <f t="shared" si="1971"/>
        <v>#DIV/0!</v>
      </c>
      <c r="AF1721" s="187"/>
      <c r="AG1721" s="187"/>
    </row>
    <row r="1722">
      <c r="A1722" s="253"/>
      <c r="B1722" s="253"/>
      <c r="C1722" s="99"/>
      <c r="D1722" s="99"/>
      <c r="E1722" s="99"/>
      <c r="F1722" s="99"/>
      <c r="G1722" s="268"/>
      <c r="H1722" s="99"/>
      <c r="I1722" s="99"/>
      <c r="J1722" s="99"/>
      <c r="K1722" s="273"/>
      <c r="L1722" s="192"/>
      <c r="M1722" s="192"/>
      <c r="N1722" s="99"/>
      <c r="O1722" s="99"/>
      <c r="P1722" s="237">
        <f t="shared" si="1246"/>
        <v>45906</v>
      </c>
      <c r="Q1722" s="170" t="str">
        <f t="shared" si="1247"/>
        <v>#DIV/0!</v>
      </c>
      <c r="R1722" s="206"/>
      <c r="S1722" s="267"/>
      <c r="T1722" s="99"/>
      <c r="U1722" s="99"/>
      <c r="V1722" s="259" t="str">
        <f t="shared" si="1128"/>
        <v> </v>
      </c>
      <c r="W1722" s="260">
        <f t="shared" si="1248"/>
        <v>0</v>
      </c>
      <c r="X1722" s="258" t="str">
        <f t="shared" si="1249"/>
        <v>#DIV/0!</v>
      </c>
      <c r="Y1722" s="261" t="str">
        <f t="shared" si="1250"/>
        <v>#DIV/0!</v>
      </c>
      <c r="Z1722" s="262">
        <f t="shared" si="1251"/>
        <v>0</v>
      </c>
      <c r="AA1722" s="262">
        <f t="shared" si="1252"/>
        <v>0</v>
      </c>
      <c r="AB1722" s="258" t="str">
        <f t="shared" si="1253"/>
        <v/>
      </c>
      <c r="AC1722" s="263" t="str">
        <f t="shared" si="1135"/>
        <v>   -  BĐ: 6/9/2025 KT: Ngày lỗi</v>
      </c>
      <c r="AD1722" s="263">
        <f t="shared" ref="AD1722:AE1722" si="1972">P1722</f>
        <v>45906</v>
      </c>
      <c r="AE1722" s="263" t="str">
        <f t="shared" si="1972"/>
        <v>#DIV/0!</v>
      </c>
      <c r="AF1722" s="187"/>
      <c r="AG1722" s="187"/>
    </row>
    <row r="1723">
      <c r="A1723" s="253"/>
      <c r="B1723" s="253"/>
      <c r="C1723" s="99"/>
      <c r="D1723" s="99"/>
      <c r="E1723" s="99"/>
      <c r="F1723" s="99"/>
      <c r="G1723" s="268"/>
      <c r="H1723" s="99"/>
      <c r="I1723" s="99"/>
      <c r="J1723" s="99"/>
      <c r="K1723" s="273"/>
      <c r="L1723" s="192"/>
      <c r="M1723" s="192"/>
      <c r="N1723" s="99"/>
      <c r="O1723" s="99"/>
      <c r="P1723" s="237">
        <f t="shared" si="1246"/>
        <v>45906</v>
      </c>
      <c r="Q1723" s="170" t="str">
        <f t="shared" si="1247"/>
        <v>#DIV/0!</v>
      </c>
      <c r="R1723" s="206"/>
      <c r="S1723" s="267"/>
      <c r="T1723" s="99"/>
      <c r="U1723" s="99"/>
      <c r="V1723" s="259" t="str">
        <f t="shared" si="1128"/>
        <v> </v>
      </c>
      <c r="W1723" s="260">
        <f t="shared" si="1248"/>
        <v>0</v>
      </c>
      <c r="X1723" s="258" t="str">
        <f t="shared" si="1249"/>
        <v>#DIV/0!</v>
      </c>
      <c r="Y1723" s="261" t="str">
        <f t="shared" si="1250"/>
        <v>#DIV/0!</v>
      </c>
      <c r="Z1723" s="262">
        <f t="shared" si="1251"/>
        <v>0</v>
      </c>
      <c r="AA1723" s="262">
        <f t="shared" si="1252"/>
        <v>0</v>
      </c>
      <c r="AB1723" s="258" t="str">
        <f t="shared" si="1253"/>
        <v/>
      </c>
      <c r="AC1723" s="263" t="str">
        <f t="shared" si="1135"/>
        <v>   -  BĐ: 6/9/2025 KT: Ngày lỗi</v>
      </c>
      <c r="AD1723" s="263">
        <f t="shared" ref="AD1723:AE1723" si="1973">P1723</f>
        <v>45906</v>
      </c>
      <c r="AE1723" s="263" t="str">
        <f t="shared" si="1973"/>
        <v>#DIV/0!</v>
      </c>
      <c r="AF1723" s="187"/>
      <c r="AG1723" s="187"/>
    </row>
    <row r="1724">
      <c r="A1724" s="253"/>
      <c r="B1724" s="253"/>
      <c r="C1724" s="99"/>
      <c r="D1724" s="99"/>
      <c r="E1724" s="99"/>
      <c r="F1724" s="99"/>
      <c r="G1724" s="268"/>
      <c r="H1724" s="99"/>
      <c r="I1724" s="99"/>
      <c r="J1724" s="99"/>
      <c r="K1724" s="273"/>
      <c r="L1724" s="192"/>
      <c r="M1724" s="192"/>
      <c r="N1724" s="99"/>
      <c r="O1724" s="99"/>
      <c r="P1724" s="237">
        <f t="shared" si="1246"/>
        <v>45906</v>
      </c>
      <c r="Q1724" s="170" t="str">
        <f t="shared" si="1247"/>
        <v>#DIV/0!</v>
      </c>
      <c r="R1724" s="206"/>
      <c r="S1724" s="267"/>
      <c r="T1724" s="99"/>
      <c r="U1724" s="99"/>
      <c r="V1724" s="259" t="str">
        <f t="shared" si="1128"/>
        <v> </v>
      </c>
      <c r="W1724" s="260">
        <f t="shared" si="1248"/>
        <v>0</v>
      </c>
      <c r="X1724" s="258" t="str">
        <f t="shared" si="1249"/>
        <v>#DIV/0!</v>
      </c>
      <c r="Y1724" s="261" t="str">
        <f t="shared" si="1250"/>
        <v>#DIV/0!</v>
      </c>
      <c r="Z1724" s="262">
        <f t="shared" si="1251"/>
        <v>0</v>
      </c>
      <c r="AA1724" s="262">
        <f t="shared" si="1252"/>
        <v>0</v>
      </c>
      <c r="AB1724" s="258" t="str">
        <f t="shared" si="1253"/>
        <v/>
      </c>
      <c r="AC1724" s="263" t="str">
        <f t="shared" si="1135"/>
        <v>   -  BĐ: 6/9/2025 KT: Ngày lỗi</v>
      </c>
      <c r="AD1724" s="263">
        <f t="shared" ref="AD1724:AE1724" si="1974">P1724</f>
        <v>45906</v>
      </c>
      <c r="AE1724" s="263" t="str">
        <f t="shared" si="1974"/>
        <v>#DIV/0!</v>
      </c>
      <c r="AF1724" s="187"/>
      <c r="AG1724" s="187"/>
    </row>
    <row r="1725">
      <c r="A1725" s="253"/>
      <c r="B1725" s="253"/>
      <c r="C1725" s="99"/>
      <c r="D1725" s="99"/>
      <c r="E1725" s="99"/>
      <c r="F1725" s="99"/>
      <c r="G1725" s="268"/>
      <c r="H1725" s="99"/>
      <c r="I1725" s="99"/>
      <c r="J1725" s="99"/>
      <c r="K1725" s="273"/>
      <c r="L1725" s="192"/>
      <c r="M1725" s="192"/>
      <c r="N1725" s="99"/>
      <c r="O1725" s="99"/>
      <c r="P1725" s="237">
        <f t="shared" si="1246"/>
        <v>45906</v>
      </c>
      <c r="Q1725" s="170" t="str">
        <f t="shared" si="1247"/>
        <v>#DIV/0!</v>
      </c>
      <c r="R1725" s="206"/>
      <c r="S1725" s="267"/>
      <c r="T1725" s="99"/>
      <c r="U1725" s="99"/>
      <c r="V1725" s="259" t="str">
        <f t="shared" si="1128"/>
        <v> </v>
      </c>
      <c r="W1725" s="260">
        <f t="shared" si="1248"/>
        <v>0</v>
      </c>
      <c r="X1725" s="258" t="str">
        <f t="shared" si="1249"/>
        <v>#DIV/0!</v>
      </c>
      <c r="Y1725" s="261" t="str">
        <f t="shared" si="1250"/>
        <v>#DIV/0!</v>
      </c>
      <c r="Z1725" s="262">
        <f t="shared" si="1251"/>
        <v>0</v>
      </c>
      <c r="AA1725" s="262">
        <f t="shared" si="1252"/>
        <v>0</v>
      </c>
      <c r="AB1725" s="258" t="str">
        <f t="shared" si="1253"/>
        <v/>
      </c>
      <c r="AC1725" s="263" t="str">
        <f t="shared" si="1135"/>
        <v>   -  BĐ: 6/9/2025 KT: Ngày lỗi</v>
      </c>
      <c r="AD1725" s="263">
        <f t="shared" ref="AD1725:AE1725" si="1975">P1725</f>
        <v>45906</v>
      </c>
      <c r="AE1725" s="263" t="str">
        <f t="shared" si="1975"/>
        <v>#DIV/0!</v>
      </c>
      <c r="AF1725" s="187"/>
      <c r="AG1725" s="187"/>
    </row>
    <row r="1726">
      <c r="A1726" s="253"/>
      <c r="B1726" s="253"/>
      <c r="C1726" s="99"/>
      <c r="D1726" s="99"/>
      <c r="E1726" s="99"/>
      <c r="F1726" s="99"/>
      <c r="G1726" s="268"/>
      <c r="H1726" s="99"/>
      <c r="I1726" s="99"/>
      <c r="J1726" s="99"/>
      <c r="K1726" s="273"/>
      <c r="L1726" s="192"/>
      <c r="M1726" s="192"/>
      <c r="N1726" s="99"/>
      <c r="O1726" s="99"/>
      <c r="P1726" s="237">
        <f t="shared" si="1246"/>
        <v>45906</v>
      </c>
      <c r="Q1726" s="170" t="str">
        <f t="shared" si="1247"/>
        <v>#DIV/0!</v>
      </c>
      <c r="R1726" s="206"/>
      <c r="S1726" s="267"/>
      <c r="T1726" s="99"/>
      <c r="U1726" s="99"/>
      <c r="V1726" s="259" t="str">
        <f t="shared" si="1128"/>
        <v> </v>
      </c>
      <c r="W1726" s="260">
        <f t="shared" si="1248"/>
        <v>0</v>
      </c>
      <c r="X1726" s="258" t="str">
        <f t="shared" si="1249"/>
        <v>#DIV/0!</v>
      </c>
      <c r="Y1726" s="261" t="str">
        <f t="shared" si="1250"/>
        <v>#DIV/0!</v>
      </c>
      <c r="Z1726" s="262">
        <f t="shared" si="1251"/>
        <v>0</v>
      </c>
      <c r="AA1726" s="262">
        <f t="shared" si="1252"/>
        <v>0</v>
      </c>
      <c r="AB1726" s="258" t="str">
        <f t="shared" si="1253"/>
        <v/>
      </c>
      <c r="AC1726" s="263" t="str">
        <f t="shared" si="1135"/>
        <v>   -  BĐ: 6/9/2025 KT: Ngày lỗi</v>
      </c>
      <c r="AD1726" s="263">
        <f t="shared" ref="AD1726:AE1726" si="1976">P1726</f>
        <v>45906</v>
      </c>
      <c r="AE1726" s="263" t="str">
        <f t="shared" si="1976"/>
        <v>#DIV/0!</v>
      </c>
      <c r="AF1726" s="187"/>
      <c r="AG1726" s="187"/>
    </row>
    <row r="1727">
      <c r="A1727" s="253"/>
      <c r="B1727" s="253"/>
      <c r="C1727" s="99"/>
      <c r="D1727" s="99"/>
      <c r="E1727" s="99"/>
      <c r="F1727" s="99"/>
      <c r="G1727" s="268"/>
      <c r="H1727" s="99"/>
      <c r="I1727" s="99"/>
      <c r="J1727" s="99"/>
      <c r="K1727" s="273"/>
      <c r="L1727" s="192"/>
      <c r="M1727" s="192"/>
      <c r="N1727" s="99"/>
      <c r="O1727" s="99"/>
      <c r="P1727" s="237">
        <f t="shared" si="1246"/>
        <v>45906</v>
      </c>
      <c r="Q1727" s="170" t="str">
        <f t="shared" si="1247"/>
        <v>#DIV/0!</v>
      </c>
      <c r="R1727" s="206"/>
      <c r="S1727" s="267"/>
      <c r="T1727" s="99"/>
      <c r="U1727" s="99"/>
      <c r="V1727" s="259" t="str">
        <f t="shared" si="1128"/>
        <v> </v>
      </c>
      <c r="W1727" s="260">
        <f t="shared" si="1248"/>
        <v>0</v>
      </c>
      <c r="X1727" s="258" t="str">
        <f t="shared" si="1249"/>
        <v>#DIV/0!</v>
      </c>
      <c r="Y1727" s="261" t="str">
        <f t="shared" si="1250"/>
        <v>#DIV/0!</v>
      </c>
      <c r="Z1727" s="262">
        <f t="shared" si="1251"/>
        <v>0</v>
      </c>
      <c r="AA1727" s="262">
        <f t="shared" si="1252"/>
        <v>0</v>
      </c>
      <c r="AB1727" s="258" t="str">
        <f t="shared" si="1253"/>
        <v/>
      </c>
      <c r="AC1727" s="263" t="str">
        <f t="shared" si="1135"/>
        <v>   -  BĐ: 6/9/2025 KT: Ngày lỗi</v>
      </c>
      <c r="AD1727" s="263">
        <f t="shared" ref="AD1727:AE1727" si="1977">P1727</f>
        <v>45906</v>
      </c>
      <c r="AE1727" s="263" t="str">
        <f t="shared" si="1977"/>
        <v>#DIV/0!</v>
      </c>
      <c r="AF1727" s="187"/>
      <c r="AG1727" s="187"/>
    </row>
    <row r="1728">
      <c r="A1728" s="253"/>
      <c r="B1728" s="253"/>
      <c r="C1728" s="99"/>
      <c r="D1728" s="99"/>
      <c r="E1728" s="99"/>
      <c r="F1728" s="99"/>
      <c r="G1728" s="268"/>
      <c r="H1728" s="99"/>
      <c r="I1728" s="99"/>
      <c r="J1728" s="99"/>
      <c r="K1728" s="273"/>
      <c r="L1728" s="192"/>
      <c r="M1728" s="192"/>
      <c r="N1728" s="99"/>
      <c r="O1728" s="99"/>
      <c r="P1728" s="237">
        <f t="shared" si="1246"/>
        <v>45906</v>
      </c>
      <c r="Q1728" s="170" t="str">
        <f t="shared" si="1247"/>
        <v>#DIV/0!</v>
      </c>
      <c r="R1728" s="206"/>
      <c r="S1728" s="267"/>
      <c r="T1728" s="99"/>
      <c r="U1728" s="99"/>
      <c r="V1728" s="259" t="str">
        <f t="shared" si="1128"/>
        <v> </v>
      </c>
      <c r="W1728" s="260">
        <f t="shared" si="1248"/>
        <v>0</v>
      </c>
      <c r="X1728" s="258" t="str">
        <f t="shared" si="1249"/>
        <v>#DIV/0!</v>
      </c>
      <c r="Y1728" s="261" t="str">
        <f t="shared" si="1250"/>
        <v>#DIV/0!</v>
      </c>
      <c r="Z1728" s="262">
        <f t="shared" si="1251"/>
        <v>0</v>
      </c>
      <c r="AA1728" s="262">
        <f t="shared" si="1252"/>
        <v>0</v>
      </c>
      <c r="AB1728" s="258" t="str">
        <f t="shared" si="1253"/>
        <v/>
      </c>
      <c r="AC1728" s="263" t="str">
        <f t="shared" si="1135"/>
        <v>   -  BĐ: 6/9/2025 KT: Ngày lỗi</v>
      </c>
      <c r="AD1728" s="263">
        <f t="shared" ref="AD1728:AE1728" si="1978">P1728</f>
        <v>45906</v>
      </c>
      <c r="AE1728" s="263" t="str">
        <f t="shared" si="1978"/>
        <v>#DIV/0!</v>
      </c>
      <c r="AF1728" s="187"/>
      <c r="AG1728" s="187"/>
    </row>
    <row r="1729">
      <c r="A1729" s="253"/>
      <c r="B1729" s="253"/>
      <c r="C1729" s="99"/>
      <c r="D1729" s="99"/>
      <c r="E1729" s="99"/>
      <c r="F1729" s="99"/>
      <c r="G1729" s="268"/>
      <c r="H1729" s="99"/>
      <c r="I1729" s="99"/>
      <c r="J1729" s="99"/>
      <c r="K1729" s="273"/>
      <c r="L1729" s="192"/>
      <c r="M1729" s="192"/>
      <c r="N1729" s="99"/>
      <c r="O1729" s="99"/>
      <c r="P1729" s="237">
        <f t="shared" si="1246"/>
        <v>45906</v>
      </c>
      <c r="Q1729" s="170" t="str">
        <f t="shared" si="1247"/>
        <v>#DIV/0!</v>
      </c>
      <c r="R1729" s="206"/>
      <c r="S1729" s="267"/>
      <c r="T1729" s="99"/>
      <c r="U1729" s="99"/>
      <c r="V1729" s="259" t="str">
        <f t="shared" si="1128"/>
        <v> </v>
      </c>
      <c r="W1729" s="260">
        <f t="shared" si="1248"/>
        <v>0</v>
      </c>
      <c r="X1729" s="258" t="str">
        <f t="shared" si="1249"/>
        <v>#DIV/0!</v>
      </c>
      <c r="Y1729" s="261" t="str">
        <f t="shared" si="1250"/>
        <v>#DIV/0!</v>
      </c>
      <c r="Z1729" s="262">
        <f t="shared" si="1251"/>
        <v>0</v>
      </c>
      <c r="AA1729" s="262">
        <f t="shared" si="1252"/>
        <v>0</v>
      </c>
      <c r="AB1729" s="258" t="str">
        <f t="shared" si="1253"/>
        <v/>
      </c>
      <c r="AC1729" s="263" t="str">
        <f t="shared" si="1135"/>
        <v>   -  BĐ: 6/9/2025 KT: Ngày lỗi</v>
      </c>
      <c r="AD1729" s="263">
        <f t="shared" ref="AD1729:AE1729" si="1979">P1729</f>
        <v>45906</v>
      </c>
      <c r="AE1729" s="263" t="str">
        <f t="shared" si="1979"/>
        <v>#DIV/0!</v>
      </c>
      <c r="AF1729" s="187"/>
      <c r="AG1729" s="187"/>
    </row>
    <row r="1730">
      <c r="A1730" s="253"/>
      <c r="B1730" s="253"/>
      <c r="C1730" s="99"/>
      <c r="D1730" s="99"/>
      <c r="E1730" s="99"/>
      <c r="F1730" s="99"/>
      <c r="G1730" s="268"/>
      <c r="H1730" s="99"/>
      <c r="I1730" s="99"/>
      <c r="J1730" s="99"/>
      <c r="K1730" s="273"/>
      <c r="L1730" s="192"/>
      <c r="M1730" s="192"/>
      <c r="N1730" s="99"/>
      <c r="O1730" s="99"/>
      <c r="P1730" s="237">
        <f t="shared" si="1246"/>
        <v>45906</v>
      </c>
      <c r="Q1730" s="170" t="str">
        <f t="shared" si="1247"/>
        <v>#DIV/0!</v>
      </c>
      <c r="R1730" s="206"/>
      <c r="S1730" s="267"/>
      <c r="T1730" s="99"/>
      <c r="U1730" s="99"/>
      <c r="V1730" s="259" t="str">
        <f t="shared" si="1128"/>
        <v> </v>
      </c>
      <c r="W1730" s="260">
        <f t="shared" si="1248"/>
        <v>0</v>
      </c>
      <c r="X1730" s="258" t="str">
        <f t="shared" si="1249"/>
        <v>#DIV/0!</v>
      </c>
      <c r="Y1730" s="261" t="str">
        <f t="shared" si="1250"/>
        <v>#DIV/0!</v>
      </c>
      <c r="Z1730" s="262">
        <f t="shared" si="1251"/>
        <v>0</v>
      </c>
      <c r="AA1730" s="262">
        <f t="shared" si="1252"/>
        <v>0</v>
      </c>
      <c r="AB1730" s="258" t="str">
        <f t="shared" si="1253"/>
        <v/>
      </c>
      <c r="AC1730" s="263" t="str">
        <f t="shared" si="1135"/>
        <v>   -  BĐ: 6/9/2025 KT: Ngày lỗi</v>
      </c>
      <c r="AD1730" s="263">
        <f t="shared" ref="AD1730:AE1730" si="1980">P1730</f>
        <v>45906</v>
      </c>
      <c r="AE1730" s="263" t="str">
        <f t="shared" si="1980"/>
        <v>#DIV/0!</v>
      </c>
      <c r="AF1730" s="187"/>
      <c r="AG1730" s="187"/>
    </row>
    <row r="1731">
      <c r="A1731" s="253"/>
      <c r="B1731" s="253"/>
      <c r="C1731" s="99"/>
      <c r="D1731" s="99"/>
      <c r="E1731" s="99"/>
      <c r="F1731" s="99"/>
      <c r="G1731" s="268"/>
      <c r="H1731" s="99"/>
      <c r="I1731" s="99"/>
      <c r="J1731" s="99"/>
      <c r="K1731" s="273"/>
      <c r="L1731" s="192"/>
      <c r="M1731" s="192"/>
      <c r="N1731" s="99"/>
      <c r="O1731" s="99"/>
      <c r="P1731" s="237">
        <f t="shared" si="1246"/>
        <v>45906</v>
      </c>
      <c r="Q1731" s="170" t="str">
        <f t="shared" si="1247"/>
        <v>#DIV/0!</v>
      </c>
      <c r="R1731" s="206"/>
      <c r="S1731" s="267"/>
      <c r="T1731" s="99"/>
      <c r="U1731" s="99"/>
      <c r="V1731" s="259" t="str">
        <f t="shared" si="1128"/>
        <v> </v>
      </c>
      <c r="W1731" s="260">
        <f t="shared" si="1248"/>
        <v>0</v>
      </c>
      <c r="X1731" s="258" t="str">
        <f t="shared" si="1249"/>
        <v>#DIV/0!</v>
      </c>
      <c r="Y1731" s="261" t="str">
        <f t="shared" si="1250"/>
        <v>#DIV/0!</v>
      </c>
      <c r="Z1731" s="262">
        <f t="shared" si="1251"/>
        <v>0</v>
      </c>
      <c r="AA1731" s="262">
        <f t="shared" si="1252"/>
        <v>0</v>
      </c>
      <c r="AB1731" s="258" t="str">
        <f t="shared" si="1253"/>
        <v/>
      </c>
      <c r="AC1731" s="263" t="str">
        <f t="shared" si="1135"/>
        <v>   -  BĐ: 6/9/2025 KT: Ngày lỗi</v>
      </c>
      <c r="AD1731" s="263">
        <f t="shared" ref="AD1731:AE1731" si="1981">P1731</f>
        <v>45906</v>
      </c>
      <c r="AE1731" s="263" t="str">
        <f t="shared" si="1981"/>
        <v>#DIV/0!</v>
      </c>
      <c r="AF1731" s="187"/>
      <c r="AG1731" s="187"/>
    </row>
    <row r="1732">
      <c r="A1732" s="253"/>
      <c r="B1732" s="253"/>
      <c r="C1732" s="99"/>
      <c r="D1732" s="99"/>
      <c r="E1732" s="99"/>
      <c r="F1732" s="99"/>
      <c r="G1732" s="268"/>
      <c r="H1732" s="99"/>
      <c r="I1732" s="99"/>
      <c r="J1732" s="99"/>
      <c r="K1732" s="273"/>
      <c r="L1732" s="192"/>
      <c r="M1732" s="192"/>
      <c r="N1732" s="99"/>
      <c r="O1732" s="99"/>
      <c r="P1732" s="237">
        <f t="shared" si="1246"/>
        <v>45906</v>
      </c>
      <c r="Q1732" s="170" t="str">
        <f t="shared" si="1247"/>
        <v>#DIV/0!</v>
      </c>
      <c r="R1732" s="206"/>
      <c r="S1732" s="267"/>
      <c r="T1732" s="99"/>
      <c r="U1732" s="99"/>
      <c r="V1732" s="259" t="str">
        <f t="shared" si="1128"/>
        <v> </v>
      </c>
      <c r="W1732" s="260">
        <f t="shared" si="1248"/>
        <v>0</v>
      </c>
      <c r="X1732" s="258" t="str">
        <f t="shared" si="1249"/>
        <v>#DIV/0!</v>
      </c>
      <c r="Y1732" s="261" t="str">
        <f t="shared" si="1250"/>
        <v>#DIV/0!</v>
      </c>
      <c r="Z1732" s="262">
        <f t="shared" si="1251"/>
        <v>0</v>
      </c>
      <c r="AA1732" s="262">
        <f t="shared" si="1252"/>
        <v>0</v>
      </c>
      <c r="AB1732" s="258" t="str">
        <f t="shared" si="1253"/>
        <v/>
      </c>
      <c r="AC1732" s="263" t="str">
        <f t="shared" si="1135"/>
        <v>   -  BĐ: 6/9/2025 KT: Ngày lỗi</v>
      </c>
      <c r="AD1732" s="263">
        <f t="shared" ref="AD1732:AE1732" si="1982">P1732</f>
        <v>45906</v>
      </c>
      <c r="AE1732" s="263" t="str">
        <f t="shared" si="1982"/>
        <v>#DIV/0!</v>
      </c>
      <c r="AF1732" s="187"/>
      <c r="AG1732" s="187"/>
    </row>
    <row r="1733">
      <c r="A1733" s="253"/>
      <c r="B1733" s="253"/>
      <c r="C1733" s="99"/>
      <c r="D1733" s="99"/>
      <c r="E1733" s="99"/>
      <c r="F1733" s="99"/>
      <c r="G1733" s="268"/>
      <c r="H1733" s="99"/>
      <c r="I1733" s="99"/>
      <c r="J1733" s="99"/>
      <c r="K1733" s="273"/>
      <c r="L1733" s="192"/>
      <c r="M1733" s="192"/>
      <c r="N1733" s="99"/>
      <c r="O1733" s="99"/>
      <c r="P1733" s="237">
        <f t="shared" si="1246"/>
        <v>45906</v>
      </c>
      <c r="Q1733" s="170" t="str">
        <f t="shared" si="1247"/>
        <v>#DIV/0!</v>
      </c>
      <c r="R1733" s="206"/>
      <c r="S1733" s="267"/>
      <c r="T1733" s="99"/>
      <c r="U1733" s="99"/>
      <c r="V1733" s="259" t="str">
        <f t="shared" si="1128"/>
        <v> </v>
      </c>
      <c r="W1733" s="260">
        <f t="shared" si="1248"/>
        <v>0</v>
      </c>
      <c r="X1733" s="258" t="str">
        <f t="shared" si="1249"/>
        <v>#DIV/0!</v>
      </c>
      <c r="Y1733" s="261" t="str">
        <f t="shared" si="1250"/>
        <v>#DIV/0!</v>
      </c>
      <c r="Z1733" s="262">
        <f t="shared" si="1251"/>
        <v>0</v>
      </c>
      <c r="AA1733" s="262">
        <f t="shared" si="1252"/>
        <v>0</v>
      </c>
      <c r="AB1733" s="258" t="str">
        <f t="shared" si="1253"/>
        <v/>
      </c>
      <c r="AC1733" s="263" t="str">
        <f t="shared" si="1135"/>
        <v>   -  BĐ: 6/9/2025 KT: Ngày lỗi</v>
      </c>
      <c r="AD1733" s="263">
        <f t="shared" ref="AD1733:AE1733" si="1983">P1733</f>
        <v>45906</v>
      </c>
      <c r="AE1733" s="263" t="str">
        <f t="shared" si="1983"/>
        <v>#DIV/0!</v>
      </c>
      <c r="AF1733" s="187"/>
      <c r="AG1733" s="187"/>
    </row>
    <row r="1734">
      <c r="A1734" s="253"/>
      <c r="B1734" s="253"/>
      <c r="C1734" s="99"/>
      <c r="D1734" s="99"/>
      <c r="E1734" s="99"/>
      <c r="F1734" s="99"/>
      <c r="G1734" s="268"/>
      <c r="H1734" s="99"/>
      <c r="I1734" s="99"/>
      <c r="J1734" s="99"/>
      <c r="K1734" s="273"/>
      <c r="L1734" s="192"/>
      <c r="M1734" s="192"/>
      <c r="N1734" s="99"/>
      <c r="O1734" s="99"/>
      <c r="P1734" s="237">
        <f t="shared" si="1246"/>
        <v>45906</v>
      </c>
      <c r="Q1734" s="170" t="str">
        <f t="shared" si="1247"/>
        <v>#DIV/0!</v>
      </c>
      <c r="R1734" s="206"/>
      <c r="S1734" s="267"/>
      <c r="T1734" s="99"/>
      <c r="U1734" s="99"/>
      <c r="V1734" s="259" t="str">
        <f t="shared" si="1128"/>
        <v> </v>
      </c>
      <c r="W1734" s="260">
        <f t="shared" si="1248"/>
        <v>0</v>
      </c>
      <c r="X1734" s="258" t="str">
        <f t="shared" si="1249"/>
        <v>#DIV/0!</v>
      </c>
      <c r="Y1734" s="261" t="str">
        <f t="shared" si="1250"/>
        <v>#DIV/0!</v>
      </c>
      <c r="Z1734" s="262">
        <f t="shared" si="1251"/>
        <v>0</v>
      </c>
      <c r="AA1734" s="262">
        <f t="shared" si="1252"/>
        <v>0</v>
      </c>
      <c r="AB1734" s="258" t="str">
        <f t="shared" si="1253"/>
        <v/>
      </c>
      <c r="AC1734" s="263" t="str">
        <f t="shared" si="1135"/>
        <v>   -  BĐ: 6/9/2025 KT: Ngày lỗi</v>
      </c>
      <c r="AD1734" s="263">
        <f t="shared" ref="AD1734:AE1734" si="1984">P1734</f>
        <v>45906</v>
      </c>
      <c r="AE1734" s="263" t="str">
        <f t="shared" si="1984"/>
        <v>#DIV/0!</v>
      </c>
      <c r="AF1734" s="187"/>
      <c r="AG1734" s="187"/>
    </row>
    <row r="1735">
      <c r="A1735" s="253"/>
      <c r="B1735" s="253"/>
      <c r="C1735" s="99"/>
      <c r="D1735" s="99"/>
      <c r="E1735" s="99"/>
      <c r="F1735" s="99"/>
      <c r="G1735" s="268"/>
      <c r="H1735" s="99"/>
      <c r="I1735" s="99"/>
      <c r="J1735" s="99"/>
      <c r="K1735" s="273"/>
      <c r="L1735" s="192"/>
      <c r="M1735" s="192"/>
      <c r="N1735" s="99"/>
      <c r="O1735" s="99"/>
      <c r="P1735" s="237">
        <f t="shared" si="1246"/>
        <v>45906</v>
      </c>
      <c r="Q1735" s="170" t="str">
        <f t="shared" si="1247"/>
        <v>#DIV/0!</v>
      </c>
      <c r="R1735" s="206"/>
      <c r="S1735" s="267"/>
      <c r="T1735" s="99"/>
      <c r="U1735" s="99"/>
      <c r="V1735" s="259" t="str">
        <f t="shared" si="1128"/>
        <v> </v>
      </c>
      <c r="W1735" s="260">
        <f t="shared" si="1248"/>
        <v>0</v>
      </c>
      <c r="X1735" s="258" t="str">
        <f t="shared" si="1249"/>
        <v>#DIV/0!</v>
      </c>
      <c r="Y1735" s="261" t="str">
        <f t="shared" si="1250"/>
        <v>#DIV/0!</v>
      </c>
      <c r="Z1735" s="262">
        <f t="shared" si="1251"/>
        <v>0</v>
      </c>
      <c r="AA1735" s="262">
        <f t="shared" si="1252"/>
        <v>0</v>
      </c>
      <c r="AB1735" s="258" t="str">
        <f t="shared" si="1253"/>
        <v/>
      </c>
      <c r="AC1735" s="263" t="str">
        <f t="shared" si="1135"/>
        <v>   -  BĐ: 6/9/2025 KT: Ngày lỗi</v>
      </c>
      <c r="AD1735" s="263">
        <f t="shared" ref="AD1735:AE1735" si="1985">P1735</f>
        <v>45906</v>
      </c>
      <c r="AE1735" s="263" t="str">
        <f t="shared" si="1985"/>
        <v>#DIV/0!</v>
      </c>
      <c r="AF1735" s="187"/>
      <c r="AG1735" s="187"/>
    </row>
    <row r="1736">
      <c r="A1736" s="253"/>
      <c r="B1736" s="253"/>
      <c r="C1736" s="99"/>
      <c r="D1736" s="99"/>
      <c r="E1736" s="99"/>
      <c r="F1736" s="99"/>
      <c r="G1736" s="268"/>
      <c r="H1736" s="99"/>
      <c r="I1736" s="99"/>
      <c r="J1736" s="99"/>
      <c r="K1736" s="273"/>
      <c r="L1736" s="192"/>
      <c r="M1736" s="192"/>
      <c r="N1736" s="99"/>
      <c r="O1736" s="99"/>
      <c r="P1736" s="237">
        <f t="shared" si="1246"/>
        <v>45906</v>
      </c>
      <c r="Q1736" s="170" t="str">
        <f t="shared" si="1247"/>
        <v>#DIV/0!</v>
      </c>
      <c r="R1736" s="206"/>
      <c r="S1736" s="267"/>
      <c r="T1736" s="99"/>
      <c r="U1736" s="99"/>
      <c r="V1736" s="259" t="str">
        <f t="shared" si="1128"/>
        <v> </v>
      </c>
      <c r="W1736" s="260">
        <f t="shared" si="1248"/>
        <v>0</v>
      </c>
      <c r="X1736" s="258" t="str">
        <f t="shared" si="1249"/>
        <v>#DIV/0!</v>
      </c>
      <c r="Y1736" s="261" t="str">
        <f t="shared" si="1250"/>
        <v>#DIV/0!</v>
      </c>
      <c r="Z1736" s="262">
        <f t="shared" si="1251"/>
        <v>0</v>
      </c>
      <c r="AA1736" s="262">
        <f t="shared" si="1252"/>
        <v>0</v>
      </c>
      <c r="AB1736" s="258" t="str">
        <f t="shared" si="1253"/>
        <v/>
      </c>
      <c r="AC1736" s="263" t="str">
        <f t="shared" si="1135"/>
        <v>   -  BĐ: 6/9/2025 KT: Ngày lỗi</v>
      </c>
      <c r="AD1736" s="263">
        <f t="shared" ref="AD1736:AE1736" si="1986">P1736</f>
        <v>45906</v>
      </c>
      <c r="AE1736" s="263" t="str">
        <f t="shared" si="1986"/>
        <v>#DIV/0!</v>
      </c>
      <c r="AF1736" s="187"/>
      <c r="AG1736" s="187"/>
    </row>
    <row r="1737">
      <c r="A1737" s="253"/>
      <c r="B1737" s="253"/>
      <c r="C1737" s="99"/>
      <c r="D1737" s="99"/>
      <c r="E1737" s="99"/>
      <c r="F1737" s="99"/>
      <c r="G1737" s="268"/>
      <c r="H1737" s="99"/>
      <c r="I1737" s="99"/>
      <c r="J1737" s="99"/>
      <c r="K1737" s="273"/>
      <c r="L1737" s="192"/>
      <c r="M1737" s="192"/>
      <c r="N1737" s="99"/>
      <c r="O1737" s="99"/>
      <c r="P1737" s="237">
        <f t="shared" si="1246"/>
        <v>45906</v>
      </c>
      <c r="Q1737" s="170" t="str">
        <f t="shared" si="1247"/>
        <v>#DIV/0!</v>
      </c>
      <c r="R1737" s="206"/>
      <c r="S1737" s="267"/>
      <c r="T1737" s="99"/>
      <c r="U1737" s="99"/>
      <c r="V1737" s="259" t="str">
        <f t="shared" si="1128"/>
        <v> </v>
      </c>
      <c r="W1737" s="260">
        <f t="shared" si="1248"/>
        <v>0</v>
      </c>
      <c r="X1737" s="258" t="str">
        <f t="shared" si="1249"/>
        <v>#DIV/0!</v>
      </c>
      <c r="Y1737" s="261" t="str">
        <f t="shared" si="1250"/>
        <v>#DIV/0!</v>
      </c>
      <c r="Z1737" s="262">
        <f t="shared" si="1251"/>
        <v>0</v>
      </c>
      <c r="AA1737" s="262">
        <f t="shared" si="1252"/>
        <v>0</v>
      </c>
      <c r="AB1737" s="258" t="str">
        <f t="shared" si="1253"/>
        <v/>
      </c>
      <c r="AC1737" s="263" t="str">
        <f t="shared" si="1135"/>
        <v>   -  BĐ: 6/9/2025 KT: Ngày lỗi</v>
      </c>
      <c r="AD1737" s="263">
        <f t="shared" ref="AD1737:AE1737" si="1987">P1737</f>
        <v>45906</v>
      </c>
      <c r="AE1737" s="263" t="str">
        <f t="shared" si="1987"/>
        <v>#DIV/0!</v>
      </c>
      <c r="AF1737" s="187"/>
      <c r="AG1737" s="187"/>
    </row>
    <row r="1738">
      <c r="A1738" s="253"/>
      <c r="B1738" s="253"/>
      <c r="C1738" s="99"/>
      <c r="D1738" s="99"/>
      <c r="E1738" s="99"/>
      <c r="F1738" s="99"/>
      <c r="G1738" s="268"/>
      <c r="H1738" s="99"/>
      <c r="I1738" s="99"/>
      <c r="J1738" s="99"/>
      <c r="K1738" s="273"/>
      <c r="L1738" s="192"/>
      <c r="M1738" s="192"/>
      <c r="N1738" s="99"/>
      <c r="O1738" s="99"/>
      <c r="P1738" s="237">
        <f t="shared" si="1246"/>
        <v>45906</v>
      </c>
      <c r="Q1738" s="170" t="str">
        <f t="shared" si="1247"/>
        <v>#DIV/0!</v>
      </c>
      <c r="R1738" s="206"/>
      <c r="S1738" s="267"/>
      <c r="T1738" s="99"/>
      <c r="U1738" s="99"/>
      <c r="V1738" s="259" t="str">
        <f t="shared" si="1128"/>
        <v> </v>
      </c>
      <c r="W1738" s="260">
        <f t="shared" si="1248"/>
        <v>0</v>
      </c>
      <c r="X1738" s="258" t="str">
        <f t="shared" si="1249"/>
        <v>#DIV/0!</v>
      </c>
      <c r="Y1738" s="261" t="str">
        <f t="shared" si="1250"/>
        <v>#DIV/0!</v>
      </c>
      <c r="Z1738" s="262">
        <f t="shared" si="1251"/>
        <v>0</v>
      </c>
      <c r="AA1738" s="262">
        <f t="shared" si="1252"/>
        <v>0</v>
      </c>
      <c r="AB1738" s="258" t="str">
        <f t="shared" si="1253"/>
        <v/>
      </c>
      <c r="AC1738" s="263" t="str">
        <f t="shared" si="1135"/>
        <v>   -  BĐ: 6/9/2025 KT: Ngày lỗi</v>
      </c>
      <c r="AD1738" s="263">
        <f t="shared" ref="AD1738:AE1738" si="1988">P1738</f>
        <v>45906</v>
      </c>
      <c r="AE1738" s="263" t="str">
        <f t="shared" si="1988"/>
        <v>#DIV/0!</v>
      </c>
      <c r="AF1738" s="187"/>
      <c r="AG1738" s="187"/>
    </row>
    <row r="1739">
      <c r="A1739" s="253"/>
      <c r="B1739" s="253"/>
      <c r="C1739" s="99"/>
      <c r="D1739" s="99"/>
      <c r="E1739" s="99"/>
      <c r="F1739" s="99"/>
      <c r="G1739" s="268"/>
      <c r="H1739" s="99"/>
      <c r="I1739" s="99"/>
      <c r="J1739" s="99"/>
      <c r="K1739" s="273"/>
      <c r="L1739" s="192"/>
      <c r="M1739" s="192"/>
      <c r="N1739" s="99"/>
      <c r="O1739" s="99"/>
      <c r="P1739" s="237">
        <f t="shared" si="1246"/>
        <v>45906</v>
      </c>
      <c r="Q1739" s="170" t="str">
        <f t="shared" si="1247"/>
        <v>#DIV/0!</v>
      </c>
      <c r="R1739" s="206"/>
      <c r="S1739" s="267"/>
      <c r="T1739" s="99"/>
      <c r="U1739" s="99"/>
      <c r="V1739" s="259" t="str">
        <f t="shared" si="1128"/>
        <v> </v>
      </c>
      <c r="W1739" s="260">
        <f t="shared" si="1248"/>
        <v>0</v>
      </c>
      <c r="X1739" s="258" t="str">
        <f t="shared" si="1249"/>
        <v>#DIV/0!</v>
      </c>
      <c r="Y1739" s="261" t="str">
        <f t="shared" si="1250"/>
        <v>#DIV/0!</v>
      </c>
      <c r="Z1739" s="262">
        <f t="shared" si="1251"/>
        <v>0</v>
      </c>
      <c r="AA1739" s="262">
        <f t="shared" si="1252"/>
        <v>0</v>
      </c>
      <c r="AB1739" s="258" t="str">
        <f t="shared" si="1253"/>
        <v/>
      </c>
      <c r="AC1739" s="263" t="str">
        <f t="shared" si="1135"/>
        <v>   -  BĐ: 6/9/2025 KT: Ngày lỗi</v>
      </c>
      <c r="AD1739" s="263">
        <f t="shared" ref="AD1739:AE1739" si="1989">P1739</f>
        <v>45906</v>
      </c>
      <c r="AE1739" s="263" t="str">
        <f t="shared" si="1989"/>
        <v>#DIV/0!</v>
      </c>
      <c r="AF1739" s="187"/>
      <c r="AG1739" s="187"/>
    </row>
    <row r="1740">
      <c r="A1740" s="253"/>
      <c r="B1740" s="253"/>
      <c r="C1740" s="99"/>
      <c r="D1740" s="99"/>
      <c r="E1740" s="99"/>
      <c r="F1740" s="99"/>
      <c r="G1740" s="268"/>
      <c r="H1740" s="99"/>
      <c r="I1740" s="99"/>
      <c r="J1740" s="99"/>
      <c r="K1740" s="273"/>
      <c r="L1740" s="192"/>
      <c r="M1740" s="192"/>
      <c r="N1740" s="99"/>
      <c r="O1740" s="99"/>
      <c r="P1740" s="237">
        <f t="shared" si="1246"/>
        <v>45906</v>
      </c>
      <c r="Q1740" s="170" t="str">
        <f t="shared" si="1247"/>
        <v>#DIV/0!</v>
      </c>
      <c r="R1740" s="206"/>
      <c r="S1740" s="267"/>
      <c r="T1740" s="99"/>
      <c r="U1740" s="99"/>
      <c r="V1740" s="259" t="str">
        <f t="shared" si="1128"/>
        <v> </v>
      </c>
      <c r="W1740" s="260">
        <f t="shared" si="1248"/>
        <v>0</v>
      </c>
      <c r="X1740" s="258" t="str">
        <f t="shared" si="1249"/>
        <v>#DIV/0!</v>
      </c>
      <c r="Y1740" s="261" t="str">
        <f t="shared" si="1250"/>
        <v>#DIV/0!</v>
      </c>
      <c r="Z1740" s="262">
        <f t="shared" si="1251"/>
        <v>0</v>
      </c>
      <c r="AA1740" s="262">
        <f t="shared" si="1252"/>
        <v>0</v>
      </c>
      <c r="AB1740" s="258" t="str">
        <f t="shared" si="1253"/>
        <v/>
      </c>
      <c r="AC1740" s="263" t="str">
        <f t="shared" si="1135"/>
        <v>   -  BĐ: 6/9/2025 KT: Ngày lỗi</v>
      </c>
      <c r="AD1740" s="263">
        <f t="shared" ref="AD1740:AE1740" si="1990">P1740</f>
        <v>45906</v>
      </c>
      <c r="AE1740" s="263" t="str">
        <f t="shared" si="1990"/>
        <v>#DIV/0!</v>
      </c>
      <c r="AF1740" s="187"/>
      <c r="AG1740" s="187"/>
    </row>
    <row r="1741">
      <c r="A1741" s="253"/>
      <c r="B1741" s="253"/>
      <c r="C1741" s="99"/>
      <c r="D1741" s="99"/>
      <c r="E1741" s="99"/>
      <c r="F1741" s="99"/>
      <c r="G1741" s="268"/>
      <c r="H1741" s="99"/>
      <c r="I1741" s="99"/>
      <c r="J1741" s="99"/>
      <c r="K1741" s="273"/>
      <c r="L1741" s="192"/>
      <c r="M1741" s="192"/>
      <c r="N1741" s="99"/>
      <c r="O1741" s="99"/>
      <c r="P1741" s="237">
        <f t="shared" si="1246"/>
        <v>45906</v>
      </c>
      <c r="Q1741" s="170" t="str">
        <f t="shared" si="1247"/>
        <v>#DIV/0!</v>
      </c>
      <c r="R1741" s="206"/>
      <c r="S1741" s="267"/>
      <c r="T1741" s="99"/>
      <c r="U1741" s="99"/>
      <c r="V1741" s="259" t="str">
        <f t="shared" si="1128"/>
        <v> </v>
      </c>
      <c r="W1741" s="260">
        <f t="shared" si="1248"/>
        <v>0</v>
      </c>
      <c r="X1741" s="258" t="str">
        <f t="shared" si="1249"/>
        <v>#DIV/0!</v>
      </c>
      <c r="Y1741" s="261" t="str">
        <f t="shared" si="1250"/>
        <v>#DIV/0!</v>
      </c>
      <c r="Z1741" s="262">
        <f t="shared" si="1251"/>
        <v>0</v>
      </c>
      <c r="AA1741" s="262">
        <f t="shared" si="1252"/>
        <v>0</v>
      </c>
      <c r="AB1741" s="258" t="str">
        <f t="shared" si="1253"/>
        <v/>
      </c>
      <c r="AC1741" s="263" t="str">
        <f t="shared" si="1135"/>
        <v>   -  BĐ: 6/9/2025 KT: Ngày lỗi</v>
      </c>
      <c r="AD1741" s="263">
        <f t="shared" ref="AD1741:AE1741" si="1991">P1741</f>
        <v>45906</v>
      </c>
      <c r="AE1741" s="263" t="str">
        <f t="shared" si="1991"/>
        <v>#DIV/0!</v>
      </c>
      <c r="AF1741" s="187"/>
      <c r="AG1741" s="187"/>
    </row>
    <row r="1742">
      <c r="A1742" s="253"/>
      <c r="B1742" s="253"/>
      <c r="C1742" s="99"/>
      <c r="D1742" s="99"/>
      <c r="E1742" s="99"/>
      <c r="F1742" s="99"/>
      <c r="G1742" s="268"/>
      <c r="H1742" s="99"/>
      <c r="I1742" s="99"/>
      <c r="J1742" s="99"/>
      <c r="K1742" s="273"/>
      <c r="L1742" s="192"/>
      <c r="M1742" s="192"/>
      <c r="N1742" s="99"/>
      <c r="O1742" s="99"/>
      <c r="P1742" s="237">
        <f t="shared" si="1246"/>
        <v>45906</v>
      </c>
      <c r="Q1742" s="170" t="str">
        <f t="shared" si="1247"/>
        <v>#DIV/0!</v>
      </c>
      <c r="R1742" s="206"/>
      <c r="S1742" s="267"/>
      <c r="T1742" s="99"/>
      <c r="U1742" s="99"/>
      <c r="V1742" s="259" t="str">
        <f t="shared" si="1128"/>
        <v> </v>
      </c>
      <c r="W1742" s="260">
        <f t="shared" si="1248"/>
        <v>0</v>
      </c>
      <c r="X1742" s="258" t="str">
        <f t="shared" si="1249"/>
        <v>#DIV/0!</v>
      </c>
      <c r="Y1742" s="261" t="str">
        <f t="shared" si="1250"/>
        <v>#DIV/0!</v>
      </c>
      <c r="Z1742" s="262">
        <f t="shared" si="1251"/>
        <v>0</v>
      </c>
      <c r="AA1742" s="262">
        <f t="shared" si="1252"/>
        <v>0</v>
      </c>
      <c r="AB1742" s="258" t="str">
        <f t="shared" si="1253"/>
        <v/>
      </c>
      <c r="AC1742" s="263" t="str">
        <f t="shared" si="1135"/>
        <v>   -  BĐ: 6/9/2025 KT: Ngày lỗi</v>
      </c>
      <c r="AD1742" s="263">
        <f t="shared" ref="AD1742:AE1742" si="1992">P1742</f>
        <v>45906</v>
      </c>
      <c r="AE1742" s="263" t="str">
        <f t="shared" si="1992"/>
        <v>#DIV/0!</v>
      </c>
      <c r="AF1742" s="187"/>
      <c r="AG1742" s="187"/>
    </row>
    <row r="1743">
      <c r="A1743" s="253"/>
      <c r="B1743" s="253"/>
      <c r="C1743" s="99"/>
      <c r="D1743" s="99"/>
      <c r="E1743" s="99"/>
      <c r="F1743" s="99"/>
      <c r="G1743" s="268"/>
      <c r="H1743" s="99"/>
      <c r="I1743" s="99"/>
      <c r="J1743" s="99"/>
      <c r="K1743" s="273"/>
      <c r="L1743" s="192"/>
      <c r="M1743" s="192"/>
      <c r="N1743" s="99"/>
      <c r="O1743" s="99"/>
      <c r="P1743" s="237">
        <f t="shared" si="1246"/>
        <v>45906</v>
      </c>
      <c r="Q1743" s="170" t="str">
        <f t="shared" si="1247"/>
        <v>#DIV/0!</v>
      </c>
      <c r="R1743" s="206"/>
      <c r="S1743" s="267"/>
      <c r="T1743" s="99"/>
      <c r="U1743" s="99"/>
      <c r="V1743" s="259" t="str">
        <f t="shared" si="1128"/>
        <v> </v>
      </c>
      <c r="W1743" s="260">
        <f t="shared" si="1248"/>
        <v>0</v>
      </c>
      <c r="X1743" s="258" t="str">
        <f t="shared" si="1249"/>
        <v>#DIV/0!</v>
      </c>
      <c r="Y1743" s="261" t="str">
        <f t="shared" si="1250"/>
        <v>#DIV/0!</v>
      </c>
      <c r="Z1743" s="262">
        <f t="shared" si="1251"/>
        <v>0</v>
      </c>
      <c r="AA1743" s="262">
        <f t="shared" si="1252"/>
        <v>0</v>
      </c>
      <c r="AB1743" s="258" t="str">
        <f t="shared" si="1253"/>
        <v/>
      </c>
      <c r="AC1743" s="263" t="str">
        <f t="shared" si="1135"/>
        <v>   -  BĐ: 6/9/2025 KT: Ngày lỗi</v>
      </c>
      <c r="AD1743" s="263">
        <f t="shared" ref="AD1743:AE1743" si="1993">P1743</f>
        <v>45906</v>
      </c>
      <c r="AE1743" s="263" t="str">
        <f t="shared" si="1993"/>
        <v>#DIV/0!</v>
      </c>
      <c r="AF1743" s="187"/>
      <c r="AG1743" s="187"/>
    </row>
    <row r="1744">
      <c r="A1744" s="253"/>
      <c r="B1744" s="253"/>
      <c r="C1744" s="99"/>
      <c r="D1744" s="99"/>
      <c r="E1744" s="99"/>
      <c r="F1744" s="99"/>
      <c r="G1744" s="268"/>
      <c r="H1744" s="99"/>
      <c r="I1744" s="99"/>
      <c r="J1744" s="99"/>
      <c r="K1744" s="273"/>
      <c r="L1744" s="192"/>
      <c r="M1744" s="192"/>
      <c r="N1744" s="99"/>
      <c r="O1744" s="99"/>
      <c r="P1744" s="237">
        <f t="shared" si="1246"/>
        <v>45906</v>
      </c>
      <c r="Q1744" s="170" t="str">
        <f t="shared" si="1247"/>
        <v>#DIV/0!</v>
      </c>
      <c r="R1744" s="206"/>
      <c r="S1744" s="267"/>
      <c r="T1744" s="99"/>
      <c r="U1744" s="99"/>
      <c r="V1744" s="259" t="str">
        <f t="shared" si="1128"/>
        <v> </v>
      </c>
      <c r="W1744" s="260">
        <f t="shared" si="1248"/>
        <v>0</v>
      </c>
      <c r="X1744" s="258" t="str">
        <f t="shared" si="1249"/>
        <v>#DIV/0!</v>
      </c>
      <c r="Y1744" s="261" t="str">
        <f t="shared" si="1250"/>
        <v>#DIV/0!</v>
      </c>
      <c r="Z1744" s="262">
        <f t="shared" si="1251"/>
        <v>0</v>
      </c>
      <c r="AA1744" s="262">
        <f t="shared" si="1252"/>
        <v>0</v>
      </c>
      <c r="AB1744" s="258" t="str">
        <f t="shared" si="1253"/>
        <v/>
      </c>
      <c r="AC1744" s="263" t="str">
        <f t="shared" si="1135"/>
        <v>   -  BĐ: 6/9/2025 KT: Ngày lỗi</v>
      </c>
      <c r="AD1744" s="263">
        <f t="shared" ref="AD1744:AE1744" si="1994">P1744</f>
        <v>45906</v>
      </c>
      <c r="AE1744" s="263" t="str">
        <f t="shared" si="1994"/>
        <v>#DIV/0!</v>
      </c>
      <c r="AF1744" s="187"/>
      <c r="AG1744" s="187"/>
    </row>
    <row r="1745">
      <c r="A1745" s="253"/>
      <c r="B1745" s="253"/>
      <c r="C1745" s="99"/>
      <c r="D1745" s="99"/>
      <c r="E1745" s="99"/>
      <c r="F1745" s="99"/>
      <c r="G1745" s="268"/>
      <c r="H1745" s="99"/>
      <c r="I1745" s="99"/>
      <c r="J1745" s="99"/>
      <c r="K1745" s="273"/>
      <c r="L1745" s="192"/>
      <c r="M1745" s="192"/>
      <c r="N1745" s="99"/>
      <c r="O1745" s="99"/>
      <c r="P1745" s="237">
        <f t="shared" si="1246"/>
        <v>45906</v>
      </c>
      <c r="Q1745" s="170" t="str">
        <f t="shared" si="1247"/>
        <v>#DIV/0!</v>
      </c>
      <c r="R1745" s="206"/>
      <c r="S1745" s="267"/>
      <c r="T1745" s="99"/>
      <c r="U1745" s="99"/>
      <c r="V1745" s="259" t="str">
        <f t="shared" si="1128"/>
        <v> </v>
      </c>
      <c r="W1745" s="260">
        <f t="shared" si="1248"/>
        <v>0</v>
      </c>
      <c r="X1745" s="258" t="str">
        <f t="shared" si="1249"/>
        <v>#DIV/0!</v>
      </c>
      <c r="Y1745" s="261" t="str">
        <f t="shared" si="1250"/>
        <v>#DIV/0!</v>
      </c>
      <c r="Z1745" s="262">
        <f t="shared" si="1251"/>
        <v>0</v>
      </c>
      <c r="AA1745" s="262">
        <f t="shared" si="1252"/>
        <v>0</v>
      </c>
      <c r="AB1745" s="258" t="str">
        <f t="shared" si="1253"/>
        <v/>
      </c>
      <c r="AC1745" s="263" t="str">
        <f t="shared" si="1135"/>
        <v>   -  BĐ: 6/9/2025 KT: Ngày lỗi</v>
      </c>
      <c r="AD1745" s="263">
        <f t="shared" ref="AD1745:AE1745" si="1995">P1745</f>
        <v>45906</v>
      </c>
      <c r="AE1745" s="263" t="str">
        <f t="shared" si="1995"/>
        <v>#DIV/0!</v>
      </c>
      <c r="AF1745" s="187"/>
      <c r="AG1745" s="187"/>
    </row>
    <row r="1746">
      <c r="A1746" s="253"/>
      <c r="B1746" s="253"/>
      <c r="C1746" s="99"/>
      <c r="D1746" s="99"/>
      <c r="E1746" s="99"/>
      <c r="F1746" s="99"/>
      <c r="G1746" s="268"/>
      <c r="H1746" s="99"/>
      <c r="I1746" s="99"/>
      <c r="J1746" s="99"/>
      <c r="K1746" s="273"/>
      <c r="L1746" s="192"/>
      <c r="M1746" s="192"/>
      <c r="N1746" s="99"/>
      <c r="O1746" s="99"/>
      <c r="P1746" s="237">
        <f t="shared" si="1246"/>
        <v>45906</v>
      </c>
      <c r="Q1746" s="170" t="str">
        <f t="shared" si="1247"/>
        <v>#DIV/0!</v>
      </c>
      <c r="R1746" s="206"/>
      <c r="S1746" s="267"/>
      <c r="T1746" s="99"/>
      <c r="U1746" s="99"/>
      <c r="V1746" s="259" t="str">
        <f t="shared" si="1128"/>
        <v> </v>
      </c>
      <c r="W1746" s="260">
        <f t="shared" si="1248"/>
        <v>0</v>
      </c>
      <c r="X1746" s="258" t="str">
        <f t="shared" si="1249"/>
        <v>#DIV/0!</v>
      </c>
      <c r="Y1746" s="261" t="str">
        <f t="shared" si="1250"/>
        <v>#DIV/0!</v>
      </c>
      <c r="Z1746" s="262">
        <f t="shared" si="1251"/>
        <v>0</v>
      </c>
      <c r="AA1746" s="262">
        <f t="shared" si="1252"/>
        <v>0</v>
      </c>
      <c r="AB1746" s="258" t="str">
        <f t="shared" si="1253"/>
        <v/>
      </c>
      <c r="AC1746" s="263" t="str">
        <f t="shared" si="1135"/>
        <v>   -  BĐ: 6/9/2025 KT: Ngày lỗi</v>
      </c>
      <c r="AD1746" s="263">
        <f t="shared" ref="AD1746:AE1746" si="1996">P1746</f>
        <v>45906</v>
      </c>
      <c r="AE1746" s="263" t="str">
        <f t="shared" si="1996"/>
        <v>#DIV/0!</v>
      </c>
      <c r="AF1746" s="187"/>
      <c r="AG1746" s="187"/>
    </row>
    <row r="1747">
      <c r="A1747" s="253"/>
      <c r="B1747" s="253"/>
      <c r="C1747" s="99"/>
      <c r="D1747" s="99"/>
      <c r="E1747" s="99"/>
      <c r="F1747" s="99"/>
      <c r="G1747" s="268"/>
      <c r="H1747" s="99"/>
      <c r="I1747" s="99"/>
      <c r="J1747" s="99"/>
      <c r="K1747" s="273"/>
      <c r="L1747" s="192"/>
      <c r="M1747" s="192"/>
      <c r="N1747" s="99"/>
      <c r="O1747" s="99"/>
      <c r="P1747" s="237">
        <f t="shared" si="1246"/>
        <v>45906</v>
      </c>
      <c r="Q1747" s="170" t="str">
        <f t="shared" si="1247"/>
        <v>#DIV/0!</v>
      </c>
      <c r="R1747" s="206"/>
      <c r="S1747" s="267"/>
      <c r="T1747" s="99"/>
      <c r="U1747" s="99"/>
      <c r="V1747" s="259" t="str">
        <f t="shared" si="1128"/>
        <v> </v>
      </c>
      <c r="W1747" s="260">
        <f t="shared" si="1248"/>
        <v>0</v>
      </c>
      <c r="X1747" s="258" t="str">
        <f t="shared" si="1249"/>
        <v>#DIV/0!</v>
      </c>
      <c r="Y1747" s="261" t="str">
        <f t="shared" si="1250"/>
        <v>#DIV/0!</v>
      </c>
      <c r="Z1747" s="262">
        <f t="shared" si="1251"/>
        <v>0</v>
      </c>
      <c r="AA1747" s="262">
        <f t="shared" si="1252"/>
        <v>0</v>
      </c>
      <c r="AB1747" s="258" t="str">
        <f t="shared" si="1253"/>
        <v/>
      </c>
      <c r="AC1747" s="263" t="str">
        <f t="shared" si="1135"/>
        <v>   -  BĐ: 6/9/2025 KT: Ngày lỗi</v>
      </c>
      <c r="AD1747" s="263">
        <f t="shared" ref="AD1747:AE1747" si="1997">P1747</f>
        <v>45906</v>
      </c>
      <c r="AE1747" s="263" t="str">
        <f t="shared" si="1997"/>
        <v>#DIV/0!</v>
      </c>
      <c r="AF1747" s="187"/>
      <c r="AG1747" s="187"/>
    </row>
    <row r="1748">
      <c r="A1748" s="253"/>
      <c r="B1748" s="253"/>
      <c r="C1748" s="99"/>
      <c r="D1748" s="99"/>
      <c r="E1748" s="99"/>
      <c r="F1748" s="99"/>
      <c r="G1748" s="268"/>
      <c r="H1748" s="99"/>
      <c r="I1748" s="99"/>
      <c r="J1748" s="99"/>
      <c r="K1748" s="273"/>
      <c r="L1748" s="192"/>
      <c r="M1748" s="192"/>
      <c r="N1748" s="99"/>
      <c r="O1748" s="99"/>
      <c r="P1748" s="237">
        <f t="shared" si="1246"/>
        <v>45906</v>
      </c>
      <c r="Q1748" s="170" t="str">
        <f t="shared" si="1247"/>
        <v>#DIV/0!</v>
      </c>
      <c r="R1748" s="206"/>
      <c r="S1748" s="267"/>
      <c r="T1748" s="99"/>
      <c r="U1748" s="99"/>
      <c r="V1748" s="259" t="str">
        <f t="shared" si="1128"/>
        <v> </v>
      </c>
      <c r="W1748" s="260">
        <f t="shared" si="1248"/>
        <v>0</v>
      </c>
      <c r="X1748" s="258" t="str">
        <f t="shared" si="1249"/>
        <v>#DIV/0!</v>
      </c>
      <c r="Y1748" s="261" t="str">
        <f t="shared" si="1250"/>
        <v>#DIV/0!</v>
      </c>
      <c r="Z1748" s="262">
        <f t="shared" si="1251"/>
        <v>0</v>
      </c>
      <c r="AA1748" s="262">
        <f t="shared" si="1252"/>
        <v>0</v>
      </c>
      <c r="AB1748" s="258" t="str">
        <f t="shared" si="1253"/>
        <v/>
      </c>
      <c r="AC1748" s="263" t="str">
        <f t="shared" si="1135"/>
        <v>   -  BĐ: 6/9/2025 KT: Ngày lỗi</v>
      </c>
      <c r="AD1748" s="263">
        <f t="shared" ref="AD1748:AE1748" si="1998">P1748</f>
        <v>45906</v>
      </c>
      <c r="AE1748" s="263" t="str">
        <f t="shared" si="1998"/>
        <v>#DIV/0!</v>
      </c>
      <c r="AF1748" s="187"/>
      <c r="AG1748" s="187"/>
    </row>
    <row r="1749">
      <c r="A1749" s="253"/>
      <c r="B1749" s="253"/>
      <c r="C1749" s="99"/>
      <c r="D1749" s="99"/>
      <c r="E1749" s="99"/>
      <c r="F1749" s="99"/>
      <c r="G1749" s="268"/>
      <c r="H1749" s="99"/>
      <c r="I1749" s="99"/>
      <c r="J1749" s="99"/>
      <c r="K1749" s="273"/>
      <c r="L1749" s="192"/>
      <c r="M1749" s="192"/>
      <c r="N1749" s="99"/>
      <c r="O1749" s="99"/>
      <c r="P1749" s="237">
        <f t="shared" si="1246"/>
        <v>45906</v>
      </c>
      <c r="Q1749" s="170" t="str">
        <f t="shared" si="1247"/>
        <v>#DIV/0!</v>
      </c>
      <c r="R1749" s="206"/>
      <c r="S1749" s="267"/>
      <c r="T1749" s="99"/>
      <c r="U1749" s="99"/>
      <c r="V1749" s="259" t="str">
        <f t="shared" si="1128"/>
        <v> </v>
      </c>
      <c r="W1749" s="260">
        <f t="shared" si="1248"/>
        <v>0</v>
      </c>
      <c r="X1749" s="258" t="str">
        <f t="shared" si="1249"/>
        <v>#DIV/0!</v>
      </c>
      <c r="Y1749" s="261" t="str">
        <f t="shared" si="1250"/>
        <v>#DIV/0!</v>
      </c>
      <c r="Z1749" s="262">
        <f t="shared" si="1251"/>
        <v>0</v>
      </c>
      <c r="AA1749" s="262">
        <f t="shared" si="1252"/>
        <v>0</v>
      </c>
      <c r="AB1749" s="258" t="str">
        <f t="shared" si="1253"/>
        <v/>
      </c>
      <c r="AC1749" s="263" t="str">
        <f t="shared" si="1135"/>
        <v>   -  BĐ: 6/9/2025 KT: Ngày lỗi</v>
      </c>
      <c r="AD1749" s="263">
        <f t="shared" ref="AD1749:AE1749" si="1999">P1749</f>
        <v>45906</v>
      </c>
      <c r="AE1749" s="263" t="str">
        <f t="shared" si="1999"/>
        <v>#DIV/0!</v>
      </c>
      <c r="AF1749" s="187"/>
      <c r="AG1749" s="187"/>
    </row>
    <row r="1750">
      <c r="A1750" s="253"/>
      <c r="B1750" s="253"/>
      <c r="C1750" s="99"/>
      <c r="D1750" s="99"/>
      <c r="E1750" s="99"/>
      <c r="F1750" s="99"/>
      <c r="G1750" s="268"/>
      <c r="H1750" s="99"/>
      <c r="I1750" s="99"/>
      <c r="J1750" s="99"/>
      <c r="K1750" s="273"/>
      <c r="L1750" s="192"/>
      <c r="M1750" s="192"/>
      <c r="N1750" s="99"/>
      <c r="O1750" s="99"/>
      <c r="P1750" s="237">
        <f t="shared" si="1246"/>
        <v>45906</v>
      </c>
      <c r="Q1750" s="170" t="str">
        <f t="shared" si="1247"/>
        <v>#DIV/0!</v>
      </c>
      <c r="R1750" s="206"/>
      <c r="S1750" s="267"/>
      <c r="T1750" s="99"/>
      <c r="U1750" s="99"/>
      <c r="V1750" s="259" t="str">
        <f t="shared" si="1128"/>
        <v> </v>
      </c>
      <c r="W1750" s="260">
        <f t="shared" si="1248"/>
        <v>0</v>
      </c>
      <c r="X1750" s="258" t="str">
        <f t="shared" si="1249"/>
        <v>#DIV/0!</v>
      </c>
      <c r="Y1750" s="261" t="str">
        <f t="shared" si="1250"/>
        <v>#DIV/0!</v>
      </c>
      <c r="Z1750" s="262">
        <f t="shared" si="1251"/>
        <v>0</v>
      </c>
      <c r="AA1750" s="262">
        <f t="shared" si="1252"/>
        <v>0</v>
      </c>
      <c r="AB1750" s="258" t="str">
        <f t="shared" si="1253"/>
        <v/>
      </c>
      <c r="AC1750" s="263" t="str">
        <f t="shared" si="1135"/>
        <v>   -  BĐ: 6/9/2025 KT: Ngày lỗi</v>
      </c>
      <c r="AD1750" s="263">
        <f t="shared" ref="AD1750:AE1750" si="2000">P1750</f>
        <v>45906</v>
      </c>
      <c r="AE1750" s="263" t="str">
        <f t="shared" si="2000"/>
        <v>#DIV/0!</v>
      </c>
      <c r="AF1750" s="187"/>
      <c r="AG1750" s="187"/>
    </row>
    <row r="1751">
      <c r="A1751" s="253"/>
      <c r="B1751" s="253"/>
      <c r="C1751" s="99"/>
      <c r="D1751" s="99"/>
      <c r="E1751" s="99"/>
      <c r="F1751" s="99"/>
      <c r="G1751" s="268"/>
      <c r="H1751" s="99"/>
      <c r="I1751" s="99"/>
      <c r="J1751" s="99"/>
      <c r="K1751" s="273"/>
      <c r="L1751" s="192"/>
      <c r="M1751" s="192"/>
      <c r="N1751" s="99"/>
      <c r="O1751" s="99"/>
      <c r="P1751" s="237">
        <f t="shared" si="1246"/>
        <v>45906</v>
      </c>
      <c r="Q1751" s="170" t="str">
        <f t="shared" si="1247"/>
        <v>#DIV/0!</v>
      </c>
      <c r="R1751" s="206"/>
      <c r="S1751" s="267"/>
      <c r="T1751" s="99"/>
      <c r="U1751" s="99"/>
      <c r="V1751" s="259" t="str">
        <f t="shared" si="1128"/>
        <v> </v>
      </c>
      <c r="W1751" s="260">
        <f t="shared" si="1248"/>
        <v>0</v>
      </c>
      <c r="X1751" s="258" t="str">
        <f t="shared" si="1249"/>
        <v>#DIV/0!</v>
      </c>
      <c r="Y1751" s="261" t="str">
        <f t="shared" si="1250"/>
        <v>#DIV/0!</v>
      </c>
      <c r="Z1751" s="262">
        <f t="shared" si="1251"/>
        <v>0</v>
      </c>
      <c r="AA1751" s="262">
        <f t="shared" si="1252"/>
        <v>0</v>
      </c>
      <c r="AB1751" s="258" t="str">
        <f t="shared" si="1253"/>
        <v/>
      </c>
      <c r="AC1751" s="263" t="str">
        <f t="shared" si="1135"/>
        <v>   -  BĐ: 6/9/2025 KT: Ngày lỗi</v>
      </c>
      <c r="AD1751" s="263">
        <f t="shared" ref="AD1751:AE1751" si="2001">P1751</f>
        <v>45906</v>
      </c>
      <c r="AE1751" s="263" t="str">
        <f t="shared" si="2001"/>
        <v>#DIV/0!</v>
      </c>
      <c r="AF1751" s="187"/>
      <c r="AG1751" s="187"/>
    </row>
    <row r="1752">
      <c r="A1752" s="253"/>
      <c r="B1752" s="253"/>
      <c r="C1752" s="99"/>
      <c r="D1752" s="99"/>
      <c r="E1752" s="99"/>
      <c r="F1752" s="99"/>
      <c r="G1752" s="268"/>
      <c r="H1752" s="99"/>
      <c r="I1752" s="99"/>
      <c r="J1752" s="99"/>
      <c r="K1752" s="273"/>
      <c r="L1752" s="192"/>
      <c r="M1752" s="192"/>
      <c r="N1752" s="99"/>
      <c r="O1752" s="99"/>
      <c r="P1752" s="237">
        <f t="shared" si="1246"/>
        <v>45906</v>
      </c>
      <c r="Q1752" s="170" t="str">
        <f t="shared" si="1247"/>
        <v>#DIV/0!</v>
      </c>
      <c r="R1752" s="206"/>
      <c r="S1752" s="267"/>
      <c r="T1752" s="99"/>
      <c r="U1752" s="99"/>
      <c r="V1752" s="259" t="str">
        <f t="shared" si="1128"/>
        <v> </v>
      </c>
      <c r="W1752" s="260">
        <f t="shared" si="1248"/>
        <v>0</v>
      </c>
      <c r="X1752" s="258" t="str">
        <f t="shared" si="1249"/>
        <v>#DIV/0!</v>
      </c>
      <c r="Y1752" s="261" t="str">
        <f t="shared" si="1250"/>
        <v>#DIV/0!</v>
      </c>
      <c r="Z1752" s="262">
        <f t="shared" si="1251"/>
        <v>0</v>
      </c>
      <c r="AA1752" s="262">
        <f t="shared" si="1252"/>
        <v>0</v>
      </c>
      <c r="AB1752" s="258" t="str">
        <f t="shared" si="1253"/>
        <v/>
      </c>
      <c r="AC1752" s="263" t="str">
        <f t="shared" si="1135"/>
        <v>   -  BĐ: 6/9/2025 KT: Ngày lỗi</v>
      </c>
      <c r="AD1752" s="263">
        <f t="shared" ref="AD1752:AE1752" si="2002">P1752</f>
        <v>45906</v>
      </c>
      <c r="AE1752" s="263" t="str">
        <f t="shared" si="2002"/>
        <v>#DIV/0!</v>
      </c>
      <c r="AF1752" s="187"/>
      <c r="AG1752" s="187"/>
    </row>
    <row r="1753">
      <c r="A1753" s="253"/>
      <c r="B1753" s="253"/>
      <c r="C1753" s="99"/>
      <c r="D1753" s="99"/>
      <c r="E1753" s="99"/>
      <c r="F1753" s="99"/>
      <c r="G1753" s="268"/>
      <c r="H1753" s="99"/>
      <c r="I1753" s="99"/>
      <c r="J1753" s="99"/>
      <c r="K1753" s="273"/>
      <c r="L1753" s="192"/>
      <c r="M1753" s="192"/>
      <c r="N1753" s="99"/>
      <c r="O1753" s="99"/>
      <c r="P1753" s="237">
        <f t="shared" si="1246"/>
        <v>45906</v>
      </c>
      <c r="Q1753" s="170" t="str">
        <f t="shared" si="1247"/>
        <v>#DIV/0!</v>
      </c>
      <c r="R1753" s="206"/>
      <c r="S1753" s="267"/>
      <c r="T1753" s="99"/>
      <c r="U1753" s="99"/>
      <c r="V1753" s="259" t="str">
        <f t="shared" si="1128"/>
        <v> </v>
      </c>
      <c r="W1753" s="260">
        <f t="shared" si="1248"/>
        <v>0</v>
      </c>
      <c r="X1753" s="258" t="str">
        <f t="shared" si="1249"/>
        <v>#DIV/0!</v>
      </c>
      <c r="Y1753" s="261" t="str">
        <f t="shared" si="1250"/>
        <v>#DIV/0!</v>
      </c>
      <c r="Z1753" s="262">
        <f t="shared" si="1251"/>
        <v>0</v>
      </c>
      <c r="AA1753" s="262">
        <f t="shared" si="1252"/>
        <v>0</v>
      </c>
      <c r="AB1753" s="258" t="str">
        <f t="shared" si="1253"/>
        <v/>
      </c>
      <c r="AC1753" s="263" t="str">
        <f t="shared" si="1135"/>
        <v>   -  BĐ: 6/9/2025 KT: Ngày lỗi</v>
      </c>
      <c r="AD1753" s="263">
        <f t="shared" ref="AD1753:AE1753" si="2003">P1753</f>
        <v>45906</v>
      </c>
      <c r="AE1753" s="263" t="str">
        <f t="shared" si="2003"/>
        <v>#DIV/0!</v>
      </c>
      <c r="AF1753" s="187"/>
      <c r="AG1753" s="187"/>
    </row>
    <row r="1754">
      <c r="A1754" s="253"/>
      <c r="B1754" s="253"/>
      <c r="C1754" s="99"/>
      <c r="D1754" s="99"/>
      <c r="E1754" s="99"/>
      <c r="F1754" s="99"/>
      <c r="G1754" s="268"/>
      <c r="H1754" s="99"/>
      <c r="I1754" s="99"/>
      <c r="J1754" s="99"/>
      <c r="K1754" s="273"/>
      <c r="L1754" s="192"/>
      <c r="M1754" s="192"/>
      <c r="N1754" s="99"/>
      <c r="O1754" s="99"/>
      <c r="P1754" s="237">
        <f t="shared" si="1246"/>
        <v>45906</v>
      </c>
      <c r="Q1754" s="170" t="str">
        <f t="shared" si="1247"/>
        <v>#DIV/0!</v>
      </c>
      <c r="R1754" s="206"/>
      <c r="S1754" s="267"/>
      <c r="T1754" s="99"/>
      <c r="U1754" s="99"/>
      <c r="V1754" s="259" t="str">
        <f t="shared" si="1128"/>
        <v> </v>
      </c>
      <c r="W1754" s="260">
        <f t="shared" si="1248"/>
        <v>0</v>
      </c>
      <c r="X1754" s="258" t="str">
        <f t="shared" si="1249"/>
        <v>#DIV/0!</v>
      </c>
      <c r="Y1754" s="261" t="str">
        <f t="shared" si="1250"/>
        <v>#DIV/0!</v>
      </c>
      <c r="Z1754" s="262">
        <f t="shared" si="1251"/>
        <v>0</v>
      </c>
      <c r="AA1754" s="262">
        <f t="shared" si="1252"/>
        <v>0</v>
      </c>
      <c r="AB1754" s="258" t="str">
        <f t="shared" si="1253"/>
        <v/>
      </c>
      <c r="AC1754" s="263" t="str">
        <f t="shared" si="1135"/>
        <v>   -  BĐ: 6/9/2025 KT: Ngày lỗi</v>
      </c>
      <c r="AD1754" s="263">
        <f t="shared" ref="AD1754:AE1754" si="2004">P1754</f>
        <v>45906</v>
      </c>
      <c r="AE1754" s="263" t="str">
        <f t="shared" si="2004"/>
        <v>#DIV/0!</v>
      </c>
      <c r="AF1754" s="187"/>
      <c r="AG1754" s="187"/>
    </row>
    <row r="1755">
      <c r="A1755" s="253"/>
      <c r="B1755" s="253"/>
      <c r="C1755" s="99"/>
      <c r="D1755" s="99"/>
      <c r="E1755" s="99"/>
      <c r="F1755" s="99"/>
      <c r="G1755" s="268"/>
      <c r="H1755" s="99"/>
      <c r="I1755" s="99"/>
      <c r="J1755" s="99"/>
      <c r="K1755" s="273"/>
      <c r="L1755" s="192"/>
      <c r="M1755" s="192"/>
      <c r="N1755" s="99"/>
      <c r="O1755" s="99"/>
      <c r="P1755" s="237">
        <f t="shared" si="1246"/>
        <v>45906</v>
      </c>
      <c r="Q1755" s="170" t="str">
        <f t="shared" si="1247"/>
        <v>#DIV/0!</v>
      </c>
      <c r="R1755" s="206"/>
      <c r="S1755" s="267"/>
      <c r="T1755" s="99"/>
      <c r="U1755" s="99"/>
      <c r="V1755" s="259" t="str">
        <f t="shared" si="1128"/>
        <v> </v>
      </c>
      <c r="W1755" s="260">
        <f t="shared" si="1248"/>
        <v>0</v>
      </c>
      <c r="X1755" s="258" t="str">
        <f t="shared" si="1249"/>
        <v>#DIV/0!</v>
      </c>
      <c r="Y1755" s="261" t="str">
        <f t="shared" si="1250"/>
        <v>#DIV/0!</v>
      </c>
      <c r="Z1755" s="262">
        <f t="shared" si="1251"/>
        <v>0</v>
      </c>
      <c r="AA1755" s="262">
        <f t="shared" si="1252"/>
        <v>0</v>
      </c>
      <c r="AB1755" s="258" t="str">
        <f t="shared" si="1253"/>
        <v/>
      </c>
      <c r="AC1755" s="263" t="str">
        <f t="shared" si="1135"/>
        <v>   -  BĐ: 6/9/2025 KT: Ngày lỗi</v>
      </c>
      <c r="AD1755" s="263">
        <f t="shared" ref="AD1755:AE1755" si="2005">P1755</f>
        <v>45906</v>
      </c>
      <c r="AE1755" s="263" t="str">
        <f t="shared" si="2005"/>
        <v>#DIV/0!</v>
      </c>
      <c r="AF1755" s="187"/>
      <c r="AG1755" s="187"/>
    </row>
    <row r="1756">
      <c r="A1756" s="253"/>
      <c r="B1756" s="253"/>
      <c r="C1756" s="99"/>
      <c r="D1756" s="99"/>
      <c r="E1756" s="99"/>
      <c r="F1756" s="99"/>
      <c r="G1756" s="268"/>
      <c r="H1756" s="99"/>
      <c r="I1756" s="99"/>
      <c r="J1756" s="99"/>
      <c r="K1756" s="273"/>
      <c r="L1756" s="192"/>
      <c r="M1756" s="192"/>
      <c r="N1756" s="99"/>
      <c r="O1756" s="99"/>
      <c r="P1756" s="237">
        <f t="shared" si="1246"/>
        <v>45906</v>
      </c>
      <c r="Q1756" s="170" t="str">
        <f t="shared" si="1247"/>
        <v>#DIV/0!</v>
      </c>
      <c r="R1756" s="206"/>
      <c r="S1756" s="267"/>
      <c r="T1756" s="99"/>
      <c r="U1756" s="99"/>
      <c r="V1756" s="259" t="str">
        <f t="shared" si="1128"/>
        <v> </v>
      </c>
      <c r="W1756" s="260">
        <f t="shared" si="1248"/>
        <v>0</v>
      </c>
      <c r="X1756" s="258" t="str">
        <f t="shared" si="1249"/>
        <v>#DIV/0!</v>
      </c>
      <c r="Y1756" s="261" t="str">
        <f t="shared" si="1250"/>
        <v>#DIV/0!</v>
      </c>
      <c r="Z1756" s="262">
        <f t="shared" si="1251"/>
        <v>0</v>
      </c>
      <c r="AA1756" s="262">
        <f t="shared" si="1252"/>
        <v>0</v>
      </c>
      <c r="AB1756" s="258" t="str">
        <f t="shared" si="1253"/>
        <v/>
      </c>
      <c r="AC1756" s="263" t="str">
        <f t="shared" si="1135"/>
        <v>   -  BĐ: 6/9/2025 KT: Ngày lỗi</v>
      </c>
      <c r="AD1756" s="263">
        <f t="shared" ref="AD1756:AE1756" si="2006">P1756</f>
        <v>45906</v>
      </c>
      <c r="AE1756" s="263" t="str">
        <f t="shared" si="2006"/>
        <v>#DIV/0!</v>
      </c>
      <c r="AF1756" s="187"/>
      <c r="AG1756" s="187"/>
    </row>
    <row r="1757">
      <c r="A1757" s="253"/>
      <c r="B1757" s="253"/>
      <c r="C1757" s="99"/>
      <c r="D1757" s="99"/>
      <c r="E1757" s="99"/>
      <c r="F1757" s="99"/>
      <c r="G1757" s="268"/>
      <c r="H1757" s="99"/>
      <c r="I1757" s="99"/>
      <c r="J1757" s="99"/>
      <c r="K1757" s="273"/>
      <c r="L1757" s="192"/>
      <c r="M1757" s="192"/>
      <c r="N1757" s="99"/>
      <c r="O1757" s="99"/>
      <c r="P1757" s="237">
        <f t="shared" si="1246"/>
        <v>45906</v>
      </c>
      <c r="Q1757" s="170" t="str">
        <f t="shared" si="1247"/>
        <v>#DIV/0!</v>
      </c>
      <c r="R1757" s="206"/>
      <c r="S1757" s="267"/>
      <c r="T1757" s="99"/>
      <c r="U1757" s="99"/>
      <c r="V1757" s="259" t="str">
        <f t="shared" si="1128"/>
        <v> </v>
      </c>
      <c r="W1757" s="260">
        <f t="shared" si="1248"/>
        <v>0</v>
      </c>
      <c r="X1757" s="258" t="str">
        <f t="shared" si="1249"/>
        <v>#DIV/0!</v>
      </c>
      <c r="Y1757" s="261" t="str">
        <f t="shared" si="1250"/>
        <v>#DIV/0!</v>
      </c>
      <c r="Z1757" s="262">
        <f t="shared" si="1251"/>
        <v>0</v>
      </c>
      <c r="AA1757" s="262">
        <f t="shared" si="1252"/>
        <v>0</v>
      </c>
      <c r="AB1757" s="258" t="str">
        <f t="shared" si="1253"/>
        <v/>
      </c>
      <c r="AC1757" s="263" t="str">
        <f t="shared" si="1135"/>
        <v>   -  BĐ: 6/9/2025 KT: Ngày lỗi</v>
      </c>
      <c r="AD1757" s="263">
        <f t="shared" ref="AD1757:AE1757" si="2007">P1757</f>
        <v>45906</v>
      </c>
      <c r="AE1757" s="263" t="str">
        <f t="shared" si="2007"/>
        <v>#DIV/0!</v>
      </c>
      <c r="AF1757" s="187"/>
      <c r="AG1757" s="187"/>
    </row>
    <row r="1758">
      <c r="A1758" s="253"/>
      <c r="B1758" s="253"/>
      <c r="C1758" s="99"/>
      <c r="D1758" s="99"/>
      <c r="E1758" s="99"/>
      <c r="F1758" s="99"/>
      <c r="G1758" s="268"/>
      <c r="H1758" s="99"/>
      <c r="I1758" s="99"/>
      <c r="J1758" s="99"/>
      <c r="K1758" s="273"/>
      <c r="L1758" s="192"/>
      <c r="M1758" s="192"/>
      <c r="N1758" s="99"/>
      <c r="O1758" s="99"/>
      <c r="P1758" s="237">
        <f t="shared" si="1246"/>
        <v>45906</v>
      </c>
      <c r="Q1758" s="170" t="str">
        <f t="shared" si="1247"/>
        <v>#DIV/0!</v>
      </c>
      <c r="R1758" s="206"/>
      <c r="S1758" s="267"/>
      <c r="T1758" s="99"/>
      <c r="U1758" s="99"/>
      <c r="V1758" s="259" t="str">
        <f t="shared" si="1128"/>
        <v> </v>
      </c>
      <c r="W1758" s="260">
        <f t="shared" si="1248"/>
        <v>0</v>
      </c>
      <c r="X1758" s="258" t="str">
        <f t="shared" si="1249"/>
        <v>#DIV/0!</v>
      </c>
      <c r="Y1758" s="261" t="str">
        <f t="shared" si="1250"/>
        <v>#DIV/0!</v>
      </c>
      <c r="Z1758" s="262">
        <f t="shared" si="1251"/>
        <v>0</v>
      </c>
      <c r="AA1758" s="262">
        <f t="shared" si="1252"/>
        <v>0</v>
      </c>
      <c r="AB1758" s="258" t="str">
        <f t="shared" si="1253"/>
        <v/>
      </c>
      <c r="AC1758" s="263" t="str">
        <f t="shared" si="1135"/>
        <v>   -  BĐ: 6/9/2025 KT: Ngày lỗi</v>
      </c>
      <c r="AD1758" s="263">
        <f t="shared" ref="AD1758:AE1758" si="2008">P1758</f>
        <v>45906</v>
      </c>
      <c r="AE1758" s="263" t="str">
        <f t="shared" si="2008"/>
        <v>#DIV/0!</v>
      </c>
      <c r="AF1758" s="187"/>
      <c r="AG1758" s="187"/>
    </row>
    <row r="1759">
      <c r="A1759" s="253"/>
      <c r="B1759" s="253"/>
      <c r="C1759" s="99"/>
      <c r="D1759" s="99"/>
      <c r="E1759" s="99"/>
      <c r="F1759" s="99"/>
      <c r="G1759" s="268"/>
      <c r="H1759" s="99"/>
      <c r="I1759" s="99"/>
      <c r="J1759" s="99"/>
      <c r="K1759" s="273"/>
      <c r="L1759" s="192"/>
      <c r="M1759" s="192"/>
      <c r="N1759" s="99"/>
      <c r="O1759" s="99"/>
      <c r="P1759" s="237">
        <f t="shared" si="1246"/>
        <v>45906</v>
      </c>
      <c r="Q1759" s="170" t="str">
        <f t="shared" si="1247"/>
        <v>#DIV/0!</v>
      </c>
      <c r="R1759" s="206"/>
      <c r="S1759" s="267"/>
      <c r="T1759" s="99"/>
      <c r="U1759" s="99"/>
      <c r="V1759" s="259" t="str">
        <f t="shared" si="1128"/>
        <v> </v>
      </c>
      <c r="W1759" s="260">
        <f t="shared" si="1248"/>
        <v>0</v>
      </c>
      <c r="X1759" s="258" t="str">
        <f t="shared" si="1249"/>
        <v>#DIV/0!</v>
      </c>
      <c r="Y1759" s="261" t="str">
        <f t="shared" si="1250"/>
        <v>#DIV/0!</v>
      </c>
      <c r="Z1759" s="262">
        <f t="shared" si="1251"/>
        <v>0</v>
      </c>
      <c r="AA1759" s="262">
        <f t="shared" si="1252"/>
        <v>0</v>
      </c>
      <c r="AB1759" s="258" t="str">
        <f t="shared" si="1253"/>
        <v/>
      </c>
      <c r="AC1759" s="263" t="str">
        <f t="shared" si="1135"/>
        <v>   -  BĐ: 6/9/2025 KT: Ngày lỗi</v>
      </c>
      <c r="AD1759" s="263">
        <f t="shared" ref="AD1759:AE1759" si="2009">P1759</f>
        <v>45906</v>
      </c>
      <c r="AE1759" s="263" t="str">
        <f t="shared" si="2009"/>
        <v>#DIV/0!</v>
      </c>
      <c r="AF1759" s="187"/>
      <c r="AG1759" s="187"/>
    </row>
    <row r="1760">
      <c r="A1760" s="253"/>
      <c r="B1760" s="253"/>
      <c r="C1760" s="99"/>
      <c r="D1760" s="99"/>
      <c r="E1760" s="99"/>
      <c r="F1760" s="99"/>
      <c r="G1760" s="268"/>
      <c r="H1760" s="99"/>
      <c r="I1760" s="99"/>
      <c r="J1760" s="99"/>
      <c r="K1760" s="273"/>
      <c r="L1760" s="192"/>
      <c r="M1760" s="192"/>
      <c r="N1760" s="99"/>
      <c r="O1760" s="99"/>
      <c r="P1760" s="237">
        <f t="shared" si="1246"/>
        <v>45906</v>
      </c>
      <c r="Q1760" s="170" t="str">
        <f t="shared" si="1247"/>
        <v>#DIV/0!</v>
      </c>
      <c r="R1760" s="206"/>
      <c r="S1760" s="267"/>
      <c r="T1760" s="99"/>
      <c r="U1760" s="99"/>
      <c r="V1760" s="259" t="str">
        <f t="shared" si="1128"/>
        <v> </v>
      </c>
      <c r="W1760" s="260">
        <f t="shared" si="1248"/>
        <v>0</v>
      </c>
      <c r="X1760" s="258" t="str">
        <f t="shared" si="1249"/>
        <v>#DIV/0!</v>
      </c>
      <c r="Y1760" s="261" t="str">
        <f t="shared" si="1250"/>
        <v>#DIV/0!</v>
      </c>
      <c r="Z1760" s="262">
        <f t="shared" si="1251"/>
        <v>0</v>
      </c>
      <c r="AA1760" s="262">
        <f t="shared" si="1252"/>
        <v>0</v>
      </c>
      <c r="AB1760" s="258" t="str">
        <f t="shared" si="1253"/>
        <v/>
      </c>
      <c r="AC1760" s="263" t="str">
        <f t="shared" si="1135"/>
        <v>   -  BĐ: 6/9/2025 KT: Ngày lỗi</v>
      </c>
      <c r="AD1760" s="263">
        <f t="shared" ref="AD1760:AE1760" si="2010">P1760</f>
        <v>45906</v>
      </c>
      <c r="AE1760" s="263" t="str">
        <f t="shared" si="2010"/>
        <v>#DIV/0!</v>
      </c>
      <c r="AF1760" s="187"/>
      <c r="AG1760" s="187"/>
    </row>
    <row r="1761">
      <c r="A1761" s="253"/>
      <c r="B1761" s="253"/>
      <c r="C1761" s="99"/>
      <c r="D1761" s="99"/>
      <c r="E1761" s="99"/>
      <c r="F1761" s="99"/>
      <c r="G1761" s="268"/>
      <c r="H1761" s="99"/>
      <c r="I1761" s="99"/>
      <c r="J1761" s="99"/>
      <c r="K1761" s="273"/>
      <c r="L1761" s="192"/>
      <c r="M1761" s="192"/>
      <c r="N1761" s="99"/>
      <c r="O1761" s="99"/>
      <c r="P1761" s="237">
        <f t="shared" si="1246"/>
        <v>45906</v>
      </c>
      <c r="Q1761" s="170" t="str">
        <f t="shared" si="1247"/>
        <v>#DIV/0!</v>
      </c>
      <c r="R1761" s="206"/>
      <c r="S1761" s="267"/>
      <c r="T1761" s="99"/>
      <c r="U1761" s="99"/>
      <c r="V1761" s="259" t="str">
        <f t="shared" si="1128"/>
        <v> </v>
      </c>
      <c r="W1761" s="260">
        <f t="shared" si="1248"/>
        <v>0</v>
      </c>
      <c r="X1761" s="258" t="str">
        <f t="shared" si="1249"/>
        <v>#DIV/0!</v>
      </c>
      <c r="Y1761" s="261" t="str">
        <f t="shared" si="1250"/>
        <v>#DIV/0!</v>
      </c>
      <c r="Z1761" s="262">
        <f t="shared" si="1251"/>
        <v>0</v>
      </c>
      <c r="AA1761" s="262">
        <f t="shared" si="1252"/>
        <v>0</v>
      </c>
      <c r="AB1761" s="258" t="str">
        <f t="shared" si="1253"/>
        <v/>
      </c>
      <c r="AC1761" s="263" t="str">
        <f t="shared" si="1135"/>
        <v>   -  BĐ: 6/9/2025 KT: Ngày lỗi</v>
      </c>
      <c r="AD1761" s="263">
        <f t="shared" ref="AD1761:AE1761" si="2011">P1761</f>
        <v>45906</v>
      </c>
      <c r="AE1761" s="263" t="str">
        <f t="shared" si="2011"/>
        <v>#DIV/0!</v>
      </c>
      <c r="AF1761" s="187"/>
      <c r="AG1761" s="187"/>
    </row>
    <row r="1762">
      <c r="A1762" s="253"/>
      <c r="B1762" s="253"/>
      <c r="C1762" s="99"/>
      <c r="D1762" s="99"/>
      <c r="E1762" s="99"/>
      <c r="F1762" s="99"/>
      <c r="G1762" s="268"/>
      <c r="H1762" s="99"/>
      <c r="I1762" s="99"/>
      <c r="J1762" s="99"/>
      <c r="K1762" s="273"/>
      <c r="L1762" s="192"/>
      <c r="M1762" s="192"/>
      <c r="N1762" s="99"/>
      <c r="O1762" s="99"/>
      <c r="P1762" s="237">
        <f t="shared" si="1246"/>
        <v>45906</v>
      </c>
      <c r="Q1762" s="170" t="str">
        <f t="shared" si="1247"/>
        <v>#DIV/0!</v>
      </c>
      <c r="R1762" s="206"/>
      <c r="S1762" s="267"/>
      <c r="T1762" s="99"/>
      <c r="U1762" s="99"/>
      <c r="V1762" s="259" t="str">
        <f t="shared" si="1128"/>
        <v> </v>
      </c>
      <c r="W1762" s="260">
        <f t="shared" si="1248"/>
        <v>0</v>
      </c>
      <c r="X1762" s="258" t="str">
        <f t="shared" si="1249"/>
        <v>#DIV/0!</v>
      </c>
      <c r="Y1762" s="261" t="str">
        <f t="shared" si="1250"/>
        <v>#DIV/0!</v>
      </c>
      <c r="Z1762" s="262">
        <f t="shared" si="1251"/>
        <v>0</v>
      </c>
      <c r="AA1762" s="262">
        <f t="shared" si="1252"/>
        <v>0</v>
      </c>
      <c r="AB1762" s="258" t="str">
        <f t="shared" si="1253"/>
        <v/>
      </c>
      <c r="AC1762" s="263" t="str">
        <f t="shared" si="1135"/>
        <v>   -  BĐ: 6/9/2025 KT: Ngày lỗi</v>
      </c>
      <c r="AD1762" s="263">
        <f t="shared" ref="AD1762:AE1762" si="2012">P1762</f>
        <v>45906</v>
      </c>
      <c r="AE1762" s="263" t="str">
        <f t="shared" si="2012"/>
        <v>#DIV/0!</v>
      </c>
      <c r="AF1762" s="187"/>
      <c r="AG1762" s="187"/>
    </row>
    <row r="1763">
      <c r="A1763" s="253"/>
      <c r="B1763" s="253"/>
      <c r="C1763" s="99"/>
      <c r="D1763" s="99"/>
      <c r="E1763" s="99"/>
      <c r="F1763" s="99"/>
      <c r="G1763" s="268"/>
      <c r="H1763" s="99"/>
      <c r="I1763" s="99"/>
      <c r="J1763" s="99"/>
      <c r="K1763" s="273"/>
      <c r="L1763" s="192"/>
      <c r="M1763" s="192"/>
      <c r="N1763" s="99"/>
      <c r="O1763" s="99"/>
      <c r="P1763" s="237">
        <f t="shared" si="1246"/>
        <v>45906</v>
      </c>
      <c r="Q1763" s="170" t="str">
        <f t="shared" si="1247"/>
        <v>#DIV/0!</v>
      </c>
      <c r="R1763" s="206"/>
      <c r="S1763" s="267"/>
      <c r="T1763" s="99"/>
      <c r="U1763" s="99"/>
      <c r="V1763" s="259" t="str">
        <f t="shared" si="1128"/>
        <v> </v>
      </c>
      <c r="W1763" s="260">
        <f t="shared" si="1248"/>
        <v>0</v>
      </c>
      <c r="X1763" s="258" t="str">
        <f t="shared" si="1249"/>
        <v>#DIV/0!</v>
      </c>
      <c r="Y1763" s="261" t="str">
        <f t="shared" si="1250"/>
        <v>#DIV/0!</v>
      </c>
      <c r="Z1763" s="262">
        <f t="shared" si="1251"/>
        <v>0</v>
      </c>
      <c r="AA1763" s="262">
        <f t="shared" si="1252"/>
        <v>0</v>
      </c>
      <c r="AB1763" s="258" t="str">
        <f t="shared" si="1253"/>
        <v/>
      </c>
      <c r="AC1763" s="263" t="str">
        <f t="shared" si="1135"/>
        <v>   -  BĐ: 6/9/2025 KT: Ngày lỗi</v>
      </c>
      <c r="AD1763" s="263">
        <f t="shared" ref="AD1763:AE1763" si="2013">P1763</f>
        <v>45906</v>
      </c>
      <c r="AE1763" s="263" t="str">
        <f t="shared" si="2013"/>
        <v>#DIV/0!</v>
      </c>
      <c r="AF1763" s="187"/>
      <c r="AG1763" s="187"/>
    </row>
    <row r="1764">
      <c r="A1764" s="253"/>
      <c r="B1764" s="253"/>
      <c r="C1764" s="99"/>
      <c r="D1764" s="99"/>
      <c r="E1764" s="99"/>
      <c r="F1764" s="99"/>
      <c r="G1764" s="268"/>
      <c r="H1764" s="99"/>
      <c r="I1764" s="99"/>
      <c r="J1764" s="99"/>
      <c r="K1764" s="273"/>
      <c r="L1764" s="192"/>
      <c r="M1764" s="192"/>
      <c r="N1764" s="99"/>
      <c r="O1764" s="99"/>
      <c r="P1764" s="237">
        <f t="shared" si="1246"/>
        <v>45906</v>
      </c>
      <c r="Q1764" s="170" t="str">
        <f t="shared" si="1247"/>
        <v>#DIV/0!</v>
      </c>
      <c r="R1764" s="206"/>
      <c r="S1764" s="267"/>
      <c r="T1764" s="99"/>
      <c r="U1764" s="99"/>
      <c r="V1764" s="259" t="str">
        <f t="shared" si="1128"/>
        <v> </v>
      </c>
      <c r="W1764" s="260">
        <f t="shared" si="1248"/>
        <v>0</v>
      </c>
      <c r="X1764" s="258" t="str">
        <f t="shared" si="1249"/>
        <v>#DIV/0!</v>
      </c>
      <c r="Y1764" s="261" t="str">
        <f t="shared" si="1250"/>
        <v>#DIV/0!</v>
      </c>
      <c r="Z1764" s="262">
        <f t="shared" si="1251"/>
        <v>0</v>
      </c>
      <c r="AA1764" s="262">
        <f t="shared" si="1252"/>
        <v>0</v>
      </c>
      <c r="AB1764" s="258" t="str">
        <f t="shared" si="1253"/>
        <v/>
      </c>
      <c r="AC1764" s="263" t="str">
        <f t="shared" si="1135"/>
        <v>   -  BĐ: 6/9/2025 KT: Ngày lỗi</v>
      </c>
      <c r="AD1764" s="263">
        <f t="shared" ref="AD1764:AE1764" si="2014">P1764</f>
        <v>45906</v>
      </c>
      <c r="AE1764" s="263" t="str">
        <f t="shared" si="2014"/>
        <v>#DIV/0!</v>
      </c>
      <c r="AF1764" s="187"/>
      <c r="AG1764" s="187"/>
    </row>
    <row r="1765">
      <c r="A1765" s="253"/>
      <c r="B1765" s="253"/>
      <c r="C1765" s="99"/>
      <c r="D1765" s="99"/>
      <c r="E1765" s="99"/>
      <c r="F1765" s="99"/>
      <c r="G1765" s="268"/>
      <c r="H1765" s="99"/>
      <c r="I1765" s="99"/>
      <c r="J1765" s="99"/>
      <c r="K1765" s="273"/>
      <c r="L1765" s="192"/>
      <c r="M1765" s="192"/>
      <c r="N1765" s="99"/>
      <c r="O1765" s="99"/>
      <c r="P1765" s="237">
        <f t="shared" si="1246"/>
        <v>45906</v>
      </c>
      <c r="Q1765" s="170" t="str">
        <f t="shared" si="1247"/>
        <v>#DIV/0!</v>
      </c>
      <c r="R1765" s="206"/>
      <c r="S1765" s="267"/>
      <c r="T1765" s="99"/>
      <c r="U1765" s="99"/>
      <c r="V1765" s="259" t="str">
        <f t="shared" si="1128"/>
        <v> </v>
      </c>
      <c r="W1765" s="260">
        <f t="shared" si="1248"/>
        <v>0</v>
      </c>
      <c r="X1765" s="258" t="str">
        <f t="shared" si="1249"/>
        <v>#DIV/0!</v>
      </c>
      <c r="Y1765" s="261" t="str">
        <f t="shared" si="1250"/>
        <v>#DIV/0!</v>
      </c>
      <c r="Z1765" s="262">
        <f t="shared" si="1251"/>
        <v>0</v>
      </c>
      <c r="AA1765" s="262">
        <f t="shared" si="1252"/>
        <v>0</v>
      </c>
      <c r="AB1765" s="258" t="str">
        <f t="shared" si="1253"/>
        <v/>
      </c>
      <c r="AC1765" s="263" t="str">
        <f t="shared" si="1135"/>
        <v>   -  BĐ: 6/9/2025 KT: Ngày lỗi</v>
      </c>
      <c r="AD1765" s="263">
        <f t="shared" ref="AD1765:AE1765" si="2015">P1765</f>
        <v>45906</v>
      </c>
      <c r="AE1765" s="263" t="str">
        <f t="shared" si="2015"/>
        <v>#DIV/0!</v>
      </c>
      <c r="AF1765" s="187"/>
      <c r="AG1765" s="187"/>
    </row>
    <row r="1766">
      <c r="A1766" s="253"/>
      <c r="B1766" s="253"/>
      <c r="C1766" s="99"/>
      <c r="D1766" s="99"/>
      <c r="E1766" s="99"/>
      <c r="F1766" s="99"/>
      <c r="G1766" s="268"/>
      <c r="H1766" s="99"/>
      <c r="I1766" s="99"/>
      <c r="J1766" s="99"/>
      <c r="K1766" s="273"/>
      <c r="L1766" s="192"/>
      <c r="M1766" s="192"/>
      <c r="N1766" s="99"/>
      <c r="O1766" s="99"/>
      <c r="P1766" s="237">
        <f t="shared" si="1246"/>
        <v>45906</v>
      </c>
      <c r="Q1766" s="170" t="str">
        <f t="shared" si="1247"/>
        <v>#DIV/0!</v>
      </c>
      <c r="R1766" s="206"/>
      <c r="S1766" s="267"/>
      <c r="T1766" s="99"/>
      <c r="U1766" s="99"/>
      <c r="V1766" s="259" t="str">
        <f t="shared" si="1128"/>
        <v> </v>
      </c>
      <c r="W1766" s="260">
        <f t="shared" si="1248"/>
        <v>0</v>
      </c>
      <c r="X1766" s="258" t="str">
        <f t="shared" si="1249"/>
        <v>#DIV/0!</v>
      </c>
      <c r="Y1766" s="261" t="str">
        <f t="shared" si="1250"/>
        <v>#DIV/0!</v>
      </c>
      <c r="Z1766" s="262">
        <f t="shared" si="1251"/>
        <v>0</v>
      </c>
      <c r="AA1766" s="262">
        <f t="shared" si="1252"/>
        <v>0</v>
      </c>
      <c r="AB1766" s="258" t="str">
        <f t="shared" si="1253"/>
        <v/>
      </c>
      <c r="AC1766" s="263" t="str">
        <f t="shared" si="1135"/>
        <v>   -  BĐ: 6/9/2025 KT: Ngày lỗi</v>
      </c>
      <c r="AD1766" s="263">
        <f t="shared" ref="AD1766:AE1766" si="2016">P1766</f>
        <v>45906</v>
      </c>
      <c r="AE1766" s="263" t="str">
        <f t="shared" si="2016"/>
        <v>#DIV/0!</v>
      </c>
      <c r="AF1766" s="187"/>
      <c r="AG1766" s="187"/>
    </row>
    <row r="1767">
      <c r="A1767" s="253"/>
      <c r="B1767" s="253"/>
      <c r="C1767" s="99"/>
      <c r="D1767" s="99"/>
      <c r="E1767" s="99"/>
      <c r="F1767" s="99"/>
      <c r="G1767" s="268"/>
      <c r="H1767" s="99"/>
      <c r="I1767" s="99"/>
      <c r="J1767" s="99"/>
      <c r="K1767" s="273"/>
      <c r="L1767" s="192"/>
      <c r="M1767" s="192"/>
      <c r="N1767" s="99"/>
      <c r="O1767" s="99"/>
      <c r="P1767" s="237">
        <f t="shared" si="1246"/>
        <v>45906</v>
      </c>
      <c r="Q1767" s="170" t="str">
        <f t="shared" si="1247"/>
        <v>#DIV/0!</v>
      </c>
      <c r="R1767" s="206"/>
      <c r="S1767" s="267"/>
      <c r="T1767" s="99"/>
      <c r="U1767" s="99"/>
      <c r="V1767" s="259" t="str">
        <f t="shared" si="1128"/>
        <v> </v>
      </c>
      <c r="W1767" s="260">
        <f t="shared" si="1248"/>
        <v>0</v>
      </c>
      <c r="X1767" s="258" t="str">
        <f t="shared" si="1249"/>
        <v>#DIV/0!</v>
      </c>
      <c r="Y1767" s="261" t="str">
        <f t="shared" si="1250"/>
        <v>#DIV/0!</v>
      </c>
      <c r="Z1767" s="262">
        <f t="shared" si="1251"/>
        <v>0</v>
      </c>
      <c r="AA1767" s="262">
        <f t="shared" si="1252"/>
        <v>0</v>
      </c>
      <c r="AB1767" s="258" t="str">
        <f t="shared" si="1253"/>
        <v/>
      </c>
      <c r="AC1767" s="263" t="str">
        <f t="shared" si="1135"/>
        <v>   -  BĐ: 6/9/2025 KT: Ngày lỗi</v>
      </c>
      <c r="AD1767" s="263">
        <f t="shared" ref="AD1767:AE1767" si="2017">P1767</f>
        <v>45906</v>
      </c>
      <c r="AE1767" s="263" t="str">
        <f t="shared" si="2017"/>
        <v>#DIV/0!</v>
      </c>
      <c r="AF1767" s="187"/>
      <c r="AG1767" s="187"/>
    </row>
    <row r="1768">
      <c r="A1768" s="253"/>
      <c r="B1768" s="253"/>
      <c r="C1768" s="99"/>
      <c r="D1768" s="99"/>
      <c r="E1768" s="99"/>
      <c r="F1768" s="99"/>
      <c r="G1768" s="268"/>
      <c r="H1768" s="99"/>
      <c r="I1768" s="99"/>
      <c r="J1768" s="99"/>
      <c r="K1768" s="273"/>
      <c r="L1768" s="192"/>
      <c r="M1768" s="192"/>
      <c r="N1768" s="99"/>
      <c r="O1768" s="99"/>
      <c r="P1768" s="237">
        <f t="shared" si="1246"/>
        <v>45906</v>
      </c>
      <c r="Q1768" s="170" t="str">
        <f t="shared" si="1247"/>
        <v>#DIV/0!</v>
      </c>
      <c r="R1768" s="206"/>
      <c r="S1768" s="267"/>
      <c r="T1768" s="99"/>
      <c r="U1768" s="99"/>
      <c r="V1768" s="259" t="str">
        <f t="shared" si="1128"/>
        <v> </v>
      </c>
      <c r="W1768" s="260">
        <f t="shared" si="1248"/>
        <v>0</v>
      </c>
      <c r="X1768" s="258" t="str">
        <f t="shared" si="1249"/>
        <v>#DIV/0!</v>
      </c>
      <c r="Y1768" s="261" t="str">
        <f t="shared" si="1250"/>
        <v>#DIV/0!</v>
      </c>
      <c r="Z1768" s="262">
        <f t="shared" si="1251"/>
        <v>0</v>
      </c>
      <c r="AA1768" s="262">
        <f t="shared" si="1252"/>
        <v>0</v>
      </c>
      <c r="AB1768" s="258" t="str">
        <f t="shared" si="1253"/>
        <v/>
      </c>
      <c r="AC1768" s="263" t="str">
        <f t="shared" si="1135"/>
        <v>   -  BĐ: 6/9/2025 KT: Ngày lỗi</v>
      </c>
      <c r="AD1768" s="263">
        <f t="shared" ref="AD1768:AE1768" si="2018">P1768</f>
        <v>45906</v>
      </c>
      <c r="AE1768" s="263" t="str">
        <f t="shared" si="2018"/>
        <v>#DIV/0!</v>
      </c>
      <c r="AF1768" s="187"/>
      <c r="AG1768" s="187"/>
    </row>
    <row r="1769">
      <c r="A1769" s="253"/>
      <c r="B1769" s="253"/>
      <c r="C1769" s="99"/>
      <c r="D1769" s="99"/>
      <c r="E1769" s="99"/>
      <c r="F1769" s="99"/>
      <c r="G1769" s="268"/>
      <c r="H1769" s="99"/>
      <c r="I1769" s="99"/>
      <c r="J1769" s="99"/>
      <c r="K1769" s="273"/>
      <c r="L1769" s="192"/>
      <c r="M1769" s="192"/>
      <c r="N1769" s="99"/>
      <c r="O1769" s="99"/>
      <c r="P1769" s="237">
        <f t="shared" si="1246"/>
        <v>45906</v>
      </c>
      <c r="Q1769" s="170" t="str">
        <f t="shared" si="1247"/>
        <v>#DIV/0!</v>
      </c>
      <c r="R1769" s="206"/>
      <c r="S1769" s="267"/>
      <c r="T1769" s="99"/>
      <c r="U1769" s="99"/>
      <c r="V1769" s="259" t="str">
        <f t="shared" si="1128"/>
        <v> </v>
      </c>
      <c r="W1769" s="260">
        <f t="shared" si="1248"/>
        <v>0</v>
      </c>
      <c r="X1769" s="258" t="str">
        <f t="shared" si="1249"/>
        <v>#DIV/0!</v>
      </c>
      <c r="Y1769" s="261" t="str">
        <f t="shared" si="1250"/>
        <v>#DIV/0!</v>
      </c>
      <c r="Z1769" s="262">
        <f t="shared" si="1251"/>
        <v>0</v>
      </c>
      <c r="AA1769" s="262">
        <f t="shared" si="1252"/>
        <v>0</v>
      </c>
      <c r="AB1769" s="258" t="str">
        <f t="shared" si="1253"/>
        <v/>
      </c>
      <c r="AC1769" s="263" t="str">
        <f t="shared" si="1135"/>
        <v>   -  BĐ: 6/9/2025 KT: Ngày lỗi</v>
      </c>
      <c r="AD1769" s="263">
        <f t="shared" ref="AD1769:AE1769" si="2019">P1769</f>
        <v>45906</v>
      </c>
      <c r="AE1769" s="263" t="str">
        <f t="shared" si="2019"/>
        <v>#DIV/0!</v>
      </c>
      <c r="AF1769" s="187"/>
      <c r="AG1769" s="187"/>
    </row>
    <row r="1770">
      <c r="A1770" s="253"/>
      <c r="B1770" s="253"/>
      <c r="C1770" s="99"/>
      <c r="D1770" s="99"/>
      <c r="E1770" s="99"/>
      <c r="F1770" s="99"/>
      <c r="G1770" s="268"/>
      <c r="H1770" s="99"/>
      <c r="I1770" s="99"/>
      <c r="J1770" s="99"/>
      <c r="K1770" s="273"/>
      <c r="L1770" s="192"/>
      <c r="M1770" s="192"/>
      <c r="N1770" s="99"/>
      <c r="O1770" s="99"/>
      <c r="P1770" s="237">
        <f t="shared" si="1246"/>
        <v>45906</v>
      </c>
      <c r="Q1770" s="170" t="str">
        <f t="shared" si="1247"/>
        <v>#DIV/0!</v>
      </c>
      <c r="R1770" s="206"/>
      <c r="S1770" s="267"/>
      <c r="T1770" s="99"/>
      <c r="U1770" s="99"/>
      <c r="V1770" s="259" t="str">
        <f t="shared" si="1128"/>
        <v> </v>
      </c>
      <c r="W1770" s="260">
        <f t="shared" si="1248"/>
        <v>0</v>
      </c>
      <c r="X1770" s="258" t="str">
        <f t="shared" si="1249"/>
        <v>#DIV/0!</v>
      </c>
      <c r="Y1770" s="261" t="str">
        <f t="shared" si="1250"/>
        <v>#DIV/0!</v>
      </c>
      <c r="Z1770" s="262">
        <f t="shared" si="1251"/>
        <v>0</v>
      </c>
      <c r="AA1770" s="262">
        <f t="shared" si="1252"/>
        <v>0</v>
      </c>
      <c r="AB1770" s="258" t="str">
        <f t="shared" si="1253"/>
        <v/>
      </c>
      <c r="AC1770" s="263" t="str">
        <f t="shared" si="1135"/>
        <v>   -  BĐ: 6/9/2025 KT: Ngày lỗi</v>
      </c>
      <c r="AD1770" s="263">
        <f t="shared" ref="AD1770:AE1770" si="2020">P1770</f>
        <v>45906</v>
      </c>
      <c r="AE1770" s="263" t="str">
        <f t="shared" si="2020"/>
        <v>#DIV/0!</v>
      </c>
      <c r="AF1770" s="187"/>
      <c r="AG1770" s="187"/>
    </row>
    <row r="1771">
      <c r="A1771" s="253"/>
      <c r="B1771" s="253"/>
      <c r="C1771" s="99"/>
      <c r="D1771" s="99"/>
      <c r="E1771" s="99"/>
      <c r="F1771" s="99"/>
      <c r="G1771" s="268"/>
      <c r="H1771" s="99"/>
      <c r="I1771" s="99"/>
      <c r="J1771" s="99"/>
      <c r="K1771" s="273"/>
      <c r="L1771" s="192"/>
      <c r="M1771" s="192"/>
      <c r="N1771" s="99"/>
      <c r="O1771" s="99"/>
      <c r="P1771" s="237">
        <f t="shared" si="1246"/>
        <v>45906</v>
      </c>
      <c r="Q1771" s="170" t="str">
        <f t="shared" si="1247"/>
        <v>#DIV/0!</v>
      </c>
      <c r="R1771" s="206"/>
      <c r="S1771" s="267"/>
      <c r="T1771" s="99"/>
      <c r="U1771" s="99"/>
      <c r="V1771" s="259" t="str">
        <f t="shared" si="1128"/>
        <v> </v>
      </c>
      <c r="W1771" s="260">
        <f t="shared" si="1248"/>
        <v>0</v>
      </c>
      <c r="X1771" s="258" t="str">
        <f t="shared" si="1249"/>
        <v>#DIV/0!</v>
      </c>
      <c r="Y1771" s="261" t="str">
        <f t="shared" si="1250"/>
        <v>#DIV/0!</v>
      </c>
      <c r="Z1771" s="262">
        <f t="shared" si="1251"/>
        <v>0</v>
      </c>
      <c r="AA1771" s="262">
        <f t="shared" si="1252"/>
        <v>0</v>
      </c>
      <c r="AB1771" s="258" t="str">
        <f t="shared" si="1253"/>
        <v/>
      </c>
      <c r="AC1771" s="263" t="str">
        <f t="shared" si="1135"/>
        <v>   -  BĐ: 6/9/2025 KT: Ngày lỗi</v>
      </c>
      <c r="AD1771" s="263">
        <f t="shared" ref="AD1771:AE1771" si="2021">P1771</f>
        <v>45906</v>
      </c>
      <c r="AE1771" s="263" t="str">
        <f t="shared" si="2021"/>
        <v>#DIV/0!</v>
      </c>
      <c r="AF1771" s="187"/>
      <c r="AG1771" s="187"/>
    </row>
    <row r="1772">
      <c r="A1772" s="253"/>
      <c r="B1772" s="253"/>
      <c r="C1772" s="99"/>
      <c r="D1772" s="99"/>
      <c r="E1772" s="99"/>
      <c r="F1772" s="99"/>
      <c r="G1772" s="268"/>
      <c r="H1772" s="99"/>
      <c r="I1772" s="99"/>
      <c r="J1772" s="99"/>
      <c r="K1772" s="273"/>
      <c r="L1772" s="192"/>
      <c r="M1772" s="192"/>
      <c r="N1772" s="99"/>
      <c r="O1772" s="99"/>
      <c r="P1772" s="237">
        <f t="shared" si="1246"/>
        <v>45906</v>
      </c>
      <c r="Q1772" s="170" t="str">
        <f t="shared" si="1247"/>
        <v>#DIV/0!</v>
      </c>
      <c r="R1772" s="206"/>
      <c r="S1772" s="267"/>
      <c r="T1772" s="99"/>
      <c r="U1772" s="99"/>
      <c r="V1772" s="259" t="str">
        <f t="shared" si="1128"/>
        <v> </v>
      </c>
      <c r="W1772" s="260">
        <f t="shared" si="1248"/>
        <v>0</v>
      </c>
      <c r="X1772" s="258" t="str">
        <f t="shared" si="1249"/>
        <v>#DIV/0!</v>
      </c>
      <c r="Y1772" s="261" t="str">
        <f t="shared" si="1250"/>
        <v>#DIV/0!</v>
      </c>
      <c r="Z1772" s="262">
        <f t="shared" si="1251"/>
        <v>0</v>
      </c>
      <c r="AA1772" s="262">
        <f t="shared" si="1252"/>
        <v>0</v>
      </c>
      <c r="AB1772" s="258" t="str">
        <f t="shared" si="1253"/>
        <v/>
      </c>
      <c r="AC1772" s="263" t="str">
        <f t="shared" si="1135"/>
        <v>   -  BĐ: 6/9/2025 KT: Ngày lỗi</v>
      </c>
      <c r="AD1772" s="263">
        <f t="shared" ref="AD1772:AE1772" si="2022">P1772</f>
        <v>45906</v>
      </c>
      <c r="AE1772" s="263" t="str">
        <f t="shared" si="2022"/>
        <v>#DIV/0!</v>
      </c>
      <c r="AF1772" s="187"/>
      <c r="AG1772" s="187"/>
    </row>
    <row r="1773">
      <c r="A1773" s="253"/>
      <c r="B1773" s="253"/>
      <c r="C1773" s="99"/>
      <c r="D1773" s="99"/>
      <c r="E1773" s="99"/>
      <c r="F1773" s="99"/>
      <c r="G1773" s="268"/>
      <c r="H1773" s="99"/>
      <c r="I1773" s="99"/>
      <c r="J1773" s="99"/>
      <c r="K1773" s="273"/>
      <c r="L1773" s="192"/>
      <c r="M1773" s="192"/>
      <c r="N1773" s="99"/>
      <c r="O1773" s="99"/>
      <c r="P1773" s="237">
        <f t="shared" si="1246"/>
        <v>45906</v>
      </c>
      <c r="Q1773" s="170" t="str">
        <f t="shared" si="1247"/>
        <v>#DIV/0!</v>
      </c>
      <c r="R1773" s="206"/>
      <c r="S1773" s="267"/>
      <c r="T1773" s="99"/>
      <c r="U1773" s="99"/>
      <c r="V1773" s="259" t="str">
        <f t="shared" si="1128"/>
        <v> </v>
      </c>
      <c r="W1773" s="260">
        <f t="shared" si="1248"/>
        <v>0</v>
      </c>
      <c r="X1773" s="258" t="str">
        <f t="shared" si="1249"/>
        <v>#DIV/0!</v>
      </c>
      <c r="Y1773" s="261" t="str">
        <f t="shared" si="1250"/>
        <v>#DIV/0!</v>
      </c>
      <c r="Z1773" s="262">
        <f t="shared" si="1251"/>
        <v>0</v>
      </c>
      <c r="AA1773" s="262">
        <f t="shared" si="1252"/>
        <v>0</v>
      </c>
      <c r="AB1773" s="258" t="str">
        <f t="shared" si="1253"/>
        <v/>
      </c>
      <c r="AC1773" s="263" t="str">
        <f t="shared" si="1135"/>
        <v>   -  BĐ: 6/9/2025 KT: Ngày lỗi</v>
      </c>
      <c r="AD1773" s="263">
        <f t="shared" ref="AD1773:AE1773" si="2023">P1773</f>
        <v>45906</v>
      </c>
      <c r="AE1773" s="263" t="str">
        <f t="shared" si="2023"/>
        <v>#DIV/0!</v>
      </c>
      <c r="AF1773" s="187"/>
      <c r="AG1773" s="187"/>
    </row>
    <row r="1774">
      <c r="A1774" s="253"/>
      <c r="B1774" s="253"/>
      <c r="C1774" s="99"/>
      <c r="D1774" s="99"/>
      <c r="E1774" s="99"/>
      <c r="F1774" s="99"/>
      <c r="G1774" s="268"/>
      <c r="H1774" s="99"/>
      <c r="I1774" s="99"/>
      <c r="J1774" s="99"/>
      <c r="K1774" s="273"/>
      <c r="L1774" s="192"/>
      <c r="M1774" s="192"/>
      <c r="N1774" s="99"/>
      <c r="O1774" s="99"/>
      <c r="P1774" s="237">
        <f t="shared" si="1246"/>
        <v>45906</v>
      </c>
      <c r="Q1774" s="170" t="str">
        <f t="shared" si="1247"/>
        <v>#DIV/0!</v>
      </c>
      <c r="R1774" s="206"/>
      <c r="S1774" s="267"/>
      <c r="T1774" s="99"/>
      <c r="U1774" s="99"/>
      <c r="V1774" s="259" t="str">
        <f t="shared" si="1128"/>
        <v> </v>
      </c>
      <c r="W1774" s="260">
        <f t="shared" si="1248"/>
        <v>0</v>
      </c>
      <c r="X1774" s="258" t="str">
        <f t="shared" si="1249"/>
        <v>#DIV/0!</v>
      </c>
      <c r="Y1774" s="261" t="str">
        <f t="shared" si="1250"/>
        <v>#DIV/0!</v>
      </c>
      <c r="Z1774" s="262">
        <f t="shared" si="1251"/>
        <v>0</v>
      </c>
      <c r="AA1774" s="262">
        <f t="shared" si="1252"/>
        <v>0</v>
      </c>
      <c r="AB1774" s="258" t="str">
        <f t="shared" si="1253"/>
        <v/>
      </c>
      <c r="AC1774" s="263" t="str">
        <f t="shared" si="1135"/>
        <v>   -  BĐ: 6/9/2025 KT: Ngày lỗi</v>
      </c>
      <c r="AD1774" s="263">
        <f t="shared" ref="AD1774:AE1774" si="2024">P1774</f>
        <v>45906</v>
      </c>
      <c r="AE1774" s="263" t="str">
        <f t="shared" si="2024"/>
        <v>#DIV/0!</v>
      </c>
      <c r="AF1774" s="187"/>
      <c r="AG1774" s="187"/>
    </row>
    <row r="1775">
      <c r="A1775" s="253"/>
      <c r="B1775" s="253"/>
      <c r="C1775" s="99"/>
      <c r="D1775" s="99"/>
      <c r="E1775" s="99"/>
      <c r="F1775" s="99"/>
      <c r="G1775" s="268"/>
      <c r="H1775" s="99"/>
      <c r="I1775" s="99"/>
      <c r="J1775" s="99"/>
      <c r="K1775" s="273"/>
      <c r="L1775" s="192"/>
      <c r="M1775" s="192"/>
      <c r="N1775" s="99"/>
      <c r="O1775" s="99"/>
      <c r="P1775" s="237">
        <f t="shared" si="1246"/>
        <v>45906</v>
      </c>
      <c r="Q1775" s="170" t="str">
        <f t="shared" si="1247"/>
        <v>#DIV/0!</v>
      </c>
      <c r="R1775" s="206"/>
      <c r="S1775" s="267"/>
      <c r="T1775" s="99"/>
      <c r="U1775" s="99"/>
      <c r="V1775" s="259" t="str">
        <f t="shared" si="1128"/>
        <v> </v>
      </c>
      <c r="W1775" s="260">
        <f t="shared" si="1248"/>
        <v>0</v>
      </c>
      <c r="X1775" s="258" t="str">
        <f t="shared" si="1249"/>
        <v>#DIV/0!</v>
      </c>
      <c r="Y1775" s="261" t="str">
        <f t="shared" si="1250"/>
        <v>#DIV/0!</v>
      </c>
      <c r="Z1775" s="262">
        <f t="shared" si="1251"/>
        <v>0</v>
      </c>
      <c r="AA1775" s="262">
        <f t="shared" si="1252"/>
        <v>0</v>
      </c>
      <c r="AB1775" s="258" t="str">
        <f t="shared" si="1253"/>
        <v/>
      </c>
      <c r="AC1775" s="263" t="str">
        <f t="shared" si="1135"/>
        <v>   -  BĐ: 6/9/2025 KT: Ngày lỗi</v>
      </c>
      <c r="AD1775" s="263">
        <f t="shared" ref="AD1775:AE1775" si="2025">P1775</f>
        <v>45906</v>
      </c>
      <c r="AE1775" s="263" t="str">
        <f t="shared" si="2025"/>
        <v>#DIV/0!</v>
      </c>
      <c r="AF1775" s="187"/>
      <c r="AG1775" s="187"/>
    </row>
    <row r="1776">
      <c r="A1776" s="253"/>
      <c r="B1776" s="253"/>
      <c r="C1776" s="99"/>
      <c r="D1776" s="99"/>
      <c r="E1776" s="99"/>
      <c r="F1776" s="99"/>
      <c r="G1776" s="268"/>
      <c r="H1776" s="99"/>
      <c r="I1776" s="99"/>
      <c r="J1776" s="99"/>
      <c r="K1776" s="273"/>
      <c r="L1776" s="192"/>
      <c r="M1776" s="192"/>
      <c r="N1776" s="99"/>
      <c r="O1776" s="99"/>
      <c r="P1776" s="237">
        <f t="shared" si="1246"/>
        <v>45906</v>
      </c>
      <c r="Q1776" s="170" t="str">
        <f t="shared" si="1247"/>
        <v>#DIV/0!</v>
      </c>
      <c r="R1776" s="206"/>
      <c r="S1776" s="267"/>
      <c r="T1776" s="99"/>
      <c r="U1776" s="99"/>
      <c r="V1776" s="259" t="str">
        <f t="shared" si="1128"/>
        <v> </v>
      </c>
      <c r="W1776" s="260">
        <f t="shared" si="1248"/>
        <v>0</v>
      </c>
      <c r="X1776" s="258" t="str">
        <f t="shared" si="1249"/>
        <v>#DIV/0!</v>
      </c>
      <c r="Y1776" s="261" t="str">
        <f t="shared" si="1250"/>
        <v>#DIV/0!</v>
      </c>
      <c r="Z1776" s="262">
        <f t="shared" si="1251"/>
        <v>0</v>
      </c>
      <c r="AA1776" s="262">
        <f t="shared" si="1252"/>
        <v>0</v>
      </c>
      <c r="AB1776" s="258" t="str">
        <f t="shared" si="1253"/>
        <v/>
      </c>
      <c r="AC1776" s="263" t="str">
        <f t="shared" si="1135"/>
        <v>   -  BĐ: 6/9/2025 KT: Ngày lỗi</v>
      </c>
      <c r="AD1776" s="263">
        <f t="shared" ref="AD1776:AE1776" si="2026">P1776</f>
        <v>45906</v>
      </c>
      <c r="AE1776" s="263" t="str">
        <f t="shared" si="2026"/>
        <v>#DIV/0!</v>
      </c>
      <c r="AF1776" s="187"/>
      <c r="AG1776" s="187"/>
    </row>
    <row r="1777">
      <c r="A1777" s="253"/>
      <c r="B1777" s="253"/>
      <c r="C1777" s="99"/>
      <c r="D1777" s="99"/>
      <c r="E1777" s="99"/>
      <c r="F1777" s="99"/>
      <c r="G1777" s="268"/>
      <c r="H1777" s="99"/>
      <c r="I1777" s="99"/>
      <c r="J1777" s="99"/>
      <c r="K1777" s="273"/>
      <c r="L1777" s="192"/>
      <c r="M1777" s="192"/>
      <c r="N1777" s="99"/>
      <c r="O1777" s="99"/>
      <c r="P1777" s="237">
        <f t="shared" si="1246"/>
        <v>45906</v>
      </c>
      <c r="Q1777" s="170" t="str">
        <f t="shared" si="1247"/>
        <v>#DIV/0!</v>
      </c>
      <c r="R1777" s="206"/>
      <c r="S1777" s="267"/>
      <c r="T1777" s="99"/>
      <c r="U1777" s="99"/>
      <c r="V1777" s="259" t="str">
        <f t="shared" si="1128"/>
        <v> </v>
      </c>
      <c r="W1777" s="260">
        <f t="shared" si="1248"/>
        <v>0</v>
      </c>
      <c r="X1777" s="258" t="str">
        <f t="shared" si="1249"/>
        <v>#DIV/0!</v>
      </c>
      <c r="Y1777" s="261" t="str">
        <f t="shared" si="1250"/>
        <v>#DIV/0!</v>
      </c>
      <c r="Z1777" s="262">
        <f t="shared" si="1251"/>
        <v>0</v>
      </c>
      <c r="AA1777" s="262">
        <f t="shared" si="1252"/>
        <v>0</v>
      </c>
      <c r="AB1777" s="258" t="str">
        <f t="shared" si="1253"/>
        <v/>
      </c>
      <c r="AC1777" s="263" t="str">
        <f t="shared" si="1135"/>
        <v>   -  BĐ: 6/9/2025 KT: Ngày lỗi</v>
      </c>
      <c r="AD1777" s="263">
        <f t="shared" ref="AD1777:AE1777" si="2027">P1777</f>
        <v>45906</v>
      </c>
      <c r="AE1777" s="263" t="str">
        <f t="shared" si="2027"/>
        <v>#DIV/0!</v>
      </c>
      <c r="AF1777" s="187"/>
      <c r="AG1777" s="187"/>
    </row>
    <row r="1778">
      <c r="A1778" s="253"/>
      <c r="B1778" s="253"/>
      <c r="C1778" s="99"/>
      <c r="D1778" s="99"/>
      <c r="E1778" s="99"/>
      <c r="F1778" s="99"/>
      <c r="G1778" s="268"/>
      <c r="H1778" s="99"/>
      <c r="I1778" s="99"/>
      <c r="J1778" s="99"/>
      <c r="K1778" s="273"/>
      <c r="L1778" s="192"/>
      <c r="M1778" s="192"/>
      <c r="N1778" s="99"/>
      <c r="O1778" s="99"/>
      <c r="P1778" s="237">
        <f t="shared" si="1246"/>
        <v>45906</v>
      </c>
      <c r="Q1778" s="170" t="str">
        <f t="shared" si="1247"/>
        <v>#DIV/0!</v>
      </c>
      <c r="R1778" s="206"/>
      <c r="S1778" s="267"/>
      <c r="T1778" s="99"/>
      <c r="U1778" s="99"/>
      <c r="V1778" s="259" t="str">
        <f t="shared" si="1128"/>
        <v> </v>
      </c>
      <c r="W1778" s="260">
        <f t="shared" si="1248"/>
        <v>0</v>
      </c>
      <c r="X1778" s="258" t="str">
        <f t="shared" si="1249"/>
        <v>#DIV/0!</v>
      </c>
      <c r="Y1778" s="261" t="str">
        <f t="shared" si="1250"/>
        <v>#DIV/0!</v>
      </c>
      <c r="Z1778" s="262">
        <f t="shared" si="1251"/>
        <v>0</v>
      </c>
      <c r="AA1778" s="262">
        <f t="shared" si="1252"/>
        <v>0</v>
      </c>
      <c r="AB1778" s="258" t="str">
        <f t="shared" si="1253"/>
        <v/>
      </c>
      <c r="AC1778" s="263" t="str">
        <f t="shared" si="1135"/>
        <v>   -  BĐ: 6/9/2025 KT: Ngày lỗi</v>
      </c>
      <c r="AD1778" s="263">
        <f t="shared" ref="AD1778:AE1778" si="2028">P1778</f>
        <v>45906</v>
      </c>
      <c r="AE1778" s="263" t="str">
        <f t="shared" si="2028"/>
        <v>#DIV/0!</v>
      </c>
      <c r="AF1778" s="187"/>
      <c r="AG1778" s="187"/>
    </row>
    <row r="1779">
      <c r="A1779" s="253"/>
      <c r="B1779" s="253"/>
      <c r="C1779" s="99"/>
      <c r="D1779" s="99"/>
      <c r="E1779" s="99"/>
      <c r="F1779" s="99"/>
      <c r="G1779" s="268"/>
      <c r="H1779" s="99"/>
      <c r="I1779" s="99"/>
      <c r="J1779" s="99"/>
      <c r="K1779" s="273"/>
      <c r="L1779" s="192"/>
      <c r="M1779" s="192"/>
      <c r="N1779" s="99"/>
      <c r="O1779" s="99"/>
      <c r="P1779" s="237">
        <f t="shared" si="1246"/>
        <v>45906</v>
      </c>
      <c r="Q1779" s="170" t="str">
        <f t="shared" si="1247"/>
        <v>#DIV/0!</v>
      </c>
      <c r="R1779" s="206"/>
      <c r="S1779" s="267"/>
      <c r="T1779" s="99"/>
      <c r="U1779" s="99"/>
      <c r="V1779" s="259" t="str">
        <f t="shared" si="1128"/>
        <v> </v>
      </c>
      <c r="W1779" s="260">
        <f t="shared" si="1248"/>
        <v>0</v>
      </c>
      <c r="X1779" s="258" t="str">
        <f t="shared" si="1249"/>
        <v>#DIV/0!</v>
      </c>
      <c r="Y1779" s="261" t="str">
        <f t="shared" si="1250"/>
        <v>#DIV/0!</v>
      </c>
      <c r="Z1779" s="262">
        <f t="shared" si="1251"/>
        <v>0</v>
      </c>
      <c r="AA1779" s="262">
        <f t="shared" si="1252"/>
        <v>0</v>
      </c>
      <c r="AB1779" s="258" t="str">
        <f t="shared" si="1253"/>
        <v/>
      </c>
      <c r="AC1779" s="263" t="str">
        <f t="shared" si="1135"/>
        <v>   -  BĐ: 6/9/2025 KT: Ngày lỗi</v>
      </c>
      <c r="AD1779" s="263">
        <f t="shared" ref="AD1779:AE1779" si="2029">P1779</f>
        <v>45906</v>
      </c>
      <c r="AE1779" s="263" t="str">
        <f t="shared" si="2029"/>
        <v>#DIV/0!</v>
      </c>
      <c r="AF1779" s="187"/>
      <c r="AG1779" s="187"/>
    </row>
    <row r="1780">
      <c r="A1780" s="253"/>
      <c r="B1780" s="253"/>
      <c r="C1780" s="99"/>
      <c r="D1780" s="99"/>
      <c r="E1780" s="99"/>
      <c r="F1780" s="99"/>
      <c r="G1780" s="268"/>
      <c r="H1780" s="99"/>
      <c r="I1780" s="99"/>
      <c r="J1780" s="99"/>
      <c r="K1780" s="273"/>
      <c r="L1780" s="192"/>
      <c r="M1780" s="192"/>
      <c r="N1780" s="99"/>
      <c r="O1780" s="99"/>
      <c r="P1780" s="237">
        <f t="shared" si="1246"/>
        <v>45906</v>
      </c>
      <c r="Q1780" s="170" t="str">
        <f t="shared" si="1247"/>
        <v>#DIV/0!</v>
      </c>
      <c r="R1780" s="206"/>
      <c r="S1780" s="267"/>
      <c r="T1780" s="99"/>
      <c r="U1780" s="99"/>
      <c r="V1780" s="259" t="str">
        <f t="shared" si="1128"/>
        <v> </v>
      </c>
      <c r="W1780" s="260">
        <f t="shared" si="1248"/>
        <v>0</v>
      </c>
      <c r="X1780" s="258" t="str">
        <f t="shared" si="1249"/>
        <v>#DIV/0!</v>
      </c>
      <c r="Y1780" s="261" t="str">
        <f t="shared" si="1250"/>
        <v>#DIV/0!</v>
      </c>
      <c r="Z1780" s="262">
        <f t="shared" si="1251"/>
        <v>0</v>
      </c>
      <c r="AA1780" s="262">
        <f t="shared" si="1252"/>
        <v>0</v>
      </c>
      <c r="AB1780" s="258" t="str">
        <f t="shared" si="1253"/>
        <v/>
      </c>
      <c r="AC1780" s="263" t="str">
        <f t="shared" si="1135"/>
        <v>   -  BĐ: 6/9/2025 KT: Ngày lỗi</v>
      </c>
      <c r="AD1780" s="263">
        <f t="shared" ref="AD1780:AE1780" si="2030">P1780</f>
        <v>45906</v>
      </c>
      <c r="AE1780" s="263" t="str">
        <f t="shared" si="2030"/>
        <v>#DIV/0!</v>
      </c>
      <c r="AF1780" s="187"/>
      <c r="AG1780" s="187"/>
    </row>
    <row r="1781">
      <c r="A1781" s="253"/>
      <c r="B1781" s="253"/>
      <c r="C1781" s="99"/>
      <c r="D1781" s="99"/>
      <c r="E1781" s="99"/>
      <c r="F1781" s="99"/>
      <c r="G1781" s="268"/>
      <c r="H1781" s="99"/>
      <c r="I1781" s="99"/>
      <c r="J1781" s="99"/>
      <c r="K1781" s="273"/>
      <c r="L1781" s="192"/>
      <c r="M1781" s="192"/>
      <c r="N1781" s="99"/>
      <c r="O1781" s="99"/>
      <c r="P1781" s="237">
        <f t="shared" si="1246"/>
        <v>45906</v>
      </c>
      <c r="Q1781" s="170" t="str">
        <f t="shared" si="1247"/>
        <v>#DIV/0!</v>
      </c>
      <c r="R1781" s="206"/>
      <c r="S1781" s="267"/>
      <c r="T1781" s="99"/>
      <c r="U1781" s="99"/>
      <c r="V1781" s="259" t="str">
        <f t="shared" si="1128"/>
        <v> </v>
      </c>
      <c r="W1781" s="260">
        <f t="shared" si="1248"/>
        <v>0</v>
      </c>
      <c r="X1781" s="258" t="str">
        <f t="shared" si="1249"/>
        <v>#DIV/0!</v>
      </c>
      <c r="Y1781" s="261" t="str">
        <f t="shared" si="1250"/>
        <v>#DIV/0!</v>
      </c>
      <c r="Z1781" s="262">
        <f t="shared" si="1251"/>
        <v>0</v>
      </c>
      <c r="AA1781" s="262">
        <f t="shared" si="1252"/>
        <v>0</v>
      </c>
      <c r="AB1781" s="258" t="str">
        <f t="shared" si="1253"/>
        <v/>
      </c>
      <c r="AC1781" s="263" t="str">
        <f t="shared" si="1135"/>
        <v>   -  BĐ: 6/9/2025 KT: Ngày lỗi</v>
      </c>
      <c r="AD1781" s="263">
        <f t="shared" ref="AD1781:AE1781" si="2031">P1781</f>
        <v>45906</v>
      </c>
      <c r="AE1781" s="263" t="str">
        <f t="shared" si="2031"/>
        <v>#DIV/0!</v>
      </c>
      <c r="AF1781" s="187"/>
      <c r="AG1781" s="187"/>
    </row>
    <row r="1782">
      <c r="A1782" s="253"/>
      <c r="B1782" s="253"/>
      <c r="C1782" s="99"/>
      <c r="D1782" s="99"/>
      <c r="E1782" s="99"/>
      <c r="F1782" s="99"/>
      <c r="G1782" s="268"/>
      <c r="H1782" s="99"/>
      <c r="I1782" s="99"/>
      <c r="J1782" s="99"/>
      <c r="K1782" s="273"/>
      <c r="L1782" s="192"/>
      <c r="M1782" s="192"/>
      <c r="N1782" s="99"/>
      <c r="O1782" s="99"/>
      <c r="P1782" s="237">
        <f t="shared" si="1246"/>
        <v>45906</v>
      </c>
      <c r="Q1782" s="170" t="str">
        <f t="shared" si="1247"/>
        <v>#DIV/0!</v>
      </c>
      <c r="R1782" s="206"/>
      <c r="S1782" s="267"/>
      <c r="T1782" s="99"/>
      <c r="U1782" s="99"/>
      <c r="V1782" s="259" t="str">
        <f t="shared" si="1128"/>
        <v> </v>
      </c>
      <c r="W1782" s="260">
        <f t="shared" si="1248"/>
        <v>0</v>
      </c>
      <c r="X1782" s="258" t="str">
        <f t="shared" si="1249"/>
        <v>#DIV/0!</v>
      </c>
      <c r="Y1782" s="261" t="str">
        <f t="shared" si="1250"/>
        <v>#DIV/0!</v>
      </c>
      <c r="Z1782" s="262">
        <f t="shared" si="1251"/>
        <v>0</v>
      </c>
      <c r="AA1782" s="262">
        <f t="shared" si="1252"/>
        <v>0</v>
      </c>
      <c r="AB1782" s="258" t="str">
        <f t="shared" si="1253"/>
        <v/>
      </c>
      <c r="AC1782" s="263" t="str">
        <f t="shared" si="1135"/>
        <v>   -  BĐ: 6/9/2025 KT: Ngày lỗi</v>
      </c>
      <c r="AD1782" s="263">
        <f t="shared" ref="AD1782:AE1782" si="2032">P1782</f>
        <v>45906</v>
      </c>
      <c r="AE1782" s="263" t="str">
        <f t="shared" si="2032"/>
        <v>#DIV/0!</v>
      </c>
      <c r="AF1782" s="187"/>
      <c r="AG1782" s="187"/>
    </row>
    <row r="1783">
      <c r="A1783" s="253"/>
      <c r="B1783" s="253"/>
      <c r="C1783" s="99"/>
      <c r="D1783" s="99"/>
      <c r="E1783" s="99"/>
      <c r="F1783" s="99"/>
      <c r="G1783" s="268"/>
      <c r="H1783" s="99"/>
      <c r="I1783" s="99"/>
      <c r="J1783" s="99"/>
      <c r="K1783" s="273"/>
      <c r="L1783" s="192"/>
      <c r="M1783" s="192"/>
      <c r="N1783" s="99"/>
      <c r="O1783" s="99"/>
      <c r="P1783" s="237">
        <f t="shared" si="1246"/>
        <v>45906</v>
      </c>
      <c r="Q1783" s="170" t="str">
        <f t="shared" si="1247"/>
        <v>#DIV/0!</v>
      </c>
      <c r="R1783" s="206"/>
      <c r="S1783" s="267"/>
      <c r="T1783" s="99"/>
      <c r="U1783" s="99"/>
      <c r="V1783" s="259" t="str">
        <f t="shared" si="1128"/>
        <v> </v>
      </c>
      <c r="W1783" s="260">
        <f t="shared" si="1248"/>
        <v>0</v>
      </c>
      <c r="X1783" s="258" t="str">
        <f t="shared" si="1249"/>
        <v>#DIV/0!</v>
      </c>
      <c r="Y1783" s="261" t="str">
        <f t="shared" si="1250"/>
        <v>#DIV/0!</v>
      </c>
      <c r="Z1783" s="262">
        <f t="shared" si="1251"/>
        <v>0</v>
      </c>
      <c r="AA1783" s="262">
        <f t="shared" si="1252"/>
        <v>0</v>
      </c>
      <c r="AB1783" s="258" t="str">
        <f t="shared" si="1253"/>
        <v/>
      </c>
      <c r="AC1783" s="263" t="str">
        <f t="shared" si="1135"/>
        <v>   -  BĐ: 6/9/2025 KT: Ngày lỗi</v>
      </c>
      <c r="AD1783" s="263">
        <f t="shared" ref="AD1783:AE1783" si="2033">P1783</f>
        <v>45906</v>
      </c>
      <c r="AE1783" s="263" t="str">
        <f t="shared" si="2033"/>
        <v>#DIV/0!</v>
      </c>
      <c r="AF1783" s="187"/>
      <c r="AG1783" s="187"/>
    </row>
    <row r="1784">
      <c r="A1784" s="253"/>
      <c r="B1784" s="253"/>
      <c r="C1784" s="99"/>
      <c r="D1784" s="99"/>
      <c r="E1784" s="99"/>
      <c r="F1784" s="99"/>
      <c r="G1784" s="268"/>
      <c r="H1784" s="99"/>
      <c r="I1784" s="99"/>
      <c r="J1784" s="99"/>
      <c r="K1784" s="273"/>
      <c r="L1784" s="192"/>
      <c r="M1784" s="192"/>
      <c r="N1784" s="99"/>
      <c r="O1784" s="99"/>
      <c r="P1784" s="237">
        <f t="shared" si="1246"/>
        <v>45906</v>
      </c>
      <c r="Q1784" s="170" t="str">
        <f t="shared" si="1247"/>
        <v>#DIV/0!</v>
      </c>
      <c r="R1784" s="206"/>
      <c r="S1784" s="267"/>
      <c r="T1784" s="99"/>
      <c r="U1784" s="99"/>
      <c r="V1784" s="259" t="str">
        <f t="shared" si="1128"/>
        <v> </v>
      </c>
      <c r="W1784" s="260">
        <f t="shared" si="1248"/>
        <v>0</v>
      </c>
      <c r="X1784" s="258" t="str">
        <f t="shared" si="1249"/>
        <v>#DIV/0!</v>
      </c>
      <c r="Y1784" s="261" t="str">
        <f t="shared" si="1250"/>
        <v>#DIV/0!</v>
      </c>
      <c r="Z1784" s="262">
        <f t="shared" si="1251"/>
        <v>0</v>
      </c>
      <c r="AA1784" s="262">
        <f t="shared" si="1252"/>
        <v>0</v>
      </c>
      <c r="AB1784" s="258" t="str">
        <f t="shared" si="1253"/>
        <v/>
      </c>
      <c r="AC1784" s="263" t="str">
        <f t="shared" si="1135"/>
        <v>   -  BĐ: 6/9/2025 KT: Ngày lỗi</v>
      </c>
      <c r="AD1784" s="263">
        <f t="shared" ref="AD1784:AE1784" si="2034">P1784</f>
        <v>45906</v>
      </c>
      <c r="AE1784" s="263" t="str">
        <f t="shared" si="2034"/>
        <v>#DIV/0!</v>
      </c>
      <c r="AF1784" s="187"/>
      <c r="AG1784" s="187"/>
    </row>
    <row r="1785">
      <c r="A1785" s="253"/>
      <c r="B1785" s="253"/>
      <c r="C1785" s="99"/>
      <c r="D1785" s="99"/>
      <c r="E1785" s="99"/>
      <c r="F1785" s="99"/>
      <c r="G1785" s="268"/>
      <c r="H1785" s="99"/>
      <c r="I1785" s="99"/>
      <c r="J1785" s="99"/>
      <c r="K1785" s="273"/>
      <c r="L1785" s="192"/>
      <c r="M1785" s="192"/>
      <c r="N1785" s="99"/>
      <c r="O1785" s="99"/>
      <c r="P1785" s="237">
        <f t="shared" si="1246"/>
        <v>45906</v>
      </c>
      <c r="Q1785" s="170" t="str">
        <f t="shared" si="1247"/>
        <v>#DIV/0!</v>
      </c>
      <c r="R1785" s="206"/>
      <c r="S1785" s="267"/>
      <c r="T1785" s="99"/>
      <c r="U1785" s="99"/>
      <c r="V1785" s="259" t="str">
        <f t="shared" si="1128"/>
        <v> </v>
      </c>
      <c r="W1785" s="260">
        <f t="shared" si="1248"/>
        <v>0</v>
      </c>
      <c r="X1785" s="258" t="str">
        <f t="shared" si="1249"/>
        <v>#DIV/0!</v>
      </c>
      <c r="Y1785" s="261" t="str">
        <f t="shared" si="1250"/>
        <v>#DIV/0!</v>
      </c>
      <c r="Z1785" s="262">
        <f t="shared" si="1251"/>
        <v>0</v>
      </c>
      <c r="AA1785" s="262">
        <f t="shared" si="1252"/>
        <v>0</v>
      </c>
      <c r="AB1785" s="258" t="str">
        <f t="shared" si="1253"/>
        <v/>
      </c>
      <c r="AC1785" s="263" t="str">
        <f t="shared" si="1135"/>
        <v>   -  BĐ: 6/9/2025 KT: Ngày lỗi</v>
      </c>
      <c r="AD1785" s="263">
        <f t="shared" ref="AD1785:AE1785" si="2035">P1785</f>
        <v>45906</v>
      </c>
      <c r="AE1785" s="263" t="str">
        <f t="shared" si="2035"/>
        <v>#DIV/0!</v>
      </c>
      <c r="AF1785" s="187"/>
      <c r="AG1785" s="187"/>
    </row>
    <row r="1786">
      <c r="A1786" s="253"/>
      <c r="B1786" s="253"/>
      <c r="C1786" s="99"/>
      <c r="D1786" s="99"/>
      <c r="E1786" s="99"/>
      <c r="F1786" s="99"/>
      <c r="G1786" s="268"/>
      <c r="H1786" s="99"/>
      <c r="I1786" s="99"/>
      <c r="J1786" s="99"/>
      <c r="K1786" s="273"/>
      <c r="L1786" s="192"/>
      <c r="M1786" s="192"/>
      <c r="N1786" s="99"/>
      <c r="O1786" s="99"/>
      <c r="P1786" s="237">
        <f t="shared" si="1246"/>
        <v>45906</v>
      </c>
      <c r="Q1786" s="170" t="str">
        <f t="shared" si="1247"/>
        <v>#DIV/0!</v>
      </c>
      <c r="R1786" s="206"/>
      <c r="S1786" s="267"/>
      <c r="T1786" s="99"/>
      <c r="U1786" s="99"/>
      <c r="V1786" s="259" t="str">
        <f t="shared" si="1128"/>
        <v> </v>
      </c>
      <c r="W1786" s="260">
        <f t="shared" si="1248"/>
        <v>0</v>
      </c>
      <c r="X1786" s="258" t="str">
        <f t="shared" si="1249"/>
        <v>#DIV/0!</v>
      </c>
      <c r="Y1786" s="261" t="str">
        <f t="shared" si="1250"/>
        <v>#DIV/0!</v>
      </c>
      <c r="Z1786" s="262">
        <f t="shared" si="1251"/>
        <v>0</v>
      </c>
      <c r="AA1786" s="262">
        <f t="shared" si="1252"/>
        <v>0</v>
      </c>
      <c r="AB1786" s="258" t="str">
        <f t="shared" si="1253"/>
        <v/>
      </c>
      <c r="AC1786" s="263" t="str">
        <f t="shared" si="1135"/>
        <v>   -  BĐ: 6/9/2025 KT: Ngày lỗi</v>
      </c>
      <c r="AD1786" s="263">
        <f t="shared" ref="AD1786:AE1786" si="2036">P1786</f>
        <v>45906</v>
      </c>
      <c r="AE1786" s="263" t="str">
        <f t="shared" si="2036"/>
        <v>#DIV/0!</v>
      </c>
      <c r="AF1786" s="187"/>
      <c r="AG1786" s="187"/>
    </row>
    <row r="1787">
      <c r="A1787" s="253"/>
      <c r="B1787" s="253"/>
      <c r="C1787" s="99"/>
      <c r="D1787" s="99"/>
      <c r="E1787" s="99"/>
      <c r="F1787" s="99"/>
      <c r="G1787" s="268"/>
      <c r="H1787" s="99"/>
      <c r="I1787" s="99"/>
      <c r="J1787" s="99"/>
      <c r="K1787" s="273"/>
      <c r="L1787" s="192"/>
      <c r="M1787" s="192"/>
      <c r="N1787" s="99"/>
      <c r="O1787" s="99"/>
      <c r="P1787" s="237">
        <f t="shared" si="1246"/>
        <v>45906</v>
      </c>
      <c r="Q1787" s="170" t="str">
        <f t="shared" si="1247"/>
        <v>#DIV/0!</v>
      </c>
      <c r="R1787" s="206"/>
      <c r="S1787" s="267"/>
      <c r="T1787" s="99"/>
      <c r="U1787" s="99"/>
      <c r="V1787" s="259" t="str">
        <f t="shared" si="1128"/>
        <v> </v>
      </c>
      <c r="W1787" s="260">
        <f t="shared" si="1248"/>
        <v>0</v>
      </c>
      <c r="X1787" s="258" t="str">
        <f t="shared" si="1249"/>
        <v>#DIV/0!</v>
      </c>
      <c r="Y1787" s="261" t="str">
        <f t="shared" si="1250"/>
        <v>#DIV/0!</v>
      </c>
      <c r="Z1787" s="262">
        <f t="shared" si="1251"/>
        <v>0</v>
      </c>
      <c r="AA1787" s="262">
        <f t="shared" si="1252"/>
        <v>0</v>
      </c>
      <c r="AB1787" s="258" t="str">
        <f t="shared" si="1253"/>
        <v/>
      </c>
      <c r="AC1787" s="263" t="str">
        <f t="shared" si="1135"/>
        <v>   -  BĐ: 6/9/2025 KT: Ngày lỗi</v>
      </c>
      <c r="AD1787" s="263">
        <f t="shared" ref="AD1787:AE1787" si="2037">P1787</f>
        <v>45906</v>
      </c>
      <c r="AE1787" s="263" t="str">
        <f t="shared" si="2037"/>
        <v>#DIV/0!</v>
      </c>
      <c r="AF1787" s="187"/>
      <c r="AG1787" s="187"/>
    </row>
    <row r="1788">
      <c r="A1788" s="253"/>
      <c r="B1788" s="253"/>
      <c r="C1788" s="99"/>
      <c r="D1788" s="99"/>
      <c r="E1788" s="99"/>
      <c r="F1788" s="99"/>
      <c r="G1788" s="268"/>
      <c r="H1788" s="99"/>
      <c r="I1788" s="99"/>
      <c r="J1788" s="99"/>
      <c r="K1788" s="273"/>
      <c r="L1788" s="192"/>
      <c r="M1788" s="192"/>
      <c r="N1788" s="99"/>
      <c r="O1788" s="99"/>
      <c r="P1788" s="237">
        <f t="shared" si="1246"/>
        <v>45906</v>
      </c>
      <c r="Q1788" s="170" t="str">
        <f t="shared" si="1247"/>
        <v>#DIV/0!</v>
      </c>
      <c r="R1788" s="206"/>
      <c r="S1788" s="267"/>
      <c r="T1788" s="99"/>
      <c r="U1788" s="99"/>
      <c r="V1788" s="259" t="str">
        <f t="shared" si="1128"/>
        <v> </v>
      </c>
      <c r="W1788" s="260">
        <f t="shared" si="1248"/>
        <v>0</v>
      </c>
      <c r="X1788" s="258" t="str">
        <f t="shared" si="1249"/>
        <v>#DIV/0!</v>
      </c>
      <c r="Y1788" s="261" t="str">
        <f t="shared" si="1250"/>
        <v>#DIV/0!</v>
      </c>
      <c r="Z1788" s="262">
        <f t="shared" si="1251"/>
        <v>0</v>
      </c>
      <c r="AA1788" s="262">
        <f t="shared" si="1252"/>
        <v>0</v>
      </c>
      <c r="AB1788" s="258" t="str">
        <f t="shared" si="1253"/>
        <v/>
      </c>
      <c r="AC1788" s="263" t="str">
        <f t="shared" si="1135"/>
        <v>   -  BĐ: 6/9/2025 KT: Ngày lỗi</v>
      </c>
      <c r="AD1788" s="263">
        <f t="shared" ref="AD1788:AE1788" si="2038">P1788</f>
        <v>45906</v>
      </c>
      <c r="AE1788" s="263" t="str">
        <f t="shared" si="2038"/>
        <v>#DIV/0!</v>
      </c>
      <c r="AF1788" s="187"/>
      <c r="AG1788" s="187"/>
    </row>
    <row r="1789">
      <c r="A1789" s="253"/>
      <c r="B1789" s="253"/>
      <c r="C1789" s="99"/>
      <c r="D1789" s="99"/>
      <c r="E1789" s="99"/>
      <c r="F1789" s="99"/>
      <c r="G1789" s="268"/>
      <c r="H1789" s="99"/>
      <c r="I1789" s="99"/>
      <c r="J1789" s="99"/>
      <c r="K1789" s="273"/>
      <c r="L1789" s="192"/>
      <c r="M1789" s="192"/>
      <c r="N1789" s="99"/>
      <c r="O1789" s="99"/>
      <c r="P1789" s="237">
        <f t="shared" si="1246"/>
        <v>45906</v>
      </c>
      <c r="Q1789" s="170" t="str">
        <f t="shared" si="1247"/>
        <v>#DIV/0!</v>
      </c>
      <c r="R1789" s="206"/>
      <c r="S1789" s="267"/>
      <c r="T1789" s="99"/>
      <c r="U1789" s="99"/>
      <c r="V1789" s="259" t="str">
        <f t="shared" si="1128"/>
        <v> </v>
      </c>
      <c r="W1789" s="260">
        <f t="shared" si="1248"/>
        <v>0</v>
      </c>
      <c r="X1789" s="258" t="str">
        <f t="shared" si="1249"/>
        <v>#DIV/0!</v>
      </c>
      <c r="Y1789" s="261" t="str">
        <f t="shared" si="1250"/>
        <v>#DIV/0!</v>
      </c>
      <c r="Z1789" s="262">
        <f t="shared" si="1251"/>
        <v>0</v>
      </c>
      <c r="AA1789" s="262">
        <f t="shared" si="1252"/>
        <v>0</v>
      </c>
      <c r="AB1789" s="258" t="str">
        <f t="shared" si="1253"/>
        <v/>
      </c>
      <c r="AC1789" s="263" t="str">
        <f t="shared" si="1135"/>
        <v>   -  BĐ: 6/9/2025 KT: Ngày lỗi</v>
      </c>
      <c r="AD1789" s="263">
        <f t="shared" ref="AD1789:AE1789" si="2039">P1789</f>
        <v>45906</v>
      </c>
      <c r="AE1789" s="263" t="str">
        <f t="shared" si="2039"/>
        <v>#DIV/0!</v>
      </c>
      <c r="AF1789" s="187"/>
      <c r="AG1789" s="187"/>
    </row>
    <row r="1790">
      <c r="A1790" s="253"/>
      <c r="B1790" s="253"/>
      <c r="C1790" s="99"/>
      <c r="D1790" s="99"/>
      <c r="E1790" s="99"/>
      <c r="F1790" s="99"/>
      <c r="G1790" s="268"/>
      <c r="H1790" s="99"/>
      <c r="I1790" s="99"/>
      <c r="J1790" s="99"/>
      <c r="K1790" s="273"/>
      <c r="L1790" s="192"/>
      <c r="M1790" s="192"/>
      <c r="N1790" s="99"/>
      <c r="O1790" s="99"/>
      <c r="P1790" s="237">
        <f t="shared" si="1246"/>
        <v>45906</v>
      </c>
      <c r="Q1790" s="170" t="str">
        <f t="shared" si="1247"/>
        <v>#DIV/0!</v>
      </c>
      <c r="R1790" s="206"/>
      <c r="S1790" s="267"/>
      <c r="T1790" s="99"/>
      <c r="U1790" s="99"/>
      <c r="V1790" s="259" t="str">
        <f t="shared" si="1128"/>
        <v> </v>
      </c>
      <c r="W1790" s="260">
        <f t="shared" si="1248"/>
        <v>0</v>
      </c>
      <c r="X1790" s="258" t="str">
        <f t="shared" si="1249"/>
        <v>#DIV/0!</v>
      </c>
      <c r="Y1790" s="261" t="str">
        <f t="shared" si="1250"/>
        <v>#DIV/0!</v>
      </c>
      <c r="Z1790" s="262">
        <f t="shared" si="1251"/>
        <v>0</v>
      </c>
      <c r="AA1790" s="262">
        <f t="shared" si="1252"/>
        <v>0</v>
      </c>
      <c r="AB1790" s="258" t="str">
        <f t="shared" si="1253"/>
        <v/>
      </c>
      <c r="AC1790" s="263" t="str">
        <f t="shared" si="1135"/>
        <v>   -  BĐ: 6/9/2025 KT: Ngày lỗi</v>
      </c>
      <c r="AD1790" s="263">
        <f t="shared" ref="AD1790:AE1790" si="2040">P1790</f>
        <v>45906</v>
      </c>
      <c r="AE1790" s="263" t="str">
        <f t="shared" si="2040"/>
        <v>#DIV/0!</v>
      </c>
      <c r="AF1790" s="187"/>
      <c r="AG1790" s="187"/>
    </row>
    <row r="1791">
      <c r="A1791" s="253"/>
      <c r="B1791" s="253"/>
      <c r="C1791" s="99"/>
      <c r="D1791" s="99"/>
      <c r="E1791" s="99"/>
      <c r="F1791" s="99"/>
      <c r="G1791" s="268"/>
      <c r="H1791" s="99"/>
      <c r="I1791" s="99"/>
      <c r="J1791" s="99"/>
      <c r="K1791" s="273"/>
      <c r="L1791" s="192"/>
      <c r="M1791" s="192"/>
      <c r="N1791" s="99"/>
      <c r="O1791" s="99"/>
      <c r="P1791" s="237">
        <f t="shared" si="1246"/>
        <v>45906</v>
      </c>
      <c r="Q1791" s="170" t="str">
        <f t="shared" si="1247"/>
        <v>#DIV/0!</v>
      </c>
      <c r="R1791" s="206"/>
      <c r="S1791" s="267"/>
      <c r="T1791" s="99"/>
      <c r="U1791" s="99"/>
      <c r="V1791" s="259" t="str">
        <f t="shared" si="1128"/>
        <v> </v>
      </c>
      <c r="W1791" s="260">
        <f t="shared" si="1248"/>
        <v>0</v>
      </c>
      <c r="X1791" s="258" t="str">
        <f t="shared" si="1249"/>
        <v>#DIV/0!</v>
      </c>
      <c r="Y1791" s="261" t="str">
        <f t="shared" si="1250"/>
        <v>#DIV/0!</v>
      </c>
      <c r="Z1791" s="262">
        <f t="shared" si="1251"/>
        <v>0</v>
      </c>
      <c r="AA1791" s="262">
        <f t="shared" si="1252"/>
        <v>0</v>
      </c>
      <c r="AB1791" s="258" t="str">
        <f t="shared" si="1253"/>
        <v/>
      </c>
      <c r="AC1791" s="263" t="str">
        <f t="shared" si="1135"/>
        <v>   -  BĐ: 6/9/2025 KT: Ngày lỗi</v>
      </c>
      <c r="AD1791" s="263">
        <f t="shared" ref="AD1791:AE1791" si="2041">P1791</f>
        <v>45906</v>
      </c>
      <c r="AE1791" s="263" t="str">
        <f t="shared" si="2041"/>
        <v>#DIV/0!</v>
      </c>
      <c r="AF1791" s="187"/>
      <c r="AG1791" s="187"/>
    </row>
    <row r="1792">
      <c r="A1792" s="253"/>
      <c r="B1792" s="253"/>
      <c r="C1792" s="99"/>
      <c r="D1792" s="99"/>
      <c r="E1792" s="99"/>
      <c r="F1792" s="99"/>
      <c r="G1792" s="268"/>
      <c r="H1792" s="99"/>
      <c r="I1792" s="99"/>
      <c r="J1792" s="99"/>
      <c r="K1792" s="273"/>
      <c r="L1792" s="192"/>
      <c r="M1792" s="192"/>
      <c r="N1792" s="99"/>
      <c r="O1792" s="99"/>
      <c r="P1792" s="237">
        <f t="shared" si="1246"/>
        <v>45906</v>
      </c>
      <c r="Q1792" s="170" t="str">
        <f t="shared" si="1247"/>
        <v>#DIV/0!</v>
      </c>
      <c r="R1792" s="206"/>
      <c r="S1792" s="267"/>
      <c r="T1792" s="99"/>
      <c r="U1792" s="99"/>
      <c r="V1792" s="259" t="str">
        <f t="shared" si="1128"/>
        <v> </v>
      </c>
      <c r="W1792" s="260">
        <f t="shared" si="1248"/>
        <v>0</v>
      </c>
      <c r="X1792" s="258" t="str">
        <f t="shared" si="1249"/>
        <v>#DIV/0!</v>
      </c>
      <c r="Y1792" s="261" t="str">
        <f t="shared" si="1250"/>
        <v>#DIV/0!</v>
      </c>
      <c r="Z1792" s="262">
        <f t="shared" si="1251"/>
        <v>0</v>
      </c>
      <c r="AA1792" s="262">
        <f t="shared" si="1252"/>
        <v>0</v>
      </c>
      <c r="AB1792" s="258" t="str">
        <f t="shared" si="1253"/>
        <v/>
      </c>
      <c r="AC1792" s="263" t="str">
        <f t="shared" si="1135"/>
        <v>   -  BĐ: 6/9/2025 KT: Ngày lỗi</v>
      </c>
      <c r="AD1792" s="263">
        <f t="shared" ref="AD1792:AE1792" si="2042">P1792</f>
        <v>45906</v>
      </c>
      <c r="AE1792" s="263" t="str">
        <f t="shared" si="2042"/>
        <v>#DIV/0!</v>
      </c>
      <c r="AF1792" s="187"/>
      <c r="AG1792" s="187"/>
    </row>
    <row r="1793">
      <c r="A1793" s="253"/>
      <c r="B1793" s="253"/>
      <c r="C1793" s="99"/>
      <c r="D1793" s="99"/>
      <c r="E1793" s="99"/>
      <c r="F1793" s="99"/>
      <c r="G1793" s="268"/>
      <c r="H1793" s="99"/>
      <c r="I1793" s="99"/>
      <c r="J1793" s="99"/>
      <c r="K1793" s="273"/>
      <c r="L1793" s="192"/>
      <c r="M1793" s="192"/>
      <c r="N1793" s="99"/>
      <c r="O1793" s="99"/>
      <c r="P1793" s="237">
        <f t="shared" si="1246"/>
        <v>45906</v>
      </c>
      <c r="Q1793" s="170" t="str">
        <f t="shared" si="1247"/>
        <v>#DIV/0!</v>
      </c>
      <c r="R1793" s="206"/>
      <c r="S1793" s="267"/>
      <c r="T1793" s="99"/>
      <c r="U1793" s="99"/>
      <c r="V1793" s="259" t="str">
        <f t="shared" si="1128"/>
        <v> </v>
      </c>
      <c r="W1793" s="260">
        <f t="shared" si="1248"/>
        <v>0</v>
      </c>
      <c r="X1793" s="258" t="str">
        <f t="shared" si="1249"/>
        <v>#DIV/0!</v>
      </c>
      <c r="Y1793" s="261" t="str">
        <f t="shared" si="1250"/>
        <v>#DIV/0!</v>
      </c>
      <c r="Z1793" s="262">
        <f t="shared" si="1251"/>
        <v>0</v>
      </c>
      <c r="AA1793" s="262">
        <f t="shared" si="1252"/>
        <v>0</v>
      </c>
      <c r="AB1793" s="258" t="str">
        <f t="shared" si="1253"/>
        <v/>
      </c>
      <c r="AC1793" s="263" t="str">
        <f t="shared" si="1135"/>
        <v>   -  BĐ: 6/9/2025 KT: Ngày lỗi</v>
      </c>
      <c r="AD1793" s="263">
        <f t="shared" ref="AD1793:AE1793" si="2043">P1793</f>
        <v>45906</v>
      </c>
      <c r="AE1793" s="263" t="str">
        <f t="shared" si="2043"/>
        <v>#DIV/0!</v>
      </c>
      <c r="AF1793" s="187"/>
      <c r="AG1793" s="187"/>
    </row>
    <row r="1794">
      <c r="A1794" s="253"/>
      <c r="B1794" s="253"/>
      <c r="C1794" s="99"/>
      <c r="D1794" s="99"/>
      <c r="E1794" s="99"/>
      <c r="F1794" s="99"/>
      <c r="G1794" s="268"/>
      <c r="H1794" s="99"/>
      <c r="I1794" s="99"/>
      <c r="J1794" s="99"/>
      <c r="K1794" s="273"/>
      <c r="L1794" s="192"/>
      <c r="M1794" s="192"/>
      <c r="N1794" s="99"/>
      <c r="O1794" s="99"/>
      <c r="P1794" s="237">
        <f t="shared" si="1246"/>
        <v>45906</v>
      </c>
      <c r="Q1794" s="170" t="str">
        <f t="shared" si="1247"/>
        <v>#DIV/0!</v>
      </c>
      <c r="R1794" s="206"/>
      <c r="S1794" s="267"/>
      <c r="T1794" s="99"/>
      <c r="U1794" s="99"/>
      <c r="V1794" s="259" t="str">
        <f t="shared" si="1128"/>
        <v> </v>
      </c>
      <c r="W1794" s="260">
        <f t="shared" si="1248"/>
        <v>0</v>
      </c>
      <c r="X1794" s="258" t="str">
        <f t="shared" si="1249"/>
        <v>#DIV/0!</v>
      </c>
      <c r="Y1794" s="261" t="str">
        <f t="shared" si="1250"/>
        <v>#DIV/0!</v>
      </c>
      <c r="Z1794" s="262">
        <f t="shared" si="1251"/>
        <v>0</v>
      </c>
      <c r="AA1794" s="262">
        <f t="shared" si="1252"/>
        <v>0</v>
      </c>
      <c r="AB1794" s="258" t="str">
        <f t="shared" si="1253"/>
        <v/>
      </c>
      <c r="AC1794" s="263" t="str">
        <f t="shared" si="1135"/>
        <v>   -  BĐ: 6/9/2025 KT: Ngày lỗi</v>
      </c>
      <c r="AD1794" s="263">
        <f t="shared" ref="AD1794:AE1794" si="2044">P1794</f>
        <v>45906</v>
      </c>
      <c r="AE1794" s="263" t="str">
        <f t="shared" si="2044"/>
        <v>#DIV/0!</v>
      </c>
      <c r="AF1794" s="187"/>
      <c r="AG1794" s="187"/>
    </row>
    <row r="1795">
      <c r="A1795" s="253"/>
      <c r="B1795" s="253"/>
      <c r="C1795" s="99"/>
      <c r="D1795" s="99"/>
      <c r="E1795" s="99"/>
      <c r="F1795" s="99"/>
      <c r="G1795" s="268"/>
      <c r="H1795" s="99"/>
      <c r="I1795" s="99"/>
      <c r="J1795" s="99"/>
      <c r="K1795" s="273"/>
      <c r="L1795" s="192"/>
      <c r="M1795" s="192"/>
      <c r="N1795" s="99"/>
      <c r="O1795" s="99"/>
      <c r="P1795" s="237">
        <f t="shared" si="1246"/>
        <v>45906</v>
      </c>
      <c r="Q1795" s="170" t="str">
        <f t="shared" si="1247"/>
        <v>#DIV/0!</v>
      </c>
      <c r="R1795" s="206"/>
      <c r="S1795" s="267"/>
      <c r="T1795" s="99"/>
      <c r="U1795" s="99"/>
      <c r="V1795" s="259" t="str">
        <f t="shared" si="1128"/>
        <v> </v>
      </c>
      <c r="W1795" s="260">
        <f t="shared" si="1248"/>
        <v>0</v>
      </c>
      <c r="X1795" s="258" t="str">
        <f t="shared" si="1249"/>
        <v>#DIV/0!</v>
      </c>
      <c r="Y1795" s="261" t="str">
        <f t="shared" si="1250"/>
        <v>#DIV/0!</v>
      </c>
      <c r="Z1795" s="262">
        <f t="shared" si="1251"/>
        <v>0</v>
      </c>
      <c r="AA1795" s="262">
        <f t="shared" si="1252"/>
        <v>0</v>
      </c>
      <c r="AB1795" s="258" t="str">
        <f t="shared" si="1253"/>
        <v/>
      </c>
      <c r="AC1795" s="263" t="str">
        <f t="shared" si="1135"/>
        <v>   -  BĐ: 6/9/2025 KT: Ngày lỗi</v>
      </c>
      <c r="AD1795" s="263">
        <f t="shared" ref="AD1795:AE1795" si="2045">P1795</f>
        <v>45906</v>
      </c>
      <c r="AE1795" s="263" t="str">
        <f t="shared" si="2045"/>
        <v>#DIV/0!</v>
      </c>
      <c r="AF1795" s="187"/>
      <c r="AG1795" s="187"/>
    </row>
    <row r="1796">
      <c r="A1796" s="253"/>
      <c r="B1796" s="253"/>
      <c r="C1796" s="99"/>
      <c r="D1796" s="99"/>
      <c r="E1796" s="99"/>
      <c r="F1796" s="99"/>
      <c r="G1796" s="268"/>
      <c r="H1796" s="99"/>
      <c r="I1796" s="99"/>
      <c r="J1796" s="99"/>
      <c r="K1796" s="273"/>
      <c r="L1796" s="192"/>
      <c r="M1796" s="192"/>
      <c r="N1796" s="99"/>
      <c r="O1796" s="99"/>
      <c r="P1796" s="237">
        <f t="shared" si="1246"/>
        <v>45906</v>
      </c>
      <c r="Q1796" s="170" t="str">
        <f t="shared" si="1247"/>
        <v>#DIV/0!</v>
      </c>
      <c r="R1796" s="206"/>
      <c r="S1796" s="267"/>
      <c r="T1796" s="99"/>
      <c r="U1796" s="99"/>
      <c r="V1796" s="259" t="str">
        <f t="shared" si="1128"/>
        <v> </v>
      </c>
      <c r="W1796" s="260">
        <f t="shared" si="1248"/>
        <v>0</v>
      </c>
      <c r="X1796" s="258" t="str">
        <f t="shared" si="1249"/>
        <v>#DIV/0!</v>
      </c>
      <c r="Y1796" s="261" t="str">
        <f t="shared" si="1250"/>
        <v>#DIV/0!</v>
      </c>
      <c r="Z1796" s="262">
        <f t="shared" si="1251"/>
        <v>0</v>
      </c>
      <c r="AA1796" s="262">
        <f t="shared" si="1252"/>
        <v>0</v>
      </c>
      <c r="AB1796" s="258" t="str">
        <f t="shared" si="1253"/>
        <v/>
      </c>
      <c r="AC1796" s="263" t="str">
        <f t="shared" si="1135"/>
        <v>   -  BĐ: 6/9/2025 KT: Ngày lỗi</v>
      </c>
      <c r="AD1796" s="263">
        <f t="shared" ref="AD1796:AE1796" si="2046">P1796</f>
        <v>45906</v>
      </c>
      <c r="AE1796" s="263" t="str">
        <f t="shared" si="2046"/>
        <v>#DIV/0!</v>
      </c>
      <c r="AF1796" s="187"/>
      <c r="AG1796" s="187"/>
    </row>
    <row r="1797">
      <c r="A1797" s="253"/>
      <c r="B1797" s="253"/>
      <c r="C1797" s="99"/>
      <c r="D1797" s="99"/>
      <c r="E1797" s="99"/>
      <c r="F1797" s="99"/>
      <c r="G1797" s="268"/>
      <c r="H1797" s="99"/>
      <c r="I1797" s="99"/>
      <c r="J1797" s="99"/>
      <c r="K1797" s="273"/>
      <c r="L1797" s="192"/>
      <c r="M1797" s="192"/>
      <c r="N1797" s="99"/>
      <c r="O1797" s="99"/>
      <c r="P1797" s="237">
        <f t="shared" si="1246"/>
        <v>45906</v>
      </c>
      <c r="Q1797" s="170" t="str">
        <f t="shared" si="1247"/>
        <v>#DIV/0!</v>
      </c>
      <c r="R1797" s="206"/>
      <c r="S1797" s="267"/>
      <c r="T1797" s="99"/>
      <c r="U1797" s="99"/>
      <c r="V1797" s="259" t="str">
        <f t="shared" si="1128"/>
        <v> </v>
      </c>
      <c r="W1797" s="260">
        <f t="shared" si="1248"/>
        <v>0</v>
      </c>
      <c r="X1797" s="258" t="str">
        <f t="shared" si="1249"/>
        <v>#DIV/0!</v>
      </c>
      <c r="Y1797" s="261" t="str">
        <f t="shared" si="1250"/>
        <v>#DIV/0!</v>
      </c>
      <c r="Z1797" s="262">
        <f t="shared" si="1251"/>
        <v>0</v>
      </c>
      <c r="AA1797" s="262">
        <f t="shared" si="1252"/>
        <v>0</v>
      </c>
      <c r="AB1797" s="258" t="str">
        <f t="shared" si="1253"/>
        <v/>
      </c>
      <c r="AC1797" s="263" t="str">
        <f t="shared" si="1135"/>
        <v>   -  BĐ: 6/9/2025 KT: Ngày lỗi</v>
      </c>
      <c r="AD1797" s="263">
        <f t="shared" ref="AD1797:AE1797" si="2047">P1797</f>
        <v>45906</v>
      </c>
      <c r="AE1797" s="263" t="str">
        <f t="shared" si="2047"/>
        <v>#DIV/0!</v>
      </c>
      <c r="AF1797" s="187"/>
      <c r="AG1797" s="187"/>
    </row>
    <row r="1798">
      <c r="A1798" s="253"/>
      <c r="B1798" s="253"/>
      <c r="C1798" s="99"/>
      <c r="D1798" s="99"/>
      <c r="E1798" s="99"/>
      <c r="F1798" s="99"/>
      <c r="G1798" s="268"/>
      <c r="H1798" s="99"/>
      <c r="I1798" s="99"/>
      <c r="J1798" s="99"/>
      <c r="K1798" s="273"/>
      <c r="L1798" s="192"/>
      <c r="M1798" s="192"/>
      <c r="N1798" s="99"/>
      <c r="O1798" s="99"/>
      <c r="P1798" s="237">
        <f t="shared" si="1246"/>
        <v>45906</v>
      </c>
      <c r="Q1798" s="170" t="str">
        <f t="shared" si="1247"/>
        <v>#DIV/0!</v>
      </c>
      <c r="R1798" s="206"/>
      <c r="S1798" s="267"/>
      <c r="T1798" s="99"/>
      <c r="U1798" s="99"/>
      <c r="V1798" s="259" t="str">
        <f t="shared" si="1128"/>
        <v> </v>
      </c>
      <c r="W1798" s="260">
        <f t="shared" si="1248"/>
        <v>0</v>
      </c>
      <c r="X1798" s="258" t="str">
        <f t="shared" si="1249"/>
        <v>#DIV/0!</v>
      </c>
      <c r="Y1798" s="261" t="str">
        <f t="shared" si="1250"/>
        <v>#DIV/0!</v>
      </c>
      <c r="Z1798" s="262">
        <f t="shared" si="1251"/>
        <v>0</v>
      </c>
      <c r="AA1798" s="262">
        <f t="shared" si="1252"/>
        <v>0</v>
      </c>
      <c r="AB1798" s="258" t="str">
        <f t="shared" si="1253"/>
        <v/>
      </c>
      <c r="AC1798" s="263" t="str">
        <f t="shared" si="1135"/>
        <v>   -  BĐ: 6/9/2025 KT: Ngày lỗi</v>
      </c>
      <c r="AD1798" s="263">
        <f t="shared" ref="AD1798:AE1798" si="2048">P1798</f>
        <v>45906</v>
      </c>
      <c r="AE1798" s="263" t="str">
        <f t="shared" si="2048"/>
        <v>#DIV/0!</v>
      </c>
      <c r="AF1798" s="187"/>
      <c r="AG1798" s="187"/>
    </row>
    <row r="1799">
      <c r="A1799" s="253"/>
      <c r="B1799" s="253"/>
      <c r="C1799" s="99"/>
      <c r="D1799" s="99"/>
      <c r="E1799" s="99"/>
      <c r="F1799" s="99"/>
      <c r="G1799" s="268"/>
      <c r="H1799" s="99"/>
      <c r="I1799" s="99"/>
      <c r="J1799" s="99"/>
      <c r="K1799" s="273"/>
      <c r="L1799" s="192"/>
      <c r="M1799" s="192"/>
      <c r="N1799" s="99"/>
      <c r="O1799" s="99"/>
      <c r="P1799" s="237">
        <f t="shared" si="1246"/>
        <v>45906</v>
      </c>
      <c r="Q1799" s="170" t="str">
        <f t="shared" si="1247"/>
        <v>#DIV/0!</v>
      </c>
      <c r="R1799" s="206"/>
      <c r="S1799" s="267"/>
      <c r="T1799" s="99"/>
      <c r="U1799" s="99"/>
      <c r="V1799" s="259" t="str">
        <f t="shared" si="1128"/>
        <v> </v>
      </c>
      <c r="W1799" s="260">
        <f t="shared" si="1248"/>
        <v>0</v>
      </c>
      <c r="X1799" s="258" t="str">
        <f t="shared" si="1249"/>
        <v>#DIV/0!</v>
      </c>
      <c r="Y1799" s="261" t="str">
        <f t="shared" si="1250"/>
        <v>#DIV/0!</v>
      </c>
      <c r="Z1799" s="262">
        <f t="shared" si="1251"/>
        <v>0</v>
      </c>
      <c r="AA1799" s="262">
        <f t="shared" si="1252"/>
        <v>0</v>
      </c>
      <c r="AB1799" s="258" t="str">
        <f t="shared" si="1253"/>
        <v/>
      </c>
      <c r="AC1799" s="263" t="str">
        <f t="shared" si="1135"/>
        <v>   -  BĐ: 6/9/2025 KT: Ngày lỗi</v>
      </c>
      <c r="AD1799" s="263">
        <f t="shared" ref="AD1799:AE1799" si="2049">P1799</f>
        <v>45906</v>
      </c>
      <c r="AE1799" s="263" t="str">
        <f t="shared" si="2049"/>
        <v>#DIV/0!</v>
      </c>
      <c r="AF1799" s="187"/>
      <c r="AG1799" s="187"/>
    </row>
    <row r="1800">
      <c r="A1800" s="253"/>
      <c r="B1800" s="253"/>
      <c r="C1800" s="99"/>
      <c r="D1800" s="99"/>
      <c r="E1800" s="99"/>
      <c r="F1800" s="99"/>
      <c r="G1800" s="268"/>
      <c r="H1800" s="99"/>
      <c r="I1800" s="99"/>
      <c r="J1800" s="99"/>
      <c r="K1800" s="273"/>
      <c r="L1800" s="192"/>
      <c r="M1800" s="192"/>
      <c r="N1800" s="99"/>
      <c r="O1800" s="99"/>
      <c r="P1800" s="237">
        <f t="shared" si="1246"/>
        <v>45906</v>
      </c>
      <c r="Q1800" s="170" t="str">
        <f t="shared" si="1247"/>
        <v>#DIV/0!</v>
      </c>
      <c r="R1800" s="206"/>
      <c r="S1800" s="267"/>
      <c r="T1800" s="99"/>
      <c r="U1800" s="99"/>
      <c r="V1800" s="259" t="str">
        <f t="shared" si="1128"/>
        <v> </v>
      </c>
      <c r="W1800" s="260">
        <f t="shared" si="1248"/>
        <v>0</v>
      </c>
      <c r="X1800" s="258" t="str">
        <f t="shared" si="1249"/>
        <v>#DIV/0!</v>
      </c>
      <c r="Y1800" s="261" t="str">
        <f t="shared" si="1250"/>
        <v>#DIV/0!</v>
      </c>
      <c r="Z1800" s="262">
        <f t="shared" si="1251"/>
        <v>0</v>
      </c>
      <c r="AA1800" s="262">
        <f t="shared" si="1252"/>
        <v>0</v>
      </c>
      <c r="AB1800" s="258" t="str">
        <f t="shared" si="1253"/>
        <v/>
      </c>
      <c r="AC1800" s="263" t="str">
        <f t="shared" si="1135"/>
        <v>   -  BĐ: 6/9/2025 KT: Ngày lỗi</v>
      </c>
      <c r="AD1800" s="263">
        <f t="shared" ref="AD1800:AE1800" si="2050">P1800</f>
        <v>45906</v>
      </c>
      <c r="AE1800" s="263" t="str">
        <f t="shared" si="2050"/>
        <v>#DIV/0!</v>
      </c>
      <c r="AF1800" s="187"/>
      <c r="AG1800" s="187"/>
    </row>
    <row r="1801">
      <c r="A1801" s="253"/>
      <c r="B1801" s="253"/>
      <c r="C1801" s="99"/>
      <c r="D1801" s="99"/>
      <c r="E1801" s="99"/>
      <c r="F1801" s="99"/>
      <c r="G1801" s="268"/>
      <c r="H1801" s="99"/>
      <c r="I1801" s="99"/>
      <c r="J1801" s="99"/>
      <c r="K1801" s="273"/>
      <c r="L1801" s="192"/>
      <c r="M1801" s="192"/>
      <c r="N1801" s="99"/>
      <c r="O1801" s="99"/>
      <c r="P1801" s="237">
        <f t="shared" si="1246"/>
        <v>45906</v>
      </c>
      <c r="Q1801" s="170" t="str">
        <f t="shared" si="1247"/>
        <v>#DIV/0!</v>
      </c>
      <c r="R1801" s="206"/>
      <c r="S1801" s="267"/>
      <c r="T1801" s="99"/>
      <c r="U1801" s="99"/>
      <c r="V1801" s="259" t="str">
        <f t="shared" si="1128"/>
        <v> </v>
      </c>
      <c r="W1801" s="260">
        <f t="shared" si="1248"/>
        <v>0</v>
      </c>
      <c r="X1801" s="258" t="str">
        <f t="shared" si="1249"/>
        <v>#DIV/0!</v>
      </c>
      <c r="Y1801" s="261" t="str">
        <f t="shared" si="1250"/>
        <v>#DIV/0!</v>
      </c>
      <c r="Z1801" s="262">
        <f t="shared" si="1251"/>
        <v>0</v>
      </c>
      <c r="AA1801" s="262">
        <f t="shared" si="1252"/>
        <v>0</v>
      </c>
      <c r="AB1801" s="258" t="str">
        <f t="shared" si="1253"/>
        <v/>
      </c>
      <c r="AC1801" s="263" t="str">
        <f t="shared" si="1135"/>
        <v>   -  BĐ: 6/9/2025 KT: Ngày lỗi</v>
      </c>
      <c r="AD1801" s="263">
        <f t="shared" ref="AD1801:AE1801" si="2051">P1801</f>
        <v>45906</v>
      </c>
      <c r="AE1801" s="263" t="str">
        <f t="shared" si="2051"/>
        <v>#DIV/0!</v>
      </c>
      <c r="AF1801" s="187"/>
      <c r="AG1801" s="187"/>
    </row>
    <row r="1802">
      <c r="A1802" s="253"/>
      <c r="B1802" s="253"/>
      <c r="C1802" s="99"/>
      <c r="D1802" s="99"/>
      <c r="E1802" s="99"/>
      <c r="F1802" s="99"/>
      <c r="G1802" s="268"/>
      <c r="H1802" s="99"/>
      <c r="I1802" s="99"/>
      <c r="J1802" s="99"/>
      <c r="K1802" s="273"/>
      <c r="L1802" s="192"/>
      <c r="M1802" s="192"/>
      <c r="N1802" s="99"/>
      <c r="O1802" s="99"/>
      <c r="P1802" s="237">
        <f t="shared" si="1246"/>
        <v>45906</v>
      </c>
      <c r="Q1802" s="170" t="str">
        <f t="shared" si="1247"/>
        <v>#DIV/0!</v>
      </c>
      <c r="R1802" s="206"/>
      <c r="S1802" s="267"/>
      <c r="T1802" s="99"/>
      <c r="U1802" s="99"/>
      <c r="V1802" s="259" t="str">
        <f t="shared" si="1128"/>
        <v> </v>
      </c>
      <c r="W1802" s="260">
        <f t="shared" si="1248"/>
        <v>0</v>
      </c>
      <c r="X1802" s="258" t="str">
        <f t="shared" si="1249"/>
        <v>#DIV/0!</v>
      </c>
      <c r="Y1802" s="261" t="str">
        <f t="shared" si="1250"/>
        <v>#DIV/0!</v>
      </c>
      <c r="Z1802" s="262">
        <f t="shared" si="1251"/>
        <v>0</v>
      </c>
      <c r="AA1802" s="262">
        <f t="shared" si="1252"/>
        <v>0</v>
      </c>
      <c r="AB1802" s="258" t="str">
        <f t="shared" si="1253"/>
        <v/>
      </c>
      <c r="AC1802" s="263" t="str">
        <f t="shared" si="1135"/>
        <v>   -  BĐ: 6/9/2025 KT: Ngày lỗi</v>
      </c>
      <c r="AD1802" s="263">
        <f t="shared" ref="AD1802:AE1802" si="2052">P1802</f>
        <v>45906</v>
      </c>
      <c r="AE1802" s="263" t="str">
        <f t="shared" si="2052"/>
        <v>#DIV/0!</v>
      </c>
      <c r="AF1802" s="187"/>
      <c r="AG1802" s="187"/>
    </row>
    <row r="1803">
      <c r="A1803" s="253"/>
      <c r="B1803" s="253"/>
      <c r="C1803" s="99"/>
      <c r="D1803" s="99"/>
      <c r="E1803" s="99"/>
      <c r="F1803" s="99"/>
      <c r="G1803" s="268"/>
      <c r="H1803" s="99"/>
      <c r="I1803" s="99"/>
      <c r="J1803" s="99"/>
      <c r="K1803" s="273"/>
      <c r="L1803" s="192"/>
      <c r="M1803" s="192"/>
      <c r="N1803" s="99"/>
      <c r="O1803" s="99"/>
      <c r="P1803" s="237">
        <f t="shared" si="1246"/>
        <v>45906</v>
      </c>
      <c r="Q1803" s="170" t="str">
        <f t="shared" si="1247"/>
        <v>#DIV/0!</v>
      </c>
      <c r="R1803" s="206"/>
      <c r="S1803" s="267"/>
      <c r="T1803" s="99"/>
      <c r="U1803" s="99"/>
      <c r="V1803" s="259" t="str">
        <f t="shared" si="1128"/>
        <v> </v>
      </c>
      <c r="W1803" s="260">
        <f t="shared" si="1248"/>
        <v>0</v>
      </c>
      <c r="X1803" s="258" t="str">
        <f t="shared" si="1249"/>
        <v>#DIV/0!</v>
      </c>
      <c r="Y1803" s="261" t="str">
        <f t="shared" si="1250"/>
        <v>#DIV/0!</v>
      </c>
      <c r="Z1803" s="262">
        <f t="shared" si="1251"/>
        <v>0</v>
      </c>
      <c r="AA1803" s="262">
        <f t="shared" si="1252"/>
        <v>0</v>
      </c>
      <c r="AB1803" s="258" t="str">
        <f t="shared" si="1253"/>
        <v/>
      </c>
      <c r="AC1803" s="263" t="str">
        <f t="shared" si="1135"/>
        <v>   -  BĐ: 6/9/2025 KT: Ngày lỗi</v>
      </c>
      <c r="AD1803" s="263">
        <f t="shared" ref="AD1803:AE1803" si="2053">P1803</f>
        <v>45906</v>
      </c>
      <c r="AE1803" s="263" t="str">
        <f t="shared" si="2053"/>
        <v>#DIV/0!</v>
      </c>
      <c r="AF1803" s="187"/>
      <c r="AG1803" s="187"/>
    </row>
    <row r="1804">
      <c r="A1804" s="253"/>
      <c r="B1804" s="253"/>
      <c r="C1804" s="99"/>
      <c r="D1804" s="99"/>
      <c r="E1804" s="99"/>
      <c r="F1804" s="99"/>
      <c r="G1804" s="268"/>
      <c r="H1804" s="99"/>
      <c r="I1804" s="99"/>
      <c r="J1804" s="99"/>
      <c r="K1804" s="273"/>
      <c r="L1804" s="192"/>
      <c r="M1804" s="192"/>
      <c r="N1804" s="99"/>
      <c r="O1804" s="99"/>
      <c r="P1804" s="237">
        <f t="shared" si="1246"/>
        <v>45906</v>
      </c>
      <c r="Q1804" s="170" t="str">
        <f t="shared" si="1247"/>
        <v>#DIV/0!</v>
      </c>
      <c r="R1804" s="206"/>
      <c r="S1804" s="267"/>
      <c r="T1804" s="99"/>
      <c r="U1804" s="99"/>
      <c r="V1804" s="259" t="str">
        <f t="shared" si="1128"/>
        <v> </v>
      </c>
      <c r="W1804" s="260">
        <f t="shared" si="1248"/>
        <v>0</v>
      </c>
      <c r="X1804" s="258" t="str">
        <f t="shared" si="1249"/>
        <v>#DIV/0!</v>
      </c>
      <c r="Y1804" s="261" t="str">
        <f t="shared" si="1250"/>
        <v>#DIV/0!</v>
      </c>
      <c r="Z1804" s="262">
        <f t="shared" si="1251"/>
        <v>0</v>
      </c>
      <c r="AA1804" s="262">
        <f t="shared" si="1252"/>
        <v>0</v>
      </c>
      <c r="AB1804" s="258" t="str">
        <f t="shared" si="1253"/>
        <v/>
      </c>
      <c r="AC1804" s="263" t="str">
        <f t="shared" si="1135"/>
        <v>   -  BĐ: 6/9/2025 KT: Ngày lỗi</v>
      </c>
      <c r="AD1804" s="263">
        <f t="shared" ref="AD1804:AE1804" si="2054">P1804</f>
        <v>45906</v>
      </c>
      <c r="AE1804" s="263" t="str">
        <f t="shared" si="2054"/>
        <v>#DIV/0!</v>
      </c>
      <c r="AF1804" s="187"/>
      <c r="AG1804" s="187"/>
    </row>
    <row r="1805">
      <c r="A1805" s="253"/>
      <c r="B1805" s="253"/>
      <c r="C1805" s="99"/>
      <c r="D1805" s="99"/>
      <c r="E1805" s="99"/>
      <c r="F1805" s="99"/>
      <c r="G1805" s="268"/>
      <c r="H1805" s="99"/>
      <c r="I1805" s="99"/>
      <c r="J1805" s="99"/>
      <c r="K1805" s="273"/>
      <c r="L1805" s="192"/>
      <c r="M1805" s="192"/>
      <c r="N1805" s="99"/>
      <c r="O1805" s="99"/>
      <c r="P1805" s="237">
        <f t="shared" si="1246"/>
        <v>45906</v>
      </c>
      <c r="Q1805" s="170" t="str">
        <f t="shared" si="1247"/>
        <v>#DIV/0!</v>
      </c>
      <c r="R1805" s="206"/>
      <c r="S1805" s="267"/>
      <c r="T1805" s="99"/>
      <c r="U1805" s="99"/>
      <c r="V1805" s="259" t="str">
        <f t="shared" si="1128"/>
        <v> </v>
      </c>
      <c r="W1805" s="260">
        <f t="shared" si="1248"/>
        <v>0</v>
      </c>
      <c r="X1805" s="258" t="str">
        <f t="shared" si="1249"/>
        <v>#DIV/0!</v>
      </c>
      <c r="Y1805" s="261" t="str">
        <f t="shared" si="1250"/>
        <v>#DIV/0!</v>
      </c>
      <c r="Z1805" s="262">
        <f t="shared" si="1251"/>
        <v>0</v>
      </c>
      <c r="AA1805" s="262">
        <f t="shared" si="1252"/>
        <v>0</v>
      </c>
      <c r="AB1805" s="258" t="str">
        <f t="shared" si="1253"/>
        <v/>
      </c>
      <c r="AC1805" s="263" t="str">
        <f t="shared" si="1135"/>
        <v>   -  BĐ: 6/9/2025 KT: Ngày lỗi</v>
      </c>
      <c r="AD1805" s="263">
        <f t="shared" ref="AD1805:AE1805" si="2055">P1805</f>
        <v>45906</v>
      </c>
      <c r="AE1805" s="263" t="str">
        <f t="shared" si="2055"/>
        <v>#DIV/0!</v>
      </c>
      <c r="AF1805" s="187"/>
      <c r="AG1805" s="187"/>
    </row>
    <row r="1806">
      <c r="A1806" s="253"/>
      <c r="B1806" s="253"/>
      <c r="C1806" s="99"/>
      <c r="D1806" s="99"/>
      <c r="E1806" s="99"/>
      <c r="F1806" s="99"/>
      <c r="G1806" s="268"/>
      <c r="H1806" s="99"/>
      <c r="I1806" s="99"/>
      <c r="J1806" s="99"/>
      <c r="K1806" s="273"/>
      <c r="L1806" s="192"/>
      <c r="M1806" s="192"/>
      <c r="N1806" s="99"/>
      <c r="O1806" s="99"/>
      <c r="P1806" s="237">
        <f t="shared" si="1246"/>
        <v>45906</v>
      </c>
      <c r="Q1806" s="170" t="str">
        <f t="shared" si="1247"/>
        <v>#DIV/0!</v>
      </c>
      <c r="R1806" s="206"/>
      <c r="S1806" s="267"/>
      <c r="T1806" s="99"/>
      <c r="U1806" s="99"/>
      <c r="V1806" s="259" t="str">
        <f t="shared" si="1128"/>
        <v> </v>
      </c>
      <c r="W1806" s="260">
        <f t="shared" si="1248"/>
        <v>0</v>
      </c>
      <c r="X1806" s="258" t="str">
        <f t="shared" si="1249"/>
        <v>#DIV/0!</v>
      </c>
      <c r="Y1806" s="261" t="str">
        <f t="shared" si="1250"/>
        <v>#DIV/0!</v>
      </c>
      <c r="Z1806" s="262">
        <f t="shared" si="1251"/>
        <v>0</v>
      </c>
      <c r="AA1806" s="262">
        <f t="shared" si="1252"/>
        <v>0</v>
      </c>
      <c r="AB1806" s="258" t="str">
        <f t="shared" si="1253"/>
        <v/>
      </c>
      <c r="AC1806" s="263" t="str">
        <f t="shared" si="1135"/>
        <v>   -  BĐ: 6/9/2025 KT: Ngày lỗi</v>
      </c>
      <c r="AD1806" s="263">
        <f t="shared" ref="AD1806:AE1806" si="2056">P1806</f>
        <v>45906</v>
      </c>
      <c r="AE1806" s="263" t="str">
        <f t="shared" si="2056"/>
        <v>#DIV/0!</v>
      </c>
      <c r="AF1806" s="187"/>
      <c r="AG1806" s="187"/>
    </row>
    <row r="1807">
      <c r="A1807" s="253"/>
      <c r="B1807" s="253"/>
      <c r="C1807" s="99"/>
      <c r="D1807" s="99"/>
      <c r="E1807" s="99"/>
      <c r="F1807" s="99"/>
      <c r="G1807" s="268"/>
      <c r="H1807" s="99"/>
      <c r="I1807" s="99"/>
      <c r="J1807" s="99"/>
      <c r="K1807" s="273"/>
      <c r="L1807" s="192"/>
      <c r="M1807" s="192"/>
      <c r="N1807" s="99"/>
      <c r="O1807" s="99"/>
      <c r="P1807" s="237">
        <f t="shared" si="1246"/>
        <v>45906</v>
      </c>
      <c r="Q1807" s="170" t="str">
        <f t="shared" si="1247"/>
        <v>#DIV/0!</v>
      </c>
      <c r="R1807" s="206"/>
      <c r="S1807" s="267"/>
      <c r="T1807" s="99"/>
      <c r="U1807" s="99"/>
      <c r="V1807" s="259" t="str">
        <f t="shared" si="1128"/>
        <v> </v>
      </c>
      <c r="W1807" s="260">
        <f t="shared" si="1248"/>
        <v>0</v>
      </c>
      <c r="X1807" s="258" t="str">
        <f t="shared" si="1249"/>
        <v>#DIV/0!</v>
      </c>
      <c r="Y1807" s="261" t="str">
        <f t="shared" si="1250"/>
        <v>#DIV/0!</v>
      </c>
      <c r="Z1807" s="262">
        <f t="shared" si="1251"/>
        <v>0</v>
      </c>
      <c r="AA1807" s="262">
        <f t="shared" si="1252"/>
        <v>0</v>
      </c>
      <c r="AB1807" s="258" t="str">
        <f t="shared" si="1253"/>
        <v/>
      </c>
      <c r="AC1807" s="263" t="str">
        <f t="shared" si="1135"/>
        <v>   -  BĐ: 6/9/2025 KT: Ngày lỗi</v>
      </c>
      <c r="AD1807" s="263">
        <f t="shared" ref="AD1807:AE1807" si="2057">P1807</f>
        <v>45906</v>
      </c>
      <c r="AE1807" s="263" t="str">
        <f t="shared" si="2057"/>
        <v>#DIV/0!</v>
      </c>
      <c r="AF1807" s="187"/>
      <c r="AG1807" s="187"/>
    </row>
    <row r="1808">
      <c r="A1808" s="253"/>
      <c r="B1808" s="253"/>
      <c r="C1808" s="99"/>
      <c r="D1808" s="99"/>
      <c r="E1808" s="99"/>
      <c r="F1808" s="99"/>
      <c r="G1808" s="268"/>
      <c r="H1808" s="99"/>
      <c r="I1808" s="99"/>
      <c r="J1808" s="99"/>
      <c r="K1808" s="273"/>
      <c r="L1808" s="192"/>
      <c r="M1808" s="192"/>
      <c r="N1808" s="99"/>
      <c r="O1808" s="99"/>
      <c r="P1808" s="237">
        <f t="shared" si="1246"/>
        <v>45906</v>
      </c>
      <c r="Q1808" s="170" t="str">
        <f t="shared" si="1247"/>
        <v>#DIV/0!</v>
      </c>
      <c r="R1808" s="206"/>
      <c r="S1808" s="267"/>
      <c r="T1808" s="99"/>
      <c r="U1808" s="99"/>
      <c r="V1808" s="259" t="str">
        <f t="shared" si="1128"/>
        <v> </v>
      </c>
      <c r="W1808" s="260">
        <f t="shared" si="1248"/>
        <v>0</v>
      </c>
      <c r="X1808" s="258" t="str">
        <f t="shared" si="1249"/>
        <v>#DIV/0!</v>
      </c>
      <c r="Y1808" s="261" t="str">
        <f t="shared" si="1250"/>
        <v>#DIV/0!</v>
      </c>
      <c r="Z1808" s="262">
        <f t="shared" si="1251"/>
        <v>0</v>
      </c>
      <c r="AA1808" s="262">
        <f t="shared" si="1252"/>
        <v>0</v>
      </c>
      <c r="AB1808" s="258" t="str">
        <f t="shared" si="1253"/>
        <v/>
      </c>
      <c r="AC1808" s="263" t="str">
        <f t="shared" si="1135"/>
        <v>   -  BĐ: 6/9/2025 KT: Ngày lỗi</v>
      </c>
      <c r="AD1808" s="263">
        <f t="shared" ref="AD1808:AE1808" si="2058">P1808</f>
        <v>45906</v>
      </c>
      <c r="AE1808" s="263" t="str">
        <f t="shared" si="2058"/>
        <v>#DIV/0!</v>
      </c>
      <c r="AF1808" s="187"/>
      <c r="AG1808" s="187"/>
    </row>
    <row r="1809">
      <c r="A1809" s="253"/>
      <c r="B1809" s="253"/>
      <c r="C1809" s="99"/>
      <c r="D1809" s="99"/>
      <c r="E1809" s="99"/>
      <c r="F1809" s="99"/>
      <c r="G1809" s="268"/>
      <c r="H1809" s="99"/>
      <c r="I1809" s="99"/>
      <c r="J1809" s="99"/>
      <c r="K1809" s="273"/>
      <c r="L1809" s="192"/>
      <c r="M1809" s="192"/>
      <c r="N1809" s="99"/>
      <c r="O1809" s="99"/>
      <c r="P1809" s="237">
        <f t="shared" si="1246"/>
        <v>45906</v>
      </c>
      <c r="Q1809" s="170" t="str">
        <f t="shared" si="1247"/>
        <v>#DIV/0!</v>
      </c>
      <c r="R1809" s="206"/>
      <c r="S1809" s="267"/>
      <c r="T1809" s="99"/>
      <c r="U1809" s="99"/>
      <c r="V1809" s="259" t="str">
        <f t="shared" si="1128"/>
        <v> </v>
      </c>
      <c r="W1809" s="260">
        <f t="shared" si="1248"/>
        <v>0</v>
      </c>
      <c r="X1809" s="258" t="str">
        <f t="shared" si="1249"/>
        <v>#DIV/0!</v>
      </c>
      <c r="Y1809" s="261" t="str">
        <f t="shared" si="1250"/>
        <v>#DIV/0!</v>
      </c>
      <c r="Z1809" s="262">
        <f t="shared" si="1251"/>
        <v>0</v>
      </c>
      <c r="AA1809" s="262">
        <f t="shared" si="1252"/>
        <v>0</v>
      </c>
      <c r="AB1809" s="258" t="str">
        <f t="shared" si="1253"/>
        <v/>
      </c>
      <c r="AC1809" s="263" t="str">
        <f t="shared" si="1135"/>
        <v>   -  BĐ: 6/9/2025 KT: Ngày lỗi</v>
      </c>
      <c r="AD1809" s="263">
        <f t="shared" ref="AD1809:AE1809" si="2059">P1809</f>
        <v>45906</v>
      </c>
      <c r="AE1809" s="263" t="str">
        <f t="shared" si="2059"/>
        <v>#DIV/0!</v>
      </c>
      <c r="AF1809" s="187"/>
      <c r="AG1809" s="187"/>
    </row>
    <row r="1810">
      <c r="A1810" s="253"/>
      <c r="B1810" s="253"/>
      <c r="C1810" s="99"/>
      <c r="D1810" s="99"/>
      <c r="E1810" s="99"/>
      <c r="F1810" s="99"/>
      <c r="G1810" s="268"/>
      <c r="H1810" s="99"/>
      <c r="I1810" s="99"/>
      <c r="J1810" s="99"/>
      <c r="K1810" s="273"/>
      <c r="L1810" s="192"/>
      <c r="M1810" s="192"/>
      <c r="N1810" s="99"/>
      <c r="O1810" s="99"/>
      <c r="P1810" s="237">
        <f t="shared" si="1246"/>
        <v>45906</v>
      </c>
      <c r="Q1810" s="170" t="str">
        <f t="shared" si="1247"/>
        <v>#DIV/0!</v>
      </c>
      <c r="R1810" s="206"/>
      <c r="S1810" s="267"/>
      <c r="T1810" s="99"/>
      <c r="U1810" s="99"/>
      <c r="V1810" s="259" t="str">
        <f t="shared" si="1128"/>
        <v> </v>
      </c>
      <c r="W1810" s="260">
        <f t="shared" si="1248"/>
        <v>0</v>
      </c>
      <c r="X1810" s="258" t="str">
        <f t="shared" si="1249"/>
        <v>#DIV/0!</v>
      </c>
      <c r="Y1810" s="261" t="str">
        <f t="shared" si="1250"/>
        <v>#DIV/0!</v>
      </c>
      <c r="Z1810" s="262">
        <f t="shared" si="1251"/>
        <v>0</v>
      </c>
      <c r="AA1810" s="262">
        <f t="shared" si="1252"/>
        <v>0</v>
      </c>
      <c r="AB1810" s="258" t="str">
        <f t="shared" si="1253"/>
        <v/>
      </c>
      <c r="AC1810" s="263" t="str">
        <f t="shared" si="1135"/>
        <v>   -  BĐ: 6/9/2025 KT: Ngày lỗi</v>
      </c>
      <c r="AD1810" s="263">
        <f t="shared" ref="AD1810:AE1810" si="2060">P1810</f>
        <v>45906</v>
      </c>
      <c r="AE1810" s="263" t="str">
        <f t="shared" si="2060"/>
        <v>#DIV/0!</v>
      </c>
      <c r="AF1810" s="187"/>
      <c r="AG1810" s="187"/>
    </row>
    <row r="1811">
      <c r="A1811" s="253"/>
      <c r="B1811" s="253"/>
      <c r="C1811" s="99"/>
      <c r="D1811" s="99"/>
      <c r="E1811" s="99"/>
      <c r="F1811" s="99"/>
      <c r="G1811" s="268"/>
      <c r="H1811" s="99"/>
      <c r="I1811" s="99"/>
      <c r="J1811" s="99"/>
      <c r="K1811" s="273"/>
      <c r="L1811" s="192"/>
      <c r="M1811" s="192"/>
      <c r="N1811" s="99"/>
      <c r="O1811" s="99"/>
      <c r="P1811" s="237">
        <f t="shared" si="1246"/>
        <v>45906</v>
      </c>
      <c r="Q1811" s="170" t="str">
        <f t="shared" si="1247"/>
        <v>#DIV/0!</v>
      </c>
      <c r="R1811" s="206"/>
      <c r="S1811" s="267"/>
      <c r="T1811" s="99"/>
      <c r="U1811" s="99"/>
      <c r="V1811" s="259" t="str">
        <f t="shared" si="1128"/>
        <v> </v>
      </c>
      <c r="W1811" s="260">
        <f t="shared" si="1248"/>
        <v>0</v>
      </c>
      <c r="X1811" s="258" t="str">
        <f t="shared" si="1249"/>
        <v>#DIV/0!</v>
      </c>
      <c r="Y1811" s="261" t="str">
        <f t="shared" si="1250"/>
        <v>#DIV/0!</v>
      </c>
      <c r="Z1811" s="262">
        <f t="shared" si="1251"/>
        <v>0</v>
      </c>
      <c r="AA1811" s="262">
        <f t="shared" si="1252"/>
        <v>0</v>
      </c>
      <c r="AB1811" s="258" t="str">
        <f t="shared" si="1253"/>
        <v/>
      </c>
      <c r="AC1811" s="263" t="str">
        <f t="shared" si="1135"/>
        <v>   -  BĐ: 6/9/2025 KT: Ngày lỗi</v>
      </c>
      <c r="AD1811" s="263">
        <f t="shared" ref="AD1811:AE1811" si="2061">P1811</f>
        <v>45906</v>
      </c>
      <c r="AE1811" s="263" t="str">
        <f t="shared" si="2061"/>
        <v>#DIV/0!</v>
      </c>
      <c r="AF1811" s="187"/>
      <c r="AG1811" s="187"/>
    </row>
    <row r="1812">
      <c r="A1812" s="253"/>
      <c r="B1812" s="253"/>
      <c r="C1812" s="99"/>
      <c r="D1812" s="99"/>
      <c r="E1812" s="99"/>
      <c r="F1812" s="99"/>
      <c r="G1812" s="268"/>
      <c r="H1812" s="99"/>
      <c r="I1812" s="99"/>
      <c r="J1812" s="99"/>
      <c r="K1812" s="273"/>
      <c r="L1812" s="192"/>
      <c r="M1812" s="192"/>
      <c r="N1812" s="99"/>
      <c r="O1812" s="99"/>
      <c r="P1812" s="237">
        <f t="shared" si="1246"/>
        <v>45906</v>
      </c>
      <c r="Q1812" s="170" t="str">
        <f t="shared" si="1247"/>
        <v>#DIV/0!</v>
      </c>
      <c r="R1812" s="206"/>
      <c r="S1812" s="267"/>
      <c r="T1812" s="99"/>
      <c r="U1812" s="99"/>
      <c r="V1812" s="259" t="str">
        <f t="shared" si="1128"/>
        <v> </v>
      </c>
      <c r="W1812" s="260">
        <f t="shared" si="1248"/>
        <v>0</v>
      </c>
      <c r="X1812" s="258" t="str">
        <f t="shared" si="1249"/>
        <v>#DIV/0!</v>
      </c>
      <c r="Y1812" s="261" t="str">
        <f t="shared" si="1250"/>
        <v>#DIV/0!</v>
      </c>
      <c r="Z1812" s="262">
        <f t="shared" si="1251"/>
        <v>0</v>
      </c>
      <c r="AA1812" s="262">
        <f t="shared" si="1252"/>
        <v>0</v>
      </c>
      <c r="AB1812" s="258" t="str">
        <f t="shared" si="1253"/>
        <v/>
      </c>
      <c r="AC1812" s="263" t="str">
        <f t="shared" si="1135"/>
        <v>   -  BĐ: 6/9/2025 KT: Ngày lỗi</v>
      </c>
      <c r="AD1812" s="263">
        <f t="shared" ref="AD1812:AE1812" si="2062">P1812</f>
        <v>45906</v>
      </c>
      <c r="AE1812" s="263" t="str">
        <f t="shared" si="2062"/>
        <v>#DIV/0!</v>
      </c>
      <c r="AF1812" s="187"/>
      <c r="AG1812" s="187"/>
    </row>
    <row r="1813">
      <c r="A1813" s="253"/>
      <c r="B1813" s="253"/>
      <c r="C1813" s="99"/>
      <c r="D1813" s="99"/>
      <c r="E1813" s="99"/>
      <c r="F1813" s="99"/>
      <c r="G1813" s="268"/>
      <c r="H1813" s="99"/>
      <c r="I1813" s="99"/>
      <c r="J1813" s="99"/>
      <c r="K1813" s="273"/>
      <c r="L1813" s="192"/>
      <c r="M1813" s="192"/>
      <c r="N1813" s="99"/>
      <c r="O1813" s="99"/>
      <c r="P1813" s="237">
        <f t="shared" si="1246"/>
        <v>45906</v>
      </c>
      <c r="Q1813" s="170" t="str">
        <f t="shared" si="1247"/>
        <v>#DIV/0!</v>
      </c>
      <c r="R1813" s="206"/>
      <c r="S1813" s="267"/>
      <c r="T1813" s="99"/>
      <c r="U1813" s="99"/>
      <c r="V1813" s="259" t="str">
        <f t="shared" si="1128"/>
        <v> </v>
      </c>
      <c r="W1813" s="260">
        <f t="shared" si="1248"/>
        <v>0</v>
      </c>
      <c r="X1813" s="258" t="str">
        <f t="shared" si="1249"/>
        <v>#DIV/0!</v>
      </c>
      <c r="Y1813" s="261" t="str">
        <f t="shared" si="1250"/>
        <v>#DIV/0!</v>
      </c>
      <c r="Z1813" s="262">
        <f t="shared" si="1251"/>
        <v>0</v>
      </c>
      <c r="AA1813" s="262">
        <f t="shared" si="1252"/>
        <v>0</v>
      </c>
      <c r="AB1813" s="258" t="str">
        <f t="shared" si="1253"/>
        <v/>
      </c>
      <c r="AC1813" s="263" t="str">
        <f t="shared" si="1135"/>
        <v>   -  BĐ: 6/9/2025 KT: Ngày lỗi</v>
      </c>
      <c r="AD1813" s="263">
        <f t="shared" ref="AD1813:AE1813" si="2063">P1813</f>
        <v>45906</v>
      </c>
      <c r="AE1813" s="263" t="str">
        <f t="shared" si="2063"/>
        <v>#DIV/0!</v>
      </c>
      <c r="AF1813" s="187"/>
      <c r="AG1813" s="187"/>
    </row>
    <row r="1814">
      <c r="A1814" s="253"/>
      <c r="B1814" s="253"/>
      <c r="C1814" s="99"/>
      <c r="D1814" s="99"/>
      <c r="E1814" s="99"/>
      <c r="F1814" s="99"/>
      <c r="G1814" s="268"/>
      <c r="H1814" s="99"/>
      <c r="I1814" s="99"/>
      <c r="J1814" s="99"/>
      <c r="K1814" s="273"/>
      <c r="L1814" s="192"/>
      <c r="M1814" s="192"/>
      <c r="N1814" s="99"/>
      <c r="O1814" s="99"/>
      <c r="P1814" s="237">
        <f t="shared" si="1246"/>
        <v>45906</v>
      </c>
      <c r="Q1814" s="170" t="str">
        <f t="shared" si="1247"/>
        <v>#DIV/0!</v>
      </c>
      <c r="R1814" s="206"/>
      <c r="S1814" s="267"/>
      <c r="T1814" s="99"/>
      <c r="U1814" s="99"/>
      <c r="V1814" s="259" t="str">
        <f t="shared" si="1128"/>
        <v> </v>
      </c>
      <c r="W1814" s="260">
        <f t="shared" si="1248"/>
        <v>0</v>
      </c>
      <c r="X1814" s="258" t="str">
        <f t="shared" si="1249"/>
        <v>#DIV/0!</v>
      </c>
      <c r="Y1814" s="261" t="str">
        <f t="shared" si="1250"/>
        <v>#DIV/0!</v>
      </c>
      <c r="Z1814" s="262">
        <f t="shared" si="1251"/>
        <v>0</v>
      </c>
      <c r="AA1814" s="262">
        <f t="shared" si="1252"/>
        <v>0</v>
      </c>
      <c r="AB1814" s="258" t="str">
        <f t="shared" si="1253"/>
        <v/>
      </c>
      <c r="AC1814" s="263" t="str">
        <f t="shared" si="1135"/>
        <v>   -  BĐ: 6/9/2025 KT: Ngày lỗi</v>
      </c>
      <c r="AD1814" s="263">
        <f t="shared" ref="AD1814:AE1814" si="2064">P1814</f>
        <v>45906</v>
      </c>
      <c r="AE1814" s="263" t="str">
        <f t="shared" si="2064"/>
        <v>#DIV/0!</v>
      </c>
      <c r="AF1814" s="187"/>
      <c r="AG1814" s="187"/>
    </row>
    <row r="1815">
      <c r="A1815" s="253"/>
      <c r="B1815" s="253"/>
      <c r="C1815" s="99"/>
      <c r="D1815" s="99"/>
      <c r="E1815" s="99"/>
      <c r="F1815" s="99"/>
      <c r="G1815" s="268"/>
      <c r="H1815" s="99"/>
      <c r="I1815" s="99"/>
      <c r="J1815" s="99"/>
      <c r="K1815" s="273"/>
      <c r="L1815" s="192"/>
      <c r="M1815" s="192"/>
      <c r="N1815" s="99"/>
      <c r="O1815" s="99"/>
      <c r="P1815" s="237">
        <f t="shared" si="1246"/>
        <v>45906</v>
      </c>
      <c r="Q1815" s="170" t="str">
        <f t="shared" si="1247"/>
        <v>#DIV/0!</v>
      </c>
      <c r="R1815" s="206"/>
      <c r="S1815" s="267"/>
      <c r="T1815" s="99"/>
      <c r="U1815" s="99"/>
      <c r="V1815" s="259" t="str">
        <f t="shared" si="1128"/>
        <v> </v>
      </c>
      <c r="W1815" s="260">
        <f t="shared" si="1248"/>
        <v>0</v>
      </c>
      <c r="X1815" s="258" t="str">
        <f t="shared" si="1249"/>
        <v>#DIV/0!</v>
      </c>
      <c r="Y1815" s="261" t="str">
        <f t="shared" si="1250"/>
        <v>#DIV/0!</v>
      </c>
      <c r="Z1815" s="262">
        <f t="shared" si="1251"/>
        <v>0</v>
      </c>
      <c r="AA1815" s="262">
        <f t="shared" si="1252"/>
        <v>0</v>
      </c>
      <c r="AB1815" s="258" t="str">
        <f t="shared" si="1253"/>
        <v/>
      </c>
      <c r="AC1815" s="263" t="str">
        <f t="shared" si="1135"/>
        <v>   -  BĐ: 6/9/2025 KT: Ngày lỗi</v>
      </c>
      <c r="AD1815" s="263">
        <f t="shared" ref="AD1815:AE1815" si="2065">P1815</f>
        <v>45906</v>
      </c>
      <c r="AE1815" s="263" t="str">
        <f t="shared" si="2065"/>
        <v>#DIV/0!</v>
      </c>
      <c r="AF1815" s="187"/>
      <c r="AG1815" s="187"/>
    </row>
    <row r="1816">
      <c r="A1816" s="253"/>
      <c r="B1816" s="253"/>
      <c r="C1816" s="99"/>
      <c r="D1816" s="99"/>
      <c r="E1816" s="99"/>
      <c r="F1816" s="99"/>
      <c r="G1816" s="268"/>
      <c r="H1816" s="99"/>
      <c r="I1816" s="99"/>
      <c r="J1816" s="99"/>
      <c r="K1816" s="273"/>
      <c r="L1816" s="192"/>
      <c r="M1816" s="192"/>
      <c r="N1816" s="99"/>
      <c r="O1816" s="99"/>
      <c r="P1816" s="237">
        <f t="shared" si="1246"/>
        <v>45906</v>
      </c>
      <c r="Q1816" s="170" t="str">
        <f t="shared" si="1247"/>
        <v>#DIV/0!</v>
      </c>
      <c r="R1816" s="206"/>
      <c r="S1816" s="267"/>
      <c r="T1816" s="99"/>
      <c r="U1816" s="99"/>
      <c r="V1816" s="259" t="str">
        <f t="shared" si="1128"/>
        <v> </v>
      </c>
      <c r="W1816" s="260">
        <f t="shared" si="1248"/>
        <v>0</v>
      </c>
      <c r="X1816" s="258" t="str">
        <f t="shared" si="1249"/>
        <v>#DIV/0!</v>
      </c>
      <c r="Y1816" s="261" t="str">
        <f t="shared" si="1250"/>
        <v>#DIV/0!</v>
      </c>
      <c r="Z1816" s="262">
        <f t="shared" si="1251"/>
        <v>0</v>
      </c>
      <c r="AA1816" s="262">
        <f t="shared" si="1252"/>
        <v>0</v>
      </c>
      <c r="AB1816" s="258" t="str">
        <f t="shared" si="1253"/>
        <v/>
      </c>
      <c r="AC1816" s="263" t="str">
        <f t="shared" si="1135"/>
        <v>   -  BĐ: 6/9/2025 KT: Ngày lỗi</v>
      </c>
      <c r="AD1816" s="263">
        <f t="shared" ref="AD1816:AE1816" si="2066">P1816</f>
        <v>45906</v>
      </c>
      <c r="AE1816" s="263" t="str">
        <f t="shared" si="2066"/>
        <v>#DIV/0!</v>
      </c>
      <c r="AF1816" s="187"/>
      <c r="AG1816" s="187"/>
    </row>
    <row r="1817">
      <c r="A1817" s="253"/>
      <c r="B1817" s="253"/>
      <c r="C1817" s="99"/>
      <c r="D1817" s="99"/>
      <c r="E1817" s="99"/>
      <c r="F1817" s="99"/>
      <c r="G1817" s="268"/>
      <c r="H1817" s="99"/>
      <c r="I1817" s="99"/>
      <c r="J1817" s="99"/>
      <c r="K1817" s="273"/>
      <c r="L1817" s="192"/>
      <c r="M1817" s="192"/>
      <c r="N1817" s="99"/>
      <c r="O1817" s="99"/>
      <c r="P1817" s="237">
        <f t="shared" si="1246"/>
        <v>45906</v>
      </c>
      <c r="Q1817" s="170" t="str">
        <f t="shared" si="1247"/>
        <v>#DIV/0!</v>
      </c>
      <c r="R1817" s="206"/>
      <c r="S1817" s="267"/>
      <c r="T1817" s="99"/>
      <c r="U1817" s="99"/>
      <c r="V1817" s="259" t="str">
        <f t="shared" si="1128"/>
        <v> </v>
      </c>
      <c r="W1817" s="260">
        <f t="shared" si="1248"/>
        <v>0</v>
      </c>
      <c r="X1817" s="258" t="str">
        <f t="shared" si="1249"/>
        <v>#DIV/0!</v>
      </c>
      <c r="Y1817" s="261" t="str">
        <f t="shared" si="1250"/>
        <v>#DIV/0!</v>
      </c>
      <c r="Z1817" s="262">
        <f t="shared" si="1251"/>
        <v>0</v>
      </c>
      <c r="AA1817" s="262">
        <f t="shared" si="1252"/>
        <v>0</v>
      </c>
      <c r="AB1817" s="258" t="str">
        <f t="shared" si="1253"/>
        <v/>
      </c>
      <c r="AC1817" s="263" t="str">
        <f t="shared" si="1135"/>
        <v>   -  BĐ: 6/9/2025 KT: Ngày lỗi</v>
      </c>
      <c r="AD1817" s="263">
        <f t="shared" ref="AD1817:AE1817" si="2067">P1817</f>
        <v>45906</v>
      </c>
      <c r="AE1817" s="263" t="str">
        <f t="shared" si="2067"/>
        <v>#DIV/0!</v>
      </c>
      <c r="AF1817" s="187"/>
      <c r="AG1817" s="187"/>
    </row>
    <row r="1818">
      <c r="A1818" s="253"/>
      <c r="B1818" s="253"/>
      <c r="C1818" s="99"/>
      <c r="D1818" s="99"/>
      <c r="E1818" s="99"/>
      <c r="F1818" s="99"/>
      <c r="G1818" s="268"/>
      <c r="H1818" s="99"/>
      <c r="I1818" s="99"/>
      <c r="J1818" s="99"/>
      <c r="K1818" s="273"/>
      <c r="L1818" s="192"/>
      <c r="M1818" s="192"/>
      <c r="N1818" s="99"/>
      <c r="O1818" s="99"/>
      <c r="P1818" s="237">
        <f t="shared" si="1246"/>
        <v>45906</v>
      </c>
      <c r="Q1818" s="170" t="str">
        <f t="shared" si="1247"/>
        <v>#DIV/0!</v>
      </c>
      <c r="R1818" s="206"/>
      <c r="S1818" s="267"/>
      <c r="T1818" s="99"/>
      <c r="U1818" s="99"/>
      <c r="V1818" s="259" t="str">
        <f t="shared" si="1128"/>
        <v> </v>
      </c>
      <c r="W1818" s="260">
        <f t="shared" si="1248"/>
        <v>0</v>
      </c>
      <c r="X1818" s="258" t="str">
        <f t="shared" si="1249"/>
        <v>#DIV/0!</v>
      </c>
      <c r="Y1818" s="261" t="str">
        <f t="shared" si="1250"/>
        <v>#DIV/0!</v>
      </c>
      <c r="Z1818" s="262">
        <f t="shared" si="1251"/>
        <v>0</v>
      </c>
      <c r="AA1818" s="262">
        <f t="shared" si="1252"/>
        <v>0</v>
      </c>
      <c r="AB1818" s="258" t="str">
        <f t="shared" si="1253"/>
        <v/>
      </c>
      <c r="AC1818" s="263" t="str">
        <f t="shared" si="1135"/>
        <v>   -  BĐ: 6/9/2025 KT: Ngày lỗi</v>
      </c>
      <c r="AD1818" s="263">
        <f t="shared" ref="AD1818:AE1818" si="2068">P1818</f>
        <v>45906</v>
      </c>
      <c r="AE1818" s="263" t="str">
        <f t="shared" si="2068"/>
        <v>#DIV/0!</v>
      </c>
      <c r="AF1818" s="187"/>
      <c r="AG1818" s="187"/>
    </row>
    <row r="1819">
      <c r="A1819" s="253"/>
      <c r="B1819" s="253"/>
      <c r="C1819" s="99"/>
      <c r="D1819" s="99"/>
      <c r="E1819" s="99"/>
      <c r="F1819" s="99"/>
      <c r="G1819" s="268"/>
      <c r="H1819" s="99"/>
      <c r="I1819" s="99"/>
      <c r="J1819" s="99"/>
      <c r="K1819" s="273"/>
      <c r="L1819" s="192"/>
      <c r="M1819" s="192"/>
      <c r="N1819" s="99"/>
      <c r="O1819" s="99"/>
      <c r="P1819" s="237">
        <f t="shared" si="1246"/>
        <v>45906</v>
      </c>
      <c r="Q1819" s="170" t="str">
        <f t="shared" si="1247"/>
        <v>#DIV/0!</v>
      </c>
      <c r="R1819" s="206"/>
      <c r="S1819" s="267"/>
      <c r="T1819" s="99"/>
      <c r="U1819" s="99"/>
      <c r="V1819" s="259" t="str">
        <f t="shared" si="1128"/>
        <v> </v>
      </c>
      <c r="W1819" s="260">
        <f t="shared" si="1248"/>
        <v>0</v>
      </c>
      <c r="X1819" s="258" t="str">
        <f t="shared" si="1249"/>
        <v>#DIV/0!</v>
      </c>
      <c r="Y1819" s="261" t="str">
        <f t="shared" si="1250"/>
        <v>#DIV/0!</v>
      </c>
      <c r="Z1819" s="262">
        <f t="shared" si="1251"/>
        <v>0</v>
      </c>
      <c r="AA1819" s="262">
        <f t="shared" si="1252"/>
        <v>0</v>
      </c>
      <c r="AB1819" s="258" t="str">
        <f t="shared" si="1253"/>
        <v/>
      </c>
      <c r="AC1819" s="263" t="str">
        <f t="shared" si="1135"/>
        <v>   -  BĐ: 6/9/2025 KT: Ngày lỗi</v>
      </c>
      <c r="AD1819" s="263">
        <f t="shared" ref="AD1819:AE1819" si="2069">P1819</f>
        <v>45906</v>
      </c>
      <c r="AE1819" s="263" t="str">
        <f t="shared" si="2069"/>
        <v>#DIV/0!</v>
      </c>
      <c r="AF1819" s="187"/>
      <c r="AG1819" s="187"/>
    </row>
    <row r="1820">
      <c r="A1820" s="253"/>
      <c r="B1820" s="253"/>
      <c r="C1820" s="99"/>
      <c r="D1820" s="99"/>
      <c r="E1820" s="99"/>
      <c r="F1820" s="99"/>
      <c r="G1820" s="268"/>
      <c r="H1820" s="99"/>
      <c r="I1820" s="99"/>
      <c r="J1820" s="99"/>
      <c r="K1820" s="273"/>
      <c r="L1820" s="192"/>
      <c r="M1820" s="192"/>
      <c r="N1820" s="99"/>
      <c r="O1820" s="99"/>
      <c r="P1820" s="237">
        <f t="shared" si="1246"/>
        <v>45906</v>
      </c>
      <c r="Q1820" s="170" t="str">
        <f t="shared" si="1247"/>
        <v>#DIV/0!</v>
      </c>
      <c r="R1820" s="206"/>
      <c r="S1820" s="267"/>
      <c r="T1820" s="99"/>
      <c r="U1820" s="99"/>
      <c r="V1820" s="259" t="str">
        <f t="shared" si="1128"/>
        <v> </v>
      </c>
      <c r="W1820" s="260">
        <f t="shared" si="1248"/>
        <v>0</v>
      </c>
      <c r="X1820" s="258" t="str">
        <f t="shared" si="1249"/>
        <v>#DIV/0!</v>
      </c>
      <c r="Y1820" s="261" t="str">
        <f t="shared" si="1250"/>
        <v>#DIV/0!</v>
      </c>
      <c r="Z1820" s="262">
        <f t="shared" si="1251"/>
        <v>0</v>
      </c>
      <c r="AA1820" s="262">
        <f t="shared" si="1252"/>
        <v>0</v>
      </c>
      <c r="AB1820" s="258" t="str">
        <f t="shared" si="1253"/>
        <v/>
      </c>
      <c r="AC1820" s="263" t="str">
        <f t="shared" si="1135"/>
        <v>   -  BĐ: 6/9/2025 KT: Ngày lỗi</v>
      </c>
      <c r="AD1820" s="263">
        <f t="shared" ref="AD1820:AE1820" si="2070">P1820</f>
        <v>45906</v>
      </c>
      <c r="AE1820" s="263" t="str">
        <f t="shared" si="2070"/>
        <v>#DIV/0!</v>
      </c>
      <c r="AF1820" s="187"/>
      <c r="AG1820" s="187"/>
    </row>
    <row r="1821">
      <c r="A1821" s="253"/>
      <c r="B1821" s="253"/>
      <c r="C1821" s="99"/>
      <c r="D1821" s="99"/>
      <c r="E1821" s="99"/>
      <c r="F1821" s="99"/>
      <c r="G1821" s="268"/>
      <c r="H1821" s="99"/>
      <c r="I1821" s="99"/>
      <c r="J1821" s="99"/>
      <c r="K1821" s="273"/>
      <c r="L1821" s="192"/>
      <c r="M1821" s="192"/>
      <c r="N1821" s="99"/>
      <c r="O1821" s="99"/>
      <c r="P1821" s="237">
        <f t="shared" si="1246"/>
        <v>45906</v>
      </c>
      <c r="Q1821" s="170" t="str">
        <f t="shared" si="1247"/>
        <v>#DIV/0!</v>
      </c>
      <c r="R1821" s="206"/>
      <c r="S1821" s="267"/>
      <c r="T1821" s="99"/>
      <c r="U1821" s="99"/>
      <c r="V1821" s="259" t="str">
        <f t="shared" si="1128"/>
        <v> </v>
      </c>
      <c r="W1821" s="260">
        <f t="shared" si="1248"/>
        <v>0</v>
      </c>
      <c r="X1821" s="258" t="str">
        <f t="shared" si="1249"/>
        <v>#DIV/0!</v>
      </c>
      <c r="Y1821" s="261" t="str">
        <f t="shared" si="1250"/>
        <v>#DIV/0!</v>
      </c>
      <c r="Z1821" s="262">
        <f t="shared" si="1251"/>
        <v>0</v>
      </c>
      <c r="AA1821" s="262">
        <f t="shared" si="1252"/>
        <v>0</v>
      </c>
      <c r="AB1821" s="258" t="str">
        <f t="shared" si="1253"/>
        <v/>
      </c>
      <c r="AC1821" s="263" t="str">
        <f t="shared" si="1135"/>
        <v>   -  BĐ: 6/9/2025 KT: Ngày lỗi</v>
      </c>
      <c r="AD1821" s="263">
        <f t="shared" ref="AD1821:AE1821" si="2071">P1821</f>
        <v>45906</v>
      </c>
      <c r="AE1821" s="263" t="str">
        <f t="shared" si="2071"/>
        <v>#DIV/0!</v>
      </c>
      <c r="AF1821" s="187"/>
      <c r="AG1821" s="187"/>
    </row>
    <row r="1822">
      <c r="A1822" s="253"/>
      <c r="B1822" s="253"/>
      <c r="C1822" s="99"/>
      <c r="D1822" s="99"/>
      <c r="E1822" s="99"/>
      <c r="F1822" s="99"/>
      <c r="G1822" s="268"/>
      <c r="H1822" s="99"/>
      <c r="I1822" s="99"/>
      <c r="J1822" s="99"/>
      <c r="K1822" s="273"/>
      <c r="L1822" s="192"/>
      <c r="M1822" s="192"/>
      <c r="N1822" s="99"/>
      <c r="O1822" s="99"/>
      <c r="P1822" s="237">
        <f t="shared" si="1246"/>
        <v>45906</v>
      </c>
      <c r="Q1822" s="170" t="str">
        <f t="shared" si="1247"/>
        <v>#DIV/0!</v>
      </c>
      <c r="R1822" s="206"/>
      <c r="S1822" s="267"/>
      <c r="T1822" s="99"/>
      <c r="U1822" s="99"/>
      <c r="V1822" s="259" t="str">
        <f t="shared" si="1128"/>
        <v> </v>
      </c>
      <c r="W1822" s="260">
        <f t="shared" si="1248"/>
        <v>0</v>
      </c>
      <c r="X1822" s="258" t="str">
        <f t="shared" si="1249"/>
        <v>#DIV/0!</v>
      </c>
      <c r="Y1822" s="261" t="str">
        <f t="shared" si="1250"/>
        <v>#DIV/0!</v>
      </c>
      <c r="Z1822" s="262">
        <f t="shared" si="1251"/>
        <v>0</v>
      </c>
      <c r="AA1822" s="262">
        <f t="shared" si="1252"/>
        <v>0</v>
      </c>
      <c r="AB1822" s="258" t="str">
        <f t="shared" si="1253"/>
        <v/>
      </c>
      <c r="AC1822" s="263" t="str">
        <f t="shared" si="1135"/>
        <v>   -  BĐ: 6/9/2025 KT: Ngày lỗi</v>
      </c>
      <c r="AD1822" s="263">
        <f t="shared" ref="AD1822:AE1822" si="2072">P1822</f>
        <v>45906</v>
      </c>
      <c r="AE1822" s="263" t="str">
        <f t="shared" si="2072"/>
        <v>#DIV/0!</v>
      </c>
      <c r="AF1822" s="187"/>
      <c r="AG1822" s="187"/>
    </row>
    <row r="1823">
      <c r="A1823" s="253"/>
      <c r="B1823" s="253"/>
      <c r="C1823" s="99"/>
      <c r="D1823" s="99"/>
      <c r="E1823" s="99"/>
      <c r="F1823" s="99"/>
      <c r="G1823" s="268"/>
      <c r="H1823" s="99"/>
      <c r="I1823" s="99"/>
      <c r="J1823" s="99"/>
      <c r="K1823" s="273"/>
      <c r="L1823" s="192"/>
      <c r="M1823" s="192"/>
      <c r="N1823" s="99"/>
      <c r="O1823" s="99"/>
      <c r="P1823" s="237">
        <f t="shared" si="1246"/>
        <v>45906</v>
      </c>
      <c r="Q1823" s="170" t="str">
        <f t="shared" si="1247"/>
        <v>#DIV/0!</v>
      </c>
      <c r="R1823" s="206"/>
      <c r="S1823" s="267"/>
      <c r="T1823" s="99"/>
      <c r="U1823" s="99"/>
      <c r="V1823" s="259" t="str">
        <f t="shared" si="1128"/>
        <v> </v>
      </c>
      <c r="W1823" s="260">
        <f t="shared" si="1248"/>
        <v>0</v>
      </c>
      <c r="X1823" s="258" t="str">
        <f t="shared" si="1249"/>
        <v>#DIV/0!</v>
      </c>
      <c r="Y1823" s="261" t="str">
        <f t="shared" si="1250"/>
        <v>#DIV/0!</v>
      </c>
      <c r="Z1823" s="262">
        <f t="shared" si="1251"/>
        <v>0</v>
      </c>
      <c r="AA1823" s="262">
        <f t="shared" si="1252"/>
        <v>0</v>
      </c>
      <c r="AB1823" s="258" t="str">
        <f t="shared" si="1253"/>
        <v/>
      </c>
      <c r="AC1823" s="263" t="str">
        <f t="shared" si="1135"/>
        <v>   -  BĐ: 6/9/2025 KT: Ngày lỗi</v>
      </c>
      <c r="AD1823" s="263">
        <f t="shared" ref="AD1823:AE1823" si="2073">P1823</f>
        <v>45906</v>
      </c>
      <c r="AE1823" s="263" t="str">
        <f t="shared" si="2073"/>
        <v>#DIV/0!</v>
      </c>
      <c r="AF1823" s="187"/>
      <c r="AG1823" s="187"/>
    </row>
    <row r="1824">
      <c r="A1824" s="253"/>
      <c r="B1824" s="253"/>
      <c r="C1824" s="99"/>
      <c r="D1824" s="99"/>
      <c r="E1824" s="99"/>
      <c r="F1824" s="99"/>
      <c r="G1824" s="268"/>
      <c r="H1824" s="99"/>
      <c r="I1824" s="99"/>
      <c r="J1824" s="99"/>
      <c r="K1824" s="273"/>
      <c r="L1824" s="192"/>
      <c r="M1824" s="192"/>
      <c r="N1824" s="99"/>
      <c r="O1824" s="99"/>
      <c r="P1824" s="237">
        <f t="shared" si="1246"/>
        <v>45906</v>
      </c>
      <c r="Q1824" s="170" t="str">
        <f t="shared" si="1247"/>
        <v>#DIV/0!</v>
      </c>
      <c r="R1824" s="206"/>
      <c r="S1824" s="267"/>
      <c r="T1824" s="99"/>
      <c r="U1824" s="99"/>
      <c r="V1824" s="259" t="str">
        <f t="shared" si="1128"/>
        <v> </v>
      </c>
      <c r="W1824" s="260">
        <f t="shared" si="1248"/>
        <v>0</v>
      </c>
      <c r="X1824" s="258" t="str">
        <f t="shared" si="1249"/>
        <v>#DIV/0!</v>
      </c>
      <c r="Y1824" s="261" t="str">
        <f t="shared" si="1250"/>
        <v>#DIV/0!</v>
      </c>
      <c r="Z1824" s="262">
        <f t="shared" si="1251"/>
        <v>0</v>
      </c>
      <c r="AA1824" s="262">
        <f t="shared" si="1252"/>
        <v>0</v>
      </c>
      <c r="AB1824" s="258" t="str">
        <f t="shared" si="1253"/>
        <v/>
      </c>
      <c r="AC1824" s="263" t="str">
        <f t="shared" si="1135"/>
        <v>   -  BĐ: 6/9/2025 KT: Ngày lỗi</v>
      </c>
      <c r="AD1824" s="263">
        <f t="shared" ref="AD1824:AE1824" si="2074">P1824</f>
        <v>45906</v>
      </c>
      <c r="AE1824" s="263" t="str">
        <f t="shared" si="2074"/>
        <v>#DIV/0!</v>
      </c>
      <c r="AF1824" s="187"/>
      <c r="AG1824" s="187"/>
    </row>
    <row r="1825">
      <c r="A1825" s="253"/>
      <c r="B1825" s="253"/>
      <c r="C1825" s="99"/>
      <c r="D1825" s="99"/>
      <c r="E1825" s="99"/>
      <c r="F1825" s="99"/>
      <c r="G1825" s="268"/>
      <c r="H1825" s="99"/>
      <c r="I1825" s="99"/>
      <c r="J1825" s="99"/>
      <c r="K1825" s="273"/>
      <c r="L1825" s="192"/>
      <c r="M1825" s="192"/>
      <c r="N1825" s="99"/>
      <c r="O1825" s="99"/>
      <c r="P1825" s="237">
        <f t="shared" si="1246"/>
        <v>45906</v>
      </c>
      <c r="Q1825" s="170" t="str">
        <f t="shared" si="1247"/>
        <v>#DIV/0!</v>
      </c>
      <c r="R1825" s="206"/>
      <c r="S1825" s="267"/>
      <c r="T1825" s="99"/>
      <c r="U1825" s="99"/>
      <c r="V1825" s="259" t="str">
        <f t="shared" si="1128"/>
        <v> </v>
      </c>
      <c r="W1825" s="260">
        <f t="shared" si="1248"/>
        <v>0</v>
      </c>
      <c r="X1825" s="258" t="str">
        <f t="shared" si="1249"/>
        <v>#DIV/0!</v>
      </c>
      <c r="Y1825" s="261" t="str">
        <f t="shared" si="1250"/>
        <v>#DIV/0!</v>
      </c>
      <c r="Z1825" s="262">
        <f t="shared" si="1251"/>
        <v>0</v>
      </c>
      <c r="AA1825" s="262">
        <f t="shared" si="1252"/>
        <v>0</v>
      </c>
      <c r="AB1825" s="258" t="str">
        <f t="shared" si="1253"/>
        <v/>
      </c>
      <c r="AC1825" s="263" t="str">
        <f t="shared" si="1135"/>
        <v>   -  BĐ: 6/9/2025 KT: Ngày lỗi</v>
      </c>
      <c r="AD1825" s="263">
        <f t="shared" ref="AD1825:AE1825" si="2075">P1825</f>
        <v>45906</v>
      </c>
      <c r="AE1825" s="263" t="str">
        <f t="shared" si="2075"/>
        <v>#DIV/0!</v>
      </c>
      <c r="AF1825" s="187"/>
      <c r="AG1825" s="187"/>
    </row>
    <row r="1826">
      <c r="A1826" s="253"/>
      <c r="B1826" s="253"/>
      <c r="C1826" s="99"/>
      <c r="D1826" s="99"/>
      <c r="E1826" s="99"/>
      <c r="F1826" s="99"/>
      <c r="G1826" s="268"/>
      <c r="H1826" s="99"/>
      <c r="I1826" s="99"/>
      <c r="J1826" s="99"/>
      <c r="K1826" s="273"/>
      <c r="L1826" s="192"/>
      <c r="M1826" s="192"/>
      <c r="N1826" s="99"/>
      <c r="O1826" s="99"/>
      <c r="P1826" s="237">
        <f t="shared" si="1246"/>
        <v>45906</v>
      </c>
      <c r="Q1826" s="170" t="str">
        <f t="shared" si="1247"/>
        <v>#DIV/0!</v>
      </c>
      <c r="R1826" s="206"/>
      <c r="S1826" s="267"/>
      <c r="T1826" s="99"/>
      <c r="U1826" s="99"/>
      <c r="V1826" s="259" t="str">
        <f t="shared" si="1128"/>
        <v> </v>
      </c>
      <c r="W1826" s="260">
        <f t="shared" si="1248"/>
        <v>0</v>
      </c>
      <c r="X1826" s="258" t="str">
        <f t="shared" si="1249"/>
        <v>#DIV/0!</v>
      </c>
      <c r="Y1826" s="261" t="str">
        <f t="shared" si="1250"/>
        <v>#DIV/0!</v>
      </c>
      <c r="Z1826" s="262">
        <f t="shared" si="1251"/>
        <v>0</v>
      </c>
      <c r="AA1826" s="262">
        <f t="shared" si="1252"/>
        <v>0</v>
      </c>
      <c r="AB1826" s="258" t="str">
        <f t="shared" si="1253"/>
        <v/>
      </c>
      <c r="AC1826" s="263" t="str">
        <f t="shared" si="1135"/>
        <v>   -  BĐ: 6/9/2025 KT: Ngày lỗi</v>
      </c>
      <c r="AD1826" s="263">
        <f t="shared" ref="AD1826:AE1826" si="2076">P1826</f>
        <v>45906</v>
      </c>
      <c r="AE1826" s="263" t="str">
        <f t="shared" si="2076"/>
        <v>#DIV/0!</v>
      </c>
      <c r="AF1826" s="187"/>
      <c r="AG1826" s="187"/>
    </row>
    <row r="1827">
      <c r="A1827" s="253"/>
      <c r="B1827" s="253"/>
      <c r="C1827" s="99"/>
      <c r="D1827" s="99"/>
      <c r="E1827" s="99"/>
      <c r="F1827" s="99"/>
      <c r="G1827" s="268"/>
      <c r="H1827" s="99"/>
      <c r="I1827" s="99"/>
      <c r="J1827" s="99"/>
      <c r="K1827" s="273"/>
      <c r="L1827" s="192"/>
      <c r="M1827" s="192"/>
      <c r="N1827" s="99"/>
      <c r="O1827" s="99"/>
      <c r="P1827" s="237">
        <f t="shared" si="1246"/>
        <v>45906</v>
      </c>
      <c r="Q1827" s="170" t="str">
        <f t="shared" si="1247"/>
        <v>#DIV/0!</v>
      </c>
      <c r="R1827" s="206"/>
      <c r="S1827" s="267"/>
      <c r="T1827" s="99"/>
      <c r="U1827" s="99"/>
      <c r="V1827" s="259" t="str">
        <f t="shared" si="1128"/>
        <v> </v>
      </c>
      <c r="W1827" s="260">
        <f t="shared" si="1248"/>
        <v>0</v>
      </c>
      <c r="X1827" s="258" t="str">
        <f t="shared" si="1249"/>
        <v>#DIV/0!</v>
      </c>
      <c r="Y1827" s="261" t="str">
        <f t="shared" si="1250"/>
        <v>#DIV/0!</v>
      </c>
      <c r="Z1827" s="262">
        <f t="shared" si="1251"/>
        <v>0</v>
      </c>
      <c r="AA1827" s="262">
        <f t="shared" si="1252"/>
        <v>0</v>
      </c>
      <c r="AB1827" s="258" t="str">
        <f t="shared" si="1253"/>
        <v/>
      </c>
      <c r="AC1827" s="263" t="str">
        <f t="shared" si="1135"/>
        <v>   -  BĐ: 6/9/2025 KT: Ngày lỗi</v>
      </c>
      <c r="AD1827" s="263">
        <f t="shared" ref="AD1827:AE1827" si="2077">P1827</f>
        <v>45906</v>
      </c>
      <c r="AE1827" s="263" t="str">
        <f t="shared" si="2077"/>
        <v>#DIV/0!</v>
      </c>
      <c r="AF1827" s="187"/>
      <c r="AG1827" s="187"/>
    </row>
    <row r="1828">
      <c r="A1828" s="253"/>
      <c r="B1828" s="253"/>
      <c r="C1828" s="99"/>
      <c r="D1828" s="99"/>
      <c r="E1828" s="99"/>
      <c r="F1828" s="99"/>
      <c r="G1828" s="268"/>
      <c r="H1828" s="99"/>
      <c r="I1828" s="99"/>
      <c r="J1828" s="99"/>
      <c r="K1828" s="273"/>
      <c r="L1828" s="192"/>
      <c r="M1828" s="192"/>
      <c r="N1828" s="99"/>
      <c r="O1828" s="99"/>
      <c r="P1828" s="237">
        <f t="shared" si="1246"/>
        <v>45906</v>
      </c>
      <c r="Q1828" s="170" t="str">
        <f t="shared" si="1247"/>
        <v>#DIV/0!</v>
      </c>
      <c r="R1828" s="206"/>
      <c r="S1828" s="267"/>
      <c r="T1828" s="99"/>
      <c r="U1828" s="99"/>
      <c r="V1828" s="288" t="str">
        <f t="shared" si="1128"/>
        <v> </v>
      </c>
      <c r="W1828" s="260">
        <f t="shared" si="1248"/>
        <v>0</v>
      </c>
      <c r="X1828" s="258" t="str">
        <f t="shared" si="1249"/>
        <v>#DIV/0!</v>
      </c>
      <c r="Y1828" s="261" t="str">
        <f t="shared" si="1250"/>
        <v>#DIV/0!</v>
      </c>
      <c r="Z1828" s="262">
        <f t="shared" si="1251"/>
        <v>0</v>
      </c>
      <c r="AA1828" s="262">
        <f t="shared" si="1252"/>
        <v>0</v>
      </c>
      <c r="AB1828" s="258" t="str">
        <f t="shared" si="1253"/>
        <v/>
      </c>
      <c r="AC1828" s="263" t="str">
        <f t="shared" si="1135"/>
        <v>   -  BĐ: 6/9/2025 KT: Ngày lỗi</v>
      </c>
      <c r="AD1828" s="263">
        <f t="shared" ref="AD1828:AE1828" si="2078">P1828</f>
        <v>45906</v>
      </c>
      <c r="AE1828" s="263" t="str">
        <f t="shared" si="2078"/>
        <v>#DIV/0!</v>
      </c>
      <c r="AF1828" s="187"/>
      <c r="AG1828" s="187"/>
    </row>
    <row r="1829">
      <c r="A1829" s="253"/>
      <c r="B1829" s="253"/>
      <c r="C1829" s="289"/>
      <c r="D1829" s="289"/>
      <c r="E1829" s="289"/>
      <c r="F1829" s="289"/>
      <c r="G1829" s="290"/>
      <c r="H1829" s="289"/>
      <c r="I1829" s="289"/>
      <c r="J1829" s="289"/>
      <c r="K1829" s="291"/>
      <c r="L1829" s="292"/>
      <c r="M1829" s="292"/>
      <c r="N1829" s="289"/>
      <c r="O1829" s="289"/>
      <c r="P1829" s="293"/>
      <c r="Q1829" s="294"/>
      <c r="R1829" s="206"/>
      <c r="S1829" s="295"/>
      <c r="T1829" s="289"/>
      <c r="U1829" s="289"/>
      <c r="V1829" s="296" t="str">
        <f t="shared" si="1128"/>
        <v> </v>
      </c>
      <c r="W1829" s="297"/>
      <c r="X1829" s="298"/>
      <c r="Y1829" s="299"/>
      <c r="Z1829" s="300"/>
      <c r="AA1829" s="300"/>
      <c r="AB1829" s="298"/>
      <c r="AC1829" s="187"/>
      <c r="AD1829" s="187"/>
      <c r="AE1829" s="187"/>
      <c r="AF1829" s="187"/>
      <c r="AG1829" s="187"/>
    </row>
    <row r="1830">
      <c r="A1830" s="253"/>
      <c r="B1830" s="253"/>
      <c r="C1830" s="289"/>
      <c r="D1830" s="289"/>
      <c r="E1830" s="289"/>
      <c r="F1830" s="289"/>
      <c r="G1830" s="290"/>
      <c r="H1830" s="289"/>
      <c r="I1830" s="289"/>
      <c r="J1830" s="289"/>
      <c r="K1830" s="291"/>
      <c r="L1830" s="292"/>
      <c r="M1830" s="292"/>
      <c r="N1830" s="289"/>
      <c r="O1830" s="289"/>
      <c r="P1830" s="293"/>
      <c r="Q1830" s="294"/>
      <c r="R1830" s="206"/>
      <c r="S1830" s="295"/>
      <c r="T1830" s="289"/>
      <c r="U1830" s="289"/>
      <c r="V1830" s="296" t="str">
        <f t="shared" si="1128"/>
        <v> </v>
      </c>
      <c r="W1830" s="297"/>
      <c r="X1830" s="298"/>
      <c r="Y1830" s="299"/>
      <c r="Z1830" s="300"/>
      <c r="AA1830" s="300"/>
      <c r="AB1830" s="298"/>
      <c r="AC1830" s="187"/>
      <c r="AD1830" s="187"/>
      <c r="AE1830" s="187"/>
      <c r="AF1830" s="187"/>
      <c r="AG1830" s="187"/>
    </row>
    <row r="1831">
      <c r="A1831" s="253"/>
      <c r="B1831" s="253"/>
      <c r="C1831" s="289"/>
      <c r="D1831" s="289"/>
      <c r="E1831" s="289"/>
      <c r="F1831" s="289"/>
      <c r="G1831" s="290"/>
      <c r="H1831" s="289"/>
      <c r="I1831" s="289"/>
      <c r="J1831" s="289"/>
      <c r="K1831" s="291"/>
      <c r="L1831" s="292"/>
      <c r="M1831" s="292"/>
      <c r="N1831" s="289"/>
      <c r="O1831" s="289"/>
      <c r="P1831" s="293"/>
      <c r="Q1831" s="294"/>
      <c r="R1831" s="206"/>
      <c r="S1831" s="295"/>
      <c r="T1831" s="289"/>
      <c r="U1831" s="289"/>
      <c r="V1831" s="296" t="str">
        <f t="shared" si="1128"/>
        <v> </v>
      </c>
      <c r="W1831" s="297"/>
      <c r="X1831" s="298"/>
      <c r="Y1831" s="299"/>
      <c r="Z1831" s="300"/>
      <c r="AA1831" s="300"/>
      <c r="AB1831" s="298"/>
      <c r="AC1831" s="187"/>
      <c r="AD1831" s="187"/>
      <c r="AE1831" s="187"/>
      <c r="AF1831" s="187"/>
      <c r="AG1831" s="187"/>
    </row>
    <row r="1832">
      <c r="A1832" s="253"/>
      <c r="B1832" s="253"/>
      <c r="C1832" s="289"/>
      <c r="D1832" s="289"/>
      <c r="E1832" s="289"/>
      <c r="F1832" s="289"/>
      <c r="G1832" s="290"/>
      <c r="H1832" s="289"/>
      <c r="I1832" s="289"/>
      <c r="J1832" s="289"/>
      <c r="K1832" s="291"/>
      <c r="L1832" s="292"/>
      <c r="M1832" s="292"/>
      <c r="N1832" s="289"/>
      <c r="O1832" s="289"/>
      <c r="P1832" s="301" t="s">
        <v>32</v>
      </c>
      <c r="Q1832" s="294"/>
      <c r="R1832" s="206"/>
      <c r="S1832" s="295"/>
      <c r="T1832" s="289"/>
      <c r="U1832" s="289"/>
      <c r="V1832" s="296" t="str">
        <f t="shared" si="1128"/>
        <v> </v>
      </c>
      <c r="W1832" s="297"/>
      <c r="X1832" s="298"/>
      <c r="Y1832" s="299"/>
      <c r="Z1832" s="300"/>
      <c r="AA1832" s="300"/>
      <c r="AB1832" s="298"/>
      <c r="AC1832" s="187"/>
      <c r="AD1832" s="187"/>
      <c r="AE1832" s="187"/>
      <c r="AF1832" s="187"/>
      <c r="AG1832" s="187"/>
    </row>
    <row r="1833">
      <c r="A1833" s="253"/>
      <c r="B1833" s="253"/>
      <c r="C1833" s="289"/>
      <c r="D1833" s="289"/>
      <c r="E1833" s="289"/>
      <c r="F1833" s="289"/>
      <c r="G1833" s="290" t="s">
        <v>32</v>
      </c>
      <c r="H1833" s="289"/>
      <c r="I1833" s="289"/>
      <c r="J1833" s="289"/>
      <c r="K1833" s="291"/>
      <c r="L1833" s="292"/>
      <c r="M1833" s="292"/>
      <c r="N1833" s="289"/>
      <c r="O1833" s="289"/>
      <c r="P1833" s="293"/>
      <c r="Q1833" s="294"/>
      <c r="R1833" s="206"/>
      <c r="S1833" s="295"/>
      <c r="T1833" s="289"/>
      <c r="U1833" s="289"/>
      <c r="V1833" s="296" t="str">
        <f t="shared" si="1128"/>
        <v> </v>
      </c>
      <c r="W1833" s="297"/>
      <c r="X1833" s="298"/>
      <c r="Y1833" s="299"/>
      <c r="Z1833" s="300"/>
      <c r="AA1833" s="300"/>
      <c r="AB1833" s="298"/>
      <c r="AC1833" s="187"/>
      <c r="AD1833" s="187"/>
      <c r="AE1833" s="187"/>
      <c r="AF1833" s="187"/>
      <c r="AG1833" s="187"/>
    </row>
    <row r="1834">
      <c r="A1834" s="253"/>
      <c r="B1834" s="253"/>
      <c r="C1834" s="289"/>
      <c r="D1834" s="289"/>
      <c r="E1834" s="289"/>
      <c r="F1834" s="289"/>
      <c r="G1834" s="290"/>
      <c r="H1834" s="289"/>
      <c r="I1834" s="289"/>
      <c r="J1834" s="289"/>
      <c r="K1834" s="291"/>
      <c r="L1834" s="292"/>
      <c r="M1834" s="292"/>
      <c r="N1834" s="289"/>
      <c r="O1834" s="289"/>
      <c r="P1834" s="293"/>
      <c r="Q1834" s="294"/>
      <c r="R1834" s="206"/>
      <c r="S1834" s="295"/>
      <c r="T1834" s="289"/>
      <c r="U1834" s="289"/>
      <c r="V1834" s="296" t="str">
        <f t="shared" si="1128"/>
        <v> </v>
      </c>
      <c r="W1834" s="297"/>
      <c r="X1834" s="298"/>
      <c r="Y1834" s="299"/>
      <c r="Z1834" s="300"/>
      <c r="AA1834" s="300"/>
      <c r="AB1834" s="298"/>
      <c r="AC1834" s="187"/>
      <c r="AD1834" s="187"/>
      <c r="AE1834" s="187"/>
      <c r="AF1834" s="187"/>
      <c r="AG1834" s="187"/>
    </row>
    <row r="1835">
      <c r="A1835" s="253"/>
      <c r="B1835" s="253"/>
      <c r="C1835" s="289"/>
      <c r="D1835" s="289"/>
      <c r="E1835" s="289"/>
      <c r="F1835" s="289"/>
      <c r="G1835" s="290"/>
      <c r="H1835" s="289"/>
      <c r="I1835" s="289"/>
      <c r="J1835" s="289"/>
      <c r="K1835" s="291"/>
      <c r="L1835" s="292"/>
      <c r="M1835" s="292"/>
      <c r="N1835" s="289"/>
      <c r="O1835" s="289"/>
      <c r="P1835" s="293"/>
      <c r="Q1835" s="294"/>
      <c r="R1835" s="206"/>
      <c r="S1835" s="295"/>
      <c r="T1835" s="289"/>
      <c r="U1835" s="289"/>
      <c r="V1835" s="296" t="str">
        <f t="shared" si="1128"/>
        <v> </v>
      </c>
      <c r="W1835" s="297"/>
      <c r="X1835" s="298"/>
      <c r="Y1835" s="299"/>
      <c r="Z1835" s="300"/>
      <c r="AA1835" s="300"/>
      <c r="AB1835" s="298"/>
      <c r="AC1835" s="187"/>
      <c r="AD1835" s="187"/>
      <c r="AE1835" s="187"/>
      <c r="AF1835" s="187"/>
      <c r="AG1835" s="187"/>
    </row>
    <row r="1836">
      <c r="A1836" s="253"/>
      <c r="B1836" s="253"/>
      <c r="C1836" s="289"/>
      <c r="D1836" s="289"/>
      <c r="E1836" s="289"/>
      <c r="F1836" s="289"/>
      <c r="G1836" s="290"/>
      <c r="H1836" s="289"/>
      <c r="I1836" s="289"/>
      <c r="J1836" s="289"/>
      <c r="K1836" s="291"/>
      <c r="L1836" s="292"/>
      <c r="M1836" s="292"/>
      <c r="N1836" s="289"/>
      <c r="O1836" s="289"/>
      <c r="P1836" s="293"/>
      <c r="Q1836" s="294"/>
      <c r="R1836" s="206"/>
      <c r="S1836" s="295"/>
      <c r="T1836" s="289"/>
      <c r="U1836" s="289"/>
      <c r="V1836" s="296" t="str">
        <f t="shared" si="1128"/>
        <v> </v>
      </c>
      <c r="W1836" s="297"/>
      <c r="X1836" s="298"/>
      <c r="Y1836" s="299"/>
      <c r="Z1836" s="300"/>
      <c r="AA1836" s="300"/>
      <c r="AB1836" s="298"/>
      <c r="AC1836" s="187"/>
      <c r="AD1836" s="187"/>
      <c r="AE1836" s="187"/>
      <c r="AF1836" s="187"/>
      <c r="AG1836" s="187"/>
    </row>
    <row r="1837">
      <c r="A1837" s="253"/>
      <c r="B1837" s="253"/>
      <c r="C1837" s="289"/>
      <c r="D1837" s="289"/>
      <c r="E1837" s="289"/>
      <c r="F1837" s="289"/>
      <c r="G1837" s="290"/>
      <c r="H1837" s="289"/>
      <c r="I1837" s="289"/>
      <c r="J1837" s="289"/>
      <c r="K1837" s="291"/>
      <c r="L1837" s="292"/>
      <c r="M1837" s="292"/>
      <c r="N1837" s="289"/>
      <c r="O1837" s="289"/>
      <c r="P1837" s="293"/>
      <c r="Q1837" s="294"/>
      <c r="R1837" s="206"/>
      <c r="S1837" s="295"/>
      <c r="T1837" s="289"/>
      <c r="U1837" s="289"/>
      <c r="V1837" s="296" t="str">
        <f t="shared" si="1128"/>
        <v> </v>
      </c>
      <c r="W1837" s="297"/>
      <c r="X1837" s="298"/>
      <c r="Y1837" s="299"/>
      <c r="Z1837" s="300"/>
      <c r="AA1837" s="300"/>
      <c r="AB1837" s="298"/>
      <c r="AC1837" s="187"/>
      <c r="AD1837" s="187"/>
      <c r="AE1837" s="187"/>
      <c r="AF1837" s="187"/>
      <c r="AG1837" s="187"/>
    </row>
    <row r="1838">
      <c r="A1838" s="253"/>
      <c r="B1838" s="253"/>
      <c r="C1838" s="289"/>
      <c r="D1838" s="289"/>
      <c r="E1838" s="289"/>
      <c r="F1838" s="289"/>
      <c r="G1838" s="290"/>
      <c r="H1838" s="289"/>
      <c r="I1838" s="289"/>
      <c r="J1838" s="289"/>
      <c r="K1838" s="291"/>
      <c r="L1838" s="292"/>
      <c r="M1838" s="292"/>
      <c r="N1838" s="289"/>
      <c r="O1838" s="289"/>
      <c r="P1838" s="293"/>
      <c r="Q1838" s="294"/>
      <c r="R1838" s="206"/>
      <c r="S1838" s="295"/>
      <c r="T1838" s="289"/>
      <c r="U1838" s="289"/>
      <c r="V1838" s="296" t="str">
        <f t="shared" si="1128"/>
        <v> </v>
      </c>
      <c r="W1838" s="297"/>
      <c r="X1838" s="298"/>
      <c r="Y1838" s="299"/>
      <c r="Z1838" s="300"/>
      <c r="AA1838" s="300"/>
      <c r="AB1838" s="298"/>
      <c r="AC1838" s="187"/>
      <c r="AD1838" s="187"/>
      <c r="AE1838" s="187"/>
      <c r="AF1838" s="187"/>
      <c r="AG1838" s="187"/>
    </row>
    <row r="1839">
      <c r="A1839" s="253"/>
      <c r="B1839" s="253"/>
      <c r="C1839" s="289"/>
      <c r="D1839" s="289"/>
      <c r="E1839" s="289"/>
      <c r="F1839" s="289"/>
      <c r="G1839" s="290"/>
      <c r="H1839" s="289"/>
      <c r="I1839" s="289"/>
      <c r="J1839" s="289"/>
      <c r="K1839" s="291"/>
      <c r="L1839" s="292"/>
      <c r="M1839" s="292"/>
      <c r="N1839" s="289"/>
      <c r="O1839" s="289"/>
      <c r="P1839" s="293"/>
      <c r="Q1839" s="294"/>
      <c r="R1839" s="206"/>
      <c r="S1839" s="295"/>
      <c r="T1839" s="289"/>
      <c r="U1839" s="289"/>
      <c r="V1839" s="296" t="str">
        <f t="shared" si="1128"/>
        <v> </v>
      </c>
      <c r="W1839" s="297"/>
      <c r="X1839" s="298"/>
      <c r="Y1839" s="299"/>
      <c r="Z1839" s="300"/>
      <c r="AA1839" s="300"/>
      <c r="AB1839" s="298"/>
      <c r="AC1839" s="187"/>
      <c r="AD1839" s="187"/>
      <c r="AE1839" s="187"/>
      <c r="AF1839" s="187"/>
      <c r="AG1839" s="187"/>
    </row>
    <row r="1840">
      <c r="A1840" s="253"/>
      <c r="B1840" s="253"/>
      <c r="C1840" s="289"/>
      <c r="D1840" s="289"/>
      <c r="E1840" s="289"/>
      <c r="F1840" s="289"/>
      <c r="G1840" s="290"/>
      <c r="H1840" s="289"/>
      <c r="I1840" s="289"/>
      <c r="J1840" s="289"/>
      <c r="K1840" s="291"/>
      <c r="L1840" s="292"/>
      <c r="M1840" s="292"/>
      <c r="N1840" s="289"/>
      <c r="O1840" s="289"/>
      <c r="P1840" s="293"/>
      <c r="Q1840" s="294"/>
      <c r="R1840" s="206"/>
      <c r="S1840" s="295"/>
      <c r="T1840" s="289"/>
      <c r="U1840" s="289"/>
      <c r="V1840" s="296" t="str">
        <f t="shared" si="1128"/>
        <v> </v>
      </c>
      <c r="W1840" s="297"/>
      <c r="X1840" s="298"/>
      <c r="Y1840" s="299"/>
      <c r="Z1840" s="300"/>
      <c r="AA1840" s="300"/>
      <c r="AB1840" s="298"/>
      <c r="AC1840" s="187"/>
      <c r="AD1840" s="187"/>
      <c r="AE1840" s="187"/>
      <c r="AF1840" s="187"/>
      <c r="AG1840" s="187"/>
    </row>
    <row r="1841">
      <c r="A1841" s="253"/>
      <c r="B1841" s="253"/>
      <c r="C1841" s="289"/>
      <c r="D1841" s="289"/>
      <c r="E1841" s="289"/>
      <c r="F1841" s="289"/>
      <c r="G1841" s="290"/>
      <c r="H1841" s="289"/>
      <c r="I1841" s="289"/>
      <c r="J1841" s="289"/>
      <c r="K1841" s="291"/>
      <c r="L1841" s="292"/>
      <c r="M1841" s="292"/>
      <c r="N1841" s="289"/>
      <c r="O1841" s="289"/>
      <c r="P1841" s="293"/>
      <c r="Q1841" s="294"/>
      <c r="R1841" s="206"/>
      <c r="S1841" s="295"/>
      <c r="T1841" s="289"/>
      <c r="U1841" s="289"/>
      <c r="V1841" s="296" t="str">
        <f t="shared" si="1128"/>
        <v> </v>
      </c>
      <c r="W1841" s="297"/>
      <c r="X1841" s="298"/>
      <c r="Y1841" s="299"/>
      <c r="Z1841" s="300"/>
      <c r="AA1841" s="300"/>
      <c r="AB1841" s="298"/>
      <c r="AC1841" s="187"/>
      <c r="AD1841" s="187"/>
      <c r="AE1841" s="187"/>
      <c r="AF1841" s="187"/>
      <c r="AG1841" s="187"/>
    </row>
    <row r="1842">
      <c r="A1842" s="253"/>
      <c r="B1842" s="253"/>
      <c r="C1842" s="289"/>
      <c r="D1842" s="289"/>
      <c r="E1842" s="289"/>
      <c r="F1842" s="289"/>
      <c r="G1842" s="290"/>
      <c r="H1842" s="289"/>
      <c r="I1842" s="289"/>
      <c r="J1842" s="289"/>
      <c r="K1842" s="291"/>
      <c r="L1842" s="292"/>
      <c r="M1842" s="292"/>
      <c r="N1842" s="289"/>
      <c r="O1842" s="289"/>
      <c r="P1842" s="293"/>
      <c r="Q1842" s="294"/>
      <c r="R1842" s="206"/>
      <c r="S1842" s="295"/>
      <c r="T1842" s="289"/>
      <c r="U1842" s="289"/>
      <c r="V1842" s="296" t="str">
        <f t="shared" si="1128"/>
        <v> </v>
      </c>
      <c r="W1842" s="297"/>
      <c r="X1842" s="298"/>
      <c r="Y1842" s="299"/>
      <c r="Z1842" s="300"/>
      <c r="AA1842" s="300"/>
      <c r="AB1842" s="298"/>
      <c r="AC1842" s="187"/>
      <c r="AD1842" s="187"/>
      <c r="AE1842" s="187"/>
      <c r="AF1842" s="187"/>
      <c r="AG1842" s="187"/>
    </row>
    <row r="1843">
      <c r="A1843" s="253"/>
      <c r="B1843" s="253"/>
      <c r="C1843" s="289"/>
      <c r="D1843" s="289"/>
      <c r="E1843" s="289"/>
      <c r="F1843" s="289"/>
      <c r="G1843" s="290"/>
      <c r="H1843" s="289"/>
      <c r="I1843" s="289"/>
      <c r="J1843" s="289"/>
      <c r="K1843" s="291"/>
      <c r="L1843" s="292"/>
      <c r="M1843" s="292"/>
      <c r="N1843" s="289"/>
      <c r="O1843" s="289"/>
      <c r="P1843" s="293"/>
      <c r="Q1843" s="294"/>
      <c r="R1843" s="206"/>
      <c r="S1843" s="295"/>
      <c r="T1843" s="289"/>
      <c r="U1843" s="289"/>
      <c r="V1843" s="296" t="str">
        <f t="shared" si="1128"/>
        <v> </v>
      </c>
      <c r="W1843" s="297"/>
      <c r="X1843" s="298"/>
      <c r="Y1843" s="299"/>
      <c r="Z1843" s="300"/>
      <c r="AA1843" s="300"/>
      <c r="AB1843" s="298"/>
      <c r="AC1843" s="187"/>
      <c r="AD1843" s="187"/>
      <c r="AE1843" s="187"/>
      <c r="AF1843" s="187"/>
      <c r="AG1843" s="187"/>
    </row>
    <row r="1844">
      <c r="A1844" s="253"/>
      <c r="B1844" s="253"/>
      <c r="C1844" s="289"/>
      <c r="D1844" s="289"/>
      <c r="E1844" s="289"/>
      <c r="F1844" s="289"/>
      <c r="G1844" s="290"/>
      <c r="H1844" s="289"/>
      <c r="I1844" s="289"/>
      <c r="J1844" s="289"/>
      <c r="K1844" s="291"/>
      <c r="L1844" s="292"/>
      <c r="M1844" s="292"/>
      <c r="N1844" s="289"/>
      <c r="O1844" s="289"/>
      <c r="P1844" s="293"/>
      <c r="Q1844" s="294"/>
      <c r="R1844" s="206"/>
      <c r="S1844" s="295"/>
      <c r="T1844" s="289"/>
      <c r="U1844" s="289"/>
      <c r="V1844" s="296" t="str">
        <f t="shared" si="1128"/>
        <v> </v>
      </c>
      <c r="W1844" s="297"/>
      <c r="X1844" s="298"/>
      <c r="Y1844" s="299"/>
      <c r="Z1844" s="300"/>
      <c r="AA1844" s="300"/>
      <c r="AB1844" s="298"/>
      <c r="AC1844" s="187"/>
      <c r="AD1844" s="187"/>
      <c r="AE1844" s="187"/>
      <c r="AF1844" s="187"/>
      <c r="AG1844" s="187"/>
    </row>
    <row r="1845">
      <c r="A1845" s="253"/>
      <c r="B1845" s="253"/>
      <c r="C1845" s="289"/>
      <c r="D1845" s="289"/>
      <c r="E1845" s="289"/>
      <c r="F1845" s="289"/>
      <c r="G1845" s="290"/>
      <c r="H1845" s="289"/>
      <c r="I1845" s="289"/>
      <c r="J1845" s="289"/>
      <c r="K1845" s="291"/>
      <c r="L1845" s="292"/>
      <c r="M1845" s="292"/>
      <c r="N1845" s="289"/>
      <c r="O1845" s="289"/>
      <c r="P1845" s="293"/>
      <c r="Q1845" s="294"/>
      <c r="R1845" s="206"/>
      <c r="S1845" s="295"/>
      <c r="T1845" s="289"/>
      <c r="U1845" s="289"/>
      <c r="V1845" s="296" t="str">
        <f t="shared" si="1128"/>
        <v> </v>
      </c>
      <c r="W1845" s="297"/>
      <c r="X1845" s="298"/>
      <c r="Y1845" s="299"/>
      <c r="Z1845" s="300"/>
      <c r="AA1845" s="300"/>
      <c r="AB1845" s="298"/>
      <c r="AC1845" s="187"/>
      <c r="AD1845" s="187"/>
      <c r="AE1845" s="187"/>
      <c r="AF1845" s="187"/>
      <c r="AG1845" s="187"/>
    </row>
    <row r="1846">
      <c r="A1846" s="253"/>
      <c r="B1846" s="253"/>
      <c r="C1846" s="289"/>
      <c r="D1846" s="289"/>
      <c r="E1846" s="289"/>
      <c r="F1846" s="289"/>
      <c r="G1846" s="290"/>
      <c r="H1846" s="289"/>
      <c r="I1846" s="289"/>
      <c r="J1846" s="289"/>
      <c r="K1846" s="291"/>
      <c r="L1846" s="292"/>
      <c r="M1846" s="292"/>
      <c r="N1846" s="289"/>
      <c r="O1846" s="289"/>
      <c r="P1846" s="293"/>
      <c r="Q1846" s="294"/>
      <c r="R1846" s="206"/>
      <c r="S1846" s="295"/>
      <c r="T1846" s="289"/>
      <c r="U1846" s="289"/>
      <c r="V1846" s="296" t="str">
        <f t="shared" si="1128"/>
        <v> </v>
      </c>
      <c r="W1846" s="297"/>
      <c r="X1846" s="298"/>
      <c r="Y1846" s="299"/>
      <c r="Z1846" s="300"/>
      <c r="AA1846" s="300"/>
      <c r="AB1846" s="298"/>
      <c r="AC1846" s="187"/>
      <c r="AD1846" s="187"/>
      <c r="AE1846" s="187"/>
      <c r="AF1846" s="187"/>
      <c r="AG1846" s="187"/>
    </row>
    <row r="1847">
      <c r="A1847" s="253"/>
      <c r="B1847" s="253"/>
      <c r="C1847" s="289"/>
      <c r="D1847" s="289"/>
      <c r="E1847" s="289"/>
      <c r="F1847" s="289"/>
      <c r="G1847" s="290"/>
      <c r="H1847" s="289"/>
      <c r="I1847" s="289"/>
      <c r="J1847" s="289"/>
      <c r="K1847" s="291"/>
      <c r="L1847" s="292"/>
      <c r="M1847" s="292"/>
      <c r="N1847" s="289"/>
      <c r="O1847" s="289"/>
      <c r="P1847" s="293"/>
      <c r="Q1847" s="294"/>
      <c r="R1847" s="206"/>
      <c r="S1847" s="295"/>
      <c r="T1847" s="289"/>
      <c r="U1847" s="289"/>
      <c r="V1847" s="296" t="str">
        <f t="shared" si="1128"/>
        <v> </v>
      </c>
      <c r="W1847" s="297"/>
      <c r="X1847" s="298"/>
      <c r="Y1847" s="299"/>
      <c r="Z1847" s="300"/>
      <c r="AA1847" s="300"/>
      <c r="AB1847" s="298"/>
      <c r="AC1847" s="187"/>
      <c r="AD1847" s="187"/>
      <c r="AE1847" s="187"/>
      <c r="AF1847" s="187"/>
      <c r="AG1847" s="187"/>
    </row>
    <row r="1848">
      <c r="A1848" s="253"/>
      <c r="B1848" s="253"/>
      <c r="C1848" s="289"/>
      <c r="D1848" s="289"/>
      <c r="E1848" s="289"/>
      <c r="F1848" s="289"/>
      <c r="G1848" s="290"/>
      <c r="H1848" s="289"/>
      <c r="I1848" s="289"/>
      <c r="J1848" s="289"/>
      <c r="K1848" s="291"/>
      <c r="L1848" s="292"/>
      <c r="M1848" s="292"/>
      <c r="N1848" s="289"/>
      <c r="O1848" s="289"/>
      <c r="P1848" s="293"/>
      <c r="Q1848" s="294"/>
      <c r="R1848" s="206"/>
      <c r="S1848" s="295"/>
      <c r="T1848" s="289"/>
      <c r="U1848" s="289"/>
      <c r="V1848" s="296" t="str">
        <f t="shared" si="1128"/>
        <v> </v>
      </c>
      <c r="W1848" s="297"/>
      <c r="X1848" s="298"/>
      <c r="Y1848" s="299"/>
      <c r="Z1848" s="300"/>
      <c r="AA1848" s="300"/>
      <c r="AB1848" s="298"/>
      <c r="AC1848" s="187"/>
      <c r="AD1848" s="187"/>
      <c r="AE1848" s="187"/>
      <c r="AF1848" s="187"/>
      <c r="AG1848" s="187"/>
    </row>
    <row r="1849">
      <c r="A1849" s="253"/>
      <c r="B1849" s="253"/>
      <c r="C1849" s="289"/>
      <c r="D1849" s="289"/>
      <c r="E1849" s="289"/>
      <c r="F1849" s="289"/>
      <c r="G1849" s="290"/>
      <c r="H1849" s="289"/>
      <c r="I1849" s="289"/>
      <c r="J1849" s="289"/>
      <c r="K1849" s="291"/>
      <c r="L1849" s="292"/>
      <c r="M1849" s="292"/>
      <c r="N1849" s="289"/>
      <c r="O1849" s="289"/>
      <c r="P1849" s="293"/>
      <c r="Q1849" s="294"/>
      <c r="R1849" s="206"/>
      <c r="S1849" s="295"/>
      <c r="T1849" s="289"/>
      <c r="U1849" s="289"/>
      <c r="V1849" s="296" t="str">
        <f t="shared" si="1128"/>
        <v> </v>
      </c>
      <c r="W1849" s="297"/>
      <c r="X1849" s="298"/>
      <c r="Y1849" s="299"/>
      <c r="Z1849" s="300"/>
      <c r="AA1849" s="300"/>
      <c r="AB1849" s="298"/>
      <c r="AC1849" s="187"/>
      <c r="AD1849" s="187"/>
      <c r="AE1849" s="187"/>
      <c r="AF1849" s="187"/>
      <c r="AG1849" s="187"/>
    </row>
    <row r="1850">
      <c r="A1850" s="253"/>
      <c r="B1850" s="253"/>
      <c r="C1850" s="289"/>
      <c r="D1850" s="289"/>
      <c r="E1850" s="289"/>
      <c r="F1850" s="289"/>
      <c r="G1850" s="290"/>
      <c r="H1850" s="289"/>
      <c r="I1850" s="289"/>
      <c r="J1850" s="289"/>
      <c r="K1850" s="291"/>
      <c r="L1850" s="292"/>
      <c r="M1850" s="292"/>
      <c r="N1850" s="289"/>
      <c r="O1850" s="289"/>
      <c r="P1850" s="293"/>
      <c r="Q1850" s="294"/>
      <c r="R1850" s="206"/>
      <c r="S1850" s="295"/>
      <c r="T1850" s="289"/>
      <c r="U1850" s="289"/>
      <c r="V1850" s="296" t="str">
        <f t="shared" si="1128"/>
        <v> </v>
      </c>
      <c r="W1850" s="297"/>
      <c r="X1850" s="298"/>
      <c r="Y1850" s="299"/>
      <c r="Z1850" s="300"/>
      <c r="AA1850" s="300"/>
      <c r="AB1850" s="298"/>
      <c r="AC1850" s="187"/>
      <c r="AD1850" s="187"/>
      <c r="AE1850" s="187"/>
      <c r="AF1850" s="187"/>
      <c r="AG1850" s="187"/>
    </row>
    <row r="1851">
      <c r="A1851" s="253"/>
      <c r="B1851" s="253"/>
      <c r="C1851" s="289"/>
      <c r="D1851" s="289"/>
      <c r="E1851" s="289"/>
      <c r="F1851" s="289"/>
      <c r="G1851" s="290"/>
      <c r="H1851" s="289"/>
      <c r="I1851" s="289"/>
      <c r="J1851" s="289"/>
      <c r="K1851" s="291"/>
      <c r="L1851" s="292"/>
      <c r="M1851" s="292"/>
      <c r="N1851" s="289"/>
      <c r="O1851" s="289"/>
      <c r="P1851" s="293"/>
      <c r="Q1851" s="294"/>
      <c r="R1851" s="206"/>
      <c r="S1851" s="295"/>
      <c r="T1851" s="289"/>
      <c r="U1851" s="289"/>
      <c r="V1851" s="296" t="str">
        <f t="shared" si="1128"/>
        <v> </v>
      </c>
      <c r="W1851" s="297"/>
      <c r="X1851" s="298"/>
      <c r="Y1851" s="299"/>
      <c r="Z1851" s="300"/>
      <c r="AA1851" s="300"/>
      <c r="AB1851" s="298"/>
      <c r="AC1851" s="187"/>
      <c r="AD1851" s="187"/>
      <c r="AE1851" s="187"/>
      <c r="AF1851" s="187"/>
      <c r="AG1851" s="187"/>
    </row>
    <row r="1852">
      <c r="A1852" s="253"/>
      <c r="B1852" s="253"/>
      <c r="C1852" s="289"/>
      <c r="D1852" s="289"/>
      <c r="E1852" s="289"/>
      <c r="F1852" s="289"/>
      <c r="G1852" s="290"/>
      <c r="H1852" s="289"/>
      <c r="I1852" s="289"/>
      <c r="J1852" s="289"/>
      <c r="K1852" s="291"/>
      <c r="L1852" s="292"/>
      <c r="M1852" s="292"/>
      <c r="N1852" s="289"/>
      <c r="O1852" s="289"/>
      <c r="P1852" s="293"/>
      <c r="Q1852" s="294"/>
      <c r="R1852" s="206"/>
      <c r="S1852" s="295"/>
      <c r="T1852" s="289"/>
      <c r="U1852" s="289"/>
      <c r="V1852" s="296" t="str">
        <f t="shared" si="1128"/>
        <v> </v>
      </c>
      <c r="W1852" s="297"/>
      <c r="X1852" s="298"/>
      <c r="Y1852" s="299"/>
      <c r="Z1852" s="300"/>
      <c r="AA1852" s="300"/>
      <c r="AB1852" s="298"/>
      <c r="AC1852" s="187"/>
      <c r="AD1852" s="187"/>
      <c r="AE1852" s="187"/>
      <c r="AF1852" s="187"/>
      <c r="AG1852" s="187"/>
    </row>
    <row r="1853">
      <c r="A1853" s="253"/>
      <c r="B1853" s="253"/>
      <c r="C1853" s="289"/>
      <c r="D1853" s="289"/>
      <c r="E1853" s="289"/>
      <c r="F1853" s="289"/>
      <c r="G1853" s="290"/>
      <c r="H1853" s="289"/>
      <c r="I1853" s="289"/>
      <c r="J1853" s="289"/>
      <c r="K1853" s="291"/>
      <c r="L1853" s="292"/>
      <c r="M1853" s="292"/>
      <c r="N1853" s="289"/>
      <c r="O1853" s="289"/>
      <c r="P1853" s="293"/>
      <c r="Q1853" s="294"/>
      <c r="R1853" s="206"/>
      <c r="S1853" s="295"/>
      <c r="T1853" s="289"/>
      <c r="U1853" s="289"/>
      <c r="V1853" s="296" t="str">
        <f t="shared" si="1128"/>
        <v> </v>
      </c>
      <c r="W1853" s="297"/>
      <c r="X1853" s="298"/>
      <c r="Y1853" s="299"/>
      <c r="Z1853" s="300"/>
      <c r="AA1853" s="300"/>
      <c r="AB1853" s="298"/>
      <c r="AC1853" s="187"/>
      <c r="AD1853" s="187"/>
      <c r="AE1853" s="187"/>
      <c r="AF1853" s="187"/>
      <c r="AG1853" s="187"/>
    </row>
    <row r="1854">
      <c r="A1854" s="253"/>
      <c r="B1854" s="253"/>
      <c r="C1854" s="289"/>
      <c r="D1854" s="289"/>
      <c r="E1854" s="289"/>
      <c r="F1854" s="289"/>
      <c r="G1854" s="290"/>
      <c r="H1854" s="289"/>
      <c r="I1854" s="289"/>
      <c r="J1854" s="289"/>
      <c r="K1854" s="291"/>
      <c r="L1854" s="292"/>
      <c r="M1854" s="292"/>
      <c r="N1854" s="289"/>
      <c r="O1854" s="289"/>
      <c r="P1854" s="293"/>
      <c r="Q1854" s="294"/>
      <c r="R1854" s="206"/>
      <c r="S1854" s="295"/>
      <c r="T1854" s="289"/>
      <c r="U1854" s="289"/>
      <c r="V1854" s="296" t="str">
        <f t="shared" si="1128"/>
        <v> </v>
      </c>
      <c r="W1854" s="297"/>
      <c r="X1854" s="298"/>
      <c r="Y1854" s="299"/>
      <c r="Z1854" s="300"/>
      <c r="AA1854" s="300"/>
      <c r="AB1854" s="298"/>
      <c r="AC1854" s="187"/>
      <c r="AD1854" s="187"/>
      <c r="AE1854" s="187"/>
      <c r="AF1854" s="187"/>
      <c r="AG1854" s="187"/>
    </row>
    <row r="1855">
      <c r="A1855" s="253"/>
      <c r="B1855" s="253"/>
      <c r="C1855" s="289"/>
      <c r="D1855" s="289"/>
      <c r="E1855" s="289"/>
      <c r="F1855" s="289"/>
      <c r="G1855" s="290"/>
      <c r="H1855" s="289"/>
      <c r="I1855" s="289"/>
      <c r="J1855" s="289"/>
      <c r="K1855" s="291"/>
      <c r="L1855" s="292"/>
      <c r="M1855" s="292"/>
      <c r="N1855" s="289"/>
      <c r="O1855" s="289"/>
      <c r="P1855" s="293"/>
      <c r="Q1855" s="294"/>
      <c r="R1855" s="206"/>
      <c r="S1855" s="295"/>
      <c r="T1855" s="289"/>
      <c r="U1855" s="289"/>
      <c r="V1855" s="296" t="str">
        <f t="shared" si="1128"/>
        <v> </v>
      </c>
      <c r="W1855" s="297"/>
      <c r="X1855" s="298"/>
      <c r="Y1855" s="299"/>
      <c r="Z1855" s="300"/>
      <c r="AA1855" s="300"/>
      <c r="AB1855" s="298"/>
      <c r="AC1855" s="187"/>
      <c r="AD1855" s="187"/>
      <c r="AE1855" s="187"/>
      <c r="AF1855" s="187"/>
      <c r="AG1855" s="187"/>
    </row>
    <row r="1856">
      <c r="A1856" s="253"/>
      <c r="B1856" s="253"/>
      <c r="C1856" s="289"/>
      <c r="D1856" s="289"/>
      <c r="E1856" s="289"/>
      <c r="F1856" s="289"/>
      <c r="G1856" s="290"/>
      <c r="H1856" s="289"/>
      <c r="I1856" s="289"/>
      <c r="J1856" s="289"/>
      <c r="K1856" s="291"/>
      <c r="L1856" s="292"/>
      <c r="M1856" s="292"/>
      <c r="N1856" s="289"/>
      <c r="O1856" s="289"/>
      <c r="P1856" s="293"/>
      <c r="Q1856" s="294"/>
      <c r="R1856" s="206"/>
      <c r="S1856" s="295"/>
      <c r="T1856" s="289"/>
      <c r="U1856" s="289"/>
      <c r="V1856" s="296" t="str">
        <f t="shared" si="1128"/>
        <v> </v>
      </c>
      <c r="W1856" s="297"/>
      <c r="X1856" s="298"/>
      <c r="Y1856" s="299"/>
      <c r="Z1856" s="300"/>
      <c r="AA1856" s="300"/>
      <c r="AB1856" s="298"/>
      <c r="AC1856" s="187"/>
      <c r="AD1856" s="187"/>
      <c r="AE1856" s="187"/>
      <c r="AF1856" s="187"/>
      <c r="AG1856" s="187"/>
    </row>
    <row r="1857">
      <c r="A1857" s="253"/>
      <c r="B1857" s="253"/>
      <c r="C1857" s="289"/>
      <c r="D1857" s="289"/>
      <c r="E1857" s="289"/>
      <c r="F1857" s="289"/>
      <c r="G1857" s="290"/>
      <c r="H1857" s="289"/>
      <c r="I1857" s="289"/>
      <c r="J1857" s="289"/>
      <c r="K1857" s="291"/>
      <c r="L1857" s="292"/>
      <c r="M1857" s="292"/>
      <c r="N1857" s="289"/>
      <c r="O1857" s="289"/>
      <c r="P1857" s="293"/>
      <c r="Q1857" s="294"/>
      <c r="R1857" s="206"/>
      <c r="S1857" s="295"/>
      <c r="T1857" s="289"/>
      <c r="U1857" s="289"/>
      <c r="V1857" s="296" t="str">
        <f t="shared" si="1128"/>
        <v> </v>
      </c>
      <c r="W1857" s="297"/>
      <c r="X1857" s="298"/>
      <c r="Y1857" s="299"/>
      <c r="Z1857" s="300"/>
      <c r="AA1857" s="300"/>
      <c r="AB1857" s="298"/>
      <c r="AC1857" s="187"/>
      <c r="AD1857" s="187"/>
      <c r="AE1857" s="187"/>
      <c r="AF1857" s="187"/>
      <c r="AG1857" s="187"/>
    </row>
    <row r="1858">
      <c r="A1858" s="253"/>
      <c r="B1858" s="253"/>
      <c r="C1858" s="289"/>
      <c r="D1858" s="289"/>
      <c r="E1858" s="289"/>
      <c r="F1858" s="289"/>
      <c r="G1858" s="290"/>
      <c r="H1858" s="289"/>
      <c r="I1858" s="289"/>
      <c r="J1858" s="289"/>
      <c r="K1858" s="291"/>
      <c r="L1858" s="292"/>
      <c r="M1858" s="292"/>
      <c r="N1858" s="289"/>
      <c r="O1858" s="289"/>
      <c r="P1858" s="293"/>
      <c r="Q1858" s="294"/>
      <c r="R1858" s="206"/>
      <c r="S1858" s="295"/>
      <c r="T1858" s="289"/>
      <c r="U1858" s="289"/>
      <c r="V1858" s="296" t="str">
        <f t="shared" si="1128"/>
        <v> </v>
      </c>
      <c r="W1858" s="297"/>
      <c r="X1858" s="298"/>
      <c r="Y1858" s="299"/>
      <c r="Z1858" s="300"/>
      <c r="AA1858" s="300"/>
      <c r="AB1858" s="298"/>
      <c r="AC1858" s="187"/>
      <c r="AD1858" s="187"/>
      <c r="AE1858" s="187"/>
      <c r="AF1858" s="187"/>
      <c r="AG1858" s="187"/>
    </row>
    <row r="1859">
      <c r="A1859" s="253"/>
      <c r="B1859" s="253"/>
      <c r="C1859" s="289"/>
      <c r="D1859" s="289"/>
      <c r="E1859" s="289"/>
      <c r="F1859" s="289"/>
      <c r="G1859" s="290"/>
      <c r="H1859" s="289"/>
      <c r="I1859" s="289"/>
      <c r="J1859" s="289"/>
      <c r="K1859" s="291"/>
      <c r="L1859" s="292"/>
      <c r="M1859" s="292"/>
      <c r="N1859" s="289"/>
      <c r="O1859" s="289"/>
      <c r="P1859" s="293"/>
      <c r="Q1859" s="294"/>
      <c r="R1859" s="206"/>
      <c r="S1859" s="295"/>
      <c r="T1859" s="289"/>
      <c r="U1859" s="289"/>
      <c r="V1859" s="296" t="str">
        <f t="shared" si="1128"/>
        <v> </v>
      </c>
      <c r="W1859" s="297"/>
      <c r="X1859" s="298"/>
      <c r="Y1859" s="299"/>
      <c r="Z1859" s="300"/>
      <c r="AA1859" s="300"/>
      <c r="AB1859" s="298"/>
      <c r="AC1859" s="187"/>
      <c r="AD1859" s="187"/>
      <c r="AE1859" s="187"/>
      <c r="AF1859" s="187"/>
      <c r="AG1859" s="187"/>
    </row>
    <row r="1860">
      <c r="A1860" s="253"/>
      <c r="B1860" s="253"/>
      <c r="C1860" s="289"/>
      <c r="D1860" s="289"/>
      <c r="E1860" s="289"/>
      <c r="F1860" s="289"/>
      <c r="G1860" s="290"/>
      <c r="H1860" s="289"/>
      <c r="I1860" s="289"/>
      <c r="J1860" s="289"/>
      <c r="K1860" s="291"/>
      <c r="L1860" s="292"/>
      <c r="M1860" s="292"/>
      <c r="N1860" s="289"/>
      <c r="O1860" s="289"/>
      <c r="P1860" s="293"/>
      <c r="Q1860" s="294"/>
      <c r="R1860" s="206"/>
      <c r="S1860" s="295"/>
      <c r="T1860" s="289"/>
      <c r="U1860" s="289"/>
      <c r="V1860" s="296" t="str">
        <f t="shared" si="1128"/>
        <v> </v>
      </c>
      <c r="W1860" s="297"/>
      <c r="X1860" s="298"/>
      <c r="Y1860" s="299"/>
      <c r="Z1860" s="300"/>
      <c r="AA1860" s="300"/>
      <c r="AB1860" s="298"/>
      <c r="AC1860" s="187"/>
      <c r="AD1860" s="187"/>
      <c r="AE1860" s="187"/>
      <c r="AF1860" s="187"/>
      <c r="AG1860" s="187"/>
    </row>
    <row r="1861">
      <c r="A1861" s="253"/>
      <c r="B1861" s="253"/>
      <c r="C1861" s="289"/>
      <c r="D1861" s="289"/>
      <c r="E1861" s="289"/>
      <c r="F1861" s="289"/>
      <c r="G1861" s="290"/>
      <c r="H1861" s="289"/>
      <c r="I1861" s="289"/>
      <c r="J1861" s="289"/>
      <c r="K1861" s="291"/>
      <c r="L1861" s="292"/>
      <c r="M1861" s="292"/>
      <c r="N1861" s="289"/>
      <c r="O1861" s="289"/>
      <c r="P1861" s="293"/>
      <c r="Q1861" s="294"/>
      <c r="R1861" s="206"/>
      <c r="S1861" s="295"/>
      <c r="T1861" s="289"/>
      <c r="U1861" s="289"/>
      <c r="V1861" s="296" t="str">
        <f t="shared" si="1128"/>
        <v> </v>
      </c>
      <c r="W1861" s="297"/>
      <c r="X1861" s="298"/>
      <c r="Y1861" s="299"/>
      <c r="Z1861" s="300"/>
      <c r="AA1861" s="300"/>
      <c r="AB1861" s="298"/>
      <c r="AC1861" s="187"/>
      <c r="AD1861" s="187"/>
      <c r="AE1861" s="187"/>
      <c r="AF1861" s="187"/>
      <c r="AG1861" s="187"/>
    </row>
    <row r="1862">
      <c r="A1862" s="253"/>
      <c r="B1862" s="253"/>
      <c r="C1862" s="289"/>
      <c r="D1862" s="289"/>
      <c r="E1862" s="289"/>
      <c r="F1862" s="289"/>
      <c r="G1862" s="290"/>
      <c r="H1862" s="289"/>
      <c r="I1862" s="289"/>
      <c r="J1862" s="289"/>
      <c r="K1862" s="291"/>
      <c r="L1862" s="292"/>
      <c r="M1862" s="292"/>
      <c r="N1862" s="289"/>
      <c r="O1862" s="289"/>
      <c r="P1862" s="293"/>
      <c r="Q1862" s="294"/>
      <c r="R1862" s="206"/>
      <c r="S1862" s="295"/>
      <c r="T1862" s="289"/>
      <c r="U1862" s="289"/>
      <c r="V1862" s="296" t="str">
        <f t="shared" si="1128"/>
        <v> </v>
      </c>
      <c r="W1862" s="297"/>
      <c r="X1862" s="298"/>
      <c r="Y1862" s="299"/>
      <c r="Z1862" s="300"/>
      <c r="AA1862" s="300"/>
      <c r="AB1862" s="298"/>
      <c r="AC1862" s="187"/>
      <c r="AD1862" s="187"/>
      <c r="AE1862" s="187"/>
      <c r="AF1862" s="187"/>
      <c r="AG1862" s="187"/>
    </row>
    <row r="1863">
      <c r="A1863" s="253"/>
      <c r="B1863" s="253"/>
      <c r="C1863" s="289"/>
      <c r="D1863" s="289"/>
      <c r="E1863" s="289"/>
      <c r="F1863" s="289"/>
      <c r="G1863" s="290"/>
      <c r="H1863" s="289"/>
      <c r="I1863" s="289"/>
      <c r="J1863" s="289"/>
      <c r="K1863" s="291"/>
      <c r="L1863" s="292"/>
      <c r="M1863" s="292"/>
      <c r="N1863" s="289"/>
      <c r="O1863" s="289"/>
      <c r="P1863" s="293"/>
      <c r="Q1863" s="294"/>
      <c r="R1863" s="206"/>
      <c r="S1863" s="295"/>
      <c r="T1863" s="289"/>
      <c r="U1863" s="289"/>
      <c r="V1863" s="296" t="str">
        <f t="shared" si="1128"/>
        <v> </v>
      </c>
      <c r="W1863" s="297"/>
      <c r="X1863" s="298"/>
      <c r="Y1863" s="299"/>
      <c r="Z1863" s="300"/>
      <c r="AA1863" s="300"/>
      <c r="AB1863" s="298"/>
      <c r="AC1863" s="187"/>
      <c r="AD1863" s="187"/>
      <c r="AE1863" s="187"/>
      <c r="AF1863" s="187"/>
      <c r="AG1863" s="187"/>
    </row>
    <row r="1864">
      <c r="A1864" s="253"/>
      <c r="B1864" s="253"/>
      <c r="C1864" s="289"/>
      <c r="D1864" s="289"/>
      <c r="E1864" s="289"/>
      <c r="F1864" s="289"/>
      <c r="G1864" s="290"/>
      <c r="H1864" s="289"/>
      <c r="I1864" s="289"/>
      <c r="J1864" s="289"/>
      <c r="K1864" s="291"/>
      <c r="L1864" s="292"/>
      <c r="M1864" s="292"/>
      <c r="N1864" s="289"/>
      <c r="O1864" s="289"/>
      <c r="P1864" s="293"/>
      <c r="Q1864" s="294"/>
      <c r="R1864" s="206"/>
      <c r="S1864" s="295"/>
      <c r="T1864" s="289"/>
      <c r="U1864" s="289"/>
      <c r="V1864" s="296" t="str">
        <f t="shared" si="1128"/>
        <v> </v>
      </c>
      <c r="W1864" s="297"/>
      <c r="X1864" s="298"/>
      <c r="Y1864" s="299"/>
      <c r="Z1864" s="300"/>
      <c r="AA1864" s="300"/>
      <c r="AB1864" s="298"/>
      <c r="AC1864" s="187"/>
      <c r="AD1864" s="187"/>
      <c r="AE1864" s="187"/>
      <c r="AF1864" s="187"/>
      <c r="AG1864" s="187"/>
    </row>
    <row r="1865">
      <c r="A1865" s="253"/>
      <c r="B1865" s="253"/>
      <c r="C1865" s="289"/>
      <c r="D1865" s="289"/>
      <c r="E1865" s="289"/>
      <c r="F1865" s="289"/>
      <c r="G1865" s="290"/>
      <c r="H1865" s="289"/>
      <c r="I1865" s="289"/>
      <c r="J1865" s="289"/>
      <c r="K1865" s="291"/>
      <c r="L1865" s="292"/>
      <c r="M1865" s="292"/>
      <c r="N1865" s="289"/>
      <c r="O1865" s="289"/>
      <c r="P1865" s="293"/>
      <c r="Q1865" s="294"/>
      <c r="R1865" s="206"/>
      <c r="S1865" s="295"/>
      <c r="T1865" s="289"/>
      <c r="U1865" s="289"/>
      <c r="V1865" s="296" t="str">
        <f t="shared" si="1128"/>
        <v> </v>
      </c>
      <c r="W1865" s="297"/>
      <c r="X1865" s="298"/>
      <c r="Y1865" s="299"/>
      <c r="Z1865" s="300"/>
      <c r="AA1865" s="300"/>
      <c r="AB1865" s="298"/>
      <c r="AC1865" s="187"/>
      <c r="AD1865" s="187"/>
      <c r="AE1865" s="187"/>
      <c r="AF1865" s="187"/>
      <c r="AG1865" s="187"/>
    </row>
    <row r="1866">
      <c r="A1866" s="253"/>
      <c r="B1866" s="253"/>
      <c r="C1866" s="289"/>
      <c r="D1866" s="289"/>
      <c r="E1866" s="289"/>
      <c r="F1866" s="289"/>
      <c r="G1866" s="290"/>
      <c r="H1866" s="289"/>
      <c r="I1866" s="289"/>
      <c r="J1866" s="289"/>
      <c r="K1866" s="291"/>
      <c r="L1866" s="292"/>
      <c r="M1866" s="292"/>
      <c r="N1866" s="289"/>
      <c r="O1866" s="289"/>
      <c r="P1866" s="293"/>
      <c r="Q1866" s="294"/>
      <c r="R1866" s="206"/>
      <c r="S1866" s="295"/>
      <c r="T1866" s="289"/>
      <c r="U1866" s="289"/>
      <c r="V1866" s="296" t="str">
        <f t="shared" si="1128"/>
        <v> </v>
      </c>
      <c r="W1866" s="297"/>
      <c r="X1866" s="298"/>
      <c r="Y1866" s="299"/>
      <c r="Z1866" s="300"/>
      <c r="AA1866" s="300"/>
      <c r="AB1866" s="298"/>
      <c r="AC1866" s="187"/>
      <c r="AD1866" s="187"/>
      <c r="AE1866" s="187"/>
      <c r="AF1866" s="187"/>
      <c r="AG1866" s="187"/>
    </row>
    <row r="1867">
      <c r="A1867" s="253"/>
      <c r="B1867" s="253"/>
      <c r="C1867" s="289"/>
      <c r="D1867" s="289"/>
      <c r="E1867" s="289"/>
      <c r="F1867" s="289"/>
      <c r="G1867" s="290"/>
      <c r="H1867" s="289"/>
      <c r="I1867" s="289"/>
      <c r="J1867" s="289"/>
      <c r="K1867" s="291"/>
      <c r="L1867" s="292"/>
      <c r="M1867" s="292"/>
      <c r="N1867" s="289"/>
      <c r="O1867" s="289"/>
      <c r="P1867" s="293"/>
      <c r="Q1867" s="294"/>
      <c r="R1867" s="206"/>
      <c r="S1867" s="295"/>
      <c r="T1867" s="289"/>
      <c r="U1867" s="289"/>
      <c r="V1867" s="296" t="str">
        <f t="shared" si="1128"/>
        <v> </v>
      </c>
      <c r="W1867" s="297"/>
      <c r="X1867" s="298"/>
      <c r="Y1867" s="299"/>
      <c r="Z1867" s="300"/>
      <c r="AA1867" s="300"/>
      <c r="AB1867" s="298"/>
      <c r="AC1867" s="187"/>
      <c r="AD1867" s="187"/>
      <c r="AE1867" s="187"/>
      <c r="AF1867" s="187"/>
      <c r="AG1867" s="187"/>
    </row>
    <row r="1868">
      <c r="A1868" s="253"/>
      <c r="B1868" s="253"/>
      <c r="C1868" s="289"/>
      <c r="D1868" s="289"/>
      <c r="E1868" s="289"/>
      <c r="F1868" s="289"/>
      <c r="G1868" s="290"/>
      <c r="H1868" s="289"/>
      <c r="I1868" s="289"/>
      <c r="J1868" s="289"/>
      <c r="K1868" s="291"/>
      <c r="L1868" s="292"/>
      <c r="M1868" s="292"/>
      <c r="N1868" s="289"/>
      <c r="O1868" s="289"/>
      <c r="P1868" s="293"/>
      <c r="Q1868" s="294"/>
      <c r="R1868" s="206"/>
      <c r="S1868" s="295"/>
      <c r="T1868" s="289"/>
      <c r="U1868" s="289"/>
      <c r="V1868" s="296" t="str">
        <f t="shared" si="1128"/>
        <v> </v>
      </c>
      <c r="W1868" s="297"/>
      <c r="X1868" s="298"/>
      <c r="Y1868" s="299"/>
      <c r="Z1868" s="300"/>
      <c r="AA1868" s="300"/>
      <c r="AB1868" s="298"/>
      <c r="AC1868" s="187"/>
      <c r="AD1868" s="187"/>
      <c r="AE1868" s="187"/>
      <c r="AF1868" s="187"/>
      <c r="AG1868" s="187"/>
    </row>
    <row r="1869">
      <c r="A1869" s="253"/>
      <c r="B1869" s="253"/>
      <c r="C1869" s="289"/>
      <c r="D1869" s="289"/>
      <c r="E1869" s="289"/>
      <c r="F1869" s="289"/>
      <c r="G1869" s="290"/>
      <c r="H1869" s="289"/>
      <c r="I1869" s="289"/>
      <c r="J1869" s="289"/>
      <c r="K1869" s="291"/>
      <c r="L1869" s="292"/>
      <c r="M1869" s="292"/>
      <c r="N1869" s="289"/>
      <c r="O1869" s="289"/>
      <c r="P1869" s="293"/>
      <c r="Q1869" s="294"/>
      <c r="R1869" s="206"/>
      <c r="S1869" s="295"/>
      <c r="T1869" s="289"/>
      <c r="U1869" s="289"/>
      <c r="V1869" s="296" t="str">
        <f t="shared" si="1128"/>
        <v> </v>
      </c>
      <c r="W1869" s="297"/>
      <c r="X1869" s="298"/>
      <c r="Y1869" s="299"/>
      <c r="Z1869" s="300"/>
      <c r="AA1869" s="300"/>
      <c r="AB1869" s="298"/>
      <c r="AC1869" s="187"/>
      <c r="AD1869" s="187"/>
      <c r="AE1869" s="187"/>
      <c r="AF1869" s="187"/>
      <c r="AG1869" s="187"/>
    </row>
    <row r="1870">
      <c r="A1870" s="253"/>
      <c r="B1870" s="253"/>
      <c r="C1870" s="289"/>
      <c r="D1870" s="289"/>
      <c r="E1870" s="289"/>
      <c r="F1870" s="289"/>
      <c r="G1870" s="290"/>
      <c r="H1870" s="289"/>
      <c r="I1870" s="289"/>
      <c r="J1870" s="289"/>
      <c r="K1870" s="291"/>
      <c r="L1870" s="292"/>
      <c r="M1870" s="292"/>
      <c r="N1870" s="289"/>
      <c r="O1870" s="289"/>
      <c r="P1870" s="293"/>
      <c r="Q1870" s="294"/>
      <c r="R1870" s="206"/>
      <c r="S1870" s="295"/>
      <c r="T1870" s="289"/>
      <c r="U1870" s="289"/>
      <c r="V1870" s="296" t="str">
        <f t="shared" si="1128"/>
        <v> </v>
      </c>
      <c r="W1870" s="297"/>
      <c r="X1870" s="298"/>
      <c r="Y1870" s="299"/>
      <c r="Z1870" s="300"/>
      <c r="AA1870" s="300"/>
      <c r="AB1870" s="298"/>
      <c r="AC1870" s="187"/>
      <c r="AD1870" s="187"/>
      <c r="AE1870" s="187"/>
      <c r="AF1870" s="187"/>
      <c r="AG1870" s="187"/>
    </row>
    <row r="1871">
      <c r="A1871" s="253"/>
      <c r="B1871" s="253"/>
      <c r="C1871" s="289"/>
      <c r="D1871" s="289"/>
      <c r="E1871" s="289"/>
      <c r="F1871" s="289"/>
      <c r="G1871" s="290"/>
      <c r="H1871" s="289"/>
      <c r="I1871" s="289"/>
      <c r="J1871" s="289"/>
      <c r="K1871" s="291"/>
      <c r="L1871" s="292"/>
      <c r="M1871" s="292"/>
      <c r="N1871" s="289"/>
      <c r="O1871" s="289"/>
      <c r="P1871" s="293"/>
      <c r="Q1871" s="294"/>
      <c r="R1871" s="206"/>
      <c r="S1871" s="295"/>
      <c r="T1871" s="289"/>
      <c r="U1871" s="289"/>
      <c r="V1871" s="296" t="str">
        <f t="shared" si="1128"/>
        <v> </v>
      </c>
      <c r="W1871" s="297"/>
      <c r="X1871" s="298"/>
      <c r="Y1871" s="299"/>
      <c r="Z1871" s="300"/>
      <c r="AA1871" s="300"/>
      <c r="AB1871" s="298"/>
      <c r="AC1871" s="187"/>
      <c r="AD1871" s="187"/>
      <c r="AE1871" s="187"/>
      <c r="AF1871" s="187"/>
      <c r="AG1871" s="187"/>
    </row>
    <row r="1872">
      <c r="A1872" s="253"/>
      <c r="B1872" s="253"/>
      <c r="C1872" s="289"/>
      <c r="D1872" s="289"/>
      <c r="E1872" s="289"/>
      <c r="F1872" s="289"/>
      <c r="G1872" s="290"/>
      <c r="H1872" s="289"/>
      <c r="I1872" s="289"/>
      <c r="J1872" s="289"/>
      <c r="K1872" s="291"/>
      <c r="L1872" s="292"/>
      <c r="M1872" s="292"/>
      <c r="N1872" s="289"/>
      <c r="O1872" s="289"/>
      <c r="P1872" s="293"/>
      <c r="Q1872" s="294"/>
      <c r="R1872" s="206"/>
      <c r="S1872" s="295"/>
      <c r="T1872" s="289"/>
      <c r="U1872" s="289"/>
      <c r="V1872" s="296" t="str">
        <f t="shared" si="1128"/>
        <v> </v>
      </c>
      <c r="W1872" s="297"/>
      <c r="X1872" s="298"/>
      <c r="Y1872" s="299"/>
      <c r="Z1872" s="300"/>
      <c r="AA1872" s="300"/>
      <c r="AB1872" s="298"/>
      <c r="AC1872" s="187"/>
      <c r="AD1872" s="187"/>
      <c r="AE1872" s="187"/>
      <c r="AF1872" s="187"/>
      <c r="AG1872" s="187"/>
    </row>
    <row r="1873">
      <c r="A1873" s="253"/>
      <c r="B1873" s="253"/>
      <c r="C1873" s="289"/>
      <c r="D1873" s="289"/>
      <c r="E1873" s="289"/>
      <c r="F1873" s="289"/>
      <c r="G1873" s="290"/>
      <c r="H1873" s="289"/>
      <c r="I1873" s="289"/>
      <c r="J1873" s="289"/>
      <c r="K1873" s="291"/>
      <c r="L1873" s="292"/>
      <c r="M1873" s="292"/>
      <c r="N1873" s="289"/>
      <c r="O1873" s="289"/>
      <c r="P1873" s="293"/>
      <c r="Q1873" s="294"/>
      <c r="R1873" s="206"/>
      <c r="S1873" s="295"/>
      <c r="T1873" s="289"/>
      <c r="U1873" s="289"/>
      <c r="V1873" s="296" t="str">
        <f t="shared" si="1128"/>
        <v> </v>
      </c>
      <c r="W1873" s="297"/>
      <c r="X1873" s="298"/>
      <c r="Y1873" s="299"/>
      <c r="Z1873" s="300"/>
      <c r="AA1873" s="300"/>
      <c r="AB1873" s="298"/>
      <c r="AC1873" s="187"/>
      <c r="AD1873" s="187"/>
      <c r="AE1873" s="187"/>
      <c r="AF1873" s="187"/>
      <c r="AG1873" s="187"/>
    </row>
    <row r="1874">
      <c r="A1874" s="253"/>
      <c r="B1874" s="253"/>
      <c r="C1874" s="289"/>
      <c r="D1874" s="289"/>
      <c r="E1874" s="289"/>
      <c r="F1874" s="289"/>
      <c r="G1874" s="290"/>
      <c r="H1874" s="289"/>
      <c r="I1874" s="289"/>
      <c r="J1874" s="289"/>
      <c r="K1874" s="291"/>
      <c r="L1874" s="292"/>
      <c r="M1874" s="292"/>
      <c r="N1874" s="289"/>
      <c r="O1874" s="289"/>
      <c r="P1874" s="293"/>
      <c r="Q1874" s="294"/>
      <c r="R1874" s="206"/>
      <c r="S1874" s="295"/>
      <c r="T1874" s="289"/>
      <c r="U1874" s="289"/>
      <c r="V1874" s="296" t="str">
        <f t="shared" si="1128"/>
        <v> </v>
      </c>
      <c r="W1874" s="297"/>
      <c r="X1874" s="298"/>
      <c r="Y1874" s="299"/>
      <c r="Z1874" s="300"/>
      <c r="AA1874" s="300"/>
      <c r="AB1874" s="298"/>
      <c r="AC1874" s="187"/>
      <c r="AD1874" s="187"/>
      <c r="AE1874" s="187"/>
      <c r="AF1874" s="187"/>
      <c r="AG1874" s="187"/>
    </row>
    <row r="1875">
      <c r="A1875" s="253"/>
      <c r="B1875" s="253"/>
      <c r="C1875" s="289"/>
      <c r="D1875" s="289"/>
      <c r="E1875" s="289"/>
      <c r="F1875" s="289"/>
      <c r="G1875" s="290"/>
      <c r="H1875" s="289"/>
      <c r="I1875" s="289"/>
      <c r="J1875" s="289"/>
      <c r="K1875" s="291"/>
      <c r="L1875" s="292"/>
      <c r="M1875" s="292"/>
      <c r="N1875" s="289"/>
      <c r="O1875" s="289"/>
      <c r="P1875" s="293"/>
      <c r="Q1875" s="294"/>
      <c r="R1875" s="206"/>
      <c r="S1875" s="295"/>
      <c r="T1875" s="289"/>
      <c r="U1875" s="289"/>
      <c r="V1875" s="296" t="str">
        <f t="shared" si="1128"/>
        <v> </v>
      </c>
      <c r="W1875" s="297"/>
      <c r="X1875" s="298"/>
      <c r="Y1875" s="299"/>
      <c r="Z1875" s="300"/>
      <c r="AA1875" s="300"/>
      <c r="AB1875" s="298"/>
      <c r="AC1875" s="187"/>
      <c r="AD1875" s="187"/>
      <c r="AE1875" s="187"/>
      <c r="AF1875" s="187"/>
      <c r="AG1875" s="187"/>
    </row>
    <row r="1876">
      <c r="A1876" s="253"/>
      <c r="B1876" s="253"/>
      <c r="C1876" s="289"/>
      <c r="D1876" s="289"/>
      <c r="E1876" s="289"/>
      <c r="F1876" s="289"/>
      <c r="G1876" s="290"/>
      <c r="H1876" s="289"/>
      <c r="I1876" s="289"/>
      <c r="J1876" s="289"/>
      <c r="K1876" s="291"/>
      <c r="L1876" s="292"/>
      <c r="M1876" s="292"/>
      <c r="N1876" s="289"/>
      <c r="O1876" s="289"/>
      <c r="P1876" s="293"/>
      <c r="Q1876" s="294"/>
      <c r="R1876" s="206"/>
      <c r="S1876" s="295"/>
      <c r="T1876" s="289"/>
      <c r="U1876" s="289"/>
      <c r="V1876" s="296" t="str">
        <f t="shared" si="1128"/>
        <v> </v>
      </c>
      <c r="W1876" s="297"/>
      <c r="X1876" s="298"/>
      <c r="Y1876" s="299"/>
      <c r="Z1876" s="300"/>
      <c r="AA1876" s="300"/>
      <c r="AB1876" s="298"/>
      <c r="AC1876" s="187"/>
      <c r="AD1876" s="187"/>
      <c r="AE1876" s="187"/>
      <c r="AF1876" s="187"/>
      <c r="AG1876" s="187"/>
    </row>
    <row r="1877">
      <c r="A1877" s="253"/>
      <c r="B1877" s="253"/>
      <c r="C1877" s="289"/>
      <c r="D1877" s="289"/>
      <c r="E1877" s="289"/>
      <c r="F1877" s="289"/>
      <c r="G1877" s="290"/>
      <c r="H1877" s="289"/>
      <c r="I1877" s="289"/>
      <c r="J1877" s="289"/>
      <c r="K1877" s="291"/>
      <c r="L1877" s="292"/>
      <c r="M1877" s="292"/>
      <c r="N1877" s="289"/>
      <c r="O1877" s="289"/>
      <c r="P1877" s="293"/>
      <c r="Q1877" s="294"/>
      <c r="R1877" s="206"/>
      <c r="S1877" s="295"/>
      <c r="T1877" s="289"/>
      <c r="U1877" s="289"/>
      <c r="V1877" s="296" t="str">
        <f t="shared" si="1128"/>
        <v> </v>
      </c>
      <c r="W1877" s="297"/>
      <c r="X1877" s="298"/>
      <c r="Y1877" s="299"/>
      <c r="Z1877" s="300"/>
      <c r="AA1877" s="300"/>
      <c r="AB1877" s="298"/>
      <c r="AC1877" s="187"/>
      <c r="AD1877" s="187"/>
      <c r="AE1877" s="187"/>
      <c r="AF1877" s="187"/>
      <c r="AG1877" s="187"/>
    </row>
    <row r="1878">
      <c r="A1878" s="253"/>
      <c r="B1878" s="253"/>
      <c r="C1878" s="289"/>
      <c r="D1878" s="289"/>
      <c r="E1878" s="289"/>
      <c r="F1878" s="289"/>
      <c r="G1878" s="290"/>
      <c r="H1878" s="289"/>
      <c r="I1878" s="289"/>
      <c r="J1878" s="289"/>
      <c r="K1878" s="291"/>
      <c r="L1878" s="292"/>
      <c r="M1878" s="292"/>
      <c r="N1878" s="289"/>
      <c r="O1878" s="289"/>
      <c r="P1878" s="293"/>
      <c r="Q1878" s="294"/>
      <c r="R1878" s="206"/>
      <c r="S1878" s="295"/>
      <c r="T1878" s="289"/>
      <c r="U1878" s="289"/>
      <c r="V1878" s="296" t="str">
        <f t="shared" si="1128"/>
        <v> </v>
      </c>
      <c r="W1878" s="297"/>
      <c r="X1878" s="298"/>
      <c r="Y1878" s="299"/>
      <c r="Z1878" s="300"/>
      <c r="AA1878" s="300"/>
      <c r="AB1878" s="298"/>
      <c r="AC1878" s="187"/>
      <c r="AD1878" s="187"/>
      <c r="AE1878" s="187"/>
      <c r="AF1878" s="187"/>
      <c r="AG1878" s="187"/>
    </row>
    <row r="1879">
      <c r="A1879" s="253"/>
      <c r="B1879" s="253"/>
      <c r="C1879" s="289"/>
      <c r="D1879" s="289"/>
      <c r="E1879" s="289"/>
      <c r="F1879" s="289"/>
      <c r="G1879" s="290"/>
      <c r="H1879" s="289"/>
      <c r="I1879" s="289"/>
      <c r="J1879" s="289"/>
      <c r="K1879" s="291"/>
      <c r="L1879" s="292"/>
      <c r="M1879" s="292"/>
      <c r="N1879" s="289"/>
      <c r="O1879" s="289"/>
      <c r="P1879" s="293"/>
      <c r="Q1879" s="294"/>
      <c r="R1879" s="206"/>
      <c r="S1879" s="295"/>
      <c r="T1879" s="289"/>
      <c r="U1879" s="289"/>
      <c r="V1879" s="296" t="str">
        <f t="shared" si="1128"/>
        <v> </v>
      </c>
      <c r="W1879" s="297"/>
      <c r="X1879" s="298"/>
      <c r="Y1879" s="299"/>
      <c r="Z1879" s="300"/>
      <c r="AA1879" s="300"/>
      <c r="AB1879" s="298"/>
      <c r="AC1879" s="187"/>
      <c r="AD1879" s="187"/>
      <c r="AE1879" s="187"/>
      <c r="AF1879" s="187"/>
      <c r="AG1879" s="187"/>
    </row>
    <row r="1880">
      <c r="A1880" s="253"/>
      <c r="B1880" s="253"/>
      <c r="C1880" s="289"/>
      <c r="D1880" s="289"/>
      <c r="E1880" s="289"/>
      <c r="F1880" s="289"/>
      <c r="G1880" s="290"/>
      <c r="H1880" s="289"/>
      <c r="I1880" s="289"/>
      <c r="J1880" s="289"/>
      <c r="K1880" s="291"/>
      <c r="L1880" s="292"/>
      <c r="M1880" s="292"/>
      <c r="N1880" s="289"/>
      <c r="O1880" s="289"/>
      <c r="P1880" s="293"/>
      <c r="Q1880" s="294"/>
      <c r="R1880" s="206"/>
      <c r="S1880" s="295"/>
      <c r="T1880" s="289"/>
      <c r="U1880" s="289"/>
      <c r="V1880" s="296" t="str">
        <f t="shared" si="1128"/>
        <v> </v>
      </c>
      <c r="W1880" s="297"/>
      <c r="X1880" s="298"/>
      <c r="Y1880" s="299"/>
      <c r="Z1880" s="300"/>
      <c r="AA1880" s="300"/>
      <c r="AB1880" s="298"/>
      <c r="AC1880" s="187"/>
      <c r="AD1880" s="187"/>
      <c r="AE1880" s="187"/>
      <c r="AF1880" s="187"/>
      <c r="AG1880" s="187"/>
    </row>
    <row r="1881">
      <c r="A1881" s="253"/>
      <c r="B1881" s="253"/>
      <c r="C1881" s="289"/>
      <c r="D1881" s="289"/>
      <c r="E1881" s="289"/>
      <c r="F1881" s="289"/>
      <c r="G1881" s="290"/>
      <c r="H1881" s="289"/>
      <c r="I1881" s="289"/>
      <c r="J1881" s="289"/>
      <c r="K1881" s="291"/>
      <c r="L1881" s="292"/>
      <c r="M1881" s="292"/>
      <c r="N1881" s="289"/>
      <c r="O1881" s="289"/>
      <c r="P1881" s="293"/>
      <c r="Q1881" s="294"/>
      <c r="R1881" s="206"/>
      <c r="S1881" s="295"/>
      <c r="T1881" s="289"/>
      <c r="U1881" s="289"/>
      <c r="V1881" s="296" t="str">
        <f t="shared" si="1128"/>
        <v> </v>
      </c>
      <c r="W1881" s="297"/>
      <c r="X1881" s="298"/>
      <c r="Y1881" s="299"/>
      <c r="Z1881" s="300"/>
      <c r="AA1881" s="300"/>
      <c r="AB1881" s="298"/>
      <c r="AC1881" s="187"/>
      <c r="AD1881" s="187"/>
      <c r="AE1881" s="187"/>
      <c r="AF1881" s="187"/>
      <c r="AG1881" s="187"/>
    </row>
    <row r="1882">
      <c r="A1882" s="253"/>
      <c r="B1882" s="253"/>
      <c r="C1882" s="289"/>
      <c r="D1882" s="289"/>
      <c r="E1882" s="289"/>
      <c r="F1882" s="289"/>
      <c r="G1882" s="290"/>
      <c r="H1882" s="289"/>
      <c r="I1882" s="289"/>
      <c r="J1882" s="289"/>
      <c r="K1882" s="291"/>
      <c r="L1882" s="292"/>
      <c r="M1882" s="292"/>
      <c r="N1882" s="289"/>
      <c r="O1882" s="289"/>
      <c r="P1882" s="293"/>
      <c r="Q1882" s="294"/>
      <c r="R1882" s="206"/>
      <c r="S1882" s="295"/>
      <c r="T1882" s="289"/>
      <c r="U1882" s="289"/>
      <c r="V1882" s="296" t="str">
        <f t="shared" si="1128"/>
        <v> </v>
      </c>
      <c r="W1882" s="297"/>
      <c r="X1882" s="298"/>
      <c r="Y1882" s="299"/>
      <c r="Z1882" s="300"/>
      <c r="AA1882" s="300"/>
      <c r="AB1882" s="298"/>
      <c r="AC1882" s="187"/>
      <c r="AD1882" s="187"/>
      <c r="AE1882" s="187"/>
      <c r="AF1882" s="187"/>
      <c r="AG1882" s="187"/>
    </row>
    <row r="1883">
      <c r="A1883" s="253"/>
      <c r="B1883" s="253"/>
      <c r="C1883" s="289"/>
      <c r="D1883" s="289"/>
      <c r="E1883" s="289"/>
      <c r="F1883" s="289"/>
      <c r="G1883" s="290"/>
      <c r="H1883" s="289"/>
      <c r="I1883" s="289"/>
      <c r="J1883" s="289"/>
      <c r="K1883" s="291"/>
      <c r="L1883" s="292"/>
      <c r="M1883" s="292"/>
      <c r="N1883" s="289"/>
      <c r="O1883" s="289"/>
      <c r="P1883" s="293"/>
      <c r="Q1883" s="294"/>
      <c r="R1883" s="206"/>
      <c r="S1883" s="295"/>
      <c r="T1883" s="289"/>
      <c r="U1883" s="289"/>
      <c r="V1883" s="296" t="str">
        <f t="shared" si="1128"/>
        <v> </v>
      </c>
      <c r="W1883" s="297"/>
      <c r="X1883" s="298"/>
      <c r="Y1883" s="299"/>
      <c r="Z1883" s="300"/>
      <c r="AA1883" s="300"/>
      <c r="AB1883" s="298"/>
      <c r="AC1883" s="187"/>
      <c r="AD1883" s="187"/>
      <c r="AE1883" s="187"/>
      <c r="AF1883" s="187"/>
      <c r="AG1883" s="187"/>
    </row>
    <row r="1884">
      <c r="A1884" s="253"/>
      <c r="B1884" s="253"/>
      <c r="C1884" s="289"/>
      <c r="D1884" s="289"/>
      <c r="E1884" s="289"/>
      <c r="F1884" s="289"/>
      <c r="G1884" s="290"/>
      <c r="H1884" s="289"/>
      <c r="I1884" s="289"/>
      <c r="J1884" s="289"/>
      <c r="K1884" s="291"/>
      <c r="L1884" s="292"/>
      <c r="M1884" s="292"/>
      <c r="N1884" s="289"/>
      <c r="O1884" s="289"/>
      <c r="P1884" s="293"/>
      <c r="Q1884" s="294"/>
      <c r="R1884" s="206"/>
      <c r="S1884" s="295"/>
      <c r="T1884" s="289"/>
      <c r="U1884" s="289"/>
      <c r="V1884" s="296" t="str">
        <f t="shared" si="1128"/>
        <v> </v>
      </c>
      <c r="W1884" s="297"/>
      <c r="X1884" s="298"/>
      <c r="Y1884" s="299"/>
      <c r="Z1884" s="300"/>
      <c r="AA1884" s="300"/>
      <c r="AB1884" s="298"/>
      <c r="AC1884" s="187"/>
      <c r="AD1884" s="187"/>
      <c r="AE1884" s="187"/>
      <c r="AF1884" s="187"/>
      <c r="AG1884" s="187"/>
    </row>
    <row r="1885">
      <c r="A1885" s="253"/>
      <c r="B1885" s="253"/>
      <c r="C1885" s="289"/>
      <c r="D1885" s="289"/>
      <c r="E1885" s="289"/>
      <c r="F1885" s="289"/>
      <c r="G1885" s="290"/>
      <c r="H1885" s="289"/>
      <c r="I1885" s="289"/>
      <c r="J1885" s="289"/>
      <c r="K1885" s="291"/>
      <c r="L1885" s="292"/>
      <c r="M1885" s="292"/>
      <c r="N1885" s="289"/>
      <c r="O1885" s="289"/>
      <c r="P1885" s="293"/>
      <c r="Q1885" s="294"/>
      <c r="R1885" s="206"/>
      <c r="S1885" s="295"/>
      <c r="T1885" s="289"/>
      <c r="U1885" s="289"/>
      <c r="V1885" s="296" t="str">
        <f t="shared" si="1128"/>
        <v> </v>
      </c>
      <c r="W1885" s="297"/>
      <c r="X1885" s="298"/>
      <c r="Y1885" s="299"/>
      <c r="Z1885" s="300"/>
      <c r="AA1885" s="300"/>
      <c r="AB1885" s="298"/>
      <c r="AC1885" s="187"/>
      <c r="AD1885" s="187"/>
      <c r="AE1885" s="187"/>
      <c r="AF1885" s="187"/>
      <c r="AG1885" s="187"/>
    </row>
    <row r="1886">
      <c r="A1886" s="253"/>
      <c r="B1886" s="253"/>
      <c r="C1886" s="289"/>
      <c r="D1886" s="289"/>
      <c r="E1886" s="289"/>
      <c r="F1886" s="289"/>
      <c r="G1886" s="290"/>
      <c r="H1886" s="289"/>
      <c r="I1886" s="289"/>
      <c r="J1886" s="289"/>
      <c r="K1886" s="291"/>
      <c r="L1886" s="292"/>
      <c r="M1886" s="292"/>
      <c r="N1886" s="289"/>
      <c r="O1886" s="289"/>
      <c r="P1886" s="293"/>
      <c r="Q1886" s="294"/>
      <c r="R1886" s="206"/>
      <c r="S1886" s="295"/>
      <c r="T1886" s="289"/>
      <c r="U1886" s="289"/>
      <c r="V1886" s="296" t="str">
        <f t="shared" si="1128"/>
        <v> </v>
      </c>
      <c r="W1886" s="297"/>
      <c r="X1886" s="298"/>
      <c r="Y1886" s="299"/>
      <c r="Z1886" s="300"/>
      <c r="AA1886" s="300"/>
      <c r="AB1886" s="298"/>
      <c r="AC1886" s="187"/>
      <c r="AD1886" s="187"/>
      <c r="AE1886" s="187"/>
      <c r="AF1886" s="187"/>
      <c r="AG1886" s="187"/>
    </row>
    <row r="1887">
      <c r="A1887" s="253"/>
      <c r="B1887" s="253"/>
      <c r="C1887" s="289"/>
      <c r="D1887" s="289"/>
      <c r="E1887" s="289"/>
      <c r="F1887" s="289"/>
      <c r="G1887" s="290"/>
      <c r="H1887" s="289"/>
      <c r="I1887" s="289"/>
      <c r="J1887" s="289"/>
      <c r="K1887" s="291"/>
      <c r="L1887" s="292"/>
      <c r="M1887" s="292"/>
      <c r="N1887" s="289"/>
      <c r="O1887" s="289"/>
      <c r="P1887" s="293"/>
      <c r="Q1887" s="294"/>
      <c r="R1887" s="206"/>
      <c r="S1887" s="295"/>
      <c r="T1887" s="289"/>
      <c r="U1887" s="289"/>
      <c r="V1887" s="296" t="str">
        <f t="shared" si="1128"/>
        <v> </v>
      </c>
      <c r="W1887" s="297"/>
      <c r="X1887" s="298"/>
      <c r="Y1887" s="299"/>
      <c r="Z1887" s="300"/>
      <c r="AA1887" s="300"/>
      <c r="AB1887" s="298"/>
      <c r="AC1887" s="187"/>
      <c r="AD1887" s="187"/>
      <c r="AE1887" s="187"/>
      <c r="AF1887" s="187"/>
      <c r="AG1887" s="187"/>
    </row>
    <row r="1888">
      <c r="A1888" s="253"/>
      <c r="B1888" s="253"/>
      <c r="C1888" s="289"/>
      <c r="D1888" s="289"/>
      <c r="E1888" s="289"/>
      <c r="F1888" s="289"/>
      <c r="G1888" s="290"/>
      <c r="H1888" s="289"/>
      <c r="I1888" s="289"/>
      <c r="J1888" s="289"/>
      <c r="K1888" s="291"/>
      <c r="L1888" s="292"/>
      <c r="M1888" s="292"/>
      <c r="N1888" s="289"/>
      <c r="O1888" s="289"/>
      <c r="P1888" s="293"/>
      <c r="Q1888" s="294"/>
      <c r="R1888" s="206"/>
      <c r="S1888" s="295"/>
      <c r="T1888" s="289"/>
      <c r="U1888" s="289"/>
      <c r="V1888" s="296" t="str">
        <f t="shared" si="1128"/>
        <v> </v>
      </c>
      <c r="W1888" s="297"/>
      <c r="X1888" s="298"/>
      <c r="Y1888" s="299"/>
      <c r="Z1888" s="300"/>
      <c r="AA1888" s="300"/>
      <c r="AB1888" s="298"/>
      <c r="AC1888" s="187"/>
      <c r="AD1888" s="187"/>
      <c r="AE1888" s="187"/>
      <c r="AF1888" s="187"/>
      <c r="AG1888" s="187"/>
    </row>
    <row r="1889">
      <c r="A1889" s="253"/>
      <c r="B1889" s="253"/>
      <c r="C1889" s="289"/>
      <c r="D1889" s="289"/>
      <c r="E1889" s="289"/>
      <c r="F1889" s="289"/>
      <c r="G1889" s="290"/>
      <c r="H1889" s="289"/>
      <c r="I1889" s="289"/>
      <c r="J1889" s="289"/>
      <c r="K1889" s="291"/>
      <c r="L1889" s="292"/>
      <c r="M1889" s="292"/>
      <c r="N1889" s="289"/>
      <c r="O1889" s="289"/>
      <c r="P1889" s="293"/>
      <c r="Q1889" s="294"/>
      <c r="R1889" s="206"/>
      <c r="S1889" s="295"/>
      <c r="T1889" s="289"/>
      <c r="U1889" s="289"/>
      <c r="V1889" s="296" t="str">
        <f t="shared" si="1128"/>
        <v> </v>
      </c>
      <c r="W1889" s="297"/>
      <c r="X1889" s="298"/>
      <c r="Y1889" s="299"/>
      <c r="Z1889" s="300"/>
      <c r="AA1889" s="300"/>
      <c r="AB1889" s="298"/>
      <c r="AC1889" s="187"/>
      <c r="AD1889" s="187"/>
      <c r="AE1889" s="187"/>
      <c r="AF1889" s="187"/>
      <c r="AG1889" s="187"/>
    </row>
    <row r="1890">
      <c r="A1890" s="253"/>
      <c r="B1890" s="253"/>
      <c r="C1890" s="289"/>
      <c r="D1890" s="289"/>
      <c r="E1890" s="289"/>
      <c r="F1890" s="289"/>
      <c r="G1890" s="290"/>
      <c r="H1890" s="289"/>
      <c r="I1890" s="289"/>
      <c r="J1890" s="289"/>
      <c r="K1890" s="291"/>
      <c r="L1890" s="292"/>
      <c r="M1890" s="292"/>
      <c r="N1890" s="289"/>
      <c r="O1890" s="289"/>
      <c r="P1890" s="293"/>
      <c r="Q1890" s="294"/>
      <c r="R1890" s="206"/>
      <c r="S1890" s="295"/>
      <c r="T1890" s="289"/>
      <c r="U1890" s="289"/>
      <c r="V1890" s="296" t="str">
        <f t="shared" si="1128"/>
        <v> </v>
      </c>
      <c r="W1890" s="297"/>
      <c r="X1890" s="298"/>
      <c r="Y1890" s="299"/>
      <c r="Z1890" s="300"/>
      <c r="AA1890" s="300"/>
      <c r="AB1890" s="298"/>
      <c r="AC1890" s="187"/>
      <c r="AD1890" s="187"/>
      <c r="AE1890" s="187"/>
      <c r="AF1890" s="187"/>
      <c r="AG1890" s="187"/>
    </row>
    <row r="1891">
      <c r="A1891" s="253"/>
      <c r="B1891" s="253"/>
      <c r="C1891" s="289"/>
      <c r="D1891" s="289"/>
      <c r="E1891" s="289"/>
      <c r="F1891" s="289"/>
      <c r="G1891" s="290"/>
      <c r="H1891" s="289"/>
      <c r="I1891" s="289"/>
      <c r="J1891" s="289"/>
      <c r="K1891" s="291"/>
      <c r="L1891" s="292"/>
      <c r="M1891" s="292"/>
      <c r="N1891" s="289"/>
      <c r="O1891" s="289"/>
      <c r="P1891" s="293"/>
      <c r="Q1891" s="294"/>
      <c r="R1891" s="206"/>
      <c r="S1891" s="295"/>
      <c r="T1891" s="289"/>
      <c r="U1891" s="289"/>
      <c r="V1891" s="296" t="str">
        <f t="shared" si="1128"/>
        <v> </v>
      </c>
      <c r="W1891" s="297"/>
      <c r="X1891" s="298"/>
      <c r="Y1891" s="299"/>
      <c r="Z1891" s="300"/>
      <c r="AA1891" s="300"/>
      <c r="AB1891" s="298"/>
      <c r="AC1891" s="187"/>
      <c r="AD1891" s="187"/>
      <c r="AE1891" s="187"/>
      <c r="AF1891" s="187"/>
      <c r="AG1891" s="187"/>
    </row>
    <row r="1892">
      <c r="A1892" s="253"/>
      <c r="B1892" s="253"/>
      <c r="C1892" s="289"/>
      <c r="D1892" s="289"/>
      <c r="E1892" s="289"/>
      <c r="F1892" s="289"/>
      <c r="G1892" s="290"/>
      <c r="H1892" s="289"/>
      <c r="I1892" s="289"/>
      <c r="J1892" s="289"/>
      <c r="K1892" s="291"/>
      <c r="L1892" s="292"/>
      <c r="M1892" s="292"/>
      <c r="N1892" s="289"/>
      <c r="O1892" s="289"/>
      <c r="P1892" s="293"/>
      <c r="Q1892" s="294"/>
      <c r="R1892" s="206"/>
      <c r="S1892" s="295"/>
      <c r="T1892" s="289"/>
      <c r="U1892" s="289"/>
      <c r="V1892" s="296" t="str">
        <f t="shared" si="1128"/>
        <v> </v>
      </c>
      <c r="W1892" s="297"/>
      <c r="X1892" s="298"/>
      <c r="Y1892" s="299"/>
      <c r="Z1892" s="300"/>
      <c r="AA1892" s="300"/>
      <c r="AB1892" s="298"/>
      <c r="AC1892" s="187"/>
      <c r="AD1892" s="187"/>
      <c r="AE1892" s="187"/>
      <c r="AF1892" s="187"/>
      <c r="AG1892" s="187"/>
    </row>
    <row r="1893">
      <c r="A1893" s="253"/>
      <c r="B1893" s="253"/>
      <c r="C1893" s="289"/>
      <c r="D1893" s="289"/>
      <c r="E1893" s="289"/>
      <c r="F1893" s="289"/>
      <c r="G1893" s="290"/>
      <c r="H1893" s="289"/>
      <c r="I1893" s="289"/>
      <c r="J1893" s="289"/>
      <c r="K1893" s="291"/>
      <c r="L1893" s="292"/>
      <c r="M1893" s="292"/>
      <c r="N1893" s="289"/>
      <c r="O1893" s="289"/>
      <c r="P1893" s="293"/>
      <c r="Q1893" s="294"/>
      <c r="R1893" s="206"/>
      <c r="S1893" s="295"/>
      <c r="T1893" s="289"/>
      <c r="U1893" s="289"/>
      <c r="V1893" s="296" t="str">
        <f t="shared" si="1128"/>
        <v> </v>
      </c>
      <c r="W1893" s="297"/>
      <c r="X1893" s="298"/>
      <c r="Y1893" s="299"/>
      <c r="Z1893" s="300"/>
      <c r="AA1893" s="300"/>
      <c r="AB1893" s="298"/>
      <c r="AC1893" s="187"/>
      <c r="AD1893" s="187"/>
      <c r="AE1893" s="187"/>
      <c r="AF1893" s="187"/>
      <c r="AG1893" s="187"/>
    </row>
    <row r="1894">
      <c r="A1894" s="253"/>
      <c r="B1894" s="253"/>
      <c r="C1894" s="289"/>
      <c r="D1894" s="289"/>
      <c r="E1894" s="289"/>
      <c r="F1894" s="289"/>
      <c r="G1894" s="290"/>
      <c r="H1894" s="289"/>
      <c r="I1894" s="289"/>
      <c r="J1894" s="289"/>
      <c r="K1894" s="291"/>
      <c r="L1894" s="292"/>
      <c r="M1894" s="292"/>
      <c r="N1894" s="289"/>
      <c r="O1894" s="289"/>
      <c r="P1894" s="293"/>
      <c r="Q1894" s="294"/>
      <c r="R1894" s="206"/>
      <c r="S1894" s="295"/>
      <c r="T1894" s="289"/>
      <c r="U1894" s="289"/>
      <c r="V1894" s="296" t="str">
        <f t="shared" si="1128"/>
        <v> </v>
      </c>
      <c r="W1894" s="297"/>
      <c r="X1894" s="298"/>
      <c r="Y1894" s="299"/>
      <c r="Z1894" s="300"/>
      <c r="AA1894" s="300"/>
      <c r="AB1894" s="298"/>
      <c r="AC1894" s="187"/>
      <c r="AD1894" s="187"/>
      <c r="AE1894" s="187"/>
      <c r="AF1894" s="187"/>
      <c r="AG1894" s="187"/>
    </row>
    <row r="1895">
      <c r="A1895" s="253"/>
      <c r="B1895" s="253"/>
      <c r="C1895" s="289"/>
      <c r="D1895" s="289"/>
      <c r="E1895" s="289"/>
      <c r="F1895" s="289"/>
      <c r="G1895" s="290"/>
      <c r="H1895" s="289"/>
      <c r="I1895" s="289"/>
      <c r="J1895" s="289"/>
      <c r="K1895" s="291"/>
      <c r="L1895" s="292"/>
      <c r="M1895" s="292"/>
      <c r="N1895" s="289"/>
      <c r="O1895" s="289"/>
      <c r="P1895" s="293"/>
      <c r="Q1895" s="294"/>
      <c r="R1895" s="206"/>
      <c r="S1895" s="295"/>
      <c r="T1895" s="289"/>
      <c r="U1895" s="289"/>
      <c r="V1895" s="296" t="str">
        <f t="shared" si="1128"/>
        <v> </v>
      </c>
      <c r="W1895" s="297"/>
      <c r="X1895" s="298"/>
      <c r="Y1895" s="299"/>
      <c r="Z1895" s="300"/>
      <c r="AA1895" s="300"/>
      <c r="AB1895" s="298"/>
      <c r="AC1895" s="187"/>
      <c r="AD1895" s="187"/>
      <c r="AE1895" s="187"/>
      <c r="AF1895" s="187"/>
      <c r="AG1895" s="187"/>
    </row>
    <row r="1896">
      <c r="A1896" s="253"/>
      <c r="B1896" s="253"/>
      <c r="C1896" s="289"/>
      <c r="D1896" s="289"/>
      <c r="E1896" s="289"/>
      <c r="F1896" s="289"/>
      <c r="G1896" s="290"/>
      <c r="H1896" s="289"/>
      <c r="I1896" s="289"/>
      <c r="J1896" s="289"/>
      <c r="K1896" s="291"/>
      <c r="L1896" s="292"/>
      <c r="M1896" s="292"/>
      <c r="N1896" s="289"/>
      <c r="O1896" s="289"/>
      <c r="P1896" s="293"/>
      <c r="Q1896" s="294"/>
      <c r="R1896" s="206"/>
      <c r="S1896" s="295"/>
      <c r="T1896" s="289"/>
      <c r="U1896" s="289"/>
      <c r="V1896" s="296" t="str">
        <f t="shared" si="1128"/>
        <v> </v>
      </c>
      <c r="W1896" s="297"/>
      <c r="X1896" s="298"/>
      <c r="Y1896" s="299"/>
      <c r="Z1896" s="300"/>
      <c r="AA1896" s="300"/>
      <c r="AB1896" s="298"/>
      <c r="AC1896" s="187"/>
      <c r="AD1896" s="187"/>
      <c r="AE1896" s="187"/>
      <c r="AF1896" s="187"/>
      <c r="AG1896" s="187"/>
    </row>
    <row r="1897">
      <c r="A1897" s="253"/>
      <c r="B1897" s="253"/>
      <c r="C1897" s="289"/>
      <c r="D1897" s="289"/>
      <c r="E1897" s="289"/>
      <c r="F1897" s="289"/>
      <c r="G1897" s="290"/>
      <c r="H1897" s="289"/>
      <c r="I1897" s="289"/>
      <c r="J1897" s="289"/>
      <c r="K1897" s="291"/>
      <c r="L1897" s="292"/>
      <c r="M1897" s="292"/>
      <c r="N1897" s="289"/>
      <c r="O1897" s="289"/>
      <c r="P1897" s="293"/>
      <c r="Q1897" s="294"/>
      <c r="R1897" s="206"/>
      <c r="S1897" s="295"/>
      <c r="T1897" s="289"/>
      <c r="U1897" s="289"/>
      <c r="V1897" s="296" t="str">
        <f t="shared" si="1128"/>
        <v> </v>
      </c>
      <c r="W1897" s="297"/>
      <c r="X1897" s="298"/>
      <c r="Y1897" s="299"/>
      <c r="Z1897" s="300"/>
      <c r="AA1897" s="300"/>
      <c r="AB1897" s="298"/>
      <c r="AC1897" s="187"/>
      <c r="AD1897" s="187"/>
      <c r="AE1897" s="187"/>
      <c r="AF1897" s="187"/>
      <c r="AG1897" s="187"/>
    </row>
    <row r="1898">
      <c r="A1898" s="253"/>
      <c r="B1898" s="253"/>
      <c r="C1898" s="289"/>
      <c r="D1898" s="289"/>
      <c r="E1898" s="289"/>
      <c r="F1898" s="289"/>
      <c r="G1898" s="290"/>
      <c r="H1898" s="289"/>
      <c r="I1898" s="289"/>
      <c r="J1898" s="289"/>
      <c r="K1898" s="291"/>
      <c r="L1898" s="292"/>
      <c r="M1898" s="292"/>
      <c r="N1898" s="289"/>
      <c r="O1898" s="289"/>
      <c r="P1898" s="293"/>
      <c r="Q1898" s="294"/>
      <c r="R1898" s="206"/>
      <c r="S1898" s="295"/>
      <c r="T1898" s="289"/>
      <c r="U1898" s="289"/>
      <c r="V1898" s="296" t="str">
        <f t="shared" si="1128"/>
        <v> </v>
      </c>
      <c r="W1898" s="297"/>
      <c r="X1898" s="298"/>
      <c r="Y1898" s="299"/>
      <c r="Z1898" s="300"/>
      <c r="AA1898" s="300"/>
      <c r="AB1898" s="298"/>
      <c r="AC1898" s="187"/>
      <c r="AD1898" s="187"/>
      <c r="AE1898" s="187"/>
      <c r="AF1898" s="187"/>
      <c r="AG1898" s="187"/>
    </row>
    <row r="1899">
      <c r="A1899" s="253"/>
      <c r="B1899" s="253"/>
      <c r="C1899" s="289"/>
      <c r="D1899" s="289"/>
      <c r="E1899" s="289"/>
      <c r="F1899" s="289"/>
      <c r="G1899" s="290"/>
      <c r="H1899" s="289"/>
      <c r="I1899" s="289"/>
      <c r="J1899" s="289"/>
      <c r="K1899" s="291"/>
      <c r="L1899" s="292"/>
      <c r="M1899" s="292"/>
      <c r="N1899" s="289"/>
      <c r="O1899" s="289"/>
      <c r="P1899" s="293"/>
      <c r="Q1899" s="294"/>
      <c r="R1899" s="206"/>
      <c r="S1899" s="295"/>
      <c r="T1899" s="289"/>
      <c r="U1899" s="289"/>
      <c r="V1899" s="296" t="str">
        <f t="shared" si="1128"/>
        <v> </v>
      </c>
      <c r="W1899" s="297"/>
      <c r="X1899" s="298"/>
      <c r="Y1899" s="299"/>
      <c r="Z1899" s="300"/>
      <c r="AA1899" s="300"/>
      <c r="AB1899" s="298"/>
      <c r="AC1899" s="187"/>
      <c r="AD1899" s="187"/>
      <c r="AE1899" s="187"/>
      <c r="AF1899" s="187"/>
      <c r="AG1899" s="187"/>
    </row>
    <row r="1900">
      <c r="A1900" s="253"/>
      <c r="B1900" s="253"/>
      <c r="C1900" s="289"/>
      <c r="D1900" s="289"/>
      <c r="E1900" s="289"/>
      <c r="F1900" s="289"/>
      <c r="G1900" s="290"/>
      <c r="H1900" s="289"/>
      <c r="I1900" s="289"/>
      <c r="J1900" s="289"/>
      <c r="K1900" s="291"/>
      <c r="L1900" s="292"/>
      <c r="M1900" s="292"/>
      <c r="N1900" s="289"/>
      <c r="O1900" s="289"/>
      <c r="P1900" s="293"/>
      <c r="Q1900" s="294"/>
      <c r="R1900" s="206"/>
      <c r="S1900" s="295"/>
      <c r="T1900" s="289"/>
      <c r="U1900" s="289"/>
      <c r="V1900" s="296" t="str">
        <f t="shared" si="1128"/>
        <v> </v>
      </c>
      <c r="W1900" s="297"/>
      <c r="X1900" s="298"/>
      <c r="Y1900" s="299"/>
      <c r="Z1900" s="300"/>
      <c r="AA1900" s="300"/>
      <c r="AB1900" s="298"/>
      <c r="AC1900" s="187"/>
      <c r="AD1900" s="187"/>
      <c r="AE1900" s="187"/>
      <c r="AF1900" s="187"/>
      <c r="AG1900" s="187"/>
    </row>
    <row r="1901">
      <c r="A1901" s="253"/>
      <c r="B1901" s="253"/>
      <c r="C1901" s="289"/>
      <c r="D1901" s="289"/>
      <c r="E1901" s="289"/>
      <c r="F1901" s="289"/>
      <c r="G1901" s="290"/>
      <c r="H1901" s="289"/>
      <c r="I1901" s="289"/>
      <c r="J1901" s="289"/>
      <c r="K1901" s="291"/>
      <c r="L1901" s="292"/>
      <c r="M1901" s="292"/>
      <c r="N1901" s="289"/>
      <c r="O1901" s="289"/>
      <c r="P1901" s="293"/>
      <c r="Q1901" s="294"/>
      <c r="R1901" s="206"/>
      <c r="S1901" s="295"/>
      <c r="T1901" s="289"/>
      <c r="U1901" s="289"/>
      <c r="V1901" s="296" t="str">
        <f t="shared" si="1128"/>
        <v> </v>
      </c>
      <c r="W1901" s="297"/>
      <c r="X1901" s="298"/>
      <c r="Y1901" s="299"/>
      <c r="Z1901" s="300"/>
      <c r="AA1901" s="300"/>
      <c r="AB1901" s="298"/>
      <c r="AC1901" s="187"/>
      <c r="AD1901" s="187"/>
      <c r="AE1901" s="187"/>
      <c r="AF1901" s="187"/>
      <c r="AG1901" s="187"/>
    </row>
    <row r="1902">
      <c r="A1902" s="253"/>
      <c r="B1902" s="253"/>
      <c r="C1902" s="289"/>
      <c r="D1902" s="289"/>
      <c r="E1902" s="289"/>
      <c r="F1902" s="289"/>
      <c r="G1902" s="290"/>
      <c r="H1902" s="289"/>
      <c r="I1902" s="289"/>
      <c r="J1902" s="289"/>
      <c r="K1902" s="291"/>
      <c r="L1902" s="292"/>
      <c r="M1902" s="292"/>
      <c r="N1902" s="289"/>
      <c r="O1902" s="289"/>
      <c r="P1902" s="293"/>
      <c r="Q1902" s="294"/>
      <c r="R1902" s="206"/>
      <c r="S1902" s="295"/>
      <c r="T1902" s="289"/>
      <c r="U1902" s="289"/>
      <c r="V1902" s="296" t="str">
        <f t="shared" si="1128"/>
        <v> </v>
      </c>
      <c r="W1902" s="297"/>
      <c r="X1902" s="298"/>
      <c r="Y1902" s="299"/>
      <c r="Z1902" s="300"/>
      <c r="AA1902" s="300"/>
      <c r="AB1902" s="298"/>
      <c r="AC1902" s="187"/>
      <c r="AD1902" s="187"/>
      <c r="AE1902" s="187"/>
      <c r="AF1902" s="187"/>
      <c r="AG1902" s="187"/>
    </row>
    <row r="1903">
      <c r="A1903" s="253"/>
      <c r="B1903" s="253"/>
      <c r="C1903" s="289"/>
      <c r="D1903" s="289"/>
      <c r="E1903" s="289"/>
      <c r="F1903" s="289"/>
      <c r="G1903" s="290"/>
      <c r="H1903" s="289"/>
      <c r="I1903" s="289"/>
      <c r="J1903" s="289"/>
      <c r="K1903" s="291"/>
      <c r="L1903" s="292"/>
      <c r="M1903" s="292"/>
      <c r="N1903" s="289"/>
      <c r="O1903" s="289"/>
      <c r="P1903" s="293"/>
      <c r="Q1903" s="294"/>
      <c r="R1903" s="206"/>
      <c r="S1903" s="295"/>
      <c r="T1903" s="289"/>
      <c r="U1903" s="289"/>
      <c r="V1903" s="296" t="str">
        <f t="shared" si="1128"/>
        <v> </v>
      </c>
      <c r="W1903" s="297"/>
      <c r="X1903" s="298"/>
      <c r="Y1903" s="299"/>
      <c r="Z1903" s="300"/>
      <c r="AA1903" s="300"/>
      <c r="AB1903" s="298"/>
      <c r="AC1903" s="187"/>
      <c r="AD1903" s="187"/>
      <c r="AE1903" s="187"/>
      <c r="AF1903" s="187"/>
      <c r="AG1903" s="187"/>
    </row>
    <row r="1904">
      <c r="A1904" s="253"/>
      <c r="B1904" s="253"/>
      <c r="C1904" s="289"/>
      <c r="D1904" s="289"/>
      <c r="E1904" s="289"/>
      <c r="F1904" s="289"/>
      <c r="G1904" s="290"/>
      <c r="H1904" s="289"/>
      <c r="I1904" s="289"/>
      <c r="J1904" s="289"/>
      <c r="K1904" s="291"/>
      <c r="L1904" s="292"/>
      <c r="M1904" s="292"/>
      <c r="N1904" s="289"/>
      <c r="O1904" s="289"/>
      <c r="P1904" s="293"/>
      <c r="Q1904" s="294"/>
      <c r="R1904" s="206"/>
      <c r="S1904" s="295"/>
      <c r="T1904" s="289"/>
      <c r="U1904" s="289"/>
      <c r="V1904" s="296" t="str">
        <f t="shared" si="1128"/>
        <v> </v>
      </c>
      <c r="W1904" s="297"/>
      <c r="X1904" s="298"/>
      <c r="Y1904" s="299"/>
      <c r="Z1904" s="300"/>
      <c r="AA1904" s="300"/>
      <c r="AB1904" s="298"/>
      <c r="AC1904" s="187"/>
      <c r="AD1904" s="187"/>
      <c r="AE1904" s="187"/>
      <c r="AF1904" s="187"/>
      <c r="AG1904" s="187"/>
    </row>
    <row r="1905">
      <c r="A1905" s="253"/>
      <c r="B1905" s="253"/>
      <c r="C1905" s="289"/>
      <c r="D1905" s="289"/>
      <c r="E1905" s="289"/>
      <c r="F1905" s="289"/>
      <c r="G1905" s="290"/>
      <c r="H1905" s="289"/>
      <c r="I1905" s="289"/>
      <c r="J1905" s="289"/>
      <c r="K1905" s="291"/>
      <c r="L1905" s="292"/>
      <c r="M1905" s="292"/>
      <c r="N1905" s="289"/>
      <c r="O1905" s="289"/>
      <c r="P1905" s="293"/>
      <c r="Q1905" s="294"/>
      <c r="R1905" s="206"/>
      <c r="S1905" s="295"/>
      <c r="T1905" s="289"/>
      <c r="U1905" s="289"/>
      <c r="V1905" s="296" t="str">
        <f t="shared" si="1128"/>
        <v> </v>
      </c>
      <c r="W1905" s="297"/>
      <c r="X1905" s="298"/>
      <c r="Y1905" s="299"/>
      <c r="Z1905" s="300"/>
      <c r="AA1905" s="300"/>
      <c r="AB1905" s="298"/>
      <c r="AC1905" s="187"/>
      <c r="AD1905" s="187"/>
      <c r="AE1905" s="187"/>
      <c r="AF1905" s="187"/>
      <c r="AG1905" s="187"/>
    </row>
    <row r="1906">
      <c r="A1906" s="253"/>
      <c r="B1906" s="253"/>
      <c r="C1906" s="289"/>
      <c r="D1906" s="289"/>
      <c r="E1906" s="289"/>
      <c r="F1906" s="289"/>
      <c r="G1906" s="290"/>
      <c r="H1906" s="289"/>
      <c r="I1906" s="289"/>
      <c r="J1906" s="289"/>
      <c r="K1906" s="291"/>
      <c r="L1906" s="292"/>
      <c r="M1906" s="292"/>
      <c r="N1906" s="289"/>
      <c r="O1906" s="289"/>
      <c r="P1906" s="293"/>
      <c r="Q1906" s="294"/>
      <c r="R1906" s="206"/>
      <c r="S1906" s="295"/>
      <c r="T1906" s="289"/>
      <c r="U1906" s="289"/>
      <c r="V1906" s="296" t="str">
        <f t="shared" si="1128"/>
        <v> </v>
      </c>
      <c r="W1906" s="297"/>
      <c r="X1906" s="298"/>
      <c r="Y1906" s="299"/>
      <c r="Z1906" s="300"/>
      <c r="AA1906" s="300"/>
      <c r="AB1906" s="298"/>
      <c r="AC1906" s="187"/>
      <c r="AD1906" s="187"/>
      <c r="AE1906" s="187"/>
      <c r="AF1906" s="187"/>
      <c r="AG1906" s="187"/>
    </row>
    <row r="1907">
      <c r="A1907" s="253"/>
      <c r="B1907" s="253"/>
      <c r="C1907" s="289"/>
      <c r="D1907" s="289"/>
      <c r="E1907" s="289"/>
      <c r="F1907" s="289"/>
      <c r="G1907" s="290"/>
      <c r="H1907" s="289"/>
      <c r="I1907" s="289"/>
      <c r="J1907" s="289"/>
      <c r="K1907" s="291"/>
      <c r="L1907" s="292"/>
      <c r="M1907" s="292"/>
      <c r="N1907" s="289"/>
      <c r="O1907" s="289"/>
      <c r="P1907" s="293"/>
      <c r="Q1907" s="294"/>
      <c r="R1907" s="206"/>
      <c r="S1907" s="295"/>
      <c r="T1907" s="289"/>
      <c r="U1907" s="289"/>
      <c r="V1907" s="296" t="str">
        <f t="shared" si="1128"/>
        <v> </v>
      </c>
      <c r="W1907" s="297"/>
      <c r="X1907" s="298"/>
      <c r="Y1907" s="299"/>
      <c r="Z1907" s="300"/>
      <c r="AA1907" s="300"/>
      <c r="AB1907" s="298"/>
      <c r="AC1907" s="187"/>
      <c r="AD1907" s="187"/>
      <c r="AE1907" s="187"/>
      <c r="AF1907" s="187"/>
      <c r="AG1907" s="187"/>
    </row>
    <row r="1908">
      <c r="A1908" s="253"/>
      <c r="B1908" s="253"/>
      <c r="C1908" s="289"/>
      <c r="D1908" s="289"/>
      <c r="E1908" s="289"/>
      <c r="F1908" s="289"/>
      <c r="G1908" s="290"/>
      <c r="H1908" s="289"/>
      <c r="I1908" s="289"/>
      <c r="J1908" s="289"/>
      <c r="K1908" s="291"/>
      <c r="L1908" s="292"/>
      <c r="M1908" s="292"/>
      <c r="N1908" s="289"/>
      <c r="O1908" s="289"/>
      <c r="P1908" s="293"/>
      <c r="Q1908" s="294"/>
      <c r="R1908" s="206"/>
      <c r="S1908" s="295"/>
      <c r="T1908" s="289"/>
      <c r="U1908" s="289"/>
      <c r="V1908" s="296" t="str">
        <f t="shared" si="1128"/>
        <v> </v>
      </c>
      <c r="W1908" s="297"/>
      <c r="X1908" s="298"/>
      <c r="Y1908" s="299"/>
      <c r="Z1908" s="300"/>
      <c r="AA1908" s="300"/>
      <c r="AB1908" s="298"/>
      <c r="AC1908" s="187"/>
      <c r="AD1908" s="187"/>
      <c r="AE1908" s="187"/>
      <c r="AF1908" s="187"/>
      <c r="AG1908" s="187"/>
    </row>
    <row r="1909">
      <c r="A1909" s="253"/>
      <c r="B1909" s="253"/>
      <c r="C1909" s="289"/>
      <c r="D1909" s="289"/>
      <c r="E1909" s="289"/>
      <c r="F1909" s="289"/>
      <c r="G1909" s="290"/>
      <c r="H1909" s="289"/>
      <c r="I1909" s="289"/>
      <c r="J1909" s="289"/>
      <c r="K1909" s="291"/>
      <c r="L1909" s="292"/>
      <c r="M1909" s="292"/>
      <c r="N1909" s="289"/>
      <c r="O1909" s="289"/>
      <c r="P1909" s="293"/>
      <c r="Q1909" s="294"/>
      <c r="R1909" s="206"/>
      <c r="S1909" s="295"/>
      <c r="T1909" s="289"/>
      <c r="U1909" s="289"/>
      <c r="V1909" s="296" t="str">
        <f t="shared" si="1128"/>
        <v> </v>
      </c>
      <c r="W1909" s="297"/>
      <c r="X1909" s="298"/>
      <c r="Y1909" s="299"/>
      <c r="Z1909" s="300"/>
      <c r="AA1909" s="300"/>
      <c r="AB1909" s="298"/>
      <c r="AC1909" s="187"/>
      <c r="AD1909" s="187"/>
      <c r="AE1909" s="187"/>
      <c r="AF1909" s="187"/>
      <c r="AG1909" s="187"/>
    </row>
    <row r="1910">
      <c r="A1910" s="253"/>
      <c r="B1910" s="253"/>
      <c r="C1910" s="289"/>
      <c r="D1910" s="289"/>
      <c r="E1910" s="289"/>
      <c r="F1910" s="289"/>
      <c r="G1910" s="290"/>
      <c r="H1910" s="289"/>
      <c r="I1910" s="289"/>
      <c r="J1910" s="289"/>
      <c r="K1910" s="291"/>
      <c r="L1910" s="292"/>
      <c r="M1910" s="292"/>
      <c r="N1910" s="289"/>
      <c r="O1910" s="289"/>
      <c r="P1910" s="293"/>
      <c r="Q1910" s="294"/>
      <c r="R1910" s="206"/>
      <c r="S1910" s="295"/>
      <c r="T1910" s="289"/>
      <c r="U1910" s="289"/>
      <c r="V1910" s="296" t="str">
        <f t="shared" si="1128"/>
        <v> </v>
      </c>
      <c r="W1910" s="297"/>
      <c r="X1910" s="298"/>
      <c r="Y1910" s="299"/>
      <c r="Z1910" s="300"/>
      <c r="AA1910" s="300"/>
      <c r="AB1910" s="298"/>
      <c r="AC1910" s="187"/>
      <c r="AD1910" s="187"/>
      <c r="AE1910" s="187"/>
      <c r="AF1910" s="187"/>
      <c r="AG1910" s="187"/>
    </row>
    <row r="1911">
      <c r="A1911" s="253"/>
      <c r="B1911" s="253"/>
      <c r="C1911" s="289"/>
      <c r="D1911" s="289"/>
      <c r="E1911" s="289"/>
      <c r="F1911" s="289"/>
      <c r="G1911" s="290"/>
      <c r="H1911" s="289"/>
      <c r="I1911" s="289"/>
      <c r="J1911" s="289"/>
      <c r="K1911" s="291"/>
      <c r="L1911" s="292"/>
      <c r="M1911" s="292"/>
      <c r="N1911" s="289"/>
      <c r="O1911" s="289"/>
      <c r="P1911" s="293"/>
      <c r="Q1911" s="294"/>
      <c r="R1911" s="206"/>
      <c r="S1911" s="295"/>
      <c r="T1911" s="289"/>
      <c r="U1911" s="289"/>
      <c r="V1911" s="296" t="str">
        <f t="shared" si="1128"/>
        <v> </v>
      </c>
      <c r="W1911" s="297"/>
      <c r="X1911" s="298"/>
      <c r="Y1911" s="299"/>
      <c r="Z1911" s="300"/>
      <c r="AA1911" s="300"/>
      <c r="AB1911" s="298"/>
      <c r="AC1911" s="187"/>
      <c r="AD1911" s="187"/>
      <c r="AE1911" s="187"/>
      <c r="AF1911" s="187"/>
      <c r="AG1911" s="187"/>
    </row>
    <row r="1912">
      <c r="A1912" s="253"/>
      <c r="B1912" s="253"/>
      <c r="C1912" s="289"/>
      <c r="D1912" s="289"/>
      <c r="E1912" s="289"/>
      <c r="F1912" s="289"/>
      <c r="G1912" s="290"/>
      <c r="H1912" s="289"/>
      <c r="I1912" s="289"/>
      <c r="J1912" s="289"/>
      <c r="K1912" s="291"/>
      <c r="L1912" s="292"/>
      <c r="M1912" s="292"/>
      <c r="N1912" s="289"/>
      <c r="O1912" s="289"/>
      <c r="P1912" s="293"/>
      <c r="Q1912" s="294"/>
      <c r="R1912" s="206"/>
      <c r="S1912" s="295"/>
      <c r="T1912" s="289"/>
      <c r="U1912" s="289"/>
      <c r="V1912" s="296" t="str">
        <f t="shared" si="1128"/>
        <v> </v>
      </c>
      <c r="W1912" s="297"/>
      <c r="X1912" s="298"/>
      <c r="Y1912" s="299"/>
      <c r="Z1912" s="300"/>
      <c r="AA1912" s="300"/>
      <c r="AB1912" s="298"/>
      <c r="AC1912" s="187"/>
      <c r="AD1912" s="187"/>
      <c r="AE1912" s="187"/>
      <c r="AF1912" s="187"/>
      <c r="AG1912" s="187"/>
    </row>
    <row r="1913">
      <c r="A1913" s="253"/>
      <c r="B1913" s="253"/>
      <c r="C1913" s="289"/>
      <c r="D1913" s="289"/>
      <c r="E1913" s="289"/>
      <c r="F1913" s="289"/>
      <c r="G1913" s="290"/>
      <c r="H1913" s="289"/>
      <c r="I1913" s="289"/>
      <c r="J1913" s="289"/>
      <c r="K1913" s="291"/>
      <c r="L1913" s="292"/>
      <c r="M1913" s="292"/>
      <c r="N1913" s="289"/>
      <c r="O1913" s="289"/>
      <c r="P1913" s="293"/>
      <c r="Q1913" s="294"/>
      <c r="R1913" s="206"/>
      <c r="S1913" s="295"/>
      <c r="T1913" s="289"/>
      <c r="U1913" s="289"/>
      <c r="V1913" s="296" t="str">
        <f t="shared" si="1128"/>
        <v> </v>
      </c>
      <c r="W1913" s="297"/>
      <c r="X1913" s="298"/>
      <c r="Y1913" s="299"/>
      <c r="Z1913" s="300"/>
      <c r="AA1913" s="300"/>
      <c r="AB1913" s="298"/>
      <c r="AC1913" s="187"/>
      <c r="AD1913" s="187"/>
      <c r="AE1913" s="187"/>
      <c r="AF1913" s="187"/>
      <c r="AG1913" s="187"/>
    </row>
    <row r="1914">
      <c r="A1914" s="253"/>
      <c r="B1914" s="253"/>
      <c r="C1914" s="289"/>
      <c r="D1914" s="289"/>
      <c r="E1914" s="289"/>
      <c r="F1914" s="289"/>
      <c r="G1914" s="290"/>
      <c r="H1914" s="289"/>
      <c r="I1914" s="289"/>
      <c r="J1914" s="289"/>
      <c r="K1914" s="291"/>
      <c r="L1914" s="292"/>
      <c r="M1914" s="292"/>
      <c r="N1914" s="289"/>
      <c r="O1914" s="289"/>
      <c r="P1914" s="293"/>
      <c r="Q1914" s="294"/>
      <c r="R1914" s="206"/>
      <c r="S1914" s="295"/>
      <c r="T1914" s="289"/>
      <c r="U1914" s="289"/>
      <c r="V1914" s="296" t="str">
        <f t="shared" si="1128"/>
        <v> </v>
      </c>
      <c r="W1914" s="297"/>
      <c r="X1914" s="298"/>
      <c r="Y1914" s="299"/>
      <c r="Z1914" s="300"/>
      <c r="AA1914" s="300"/>
      <c r="AB1914" s="298"/>
      <c r="AC1914" s="187"/>
      <c r="AD1914" s="187"/>
      <c r="AE1914" s="187"/>
      <c r="AF1914" s="187"/>
      <c r="AG1914" s="187"/>
    </row>
    <row r="1915">
      <c r="A1915" s="253"/>
      <c r="B1915" s="253"/>
      <c r="C1915" s="289"/>
      <c r="D1915" s="289"/>
      <c r="E1915" s="289"/>
      <c r="F1915" s="289"/>
      <c r="G1915" s="290"/>
      <c r="H1915" s="289"/>
      <c r="I1915" s="289"/>
      <c r="J1915" s="289"/>
      <c r="K1915" s="291"/>
      <c r="L1915" s="292"/>
      <c r="M1915" s="292"/>
      <c r="N1915" s="289"/>
      <c r="O1915" s="289"/>
      <c r="P1915" s="293"/>
      <c r="Q1915" s="294"/>
      <c r="R1915" s="206"/>
      <c r="S1915" s="295"/>
      <c r="T1915" s="289"/>
      <c r="U1915" s="289"/>
      <c r="V1915" s="296" t="str">
        <f t="shared" si="1128"/>
        <v> </v>
      </c>
      <c r="W1915" s="297"/>
      <c r="X1915" s="298"/>
      <c r="Y1915" s="299"/>
      <c r="Z1915" s="300"/>
      <c r="AA1915" s="300"/>
      <c r="AB1915" s="298"/>
      <c r="AC1915" s="187"/>
      <c r="AD1915" s="187"/>
      <c r="AE1915" s="187"/>
      <c r="AF1915" s="187"/>
      <c r="AG1915" s="187"/>
    </row>
    <row r="1916">
      <c r="A1916" s="253"/>
      <c r="B1916" s="253"/>
      <c r="C1916" s="289"/>
      <c r="D1916" s="289"/>
      <c r="E1916" s="289"/>
      <c r="F1916" s="289"/>
      <c r="G1916" s="290"/>
      <c r="H1916" s="289"/>
      <c r="I1916" s="289"/>
      <c r="J1916" s="289"/>
      <c r="K1916" s="291"/>
      <c r="L1916" s="292"/>
      <c r="M1916" s="292"/>
      <c r="N1916" s="289"/>
      <c r="O1916" s="289"/>
      <c r="P1916" s="293"/>
      <c r="Q1916" s="294"/>
      <c r="R1916" s="206"/>
      <c r="S1916" s="295"/>
      <c r="T1916" s="289"/>
      <c r="U1916" s="289"/>
      <c r="V1916" s="296" t="str">
        <f t="shared" si="1128"/>
        <v> </v>
      </c>
      <c r="W1916" s="297"/>
      <c r="X1916" s="298"/>
      <c r="Y1916" s="299"/>
      <c r="Z1916" s="300"/>
      <c r="AA1916" s="300"/>
      <c r="AB1916" s="298"/>
      <c r="AC1916" s="187"/>
      <c r="AD1916" s="187"/>
      <c r="AE1916" s="187"/>
      <c r="AF1916" s="187"/>
      <c r="AG1916" s="187"/>
    </row>
    <row r="1917">
      <c r="A1917" s="253"/>
      <c r="B1917" s="253"/>
      <c r="C1917" s="289"/>
      <c r="D1917" s="289"/>
      <c r="E1917" s="289"/>
      <c r="F1917" s="289"/>
      <c r="G1917" s="290"/>
      <c r="H1917" s="289"/>
      <c r="I1917" s="289"/>
      <c r="J1917" s="289"/>
      <c r="K1917" s="291"/>
      <c r="L1917" s="292"/>
      <c r="M1917" s="292"/>
      <c r="N1917" s="289"/>
      <c r="O1917" s="289"/>
      <c r="P1917" s="293"/>
      <c r="Q1917" s="294"/>
      <c r="R1917" s="206"/>
      <c r="S1917" s="295"/>
      <c r="T1917" s="289"/>
      <c r="U1917" s="289"/>
      <c r="V1917" s="296" t="str">
        <f t="shared" si="1128"/>
        <v> </v>
      </c>
      <c r="W1917" s="297"/>
      <c r="X1917" s="298"/>
      <c r="Y1917" s="299"/>
      <c r="Z1917" s="300"/>
      <c r="AA1917" s="300"/>
      <c r="AB1917" s="298"/>
      <c r="AC1917" s="187"/>
      <c r="AD1917" s="187"/>
      <c r="AE1917" s="187"/>
      <c r="AF1917" s="187"/>
      <c r="AG1917" s="187"/>
    </row>
    <row r="1918">
      <c r="A1918" s="253"/>
      <c r="B1918" s="253"/>
      <c r="C1918" s="289"/>
      <c r="D1918" s="289"/>
      <c r="E1918" s="289"/>
      <c r="F1918" s="289"/>
      <c r="G1918" s="290"/>
      <c r="H1918" s="289"/>
      <c r="I1918" s="289"/>
      <c r="J1918" s="289"/>
      <c r="K1918" s="291"/>
      <c r="L1918" s="292"/>
      <c r="M1918" s="292"/>
      <c r="N1918" s="289"/>
      <c r="O1918" s="289"/>
      <c r="P1918" s="293"/>
      <c r="Q1918" s="294"/>
      <c r="R1918" s="206"/>
      <c r="S1918" s="295"/>
      <c r="T1918" s="289"/>
      <c r="U1918" s="289"/>
      <c r="V1918" s="296" t="str">
        <f t="shared" si="1128"/>
        <v> </v>
      </c>
      <c r="W1918" s="297"/>
      <c r="X1918" s="298"/>
      <c r="Y1918" s="299"/>
      <c r="Z1918" s="300"/>
      <c r="AA1918" s="300"/>
      <c r="AB1918" s="298"/>
      <c r="AC1918" s="187"/>
      <c r="AD1918" s="187"/>
      <c r="AE1918" s="187"/>
      <c r="AF1918" s="187"/>
      <c r="AG1918" s="187"/>
    </row>
    <row r="1919">
      <c r="A1919" s="253"/>
      <c r="B1919" s="253"/>
      <c r="C1919" s="289"/>
      <c r="D1919" s="289"/>
      <c r="E1919" s="289"/>
      <c r="F1919" s="289"/>
      <c r="G1919" s="290"/>
      <c r="H1919" s="289"/>
      <c r="I1919" s="289"/>
      <c r="J1919" s="289"/>
      <c r="K1919" s="291"/>
      <c r="L1919" s="292"/>
      <c r="M1919" s="292"/>
      <c r="N1919" s="289"/>
      <c r="O1919" s="289"/>
      <c r="P1919" s="293"/>
      <c r="Q1919" s="294"/>
      <c r="R1919" s="206"/>
      <c r="S1919" s="295"/>
      <c r="T1919" s="289"/>
      <c r="U1919" s="289"/>
      <c r="V1919" s="296" t="str">
        <f t="shared" si="1128"/>
        <v> </v>
      </c>
      <c r="W1919" s="297"/>
      <c r="X1919" s="298"/>
      <c r="Y1919" s="299"/>
      <c r="Z1919" s="300"/>
      <c r="AA1919" s="300"/>
      <c r="AB1919" s="298"/>
      <c r="AC1919" s="187"/>
      <c r="AD1919" s="187"/>
      <c r="AE1919" s="187"/>
      <c r="AF1919" s="187"/>
      <c r="AG1919" s="187"/>
    </row>
    <row r="1920">
      <c r="A1920" s="253"/>
      <c r="B1920" s="253"/>
      <c r="C1920" s="289"/>
      <c r="D1920" s="289"/>
      <c r="E1920" s="289"/>
      <c r="F1920" s="289"/>
      <c r="G1920" s="290"/>
      <c r="H1920" s="289"/>
      <c r="I1920" s="289"/>
      <c r="J1920" s="289"/>
      <c r="K1920" s="291"/>
      <c r="L1920" s="292"/>
      <c r="M1920" s="292"/>
      <c r="N1920" s="289"/>
      <c r="O1920" s="289"/>
      <c r="P1920" s="293"/>
      <c r="Q1920" s="294"/>
      <c r="R1920" s="206"/>
      <c r="S1920" s="295"/>
      <c r="T1920" s="289"/>
      <c r="U1920" s="289"/>
      <c r="V1920" s="296" t="str">
        <f t="shared" si="1128"/>
        <v> </v>
      </c>
      <c r="W1920" s="297"/>
      <c r="X1920" s="298"/>
      <c r="Y1920" s="299"/>
      <c r="Z1920" s="300"/>
      <c r="AA1920" s="300"/>
      <c r="AB1920" s="298"/>
      <c r="AC1920" s="187"/>
      <c r="AD1920" s="187"/>
      <c r="AE1920" s="187"/>
      <c r="AF1920" s="187"/>
      <c r="AG1920" s="187"/>
    </row>
    <row r="1921">
      <c r="A1921" s="253"/>
      <c r="B1921" s="253"/>
      <c r="C1921" s="289"/>
      <c r="D1921" s="289"/>
      <c r="E1921" s="289"/>
      <c r="F1921" s="289"/>
      <c r="G1921" s="290"/>
      <c r="H1921" s="289"/>
      <c r="I1921" s="289"/>
      <c r="J1921" s="289"/>
      <c r="K1921" s="291"/>
      <c r="L1921" s="292"/>
      <c r="M1921" s="292"/>
      <c r="N1921" s="289"/>
      <c r="O1921" s="289"/>
      <c r="P1921" s="293"/>
      <c r="Q1921" s="294"/>
      <c r="R1921" s="206"/>
      <c r="S1921" s="295"/>
      <c r="T1921" s="289"/>
      <c r="U1921" s="289"/>
      <c r="V1921" s="296" t="str">
        <f t="shared" si="1128"/>
        <v> </v>
      </c>
      <c r="W1921" s="297"/>
      <c r="X1921" s="298"/>
      <c r="Y1921" s="299"/>
      <c r="Z1921" s="300"/>
      <c r="AA1921" s="300"/>
      <c r="AB1921" s="298"/>
      <c r="AC1921" s="187"/>
      <c r="AD1921" s="187"/>
      <c r="AE1921" s="187"/>
      <c r="AF1921" s="187"/>
      <c r="AG1921" s="187"/>
    </row>
    <row r="1922">
      <c r="A1922" s="253"/>
      <c r="B1922" s="253"/>
      <c r="C1922" s="289"/>
      <c r="D1922" s="289"/>
      <c r="E1922" s="289"/>
      <c r="F1922" s="289"/>
      <c r="G1922" s="290"/>
      <c r="H1922" s="289"/>
      <c r="I1922" s="289"/>
      <c r="J1922" s="289"/>
      <c r="K1922" s="291"/>
      <c r="L1922" s="292"/>
      <c r="M1922" s="292"/>
      <c r="N1922" s="289"/>
      <c r="O1922" s="289"/>
      <c r="P1922" s="293"/>
      <c r="Q1922" s="294"/>
      <c r="R1922" s="206"/>
      <c r="S1922" s="295"/>
      <c r="T1922" s="289"/>
      <c r="U1922" s="289"/>
      <c r="V1922" s="296" t="str">
        <f t="shared" si="1128"/>
        <v> </v>
      </c>
      <c r="W1922" s="297"/>
      <c r="X1922" s="298"/>
      <c r="Y1922" s="299"/>
      <c r="Z1922" s="300"/>
      <c r="AA1922" s="300"/>
      <c r="AB1922" s="298"/>
      <c r="AC1922" s="187"/>
      <c r="AD1922" s="187"/>
      <c r="AE1922" s="187"/>
      <c r="AF1922" s="187"/>
      <c r="AG1922" s="187"/>
    </row>
    <row r="1923">
      <c r="A1923" s="253"/>
      <c r="B1923" s="253"/>
      <c r="C1923" s="289"/>
      <c r="D1923" s="289"/>
      <c r="E1923" s="289"/>
      <c r="F1923" s="289"/>
      <c r="G1923" s="290"/>
      <c r="H1923" s="289"/>
      <c r="I1923" s="289"/>
      <c r="J1923" s="289"/>
      <c r="K1923" s="291"/>
      <c r="L1923" s="292"/>
      <c r="M1923" s="292"/>
      <c r="N1923" s="289"/>
      <c r="O1923" s="289"/>
      <c r="P1923" s="293"/>
      <c r="Q1923" s="294"/>
      <c r="R1923" s="206"/>
      <c r="S1923" s="295"/>
      <c r="T1923" s="289"/>
      <c r="U1923" s="289"/>
      <c r="V1923" s="296" t="str">
        <f t="shared" si="1128"/>
        <v> </v>
      </c>
      <c r="W1923" s="297"/>
      <c r="X1923" s="298"/>
      <c r="Y1923" s="299"/>
      <c r="Z1923" s="300"/>
      <c r="AA1923" s="300"/>
      <c r="AB1923" s="298"/>
      <c r="AC1923" s="187"/>
      <c r="AD1923" s="187"/>
      <c r="AE1923" s="187"/>
      <c r="AF1923" s="187"/>
      <c r="AG1923" s="187"/>
    </row>
    <row r="1924">
      <c r="A1924" s="253"/>
      <c r="B1924" s="253"/>
      <c r="C1924" s="289"/>
      <c r="D1924" s="289"/>
      <c r="E1924" s="289"/>
      <c r="F1924" s="289"/>
      <c r="G1924" s="290"/>
      <c r="H1924" s="289"/>
      <c r="I1924" s="289"/>
      <c r="J1924" s="289"/>
      <c r="K1924" s="291"/>
      <c r="L1924" s="292"/>
      <c r="M1924" s="292"/>
      <c r="N1924" s="289"/>
      <c r="O1924" s="289"/>
      <c r="P1924" s="293"/>
      <c r="Q1924" s="294"/>
      <c r="R1924" s="206"/>
      <c r="S1924" s="295"/>
      <c r="T1924" s="289"/>
      <c r="U1924" s="289"/>
      <c r="V1924" s="296" t="str">
        <f t="shared" si="1128"/>
        <v> </v>
      </c>
      <c r="W1924" s="297"/>
      <c r="X1924" s="298"/>
      <c r="Y1924" s="299"/>
      <c r="Z1924" s="300"/>
      <c r="AA1924" s="300"/>
      <c r="AB1924" s="298"/>
      <c r="AC1924" s="187"/>
      <c r="AD1924" s="187"/>
      <c r="AE1924" s="187"/>
      <c r="AF1924" s="187"/>
      <c r="AG1924" s="187"/>
    </row>
    <row r="1925">
      <c r="A1925" s="253"/>
      <c r="B1925" s="253"/>
      <c r="C1925" s="289"/>
      <c r="D1925" s="289"/>
      <c r="E1925" s="289"/>
      <c r="F1925" s="289"/>
      <c r="G1925" s="290"/>
      <c r="H1925" s="289"/>
      <c r="I1925" s="289"/>
      <c r="J1925" s="289"/>
      <c r="K1925" s="291"/>
      <c r="L1925" s="292"/>
      <c r="M1925" s="292"/>
      <c r="N1925" s="289"/>
      <c r="O1925" s="289"/>
      <c r="P1925" s="293"/>
      <c r="Q1925" s="294"/>
      <c r="R1925" s="206"/>
      <c r="S1925" s="295"/>
      <c r="T1925" s="289"/>
      <c r="U1925" s="289"/>
      <c r="V1925" s="296" t="str">
        <f t="shared" si="1128"/>
        <v> </v>
      </c>
      <c r="W1925" s="297"/>
      <c r="X1925" s="298"/>
      <c r="Y1925" s="299"/>
      <c r="Z1925" s="300"/>
      <c r="AA1925" s="300"/>
      <c r="AB1925" s="298"/>
      <c r="AC1925" s="187"/>
      <c r="AD1925" s="187"/>
      <c r="AE1925" s="187"/>
      <c r="AF1925" s="187"/>
      <c r="AG1925" s="187"/>
    </row>
    <row r="1926">
      <c r="A1926" s="253"/>
      <c r="B1926" s="253"/>
      <c r="C1926" s="289"/>
      <c r="D1926" s="289"/>
      <c r="E1926" s="289"/>
      <c r="F1926" s="289"/>
      <c r="G1926" s="290"/>
      <c r="H1926" s="289"/>
      <c r="I1926" s="289"/>
      <c r="J1926" s="289"/>
      <c r="K1926" s="291"/>
      <c r="L1926" s="292"/>
      <c r="M1926" s="292"/>
      <c r="N1926" s="289"/>
      <c r="O1926" s="289"/>
      <c r="P1926" s="293"/>
      <c r="Q1926" s="294"/>
      <c r="R1926" s="206"/>
      <c r="S1926" s="295"/>
      <c r="T1926" s="289"/>
      <c r="U1926" s="289"/>
      <c r="V1926" s="296" t="str">
        <f t="shared" si="1128"/>
        <v> </v>
      </c>
      <c r="W1926" s="297"/>
      <c r="X1926" s="298"/>
      <c r="Y1926" s="299"/>
      <c r="Z1926" s="300"/>
      <c r="AA1926" s="300"/>
      <c r="AB1926" s="298"/>
      <c r="AC1926" s="187"/>
      <c r="AD1926" s="187"/>
      <c r="AE1926" s="187"/>
      <c r="AF1926" s="187"/>
      <c r="AG1926" s="187"/>
    </row>
    <row r="1927">
      <c r="A1927" s="253"/>
      <c r="B1927" s="253"/>
      <c r="C1927" s="289"/>
      <c r="D1927" s="289"/>
      <c r="E1927" s="289"/>
      <c r="F1927" s="289"/>
      <c r="G1927" s="290"/>
      <c r="H1927" s="289"/>
      <c r="I1927" s="289"/>
      <c r="J1927" s="289"/>
      <c r="K1927" s="291"/>
      <c r="L1927" s="292"/>
      <c r="M1927" s="292"/>
      <c r="N1927" s="289"/>
      <c r="O1927" s="289"/>
      <c r="P1927" s="293"/>
      <c r="Q1927" s="294"/>
      <c r="R1927" s="206"/>
      <c r="S1927" s="295"/>
      <c r="T1927" s="289"/>
      <c r="U1927" s="289"/>
      <c r="V1927" s="296" t="str">
        <f t="shared" si="1128"/>
        <v> </v>
      </c>
      <c r="W1927" s="297"/>
      <c r="X1927" s="298"/>
      <c r="Y1927" s="299"/>
      <c r="Z1927" s="300"/>
      <c r="AA1927" s="300"/>
      <c r="AB1927" s="298"/>
      <c r="AC1927" s="187"/>
      <c r="AD1927" s="187"/>
      <c r="AE1927" s="187"/>
      <c r="AF1927" s="187"/>
      <c r="AG1927" s="187"/>
    </row>
    <row r="1928">
      <c r="A1928" s="253"/>
      <c r="B1928" s="253"/>
      <c r="C1928" s="289"/>
      <c r="D1928" s="289"/>
      <c r="E1928" s="289"/>
      <c r="F1928" s="289"/>
      <c r="G1928" s="290"/>
      <c r="H1928" s="289"/>
      <c r="I1928" s="289"/>
      <c r="J1928" s="289"/>
      <c r="K1928" s="291"/>
      <c r="L1928" s="292"/>
      <c r="M1928" s="292"/>
      <c r="N1928" s="289"/>
      <c r="O1928" s="289"/>
      <c r="P1928" s="293"/>
      <c r="Q1928" s="294"/>
      <c r="R1928" s="206"/>
      <c r="S1928" s="295"/>
      <c r="T1928" s="289"/>
      <c r="U1928" s="289"/>
      <c r="V1928" s="296" t="str">
        <f t="shared" si="1128"/>
        <v> </v>
      </c>
      <c r="W1928" s="297"/>
      <c r="X1928" s="298"/>
      <c r="Y1928" s="299"/>
      <c r="Z1928" s="300"/>
      <c r="AA1928" s="300"/>
      <c r="AB1928" s="298"/>
      <c r="AC1928" s="187"/>
      <c r="AD1928" s="187"/>
      <c r="AE1928" s="187"/>
      <c r="AF1928" s="187"/>
      <c r="AG1928" s="187"/>
    </row>
    <row r="1929">
      <c r="A1929" s="253"/>
      <c r="B1929" s="253"/>
      <c r="C1929" s="289"/>
      <c r="D1929" s="289"/>
      <c r="E1929" s="289"/>
      <c r="F1929" s="289"/>
      <c r="G1929" s="290"/>
      <c r="H1929" s="289"/>
      <c r="I1929" s="289"/>
      <c r="J1929" s="289"/>
      <c r="K1929" s="291"/>
      <c r="L1929" s="292"/>
      <c r="M1929" s="292"/>
      <c r="N1929" s="289"/>
      <c r="O1929" s="289"/>
      <c r="P1929" s="293"/>
      <c r="Q1929" s="294"/>
      <c r="R1929" s="206"/>
      <c r="S1929" s="295"/>
      <c r="T1929" s="289"/>
      <c r="U1929" s="289"/>
      <c r="V1929" s="296" t="str">
        <f t="shared" si="1128"/>
        <v> </v>
      </c>
      <c r="W1929" s="297"/>
      <c r="X1929" s="298"/>
      <c r="Y1929" s="299"/>
      <c r="Z1929" s="300"/>
      <c r="AA1929" s="300"/>
      <c r="AB1929" s="298"/>
      <c r="AC1929" s="187"/>
      <c r="AD1929" s="187"/>
      <c r="AE1929" s="187"/>
      <c r="AF1929" s="187"/>
      <c r="AG1929" s="187"/>
    </row>
    <row r="1930">
      <c r="A1930" s="253"/>
      <c r="B1930" s="253"/>
      <c r="C1930" s="289"/>
      <c r="D1930" s="289"/>
      <c r="E1930" s="289"/>
      <c r="F1930" s="289"/>
      <c r="G1930" s="290"/>
      <c r="H1930" s="289"/>
      <c r="I1930" s="289"/>
      <c r="J1930" s="289"/>
      <c r="K1930" s="291"/>
      <c r="L1930" s="292"/>
      <c r="M1930" s="292"/>
      <c r="N1930" s="289"/>
      <c r="O1930" s="289"/>
      <c r="P1930" s="293"/>
      <c r="Q1930" s="294"/>
      <c r="R1930" s="206"/>
      <c r="S1930" s="295"/>
      <c r="T1930" s="289"/>
      <c r="U1930" s="289"/>
      <c r="V1930" s="296" t="str">
        <f t="shared" si="1128"/>
        <v> </v>
      </c>
      <c r="W1930" s="297"/>
      <c r="X1930" s="298"/>
      <c r="Y1930" s="299"/>
      <c r="Z1930" s="300"/>
      <c r="AA1930" s="300"/>
      <c r="AB1930" s="298"/>
      <c r="AC1930" s="187"/>
      <c r="AD1930" s="187"/>
      <c r="AE1930" s="187"/>
      <c r="AF1930" s="187"/>
      <c r="AG1930" s="187"/>
    </row>
    <row r="1931">
      <c r="A1931" s="253"/>
      <c r="B1931" s="253"/>
      <c r="C1931" s="289"/>
      <c r="D1931" s="289"/>
      <c r="E1931" s="289"/>
      <c r="F1931" s="289"/>
      <c r="G1931" s="290"/>
      <c r="H1931" s="289"/>
      <c r="I1931" s="289"/>
      <c r="J1931" s="289"/>
      <c r="K1931" s="291"/>
      <c r="L1931" s="292"/>
      <c r="M1931" s="292"/>
      <c r="N1931" s="289"/>
      <c r="O1931" s="289"/>
      <c r="P1931" s="293"/>
      <c r="Q1931" s="294"/>
      <c r="R1931" s="206"/>
      <c r="S1931" s="295"/>
      <c r="T1931" s="289"/>
      <c r="U1931" s="289"/>
      <c r="V1931" s="296" t="str">
        <f t="shared" si="1128"/>
        <v> </v>
      </c>
      <c r="W1931" s="297"/>
      <c r="X1931" s="298"/>
      <c r="Y1931" s="299"/>
      <c r="Z1931" s="300"/>
      <c r="AA1931" s="300"/>
      <c r="AB1931" s="298"/>
      <c r="AC1931" s="187"/>
      <c r="AD1931" s="187"/>
      <c r="AE1931" s="187"/>
      <c r="AF1931" s="187"/>
      <c r="AG1931" s="187"/>
    </row>
    <row r="1932">
      <c r="A1932" s="253"/>
      <c r="B1932" s="253"/>
      <c r="C1932" s="289"/>
      <c r="D1932" s="289"/>
      <c r="E1932" s="289"/>
      <c r="F1932" s="289"/>
      <c r="G1932" s="290"/>
      <c r="H1932" s="289"/>
      <c r="I1932" s="289"/>
      <c r="J1932" s="289"/>
      <c r="K1932" s="291"/>
      <c r="L1932" s="292"/>
      <c r="M1932" s="292"/>
      <c r="N1932" s="289"/>
      <c r="O1932" s="289"/>
      <c r="P1932" s="293"/>
      <c r="Q1932" s="294"/>
      <c r="R1932" s="206"/>
      <c r="S1932" s="295"/>
      <c r="T1932" s="289"/>
      <c r="U1932" s="289"/>
      <c r="V1932" s="296" t="str">
        <f t="shared" si="1128"/>
        <v> </v>
      </c>
      <c r="W1932" s="297"/>
      <c r="X1932" s="298"/>
      <c r="Y1932" s="299"/>
      <c r="Z1932" s="300"/>
      <c r="AA1932" s="300"/>
      <c r="AB1932" s="298"/>
      <c r="AC1932" s="187"/>
      <c r="AD1932" s="187"/>
      <c r="AE1932" s="187"/>
      <c r="AF1932" s="187"/>
      <c r="AG1932" s="187"/>
    </row>
    <row r="1933">
      <c r="A1933" s="253"/>
      <c r="B1933" s="253"/>
      <c r="C1933" s="289"/>
      <c r="D1933" s="289"/>
      <c r="E1933" s="289"/>
      <c r="F1933" s="289"/>
      <c r="G1933" s="290"/>
      <c r="H1933" s="289"/>
      <c r="I1933" s="289"/>
      <c r="J1933" s="289"/>
      <c r="K1933" s="291"/>
      <c r="L1933" s="292"/>
      <c r="M1933" s="292"/>
      <c r="N1933" s="289"/>
      <c r="O1933" s="289"/>
      <c r="P1933" s="293"/>
      <c r="Q1933" s="294"/>
      <c r="R1933" s="206"/>
      <c r="S1933" s="295"/>
      <c r="T1933" s="289"/>
      <c r="U1933" s="289"/>
      <c r="V1933" s="296" t="str">
        <f t="shared" si="1128"/>
        <v> </v>
      </c>
      <c r="W1933" s="297"/>
      <c r="X1933" s="298"/>
      <c r="Y1933" s="299"/>
      <c r="Z1933" s="300"/>
      <c r="AA1933" s="300"/>
      <c r="AB1933" s="298"/>
      <c r="AC1933" s="187"/>
      <c r="AD1933" s="187"/>
      <c r="AE1933" s="187"/>
      <c r="AF1933" s="187"/>
      <c r="AG1933" s="187"/>
    </row>
    <row r="1934">
      <c r="A1934" s="253"/>
      <c r="B1934" s="253"/>
      <c r="C1934" s="289"/>
      <c r="D1934" s="289"/>
      <c r="E1934" s="289"/>
      <c r="F1934" s="289"/>
      <c r="G1934" s="290"/>
      <c r="H1934" s="289"/>
      <c r="I1934" s="289"/>
      <c r="J1934" s="289"/>
      <c r="K1934" s="291"/>
      <c r="L1934" s="292"/>
      <c r="M1934" s="292"/>
      <c r="N1934" s="289"/>
      <c r="O1934" s="289"/>
      <c r="P1934" s="293"/>
      <c r="Q1934" s="294"/>
      <c r="R1934" s="206"/>
      <c r="S1934" s="295"/>
      <c r="T1934" s="289"/>
      <c r="U1934" s="289"/>
      <c r="V1934" s="296" t="str">
        <f t="shared" si="1128"/>
        <v> </v>
      </c>
      <c r="W1934" s="297"/>
      <c r="X1934" s="298"/>
      <c r="Y1934" s="299"/>
      <c r="Z1934" s="300"/>
      <c r="AA1934" s="300"/>
      <c r="AB1934" s="298"/>
      <c r="AC1934" s="187"/>
      <c r="AD1934" s="187"/>
      <c r="AE1934" s="187"/>
      <c r="AF1934" s="187"/>
      <c r="AG1934" s="187"/>
    </row>
    <row r="1935">
      <c r="A1935" s="253"/>
      <c r="B1935" s="253"/>
      <c r="C1935" s="289"/>
      <c r="D1935" s="289"/>
      <c r="E1935" s="289"/>
      <c r="F1935" s="289"/>
      <c r="G1935" s="290"/>
      <c r="H1935" s="289"/>
      <c r="I1935" s="289"/>
      <c r="J1935" s="289"/>
      <c r="K1935" s="291"/>
      <c r="L1935" s="292"/>
      <c r="M1935" s="292"/>
      <c r="N1935" s="289"/>
      <c r="O1935" s="289"/>
      <c r="P1935" s="293"/>
      <c r="Q1935" s="294"/>
      <c r="R1935" s="206"/>
      <c r="S1935" s="295"/>
      <c r="T1935" s="289"/>
      <c r="U1935" s="289"/>
      <c r="V1935" s="296" t="str">
        <f t="shared" si="1128"/>
        <v> </v>
      </c>
      <c r="W1935" s="297"/>
      <c r="X1935" s="298"/>
      <c r="Y1935" s="299"/>
      <c r="Z1935" s="300"/>
      <c r="AA1935" s="300"/>
      <c r="AB1935" s="298"/>
      <c r="AC1935" s="187"/>
      <c r="AD1935" s="187"/>
      <c r="AE1935" s="187"/>
      <c r="AF1935" s="187"/>
      <c r="AG1935" s="187"/>
    </row>
    <row r="1936">
      <c r="A1936" s="253"/>
      <c r="B1936" s="253"/>
      <c r="C1936" s="289"/>
      <c r="D1936" s="289"/>
      <c r="E1936" s="289"/>
      <c r="F1936" s="289"/>
      <c r="G1936" s="290"/>
      <c r="H1936" s="289"/>
      <c r="I1936" s="289"/>
      <c r="J1936" s="289"/>
      <c r="K1936" s="291"/>
      <c r="L1936" s="292"/>
      <c r="M1936" s="292"/>
      <c r="N1936" s="289"/>
      <c r="O1936" s="289"/>
      <c r="P1936" s="293"/>
      <c r="Q1936" s="294"/>
      <c r="R1936" s="206"/>
      <c r="S1936" s="295"/>
      <c r="T1936" s="289"/>
      <c r="U1936" s="289"/>
      <c r="V1936" s="296" t="str">
        <f t="shared" si="1128"/>
        <v> </v>
      </c>
      <c r="W1936" s="297"/>
      <c r="X1936" s="298"/>
      <c r="Y1936" s="299"/>
      <c r="Z1936" s="300"/>
      <c r="AA1936" s="300"/>
      <c r="AB1936" s="298"/>
      <c r="AC1936" s="187"/>
      <c r="AD1936" s="187"/>
      <c r="AE1936" s="187"/>
      <c r="AF1936" s="187"/>
      <c r="AG1936" s="187"/>
    </row>
    <row r="1937">
      <c r="A1937" s="253"/>
      <c r="B1937" s="253"/>
      <c r="C1937" s="289"/>
      <c r="D1937" s="289"/>
      <c r="E1937" s="289"/>
      <c r="F1937" s="289"/>
      <c r="G1937" s="290"/>
      <c r="H1937" s="289"/>
      <c r="I1937" s="289"/>
      <c r="J1937" s="289"/>
      <c r="K1937" s="291"/>
      <c r="L1937" s="292"/>
      <c r="M1937" s="292"/>
      <c r="N1937" s="289"/>
      <c r="O1937" s="289"/>
      <c r="P1937" s="293"/>
      <c r="Q1937" s="294"/>
      <c r="R1937" s="206"/>
      <c r="S1937" s="295"/>
      <c r="T1937" s="289"/>
      <c r="U1937" s="289"/>
      <c r="V1937" s="296" t="str">
        <f t="shared" si="1128"/>
        <v> </v>
      </c>
      <c r="W1937" s="297"/>
      <c r="X1937" s="298"/>
      <c r="Y1937" s="299"/>
      <c r="Z1937" s="300"/>
      <c r="AA1937" s="300"/>
      <c r="AB1937" s="298"/>
      <c r="AC1937" s="187"/>
      <c r="AD1937" s="187"/>
      <c r="AE1937" s="187"/>
      <c r="AF1937" s="187"/>
      <c r="AG1937" s="187"/>
    </row>
    <row r="1938">
      <c r="A1938" s="253"/>
      <c r="B1938" s="253"/>
      <c r="C1938" s="289"/>
      <c r="D1938" s="289"/>
      <c r="E1938" s="289"/>
      <c r="F1938" s="289"/>
      <c r="G1938" s="290"/>
      <c r="H1938" s="289"/>
      <c r="I1938" s="289"/>
      <c r="J1938" s="289"/>
      <c r="K1938" s="291"/>
      <c r="L1938" s="292"/>
      <c r="M1938" s="292"/>
      <c r="N1938" s="289"/>
      <c r="O1938" s="289"/>
      <c r="P1938" s="293"/>
      <c r="Q1938" s="294"/>
      <c r="R1938" s="206"/>
      <c r="S1938" s="295"/>
      <c r="T1938" s="289"/>
      <c r="U1938" s="289"/>
      <c r="V1938" s="296" t="str">
        <f t="shared" si="1128"/>
        <v> </v>
      </c>
      <c r="W1938" s="297"/>
      <c r="X1938" s="298"/>
      <c r="Y1938" s="299"/>
      <c r="Z1938" s="300"/>
      <c r="AA1938" s="300"/>
      <c r="AB1938" s="298"/>
      <c r="AC1938" s="187"/>
      <c r="AD1938" s="187"/>
      <c r="AE1938" s="187"/>
      <c r="AF1938" s="187"/>
      <c r="AG1938" s="187"/>
    </row>
    <row r="1939">
      <c r="A1939" s="253"/>
      <c r="B1939" s="253"/>
      <c r="C1939" s="289"/>
      <c r="D1939" s="289"/>
      <c r="E1939" s="289"/>
      <c r="F1939" s="289"/>
      <c r="G1939" s="290"/>
      <c r="H1939" s="289"/>
      <c r="I1939" s="289"/>
      <c r="J1939" s="289"/>
      <c r="K1939" s="291"/>
      <c r="L1939" s="292"/>
      <c r="M1939" s="292"/>
      <c r="N1939" s="289"/>
      <c r="O1939" s="289"/>
      <c r="P1939" s="293"/>
      <c r="Q1939" s="294"/>
      <c r="R1939" s="206"/>
      <c r="S1939" s="295"/>
      <c r="T1939" s="289"/>
      <c r="U1939" s="289"/>
      <c r="V1939" s="296" t="str">
        <f t="shared" si="1128"/>
        <v> </v>
      </c>
      <c r="W1939" s="297"/>
      <c r="X1939" s="298"/>
      <c r="Y1939" s="299"/>
      <c r="Z1939" s="300"/>
      <c r="AA1939" s="300"/>
      <c r="AB1939" s="298"/>
      <c r="AC1939" s="187"/>
      <c r="AD1939" s="187"/>
      <c r="AE1939" s="187"/>
      <c r="AF1939" s="187"/>
      <c r="AG1939" s="187"/>
    </row>
    <row r="1940">
      <c r="A1940" s="253"/>
      <c r="B1940" s="253"/>
      <c r="C1940" s="289"/>
      <c r="D1940" s="289"/>
      <c r="E1940" s="289"/>
      <c r="F1940" s="289"/>
      <c r="G1940" s="290"/>
      <c r="H1940" s="289"/>
      <c r="I1940" s="289"/>
      <c r="J1940" s="289"/>
      <c r="K1940" s="291"/>
      <c r="L1940" s="292"/>
      <c r="M1940" s="292"/>
      <c r="N1940" s="289"/>
      <c r="O1940" s="289"/>
      <c r="P1940" s="293"/>
      <c r="Q1940" s="294"/>
      <c r="R1940" s="206"/>
      <c r="S1940" s="295"/>
      <c r="T1940" s="289"/>
      <c r="U1940" s="289"/>
      <c r="V1940" s="296" t="str">
        <f t="shared" si="1128"/>
        <v> </v>
      </c>
      <c r="W1940" s="297"/>
      <c r="X1940" s="298"/>
      <c r="Y1940" s="299"/>
      <c r="Z1940" s="300"/>
      <c r="AA1940" s="300"/>
      <c r="AB1940" s="298"/>
      <c r="AC1940" s="187"/>
      <c r="AD1940" s="187"/>
      <c r="AE1940" s="187"/>
      <c r="AF1940" s="187"/>
      <c r="AG1940" s="187"/>
    </row>
    <row r="1941">
      <c r="A1941" s="253"/>
      <c r="B1941" s="253"/>
      <c r="C1941" s="289"/>
      <c r="D1941" s="289"/>
      <c r="E1941" s="289"/>
      <c r="F1941" s="289"/>
      <c r="G1941" s="290"/>
      <c r="H1941" s="289"/>
      <c r="I1941" s="289"/>
      <c r="J1941" s="289"/>
      <c r="K1941" s="291"/>
      <c r="L1941" s="292"/>
      <c r="M1941" s="292"/>
      <c r="N1941" s="289"/>
      <c r="O1941" s="289"/>
      <c r="P1941" s="293"/>
      <c r="Q1941" s="294"/>
      <c r="R1941" s="206"/>
      <c r="S1941" s="295"/>
      <c r="T1941" s="289"/>
      <c r="U1941" s="289"/>
      <c r="V1941" s="296" t="str">
        <f t="shared" si="1128"/>
        <v> </v>
      </c>
      <c r="W1941" s="297"/>
      <c r="X1941" s="298"/>
      <c r="Y1941" s="299"/>
      <c r="Z1941" s="300"/>
      <c r="AA1941" s="300"/>
      <c r="AB1941" s="298"/>
      <c r="AC1941" s="187"/>
      <c r="AD1941" s="187"/>
      <c r="AE1941" s="187"/>
      <c r="AF1941" s="187"/>
      <c r="AG1941" s="187"/>
    </row>
    <row r="1942">
      <c r="A1942" s="253"/>
      <c r="B1942" s="253"/>
      <c r="C1942" s="289"/>
      <c r="D1942" s="289"/>
      <c r="E1942" s="289"/>
      <c r="F1942" s="289"/>
      <c r="G1942" s="290"/>
      <c r="H1942" s="289"/>
      <c r="I1942" s="289"/>
      <c r="J1942" s="289"/>
      <c r="K1942" s="291"/>
      <c r="L1942" s="292"/>
      <c r="M1942" s="292"/>
      <c r="N1942" s="289"/>
      <c r="O1942" s="289"/>
      <c r="P1942" s="293"/>
      <c r="Q1942" s="294"/>
      <c r="R1942" s="206"/>
      <c r="S1942" s="295"/>
      <c r="T1942" s="289"/>
      <c r="U1942" s="289"/>
      <c r="V1942" s="296" t="str">
        <f t="shared" si="1128"/>
        <v> </v>
      </c>
      <c r="W1942" s="297"/>
      <c r="X1942" s="298"/>
      <c r="Y1942" s="299"/>
      <c r="Z1942" s="300"/>
      <c r="AA1942" s="300"/>
      <c r="AB1942" s="298"/>
      <c r="AC1942" s="187"/>
      <c r="AD1942" s="187"/>
      <c r="AE1942" s="187"/>
      <c r="AF1942" s="187"/>
      <c r="AG1942" s="187"/>
    </row>
    <row r="1943">
      <c r="A1943" s="253"/>
      <c r="B1943" s="253"/>
      <c r="C1943" s="289"/>
      <c r="D1943" s="289"/>
      <c r="E1943" s="289"/>
      <c r="F1943" s="289"/>
      <c r="G1943" s="290"/>
      <c r="H1943" s="289"/>
      <c r="I1943" s="289"/>
      <c r="J1943" s="289"/>
      <c r="K1943" s="291"/>
      <c r="L1943" s="292"/>
      <c r="M1943" s="292"/>
      <c r="N1943" s="289"/>
      <c r="O1943" s="289"/>
      <c r="P1943" s="293"/>
      <c r="Q1943" s="294"/>
      <c r="R1943" s="206"/>
      <c r="S1943" s="295"/>
      <c r="T1943" s="289"/>
      <c r="U1943" s="289"/>
      <c r="V1943" s="296" t="str">
        <f t="shared" si="1128"/>
        <v> </v>
      </c>
      <c r="W1943" s="297"/>
      <c r="X1943" s="298"/>
      <c r="Y1943" s="299"/>
      <c r="Z1943" s="300"/>
      <c r="AA1943" s="300"/>
      <c r="AB1943" s="298"/>
      <c r="AC1943" s="187"/>
      <c r="AD1943" s="187"/>
      <c r="AE1943" s="187"/>
      <c r="AF1943" s="187"/>
      <c r="AG1943" s="187"/>
    </row>
    <row r="1944">
      <c r="A1944" s="253"/>
      <c r="B1944" s="253"/>
      <c r="C1944" s="289"/>
      <c r="D1944" s="289"/>
      <c r="E1944" s="289"/>
      <c r="F1944" s="289"/>
      <c r="G1944" s="290"/>
      <c r="H1944" s="289"/>
      <c r="I1944" s="289"/>
      <c r="J1944" s="289"/>
      <c r="K1944" s="291"/>
      <c r="L1944" s="292"/>
      <c r="M1944" s="292"/>
      <c r="N1944" s="289"/>
      <c r="O1944" s="289"/>
      <c r="P1944" s="293"/>
      <c r="Q1944" s="294"/>
      <c r="R1944" s="206"/>
      <c r="S1944" s="295"/>
      <c r="T1944" s="289"/>
      <c r="U1944" s="289"/>
      <c r="V1944" s="296" t="str">
        <f t="shared" si="1128"/>
        <v> </v>
      </c>
      <c r="W1944" s="297"/>
      <c r="X1944" s="298"/>
      <c r="Y1944" s="299"/>
      <c r="Z1944" s="300"/>
      <c r="AA1944" s="300"/>
      <c r="AB1944" s="298"/>
      <c r="AC1944" s="187"/>
      <c r="AD1944" s="187"/>
      <c r="AE1944" s="187"/>
      <c r="AF1944" s="187"/>
      <c r="AG1944" s="187"/>
    </row>
    <row r="1945">
      <c r="A1945" s="253"/>
      <c r="B1945" s="253"/>
      <c r="C1945" s="289"/>
      <c r="D1945" s="289"/>
      <c r="E1945" s="289"/>
      <c r="F1945" s="289"/>
      <c r="G1945" s="290"/>
      <c r="H1945" s="289"/>
      <c r="I1945" s="289"/>
      <c r="J1945" s="289"/>
      <c r="K1945" s="291"/>
      <c r="L1945" s="292"/>
      <c r="M1945" s="292"/>
      <c r="N1945" s="289"/>
      <c r="O1945" s="289"/>
      <c r="P1945" s="293"/>
      <c r="Q1945" s="294"/>
      <c r="R1945" s="206"/>
      <c r="S1945" s="295"/>
      <c r="T1945" s="289"/>
      <c r="U1945" s="289"/>
      <c r="V1945" s="296" t="str">
        <f t="shared" si="1128"/>
        <v> </v>
      </c>
      <c r="W1945" s="297"/>
      <c r="X1945" s="298"/>
      <c r="Y1945" s="299"/>
      <c r="Z1945" s="300"/>
      <c r="AA1945" s="300"/>
      <c r="AB1945" s="298"/>
      <c r="AC1945" s="187"/>
      <c r="AD1945" s="187"/>
      <c r="AE1945" s="187"/>
      <c r="AF1945" s="187"/>
      <c r="AG1945" s="187"/>
    </row>
    <row r="1946">
      <c r="A1946" s="253"/>
      <c r="B1946" s="253"/>
      <c r="C1946" s="289"/>
      <c r="D1946" s="289"/>
      <c r="E1946" s="289"/>
      <c r="F1946" s="289"/>
      <c r="G1946" s="290"/>
      <c r="H1946" s="289"/>
      <c r="I1946" s="289"/>
      <c r="J1946" s="289"/>
      <c r="K1946" s="291"/>
      <c r="L1946" s="292"/>
      <c r="M1946" s="292"/>
      <c r="N1946" s="289"/>
      <c r="O1946" s="289"/>
      <c r="P1946" s="293"/>
      <c r="Q1946" s="294"/>
      <c r="R1946" s="206"/>
      <c r="S1946" s="295"/>
      <c r="T1946" s="289"/>
      <c r="U1946" s="289"/>
      <c r="V1946" s="296" t="str">
        <f t="shared" si="1128"/>
        <v> </v>
      </c>
      <c r="W1946" s="297"/>
      <c r="X1946" s="298"/>
      <c r="Y1946" s="299"/>
      <c r="Z1946" s="300"/>
      <c r="AA1946" s="300"/>
      <c r="AB1946" s="298"/>
      <c r="AC1946" s="187"/>
      <c r="AD1946" s="187"/>
      <c r="AE1946" s="187"/>
      <c r="AF1946" s="187"/>
      <c r="AG1946" s="187"/>
    </row>
    <row r="1947">
      <c r="A1947" s="253"/>
      <c r="B1947" s="253"/>
      <c r="C1947" s="289"/>
      <c r="D1947" s="289"/>
      <c r="E1947" s="289"/>
      <c r="F1947" s="289"/>
      <c r="G1947" s="290"/>
      <c r="H1947" s="289"/>
      <c r="I1947" s="289"/>
      <c r="J1947" s="289"/>
      <c r="K1947" s="291"/>
      <c r="L1947" s="292"/>
      <c r="M1947" s="292"/>
      <c r="N1947" s="289"/>
      <c r="O1947" s="289"/>
      <c r="P1947" s="293"/>
      <c r="Q1947" s="294"/>
      <c r="R1947" s="206"/>
      <c r="S1947" s="295"/>
      <c r="T1947" s="289"/>
      <c r="U1947" s="289"/>
      <c r="V1947" s="296" t="str">
        <f t="shared" si="1128"/>
        <v> </v>
      </c>
      <c r="W1947" s="297"/>
      <c r="X1947" s="298"/>
      <c r="Y1947" s="299"/>
      <c r="Z1947" s="300"/>
      <c r="AA1947" s="300"/>
      <c r="AB1947" s="298"/>
      <c r="AC1947" s="187"/>
      <c r="AD1947" s="187"/>
      <c r="AE1947" s="187"/>
      <c r="AF1947" s="187"/>
      <c r="AG1947" s="187"/>
    </row>
    <row r="1948">
      <c r="A1948" s="253"/>
      <c r="B1948" s="253"/>
      <c r="C1948" s="289"/>
      <c r="D1948" s="289"/>
      <c r="E1948" s="289"/>
      <c r="F1948" s="289"/>
      <c r="G1948" s="290"/>
      <c r="H1948" s="289"/>
      <c r="I1948" s="289"/>
      <c r="J1948" s="289"/>
      <c r="K1948" s="291"/>
      <c r="L1948" s="292"/>
      <c r="M1948" s="292"/>
      <c r="N1948" s="289"/>
      <c r="O1948" s="289"/>
      <c r="P1948" s="293"/>
      <c r="Q1948" s="294"/>
      <c r="R1948" s="206"/>
      <c r="S1948" s="295"/>
      <c r="T1948" s="289"/>
      <c r="U1948" s="289"/>
      <c r="V1948" s="296" t="str">
        <f t="shared" si="1128"/>
        <v> </v>
      </c>
      <c r="W1948" s="297"/>
      <c r="X1948" s="298"/>
      <c r="Y1948" s="299"/>
      <c r="Z1948" s="300"/>
      <c r="AA1948" s="300"/>
      <c r="AB1948" s="298"/>
      <c r="AC1948" s="187"/>
      <c r="AD1948" s="187"/>
      <c r="AE1948" s="187"/>
      <c r="AF1948" s="187"/>
      <c r="AG1948" s="187"/>
    </row>
    <row r="1949">
      <c r="A1949" s="253"/>
      <c r="B1949" s="253"/>
      <c r="C1949" s="289"/>
      <c r="D1949" s="289"/>
      <c r="E1949" s="289"/>
      <c r="F1949" s="289"/>
      <c r="G1949" s="290"/>
      <c r="H1949" s="289"/>
      <c r="I1949" s="289"/>
      <c r="J1949" s="289"/>
      <c r="K1949" s="291"/>
      <c r="L1949" s="292"/>
      <c r="M1949" s="292"/>
      <c r="N1949" s="289"/>
      <c r="O1949" s="289"/>
      <c r="P1949" s="293"/>
      <c r="Q1949" s="294"/>
      <c r="R1949" s="206"/>
      <c r="S1949" s="295"/>
      <c r="T1949" s="289"/>
      <c r="U1949" s="289"/>
      <c r="V1949" s="296" t="str">
        <f t="shared" si="1128"/>
        <v> </v>
      </c>
      <c r="W1949" s="297"/>
      <c r="X1949" s="298"/>
      <c r="Y1949" s="299"/>
      <c r="Z1949" s="300"/>
      <c r="AA1949" s="300"/>
      <c r="AB1949" s="298"/>
      <c r="AC1949" s="187"/>
      <c r="AD1949" s="187"/>
      <c r="AE1949" s="187"/>
      <c r="AF1949" s="187"/>
      <c r="AG1949" s="187"/>
    </row>
    <row r="1950">
      <c r="A1950" s="253"/>
      <c r="B1950" s="253"/>
      <c r="C1950" s="289"/>
      <c r="D1950" s="289"/>
      <c r="E1950" s="289"/>
      <c r="F1950" s="289"/>
      <c r="G1950" s="290"/>
      <c r="H1950" s="289"/>
      <c r="I1950" s="289"/>
      <c r="J1950" s="289"/>
      <c r="K1950" s="291"/>
      <c r="L1950" s="292"/>
      <c r="M1950" s="292"/>
      <c r="N1950" s="289"/>
      <c r="O1950" s="289"/>
      <c r="P1950" s="293"/>
      <c r="Q1950" s="294"/>
      <c r="R1950" s="206"/>
      <c r="S1950" s="295"/>
      <c r="T1950" s="289"/>
      <c r="U1950" s="289"/>
      <c r="V1950" s="296" t="str">
        <f t="shared" si="1128"/>
        <v> </v>
      </c>
      <c r="W1950" s="297"/>
      <c r="X1950" s="298"/>
      <c r="Y1950" s="299"/>
      <c r="Z1950" s="300"/>
      <c r="AA1950" s="300"/>
      <c r="AB1950" s="298"/>
      <c r="AC1950" s="187"/>
      <c r="AD1950" s="187"/>
      <c r="AE1950" s="187"/>
      <c r="AF1950" s="187"/>
      <c r="AG1950" s="187"/>
    </row>
    <row r="1951">
      <c r="A1951" s="253"/>
      <c r="B1951" s="253"/>
      <c r="C1951" s="289"/>
      <c r="D1951" s="289"/>
      <c r="E1951" s="289"/>
      <c r="F1951" s="289"/>
      <c r="G1951" s="290"/>
      <c r="H1951" s="289"/>
      <c r="I1951" s="289"/>
      <c r="J1951" s="289"/>
      <c r="K1951" s="291"/>
      <c r="L1951" s="292"/>
      <c r="M1951" s="292"/>
      <c r="N1951" s="289"/>
      <c r="O1951" s="289"/>
      <c r="P1951" s="293"/>
      <c r="Q1951" s="294"/>
      <c r="R1951" s="206"/>
      <c r="S1951" s="295"/>
      <c r="T1951" s="289"/>
      <c r="U1951" s="289"/>
      <c r="V1951" s="296" t="str">
        <f t="shared" si="1128"/>
        <v> </v>
      </c>
      <c r="W1951" s="297"/>
      <c r="X1951" s="298"/>
      <c r="Y1951" s="299"/>
      <c r="Z1951" s="300"/>
      <c r="AA1951" s="300"/>
      <c r="AB1951" s="298"/>
      <c r="AC1951" s="187"/>
      <c r="AD1951" s="187"/>
      <c r="AE1951" s="187"/>
      <c r="AF1951" s="187"/>
      <c r="AG1951" s="187"/>
    </row>
    <row r="1952">
      <c r="A1952" s="253"/>
      <c r="B1952" s="253"/>
      <c r="C1952" s="289"/>
      <c r="D1952" s="289"/>
      <c r="E1952" s="289"/>
      <c r="F1952" s="289"/>
      <c r="G1952" s="290"/>
      <c r="H1952" s="289"/>
      <c r="I1952" s="289"/>
      <c r="J1952" s="289"/>
      <c r="K1952" s="291"/>
      <c r="L1952" s="292"/>
      <c r="M1952" s="292"/>
      <c r="N1952" s="289"/>
      <c r="O1952" s="289"/>
      <c r="P1952" s="293"/>
      <c r="Q1952" s="294"/>
      <c r="R1952" s="206"/>
      <c r="S1952" s="295"/>
      <c r="T1952" s="289"/>
      <c r="U1952" s="289"/>
      <c r="V1952" s="296" t="str">
        <f t="shared" si="1128"/>
        <v> </v>
      </c>
      <c r="W1952" s="297"/>
      <c r="X1952" s="298"/>
      <c r="Y1952" s="299"/>
      <c r="Z1952" s="300"/>
      <c r="AA1952" s="300"/>
      <c r="AB1952" s="298"/>
      <c r="AC1952" s="187"/>
      <c r="AD1952" s="187"/>
      <c r="AE1952" s="187"/>
      <c r="AF1952" s="187"/>
      <c r="AG1952" s="187"/>
    </row>
    <row r="1953">
      <c r="A1953" s="253"/>
      <c r="B1953" s="253"/>
      <c r="C1953" s="289"/>
      <c r="D1953" s="289"/>
      <c r="E1953" s="289"/>
      <c r="F1953" s="289"/>
      <c r="G1953" s="290"/>
      <c r="H1953" s="289"/>
      <c r="I1953" s="289"/>
      <c r="J1953" s="289"/>
      <c r="K1953" s="291"/>
      <c r="L1953" s="292"/>
      <c r="M1953" s="292"/>
      <c r="N1953" s="289"/>
      <c r="O1953" s="289"/>
      <c r="P1953" s="293"/>
      <c r="Q1953" s="294"/>
      <c r="R1953" s="206"/>
      <c r="S1953" s="295"/>
      <c r="T1953" s="289"/>
      <c r="U1953" s="289"/>
      <c r="V1953" s="296" t="str">
        <f t="shared" si="1128"/>
        <v> </v>
      </c>
      <c r="W1953" s="297"/>
      <c r="X1953" s="298"/>
      <c r="Y1953" s="299"/>
      <c r="Z1953" s="300"/>
      <c r="AA1953" s="300"/>
      <c r="AB1953" s="298"/>
      <c r="AC1953" s="187"/>
      <c r="AD1953" s="187"/>
      <c r="AE1953" s="187"/>
      <c r="AF1953" s="187"/>
      <c r="AG1953" s="187"/>
    </row>
    <row r="1954">
      <c r="A1954" s="253"/>
      <c r="B1954" s="253"/>
      <c r="C1954" s="289"/>
      <c r="D1954" s="289"/>
      <c r="E1954" s="289"/>
      <c r="F1954" s="289"/>
      <c r="G1954" s="290"/>
      <c r="H1954" s="289"/>
      <c r="I1954" s="289"/>
      <c r="J1954" s="289"/>
      <c r="K1954" s="291"/>
      <c r="L1954" s="292"/>
      <c r="M1954" s="292"/>
      <c r="N1954" s="289"/>
      <c r="O1954" s="289"/>
      <c r="P1954" s="293"/>
      <c r="Q1954" s="294"/>
      <c r="R1954" s="206"/>
      <c r="S1954" s="295"/>
      <c r="T1954" s="289"/>
      <c r="U1954" s="289"/>
      <c r="V1954" s="296" t="str">
        <f t="shared" si="1128"/>
        <v> </v>
      </c>
      <c r="W1954" s="297"/>
      <c r="X1954" s="298"/>
      <c r="Y1954" s="299"/>
      <c r="Z1954" s="300"/>
      <c r="AA1954" s="300"/>
      <c r="AB1954" s="298"/>
      <c r="AC1954" s="187"/>
      <c r="AD1954" s="187"/>
      <c r="AE1954" s="187"/>
      <c r="AF1954" s="187"/>
      <c r="AG1954" s="187"/>
    </row>
    <row r="1955">
      <c r="A1955" s="253"/>
      <c r="B1955" s="253"/>
      <c r="C1955" s="289"/>
      <c r="D1955" s="289"/>
      <c r="E1955" s="289"/>
      <c r="F1955" s="289"/>
      <c r="G1955" s="290"/>
      <c r="H1955" s="289"/>
      <c r="I1955" s="289"/>
      <c r="J1955" s="289"/>
      <c r="K1955" s="291"/>
      <c r="L1955" s="292"/>
      <c r="M1955" s="292"/>
      <c r="N1955" s="289"/>
      <c r="O1955" s="289"/>
      <c r="P1955" s="293"/>
      <c r="Q1955" s="294"/>
      <c r="R1955" s="206"/>
      <c r="S1955" s="295"/>
      <c r="T1955" s="289"/>
      <c r="U1955" s="289"/>
      <c r="V1955" s="296" t="str">
        <f t="shared" si="1128"/>
        <v> </v>
      </c>
      <c r="W1955" s="297"/>
      <c r="X1955" s="298"/>
      <c r="Y1955" s="299"/>
      <c r="Z1955" s="300"/>
      <c r="AA1955" s="300"/>
      <c r="AB1955" s="298"/>
      <c r="AC1955" s="187"/>
      <c r="AD1955" s="187"/>
      <c r="AE1955" s="187"/>
      <c r="AF1955" s="187"/>
      <c r="AG1955" s="187"/>
    </row>
    <row r="1956">
      <c r="A1956" s="253"/>
      <c r="B1956" s="253"/>
      <c r="C1956" s="289"/>
      <c r="D1956" s="289"/>
      <c r="E1956" s="289"/>
      <c r="F1956" s="289"/>
      <c r="G1956" s="290"/>
      <c r="H1956" s="289"/>
      <c r="I1956" s="289"/>
      <c r="J1956" s="289"/>
      <c r="K1956" s="291"/>
      <c r="L1956" s="292"/>
      <c r="M1956" s="292"/>
      <c r="N1956" s="289"/>
      <c r="O1956" s="289"/>
      <c r="P1956" s="293"/>
      <c r="Q1956" s="294"/>
      <c r="R1956" s="206"/>
      <c r="S1956" s="295"/>
      <c r="T1956" s="289"/>
      <c r="U1956" s="289"/>
      <c r="V1956" s="296" t="str">
        <f t="shared" si="1128"/>
        <v> </v>
      </c>
      <c r="W1956" s="297"/>
      <c r="X1956" s="298"/>
      <c r="Y1956" s="299"/>
      <c r="Z1956" s="300"/>
      <c r="AA1956" s="300"/>
      <c r="AB1956" s="298"/>
      <c r="AC1956" s="187"/>
      <c r="AD1956" s="187"/>
      <c r="AE1956" s="187"/>
      <c r="AF1956" s="187"/>
      <c r="AG1956" s="187"/>
    </row>
    <row r="1957">
      <c r="A1957" s="253"/>
      <c r="B1957" s="253"/>
      <c r="C1957" s="289"/>
      <c r="D1957" s="289"/>
      <c r="E1957" s="289"/>
      <c r="F1957" s="289"/>
      <c r="G1957" s="290"/>
      <c r="H1957" s="289"/>
      <c r="I1957" s="289"/>
      <c r="J1957" s="289"/>
      <c r="K1957" s="291"/>
      <c r="L1957" s="292"/>
      <c r="M1957" s="292"/>
      <c r="N1957" s="289"/>
      <c r="O1957" s="289"/>
      <c r="P1957" s="293"/>
      <c r="Q1957" s="294"/>
      <c r="R1957" s="206"/>
      <c r="S1957" s="295"/>
      <c r="T1957" s="289"/>
      <c r="U1957" s="289"/>
      <c r="V1957" s="296" t="str">
        <f t="shared" si="1128"/>
        <v> </v>
      </c>
      <c r="W1957" s="297"/>
      <c r="X1957" s="298"/>
      <c r="Y1957" s="299"/>
      <c r="Z1957" s="300"/>
      <c r="AA1957" s="300"/>
      <c r="AB1957" s="298"/>
      <c r="AC1957" s="187"/>
      <c r="AD1957" s="187"/>
      <c r="AE1957" s="187"/>
      <c r="AF1957" s="187"/>
      <c r="AG1957" s="187"/>
    </row>
    <row r="1958">
      <c r="A1958" s="253"/>
      <c r="B1958" s="253"/>
      <c r="C1958" s="289"/>
      <c r="D1958" s="289"/>
      <c r="E1958" s="289"/>
      <c r="F1958" s="289"/>
      <c r="G1958" s="290"/>
      <c r="H1958" s="289"/>
      <c r="I1958" s="289"/>
      <c r="J1958" s="289"/>
      <c r="K1958" s="291"/>
      <c r="L1958" s="292"/>
      <c r="M1958" s="292"/>
      <c r="N1958" s="289"/>
      <c r="O1958" s="289"/>
      <c r="P1958" s="293"/>
      <c r="Q1958" s="294"/>
      <c r="R1958" s="206"/>
      <c r="S1958" s="295"/>
      <c r="T1958" s="289"/>
      <c r="U1958" s="289"/>
      <c r="V1958" s="296" t="str">
        <f t="shared" si="1128"/>
        <v> </v>
      </c>
      <c r="W1958" s="297"/>
      <c r="X1958" s="298"/>
      <c r="Y1958" s="299"/>
      <c r="Z1958" s="300"/>
      <c r="AA1958" s="300"/>
      <c r="AB1958" s="298"/>
      <c r="AC1958" s="187"/>
      <c r="AD1958" s="187"/>
      <c r="AE1958" s="187"/>
      <c r="AF1958" s="187"/>
      <c r="AG1958" s="187"/>
    </row>
    <row r="1959">
      <c r="A1959" s="253"/>
      <c r="B1959" s="253"/>
      <c r="C1959" s="289"/>
      <c r="D1959" s="289"/>
      <c r="E1959" s="289"/>
      <c r="F1959" s="289"/>
      <c r="G1959" s="290"/>
      <c r="H1959" s="289"/>
      <c r="I1959" s="289"/>
      <c r="J1959" s="289"/>
      <c r="K1959" s="291"/>
      <c r="L1959" s="292"/>
      <c r="M1959" s="292"/>
      <c r="N1959" s="289"/>
      <c r="O1959" s="289"/>
      <c r="P1959" s="293"/>
      <c r="Q1959" s="294"/>
      <c r="R1959" s="206"/>
      <c r="S1959" s="295"/>
      <c r="T1959" s="289"/>
      <c r="U1959" s="289"/>
      <c r="V1959" s="296" t="str">
        <f t="shared" si="1128"/>
        <v> </v>
      </c>
      <c r="W1959" s="297"/>
      <c r="X1959" s="298"/>
      <c r="Y1959" s="299"/>
      <c r="Z1959" s="300"/>
      <c r="AA1959" s="300"/>
      <c r="AB1959" s="298"/>
      <c r="AC1959" s="187"/>
      <c r="AD1959" s="187"/>
      <c r="AE1959" s="187"/>
      <c r="AF1959" s="187"/>
      <c r="AG1959" s="187"/>
    </row>
    <row r="1960">
      <c r="A1960" s="253"/>
      <c r="B1960" s="253"/>
      <c r="C1960" s="289"/>
      <c r="D1960" s="289"/>
      <c r="E1960" s="289"/>
      <c r="F1960" s="289"/>
      <c r="G1960" s="290"/>
      <c r="H1960" s="289"/>
      <c r="I1960" s="289"/>
      <c r="J1960" s="289"/>
      <c r="K1960" s="291"/>
      <c r="L1960" s="292"/>
      <c r="M1960" s="292"/>
      <c r="N1960" s="289"/>
      <c r="O1960" s="289"/>
      <c r="P1960" s="293"/>
      <c r="Q1960" s="294"/>
      <c r="R1960" s="206"/>
      <c r="S1960" s="295"/>
      <c r="T1960" s="289"/>
      <c r="U1960" s="289"/>
      <c r="V1960" s="296" t="str">
        <f t="shared" si="1128"/>
        <v> </v>
      </c>
      <c r="W1960" s="297"/>
      <c r="X1960" s="298"/>
      <c r="Y1960" s="299"/>
      <c r="Z1960" s="300"/>
      <c r="AA1960" s="300"/>
      <c r="AB1960" s="298"/>
      <c r="AC1960" s="187"/>
      <c r="AD1960" s="187"/>
      <c r="AE1960" s="187"/>
      <c r="AF1960" s="187"/>
      <c r="AG1960" s="187"/>
    </row>
    <row r="1961">
      <c r="A1961" s="253"/>
      <c r="B1961" s="253"/>
      <c r="C1961" s="289"/>
      <c r="D1961" s="289"/>
      <c r="E1961" s="289"/>
      <c r="F1961" s="289"/>
      <c r="G1961" s="290"/>
      <c r="H1961" s="289"/>
      <c r="I1961" s="289"/>
      <c r="J1961" s="289"/>
      <c r="K1961" s="291"/>
      <c r="L1961" s="292"/>
      <c r="M1961" s="292"/>
      <c r="N1961" s="289"/>
      <c r="O1961" s="289"/>
      <c r="P1961" s="293"/>
      <c r="Q1961" s="294"/>
      <c r="R1961" s="206"/>
      <c r="S1961" s="295"/>
      <c r="T1961" s="289"/>
      <c r="U1961" s="289"/>
      <c r="V1961" s="296" t="str">
        <f t="shared" si="1128"/>
        <v> </v>
      </c>
      <c r="W1961" s="297"/>
      <c r="X1961" s="298"/>
      <c r="Y1961" s="299"/>
      <c r="Z1961" s="300"/>
      <c r="AA1961" s="300"/>
      <c r="AB1961" s="298"/>
      <c r="AC1961" s="187"/>
      <c r="AD1961" s="187"/>
      <c r="AE1961" s="187"/>
      <c r="AF1961" s="187"/>
      <c r="AG1961" s="187"/>
    </row>
    <row r="1962">
      <c r="A1962" s="253"/>
      <c r="B1962" s="253"/>
      <c r="C1962" s="289"/>
      <c r="D1962" s="289"/>
      <c r="E1962" s="289"/>
      <c r="F1962" s="289"/>
      <c r="G1962" s="290"/>
      <c r="H1962" s="289"/>
      <c r="I1962" s="289"/>
      <c r="J1962" s="289"/>
      <c r="K1962" s="291"/>
      <c r="L1962" s="292"/>
      <c r="M1962" s="292"/>
      <c r="N1962" s="289"/>
      <c r="O1962" s="289"/>
      <c r="P1962" s="293"/>
      <c r="Q1962" s="294"/>
      <c r="R1962" s="206"/>
      <c r="S1962" s="295"/>
      <c r="T1962" s="289"/>
      <c r="U1962" s="289"/>
      <c r="V1962" s="296" t="str">
        <f t="shared" si="1128"/>
        <v> </v>
      </c>
      <c r="W1962" s="297"/>
      <c r="X1962" s="298"/>
      <c r="Y1962" s="299"/>
      <c r="Z1962" s="300"/>
      <c r="AA1962" s="300"/>
      <c r="AB1962" s="298"/>
      <c r="AC1962" s="187"/>
      <c r="AD1962" s="187"/>
      <c r="AE1962" s="187"/>
      <c r="AF1962" s="187"/>
      <c r="AG1962" s="187"/>
    </row>
    <row r="1963">
      <c r="A1963" s="253"/>
      <c r="B1963" s="253"/>
      <c r="C1963" s="289"/>
      <c r="D1963" s="289"/>
      <c r="E1963" s="289"/>
      <c r="F1963" s="289"/>
      <c r="G1963" s="290"/>
      <c r="H1963" s="289"/>
      <c r="I1963" s="289"/>
      <c r="J1963" s="289"/>
      <c r="K1963" s="291"/>
      <c r="L1963" s="292"/>
      <c r="M1963" s="292"/>
      <c r="N1963" s="289"/>
      <c r="O1963" s="289"/>
      <c r="P1963" s="293"/>
      <c r="Q1963" s="294"/>
      <c r="R1963" s="206"/>
      <c r="S1963" s="295"/>
      <c r="T1963" s="289"/>
      <c r="U1963" s="289"/>
      <c r="V1963" s="296" t="str">
        <f t="shared" si="1128"/>
        <v> </v>
      </c>
      <c r="W1963" s="297"/>
      <c r="X1963" s="298"/>
      <c r="Y1963" s="299"/>
      <c r="Z1963" s="300"/>
      <c r="AA1963" s="300"/>
      <c r="AB1963" s="298"/>
      <c r="AC1963" s="187"/>
      <c r="AD1963" s="187"/>
      <c r="AE1963" s="187"/>
      <c r="AF1963" s="187"/>
      <c r="AG1963" s="187"/>
    </row>
    <row r="1964">
      <c r="A1964" s="253"/>
      <c r="B1964" s="253"/>
      <c r="C1964" s="289"/>
      <c r="D1964" s="289"/>
      <c r="E1964" s="289"/>
      <c r="F1964" s="289"/>
      <c r="G1964" s="290"/>
      <c r="H1964" s="289"/>
      <c r="I1964" s="289"/>
      <c r="J1964" s="289"/>
      <c r="K1964" s="291"/>
      <c r="L1964" s="292"/>
      <c r="M1964" s="292"/>
      <c r="N1964" s="289"/>
      <c r="O1964" s="289"/>
      <c r="P1964" s="293"/>
      <c r="Q1964" s="294"/>
      <c r="R1964" s="206"/>
      <c r="S1964" s="295"/>
      <c r="T1964" s="289"/>
      <c r="U1964" s="289"/>
      <c r="V1964" s="296" t="str">
        <f t="shared" si="1128"/>
        <v> </v>
      </c>
      <c r="W1964" s="297"/>
      <c r="X1964" s="298"/>
      <c r="Y1964" s="299"/>
      <c r="Z1964" s="300"/>
      <c r="AA1964" s="300"/>
      <c r="AB1964" s="298"/>
      <c r="AC1964" s="187"/>
      <c r="AD1964" s="187"/>
      <c r="AE1964" s="187"/>
      <c r="AF1964" s="187"/>
      <c r="AG1964" s="187"/>
    </row>
    <row r="1965">
      <c r="A1965" s="253"/>
      <c r="B1965" s="253"/>
      <c r="C1965" s="289"/>
      <c r="D1965" s="289"/>
      <c r="E1965" s="289"/>
      <c r="F1965" s="289"/>
      <c r="G1965" s="290"/>
      <c r="H1965" s="289"/>
      <c r="I1965" s="289"/>
      <c r="J1965" s="289"/>
      <c r="K1965" s="291"/>
      <c r="L1965" s="292"/>
      <c r="M1965" s="292"/>
      <c r="N1965" s="289"/>
      <c r="O1965" s="289"/>
      <c r="P1965" s="293"/>
      <c r="Q1965" s="294"/>
      <c r="R1965" s="206"/>
      <c r="S1965" s="295"/>
      <c r="T1965" s="289"/>
      <c r="U1965" s="289"/>
      <c r="V1965" s="296" t="str">
        <f t="shared" si="1128"/>
        <v> </v>
      </c>
      <c r="W1965" s="297"/>
      <c r="X1965" s="298"/>
      <c r="Y1965" s="299"/>
      <c r="Z1965" s="300"/>
      <c r="AA1965" s="300"/>
      <c r="AB1965" s="298"/>
      <c r="AC1965" s="187"/>
      <c r="AD1965" s="187"/>
      <c r="AE1965" s="187"/>
      <c r="AF1965" s="187"/>
      <c r="AG1965" s="187"/>
    </row>
    <row r="1966">
      <c r="A1966" s="253"/>
      <c r="B1966" s="253"/>
      <c r="C1966" s="289"/>
      <c r="D1966" s="289"/>
      <c r="E1966" s="289"/>
      <c r="F1966" s="289"/>
      <c r="G1966" s="290"/>
      <c r="H1966" s="289"/>
      <c r="I1966" s="289"/>
      <c r="J1966" s="289"/>
      <c r="K1966" s="291"/>
      <c r="L1966" s="292"/>
      <c r="M1966" s="292"/>
      <c r="N1966" s="289"/>
      <c r="O1966" s="289"/>
      <c r="P1966" s="293"/>
      <c r="Q1966" s="294"/>
      <c r="R1966" s="206"/>
      <c r="S1966" s="295"/>
      <c r="T1966" s="289"/>
      <c r="U1966" s="289"/>
      <c r="V1966" s="296" t="str">
        <f t="shared" si="1128"/>
        <v> </v>
      </c>
      <c r="W1966" s="297"/>
      <c r="X1966" s="298"/>
      <c r="Y1966" s="299"/>
      <c r="Z1966" s="300"/>
      <c r="AA1966" s="300"/>
      <c r="AB1966" s="298"/>
      <c r="AC1966" s="187"/>
      <c r="AD1966" s="187"/>
      <c r="AE1966" s="187"/>
      <c r="AF1966" s="187"/>
      <c r="AG1966" s="187"/>
    </row>
    <row r="1967">
      <c r="A1967" s="253"/>
      <c r="B1967" s="253"/>
      <c r="C1967" s="289"/>
      <c r="D1967" s="289"/>
      <c r="E1967" s="289"/>
      <c r="F1967" s="289"/>
      <c r="G1967" s="290"/>
      <c r="H1967" s="289"/>
      <c r="I1967" s="289"/>
      <c r="J1967" s="289"/>
      <c r="K1967" s="291"/>
      <c r="L1967" s="292"/>
      <c r="M1967" s="292"/>
      <c r="N1967" s="289"/>
      <c r="O1967" s="289"/>
      <c r="P1967" s="293"/>
      <c r="Q1967" s="294"/>
      <c r="R1967" s="206"/>
      <c r="S1967" s="295"/>
      <c r="T1967" s="289"/>
      <c r="U1967" s="289"/>
      <c r="V1967" s="296" t="str">
        <f t="shared" si="1128"/>
        <v> </v>
      </c>
      <c r="W1967" s="297"/>
      <c r="X1967" s="298"/>
      <c r="Y1967" s="299"/>
      <c r="Z1967" s="300"/>
      <c r="AA1967" s="300"/>
      <c r="AB1967" s="298"/>
      <c r="AC1967" s="187"/>
      <c r="AD1967" s="187"/>
      <c r="AE1967" s="187"/>
      <c r="AF1967" s="187"/>
      <c r="AG1967" s="187"/>
    </row>
    <row r="1968">
      <c r="A1968" s="253"/>
      <c r="B1968" s="253"/>
      <c r="C1968" s="289"/>
      <c r="D1968" s="289"/>
      <c r="E1968" s="289"/>
      <c r="F1968" s="289"/>
      <c r="G1968" s="290"/>
      <c r="H1968" s="289"/>
      <c r="I1968" s="289"/>
      <c r="J1968" s="289"/>
      <c r="K1968" s="291"/>
      <c r="L1968" s="292"/>
      <c r="M1968" s="292"/>
      <c r="N1968" s="289"/>
      <c r="O1968" s="289"/>
      <c r="P1968" s="293"/>
      <c r="Q1968" s="294"/>
      <c r="R1968" s="206"/>
      <c r="S1968" s="295"/>
      <c r="T1968" s="289"/>
      <c r="U1968" s="289"/>
      <c r="V1968" s="296" t="str">
        <f t="shared" si="1128"/>
        <v> </v>
      </c>
      <c r="W1968" s="297"/>
      <c r="X1968" s="298"/>
      <c r="Y1968" s="299"/>
      <c r="Z1968" s="300"/>
      <c r="AA1968" s="300"/>
      <c r="AB1968" s="298"/>
      <c r="AC1968" s="187"/>
      <c r="AD1968" s="187"/>
      <c r="AE1968" s="187"/>
      <c r="AF1968" s="187"/>
      <c r="AG1968" s="187"/>
    </row>
    <row r="1969">
      <c r="A1969" s="253"/>
      <c r="B1969" s="253"/>
      <c r="C1969" s="289"/>
      <c r="D1969" s="289"/>
      <c r="E1969" s="289"/>
      <c r="F1969" s="289"/>
      <c r="G1969" s="290"/>
      <c r="H1969" s="289"/>
      <c r="I1969" s="289"/>
      <c r="J1969" s="289"/>
      <c r="K1969" s="291"/>
      <c r="L1969" s="292"/>
      <c r="M1969" s="292"/>
      <c r="N1969" s="289"/>
      <c r="O1969" s="289"/>
      <c r="P1969" s="293"/>
      <c r="Q1969" s="294"/>
      <c r="R1969" s="206"/>
      <c r="S1969" s="295"/>
      <c r="T1969" s="289"/>
      <c r="U1969" s="289"/>
      <c r="V1969" s="296" t="str">
        <f t="shared" si="1128"/>
        <v> </v>
      </c>
      <c r="W1969" s="297"/>
      <c r="X1969" s="298"/>
      <c r="Y1969" s="299"/>
      <c r="Z1969" s="300"/>
      <c r="AA1969" s="300"/>
      <c r="AB1969" s="298"/>
      <c r="AC1969" s="187"/>
      <c r="AD1969" s="187"/>
      <c r="AE1969" s="187"/>
      <c r="AF1969" s="187"/>
      <c r="AG1969" s="187"/>
    </row>
    <row r="1970">
      <c r="A1970" s="253"/>
      <c r="B1970" s="253"/>
      <c r="C1970" s="289"/>
      <c r="D1970" s="289"/>
      <c r="E1970" s="289"/>
      <c r="F1970" s="289"/>
      <c r="G1970" s="290"/>
      <c r="H1970" s="289"/>
      <c r="I1970" s="289"/>
      <c r="J1970" s="289"/>
      <c r="K1970" s="291"/>
      <c r="L1970" s="292"/>
      <c r="M1970" s="292"/>
      <c r="N1970" s="289"/>
      <c r="O1970" s="289"/>
      <c r="P1970" s="293"/>
      <c r="Q1970" s="294"/>
      <c r="R1970" s="206"/>
      <c r="S1970" s="295"/>
      <c r="T1970" s="289"/>
      <c r="U1970" s="289"/>
      <c r="V1970" s="296" t="str">
        <f t="shared" si="1128"/>
        <v> </v>
      </c>
      <c r="W1970" s="297"/>
      <c r="X1970" s="298"/>
      <c r="Y1970" s="299"/>
      <c r="Z1970" s="300"/>
      <c r="AA1970" s="300"/>
      <c r="AB1970" s="298"/>
      <c r="AC1970" s="187"/>
      <c r="AD1970" s="187"/>
      <c r="AE1970" s="187"/>
      <c r="AF1970" s="187"/>
      <c r="AG1970" s="187"/>
    </row>
    <row r="1971">
      <c r="A1971" s="253"/>
      <c r="B1971" s="253"/>
      <c r="C1971" s="289"/>
      <c r="D1971" s="289"/>
      <c r="E1971" s="289"/>
      <c r="F1971" s="289"/>
      <c r="G1971" s="290"/>
      <c r="H1971" s="289"/>
      <c r="I1971" s="289"/>
      <c r="J1971" s="289"/>
      <c r="K1971" s="291"/>
      <c r="L1971" s="292"/>
      <c r="M1971" s="292"/>
      <c r="N1971" s="289"/>
      <c r="O1971" s="289"/>
      <c r="P1971" s="293"/>
      <c r="Q1971" s="294"/>
      <c r="R1971" s="206"/>
      <c r="S1971" s="295"/>
      <c r="T1971" s="289"/>
      <c r="U1971" s="289"/>
      <c r="V1971" s="296" t="str">
        <f t="shared" si="1128"/>
        <v> </v>
      </c>
      <c r="W1971" s="297"/>
      <c r="X1971" s="298"/>
      <c r="Y1971" s="299"/>
      <c r="Z1971" s="300"/>
      <c r="AA1971" s="300"/>
      <c r="AB1971" s="298"/>
      <c r="AC1971" s="187"/>
      <c r="AD1971" s="187"/>
      <c r="AE1971" s="187"/>
      <c r="AF1971" s="187"/>
      <c r="AG1971" s="187"/>
    </row>
    <row r="1972">
      <c r="A1972" s="253"/>
      <c r="B1972" s="253"/>
      <c r="C1972" s="289"/>
      <c r="D1972" s="289"/>
      <c r="E1972" s="289"/>
      <c r="F1972" s="289"/>
      <c r="G1972" s="290"/>
      <c r="H1972" s="289"/>
      <c r="I1972" s="289"/>
      <c r="J1972" s="289"/>
      <c r="K1972" s="291"/>
      <c r="L1972" s="292"/>
      <c r="M1972" s="292"/>
      <c r="N1972" s="289"/>
      <c r="O1972" s="289"/>
      <c r="P1972" s="293"/>
      <c r="Q1972" s="294"/>
      <c r="R1972" s="206"/>
      <c r="S1972" s="295"/>
      <c r="T1972" s="289"/>
      <c r="U1972" s="289"/>
      <c r="V1972" s="296" t="str">
        <f t="shared" si="1128"/>
        <v> </v>
      </c>
      <c r="W1972" s="297"/>
      <c r="X1972" s="298"/>
      <c r="Y1972" s="299"/>
      <c r="Z1972" s="300"/>
      <c r="AA1972" s="300"/>
      <c r="AB1972" s="298"/>
      <c r="AC1972" s="187"/>
      <c r="AD1972" s="187"/>
      <c r="AE1972" s="187"/>
      <c r="AF1972" s="187"/>
      <c r="AG1972" s="187"/>
    </row>
    <row r="1973">
      <c r="A1973" s="253"/>
      <c r="B1973" s="253"/>
      <c r="C1973" s="289"/>
      <c r="D1973" s="289"/>
      <c r="E1973" s="289"/>
      <c r="F1973" s="289"/>
      <c r="G1973" s="290"/>
      <c r="H1973" s="289"/>
      <c r="I1973" s="289"/>
      <c r="J1973" s="289"/>
      <c r="K1973" s="291"/>
      <c r="L1973" s="292"/>
      <c r="M1973" s="292"/>
      <c r="N1973" s="289"/>
      <c r="O1973" s="289"/>
      <c r="P1973" s="293"/>
      <c r="Q1973" s="294"/>
      <c r="R1973" s="206"/>
      <c r="S1973" s="295"/>
      <c r="T1973" s="289"/>
      <c r="U1973" s="289"/>
      <c r="V1973" s="296" t="str">
        <f t="shared" si="1128"/>
        <v> </v>
      </c>
      <c r="W1973" s="297"/>
      <c r="X1973" s="298"/>
      <c r="Y1973" s="299"/>
      <c r="Z1973" s="300"/>
      <c r="AA1973" s="300"/>
      <c r="AB1973" s="298"/>
      <c r="AC1973" s="187"/>
      <c r="AD1973" s="187"/>
      <c r="AE1973" s="187"/>
      <c r="AF1973" s="187"/>
      <c r="AG1973" s="187"/>
    </row>
    <row r="1974">
      <c r="A1974" s="253"/>
      <c r="B1974" s="253"/>
      <c r="C1974" s="289"/>
      <c r="D1974" s="289"/>
      <c r="E1974" s="289"/>
      <c r="F1974" s="289"/>
      <c r="G1974" s="290"/>
      <c r="H1974" s="289"/>
      <c r="I1974" s="289"/>
      <c r="J1974" s="289"/>
      <c r="K1974" s="291"/>
      <c r="L1974" s="292"/>
      <c r="M1974" s="292"/>
      <c r="N1974" s="289"/>
      <c r="O1974" s="289"/>
      <c r="P1974" s="293"/>
      <c r="Q1974" s="294"/>
      <c r="R1974" s="206"/>
      <c r="S1974" s="295"/>
      <c r="T1974" s="289"/>
      <c r="U1974" s="289"/>
      <c r="V1974" s="296" t="str">
        <f t="shared" si="1128"/>
        <v> </v>
      </c>
      <c r="W1974" s="297"/>
      <c r="X1974" s="298"/>
      <c r="Y1974" s="299"/>
      <c r="Z1974" s="300"/>
      <c r="AA1974" s="300"/>
      <c r="AB1974" s="298"/>
      <c r="AC1974" s="187"/>
      <c r="AD1974" s="187"/>
      <c r="AE1974" s="187"/>
      <c r="AF1974" s="187"/>
      <c r="AG1974" s="187"/>
    </row>
    <row r="1975">
      <c r="A1975" s="253"/>
      <c r="B1975" s="253"/>
      <c r="C1975" s="289"/>
      <c r="D1975" s="289"/>
      <c r="E1975" s="289"/>
      <c r="F1975" s="289"/>
      <c r="G1975" s="290"/>
      <c r="H1975" s="289"/>
      <c r="I1975" s="289"/>
      <c r="J1975" s="289"/>
      <c r="K1975" s="291"/>
      <c r="L1975" s="292"/>
      <c r="M1975" s="292"/>
      <c r="N1975" s="289"/>
      <c r="O1975" s="289"/>
      <c r="P1975" s="293"/>
      <c r="Q1975" s="294"/>
      <c r="R1975" s="206"/>
      <c r="S1975" s="295"/>
      <c r="T1975" s="289"/>
      <c r="U1975" s="289"/>
      <c r="V1975" s="296" t="str">
        <f t="shared" si="1128"/>
        <v> </v>
      </c>
      <c r="W1975" s="297"/>
      <c r="X1975" s="298"/>
      <c r="Y1975" s="299"/>
      <c r="Z1975" s="300"/>
      <c r="AA1975" s="300"/>
      <c r="AB1975" s="298"/>
      <c r="AC1975" s="187"/>
      <c r="AD1975" s="187"/>
      <c r="AE1975" s="187"/>
      <c r="AF1975" s="187"/>
      <c r="AG1975" s="187"/>
    </row>
    <row r="1976">
      <c r="A1976" s="253"/>
      <c r="B1976" s="253"/>
      <c r="C1976" s="289"/>
      <c r="D1976" s="289"/>
      <c r="E1976" s="289"/>
      <c r="F1976" s="289"/>
      <c r="G1976" s="290"/>
      <c r="H1976" s="289"/>
      <c r="I1976" s="289"/>
      <c r="J1976" s="289"/>
      <c r="K1976" s="291"/>
      <c r="L1976" s="292"/>
      <c r="M1976" s="292"/>
      <c r="N1976" s="289"/>
      <c r="O1976" s="289"/>
      <c r="P1976" s="293"/>
      <c r="Q1976" s="294"/>
      <c r="R1976" s="206"/>
      <c r="S1976" s="295"/>
      <c r="T1976" s="289"/>
      <c r="U1976" s="289"/>
      <c r="V1976" s="296" t="str">
        <f t="shared" si="1128"/>
        <v> </v>
      </c>
      <c r="W1976" s="297"/>
      <c r="X1976" s="298"/>
      <c r="Y1976" s="299"/>
      <c r="Z1976" s="300"/>
      <c r="AA1976" s="300"/>
      <c r="AB1976" s="298"/>
      <c r="AC1976" s="187"/>
      <c r="AD1976" s="187"/>
      <c r="AE1976" s="187"/>
      <c r="AF1976" s="187"/>
      <c r="AG1976" s="187"/>
    </row>
    <row r="1977">
      <c r="A1977" s="253"/>
      <c r="B1977" s="253"/>
      <c r="C1977" s="289"/>
      <c r="D1977" s="289"/>
      <c r="E1977" s="289"/>
      <c r="F1977" s="289"/>
      <c r="G1977" s="290"/>
      <c r="H1977" s="289"/>
      <c r="I1977" s="289"/>
      <c r="J1977" s="289"/>
      <c r="K1977" s="291"/>
      <c r="L1977" s="292"/>
      <c r="M1977" s="292"/>
      <c r="N1977" s="289"/>
      <c r="O1977" s="289"/>
      <c r="P1977" s="293"/>
      <c r="Q1977" s="294"/>
      <c r="R1977" s="206"/>
      <c r="S1977" s="295"/>
      <c r="T1977" s="289"/>
      <c r="U1977" s="289"/>
      <c r="V1977" s="296" t="str">
        <f t="shared" si="1128"/>
        <v> </v>
      </c>
      <c r="W1977" s="297"/>
      <c r="X1977" s="298"/>
      <c r="Y1977" s="299"/>
      <c r="Z1977" s="300"/>
      <c r="AA1977" s="300"/>
      <c r="AB1977" s="298"/>
      <c r="AC1977" s="187"/>
      <c r="AD1977" s="187"/>
      <c r="AE1977" s="187"/>
      <c r="AF1977" s="187"/>
      <c r="AG1977" s="187"/>
    </row>
    <row r="1978">
      <c r="A1978" s="253"/>
      <c r="B1978" s="253"/>
      <c r="C1978" s="289"/>
      <c r="D1978" s="289"/>
      <c r="E1978" s="289"/>
      <c r="F1978" s="289"/>
      <c r="G1978" s="290"/>
      <c r="H1978" s="289"/>
      <c r="I1978" s="289"/>
      <c r="J1978" s="289"/>
      <c r="K1978" s="291"/>
      <c r="L1978" s="292"/>
      <c r="M1978" s="292"/>
      <c r="N1978" s="289"/>
      <c r="O1978" s="289"/>
      <c r="P1978" s="293"/>
      <c r="Q1978" s="294"/>
      <c r="R1978" s="206"/>
      <c r="S1978" s="295"/>
      <c r="T1978" s="289"/>
      <c r="U1978" s="289"/>
      <c r="V1978" s="296" t="str">
        <f t="shared" si="1128"/>
        <v> </v>
      </c>
      <c r="W1978" s="297"/>
      <c r="X1978" s="298"/>
      <c r="Y1978" s="299"/>
      <c r="Z1978" s="300"/>
      <c r="AA1978" s="300"/>
      <c r="AB1978" s="298"/>
      <c r="AC1978" s="187"/>
      <c r="AD1978" s="187"/>
      <c r="AE1978" s="187"/>
      <c r="AF1978" s="187"/>
      <c r="AG1978" s="187"/>
    </row>
    <row r="1979">
      <c r="A1979" s="253"/>
      <c r="B1979" s="253"/>
      <c r="C1979" s="289"/>
      <c r="D1979" s="289"/>
      <c r="E1979" s="289"/>
      <c r="F1979" s="289"/>
      <c r="G1979" s="290"/>
      <c r="H1979" s="289"/>
      <c r="I1979" s="289"/>
      <c r="J1979" s="289"/>
      <c r="K1979" s="291"/>
      <c r="L1979" s="292"/>
      <c r="M1979" s="292"/>
      <c r="N1979" s="289"/>
      <c r="O1979" s="289"/>
      <c r="P1979" s="293"/>
      <c r="Q1979" s="294"/>
      <c r="R1979" s="206"/>
      <c r="S1979" s="295"/>
      <c r="T1979" s="289"/>
      <c r="U1979" s="289"/>
      <c r="V1979" s="296" t="str">
        <f t="shared" si="1128"/>
        <v> </v>
      </c>
      <c r="W1979" s="297"/>
      <c r="X1979" s="298"/>
      <c r="Y1979" s="299"/>
      <c r="Z1979" s="300"/>
      <c r="AA1979" s="300"/>
      <c r="AB1979" s="298"/>
      <c r="AC1979" s="187"/>
      <c r="AD1979" s="187"/>
      <c r="AE1979" s="187"/>
      <c r="AF1979" s="187"/>
      <c r="AG1979" s="187"/>
    </row>
    <row r="1980">
      <c r="A1980" s="253"/>
      <c r="B1980" s="253"/>
      <c r="C1980" s="289"/>
      <c r="D1980" s="289"/>
      <c r="E1980" s="289"/>
      <c r="F1980" s="289"/>
      <c r="G1980" s="290"/>
      <c r="H1980" s="289"/>
      <c r="I1980" s="289"/>
      <c r="J1980" s="289"/>
      <c r="K1980" s="291"/>
      <c r="L1980" s="292"/>
      <c r="M1980" s="292"/>
      <c r="N1980" s="289"/>
      <c r="O1980" s="289"/>
      <c r="P1980" s="293"/>
      <c r="Q1980" s="294"/>
      <c r="R1980" s="206"/>
      <c r="S1980" s="295"/>
      <c r="T1980" s="289"/>
      <c r="U1980" s="289"/>
      <c r="V1980" s="296" t="str">
        <f t="shared" si="1128"/>
        <v> </v>
      </c>
      <c r="W1980" s="297"/>
      <c r="X1980" s="298"/>
      <c r="Y1980" s="299"/>
      <c r="Z1980" s="300"/>
      <c r="AA1980" s="300"/>
      <c r="AB1980" s="298"/>
      <c r="AC1980" s="187"/>
      <c r="AD1980" s="187"/>
      <c r="AE1980" s="187"/>
      <c r="AF1980" s="187"/>
      <c r="AG1980" s="187"/>
    </row>
    <row r="1981">
      <c r="A1981" s="253"/>
      <c r="B1981" s="253"/>
      <c r="C1981" s="289"/>
      <c r="D1981" s="289"/>
      <c r="E1981" s="289"/>
      <c r="F1981" s="289"/>
      <c r="G1981" s="290"/>
      <c r="H1981" s="289"/>
      <c r="I1981" s="289"/>
      <c r="J1981" s="289"/>
      <c r="K1981" s="291"/>
      <c r="L1981" s="292"/>
      <c r="M1981" s="292"/>
      <c r="N1981" s="289"/>
      <c r="O1981" s="289"/>
      <c r="P1981" s="293"/>
      <c r="Q1981" s="294"/>
      <c r="R1981" s="206"/>
      <c r="S1981" s="295"/>
      <c r="T1981" s="289"/>
      <c r="U1981" s="289"/>
      <c r="V1981" s="296" t="str">
        <f t="shared" si="1128"/>
        <v> </v>
      </c>
      <c r="W1981" s="297"/>
      <c r="X1981" s="298"/>
      <c r="Y1981" s="299"/>
      <c r="Z1981" s="300"/>
      <c r="AA1981" s="300"/>
      <c r="AB1981" s="298"/>
      <c r="AC1981" s="187"/>
      <c r="AD1981" s="187"/>
      <c r="AE1981" s="187"/>
      <c r="AF1981" s="187"/>
      <c r="AG1981" s="187"/>
    </row>
    <row r="1982">
      <c r="A1982" s="253"/>
      <c r="B1982" s="253"/>
      <c r="C1982" s="289"/>
      <c r="D1982" s="289"/>
      <c r="E1982" s="289"/>
      <c r="F1982" s="289"/>
      <c r="G1982" s="290"/>
      <c r="H1982" s="289"/>
      <c r="I1982" s="289"/>
      <c r="J1982" s="289"/>
      <c r="K1982" s="291"/>
      <c r="L1982" s="292"/>
      <c r="M1982" s="292"/>
      <c r="N1982" s="289"/>
      <c r="O1982" s="289"/>
      <c r="P1982" s="293"/>
      <c r="Q1982" s="294"/>
      <c r="R1982" s="206"/>
      <c r="S1982" s="295"/>
      <c r="T1982" s="289"/>
      <c r="U1982" s="289"/>
      <c r="V1982" s="296" t="str">
        <f t="shared" si="1128"/>
        <v> </v>
      </c>
      <c r="W1982" s="297"/>
      <c r="X1982" s="298"/>
      <c r="Y1982" s="299"/>
      <c r="Z1982" s="300"/>
      <c r="AA1982" s="300"/>
      <c r="AB1982" s="298"/>
      <c r="AC1982" s="187"/>
      <c r="AD1982" s="187"/>
      <c r="AE1982" s="187"/>
      <c r="AF1982" s="187"/>
      <c r="AG1982" s="187"/>
    </row>
    <row r="1983">
      <c r="A1983" s="253"/>
      <c r="B1983" s="253"/>
      <c r="C1983" s="289"/>
      <c r="D1983" s="289"/>
      <c r="E1983" s="289"/>
      <c r="F1983" s="289"/>
      <c r="G1983" s="290"/>
      <c r="H1983" s="289"/>
      <c r="I1983" s="289"/>
      <c r="J1983" s="289"/>
      <c r="K1983" s="291"/>
      <c r="L1983" s="292"/>
      <c r="M1983" s="292"/>
      <c r="N1983" s="289"/>
      <c r="O1983" s="289"/>
      <c r="P1983" s="293"/>
      <c r="Q1983" s="294"/>
      <c r="R1983" s="206"/>
      <c r="S1983" s="295"/>
      <c r="T1983" s="289"/>
      <c r="U1983" s="289"/>
      <c r="V1983" s="296" t="str">
        <f t="shared" si="1128"/>
        <v> </v>
      </c>
      <c r="W1983" s="297"/>
      <c r="X1983" s="298"/>
      <c r="Y1983" s="299"/>
      <c r="Z1983" s="300"/>
      <c r="AA1983" s="300"/>
      <c r="AB1983" s="298"/>
      <c r="AC1983" s="187"/>
      <c r="AD1983" s="187"/>
      <c r="AE1983" s="187"/>
      <c r="AF1983" s="187"/>
      <c r="AG1983" s="187"/>
    </row>
    <row r="1984">
      <c r="A1984" s="253"/>
      <c r="B1984" s="253"/>
      <c r="C1984" s="289"/>
      <c r="D1984" s="289"/>
      <c r="E1984" s="289"/>
      <c r="F1984" s="289"/>
      <c r="G1984" s="290"/>
      <c r="H1984" s="289"/>
      <c r="I1984" s="289"/>
      <c r="J1984" s="289"/>
      <c r="K1984" s="291"/>
      <c r="L1984" s="292"/>
      <c r="M1984" s="292"/>
      <c r="N1984" s="289"/>
      <c r="O1984" s="289"/>
      <c r="P1984" s="293"/>
      <c r="Q1984" s="294"/>
      <c r="R1984" s="206"/>
      <c r="S1984" s="295"/>
      <c r="T1984" s="289"/>
      <c r="U1984" s="289"/>
      <c r="V1984" s="296" t="str">
        <f t="shared" si="1128"/>
        <v> </v>
      </c>
      <c r="W1984" s="297"/>
      <c r="X1984" s="298"/>
      <c r="Y1984" s="299"/>
      <c r="Z1984" s="300"/>
      <c r="AA1984" s="300"/>
      <c r="AB1984" s="298"/>
      <c r="AC1984" s="187"/>
      <c r="AD1984" s="187"/>
      <c r="AE1984" s="187"/>
      <c r="AF1984" s="187"/>
      <c r="AG1984" s="187"/>
    </row>
    <row r="1985">
      <c r="A1985" s="253"/>
      <c r="B1985" s="253"/>
      <c r="C1985" s="289"/>
      <c r="D1985" s="289"/>
      <c r="E1985" s="289"/>
      <c r="F1985" s="289"/>
      <c r="G1985" s="290"/>
      <c r="H1985" s="289"/>
      <c r="I1985" s="289"/>
      <c r="J1985" s="289"/>
      <c r="K1985" s="291"/>
      <c r="L1985" s="292"/>
      <c r="M1985" s="292"/>
      <c r="N1985" s="289"/>
      <c r="O1985" s="289"/>
      <c r="P1985" s="293"/>
      <c r="Q1985" s="294"/>
      <c r="R1985" s="206"/>
      <c r="S1985" s="295"/>
      <c r="T1985" s="289"/>
      <c r="U1985" s="289"/>
      <c r="V1985" s="296" t="str">
        <f t="shared" si="1128"/>
        <v> </v>
      </c>
      <c r="W1985" s="297"/>
      <c r="X1985" s="298"/>
      <c r="Y1985" s="299"/>
      <c r="Z1985" s="300"/>
      <c r="AA1985" s="300"/>
      <c r="AB1985" s="298"/>
      <c r="AC1985" s="187"/>
      <c r="AD1985" s="187"/>
      <c r="AE1985" s="187"/>
      <c r="AF1985" s="187"/>
      <c r="AG1985" s="187"/>
    </row>
    <row r="1986">
      <c r="A1986" s="253"/>
      <c r="B1986" s="253"/>
      <c r="C1986" s="289"/>
      <c r="D1986" s="289"/>
      <c r="E1986" s="289"/>
      <c r="F1986" s="289"/>
      <c r="G1986" s="290"/>
      <c r="H1986" s="289"/>
      <c r="I1986" s="289"/>
      <c r="J1986" s="289"/>
      <c r="K1986" s="291"/>
      <c r="L1986" s="292"/>
      <c r="M1986" s="292"/>
      <c r="N1986" s="289"/>
      <c r="O1986" s="289"/>
      <c r="P1986" s="293"/>
      <c r="Q1986" s="294"/>
      <c r="R1986" s="206"/>
      <c r="S1986" s="295"/>
      <c r="T1986" s="289"/>
      <c r="U1986" s="289"/>
      <c r="V1986" s="296" t="str">
        <f t="shared" si="1128"/>
        <v> </v>
      </c>
      <c r="W1986" s="297"/>
      <c r="X1986" s="298"/>
      <c r="Y1986" s="299"/>
      <c r="Z1986" s="300"/>
      <c r="AA1986" s="300"/>
      <c r="AB1986" s="298"/>
      <c r="AC1986" s="187"/>
      <c r="AD1986" s="187"/>
      <c r="AE1986" s="187"/>
      <c r="AF1986" s="187"/>
      <c r="AG1986" s="187"/>
    </row>
    <row r="1987">
      <c r="A1987" s="253"/>
      <c r="B1987" s="253"/>
      <c r="C1987" s="289"/>
      <c r="D1987" s="289"/>
      <c r="E1987" s="289"/>
      <c r="F1987" s="289"/>
      <c r="G1987" s="290"/>
      <c r="H1987" s="289"/>
      <c r="I1987" s="289"/>
      <c r="J1987" s="289"/>
      <c r="K1987" s="291"/>
      <c r="L1987" s="292"/>
      <c r="M1987" s="292"/>
      <c r="N1987" s="289"/>
      <c r="O1987" s="289"/>
      <c r="P1987" s="293"/>
      <c r="Q1987" s="294"/>
      <c r="R1987" s="206"/>
      <c r="S1987" s="295"/>
      <c r="T1987" s="289"/>
      <c r="U1987" s="289"/>
      <c r="V1987" s="296" t="str">
        <f t="shared" si="1128"/>
        <v> </v>
      </c>
      <c r="W1987" s="297"/>
      <c r="X1987" s="298"/>
      <c r="Y1987" s="299"/>
      <c r="Z1987" s="300"/>
      <c r="AA1987" s="300"/>
      <c r="AB1987" s="298"/>
      <c r="AC1987" s="187"/>
      <c r="AD1987" s="187"/>
      <c r="AE1987" s="187"/>
      <c r="AF1987" s="187"/>
      <c r="AG1987" s="187"/>
    </row>
    <row r="1988">
      <c r="A1988" s="253"/>
      <c r="B1988" s="253"/>
      <c r="C1988" s="289"/>
      <c r="D1988" s="289"/>
      <c r="E1988" s="289"/>
      <c r="F1988" s="289"/>
      <c r="G1988" s="290"/>
      <c r="H1988" s="289"/>
      <c r="I1988" s="289"/>
      <c r="J1988" s="289"/>
      <c r="K1988" s="291"/>
      <c r="L1988" s="292"/>
      <c r="M1988" s="292"/>
      <c r="N1988" s="289"/>
      <c r="O1988" s="289"/>
      <c r="P1988" s="293"/>
      <c r="Q1988" s="294"/>
      <c r="R1988" s="206"/>
      <c r="S1988" s="295"/>
      <c r="T1988" s="289"/>
      <c r="U1988" s="289"/>
      <c r="V1988" s="296" t="str">
        <f t="shared" si="1128"/>
        <v> </v>
      </c>
      <c r="W1988" s="297"/>
      <c r="X1988" s="298"/>
      <c r="Y1988" s="299"/>
      <c r="Z1988" s="300"/>
      <c r="AA1988" s="300"/>
      <c r="AB1988" s="298"/>
      <c r="AC1988" s="187"/>
      <c r="AD1988" s="187"/>
      <c r="AE1988" s="187"/>
      <c r="AF1988" s="187"/>
      <c r="AG1988" s="187"/>
    </row>
    <row r="1989">
      <c r="A1989" s="253"/>
      <c r="B1989" s="253"/>
      <c r="C1989" s="289"/>
      <c r="D1989" s="289"/>
      <c r="E1989" s="289"/>
      <c r="F1989" s="289"/>
      <c r="G1989" s="290"/>
      <c r="H1989" s="289"/>
      <c r="I1989" s="289"/>
      <c r="J1989" s="289"/>
      <c r="K1989" s="291"/>
      <c r="L1989" s="292"/>
      <c r="M1989" s="292"/>
      <c r="N1989" s="289"/>
      <c r="O1989" s="289"/>
      <c r="P1989" s="293"/>
      <c r="Q1989" s="294"/>
      <c r="R1989" s="206"/>
      <c r="S1989" s="295"/>
      <c r="T1989" s="289"/>
      <c r="U1989" s="289"/>
      <c r="V1989" s="296" t="str">
        <f t="shared" si="1128"/>
        <v> </v>
      </c>
      <c r="W1989" s="297"/>
      <c r="X1989" s="298"/>
      <c r="Y1989" s="299"/>
      <c r="Z1989" s="300"/>
      <c r="AA1989" s="300"/>
      <c r="AB1989" s="298"/>
      <c r="AC1989" s="187"/>
      <c r="AD1989" s="187"/>
      <c r="AE1989" s="187"/>
      <c r="AF1989" s="187"/>
      <c r="AG1989" s="187"/>
    </row>
    <row r="1990">
      <c r="A1990" s="253"/>
      <c r="B1990" s="253"/>
      <c r="C1990" s="289"/>
      <c r="D1990" s="289"/>
      <c r="E1990" s="289"/>
      <c r="F1990" s="289"/>
      <c r="G1990" s="290"/>
      <c r="H1990" s="289"/>
      <c r="I1990" s="289"/>
      <c r="J1990" s="289"/>
      <c r="K1990" s="291"/>
      <c r="L1990" s="292"/>
      <c r="M1990" s="292"/>
      <c r="N1990" s="289"/>
      <c r="O1990" s="289"/>
      <c r="P1990" s="293"/>
      <c r="Q1990" s="294"/>
      <c r="R1990" s="206"/>
      <c r="S1990" s="295"/>
      <c r="T1990" s="289"/>
      <c r="U1990" s="289"/>
      <c r="V1990" s="296" t="str">
        <f t="shared" si="1128"/>
        <v> </v>
      </c>
      <c r="W1990" s="297"/>
      <c r="X1990" s="298"/>
      <c r="Y1990" s="299"/>
      <c r="Z1990" s="300"/>
      <c r="AA1990" s="300"/>
      <c r="AB1990" s="298"/>
      <c r="AC1990" s="187"/>
      <c r="AD1990" s="187"/>
      <c r="AE1990" s="187"/>
      <c r="AF1990" s="187"/>
      <c r="AG1990" s="187"/>
    </row>
    <row r="1991">
      <c r="A1991" s="253"/>
      <c r="B1991" s="253"/>
      <c r="C1991" s="289"/>
      <c r="D1991" s="289"/>
      <c r="E1991" s="289"/>
      <c r="F1991" s="289"/>
      <c r="G1991" s="290"/>
      <c r="H1991" s="289"/>
      <c r="I1991" s="289"/>
      <c r="J1991" s="289"/>
      <c r="K1991" s="291"/>
      <c r="L1991" s="292"/>
      <c r="M1991" s="292"/>
      <c r="N1991" s="289"/>
      <c r="O1991" s="289"/>
      <c r="P1991" s="293"/>
      <c r="Q1991" s="294"/>
      <c r="R1991" s="206"/>
      <c r="S1991" s="295"/>
      <c r="T1991" s="289"/>
      <c r="U1991" s="289"/>
      <c r="V1991" s="296" t="str">
        <f t="shared" si="1128"/>
        <v> </v>
      </c>
      <c r="W1991" s="297"/>
      <c r="X1991" s="298"/>
      <c r="Y1991" s="299"/>
      <c r="Z1991" s="300"/>
      <c r="AA1991" s="300"/>
      <c r="AB1991" s="298"/>
      <c r="AC1991" s="187"/>
      <c r="AD1991" s="187"/>
      <c r="AE1991" s="187"/>
      <c r="AF1991" s="187"/>
      <c r="AG1991" s="187"/>
    </row>
    <row r="1992">
      <c r="A1992" s="253"/>
      <c r="B1992" s="253"/>
      <c r="C1992" s="289"/>
      <c r="D1992" s="289"/>
      <c r="E1992" s="289"/>
      <c r="F1992" s="289"/>
      <c r="G1992" s="290"/>
      <c r="H1992" s="289"/>
      <c r="I1992" s="289"/>
      <c r="J1992" s="289"/>
      <c r="K1992" s="291"/>
      <c r="L1992" s="292"/>
      <c r="M1992" s="292"/>
      <c r="N1992" s="289"/>
      <c r="O1992" s="289"/>
      <c r="P1992" s="293"/>
      <c r="Q1992" s="294"/>
      <c r="R1992" s="206"/>
      <c r="S1992" s="295"/>
      <c r="T1992" s="289"/>
      <c r="U1992" s="289"/>
      <c r="V1992" s="296" t="str">
        <f t="shared" si="1128"/>
        <v> </v>
      </c>
      <c r="W1992" s="297"/>
      <c r="X1992" s="298"/>
      <c r="Y1992" s="299"/>
      <c r="Z1992" s="300"/>
      <c r="AA1992" s="300"/>
      <c r="AB1992" s="298"/>
      <c r="AC1992" s="187"/>
      <c r="AD1992" s="187"/>
      <c r="AE1992" s="187"/>
      <c r="AF1992" s="187"/>
      <c r="AG1992" s="187"/>
    </row>
    <row r="1993">
      <c r="A1993" s="253"/>
      <c r="B1993" s="253"/>
      <c r="C1993" s="289"/>
      <c r="D1993" s="289"/>
      <c r="E1993" s="289"/>
      <c r="F1993" s="289"/>
      <c r="G1993" s="290"/>
      <c r="H1993" s="289"/>
      <c r="I1993" s="289"/>
      <c r="J1993" s="289"/>
      <c r="K1993" s="291"/>
      <c r="L1993" s="292"/>
      <c r="M1993" s="292"/>
      <c r="N1993" s="289"/>
      <c r="O1993" s="289"/>
      <c r="P1993" s="293"/>
      <c r="Q1993" s="294"/>
      <c r="R1993" s="206"/>
      <c r="S1993" s="295"/>
      <c r="T1993" s="289"/>
      <c r="U1993" s="289"/>
      <c r="V1993" s="296" t="str">
        <f t="shared" si="1128"/>
        <v> </v>
      </c>
      <c r="W1993" s="297"/>
      <c r="X1993" s="298"/>
      <c r="Y1993" s="299"/>
      <c r="Z1993" s="300"/>
      <c r="AA1993" s="300"/>
      <c r="AB1993" s="298"/>
      <c r="AC1993" s="187"/>
      <c r="AD1993" s="187"/>
      <c r="AE1993" s="187"/>
      <c r="AF1993" s="187"/>
      <c r="AG1993" s="187"/>
    </row>
    <row r="1994">
      <c r="A1994" s="253"/>
      <c r="B1994" s="253"/>
      <c r="C1994" s="289"/>
      <c r="D1994" s="289"/>
      <c r="E1994" s="289"/>
      <c r="F1994" s="289"/>
      <c r="G1994" s="290"/>
      <c r="H1994" s="289"/>
      <c r="I1994" s="289"/>
      <c r="J1994" s="289"/>
      <c r="K1994" s="291"/>
      <c r="L1994" s="292"/>
      <c r="M1994" s="292"/>
      <c r="N1994" s="289"/>
      <c r="O1994" s="289"/>
      <c r="P1994" s="293"/>
      <c r="Q1994" s="294"/>
      <c r="R1994" s="206"/>
      <c r="S1994" s="295"/>
      <c r="T1994" s="289"/>
      <c r="U1994" s="289"/>
      <c r="V1994" s="296" t="str">
        <f t="shared" si="1128"/>
        <v> </v>
      </c>
      <c r="W1994" s="297"/>
      <c r="X1994" s="298"/>
      <c r="Y1994" s="299"/>
      <c r="Z1994" s="300"/>
      <c r="AA1994" s="300"/>
      <c r="AB1994" s="298"/>
      <c r="AC1994" s="187"/>
      <c r="AD1994" s="187"/>
      <c r="AE1994" s="187"/>
      <c r="AF1994" s="187"/>
      <c r="AG1994" s="187"/>
    </row>
    <row r="1995">
      <c r="A1995" s="253"/>
      <c r="B1995" s="253"/>
      <c r="C1995" s="289"/>
      <c r="D1995" s="289"/>
      <c r="E1995" s="289"/>
      <c r="F1995" s="289"/>
      <c r="G1995" s="290"/>
      <c r="H1995" s="289"/>
      <c r="I1995" s="289"/>
      <c r="J1995" s="289"/>
      <c r="K1995" s="291"/>
      <c r="L1995" s="292"/>
      <c r="M1995" s="292"/>
      <c r="N1995" s="289"/>
      <c r="O1995" s="289"/>
      <c r="P1995" s="293"/>
      <c r="Q1995" s="294"/>
      <c r="R1995" s="206"/>
      <c r="S1995" s="295"/>
      <c r="T1995" s="289"/>
      <c r="U1995" s="289"/>
      <c r="V1995" s="296" t="str">
        <f t="shared" si="1128"/>
        <v> </v>
      </c>
      <c r="W1995" s="297"/>
      <c r="X1995" s="298"/>
      <c r="Y1995" s="299"/>
      <c r="Z1995" s="300"/>
      <c r="AA1995" s="300"/>
      <c r="AB1995" s="298"/>
      <c r="AC1995" s="187"/>
      <c r="AD1995" s="187"/>
      <c r="AE1995" s="187"/>
      <c r="AF1995" s="187"/>
      <c r="AG1995" s="187"/>
    </row>
    <row r="1996">
      <c r="A1996" s="253"/>
      <c r="B1996" s="253"/>
      <c r="C1996" s="289"/>
      <c r="D1996" s="289"/>
      <c r="E1996" s="289"/>
      <c r="F1996" s="289"/>
      <c r="G1996" s="290"/>
      <c r="H1996" s="289"/>
      <c r="I1996" s="289"/>
      <c r="J1996" s="289"/>
      <c r="K1996" s="291"/>
      <c r="L1996" s="292"/>
      <c r="M1996" s="292"/>
      <c r="N1996" s="289"/>
      <c r="O1996" s="289"/>
      <c r="P1996" s="293"/>
      <c r="Q1996" s="294"/>
      <c r="R1996" s="206"/>
      <c r="S1996" s="295"/>
      <c r="T1996" s="289"/>
      <c r="U1996" s="289"/>
      <c r="V1996" s="296" t="str">
        <f t="shared" si="1128"/>
        <v> </v>
      </c>
      <c r="W1996" s="297"/>
      <c r="X1996" s="298"/>
      <c r="Y1996" s="299"/>
      <c r="Z1996" s="300"/>
      <c r="AA1996" s="300"/>
      <c r="AB1996" s="298"/>
      <c r="AC1996" s="187"/>
      <c r="AD1996" s="187"/>
      <c r="AE1996" s="187"/>
      <c r="AF1996" s="187"/>
      <c r="AG1996" s="187"/>
    </row>
    <row r="1997">
      <c r="A1997" s="253"/>
      <c r="B1997" s="253"/>
      <c r="C1997" s="289"/>
      <c r="D1997" s="289"/>
      <c r="E1997" s="289"/>
      <c r="F1997" s="289"/>
      <c r="G1997" s="290"/>
      <c r="H1997" s="289"/>
      <c r="I1997" s="289"/>
      <c r="J1997" s="289"/>
      <c r="K1997" s="291"/>
      <c r="L1997" s="292"/>
      <c r="M1997" s="292"/>
      <c r="N1997" s="289"/>
      <c r="O1997" s="289"/>
      <c r="P1997" s="293"/>
      <c r="Q1997" s="294"/>
      <c r="R1997" s="206"/>
      <c r="S1997" s="295"/>
      <c r="T1997" s="289"/>
      <c r="U1997" s="289"/>
      <c r="V1997" s="296" t="str">
        <f t="shared" si="1128"/>
        <v> </v>
      </c>
      <c r="W1997" s="297"/>
      <c r="X1997" s="298"/>
      <c r="Y1997" s="299"/>
      <c r="Z1997" s="300"/>
      <c r="AA1997" s="300"/>
      <c r="AB1997" s="298"/>
      <c r="AC1997" s="187"/>
      <c r="AD1997" s="187"/>
      <c r="AE1997" s="187"/>
      <c r="AF1997" s="187"/>
      <c r="AG1997" s="187"/>
    </row>
    <row r="1998">
      <c r="A1998" s="253"/>
      <c r="B1998" s="253"/>
      <c r="C1998" s="289"/>
      <c r="D1998" s="289"/>
      <c r="E1998" s="289"/>
      <c r="F1998" s="289"/>
      <c r="G1998" s="290"/>
      <c r="H1998" s="289"/>
      <c r="I1998" s="289"/>
      <c r="J1998" s="289"/>
      <c r="K1998" s="291"/>
      <c r="L1998" s="292"/>
      <c r="M1998" s="292"/>
      <c r="N1998" s="289"/>
      <c r="O1998" s="289"/>
      <c r="P1998" s="293"/>
      <c r="Q1998" s="294"/>
      <c r="R1998" s="206"/>
      <c r="S1998" s="295"/>
      <c r="T1998" s="289"/>
      <c r="U1998" s="289"/>
      <c r="V1998" s="296" t="str">
        <f t="shared" si="1128"/>
        <v> </v>
      </c>
      <c r="W1998" s="297"/>
      <c r="X1998" s="298"/>
      <c r="Y1998" s="299"/>
      <c r="Z1998" s="300"/>
      <c r="AA1998" s="300"/>
      <c r="AB1998" s="298"/>
      <c r="AC1998" s="187"/>
      <c r="AD1998" s="187"/>
      <c r="AE1998" s="187"/>
      <c r="AF1998" s="187"/>
      <c r="AG1998" s="187"/>
    </row>
    <row r="1999">
      <c r="A1999" s="253"/>
      <c r="B1999" s="253"/>
      <c r="C1999" s="289"/>
      <c r="D1999" s="289"/>
      <c r="E1999" s="289"/>
      <c r="F1999" s="289"/>
      <c r="G1999" s="290"/>
      <c r="H1999" s="289"/>
      <c r="I1999" s="289"/>
      <c r="J1999" s="289"/>
      <c r="K1999" s="291"/>
      <c r="L1999" s="292"/>
      <c r="M1999" s="292"/>
      <c r="N1999" s="289"/>
      <c r="O1999" s="289"/>
      <c r="P1999" s="293"/>
      <c r="Q1999" s="294"/>
      <c r="R1999" s="206"/>
      <c r="S1999" s="295"/>
      <c r="T1999" s="289"/>
      <c r="U1999" s="289"/>
      <c r="V1999" s="296" t="str">
        <f t="shared" si="1128"/>
        <v> </v>
      </c>
      <c r="W1999" s="297"/>
      <c r="X1999" s="298"/>
      <c r="Y1999" s="299"/>
      <c r="Z1999" s="300"/>
      <c r="AA1999" s="300"/>
      <c r="AB1999" s="298"/>
      <c r="AC1999" s="187"/>
      <c r="AD1999" s="187"/>
      <c r="AE1999" s="187"/>
      <c r="AF1999" s="187"/>
      <c r="AG1999" s="187"/>
    </row>
    <row r="2000">
      <c r="A2000" s="253"/>
      <c r="B2000" s="253"/>
      <c r="C2000" s="289"/>
      <c r="D2000" s="289"/>
      <c r="E2000" s="289"/>
      <c r="F2000" s="289"/>
      <c r="G2000" s="290"/>
      <c r="H2000" s="289"/>
      <c r="I2000" s="289"/>
      <c r="J2000" s="289"/>
      <c r="K2000" s="291"/>
      <c r="L2000" s="292"/>
      <c r="M2000" s="292"/>
      <c r="N2000" s="289"/>
      <c r="O2000" s="289"/>
      <c r="P2000" s="293"/>
      <c r="Q2000" s="294"/>
      <c r="R2000" s="206"/>
      <c r="S2000" s="295"/>
      <c r="T2000" s="289"/>
      <c r="U2000" s="289"/>
      <c r="V2000" s="296" t="str">
        <f t="shared" si="1128"/>
        <v> </v>
      </c>
      <c r="W2000" s="297"/>
      <c r="X2000" s="298"/>
      <c r="Y2000" s="299"/>
      <c r="Z2000" s="300"/>
      <c r="AA2000" s="300"/>
      <c r="AB2000" s="298"/>
      <c r="AC2000" s="187"/>
      <c r="AD2000" s="187"/>
      <c r="AE2000" s="187"/>
      <c r="AF2000" s="187"/>
      <c r="AG2000" s="187"/>
    </row>
    <row r="2001">
      <c r="A2001" s="253"/>
      <c r="B2001" s="253"/>
      <c r="C2001" s="289"/>
      <c r="D2001" s="289"/>
      <c r="E2001" s="289"/>
      <c r="F2001" s="289"/>
      <c r="G2001" s="290"/>
      <c r="H2001" s="289"/>
      <c r="I2001" s="289"/>
      <c r="J2001" s="289"/>
      <c r="K2001" s="291"/>
      <c r="L2001" s="292"/>
      <c r="M2001" s="292"/>
      <c r="N2001" s="289"/>
      <c r="O2001" s="289"/>
      <c r="P2001" s="293"/>
      <c r="Q2001" s="294"/>
      <c r="R2001" s="206"/>
      <c r="S2001" s="295"/>
      <c r="T2001" s="289"/>
      <c r="U2001" s="289"/>
      <c r="V2001" s="296" t="str">
        <f t="shared" si="1128"/>
        <v> </v>
      </c>
      <c r="W2001" s="297"/>
      <c r="X2001" s="298"/>
      <c r="Y2001" s="299"/>
      <c r="Z2001" s="300"/>
      <c r="AA2001" s="300"/>
      <c r="AB2001" s="298"/>
      <c r="AC2001" s="187"/>
      <c r="AD2001" s="187"/>
      <c r="AE2001" s="187"/>
      <c r="AF2001" s="187"/>
      <c r="AG2001" s="187"/>
    </row>
    <row r="2002">
      <c r="A2002" s="253"/>
      <c r="B2002" s="253"/>
      <c r="C2002" s="289"/>
      <c r="D2002" s="289"/>
      <c r="E2002" s="289"/>
      <c r="F2002" s="289"/>
      <c r="G2002" s="290"/>
      <c r="H2002" s="289"/>
      <c r="I2002" s="289"/>
      <c r="J2002" s="289"/>
      <c r="K2002" s="291"/>
      <c r="L2002" s="292"/>
      <c r="M2002" s="292"/>
      <c r="N2002" s="289"/>
      <c r="O2002" s="289"/>
      <c r="P2002" s="293"/>
      <c r="Q2002" s="294"/>
      <c r="R2002" s="206"/>
      <c r="S2002" s="295"/>
      <c r="T2002" s="289"/>
      <c r="U2002" s="289"/>
      <c r="V2002" s="296" t="str">
        <f t="shared" si="1128"/>
        <v> </v>
      </c>
      <c r="W2002" s="297"/>
      <c r="X2002" s="298"/>
      <c r="Y2002" s="299"/>
      <c r="Z2002" s="300"/>
      <c r="AA2002" s="300"/>
      <c r="AB2002" s="298"/>
      <c r="AC2002" s="187"/>
      <c r="AD2002" s="187"/>
      <c r="AE2002" s="187"/>
      <c r="AF2002" s="187"/>
      <c r="AG2002" s="187"/>
    </row>
    <row r="2003">
      <c r="A2003" s="253"/>
      <c r="B2003" s="253"/>
      <c r="C2003" s="289"/>
      <c r="D2003" s="289"/>
      <c r="E2003" s="289"/>
      <c r="F2003" s="289"/>
      <c r="G2003" s="290"/>
      <c r="H2003" s="289"/>
      <c r="I2003" s="289"/>
      <c r="J2003" s="289"/>
      <c r="K2003" s="291"/>
      <c r="L2003" s="292"/>
      <c r="M2003" s="292"/>
      <c r="N2003" s="289"/>
      <c r="O2003" s="289"/>
      <c r="P2003" s="293"/>
      <c r="Q2003" s="294"/>
      <c r="R2003" s="206"/>
      <c r="S2003" s="295"/>
      <c r="T2003" s="289"/>
      <c r="U2003" s="289"/>
      <c r="V2003" s="296" t="str">
        <f t="shared" si="1128"/>
        <v> </v>
      </c>
      <c r="W2003" s="297"/>
      <c r="X2003" s="298"/>
      <c r="Y2003" s="299"/>
      <c r="Z2003" s="300"/>
      <c r="AA2003" s="300"/>
      <c r="AB2003" s="298"/>
      <c r="AC2003" s="187"/>
      <c r="AD2003" s="187"/>
      <c r="AE2003" s="187"/>
      <c r="AF2003" s="187"/>
      <c r="AG2003" s="187"/>
    </row>
    <row r="2004">
      <c r="A2004" s="253"/>
      <c r="B2004" s="253"/>
      <c r="C2004" s="289"/>
      <c r="D2004" s="289"/>
      <c r="E2004" s="289"/>
      <c r="F2004" s="289"/>
      <c r="G2004" s="290"/>
      <c r="H2004" s="289"/>
      <c r="I2004" s="289"/>
      <c r="J2004" s="289"/>
      <c r="K2004" s="291"/>
      <c r="L2004" s="292"/>
      <c r="M2004" s="292"/>
      <c r="N2004" s="289"/>
      <c r="O2004" s="289"/>
      <c r="P2004" s="293"/>
      <c r="Q2004" s="294"/>
      <c r="R2004" s="206"/>
      <c r="S2004" s="295"/>
      <c r="T2004" s="289"/>
      <c r="U2004" s="289"/>
      <c r="V2004" s="296" t="str">
        <f t="shared" si="1128"/>
        <v> </v>
      </c>
      <c r="W2004" s="297"/>
      <c r="X2004" s="298"/>
      <c r="Y2004" s="299"/>
      <c r="Z2004" s="300"/>
      <c r="AA2004" s="300"/>
      <c r="AB2004" s="298"/>
      <c r="AC2004" s="187"/>
      <c r="AD2004" s="187"/>
      <c r="AE2004" s="187"/>
      <c r="AF2004" s="187"/>
      <c r="AG2004" s="187"/>
    </row>
    <row r="2005">
      <c r="A2005" s="253"/>
      <c r="B2005" s="253"/>
      <c r="C2005" s="289"/>
      <c r="D2005" s="289"/>
      <c r="E2005" s="289"/>
      <c r="F2005" s="289"/>
      <c r="G2005" s="290"/>
      <c r="H2005" s="289"/>
      <c r="I2005" s="289"/>
      <c r="J2005" s="289"/>
      <c r="K2005" s="291"/>
      <c r="L2005" s="292"/>
      <c r="M2005" s="292"/>
      <c r="N2005" s="289"/>
      <c r="O2005" s="289"/>
      <c r="P2005" s="293"/>
      <c r="Q2005" s="294"/>
      <c r="R2005" s="206"/>
      <c r="S2005" s="295"/>
      <c r="T2005" s="289"/>
      <c r="U2005" s="289"/>
      <c r="V2005" s="296" t="str">
        <f t="shared" si="1128"/>
        <v> </v>
      </c>
      <c r="W2005" s="297"/>
      <c r="X2005" s="298"/>
      <c r="Y2005" s="299"/>
      <c r="Z2005" s="300"/>
      <c r="AA2005" s="300"/>
      <c r="AB2005" s="298"/>
      <c r="AC2005" s="187"/>
      <c r="AD2005" s="187"/>
      <c r="AE2005" s="187"/>
      <c r="AF2005" s="187"/>
      <c r="AG2005" s="187"/>
    </row>
    <row r="2006">
      <c r="A2006" s="253"/>
      <c r="B2006" s="253"/>
      <c r="C2006" s="289"/>
      <c r="D2006" s="289"/>
      <c r="E2006" s="289"/>
      <c r="F2006" s="289"/>
      <c r="G2006" s="290"/>
      <c r="H2006" s="289"/>
      <c r="I2006" s="289"/>
      <c r="J2006" s="289"/>
      <c r="K2006" s="291"/>
      <c r="L2006" s="292"/>
      <c r="M2006" s="292"/>
      <c r="N2006" s="289"/>
      <c r="O2006" s="289"/>
      <c r="P2006" s="293"/>
      <c r="Q2006" s="294"/>
      <c r="R2006" s="206"/>
      <c r="S2006" s="295"/>
      <c r="T2006" s="289"/>
      <c r="U2006" s="289"/>
      <c r="V2006" s="296" t="str">
        <f t="shared" si="1128"/>
        <v> </v>
      </c>
      <c r="W2006" s="297"/>
      <c r="X2006" s="298"/>
      <c r="Y2006" s="299"/>
      <c r="Z2006" s="300"/>
      <c r="AA2006" s="300"/>
      <c r="AB2006" s="298"/>
      <c r="AC2006" s="187"/>
      <c r="AD2006" s="187"/>
      <c r="AE2006" s="187"/>
      <c r="AF2006" s="187"/>
      <c r="AG2006" s="187"/>
    </row>
    <row r="2007">
      <c r="A2007" s="253"/>
      <c r="B2007" s="253"/>
      <c r="C2007" s="289"/>
      <c r="D2007" s="289"/>
      <c r="E2007" s="289"/>
      <c r="F2007" s="289"/>
      <c r="G2007" s="290"/>
      <c r="H2007" s="289"/>
      <c r="I2007" s="289"/>
      <c r="J2007" s="289"/>
      <c r="K2007" s="291"/>
      <c r="L2007" s="292"/>
      <c r="M2007" s="292"/>
      <c r="N2007" s="289"/>
      <c r="O2007" s="289"/>
      <c r="P2007" s="293"/>
      <c r="Q2007" s="294"/>
      <c r="R2007" s="206"/>
      <c r="S2007" s="295"/>
      <c r="T2007" s="289"/>
      <c r="U2007" s="289"/>
      <c r="V2007" s="296" t="str">
        <f t="shared" si="1128"/>
        <v> </v>
      </c>
      <c r="W2007" s="297"/>
      <c r="X2007" s="298"/>
      <c r="Y2007" s="299"/>
      <c r="Z2007" s="300"/>
      <c r="AA2007" s="300"/>
      <c r="AB2007" s="298"/>
      <c r="AC2007" s="187"/>
      <c r="AD2007" s="187"/>
      <c r="AE2007" s="187"/>
      <c r="AF2007" s="187"/>
      <c r="AG2007" s="187"/>
    </row>
    <row r="2008">
      <c r="A2008" s="253"/>
      <c r="B2008" s="253"/>
      <c r="C2008" s="289"/>
      <c r="D2008" s="289"/>
      <c r="E2008" s="289"/>
      <c r="F2008" s="289"/>
      <c r="G2008" s="290"/>
      <c r="H2008" s="289"/>
      <c r="I2008" s="289"/>
      <c r="J2008" s="289"/>
      <c r="K2008" s="291"/>
      <c r="L2008" s="292"/>
      <c r="M2008" s="292"/>
      <c r="N2008" s="289"/>
      <c r="O2008" s="289"/>
      <c r="P2008" s="293"/>
      <c r="Q2008" s="294"/>
      <c r="R2008" s="206"/>
      <c r="S2008" s="295"/>
      <c r="T2008" s="289"/>
      <c r="U2008" s="289"/>
      <c r="V2008" s="296" t="str">
        <f t="shared" si="1128"/>
        <v> </v>
      </c>
      <c r="W2008" s="297"/>
      <c r="X2008" s="298"/>
      <c r="Y2008" s="299"/>
      <c r="Z2008" s="300"/>
      <c r="AA2008" s="300"/>
      <c r="AB2008" s="298"/>
      <c r="AC2008" s="187"/>
      <c r="AD2008" s="187"/>
      <c r="AE2008" s="187"/>
      <c r="AF2008" s="187"/>
      <c r="AG2008" s="187"/>
    </row>
    <row r="2009">
      <c r="A2009" s="253"/>
      <c r="B2009" s="253"/>
      <c r="C2009" s="289"/>
      <c r="D2009" s="289"/>
      <c r="E2009" s="289"/>
      <c r="F2009" s="289"/>
      <c r="G2009" s="290"/>
      <c r="H2009" s="289"/>
      <c r="I2009" s="289"/>
      <c r="J2009" s="289"/>
      <c r="K2009" s="291"/>
      <c r="L2009" s="292"/>
      <c r="M2009" s="292"/>
      <c r="N2009" s="289"/>
      <c r="O2009" s="289"/>
      <c r="P2009" s="293"/>
      <c r="Q2009" s="294"/>
      <c r="R2009" s="206"/>
      <c r="S2009" s="295"/>
      <c r="T2009" s="289"/>
      <c r="U2009" s="289"/>
      <c r="V2009" s="296" t="str">
        <f t="shared" si="1128"/>
        <v> </v>
      </c>
      <c r="W2009" s="297"/>
      <c r="X2009" s="298"/>
      <c r="Y2009" s="299"/>
      <c r="Z2009" s="300"/>
      <c r="AA2009" s="300"/>
      <c r="AB2009" s="298"/>
      <c r="AC2009" s="187"/>
      <c r="AD2009" s="187"/>
      <c r="AE2009" s="187"/>
      <c r="AF2009" s="187"/>
      <c r="AG2009" s="187"/>
    </row>
    <row r="2010">
      <c r="A2010" s="253"/>
      <c r="B2010" s="253"/>
      <c r="C2010" s="289"/>
      <c r="D2010" s="289"/>
      <c r="E2010" s="289"/>
      <c r="F2010" s="289"/>
      <c r="G2010" s="290"/>
      <c r="H2010" s="289"/>
      <c r="I2010" s="289"/>
      <c r="J2010" s="289"/>
      <c r="K2010" s="291"/>
      <c r="L2010" s="292"/>
      <c r="M2010" s="292"/>
      <c r="N2010" s="289"/>
      <c r="O2010" s="289"/>
      <c r="P2010" s="293"/>
      <c r="Q2010" s="294"/>
      <c r="R2010" s="206"/>
      <c r="S2010" s="295"/>
      <c r="T2010" s="289"/>
      <c r="U2010" s="289"/>
      <c r="V2010" s="296" t="str">
        <f t="shared" si="1128"/>
        <v> </v>
      </c>
      <c r="W2010" s="297"/>
      <c r="X2010" s="298"/>
      <c r="Y2010" s="299"/>
      <c r="Z2010" s="300"/>
      <c r="AA2010" s="300"/>
      <c r="AB2010" s="298"/>
      <c r="AC2010" s="187"/>
      <c r="AD2010" s="187"/>
      <c r="AE2010" s="187"/>
      <c r="AF2010" s="187"/>
      <c r="AG2010" s="187"/>
    </row>
    <row r="2011">
      <c r="A2011" s="253"/>
      <c r="B2011" s="253"/>
      <c r="C2011" s="289"/>
      <c r="D2011" s="289"/>
      <c r="E2011" s="289"/>
      <c r="F2011" s="289"/>
      <c r="G2011" s="290"/>
      <c r="H2011" s="289"/>
      <c r="I2011" s="289"/>
      <c r="J2011" s="289"/>
      <c r="K2011" s="291"/>
      <c r="L2011" s="292"/>
      <c r="M2011" s="292"/>
      <c r="N2011" s="289"/>
      <c r="O2011" s="289"/>
      <c r="P2011" s="293"/>
      <c r="Q2011" s="294"/>
      <c r="R2011" s="206"/>
      <c r="S2011" s="295"/>
      <c r="T2011" s="289"/>
      <c r="U2011" s="289"/>
      <c r="V2011" s="296" t="str">
        <f t="shared" si="1128"/>
        <v> </v>
      </c>
      <c r="W2011" s="297"/>
      <c r="X2011" s="298"/>
      <c r="Y2011" s="299"/>
      <c r="Z2011" s="300"/>
      <c r="AA2011" s="300"/>
      <c r="AB2011" s="298"/>
      <c r="AC2011" s="187"/>
      <c r="AD2011" s="187"/>
      <c r="AE2011" s="187"/>
      <c r="AF2011" s="187"/>
      <c r="AG2011" s="187"/>
    </row>
    <row r="2012">
      <c r="A2012" s="253"/>
      <c r="B2012" s="253"/>
      <c r="C2012" s="289"/>
      <c r="D2012" s="289"/>
      <c r="E2012" s="289"/>
      <c r="F2012" s="289"/>
      <c r="G2012" s="290"/>
      <c r="H2012" s="289"/>
      <c r="I2012" s="289"/>
      <c r="J2012" s="289"/>
      <c r="K2012" s="291"/>
      <c r="L2012" s="292"/>
      <c r="M2012" s="292"/>
      <c r="N2012" s="289"/>
      <c r="O2012" s="289"/>
      <c r="P2012" s="293"/>
      <c r="Q2012" s="294"/>
      <c r="R2012" s="206"/>
      <c r="S2012" s="295"/>
      <c r="T2012" s="289"/>
      <c r="U2012" s="289"/>
      <c r="V2012" s="296" t="str">
        <f t="shared" si="1128"/>
        <v> </v>
      </c>
      <c r="W2012" s="297"/>
      <c r="X2012" s="298"/>
      <c r="Y2012" s="299"/>
      <c r="Z2012" s="300"/>
      <c r="AA2012" s="300"/>
      <c r="AB2012" s="298"/>
      <c r="AC2012" s="187"/>
      <c r="AD2012" s="187"/>
      <c r="AE2012" s="187"/>
      <c r="AF2012" s="187"/>
      <c r="AG2012" s="187"/>
    </row>
    <row r="2013">
      <c r="A2013" s="253"/>
      <c r="B2013" s="253"/>
      <c r="C2013" s="289"/>
      <c r="D2013" s="289"/>
      <c r="E2013" s="289"/>
      <c r="F2013" s="289"/>
      <c r="G2013" s="290"/>
      <c r="H2013" s="289"/>
      <c r="I2013" s="289"/>
      <c r="J2013" s="289"/>
      <c r="K2013" s="291"/>
      <c r="L2013" s="292"/>
      <c r="M2013" s="292"/>
      <c r="N2013" s="289"/>
      <c r="O2013" s="289"/>
      <c r="P2013" s="293"/>
      <c r="Q2013" s="294"/>
      <c r="R2013" s="206"/>
      <c r="S2013" s="295"/>
      <c r="T2013" s="289"/>
      <c r="U2013" s="289"/>
      <c r="V2013" s="296" t="str">
        <f t="shared" si="1128"/>
        <v> </v>
      </c>
      <c r="W2013" s="297"/>
      <c r="X2013" s="298"/>
      <c r="Y2013" s="299"/>
      <c r="Z2013" s="300"/>
      <c r="AA2013" s="300"/>
      <c r="AB2013" s="298"/>
      <c r="AC2013" s="187"/>
      <c r="AD2013" s="187"/>
      <c r="AE2013" s="187"/>
      <c r="AF2013" s="187"/>
      <c r="AG2013" s="187"/>
    </row>
    <row r="2014">
      <c r="A2014" s="253"/>
      <c r="B2014" s="253"/>
      <c r="C2014" s="289"/>
      <c r="D2014" s="289"/>
      <c r="E2014" s="289"/>
      <c r="F2014" s="289"/>
      <c r="G2014" s="290"/>
      <c r="H2014" s="289"/>
      <c r="I2014" s="289"/>
      <c r="J2014" s="289"/>
      <c r="K2014" s="291"/>
      <c r="L2014" s="292"/>
      <c r="M2014" s="292"/>
      <c r="N2014" s="289"/>
      <c r="O2014" s="289"/>
      <c r="P2014" s="293"/>
      <c r="Q2014" s="294"/>
      <c r="R2014" s="206"/>
      <c r="S2014" s="295"/>
      <c r="T2014" s="289"/>
      <c r="U2014" s="289"/>
      <c r="V2014" s="296" t="str">
        <f t="shared" si="1128"/>
        <v> </v>
      </c>
      <c r="W2014" s="297"/>
      <c r="X2014" s="298"/>
      <c r="Y2014" s="299"/>
      <c r="Z2014" s="300"/>
      <c r="AA2014" s="300"/>
      <c r="AB2014" s="298"/>
      <c r="AC2014" s="187"/>
      <c r="AD2014" s="187"/>
      <c r="AE2014" s="187"/>
      <c r="AF2014" s="187"/>
      <c r="AG2014" s="187"/>
    </row>
    <row r="2015">
      <c r="A2015" s="253"/>
      <c r="B2015" s="253"/>
      <c r="C2015" s="289"/>
      <c r="D2015" s="289"/>
      <c r="E2015" s="289"/>
      <c r="F2015" s="289"/>
      <c r="G2015" s="290"/>
      <c r="H2015" s="289"/>
      <c r="I2015" s="289"/>
      <c r="J2015" s="289"/>
      <c r="K2015" s="291"/>
      <c r="L2015" s="292"/>
      <c r="M2015" s="292"/>
      <c r="N2015" s="289"/>
      <c r="O2015" s="289"/>
      <c r="P2015" s="293"/>
      <c r="Q2015" s="294"/>
      <c r="R2015" s="206"/>
      <c r="S2015" s="295"/>
      <c r="T2015" s="289"/>
      <c r="U2015" s="289"/>
      <c r="V2015" s="296" t="str">
        <f t="shared" si="1128"/>
        <v> </v>
      </c>
      <c r="W2015" s="297"/>
      <c r="X2015" s="298"/>
      <c r="Y2015" s="299"/>
      <c r="Z2015" s="300"/>
      <c r="AA2015" s="300"/>
      <c r="AB2015" s="298"/>
      <c r="AC2015" s="187"/>
      <c r="AD2015" s="187"/>
      <c r="AE2015" s="187"/>
      <c r="AF2015" s="187"/>
      <c r="AG2015" s="187"/>
    </row>
    <row r="2016">
      <c r="A2016" s="253"/>
      <c r="B2016" s="253"/>
      <c r="C2016" s="289"/>
      <c r="D2016" s="289"/>
      <c r="E2016" s="289"/>
      <c r="F2016" s="289"/>
      <c r="G2016" s="290"/>
      <c r="H2016" s="289"/>
      <c r="I2016" s="289"/>
      <c r="J2016" s="289"/>
      <c r="K2016" s="291"/>
      <c r="L2016" s="292"/>
      <c r="M2016" s="292"/>
      <c r="N2016" s="289"/>
      <c r="O2016" s="289"/>
      <c r="P2016" s="293"/>
      <c r="Q2016" s="294"/>
      <c r="R2016" s="206"/>
      <c r="S2016" s="295"/>
      <c r="T2016" s="289"/>
      <c r="U2016" s="289"/>
      <c r="V2016" s="296" t="str">
        <f t="shared" si="1128"/>
        <v> </v>
      </c>
      <c r="W2016" s="297"/>
      <c r="X2016" s="298"/>
      <c r="Y2016" s="299"/>
      <c r="Z2016" s="300"/>
      <c r="AA2016" s="300"/>
      <c r="AB2016" s="298"/>
      <c r="AC2016" s="187"/>
      <c r="AD2016" s="187"/>
      <c r="AE2016" s="187"/>
      <c r="AF2016" s="187"/>
      <c r="AG2016" s="187"/>
    </row>
    <row r="2017">
      <c r="A2017" s="253"/>
      <c r="B2017" s="253"/>
      <c r="C2017" s="289"/>
      <c r="D2017" s="289"/>
      <c r="E2017" s="289"/>
      <c r="F2017" s="289"/>
      <c r="G2017" s="290"/>
      <c r="H2017" s="289"/>
      <c r="I2017" s="289"/>
      <c r="J2017" s="289"/>
      <c r="K2017" s="291"/>
      <c r="L2017" s="292"/>
      <c r="M2017" s="292"/>
      <c r="N2017" s="289"/>
      <c r="O2017" s="289"/>
      <c r="P2017" s="293"/>
      <c r="Q2017" s="294"/>
      <c r="R2017" s="206"/>
      <c r="S2017" s="295"/>
      <c r="T2017" s="289"/>
      <c r="U2017" s="289"/>
      <c r="V2017" s="296" t="str">
        <f t="shared" si="1128"/>
        <v> </v>
      </c>
      <c r="W2017" s="297"/>
      <c r="X2017" s="298"/>
      <c r="Y2017" s="299"/>
      <c r="Z2017" s="300"/>
      <c r="AA2017" s="300"/>
      <c r="AB2017" s="298"/>
      <c r="AC2017" s="187"/>
      <c r="AD2017" s="187"/>
      <c r="AE2017" s="187"/>
      <c r="AF2017" s="187"/>
      <c r="AG2017" s="187"/>
    </row>
    <row r="2018">
      <c r="A2018" s="253"/>
      <c r="B2018" s="253"/>
      <c r="C2018" s="289"/>
      <c r="D2018" s="289"/>
      <c r="E2018" s="289"/>
      <c r="F2018" s="289"/>
      <c r="G2018" s="290"/>
      <c r="H2018" s="289"/>
      <c r="I2018" s="289"/>
      <c r="J2018" s="289"/>
      <c r="K2018" s="291"/>
      <c r="L2018" s="292"/>
      <c r="M2018" s="292"/>
      <c r="N2018" s="289"/>
      <c r="O2018" s="289"/>
      <c r="P2018" s="293"/>
      <c r="Q2018" s="294"/>
      <c r="R2018" s="206"/>
      <c r="S2018" s="295"/>
      <c r="T2018" s="289"/>
      <c r="U2018" s="289"/>
      <c r="V2018" s="296" t="str">
        <f t="shared" si="1128"/>
        <v> </v>
      </c>
      <c r="W2018" s="297"/>
      <c r="X2018" s="298"/>
      <c r="Y2018" s="299"/>
      <c r="Z2018" s="300"/>
      <c r="AA2018" s="300"/>
      <c r="AB2018" s="298"/>
      <c r="AC2018" s="187"/>
      <c r="AD2018" s="187"/>
      <c r="AE2018" s="187"/>
      <c r="AF2018" s="187"/>
      <c r="AG2018" s="187"/>
    </row>
    <row r="2019">
      <c r="A2019" s="253"/>
      <c r="B2019" s="253"/>
      <c r="C2019" s="289"/>
      <c r="D2019" s="289"/>
      <c r="E2019" s="289"/>
      <c r="F2019" s="289"/>
      <c r="G2019" s="290"/>
      <c r="H2019" s="289"/>
      <c r="I2019" s="289"/>
      <c r="J2019" s="289"/>
      <c r="K2019" s="291"/>
      <c r="L2019" s="292"/>
      <c r="M2019" s="292"/>
      <c r="N2019" s="289"/>
      <c r="O2019" s="289"/>
      <c r="P2019" s="293"/>
      <c r="Q2019" s="294"/>
      <c r="R2019" s="206"/>
      <c r="S2019" s="295"/>
      <c r="T2019" s="289"/>
      <c r="U2019" s="289"/>
      <c r="V2019" s="296" t="str">
        <f t="shared" si="1128"/>
        <v> </v>
      </c>
      <c r="W2019" s="297"/>
      <c r="X2019" s="298"/>
      <c r="Y2019" s="299"/>
      <c r="Z2019" s="300"/>
      <c r="AA2019" s="300"/>
      <c r="AB2019" s="298"/>
      <c r="AC2019" s="187"/>
      <c r="AD2019" s="187"/>
      <c r="AE2019" s="187"/>
      <c r="AF2019" s="187"/>
      <c r="AG2019" s="187"/>
    </row>
    <row r="2020">
      <c r="A2020" s="253"/>
      <c r="B2020" s="253"/>
      <c r="C2020" s="289"/>
      <c r="D2020" s="289"/>
      <c r="E2020" s="289"/>
      <c r="F2020" s="289"/>
      <c r="G2020" s="290"/>
      <c r="H2020" s="289"/>
      <c r="I2020" s="289"/>
      <c r="J2020" s="289"/>
      <c r="K2020" s="291"/>
      <c r="L2020" s="292"/>
      <c r="M2020" s="292"/>
      <c r="N2020" s="289"/>
      <c r="O2020" s="289"/>
      <c r="P2020" s="293"/>
      <c r="Q2020" s="294"/>
      <c r="R2020" s="206"/>
      <c r="S2020" s="295"/>
      <c r="T2020" s="289"/>
      <c r="U2020" s="289"/>
      <c r="V2020" s="296" t="str">
        <f t="shared" si="1128"/>
        <v> </v>
      </c>
      <c r="W2020" s="297"/>
      <c r="X2020" s="298"/>
      <c r="Y2020" s="299"/>
      <c r="Z2020" s="300"/>
      <c r="AA2020" s="300"/>
      <c r="AB2020" s="298"/>
      <c r="AC2020" s="187"/>
      <c r="AD2020" s="187"/>
      <c r="AE2020" s="187"/>
      <c r="AF2020" s="187"/>
      <c r="AG2020" s="187"/>
    </row>
    <row r="2021">
      <c r="A2021" s="253"/>
      <c r="B2021" s="253"/>
      <c r="C2021" s="289"/>
      <c r="D2021" s="289"/>
      <c r="E2021" s="289"/>
      <c r="F2021" s="289"/>
      <c r="G2021" s="290"/>
      <c r="H2021" s="289"/>
      <c r="I2021" s="289"/>
      <c r="J2021" s="289"/>
      <c r="K2021" s="291"/>
      <c r="L2021" s="292"/>
      <c r="M2021" s="292"/>
      <c r="N2021" s="289"/>
      <c r="O2021" s="289"/>
      <c r="P2021" s="293"/>
      <c r="Q2021" s="294"/>
      <c r="R2021" s="206"/>
      <c r="S2021" s="295"/>
      <c r="T2021" s="289"/>
      <c r="U2021" s="289"/>
      <c r="V2021" s="296" t="str">
        <f t="shared" si="1128"/>
        <v> </v>
      </c>
      <c r="W2021" s="297"/>
      <c r="X2021" s="298"/>
      <c r="Y2021" s="299"/>
      <c r="Z2021" s="300"/>
      <c r="AA2021" s="300"/>
      <c r="AB2021" s="298"/>
      <c r="AC2021" s="187"/>
      <c r="AD2021" s="187"/>
      <c r="AE2021" s="187"/>
      <c r="AF2021" s="187"/>
      <c r="AG2021" s="187"/>
    </row>
    <row r="2022">
      <c r="A2022" s="253"/>
      <c r="B2022" s="253"/>
      <c r="C2022" s="289"/>
      <c r="D2022" s="289"/>
      <c r="E2022" s="289"/>
      <c r="F2022" s="289"/>
      <c r="G2022" s="290"/>
      <c r="H2022" s="289"/>
      <c r="I2022" s="289"/>
      <c r="J2022" s="289"/>
      <c r="K2022" s="291"/>
      <c r="L2022" s="292"/>
      <c r="M2022" s="292"/>
      <c r="N2022" s="289"/>
      <c r="O2022" s="289"/>
      <c r="P2022" s="293"/>
      <c r="Q2022" s="294"/>
      <c r="R2022" s="206"/>
      <c r="S2022" s="295"/>
      <c r="T2022" s="289"/>
      <c r="U2022" s="289"/>
      <c r="V2022" s="296" t="str">
        <f t="shared" si="1128"/>
        <v> </v>
      </c>
      <c r="W2022" s="297"/>
      <c r="X2022" s="298"/>
      <c r="Y2022" s="299"/>
      <c r="Z2022" s="300"/>
      <c r="AA2022" s="300"/>
      <c r="AB2022" s="298"/>
      <c r="AC2022" s="187"/>
      <c r="AD2022" s="187"/>
      <c r="AE2022" s="187"/>
      <c r="AF2022" s="187"/>
      <c r="AG2022" s="187"/>
    </row>
    <row r="2023">
      <c r="A2023" s="253"/>
      <c r="B2023" s="253"/>
      <c r="C2023" s="289"/>
      <c r="D2023" s="289"/>
      <c r="E2023" s="289"/>
      <c r="F2023" s="289"/>
      <c r="G2023" s="290"/>
      <c r="H2023" s="289"/>
      <c r="I2023" s="289"/>
      <c r="J2023" s="289"/>
      <c r="K2023" s="291"/>
      <c r="L2023" s="292"/>
      <c r="M2023" s="292"/>
      <c r="N2023" s="289"/>
      <c r="O2023" s="289"/>
      <c r="P2023" s="293"/>
      <c r="Q2023" s="294"/>
      <c r="R2023" s="206"/>
      <c r="S2023" s="295"/>
      <c r="T2023" s="289"/>
      <c r="U2023" s="289"/>
      <c r="V2023" s="296" t="str">
        <f t="shared" si="1128"/>
        <v> </v>
      </c>
      <c r="W2023" s="297"/>
      <c r="X2023" s="298"/>
      <c r="Y2023" s="299"/>
      <c r="Z2023" s="300"/>
      <c r="AA2023" s="300"/>
      <c r="AB2023" s="298"/>
      <c r="AC2023" s="187"/>
      <c r="AD2023" s="187"/>
      <c r="AE2023" s="187"/>
      <c r="AF2023" s="187"/>
      <c r="AG2023" s="187"/>
    </row>
    <row r="2024">
      <c r="A2024" s="253"/>
      <c r="B2024" s="253"/>
      <c r="C2024" s="289"/>
      <c r="D2024" s="289"/>
      <c r="E2024" s="289"/>
      <c r="F2024" s="289"/>
      <c r="G2024" s="290"/>
      <c r="H2024" s="289"/>
      <c r="I2024" s="289"/>
      <c r="J2024" s="289"/>
      <c r="K2024" s="291"/>
      <c r="L2024" s="292"/>
      <c r="M2024" s="292"/>
      <c r="N2024" s="289"/>
      <c r="O2024" s="289"/>
      <c r="P2024" s="293"/>
      <c r="Q2024" s="294"/>
      <c r="R2024" s="206"/>
      <c r="S2024" s="295"/>
      <c r="T2024" s="289"/>
      <c r="U2024" s="289"/>
      <c r="V2024" s="296" t="str">
        <f t="shared" si="1128"/>
        <v> </v>
      </c>
      <c r="W2024" s="297"/>
      <c r="X2024" s="298"/>
      <c r="Y2024" s="299"/>
      <c r="Z2024" s="300"/>
      <c r="AA2024" s="300"/>
      <c r="AB2024" s="298"/>
      <c r="AC2024" s="187"/>
      <c r="AD2024" s="187"/>
      <c r="AE2024" s="187"/>
      <c r="AF2024" s="187"/>
      <c r="AG2024" s="187"/>
    </row>
    <row r="2025">
      <c r="A2025" s="253"/>
      <c r="B2025" s="253"/>
      <c r="C2025" s="289"/>
      <c r="D2025" s="289"/>
      <c r="E2025" s="289"/>
      <c r="F2025" s="289"/>
      <c r="G2025" s="290"/>
      <c r="H2025" s="289"/>
      <c r="I2025" s="289"/>
      <c r="J2025" s="289"/>
      <c r="K2025" s="291"/>
      <c r="L2025" s="292"/>
      <c r="M2025" s="292"/>
      <c r="N2025" s="289"/>
      <c r="O2025" s="289"/>
      <c r="P2025" s="293"/>
      <c r="Q2025" s="294"/>
      <c r="R2025" s="206"/>
      <c r="S2025" s="295"/>
      <c r="T2025" s="289"/>
      <c r="U2025" s="289"/>
      <c r="V2025" s="296" t="str">
        <f t="shared" si="1128"/>
        <v> </v>
      </c>
      <c r="W2025" s="297"/>
      <c r="X2025" s="298"/>
      <c r="Y2025" s="299"/>
      <c r="Z2025" s="300"/>
      <c r="AA2025" s="300"/>
      <c r="AB2025" s="298"/>
      <c r="AC2025" s="187"/>
      <c r="AD2025" s="187"/>
      <c r="AE2025" s="187"/>
      <c r="AF2025" s="187"/>
      <c r="AG2025" s="187"/>
    </row>
    <row r="2026">
      <c r="A2026" s="253"/>
      <c r="B2026" s="253"/>
      <c r="C2026" s="289"/>
      <c r="D2026" s="289"/>
      <c r="E2026" s="289"/>
      <c r="F2026" s="289"/>
      <c r="G2026" s="290"/>
      <c r="H2026" s="289"/>
      <c r="I2026" s="289"/>
      <c r="J2026" s="289"/>
      <c r="K2026" s="291"/>
      <c r="L2026" s="292"/>
      <c r="M2026" s="292"/>
      <c r="N2026" s="289"/>
      <c r="O2026" s="289"/>
      <c r="P2026" s="293"/>
      <c r="Q2026" s="294"/>
      <c r="R2026" s="206"/>
      <c r="S2026" s="295"/>
      <c r="T2026" s="289"/>
      <c r="U2026" s="289"/>
      <c r="V2026" s="296" t="str">
        <f t="shared" si="1128"/>
        <v> </v>
      </c>
      <c r="W2026" s="297"/>
      <c r="X2026" s="298"/>
      <c r="Y2026" s="299"/>
      <c r="Z2026" s="300"/>
      <c r="AA2026" s="300"/>
      <c r="AB2026" s="298"/>
      <c r="AC2026" s="187"/>
      <c r="AD2026" s="187"/>
      <c r="AE2026" s="187"/>
      <c r="AF2026" s="187"/>
      <c r="AG2026" s="187"/>
    </row>
    <row r="2027">
      <c r="A2027" s="253"/>
      <c r="B2027" s="253"/>
      <c r="C2027" s="289"/>
      <c r="D2027" s="289"/>
      <c r="E2027" s="289"/>
      <c r="F2027" s="289"/>
      <c r="G2027" s="290"/>
      <c r="H2027" s="289"/>
      <c r="I2027" s="289"/>
      <c r="J2027" s="289"/>
      <c r="K2027" s="291"/>
      <c r="L2027" s="292"/>
      <c r="M2027" s="292"/>
      <c r="N2027" s="289"/>
      <c r="O2027" s="289"/>
      <c r="P2027" s="293"/>
      <c r="Q2027" s="294"/>
      <c r="R2027" s="206"/>
      <c r="S2027" s="295"/>
      <c r="T2027" s="289"/>
      <c r="U2027" s="289"/>
      <c r="V2027" s="296" t="str">
        <f t="shared" si="1128"/>
        <v> </v>
      </c>
      <c r="W2027" s="297"/>
      <c r="X2027" s="298"/>
      <c r="Y2027" s="299"/>
      <c r="Z2027" s="300"/>
      <c r="AA2027" s="300"/>
      <c r="AB2027" s="298"/>
      <c r="AC2027" s="187"/>
      <c r="AD2027" s="187"/>
      <c r="AE2027" s="187"/>
      <c r="AF2027" s="187"/>
      <c r="AG2027" s="187"/>
    </row>
    <row r="2028">
      <c r="A2028" s="253"/>
      <c r="B2028" s="253"/>
      <c r="C2028" s="289"/>
      <c r="D2028" s="289"/>
      <c r="E2028" s="289"/>
      <c r="F2028" s="289"/>
      <c r="G2028" s="290"/>
      <c r="H2028" s="289"/>
      <c r="I2028" s="289"/>
      <c r="J2028" s="289"/>
      <c r="K2028" s="291"/>
      <c r="L2028" s="292"/>
      <c r="M2028" s="292"/>
      <c r="N2028" s="289"/>
      <c r="O2028" s="289"/>
      <c r="P2028" s="293"/>
      <c r="Q2028" s="294"/>
      <c r="R2028" s="206"/>
      <c r="S2028" s="295"/>
      <c r="T2028" s="289"/>
      <c r="U2028" s="289"/>
      <c r="V2028" s="296" t="str">
        <f t="shared" si="1128"/>
        <v> </v>
      </c>
      <c r="W2028" s="297"/>
      <c r="X2028" s="298"/>
      <c r="Y2028" s="299"/>
      <c r="Z2028" s="300"/>
      <c r="AA2028" s="300"/>
      <c r="AB2028" s="298"/>
      <c r="AC2028" s="187"/>
      <c r="AD2028" s="187"/>
      <c r="AE2028" s="187"/>
      <c r="AF2028" s="187"/>
      <c r="AG2028" s="187"/>
    </row>
    <row r="2029">
      <c r="A2029" s="253"/>
      <c r="B2029" s="253"/>
      <c r="C2029" s="289"/>
      <c r="D2029" s="289"/>
      <c r="E2029" s="289"/>
      <c r="F2029" s="289"/>
      <c r="G2029" s="290"/>
      <c r="H2029" s="289"/>
      <c r="I2029" s="289"/>
      <c r="J2029" s="289"/>
      <c r="K2029" s="291"/>
      <c r="L2029" s="292"/>
      <c r="M2029" s="292"/>
      <c r="N2029" s="289"/>
      <c r="O2029" s="289"/>
      <c r="P2029" s="293"/>
      <c r="Q2029" s="294"/>
      <c r="R2029" s="206"/>
      <c r="S2029" s="295"/>
      <c r="T2029" s="289"/>
      <c r="U2029" s="289"/>
      <c r="V2029" s="296" t="str">
        <f t="shared" si="1128"/>
        <v> </v>
      </c>
      <c r="W2029" s="297"/>
      <c r="X2029" s="298"/>
      <c r="Y2029" s="299"/>
      <c r="Z2029" s="300"/>
      <c r="AA2029" s="300"/>
      <c r="AB2029" s="298"/>
      <c r="AC2029" s="187"/>
      <c r="AD2029" s="187"/>
      <c r="AE2029" s="187"/>
      <c r="AF2029" s="187"/>
      <c r="AG2029" s="187"/>
    </row>
    <row r="2030">
      <c r="A2030" s="253"/>
      <c r="B2030" s="253"/>
      <c r="C2030" s="289"/>
      <c r="D2030" s="289"/>
      <c r="E2030" s="289"/>
      <c r="F2030" s="289"/>
      <c r="G2030" s="290"/>
      <c r="H2030" s="289"/>
      <c r="I2030" s="289"/>
      <c r="J2030" s="289"/>
      <c r="K2030" s="291"/>
      <c r="L2030" s="292"/>
      <c r="M2030" s="292"/>
      <c r="N2030" s="289"/>
      <c r="O2030" s="289"/>
      <c r="P2030" s="293"/>
      <c r="Q2030" s="294"/>
      <c r="R2030" s="206"/>
      <c r="S2030" s="295"/>
      <c r="T2030" s="289"/>
      <c r="U2030" s="289"/>
      <c r="V2030" s="296" t="str">
        <f t="shared" si="1128"/>
        <v> </v>
      </c>
      <c r="W2030" s="297"/>
      <c r="X2030" s="298"/>
      <c r="Y2030" s="299"/>
      <c r="Z2030" s="300"/>
      <c r="AA2030" s="300"/>
      <c r="AB2030" s="298"/>
      <c r="AC2030" s="187"/>
      <c r="AD2030" s="187"/>
      <c r="AE2030" s="187"/>
      <c r="AF2030" s="187"/>
      <c r="AG2030" s="187"/>
    </row>
    <row r="2031">
      <c r="A2031" s="253"/>
      <c r="B2031" s="253"/>
      <c r="C2031" s="289"/>
      <c r="D2031" s="289"/>
      <c r="E2031" s="289"/>
      <c r="F2031" s="289"/>
      <c r="G2031" s="290"/>
      <c r="H2031" s="289"/>
      <c r="I2031" s="289"/>
      <c r="J2031" s="289"/>
      <c r="K2031" s="291"/>
      <c r="L2031" s="292"/>
      <c r="M2031" s="292"/>
      <c r="N2031" s="289"/>
      <c r="O2031" s="289"/>
      <c r="P2031" s="293"/>
      <c r="Q2031" s="294"/>
      <c r="R2031" s="206"/>
      <c r="S2031" s="295"/>
      <c r="T2031" s="289"/>
      <c r="U2031" s="289"/>
      <c r="V2031" s="296" t="str">
        <f t="shared" si="1128"/>
        <v> </v>
      </c>
      <c r="W2031" s="297"/>
      <c r="X2031" s="298"/>
      <c r="Y2031" s="299"/>
      <c r="Z2031" s="300"/>
      <c r="AA2031" s="300"/>
      <c r="AB2031" s="298"/>
      <c r="AC2031" s="187"/>
      <c r="AD2031" s="187"/>
      <c r="AE2031" s="187"/>
      <c r="AF2031" s="187"/>
      <c r="AG2031" s="187"/>
    </row>
    <row r="2032">
      <c r="A2032" s="253"/>
      <c r="B2032" s="253"/>
      <c r="C2032" s="289"/>
      <c r="D2032" s="289"/>
      <c r="E2032" s="289"/>
      <c r="F2032" s="289"/>
      <c r="G2032" s="290"/>
      <c r="H2032" s="289"/>
      <c r="I2032" s="289"/>
      <c r="J2032" s="289"/>
      <c r="K2032" s="291"/>
      <c r="L2032" s="292"/>
      <c r="M2032" s="292"/>
      <c r="N2032" s="289"/>
      <c r="O2032" s="289"/>
      <c r="P2032" s="293"/>
      <c r="Q2032" s="294"/>
      <c r="R2032" s="206"/>
      <c r="S2032" s="295"/>
      <c r="T2032" s="289"/>
      <c r="U2032" s="289"/>
      <c r="V2032" s="296" t="str">
        <f t="shared" si="1128"/>
        <v> </v>
      </c>
      <c r="W2032" s="297"/>
      <c r="X2032" s="298"/>
      <c r="Y2032" s="299"/>
      <c r="Z2032" s="300"/>
      <c r="AA2032" s="300"/>
      <c r="AB2032" s="298"/>
      <c r="AC2032" s="187"/>
      <c r="AD2032" s="187"/>
      <c r="AE2032" s="187"/>
      <c r="AF2032" s="187"/>
      <c r="AG2032" s="187"/>
    </row>
    <row r="2033">
      <c r="A2033" s="253"/>
      <c r="B2033" s="253"/>
      <c r="C2033" s="289"/>
      <c r="D2033" s="289"/>
      <c r="E2033" s="289"/>
      <c r="F2033" s="289"/>
      <c r="G2033" s="290"/>
      <c r="H2033" s="289"/>
      <c r="I2033" s="289"/>
      <c r="J2033" s="289"/>
      <c r="K2033" s="291"/>
      <c r="L2033" s="292"/>
      <c r="M2033" s="292"/>
      <c r="N2033" s="289"/>
      <c r="O2033" s="289"/>
      <c r="P2033" s="293"/>
      <c r="Q2033" s="294"/>
      <c r="R2033" s="206"/>
      <c r="S2033" s="295"/>
      <c r="T2033" s="289"/>
      <c r="U2033" s="289"/>
      <c r="V2033" s="296" t="str">
        <f t="shared" si="1128"/>
        <v> </v>
      </c>
      <c r="W2033" s="297"/>
      <c r="X2033" s="298"/>
      <c r="Y2033" s="299"/>
      <c r="Z2033" s="300"/>
      <c r="AA2033" s="300"/>
      <c r="AB2033" s="298"/>
      <c r="AC2033" s="187"/>
      <c r="AD2033" s="187"/>
      <c r="AE2033" s="187"/>
      <c r="AF2033" s="187"/>
      <c r="AG2033" s="187"/>
    </row>
    <row r="2034">
      <c r="A2034" s="253"/>
      <c r="B2034" s="253"/>
      <c r="C2034" s="289"/>
      <c r="D2034" s="289"/>
      <c r="E2034" s="289"/>
      <c r="F2034" s="289"/>
      <c r="G2034" s="290"/>
      <c r="H2034" s="289"/>
      <c r="I2034" s="289"/>
      <c r="J2034" s="289"/>
      <c r="K2034" s="291"/>
      <c r="L2034" s="292"/>
      <c r="M2034" s="292"/>
      <c r="N2034" s="289"/>
      <c r="O2034" s="289"/>
      <c r="P2034" s="293"/>
      <c r="Q2034" s="294"/>
      <c r="R2034" s="206"/>
      <c r="S2034" s="295"/>
      <c r="T2034" s="289"/>
      <c r="U2034" s="289"/>
      <c r="V2034" s="296" t="str">
        <f t="shared" si="1128"/>
        <v> </v>
      </c>
      <c r="W2034" s="297"/>
      <c r="X2034" s="298"/>
      <c r="Y2034" s="299"/>
      <c r="Z2034" s="300"/>
      <c r="AA2034" s="300"/>
      <c r="AB2034" s="298"/>
      <c r="AC2034" s="187"/>
      <c r="AD2034" s="187"/>
      <c r="AE2034" s="187"/>
      <c r="AF2034" s="187"/>
      <c r="AG2034" s="187"/>
    </row>
    <row r="2035">
      <c r="A2035" s="253"/>
      <c r="B2035" s="253"/>
      <c r="C2035" s="289"/>
      <c r="D2035" s="289"/>
      <c r="E2035" s="289"/>
      <c r="F2035" s="289"/>
      <c r="G2035" s="290"/>
      <c r="H2035" s="289"/>
      <c r="I2035" s="289"/>
      <c r="J2035" s="289"/>
      <c r="K2035" s="291"/>
      <c r="L2035" s="292"/>
      <c r="M2035" s="292"/>
      <c r="N2035" s="289"/>
      <c r="O2035" s="289"/>
      <c r="P2035" s="293"/>
      <c r="Q2035" s="294"/>
      <c r="R2035" s="206"/>
      <c r="S2035" s="295"/>
      <c r="T2035" s="289"/>
      <c r="U2035" s="289"/>
      <c r="V2035" s="296" t="str">
        <f t="shared" si="1128"/>
        <v> </v>
      </c>
      <c r="W2035" s="297"/>
      <c r="X2035" s="298"/>
      <c r="Y2035" s="299"/>
      <c r="Z2035" s="300"/>
      <c r="AA2035" s="300"/>
      <c r="AB2035" s="298"/>
      <c r="AC2035" s="187"/>
      <c r="AD2035" s="187"/>
      <c r="AE2035" s="187"/>
      <c r="AF2035" s="187"/>
      <c r="AG2035" s="187"/>
    </row>
    <row r="2036">
      <c r="A2036" s="253"/>
      <c r="B2036" s="253"/>
      <c r="C2036" s="289"/>
      <c r="D2036" s="289"/>
      <c r="E2036" s="289"/>
      <c r="F2036" s="289"/>
      <c r="G2036" s="290"/>
      <c r="H2036" s="289"/>
      <c r="I2036" s="289"/>
      <c r="J2036" s="289"/>
      <c r="K2036" s="291"/>
      <c r="L2036" s="292"/>
      <c r="M2036" s="292"/>
      <c r="N2036" s="289"/>
      <c r="O2036" s="289"/>
      <c r="P2036" s="293"/>
      <c r="Q2036" s="294"/>
      <c r="R2036" s="206"/>
      <c r="S2036" s="295"/>
      <c r="T2036" s="289"/>
      <c r="U2036" s="289"/>
      <c r="V2036" s="296" t="str">
        <f t="shared" si="1128"/>
        <v> </v>
      </c>
      <c r="W2036" s="297"/>
      <c r="X2036" s="298"/>
      <c r="Y2036" s="299"/>
      <c r="Z2036" s="300"/>
      <c r="AA2036" s="300"/>
      <c r="AB2036" s="298"/>
      <c r="AC2036" s="187"/>
      <c r="AD2036" s="187"/>
      <c r="AE2036" s="187"/>
      <c r="AF2036" s="187"/>
      <c r="AG2036" s="187"/>
    </row>
    <row r="2037">
      <c r="A2037" s="253"/>
      <c r="B2037" s="253"/>
      <c r="C2037" s="289"/>
      <c r="D2037" s="289"/>
      <c r="E2037" s="289"/>
      <c r="F2037" s="289"/>
      <c r="G2037" s="290"/>
      <c r="H2037" s="289"/>
      <c r="I2037" s="289"/>
      <c r="J2037" s="289"/>
      <c r="K2037" s="291"/>
      <c r="L2037" s="292"/>
      <c r="M2037" s="292"/>
      <c r="N2037" s="289"/>
      <c r="O2037" s="289"/>
      <c r="P2037" s="293"/>
      <c r="Q2037" s="294"/>
      <c r="R2037" s="206"/>
      <c r="S2037" s="295"/>
      <c r="T2037" s="289"/>
      <c r="U2037" s="289"/>
      <c r="V2037" s="296" t="str">
        <f t="shared" si="1128"/>
        <v> </v>
      </c>
      <c r="W2037" s="297"/>
      <c r="X2037" s="298"/>
      <c r="Y2037" s="299"/>
      <c r="Z2037" s="300"/>
      <c r="AA2037" s="300"/>
      <c r="AB2037" s="298"/>
      <c r="AC2037" s="187"/>
      <c r="AD2037" s="187"/>
      <c r="AE2037" s="187"/>
      <c r="AF2037" s="187"/>
      <c r="AG2037" s="187"/>
    </row>
    <row r="2038">
      <c r="A2038" s="253"/>
      <c r="B2038" s="253"/>
      <c r="C2038" s="289"/>
      <c r="D2038" s="289"/>
      <c r="E2038" s="289"/>
      <c r="F2038" s="289"/>
      <c r="G2038" s="290"/>
      <c r="H2038" s="289"/>
      <c r="I2038" s="289"/>
      <c r="J2038" s="289"/>
      <c r="K2038" s="291"/>
      <c r="L2038" s="292"/>
      <c r="M2038" s="292"/>
      <c r="N2038" s="289"/>
      <c r="O2038" s="289"/>
      <c r="P2038" s="293"/>
      <c r="Q2038" s="294"/>
      <c r="R2038" s="206"/>
      <c r="S2038" s="295"/>
      <c r="T2038" s="289"/>
      <c r="U2038" s="289"/>
      <c r="V2038" s="296" t="str">
        <f t="shared" si="1128"/>
        <v> </v>
      </c>
      <c r="W2038" s="297"/>
      <c r="X2038" s="298"/>
      <c r="Y2038" s="299"/>
      <c r="Z2038" s="300"/>
      <c r="AA2038" s="300"/>
      <c r="AB2038" s="298"/>
      <c r="AC2038" s="187"/>
      <c r="AD2038" s="187"/>
      <c r="AE2038" s="187"/>
      <c r="AF2038" s="187"/>
      <c r="AG2038" s="187"/>
    </row>
    <row r="2039">
      <c r="A2039" s="253"/>
      <c r="B2039" s="253"/>
      <c r="C2039" s="289"/>
      <c r="D2039" s="289"/>
      <c r="E2039" s="289"/>
      <c r="F2039" s="289"/>
      <c r="G2039" s="290"/>
      <c r="H2039" s="289"/>
      <c r="I2039" s="289"/>
      <c r="J2039" s="289"/>
      <c r="K2039" s="291"/>
      <c r="L2039" s="292"/>
      <c r="M2039" s="292"/>
      <c r="N2039" s="289"/>
      <c r="O2039" s="289"/>
      <c r="P2039" s="293"/>
      <c r="Q2039" s="294"/>
      <c r="R2039" s="206"/>
      <c r="S2039" s="295"/>
      <c r="T2039" s="289"/>
      <c r="U2039" s="289"/>
      <c r="V2039" s="296" t="str">
        <f t="shared" si="1128"/>
        <v> </v>
      </c>
      <c r="W2039" s="297"/>
      <c r="X2039" s="298"/>
      <c r="Y2039" s="299"/>
      <c r="Z2039" s="300"/>
      <c r="AA2039" s="300"/>
      <c r="AB2039" s="298"/>
      <c r="AC2039" s="187"/>
      <c r="AD2039" s="187"/>
      <c r="AE2039" s="187"/>
      <c r="AF2039" s="187"/>
      <c r="AG2039" s="187"/>
    </row>
    <row r="2040">
      <c r="A2040" s="253"/>
      <c r="B2040" s="253"/>
      <c r="C2040" s="289"/>
      <c r="D2040" s="289"/>
      <c r="E2040" s="289"/>
      <c r="F2040" s="289"/>
      <c r="G2040" s="290"/>
      <c r="H2040" s="289"/>
      <c r="I2040" s="289"/>
      <c r="J2040" s="289"/>
      <c r="K2040" s="291"/>
      <c r="L2040" s="292"/>
      <c r="M2040" s="292"/>
      <c r="N2040" s="289"/>
      <c r="O2040" s="289"/>
      <c r="P2040" s="293"/>
      <c r="Q2040" s="294"/>
      <c r="R2040" s="206"/>
      <c r="S2040" s="295"/>
      <c r="T2040" s="289"/>
      <c r="U2040" s="289"/>
      <c r="V2040" s="296" t="str">
        <f t="shared" si="1128"/>
        <v> </v>
      </c>
      <c r="W2040" s="297"/>
      <c r="X2040" s="298"/>
      <c r="Y2040" s="299"/>
      <c r="Z2040" s="300"/>
      <c r="AA2040" s="300"/>
      <c r="AB2040" s="298"/>
      <c r="AC2040" s="187"/>
      <c r="AD2040" s="187"/>
      <c r="AE2040" s="187"/>
      <c r="AF2040" s="187"/>
      <c r="AG2040" s="187"/>
    </row>
    <row r="2041">
      <c r="A2041" s="253"/>
      <c r="B2041" s="253"/>
      <c r="C2041" s="289"/>
      <c r="D2041" s="289"/>
      <c r="E2041" s="289"/>
      <c r="F2041" s="289"/>
      <c r="G2041" s="290"/>
      <c r="H2041" s="289"/>
      <c r="I2041" s="289"/>
      <c r="J2041" s="289"/>
      <c r="K2041" s="291"/>
      <c r="L2041" s="292"/>
      <c r="M2041" s="292"/>
      <c r="N2041" s="289"/>
      <c r="O2041" s="289"/>
      <c r="P2041" s="293"/>
      <c r="Q2041" s="294"/>
      <c r="R2041" s="206"/>
      <c r="S2041" s="295"/>
      <c r="T2041" s="289"/>
      <c r="U2041" s="289"/>
      <c r="V2041" s="296" t="str">
        <f t="shared" si="1128"/>
        <v> </v>
      </c>
      <c r="W2041" s="297"/>
      <c r="X2041" s="298"/>
      <c r="Y2041" s="299"/>
      <c r="Z2041" s="300"/>
      <c r="AA2041" s="300"/>
      <c r="AB2041" s="298"/>
      <c r="AC2041" s="187"/>
      <c r="AD2041" s="187"/>
      <c r="AE2041" s="187"/>
      <c r="AF2041" s="187"/>
      <c r="AG2041" s="187"/>
    </row>
    <row r="2042">
      <c r="A2042" s="253"/>
      <c r="B2042" s="253"/>
      <c r="C2042" s="289"/>
      <c r="D2042" s="289"/>
      <c r="E2042" s="289"/>
      <c r="F2042" s="289"/>
      <c r="G2042" s="290"/>
      <c r="H2042" s="289"/>
      <c r="I2042" s="289"/>
      <c r="J2042" s="289"/>
      <c r="K2042" s="291"/>
      <c r="L2042" s="292"/>
      <c r="M2042" s="292"/>
      <c r="N2042" s="289"/>
      <c r="O2042" s="289"/>
      <c r="P2042" s="293"/>
      <c r="Q2042" s="294"/>
      <c r="R2042" s="206"/>
      <c r="S2042" s="295"/>
      <c r="T2042" s="289"/>
      <c r="U2042" s="289"/>
      <c r="V2042" s="296" t="str">
        <f t="shared" si="1128"/>
        <v> </v>
      </c>
      <c r="W2042" s="297"/>
      <c r="X2042" s="298"/>
      <c r="Y2042" s="299"/>
      <c r="Z2042" s="300"/>
      <c r="AA2042" s="300"/>
      <c r="AB2042" s="298"/>
      <c r="AC2042" s="187"/>
      <c r="AD2042" s="187"/>
      <c r="AE2042" s="187"/>
      <c r="AF2042" s="187"/>
      <c r="AG2042" s="187"/>
    </row>
    <row r="2043">
      <c r="A2043" s="253"/>
      <c r="B2043" s="253"/>
      <c r="C2043" s="289"/>
      <c r="D2043" s="289"/>
      <c r="E2043" s="289"/>
      <c r="F2043" s="289"/>
      <c r="G2043" s="290"/>
      <c r="H2043" s="289"/>
      <c r="I2043" s="289"/>
      <c r="J2043" s="289"/>
      <c r="K2043" s="291"/>
      <c r="L2043" s="292"/>
      <c r="M2043" s="292"/>
      <c r="N2043" s="289"/>
      <c r="O2043" s="289"/>
      <c r="P2043" s="293"/>
      <c r="Q2043" s="294"/>
      <c r="R2043" s="206"/>
      <c r="S2043" s="295"/>
      <c r="T2043" s="289"/>
      <c r="U2043" s="289"/>
      <c r="V2043" s="296" t="str">
        <f t="shared" si="1128"/>
        <v> </v>
      </c>
      <c r="W2043" s="297"/>
      <c r="X2043" s="298"/>
      <c r="Y2043" s="299"/>
      <c r="Z2043" s="300"/>
      <c r="AA2043" s="300"/>
      <c r="AB2043" s="298"/>
      <c r="AC2043" s="187"/>
      <c r="AD2043" s="187"/>
      <c r="AE2043" s="187"/>
      <c r="AF2043" s="187"/>
      <c r="AG2043" s="187"/>
    </row>
    <row r="2044">
      <c r="A2044" s="253"/>
      <c r="B2044" s="253"/>
      <c r="C2044" s="289"/>
      <c r="D2044" s="289"/>
      <c r="E2044" s="289"/>
      <c r="F2044" s="289"/>
      <c r="G2044" s="290"/>
      <c r="H2044" s="289"/>
      <c r="I2044" s="289"/>
      <c r="J2044" s="289"/>
      <c r="K2044" s="291"/>
      <c r="L2044" s="292"/>
      <c r="M2044" s="292"/>
      <c r="N2044" s="289"/>
      <c r="O2044" s="289"/>
      <c r="P2044" s="293"/>
      <c r="Q2044" s="294"/>
      <c r="R2044" s="206"/>
      <c r="S2044" s="295"/>
      <c r="T2044" s="289"/>
      <c r="U2044" s="289"/>
      <c r="V2044" s="296" t="str">
        <f t="shared" si="1128"/>
        <v> </v>
      </c>
      <c r="W2044" s="297"/>
      <c r="X2044" s="298"/>
      <c r="Y2044" s="299"/>
      <c r="Z2044" s="300"/>
      <c r="AA2044" s="300"/>
      <c r="AB2044" s="298"/>
      <c r="AC2044" s="187"/>
      <c r="AD2044" s="187"/>
      <c r="AE2044" s="187"/>
      <c r="AF2044" s="187"/>
      <c r="AG2044" s="187"/>
    </row>
    <row r="2045">
      <c r="A2045" s="253"/>
      <c r="B2045" s="253"/>
      <c r="C2045" s="289"/>
      <c r="D2045" s="289"/>
      <c r="E2045" s="289"/>
      <c r="F2045" s="289"/>
      <c r="G2045" s="290"/>
      <c r="H2045" s="289"/>
      <c r="I2045" s="289"/>
      <c r="J2045" s="289"/>
      <c r="K2045" s="291"/>
      <c r="L2045" s="292"/>
      <c r="M2045" s="292"/>
      <c r="N2045" s="289"/>
      <c r="O2045" s="289"/>
      <c r="P2045" s="293"/>
      <c r="Q2045" s="294"/>
      <c r="R2045" s="206"/>
      <c r="S2045" s="295"/>
      <c r="T2045" s="289"/>
      <c r="U2045" s="289"/>
      <c r="V2045" s="296" t="str">
        <f t="shared" si="1128"/>
        <v> </v>
      </c>
      <c r="W2045" s="297"/>
      <c r="X2045" s="298"/>
      <c r="Y2045" s="299"/>
      <c r="Z2045" s="300"/>
      <c r="AA2045" s="300"/>
      <c r="AB2045" s="298"/>
      <c r="AC2045" s="187"/>
      <c r="AD2045" s="187"/>
      <c r="AE2045" s="187"/>
      <c r="AF2045" s="187"/>
      <c r="AG2045" s="187"/>
    </row>
    <row r="2046">
      <c r="A2046" s="253"/>
      <c r="B2046" s="253"/>
      <c r="C2046" s="289"/>
      <c r="D2046" s="289"/>
      <c r="E2046" s="289"/>
      <c r="F2046" s="289"/>
      <c r="G2046" s="290"/>
      <c r="H2046" s="289"/>
      <c r="I2046" s="289"/>
      <c r="J2046" s="289"/>
      <c r="K2046" s="291"/>
      <c r="L2046" s="292"/>
      <c r="M2046" s="292"/>
      <c r="N2046" s="289"/>
      <c r="O2046" s="289"/>
      <c r="P2046" s="293"/>
      <c r="Q2046" s="294"/>
      <c r="R2046" s="206"/>
      <c r="S2046" s="295"/>
      <c r="T2046" s="289"/>
      <c r="U2046" s="289"/>
      <c r="V2046" s="296" t="str">
        <f t="shared" si="1128"/>
        <v> </v>
      </c>
      <c r="W2046" s="297"/>
      <c r="X2046" s="298"/>
      <c r="Y2046" s="299"/>
      <c r="Z2046" s="300"/>
      <c r="AA2046" s="300"/>
      <c r="AB2046" s="298"/>
      <c r="AC2046" s="187"/>
      <c r="AD2046" s="187"/>
      <c r="AE2046" s="187"/>
      <c r="AF2046" s="187"/>
      <c r="AG2046" s="187"/>
    </row>
    <row r="2047">
      <c r="A2047" s="253"/>
      <c r="B2047" s="253"/>
      <c r="C2047" s="289"/>
      <c r="D2047" s="289"/>
      <c r="E2047" s="289"/>
      <c r="F2047" s="289"/>
      <c r="G2047" s="290"/>
      <c r="H2047" s="289"/>
      <c r="I2047" s="289"/>
      <c r="J2047" s="289"/>
      <c r="K2047" s="291"/>
      <c r="L2047" s="292"/>
      <c r="M2047" s="292"/>
      <c r="N2047" s="289"/>
      <c r="O2047" s="289"/>
      <c r="P2047" s="293"/>
      <c r="Q2047" s="294"/>
      <c r="R2047" s="206"/>
      <c r="S2047" s="295"/>
      <c r="T2047" s="289"/>
      <c r="U2047" s="289"/>
      <c r="V2047" s="296" t="str">
        <f t="shared" si="1128"/>
        <v> </v>
      </c>
      <c r="W2047" s="297"/>
      <c r="X2047" s="298"/>
      <c r="Y2047" s="299"/>
      <c r="Z2047" s="300"/>
      <c r="AA2047" s="300"/>
      <c r="AB2047" s="298"/>
      <c r="AC2047" s="187"/>
      <c r="AD2047" s="187"/>
      <c r="AE2047" s="187"/>
      <c r="AF2047" s="187"/>
      <c r="AG2047" s="187"/>
    </row>
    <row r="2048">
      <c r="A2048" s="253"/>
      <c r="B2048" s="253"/>
      <c r="C2048" s="289"/>
      <c r="D2048" s="289"/>
      <c r="E2048" s="289"/>
      <c r="F2048" s="289"/>
      <c r="G2048" s="290"/>
      <c r="H2048" s="289"/>
      <c r="I2048" s="289"/>
      <c r="J2048" s="289"/>
      <c r="K2048" s="291"/>
      <c r="L2048" s="292"/>
      <c r="M2048" s="292"/>
      <c r="N2048" s="289"/>
      <c r="O2048" s="289"/>
      <c r="P2048" s="293"/>
      <c r="Q2048" s="294"/>
      <c r="R2048" s="206"/>
      <c r="S2048" s="295"/>
      <c r="T2048" s="289"/>
      <c r="U2048" s="289"/>
      <c r="V2048" s="296" t="str">
        <f t="shared" si="1128"/>
        <v> </v>
      </c>
      <c r="W2048" s="297"/>
      <c r="X2048" s="298"/>
      <c r="Y2048" s="299"/>
      <c r="Z2048" s="300"/>
      <c r="AA2048" s="300"/>
      <c r="AB2048" s="298"/>
      <c r="AC2048" s="187"/>
      <c r="AD2048" s="187"/>
      <c r="AE2048" s="187"/>
      <c r="AF2048" s="187"/>
      <c r="AG2048" s="187"/>
    </row>
    <row r="2049">
      <c r="A2049" s="253"/>
      <c r="B2049" s="253"/>
      <c r="C2049" s="289"/>
      <c r="D2049" s="289"/>
      <c r="E2049" s="289"/>
      <c r="F2049" s="289"/>
      <c r="G2049" s="290"/>
      <c r="H2049" s="289"/>
      <c r="I2049" s="289"/>
      <c r="J2049" s="289"/>
      <c r="K2049" s="291"/>
      <c r="L2049" s="292"/>
      <c r="M2049" s="292"/>
      <c r="N2049" s="289"/>
      <c r="O2049" s="289"/>
      <c r="P2049" s="293"/>
      <c r="Q2049" s="294"/>
      <c r="R2049" s="206"/>
      <c r="S2049" s="295"/>
      <c r="T2049" s="289"/>
      <c r="U2049" s="289"/>
      <c r="V2049" s="296" t="str">
        <f t="shared" si="1128"/>
        <v> </v>
      </c>
      <c r="W2049" s="297"/>
      <c r="X2049" s="298"/>
      <c r="Y2049" s="299"/>
      <c r="Z2049" s="300"/>
      <c r="AA2049" s="300"/>
      <c r="AB2049" s="298"/>
      <c r="AC2049" s="187"/>
      <c r="AD2049" s="187"/>
      <c r="AE2049" s="187"/>
      <c r="AF2049" s="187"/>
      <c r="AG2049" s="187"/>
    </row>
    <row r="2050">
      <c r="A2050" s="253"/>
      <c r="B2050" s="253"/>
      <c r="C2050" s="289"/>
      <c r="D2050" s="289"/>
      <c r="E2050" s="289"/>
      <c r="F2050" s="289"/>
      <c r="G2050" s="290"/>
      <c r="H2050" s="289"/>
      <c r="I2050" s="289"/>
      <c r="J2050" s="289"/>
      <c r="K2050" s="291"/>
      <c r="L2050" s="292"/>
      <c r="M2050" s="292"/>
      <c r="N2050" s="289"/>
      <c r="O2050" s="289"/>
      <c r="P2050" s="293"/>
      <c r="Q2050" s="294"/>
      <c r="R2050" s="206"/>
      <c r="S2050" s="295"/>
      <c r="T2050" s="289"/>
      <c r="U2050" s="289"/>
      <c r="V2050" s="296" t="str">
        <f t="shared" si="1128"/>
        <v> </v>
      </c>
      <c r="W2050" s="297"/>
      <c r="X2050" s="298"/>
      <c r="Y2050" s="299"/>
      <c r="Z2050" s="300"/>
      <c r="AA2050" s="300"/>
      <c r="AB2050" s="298"/>
      <c r="AC2050" s="187"/>
      <c r="AD2050" s="187"/>
      <c r="AE2050" s="187"/>
      <c r="AF2050" s="187"/>
      <c r="AG2050" s="187"/>
    </row>
    <row r="2051">
      <c r="A2051" s="253"/>
      <c r="B2051" s="253"/>
      <c r="C2051" s="289"/>
      <c r="D2051" s="289"/>
      <c r="E2051" s="289"/>
      <c r="F2051" s="289"/>
      <c r="G2051" s="290"/>
      <c r="H2051" s="289"/>
      <c r="I2051" s="289"/>
      <c r="J2051" s="289"/>
      <c r="K2051" s="291"/>
      <c r="L2051" s="292"/>
      <c r="M2051" s="292"/>
      <c r="N2051" s="289"/>
      <c r="O2051" s="289"/>
      <c r="P2051" s="293"/>
      <c r="Q2051" s="294"/>
      <c r="R2051" s="206"/>
      <c r="S2051" s="295"/>
      <c r="T2051" s="289"/>
      <c r="U2051" s="289"/>
      <c r="V2051" s="296" t="str">
        <f t="shared" si="1128"/>
        <v> </v>
      </c>
      <c r="W2051" s="297"/>
      <c r="X2051" s="298"/>
      <c r="Y2051" s="299"/>
      <c r="Z2051" s="300"/>
      <c r="AA2051" s="300"/>
      <c r="AB2051" s="298"/>
      <c r="AC2051" s="187"/>
      <c r="AD2051" s="187"/>
      <c r="AE2051" s="187"/>
      <c r="AF2051" s="187"/>
      <c r="AG2051" s="187"/>
    </row>
    <row r="2052">
      <c r="A2052" s="253"/>
      <c r="B2052" s="253"/>
      <c r="C2052" s="289"/>
      <c r="D2052" s="289"/>
      <c r="E2052" s="289"/>
      <c r="F2052" s="289"/>
      <c r="G2052" s="290"/>
      <c r="H2052" s="289"/>
      <c r="I2052" s="289"/>
      <c r="J2052" s="289"/>
      <c r="K2052" s="291"/>
      <c r="L2052" s="292"/>
      <c r="M2052" s="292"/>
      <c r="N2052" s="289"/>
      <c r="O2052" s="289"/>
      <c r="P2052" s="293"/>
      <c r="Q2052" s="294"/>
      <c r="R2052" s="206"/>
      <c r="S2052" s="295"/>
      <c r="T2052" s="289"/>
      <c r="U2052" s="289"/>
      <c r="V2052" s="296" t="str">
        <f t="shared" si="1128"/>
        <v> </v>
      </c>
      <c r="W2052" s="297"/>
      <c r="X2052" s="298"/>
      <c r="Y2052" s="299"/>
      <c r="Z2052" s="300"/>
      <c r="AA2052" s="300"/>
      <c r="AB2052" s="298"/>
      <c r="AC2052" s="187"/>
      <c r="AD2052" s="187"/>
      <c r="AE2052" s="187"/>
      <c r="AF2052" s="187"/>
      <c r="AG2052" s="187"/>
    </row>
    <row r="2053">
      <c r="A2053" s="253"/>
      <c r="B2053" s="253"/>
      <c r="C2053" s="289"/>
      <c r="D2053" s="289"/>
      <c r="E2053" s="289"/>
      <c r="F2053" s="289"/>
      <c r="G2053" s="290"/>
      <c r="H2053" s="289"/>
      <c r="I2053" s="289"/>
      <c r="J2053" s="289"/>
      <c r="K2053" s="291"/>
      <c r="L2053" s="292"/>
      <c r="M2053" s="292"/>
      <c r="N2053" s="289"/>
      <c r="O2053" s="289"/>
      <c r="P2053" s="293"/>
      <c r="Q2053" s="294"/>
      <c r="R2053" s="206"/>
      <c r="S2053" s="295"/>
      <c r="T2053" s="289"/>
      <c r="U2053" s="289"/>
      <c r="V2053" s="296" t="str">
        <f t="shared" si="1128"/>
        <v> </v>
      </c>
      <c r="W2053" s="297"/>
      <c r="X2053" s="298"/>
      <c r="Y2053" s="299"/>
      <c r="Z2053" s="300"/>
      <c r="AA2053" s="300"/>
      <c r="AB2053" s="298"/>
      <c r="AC2053" s="187"/>
      <c r="AD2053" s="187"/>
      <c r="AE2053" s="187"/>
      <c r="AF2053" s="187"/>
      <c r="AG2053" s="187"/>
    </row>
    <row r="2054">
      <c r="A2054" s="253"/>
      <c r="B2054" s="253"/>
      <c r="C2054" s="289"/>
      <c r="D2054" s="289"/>
      <c r="E2054" s="289"/>
      <c r="F2054" s="289"/>
      <c r="G2054" s="290"/>
      <c r="H2054" s="289"/>
      <c r="I2054" s="289"/>
      <c r="J2054" s="289"/>
      <c r="K2054" s="291"/>
      <c r="L2054" s="292"/>
      <c r="M2054" s="292"/>
      <c r="N2054" s="289"/>
      <c r="O2054" s="289"/>
      <c r="P2054" s="293"/>
      <c r="Q2054" s="294"/>
      <c r="R2054" s="206"/>
      <c r="S2054" s="295"/>
      <c r="T2054" s="289"/>
      <c r="U2054" s="289"/>
      <c r="V2054" s="296" t="str">
        <f t="shared" si="1128"/>
        <v> </v>
      </c>
      <c r="W2054" s="297"/>
      <c r="X2054" s="298"/>
      <c r="Y2054" s="299"/>
      <c r="Z2054" s="300"/>
      <c r="AA2054" s="300"/>
      <c r="AB2054" s="298"/>
      <c r="AC2054" s="187"/>
      <c r="AD2054" s="187"/>
      <c r="AE2054" s="187"/>
      <c r="AF2054" s="187"/>
      <c r="AG2054" s="187"/>
    </row>
    <row r="2055">
      <c r="A2055" s="253"/>
      <c r="B2055" s="253"/>
      <c r="C2055" s="289"/>
      <c r="D2055" s="289"/>
      <c r="E2055" s="289"/>
      <c r="F2055" s="289"/>
      <c r="G2055" s="290"/>
      <c r="H2055" s="289"/>
      <c r="I2055" s="289"/>
      <c r="J2055" s="289"/>
      <c r="K2055" s="291"/>
      <c r="L2055" s="292"/>
      <c r="M2055" s="292"/>
      <c r="N2055" s="289"/>
      <c r="O2055" s="289"/>
      <c r="P2055" s="293"/>
      <c r="Q2055" s="294"/>
      <c r="R2055" s="206"/>
      <c r="S2055" s="295"/>
      <c r="T2055" s="289"/>
      <c r="U2055" s="289"/>
      <c r="V2055" s="296" t="str">
        <f t="shared" si="1128"/>
        <v> </v>
      </c>
      <c r="W2055" s="297"/>
      <c r="X2055" s="298"/>
      <c r="Y2055" s="299"/>
      <c r="Z2055" s="300"/>
      <c r="AA2055" s="300"/>
      <c r="AB2055" s="298"/>
      <c r="AC2055" s="187"/>
      <c r="AD2055" s="187"/>
      <c r="AE2055" s="187"/>
      <c r="AF2055" s="187"/>
      <c r="AG2055" s="187"/>
    </row>
    <row r="2056">
      <c r="A2056" s="253"/>
      <c r="B2056" s="253"/>
      <c r="C2056" s="289"/>
      <c r="D2056" s="289"/>
      <c r="E2056" s="289"/>
      <c r="F2056" s="289"/>
      <c r="G2056" s="290"/>
      <c r="H2056" s="289"/>
      <c r="I2056" s="289"/>
      <c r="J2056" s="289"/>
      <c r="K2056" s="291"/>
      <c r="L2056" s="292"/>
      <c r="M2056" s="292"/>
      <c r="N2056" s="289"/>
      <c r="O2056" s="289"/>
      <c r="P2056" s="293"/>
      <c r="Q2056" s="294"/>
      <c r="R2056" s="206"/>
      <c r="S2056" s="295"/>
      <c r="T2056" s="289"/>
      <c r="U2056" s="289"/>
      <c r="V2056" s="296" t="str">
        <f t="shared" si="1128"/>
        <v> </v>
      </c>
      <c r="W2056" s="297"/>
      <c r="X2056" s="298"/>
      <c r="Y2056" s="299"/>
      <c r="Z2056" s="300"/>
      <c r="AA2056" s="300"/>
      <c r="AB2056" s="298"/>
      <c r="AC2056" s="187"/>
      <c r="AD2056" s="187"/>
      <c r="AE2056" s="187"/>
      <c r="AF2056" s="187"/>
      <c r="AG2056" s="187"/>
    </row>
    <row r="2057">
      <c r="A2057" s="253"/>
      <c r="B2057" s="253"/>
      <c r="C2057" s="289"/>
      <c r="D2057" s="289"/>
      <c r="E2057" s="289"/>
      <c r="F2057" s="289"/>
      <c r="G2057" s="290"/>
      <c r="H2057" s="289"/>
      <c r="I2057" s="289"/>
      <c r="J2057" s="289"/>
      <c r="K2057" s="291"/>
      <c r="L2057" s="292"/>
      <c r="M2057" s="292"/>
      <c r="N2057" s="289"/>
      <c r="O2057" s="289"/>
      <c r="P2057" s="293"/>
      <c r="Q2057" s="294"/>
      <c r="R2057" s="206"/>
      <c r="S2057" s="295"/>
      <c r="T2057" s="289"/>
      <c r="U2057" s="289"/>
      <c r="V2057" s="296" t="str">
        <f t="shared" si="1128"/>
        <v> </v>
      </c>
      <c r="W2057" s="297"/>
      <c r="X2057" s="298"/>
      <c r="Y2057" s="299"/>
      <c r="Z2057" s="300"/>
      <c r="AA2057" s="300"/>
      <c r="AB2057" s="298"/>
      <c r="AC2057" s="187"/>
      <c r="AD2057" s="187"/>
      <c r="AE2057" s="187"/>
      <c r="AF2057" s="187"/>
      <c r="AG2057" s="187"/>
    </row>
    <row r="2058">
      <c r="A2058" s="253"/>
      <c r="B2058" s="253"/>
      <c r="C2058" s="289"/>
      <c r="D2058" s="289"/>
      <c r="E2058" s="289"/>
      <c r="F2058" s="289"/>
      <c r="G2058" s="290"/>
      <c r="H2058" s="289"/>
      <c r="I2058" s="289"/>
      <c r="J2058" s="289"/>
      <c r="K2058" s="291"/>
      <c r="L2058" s="292"/>
      <c r="M2058" s="292"/>
      <c r="N2058" s="289"/>
      <c r="O2058" s="289"/>
      <c r="P2058" s="293"/>
      <c r="Q2058" s="294"/>
      <c r="R2058" s="206"/>
      <c r="S2058" s="295"/>
      <c r="T2058" s="289"/>
      <c r="U2058" s="289"/>
      <c r="V2058" s="296" t="str">
        <f t="shared" si="1128"/>
        <v> </v>
      </c>
      <c r="W2058" s="297"/>
      <c r="X2058" s="298"/>
      <c r="Y2058" s="299"/>
      <c r="Z2058" s="300"/>
      <c r="AA2058" s="300"/>
      <c r="AB2058" s="298"/>
      <c r="AC2058" s="187"/>
      <c r="AD2058" s="187"/>
      <c r="AE2058" s="187"/>
      <c r="AF2058" s="187"/>
      <c r="AG2058" s="187"/>
    </row>
    <row r="2059">
      <c r="A2059" s="253"/>
      <c r="B2059" s="253"/>
      <c r="C2059" s="289"/>
      <c r="D2059" s="289"/>
      <c r="E2059" s="289"/>
      <c r="F2059" s="289"/>
      <c r="G2059" s="290"/>
      <c r="H2059" s="289"/>
      <c r="I2059" s="289"/>
      <c r="J2059" s="289"/>
      <c r="K2059" s="291"/>
      <c r="L2059" s="292"/>
      <c r="M2059" s="292"/>
      <c r="N2059" s="289"/>
      <c r="O2059" s="289"/>
      <c r="P2059" s="293"/>
      <c r="Q2059" s="294"/>
      <c r="R2059" s="206"/>
      <c r="S2059" s="295"/>
      <c r="T2059" s="289"/>
      <c r="U2059" s="289"/>
      <c r="V2059" s="296" t="str">
        <f t="shared" si="1128"/>
        <v> </v>
      </c>
      <c r="W2059" s="297"/>
      <c r="X2059" s="298"/>
      <c r="Y2059" s="299"/>
      <c r="Z2059" s="300"/>
      <c r="AA2059" s="300"/>
      <c r="AB2059" s="298"/>
      <c r="AC2059" s="187"/>
      <c r="AD2059" s="187"/>
      <c r="AE2059" s="187"/>
      <c r="AF2059" s="187"/>
      <c r="AG2059" s="187"/>
    </row>
    <row r="2060">
      <c r="A2060" s="253"/>
      <c r="B2060" s="253"/>
      <c r="C2060" s="289"/>
      <c r="D2060" s="289"/>
      <c r="E2060" s="289"/>
      <c r="F2060" s="289"/>
      <c r="G2060" s="290"/>
      <c r="H2060" s="289"/>
      <c r="I2060" s="289"/>
      <c r="J2060" s="289"/>
      <c r="K2060" s="291"/>
      <c r="L2060" s="292"/>
      <c r="M2060" s="292"/>
      <c r="N2060" s="289"/>
      <c r="O2060" s="289"/>
      <c r="P2060" s="293"/>
      <c r="Q2060" s="294"/>
      <c r="R2060" s="206"/>
      <c r="S2060" s="295"/>
      <c r="T2060" s="289"/>
      <c r="U2060" s="289"/>
      <c r="V2060" s="296" t="str">
        <f t="shared" si="1128"/>
        <v> </v>
      </c>
      <c r="W2060" s="297"/>
      <c r="X2060" s="298"/>
      <c r="Y2060" s="299"/>
      <c r="Z2060" s="300"/>
      <c r="AA2060" s="300"/>
      <c r="AB2060" s="298"/>
      <c r="AC2060" s="187"/>
      <c r="AD2060" s="187"/>
      <c r="AE2060" s="187"/>
      <c r="AF2060" s="187"/>
      <c r="AG2060" s="187"/>
    </row>
    <row r="2061">
      <c r="A2061" s="253"/>
      <c r="B2061" s="253"/>
      <c r="C2061" s="289"/>
      <c r="D2061" s="289"/>
      <c r="E2061" s="289"/>
      <c r="F2061" s="289"/>
      <c r="G2061" s="290"/>
      <c r="H2061" s="289"/>
      <c r="I2061" s="289"/>
      <c r="J2061" s="289"/>
      <c r="K2061" s="291"/>
      <c r="L2061" s="292"/>
      <c r="M2061" s="292"/>
      <c r="N2061" s="289"/>
      <c r="O2061" s="289"/>
      <c r="P2061" s="293"/>
      <c r="Q2061" s="294"/>
      <c r="R2061" s="206"/>
      <c r="S2061" s="295"/>
      <c r="T2061" s="289"/>
      <c r="U2061" s="289"/>
      <c r="V2061" s="296" t="str">
        <f t="shared" si="1128"/>
        <v> </v>
      </c>
      <c r="W2061" s="297"/>
      <c r="X2061" s="298"/>
      <c r="Y2061" s="299"/>
      <c r="Z2061" s="300"/>
      <c r="AA2061" s="300"/>
      <c r="AB2061" s="298"/>
      <c r="AC2061" s="187"/>
      <c r="AD2061" s="187"/>
      <c r="AE2061" s="187"/>
      <c r="AF2061" s="187"/>
      <c r="AG2061" s="187"/>
    </row>
    <row r="2062">
      <c r="A2062" s="253"/>
      <c r="B2062" s="253"/>
      <c r="C2062" s="289"/>
      <c r="D2062" s="289"/>
      <c r="E2062" s="289"/>
      <c r="F2062" s="289"/>
      <c r="G2062" s="290"/>
      <c r="H2062" s="289"/>
      <c r="I2062" s="289"/>
      <c r="J2062" s="289"/>
      <c r="K2062" s="291"/>
      <c r="L2062" s="292"/>
      <c r="M2062" s="292"/>
      <c r="N2062" s="289"/>
      <c r="O2062" s="289"/>
      <c r="P2062" s="293"/>
      <c r="Q2062" s="294"/>
      <c r="R2062" s="206"/>
      <c r="S2062" s="295"/>
      <c r="T2062" s="289"/>
      <c r="U2062" s="289"/>
      <c r="V2062" s="296" t="str">
        <f t="shared" si="1128"/>
        <v> </v>
      </c>
      <c r="W2062" s="297"/>
      <c r="X2062" s="298"/>
      <c r="Y2062" s="299"/>
      <c r="Z2062" s="300"/>
      <c r="AA2062" s="300"/>
      <c r="AB2062" s="298"/>
      <c r="AC2062" s="187"/>
      <c r="AD2062" s="187"/>
      <c r="AE2062" s="187"/>
      <c r="AF2062" s="187"/>
      <c r="AG2062" s="187"/>
    </row>
    <row r="2063">
      <c r="A2063" s="253"/>
      <c r="B2063" s="253"/>
      <c r="C2063" s="289"/>
      <c r="D2063" s="289"/>
      <c r="E2063" s="289"/>
      <c r="F2063" s="289"/>
      <c r="G2063" s="290"/>
      <c r="H2063" s="289"/>
      <c r="I2063" s="289"/>
      <c r="J2063" s="289"/>
      <c r="K2063" s="291"/>
      <c r="L2063" s="292"/>
      <c r="M2063" s="292"/>
      <c r="N2063" s="289"/>
      <c r="O2063" s="289"/>
      <c r="P2063" s="293"/>
      <c r="Q2063" s="294"/>
      <c r="R2063" s="206"/>
      <c r="S2063" s="295"/>
      <c r="T2063" s="289"/>
      <c r="U2063" s="289"/>
      <c r="V2063" s="296" t="str">
        <f t="shared" si="1128"/>
        <v> </v>
      </c>
      <c r="W2063" s="297"/>
      <c r="X2063" s="298"/>
      <c r="Y2063" s="299"/>
      <c r="Z2063" s="300"/>
      <c r="AA2063" s="300"/>
      <c r="AB2063" s="298"/>
      <c r="AC2063" s="187"/>
      <c r="AD2063" s="187"/>
      <c r="AE2063" s="187"/>
      <c r="AF2063" s="187"/>
      <c r="AG2063" s="187"/>
    </row>
    <row r="2064">
      <c r="A2064" s="253"/>
      <c r="B2064" s="253"/>
      <c r="C2064" s="289"/>
      <c r="D2064" s="289"/>
      <c r="E2064" s="289"/>
      <c r="F2064" s="289"/>
      <c r="G2064" s="290"/>
      <c r="H2064" s="289"/>
      <c r="I2064" s="289"/>
      <c r="J2064" s="289"/>
      <c r="K2064" s="291"/>
      <c r="L2064" s="292"/>
      <c r="M2064" s="292"/>
      <c r="N2064" s="289"/>
      <c r="O2064" s="289"/>
      <c r="P2064" s="293"/>
      <c r="Q2064" s="294"/>
      <c r="R2064" s="206"/>
      <c r="S2064" s="295"/>
      <c r="T2064" s="289"/>
      <c r="U2064" s="289"/>
      <c r="V2064" s="296" t="str">
        <f t="shared" si="1128"/>
        <v> </v>
      </c>
      <c r="W2064" s="297"/>
      <c r="X2064" s="298"/>
      <c r="Y2064" s="299"/>
      <c r="Z2064" s="300"/>
      <c r="AA2064" s="300"/>
      <c r="AB2064" s="298"/>
      <c r="AC2064" s="187"/>
      <c r="AD2064" s="187"/>
      <c r="AE2064" s="187"/>
      <c r="AF2064" s="187"/>
      <c r="AG2064" s="187"/>
    </row>
    <row r="2065">
      <c r="A2065" s="253"/>
      <c r="B2065" s="253"/>
      <c r="C2065" s="289"/>
      <c r="D2065" s="289"/>
      <c r="E2065" s="289"/>
      <c r="F2065" s="289"/>
      <c r="G2065" s="290"/>
      <c r="H2065" s="289"/>
      <c r="I2065" s="289"/>
      <c r="J2065" s="289"/>
      <c r="K2065" s="291"/>
      <c r="L2065" s="292"/>
      <c r="M2065" s="292"/>
      <c r="N2065" s="289"/>
      <c r="O2065" s="289"/>
      <c r="P2065" s="293"/>
      <c r="Q2065" s="294"/>
      <c r="R2065" s="206"/>
      <c r="S2065" s="295"/>
      <c r="T2065" s="289"/>
      <c r="U2065" s="289"/>
      <c r="V2065" s="296" t="str">
        <f t="shared" si="1128"/>
        <v> </v>
      </c>
      <c r="W2065" s="297"/>
      <c r="X2065" s="298"/>
      <c r="Y2065" s="299"/>
      <c r="Z2065" s="300"/>
      <c r="AA2065" s="300"/>
      <c r="AB2065" s="298"/>
      <c r="AC2065" s="187"/>
      <c r="AD2065" s="187"/>
      <c r="AE2065" s="187"/>
      <c r="AF2065" s="187"/>
      <c r="AG2065" s="187"/>
    </row>
    <row r="2066">
      <c r="A2066" s="253"/>
      <c r="B2066" s="253"/>
      <c r="C2066" s="289"/>
      <c r="D2066" s="289"/>
      <c r="E2066" s="289"/>
      <c r="F2066" s="289"/>
      <c r="G2066" s="290"/>
      <c r="H2066" s="289"/>
      <c r="I2066" s="289"/>
      <c r="J2066" s="289"/>
      <c r="K2066" s="291"/>
      <c r="L2066" s="292"/>
      <c r="M2066" s="292"/>
      <c r="N2066" s="289"/>
      <c r="O2066" s="289"/>
      <c r="P2066" s="293"/>
      <c r="Q2066" s="294"/>
      <c r="R2066" s="206"/>
      <c r="S2066" s="295"/>
      <c r="T2066" s="289"/>
      <c r="U2066" s="289"/>
      <c r="V2066" s="296" t="str">
        <f t="shared" si="1128"/>
        <v> </v>
      </c>
      <c r="W2066" s="297"/>
      <c r="X2066" s="298"/>
      <c r="Y2066" s="299"/>
      <c r="Z2066" s="300"/>
      <c r="AA2066" s="300"/>
      <c r="AB2066" s="298"/>
      <c r="AC2066" s="187"/>
      <c r="AD2066" s="187"/>
      <c r="AE2066" s="187"/>
      <c r="AF2066" s="187"/>
      <c r="AG2066" s="187"/>
    </row>
    <row r="2067">
      <c r="A2067" s="253"/>
      <c r="B2067" s="253"/>
      <c r="C2067" s="289"/>
      <c r="D2067" s="289"/>
      <c r="E2067" s="289"/>
      <c r="F2067" s="289"/>
      <c r="G2067" s="290"/>
      <c r="H2067" s="289"/>
      <c r="I2067" s="289"/>
      <c r="J2067" s="289"/>
      <c r="K2067" s="291"/>
      <c r="L2067" s="292"/>
      <c r="M2067" s="292"/>
      <c r="N2067" s="289"/>
      <c r="O2067" s="289"/>
      <c r="P2067" s="293"/>
      <c r="Q2067" s="294"/>
      <c r="R2067" s="206"/>
      <c r="S2067" s="295"/>
      <c r="T2067" s="289"/>
      <c r="U2067" s="289"/>
      <c r="V2067" s="296" t="str">
        <f t="shared" si="1128"/>
        <v> </v>
      </c>
      <c r="W2067" s="297"/>
      <c r="X2067" s="298"/>
      <c r="Y2067" s="299"/>
      <c r="Z2067" s="300"/>
      <c r="AA2067" s="300"/>
      <c r="AB2067" s="298"/>
      <c r="AC2067" s="187"/>
      <c r="AD2067" s="187"/>
      <c r="AE2067" s="187"/>
      <c r="AF2067" s="187"/>
      <c r="AG2067" s="187"/>
    </row>
    <row r="2068">
      <c r="A2068" s="253"/>
      <c r="B2068" s="253"/>
      <c r="C2068" s="289"/>
      <c r="D2068" s="289"/>
      <c r="E2068" s="289"/>
      <c r="F2068" s="289"/>
      <c r="G2068" s="290"/>
      <c r="H2068" s="289"/>
      <c r="I2068" s="289"/>
      <c r="J2068" s="289"/>
      <c r="K2068" s="291"/>
      <c r="L2068" s="292"/>
      <c r="M2068" s="292"/>
      <c r="N2068" s="289"/>
      <c r="O2068" s="289"/>
      <c r="P2068" s="293"/>
      <c r="Q2068" s="294"/>
      <c r="R2068" s="206"/>
      <c r="S2068" s="295"/>
      <c r="T2068" s="289"/>
      <c r="U2068" s="289"/>
      <c r="V2068" s="296" t="str">
        <f t="shared" si="1128"/>
        <v> </v>
      </c>
      <c r="W2068" s="297"/>
      <c r="X2068" s="298"/>
      <c r="Y2068" s="299"/>
      <c r="Z2068" s="300"/>
      <c r="AA2068" s="300"/>
      <c r="AB2068" s="298"/>
      <c r="AC2068" s="187"/>
      <c r="AD2068" s="187"/>
      <c r="AE2068" s="187"/>
      <c r="AF2068" s="187"/>
      <c r="AG2068" s="187"/>
    </row>
    <row r="2069">
      <c r="A2069" s="253"/>
      <c r="B2069" s="253"/>
      <c r="C2069" s="289"/>
      <c r="D2069" s="289"/>
      <c r="E2069" s="289"/>
      <c r="F2069" s="289"/>
      <c r="G2069" s="290"/>
      <c r="H2069" s="289"/>
      <c r="I2069" s="289"/>
      <c r="J2069" s="289"/>
      <c r="K2069" s="291"/>
      <c r="L2069" s="292"/>
      <c r="M2069" s="292"/>
      <c r="N2069" s="289"/>
      <c r="O2069" s="289"/>
      <c r="P2069" s="293"/>
      <c r="Q2069" s="294"/>
      <c r="R2069" s="206"/>
      <c r="S2069" s="295"/>
      <c r="T2069" s="289"/>
      <c r="U2069" s="289"/>
      <c r="V2069" s="296" t="str">
        <f t="shared" si="1128"/>
        <v> </v>
      </c>
      <c r="W2069" s="297"/>
      <c r="X2069" s="298"/>
      <c r="Y2069" s="299"/>
      <c r="Z2069" s="300"/>
      <c r="AA2069" s="300"/>
      <c r="AB2069" s="298"/>
      <c r="AC2069" s="187"/>
      <c r="AD2069" s="187"/>
      <c r="AE2069" s="187"/>
      <c r="AF2069" s="187"/>
      <c r="AG2069" s="187"/>
    </row>
    <row r="2070">
      <c r="A2070" s="253"/>
      <c r="B2070" s="253"/>
      <c r="C2070" s="289"/>
      <c r="D2070" s="289"/>
      <c r="E2070" s="289"/>
      <c r="F2070" s="289"/>
      <c r="G2070" s="290"/>
      <c r="H2070" s="289"/>
      <c r="I2070" s="289"/>
      <c r="J2070" s="289"/>
      <c r="K2070" s="291"/>
      <c r="L2070" s="292"/>
      <c r="M2070" s="292"/>
      <c r="N2070" s="289"/>
      <c r="O2070" s="289"/>
      <c r="P2070" s="293"/>
      <c r="Q2070" s="294"/>
      <c r="R2070" s="206"/>
      <c r="S2070" s="295"/>
      <c r="T2070" s="289"/>
      <c r="U2070" s="289"/>
      <c r="V2070" s="296" t="str">
        <f t="shared" si="1128"/>
        <v> </v>
      </c>
      <c r="W2070" s="297"/>
      <c r="X2070" s="298"/>
      <c r="Y2070" s="299"/>
      <c r="Z2070" s="300"/>
      <c r="AA2070" s="300"/>
      <c r="AB2070" s="298"/>
      <c r="AC2070" s="187"/>
      <c r="AD2070" s="187"/>
      <c r="AE2070" s="187"/>
      <c r="AF2070" s="187"/>
      <c r="AG2070" s="187"/>
    </row>
    <row r="2071">
      <c r="A2071" s="253"/>
      <c r="B2071" s="253"/>
      <c r="C2071" s="289"/>
      <c r="D2071" s="289"/>
      <c r="E2071" s="289"/>
      <c r="F2071" s="289"/>
      <c r="G2071" s="290"/>
      <c r="H2071" s="289"/>
      <c r="I2071" s="289"/>
      <c r="J2071" s="289"/>
      <c r="K2071" s="291"/>
      <c r="L2071" s="292"/>
      <c r="M2071" s="292"/>
      <c r="N2071" s="289"/>
      <c r="O2071" s="289"/>
      <c r="P2071" s="293"/>
      <c r="Q2071" s="294"/>
      <c r="R2071" s="206"/>
      <c r="S2071" s="295"/>
      <c r="T2071" s="289"/>
      <c r="U2071" s="289"/>
      <c r="V2071" s="296" t="str">
        <f t="shared" si="1128"/>
        <v> </v>
      </c>
      <c r="W2071" s="297"/>
      <c r="X2071" s="298"/>
      <c r="Y2071" s="299"/>
      <c r="Z2071" s="300"/>
      <c r="AA2071" s="300"/>
      <c r="AB2071" s="298"/>
      <c r="AC2071" s="187"/>
      <c r="AD2071" s="187"/>
      <c r="AE2071" s="187"/>
      <c r="AF2071" s="187"/>
      <c r="AG2071" s="187"/>
    </row>
    <row r="2072">
      <c r="A2072" s="253"/>
      <c r="B2072" s="253"/>
      <c r="C2072" s="289"/>
      <c r="D2072" s="289"/>
      <c r="E2072" s="289"/>
      <c r="F2072" s="289"/>
      <c r="G2072" s="290"/>
      <c r="H2072" s="289"/>
      <c r="I2072" s="289"/>
      <c r="J2072" s="289"/>
      <c r="K2072" s="291"/>
      <c r="L2072" s="292"/>
      <c r="M2072" s="292"/>
      <c r="N2072" s="289"/>
      <c r="O2072" s="289"/>
      <c r="P2072" s="293"/>
      <c r="Q2072" s="294"/>
      <c r="R2072" s="206"/>
      <c r="S2072" s="295"/>
      <c r="T2072" s="289"/>
      <c r="U2072" s="289"/>
      <c r="V2072" s="296" t="str">
        <f t="shared" si="1128"/>
        <v> </v>
      </c>
      <c r="W2072" s="297"/>
      <c r="X2072" s="298"/>
      <c r="Y2072" s="299"/>
      <c r="Z2072" s="300"/>
      <c r="AA2072" s="300"/>
      <c r="AB2072" s="298"/>
      <c r="AC2072" s="187"/>
      <c r="AD2072" s="187"/>
      <c r="AE2072" s="187"/>
      <c r="AF2072" s="187"/>
      <c r="AG2072" s="187"/>
    </row>
    <row r="2073">
      <c r="A2073" s="253"/>
      <c r="B2073" s="253"/>
      <c r="C2073" s="289"/>
      <c r="D2073" s="289"/>
      <c r="E2073" s="289"/>
      <c r="F2073" s="289"/>
      <c r="G2073" s="290"/>
      <c r="H2073" s="289"/>
      <c r="I2073" s="289"/>
      <c r="J2073" s="289"/>
      <c r="K2073" s="291"/>
      <c r="L2073" s="292"/>
      <c r="M2073" s="292"/>
      <c r="N2073" s="289"/>
      <c r="O2073" s="289"/>
      <c r="P2073" s="293"/>
      <c r="Q2073" s="294"/>
      <c r="R2073" s="206"/>
      <c r="S2073" s="295"/>
      <c r="T2073" s="289"/>
      <c r="U2073" s="289"/>
      <c r="V2073" s="296" t="str">
        <f t="shared" si="1128"/>
        <v> </v>
      </c>
      <c r="W2073" s="297"/>
      <c r="X2073" s="298"/>
      <c r="Y2073" s="299"/>
      <c r="Z2073" s="300"/>
      <c r="AA2073" s="300"/>
      <c r="AB2073" s="298"/>
      <c r="AC2073" s="187"/>
      <c r="AD2073" s="187"/>
      <c r="AE2073" s="187"/>
      <c r="AF2073" s="187"/>
      <c r="AG2073" s="187"/>
    </row>
    <row r="2074">
      <c r="A2074" s="253"/>
      <c r="B2074" s="253"/>
      <c r="C2074" s="289"/>
      <c r="D2074" s="289"/>
      <c r="E2074" s="289"/>
      <c r="F2074" s="289"/>
      <c r="G2074" s="290"/>
      <c r="H2074" s="289"/>
      <c r="I2074" s="289"/>
      <c r="J2074" s="289"/>
      <c r="K2074" s="291"/>
      <c r="L2074" s="292"/>
      <c r="M2074" s="292"/>
      <c r="N2074" s="289"/>
      <c r="O2074" s="289"/>
      <c r="P2074" s="293"/>
      <c r="Q2074" s="294"/>
      <c r="R2074" s="206"/>
      <c r="S2074" s="295"/>
      <c r="T2074" s="289"/>
      <c r="U2074" s="289"/>
      <c r="V2074" s="296" t="str">
        <f t="shared" si="1128"/>
        <v> </v>
      </c>
      <c r="W2074" s="297"/>
      <c r="X2074" s="298"/>
      <c r="Y2074" s="299"/>
      <c r="Z2074" s="300"/>
      <c r="AA2074" s="300"/>
      <c r="AB2074" s="298"/>
      <c r="AC2074" s="187"/>
      <c r="AD2074" s="187"/>
      <c r="AE2074" s="187"/>
      <c r="AF2074" s="187"/>
      <c r="AG2074" s="187"/>
    </row>
    <row r="2075">
      <c r="A2075" s="253"/>
      <c r="B2075" s="253"/>
      <c r="C2075" s="289"/>
      <c r="D2075" s="289"/>
      <c r="E2075" s="289"/>
      <c r="F2075" s="289"/>
      <c r="G2075" s="290"/>
      <c r="H2075" s="289"/>
      <c r="I2075" s="289"/>
      <c r="J2075" s="289"/>
      <c r="K2075" s="291"/>
      <c r="L2075" s="292"/>
      <c r="M2075" s="292"/>
      <c r="N2075" s="289"/>
      <c r="O2075" s="289"/>
      <c r="P2075" s="293"/>
      <c r="Q2075" s="294"/>
      <c r="R2075" s="206"/>
      <c r="S2075" s="295"/>
      <c r="T2075" s="289"/>
      <c r="U2075" s="289"/>
      <c r="V2075" s="296" t="str">
        <f t="shared" si="1128"/>
        <v> </v>
      </c>
      <c r="W2075" s="297"/>
      <c r="X2075" s="298"/>
      <c r="Y2075" s="299"/>
      <c r="Z2075" s="300"/>
      <c r="AA2075" s="300"/>
      <c r="AB2075" s="298"/>
      <c r="AC2075" s="187"/>
      <c r="AD2075" s="187"/>
      <c r="AE2075" s="187"/>
      <c r="AF2075" s="187"/>
      <c r="AG2075" s="187"/>
    </row>
    <row r="2076">
      <c r="A2076" s="253"/>
      <c r="B2076" s="253"/>
      <c r="C2076" s="289"/>
      <c r="D2076" s="289"/>
      <c r="E2076" s="289"/>
      <c r="F2076" s="289"/>
      <c r="G2076" s="290"/>
      <c r="H2076" s="289"/>
      <c r="I2076" s="289"/>
      <c r="J2076" s="289"/>
      <c r="K2076" s="291"/>
      <c r="L2076" s="292"/>
      <c r="M2076" s="292"/>
      <c r="N2076" s="289"/>
      <c r="O2076" s="289"/>
      <c r="P2076" s="293"/>
      <c r="Q2076" s="294"/>
      <c r="R2076" s="206"/>
      <c r="S2076" s="295"/>
      <c r="T2076" s="289"/>
      <c r="U2076" s="289"/>
      <c r="V2076" s="296" t="str">
        <f t="shared" si="1128"/>
        <v> </v>
      </c>
      <c r="W2076" s="297"/>
      <c r="X2076" s="298"/>
      <c r="Y2076" s="299"/>
      <c r="Z2076" s="300"/>
      <c r="AA2076" s="300"/>
      <c r="AB2076" s="298"/>
      <c r="AC2076" s="187"/>
      <c r="AD2076" s="187"/>
      <c r="AE2076" s="187"/>
      <c r="AF2076" s="187"/>
      <c r="AG2076" s="187"/>
    </row>
    <row r="2077">
      <c r="A2077" s="253"/>
      <c r="B2077" s="253"/>
      <c r="C2077" s="289"/>
      <c r="D2077" s="289"/>
      <c r="E2077" s="289"/>
      <c r="F2077" s="289"/>
      <c r="G2077" s="290"/>
      <c r="H2077" s="289"/>
      <c r="I2077" s="289"/>
      <c r="J2077" s="289"/>
      <c r="K2077" s="291"/>
      <c r="L2077" s="292"/>
      <c r="M2077" s="292"/>
      <c r="N2077" s="289"/>
      <c r="O2077" s="289"/>
      <c r="P2077" s="293"/>
      <c r="Q2077" s="294"/>
      <c r="R2077" s="206"/>
      <c r="S2077" s="295"/>
      <c r="T2077" s="289"/>
      <c r="U2077" s="289"/>
      <c r="V2077" s="296" t="str">
        <f t="shared" si="1128"/>
        <v> </v>
      </c>
      <c r="W2077" s="297"/>
      <c r="X2077" s="298"/>
      <c r="Y2077" s="299"/>
      <c r="Z2077" s="300"/>
      <c r="AA2077" s="300"/>
      <c r="AB2077" s="298"/>
      <c r="AC2077" s="187"/>
      <c r="AD2077" s="187"/>
      <c r="AE2077" s="187"/>
      <c r="AF2077" s="187"/>
      <c r="AG2077" s="187"/>
    </row>
    <row r="2078">
      <c r="A2078" s="253"/>
      <c r="B2078" s="253"/>
      <c r="C2078" s="289"/>
      <c r="D2078" s="289"/>
      <c r="E2078" s="289"/>
      <c r="F2078" s="289"/>
      <c r="G2078" s="290"/>
      <c r="H2078" s="289"/>
      <c r="I2078" s="289"/>
      <c r="J2078" s="289"/>
      <c r="K2078" s="291"/>
      <c r="L2078" s="292"/>
      <c r="M2078" s="292"/>
      <c r="N2078" s="289"/>
      <c r="O2078" s="289"/>
      <c r="P2078" s="293"/>
      <c r="Q2078" s="294"/>
      <c r="R2078" s="206"/>
      <c r="S2078" s="295"/>
      <c r="T2078" s="289"/>
      <c r="U2078" s="289"/>
      <c r="V2078" s="296" t="str">
        <f t="shared" si="1128"/>
        <v> </v>
      </c>
      <c r="W2078" s="297"/>
      <c r="X2078" s="298"/>
      <c r="Y2078" s="299"/>
      <c r="Z2078" s="300"/>
      <c r="AA2078" s="300"/>
      <c r="AB2078" s="298"/>
      <c r="AC2078" s="187"/>
      <c r="AD2078" s="187"/>
      <c r="AE2078" s="187"/>
      <c r="AF2078" s="187"/>
      <c r="AG2078" s="187"/>
    </row>
    <row r="2079">
      <c r="A2079" s="253"/>
      <c r="B2079" s="253"/>
      <c r="C2079" s="289"/>
      <c r="D2079" s="289"/>
      <c r="E2079" s="289"/>
      <c r="F2079" s="289"/>
      <c r="G2079" s="290"/>
      <c r="H2079" s="289"/>
      <c r="I2079" s="289"/>
      <c r="J2079" s="289"/>
      <c r="K2079" s="291"/>
      <c r="L2079" s="292"/>
      <c r="M2079" s="292"/>
      <c r="N2079" s="289"/>
      <c r="O2079" s="289"/>
      <c r="P2079" s="293"/>
      <c r="Q2079" s="294"/>
      <c r="R2079" s="206"/>
      <c r="S2079" s="295"/>
      <c r="T2079" s="289"/>
      <c r="U2079" s="289"/>
      <c r="V2079" s="296" t="str">
        <f t="shared" si="1128"/>
        <v> </v>
      </c>
      <c r="W2079" s="297"/>
      <c r="X2079" s="298"/>
      <c r="Y2079" s="299"/>
      <c r="Z2079" s="300"/>
      <c r="AA2079" s="300"/>
      <c r="AB2079" s="298"/>
      <c r="AC2079" s="187"/>
      <c r="AD2079" s="187"/>
      <c r="AE2079" s="187"/>
      <c r="AF2079" s="187"/>
      <c r="AG2079" s="187"/>
    </row>
    <row r="2080">
      <c r="A2080" s="253"/>
      <c r="B2080" s="253"/>
      <c r="C2080" s="289"/>
      <c r="D2080" s="289"/>
      <c r="E2080" s="289"/>
      <c r="F2080" s="289"/>
      <c r="G2080" s="290"/>
      <c r="H2080" s="289"/>
      <c r="I2080" s="289"/>
      <c r="J2080" s="289"/>
      <c r="K2080" s="291"/>
      <c r="L2080" s="292"/>
      <c r="M2080" s="292"/>
      <c r="N2080" s="289"/>
      <c r="O2080" s="289"/>
      <c r="P2080" s="293"/>
      <c r="Q2080" s="294"/>
      <c r="R2080" s="206"/>
      <c r="S2080" s="295"/>
      <c r="T2080" s="289"/>
      <c r="U2080" s="289"/>
      <c r="V2080" s="296" t="str">
        <f t="shared" si="1128"/>
        <v> </v>
      </c>
      <c r="W2080" s="297"/>
      <c r="X2080" s="298"/>
      <c r="Y2080" s="299"/>
      <c r="Z2080" s="300"/>
      <c r="AA2080" s="300"/>
      <c r="AB2080" s="298"/>
      <c r="AC2080" s="187"/>
      <c r="AD2080" s="187"/>
      <c r="AE2080" s="187"/>
      <c r="AF2080" s="187"/>
      <c r="AG2080" s="187"/>
    </row>
    <row r="2081">
      <c r="A2081" s="253"/>
      <c r="B2081" s="253"/>
      <c r="C2081" s="289"/>
      <c r="D2081" s="289"/>
      <c r="E2081" s="289"/>
      <c r="F2081" s="289"/>
      <c r="G2081" s="290"/>
      <c r="H2081" s="289"/>
      <c r="I2081" s="289"/>
      <c r="J2081" s="289"/>
      <c r="K2081" s="291"/>
      <c r="L2081" s="292"/>
      <c r="M2081" s="292"/>
      <c r="N2081" s="289"/>
      <c r="O2081" s="289"/>
      <c r="P2081" s="293"/>
      <c r="Q2081" s="294"/>
      <c r="R2081" s="206"/>
      <c r="S2081" s="295"/>
      <c r="T2081" s="289"/>
      <c r="U2081" s="289"/>
      <c r="V2081" s="296" t="str">
        <f t="shared" si="1128"/>
        <v> </v>
      </c>
      <c r="W2081" s="297"/>
      <c r="X2081" s="298"/>
      <c r="Y2081" s="299"/>
      <c r="Z2081" s="300"/>
      <c r="AA2081" s="300"/>
      <c r="AB2081" s="298"/>
      <c r="AC2081" s="187"/>
      <c r="AD2081" s="187"/>
      <c r="AE2081" s="187"/>
      <c r="AF2081" s="187"/>
      <c r="AG2081" s="187"/>
    </row>
    <row r="2082">
      <c r="A2082" s="253"/>
      <c r="B2082" s="253"/>
      <c r="C2082" s="289"/>
      <c r="D2082" s="289"/>
      <c r="E2082" s="289"/>
      <c r="F2082" s="289"/>
      <c r="G2082" s="290"/>
      <c r="H2082" s="289"/>
      <c r="I2082" s="289"/>
      <c r="J2082" s="289"/>
      <c r="K2082" s="291"/>
      <c r="L2082" s="292"/>
      <c r="M2082" s="292"/>
      <c r="N2082" s="289"/>
      <c r="O2082" s="289"/>
      <c r="P2082" s="293"/>
      <c r="Q2082" s="294"/>
      <c r="R2082" s="206"/>
      <c r="S2082" s="295"/>
      <c r="T2082" s="289"/>
      <c r="U2082" s="289"/>
      <c r="V2082" s="296" t="str">
        <f t="shared" si="1128"/>
        <v> </v>
      </c>
      <c r="W2082" s="297"/>
      <c r="X2082" s="298"/>
      <c r="Y2082" s="299"/>
      <c r="Z2082" s="300"/>
      <c r="AA2082" s="300"/>
      <c r="AB2082" s="298"/>
      <c r="AC2082" s="187"/>
      <c r="AD2082" s="187"/>
      <c r="AE2082" s="187"/>
      <c r="AF2082" s="187"/>
      <c r="AG2082" s="187"/>
    </row>
    <row r="2083">
      <c r="A2083" s="253"/>
      <c r="B2083" s="253"/>
      <c r="C2083" s="289"/>
      <c r="D2083" s="289"/>
      <c r="E2083" s="289"/>
      <c r="F2083" s="289"/>
      <c r="G2083" s="290"/>
      <c r="H2083" s="289"/>
      <c r="I2083" s="289"/>
      <c r="J2083" s="289"/>
      <c r="K2083" s="291"/>
      <c r="L2083" s="292"/>
      <c r="M2083" s="292"/>
      <c r="N2083" s="289"/>
      <c r="O2083" s="289"/>
      <c r="P2083" s="293"/>
      <c r="Q2083" s="294"/>
      <c r="R2083" s="206"/>
      <c r="S2083" s="295"/>
      <c r="T2083" s="289"/>
      <c r="U2083" s="289"/>
      <c r="V2083" s="296" t="str">
        <f t="shared" si="1128"/>
        <v> </v>
      </c>
      <c r="W2083" s="297"/>
      <c r="X2083" s="298"/>
      <c r="Y2083" s="299"/>
      <c r="Z2083" s="300"/>
      <c r="AA2083" s="300"/>
      <c r="AB2083" s="298"/>
      <c r="AC2083" s="187"/>
      <c r="AD2083" s="187"/>
      <c r="AE2083" s="187"/>
      <c r="AF2083" s="187"/>
      <c r="AG2083" s="187"/>
    </row>
    <row r="2084">
      <c r="A2084" s="253"/>
      <c r="B2084" s="253"/>
      <c r="C2084" s="289"/>
      <c r="D2084" s="289"/>
      <c r="E2084" s="289"/>
      <c r="F2084" s="289"/>
      <c r="G2084" s="290"/>
      <c r="H2084" s="289"/>
      <c r="I2084" s="289"/>
      <c r="J2084" s="289"/>
      <c r="K2084" s="291"/>
      <c r="L2084" s="292"/>
      <c r="M2084" s="292"/>
      <c r="N2084" s="289"/>
      <c r="O2084" s="289"/>
      <c r="P2084" s="293"/>
      <c r="Q2084" s="294"/>
      <c r="R2084" s="206"/>
      <c r="S2084" s="295"/>
      <c r="T2084" s="289"/>
      <c r="U2084" s="289"/>
      <c r="V2084" s="296" t="str">
        <f t="shared" si="1128"/>
        <v> </v>
      </c>
      <c r="W2084" s="297"/>
      <c r="X2084" s="298"/>
      <c r="Y2084" s="299"/>
      <c r="Z2084" s="300"/>
      <c r="AA2084" s="300"/>
      <c r="AB2084" s="298"/>
      <c r="AC2084" s="187"/>
      <c r="AD2084" s="187"/>
      <c r="AE2084" s="187"/>
      <c r="AF2084" s="187"/>
      <c r="AG2084" s="187"/>
    </row>
    <row r="2085">
      <c r="A2085" s="253"/>
      <c r="B2085" s="253"/>
      <c r="C2085" s="289"/>
      <c r="D2085" s="289"/>
      <c r="E2085" s="289"/>
      <c r="F2085" s="289"/>
      <c r="G2085" s="290"/>
      <c r="H2085" s="289"/>
      <c r="I2085" s="289"/>
      <c r="J2085" s="289"/>
      <c r="K2085" s="291"/>
      <c r="L2085" s="292"/>
      <c r="M2085" s="292"/>
      <c r="N2085" s="289"/>
      <c r="O2085" s="289"/>
      <c r="P2085" s="293"/>
      <c r="Q2085" s="294"/>
      <c r="R2085" s="206"/>
      <c r="S2085" s="295"/>
      <c r="T2085" s="289"/>
      <c r="U2085" s="289"/>
      <c r="V2085" s="296" t="str">
        <f t="shared" si="1128"/>
        <v> </v>
      </c>
      <c r="W2085" s="297"/>
      <c r="X2085" s="298"/>
      <c r="Y2085" s="299"/>
      <c r="Z2085" s="300"/>
      <c r="AA2085" s="300"/>
      <c r="AB2085" s="298"/>
      <c r="AC2085" s="187"/>
      <c r="AD2085" s="187"/>
      <c r="AE2085" s="187"/>
      <c r="AF2085" s="187"/>
      <c r="AG2085" s="187"/>
    </row>
    <row r="2086">
      <c r="A2086" s="253"/>
      <c r="B2086" s="253"/>
      <c r="C2086" s="289"/>
      <c r="D2086" s="289"/>
      <c r="E2086" s="289"/>
      <c r="F2086" s="289"/>
      <c r="G2086" s="290"/>
      <c r="H2086" s="289"/>
      <c r="I2086" s="289"/>
      <c r="J2086" s="289"/>
      <c r="K2086" s="291"/>
      <c r="L2086" s="292"/>
      <c r="M2086" s="292"/>
      <c r="N2086" s="289"/>
      <c r="O2086" s="289"/>
      <c r="P2086" s="293"/>
      <c r="Q2086" s="294"/>
      <c r="R2086" s="206"/>
      <c r="S2086" s="295"/>
      <c r="T2086" s="289"/>
      <c r="U2086" s="289"/>
      <c r="V2086" s="296" t="str">
        <f t="shared" si="1128"/>
        <v> </v>
      </c>
      <c r="W2086" s="297"/>
      <c r="X2086" s="298"/>
      <c r="Y2086" s="299"/>
      <c r="Z2086" s="300"/>
      <c r="AA2086" s="300"/>
      <c r="AB2086" s="298"/>
      <c r="AC2086" s="187"/>
      <c r="AD2086" s="187"/>
      <c r="AE2086" s="187"/>
      <c r="AF2086" s="187"/>
      <c r="AG2086" s="187"/>
    </row>
    <row r="2087">
      <c r="A2087" s="253"/>
      <c r="B2087" s="253"/>
      <c r="C2087" s="289"/>
      <c r="D2087" s="289"/>
      <c r="E2087" s="289"/>
      <c r="F2087" s="289"/>
      <c r="G2087" s="290"/>
      <c r="H2087" s="289"/>
      <c r="I2087" s="289"/>
      <c r="J2087" s="289"/>
      <c r="K2087" s="291"/>
      <c r="L2087" s="292"/>
      <c r="M2087" s="292"/>
      <c r="N2087" s="289"/>
      <c r="O2087" s="289"/>
      <c r="P2087" s="293"/>
      <c r="Q2087" s="294"/>
      <c r="R2087" s="206"/>
      <c r="S2087" s="295"/>
      <c r="T2087" s="289"/>
      <c r="U2087" s="289"/>
      <c r="V2087" s="296" t="str">
        <f t="shared" si="1128"/>
        <v> </v>
      </c>
      <c r="W2087" s="297"/>
      <c r="X2087" s="298"/>
      <c r="Y2087" s="299"/>
      <c r="Z2087" s="300"/>
      <c r="AA2087" s="300"/>
      <c r="AB2087" s="298"/>
      <c r="AC2087" s="187"/>
      <c r="AD2087" s="187"/>
      <c r="AE2087" s="187"/>
      <c r="AF2087" s="187"/>
      <c r="AG2087" s="187"/>
    </row>
    <row r="2088">
      <c r="A2088" s="253"/>
      <c r="B2088" s="253"/>
      <c r="C2088" s="289"/>
      <c r="D2088" s="289"/>
      <c r="E2088" s="289"/>
      <c r="F2088" s="289"/>
      <c r="G2088" s="290"/>
      <c r="H2088" s="289"/>
      <c r="I2088" s="289"/>
      <c r="J2088" s="289"/>
      <c r="K2088" s="291"/>
      <c r="L2088" s="292"/>
      <c r="M2088" s="292"/>
      <c r="N2088" s="289"/>
      <c r="O2088" s="289"/>
      <c r="P2088" s="293"/>
      <c r="Q2088" s="294"/>
      <c r="R2088" s="206"/>
      <c r="S2088" s="295"/>
      <c r="T2088" s="289"/>
      <c r="U2088" s="289"/>
      <c r="V2088" s="296" t="str">
        <f t="shared" si="1128"/>
        <v> </v>
      </c>
      <c r="W2088" s="297"/>
      <c r="X2088" s="298"/>
      <c r="Y2088" s="299"/>
      <c r="Z2088" s="300"/>
      <c r="AA2088" s="300"/>
      <c r="AB2088" s="298"/>
      <c r="AC2088" s="187"/>
      <c r="AD2088" s="187"/>
      <c r="AE2088" s="187"/>
      <c r="AF2088" s="187"/>
      <c r="AG2088" s="187"/>
    </row>
    <row r="2089">
      <c r="A2089" s="253"/>
      <c r="B2089" s="253"/>
      <c r="C2089" s="289"/>
      <c r="D2089" s="289"/>
      <c r="E2089" s="289"/>
      <c r="F2089" s="289"/>
      <c r="G2089" s="290"/>
      <c r="H2089" s="289"/>
      <c r="I2089" s="289"/>
      <c r="J2089" s="289"/>
      <c r="K2089" s="291"/>
      <c r="L2089" s="292"/>
      <c r="M2089" s="292"/>
      <c r="N2089" s="289"/>
      <c r="O2089" s="289"/>
      <c r="P2089" s="293"/>
      <c r="Q2089" s="294"/>
      <c r="R2089" s="206"/>
      <c r="S2089" s="295"/>
      <c r="T2089" s="289"/>
      <c r="U2089" s="289"/>
      <c r="V2089" s="296" t="str">
        <f t="shared" si="1128"/>
        <v> </v>
      </c>
      <c r="W2089" s="297"/>
      <c r="X2089" s="298"/>
      <c r="Y2089" s="299"/>
      <c r="Z2089" s="300"/>
      <c r="AA2089" s="300"/>
      <c r="AB2089" s="298"/>
      <c r="AC2089" s="187"/>
      <c r="AD2089" s="187"/>
      <c r="AE2089" s="187"/>
      <c r="AF2089" s="187"/>
      <c r="AG2089" s="187"/>
    </row>
    <row r="2090">
      <c r="A2090" s="253"/>
      <c r="B2090" s="253"/>
      <c r="C2090" s="289"/>
      <c r="D2090" s="289"/>
      <c r="E2090" s="289"/>
      <c r="F2090" s="289"/>
      <c r="G2090" s="290"/>
      <c r="H2090" s="289"/>
      <c r="I2090" s="289"/>
      <c r="J2090" s="289"/>
      <c r="K2090" s="291"/>
      <c r="L2090" s="292"/>
      <c r="M2090" s="292"/>
      <c r="N2090" s="289"/>
      <c r="O2090" s="289"/>
      <c r="P2090" s="293"/>
      <c r="Q2090" s="294"/>
      <c r="R2090" s="206"/>
      <c r="S2090" s="295"/>
      <c r="T2090" s="289"/>
      <c r="U2090" s="289"/>
      <c r="V2090" s="296" t="str">
        <f t="shared" si="1128"/>
        <v> </v>
      </c>
      <c r="W2090" s="297"/>
      <c r="X2090" s="298"/>
      <c r="Y2090" s="299"/>
      <c r="Z2090" s="300"/>
      <c r="AA2090" s="300"/>
      <c r="AB2090" s="298"/>
      <c r="AC2090" s="187"/>
      <c r="AD2090" s="187"/>
      <c r="AE2090" s="187"/>
      <c r="AF2090" s="187"/>
      <c r="AG2090" s="187"/>
    </row>
    <row r="2091">
      <c r="A2091" s="253"/>
      <c r="B2091" s="253"/>
      <c r="C2091" s="289"/>
      <c r="D2091" s="289"/>
      <c r="E2091" s="289"/>
      <c r="F2091" s="289"/>
      <c r="G2091" s="290"/>
      <c r="H2091" s="289"/>
      <c r="I2091" s="289"/>
      <c r="J2091" s="289"/>
      <c r="K2091" s="291"/>
      <c r="L2091" s="292"/>
      <c r="M2091" s="292"/>
      <c r="N2091" s="289"/>
      <c r="O2091" s="289"/>
      <c r="P2091" s="293"/>
      <c r="Q2091" s="294"/>
      <c r="R2091" s="206"/>
      <c r="S2091" s="295"/>
      <c r="T2091" s="289"/>
      <c r="U2091" s="289"/>
      <c r="V2091" s="296" t="str">
        <f t="shared" si="1128"/>
        <v> </v>
      </c>
      <c r="W2091" s="297"/>
      <c r="X2091" s="298"/>
      <c r="Y2091" s="299"/>
      <c r="Z2091" s="300"/>
      <c r="AA2091" s="300"/>
      <c r="AB2091" s="298"/>
      <c r="AC2091" s="187"/>
      <c r="AD2091" s="187"/>
      <c r="AE2091" s="187"/>
      <c r="AF2091" s="187"/>
      <c r="AG2091" s="187"/>
    </row>
    <row r="2092">
      <c r="A2092" s="253"/>
      <c r="B2092" s="253"/>
      <c r="C2092" s="289"/>
      <c r="D2092" s="289"/>
      <c r="E2092" s="289"/>
      <c r="F2092" s="289"/>
      <c r="G2092" s="290"/>
      <c r="H2092" s="289"/>
      <c r="I2092" s="289"/>
      <c r="J2092" s="289"/>
      <c r="K2092" s="291"/>
      <c r="L2092" s="292"/>
      <c r="M2092" s="292"/>
      <c r="N2092" s="289"/>
      <c r="O2092" s="289"/>
      <c r="P2092" s="293"/>
      <c r="Q2092" s="294"/>
      <c r="R2092" s="206"/>
      <c r="S2092" s="295"/>
      <c r="T2092" s="289"/>
      <c r="U2092" s="289"/>
      <c r="V2092" s="296" t="str">
        <f t="shared" si="1128"/>
        <v> </v>
      </c>
      <c r="W2092" s="297"/>
      <c r="X2092" s="298"/>
      <c r="Y2092" s="299"/>
      <c r="Z2092" s="300"/>
      <c r="AA2092" s="300"/>
      <c r="AB2092" s="298"/>
      <c r="AC2092" s="187"/>
      <c r="AD2092" s="187"/>
      <c r="AE2092" s="187"/>
      <c r="AF2092" s="187"/>
      <c r="AG2092" s="187"/>
    </row>
    <row r="2093">
      <c r="A2093" s="253"/>
      <c r="B2093" s="253"/>
      <c r="C2093" s="289"/>
      <c r="D2093" s="289"/>
      <c r="E2093" s="289"/>
      <c r="F2093" s="289"/>
      <c r="G2093" s="290"/>
      <c r="H2093" s="289"/>
      <c r="I2093" s="289"/>
      <c r="J2093" s="289"/>
      <c r="K2093" s="291"/>
      <c r="L2093" s="292"/>
      <c r="M2093" s="292"/>
      <c r="N2093" s="289"/>
      <c r="O2093" s="289"/>
      <c r="P2093" s="293"/>
      <c r="Q2093" s="294"/>
      <c r="R2093" s="206"/>
      <c r="S2093" s="295"/>
      <c r="T2093" s="289"/>
      <c r="U2093" s="289"/>
      <c r="V2093" s="296" t="str">
        <f t="shared" si="1128"/>
        <v> </v>
      </c>
      <c r="W2093" s="297"/>
      <c r="X2093" s="298"/>
      <c r="Y2093" s="299"/>
      <c r="Z2093" s="300"/>
      <c r="AA2093" s="300"/>
      <c r="AB2093" s="298"/>
      <c r="AC2093" s="187"/>
      <c r="AD2093" s="187"/>
      <c r="AE2093" s="187"/>
      <c r="AF2093" s="187"/>
      <c r="AG2093" s="187"/>
    </row>
    <row r="2094">
      <c r="A2094" s="253"/>
      <c r="B2094" s="253"/>
      <c r="C2094" s="289"/>
      <c r="D2094" s="289"/>
      <c r="E2094" s="289"/>
      <c r="F2094" s="289"/>
      <c r="G2094" s="290"/>
      <c r="H2094" s="289"/>
      <c r="I2094" s="289"/>
      <c r="J2094" s="289"/>
      <c r="K2094" s="291"/>
      <c r="L2094" s="292"/>
      <c r="M2094" s="292"/>
      <c r="N2094" s="289"/>
      <c r="O2094" s="289"/>
      <c r="P2094" s="293"/>
      <c r="Q2094" s="294"/>
      <c r="R2094" s="206"/>
      <c r="S2094" s="295"/>
      <c r="T2094" s="289"/>
      <c r="U2094" s="289"/>
      <c r="V2094" s="296" t="str">
        <f t="shared" si="1128"/>
        <v> </v>
      </c>
      <c r="W2094" s="297"/>
      <c r="X2094" s="298"/>
      <c r="Y2094" s="299"/>
      <c r="Z2094" s="300"/>
      <c r="AA2094" s="300"/>
      <c r="AB2094" s="298"/>
      <c r="AC2094" s="187"/>
      <c r="AD2094" s="187"/>
      <c r="AE2094" s="187"/>
      <c r="AF2094" s="187"/>
      <c r="AG2094" s="187"/>
    </row>
    <row r="2095">
      <c r="A2095" s="253"/>
      <c r="B2095" s="253"/>
      <c r="C2095" s="289"/>
      <c r="D2095" s="289"/>
      <c r="E2095" s="289"/>
      <c r="F2095" s="289"/>
      <c r="G2095" s="290"/>
      <c r="H2095" s="289"/>
      <c r="I2095" s="289"/>
      <c r="J2095" s="289"/>
      <c r="K2095" s="291"/>
      <c r="L2095" s="292"/>
      <c r="M2095" s="292"/>
      <c r="N2095" s="289"/>
      <c r="O2095" s="289"/>
      <c r="P2095" s="293"/>
      <c r="Q2095" s="294"/>
      <c r="R2095" s="206"/>
      <c r="S2095" s="295"/>
      <c r="T2095" s="289"/>
      <c r="U2095" s="289"/>
      <c r="V2095" s="296" t="str">
        <f t="shared" si="1128"/>
        <v> </v>
      </c>
      <c r="W2095" s="297"/>
      <c r="X2095" s="298"/>
      <c r="Y2095" s="299"/>
      <c r="Z2095" s="300"/>
      <c r="AA2095" s="300"/>
      <c r="AB2095" s="298"/>
      <c r="AC2095" s="187"/>
      <c r="AD2095" s="187"/>
      <c r="AE2095" s="187"/>
      <c r="AF2095" s="187"/>
      <c r="AG2095" s="187"/>
    </row>
    <row r="2096">
      <c r="A2096" s="253"/>
      <c r="B2096" s="253"/>
      <c r="C2096" s="289"/>
      <c r="D2096" s="289"/>
      <c r="E2096" s="289"/>
      <c r="F2096" s="289"/>
      <c r="G2096" s="290"/>
      <c r="H2096" s="289"/>
      <c r="I2096" s="289"/>
      <c r="J2096" s="289"/>
      <c r="K2096" s="291"/>
      <c r="L2096" s="292"/>
      <c r="M2096" s="292"/>
      <c r="N2096" s="289"/>
      <c r="O2096" s="289"/>
      <c r="P2096" s="293"/>
      <c r="Q2096" s="294"/>
      <c r="R2096" s="206"/>
      <c r="S2096" s="295"/>
      <c r="T2096" s="289"/>
      <c r="U2096" s="289"/>
      <c r="V2096" s="296" t="str">
        <f t="shared" si="1128"/>
        <v> </v>
      </c>
      <c r="W2096" s="297"/>
      <c r="X2096" s="298"/>
      <c r="Y2096" s="299"/>
      <c r="Z2096" s="300"/>
      <c r="AA2096" s="300"/>
      <c r="AB2096" s="298"/>
      <c r="AC2096" s="187"/>
      <c r="AD2096" s="187"/>
      <c r="AE2096" s="187"/>
      <c r="AF2096" s="187"/>
      <c r="AG2096" s="187"/>
    </row>
    <row r="2097">
      <c r="A2097" s="253"/>
      <c r="B2097" s="253"/>
      <c r="C2097" s="289"/>
      <c r="D2097" s="289"/>
      <c r="E2097" s="289"/>
      <c r="F2097" s="289"/>
      <c r="G2097" s="290"/>
      <c r="H2097" s="289"/>
      <c r="I2097" s="289"/>
      <c r="J2097" s="289"/>
      <c r="K2097" s="291"/>
      <c r="L2097" s="292"/>
      <c r="M2097" s="292"/>
      <c r="N2097" s="289"/>
      <c r="O2097" s="289"/>
      <c r="P2097" s="293"/>
      <c r="Q2097" s="294"/>
      <c r="R2097" s="206"/>
      <c r="S2097" s="295"/>
      <c r="T2097" s="289"/>
      <c r="U2097" s="289"/>
      <c r="V2097" s="296" t="str">
        <f t="shared" si="1128"/>
        <v> </v>
      </c>
      <c r="W2097" s="297"/>
      <c r="X2097" s="298"/>
      <c r="Y2097" s="299"/>
      <c r="Z2097" s="300"/>
      <c r="AA2097" s="300"/>
      <c r="AB2097" s="298"/>
      <c r="AC2097" s="187"/>
      <c r="AD2097" s="187"/>
      <c r="AE2097" s="187"/>
      <c r="AF2097" s="187"/>
      <c r="AG2097" s="187"/>
    </row>
    <row r="2098">
      <c r="A2098" s="253"/>
      <c r="B2098" s="253"/>
      <c r="C2098" s="289"/>
      <c r="D2098" s="289"/>
      <c r="E2098" s="289"/>
      <c r="F2098" s="289"/>
      <c r="G2098" s="290"/>
      <c r="H2098" s="289"/>
      <c r="I2098" s="289"/>
      <c r="J2098" s="289"/>
      <c r="K2098" s="291"/>
      <c r="L2098" s="292"/>
      <c r="M2098" s="292"/>
      <c r="N2098" s="289"/>
      <c r="O2098" s="289"/>
      <c r="P2098" s="293"/>
      <c r="Q2098" s="294"/>
      <c r="R2098" s="206"/>
      <c r="S2098" s="295"/>
      <c r="T2098" s="289"/>
      <c r="U2098" s="289"/>
      <c r="V2098" s="296" t="str">
        <f t="shared" si="1128"/>
        <v> </v>
      </c>
      <c r="W2098" s="297"/>
      <c r="X2098" s="298"/>
      <c r="Y2098" s="299"/>
      <c r="Z2098" s="300"/>
      <c r="AA2098" s="300"/>
      <c r="AB2098" s="298"/>
      <c r="AC2098" s="187"/>
      <c r="AD2098" s="187"/>
      <c r="AE2098" s="187"/>
      <c r="AF2098" s="187"/>
      <c r="AG2098" s="187"/>
    </row>
    <row r="2099">
      <c r="A2099" s="253"/>
      <c r="B2099" s="253"/>
      <c r="C2099" s="289"/>
      <c r="D2099" s="289"/>
      <c r="E2099" s="289"/>
      <c r="F2099" s="289"/>
      <c r="G2099" s="290"/>
      <c r="H2099" s="289"/>
      <c r="I2099" s="289"/>
      <c r="J2099" s="289"/>
      <c r="K2099" s="291"/>
      <c r="L2099" s="292"/>
      <c r="M2099" s="292"/>
      <c r="N2099" s="289"/>
      <c r="O2099" s="289"/>
      <c r="P2099" s="293"/>
      <c r="Q2099" s="294"/>
      <c r="R2099" s="206"/>
      <c r="S2099" s="295"/>
      <c r="T2099" s="289"/>
      <c r="U2099" s="289"/>
      <c r="V2099" s="296" t="str">
        <f t="shared" si="1128"/>
        <v> </v>
      </c>
      <c r="W2099" s="297"/>
      <c r="X2099" s="298"/>
      <c r="Y2099" s="299"/>
      <c r="Z2099" s="300"/>
      <c r="AA2099" s="300"/>
      <c r="AB2099" s="298"/>
      <c r="AC2099" s="187"/>
      <c r="AD2099" s="187"/>
      <c r="AE2099" s="187"/>
      <c r="AF2099" s="187"/>
      <c r="AG2099" s="187"/>
    </row>
    <row r="2100">
      <c r="A2100" s="253"/>
      <c r="B2100" s="253"/>
      <c r="C2100" s="289"/>
      <c r="D2100" s="289"/>
      <c r="E2100" s="289"/>
      <c r="F2100" s="289"/>
      <c r="G2100" s="290"/>
      <c r="H2100" s="289"/>
      <c r="I2100" s="289"/>
      <c r="J2100" s="289"/>
      <c r="K2100" s="291"/>
      <c r="L2100" s="292"/>
      <c r="M2100" s="292"/>
      <c r="N2100" s="289"/>
      <c r="O2100" s="289"/>
      <c r="P2100" s="293"/>
      <c r="Q2100" s="294"/>
      <c r="R2100" s="206"/>
      <c r="S2100" s="295"/>
      <c r="T2100" s="289"/>
      <c r="U2100" s="289"/>
      <c r="V2100" s="296" t="str">
        <f t="shared" si="1128"/>
        <v> </v>
      </c>
      <c r="W2100" s="297"/>
      <c r="X2100" s="298"/>
      <c r="Y2100" s="299"/>
      <c r="Z2100" s="300"/>
      <c r="AA2100" s="300"/>
      <c r="AB2100" s="298"/>
      <c r="AC2100" s="187"/>
      <c r="AD2100" s="187"/>
      <c r="AE2100" s="187"/>
      <c r="AF2100" s="187"/>
      <c r="AG2100" s="187"/>
    </row>
    <row r="2101">
      <c r="A2101" s="253"/>
      <c r="B2101" s="253"/>
      <c r="C2101" s="289"/>
      <c r="D2101" s="289"/>
      <c r="E2101" s="289"/>
      <c r="F2101" s="289"/>
      <c r="G2101" s="290"/>
      <c r="H2101" s="289"/>
      <c r="I2101" s="289"/>
      <c r="J2101" s="289"/>
      <c r="K2101" s="291"/>
      <c r="L2101" s="292"/>
      <c r="M2101" s="292"/>
      <c r="N2101" s="289"/>
      <c r="O2101" s="289"/>
      <c r="P2101" s="293"/>
      <c r="Q2101" s="294"/>
      <c r="R2101" s="206"/>
      <c r="S2101" s="295"/>
      <c r="T2101" s="289"/>
      <c r="U2101" s="289"/>
      <c r="V2101" s="296" t="str">
        <f t="shared" si="1128"/>
        <v> </v>
      </c>
      <c r="W2101" s="297"/>
      <c r="X2101" s="298"/>
      <c r="Y2101" s="299"/>
      <c r="Z2101" s="300"/>
      <c r="AA2101" s="300"/>
      <c r="AB2101" s="298"/>
      <c r="AC2101" s="187"/>
      <c r="AD2101" s="187"/>
      <c r="AE2101" s="187"/>
      <c r="AF2101" s="187"/>
      <c r="AG2101" s="187"/>
    </row>
    <row r="2102">
      <c r="A2102" s="253"/>
      <c r="B2102" s="253"/>
      <c r="C2102" s="289"/>
      <c r="D2102" s="289"/>
      <c r="E2102" s="289"/>
      <c r="F2102" s="289"/>
      <c r="G2102" s="290"/>
      <c r="H2102" s="289"/>
      <c r="I2102" s="289"/>
      <c r="J2102" s="289"/>
      <c r="K2102" s="291"/>
      <c r="L2102" s="292"/>
      <c r="M2102" s="292"/>
      <c r="N2102" s="289"/>
      <c r="O2102" s="289"/>
      <c r="P2102" s="293"/>
      <c r="Q2102" s="294"/>
      <c r="R2102" s="206"/>
      <c r="S2102" s="295"/>
      <c r="T2102" s="289"/>
      <c r="U2102" s="289"/>
      <c r="V2102" s="296" t="str">
        <f t="shared" si="1128"/>
        <v> </v>
      </c>
      <c r="W2102" s="297"/>
      <c r="X2102" s="298"/>
      <c r="Y2102" s="299"/>
      <c r="Z2102" s="300"/>
      <c r="AA2102" s="300"/>
      <c r="AB2102" s="298"/>
      <c r="AC2102" s="187"/>
      <c r="AD2102" s="187"/>
      <c r="AE2102" s="187"/>
      <c r="AF2102" s="187"/>
      <c r="AG2102" s="187"/>
    </row>
    <row r="2103">
      <c r="A2103" s="253"/>
      <c r="B2103" s="253"/>
      <c r="C2103" s="289"/>
      <c r="D2103" s="289"/>
      <c r="E2103" s="289"/>
      <c r="F2103" s="289"/>
      <c r="G2103" s="290"/>
      <c r="H2103" s="289"/>
      <c r="I2103" s="289"/>
      <c r="J2103" s="289"/>
      <c r="K2103" s="291"/>
      <c r="L2103" s="292"/>
      <c r="M2103" s="292"/>
      <c r="N2103" s="289"/>
      <c r="O2103" s="289"/>
      <c r="P2103" s="293"/>
      <c r="Q2103" s="294"/>
      <c r="R2103" s="206"/>
      <c r="S2103" s="295"/>
      <c r="T2103" s="289"/>
      <c r="U2103" s="289"/>
      <c r="V2103" s="296" t="str">
        <f t="shared" si="1128"/>
        <v> </v>
      </c>
      <c r="W2103" s="297"/>
      <c r="X2103" s="298"/>
      <c r="Y2103" s="299"/>
      <c r="Z2103" s="300"/>
      <c r="AA2103" s="300"/>
      <c r="AB2103" s="298"/>
      <c r="AC2103" s="187"/>
      <c r="AD2103" s="187"/>
      <c r="AE2103" s="187"/>
      <c r="AF2103" s="187"/>
      <c r="AG2103" s="187"/>
    </row>
    <row r="2104">
      <c r="A2104" s="253"/>
      <c r="B2104" s="253"/>
      <c r="C2104" s="289"/>
      <c r="D2104" s="289"/>
      <c r="E2104" s="289"/>
      <c r="F2104" s="289"/>
      <c r="G2104" s="290"/>
      <c r="H2104" s="289"/>
      <c r="I2104" s="289"/>
      <c r="J2104" s="289"/>
      <c r="K2104" s="291"/>
      <c r="L2104" s="292"/>
      <c r="M2104" s="292"/>
      <c r="N2104" s="289"/>
      <c r="O2104" s="289"/>
      <c r="P2104" s="293"/>
      <c r="Q2104" s="294"/>
      <c r="R2104" s="206"/>
      <c r="S2104" s="295"/>
      <c r="T2104" s="289"/>
      <c r="U2104" s="289"/>
      <c r="V2104" s="296" t="str">
        <f t="shared" si="1128"/>
        <v> </v>
      </c>
      <c r="W2104" s="297"/>
      <c r="X2104" s="298"/>
      <c r="Y2104" s="299"/>
      <c r="Z2104" s="300"/>
      <c r="AA2104" s="300"/>
      <c r="AB2104" s="298"/>
      <c r="AC2104" s="187"/>
      <c r="AD2104" s="187"/>
      <c r="AE2104" s="187"/>
      <c r="AF2104" s="187"/>
      <c r="AG2104" s="187"/>
    </row>
    <row r="2105">
      <c r="A2105" s="253"/>
      <c r="B2105" s="253"/>
      <c r="C2105" s="289"/>
      <c r="D2105" s="289"/>
      <c r="E2105" s="289"/>
      <c r="F2105" s="289"/>
      <c r="G2105" s="290"/>
      <c r="H2105" s="289"/>
      <c r="I2105" s="289"/>
      <c r="J2105" s="289"/>
      <c r="K2105" s="291"/>
      <c r="L2105" s="292"/>
      <c r="M2105" s="292"/>
      <c r="N2105" s="289"/>
      <c r="O2105" s="289"/>
      <c r="P2105" s="293"/>
      <c r="Q2105" s="294"/>
      <c r="R2105" s="206"/>
      <c r="S2105" s="295"/>
      <c r="T2105" s="289"/>
      <c r="U2105" s="289"/>
      <c r="V2105" s="296" t="str">
        <f t="shared" si="1128"/>
        <v> </v>
      </c>
      <c r="W2105" s="297"/>
      <c r="X2105" s="298"/>
      <c r="Y2105" s="299"/>
      <c r="Z2105" s="300"/>
      <c r="AA2105" s="300"/>
      <c r="AB2105" s="298"/>
      <c r="AC2105" s="187"/>
      <c r="AD2105" s="187"/>
      <c r="AE2105" s="187"/>
      <c r="AF2105" s="187"/>
      <c r="AG2105" s="187"/>
    </row>
    <row r="2106">
      <c r="A2106" s="253"/>
      <c r="B2106" s="253"/>
      <c r="C2106" s="289"/>
      <c r="D2106" s="289"/>
      <c r="E2106" s="289"/>
      <c r="F2106" s="289"/>
      <c r="G2106" s="290"/>
      <c r="H2106" s="289"/>
      <c r="I2106" s="289"/>
      <c r="J2106" s="289"/>
      <c r="K2106" s="291"/>
      <c r="L2106" s="292"/>
      <c r="M2106" s="292"/>
      <c r="N2106" s="289"/>
      <c r="O2106" s="289"/>
      <c r="P2106" s="293"/>
      <c r="Q2106" s="294"/>
      <c r="R2106" s="206"/>
      <c r="S2106" s="295"/>
      <c r="T2106" s="289"/>
      <c r="U2106" s="289"/>
      <c r="V2106" s="296" t="str">
        <f t="shared" si="1128"/>
        <v> </v>
      </c>
      <c r="W2106" s="297"/>
      <c r="X2106" s="298"/>
      <c r="Y2106" s="299"/>
      <c r="Z2106" s="300"/>
      <c r="AA2106" s="300"/>
      <c r="AB2106" s="298"/>
      <c r="AC2106" s="187"/>
      <c r="AD2106" s="187"/>
      <c r="AE2106" s="187"/>
      <c r="AF2106" s="187"/>
      <c r="AG2106" s="187"/>
    </row>
    <row r="2107">
      <c r="A2107" s="253"/>
      <c r="B2107" s="253"/>
      <c r="C2107" s="289"/>
      <c r="D2107" s="289"/>
      <c r="E2107" s="289"/>
      <c r="F2107" s="289"/>
      <c r="G2107" s="290"/>
      <c r="H2107" s="289"/>
      <c r="I2107" s="289"/>
      <c r="J2107" s="289"/>
      <c r="K2107" s="291"/>
      <c r="L2107" s="292"/>
      <c r="M2107" s="292"/>
      <c r="N2107" s="289"/>
      <c r="O2107" s="289"/>
      <c r="P2107" s="293"/>
      <c r="Q2107" s="294"/>
      <c r="R2107" s="206"/>
      <c r="S2107" s="295"/>
      <c r="T2107" s="289"/>
      <c r="U2107" s="289"/>
      <c r="V2107" s="296" t="str">
        <f t="shared" si="1128"/>
        <v> </v>
      </c>
      <c r="W2107" s="297"/>
      <c r="X2107" s="298"/>
      <c r="Y2107" s="299"/>
      <c r="Z2107" s="300"/>
      <c r="AA2107" s="300"/>
      <c r="AB2107" s="298"/>
      <c r="AC2107" s="187"/>
      <c r="AD2107" s="187"/>
      <c r="AE2107" s="187"/>
      <c r="AF2107" s="187"/>
      <c r="AG2107" s="187"/>
    </row>
    <row r="2108">
      <c r="A2108" s="253"/>
      <c r="B2108" s="253"/>
      <c r="C2108" s="289"/>
      <c r="D2108" s="289"/>
      <c r="E2108" s="289"/>
      <c r="F2108" s="289"/>
      <c r="G2108" s="290"/>
      <c r="H2108" s="289"/>
      <c r="I2108" s="289"/>
      <c r="J2108" s="289"/>
      <c r="K2108" s="291"/>
      <c r="L2108" s="292"/>
      <c r="M2108" s="292"/>
      <c r="N2108" s="289"/>
      <c r="O2108" s="289"/>
      <c r="P2108" s="293"/>
      <c r="Q2108" s="294"/>
      <c r="R2108" s="206"/>
      <c r="S2108" s="295"/>
      <c r="T2108" s="289"/>
      <c r="U2108" s="289"/>
      <c r="V2108" s="296" t="str">
        <f t="shared" si="1128"/>
        <v> </v>
      </c>
      <c r="W2108" s="297"/>
      <c r="X2108" s="298"/>
      <c r="Y2108" s="299"/>
      <c r="Z2108" s="300"/>
      <c r="AA2108" s="300"/>
      <c r="AB2108" s="298"/>
      <c r="AC2108" s="187"/>
      <c r="AD2108" s="187"/>
      <c r="AE2108" s="187"/>
      <c r="AF2108" s="187"/>
      <c r="AG2108" s="187"/>
    </row>
    <row r="2109">
      <c r="A2109" s="253"/>
      <c r="B2109" s="253"/>
      <c r="C2109" s="289"/>
      <c r="D2109" s="289"/>
      <c r="E2109" s="289"/>
      <c r="F2109" s="289"/>
      <c r="G2109" s="290"/>
      <c r="H2109" s="289"/>
      <c r="I2109" s="289"/>
      <c r="J2109" s="289"/>
      <c r="K2109" s="291"/>
      <c r="L2109" s="292"/>
      <c r="M2109" s="292"/>
      <c r="N2109" s="289"/>
      <c r="O2109" s="289"/>
      <c r="P2109" s="293"/>
      <c r="Q2109" s="294"/>
      <c r="R2109" s="206"/>
      <c r="S2109" s="295"/>
      <c r="T2109" s="289"/>
      <c r="U2109" s="289"/>
      <c r="V2109" s="296" t="str">
        <f t="shared" si="1128"/>
        <v> </v>
      </c>
      <c r="W2109" s="297"/>
      <c r="X2109" s="298"/>
      <c r="Y2109" s="299"/>
      <c r="Z2109" s="300"/>
      <c r="AA2109" s="300"/>
      <c r="AB2109" s="298"/>
      <c r="AC2109" s="187"/>
      <c r="AD2109" s="187"/>
      <c r="AE2109" s="187"/>
      <c r="AF2109" s="187"/>
      <c r="AG2109" s="187"/>
    </row>
    <row r="2110">
      <c r="A2110" s="253"/>
      <c r="B2110" s="253"/>
      <c r="C2110" s="289"/>
      <c r="D2110" s="289"/>
      <c r="E2110" s="289"/>
      <c r="F2110" s="289"/>
      <c r="G2110" s="290"/>
      <c r="H2110" s="289"/>
      <c r="I2110" s="289"/>
      <c r="J2110" s="289"/>
      <c r="K2110" s="291"/>
      <c r="L2110" s="292"/>
      <c r="M2110" s="292"/>
      <c r="N2110" s="289"/>
      <c r="O2110" s="289"/>
      <c r="P2110" s="293"/>
      <c r="Q2110" s="294"/>
      <c r="R2110" s="206"/>
      <c r="S2110" s="295"/>
      <c r="T2110" s="289"/>
      <c r="U2110" s="289"/>
      <c r="V2110" s="296" t="str">
        <f t="shared" si="1128"/>
        <v> </v>
      </c>
      <c r="W2110" s="297"/>
      <c r="X2110" s="298"/>
      <c r="Y2110" s="299"/>
      <c r="Z2110" s="300"/>
      <c r="AA2110" s="300"/>
      <c r="AB2110" s="298"/>
      <c r="AC2110" s="187"/>
      <c r="AD2110" s="187"/>
      <c r="AE2110" s="187"/>
      <c r="AF2110" s="187"/>
      <c r="AG2110" s="187"/>
    </row>
    <row r="2111">
      <c r="A2111" s="253"/>
      <c r="B2111" s="253"/>
      <c r="C2111" s="289"/>
      <c r="D2111" s="289"/>
      <c r="E2111" s="289"/>
      <c r="F2111" s="289"/>
      <c r="G2111" s="290"/>
      <c r="H2111" s="289"/>
      <c r="I2111" s="289"/>
      <c r="J2111" s="289"/>
      <c r="K2111" s="291"/>
      <c r="L2111" s="292"/>
      <c r="M2111" s="292"/>
      <c r="N2111" s="289"/>
      <c r="O2111" s="289"/>
      <c r="P2111" s="293"/>
      <c r="Q2111" s="294"/>
      <c r="R2111" s="206"/>
      <c r="S2111" s="295"/>
      <c r="T2111" s="289"/>
      <c r="U2111" s="289"/>
      <c r="V2111" s="296" t="str">
        <f t="shared" si="1128"/>
        <v> </v>
      </c>
      <c r="W2111" s="297"/>
      <c r="X2111" s="298"/>
      <c r="Y2111" s="299"/>
      <c r="Z2111" s="300"/>
      <c r="AA2111" s="300"/>
      <c r="AB2111" s="298"/>
      <c r="AC2111" s="187"/>
      <c r="AD2111" s="187"/>
      <c r="AE2111" s="187"/>
      <c r="AF2111" s="187"/>
      <c r="AG2111" s="187"/>
    </row>
    <row r="2112">
      <c r="A2112" s="253"/>
      <c r="B2112" s="253"/>
      <c r="C2112" s="289"/>
      <c r="D2112" s="289"/>
      <c r="E2112" s="289"/>
      <c r="F2112" s="289"/>
      <c r="G2112" s="290"/>
      <c r="H2112" s="289"/>
      <c r="I2112" s="289"/>
      <c r="J2112" s="289"/>
      <c r="K2112" s="291"/>
      <c r="L2112" s="292"/>
      <c r="M2112" s="292"/>
      <c r="N2112" s="289"/>
      <c r="O2112" s="289"/>
      <c r="P2112" s="293"/>
      <c r="Q2112" s="294"/>
      <c r="R2112" s="206"/>
      <c r="S2112" s="295"/>
      <c r="T2112" s="289"/>
      <c r="U2112" s="289"/>
      <c r="V2112" s="296" t="str">
        <f t="shared" si="1128"/>
        <v> </v>
      </c>
      <c r="W2112" s="297"/>
      <c r="X2112" s="298"/>
      <c r="Y2112" s="299"/>
      <c r="Z2112" s="300"/>
      <c r="AA2112" s="300"/>
      <c r="AB2112" s="298"/>
      <c r="AC2112" s="187"/>
      <c r="AD2112" s="187"/>
      <c r="AE2112" s="187"/>
      <c r="AF2112" s="187"/>
      <c r="AG2112" s="187"/>
    </row>
  </sheetData>
  <customSheetViews>
    <customSheetView guid="{50EE8509-8F96-48AF-B833-5155EE91E149}" filter="1" showAutoFilter="1">
      <autoFilter ref="$A$2:$AE$1002">
        <filterColumn colId="10">
          <filters>
            <filter val="2-CN"/>
            <filter val="2"/>
            <filter val="CN"/>
            <filter val="2-6"/>
          </filters>
        </filterColumn>
        <filterColumn colId="14">
          <filters blank="1">
            <filter val="TT Quốc phòng"/>
            <filter val="Trung Sơn"/>
            <filter val="Trung sơn"/>
            <filter val="Online"/>
          </filters>
        </filterColumn>
      </autoFilter>
    </customSheetView>
    <customSheetView guid="{6CCC15B2-9ADA-49A5-ACFD-8C48E7927DBD}" filter="1" showAutoFilter="1">
      <autoFilter ref="$C$1:$C$1002">
        <filterColumn colId="0">
          <filters>
            <filter val="Sức khỏe"/>
            <filter val="Quản trị"/>
            <filter val="ESP"/>
            <filter val="Khoa/Ngành &#10;Quản Lý"/>
            <filter val="Tiếng Anh"/>
            <filter val="TT VHPT"/>
            <filter val="Đào tạo"/>
            <filter val="Tiếng Hàn"/>
          </filters>
        </filterColumn>
      </autoFilter>
    </customSheetView>
    <customSheetView guid="{18AA1C31-B5E3-4021-95BE-763034DCEF24}" filter="1" showAutoFilter="1">
      <autoFilter ref="$C$1:$G$1002">
        <filterColumn colId="4">
          <filters>
            <filter val="Hóa sinh"/>
            <filter val="Thực hành Biên dịch thương mại 2"/>
            <filter val="Chăm sóc da cơ bản và nâng cao (Tự chọn**)"/>
            <filter val="Tiếng Anh chuyên ngành thiết kế"/>
            <filter val="Đồ án TN"/>
            <filter val="Thực hành Phiên dịch tiếng Anh du lịch"/>
            <filter val="Kỹ thuật trang điểm (Tự chọn **)"/>
            <filter val="Thực tập tốt nghiệp"/>
            <filter val="Tiếng Hàn Nghe - Nói 5"/>
            <filter val="Lập trình hướng đối tượng với C# 1 (*)"/>
            <filter val="Thực hành điện ô tô 1"/>
            <filter val="Thực hành điện ô tô 2"/>
            <filter val="Xử lý chất liệu (Tự chọn)"/>
            <filter val="Thực tập doanh nghiệp (học phần 1)"/>
            <filter val="Vi sinh vật - Ký sinh trùng"/>
            <filter val="VH7M- GDTX"/>
            <filter val="Quản trị học"/>
            <filter val="Tiếng Hàn Đọc Viết 5"/>
            <filter val="Sinh học và di truyền"/>
            <filter val="Tiếng Anh thư tín thương mại"/>
            <filter val="Thiết kế truyền thông quảng cáo (Tự chọn)"/>
            <filter val="Massage và bấm huyệt (Tự chọn**)"/>
            <filter val="Tiếng Hàn thư tín thương mại"/>
            <filter val="Thực hành Phiên dịch thương mại 2"/>
            <filter val="Thực hành hệ thống truyền lực trên ô tô"/>
            <filter val="Lập trình ASP.Net với C#3/ (***)"/>
            <filter val="Phần mềm chẩn đoán kỹ thuật ô tô"/>
            <filter val="Phương pháp giảng dạy Thiếu Nhi"/>
            <filter val="Vật lý đại cương - Lý sinh"/>
            <filter val="Giáo dục Chính trị"/>
          </filters>
        </filterColumn>
      </autoFilter>
    </customSheetView>
    <customSheetView guid="{78973368-1B59-4953-ACE1-3AEBEA2C158C}" filter="1" showAutoFilter="1">
      <autoFilter ref="$A$2:$AE$1002"/>
    </customSheetView>
    <customSheetView guid="{162A8099-CAD8-466D-BC93-6D5FBD7523EE}" filter="1" showAutoFilter="1">
      <autoFilter ref="$A$2:$AE$1002">
        <filterColumn colId="2">
          <filters>
            <filter val="Sức khỏe"/>
            <filter val="Quản trị"/>
            <filter val="ESP"/>
            <filter val="Tiếng Anh"/>
            <filter val="TT VHPT"/>
            <filter val="Đào tạo"/>
            <filter val="Tiếng Hàn"/>
          </filters>
        </filterColumn>
        <filterColumn colId="6">
          <filters>
            <filter val="Thiết kế cảnh quan sân vườn (Tự chọn)"/>
            <filter val="Hóa sinh"/>
            <filter val="Thiết kế trang trí nội thất cửa hàng bán lẻ"/>
            <filter val="Thực hành Biên dịch thương mại 2"/>
            <filter val="Tiếng Hàn Đọc Viết 5"/>
            <filter val="Chăm sóc da cơ bản và nâng cao (Tự chọn**)"/>
            <filter val="Digital Marketing"/>
            <filter val="Công cụ thiết kế Adobe"/>
            <filter val="Sinh lý bệnh – Miễn dịch"/>
            <filter val="Thiết kế thời trang thu đông"/>
            <filter val="Tiếng Anh chuyên ngành thiết kế"/>
            <filter val="CSSK Trẻ em"/>
            <filter val="Đồ án TN"/>
            <filter val="Nguyên lý động cơ đốt trong"/>
            <filter val="Sinh học và di truyền"/>
            <filter val="Kiểm nghiệm dược phẩm"/>
            <filter val="TOEIC 1"/>
            <filter val="Tiếng Anh thư tín thương mại"/>
            <filter val="TOEIC 2"/>
            <filter val="Thiết kế truyền thông quảng cáo (Tự chọn)"/>
            <filter val="Biên dịch 2"/>
            <filter val="Giáo dục chính trị"/>
            <filter val="Pháp luật"/>
            <filter val="Massage và bấm huyệt (Tự chọn**)"/>
            <filter val="Thực hành Phiên dịch tiếng Anh du lịch"/>
            <filter val="Hình hoạ"/>
            <filter val="Tiếng Hàn đọc - viết 2"/>
            <filter val="Kỹ thuật trang điểm (Tự chọn **)"/>
            <filter val="Phiên dịch 2"/>
            <filter val="Tiếng Hàn thư tín thương mại"/>
            <filter val="CAD - Ứng dụng thiết kế ô tô"/>
            <filter val="Nguyên lý - Chi tiết máy"/>
            <filter val="Tin học"/>
            <filter val="Thực hành Phiên dịch thương mại 2"/>
            <filter val="Y học cổ truyền - PHCN"/>
            <filter val="Cơ sở dữ liệu và hệ quản trị SQL Server"/>
            <filter val="Tiếng Hàn nghe - nói 2"/>
            <filter val="Thực tập tốt nghiệp"/>
            <filter val="Thực hành hệ thống truyền lực trên ô tô"/>
            <filter val="Tiếng Anh chuyên ngành Dịch vụ"/>
            <filter val="Tiếng Hàn Nghe - Nói 5"/>
            <filter val="Giải phẫu sinh lý"/>
            <filter val="Thiết kế giao diện (web/app)"/>
            <filter val="Nghệ thuật nhiếp ảnh"/>
            <filter val="Lập trình ASP.Net với C#3/ (***)"/>
            <filter val="Lập trình Front End framework"/>
            <filter val="Phần mềm chẩn đoán kỹ thuật ô tô"/>
            <filter val="Lập trình hướng đối tượng với C# 1 (*)"/>
            <filter val="Ngữ pháp 2"/>
            <filter val="An toàn lao động và Môi trường công nghiệp"/>
            <filter val="Ngữ pháp 5"/>
            <filter val="Thực hành điện ô tô 1"/>
            <filter val="Giáo dục thể chất"/>
            <filter val="Điều dưỡng cơ sở 1"/>
            <filter val="Thiết kế UI/UX"/>
            <filter val="Thực hành điện ô tô 2"/>
            <filter val="Xử lý chất liệu (Tự chọn)"/>
            <filter val="Giáo dục quốc phòng và an ninh"/>
            <filter val="Vẽ kỹ thuật - Autocad"/>
            <filter val="Thiết kế thời trang xuân hè"/>
            <filter val="Xử lý phim"/>
            <filter val="Phương pháp giảng dạy Thiếu Nhi"/>
            <filter val="Thực tập doanh nghiệp (học phần 1)"/>
            <filter val="Kiểm soát nhiễm khuẩn"/>
            <filter val="Kiểm thử nâng cao"/>
            <filter val="Tiếng Anh chuyên ngành Thiết kế"/>
            <filter val="Tiếng Anh chuyên ngành Quản trị"/>
            <filter val="THBVCSSK Trẻ em"/>
            <filter val="Dược lâm sàng"/>
            <filter val="Vi sinh vật - Ký sinh trùng"/>
            <filter val="VH7M- GDTX"/>
            <filter val="Tiếng Anh"/>
            <filter val="Tiếng Anh chuyên ngành Truyền thông và Marketing"/>
            <filter val="Cấu tạo ô tô"/>
            <filter val="Vật lý đại cương - Lý sinh"/>
            <filter val="Giáo dục Chính trị"/>
            <filter val="Dự án mẫu"/>
            <filter val="Quản trị học"/>
            <filter val="Cơ sở tạo hình"/>
            <filter val="Tiếng Anh chuyên ngành"/>
            <filter val="Marketing Căn bản"/>
          </filters>
        </filterColumn>
      </autoFilter>
    </customSheetView>
  </customSheetViews>
  <mergeCells count="395">
    <mergeCell ref="N528:N531"/>
    <mergeCell ref="N532:N535"/>
    <mergeCell ref="S888:S889"/>
    <mergeCell ref="N890:N892"/>
    <mergeCell ref="S890:S892"/>
    <mergeCell ref="N509:N511"/>
    <mergeCell ref="N512:N513"/>
    <mergeCell ref="N514:N515"/>
    <mergeCell ref="N516:N517"/>
    <mergeCell ref="N518:N519"/>
    <mergeCell ref="N520:N523"/>
    <mergeCell ref="N524:N527"/>
    <mergeCell ref="N400:N401"/>
    <mergeCell ref="N402:N403"/>
    <mergeCell ref="N404:N405"/>
    <mergeCell ref="N406:N407"/>
    <mergeCell ref="N408:N409"/>
    <mergeCell ref="N410:N411"/>
    <mergeCell ref="N412:N413"/>
    <mergeCell ref="N414:N415"/>
    <mergeCell ref="N416:N417"/>
    <mergeCell ref="N418:N419"/>
    <mergeCell ref="N420:N421"/>
    <mergeCell ref="N422:N423"/>
    <mergeCell ref="N424:N425"/>
    <mergeCell ref="N426:N427"/>
    <mergeCell ref="N428:N429"/>
    <mergeCell ref="N430:N431"/>
    <mergeCell ref="N432:N433"/>
    <mergeCell ref="N434:N435"/>
    <mergeCell ref="N436:N437"/>
    <mergeCell ref="N438:N439"/>
    <mergeCell ref="N440:N441"/>
    <mergeCell ref="N442:N443"/>
    <mergeCell ref="N444:N445"/>
    <mergeCell ref="N446:N447"/>
    <mergeCell ref="N448:N449"/>
    <mergeCell ref="N450:N451"/>
    <mergeCell ref="N452:N453"/>
    <mergeCell ref="N454:N455"/>
    <mergeCell ref="N474:N475"/>
    <mergeCell ref="N476:N477"/>
    <mergeCell ref="N478:N479"/>
    <mergeCell ref="N480:N481"/>
    <mergeCell ref="N482:N483"/>
    <mergeCell ref="T482:T483"/>
    <mergeCell ref="N456:N457"/>
    <mergeCell ref="N462:N463"/>
    <mergeCell ref="N464:N465"/>
    <mergeCell ref="N466:N467"/>
    <mergeCell ref="N468:N469"/>
    <mergeCell ref="N470:N471"/>
    <mergeCell ref="N472:N473"/>
    <mergeCell ref="N484:N486"/>
    <mergeCell ref="N487:N489"/>
    <mergeCell ref="N490:N494"/>
    <mergeCell ref="N495:N499"/>
    <mergeCell ref="N500:N502"/>
    <mergeCell ref="N503:N505"/>
    <mergeCell ref="N506:N508"/>
    <mergeCell ref="G624:G629"/>
    <mergeCell ref="G630:G635"/>
    <mergeCell ref="G636:G643"/>
    <mergeCell ref="G644:G651"/>
    <mergeCell ref="G652:G659"/>
    <mergeCell ref="G660:G662"/>
    <mergeCell ref="G663:G665"/>
    <mergeCell ref="G666:G668"/>
    <mergeCell ref="G669:G671"/>
    <mergeCell ref="G673:G682"/>
    <mergeCell ref="G683:G692"/>
    <mergeCell ref="G693:G698"/>
    <mergeCell ref="G699:G704"/>
    <mergeCell ref="G705:G712"/>
    <mergeCell ref="G713:G715"/>
    <mergeCell ref="G716:G717"/>
    <mergeCell ref="G718:G720"/>
    <mergeCell ref="G721:G728"/>
    <mergeCell ref="G729:G736"/>
    <mergeCell ref="G739:G740"/>
    <mergeCell ref="G741:G742"/>
    <mergeCell ref="G823:G850"/>
    <mergeCell ref="G851:G869"/>
    <mergeCell ref="G870:G887"/>
    <mergeCell ref="G888:G889"/>
    <mergeCell ref="G890:G892"/>
    <mergeCell ref="G743:G746"/>
    <mergeCell ref="G747:G754"/>
    <mergeCell ref="G755:G758"/>
    <mergeCell ref="G759:G770"/>
    <mergeCell ref="G771:G798"/>
    <mergeCell ref="G799:G817"/>
    <mergeCell ref="G818:G822"/>
    <mergeCell ref="G312:G319"/>
    <mergeCell ref="G320:G327"/>
    <mergeCell ref="G328:G335"/>
    <mergeCell ref="G336:G339"/>
    <mergeCell ref="G340:G343"/>
    <mergeCell ref="G344:G347"/>
    <mergeCell ref="G348:G351"/>
    <mergeCell ref="G352:G355"/>
    <mergeCell ref="G356:G359"/>
    <mergeCell ref="G360:G363"/>
    <mergeCell ref="G364:G367"/>
    <mergeCell ref="G368:G371"/>
    <mergeCell ref="G372:G375"/>
    <mergeCell ref="G376:G379"/>
    <mergeCell ref="G380:G383"/>
    <mergeCell ref="G384:G387"/>
    <mergeCell ref="G388:G391"/>
    <mergeCell ref="G392:G407"/>
    <mergeCell ref="G408:G419"/>
    <mergeCell ref="G420:G423"/>
    <mergeCell ref="G424:G427"/>
    <mergeCell ref="G428:G431"/>
    <mergeCell ref="G432:G435"/>
    <mergeCell ref="G436:G439"/>
    <mergeCell ref="G440:G443"/>
    <mergeCell ref="G444:G447"/>
    <mergeCell ref="G448:G451"/>
    <mergeCell ref="G452:G455"/>
    <mergeCell ref="G456:G457"/>
    <mergeCell ref="G462:G465"/>
    <mergeCell ref="G466:G469"/>
    <mergeCell ref="G470:G473"/>
    <mergeCell ref="G474:G483"/>
    <mergeCell ref="G484:G489"/>
    <mergeCell ref="G490:G499"/>
    <mergeCell ref="G500:G505"/>
    <mergeCell ref="G506:G511"/>
    <mergeCell ref="G512:G515"/>
    <mergeCell ref="G516:G519"/>
    <mergeCell ref="G520:G535"/>
    <mergeCell ref="G536:G543"/>
    <mergeCell ref="G544:G551"/>
    <mergeCell ref="G552:G563"/>
    <mergeCell ref="G564:G571"/>
    <mergeCell ref="G572:G587"/>
    <mergeCell ref="G588:G595"/>
    <mergeCell ref="G596:G599"/>
    <mergeCell ref="G600:G615"/>
    <mergeCell ref="G616:G623"/>
    <mergeCell ref="N15:N17"/>
    <mergeCell ref="N18:N20"/>
    <mergeCell ref="N12:N14"/>
    <mergeCell ref="N21:N23"/>
    <mergeCell ref="N24:N26"/>
    <mergeCell ref="N27:N29"/>
    <mergeCell ref="N9:N11"/>
    <mergeCell ref="N30:N31"/>
    <mergeCell ref="N32:N33"/>
    <mergeCell ref="N34:N35"/>
    <mergeCell ref="N6:N8"/>
    <mergeCell ref="N36:N37"/>
    <mergeCell ref="N38:N39"/>
    <mergeCell ref="N40:N41"/>
    <mergeCell ref="N3:N5"/>
    <mergeCell ref="N42:N43"/>
    <mergeCell ref="N44:N45"/>
    <mergeCell ref="N46:N47"/>
    <mergeCell ref="P1:Q1"/>
    <mergeCell ref="G3:G11"/>
    <mergeCell ref="G12:G20"/>
    <mergeCell ref="G21:G29"/>
    <mergeCell ref="G30:G35"/>
    <mergeCell ref="G36:G41"/>
    <mergeCell ref="G42:G47"/>
    <mergeCell ref="N58:N59"/>
    <mergeCell ref="N60:N61"/>
    <mergeCell ref="G48:G53"/>
    <mergeCell ref="N48:N49"/>
    <mergeCell ref="N50:N51"/>
    <mergeCell ref="N52:N53"/>
    <mergeCell ref="G54:G61"/>
    <mergeCell ref="N54:N55"/>
    <mergeCell ref="N68:N73"/>
    <mergeCell ref="N128:N131"/>
    <mergeCell ref="N132:N133"/>
    <mergeCell ref="N134:N135"/>
    <mergeCell ref="N56:N57"/>
    <mergeCell ref="N62:N67"/>
    <mergeCell ref="N74:N80"/>
    <mergeCell ref="N81:N87"/>
    <mergeCell ref="N88:N89"/>
    <mergeCell ref="N90:N91"/>
    <mergeCell ref="N92:N93"/>
    <mergeCell ref="N219:N220"/>
    <mergeCell ref="N221:N222"/>
    <mergeCell ref="N223:N224"/>
    <mergeCell ref="N237:N239"/>
    <mergeCell ref="N240:N242"/>
    <mergeCell ref="N243:N244"/>
    <mergeCell ref="N246:N247"/>
    <mergeCell ref="N248:N249"/>
    <mergeCell ref="N250:N251"/>
    <mergeCell ref="N252:N253"/>
    <mergeCell ref="N262:N265"/>
    <mergeCell ref="N266:N269"/>
    <mergeCell ref="N272:N273"/>
    <mergeCell ref="N274:N275"/>
    <mergeCell ref="N94:N95"/>
    <mergeCell ref="N96:N97"/>
    <mergeCell ref="N98:N99"/>
    <mergeCell ref="N100:N101"/>
    <mergeCell ref="N102:N110"/>
    <mergeCell ref="N111:N119"/>
    <mergeCell ref="N120:N121"/>
    <mergeCell ref="N122:N123"/>
    <mergeCell ref="N124:N127"/>
    <mergeCell ref="N136:N141"/>
    <mergeCell ref="N142:N147"/>
    <mergeCell ref="N148:N149"/>
    <mergeCell ref="N150:N151"/>
    <mergeCell ref="N152:N153"/>
    <mergeCell ref="N154:N155"/>
    <mergeCell ref="N156:N157"/>
    <mergeCell ref="N158:N159"/>
    <mergeCell ref="N160:N161"/>
    <mergeCell ref="N162:N163"/>
    <mergeCell ref="N164:N165"/>
    <mergeCell ref="N166:N167"/>
    <mergeCell ref="N168:N169"/>
    <mergeCell ref="N170:N171"/>
    <mergeCell ref="N172:N173"/>
    <mergeCell ref="N174:N175"/>
    <mergeCell ref="N176:N178"/>
    <mergeCell ref="N179:N181"/>
    <mergeCell ref="N182:N184"/>
    <mergeCell ref="N185:N187"/>
    <mergeCell ref="N188:N191"/>
    <mergeCell ref="N192:N194"/>
    <mergeCell ref="N195:N197"/>
    <mergeCell ref="N198:N199"/>
    <mergeCell ref="N200:N201"/>
    <mergeCell ref="N202:N203"/>
    <mergeCell ref="N204:N205"/>
    <mergeCell ref="N206:N207"/>
    <mergeCell ref="N208:N209"/>
    <mergeCell ref="N210:N211"/>
    <mergeCell ref="N212:N213"/>
    <mergeCell ref="N214:N215"/>
    <mergeCell ref="N217:N218"/>
    <mergeCell ref="N286:N288"/>
    <mergeCell ref="N289:N291"/>
    <mergeCell ref="N292:N293"/>
    <mergeCell ref="N294:N295"/>
    <mergeCell ref="N296:N297"/>
    <mergeCell ref="N298:N299"/>
    <mergeCell ref="N300:N301"/>
    <mergeCell ref="G62:G73"/>
    <mergeCell ref="G74:G87"/>
    <mergeCell ref="G88:G93"/>
    <mergeCell ref="G94:G101"/>
    <mergeCell ref="G102:G119"/>
    <mergeCell ref="G120:G123"/>
    <mergeCell ref="G124:G131"/>
    <mergeCell ref="G132:G135"/>
    <mergeCell ref="G136:G147"/>
    <mergeCell ref="G148:G149"/>
    <mergeCell ref="G150:G151"/>
    <mergeCell ref="G152:G157"/>
    <mergeCell ref="G158:G163"/>
    <mergeCell ref="G164:G169"/>
    <mergeCell ref="G170:G175"/>
    <mergeCell ref="G176:G187"/>
    <mergeCell ref="G188:G191"/>
    <mergeCell ref="G192:G197"/>
    <mergeCell ref="G198:G201"/>
    <mergeCell ref="G202:G205"/>
    <mergeCell ref="G206:G207"/>
    <mergeCell ref="G208:G211"/>
    <mergeCell ref="G212:G215"/>
    <mergeCell ref="G217:G220"/>
    <mergeCell ref="G221:G224"/>
    <mergeCell ref="G225:G226"/>
    <mergeCell ref="G227:G228"/>
    <mergeCell ref="G229:G230"/>
    <mergeCell ref="G231:G232"/>
    <mergeCell ref="G233:G234"/>
    <mergeCell ref="G235:G236"/>
    <mergeCell ref="G237:G242"/>
    <mergeCell ref="G243:G244"/>
    <mergeCell ref="G246:G249"/>
    <mergeCell ref="G250:G253"/>
    <mergeCell ref="G254:G257"/>
    <mergeCell ref="G258:G261"/>
    <mergeCell ref="G262:G269"/>
    <mergeCell ref="G270:G271"/>
    <mergeCell ref="G272:G275"/>
    <mergeCell ref="G276:G277"/>
    <mergeCell ref="G278:G279"/>
    <mergeCell ref="G280:G281"/>
    <mergeCell ref="G282:G283"/>
    <mergeCell ref="G284:G285"/>
    <mergeCell ref="G286:G291"/>
    <mergeCell ref="G292:G295"/>
    <mergeCell ref="G296:G303"/>
    <mergeCell ref="G304:G311"/>
    <mergeCell ref="N536:N543"/>
    <mergeCell ref="N544:N551"/>
    <mergeCell ref="N552:N557"/>
    <mergeCell ref="N558:N563"/>
    <mergeCell ref="N564:N567"/>
    <mergeCell ref="N568:N571"/>
    <mergeCell ref="N572:N579"/>
    <mergeCell ref="N580:N587"/>
    <mergeCell ref="N588:N589"/>
    <mergeCell ref="N590:N591"/>
    <mergeCell ref="N592:N593"/>
    <mergeCell ref="N594:N595"/>
    <mergeCell ref="N596:N597"/>
    <mergeCell ref="N598:N599"/>
    <mergeCell ref="N600:N603"/>
    <mergeCell ref="N604:N607"/>
    <mergeCell ref="N608:N611"/>
    <mergeCell ref="N612:N615"/>
    <mergeCell ref="N616:N619"/>
    <mergeCell ref="N620:N623"/>
    <mergeCell ref="N624:N626"/>
    <mergeCell ref="N627:N629"/>
    <mergeCell ref="N630:N632"/>
    <mergeCell ref="N633:N635"/>
    <mergeCell ref="N636:N639"/>
    <mergeCell ref="N640:N643"/>
    <mergeCell ref="N644:N647"/>
    <mergeCell ref="N648:N651"/>
    <mergeCell ref="N652:N653"/>
    <mergeCell ref="N654:N655"/>
    <mergeCell ref="N656:N657"/>
    <mergeCell ref="N658:N659"/>
    <mergeCell ref="N660:N662"/>
    <mergeCell ref="N663:N665"/>
    <mergeCell ref="N666:N668"/>
    <mergeCell ref="N699:N701"/>
    <mergeCell ref="N702:N704"/>
    <mergeCell ref="N705:N708"/>
    <mergeCell ref="N709:N712"/>
    <mergeCell ref="N739:N740"/>
    <mergeCell ref="N741:N742"/>
    <mergeCell ref="N669:N671"/>
    <mergeCell ref="N673:N677"/>
    <mergeCell ref="N678:N682"/>
    <mergeCell ref="N683:N687"/>
    <mergeCell ref="N688:N692"/>
    <mergeCell ref="N693:N695"/>
    <mergeCell ref="N696:N698"/>
    <mergeCell ref="N302:N303"/>
    <mergeCell ref="N304:N305"/>
    <mergeCell ref="N306:N307"/>
    <mergeCell ref="N308:N309"/>
    <mergeCell ref="N310:N311"/>
    <mergeCell ref="N312:N313"/>
    <mergeCell ref="N314:N315"/>
    <mergeCell ref="N316:N317"/>
    <mergeCell ref="N318:N319"/>
    <mergeCell ref="N320:N321"/>
    <mergeCell ref="N322:N323"/>
    <mergeCell ref="N324:N325"/>
    <mergeCell ref="N326:N327"/>
    <mergeCell ref="N328:N329"/>
    <mergeCell ref="N330:N331"/>
    <mergeCell ref="N332:N333"/>
    <mergeCell ref="N334:N335"/>
    <mergeCell ref="N336:N337"/>
    <mergeCell ref="N338:N339"/>
    <mergeCell ref="N340:N341"/>
    <mergeCell ref="N342:N343"/>
    <mergeCell ref="N344:N345"/>
    <mergeCell ref="N346:N347"/>
    <mergeCell ref="N348:N349"/>
    <mergeCell ref="N350:N351"/>
    <mergeCell ref="N352:N353"/>
    <mergeCell ref="N354:N355"/>
    <mergeCell ref="N356:N357"/>
    <mergeCell ref="N358:N359"/>
    <mergeCell ref="N360:N361"/>
    <mergeCell ref="N362:N363"/>
    <mergeCell ref="N364:N365"/>
    <mergeCell ref="N366:N367"/>
    <mergeCell ref="N368:N369"/>
    <mergeCell ref="N370:N371"/>
    <mergeCell ref="N372:N373"/>
    <mergeCell ref="N374:N375"/>
    <mergeCell ref="N376:N377"/>
    <mergeCell ref="N378:N379"/>
    <mergeCell ref="N380:N381"/>
    <mergeCell ref="N382:N383"/>
    <mergeCell ref="N384:N385"/>
    <mergeCell ref="N386:N387"/>
    <mergeCell ref="N388:N389"/>
    <mergeCell ref="N390:N391"/>
    <mergeCell ref="N392:N393"/>
    <mergeCell ref="N394:N395"/>
    <mergeCell ref="N396:N397"/>
    <mergeCell ref="N398:N399"/>
  </mergeCells>
  <conditionalFormatting sqref="F3:F2112">
    <cfRule type="expression" dxfId="0" priority="1">
      <formula>LEFT(F:F,2)="52"</formula>
    </cfRule>
  </conditionalFormatting>
  <conditionalFormatting sqref="V1:V2112 A3:U2112 AF888:AG893 W893:AE893 W986:AB986 AD986:AG986">
    <cfRule type="expression" dxfId="1" priority="2">
      <formula>$V1="Trùng lịch"</formula>
    </cfRule>
  </conditionalFormatting>
  <conditionalFormatting sqref="C3:V2112 AF888:AG893 W893:AE893 W986:AB986 AD986:AG986">
    <cfRule type="expression" dxfId="2" priority="3">
      <formula>$V3="Trùng phòng"</formula>
    </cfRule>
  </conditionalFormatting>
  <conditionalFormatting sqref="Q3:Q2112">
    <cfRule type="expression" dxfId="3" priority="4">
      <formula>Q3&gt;46125.0</formula>
    </cfRule>
  </conditionalFormatting>
  <conditionalFormatting sqref="Q3:Q2112">
    <cfRule type="expression" dxfId="4" priority="5">
      <formula>Q3&gt;46111.0</formula>
    </cfRule>
  </conditionalFormatting>
  <conditionalFormatting sqref="Q2:Q2112">
    <cfRule type="expression" dxfId="5" priority="6">
      <formula>Q2&gt;46118.0</formula>
    </cfRule>
  </conditionalFormatting>
  <dataValidations>
    <dataValidation type="list" allowBlank="1" showErrorMessage="1" sqref="L3:L892 L894:L2112">
      <formula1>"7:00,7:45,8:30,8:45,9:30,10:15,11:00,13:00,13:45,14:15,15:15,16:00,16:45,17:45,18:00"</formula1>
    </dataValidation>
    <dataValidation type="list" allowBlank="1" showInputMessage="1" showErrorMessage="1" prompt="Click and enter a value from range" sqref="N3 N6 N9 N12 N15 N18 N21 N24 N27 N30 N32 N34 N36 N38 N40 N42 N44 N46 N48 N50 N52 N54 N56 N58 N60 N62 N68 N74 N81 N88 N90 N92 N94 N96 N98 N100 N102 N111 N120 N122 N124 N128 N132 N134 N136 N142 N148 N150 N152 N154 N156 N158 N160 N162 N164 N166 N168 N170 N172 N174 N176 N179 N182 N185 N188 N192 N195 N198 N200 N202 N204 N206 N208 N210 N212 N214 N216:N217 N219 N221 N223 N225:N237 N240 N243 N245:N246 N248 N250 N252 N254:N262 N266 N270:N272 N274 N276:N286 N289 N292 N294 N296 N298 N300 N302 N304 N306 N308 N310 N312 N314 N316 N318 N320 N322 N324 N326 N328 N330 N332 N334 N336 N338 N340 N342 N344 N346 N348 N350 N352 N354 N356 N358 N360 N362 N364 N366 N368 N370 N372 N374 N376 N378 N380 N382 N384 N386 N388 N390 N392 N394 N396 N398 N400 N402 N404 N406 N408 N410 N412 N414 N416 N418 N420 N422 N424 N426 N428 N430 N432 N434 N436 N438 N440 N442 N444 N446 N448 N450 N452 N454 N456 N458:N462 N464 N466 N468 N470 N472 N474 N476 N478 N480 N482 N484 N487 N490 N495 N500 N503 N506 N509 N512 N514 N516 N518 N520 N524 N528 N532 N536 N544 N552 N558 N564 N568 N572 N580 N588 N590 N592 N594 N596 N598 N600 N604 N608 N612 N616 N620 N624 N627 N630 N633 N636 N640 N644 N648 N652 N654 N656 N658 N660 N663 N666 N669 N672:N673 N678 N683 N688 N693 N696 N699 N702 N705 N709 N713:N739 N741 N743:N890 N893:N2112">
      <formula1>ThongKe_Phong!$B$3:$B$92</formula1>
    </dataValidation>
    <dataValidation type="list" allowBlank="1" showErrorMessage="1" sqref="M3:M892 M894:M2112">
      <formula1>"07:45,8:30,9:15,10:15,10:00,11:00,11:45,13:45,14:15,15:00,16:00,16:15,17:00,17:45,20:15,21:00,21:45"</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5"/>
    <col customWidth="1" hidden="1" min="2" max="2" width="15.75"/>
    <col customWidth="1" min="3" max="4" width="5.5"/>
    <col customWidth="1" min="5" max="5" width="26.75"/>
    <col customWidth="1" min="6" max="6" width="27.13"/>
    <col customWidth="1" min="7" max="7" width="28.38"/>
    <col customWidth="1" min="8" max="8" width="29.38"/>
    <col customWidth="1" min="9" max="9" width="27.38"/>
    <col customWidth="1" min="10" max="10" width="30.13"/>
    <col customWidth="1" min="11" max="11" width="29.63"/>
  </cols>
  <sheetData>
    <row r="1">
      <c r="A1" s="323" t="s">
        <v>1385</v>
      </c>
      <c r="B1" s="324"/>
      <c r="C1" s="325" t="s">
        <v>1386</v>
      </c>
      <c r="D1" s="21"/>
      <c r="E1" s="326" t="s">
        <v>1250</v>
      </c>
      <c r="F1" s="326">
        <v>3.0</v>
      </c>
      <c r="G1" s="326">
        <v>4.0</v>
      </c>
      <c r="H1" s="326">
        <v>5.0</v>
      </c>
      <c r="I1" s="326">
        <v>6.0</v>
      </c>
      <c r="J1" s="326">
        <v>7.0</v>
      </c>
      <c r="K1" s="326" t="s">
        <v>1256</v>
      </c>
    </row>
    <row r="2">
      <c r="A2" s="327">
        <v>201.0</v>
      </c>
      <c r="B2" s="328">
        <v>201.0</v>
      </c>
      <c r="C2" s="329">
        <v>0.2916666666666667</v>
      </c>
      <c r="D2" s="329">
        <v>0.3541666666666667</v>
      </c>
      <c r="E2" s="330" t="str">
        <f>iferror(if(and(Today()&gt;=VLOOKUP($E$1&amp;C2&amp;B2,TKB_HK2_Moi_Giang!$AB$3:$AE$1042,3,0),today()&lt;VLOOKUP($E$1&amp;C2&amp;B2,TKB_HK2_Moi_Giang!$AB$3:$AE$1042,4,0)),VLOOKUP($E$1&amp;C2&amp;B2,TKB_HK2_Moi_Giang!$AB$3:$AE$1042,2,0)," "),"")</f>
        <v/>
      </c>
      <c r="F2" s="330" t="str">
        <f>iferror(if(and(Today()&gt;=VLOOKUP($F$1&amp;C2&amp;B2,TKB_HK2_Moi_Giang!$AB$3:$AE$1042,3,0),today()&lt;VLOOKUP($F$1&amp;C2&amp;B2,TKB_HK2_Moi_Giang!$AB$3:$AE$1042,4,0)),VLOOKUP($F$1&amp;C2&amp;B2,TKB_HK2_Moi_Giang!$AB$3:$AE$1042,2,0)," "),"")</f>
        <v/>
      </c>
      <c r="G2" s="330" t="str">
        <f>iferror(if(and(Today()&gt;=VLOOKUP($G$1&amp;C2&amp;B2,TKB_HK2_Moi_Giang!$AB$3:$AE$1042,3,0),today()&lt;VLOOKUP($G$1&amp;C2&amp;B2,TKB_HK2_Moi_Giang!$AB$3:$AE$1042,4,0)),VLOOKUP($G$1&amp;C2&amp;B2,TKB_HK2_Moi_Giang!$AB$3:$AE$1042,2,0)," "),"")</f>
        <v/>
      </c>
      <c r="H2" s="330" t="str">
        <f>iferror(if(and(Today()&gt;=VLOOKUP($H$1&amp;C2&amp;B2,TKB_HK2_Moi_Giang!$AB$3:$AE$1042,3,0),today()&lt;VLOOKUP($H$1&amp;C2&amp;B2,TKB_HK2_Moi_Giang!$AB$3:$AE$1042,4,0)),VLOOKUP($H$1&amp;C2&amp;B2,TKB_HK2_Moi_Giang!$AB$3:$AE$1042,2,0)," "),"")</f>
        <v/>
      </c>
      <c r="I2" s="330" t="str">
        <f>iferror(if(and(Today()&gt;=VLOOKUP($I$1&amp;C2&amp;B2,TKB_HK2_Moi_Giang!$AB$3:$AE$1042,3,0),today()&lt;VLOOKUP($I$1&amp;C2&amp;B2,TKB_HK2_Moi_Giang!$AB$3:$AE$1042,4,0)),VLOOKUP($I$1&amp;C2&amp;B2,TKB_HK2_Moi_Giang!$AB$3:$AE$1042,2,0)," "),"")</f>
        <v/>
      </c>
      <c r="J2" s="330" t="str">
        <f>iferror(if(and(Today()&gt;=VLOOKUP($J$1&amp;C2&amp;B2,TKB_HK2_Moi_Giang!$AB$3:$AE$1042,3,0),today()&lt;VLOOKUP($J$1&amp;C2&amp;B2,TKB_HK2_Moi_Giang!$AB$3:$AE$1042,4,0)),VLOOKUP($J$1&amp;C2&amp;B2,TKB_HK2_Moi_Giang!$AB$3:$AE$1042,2,0)," "),"")</f>
        <v/>
      </c>
      <c r="K2" s="331" t="str">
        <f>iferror(if(and(Today()&gt;=VLOOKUP($K$1&amp;C2&amp;B2,TKB_HK2_Moi_Giang!$AB$3:$AE$1042,3,0),today()&lt;VLOOKUP($K$1&amp;C2&amp;B2,TKB_HK2_Moi_Giang!$AB$3:$AE$1042,4,0)),VLOOKUP($K$1&amp;C2&amp;B2,TKB_HK2_Moi_Giang!$AB$3:$AE$1042,2,0)," "),"")</f>
        <v/>
      </c>
    </row>
    <row r="3">
      <c r="A3" s="12"/>
      <c r="B3" s="328">
        <v>201.0</v>
      </c>
      <c r="C3" s="332">
        <v>0.3229166666666667</v>
      </c>
      <c r="D3" s="332">
        <v>0.3854166666666667</v>
      </c>
      <c r="E3" s="330" t="str">
        <f>iferror(if(and(Today()&gt;=VLOOKUP($E$1&amp;C3&amp;B3,TKB_HK2_Moi_Giang!$AB$3:$AE$1042,3,0),today()&lt;VLOOKUP($E$1&amp;C3&amp;B3,TKB_HK2_Moi_Giang!$AB$3:$AE$1042,4,0)),VLOOKUP($E$1&amp;C3&amp;B3,TKB_HK2_Moi_Giang!$AB$3:$AE$1042,2,0)," "),"")</f>
        <v> </v>
      </c>
      <c r="F3" s="330" t="str">
        <f>iferror(if(and(Today()&gt;=VLOOKUP($F$1&amp;C3&amp;B3,TKB_HK2_Moi_Giang!$AB$3:$AE$1042,3,0),today()&lt;VLOOKUP($F$1&amp;C3&amp;B3,TKB_HK2_Moi_Giang!$AB$3:$AE$1042,4,0)),VLOOKUP($F$1&amp;C3&amp;B3,TKB_HK2_Moi_Giang!$AB$3:$AE$1042,2,0)," "),"")</f>
        <v/>
      </c>
      <c r="G3" s="330" t="str">
        <f>iferror(if(and(Today()&gt;=VLOOKUP($G$1&amp;C3&amp;B3,TKB_HK2_Moi_Giang!$AB$3:$AE$1042,3,0),today()&lt;VLOOKUP($G$1&amp;C3&amp;B3,TKB_HK2_Moi_Giang!$AB$3:$AE$1042,4,0)),VLOOKUP($G$1&amp;C3&amp;B3,TKB_HK2_Moi_Giang!$AB$3:$AE$1042,2,0)," "),"")</f>
        <v/>
      </c>
      <c r="H3" s="330" t="str">
        <f>iferror(if(and(Today()&gt;=VLOOKUP($H$1&amp;C3&amp;B3,TKB_HK2_Moi_Giang!$AB$3:$AE$1042,3,0),today()&lt;VLOOKUP($H$1&amp;C3&amp;B3,TKB_HK2_Moi_Giang!$AB$3:$AE$1042,4,0)),VLOOKUP($H$1&amp;C3&amp;B3,TKB_HK2_Moi_Giang!$AB$3:$AE$1042,2,0)," "),"")</f>
        <v/>
      </c>
      <c r="I3" s="330" t="str">
        <f>iferror(if(and(Today()&gt;=VLOOKUP($I$1&amp;C3&amp;B3,TKB_HK2_Moi_Giang!$AB$3:$AE$1042,3,0),today()&lt;VLOOKUP($I$1&amp;C3&amp;B3,TKB_HK2_Moi_Giang!$AB$3:$AE$1042,4,0)),VLOOKUP($I$1&amp;C3&amp;B3,TKB_HK2_Moi_Giang!$AB$3:$AE$1042,2,0)," "),"")</f>
        <v> </v>
      </c>
      <c r="J3" s="330" t="str">
        <f>iferror(if(and(Today()&gt;=VLOOKUP($J$1&amp;C3&amp;B3,TKB_HK2_Moi_Giang!$AB$3:$AE$1042,3,0),today()&lt;VLOOKUP($J$1&amp;C3&amp;B3,TKB_HK2_Moi_Giang!$AB$3:$AE$1042,4,0)),VLOOKUP($J$1&amp;C3&amp;B3,TKB_HK2_Moi_Giang!$AB$3:$AE$1042,2,0)," "),"")</f>
        <v/>
      </c>
      <c r="K3" s="331" t="str">
        <f>iferror(if(and(Today()&gt;=VLOOKUP($K$1&amp;C3&amp;B3,TKB_HK2_Moi_Giang!$AB$3:$AE$1042,3,0),today()&lt;VLOOKUP($K$1&amp;C3&amp;B3,TKB_HK2_Moi_Giang!$AB$3:$AE$1042,4,0)),VLOOKUP($K$1&amp;C3&amp;B3,TKB_HK2_Moi_Giang!$AB$3:$AE$1042,2,0)," "),"")</f>
        <v/>
      </c>
    </row>
    <row r="4">
      <c r="A4" s="12"/>
      <c r="B4" s="328">
        <v>201.0</v>
      </c>
      <c r="C4" s="332">
        <v>0.3645833333333333</v>
      </c>
      <c r="D4" s="332">
        <v>0.4895833333333333</v>
      </c>
      <c r="E4" s="330" t="str">
        <f>iferror(if(and(Today()&gt;=VLOOKUP($E$1&amp;C4&amp;B4,TKB_HK2_Moi_Giang!$AB$3:$AE$1042,3,0),today()&lt;VLOOKUP($E$1&amp;C4&amp;B4,TKB_HK2_Moi_Giang!$AB$3:$AE$1042,4,0)),VLOOKUP($E$1&amp;C4&amp;B4,TKB_HK2_Moi_Giang!$AB$3:$AE$1042,2,0)," "),"")</f>
        <v/>
      </c>
      <c r="F4" s="330" t="str">
        <f>iferror(if(and(Today()&gt;=VLOOKUP($F$1&amp;C4&amp;B4,TKB_HK2_Moi_Giang!$AB$3:$AE$1042,3,0),today()&lt;VLOOKUP($F$1&amp;C4&amp;B4,TKB_HK2_Moi_Giang!$AB$3:$AE$1042,4,0)),VLOOKUP($F$1&amp;C4&amp;B4,TKB_HK2_Moi_Giang!$AB$3:$AE$1042,2,0)," "),"")</f>
        <v/>
      </c>
      <c r="G4" s="330" t="str">
        <f>iferror(if(and(Today()&gt;=VLOOKUP($G$1&amp;C4&amp;B4,TKB_HK2_Moi_Giang!$AB$3:$AE$1042,3,0),today()&lt;VLOOKUP($G$1&amp;C4&amp;B4,TKB_HK2_Moi_Giang!$AB$3:$AE$1042,4,0)),VLOOKUP($G$1&amp;C4&amp;B4,TKB_HK2_Moi_Giang!$AB$3:$AE$1042,2,0)," "),"")</f>
        <v/>
      </c>
      <c r="H4" s="330" t="str">
        <f>iferror(if(and(Today()&gt;=VLOOKUP($H$1&amp;C4&amp;B4,TKB_HK2_Moi_Giang!$AB$3:$AE$1042,3,0),today()&lt;VLOOKUP($H$1&amp;C4&amp;B4,TKB_HK2_Moi_Giang!$AB$3:$AE$1042,4,0)),VLOOKUP($H$1&amp;C4&amp;B4,TKB_HK2_Moi_Giang!$AB$3:$AE$1042,2,0)," "),"")</f>
        <v/>
      </c>
      <c r="I4" s="330" t="str">
        <f>iferror(if(and(Today()&gt;=VLOOKUP($I$1&amp;C4&amp;B4,TKB_HK2_Moi_Giang!$AB$3:$AE$1042,3,0),today()&lt;VLOOKUP($I$1&amp;C4&amp;B4,TKB_HK2_Moi_Giang!$AB$3:$AE$1042,4,0)),VLOOKUP($I$1&amp;C4&amp;B4,TKB_HK2_Moi_Giang!$AB$3:$AE$1042,2,0)," "),"")</f>
        <v/>
      </c>
      <c r="J4" s="330" t="str">
        <f>iferror(if(and(Today()&gt;=VLOOKUP($J$1&amp;C4&amp;B4,TKB_HK2_Moi_Giang!$AB$3:$AE$1042,3,0),today()&lt;VLOOKUP($J$1&amp;C4&amp;B4,TKB_HK2_Moi_Giang!$AB$3:$AE$1042,4,0)),VLOOKUP($J$1&amp;C4&amp;B4,TKB_HK2_Moi_Giang!$AB$3:$AE$1042,2,0)," "),"")</f>
        <v/>
      </c>
      <c r="K4" s="331" t="str">
        <f>iferror(if(and(Today()&gt;=VLOOKUP($K$1&amp;C4&amp;B4,TKB_HK2_Moi_Giang!$AB$3:$AE$1042,3,0),today()&lt;VLOOKUP($K$1&amp;C4&amp;B4,TKB_HK2_Moi_Giang!$AB$3:$AE$1042,4,0)),VLOOKUP($K$1&amp;C4&amp;B4,TKB_HK2_Moi_Giang!$AB$3:$AE$1042,2,0)," "),"")</f>
        <v/>
      </c>
    </row>
    <row r="5">
      <c r="A5" s="12"/>
      <c r="B5" s="328">
        <v>201.0</v>
      </c>
      <c r="C5" s="333">
        <v>0.5416666666666666</v>
      </c>
      <c r="D5" s="333">
        <v>0.6354166666666666</v>
      </c>
      <c r="E5" s="330" t="str">
        <f>iferror(if(and(Today()&gt;=VLOOKUP($E$1&amp;C5&amp;B5,TKB_HK2_Moi_Giang!$AB$3:$AE$1042,3,0),today()&lt;VLOOKUP($E$1&amp;C5&amp;B5,TKB_HK2_Moi_Giang!$AB$3:$AE$1042,4,0)),VLOOKUP($E$1&amp;C5&amp;B5,TKB_HK2_Moi_Giang!$AB$3:$AE$1042,2,0)," "),"")</f>
        <v>VH7M- GDTX 11C3  13:00-17:00  BĐ: 25/8/2025 KT: 31/5/2026</v>
      </c>
      <c r="F5" s="330" t="str">
        <f>iferror(if(and(Today()&gt;=VLOOKUP($F$1&amp;C5&amp;B5,TKB_HK2_Moi_Giang!$AB$3:$AE$1042,3,0),today()&lt;VLOOKUP($F$1&amp;C5&amp;B5,TKB_HK2_Moi_Giang!$AB$3:$AE$1042,4,0)),VLOOKUP($F$1&amp;C5&amp;B5,TKB_HK2_Moi_Giang!$AB$3:$AE$1042,2,0)," "),"")</f>
        <v>VH7M- GDTX 11C3  13:00-17:00  BĐ: 26/8/2025 KT: 31/5/2026</v>
      </c>
      <c r="G5" s="330" t="str">
        <f>iferror(if(and(Today()&gt;=VLOOKUP($G$1&amp;C5&amp;B5,TKB_HK2_Moi_Giang!$AB$3:$AE$1042,3,0),today()&lt;VLOOKUP($G$1&amp;C5&amp;B5,TKB_HK2_Moi_Giang!$AB$3:$AE$1042,4,0)),VLOOKUP($G$1&amp;C5&amp;B5,TKB_HK2_Moi_Giang!$AB$3:$AE$1042,2,0)," "),"")</f>
        <v>VH7M- GDTX 11C3  13:00-17:00  BĐ: 27/8/2025 KT: 31/5/2026</v>
      </c>
      <c r="H5" s="330" t="str">
        <f>iferror(if(and(Today()&gt;=VLOOKUP($H$1&amp;C5&amp;B5,TKB_HK2_Moi_Giang!$AB$3:$AE$1042,3,0),today()&lt;VLOOKUP($H$1&amp;C5&amp;B5,TKB_HK2_Moi_Giang!$AB$3:$AE$1042,4,0)),VLOOKUP($H$1&amp;C5&amp;B5,TKB_HK2_Moi_Giang!$AB$3:$AE$1042,2,0)," "),"")</f>
        <v>VH7M- GDTX 11C3  13:00-17:00  BĐ: 28/8/2025 KT: 31/5/2026</v>
      </c>
      <c r="I5" s="330" t="str">
        <f>iferror(if(and(Today()&gt;=VLOOKUP($I$1&amp;C5&amp;B5,TKB_HK2_Moi_Giang!$AB$3:$AE$1042,3,0),today()&lt;VLOOKUP($I$1&amp;C5&amp;B5,TKB_HK2_Moi_Giang!$AB$3:$AE$1042,4,0)),VLOOKUP($I$1&amp;C5&amp;B5,TKB_HK2_Moi_Giang!$AB$3:$AE$1042,2,0)," "),"")</f>
        <v>VH7M- GDTX 11C3  13:00-17:00  BĐ: 29/8/2025 KT: 31/5/2026</v>
      </c>
      <c r="J5" s="330" t="str">
        <f>iferror(if(and(Today()&gt;=VLOOKUP($J$1&amp;C5&amp;B5,TKB_HK2_Moi_Giang!$AB$3:$AE$1042,3,0),today()&lt;VLOOKUP($J$1&amp;C5&amp;B5,TKB_HK2_Moi_Giang!$AB$3:$AE$1042,4,0)),VLOOKUP($J$1&amp;C5&amp;B5,TKB_HK2_Moi_Giang!$AB$3:$AE$1042,2,0)," "),"")</f>
        <v>VH7M- GDTX 11C3  13:00-17:00  BĐ: 30/8/2025 KT: 31/5/2026</v>
      </c>
      <c r="K5" s="331" t="str">
        <f>iferror(if(and(Today()&gt;=VLOOKUP($K$1&amp;C5&amp;B5,TKB_HK2_Moi_Giang!$AB$3:$AE$1042,3,0),today()&lt;VLOOKUP($K$1&amp;C5&amp;B5,TKB_HK2_Moi_Giang!$AB$3:$AE$1042,4,0)),VLOOKUP($K$1&amp;C5&amp;B5,TKB_HK2_Moi_Giang!$AB$3:$AE$1042,2,0)," "),"")</f>
        <v/>
      </c>
    </row>
    <row r="6">
      <c r="A6" s="12"/>
      <c r="B6" s="328">
        <v>201.0</v>
      </c>
      <c r="C6" s="333">
        <v>0.6458333333333334</v>
      </c>
      <c r="D6" s="333">
        <v>0.7395833333333334</v>
      </c>
      <c r="E6" s="330" t="str">
        <f>iferror(if(and(Today()&gt;=VLOOKUP($E$1&amp;C6&amp;B6,TKB_HK2_Moi_Giang!$AB$3:$AE$1042,3,0),today()&lt;VLOOKUP($E$1&amp;C6&amp;B6,TKB_HK2_Moi_Giang!$AB$3:$AE$1042,4,0)),VLOOKUP($E$1&amp;C6&amp;B6,TKB_HK2_Moi_Giang!$AB$3:$AE$1042,2,0)," "),"")</f>
        <v/>
      </c>
      <c r="F6" s="330" t="str">
        <f>iferror(if(and(Today()&gt;=VLOOKUP($F$1&amp;C6&amp;B6,TKB_HK2_Moi_Giang!$AB$3:$AE$1042,3,0),today()&lt;VLOOKUP($F$1&amp;C6&amp;B6,TKB_HK2_Moi_Giang!$AB$3:$AE$1042,4,0)),VLOOKUP($F$1&amp;C6&amp;B6,TKB_HK2_Moi_Giang!$AB$3:$AE$1042,2,0)," "),"")</f>
        <v/>
      </c>
      <c r="G6" s="330" t="str">
        <f>iferror(if(and(Today()&gt;=VLOOKUP($G$1&amp;C6&amp;B6,TKB_HK2_Moi_Giang!$AB$3:$AE$1042,3,0),today()&lt;VLOOKUP($G$1&amp;C6&amp;B6,TKB_HK2_Moi_Giang!$AB$3:$AE$1042,4,0)),VLOOKUP($G$1&amp;C6&amp;B6,TKB_HK2_Moi_Giang!$AB$3:$AE$1042,2,0)," "),"")</f>
        <v/>
      </c>
      <c r="H6" s="330" t="str">
        <f>iferror(if(and(Today()&gt;=VLOOKUP($H$1&amp;C6&amp;B6,TKB_HK2_Moi_Giang!$AB$3:$AE$1042,3,0),today()&lt;VLOOKUP($H$1&amp;C6&amp;B6,TKB_HK2_Moi_Giang!$AB$3:$AE$1042,4,0)),VLOOKUP($H$1&amp;C6&amp;B6,TKB_HK2_Moi_Giang!$AB$3:$AE$1042,2,0)," "),"")</f>
        <v/>
      </c>
      <c r="I6" s="330" t="str">
        <f>iferror(if(and(Today()&gt;=VLOOKUP($I$1&amp;C6&amp;B6,TKB_HK2_Moi_Giang!$AB$3:$AE$1042,3,0),today()&lt;VLOOKUP($I$1&amp;C6&amp;B6,TKB_HK2_Moi_Giang!$AB$3:$AE$1042,4,0)),VLOOKUP($I$1&amp;C6&amp;B6,TKB_HK2_Moi_Giang!$AB$3:$AE$1042,2,0)," "),"")</f>
        <v/>
      </c>
      <c r="J6" s="330" t="str">
        <f>iferror(if(and(Today()&gt;=VLOOKUP($J$1&amp;C6&amp;B6,TKB_HK2_Moi_Giang!$AB$3:$AE$1042,3,0),today()&lt;VLOOKUP($J$1&amp;C6&amp;B6,TKB_HK2_Moi_Giang!$AB$3:$AE$1042,4,0)),VLOOKUP($J$1&amp;C6&amp;B6,TKB_HK2_Moi_Giang!$AB$3:$AE$1042,2,0)," "),"")</f>
        <v/>
      </c>
      <c r="K6" s="331" t="str">
        <f>iferror(if(and(Today()&gt;=VLOOKUP($K$1&amp;C6&amp;B6,TKB_HK2_Moi_Giang!$AB$3:$AE$1042,3,0),today()&lt;VLOOKUP($K$1&amp;C6&amp;B6,TKB_HK2_Moi_Giang!$AB$3:$AE$1042,4,0)),VLOOKUP($K$1&amp;C6&amp;B6,TKB_HK2_Moi_Giang!$AB$3:$AE$1042,2,0)," "),"")</f>
        <v/>
      </c>
    </row>
    <row r="7">
      <c r="A7" s="19"/>
      <c r="B7" s="328">
        <v>201.0</v>
      </c>
      <c r="C7" s="333">
        <v>0.75</v>
      </c>
      <c r="D7" s="333">
        <v>0.84375</v>
      </c>
      <c r="E7" s="330" t="str">
        <f>iferror(if(and(Today()&gt;=VLOOKUP($E$1&amp;C7&amp;B7,TKB_HK2_Moi_Giang!$AB$3:$AE$1042,3,0),today()&lt;VLOOKUP($E$1&amp;C7&amp;B7,TKB_HK2_Moi_Giang!$AB$3:$AE$1042,4,0)),VLOOKUP($E$1&amp;C7&amp;B7,TKB_HK2_Moi_Giang!$AB$3:$AE$1042,2,0)," "),"")</f>
        <v/>
      </c>
      <c r="F7" s="330" t="str">
        <f>iferror(if(and(Today()&gt;=VLOOKUP($F$1&amp;C7&amp;B7,TKB_HK2_Moi_Giang!$AB$3:$AE$1042,3,0),today()&lt;VLOOKUP($F$1&amp;C7&amp;B7,TKB_HK2_Moi_Giang!$AB$3:$AE$1042,4,0)),VLOOKUP($F$1&amp;C7&amp;B7,TKB_HK2_Moi_Giang!$AB$3:$AE$1042,2,0)," "),"")</f>
        <v/>
      </c>
      <c r="G7" s="330" t="str">
        <f>iferror(if(and(Today()&gt;=VLOOKUP($G$1&amp;C7&amp;B7,TKB_HK2_Moi_Giang!$AB$3:$AE$1042,3,0),today()&lt;VLOOKUP($G$1&amp;C7&amp;B7,TKB_HK2_Moi_Giang!$AB$3:$AE$1042,4,0)),VLOOKUP($G$1&amp;C7&amp;B7,TKB_HK2_Moi_Giang!$AB$3:$AE$1042,2,0)," "),"")</f>
        <v/>
      </c>
      <c r="H7" s="330" t="str">
        <f>iferror(if(and(Today()&gt;=VLOOKUP($H$1&amp;C7&amp;B7,TKB_HK2_Moi_Giang!$AB$3:$AE$1042,3,0),today()&lt;VLOOKUP($H$1&amp;C7&amp;B7,TKB_HK2_Moi_Giang!$AB$3:$AE$1042,4,0)),VLOOKUP($H$1&amp;C7&amp;B7,TKB_HK2_Moi_Giang!$AB$3:$AE$1042,2,0)," "),"")</f>
        <v/>
      </c>
      <c r="I7" s="330" t="str">
        <f>iferror(if(and(Today()&gt;=VLOOKUP($I$1&amp;C7&amp;B7,TKB_HK2_Moi_Giang!$AB$3:$AE$1042,3,0),today()&lt;VLOOKUP($I$1&amp;C7&amp;B7,TKB_HK2_Moi_Giang!$AB$3:$AE$1042,4,0)),VLOOKUP($I$1&amp;C7&amp;B7,TKB_HK2_Moi_Giang!$AB$3:$AE$1042,2,0)," "),"")</f>
        <v/>
      </c>
      <c r="J7" s="330" t="str">
        <f>iferror(if(and(Today()&gt;=VLOOKUP($J$1&amp;C7&amp;B7,TKB_HK2_Moi_Giang!$AB$3:$AE$1042,3,0),today()&lt;VLOOKUP($J$1&amp;C7&amp;B7,TKB_HK2_Moi_Giang!$AB$3:$AE$1042,4,0)),VLOOKUP($J$1&amp;C7&amp;B7,TKB_HK2_Moi_Giang!$AB$3:$AE$1042,2,0)," "),"")</f>
        <v/>
      </c>
      <c r="K7" s="331" t="str">
        <f>iferror(if(and(Today()&gt;=VLOOKUP($K$1&amp;C7&amp;B7,TKB_HK2_Moi_Giang!$AB$3:$AE$1042,3,0),today()&lt;VLOOKUP($K$1&amp;C7&amp;B7,TKB_HK2_Moi_Giang!$AB$3:$AE$1042,4,0)),VLOOKUP($K$1&amp;C7&amp;B7,TKB_HK2_Moi_Giang!$AB$3:$AE$1042,2,0)," "),"")</f>
        <v/>
      </c>
    </row>
    <row r="8">
      <c r="A8" s="334">
        <v>202.0</v>
      </c>
      <c r="B8" s="328">
        <v>202.0</v>
      </c>
      <c r="C8" s="329">
        <v>0.2916666666666667</v>
      </c>
      <c r="D8" s="329">
        <v>0.3541666666666667</v>
      </c>
      <c r="E8" s="330" t="str">
        <f>iferror(if(and(Today()&gt;=VLOOKUP($E$1&amp;C8&amp;B8,TKB_HK2_Moi_Giang!$AB$3:$AE$1042,3,0),today()&lt;VLOOKUP($E$1&amp;C8&amp;B8,TKB_HK2_Moi_Giang!$AB$3:$AE$1042,4,0)),VLOOKUP($E$1&amp;C8&amp;B8,TKB_HK2_Moi_Giang!$AB$3:$AE$1042,2,0)," "),"")</f>
        <v/>
      </c>
      <c r="F8" s="330" t="str">
        <f>iferror(if(and(Today()&gt;=VLOOKUP($F$1&amp;C8&amp;B8,TKB_HK2_Moi_Giang!$AB$3:$AE$1042,3,0),today()&lt;VLOOKUP($F$1&amp;C8&amp;B8,TKB_HK2_Moi_Giang!$AB$3:$AE$1042,4,0)),VLOOKUP($F$1&amp;C8&amp;B8,TKB_HK2_Moi_Giang!$AB$3:$AE$1042,2,0)," "),"")</f>
        <v/>
      </c>
      <c r="G8" s="330" t="str">
        <f>iferror(if(and(Today()&gt;=VLOOKUP($G$1&amp;C8&amp;B8,TKB_HK2_Moi_Giang!$AB$3:$AE$1042,3,0),today()&lt;VLOOKUP($G$1&amp;C8&amp;B8,TKB_HK2_Moi_Giang!$AB$3:$AE$1042,4,0)),VLOOKUP($G$1&amp;C8&amp;B8,TKB_HK2_Moi_Giang!$AB$3:$AE$1042,2,0)," "),"")</f>
        <v/>
      </c>
      <c r="H8" s="330" t="str">
        <f>iferror(if(and(Today()&gt;=VLOOKUP($H$1&amp;C8&amp;B8,TKB_HK2_Moi_Giang!$AB$3:$AE$1042,3,0),today()&lt;VLOOKUP($H$1&amp;C8&amp;B8,TKB_HK2_Moi_Giang!$AB$3:$AE$1042,4,0)),VLOOKUP($H$1&amp;C8&amp;B8,TKB_HK2_Moi_Giang!$AB$3:$AE$1042,2,0)," "),"")</f>
        <v/>
      </c>
      <c r="I8" s="330" t="str">
        <f>iferror(if(and(Today()&gt;=VLOOKUP($I$1&amp;C8&amp;B8,TKB_HK2_Moi_Giang!$AB$3:$AE$1042,3,0),today()&lt;VLOOKUP($I$1&amp;C8&amp;B8,TKB_HK2_Moi_Giang!$AB$3:$AE$1042,4,0)),VLOOKUP($I$1&amp;C8&amp;B8,TKB_HK2_Moi_Giang!$AB$3:$AE$1042,2,0)," "),"")</f>
        <v/>
      </c>
      <c r="J8" s="330" t="str">
        <f>iferror(if(and(Today()&gt;=VLOOKUP($J$1&amp;C8&amp;B8,TKB_HK2_Moi_Giang!$AB$3:$AE$1042,3,0),today()&lt;VLOOKUP($J$1&amp;C8&amp;B8,TKB_HK2_Moi_Giang!$AB$3:$AE$1042,4,0)),VLOOKUP($J$1&amp;C8&amp;B8,TKB_HK2_Moi_Giang!$AB$3:$AE$1042,2,0)," "),"")</f>
        <v/>
      </c>
      <c r="K8" s="331" t="str">
        <f>iferror(if(and(Today()&gt;=VLOOKUP($K$1&amp;C8&amp;B8,TKB_HK2_Moi_Giang!$AB$3:$AE$1042,3,0),today()&lt;VLOOKUP($K$1&amp;C8&amp;B8,TKB_HK2_Moi_Giang!$AB$3:$AE$1042,4,0)),VLOOKUP($K$1&amp;C8&amp;B8,TKB_HK2_Moi_Giang!$AB$3:$AE$1042,2,0)," "),"")</f>
        <v/>
      </c>
    </row>
    <row r="9">
      <c r="A9" s="12"/>
      <c r="B9" s="328">
        <v>202.0</v>
      </c>
      <c r="C9" s="332">
        <v>0.3229166666666667</v>
      </c>
      <c r="D9" s="332">
        <v>0.3854166666666667</v>
      </c>
      <c r="E9" s="330" t="str">
        <f>iferror(if(and(Today()&gt;=VLOOKUP($E$1&amp;C9&amp;B9,TKB_HK2_Moi_Giang!$AB$3:$AE$1042,3,0),today()&lt;VLOOKUP($E$1&amp;C9&amp;B9,TKB_HK2_Moi_Giang!$AB$3:$AE$1042,4,0)),VLOOKUP($E$1&amp;C9&amp;B9,TKB_HK2_Moi_Giang!$AB$3:$AE$1042,2,0)," "),"")</f>
        <v/>
      </c>
      <c r="F9" s="330" t="str">
        <f>iferror(if(and(Today()&gt;=VLOOKUP($F$1&amp;C9&amp;B9,TKB_HK2_Moi_Giang!$AB$3:$AE$1042,3,0),today()&lt;VLOOKUP($F$1&amp;C9&amp;B9,TKB_HK2_Moi_Giang!$AB$3:$AE$1042,4,0)),VLOOKUP($F$1&amp;C9&amp;B9,TKB_HK2_Moi_Giang!$AB$3:$AE$1042,2,0)," "),"")</f>
        <v> </v>
      </c>
      <c r="G9" s="330" t="str">
        <f>iferror(if(and(Today()&gt;=VLOOKUP($G$1&amp;C9&amp;B9,TKB_HK2_Moi_Giang!$AB$3:$AE$1042,3,0),today()&lt;VLOOKUP($G$1&amp;C9&amp;B9,TKB_HK2_Moi_Giang!$AB$3:$AE$1042,4,0)),VLOOKUP($G$1&amp;C9&amp;B9,TKB_HK2_Moi_Giang!$AB$3:$AE$1042,2,0)," "),"")</f>
        <v/>
      </c>
      <c r="H9" s="330" t="str">
        <f>iferror(if(and(Today()&gt;=VLOOKUP($H$1&amp;C9&amp;B9,TKB_HK2_Moi_Giang!$AB$3:$AE$1042,3,0),today()&lt;VLOOKUP($H$1&amp;C9&amp;B9,TKB_HK2_Moi_Giang!$AB$3:$AE$1042,4,0)),VLOOKUP($H$1&amp;C9&amp;B9,TKB_HK2_Moi_Giang!$AB$3:$AE$1042,2,0)," "),"")</f>
        <v> </v>
      </c>
      <c r="I9" s="330" t="str">
        <f>iferror(if(and(Today()&gt;=VLOOKUP($I$1&amp;C9&amp;B9,TKB_HK2_Moi_Giang!$AB$3:$AE$1042,3,0),today()&lt;VLOOKUP($I$1&amp;C9&amp;B9,TKB_HK2_Moi_Giang!$AB$3:$AE$1042,4,0)),VLOOKUP($I$1&amp;C9&amp;B9,TKB_HK2_Moi_Giang!$AB$3:$AE$1042,2,0)," "),"")</f>
        <v> </v>
      </c>
      <c r="J9" s="330" t="str">
        <f>iferror(if(and(Today()&gt;=VLOOKUP($J$1&amp;C9&amp;B9,TKB_HK2_Moi_Giang!$AB$3:$AE$1042,3,0),today()&lt;VLOOKUP($J$1&amp;C9&amp;B9,TKB_HK2_Moi_Giang!$AB$3:$AE$1042,4,0)),VLOOKUP($J$1&amp;C9&amp;B9,TKB_HK2_Moi_Giang!$AB$3:$AE$1042,2,0)," "),"")</f>
        <v/>
      </c>
      <c r="K9" s="331" t="str">
        <f>iferror(if(and(Today()&gt;=VLOOKUP($K$1&amp;C9&amp;B9,TKB_HK2_Moi_Giang!$AB$3:$AE$1042,3,0),today()&lt;VLOOKUP($K$1&amp;C9&amp;B9,TKB_HK2_Moi_Giang!$AB$3:$AE$1042,4,0)),VLOOKUP($K$1&amp;C9&amp;B9,TKB_HK2_Moi_Giang!$AB$3:$AE$1042,2,0)," "),"")</f>
        <v/>
      </c>
    </row>
    <row r="10">
      <c r="A10" s="12"/>
      <c r="B10" s="328">
        <v>202.0</v>
      </c>
      <c r="C10" s="332">
        <v>0.3645833333333333</v>
      </c>
      <c r="D10" s="332">
        <v>0.4895833333333333</v>
      </c>
      <c r="E10" s="330" t="str">
        <f>iferror(if(and(Today()&gt;=VLOOKUP($E$1&amp;C10&amp;B10,TKB_HK2_Moi_Giang!$AB$3:$AE$1042,3,0),today()&lt;VLOOKUP($E$1&amp;C10&amp;B10,TKB_HK2_Moi_Giang!$AB$3:$AE$1042,4,0)),VLOOKUP($E$1&amp;C10&amp;B10,TKB_HK2_Moi_Giang!$AB$3:$AE$1042,2,0)," "),"")</f>
        <v/>
      </c>
      <c r="F10" s="330" t="str">
        <f>iferror(if(and(Today()&gt;=VLOOKUP($F$1&amp;C10&amp;B10,TKB_HK2_Moi_Giang!$AB$3:$AE$1042,3,0),today()&lt;VLOOKUP($F$1&amp;C10&amp;B10,TKB_HK2_Moi_Giang!$AB$3:$AE$1042,4,0)),VLOOKUP($F$1&amp;C10&amp;B10,TKB_HK2_Moi_Giang!$AB$3:$AE$1042,2,0)," "),"")</f>
        <v/>
      </c>
      <c r="G10" s="330" t="str">
        <f>iferror(if(and(Today()&gt;=VLOOKUP($G$1&amp;C10&amp;B10,TKB_HK2_Moi_Giang!$AB$3:$AE$1042,3,0),today()&lt;VLOOKUP($G$1&amp;C10&amp;B10,TKB_HK2_Moi_Giang!$AB$3:$AE$1042,4,0)),VLOOKUP($G$1&amp;C10&amp;B10,TKB_HK2_Moi_Giang!$AB$3:$AE$1042,2,0)," "),"")</f>
        <v/>
      </c>
      <c r="H10" s="330" t="str">
        <f>iferror(if(and(Today()&gt;=VLOOKUP($H$1&amp;C10&amp;B10,TKB_HK2_Moi_Giang!$AB$3:$AE$1042,3,0),today()&lt;VLOOKUP($H$1&amp;C10&amp;B10,TKB_HK2_Moi_Giang!$AB$3:$AE$1042,4,0)),VLOOKUP($H$1&amp;C10&amp;B10,TKB_HK2_Moi_Giang!$AB$3:$AE$1042,2,0)," "),"")</f>
        <v/>
      </c>
      <c r="I10" s="330" t="str">
        <f>iferror(if(and(Today()&gt;=VLOOKUP($I$1&amp;C10&amp;B10,TKB_HK2_Moi_Giang!$AB$3:$AE$1042,3,0),today()&lt;VLOOKUP($I$1&amp;C10&amp;B10,TKB_HK2_Moi_Giang!$AB$3:$AE$1042,4,0)),VLOOKUP($I$1&amp;C10&amp;B10,TKB_HK2_Moi_Giang!$AB$3:$AE$1042,2,0)," "),"")</f>
        <v/>
      </c>
      <c r="J10" s="330" t="str">
        <f>iferror(if(and(Today()&gt;=VLOOKUP($J$1&amp;C10&amp;B10,TKB_HK2_Moi_Giang!$AB$3:$AE$1042,3,0),today()&lt;VLOOKUP($J$1&amp;C10&amp;B10,TKB_HK2_Moi_Giang!$AB$3:$AE$1042,4,0)),VLOOKUP($J$1&amp;C10&amp;B10,TKB_HK2_Moi_Giang!$AB$3:$AE$1042,2,0)," "),"")</f>
        <v/>
      </c>
      <c r="K10" s="331" t="str">
        <f>iferror(if(and(Today()&gt;=VLOOKUP($K$1&amp;C10&amp;B10,TKB_HK2_Moi_Giang!$AB$3:$AE$1042,3,0),today()&lt;VLOOKUP($K$1&amp;C10&amp;B10,TKB_HK2_Moi_Giang!$AB$3:$AE$1042,4,0)),VLOOKUP($K$1&amp;C10&amp;B10,TKB_HK2_Moi_Giang!$AB$3:$AE$1042,2,0)," "),"")</f>
        <v/>
      </c>
    </row>
    <row r="11">
      <c r="A11" s="12"/>
      <c r="B11" s="328">
        <v>202.0</v>
      </c>
      <c r="C11" s="333">
        <v>0.5416666666666666</v>
      </c>
      <c r="D11" s="333">
        <v>0.6354166666666666</v>
      </c>
      <c r="E11" s="330" t="str">
        <f>iferror(if(and(Today()&gt;=VLOOKUP($E$1&amp;C11&amp;B11,TKB_HK2_Moi_Giang!$AB$3:$AE$1042,3,0),today()&lt;VLOOKUP($E$1&amp;C11&amp;B11,TKB_HK2_Moi_Giang!$AB$3:$AE$1042,4,0)),VLOOKUP($E$1&amp;C11&amp;B11,TKB_HK2_Moi_Giang!$AB$3:$AE$1042,2,0)," "),"")</f>
        <v>VH7M- GDTX 10C2  13:00-17:00  BĐ: 25/8/2025 KT: 31/5/2026</v>
      </c>
      <c r="F11" s="330" t="str">
        <f>iferror(if(and(Today()&gt;=VLOOKUP($F$1&amp;C11&amp;B11,TKB_HK2_Moi_Giang!$AB$3:$AE$1042,3,0),today()&lt;VLOOKUP($F$1&amp;C11&amp;B11,TKB_HK2_Moi_Giang!$AB$3:$AE$1042,4,0)),VLOOKUP($F$1&amp;C11&amp;B11,TKB_HK2_Moi_Giang!$AB$3:$AE$1042,2,0)," "),"")</f>
        <v>VH7M- GDTX 10C2  13:00-17:00  BĐ: 26/8/2025 KT: 31/5/2026</v>
      </c>
      <c r="G11" s="330" t="str">
        <f>iferror(if(and(Today()&gt;=VLOOKUP($G$1&amp;C11&amp;B11,TKB_HK2_Moi_Giang!$AB$3:$AE$1042,3,0),today()&lt;VLOOKUP($G$1&amp;C11&amp;B11,TKB_HK2_Moi_Giang!$AB$3:$AE$1042,4,0)),VLOOKUP($G$1&amp;C11&amp;B11,TKB_HK2_Moi_Giang!$AB$3:$AE$1042,2,0)," "),"")</f>
        <v>VH7M- GDTX 10C2  13:00-17:00  BĐ: 27/8/2025 KT: 31/5/2026</v>
      </c>
      <c r="H11" s="330" t="str">
        <f>iferror(if(and(Today()&gt;=VLOOKUP($H$1&amp;C11&amp;B11,TKB_HK2_Moi_Giang!$AB$3:$AE$1042,3,0),today()&lt;VLOOKUP($H$1&amp;C11&amp;B11,TKB_HK2_Moi_Giang!$AB$3:$AE$1042,4,0)),VLOOKUP($H$1&amp;C11&amp;B11,TKB_HK2_Moi_Giang!$AB$3:$AE$1042,2,0)," "),"")</f>
        <v>VH7M- GDTX 10C2  13:00-17:00  BĐ: 28/8/2025 KT: 31/5/2026</v>
      </c>
      <c r="I11" s="330" t="str">
        <f>iferror(if(and(Today()&gt;=VLOOKUP($I$1&amp;C11&amp;B11,TKB_HK2_Moi_Giang!$AB$3:$AE$1042,3,0),today()&lt;VLOOKUP($I$1&amp;C11&amp;B11,TKB_HK2_Moi_Giang!$AB$3:$AE$1042,4,0)),VLOOKUP($I$1&amp;C11&amp;B11,TKB_HK2_Moi_Giang!$AB$3:$AE$1042,2,0)," "),"")</f>
        <v>VH7M- GDTX 10C2  13:00-17:00  BĐ: 29/8/2025 KT: 31/5/2026</v>
      </c>
      <c r="J11" s="330" t="str">
        <f>iferror(if(and(Today()&gt;=VLOOKUP($J$1&amp;C11&amp;B11,TKB_HK2_Moi_Giang!$AB$3:$AE$1042,3,0),today()&lt;VLOOKUP($J$1&amp;C11&amp;B11,TKB_HK2_Moi_Giang!$AB$3:$AE$1042,4,0)),VLOOKUP($J$1&amp;C11&amp;B11,TKB_HK2_Moi_Giang!$AB$3:$AE$1042,2,0)," "),"")</f>
        <v>VH7M- GDTX 10C2  13:00-17:00  BĐ: 30/8/2025 KT: 31/5/2026</v>
      </c>
      <c r="K11" s="331" t="str">
        <f>iferror(if(and(Today()&gt;=VLOOKUP($K$1&amp;C11&amp;B11,TKB_HK2_Moi_Giang!$AB$3:$AE$1042,3,0),today()&lt;VLOOKUP($K$1&amp;C11&amp;B11,TKB_HK2_Moi_Giang!$AB$3:$AE$1042,4,0)),VLOOKUP($K$1&amp;C11&amp;B11,TKB_HK2_Moi_Giang!$AB$3:$AE$1042,2,0)," "),"")</f>
        <v/>
      </c>
    </row>
    <row r="12">
      <c r="A12" s="12"/>
      <c r="B12" s="328">
        <v>202.0</v>
      </c>
      <c r="C12" s="333">
        <v>0.6458333333333334</v>
      </c>
      <c r="D12" s="333">
        <v>0.7395833333333334</v>
      </c>
      <c r="E12" s="330" t="str">
        <f>iferror(if(and(Today()&gt;=VLOOKUP($E$1&amp;C12&amp;B12,TKB_HK2_Moi_Giang!$AB$3:$AE$1042,3,0),today()&lt;VLOOKUP($E$1&amp;C12&amp;B12,TKB_HK2_Moi_Giang!$AB$3:$AE$1042,4,0)),VLOOKUP($E$1&amp;C12&amp;B12,TKB_HK2_Moi_Giang!$AB$3:$AE$1042,2,0)," "),"")</f>
        <v/>
      </c>
      <c r="F12" s="330" t="str">
        <f>iferror(if(and(Today()&gt;=VLOOKUP($F$1&amp;C12&amp;B12,TKB_HK2_Moi_Giang!$AB$3:$AE$1042,3,0),today()&lt;VLOOKUP($F$1&amp;C12&amp;B12,TKB_HK2_Moi_Giang!$AB$3:$AE$1042,4,0)),VLOOKUP($F$1&amp;C12&amp;B12,TKB_HK2_Moi_Giang!$AB$3:$AE$1042,2,0)," "),"")</f>
        <v/>
      </c>
      <c r="G12" s="330" t="str">
        <f>iferror(if(and(Today()&gt;=VLOOKUP($G$1&amp;C12&amp;B12,TKB_HK2_Moi_Giang!$AB$3:$AE$1042,3,0),today()&lt;VLOOKUP($G$1&amp;C12&amp;B12,TKB_HK2_Moi_Giang!$AB$3:$AE$1042,4,0)),VLOOKUP($G$1&amp;C12&amp;B12,TKB_HK2_Moi_Giang!$AB$3:$AE$1042,2,0)," "),"")</f>
        <v/>
      </c>
      <c r="H12" s="330" t="str">
        <f>iferror(if(and(Today()&gt;=VLOOKUP($H$1&amp;C12&amp;B12,TKB_HK2_Moi_Giang!$AB$3:$AE$1042,3,0),today()&lt;VLOOKUP($H$1&amp;C12&amp;B12,TKB_HK2_Moi_Giang!$AB$3:$AE$1042,4,0)),VLOOKUP($H$1&amp;C12&amp;B12,TKB_HK2_Moi_Giang!$AB$3:$AE$1042,2,0)," "),"")</f>
        <v/>
      </c>
      <c r="I12" s="330" t="str">
        <f>iferror(if(and(Today()&gt;=VLOOKUP($I$1&amp;C12&amp;B12,TKB_HK2_Moi_Giang!$AB$3:$AE$1042,3,0),today()&lt;VLOOKUP($I$1&amp;C12&amp;B12,TKB_HK2_Moi_Giang!$AB$3:$AE$1042,4,0)),VLOOKUP($I$1&amp;C12&amp;B12,TKB_HK2_Moi_Giang!$AB$3:$AE$1042,2,0)," "),"")</f>
        <v/>
      </c>
      <c r="J12" s="330" t="str">
        <f>iferror(if(and(Today()&gt;=VLOOKUP($J$1&amp;C12&amp;B12,TKB_HK2_Moi_Giang!$AB$3:$AE$1042,3,0),today()&lt;VLOOKUP($J$1&amp;C12&amp;B12,TKB_HK2_Moi_Giang!$AB$3:$AE$1042,4,0)),VLOOKUP($J$1&amp;C12&amp;B12,TKB_HK2_Moi_Giang!$AB$3:$AE$1042,2,0)," "),"")</f>
        <v/>
      </c>
      <c r="K12" s="331" t="str">
        <f>iferror(if(and(Today()&gt;=VLOOKUP($K$1&amp;C12&amp;B12,TKB_HK2_Moi_Giang!$AB$3:$AE$1042,3,0),today()&lt;VLOOKUP($K$1&amp;C12&amp;B12,TKB_HK2_Moi_Giang!$AB$3:$AE$1042,4,0)),VLOOKUP($K$1&amp;C12&amp;B12,TKB_HK2_Moi_Giang!$AB$3:$AE$1042,2,0)," "),"")</f>
        <v/>
      </c>
    </row>
    <row r="13">
      <c r="A13" s="19"/>
      <c r="B13" s="328">
        <v>202.0</v>
      </c>
      <c r="C13" s="333">
        <v>0.75</v>
      </c>
      <c r="D13" s="333">
        <v>0.84375</v>
      </c>
      <c r="E13" s="330" t="str">
        <f>iferror(if(and(Today()&gt;=VLOOKUP($E$1&amp;C13&amp;B13,TKB_HK2_Moi_Giang!$AB$3:$AE$1042,3,0),today()&lt;VLOOKUP($E$1&amp;C13&amp;B13,TKB_HK2_Moi_Giang!$AB$3:$AE$1042,4,0)),VLOOKUP($E$1&amp;C13&amp;B13,TKB_HK2_Moi_Giang!$AB$3:$AE$1042,2,0)," "),"")</f>
        <v/>
      </c>
      <c r="F13" s="330" t="str">
        <f>iferror(if(and(Today()&gt;=VLOOKUP($F$1&amp;C13&amp;B13,TKB_HK2_Moi_Giang!$AB$3:$AE$1042,3,0),today()&lt;VLOOKUP($F$1&amp;C13&amp;B13,TKB_HK2_Moi_Giang!$AB$3:$AE$1042,4,0)),VLOOKUP($F$1&amp;C13&amp;B13,TKB_HK2_Moi_Giang!$AB$3:$AE$1042,2,0)," "),"")</f>
        <v/>
      </c>
      <c r="G13" s="330" t="str">
        <f>iferror(if(and(Today()&gt;=VLOOKUP($G$1&amp;C13&amp;B13,TKB_HK2_Moi_Giang!$AB$3:$AE$1042,3,0),today()&lt;VLOOKUP($G$1&amp;C13&amp;B13,TKB_HK2_Moi_Giang!$AB$3:$AE$1042,4,0)),VLOOKUP($G$1&amp;C13&amp;B13,TKB_HK2_Moi_Giang!$AB$3:$AE$1042,2,0)," "),"")</f>
        <v/>
      </c>
      <c r="H13" s="330" t="str">
        <f>iferror(if(and(Today()&gt;=VLOOKUP($H$1&amp;C13&amp;B13,TKB_HK2_Moi_Giang!$AB$3:$AE$1042,3,0),today()&lt;VLOOKUP($H$1&amp;C13&amp;B13,TKB_HK2_Moi_Giang!$AB$3:$AE$1042,4,0)),VLOOKUP($H$1&amp;C13&amp;B13,TKB_HK2_Moi_Giang!$AB$3:$AE$1042,2,0)," "),"")</f>
        <v/>
      </c>
      <c r="I13" s="330" t="str">
        <f>iferror(if(and(Today()&gt;=VLOOKUP($I$1&amp;C13&amp;B13,TKB_HK2_Moi_Giang!$AB$3:$AE$1042,3,0),today()&lt;VLOOKUP($I$1&amp;C13&amp;B13,TKB_HK2_Moi_Giang!$AB$3:$AE$1042,4,0)),VLOOKUP($I$1&amp;C13&amp;B13,TKB_HK2_Moi_Giang!$AB$3:$AE$1042,2,0)," "),"")</f>
        <v/>
      </c>
      <c r="J13" s="330" t="str">
        <f>iferror(if(and(Today()&gt;=VLOOKUP($J$1&amp;C13&amp;B13,TKB_HK2_Moi_Giang!$AB$3:$AE$1042,3,0),today()&lt;VLOOKUP($J$1&amp;C13&amp;B13,TKB_HK2_Moi_Giang!$AB$3:$AE$1042,4,0)),VLOOKUP($J$1&amp;C13&amp;B13,TKB_HK2_Moi_Giang!$AB$3:$AE$1042,2,0)," "),"")</f>
        <v/>
      </c>
      <c r="K13" s="331" t="str">
        <f>iferror(if(and(Today()&gt;=VLOOKUP($K$1&amp;C13&amp;B13,TKB_HK2_Moi_Giang!$AB$3:$AE$1042,3,0),today()&lt;VLOOKUP($K$1&amp;C13&amp;B13,TKB_HK2_Moi_Giang!$AB$3:$AE$1042,4,0)),VLOOKUP($K$1&amp;C13&amp;B13,TKB_HK2_Moi_Giang!$AB$3:$AE$1042,2,0)," "),"")</f>
        <v/>
      </c>
    </row>
    <row r="14">
      <c r="A14" s="327">
        <v>203.0</v>
      </c>
      <c r="B14" s="328">
        <v>203.0</v>
      </c>
      <c r="C14" s="332">
        <v>0.2916666666666667</v>
      </c>
      <c r="D14" s="332">
        <v>0.3541666666666667</v>
      </c>
      <c r="E14" s="330" t="str">
        <f>iferror(if(and(Today()&gt;=VLOOKUP($E$1&amp;C14&amp;B14,TKB_HK2_Moi_Giang!$AB$3:$AE$1042,3,0),today()&lt;VLOOKUP($E$1&amp;C14&amp;B14,TKB_HK2_Moi_Giang!$AB$3:$AE$1042,4,0)),VLOOKUP($E$1&amp;C14&amp;B14,TKB_HK2_Moi_Giang!$AB$3:$AE$1042,2,0)," "),"")</f>
        <v/>
      </c>
      <c r="F14" s="330" t="str">
        <f>iferror(if(and(Today()&gt;=VLOOKUP($F$1&amp;C14&amp;B14,TKB_HK2_Moi_Giang!$AB$3:$AE$1042,3,0),today()&lt;VLOOKUP($F$1&amp;C14&amp;B14,TKB_HK2_Moi_Giang!$AB$3:$AE$1042,4,0)),VLOOKUP($F$1&amp;C14&amp;B14,TKB_HK2_Moi_Giang!$AB$3:$AE$1042,2,0)," "),"")</f>
        <v/>
      </c>
      <c r="G14" s="330" t="str">
        <f>iferror(if(and(Today()&gt;=VLOOKUP($G$1&amp;C14&amp;B14,TKB_HK2_Moi_Giang!$AB$3:$AE$1042,3,0),today()&lt;VLOOKUP($G$1&amp;C14&amp;B14,TKB_HK2_Moi_Giang!$AB$3:$AE$1042,4,0)),VLOOKUP($G$1&amp;C14&amp;B14,TKB_HK2_Moi_Giang!$AB$3:$AE$1042,2,0)," "),"")</f>
        <v/>
      </c>
      <c r="H14" s="330" t="str">
        <f>iferror(if(and(Today()&gt;=VLOOKUP($H$1&amp;C14&amp;B14,TKB_HK2_Moi_Giang!$AB$3:$AE$1042,3,0),today()&lt;VLOOKUP($H$1&amp;C14&amp;B14,TKB_HK2_Moi_Giang!$AB$3:$AE$1042,4,0)),VLOOKUP($H$1&amp;C14&amp;B14,TKB_HK2_Moi_Giang!$AB$3:$AE$1042,2,0)," "),"")</f>
        <v/>
      </c>
      <c r="I14" s="330" t="str">
        <f>iferror(if(and(Today()&gt;=VLOOKUP($I$1&amp;C14&amp;B14,TKB_HK2_Moi_Giang!$AB$3:$AE$1042,3,0),today()&lt;VLOOKUP($I$1&amp;C14&amp;B14,TKB_HK2_Moi_Giang!$AB$3:$AE$1042,4,0)),VLOOKUP($I$1&amp;C14&amp;B14,TKB_HK2_Moi_Giang!$AB$3:$AE$1042,2,0)," "),"")</f>
        <v/>
      </c>
      <c r="J14" s="330" t="str">
        <f>iferror(if(and(Today()&gt;=VLOOKUP($J$1&amp;C14&amp;B14,TKB_HK2_Moi_Giang!$AB$3:$AE$1042,3,0),today()&lt;VLOOKUP($J$1&amp;C14&amp;B14,TKB_HK2_Moi_Giang!$AB$3:$AE$1042,4,0)),VLOOKUP($J$1&amp;C14&amp;B14,TKB_HK2_Moi_Giang!$AB$3:$AE$1042,2,0)," "),"")</f>
        <v/>
      </c>
      <c r="K14" s="331" t="str">
        <f>iferror(if(and(Today()&gt;=VLOOKUP($K$1&amp;C14&amp;B14,TKB_HK2_Moi_Giang!$AB$3:$AE$1042,3,0),today()&lt;VLOOKUP($K$1&amp;C14&amp;B14,TKB_HK2_Moi_Giang!$AB$3:$AE$1042,4,0)),VLOOKUP($K$1&amp;C14&amp;B14,TKB_HK2_Moi_Giang!$AB$3:$AE$1042,2,0)," "),"")</f>
        <v/>
      </c>
    </row>
    <row r="15">
      <c r="A15" s="12"/>
      <c r="B15" s="328">
        <v>203.0</v>
      </c>
      <c r="C15" s="332">
        <v>0.3229166666666667</v>
      </c>
      <c r="D15" s="332">
        <v>0.3854166666666667</v>
      </c>
      <c r="E15" s="330" t="str">
        <f>iferror(if(and(Today()&gt;=VLOOKUP($E$1&amp;C15&amp;B15,TKB_HK2_Moi_Giang!$AB$3:$AE$1042,3,0),today()&lt;VLOOKUP($E$1&amp;C15&amp;B15,TKB_HK2_Moi_Giang!$AB$3:$AE$1042,4,0)),VLOOKUP($E$1&amp;C15&amp;B15,TKB_HK2_Moi_Giang!$AB$3:$AE$1042,2,0)," "),"")</f>
        <v> </v>
      </c>
      <c r="F15" s="330" t="str">
        <f>iferror(if(and(Today()&gt;=VLOOKUP($F$1&amp;C15&amp;B15,TKB_HK2_Moi_Giang!$AB$3:$AE$1042,3,0),today()&lt;VLOOKUP($F$1&amp;C15&amp;B15,TKB_HK2_Moi_Giang!$AB$3:$AE$1042,4,0)),VLOOKUP($F$1&amp;C15&amp;B15,TKB_HK2_Moi_Giang!$AB$3:$AE$1042,2,0)," "),"")</f>
        <v/>
      </c>
      <c r="G15" s="330" t="str">
        <f>iferror(if(and(Today()&gt;=VLOOKUP($G$1&amp;C15&amp;B15,TKB_HK2_Moi_Giang!$AB$3:$AE$1042,3,0),today()&lt;VLOOKUP($G$1&amp;C15&amp;B15,TKB_HK2_Moi_Giang!$AB$3:$AE$1042,4,0)),VLOOKUP($G$1&amp;C15&amp;B15,TKB_HK2_Moi_Giang!$AB$3:$AE$1042,2,0)," "),"")</f>
        <v> </v>
      </c>
      <c r="H15" s="330" t="str">
        <f>iferror(if(and(Today()&gt;=VLOOKUP($H$1&amp;C15&amp;B15,TKB_HK2_Moi_Giang!$AB$3:$AE$1042,3,0),today()&lt;VLOOKUP($H$1&amp;C15&amp;B15,TKB_HK2_Moi_Giang!$AB$3:$AE$1042,4,0)),VLOOKUP($H$1&amp;C15&amp;B15,TKB_HK2_Moi_Giang!$AB$3:$AE$1042,2,0)," "),"")</f>
        <v> </v>
      </c>
      <c r="I15" s="330" t="str">
        <f>iferror(if(and(Today()&gt;=VLOOKUP($I$1&amp;C15&amp;B15,TKB_HK2_Moi_Giang!$AB$3:$AE$1042,3,0),today()&lt;VLOOKUP($I$1&amp;C15&amp;B15,TKB_HK2_Moi_Giang!$AB$3:$AE$1042,4,0)),VLOOKUP($I$1&amp;C15&amp;B15,TKB_HK2_Moi_Giang!$AB$3:$AE$1042,2,0)," "),"")</f>
        <v/>
      </c>
      <c r="J15" s="330" t="str">
        <f>iferror(if(and(Today()&gt;=VLOOKUP($J$1&amp;C15&amp;B15,TKB_HK2_Moi_Giang!$AB$3:$AE$1042,3,0),today()&lt;VLOOKUP($J$1&amp;C15&amp;B15,TKB_HK2_Moi_Giang!$AB$3:$AE$1042,4,0)),VLOOKUP($J$1&amp;C15&amp;B15,TKB_HK2_Moi_Giang!$AB$3:$AE$1042,2,0)," "),"")</f>
        <v> </v>
      </c>
      <c r="K15" s="331" t="str">
        <f>iferror(if(and(Today()&gt;=VLOOKUP($K$1&amp;C15&amp;B15,TKB_HK2_Moi_Giang!$AB$3:$AE$1042,3,0),today()&lt;VLOOKUP($K$1&amp;C15&amp;B15,TKB_HK2_Moi_Giang!$AB$3:$AE$1042,4,0)),VLOOKUP($K$1&amp;C15&amp;B15,TKB_HK2_Moi_Giang!$AB$3:$AE$1042,2,0)," "),"")</f>
        <v/>
      </c>
    </row>
    <row r="16">
      <c r="A16" s="12"/>
      <c r="B16" s="328">
        <v>203.0</v>
      </c>
      <c r="C16" s="332">
        <v>0.3645833333333333</v>
      </c>
      <c r="D16" s="332">
        <v>0.4895833333333333</v>
      </c>
      <c r="E16" s="330" t="str">
        <f>iferror(if(and(Today()&gt;=VLOOKUP($E$1&amp;C16&amp;B16,TKB_HK2_Moi_Giang!$AB$3:$AE$1042,3,0),today()&lt;VLOOKUP($E$1&amp;C16&amp;B16,TKB_HK2_Moi_Giang!$AB$3:$AE$1042,4,0)),VLOOKUP($E$1&amp;C16&amp;B16,TKB_HK2_Moi_Giang!$AB$3:$AE$1042,2,0)," "),"")</f>
        <v/>
      </c>
      <c r="F16" s="330" t="str">
        <f>iferror(if(and(Today()&gt;=VLOOKUP($F$1&amp;C16&amp;B16,TKB_HK2_Moi_Giang!$AB$3:$AE$1042,3,0),today()&lt;VLOOKUP($F$1&amp;C16&amp;B16,TKB_HK2_Moi_Giang!$AB$3:$AE$1042,4,0)),VLOOKUP($F$1&amp;C16&amp;B16,TKB_HK2_Moi_Giang!$AB$3:$AE$1042,2,0)," "),"")</f>
        <v/>
      </c>
      <c r="G16" s="330" t="str">
        <f>iferror(if(and(Today()&gt;=VLOOKUP($G$1&amp;C16&amp;B16,TKB_HK2_Moi_Giang!$AB$3:$AE$1042,3,0),today()&lt;VLOOKUP($G$1&amp;C16&amp;B16,TKB_HK2_Moi_Giang!$AB$3:$AE$1042,4,0)),VLOOKUP($G$1&amp;C16&amp;B16,TKB_HK2_Moi_Giang!$AB$3:$AE$1042,2,0)," "),"")</f>
        <v/>
      </c>
      <c r="H16" s="330" t="str">
        <f>iferror(if(and(Today()&gt;=VLOOKUP($H$1&amp;C16&amp;B16,TKB_HK2_Moi_Giang!$AB$3:$AE$1042,3,0),today()&lt;VLOOKUP($H$1&amp;C16&amp;B16,TKB_HK2_Moi_Giang!$AB$3:$AE$1042,4,0)),VLOOKUP($H$1&amp;C16&amp;B16,TKB_HK2_Moi_Giang!$AB$3:$AE$1042,2,0)," "),"")</f>
        <v/>
      </c>
      <c r="I16" s="330" t="str">
        <f>iferror(if(and(Today()&gt;=VLOOKUP($I$1&amp;C16&amp;B16,TKB_HK2_Moi_Giang!$AB$3:$AE$1042,3,0),today()&lt;VLOOKUP($I$1&amp;C16&amp;B16,TKB_HK2_Moi_Giang!$AB$3:$AE$1042,4,0)),VLOOKUP($I$1&amp;C16&amp;B16,TKB_HK2_Moi_Giang!$AB$3:$AE$1042,2,0)," "),"")</f>
        <v/>
      </c>
      <c r="J16" s="330" t="str">
        <f>iferror(if(and(Today()&gt;=VLOOKUP($J$1&amp;C16&amp;B16,TKB_HK2_Moi_Giang!$AB$3:$AE$1042,3,0),today()&lt;VLOOKUP($J$1&amp;C16&amp;B16,TKB_HK2_Moi_Giang!$AB$3:$AE$1042,4,0)),VLOOKUP($J$1&amp;C16&amp;B16,TKB_HK2_Moi_Giang!$AB$3:$AE$1042,2,0)," "),"")</f>
        <v/>
      </c>
      <c r="K16" s="331" t="str">
        <f>iferror(if(and(Today()&gt;=VLOOKUP($K$1&amp;C16&amp;B16,TKB_HK2_Moi_Giang!$AB$3:$AE$1042,3,0),today()&lt;VLOOKUP($K$1&amp;C16&amp;B16,TKB_HK2_Moi_Giang!$AB$3:$AE$1042,4,0)),VLOOKUP($K$1&amp;C16&amp;B16,TKB_HK2_Moi_Giang!$AB$3:$AE$1042,2,0)," "),"")</f>
        <v/>
      </c>
    </row>
    <row r="17">
      <c r="A17" s="12"/>
      <c r="B17" s="328">
        <v>203.0</v>
      </c>
      <c r="C17" s="333">
        <v>0.5416666666666666</v>
      </c>
      <c r="D17" s="333">
        <v>0.6354166666666666</v>
      </c>
      <c r="E17" s="330" t="str">
        <f>iferror(if(and(Today()&gt;=VLOOKUP($E$1&amp;C17&amp;B17,TKB_HK2_Moi_Giang!$AB$3:$AE$1042,3,0),today()&lt;VLOOKUP($E$1&amp;C17&amp;B17,TKB_HK2_Moi_Giang!$AB$3:$AE$1042,4,0)),VLOOKUP($E$1&amp;C17&amp;B17,TKB_HK2_Moi_Giang!$AB$3:$AE$1042,2,0)," "),"")</f>
        <v>VH7M- GDTX 11C5  13:00-17:00  BĐ: 25/8/2025 KT: 31/5/2026</v>
      </c>
      <c r="F17" s="330" t="str">
        <f>iferror(if(and(Today()&gt;=VLOOKUP($F$1&amp;C17&amp;B17,TKB_HK2_Moi_Giang!$AB$3:$AE$1042,3,0),today()&lt;VLOOKUP($F$1&amp;C17&amp;B17,TKB_HK2_Moi_Giang!$AB$3:$AE$1042,4,0)),VLOOKUP($F$1&amp;C17&amp;B17,TKB_HK2_Moi_Giang!$AB$3:$AE$1042,2,0)," "),"")</f>
        <v>VH7M- GDTX 11C5  13:00-17:00  BĐ: 26/8/2025 KT: 31/5/2026</v>
      </c>
      <c r="G17" s="330" t="str">
        <f>iferror(if(and(Today()&gt;=VLOOKUP($G$1&amp;C17&amp;B17,TKB_HK2_Moi_Giang!$AB$3:$AE$1042,3,0),today()&lt;VLOOKUP($G$1&amp;C17&amp;B17,TKB_HK2_Moi_Giang!$AB$3:$AE$1042,4,0)),VLOOKUP($G$1&amp;C17&amp;B17,TKB_HK2_Moi_Giang!$AB$3:$AE$1042,2,0)," "),"")</f>
        <v>VH7M- GDTX 11C5  13:00-17:00  BĐ: 27/8/2025 KT: 31/5/2026</v>
      </c>
      <c r="H17" s="330" t="str">
        <f>iferror(if(and(Today()&gt;=VLOOKUP($H$1&amp;C17&amp;B17,TKB_HK2_Moi_Giang!$AB$3:$AE$1042,3,0),today()&lt;VLOOKUP($H$1&amp;C17&amp;B17,TKB_HK2_Moi_Giang!$AB$3:$AE$1042,4,0)),VLOOKUP($H$1&amp;C17&amp;B17,TKB_HK2_Moi_Giang!$AB$3:$AE$1042,2,0)," "),"")</f>
        <v>VH7M- GDTX 11C5  13:00-17:00  BĐ: 28/8/2025 KT: 31/5/2026</v>
      </c>
      <c r="I17" s="330" t="str">
        <f>iferror(if(and(Today()&gt;=VLOOKUP($I$1&amp;C17&amp;B17,TKB_HK2_Moi_Giang!$AB$3:$AE$1042,3,0),today()&lt;VLOOKUP($I$1&amp;C17&amp;B17,TKB_HK2_Moi_Giang!$AB$3:$AE$1042,4,0)),VLOOKUP($I$1&amp;C17&amp;B17,TKB_HK2_Moi_Giang!$AB$3:$AE$1042,2,0)," "),"")</f>
        <v>VH7M- GDTX 11C5  13:00-17:00  BĐ: 29/8/2025 KT: 31/5/2026</v>
      </c>
      <c r="J17" s="330" t="str">
        <f>iferror(if(and(Today()&gt;=VLOOKUP($J$1&amp;C17&amp;B17,TKB_HK2_Moi_Giang!$AB$3:$AE$1042,3,0),today()&lt;VLOOKUP($J$1&amp;C17&amp;B17,TKB_HK2_Moi_Giang!$AB$3:$AE$1042,4,0)),VLOOKUP($J$1&amp;C17&amp;B17,TKB_HK2_Moi_Giang!$AB$3:$AE$1042,2,0)," "),"")</f>
        <v>VH7M- GDTX 11C5  13:00-17:00  BĐ: 30/8/2025 KT: 31/5/2026</v>
      </c>
      <c r="K17" s="331" t="str">
        <f>iferror(if(and(Today()&gt;=VLOOKUP($K$1&amp;C17&amp;B17,TKB_HK2_Moi_Giang!$AB$3:$AE$1042,3,0),today()&lt;VLOOKUP($K$1&amp;C17&amp;B17,TKB_HK2_Moi_Giang!$AB$3:$AE$1042,4,0)),VLOOKUP($K$1&amp;C17&amp;B17,TKB_HK2_Moi_Giang!$AB$3:$AE$1042,2,0)," "),"")</f>
        <v/>
      </c>
    </row>
    <row r="18">
      <c r="A18" s="12"/>
      <c r="B18" s="328">
        <v>203.0</v>
      </c>
      <c r="C18" s="333">
        <v>0.6458333333333334</v>
      </c>
      <c r="D18" s="333">
        <v>0.7395833333333334</v>
      </c>
      <c r="E18" s="330" t="str">
        <f>iferror(if(and(Today()&gt;=VLOOKUP($E$1&amp;C18&amp;B18,TKB_HK2_Moi_Giang!$AB$3:$AE$1042,3,0),today()&lt;VLOOKUP($E$1&amp;C18&amp;B18,TKB_HK2_Moi_Giang!$AB$3:$AE$1042,4,0)),VLOOKUP($E$1&amp;C18&amp;B18,TKB_HK2_Moi_Giang!$AB$3:$AE$1042,2,0)," "),"")</f>
        <v/>
      </c>
      <c r="F18" s="330" t="str">
        <f>iferror(if(and(Today()&gt;=VLOOKUP($F$1&amp;C18&amp;B18,TKB_HK2_Moi_Giang!$AB$3:$AE$1042,3,0),today()&lt;VLOOKUP($F$1&amp;C18&amp;B18,TKB_HK2_Moi_Giang!$AB$3:$AE$1042,4,0)),VLOOKUP($F$1&amp;C18&amp;B18,TKB_HK2_Moi_Giang!$AB$3:$AE$1042,2,0)," "),"")</f>
        <v/>
      </c>
      <c r="G18" s="330" t="str">
        <f>iferror(if(and(Today()&gt;=VLOOKUP($G$1&amp;C18&amp;B18,TKB_HK2_Moi_Giang!$AB$3:$AE$1042,3,0),today()&lt;VLOOKUP($G$1&amp;C18&amp;B18,TKB_HK2_Moi_Giang!$AB$3:$AE$1042,4,0)),VLOOKUP($G$1&amp;C18&amp;B18,TKB_HK2_Moi_Giang!$AB$3:$AE$1042,2,0)," "),"")</f>
        <v/>
      </c>
      <c r="H18" s="330" t="str">
        <f>iferror(if(and(Today()&gt;=VLOOKUP($H$1&amp;C18&amp;B18,TKB_HK2_Moi_Giang!$AB$3:$AE$1042,3,0),today()&lt;VLOOKUP($H$1&amp;C18&amp;B18,TKB_HK2_Moi_Giang!$AB$3:$AE$1042,4,0)),VLOOKUP($H$1&amp;C18&amp;B18,TKB_HK2_Moi_Giang!$AB$3:$AE$1042,2,0)," "),"")</f>
        <v/>
      </c>
      <c r="I18" s="330" t="str">
        <f>iferror(if(and(Today()&gt;=VLOOKUP($I$1&amp;C18&amp;B18,TKB_HK2_Moi_Giang!$AB$3:$AE$1042,3,0),today()&lt;VLOOKUP($I$1&amp;C18&amp;B18,TKB_HK2_Moi_Giang!$AB$3:$AE$1042,4,0)),VLOOKUP($I$1&amp;C18&amp;B18,TKB_HK2_Moi_Giang!$AB$3:$AE$1042,2,0)," "),"")</f>
        <v/>
      </c>
      <c r="J18" s="330" t="str">
        <f>iferror(if(and(Today()&gt;=VLOOKUP($J$1&amp;C18&amp;B18,TKB_HK2_Moi_Giang!$AB$3:$AE$1042,3,0),today()&lt;VLOOKUP($J$1&amp;C18&amp;B18,TKB_HK2_Moi_Giang!$AB$3:$AE$1042,4,0)),VLOOKUP($J$1&amp;C18&amp;B18,TKB_HK2_Moi_Giang!$AB$3:$AE$1042,2,0)," "),"")</f>
        <v/>
      </c>
      <c r="K18" s="331" t="str">
        <f>iferror(if(and(Today()&gt;=VLOOKUP($K$1&amp;C18&amp;B18,TKB_HK2_Moi_Giang!$AB$3:$AE$1042,3,0),today()&lt;VLOOKUP($K$1&amp;C18&amp;B18,TKB_HK2_Moi_Giang!$AB$3:$AE$1042,4,0)),VLOOKUP($K$1&amp;C18&amp;B18,TKB_HK2_Moi_Giang!$AB$3:$AE$1042,2,0)," "),"")</f>
        <v/>
      </c>
    </row>
    <row r="19">
      <c r="A19" s="19"/>
      <c r="B19" s="328">
        <v>203.0</v>
      </c>
      <c r="C19" s="333">
        <v>0.75</v>
      </c>
      <c r="D19" s="333">
        <v>0.84375</v>
      </c>
      <c r="E19" s="330" t="str">
        <f>iferror(if(and(Today()&gt;=VLOOKUP($E$1&amp;C19&amp;B19,TKB_HK2_Moi_Giang!$AB$3:$AE$1042,3,0),today()&lt;VLOOKUP($E$1&amp;C19&amp;B19,TKB_HK2_Moi_Giang!$AB$3:$AE$1042,4,0)),VLOOKUP($E$1&amp;C19&amp;B19,TKB_HK2_Moi_Giang!$AB$3:$AE$1042,2,0)," "),"")</f>
        <v/>
      </c>
      <c r="F19" s="330" t="str">
        <f>iferror(if(and(Today()&gt;=VLOOKUP($F$1&amp;C19&amp;B19,TKB_HK2_Moi_Giang!$AB$3:$AE$1042,3,0),today()&lt;VLOOKUP($F$1&amp;C19&amp;B19,TKB_HK2_Moi_Giang!$AB$3:$AE$1042,4,0)),VLOOKUP($F$1&amp;C19&amp;B19,TKB_HK2_Moi_Giang!$AB$3:$AE$1042,2,0)," "),"")</f>
        <v/>
      </c>
      <c r="G19" s="330" t="str">
        <f>iferror(if(and(Today()&gt;=VLOOKUP($G$1&amp;C19&amp;B19,TKB_HK2_Moi_Giang!$AB$3:$AE$1042,3,0),today()&lt;VLOOKUP($G$1&amp;C19&amp;B19,TKB_HK2_Moi_Giang!$AB$3:$AE$1042,4,0)),VLOOKUP($G$1&amp;C19&amp;B19,TKB_HK2_Moi_Giang!$AB$3:$AE$1042,2,0)," "),"")</f>
        <v/>
      </c>
      <c r="H19" s="330" t="str">
        <f>iferror(if(and(Today()&gt;=VLOOKUP($H$1&amp;C19&amp;B19,TKB_HK2_Moi_Giang!$AB$3:$AE$1042,3,0),today()&lt;VLOOKUP($H$1&amp;C19&amp;B19,TKB_HK2_Moi_Giang!$AB$3:$AE$1042,4,0)),VLOOKUP($H$1&amp;C19&amp;B19,TKB_HK2_Moi_Giang!$AB$3:$AE$1042,2,0)," "),"")</f>
        <v/>
      </c>
      <c r="I19" s="330" t="str">
        <f>iferror(if(and(Today()&gt;=VLOOKUP($I$1&amp;C19&amp;B19,TKB_HK2_Moi_Giang!$AB$3:$AE$1042,3,0),today()&lt;VLOOKUP($I$1&amp;C19&amp;B19,TKB_HK2_Moi_Giang!$AB$3:$AE$1042,4,0)),VLOOKUP($I$1&amp;C19&amp;B19,TKB_HK2_Moi_Giang!$AB$3:$AE$1042,2,0)," "),"")</f>
        <v/>
      </c>
      <c r="J19" s="330" t="str">
        <f>iferror(if(and(Today()&gt;=VLOOKUP($J$1&amp;C19&amp;B19,TKB_HK2_Moi_Giang!$AB$3:$AE$1042,3,0),today()&lt;VLOOKUP($J$1&amp;C19&amp;B19,TKB_HK2_Moi_Giang!$AB$3:$AE$1042,4,0)),VLOOKUP($J$1&amp;C19&amp;B19,TKB_HK2_Moi_Giang!$AB$3:$AE$1042,2,0)," "),"")</f>
        <v/>
      </c>
      <c r="K19" s="331" t="str">
        <f>iferror(if(and(Today()&gt;=VLOOKUP($K$1&amp;C19&amp;B19,TKB_HK2_Moi_Giang!$AB$3:$AE$1042,3,0),today()&lt;VLOOKUP($K$1&amp;C19&amp;B19,TKB_HK2_Moi_Giang!$AB$3:$AE$1042,4,0)),VLOOKUP($K$1&amp;C19&amp;B19,TKB_HK2_Moi_Giang!$AB$3:$AE$1042,2,0)," "),"")</f>
        <v/>
      </c>
    </row>
    <row r="20">
      <c r="A20" s="327">
        <v>205.0</v>
      </c>
      <c r="B20" s="328">
        <v>205.0</v>
      </c>
      <c r="C20" s="332">
        <v>0.2916666666666667</v>
      </c>
      <c r="D20" s="332">
        <v>0.3541666666666667</v>
      </c>
      <c r="E20" s="330" t="str">
        <f>iferror(if(and(Today()&gt;=VLOOKUP($E$1&amp;C20&amp;B20,TKB_HK2_Moi_Giang!$AB$3:$AE$1042,3,0),today()&lt;VLOOKUP($E$1&amp;C20&amp;B20,TKB_HK2_Moi_Giang!$AB$3:$AE$1042,4,0)),VLOOKUP($E$1&amp;C20&amp;B20,TKB_HK2_Moi_Giang!$AB$3:$AE$1042,2,0)," "),"")</f>
        <v/>
      </c>
      <c r="F20" s="330" t="str">
        <f>iferror(if(and(Today()&gt;=VLOOKUP($F$1&amp;C20&amp;B20,TKB_HK2_Moi_Giang!$AB$3:$AE$1042,3,0),today()&lt;VLOOKUP($F$1&amp;C20&amp;B20,TKB_HK2_Moi_Giang!$AB$3:$AE$1042,4,0)),VLOOKUP($F$1&amp;C20&amp;B20,TKB_HK2_Moi_Giang!$AB$3:$AE$1042,2,0)," "),"")</f>
        <v/>
      </c>
      <c r="G20" s="330" t="str">
        <f>iferror(if(and(Today()&gt;=VLOOKUP($G$1&amp;C20&amp;B20,TKB_HK2_Moi_Giang!$AB$3:$AE$1042,3,0),today()&lt;VLOOKUP($G$1&amp;C20&amp;B20,TKB_HK2_Moi_Giang!$AB$3:$AE$1042,4,0)),VLOOKUP($G$1&amp;C20&amp;B20,TKB_HK2_Moi_Giang!$AB$3:$AE$1042,2,0)," "),"")</f>
        <v/>
      </c>
      <c r="H20" s="330" t="str">
        <f>iferror(if(and(Today()&gt;=VLOOKUP($H$1&amp;C20&amp;B20,TKB_HK2_Moi_Giang!$AB$3:$AE$1042,3,0),today()&lt;VLOOKUP($H$1&amp;C20&amp;B20,TKB_HK2_Moi_Giang!$AB$3:$AE$1042,4,0)),VLOOKUP($H$1&amp;C20&amp;B20,TKB_HK2_Moi_Giang!$AB$3:$AE$1042,2,0)," "),"")</f>
        <v/>
      </c>
      <c r="I20" s="330" t="str">
        <f>iferror(if(and(Today()&gt;=VLOOKUP($I$1&amp;C20&amp;B20,TKB_HK2_Moi_Giang!$AB$3:$AE$1042,3,0),today()&lt;VLOOKUP($I$1&amp;C20&amp;B20,TKB_HK2_Moi_Giang!$AB$3:$AE$1042,4,0)),VLOOKUP($I$1&amp;C20&amp;B20,TKB_HK2_Moi_Giang!$AB$3:$AE$1042,2,0)," "),"")</f>
        <v/>
      </c>
      <c r="J20" s="330" t="str">
        <f>iferror(if(and(Today()&gt;=VLOOKUP($J$1&amp;C20&amp;B20,TKB_HK2_Moi_Giang!$AB$3:$AE$1042,3,0),today()&lt;VLOOKUP($J$1&amp;C20&amp;B20,TKB_HK2_Moi_Giang!$AB$3:$AE$1042,4,0)),VLOOKUP($J$1&amp;C20&amp;B20,TKB_HK2_Moi_Giang!$AB$3:$AE$1042,2,0)," "),"")</f>
        <v/>
      </c>
      <c r="K20" s="331" t="str">
        <f>iferror(if(and(Today()&gt;=VLOOKUP($K$1&amp;C20&amp;B20,TKB_HK2_Moi_Giang!$AB$3:$AE$1042,3,0),today()&lt;VLOOKUP($K$1&amp;C20&amp;B20,TKB_HK2_Moi_Giang!$AB$3:$AE$1042,4,0)),VLOOKUP($K$1&amp;C20&amp;B20,TKB_HK2_Moi_Giang!$AB$3:$AE$1042,2,0)," "),"")</f>
        <v/>
      </c>
    </row>
    <row r="21">
      <c r="A21" s="12"/>
      <c r="B21" s="328">
        <v>205.0</v>
      </c>
      <c r="C21" s="332">
        <v>0.3229166666666667</v>
      </c>
      <c r="D21" s="332">
        <v>0.3854166666666667</v>
      </c>
      <c r="E21" s="330" t="str">
        <f>iferror(if(and(Today()&gt;=VLOOKUP($E$1&amp;C21&amp;B21,TKB_HK2_Moi_Giang!$AB$3:$AE$1042,3,0),today()&lt;VLOOKUP($E$1&amp;C21&amp;B21,TKB_HK2_Moi_Giang!$AB$3:$AE$1042,4,0)),VLOOKUP($E$1&amp;C21&amp;B21,TKB_HK2_Moi_Giang!$AB$3:$AE$1042,2,0)," "),"")</f>
        <v/>
      </c>
      <c r="F21" s="330" t="str">
        <f>iferror(if(and(Today()&gt;=VLOOKUP($F$1&amp;C21&amp;B21,TKB_HK2_Moi_Giang!$AB$3:$AE$1042,3,0),today()&lt;VLOOKUP($F$1&amp;C21&amp;B21,TKB_HK2_Moi_Giang!$AB$3:$AE$1042,4,0)),VLOOKUP($F$1&amp;C21&amp;B21,TKB_HK2_Moi_Giang!$AB$3:$AE$1042,2,0)," "),"")</f>
        <v> </v>
      </c>
      <c r="G21" s="330" t="str">
        <f>iferror(if(and(Today()&gt;=VLOOKUP($G$1&amp;C21&amp;B21,TKB_HK2_Moi_Giang!$AB$3:$AE$1042,3,0),today()&lt;VLOOKUP($G$1&amp;C21&amp;B21,TKB_HK2_Moi_Giang!$AB$3:$AE$1042,4,0)),VLOOKUP($G$1&amp;C21&amp;B21,TKB_HK2_Moi_Giang!$AB$3:$AE$1042,2,0)," "),"")</f>
        <v/>
      </c>
      <c r="H21" s="330" t="str">
        <f>iferror(if(and(Today()&gt;=VLOOKUP($H$1&amp;C21&amp;B21,TKB_HK2_Moi_Giang!$AB$3:$AE$1042,3,0),today()&lt;VLOOKUP($H$1&amp;C21&amp;B21,TKB_HK2_Moi_Giang!$AB$3:$AE$1042,4,0)),VLOOKUP($H$1&amp;C21&amp;B21,TKB_HK2_Moi_Giang!$AB$3:$AE$1042,2,0)," "),"")</f>
        <v> </v>
      </c>
      <c r="I21" s="330" t="str">
        <f>iferror(if(and(Today()&gt;=VLOOKUP($I$1&amp;C21&amp;B21,TKB_HK2_Moi_Giang!$AB$3:$AE$1042,3,0),today()&lt;VLOOKUP($I$1&amp;C21&amp;B21,TKB_HK2_Moi_Giang!$AB$3:$AE$1042,4,0)),VLOOKUP($I$1&amp;C21&amp;B21,TKB_HK2_Moi_Giang!$AB$3:$AE$1042,2,0)," "),"")</f>
        <v/>
      </c>
      <c r="J21" s="330" t="str">
        <f>iferror(if(and(Today()&gt;=VLOOKUP($J$1&amp;C21&amp;B21,TKB_HK2_Moi_Giang!$AB$3:$AE$1042,3,0),today()&lt;VLOOKUP($J$1&amp;C21&amp;B21,TKB_HK2_Moi_Giang!$AB$3:$AE$1042,4,0)),VLOOKUP($J$1&amp;C21&amp;B21,TKB_HK2_Moi_Giang!$AB$3:$AE$1042,2,0)," "),"")</f>
        <v/>
      </c>
      <c r="K21" s="331" t="str">
        <f>iferror(if(and(Today()&gt;=VLOOKUP($K$1&amp;C21&amp;B21,TKB_HK2_Moi_Giang!$AB$3:$AE$1042,3,0),today()&lt;VLOOKUP($K$1&amp;C21&amp;B21,TKB_HK2_Moi_Giang!$AB$3:$AE$1042,4,0)),VLOOKUP($K$1&amp;C21&amp;B21,TKB_HK2_Moi_Giang!$AB$3:$AE$1042,2,0)," "),"")</f>
        <v/>
      </c>
    </row>
    <row r="22">
      <c r="A22" s="12"/>
      <c r="B22" s="328">
        <v>205.0</v>
      </c>
      <c r="C22" s="332">
        <v>0.3645833333333333</v>
      </c>
      <c r="D22" s="332">
        <v>0.4895833333333333</v>
      </c>
      <c r="E22" s="330" t="str">
        <f>iferror(if(and(Today()&gt;=VLOOKUP($E$1&amp;C22&amp;B22,TKB_HK2_Moi_Giang!$AB$3:$AE$1042,3,0),today()&lt;VLOOKUP($E$1&amp;C22&amp;B22,TKB_HK2_Moi_Giang!$AB$3:$AE$1042,4,0)),VLOOKUP($E$1&amp;C22&amp;B22,TKB_HK2_Moi_Giang!$AB$3:$AE$1042,2,0)," "),"")</f>
        <v/>
      </c>
      <c r="F22" s="330" t="str">
        <f>iferror(if(and(Today()&gt;=VLOOKUP($F$1&amp;C22&amp;B22,TKB_HK2_Moi_Giang!$AB$3:$AE$1042,3,0),today()&lt;VLOOKUP($F$1&amp;C22&amp;B22,TKB_HK2_Moi_Giang!$AB$3:$AE$1042,4,0)),VLOOKUP($F$1&amp;C22&amp;B22,TKB_HK2_Moi_Giang!$AB$3:$AE$1042,2,0)," "),"")</f>
        <v/>
      </c>
      <c r="G22" s="330" t="str">
        <f>iferror(if(and(Today()&gt;=VLOOKUP($G$1&amp;C22&amp;B22,TKB_HK2_Moi_Giang!$AB$3:$AE$1042,3,0),today()&lt;VLOOKUP($G$1&amp;C22&amp;B22,TKB_HK2_Moi_Giang!$AB$3:$AE$1042,4,0)),VLOOKUP($G$1&amp;C22&amp;B22,TKB_HK2_Moi_Giang!$AB$3:$AE$1042,2,0)," "),"")</f>
        <v/>
      </c>
      <c r="H22" s="330" t="str">
        <f>iferror(if(and(Today()&gt;=VLOOKUP($H$1&amp;C22&amp;B22,TKB_HK2_Moi_Giang!$AB$3:$AE$1042,3,0),today()&lt;VLOOKUP($H$1&amp;C22&amp;B22,TKB_HK2_Moi_Giang!$AB$3:$AE$1042,4,0)),VLOOKUP($H$1&amp;C22&amp;B22,TKB_HK2_Moi_Giang!$AB$3:$AE$1042,2,0)," "),"")</f>
        <v/>
      </c>
      <c r="I22" s="330" t="str">
        <f>iferror(if(and(Today()&gt;=VLOOKUP($I$1&amp;C22&amp;B22,TKB_HK2_Moi_Giang!$AB$3:$AE$1042,3,0),today()&lt;VLOOKUP($I$1&amp;C22&amp;B22,TKB_HK2_Moi_Giang!$AB$3:$AE$1042,4,0)),VLOOKUP($I$1&amp;C22&amp;B22,TKB_HK2_Moi_Giang!$AB$3:$AE$1042,2,0)," "),"")</f>
        <v/>
      </c>
      <c r="J22" s="330" t="str">
        <f>iferror(if(and(Today()&gt;=VLOOKUP($J$1&amp;C22&amp;B22,TKB_HK2_Moi_Giang!$AB$3:$AE$1042,3,0),today()&lt;VLOOKUP($J$1&amp;C22&amp;B22,TKB_HK2_Moi_Giang!$AB$3:$AE$1042,4,0)),VLOOKUP($J$1&amp;C22&amp;B22,TKB_HK2_Moi_Giang!$AB$3:$AE$1042,2,0)," "),"")</f>
        <v/>
      </c>
      <c r="K22" s="331" t="str">
        <f>iferror(if(and(Today()&gt;=VLOOKUP($K$1&amp;C22&amp;B22,TKB_HK2_Moi_Giang!$AB$3:$AE$1042,3,0),today()&lt;VLOOKUP($K$1&amp;C22&amp;B22,TKB_HK2_Moi_Giang!$AB$3:$AE$1042,4,0)),VLOOKUP($K$1&amp;C22&amp;B22,TKB_HK2_Moi_Giang!$AB$3:$AE$1042,2,0)," "),"")</f>
        <v/>
      </c>
    </row>
    <row r="23">
      <c r="A23" s="12"/>
      <c r="B23" s="328">
        <v>205.0</v>
      </c>
      <c r="C23" s="333">
        <v>0.5416666666666666</v>
      </c>
      <c r="D23" s="333">
        <v>0.6354166666666666</v>
      </c>
      <c r="E23" s="330" t="str">
        <f>iferror(if(and(Today()&gt;=VLOOKUP($E$1&amp;C23&amp;B23,TKB_HK2_Moi_Giang!$AB$3:$AE$1042,3,0),today()&lt;VLOOKUP($E$1&amp;C23&amp;B23,TKB_HK2_Moi_Giang!$AB$3:$AE$1042,4,0)),VLOOKUP($E$1&amp;C23&amp;B23,TKB_HK2_Moi_Giang!$AB$3:$AE$1042,2,0)," "),"")</f>
        <v>VH7M- GDTX 11C4  13:00-17:00  BĐ: 25/8/2025 KT: 31/5/2026</v>
      </c>
      <c r="F23" s="330" t="str">
        <f>iferror(if(and(Today()&gt;=VLOOKUP($F$1&amp;C23&amp;B23,TKB_HK2_Moi_Giang!$AB$3:$AE$1042,3,0),today()&lt;VLOOKUP($F$1&amp;C23&amp;B23,TKB_HK2_Moi_Giang!$AB$3:$AE$1042,4,0)),VLOOKUP($F$1&amp;C23&amp;B23,TKB_HK2_Moi_Giang!$AB$3:$AE$1042,2,0)," "),"")</f>
        <v>VH7M- GDTX 11C4  13:00-17:00  BĐ: 26/8/2025 KT: 31/5/2026</v>
      </c>
      <c r="G23" s="330" t="str">
        <f>iferror(if(and(Today()&gt;=VLOOKUP($G$1&amp;C23&amp;B23,TKB_HK2_Moi_Giang!$AB$3:$AE$1042,3,0),today()&lt;VLOOKUP($G$1&amp;C23&amp;B23,TKB_HK2_Moi_Giang!$AB$3:$AE$1042,4,0)),VLOOKUP($G$1&amp;C23&amp;B23,TKB_HK2_Moi_Giang!$AB$3:$AE$1042,2,0)," "),"")</f>
        <v>VH7M- GDTX 11C4  13:00-17:00  BĐ: 27/8/2025 KT: 31/5/2026</v>
      </c>
      <c r="H23" s="330" t="str">
        <f>iferror(if(and(Today()&gt;=VLOOKUP($H$1&amp;C23&amp;B23,TKB_HK2_Moi_Giang!$AB$3:$AE$1042,3,0),today()&lt;VLOOKUP($H$1&amp;C23&amp;B23,TKB_HK2_Moi_Giang!$AB$3:$AE$1042,4,0)),VLOOKUP($H$1&amp;C23&amp;B23,TKB_HK2_Moi_Giang!$AB$3:$AE$1042,2,0)," "),"")</f>
        <v>VH7M- GDTX 11C4  13:00-17:00  BĐ: 28/8/2025 KT: 31/5/2026</v>
      </c>
      <c r="I23" s="330" t="str">
        <f>iferror(if(and(Today()&gt;=VLOOKUP($I$1&amp;C23&amp;B23,TKB_HK2_Moi_Giang!$AB$3:$AE$1042,3,0),today()&lt;VLOOKUP($I$1&amp;C23&amp;B23,TKB_HK2_Moi_Giang!$AB$3:$AE$1042,4,0)),VLOOKUP($I$1&amp;C23&amp;B23,TKB_HK2_Moi_Giang!$AB$3:$AE$1042,2,0)," "),"")</f>
        <v>VH7M- GDTX 11C4  13:00-17:00  BĐ: 29/8/2025 KT: 31/5/2026</v>
      </c>
      <c r="J23" s="330" t="str">
        <f>iferror(if(and(Today()&gt;=VLOOKUP($J$1&amp;C23&amp;B23,TKB_HK2_Moi_Giang!$AB$3:$AE$1042,3,0),today()&lt;VLOOKUP($J$1&amp;C23&amp;B23,TKB_HK2_Moi_Giang!$AB$3:$AE$1042,4,0)),VLOOKUP($J$1&amp;C23&amp;B23,TKB_HK2_Moi_Giang!$AB$3:$AE$1042,2,0)," "),"")</f>
        <v>VH7M- GDTX 11C4  13:00-17:00  BĐ: 30/8/2025 KT: 31/5/2026</v>
      </c>
      <c r="K23" s="331" t="str">
        <f>iferror(if(and(Today()&gt;=VLOOKUP($K$1&amp;C23&amp;B23,TKB_HK2_Moi_Giang!$AB$3:$AE$1042,3,0),today()&lt;VLOOKUP($K$1&amp;C23&amp;B23,TKB_HK2_Moi_Giang!$AB$3:$AE$1042,4,0)),VLOOKUP($K$1&amp;C23&amp;B23,TKB_HK2_Moi_Giang!$AB$3:$AE$1042,2,0)," "),"")</f>
        <v/>
      </c>
    </row>
    <row r="24">
      <c r="A24" s="12"/>
      <c r="B24" s="328">
        <v>205.0</v>
      </c>
      <c r="C24" s="333">
        <v>0.6458333333333334</v>
      </c>
      <c r="D24" s="333">
        <v>0.7395833333333334</v>
      </c>
      <c r="E24" s="330" t="str">
        <f>iferror(if(and(Today()&gt;=VLOOKUP($E$1&amp;C24&amp;B24,TKB_HK2_Moi_Giang!$AB$3:$AE$1042,3,0),today()&lt;VLOOKUP($E$1&amp;C24&amp;B24,TKB_HK2_Moi_Giang!$AB$3:$AE$1042,4,0)),VLOOKUP($E$1&amp;C24&amp;B24,TKB_HK2_Moi_Giang!$AB$3:$AE$1042,2,0)," "),"")</f>
        <v/>
      </c>
      <c r="F24" s="330" t="str">
        <f>iferror(if(and(Today()&gt;=VLOOKUP($F$1&amp;C24&amp;B24,TKB_HK2_Moi_Giang!$AB$3:$AE$1042,3,0),today()&lt;VLOOKUP($F$1&amp;C24&amp;B24,TKB_HK2_Moi_Giang!$AB$3:$AE$1042,4,0)),VLOOKUP($F$1&amp;C24&amp;B24,TKB_HK2_Moi_Giang!$AB$3:$AE$1042,2,0)," "),"")</f>
        <v/>
      </c>
      <c r="G24" s="330" t="str">
        <f>iferror(if(and(Today()&gt;=VLOOKUP($G$1&amp;C24&amp;B24,TKB_HK2_Moi_Giang!$AB$3:$AE$1042,3,0),today()&lt;VLOOKUP($G$1&amp;C24&amp;B24,TKB_HK2_Moi_Giang!$AB$3:$AE$1042,4,0)),VLOOKUP($G$1&amp;C24&amp;B24,TKB_HK2_Moi_Giang!$AB$3:$AE$1042,2,0)," "),"")</f>
        <v/>
      </c>
      <c r="H24" s="330" t="str">
        <f>iferror(if(and(Today()&gt;=VLOOKUP($H$1&amp;C24&amp;B24,TKB_HK2_Moi_Giang!$AB$3:$AE$1042,3,0),today()&lt;VLOOKUP($H$1&amp;C24&amp;B24,TKB_HK2_Moi_Giang!$AB$3:$AE$1042,4,0)),VLOOKUP($H$1&amp;C24&amp;B24,TKB_HK2_Moi_Giang!$AB$3:$AE$1042,2,0)," "),"")</f>
        <v/>
      </c>
      <c r="I24" s="330" t="str">
        <f>iferror(if(and(Today()&gt;=VLOOKUP($I$1&amp;C24&amp;B24,TKB_HK2_Moi_Giang!$AB$3:$AE$1042,3,0),today()&lt;VLOOKUP($I$1&amp;C24&amp;B24,TKB_HK2_Moi_Giang!$AB$3:$AE$1042,4,0)),VLOOKUP($I$1&amp;C24&amp;B24,TKB_HK2_Moi_Giang!$AB$3:$AE$1042,2,0)," "),"")</f>
        <v/>
      </c>
      <c r="J24" s="330" t="str">
        <f>iferror(if(and(Today()&gt;=VLOOKUP($J$1&amp;C24&amp;B24,TKB_HK2_Moi_Giang!$AB$3:$AE$1042,3,0),today()&lt;VLOOKUP($J$1&amp;C24&amp;B24,TKB_HK2_Moi_Giang!$AB$3:$AE$1042,4,0)),VLOOKUP($J$1&amp;C24&amp;B24,TKB_HK2_Moi_Giang!$AB$3:$AE$1042,2,0)," "),"")</f>
        <v/>
      </c>
      <c r="K24" s="331" t="str">
        <f>iferror(if(and(Today()&gt;=VLOOKUP($K$1&amp;C24&amp;B24,TKB_HK2_Moi_Giang!$AB$3:$AE$1042,3,0),today()&lt;VLOOKUP($K$1&amp;C24&amp;B24,TKB_HK2_Moi_Giang!$AB$3:$AE$1042,4,0)),VLOOKUP($K$1&amp;C24&amp;B24,TKB_HK2_Moi_Giang!$AB$3:$AE$1042,2,0)," "),"")</f>
        <v/>
      </c>
    </row>
    <row r="25">
      <c r="A25" s="19"/>
      <c r="B25" s="328">
        <v>205.0</v>
      </c>
      <c r="C25" s="333">
        <v>0.75</v>
      </c>
      <c r="D25" s="333">
        <v>0.84375</v>
      </c>
      <c r="E25" s="330" t="str">
        <f>iferror(if(and(Today()&gt;=VLOOKUP($E$1&amp;C25&amp;B25,TKB_HK2_Moi_Giang!$AB$3:$AE$1042,3,0),today()&lt;VLOOKUP($E$1&amp;C25&amp;B25,TKB_HK2_Moi_Giang!$AB$3:$AE$1042,4,0)),VLOOKUP($E$1&amp;C25&amp;B25,TKB_HK2_Moi_Giang!$AB$3:$AE$1042,2,0)," "),"")</f>
        <v/>
      </c>
      <c r="F25" s="330" t="str">
        <f>iferror(if(and(Today()&gt;=VLOOKUP($F$1&amp;C25&amp;B25,TKB_HK2_Moi_Giang!$AB$3:$AE$1042,3,0),today()&lt;VLOOKUP($F$1&amp;C25&amp;B25,TKB_HK2_Moi_Giang!$AB$3:$AE$1042,4,0)),VLOOKUP($F$1&amp;C25&amp;B25,TKB_HK2_Moi_Giang!$AB$3:$AE$1042,2,0)," "),"")</f>
        <v/>
      </c>
      <c r="G25" s="330" t="str">
        <f>iferror(if(and(Today()&gt;=VLOOKUP($G$1&amp;C25&amp;B25,TKB_HK2_Moi_Giang!$AB$3:$AE$1042,3,0),today()&lt;VLOOKUP($G$1&amp;C25&amp;B25,TKB_HK2_Moi_Giang!$AB$3:$AE$1042,4,0)),VLOOKUP($G$1&amp;C25&amp;B25,TKB_HK2_Moi_Giang!$AB$3:$AE$1042,2,0)," "),"")</f>
        <v/>
      </c>
      <c r="H25" s="330" t="str">
        <f>iferror(if(and(Today()&gt;=VLOOKUP($H$1&amp;C25&amp;B25,TKB_HK2_Moi_Giang!$AB$3:$AE$1042,3,0),today()&lt;VLOOKUP($H$1&amp;C25&amp;B25,TKB_HK2_Moi_Giang!$AB$3:$AE$1042,4,0)),VLOOKUP($H$1&amp;C25&amp;B25,TKB_HK2_Moi_Giang!$AB$3:$AE$1042,2,0)," "),"")</f>
        <v/>
      </c>
      <c r="I25" s="330" t="str">
        <f>iferror(if(and(Today()&gt;=VLOOKUP($I$1&amp;C25&amp;B25,TKB_HK2_Moi_Giang!$AB$3:$AE$1042,3,0),today()&lt;VLOOKUP($I$1&amp;C25&amp;B25,TKB_HK2_Moi_Giang!$AB$3:$AE$1042,4,0)),VLOOKUP($I$1&amp;C25&amp;B25,TKB_HK2_Moi_Giang!$AB$3:$AE$1042,2,0)," "),"")</f>
        <v/>
      </c>
      <c r="J25" s="330" t="str">
        <f>iferror(if(and(Today()&gt;=VLOOKUP($J$1&amp;C25&amp;B25,TKB_HK2_Moi_Giang!$AB$3:$AE$1042,3,0),today()&lt;VLOOKUP($J$1&amp;C25&amp;B25,TKB_HK2_Moi_Giang!$AB$3:$AE$1042,4,0)),VLOOKUP($J$1&amp;C25&amp;B25,TKB_HK2_Moi_Giang!$AB$3:$AE$1042,2,0)," "),"")</f>
        <v/>
      </c>
      <c r="K25" s="331" t="str">
        <f>iferror(if(and(Today()&gt;=VLOOKUP($K$1&amp;C25&amp;B25,TKB_HK2_Moi_Giang!$AB$3:$AE$1042,3,0),today()&lt;VLOOKUP($K$1&amp;C25&amp;B25,TKB_HK2_Moi_Giang!$AB$3:$AE$1042,4,0)),VLOOKUP($K$1&amp;C25&amp;B25,TKB_HK2_Moi_Giang!$AB$3:$AE$1042,2,0)," "),"")</f>
        <v/>
      </c>
    </row>
    <row r="26">
      <c r="A26" s="327">
        <v>301.0</v>
      </c>
      <c r="B26" s="328">
        <v>301.0</v>
      </c>
      <c r="C26" s="332">
        <v>0.2916666666666667</v>
      </c>
      <c r="D26" s="332">
        <v>0.3541666666666667</v>
      </c>
      <c r="E26" s="330" t="str">
        <f>iferror(if(and(Today()&gt;=VLOOKUP($E$1&amp;C26&amp;B26,TKB_HK2_Moi_Giang!$AB$3:$AE$1042,3,0),today()&lt;VLOOKUP($E$1&amp;C26&amp;B26,TKB_HK2_Moi_Giang!$AB$3:$AE$1042,4,0)),VLOOKUP($E$1&amp;C26&amp;B26,TKB_HK2_Moi_Giang!$AB$3:$AE$1042,2,0)," "),"")</f>
        <v/>
      </c>
      <c r="F26" s="330" t="str">
        <f>iferror(if(and(Today()&gt;=VLOOKUP($F$1&amp;C26&amp;B26,TKB_HK2_Moi_Giang!$AB$3:$AE$1042,3,0),today()&lt;VLOOKUP($F$1&amp;C26&amp;B26,TKB_HK2_Moi_Giang!$AB$3:$AE$1042,4,0)),VLOOKUP($F$1&amp;C26&amp;B26,TKB_HK2_Moi_Giang!$AB$3:$AE$1042,2,0)," "),"")</f>
        <v/>
      </c>
      <c r="G26" s="330" t="str">
        <f>iferror(if(and(Today()&gt;=VLOOKUP($G$1&amp;C26&amp;B26,TKB_HK2_Moi_Giang!$AB$3:$AE$1042,3,0),today()&lt;VLOOKUP($G$1&amp;C26&amp;B26,TKB_HK2_Moi_Giang!$AB$3:$AE$1042,4,0)),VLOOKUP($G$1&amp;C26&amp;B26,TKB_HK2_Moi_Giang!$AB$3:$AE$1042,2,0)," "),"")</f>
        <v/>
      </c>
      <c r="H26" s="330" t="str">
        <f>iferror(if(and(Today()&gt;=VLOOKUP($H$1&amp;C26&amp;B26,TKB_HK2_Moi_Giang!$AB$3:$AE$1042,3,0),today()&lt;VLOOKUP($H$1&amp;C26&amp;B26,TKB_HK2_Moi_Giang!$AB$3:$AE$1042,4,0)),VLOOKUP($H$1&amp;C26&amp;B26,TKB_HK2_Moi_Giang!$AB$3:$AE$1042,2,0)," "),"")</f>
        <v/>
      </c>
      <c r="I26" s="330" t="str">
        <f>iferror(if(and(Today()&gt;=VLOOKUP($I$1&amp;C26&amp;B26,TKB_HK2_Moi_Giang!$AB$3:$AE$1042,3,0),today()&lt;VLOOKUP($I$1&amp;C26&amp;B26,TKB_HK2_Moi_Giang!$AB$3:$AE$1042,4,0)),VLOOKUP($I$1&amp;C26&amp;B26,TKB_HK2_Moi_Giang!$AB$3:$AE$1042,2,0)," "),"")</f>
        <v/>
      </c>
      <c r="J26" s="330" t="str">
        <f>iferror(if(and(Today()&gt;=VLOOKUP($J$1&amp;C26&amp;B26,TKB_HK2_Moi_Giang!$AB$3:$AE$1042,3,0),today()&lt;VLOOKUP($J$1&amp;C26&amp;B26,TKB_HK2_Moi_Giang!$AB$3:$AE$1042,4,0)),VLOOKUP($J$1&amp;C26&amp;B26,TKB_HK2_Moi_Giang!$AB$3:$AE$1042,2,0)," "),"")</f>
        <v/>
      </c>
      <c r="K26" s="331" t="str">
        <f>iferror(if(and(Today()&gt;=VLOOKUP($K$1&amp;C26&amp;B26,TKB_HK2_Moi_Giang!$AB$3:$AE$1042,3,0),today()&lt;VLOOKUP($K$1&amp;C26&amp;B26,TKB_HK2_Moi_Giang!$AB$3:$AE$1042,4,0)),VLOOKUP($K$1&amp;C26&amp;B26,TKB_HK2_Moi_Giang!$AB$3:$AE$1042,2,0)," "),"")</f>
        <v/>
      </c>
    </row>
    <row r="27">
      <c r="A27" s="12"/>
      <c r="B27" s="328">
        <v>301.0</v>
      </c>
      <c r="C27" s="332">
        <v>0.3229166666666667</v>
      </c>
      <c r="D27" s="332">
        <v>0.3854166666666667</v>
      </c>
      <c r="E27" s="330" t="str">
        <f>iferror(if(and(Today()&gt;=VLOOKUP($E$1&amp;C27&amp;B27,TKB_HK2_Moi_Giang!$AB$3:$AE$1042,3,0),today()&lt;VLOOKUP($E$1&amp;C27&amp;B27,TKB_HK2_Moi_Giang!$AB$3:$AE$1042,4,0)),VLOOKUP($E$1&amp;C27&amp;B27,TKB_HK2_Moi_Giang!$AB$3:$AE$1042,2,0)," "),"")</f>
        <v> </v>
      </c>
      <c r="F27" s="330" t="str">
        <f>iferror(if(and(Today()&gt;=VLOOKUP($F$1&amp;C27&amp;B27,TKB_HK2_Moi_Giang!$AB$3:$AE$1042,3,0),today()&lt;VLOOKUP($F$1&amp;C27&amp;B27,TKB_HK2_Moi_Giang!$AB$3:$AE$1042,4,0)),VLOOKUP($F$1&amp;C27&amp;B27,TKB_HK2_Moi_Giang!$AB$3:$AE$1042,2,0)," "),"")</f>
        <v/>
      </c>
      <c r="G27" s="330" t="str">
        <f>iferror(if(and(Today()&gt;=VLOOKUP($G$1&amp;C27&amp;B27,TKB_HK2_Moi_Giang!$AB$3:$AE$1042,3,0),today()&lt;VLOOKUP($G$1&amp;C27&amp;B27,TKB_HK2_Moi_Giang!$AB$3:$AE$1042,4,0)),VLOOKUP($G$1&amp;C27&amp;B27,TKB_HK2_Moi_Giang!$AB$3:$AE$1042,2,0)," "),"")</f>
        <v/>
      </c>
      <c r="H27" s="330" t="str">
        <f>iferror(if(and(Today()&gt;=VLOOKUP($H$1&amp;C27&amp;B27,TKB_HK2_Moi_Giang!$AB$3:$AE$1042,3,0),today()&lt;VLOOKUP($H$1&amp;C27&amp;B27,TKB_HK2_Moi_Giang!$AB$3:$AE$1042,4,0)),VLOOKUP($H$1&amp;C27&amp;B27,TKB_HK2_Moi_Giang!$AB$3:$AE$1042,2,0)," "),"")</f>
        <v/>
      </c>
      <c r="I27" s="330" t="str">
        <f>iferror(if(and(Today()&gt;=VLOOKUP($I$1&amp;C27&amp;B27,TKB_HK2_Moi_Giang!$AB$3:$AE$1042,3,0),today()&lt;VLOOKUP($I$1&amp;C27&amp;B27,TKB_HK2_Moi_Giang!$AB$3:$AE$1042,4,0)),VLOOKUP($I$1&amp;C27&amp;B27,TKB_HK2_Moi_Giang!$AB$3:$AE$1042,2,0)," "),"")</f>
        <v/>
      </c>
      <c r="J27" s="330" t="str">
        <f>iferror(if(and(Today()&gt;=VLOOKUP($J$1&amp;C27&amp;B27,TKB_HK2_Moi_Giang!$AB$3:$AE$1042,3,0),today()&lt;VLOOKUP($J$1&amp;C27&amp;B27,TKB_HK2_Moi_Giang!$AB$3:$AE$1042,4,0)),VLOOKUP($J$1&amp;C27&amp;B27,TKB_HK2_Moi_Giang!$AB$3:$AE$1042,2,0)," "),"")</f>
        <v/>
      </c>
      <c r="K27" s="331" t="str">
        <f>iferror(if(and(Today()&gt;=VLOOKUP($K$1&amp;C27&amp;B27,TKB_HK2_Moi_Giang!$AB$3:$AE$1042,3,0),today()&lt;VLOOKUP($K$1&amp;C27&amp;B27,TKB_HK2_Moi_Giang!$AB$3:$AE$1042,4,0)),VLOOKUP($K$1&amp;C27&amp;B27,TKB_HK2_Moi_Giang!$AB$3:$AE$1042,2,0)," "),"")</f>
        <v/>
      </c>
    </row>
    <row r="28">
      <c r="A28" s="12"/>
      <c r="B28" s="328">
        <v>301.0</v>
      </c>
      <c r="C28" s="332">
        <v>0.3645833333333333</v>
      </c>
      <c r="D28" s="332">
        <v>0.4895833333333333</v>
      </c>
      <c r="E28" s="330" t="str">
        <f>iferror(if(and(Today()&gt;=VLOOKUP($E$1&amp;C28&amp;B28,TKB_HK2_Moi_Giang!$AB$3:$AE$1042,3,0),today()&lt;VLOOKUP($E$1&amp;C28&amp;B28,TKB_HK2_Moi_Giang!$AB$3:$AE$1042,4,0)),VLOOKUP($E$1&amp;C28&amp;B28,TKB_HK2_Moi_Giang!$AB$3:$AE$1042,2,0)," "),"")</f>
        <v/>
      </c>
      <c r="F28" s="330" t="str">
        <f>iferror(if(and(Today()&gt;=VLOOKUP($F$1&amp;C28&amp;B28,TKB_HK2_Moi_Giang!$AB$3:$AE$1042,3,0),today()&lt;VLOOKUP($F$1&amp;C28&amp;B28,TKB_HK2_Moi_Giang!$AB$3:$AE$1042,4,0)),VLOOKUP($F$1&amp;C28&amp;B28,TKB_HK2_Moi_Giang!$AB$3:$AE$1042,2,0)," "),"")</f>
        <v/>
      </c>
      <c r="G28" s="330" t="str">
        <f>iferror(if(and(Today()&gt;=VLOOKUP($G$1&amp;C28&amp;B28,TKB_HK2_Moi_Giang!$AB$3:$AE$1042,3,0),today()&lt;VLOOKUP($G$1&amp;C28&amp;B28,TKB_HK2_Moi_Giang!$AB$3:$AE$1042,4,0)),VLOOKUP($G$1&amp;C28&amp;B28,TKB_HK2_Moi_Giang!$AB$3:$AE$1042,2,0)," "),"")</f>
        <v/>
      </c>
      <c r="H28" s="330" t="str">
        <f>iferror(if(and(Today()&gt;=VLOOKUP($H$1&amp;C28&amp;B28,TKB_HK2_Moi_Giang!$AB$3:$AE$1042,3,0),today()&lt;VLOOKUP($H$1&amp;C28&amp;B28,TKB_HK2_Moi_Giang!$AB$3:$AE$1042,4,0)),VLOOKUP($H$1&amp;C28&amp;B28,TKB_HK2_Moi_Giang!$AB$3:$AE$1042,2,0)," "),"")</f>
        <v/>
      </c>
      <c r="I28" s="330" t="str">
        <f>iferror(if(and(Today()&gt;=VLOOKUP($I$1&amp;C28&amp;B28,TKB_HK2_Moi_Giang!$AB$3:$AE$1042,3,0),today()&lt;VLOOKUP($I$1&amp;C28&amp;B28,TKB_HK2_Moi_Giang!$AB$3:$AE$1042,4,0)),VLOOKUP($I$1&amp;C28&amp;B28,TKB_HK2_Moi_Giang!$AB$3:$AE$1042,2,0)," "),"")</f>
        <v/>
      </c>
      <c r="J28" s="330" t="str">
        <f>iferror(if(and(Today()&gt;=VLOOKUP($J$1&amp;C28&amp;B28,TKB_HK2_Moi_Giang!$AB$3:$AE$1042,3,0),today()&lt;VLOOKUP($J$1&amp;C28&amp;B28,TKB_HK2_Moi_Giang!$AB$3:$AE$1042,4,0)),VLOOKUP($J$1&amp;C28&amp;B28,TKB_HK2_Moi_Giang!$AB$3:$AE$1042,2,0)," "),"")</f>
        <v/>
      </c>
      <c r="K28" s="331" t="str">
        <f>iferror(if(and(Today()&gt;=VLOOKUP($K$1&amp;C28&amp;B28,TKB_HK2_Moi_Giang!$AB$3:$AE$1042,3,0),today()&lt;VLOOKUP($K$1&amp;C28&amp;B28,TKB_HK2_Moi_Giang!$AB$3:$AE$1042,4,0)),VLOOKUP($K$1&amp;C28&amp;B28,TKB_HK2_Moi_Giang!$AB$3:$AE$1042,2,0)," "),"")</f>
        <v/>
      </c>
    </row>
    <row r="29">
      <c r="A29" s="12"/>
      <c r="B29" s="328">
        <v>301.0</v>
      </c>
      <c r="C29" s="333">
        <v>0.5416666666666666</v>
      </c>
      <c r="D29" s="333">
        <v>0.6354166666666666</v>
      </c>
      <c r="E29" s="330" t="str">
        <f>iferror(if(and(Today()&gt;=VLOOKUP($E$1&amp;C29&amp;B29,TKB_HK2_Moi_Giang!$AB$3:$AE$1042,3,0),today()&lt;VLOOKUP($E$1&amp;C29&amp;B29,TKB_HK2_Moi_Giang!$AB$3:$AE$1042,4,0)),VLOOKUP($E$1&amp;C29&amp;B29,TKB_HK2_Moi_Giang!$AB$3:$AE$1042,2,0)," "),"")</f>
        <v>VH7M- GDTX 12C4  13:00-17:00  BĐ: 25/8/2025 KT: 31/5/2026</v>
      </c>
      <c r="F29" s="330" t="str">
        <f>iferror(if(and(Today()&gt;=VLOOKUP($F$1&amp;C29&amp;B29,TKB_HK2_Moi_Giang!$AB$3:$AE$1042,3,0),today()&lt;VLOOKUP($F$1&amp;C29&amp;B29,TKB_HK2_Moi_Giang!$AB$3:$AE$1042,4,0)),VLOOKUP($F$1&amp;C29&amp;B29,TKB_HK2_Moi_Giang!$AB$3:$AE$1042,2,0)," "),"")</f>
        <v>VH7M- GDTX 12C4  13:00-17:00  BĐ: 26/8/2025 KT: 31/5/2026</v>
      </c>
      <c r="G29" s="330" t="str">
        <f>iferror(if(and(Today()&gt;=VLOOKUP($G$1&amp;C29&amp;B29,TKB_HK2_Moi_Giang!$AB$3:$AE$1042,3,0),today()&lt;VLOOKUP($G$1&amp;C29&amp;B29,TKB_HK2_Moi_Giang!$AB$3:$AE$1042,4,0)),VLOOKUP($G$1&amp;C29&amp;B29,TKB_HK2_Moi_Giang!$AB$3:$AE$1042,2,0)," "),"")</f>
        <v>VH7M- GDTX 12C4  13:00-17:00  BĐ: 27/8/2025 KT: 31/5/2026</v>
      </c>
      <c r="H29" s="330" t="str">
        <f>iferror(if(and(Today()&gt;=VLOOKUP($H$1&amp;C29&amp;B29,TKB_HK2_Moi_Giang!$AB$3:$AE$1042,3,0),today()&lt;VLOOKUP($H$1&amp;C29&amp;B29,TKB_HK2_Moi_Giang!$AB$3:$AE$1042,4,0)),VLOOKUP($H$1&amp;C29&amp;B29,TKB_HK2_Moi_Giang!$AB$3:$AE$1042,2,0)," "),"")</f>
        <v>VH7M- GDTX 12C4  13:00-17:00  BĐ: 28/8/2025 KT: 31/5/2026</v>
      </c>
      <c r="I29" s="330" t="str">
        <f>iferror(if(and(Today()&gt;=VLOOKUP($I$1&amp;C29&amp;B29,TKB_HK2_Moi_Giang!$AB$3:$AE$1042,3,0),today()&lt;VLOOKUP($I$1&amp;C29&amp;B29,TKB_HK2_Moi_Giang!$AB$3:$AE$1042,4,0)),VLOOKUP($I$1&amp;C29&amp;B29,TKB_HK2_Moi_Giang!$AB$3:$AE$1042,2,0)," "),"")</f>
        <v>VH7M- GDTX 12C4  13:00-17:00  BĐ: 29/8/2025 KT: 31/5/2026</v>
      </c>
      <c r="J29" s="330" t="str">
        <f>iferror(if(and(Today()&gt;=VLOOKUP($J$1&amp;C29&amp;B29,TKB_HK2_Moi_Giang!$AB$3:$AE$1042,3,0),today()&lt;VLOOKUP($J$1&amp;C29&amp;B29,TKB_HK2_Moi_Giang!$AB$3:$AE$1042,4,0)),VLOOKUP($J$1&amp;C29&amp;B29,TKB_HK2_Moi_Giang!$AB$3:$AE$1042,2,0)," "),"")</f>
        <v>VH7M- GDTX 12C4  13:00-17:00  BĐ: 30/8/2025 KT: 31/5/2026</v>
      </c>
      <c r="K29" s="331" t="str">
        <f>iferror(if(and(Today()&gt;=VLOOKUP($K$1&amp;C29&amp;B29,TKB_HK2_Moi_Giang!$AB$3:$AE$1042,3,0),today()&lt;VLOOKUP($K$1&amp;C29&amp;B29,TKB_HK2_Moi_Giang!$AB$3:$AE$1042,4,0)),VLOOKUP($K$1&amp;C29&amp;B29,TKB_HK2_Moi_Giang!$AB$3:$AE$1042,2,0)," "),"")</f>
        <v/>
      </c>
    </row>
    <row r="30">
      <c r="A30" s="12"/>
      <c r="B30" s="328">
        <v>301.0</v>
      </c>
      <c r="C30" s="333">
        <v>0.6458333333333334</v>
      </c>
      <c r="D30" s="333">
        <v>0.7395833333333334</v>
      </c>
      <c r="E30" s="330" t="str">
        <f>iferror(if(and(Today()&gt;=VLOOKUP($E$1&amp;C30&amp;B30,TKB_HK2_Moi_Giang!$AB$3:$AE$1042,3,0),today()&lt;VLOOKUP($E$1&amp;C30&amp;B30,TKB_HK2_Moi_Giang!$AB$3:$AE$1042,4,0)),VLOOKUP($E$1&amp;C30&amp;B30,TKB_HK2_Moi_Giang!$AB$3:$AE$1042,2,0)," "),"")</f>
        <v/>
      </c>
      <c r="F30" s="330" t="str">
        <f>iferror(if(and(Today()&gt;=VLOOKUP($F$1&amp;C30&amp;B30,TKB_HK2_Moi_Giang!$AB$3:$AE$1042,3,0),today()&lt;VLOOKUP($F$1&amp;C30&amp;B30,TKB_HK2_Moi_Giang!$AB$3:$AE$1042,4,0)),VLOOKUP($F$1&amp;C30&amp;B30,TKB_HK2_Moi_Giang!$AB$3:$AE$1042,2,0)," "),"")</f>
        <v/>
      </c>
      <c r="G30" s="330" t="str">
        <f>iferror(if(and(Today()&gt;=VLOOKUP($G$1&amp;C30&amp;B30,TKB_HK2_Moi_Giang!$AB$3:$AE$1042,3,0),today()&lt;VLOOKUP($G$1&amp;C30&amp;B30,TKB_HK2_Moi_Giang!$AB$3:$AE$1042,4,0)),VLOOKUP($G$1&amp;C30&amp;B30,TKB_HK2_Moi_Giang!$AB$3:$AE$1042,2,0)," "),"")</f>
        <v/>
      </c>
      <c r="H30" s="330" t="str">
        <f>iferror(if(and(Today()&gt;=VLOOKUP($H$1&amp;C30&amp;B30,TKB_HK2_Moi_Giang!$AB$3:$AE$1042,3,0),today()&lt;VLOOKUP($H$1&amp;C30&amp;B30,TKB_HK2_Moi_Giang!$AB$3:$AE$1042,4,0)),VLOOKUP($H$1&amp;C30&amp;B30,TKB_HK2_Moi_Giang!$AB$3:$AE$1042,2,0)," "),"")</f>
        <v/>
      </c>
      <c r="I30" s="330" t="str">
        <f>iferror(if(and(Today()&gt;=VLOOKUP($I$1&amp;C30&amp;B30,TKB_HK2_Moi_Giang!$AB$3:$AE$1042,3,0),today()&lt;VLOOKUP($I$1&amp;C30&amp;B30,TKB_HK2_Moi_Giang!$AB$3:$AE$1042,4,0)),VLOOKUP($I$1&amp;C30&amp;B30,TKB_HK2_Moi_Giang!$AB$3:$AE$1042,2,0)," "),"")</f>
        <v/>
      </c>
      <c r="J30" s="330" t="str">
        <f>iferror(if(and(Today()&gt;=VLOOKUP($J$1&amp;C30&amp;B30,TKB_HK2_Moi_Giang!$AB$3:$AE$1042,3,0),today()&lt;VLOOKUP($J$1&amp;C30&amp;B30,TKB_HK2_Moi_Giang!$AB$3:$AE$1042,4,0)),VLOOKUP($J$1&amp;C30&amp;B30,TKB_HK2_Moi_Giang!$AB$3:$AE$1042,2,0)," "),"")</f>
        <v/>
      </c>
      <c r="K30" s="331" t="str">
        <f>iferror(if(and(Today()&gt;=VLOOKUP($K$1&amp;C30&amp;B30,TKB_HK2_Moi_Giang!$AB$3:$AE$1042,3,0),today()&lt;VLOOKUP($K$1&amp;C30&amp;B30,TKB_HK2_Moi_Giang!$AB$3:$AE$1042,4,0)),VLOOKUP($K$1&amp;C30&amp;B30,TKB_HK2_Moi_Giang!$AB$3:$AE$1042,2,0)," "),"")</f>
        <v/>
      </c>
    </row>
    <row r="31">
      <c r="A31" s="19"/>
      <c r="B31" s="328">
        <v>301.0</v>
      </c>
      <c r="C31" s="333">
        <v>0.75</v>
      </c>
      <c r="D31" s="333">
        <v>0.84375</v>
      </c>
      <c r="E31" s="330" t="str">
        <f>iferror(if(and(Today()&gt;=VLOOKUP($E$1&amp;C31&amp;B31,TKB_HK2_Moi_Giang!$AB$3:$AE$1042,3,0),today()&lt;VLOOKUP($E$1&amp;C31&amp;B31,TKB_HK2_Moi_Giang!$AB$3:$AE$1042,4,0)),VLOOKUP($E$1&amp;C31&amp;B31,TKB_HK2_Moi_Giang!$AB$3:$AE$1042,2,0)," "),"")</f>
        <v/>
      </c>
      <c r="F31" s="330" t="str">
        <f>iferror(if(and(Today()&gt;=VLOOKUP($F$1&amp;C31&amp;B31,TKB_HK2_Moi_Giang!$AB$3:$AE$1042,3,0),today()&lt;VLOOKUP($F$1&amp;C31&amp;B31,TKB_HK2_Moi_Giang!$AB$3:$AE$1042,4,0)),VLOOKUP($F$1&amp;C31&amp;B31,TKB_HK2_Moi_Giang!$AB$3:$AE$1042,2,0)," "),"")</f>
        <v/>
      </c>
      <c r="G31" s="330" t="str">
        <f>iferror(if(and(Today()&gt;=VLOOKUP($G$1&amp;C31&amp;B31,TKB_HK2_Moi_Giang!$AB$3:$AE$1042,3,0),today()&lt;VLOOKUP($G$1&amp;C31&amp;B31,TKB_HK2_Moi_Giang!$AB$3:$AE$1042,4,0)),VLOOKUP($G$1&amp;C31&amp;B31,TKB_HK2_Moi_Giang!$AB$3:$AE$1042,2,0)," "),"")</f>
        <v/>
      </c>
      <c r="H31" s="330" t="str">
        <f>iferror(if(and(Today()&gt;=VLOOKUP($H$1&amp;C31&amp;B31,TKB_HK2_Moi_Giang!$AB$3:$AE$1042,3,0),today()&lt;VLOOKUP($H$1&amp;C31&amp;B31,TKB_HK2_Moi_Giang!$AB$3:$AE$1042,4,0)),VLOOKUP($H$1&amp;C31&amp;B31,TKB_HK2_Moi_Giang!$AB$3:$AE$1042,2,0)," "),"")</f>
        <v/>
      </c>
      <c r="I31" s="330" t="str">
        <f>iferror(if(and(Today()&gt;=VLOOKUP($I$1&amp;C31&amp;B31,TKB_HK2_Moi_Giang!$AB$3:$AE$1042,3,0),today()&lt;VLOOKUP($I$1&amp;C31&amp;B31,TKB_HK2_Moi_Giang!$AB$3:$AE$1042,4,0)),VLOOKUP($I$1&amp;C31&amp;B31,TKB_HK2_Moi_Giang!$AB$3:$AE$1042,2,0)," "),"")</f>
        <v/>
      </c>
      <c r="J31" s="330" t="str">
        <f>iferror(if(and(Today()&gt;=VLOOKUP($J$1&amp;C31&amp;B31,TKB_HK2_Moi_Giang!$AB$3:$AE$1042,3,0),today()&lt;VLOOKUP($J$1&amp;C31&amp;B31,TKB_HK2_Moi_Giang!$AB$3:$AE$1042,4,0)),VLOOKUP($J$1&amp;C31&amp;B31,TKB_HK2_Moi_Giang!$AB$3:$AE$1042,2,0)," "),"")</f>
        <v/>
      </c>
      <c r="K31" s="331" t="str">
        <f>iferror(if(and(Today()&gt;=VLOOKUP($K$1&amp;C31&amp;B31,TKB_HK2_Moi_Giang!$AB$3:$AE$1042,3,0),today()&lt;VLOOKUP($K$1&amp;C31&amp;B31,TKB_HK2_Moi_Giang!$AB$3:$AE$1042,4,0)),VLOOKUP($K$1&amp;C31&amp;B31,TKB_HK2_Moi_Giang!$AB$3:$AE$1042,2,0)," "),"")</f>
        <v/>
      </c>
    </row>
    <row r="32">
      <c r="A32" s="327">
        <v>302.0</v>
      </c>
      <c r="B32" s="328">
        <v>302.0</v>
      </c>
      <c r="C32" s="332">
        <v>0.2916666666666667</v>
      </c>
      <c r="D32" s="332">
        <v>0.3541666666666667</v>
      </c>
      <c r="E32" s="330" t="str">
        <f>iferror(if(and(Today()&gt;=VLOOKUP($E$1&amp;C32&amp;B32,TKB_HK2_Moi_Giang!$AB$3:$AE$1042,3,0),today()&lt;VLOOKUP($E$1&amp;C32&amp;B32,TKB_HK2_Moi_Giang!$AB$3:$AE$1042,4,0)),VLOOKUP($E$1&amp;C32&amp;B32,TKB_HK2_Moi_Giang!$AB$3:$AE$1042,2,0)," "),"")</f>
        <v/>
      </c>
      <c r="F32" s="330" t="str">
        <f>iferror(if(and(Today()&gt;=VLOOKUP($F$1&amp;C32&amp;B32,TKB_HK2_Moi_Giang!$AB$3:$AE$1042,3,0),today()&lt;VLOOKUP($F$1&amp;C32&amp;B32,TKB_HK2_Moi_Giang!$AB$3:$AE$1042,4,0)),VLOOKUP($F$1&amp;C32&amp;B32,TKB_HK2_Moi_Giang!$AB$3:$AE$1042,2,0)," "),"")</f>
        <v/>
      </c>
      <c r="G32" s="330" t="str">
        <f>iferror(if(and(Today()&gt;=VLOOKUP($G$1&amp;C32&amp;B32,TKB_HK2_Moi_Giang!$AB$3:$AE$1042,3,0),today()&lt;VLOOKUP($G$1&amp;C32&amp;B32,TKB_HK2_Moi_Giang!$AB$3:$AE$1042,4,0)),VLOOKUP($G$1&amp;C32&amp;B32,TKB_HK2_Moi_Giang!$AB$3:$AE$1042,2,0)," "),"")</f>
        <v/>
      </c>
      <c r="H32" s="330" t="str">
        <f>iferror(if(and(Today()&gt;=VLOOKUP($H$1&amp;C32&amp;B32,TKB_HK2_Moi_Giang!$AB$3:$AE$1042,3,0),today()&lt;VLOOKUP($H$1&amp;C32&amp;B32,TKB_HK2_Moi_Giang!$AB$3:$AE$1042,4,0)),VLOOKUP($H$1&amp;C32&amp;B32,TKB_HK2_Moi_Giang!$AB$3:$AE$1042,2,0)," "),"")</f>
        <v/>
      </c>
      <c r="I32" s="330" t="str">
        <f>iferror(if(and(Today()&gt;=VLOOKUP($I$1&amp;C32&amp;B32,TKB_HK2_Moi_Giang!$AB$3:$AE$1042,3,0),today()&lt;VLOOKUP($I$1&amp;C32&amp;B32,TKB_HK2_Moi_Giang!$AB$3:$AE$1042,4,0)),VLOOKUP($I$1&amp;C32&amp;B32,TKB_HK2_Moi_Giang!$AB$3:$AE$1042,2,0)," "),"")</f>
        <v/>
      </c>
      <c r="J32" s="330" t="str">
        <f>iferror(if(and(Today()&gt;=VLOOKUP($J$1&amp;C32&amp;B32,TKB_HK2_Moi_Giang!$AB$3:$AE$1042,3,0),today()&lt;VLOOKUP($J$1&amp;C32&amp;B32,TKB_HK2_Moi_Giang!$AB$3:$AE$1042,4,0)),VLOOKUP($J$1&amp;C32&amp;B32,TKB_HK2_Moi_Giang!$AB$3:$AE$1042,2,0)," "),"")</f>
        <v/>
      </c>
      <c r="K32" s="331" t="str">
        <f>iferror(if(and(Today()&gt;=VLOOKUP($K$1&amp;C32&amp;B32,TKB_HK2_Moi_Giang!$AB$3:$AE$1042,3,0),today()&lt;VLOOKUP($K$1&amp;C32&amp;B32,TKB_HK2_Moi_Giang!$AB$3:$AE$1042,4,0)),VLOOKUP($K$1&amp;C32&amp;B32,TKB_HK2_Moi_Giang!$AB$3:$AE$1042,2,0)," "),"")</f>
        <v/>
      </c>
    </row>
    <row r="33">
      <c r="A33" s="12"/>
      <c r="B33" s="328">
        <v>302.0</v>
      </c>
      <c r="C33" s="332">
        <v>0.3229166666666667</v>
      </c>
      <c r="D33" s="332">
        <v>0.3854166666666667</v>
      </c>
      <c r="E33" s="330" t="str">
        <f>iferror(if(and(Today()&gt;=VLOOKUP($E$1&amp;C33&amp;B33,TKB_HK2_Moi_Giang!$AB$3:$AE$1042,3,0),today()&lt;VLOOKUP($E$1&amp;C33&amp;B33,TKB_HK2_Moi_Giang!$AB$3:$AE$1042,4,0)),VLOOKUP($E$1&amp;C33&amp;B33,TKB_HK2_Moi_Giang!$AB$3:$AE$1042,2,0)," "),"")</f>
        <v> </v>
      </c>
      <c r="F33" s="330" t="str">
        <f>iferror(if(and(Today()&gt;=VLOOKUP($F$1&amp;C33&amp;B33,TKB_HK2_Moi_Giang!$AB$3:$AE$1042,3,0),today()&lt;VLOOKUP($F$1&amp;C33&amp;B33,TKB_HK2_Moi_Giang!$AB$3:$AE$1042,4,0)),VLOOKUP($F$1&amp;C33&amp;B33,TKB_HK2_Moi_Giang!$AB$3:$AE$1042,2,0)," "),"")</f>
        <v> </v>
      </c>
      <c r="G33" s="330" t="str">
        <f>iferror(if(and(Today()&gt;=VLOOKUP($G$1&amp;C33&amp;B33,TKB_HK2_Moi_Giang!$AB$3:$AE$1042,3,0),today()&lt;VLOOKUP($G$1&amp;C33&amp;B33,TKB_HK2_Moi_Giang!$AB$3:$AE$1042,4,0)),VLOOKUP($G$1&amp;C33&amp;B33,TKB_HK2_Moi_Giang!$AB$3:$AE$1042,2,0)," "),"")</f>
        <v/>
      </c>
      <c r="H33" s="330" t="str">
        <f>iferror(if(and(Today()&gt;=VLOOKUP($H$1&amp;C33&amp;B33,TKB_HK2_Moi_Giang!$AB$3:$AE$1042,3,0),today()&lt;VLOOKUP($H$1&amp;C33&amp;B33,TKB_HK2_Moi_Giang!$AB$3:$AE$1042,4,0)),VLOOKUP($H$1&amp;C33&amp;B33,TKB_HK2_Moi_Giang!$AB$3:$AE$1042,2,0)," "),"")</f>
        <v> </v>
      </c>
      <c r="I33" s="330" t="str">
        <f>iferror(if(and(Today()&gt;=VLOOKUP($I$1&amp;C33&amp;B33,TKB_HK2_Moi_Giang!$AB$3:$AE$1042,3,0),today()&lt;VLOOKUP($I$1&amp;C33&amp;B33,TKB_HK2_Moi_Giang!$AB$3:$AE$1042,4,0)),VLOOKUP($I$1&amp;C33&amp;B33,TKB_HK2_Moi_Giang!$AB$3:$AE$1042,2,0)," "),"")</f>
        <v/>
      </c>
      <c r="J33" s="330" t="str">
        <f>iferror(if(and(Today()&gt;=VLOOKUP($J$1&amp;C33&amp;B33,TKB_HK2_Moi_Giang!$AB$3:$AE$1042,3,0),today()&lt;VLOOKUP($J$1&amp;C33&amp;B33,TKB_HK2_Moi_Giang!$AB$3:$AE$1042,4,0)),VLOOKUP($J$1&amp;C33&amp;B33,TKB_HK2_Moi_Giang!$AB$3:$AE$1042,2,0)," "),"")</f>
        <v/>
      </c>
      <c r="K33" s="331" t="str">
        <f>iferror(if(and(Today()&gt;=VLOOKUP($K$1&amp;C33&amp;B33,TKB_HK2_Moi_Giang!$AB$3:$AE$1042,3,0),today()&lt;VLOOKUP($K$1&amp;C33&amp;B33,TKB_HK2_Moi_Giang!$AB$3:$AE$1042,4,0)),VLOOKUP($K$1&amp;C33&amp;B33,TKB_HK2_Moi_Giang!$AB$3:$AE$1042,2,0)," "),"")</f>
        <v/>
      </c>
    </row>
    <row r="34">
      <c r="A34" s="12"/>
      <c r="B34" s="328">
        <v>302.0</v>
      </c>
      <c r="C34" s="332">
        <v>0.3645833333333333</v>
      </c>
      <c r="D34" s="332">
        <v>0.4895833333333333</v>
      </c>
      <c r="E34" s="330" t="str">
        <f>iferror(if(and(Today()&gt;=VLOOKUP($E$1&amp;C34&amp;B34,TKB_HK2_Moi_Giang!$AB$3:$AE$1042,3,0),today()&lt;VLOOKUP($E$1&amp;C34&amp;B34,TKB_HK2_Moi_Giang!$AB$3:$AE$1042,4,0)),VLOOKUP($E$1&amp;C34&amp;B34,TKB_HK2_Moi_Giang!$AB$3:$AE$1042,2,0)," "),"")</f>
        <v/>
      </c>
      <c r="F34" s="330" t="str">
        <f>iferror(if(and(Today()&gt;=VLOOKUP($F$1&amp;C34&amp;B34,TKB_HK2_Moi_Giang!$AB$3:$AE$1042,3,0),today()&lt;VLOOKUP($F$1&amp;C34&amp;B34,TKB_HK2_Moi_Giang!$AB$3:$AE$1042,4,0)),VLOOKUP($F$1&amp;C34&amp;B34,TKB_HK2_Moi_Giang!$AB$3:$AE$1042,2,0)," "),"")</f>
        <v/>
      </c>
      <c r="G34" s="330" t="str">
        <f>iferror(if(and(Today()&gt;=VLOOKUP($G$1&amp;C34&amp;B34,TKB_HK2_Moi_Giang!$AB$3:$AE$1042,3,0),today()&lt;VLOOKUP($G$1&amp;C34&amp;B34,TKB_HK2_Moi_Giang!$AB$3:$AE$1042,4,0)),VLOOKUP($G$1&amp;C34&amp;B34,TKB_HK2_Moi_Giang!$AB$3:$AE$1042,2,0)," "),"")</f>
        <v/>
      </c>
      <c r="H34" s="330" t="str">
        <f>iferror(if(and(Today()&gt;=VLOOKUP($H$1&amp;C34&amp;B34,TKB_HK2_Moi_Giang!$AB$3:$AE$1042,3,0),today()&lt;VLOOKUP($H$1&amp;C34&amp;B34,TKB_HK2_Moi_Giang!$AB$3:$AE$1042,4,0)),VLOOKUP($H$1&amp;C34&amp;B34,TKB_HK2_Moi_Giang!$AB$3:$AE$1042,2,0)," "),"")</f>
        <v/>
      </c>
      <c r="I34" s="330" t="str">
        <f>iferror(if(and(Today()&gt;=VLOOKUP($I$1&amp;C34&amp;B34,TKB_HK2_Moi_Giang!$AB$3:$AE$1042,3,0),today()&lt;VLOOKUP($I$1&amp;C34&amp;B34,TKB_HK2_Moi_Giang!$AB$3:$AE$1042,4,0)),VLOOKUP($I$1&amp;C34&amp;B34,TKB_HK2_Moi_Giang!$AB$3:$AE$1042,2,0)," "),"")</f>
        <v/>
      </c>
      <c r="J34" s="330" t="str">
        <f>iferror(if(and(Today()&gt;=VLOOKUP($J$1&amp;C34&amp;B34,TKB_HK2_Moi_Giang!$AB$3:$AE$1042,3,0),today()&lt;VLOOKUP($J$1&amp;C34&amp;B34,TKB_HK2_Moi_Giang!$AB$3:$AE$1042,4,0)),VLOOKUP($J$1&amp;C34&amp;B34,TKB_HK2_Moi_Giang!$AB$3:$AE$1042,2,0)," "),"")</f>
        <v/>
      </c>
      <c r="K34" s="331" t="str">
        <f>iferror(if(and(Today()&gt;=VLOOKUP($K$1&amp;C34&amp;B34,TKB_HK2_Moi_Giang!$AB$3:$AE$1042,3,0),today()&lt;VLOOKUP($K$1&amp;C34&amp;B34,TKB_HK2_Moi_Giang!$AB$3:$AE$1042,4,0)),VLOOKUP($K$1&amp;C34&amp;B34,TKB_HK2_Moi_Giang!$AB$3:$AE$1042,2,0)," "),"")</f>
        <v/>
      </c>
    </row>
    <row r="35">
      <c r="A35" s="12"/>
      <c r="B35" s="328">
        <v>302.0</v>
      </c>
      <c r="C35" s="333">
        <v>0.5416666666666666</v>
      </c>
      <c r="D35" s="333">
        <v>0.6354166666666666</v>
      </c>
      <c r="E35" s="330" t="str">
        <f>iferror(if(and(Today()&gt;=VLOOKUP($E$1&amp;C35&amp;B35,TKB_HK2_Moi_Giang!$AB$3:$AE$1042,3,0),today()&lt;VLOOKUP($E$1&amp;C35&amp;B35,TKB_HK2_Moi_Giang!$AB$3:$AE$1042,4,0)),VLOOKUP($E$1&amp;C35&amp;B35,TKB_HK2_Moi_Giang!$AB$3:$AE$1042,2,0)," "),"")</f>
        <v>VH7M- GDTX 12C3  13:00-17:00  BĐ: 25/8/2025 KT: 31/5/2026</v>
      </c>
      <c r="F35" s="330" t="str">
        <f>iferror(if(and(Today()&gt;=VLOOKUP($F$1&amp;C35&amp;B35,TKB_HK2_Moi_Giang!$AB$3:$AE$1042,3,0),today()&lt;VLOOKUP($F$1&amp;C35&amp;B35,TKB_HK2_Moi_Giang!$AB$3:$AE$1042,4,0)),VLOOKUP($F$1&amp;C35&amp;B35,TKB_HK2_Moi_Giang!$AB$3:$AE$1042,2,0)," "),"")</f>
        <v>VH7M- GDTX 12C3  13:00-17:00  BĐ: 26/8/2025 KT: 31/5/2026</v>
      </c>
      <c r="G35" s="330" t="str">
        <f>iferror(if(and(Today()&gt;=VLOOKUP($G$1&amp;C35&amp;B35,TKB_HK2_Moi_Giang!$AB$3:$AE$1042,3,0),today()&lt;VLOOKUP($G$1&amp;C35&amp;B35,TKB_HK2_Moi_Giang!$AB$3:$AE$1042,4,0)),VLOOKUP($G$1&amp;C35&amp;B35,TKB_HK2_Moi_Giang!$AB$3:$AE$1042,2,0)," "),"")</f>
        <v>VH7M- GDTX 12C3  13:00-17:00  BĐ: 27/8/2025 KT: 31/5/2026</v>
      </c>
      <c r="H35" s="330" t="str">
        <f>iferror(if(and(Today()&gt;=VLOOKUP($H$1&amp;C35&amp;B35,TKB_HK2_Moi_Giang!$AB$3:$AE$1042,3,0),today()&lt;VLOOKUP($H$1&amp;C35&amp;B35,TKB_HK2_Moi_Giang!$AB$3:$AE$1042,4,0)),VLOOKUP($H$1&amp;C35&amp;B35,TKB_HK2_Moi_Giang!$AB$3:$AE$1042,2,0)," "),"")</f>
        <v>VH7M- GDTX 12C3  13:00-17:00  BĐ: 28/8/2025 KT: 31/5/2026</v>
      </c>
      <c r="I35" s="330" t="str">
        <f>iferror(if(and(Today()&gt;=VLOOKUP($I$1&amp;C35&amp;B35,TKB_HK2_Moi_Giang!$AB$3:$AE$1042,3,0),today()&lt;VLOOKUP($I$1&amp;C35&amp;B35,TKB_HK2_Moi_Giang!$AB$3:$AE$1042,4,0)),VLOOKUP($I$1&amp;C35&amp;B35,TKB_HK2_Moi_Giang!$AB$3:$AE$1042,2,0)," "),"")</f>
        <v>VH7M- GDTX 12C3  13:00-17:00  BĐ: 29/8/2025 KT: 31/5/2026</v>
      </c>
      <c r="J35" s="330" t="str">
        <f>iferror(if(and(Today()&gt;=VLOOKUP($J$1&amp;C35&amp;B35,TKB_HK2_Moi_Giang!$AB$3:$AE$1042,3,0),today()&lt;VLOOKUP($J$1&amp;C35&amp;B35,TKB_HK2_Moi_Giang!$AB$3:$AE$1042,4,0)),VLOOKUP($J$1&amp;C35&amp;B35,TKB_HK2_Moi_Giang!$AB$3:$AE$1042,2,0)," "),"")</f>
        <v>VH7M- GDTX 12C3  13:00-17:00  BĐ: 30/8/2025 KT: 31/5/2026</v>
      </c>
      <c r="K35" s="331" t="str">
        <f>iferror(if(and(Today()&gt;=VLOOKUP($K$1&amp;C35&amp;B35,TKB_HK2_Moi_Giang!$AB$3:$AE$1042,3,0),today()&lt;VLOOKUP($K$1&amp;C35&amp;B35,TKB_HK2_Moi_Giang!$AB$3:$AE$1042,4,0)),VLOOKUP($K$1&amp;C35&amp;B35,TKB_HK2_Moi_Giang!$AB$3:$AE$1042,2,0)," "),"")</f>
        <v/>
      </c>
    </row>
    <row r="36">
      <c r="A36" s="12"/>
      <c r="B36" s="328">
        <v>302.0</v>
      </c>
      <c r="C36" s="333">
        <v>0.6458333333333334</v>
      </c>
      <c r="D36" s="333">
        <v>0.7395833333333334</v>
      </c>
      <c r="E36" s="330" t="str">
        <f>iferror(if(and(Today()&gt;=VLOOKUP($E$1&amp;C36&amp;B36,TKB_HK2_Moi_Giang!$AB$3:$AE$1042,3,0),today()&lt;VLOOKUP($E$1&amp;C36&amp;B36,TKB_HK2_Moi_Giang!$AB$3:$AE$1042,4,0)),VLOOKUP($E$1&amp;C36&amp;B36,TKB_HK2_Moi_Giang!$AB$3:$AE$1042,2,0)," "),"")</f>
        <v/>
      </c>
      <c r="F36" s="330" t="str">
        <f>iferror(if(and(Today()&gt;=VLOOKUP($F$1&amp;C36&amp;B36,TKB_HK2_Moi_Giang!$AB$3:$AE$1042,3,0),today()&lt;VLOOKUP($F$1&amp;C36&amp;B36,TKB_HK2_Moi_Giang!$AB$3:$AE$1042,4,0)),VLOOKUP($F$1&amp;C36&amp;B36,TKB_HK2_Moi_Giang!$AB$3:$AE$1042,2,0)," "),"")</f>
        <v/>
      </c>
      <c r="G36" s="330" t="str">
        <f>iferror(if(and(Today()&gt;=VLOOKUP($G$1&amp;C36&amp;B36,TKB_HK2_Moi_Giang!$AB$3:$AE$1042,3,0),today()&lt;VLOOKUP($G$1&amp;C36&amp;B36,TKB_HK2_Moi_Giang!$AB$3:$AE$1042,4,0)),VLOOKUP($G$1&amp;C36&amp;B36,TKB_HK2_Moi_Giang!$AB$3:$AE$1042,2,0)," "),"")</f>
        <v/>
      </c>
      <c r="H36" s="330" t="str">
        <f>iferror(if(and(Today()&gt;=VLOOKUP($H$1&amp;C36&amp;B36,TKB_HK2_Moi_Giang!$AB$3:$AE$1042,3,0),today()&lt;VLOOKUP($H$1&amp;C36&amp;B36,TKB_HK2_Moi_Giang!$AB$3:$AE$1042,4,0)),VLOOKUP($H$1&amp;C36&amp;B36,TKB_HK2_Moi_Giang!$AB$3:$AE$1042,2,0)," "),"")</f>
        <v/>
      </c>
      <c r="I36" s="330" t="str">
        <f>iferror(if(and(Today()&gt;=VLOOKUP($I$1&amp;C36&amp;B36,TKB_HK2_Moi_Giang!$AB$3:$AE$1042,3,0),today()&lt;VLOOKUP($I$1&amp;C36&amp;B36,TKB_HK2_Moi_Giang!$AB$3:$AE$1042,4,0)),VLOOKUP($I$1&amp;C36&amp;B36,TKB_HK2_Moi_Giang!$AB$3:$AE$1042,2,0)," "),"")</f>
        <v/>
      </c>
      <c r="J36" s="330" t="str">
        <f>iferror(if(and(Today()&gt;=VLOOKUP($J$1&amp;C36&amp;B36,TKB_HK2_Moi_Giang!$AB$3:$AE$1042,3,0),today()&lt;VLOOKUP($J$1&amp;C36&amp;B36,TKB_HK2_Moi_Giang!$AB$3:$AE$1042,4,0)),VLOOKUP($J$1&amp;C36&amp;B36,TKB_HK2_Moi_Giang!$AB$3:$AE$1042,2,0)," "),"")</f>
        <v/>
      </c>
      <c r="K36" s="331" t="str">
        <f>iferror(if(and(Today()&gt;=VLOOKUP($K$1&amp;C36&amp;B36,TKB_HK2_Moi_Giang!$AB$3:$AE$1042,3,0),today()&lt;VLOOKUP($K$1&amp;C36&amp;B36,TKB_HK2_Moi_Giang!$AB$3:$AE$1042,4,0)),VLOOKUP($K$1&amp;C36&amp;B36,TKB_HK2_Moi_Giang!$AB$3:$AE$1042,2,0)," "),"")</f>
        <v/>
      </c>
    </row>
    <row r="37">
      <c r="A37" s="19"/>
      <c r="B37" s="328">
        <v>302.0</v>
      </c>
      <c r="C37" s="333">
        <v>0.75</v>
      </c>
      <c r="D37" s="333">
        <v>0.84375</v>
      </c>
      <c r="E37" s="330" t="str">
        <f>iferror(if(and(Today()&gt;=VLOOKUP($E$1&amp;C37&amp;B37,TKB_HK2_Moi_Giang!$AB$3:$AE$1042,3,0),today()&lt;VLOOKUP($E$1&amp;C37&amp;B37,TKB_HK2_Moi_Giang!$AB$3:$AE$1042,4,0)),VLOOKUP($E$1&amp;C37&amp;B37,TKB_HK2_Moi_Giang!$AB$3:$AE$1042,2,0)," "),"")</f>
        <v/>
      </c>
      <c r="F37" s="330" t="str">
        <f>iferror(if(and(Today()&gt;=VLOOKUP($F$1&amp;C37&amp;B37,TKB_HK2_Moi_Giang!$AB$3:$AE$1042,3,0),today()&lt;VLOOKUP($F$1&amp;C37&amp;B37,TKB_HK2_Moi_Giang!$AB$3:$AE$1042,4,0)),VLOOKUP($F$1&amp;C37&amp;B37,TKB_HK2_Moi_Giang!$AB$3:$AE$1042,2,0)," "),"")</f>
        <v/>
      </c>
      <c r="G37" s="330" t="str">
        <f>iferror(if(and(Today()&gt;=VLOOKUP($G$1&amp;C37&amp;B37,TKB_HK2_Moi_Giang!$AB$3:$AE$1042,3,0),today()&lt;VLOOKUP($G$1&amp;C37&amp;B37,TKB_HK2_Moi_Giang!$AB$3:$AE$1042,4,0)),VLOOKUP($G$1&amp;C37&amp;B37,TKB_HK2_Moi_Giang!$AB$3:$AE$1042,2,0)," "),"")</f>
        <v/>
      </c>
      <c r="H37" s="330" t="str">
        <f>iferror(if(and(Today()&gt;=VLOOKUP($H$1&amp;C37&amp;B37,TKB_HK2_Moi_Giang!$AB$3:$AE$1042,3,0),today()&lt;VLOOKUP($H$1&amp;C37&amp;B37,TKB_HK2_Moi_Giang!$AB$3:$AE$1042,4,0)),VLOOKUP($H$1&amp;C37&amp;B37,TKB_HK2_Moi_Giang!$AB$3:$AE$1042,2,0)," "),"")</f>
        <v/>
      </c>
      <c r="I37" s="330" t="str">
        <f>iferror(if(and(Today()&gt;=VLOOKUP($I$1&amp;C37&amp;B37,TKB_HK2_Moi_Giang!$AB$3:$AE$1042,3,0),today()&lt;VLOOKUP($I$1&amp;C37&amp;B37,TKB_HK2_Moi_Giang!$AB$3:$AE$1042,4,0)),VLOOKUP($I$1&amp;C37&amp;B37,TKB_HK2_Moi_Giang!$AB$3:$AE$1042,2,0)," "),"")</f>
        <v/>
      </c>
      <c r="J37" s="330" t="str">
        <f>iferror(if(and(Today()&gt;=VLOOKUP($J$1&amp;C37&amp;B37,TKB_HK2_Moi_Giang!$AB$3:$AE$1042,3,0),today()&lt;VLOOKUP($J$1&amp;C37&amp;B37,TKB_HK2_Moi_Giang!$AB$3:$AE$1042,4,0)),VLOOKUP($J$1&amp;C37&amp;B37,TKB_HK2_Moi_Giang!$AB$3:$AE$1042,2,0)," "),"")</f>
        <v/>
      </c>
      <c r="K37" s="331" t="str">
        <f>iferror(if(and(Today()&gt;=VLOOKUP($K$1&amp;C37&amp;B37,TKB_HK2_Moi_Giang!$AB$3:$AE$1042,3,0),today()&lt;VLOOKUP($K$1&amp;C37&amp;B37,TKB_HK2_Moi_Giang!$AB$3:$AE$1042,4,0)),VLOOKUP($K$1&amp;C37&amp;B37,TKB_HK2_Moi_Giang!$AB$3:$AE$1042,2,0)," "),"")</f>
        <v/>
      </c>
    </row>
    <row r="38">
      <c r="A38" s="327">
        <v>303.0</v>
      </c>
      <c r="B38" s="328">
        <v>303.0</v>
      </c>
      <c r="C38" s="332">
        <v>0.2916666666666667</v>
      </c>
      <c r="D38" s="332">
        <v>0.3541666666666667</v>
      </c>
      <c r="E38" s="330" t="str">
        <f>iferror(if(and(Today()&gt;=VLOOKUP($E$1&amp;C38&amp;B38,TKB_HK2_Moi_Giang!$AB$3:$AE$1042,3,0),today()&lt;VLOOKUP($E$1&amp;C38&amp;B38,TKB_HK2_Moi_Giang!$AB$3:$AE$1042,4,0)),VLOOKUP($E$1&amp;C38&amp;B38,TKB_HK2_Moi_Giang!$AB$3:$AE$1042,2,0)," "),"")</f>
        <v/>
      </c>
      <c r="F38" s="330" t="str">
        <f>iferror(if(and(Today()&gt;=VLOOKUP($F$1&amp;C38&amp;B38,TKB_HK2_Moi_Giang!$AB$3:$AE$1042,3,0),today()&lt;VLOOKUP($F$1&amp;C38&amp;B38,TKB_HK2_Moi_Giang!$AB$3:$AE$1042,4,0)),VLOOKUP($F$1&amp;C38&amp;B38,TKB_HK2_Moi_Giang!$AB$3:$AE$1042,2,0)," "),"")</f>
        <v/>
      </c>
      <c r="G38" s="330" t="str">
        <f>iferror(if(and(Today()&gt;=VLOOKUP($G$1&amp;C38&amp;B38,TKB_HK2_Moi_Giang!$AB$3:$AE$1042,3,0),today()&lt;VLOOKUP($G$1&amp;C38&amp;B38,TKB_HK2_Moi_Giang!$AB$3:$AE$1042,4,0)),VLOOKUP($G$1&amp;C38&amp;B38,TKB_HK2_Moi_Giang!$AB$3:$AE$1042,2,0)," "),"")</f>
        <v/>
      </c>
      <c r="H38" s="330" t="str">
        <f>iferror(if(and(Today()&gt;=VLOOKUP($H$1&amp;C38&amp;B38,TKB_HK2_Moi_Giang!$AB$3:$AE$1042,3,0),today()&lt;VLOOKUP($H$1&amp;C38&amp;B38,TKB_HK2_Moi_Giang!$AB$3:$AE$1042,4,0)),VLOOKUP($H$1&amp;C38&amp;B38,TKB_HK2_Moi_Giang!$AB$3:$AE$1042,2,0)," "),"")</f>
        <v/>
      </c>
      <c r="I38" s="330" t="str">
        <f>iferror(if(and(Today()&gt;=VLOOKUP($I$1&amp;C38&amp;B38,TKB_HK2_Moi_Giang!$AB$3:$AE$1042,3,0),today()&lt;VLOOKUP($I$1&amp;C38&amp;B38,TKB_HK2_Moi_Giang!$AB$3:$AE$1042,4,0)),VLOOKUP($I$1&amp;C38&amp;B38,TKB_HK2_Moi_Giang!$AB$3:$AE$1042,2,0)," "),"")</f>
        <v/>
      </c>
      <c r="J38" s="330" t="str">
        <f>iferror(if(and(Today()&gt;=VLOOKUP($J$1&amp;C38&amp;B38,TKB_HK2_Moi_Giang!$AB$3:$AE$1042,3,0),today()&lt;VLOOKUP($J$1&amp;C38&amp;B38,TKB_HK2_Moi_Giang!$AB$3:$AE$1042,4,0)),VLOOKUP($J$1&amp;C38&amp;B38,TKB_HK2_Moi_Giang!$AB$3:$AE$1042,2,0)," "),"")</f>
        <v/>
      </c>
      <c r="K38" s="331" t="str">
        <f>iferror(if(and(Today()&gt;=VLOOKUP($K$1&amp;C38&amp;B38,TKB_HK2_Moi_Giang!$AB$3:$AE$1042,3,0),today()&lt;VLOOKUP($K$1&amp;C38&amp;B38,TKB_HK2_Moi_Giang!$AB$3:$AE$1042,4,0)),VLOOKUP($K$1&amp;C38&amp;B38,TKB_HK2_Moi_Giang!$AB$3:$AE$1042,2,0)," "),"")</f>
        <v/>
      </c>
    </row>
    <row r="39">
      <c r="A39" s="12"/>
      <c r="B39" s="328">
        <v>303.0</v>
      </c>
      <c r="C39" s="332">
        <v>0.3229166666666667</v>
      </c>
      <c r="D39" s="332">
        <v>0.3854166666666667</v>
      </c>
      <c r="E39" s="330" t="str">
        <f>iferror(if(and(Today()&gt;=VLOOKUP($E$1&amp;C39&amp;B39,TKB_HK2_Moi_Giang!$AB$3:$AE$1042,3,0),today()&lt;VLOOKUP($E$1&amp;C39&amp;B39,TKB_HK2_Moi_Giang!$AB$3:$AE$1042,4,0)),VLOOKUP($E$1&amp;C39&amp;B39,TKB_HK2_Moi_Giang!$AB$3:$AE$1042,2,0)," "),"")</f>
        <v/>
      </c>
      <c r="F39" s="330" t="str">
        <f>iferror(if(and(Today()&gt;=VLOOKUP($F$1&amp;C39&amp;B39,TKB_HK2_Moi_Giang!$AB$3:$AE$1042,3,0),today()&lt;VLOOKUP($F$1&amp;C39&amp;B39,TKB_HK2_Moi_Giang!$AB$3:$AE$1042,4,0)),VLOOKUP($F$1&amp;C39&amp;B39,TKB_HK2_Moi_Giang!$AB$3:$AE$1042,2,0)," "),"")</f>
        <v> </v>
      </c>
      <c r="G39" s="330" t="str">
        <f>iferror(if(and(Today()&gt;=VLOOKUP($G$1&amp;C39&amp;B39,TKB_HK2_Moi_Giang!$AB$3:$AE$1042,3,0),today()&lt;VLOOKUP($G$1&amp;C39&amp;B39,TKB_HK2_Moi_Giang!$AB$3:$AE$1042,4,0)),VLOOKUP($G$1&amp;C39&amp;B39,TKB_HK2_Moi_Giang!$AB$3:$AE$1042,2,0)," "),"")</f>
        <v/>
      </c>
      <c r="H39" s="330" t="str">
        <f>iferror(if(and(Today()&gt;=VLOOKUP($H$1&amp;C39&amp;B39,TKB_HK2_Moi_Giang!$AB$3:$AE$1042,3,0),today()&lt;VLOOKUP($H$1&amp;C39&amp;B39,TKB_HK2_Moi_Giang!$AB$3:$AE$1042,4,0)),VLOOKUP($H$1&amp;C39&amp;B39,TKB_HK2_Moi_Giang!$AB$3:$AE$1042,2,0)," "),"")</f>
        <v> </v>
      </c>
      <c r="I39" s="330" t="str">
        <f>iferror(if(and(Today()&gt;=VLOOKUP($I$1&amp;C39&amp;B39,TKB_HK2_Moi_Giang!$AB$3:$AE$1042,3,0),today()&lt;VLOOKUP($I$1&amp;C39&amp;B39,TKB_HK2_Moi_Giang!$AB$3:$AE$1042,4,0)),VLOOKUP($I$1&amp;C39&amp;B39,TKB_HK2_Moi_Giang!$AB$3:$AE$1042,2,0)," "),"")</f>
        <v/>
      </c>
      <c r="J39" s="330" t="str">
        <f>iferror(if(and(Today()&gt;=VLOOKUP($J$1&amp;C39&amp;B39,TKB_HK2_Moi_Giang!$AB$3:$AE$1042,3,0),today()&lt;VLOOKUP($J$1&amp;C39&amp;B39,TKB_HK2_Moi_Giang!$AB$3:$AE$1042,4,0)),VLOOKUP($J$1&amp;C39&amp;B39,TKB_HK2_Moi_Giang!$AB$3:$AE$1042,2,0)," "),"")</f>
        <v> </v>
      </c>
      <c r="K39" s="331" t="str">
        <f>iferror(if(and(Today()&gt;=VLOOKUP($K$1&amp;C39&amp;B39,TKB_HK2_Moi_Giang!$AB$3:$AE$1042,3,0),today()&lt;VLOOKUP($K$1&amp;C39&amp;B39,TKB_HK2_Moi_Giang!$AB$3:$AE$1042,4,0)),VLOOKUP($K$1&amp;C39&amp;B39,TKB_HK2_Moi_Giang!$AB$3:$AE$1042,2,0)," "),"")</f>
        <v/>
      </c>
    </row>
    <row r="40">
      <c r="A40" s="12"/>
      <c r="B40" s="328">
        <v>303.0</v>
      </c>
      <c r="C40" s="332">
        <v>0.3645833333333333</v>
      </c>
      <c r="D40" s="332">
        <v>0.4895833333333333</v>
      </c>
      <c r="E40" s="330" t="str">
        <f>iferror(if(and(Today()&gt;=VLOOKUP($E$1&amp;C40&amp;B40,TKB_HK2_Moi_Giang!$AB$3:$AE$1042,3,0),today()&lt;VLOOKUP($E$1&amp;C40&amp;B40,TKB_HK2_Moi_Giang!$AB$3:$AE$1042,4,0)),VLOOKUP($E$1&amp;C40&amp;B40,TKB_HK2_Moi_Giang!$AB$3:$AE$1042,2,0)," "),"")</f>
        <v/>
      </c>
      <c r="F40" s="330" t="str">
        <f>iferror(if(and(Today()&gt;=VLOOKUP($F$1&amp;C40&amp;B40,TKB_HK2_Moi_Giang!$AB$3:$AE$1042,3,0),today()&lt;VLOOKUP($F$1&amp;C40&amp;B40,TKB_HK2_Moi_Giang!$AB$3:$AE$1042,4,0)),VLOOKUP($F$1&amp;C40&amp;B40,TKB_HK2_Moi_Giang!$AB$3:$AE$1042,2,0)," "),"")</f>
        <v/>
      </c>
      <c r="G40" s="330" t="str">
        <f>iferror(if(and(Today()&gt;=VLOOKUP($G$1&amp;C40&amp;B40,TKB_HK2_Moi_Giang!$AB$3:$AE$1042,3,0),today()&lt;VLOOKUP($G$1&amp;C40&amp;B40,TKB_HK2_Moi_Giang!$AB$3:$AE$1042,4,0)),VLOOKUP($G$1&amp;C40&amp;B40,TKB_HK2_Moi_Giang!$AB$3:$AE$1042,2,0)," "),"")</f>
        <v/>
      </c>
      <c r="H40" s="330" t="str">
        <f>iferror(if(and(Today()&gt;=VLOOKUP($H$1&amp;C40&amp;B40,TKB_HK2_Moi_Giang!$AB$3:$AE$1042,3,0),today()&lt;VLOOKUP($H$1&amp;C40&amp;B40,TKB_HK2_Moi_Giang!$AB$3:$AE$1042,4,0)),VLOOKUP($H$1&amp;C40&amp;B40,TKB_HK2_Moi_Giang!$AB$3:$AE$1042,2,0)," "),"")</f>
        <v/>
      </c>
      <c r="I40" s="330" t="str">
        <f>iferror(if(and(Today()&gt;=VLOOKUP($I$1&amp;C40&amp;B40,TKB_HK2_Moi_Giang!$AB$3:$AE$1042,3,0),today()&lt;VLOOKUP($I$1&amp;C40&amp;B40,TKB_HK2_Moi_Giang!$AB$3:$AE$1042,4,0)),VLOOKUP($I$1&amp;C40&amp;B40,TKB_HK2_Moi_Giang!$AB$3:$AE$1042,2,0)," "),"")</f>
        <v/>
      </c>
      <c r="J40" s="330" t="str">
        <f>iferror(if(and(Today()&gt;=VLOOKUP($J$1&amp;C40&amp;B40,TKB_HK2_Moi_Giang!$AB$3:$AE$1042,3,0),today()&lt;VLOOKUP($J$1&amp;C40&amp;B40,TKB_HK2_Moi_Giang!$AB$3:$AE$1042,4,0)),VLOOKUP($J$1&amp;C40&amp;B40,TKB_HK2_Moi_Giang!$AB$3:$AE$1042,2,0)," "),"")</f>
        <v/>
      </c>
      <c r="K40" s="331" t="str">
        <f>iferror(if(and(Today()&gt;=VLOOKUP($K$1&amp;C40&amp;B40,TKB_HK2_Moi_Giang!$AB$3:$AE$1042,3,0),today()&lt;VLOOKUP($K$1&amp;C40&amp;B40,TKB_HK2_Moi_Giang!$AB$3:$AE$1042,4,0)),VLOOKUP($K$1&amp;C40&amp;B40,TKB_HK2_Moi_Giang!$AB$3:$AE$1042,2,0)," "),"")</f>
        <v/>
      </c>
    </row>
    <row r="41">
      <c r="A41" s="12"/>
      <c r="B41" s="328">
        <v>303.0</v>
      </c>
      <c r="C41" s="333">
        <v>0.5416666666666666</v>
      </c>
      <c r="D41" s="333">
        <v>0.6354166666666666</v>
      </c>
      <c r="E41" s="330" t="str">
        <f>iferror(if(and(Today()&gt;=VLOOKUP($E$1&amp;C41&amp;B41,TKB_HK2_Moi_Giang!$AB$3:$AE$1042,3,0),today()&lt;VLOOKUP($E$1&amp;C41&amp;B41,TKB_HK2_Moi_Giang!$AB$3:$AE$1042,4,0)),VLOOKUP($E$1&amp;C41&amp;B41,TKB_HK2_Moi_Giang!$AB$3:$AE$1042,2,0)," "),"")</f>
        <v>VH7M- GDTX 12C1  13:00-17:00  BĐ: 25/8/2025 KT: 31/5/2026</v>
      </c>
      <c r="F41" s="330" t="str">
        <f>iferror(if(and(Today()&gt;=VLOOKUP($F$1&amp;C41&amp;B41,TKB_HK2_Moi_Giang!$AB$3:$AE$1042,3,0),today()&lt;VLOOKUP($F$1&amp;C41&amp;B41,TKB_HK2_Moi_Giang!$AB$3:$AE$1042,4,0)),VLOOKUP($F$1&amp;C41&amp;B41,TKB_HK2_Moi_Giang!$AB$3:$AE$1042,2,0)," "),"")</f>
        <v>VH7M- GDTX 12C1  13:00-17:00  BĐ: 26/8/2025 KT: 31/5/2026</v>
      </c>
      <c r="G41" s="330" t="str">
        <f>iferror(if(and(Today()&gt;=VLOOKUP($G$1&amp;C41&amp;B41,TKB_HK2_Moi_Giang!$AB$3:$AE$1042,3,0),today()&lt;VLOOKUP($G$1&amp;C41&amp;B41,TKB_HK2_Moi_Giang!$AB$3:$AE$1042,4,0)),VLOOKUP($G$1&amp;C41&amp;B41,TKB_HK2_Moi_Giang!$AB$3:$AE$1042,2,0)," "),"")</f>
        <v>VH7M- GDTX 12C1  13:00-17:00  BĐ: 27/8/2025 KT: 31/5/2026</v>
      </c>
      <c r="H41" s="330" t="str">
        <f>iferror(if(and(Today()&gt;=VLOOKUP($H$1&amp;C41&amp;B41,TKB_HK2_Moi_Giang!$AB$3:$AE$1042,3,0),today()&lt;VLOOKUP($H$1&amp;C41&amp;B41,TKB_HK2_Moi_Giang!$AB$3:$AE$1042,4,0)),VLOOKUP($H$1&amp;C41&amp;B41,TKB_HK2_Moi_Giang!$AB$3:$AE$1042,2,0)," "),"")</f>
        <v>VH7M- GDTX 12C1  13:00-17:00  BĐ: 28/8/2025 KT: 31/5/2026</v>
      </c>
      <c r="I41" s="330" t="str">
        <f>iferror(if(and(Today()&gt;=VLOOKUP($I$1&amp;C41&amp;B41,TKB_HK2_Moi_Giang!$AB$3:$AE$1042,3,0),today()&lt;VLOOKUP($I$1&amp;C41&amp;B41,TKB_HK2_Moi_Giang!$AB$3:$AE$1042,4,0)),VLOOKUP($I$1&amp;C41&amp;B41,TKB_HK2_Moi_Giang!$AB$3:$AE$1042,2,0)," "),"")</f>
        <v>VH7M- GDTX 12C1  13:00-17:00  BĐ: 29/8/2025 KT: 31/5/2026</v>
      </c>
      <c r="J41" s="330" t="str">
        <f>iferror(if(and(Today()&gt;=VLOOKUP($J$1&amp;C41&amp;B41,TKB_HK2_Moi_Giang!$AB$3:$AE$1042,3,0),today()&lt;VLOOKUP($J$1&amp;C41&amp;B41,TKB_HK2_Moi_Giang!$AB$3:$AE$1042,4,0)),VLOOKUP($J$1&amp;C41&amp;B41,TKB_HK2_Moi_Giang!$AB$3:$AE$1042,2,0)," "),"")</f>
        <v>VH7M- GDTX 12C1  13:00-17:00  BĐ: 30/8/2025 KT: 31/5/2026</v>
      </c>
      <c r="K41" s="331" t="str">
        <f>iferror(if(and(Today()&gt;=VLOOKUP($K$1&amp;C41&amp;B41,TKB_HK2_Moi_Giang!$AB$3:$AE$1042,3,0),today()&lt;VLOOKUP($K$1&amp;C41&amp;B41,TKB_HK2_Moi_Giang!$AB$3:$AE$1042,4,0)),VLOOKUP($K$1&amp;C41&amp;B41,TKB_HK2_Moi_Giang!$AB$3:$AE$1042,2,0)," "),"")</f>
        <v/>
      </c>
    </row>
    <row r="42">
      <c r="A42" s="12"/>
      <c r="B42" s="328">
        <v>303.0</v>
      </c>
      <c r="C42" s="333">
        <v>0.6458333333333334</v>
      </c>
      <c r="D42" s="333">
        <v>0.7395833333333334</v>
      </c>
      <c r="E42" s="330" t="str">
        <f>iferror(if(and(Today()&gt;=VLOOKUP($E$1&amp;C42&amp;B42,TKB_HK2_Moi_Giang!$AB$3:$AE$1042,3,0),today()&lt;VLOOKUP($E$1&amp;C42&amp;B42,TKB_HK2_Moi_Giang!$AB$3:$AE$1042,4,0)),VLOOKUP($E$1&amp;C42&amp;B42,TKB_HK2_Moi_Giang!$AB$3:$AE$1042,2,0)," "),"")</f>
        <v/>
      </c>
      <c r="F42" s="330" t="str">
        <f>iferror(if(and(Today()&gt;=VLOOKUP($F$1&amp;C42&amp;B42,TKB_HK2_Moi_Giang!$AB$3:$AE$1042,3,0),today()&lt;VLOOKUP($F$1&amp;C42&amp;B42,TKB_HK2_Moi_Giang!$AB$3:$AE$1042,4,0)),VLOOKUP($F$1&amp;C42&amp;B42,TKB_HK2_Moi_Giang!$AB$3:$AE$1042,2,0)," "),"")</f>
        <v/>
      </c>
      <c r="G42" s="330" t="str">
        <f>iferror(if(and(Today()&gt;=VLOOKUP($G$1&amp;C42&amp;B42,TKB_HK2_Moi_Giang!$AB$3:$AE$1042,3,0),today()&lt;VLOOKUP($G$1&amp;C42&amp;B42,TKB_HK2_Moi_Giang!$AB$3:$AE$1042,4,0)),VLOOKUP($G$1&amp;C42&amp;B42,TKB_HK2_Moi_Giang!$AB$3:$AE$1042,2,0)," "),"")</f>
        <v/>
      </c>
      <c r="H42" s="330" t="str">
        <f>iferror(if(and(Today()&gt;=VLOOKUP($H$1&amp;C42&amp;B42,TKB_HK2_Moi_Giang!$AB$3:$AE$1042,3,0),today()&lt;VLOOKUP($H$1&amp;C42&amp;B42,TKB_HK2_Moi_Giang!$AB$3:$AE$1042,4,0)),VLOOKUP($H$1&amp;C42&amp;B42,TKB_HK2_Moi_Giang!$AB$3:$AE$1042,2,0)," "),"")</f>
        <v/>
      </c>
      <c r="I42" s="330" t="str">
        <f>iferror(if(and(Today()&gt;=VLOOKUP($I$1&amp;C42&amp;B42,TKB_HK2_Moi_Giang!$AB$3:$AE$1042,3,0),today()&lt;VLOOKUP($I$1&amp;C42&amp;B42,TKB_HK2_Moi_Giang!$AB$3:$AE$1042,4,0)),VLOOKUP($I$1&amp;C42&amp;B42,TKB_HK2_Moi_Giang!$AB$3:$AE$1042,2,0)," "),"")</f>
        <v/>
      </c>
      <c r="J42" s="330" t="str">
        <f>iferror(if(and(Today()&gt;=VLOOKUP($J$1&amp;C42&amp;B42,TKB_HK2_Moi_Giang!$AB$3:$AE$1042,3,0),today()&lt;VLOOKUP($J$1&amp;C42&amp;B42,TKB_HK2_Moi_Giang!$AB$3:$AE$1042,4,0)),VLOOKUP($J$1&amp;C42&amp;B42,TKB_HK2_Moi_Giang!$AB$3:$AE$1042,2,0)," "),"")</f>
        <v/>
      </c>
      <c r="K42" s="331" t="str">
        <f>iferror(if(and(Today()&gt;=VLOOKUP($K$1&amp;C42&amp;B42,TKB_HK2_Moi_Giang!$AB$3:$AE$1042,3,0),today()&lt;VLOOKUP($K$1&amp;C42&amp;B42,TKB_HK2_Moi_Giang!$AB$3:$AE$1042,4,0)),VLOOKUP($K$1&amp;C42&amp;B42,TKB_HK2_Moi_Giang!$AB$3:$AE$1042,2,0)," "),"")</f>
        <v/>
      </c>
    </row>
    <row r="43">
      <c r="A43" s="19"/>
      <c r="B43" s="328">
        <v>303.0</v>
      </c>
      <c r="C43" s="333">
        <v>0.75</v>
      </c>
      <c r="D43" s="333">
        <v>0.84375</v>
      </c>
      <c r="E43" s="330" t="str">
        <f>iferror(if(and(Today()&gt;=VLOOKUP($E$1&amp;C43&amp;B43,TKB_HK2_Moi_Giang!$AB$3:$AE$1042,3,0),today()&lt;VLOOKUP($E$1&amp;C43&amp;B43,TKB_HK2_Moi_Giang!$AB$3:$AE$1042,4,0)),VLOOKUP($E$1&amp;C43&amp;B43,TKB_HK2_Moi_Giang!$AB$3:$AE$1042,2,0)," "),"")</f>
        <v/>
      </c>
      <c r="F43" s="330" t="str">
        <f>iferror(if(and(Today()&gt;=VLOOKUP($F$1&amp;C43&amp;B43,TKB_HK2_Moi_Giang!$AB$3:$AE$1042,3,0),today()&lt;VLOOKUP($F$1&amp;C43&amp;B43,TKB_HK2_Moi_Giang!$AB$3:$AE$1042,4,0)),VLOOKUP($F$1&amp;C43&amp;B43,TKB_HK2_Moi_Giang!$AB$3:$AE$1042,2,0)," "),"")</f>
        <v/>
      </c>
      <c r="G43" s="330" t="str">
        <f>iferror(if(and(Today()&gt;=VLOOKUP($G$1&amp;C43&amp;B43,TKB_HK2_Moi_Giang!$AB$3:$AE$1042,3,0),today()&lt;VLOOKUP($G$1&amp;C43&amp;B43,TKB_HK2_Moi_Giang!$AB$3:$AE$1042,4,0)),VLOOKUP($G$1&amp;C43&amp;B43,TKB_HK2_Moi_Giang!$AB$3:$AE$1042,2,0)," "),"")</f>
        <v/>
      </c>
      <c r="H43" s="330" t="str">
        <f>iferror(if(and(Today()&gt;=VLOOKUP($H$1&amp;C43&amp;B43,TKB_HK2_Moi_Giang!$AB$3:$AE$1042,3,0),today()&lt;VLOOKUP($H$1&amp;C43&amp;B43,TKB_HK2_Moi_Giang!$AB$3:$AE$1042,4,0)),VLOOKUP($H$1&amp;C43&amp;B43,TKB_HK2_Moi_Giang!$AB$3:$AE$1042,2,0)," "),"")</f>
        <v/>
      </c>
      <c r="I43" s="330" t="str">
        <f>iferror(if(and(Today()&gt;=VLOOKUP($I$1&amp;C43&amp;B43,TKB_HK2_Moi_Giang!$AB$3:$AE$1042,3,0),today()&lt;VLOOKUP($I$1&amp;C43&amp;B43,TKB_HK2_Moi_Giang!$AB$3:$AE$1042,4,0)),VLOOKUP($I$1&amp;C43&amp;B43,TKB_HK2_Moi_Giang!$AB$3:$AE$1042,2,0)," "),"")</f>
        <v/>
      </c>
      <c r="J43" s="330" t="str">
        <f>iferror(if(and(Today()&gt;=VLOOKUP($J$1&amp;C43&amp;B43,TKB_HK2_Moi_Giang!$AB$3:$AE$1042,3,0),today()&lt;VLOOKUP($J$1&amp;C43&amp;B43,TKB_HK2_Moi_Giang!$AB$3:$AE$1042,4,0)),VLOOKUP($J$1&amp;C43&amp;B43,TKB_HK2_Moi_Giang!$AB$3:$AE$1042,2,0)," "),"")</f>
        <v/>
      </c>
      <c r="K43" s="331" t="str">
        <f>iferror(if(and(Today()&gt;=VLOOKUP($K$1&amp;C43&amp;B43,TKB_HK2_Moi_Giang!$AB$3:$AE$1042,3,0),today()&lt;VLOOKUP($K$1&amp;C43&amp;B43,TKB_HK2_Moi_Giang!$AB$3:$AE$1042,4,0)),VLOOKUP($K$1&amp;C43&amp;B43,TKB_HK2_Moi_Giang!$AB$3:$AE$1042,2,0)," "),"")</f>
        <v/>
      </c>
    </row>
    <row r="44">
      <c r="A44" s="327">
        <v>304.0</v>
      </c>
      <c r="B44" s="328">
        <v>304.0</v>
      </c>
      <c r="C44" s="332">
        <v>0.2916666666666667</v>
      </c>
      <c r="D44" s="332">
        <v>0.3541666666666667</v>
      </c>
      <c r="E44" s="330" t="str">
        <f>iferror(if(and(Today()&gt;=VLOOKUP($E$1&amp;C44&amp;B44,TKB_HK2_Moi_Giang!$AB$3:$AE$1042,3,0),today()&lt;VLOOKUP($E$1&amp;C44&amp;B44,TKB_HK2_Moi_Giang!$AB$3:$AE$1042,4,0)),VLOOKUP($E$1&amp;C44&amp;B44,TKB_HK2_Moi_Giang!$AB$3:$AE$1042,2,0)," "),"")</f>
        <v/>
      </c>
      <c r="F44" s="330" t="str">
        <f>iferror(if(and(Today()&gt;=VLOOKUP($F$1&amp;C44&amp;B44,TKB_HK2_Moi_Giang!$AB$3:$AE$1042,3,0),today()&lt;VLOOKUP($F$1&amp;C44&amp;B44,TKB_HK2_Moi_Giang!$AB$3:$AE$1042,4,0)),VLOOKUP($F$1&amp;C44&amp;B44,TKB_HK2_Moi_Giang!$AB$3:$AE$1042,2,0)," "),"")</f>
        <v/>
      </c>
      <c r="G44" s="330" t="str">
        <f>iferror(if(and(Today()&gt;=VLOOKUP($G$1&amp;C44&amp;B44,TKB_HK2_Moi_Giang!$AB$3:$AE$1042,3,0),today()&lt;VLOOKUP($G$1&amp;C44&amp;B44,TKB_HK2_Moi_Giang!$AB$3:$AE$1042,4,0)),VLOOKUP($G$1&amp;C44&amp;B44,TKB_HK2_Moi_Giang!$AB$3:$AE$1042,2,0)," "),"")</f>
        <v/>
      </c>
      <c r="H44" s="330" t="str">
        <f>iferror(if(and(Today()&gt;=VLOOKUP($H$1&amp;C44&amp;B44,TKB_HK2_Moi_Giang!$AB$3:$AE$1042,3,0),today()&lt;VLOOKUP($H$1&amp;C44&amp;B44,TKB_HK2_Moi_Giang!$AB$3:$AE$1042,4,0)),VLOOKUP($H$1&amp;C44&amp;B44,TKB_HK2_Moi_Giang!$AB$3:$AE$1042,2,0)," "),"")</f>
        <v/>
      </c>
      <c r="I44" s="330" t="str">
        <f>iferror(if(and(Today()&gt;=VLOOKUP($I$1&amp;C44&amp;B44,TKB_HK2_Moi_Giang!$AB$3:$AE$1042,3,0),today()&lt;VLOOKUP($I$1&amp;C44&amp;B44,TKB_HK2_Moi_Giang!$AB$3:$AE$1042,4,0)),VLOOKUP($I$1&amp;C44&amp;B44,TKB_HK2_Moi_Giang!$AB$3:$AE$1042,2,0)," "),"")</f>
        <v/>
      </c>
      <c r="J44" s="330" t="str">
        <f>iferror(if(and(Today()&gt;=VLOOKUP($J$1&amp;C44&amp;B44,TKB_HK2_Moi_Giang!$AB$3:$AE$1042,3,0),today()&lt;VLOOKUP($J$1&amp;C44&amp;B44,TKB_HK2_Moi_Giang!$AB$3:$AE$1042,4,0)),VLOOKUP($J$1&amp;C44&amp;B44,TKB_HK2_Moi_Giang!$AB$3:$AE$1042,2,0)," "),"")</f>
        <v/>
      </c>
      <c r="K44" s="331" t="str">
        <f>iferror(if(and(Today()&gt;=VLOOKUP($K$1&amp;C44&amp;B44,TKB_HK2_Moi_Giang!$AB$3:$AE$1042,3,0),today()&lt;VLOOKUP($K$1&amp;C44&amp;B44,TKB_HK2_Moi_Giang!$AB$3:$AE$1042,4,0)),VLOOKUP($K$1&amp;C44&amp;B44,TKB_HK2_Moi_Giang!$AB$3:$AE$1042,2,0)," "),"")</f>
        <v/>
      </c>
    </row>
    <row r="45">
      <c r="A45" s="12"/>
      <c r="B45" s="328">
        <v>304.0</v>
      </c>
      <c r="C45" s="332">
        <v>0.3229166666666667</v>
      </c>
      <c r="D45" s="332">
        <v>0.3854166666666667</v>
      </c>
      <c r="E45" s="330" t="str">
        <f>iferror(if(and(Today()&gt;=VLOOKUP($E$1&amp;C45&amp;B45,TKB_HK2_Moi_Giang!$AB$3:$AE$1042,3,0),today()&lt;VLOOKUP($E$1&amp;C45&amp;B45,TKB_HK2_Moi_Giang!$AB$3:$AE$1042,4,0)),VLOOKUP($E$1&amp;C45&amp;B45,TKB_HK2_Moi_Giang!$AB$3:$AE$1042,2,0)," "),"")</f>
        <v/>
      </c>
      <c r="F45" s="330" t="str">
        <f>iferror(if(and(Today()&gt;=VLOOKUP($F$1&amp;C45&amp;B45,TKB_HK2_Moi_Giang!$AB$3:$AE$1042,3,0),today()&lt;VLOOKUP($F$1&amp;C45&amp;B45,TKB_HK2_Moi_Giang!$AB$3:$AE$1042,4,0)),VLOOKUP($F$1&amp;C45&amp;B45,TKB_HK2_Moi_Giang!$AB$3:$AE$1042,2,0)," "),"")</f>
        <v> </v>
      </c>
      <c r="G45" s="330" t="str">
        <f>iferror(if(and(Today()&gt;=VLOOKUP($G$1&amp;C45&amp;B45,TKB_HK2_Moi_Giang!$AB$3:$AE$1042,3,0),today()&lt;VLOOKUP($G$1&amp;C45&amp;B45,TKB_HK2_Moi_Giang!$AB$3:$AE$1042,4,0)),VLOOKUP($G$1&amp;C45&amp;B45,TKB_HK2_Moi_Giang!$AB$3:$AE$1042,2,0)," "),"")</f>
        <v> </v>
      </c>
      <c r="H45" s="330" t="str">
        <f>iferror(if(and(Today()&gt;=VLOOKUP($H$1&amp;C45&amp;B45,TKB_HK2_Moi_Giang!$AB$3:$AE$1042,3,0),today()&lt;VLOOKUP($H$1&amp;C45&amp;B45,TKB_HK2_Moi_Giang!$AB$3:$AE$1042,4,0)),VLOOKUP($H$1&amp;C45&amp;B45,TKB_HK2_Moi_Giang!$AB$3:$AE$1042,2,0)," "),"")</f>
        <v/>
      </c>
      <c r="I45" s="330" t="str">
        <f>iferror(if(and(Today()&gt;=VLOOKUP($I$1&amp;C45&amp;B45,TKB_HK2_Moi_Giang!$AB$3:$AE$1042,3,0),today()&lt;VLOOKUP($I$1&amp;C45&amp;B45,TKB_HK2_Moi_Giang!$AB$3:$AE$1042,4,0)),VLOOKUP($I$1&amp;C45&amp;B45,TKB_HK2_Moi_Giang!$AB$3:$AE$1042,2,0)," "),"")</f>
        <v/>
      </c>
      <c r="J45" s="330" t="str">
        <f>iferror(if(and(Today()&gt;=VLOOKUP($J$1&amp;C45&amp;B45,TKB_HK2_Moi_Giang!$AB$3:$AE$1042,3,0),today()&lt;VLOOKUP($J$1&amp;C45&amp;B45,TKB_HK2_Moi_Giang!$AB$3:$AE$1042,4,0)),VLOOKUP($J$1&amp;C45&amp;B45,TKB_HK2_Moi_Giang!$AB$3:$AE$1042,2,0)," "),"")</f>
        <v/>
      </c>
      <c r="K45" s="331" t="str">
        <f>iferror(if(and(Today()&gt;=VLOOKUP($K$1&amp;C45&amp;B45,TKB_HK2_Moi_Giang!$AB$3:$AE$1042,3,0),today()&lt;VLOOKUP($K$1&amp;C45&amp;B45,TKB_HK2_Moi_Giang!$AB$3:$AE$1042,4,0)),VLOOKUP($K$1&amp;C45&amp;B45,TKB_HK2_Moi_Giang!$AB$3:$AE$1042,2,0)," "),"")</f>
        <v/>
      </c>
    </row>
    <row r="46">
      <c r="A46" s="12"/>
      <c r="B46" s="328">
        <v>304.0</v>
      </c>
      <c r="C46" s="332">
        <v>0.3645833333333333</v>
      </c>
      <c r="D46" s="332">
        <v>0.4895833333333333</v>
      </c>
      <c r="E46" s="330" t="str">
        <f>iferror(if(and(Today()&gt;=VLOOKUP($E$1&amp;C46&amp;B46,TKB_HK2_Moi_Giang!$AB$3:$AE$1042,3,0),today()&lt;VLOOKUP($E$1&amp;C46&amp;B46,TKB_HK2_Moi_Giang!$AB$3:$AE$1042,4,0)),VLOOKUP($E$1&amp;C46&amp;B46,TKB_HK2_Moi_Giang!$AB$3:$AE$1042,2,0)," "),"")</f>
        <v/>
      </c>
      <c r="F46" s="330" t="str">
        <f>iferror(if(and(Today()&gt;=VLOOKUP($F$1&amp;C46&amp;B46,TKB_HK2_Moi_Giang!$AB$3:$AE$1042,3,0),today()&lt;VLOOKUP($F$1&amp;C46&amp;B46,TKB_HK2_Moi_Giang!$AB$3:$AE$1042,4,0)),VLOOKUP($F$1&amp;C46&amp;B46,TKB_HK2_Moi_Giang!$AB$3:$AE$1042,2,0)," "),"")</f>
        <v/>
      </c>
      <c r="G46" s="330" t="str">
        <f>iferror(if(and(Today()&gt;=VLOOKUP($G$1&amp;C46&amp;B46,TKB_HK2_Moi_Giang!$AB$3:$AE$1042,3,0),today()&lt;VLOOKUP($G$1&amp;C46&amp;B46,TKB_HK2_Moi_Giang!$AB$3:$AE$1042,4,0)),VLOOKUP($G$1&amp;C46&amp;B46,TKB_HK2_Moi_Giang!$AB$3:$AE$1042,2,0)," "),"")</f>
        <v/>
      </c>
      <c r="H46" s="330" t="str">
        <f>iferror(if(and(Today()&gt;=VLOOKUP($H$1&amp;C46&amp;B46,TKB_HK2_Moi_Giang!$AB$3:$AE$1042,3,0),today()&lt;VLOOKUP($H$1&amp;C46&amp;B46,TKB_HK2_Moi_Giang!$AB$3:$AE$1042,4,0)),VLOOKUP($H$1&amp;C46&amp;B46,TKB_HK2_Moi_Giang!$AB$3:$AE$1042,2,0)," "),"")</f>
        <v/>
      </c>
      <c r="I46" s="330" t="str">
        <f>iferror(if(and(Today()&gt;=VLOOKUP($I$1&amp;C46&amp;B46,TKB_HK2_Moi_Giang!$AB$3:$AE$1042,3,0),today()&lt;VLOOKUP($I$1&amp;C46&amp;B46,TKB_HK2_Moi_Giang!$AB$3:$AE$1042,4,0)),VLOOKUP($I$1&amp;C46&amp;B46,TKB_HK2_Moi_Giang!$AB$3:$AE$1042,2,0)," "),"")</f>
        <v/>
      </c>
      <c r="J46" s="330" t="str">
        <f>iferror(if(and(Today()&gt;=VLOOKUP($J$1&amp;C46&amp;B46,TKB_HK2_Moi_Giang!$AB$3:$AE$1042,3,0),today()&lt;VLOOKUP($J$1&amp;C46&amp;B46,TKB_HK2_Moi_Giang!$AB$3:$AE$1042,4,0)),VLOOKUP($J$1&amp;C46&amp;B46,TKB_HK2_Moi_Giang!$AB$3:$AE$1042,2,0)," "),"")</f>
        <v/>
      </c>
      <c r="K46" s="331" t="str">
        <f>iferror(if(and(Today()&gt;=VLOOKUP($K$1&amp;C46&amp;B46,TKB_HK2_Moi_Giang!$AB$3:$AE$1042,3,0),today()&lt;VLOOKUP($K$1&amp;C46&amp;B46,TKB_HK2_Moi_Giang!$AB$3:$AE$1042,4,0)),VLOOKUP($K$1&amp;C46&amp;B46,TKB_HK2_Moi_Giang!$AB$3:$AE$1042,2,0)," "),"")</f>
        <v/>
      </c>
    </row>
    <row r="47">
      <c r="A47" s="12"/>
      <c r="B47" s="328">
        <v>304.0</v>
      </c>
      <c r="C47" s="333">
        <v>0.5416666666666666</v>
      </c>
      <c r="D47" s="333">
        <v>0.6354166666666666</v>
      </c>
      <c r="E47" s="330" t="str">
        <f>iferror(if(and(Today()&gt;=VLOOKUP($E$1&amp;C47&amp;B47,TKB_HK2_Moi_Giang!$AB$3:$AE$1042,3,0),today()&lt;VLOOKUP($E$1&amp;C47&amp;B47,TKB_HK2_Moi_Giang!$AB$3:$AE$1042,4,0)),VLOOKUP($E$1&amp;C47&amp;B47,TKB_HK2_Moi_Giang!$AB$3:$AE$1042,2,0)," "),"")</f>
        <v>VH7M- GDTX 12C2  13:00-17:00  BĐ: 25/8/2025 KT: 31/5/2026</v>
      </c>
      <c r="F47" s="330" t="str">
        <f>iferror(if(and(Today()&gt;=VLOOKUP($F$1&amp;C47&amp;B47,TKB_HK2_Moi_Giang!$AB$3:$AE$1042,3,0),today()&lt;VLOOKUP($F$1&amp;C47&amp;B47,TKB_HK2_Moi_Giang!$AB$3:$AE$1042,4,0)),VLOOKUP($F$1&amp;C47&amp;B47,TKB_HK2_Moi_Giang!$AB$3:$AE$1042,2,0)," "),"")</f>
        <v>VH7M- GDTX 12C2  13:00-17:00  BĐ: 26/8/2025 KT: 31/5/2026</v>
      </c>
      <c r="G47" s="330" t="str">
        <f>iferror(if(and(Today()&gt;=VLOOKUP($G$1&amp;C47&amp;B47,TKB_HK2_Moi_Giang!$AB$3:$AE$1042,3,0),today()&lt;VLOOKUP($G$1&amp;C47&amp;B47,TKB_HK2_Moi_Giang!$AB$3:$AE$1042,4,0)),VLOOKUP($G$1&amp;C47&amp;B47,TKB_HK2_Moi_Giang!$AB$3:$AE$1042,2,0)," "),"")</f>
        <v>VH7M- GDTX 12C2  13:00-17:00  BĐ: 27/8/2025 KT: 31/5/2026</v>
      </c>
      <c r="H47" s="330" t="str">
        <f>iferror(if(and(Today()&gt;=VLOOKUP($H$1&amp;C47&amp;B47,TKB_HK2_Moi_Giang!$AB$3:$AE$1042,3,0),today()&lt;VLOOKUP($H$1&amp;C47&amp;B47,TKB_HK2_Moi_Giang!$AB$3:$AE$1042,4,0)),VLOOKUP($H$1&amp;C47&amp;B47,TKB_HK2_Moi_Giang!$AB$3:$AE$1042,2,0)," "),"")</f>
        <v>VH7M- GDTX 12C2  13:00-17:00  BĐ: 28/8/2025 KT: 31/5/2026</v>
      </c>
      <c r="I47" s="330" t="str">
        <f>iferror(if(and(Today()&gt;=VLOOKUP($I$1&amp;C47&amp;B47,TKB_HK2_Moi_Giang!$AB$3:$AE$1042,3,0),today()&lt;VLOOKUP($I$1&amp;C47&amp;B47,TKB_HK2_Moi_Giang!$AB$3:$AE$1042,4,0)),VLOOKUP($I$1&amp;C47&amp;B47,TKB_HK2_Moi_Giang!$AB$3:$AE$1042,2,0)," "),"")</f>
        <v>VH7M- GDTX 12C2  13:00-17:00  BĐ: 29/8/2025 KT: 31/5/2026</v>
      </c>
      <c r="J47" s="330" t="str">
        <f>iferror(if(and(Today()&gt;=VLOOKUP($J$1&amp;C47&amp;B47,TKB_HK2_Moi_Giang!$AB$3:$AE$1042,3,0),today()&lt;VLOOKUP($J$1&amp;C47&amp;B47,TKB_HK2_Moi_Giang!$AB$3:$AE$1042,4,0)),VLOOKUP($J$1&amp;C47&amp;B47,TKB_HK2_Moi_Giang!$AB$3:$AE$1042,2,0)," "),"")</f>
        <v>VH7M- GDTX 12C2  13:00-17:00  BĐ: 30/8/2025 KT: 31/5/2026</v>
      </c>
      <c r="K47" s="331" t="str">
        <f>iferror(if(and(Today()&gt;=VLOOKUP($K$1&amp;C47&amp;B47,TKB_HK2_Moi_Giang!$AB$3:$AE$1042,3,0),today()&lt;VLOOKUP($K$1&amp;C47&amp;B47,TKB_HK2_Moi_Giang!$AB$3:$AE$1042,4,0)),VLOOKUP($K$1&amp;C47&amp;B47,TKB_HK2_Moi_Giang!$AB$3:$AE$1042,2,0)," "),"")</f>
        <v/>
      </c>
    </row>
    <row r="48">
      <c r="A48" s="12"/>
      <c r="B48" s="328">
        <v>304.0</v>
      </c>
      <c r="C48" s="333">
        <v>0.6458333333333334</v>
      </c>
      <c r="D48" s="333">
        <v>0.7395833333333334</v>
      </c>
      <c r="E48" s="330" t="str">
        <f>iferror(if(and(Today()&gt;=VLOOKUP($E$1&amp;C48&amp;B48,TKB_HK2_Moi_Giang!$AB$3:$AE$1042,3,0),today()&lt;VLOOKUP($E$1&amp;C48&amp;B48,TKB_HK2_Moi_Giang!$AB$3:$AE$1042,4,0)),VLOOKUP($E$1&amp;C48&amp;B48,TKB_HK2_Moi_Giang!$AB$3:$AE$1042,2,0)," "),"")</f>
        <v/>
      </c>
      <c r="F48" s="330" t="str">
        <f>iferror(if(and(Today()&gt;=VLOOKUP($F$1&amp;C48&amp;B48,TKB_HK2_Moi_Giang!$AB$3:$AE$1042,3,0),today()&lt;VLOOKUP($F$1&amp;C48&amp;B48,TKB_HK2_Moi_Giang!$AB$3:$AE$1042,4,0)),VLOOKUP($F$1&amp;C48&amp;B48,TKB_HK2_Moi_Giang!$AB$3:$AE$1042,2,0)," "),"")</f>
        <v/>
      </c>
      <c r="G48" s="330" t="str">
        <f>iferror(if(and(Today()&gt;=VLOOKUP($G$1&amp;C48&amp;B48,TKB_HK2_Moi_Giang!$AB$3:$AE$1042,3,0),today()&lt;VLOOKUP($G$1&amp;C48&amp;B48,TKB_HK2_Moi_Giang!$AB$3:$AE$1042,4,0)),VLOOKUP($G$1&amp;C48&amp;B48,TKB_HK2_Moi_Giang!$AB$3:$AE$1042,2,0)," "),"")</f>
        <v/>
      </c>
      <c r="H48" s="330" t="str">
        <f>iferror(if(and(Today()&gt;=VLOOKUP($H$1&amp;C48&amp;B48,TKB_HK2_Moi_Giang!$AB$3:$AE$1042,3,0),today()&lt;VLOOKUP($H$1&amp;C48&amp;B48,TKB_HK2_Moi_Giang!$AB$3:$AE$1042,4,0)),VLOOKUP($H$1&amp;C48&amp;B48,TKB_HK2_Moi_Giang!$AB$3:$AE$1042,2,0)," "),"")</f>
        <v/>
      </c>
      <c r="I48" s="330" t="str">
        <f>iferror(if(and(Today()&gt;=VLOOKUP($I$1&amp;C48&amp;B48,TKB_HK2_Moi_Giang!$AB$3:$AE$1042,3,0),today()&lt;VLOOKUP($I$1&amp;C48&amp;B48,TKB_HK2_Moi_Giang!$AB$3:$AE$1042,4,0)),VLOOKUP($I$1&amp;C48&amp;B48,TKB_HK2_Moi_Giang!$AB$3:$AE$1042,2,0)," "),"")</f>
        <v/>
      </c>
      <c r="J48" s="330" t="str">
        <f>iferror(if(and(Today()&gt;=VLOOKUP($J$1&amp;C48&amp;B48,TKB_HK2_Moi_Giang!$AB$3:$AE$1042,3,0),today()&lt;VLOOKUP($J$1&amp;C48&amp;B48,TKB_HK2_Moi_Giang!$AB$3:$AE$1042,4,0)),VLOOKUP($J$1&amp;C48&amp;B48,TKB_HK2_Moi_Giang!$AB$3:$AE$1042,2,0)," "),"")</f>
        <v/>
      </c>
      <c r="K48" s="331" t="str">
        <f>iferror(if(and(Today()&gt;=VLOOKUP($K$1&amp;C48&amp;B48,TKB_HK2_Moi_Giang!$AB$3:$AE$1042,3,0),today()&lt;VLOOKUP($K$1&amp;C48&amp;B48,TKB_HK2_Moi_Giang!$AB$3:$AE$1042,4,0)),VLOOKUP($K$1&amp;C48&amp;B48,TKB_HK2_Moi_Giang!$AB$3:$AE$1042,2,0)," "),"")</f>
        <v/>
      </c>
    </row>
    <row r="49">
      <c r="A49" s="19"/>
      <c r="B49" s="328">
        <v>304.0</v>
      </c>
      <c r="C49" s="333">
        <v>0.75</v>
      </c>
      <c r="D49" s="333">
        <v>0.84375</v>
      </c>
      <c r="E49" s="330" t="str">
        <f>iferror(if(and(Today()&gt;=VLOOKUP($E$1&amp;C49&amp;B49,TKB_HK2_Moi_Giang!$AB$3:$AE$1042,3,0),today()&lt;VLOOKUP($E$1&amp;C49&amp;B49,TKB_HK2_Moi_Giang!$AB$3:$AE$1042,4,0)),VLOOKUP($E$1&amp;C49&amp;B49,TKB_HK2_Moi_Giang!$AB$3:$AE$1042,2,0)," "),"")</f>
        <v/>
      </c>
      <c r="F49" s="330" t="str">
        <f>iferror(if(and(Today()&gt;=VLOOKUP($F$1&amp;C49&amp;B49,TKB_HK2_Moi_Giang!$AB$3:$AE$1042,3,0),today()&lt;VLOOKUP($F$1&amp;C49&amp;B49,TKB_HK2_Moi_Giang!$AB$3:$AE$1042,4,0)),VLOOKUP($F$1&amp;C49&amp;B49,TKB_HK2_Moi_Giang!$AB$3:$AE$1042,2,0)," "),"")</f>
        <v/>
      </c>
      <c r="G49" s="330" t="str">
        <f>iferror(if(and(Today()&gt;=VLOOKUP($G$1&amp;C49&amp;B49,TKB_HK2_Moi_Giang!$AB$3:$AE$1042,3,0),today()&lt;VLOOKUP($G$1&amp;C49&amp;B49,TKB_HK2_Moi_Giang!$AB$3:$AE$1042,4,0)),VLOOKUP($G$1&amp;C49&amp;B49,TKB_HK2_Moi_Giang!$AB$3:$AE$1042,2,0)," "),"")</f>
        <v/>
      </c>
      <c r="H49" s="330" t="str">
        <f>iferror(if(and(Today()&gt;=VLOOKUP($H$1&amp;C49&amp;B49,TKB_HK2_Moi_Giang!$AB$3:$AE$1042,3,0),today()&lt;VLOOKUP($H$1&amp;C49&amp;B49,TKB_HK2_Moi_Giang!$AB$3:$AE$1042,4,0)),VLOOKUP($H$1&amp;C49&amp;B49,TKB_HK2_Moi_Giang!$AB$3:$AE$1042,2,0)," "),"")</f>
        <v/>
      </c>
      <c r="I49" s="330" t="str">
        <f>iferror(if(and(Today()&gt;=VLOOKUP($I$1&amp;C49&amp;B49,TKB_HK2_Moi_Giang!$AB$3:$AE$1042,3,0),today()&lt;VLOOKUP($I$1&amp;C49&amp;B49,TKB_HK2_Moi_Giang!$AB$3:$AE$1042,4,0)),VLOOKUP($I$1&amp;C49&amp;B49,TKB_HK2_Moi_Giang!$AB$3:$AE$1042,2,0)," "),"")</f>
        <v/>
      </c>
      <c r="J49" s="330" t="str">
        <f>iferror(if(and(Today()&gt;=VLOOKUP($J$1&amp;C49&amp;B49,TKB_HK2_Moi_Giang!$AB$3:$AE$1042,3,0),today()&lt;VLOOKUP($J$1&amp;C49&amp;B49,TKB_HK2_Moi_Giang!$AB$3:$AE$1042,4,0)),VLOOKUP($J$1&amp;C49&amp;B49,TKB_HK2_Moi_Giang!$AB$3:$AE$1042,2,0)," "),"")</f>
        <v/>
      </c>
      <c r="K49" s="331" t="str">
        <f>iferror(if(and(Today()&gt;=VLOOKUP($K$1&amp;C49&amp;B49,TKB_HK2_Moi_Giang!$AB$3:$AE$1042,3,0),today()&lt;VLOOKUP($K$1&amp;C49&amp;B49,TKB_HK2_Moi_Giang!$AB$3:$AE$1042,4,0)),VLOOKUP($K$1&amp;C49&amp;B49,TKB_HK2_Moi_Giang!$AB$3:$AE$1042,2,0)," "),"")</f>
        <v/>
      </c>
    </row>
    <row r="50">
      <c r="A50" s="327">
        <v>305.0</v>
      </c>
      <c r="B50" s="328">
        <v>305.0</v>
      </c>
      <c r="C50" s="332">
        <v>0.2916666666666667</v>
      </c>
      <c r="D50" s="332">
        <v>0.3541666666666667</v>
      </c>
      <c r="E50" s="330" t="str">
        <f>iferror(if(and(Today()&gt;=VLOOKUP($E$1&amp;C50&amp;B50,TKB_HK2_Moi_Giang!$AB$3:$AE$1042,3,0),today()&lt;VLOOKUP($E$1&amp;C50&amp;B50,TKB_HK2_Moi_Giang!$AB$3:$AE$1042,4,0)),VLOOKUP($E$1&amp;C50&amp;B50,TKB_HK2_Moi_Giang!$AB$3:$AE$1042,2,0)," "),"")</f>
        <v/>
      </c>
      <c r="F50" s="330" t="str">
        <f>iferror(if(and(Today()&gt;=VLOOKUP($F$1&amp;C50&amp;B50,TKB_HK2_Moi_Giang!$AB$3:$AE$1042,3,0),today()&lt;VLOOKUP($F$1&amp;C50&amp;B50,TKB_HK2_Moi_Giang!$AB$3:$AE$1042,4,0)),VLOOKUP($F$1&amp;C50&amp;B50,TKB_HK2_Moi_Giang!$AB$3:$AE$1042,2,0)," "),"")</f>
        <v/>
      </c>
      <c r="G50" s="330" t="str">
        <f>iferror(if(and(Today()&gt;=VLOOKUP($G$1&amp;C50&amp;B50,TKB_HK2_Moi_Giang!$AB$3:$AE$1042,3,0),today()&lt;VLOOKUP($G$1&amp;C50&amp;B50,TKB_HK2_Moi_Giang!$AB$3:$AE$1042,4,0)),VLOOKUP($G$1&amp;C50&amp;B50,TKB_HK2_Moi_Giang!$AB$3:$AE$1042,2,0)," "),"")</f>
        <v/>
      </c>
      <c r="H50" s="330" t="str">
        <f>iferror(if(and(Today()&gt;=VLOOKUP($H$1&amp;C50&amp;B50,TKB_HK2_Moi_Giang!$AB$3:$AE$1042,3,0),today()&lt;VLOOKUP($H$1&amp;C50&amp;B50,TKB_HK2_Moi_Giang!$AB$3:$AE$1042,4,0)),VLOOKUP($H$1&amp;C50&amp;B50,TKB_HK2_Moi_Giang!$AB$3:$AE$1042,2,0)," "),"")</f>
        <v/>
      </c>
      <c r="I50" s="330" t="str">
        <f>iferror(if(and(Today()&gt;=VLOOKUP($I$1&amp;C50&amp;B50,TKB_HK2_Moi_Giang!$AB$3:$AE$1042,3,0),today()&lt;VLOOKUP($I$1&amp;C50&amp;B50,TKB_HK2_Moi_Giang!$AB$3:$AE$1042,4,0)),VLOOKUP($I$1&amp;C50&amp;B50,TKB_HK2_Moi_Giang!$AB$3:$AE$1042,2,0)," "),"")</f>
        <v/>
      </c>
      <c r="J50" s="330" t="str">
        <f>iferror(if(and(Today()&gt;=VLOOKUP($J$1&amp;C50&amp;B50,TKB_HK2_Moi_Giang!$AB$3:$AE$1042,3,0),today()&lt;VLOOKUP($J$1&amp;C50&amp;B50,TKB_HK2_Moi_Giang!$AB$3:$AE$1042,4,0)),VLOOKUP($J$1&amp;C50&amp;B50,TKB_HK2_Moi_Giang!$AB$3:$AE$1042,2,0)," "),"")</f>
        <v/>
      </c>
      <c r="K50" s="331" t="str">
        <f>iferror(if(and(Today()&gt;=VLOOKUP($K$1&amp;C50&amp;B50,TKB_HK2_Moi_Giang!$AB$3:$AE$1042,3,0),today()&lt;VLOOKUP($K$1&amp;C50&amp;B50,TKB_HK2_Moi_Giang!$AB$3:$AE$1042,4,0)),VLOOKUP($K$1&amp;C50&amp;B50,TKB_HK2_Moi_Giang!$AB$3:$AE$1042,2,0)," "),"")</f>
        <v/>
      </c>
    </row>
    <row r="51">
      <c r="A51" s="12"/>
      <c r="B51" s="328">
        <v>305.0</v>
      </c>
      <c r="C51" s="332">
        <v>0.3229166666666667</v>
      </c>
      <c r="D51" s="332">
        <v>0.3854166666666667</v>
      </c>
      <c r="E51" s="330" t="str">
        <f>iferror(if(and(Today()&gt;=VLOOKUP($E$1&amp;C51&amp;B51,TKB_HK2_Moi_Giang!$AB$3:$AE$1042,3,0),today()&lt;VLOOKUP($E$1&amp;C51&amp;B51,TKB_HK2_Moi_Giang!$AB$3:$AE$1042,4,0)),VLOOKUP($E$1&amp;C51&amp;B51,TKB_HK2_Moi_Giang!$AB$3:$AE$1042,2,0)," "),"")</f>
        <v> </v>
      </c>
      <c r="F51" s="330" t="str">
        <f>iferror(if(and(Today()&gt;=VLOOKUP($F$1&amp;C51&amp;B51,TKB_HK2_Moi_Giang!$AB$3:$AE$1042,3,0),today()&lt;VLOOKUP($F$1&amp;C51&amp;B51,TKB_HK2_Moi_Giang!$AB$3:$AE$1042,4,0)),VLOOKUP($F$1&amp;C51&amp;B51,TKB_HK2_Moi_Giang!$AB$3:$AE$1042,2,0)," "),"")</f>
        <v> </v>
      </c>
      <c r="G51" s="330" t="str">
        <f>iferror(if(and(Today()&gt;=VLOOKUP($G$1&amp;C51&amp;B51,TKB_HK2_Moi_Giang!$AB$3:$AE$1042,3,0),today()&lt;VLOOKUP($G$1&amp;C51&amp;B51,TKB_HK2_Moi_Giang!$AB$3:$AE$1042,4,0)),VLOOKUP($G$1&amp;C51&amp;B51,TKB_HK2_Moi_Giang!$AB$3:$AE$1042,2,0)," "),"")</f>
        <v/>
      </c>
      <c r="H51" s="330" t="str">
        <f>iferror(if(and(Today()&gt;=VLOOKUP($H$1&amp;C51&amp;B51,TKB_HK2_Moi_Giang!$AB$3:$AE$1042,3,0),today()&lt;VLOOKUP($H$1&amp;C51&amp;B51,TKB_HK2_Moi_Giang!$AB$3:$AE$1042,4,0)),VLOOKUP($H$1&amp;C51&amp;B51,TKB_HK2_Moi_Giang!$AB$3:$AE$1042,2,0)," "),"")</f>
        <v/>
      </c>
      <c r="I51" s="330" t="str">
        <f>iferror(if(and(Today()&gt;=VLOOKUP($I$1&amp;C51&amp;B51,TKB_HK2_Moi_Giang!$AB$3:$AE$1042,3,0),today()&lt;VLOOKUP($I$1&amp;C51&amp;B51,TKB_HK2_Moi_Giang!$AB$3:$AE$1042,4,0)),VLOOKUP($I$1&amp;C51&amp;B51,TKB_HK2_Moi_Giang!$AB$3:$AE$1042,2,0)," "),"")</f>
        <v/>
      </c>
      <c r="J51" s="330" t="str">
        <f>iferror(if(and(Today()&gt;=VLOOKUP($J$1&amp;C51&amp;B51,TKB_HK2_Moi_Giang!$AB$3:$AE$1042,3,0),today()&lt;VLOOKUP($J$1&amp;C51&amp;B51,TKB_HK2_Moi_Giang!$AB$3:$AE$1042,4,0)),VLOOKUP($J$1&amp;C51&amp;B51,TKB_HK2_Moi_Giang!$AB$3:$AE$1042,2,0)," "),"")</f>
        <v/>
      </c>
      <c r="K51" s="331" t="str">
        <f>iferror(if(and(Today()&gt;=VLOOKUP($K$1&amp;C51&amp;B51,TKB_HK2_Moi_Giang!$AB$3:$AE$1042,3,0),today()&lt;VLOOKUP($K$1&amp;C51&amp;B51,TKB_HK2_Moi_Giang!$AB$3:$AE$1042,4,0)),VLOOKUP($K$1&amp;C51&amp;B51,TKB_HK2_Moi_Giang!$AB$3:$AE$1042,2,0)," "),"")</f>
        <v/>
      </c>
    </row>
    <row r="52">
      <c r="A52" s="12"/>
      <c r="B52" s="328">
        <v>305.0</v>
      </c>
      <c r="C52" s="332">
        <v>0.3645833333333333</v>
      </c>
      <c r="D52" s="332">
        <v>0.4895833333333333</v>
      </c>
      <c r="E52" s="330" t="str">
        <f>iferror(if(and(Today()&gt;=VLOOKUP($E$1&amp;C52&amp;B52,TKB_HK2_Moi_Giang!$AB$3:$AE$1042,3,0),today()&lt;VLOOKUP($E$1&amp;C52&amp;B52,TKB_HK2_Moi_Giang!$AB$3:$AE$1042,4,0)),VLOOKUP($E$1&amp;C52&amp;B52,TKB_HK2_Moi_Giang!$AB$3:$AE$1042,2,0)," "),"")</f>
        <v/>
      </c>
      <c r="F52" s="330" t="str">
        <f>iferror(if(and(Today()&gt;=VLOOKUP($F$1&amp;C52&amp;B52,TKB_HK2_Moi_Giang!$AB$3:$AE$1042,3,0),today()&lt;VLOOKUP($F$1&amp;C52&amp;B52,TKB_HK2_Moi_Giang!$AB$3:$AE$1042,4,0)),VLOOKUP($F$1&amp;C52&amp;B52,TKB_HK2_Moi_Giang!$AB$3:$AE$1042,2,0)," "),"")</f>
        <v/>
      </c>
      <c r="G52" s="330" t="str">
        <f>iferror(if(and(Today()&gt;=VLOOKUP($G$1&amp;C52&amp;B52,TKB_HK2_Moi_Giang!$AB$3:$AE$1042,3,0),today()&lt;VLOOKUP($G$1&amp;C52&amp;B52,TKB_HK2_Moi_Giang!$AB$3:$AE$1042,4,0)),VLOOKUP($G$1&amp;C52&amp;B52,TKB_HK2_Moi_Giang!$AB$3:$AE$1042,2,0)," "),"")</f>
        <v/>
      </c>
      <c r="H52" s="330" t="str">
        <f>iferror(if(and(Today()&gt;=VLOOKUP($H$1&amp;C52&amp;B52,TKB_HK2_Moi_Giang!$AB$3:$AE$1042,3,0),today()&lt;VLOOKUP($H$1&amp;C52&amp;B52,TKB_HK2_Moi_Giang!$AB$3:$AE$1042,4,0)),VLOOKUP($H$1&amp;C52&amp;B52,TKB_HK2_Moi_Giang!$AB$3:$AE$1042,2,0)," "),"")</f>
        <v/>
      </c>
      <c r="I52" s="330" t="str">
        <f>iferror(if(and(Today()&gt;=VLOOKUP($I$1&amp;C52&amp;B52,TKB_HK2_Moi_Giang!$AB$3:$AE$1042,3,0),today()&lt;VLOOKUP($I$1&amp;C52&amp;B52,TKB_HK2_Moi_Giang!$AB$3:$AE$1042,4,0)),VLOOKUP($I$1&amp;C52&amp;B52,TKB_HK2_Moi_Giang!$AB$3:$AE$1042,2,0)," "),"")</f>
        <v/>
      </c>
      <c r="J52" s="330" t="str">
        <f>iferror(if(and(Today()&gt;=VLOOKUP($J$1&amp;C52&amp;B52,TKB_HK2_Moi_Giang!$AB$3:$AE$1042,3,0),today()&lt;VLOOKUP($J$1&amp;C52&amp;B52,TKB_HK2_Moi_Giang!$AB$3:$AE$1042,4,0)),VLOOKUP($J$1&amp;C52&amp;B52,TKB_HK2_Moi_Giang!$AB$3:$AE$1042,2,0)," "),"")</f>
        <v/>
      </c>
      <c r="K52" s="331" t="str">
        <f>iferror(if(and(Today()&gt;=VLOOKUP($K$1&amp;C52&amp;B52,TKB_HK2_Moi_Giang!$AB$3:$AE$1042,3,0),today()&lt;VLOOKUP($K$1&amp;C52&amp;B52,TKB_HK2_Moi_Giang!$AB$3:$AE$1042,4,0)),VLOOKUP($K$1&amp;C52&amp;B52,TKB_HK2_Moi_Giang!$AB$3:$AE$1042,2,0)," "),"")</f>
        <v/>
      </c>
    </row>
    <row r="53">
      <c r="A53" s="12"/>
      <c r="B53" s="328">
        <v>305.0</v>
      </c>
      <c r="C53" s="333">
        <v>0.5416666666666666</v>
      </c>
      <c r="D53" s="333">
        <v>0.6354166666666666</v>
      </c>
      <c r="E53" s="330" t="str">
        <f>iferror(if(and(Today()&gt;=VLOOKUP($E$1&amp;C53&amp;B53,TKB_HK2_Moi_Giang!$AB$3:$AE$1042,3,0),today()&lt;VLOOKUP($E$1&amp;C53&amp;B53,TKB_HK2_Moi_Giang!$AB$3:$AE$1042,4,0)),VLOOKUP($E$1&amp;C53&amp;B53,TKB_HK2_Moi_Giang!$AB$3:$AE$1042,2,0)," "),"")</f>
        <v>VH7M- GDTX 11C8  13:00-17:00  BĐ: 25/8/2025 KT: 31/5/2026</v>
      </c>
      <c r="F53" s="330" t="str">
        <f>iferror(if(and(Today()&gt;=VLOOKUP($F$1&amp;C53&amp;B53,TKB_HK2_Moi_Giang!$AB$3:$AE$1042,3,0),today()&lt;VLOOKUP($F$1&amp;C53&amp;B53,TKB_HK2_Moi_Giang!$AB$3:$AE$1042,4,0)),VLOOKUP($F$1&amp;C53&amp;B53,TKB_HK2_Moi_Giang!$AB$3:$AE$1042,2,0)," "),"")</f>
        <v>VH7M- GDTX 11C8  13:00-17:00  BĐ: 26/8/2025 KT: 31/5/2026</v>
      </c>
      <c r="G53" s="330" t="str">
        <f>iferror(if(and(Today()&gt;=VLOOKUP($G$1&amp;C53&amp;B53,TKB_HK2_Moi_Giang!$AB$3:$AE$1042,3,0),today()&lt;VLOOKUP($G$1&amp;C53&amp;B53,TKB_HK2_Moi_Giang!$AB$3:$AE$1042,4,0)),VLOOKUP($G$1&amp;C53&amp;B53,TKB_HK2_Moi_Giang!$AB$3:$AE$1042,2,0)," "),"")</f>
        <v>VH7M- GDTX 11C8  13:00-17:00  BĐ: 27/8/2025 KT: 31/5/2026</v>
      </c>
      <c r="H53" s="330" t="str">
        <f>iferror(if(and(Today()&gt;=VLOOKUP($H$1&amp;C53&amp;B53,TKB_HK2_Moi_Giang!$AB$3:$AE$1042,3,0),today()&lt;VLOOKUP($H$1&amp;C53&amp;B53,TKB_HK2_Moi_Giang!$AB$3:$AE$1042,4,0)),VLOOKUP($H$1&amp;C53&amp;B53,TKB_HK2_Moi_Giang!$AB$3:$AE$1042,2,0)," "),"")</f>
        <v>VH7M- GDTX 11C8  13:00-17:00  BĐ: 28/8/2025 KT: 31/5/2026</v>
      </c>
      <c r="I53" s="330" t="str">
        <f>iferror(if(and(Today()&gt;=VLOOKUP($I$1&amp;C53&amp;B53,TKB_HK2_Moi_Giang!$AB$3:$AE$1042,3,0),today()&lt;VLOOKUP($I$1&amp;C53&amp;B53,TKB_HK2_Moi_Giang!$AB$3:$AE$1042,4,0)),VLOOKUP($I$1&amp;C53&amp;B53,TKB_HK2_Moi_Giang!$AB$3:$AE$1042,2,0)," "),"")</f>
        <v>VH7M- GDTX 11C8  13:00-17:00  BĐ: 29/8/2025 KT: 31/5/2026</v>
      </c>
      <c r="J53" s="330" t="str">
        <f>iferror(if(and(Today()&gt;=VLOOKUP($J$1&amp;C53&amp;B53,TKB_HK2_Moi_Giang!$AB$3:$AE$1042,3,0),today()&lt;VLOOKUP($J$1&amp;C53&amp;B53,TKB_HK2_Moi_Giang!$AB$3:$AE$1042,4,0)),VLOOKUP($J$1&amp;C53&amp;B53,TKB_HK2_Moi_Giang!$AB$3:$AE$1042,2,0)," "),"")</f>
        <v>VH7M- GDTX 11C8  13:00-17:00  BĐ: 30/8/2025 KT: 31/5/2026</v>
      </c>
      <c r="K53" s="331" t="str">
        <f>iferror(if(and(Today()&gt;=VLOOKUP($K$1&amp;C53&amp;B53,TKB_HK2_Moi_Giang!$AB$3:$AE$1042,3,0),today()&lt;VLOOKUP($K$1&amp;C53&amp;B53,TKB_HK2_Moi_Giang!$AB$3:$AE$1042,4,0)),VLOOKUP($K$1&amp;C53&amp;B53,TKB_HK2_Moi_Giang!$AB$3:$AE$1042,2,0)," "),"")</f>
        <v/>
      </c>
    </row>
    <row r="54">
      <c r="A54" s="12"/>
      <c r="B54" s="328">
        <v>305.0</v>
      </c>
      <c r="C54" s="333">
        <v>0.6458333333333334</v>
      </c>
      <c r="D54" s="333">
        <v>0.7395833333333334</v>
      </c>
      <c r="E54" s="330" t="str">
        <f>iferror(if(and(Today()&gt;=VLOOKUP($E$1&amp;C54&amp;B54,TKB_HK2_Moi_Giang!$AB$3:$AE$1042,3,0),today()&lt;VLOOKUP($E$1&amp;C54&amp;B54,TKB_HK2_Moi_Giang!$AB$3:$AE$1042,4,0)),VLOOKUP($E$1&amp;C54&amp;B54,TKB_HK2_Moi_Giang!$AB$3:$AE$1042,2,0)," "),"")</f>
        <v/>
      </c>
      <c r="F54" s="330" t="str">
        <f>iferror(if(and(Today()&gt;=VLOOKUP($F$1&amp;C54&amp;B54,TKB_HK2_Moi_Giang!$AB$3:$AE$1042,3,0),today()&lt;VLOOKUP($F$1&amp;C54&amp;B54,TKB_HK2_Moi_Giang!$AB$3:$AE$1042,4,0)),VLOOKUP($F$1&amp;C54&amp;B54,TKB_HK2_Moi_Giang!$AB$3:$AE$1042,2,0)," "),"")</f>
        <v/>
      </c>
      <c r="G54" s="330" t="str">
        <f>iferror(if(and(Today()&gt;=VLOOKUP($G$1&amp;C54&amp;B54,TKB_HK2_Moi_Giang!$AB$3:$AE$1042,3,0),today()&lt;VLOOKUP($G$1&amp;C54&amp;B54,TKB_HK2_Moi_Giang!$AB$3:$AE$1042,4,0)),VLOOKUP($G$1&amp;C54&amp;B54,TKB_HK2_Moi_Giang!$AB$3:$AE$1042,2,0)," "),"")</f>
        <v/>
      </c>
      <c r="H54" s="330" t="str">
        <f>iferror(if(and(Today()&gt;=VLOOKUP($H$1&amp;C54&amp;B54,TKB_HK2_Moi_Giang!$AB$3:$AE$1042,3,0),today()&lt;VLOOKUP($H$1&amp;C54&amp;B54,TKB_HK2_Moi_Giang!$AB$3:$AE$1042,4,0)),VLOOKUP($H$1&amp;C54&amp;B54,TKB_HK2_Moi_Giang!$AB$3:$AE$1042,2,0)," "),"")</f>
        <v/>
      </c>
      <c r="I54" s="330" t="str">
        <f>iferror(if(and(Today()&gt;=VLOOKUP($I$1&amp;C54&amp;B54,TKB_HK2_Moi_Giang!$AB$3:$AE$1042,3,0),today()&lt;VLOOKUP($I$1&amp;C54&amp;B54,TKB_HK2_Moi_Giang!$AB$3:$AE$1042,4,0)),VLOOKUP($I$1&amp;C54&amp;B54,TKB_HK2_Moi_Giang!$AB$3:$AE$1042,2,0)," "),"")</f>
        <v/>
      </c>
      <c r="J54" s="330" t="str">
        <f>iferror(if(and(Today()&gt;=VLOOKUP($J$1&amp;C54&amp;B54,TKB_HK2_Moi_Giang!$AB$3:$AE$1042,3,0),today()&lt;VLOOKUP($J$1&amp;C54&amp;B54,TKB_HK2_Moi_Giang!$AB$3:$AE$1042,4,0)),VLOOKUP($J$1&amp;C54&amp;B54,TKB_HK2_Moi_Giang!$AB$3:$AE$1042,2,0)," "),"")</f>
        <v/>
      </c>
      <c r="K54" s="331" t="str">
        <f>iferror(if(and(Today()&gt;=VLOOKUP($K$1&amp;C54&amp;B54,TKB_HK2_Moi_Giang!$AB$3:$AE$1042,3,0),today()&lt;VLOOKUP($K$1&amp;C54&amp;B54,TKB_HK2_Moi_Giang!$AB$3:$AE$1042,4,0)),VLOOKUP($K$1&amp;C54&amp;B54,TKB_HK2_Moi_Giang!$AB$3:$AE$1042,2,0)," "),"")</f>
        <v/>
      </c>
    </row>
    <row r="55">
      <c r="A55" s="19"/>
      <c r="B55" s="328">
        <v>305.0</v>
      </c>
      <c r="C55" s="333">
        <v>0.75</v>
      </c>
      <c r="D55" s="333">
        <v>0.84375</v>
      </c>
      <c r="E55" s="330" t="str">
        <f>iferror(if(and(Today()&gt;=VLOOKUP($E$1&amp;C55&amp;B55,TKB_HK2_Moi_Giang!$AB$3:$AE$1042,3,0),today()&lt;VLOOKUP($E$1&amp;C55&amp;B55,TKB_HK2_Moi_Giang!$AB$3:$AE$1042,4,0)),VLOOKUP($E$1&amp;C55&amp;B55,TKB_HK2_Moi_Giang!$AB$3:$AE$1042,2,0)," "),"")</f>
        <v/>
      </c>
      <c r="F55" s="330" t="str">
        <f>iferror(if(and(Today()&gt;=VLOOKUP($F$1&amp;C55&amp;B55,TKB_HK2_Moi_Giang!$AB$3:$AE$1042,3,0),today()&lt;VLOOKUP($F$1&amp;C55&amp;B55,TKB_HK2_Moi_Giang!$AB$3:$AE$1042,4,0)),VLOOKUP($F$1&amp;C55&amp;B55,TKB_HK2_Moi_Giang!$AB$3:$AE$1042,2,0)," "),"")</f>
        <v/>
      </c>
      <c r="G55" s="330" t="str">
        <f>iferror(if(and(Today()&gt;=VLOOKUP($G$1&amp;C55&amp;B55,TKB_HK2_Moi_Giang!$AB$3:$AE$1042,3,0),today()&lt;VLOOKUP($G$1&amp;C55&amp;B55,TKB_HK2_Moi_Giang!$AB$3:$AE$1042,4,0)),VLOOKUP($G$1&amp;C55&amp;B55,TKB_HK2_Moi_Giang!$AB$3:$AE$1042,2,0)," "),"")</f>
        <v/>
      </c>
      <c r="H55" s="330" t="str">
        <f>iferror(if(and(Today()&gt;=VLOOKUP($H$1&amp;C55&amp;B55,TKB_HK2_Moi_Giang!$AB$3:$AE$1042,3,0),today()&lt;VLOOKUP($H$1&amp;C55&amp;B55,TKB_HK2_Moi_Giang!$AB$3:$AE$1042,4,0)),VLOOKUP($H$1&amp;C55&amp;B55,TKB_HK2_Moi_Giang!$AB$3:$AE$1042,2,0)," "),"")</f>
        <v/>
      </c>
      <c r="I55" s="330" t="str">
        <f>iferror(if(and(Today()&gt;=VLOOKUP($I$1&amp;C55&amp;B55,TKB_HK2_Moi_Giang!$AB$3:$AE$1042,3,0),today()&lt;VLOOKUP($I$1&amp;C55&amp;B55,TKB_HK2_Moi_Giang!$AB$3:$AE$1042,4,0)),VLOOKUP($I$1&amp;C55&amp;B55,TKB_HK2_Moi_Giang!$AB$3:$AE$1042,2,0)," "),"")</f>
        <v/>
      </c>
      <c r="J55" s="330" t="str">
        <f>iferror(if(and(Today()&gt;=VLOOKUP($J$1&amp;C55&amp;B55,TKB_HK2_Moi_Giang!$AB$3:$AE$1042,3,0),today()&lt;VLOOKUP($J$1&amp;C55&amp;B55,TKB_HK2_Moi_Giang!$AB$3:$AE$1042,4,0)),VLOOKUP($J$1&amp;C55&amp;B55,TKB_HK2_Moi_Giang!$AB$3:$AE$1042,2,0)," "),"")</f>
        <v/>
      </c>
      <c r="K55" s="331" t="str">
        <f>iferror(if(and(Today()&gt;=VLOOKUP($K$1&amp;C55&amp;B55,TKB_HK2_Moi_Giang!$AB$3:$AE$1042,3,0),today()&lt;VLOOKUP($K$1&amp;C55&amp;B55,TKB_HK2_Moi_Giang!$AB$3:$AE$1042,4,0)),VLOOKUP($K$1&amp;C55&amp;B55,TKB_HK2_Moi_Giang!$AB$3:$AE$1042,2,0)," "),"")</f>
        <v/>
      </c>
    </row>
    <row r="56">
      <c r="A56" s="327">
        <v>401.0</v>
      </c>
      <c r="B56" s="328">
        <v>401.0</v>
      </c>
      <c r="C56" s="332">
        <v>0.2916666666666667</v>
      </c>
      <c r="D56" s="332">
        <v>0.3541666666666667</v>
      </c>
      <c r="E56" s="330" t="str">
        <f>iferror(if(and(Today()&gt;=VLOOKUP($E$1&amp;C56&amp;B56,TKB_HK2_Moi_Giang!$AB$3:$AE$1042,3,0),today()&lt;VLOOKUP($E$1&amp;C56&amp;B56,TKB_HK2_Moi_Giang!$AB$3:$AE$1042,4,0)),VLOOKUP($E$1&amp;C56&amp;B56,TKB_HK2_Moi_Giang!$AB$3:$AE$1042,2,0)," "),"")</f>
        <v/>
      </c>
      <c r="F56" s="330" t="str">
        <f>iferror(if(and(Today()&gt;=VLOOKUP($F$1&amp;C56&amp;B56,TKB_HK2_Moi_Giang!$AB$3:$AE$1042,3,0),today()&lt;VLOOKUP($F$1&amp;C56&amp;B56,TKB_HK2_Moi_Giang!$AB$3:$AE$1042,4,0)),VLOOKUP($F$1&amp;C56&amp;B56,TKB_HK2_Moi_Giang!$AB$3:$AE$1042,2,0)," "),"")</f>
        <v/>
      </c>
      <c r="G56" s="330" t="str">
        <f>iferror(if(and(Today()&gt;=VLOOKUP($G$1&amp;C56&amp;B56,TKB_HK2_Moi_Giang!$AB$3:$AE$1042,3,0),today()&lt;VLOOKUP($G$1&amp;C56&amp;B56,TKB_HK2_Moi_Giang!$AB$3:$AE$1042,4,0)),VLOOKUP($G$1&amp;C56&amp;B56,TKB_HK2_Moi_Giang!$AB$3:$AE$1042,2,0)," "),"")</f>
        <v/>
      </c>
      <c r="H56" s="330" t="str">
        <f>iferror(if(and(Today()&gt;=VLOOKUP($H$1&amp;C56&amp;B56,TKB_HK2_Moi_Giang!$AB$3:$AE$1042,3,0),today()&lt;VLOOKUP($H$1&amp;C56&amp;B56,TKB_HK2_Moi_Giang!$AB$3:$AE$1042,4,0)),VLOOKUP($H$1&amp;C56&amp;B56,TKB_HK2_Moi_Giang!$AB$3:$AE$1042,2,0)," "),"")</f>
        <v/>
      </c>
      <c r="I56" s="330" t="str">
        <f>iferror(if(and(Today()&gt;=VLOOKUP($I$1&amp;C56&amp;B56,TKB_HK2_Moi_Giang!$AB$3:$AE$1042,3,0),today()&lt;VLOOKUP($I$1&amp;C56&amp;B56,TKB_HK2_Moi_Giang!$AB$3:$AE$1042,4,0)),VLOOKUP($I$1&amp;C56&amp;B56,TKB_HK2_Moi_Giang!$AB$3:$AE$1042,2,0)," "),"")</f>
        <v/>
      </c>
      <c r="J56" s="330" t="str">
        <f>iferror(if(and(Today()&gt;=VLOOKUP($J$1&amp;C56&amp;B56,TKB_HK2_Moi_Giang!$AB$3:$AE$1042,3,0),today()&lt;VLOOKUP($J$1&amp;C56&amp;B56,TKB_HK2_Moi_Giang!$AB$3:$AE$1042,4,0)),VLOOKUP($J$1&amp;C56&amp;B56,TKB_HK2_Moi_Giang!$AB$3:$AE$1042,2,0)," "),"")</f>
        <v/>
      </c>
      <c r="K56" s="331" t="str">
        <f>iferror(if(and(Today()&gt;=VLOOKUP($K$1&amp;C56&amp;B56,TKB_HK2_Moi_Giang!$AB$3:$AE$1042,3,0),today()&lt;VLOOKUP($K$1&amp;C56&amp;B56,TKB_HK2_Moi_Giang!$AB$3:$AE$1042,4,0)),VLOOKUP($K$1&amp;C56&amp;B56,TKB_HK2_Moi_Giang!$AB$3:$AE$1042,2,0)," "),"")</f>
        <v/>
      </c>
    </row>
    <row r="57">
      <c r="A57" s="12"/>
      <c r="B57" s="328">
        <v>401.0</v>
      </c>
      <c r="C57" s="332">
        <v>0.3229166666666667</v>
      </c>
      <c r="D57" s="332">
        <v>0.3854166666666667</v>
      </c>
      <c r="E57" s="330" t="str">
        <f>iferror(if(and(Today()&gt;=VLOOKUP($E$1&amp;C57&amp;B57,TKB_HK2_Moi_Giang!$AB$3:$AE$1042,3,0),today()&lt;VLOOKUP($E$1&amp;C57&amp;B57,TKB_HK2_Moi_Giang!$AB$3:$AE$1042,4,0)),VLOOKUP($E$1&amp;C57&amp;B57,TKB_HK2_Moi_Giang!$AB$3:$AE$1042,2,0)," "),"")</f>
        <v/>
      </c>
      <c r="F57" s="330" t="str">
        <f>iferror(if(and(Today()&gt;=VLOOKUP($F$1&amp;C57&amp;B57,TKB_HK2_Moi_Giang!$AB$3:$AE$1042,3,0),today()&lt;VLOOKUP($F$1&amp;C57&amp;B57,TKB_HK2_Moi_Giang!$AB$3:$AE$1042,4,0)),VLOOKUP($F$1&amp;C57&amp;B57,TKB_HK2_Moi_Giang!$AB$3:$AE$1042,2,0)," "),"")</f>
        <v/>
      </c>
      <c r="G57" s="330" t="str">
        <f>iferror(if(and(Today()&gt;=VLOOKUP($G$1&amp;C57&amp;B57,TKB_HK2_Moi_Giang!$AB$3:$AE$1042,3,0),today()&lt;VLOOKUP($G$1&amp;C57&amp;B57,TKB_HK2_Moi_Giang!$AB$3:$AE$1042,4,0)),VLOOKUP($G$1&amp;C57&amp;B57,TKB_HK2_Moi_Giang!$AB$3:$AE$1042,2,0)," "),"")</f>
        <v/>
      </c>
      <c r="H57" s="330" t="str">
        <f>iferror(if(and(Today()&gt;=VLOOKUP($H$1&amp;C57&amp;B57,TKB_HK2_Moi_Giang!$AB$3:$AE$1042,3,0),today()&lt;VLOOKUP($H$1&amp;C57&amp;B57,TKB_HK2_Moi_Giang!$AB$3:$AE$1042,4,0)),VLOOKUP($H$1&amp;C57&amp;B57,TKB_HK2_Moi_Giang!$AB$3:$AE$1042,2,0)," "),"")</f>
        <v/>
      </c>
      <c r="I57" s="330" t="str">
        <f>iferror(if(and(Today()&gt;=VLOOKUP($I$1&amp;C57&amp;B57,TKB_HK2_Moi_Giang!$AB$3:$AE$1042,3,0),today()&lt;VLOOKUP($I$1&amp;C57&amp;B57,TKB_HK2_Moi_Giang!$AB$3:$AE$1042,4,0)),VLOOKUP($I$1&amp;C57&amp;B57,TKB_HK2_Moi_Giang!$AB$3:$AE$1042,2,0)," "),"")</f>
        <v/>
      </c>
      <c r="J57" s="330" t="str">
        <f>iferror(if(and(Today()&gt;=VLOOKUP($J$1&amp;C57&amp;B57,TKB_HK2_Moi_Giang!$AB$3:$AE$1042,3,0),today()&lt;VLOOKUP($J$1&amp;C57&amp;B57,TKB_HK2_Moi_Giang!$AB$3:$AE$1042,4,0)),VLOOKUP($J$1&amp;C57&amp;B57,TKB_HK2_Moi_Giang!$AB$3:$AE$1042,2,0)," "),"")</f>
        <v/>
      </c>
      <c r="K57" s="331" t="str">
        <f>iferror(if(and(Today()&gt;=VLOOKUP($K$1&amp;C57&amp;B57,TKB_HK2_Moi_Giang!$AB$3:$AE$1042,3,0),today()&lt;VLOOKUP($K$1&amp;C57&amp;B57,TKB_HK2_Moi_Giang!$AB$3:$AE$1042,4,0)),VLOOKUP($K$1&amp;C57&amp;B57,TKB_HK2_Moi_Giang!$AB$3:$AE$1042,2,0)," "),"")</f>
        <v/>
      </c>
    </row>
    <row r="58">
      <c r="A58" s="12"/>
      <c r="B58" s="328">
        <v>401.0</v>
      </c>
      <c r="C58" s="332">
        <v>0.3645833333333333</v>
      </c>
      <c r="D58" s="332">
        <v>0.4895833333333333</v>
      </c>
      <c r="E58" s="330" t="str">
        <f>iferror(if(and(Today()&gt;=VLOOKUP($E$1&amp;C58&amp;B58,TKB_HK2_Moi_Giang!$AB$3:$AE$1042,3,0),today()&lt;VLOOKUP($E$1&amp;C58&amp;B58,TKB_HK2_Moi_Giang!$AB$3:$AE$1042,4,0)),VLOOKUP($E$1&amp;C58&amp;B58,TKB_HK2_Moi_Giang!$AB$3:$AE$1042,2,0)," "),"")</f>
        <v/>
      </c>
      <c r="F58" s="330" t="str">
        <f>iferror(if(and(Today()&gt;=VLOOKUP($F$1&amp;C58&amp;B58,TKB_HK2_Moi_Giang!$AB$3:$AE$1042,3,0),today()&lt;VLOOKUP($F$1&amp;C58&amp;B58,TKB_HK2_Moi_Giang!$AB$3:$AE$1042,4,0)),VLOOKUP($F$1&amp;C58&amp;B58,TKB_HK2_Moi_Giang!$AB$3:$AE$1042,2,0)," "),"")</f>
        <v/>
      </c>
      <c r="G58" s="330" t="str">
        <f>iferror(if(and(Today()&gt;=VLOOKUP($G$1&amp;C58&amp;B58,TKB_HK2_Moi_Giang!$AB$3:$AE$1042,3,0),today()&lt;VLOOKUP($G$1&amp;C58&amp;B58,TKB_HK2_Moi_Giang!$AB$3:$AE$1042,4,0)),VLOOKUP($G$1&amp;C58&amp;B58,TKB_HK2_Moi_Giang!$AB$3:$AE$1042,2,0)," "),"")</f>
        <v/>
      </c>
      <c r="H58" s="330" t="str">
        <f>iferror(if(and(Today()&gt;=VLOOKUP($H$1&amp;C58&amp;B58,TKB_HK2_Moi_Giang!$AB$3:$AE$1042,3,0),today()&lt;VLOOKUP($H$1&amp;C58&amp;B58,TKB_HK2_Moi_Giang!$AB$3:$AE$1042,4,0)),VLOOKUP($H$1&amp;C58&amp;B58,TKB_HK2_Moi_Giang!$AB$3:$AE$1042,2,0)," "),"")</f>
        <v/>
      </c>
      <c r="I58" s="330" t="str">
        <f>iferror(if(and(Today()&gt;=VLOOKUP($I$1&amp;C58&amp;B58,TKB_HK2_Moi_Giang!$AB$3:$AE$1042,3,0),today()&lt;VLOOKUP($I$1&amp;C58&amp;B58,TKB_HK2_Moi_Giang!$AB$3:$AE$1042,4,0)),VLOOKUP($I$1&amp;C58&amp;B58,TKB_HK2_Moi_Giang!$AB$3:$AE$1042,2,0)," "),"")</f>
        <v/>
      </c>
      <c r="J58" s="330" t="str">
        <f>iferror(if(and(Today()&gt;=VLOOKUP($J$1&amp;C58&amp;B58,TKB_HK2_Moi_Giang!$AB$3:$AE$1042,3,0),today()&lt;VLOOKUP($J$1&amp;C58&amp;B58,TKB_HK2_Moi_Giang!$AB$3:$AE$1042,4,0)),VLOOKUP($J$1&amp;C58&amp;B58,TKB_HK2_Moi_Giang!$AB$3:$AE$1042,2,0)," "),"")</f>
        <v/>
      </c>
      <c r="K58" s="331" t="str">
        <f>iferror(if(and(Today()&gt;=VLOOKUP($K$1&amp;C58&amp;B58,TKB_HK2_Moi_Giang!$AB$3:$AE$1042,3,0),today()&lt;VLOOKUP($K$1&amp;C58&amp;B58,TKB_HK2_Moi_Giang!$AB$3:$AE$1042,4,0)),VLOOKUP($K$1&amp;C58&amp;B58,TKB_HK2_Moi_Giang!$AB$3:$AE$1042,2,0)," "),"")</f>
        <v/>
      </c>
    </row>
    <row r="59">
      <c r="A59" s="12"/>
      <c r="B59" s="328">
        <v>401.0</v>
      </c>
      <c r="C59" s="333">
        <v>0.5416666666666666</v>
      </c>
      <c r="D59" s="333">
        <v>0.6354166666666666</v>
      </c>
      <c r="E59" s="330" t="str">
        <f>iferror(if(and(Today()&gt;=VLOOKUP($E$1&amp;C59&amp;B59,TKB_HK2_Moi_Giang!$AB$3:$AE$1042,3,0),today()&lt;VLOOKUP($E$1&amp;C59&amp;B59,TKB_HK2_Moi_Giang!$AB$3:$AE$1042,4,0)),VLOOKUP($E$1&amp;C59&amp;B59,TKB_HK2_Moi_Giang!$AB$3:$AE$1042,2,0)," "),"")</f>
        <v>VH7M- GDTX 11C1  13:00-17:00  BĐ: 25/8/2025 KT: 31/5/2026</v>
      </c>
      <c r="F59" s="330" t="str">
        <f>iferror(if(and(Today()&gt;=VLOOKUP($F$1&amp;C59&amp;B59,TKB_HK2_Moi_Giang!$AB$3:$AE$1042,3,0),today()&lt;VLOOKUP($F$1&amp;C59&amp;B59,TKB_HK2_Moi_Giang!$AB$3:$AE$1042,4,0)),VLOOKUP($F$1&amp;C59&amp;B59,TKB_HK2_Moi_Giang!$AB$3:$AE$1042,2,0)," "),"")</f>
        <v>VH7M- GDTX 11C1  13:00-17:00  BĐ: 26/8/2025 KT: 31/5/2026</v>
      </c>
      <c r="G59" s="330" t="str">
        <f>iferror(if(and(Today()&gt;=VLOOKUP($G$1&amp;C59&amp;B59,TKB_HK2_Moi_Giang!$AB$3:$AE$1042,3,0),today()&lt;VLOOKUP($G$1&amp;C59&amp;B59,TKB_HK2_Moi_Giang!$AB$3:$AE$1042,4,0)),VLOOKUP($G$1&amp;C59&amp;B59,TKB_HK2_Moi_Giang!$AB$3:$AE$1042,2,0)," "),"")</f>
        <v>VH7M- GDTX 11C1  13:00-17:00  BĐ: 27/8/2025 KT: 31/5/2026</v>
      </c>
      <c r="H59" s="330" t="str">
        <f>iferror(if(and(Today()&gt;=VLOOKUP($H$1&amp;C59&amp;B59,TKB_HK2_Moi_Giang!$AB$3:$AE$1042,3,0),today()&lt;VLOOKUP($H$1&amp;C59&amp;B59,TKB_HK2_Moi_Giang!$AB$3:$AE$1042,4,0)),VLOOKUP($H$1&amp;C59&amp;B59,TKB_HK2_Moi_Giang!$AB$3:$AE$1042,2,0)," "),"")</f>
        <v>VH7M- GDTX 11C1  13:00-17:00  BĐ: 28/8/2025 KT: 31/5/2026</v>
      </c>
      <c r="I59" s="330" t="str">
        <f>iferror(if(and(Today()&gt;=VLOOKUP($I$1&amp;C59&amp;B59,TKB_HK2_Moi_Giang!$AB$3:$AE$1042,3,0),today()&lt;VLOOKUP($I$1&amp;C59&amp;B59,TKB_HK2_Moi_Giang!$AB$3:$AE$1042,4,0)),VLOOKUP($I$1&amp;C59&amp;B59,TKB_HK2_Moi_Giang!$AB$3:$AE$1042,2,0)," "),"")</f>
        <v>VH7M- GDTX 11C1  13:00-17:00  BĐ: 29/8/2025 KT: 31/5/2026</v>
      </c>
      <c r="J59" s="330" t="str">
        <f>iferror(if(and(Today()&gt;=VLOOKUP($J$1&amp;C59&amp;B59,TKB_HK2_Moi_Giang!$AB$3:$AE$1042,3,0),today()&lt;VLOOKUP($J$1&amp;C59&amp;B59,TKB_HK2_Moi_Giang!$AB$3:$AE$1042,4,0)),VLOOKUP($J$1&amp;C59&amp;B59,TKB_HK2_Moi_Giang!$AB$3:$AE$1042,2,0)," "),"")</f>
        <v>VH7M- GDTX 11C1  13:00-17:00  BĐ: 30/8/2025 KT: 31/5/2026</v>
      </c>
      <c r="K59" s="331" t="str">
        <f>iferror(if(and(Today()&gt;=VLOOKUP($K$1&amp;C59&amp;B59,TKB_HK2_Moi_Giang!$AB$3:$AE$1042,3,0),today()&lt;VLOOKUP($K$1&amp;C59&amp;B59,TKB_HK2_Moi_Giang!$AB$3:$AE$1042,4,0)),VLOOKUP($K$1&amp;C59&amp;B59,TKB_HK2_Moi_Giang!$AB$3:$AE$1042,2,0)," "),"")</f>
        <v/>
      </c>
    </row>
    <row r="60">
      <c r="A60" s="12"/>
      <c r="B60" s="328">
        <v>401.0</v>
      </c>
      <c r="C60" s="333">
        <v>0.6458333333333334</v>
      </c>
      <c r="D60" s="333">
        <v>0.7395833333333334</v>
      </c>
      <c r="E60" s="330" t="str">
        <f>iferror(if(and(Today()&gt;=VLOOKUP($E$1&amp;C60&amp;B60,TKB_HK2_Moi_Giang!$AB$3:$AE$1042,3,0),today()&lt;VLOOKUP($E$1&amp;C60&amp;B60,TKB_HK2_Moi_Giang!$AB$3:$AE$1042,4,0)),VLOOKUP($E$1&amp;C60&amp;B60,TKB_HK2_Moi_Giang!$AB$3:$AE$1042,2,0)," "),"")</f>
        <v/>
      </c>
      <c r="F60" s="330" t="str">
        <f>iferror(if(and(Today()&gt;=VLOOKUP($F$1&amp;C60&amp;B60,TKB_HK2_Moi_Giang!$AB$3:$AE$1042,3,0),today()&lt;VLOOKUP($F$1&amp;C60&amp;B60,TKB_HK2_Moi_Giang!$AB$3:$AE$1042,4,0)),VLOOKUP($F$1&amp;C60&amp;B60,TKB_HK2_Moi_Giang!$AB$3:$AE$1042,2,0)," "),"")</f>
        <v/>
      </c>
      <c r="G60" s="330" t="str">
        <f>iferror(if(and(Today()&gt;=VLOOKUP($G$1&amp;C60&amp;B60,TKB_HK2_Moi_Giang!$AB$3:$AE$1042,3,0),today()&lt;VLOOKUP($G$1&amp;C60&amp;B60,TKB_HK2_Moi_Giang!$AB$3:$AE$1042,4,0)),VLOOKUP($G$1&amp;C60&amp;B60,TKB_HK2_Moi_Giang!$AB$3:$AE$1042,2,0)," "),"")</f>
        <v/>
      </c>
      <c r="H60" s="330" t="str">
        <f>iferror(if(and(Today()&gt;=VLOOKUP($H$1&amp;C60&amp;B60,TKB_HK2_Moi_Giang!$AB$3:$AE$1042,3,0),today()&lt;VLOOKUP($H$1&amp;C60&amp;B60,TKB_HK2_Moi_Giang!$AB$3:$AE$1042,4,0)),VLOOKUP($H$1&amp;C60&amp;B60,TKB_HK2_Moi_Giang!$AB$3:$AE$1042,2,0)," "),"")</f>
        <v/>
      </c>
      <c r="I60" s="330" t="str">
        <f>iferror(if(and(Today()&gt;=VLOOKUP($I$1&amp;C60&amp;B60,TKB_HK2_Moi_Giang!$AB$3:$AE$1042,3,0),today()&lt;VLOOKUP($I$1&amp;C60&amp;B60,TKB_HK2_Moi_Giang!$AB$3:$AE$1042,4,0)),VLOOKUP($I$1&amp;C60&amp;B60,TKB_HK2_Moi_Giang!$AB$3:$AE$1042,2,0)," "),"")</f>
        <v/>
      </c>
      <c r="J60" s="330" t="str">
        <f>iferror(if(and(Today()&gt;=VLOOKUP($J$1&amp;C60&amp;B60,TKB_HK2_Moi_Giang!$AB$3:$AE$1042,3,0),today()&lt;VLOOKUP($J$1&amp;C60&amp;B60,TKB_HK2_Moi_Giang!$AB$3:$AE$1042,4,0)),VLOOKUP($J$1&amp;C60&amp;B60,TKB_HK2_Moi_Giang!$AB$3:$AE$1042,2,0)," "),"")</f>
        <v/>
      </c>
      <c r="K60" s="331" t="str">
        <f>iferror(if(and(Today()&gt;=VLOOKUP($K$1&amp;C60&amp;B60,TKB_HK2_Moi_Giang!$AB$3:$AE$1042,3,0),today()&lt;VLOOKUP($K$1&amp;C60&amp;B60,TKB_HK2_Moi_Giang!$AB$3:$AE$1042,4,0)),VLOOKUP($K$1&amp;C60&amp;B60,TKB_HK2_Moi_Giang!$AB$3:$AE$1042,2,0)," "),"")</f>
        <v/>
      </c>
    </row>
    <row r="61">
      <c r="A61" s="19"/>
      <c r="B61" s="328">
        <v>401.0</v>
      </c>
      <c r="C61" s="333">
        <v>0.75</v>
      </c>
      <c r="D61" s="333">
        <v>0.84375</v>
      </c>
      <c r="E61" s="330" t="str">
        <f>iferror(if(and(Today()&gt;=VLOOKUP($E$1&amp;C61&amp;B61,TKB_HK2_Moi_Giang!$AB$3:$AE$1042,3,0),today()&lt;VLOOKUP($E$1&amp;C61&amp;B61,TKB_HK2_Moi_Giang!$AB$3:$AE$1042,4,0)),VLOOKUP($E$1&amp;C61&amp;B61,TKB_HK2_Moi_Giang!$AB$3:$AE$1042,2,0)," "),"")</f>
        <v/>
      </c>
      <c r="F61" s="330" t="str">
        <f>iferror(if(and(Today()&gt;=VLOOKUP($F$1&amp;C61&amp;B61,TKB_HK2_Moi_Giang!$AB$3:$AE$1042,3,0),today()&lt;VLOOKUP($F$1&amp;C61&amp;B61,TKB_HK2_Moi_Giang!$AB$3:$AE$1042,4,0)),VLOOKUP($F$1&amp;C61&amp;B61,TKB_HK2_Moi_Giang!$AB$3:$AE$1042,2,0)," "),"")</f>
        <v/>
      </c>
      <c r="G61" s="330" t="str">
        <f>iferror(if(and(Today()&gt;=VLOOKUP($G$1&amp;C61&amp;B61,TKB_HK2_Moi_Giang!$AB$3:$AE$1042,3,0),today()&lt;VLOOKUP($G$1&amp;C61&amp;B61,TKB_HK2_Moi_Giang!$AB$3:$AE$1042,4,0)),VLOOKUP($G$1&amp;C61&amp;B61,TKB_HK2_Moi_Giang!$AB$3:$AE$1042,2,0)," "),"")</f>
        <v/>
      </c>
      <c r="H61" s="330" t="str">
        <f>iferror(if(and(Today()&gt;=VLOOKUP($H$1&amp;C61&amp;B61,TKB_HK2_Moi_Giang!$AB$3:$AE$1042,3,0),today()&lt;VLOOKUP($H$1&amp;C61&amp;B61,TKB_HK2_Moi_Giang!$AB$3:$AE$1042,4,0)),VLOOKUP($H$1&amp;C61&amp;B61,TKB_HK2_Moi_Giang!$AB$3:$AE$1042,2,0)," "),"")</f>
        <v/>
      </c>
      <c r="I61" s="330" t="str">
        <f>iferror(if(and(Today()&gt;=VLOOKUP($I$1&amp;C61&amp;B61,TKB_HK2_Moi_Giang!$AB$3:$AE$1042,3,0),today()&lt;VLOOKUP($I$1&amp;C61&amp;B61,TKB_HK2_Moi_Giang!$AB$3:$AE$1042,4,0)),VLOOKUP($I$1&amp;C61&amp;B61,TKB_HK2_Moi_Giang!$AB$3:$AE$1042,2,0)," "),"")</f>
        <v/>
      </c>
      <c r="J61" s="330" t="str">
        <f>iferror(if(and(Today()&gt;=VLOOKUP($J$1&amp;C61&amp;B61,TKB_HK2_Moi_Giang!$AB$3:$AE$1042,3,0),today()&lt;VLOOKUP($J$1&amp;C61&amp;B61,TKB_HK2_Moi_Giang!$AB$3:$AE$1042,4,0)),VLOOKUP($J$1&amp;C61&amp;B61,TKB_HK2_Moi_Giang!$AB$3:$AE$1042,2,0)," "),"")</f>
        <v/>
      </c>
      <c r="K61" s="331" t="str">
        <f>iferror(if(and(Today()&gt;=VLOOKUP($K$1&amp;C61&amp;B61,TKB_HK2_Moi_Giang!$AB$3:$AE$1042,3,0),today()&lt;VLOOKUP($K$1&amp;C61&amp;B61,TKB_HK2_Moi_Giang!$AB$3:$AE$1042,4,0)),VLOOKUP($K$1&amp;C61&amp;B61,TKB_HK2_Moi_Giang!$AB$3:$AE$1042,2,0)," "),"")</f>
        <v/>
      </c>
    </row>
    <row r="62">
      <c r="A62" s="335">
        <v>402.0</v>
      </c>
      <c r="B62" s="336">
        <v>402.0</v>
      </c>
      <c r="C62" s="332">
        <v>0.2916666666666667</v>
      </c>
      <c r="D62" s="332">
        <v>0.3541666666666667</v>
      </c>
      <c r="E62" s="330" t="str">
        <f>iferror(if(and(Today()&gt;=VLOOKUP($E$1&amp;C62&amp;B62,TKB_HK2_Moi_Giang!$AB$3:$AE$1042,3,0),today()&lt;VLOOKUP($E$1&amp;C62&amp;B62,TKB_HK2_Moi_Giang!$AB$3:$AE$1042,4,0)),VLOOKUP($E$1&amp;C62&amp;B62,TKB_HK2_Moi_Giang!$AB$3:$AE$1042,2,0)," "),"")</f>
        <v/>
      </c>
      <c r="F62" s="330" t="str">
        <f>iferror(if(and(Today()&gt;=VLOOKUP($F$1&amp;C62&amp;B62,TKB_HK2_Moi_Giang!$AB$3:$AE$1042,3,0),today()&lt;VLOOKUP($F$1&amp;C62&amp;B62,TKB_HK2_Moi_Giang!$AB$3:$AE$1042,4,0)),VLOOKUP($F$1&amp;C62&amp;B62,TKB_HK2_Moi_Giang!$AB$3:$AE$1042,2,0)," "),"")</f>
        <v/>
      </c>
      <c r="G62" s="330" t="str">
        <f>iferror(if(and(Today()&gt;=VLOOKUP($G$1&amp;C62&amp;B62,TKB_HK2_Moi_Giang!$AB$3:$AE$1042,3,0),today()&lt;VLOOKUP($G$1&amp;C62&amp;B62,TKB_HK2_Moi_Giang!$AB$3:$AE$1042,4,0)),VLOOKUP($G$1&amp;C62&amp;B62,TKB_HK2_Moi_Giang!$AB$3:$AE$1042,2,0)," "),"")</f>
        <v/>
      </c>
      <c r="H62" s="330" t="str">
        <f>iferror(if(and(Today()&gt;=VLOOKUP($H$1&amp;C62&amp;B62,TKB_HK2_Moi_Giang!$AB$3:$AE$1042,3,0),today()&lt;VLOOKUP($H$1&amp;C62&amp;B62,TKB_HK2_Moi_Giang!$AB$3:$AE$1042,4,0)),VLOOKUP($H$1&amp;C62&amp;B62,TKB_HK2_Moi_Giang!$AB$3:$AE$1042,2,0)," "),"")</f>
        <v/>
      </c>
      <c r="I62" s="330" t="str">
        <f>iferror(if(and(Today()&gt;=VLOOKUP($I$1&amp;C62&amp;B62,TKB_HK2_Moi_Giang!$AB$3:$AE$1042,3,0),today()&lt;VLOOKUP($I$1&amp;C62&amp;B62,TKB_HK2_Moi_Giang!$AB$3:$AE$1042,4,0)),VLOOKUP($I$1&amp;C62&amp;B62,TKB_HK2_Moi_Giang!$AB$3:$AE$1042,2,0)," "),"")</f>
        <v/>
      </c>
      <c r="J62" s="330" t="str">
        <f>iferror(if(and(Today()&gt;=VLOOKUP($J$1&amp;C62&amp;B62,TKB_HK2_Moi_Giang!$AB$3:$AE$1042,3,0),today()&lt;VLOOKUP($J$1&amp;C62&amp;B62,TKB_HK2_Moi_Giang!$AB$3:$AE$1042,4,0)),VLOOKUP($J$1&amp;C62&amp;B62,TKB_HK2_Moi_Giang!$AB$3:$AE$1042,2,0)," "),"")</f>
        <v/>
      </c>
      <c r="K62" s="331" t="str">
        <f>iferror(if(and(Today()&gt;=VLOOKUP($K$1&amp;C62&amp;B62,TKB_HK2_Moi_Giang!$AB$3:$AE$1042,3,0),today()&lt;VLOOKUP($K$1&amp;C62&amp;B62,TKB_HK2_Moi_Giang!$AB$3:$AE$1042,4,0)),VLOOKUP($K$1&amp;C62&amp;B62,TKB_HK2_Moi_Giang!$AB$3:$AE$1042,2,0)," "),"")</f>
        <v/>
      </c>
    </row>
    <row r="63">
      <c r="A63" s="12"/>
      <c r="B63" s="336">
        <v>402.0</v>
      </c>
      <c r="C63" s="332">
        <v>0.3229166666666667</v>
      </c>
      <c r="D63" s="332">
        <v>0.3854166666666667</v>
      </c>
      <c r="E63" s="330" t="str">
        <f>iferror(if(and(Today()&gt;=VLOOKUP($E$1&amp;C63&amp;B63,TKB_HK2_Moi_Giang!$AB$3:$AE$1042,3,0),today()&lt;VLOOKUP($E$1&amp;C63&amp;B63,TKB_HK2_Moi_Giang!$AB$3:$AE$1042,4,0)),VLOOKUP($E$1&amp;C63&amp;B63,TKB_HK2_Moi_Giang!$AB$3:$AE$1042,2,0)," "),"")</f>
        <v> </v>
      </c>
      <c r="F63" s="330" t="str">
        <f>iferror(if(and(Today()&gt;=VLOOKUP($F$1&amp;C63&amp;B63,TKB_HK2_Moi_Giang!$AB$3:$AE$1042,3,0),today()&lt;VLOOKUP($F$1&amp;C63&amp;B63,TKB_HK2_Moi_Giang!$AB$3:$AE$1042,4,0)),VLOOKUP($F$1&amp;C63&amp;B63,TKB_HK2_Moi_Giang!$AB$3:$AE$1042,2,0)," "),"")</f>
        <v> </v>
      </c>
      <c r="G63" s="330" t="str">
        <f>iferror(if(and(Today()&gt;=VLOOKUP($G$1&amp;C63&amp;B63,TKB_HK2_Moi_Giang!$AB$3:$AE$1042,3,0),today()&lt;VLOOKUP($G$1&amp;C63&amp;B63,TKB_HK2_Moi_Giang!$AB$3:$AE$1042,4,0)),VLOOKUP($G$1&amp;C63&amp;B63,TKB_HK2_Moi_Giang!$AB$3:$AE$1042,2,0)," "),"")</f>
        <v> </v>
      </c>
      <c r="H63" s="330" t="str">
        <f>iferror(if(and(Today()&gt;=VLOOKUP($H$1&amp;C63&amp;B63,TKB_HK2_Moi_Giang!$AB$3:$AE$1042,3,0),today()&lt;VLOOKUP($H$1&amp;C63&amp;B63,TKB_HK2_Moi_Giang!$AB$3:$AE$1042,4,0)),VLOOKUP($H$1&amp;C63&amp;B63,TKB_HK2_Moi_Giang!$AB$3:$AE$1042,2,0)," "),"")</f>
        <v> </v>
      </c>
      <c r="I63" s="330" t="str">
        <f>iferror(if(and(Today()&gt;=VLOOKUP($I$1&amp;C63&amp;B63,TKB_HK2_Moi_Giang!$AB$3:$AE$1042,3,0),today()&lt;VLOOKUP($I$1&amp;C63&amp;B63,TKB_HK2_Moi_Giang!$AB$3:$AE$1042,4,0)),VLOOKUP($I$1&amp;C63&amp;B63,TKB_HK2_Moi_Giang!$AB$3:$AE$1042,2,0)," "),"")</f>
        <v/>
      </c>
      <c r="J63" s="330" t="str">
        <f>iferror(if(and(Today()&gt;=VLOOKUP($J$1&amp;C63&amp;B63,TKB_HK2_Moi_Giang!$AB$3:$AE$1042,3,0),today()&lt;VLOOKUP($J$1&amp;C63&amp;B63,TKB_HK2_Moi_Giang!$AB$3:$AE$1042,4,0)),VLOOKUP($J$1&amp;C63&amp;B63,TKB_HK2_Moi_Giang!$AB$3:$AE$1042,2,0)," "),"")</f>
        <v/>
      </c>
      <c r="K63" s="331" t="str">
        <f>iferror(if(and(Today()&gt;=VLOOKUP($K$1&amp;C63&amp;B63,TKB_HK2_Moi_Giang!$AB$3:$AE$1042,3,0),today()&lt;VLOOKUP($K$1&amp;C63&amp;B63,TKB_HK2_Moi_Giang!$AB$3:$AE$1042,4,0)),VLOOKUP($K$1&amp;C63&amp;B63,TKB_HK2_Moi_Giang!$AB$3:$AE$1042,2,0)," "),"")</f>
        <v/>
      </c>
    </row>
    <row r="64">
      <c r="A64" s="12"/>
      <c r="B64" s="336">
        <v>402.0</v>
      </c>
      <c r="C64" s="332">
        <v>0.3645833333333333</v>
      </c>
      <c r="D64" s="332">
        <v>0.4895833333333333</v>
      </c>
      <c r="E64" s="330" t="str">
        <f>iferror(if(and(Today()&gt;=VLOOKUP($E$1&amp;C64&amp;B64,TKB_HK2_Moi_Giang!$AB$3:$AE$1042,3,0),today()&lt;VLOOKUP($E$1&amp;C64&amp;B64,TKB_HK2_Moi_Giang!$AB$3:$AE$1042,4,0)),VLOOKUP($E$1&amp;C64&amp;B64,TKB_HK2_Moi_Giang!$AB$3:$AE$1042,2,0)," "),"")</f>
        <v/>
      </c>
      <c r="F64" s="330" t="str">
        <f>iferror(if(and(Today()&gt;=VLOOKUP($F$1&amp;C64&amp;B64,TKB_HK2_Moi_Giang!$AB$3:$AE$1042,3,0),today()&lt;VLOOKUP($F$1&amp;C64&amp;B64,TKB_HK2_Moi_Giang!$AB$3:$AE$1042,4,0)),VLOOKUP($F$1&amp;C64&amp;B64,TKB_HK2_Moi_Giang!$AB$3:$AE$1042,2,0)," "),"")</f>
        <v/>
      </c>
      <c r="G64" s="330" t="str">
        <f>iferror(if(and(Today()&gt;=VLOOKUP($G$1&amp;C64&amp;B64,TKB_HK2_Moi_Giang!$AB$3:$AE$1042,3,0),today()&lt;VLOOKUP($G$1&amp;C64&amp;B64,TKB_HK2_Moi_Giang!$AB$3:$AE$1042,4,0)),VLOOKUP($G$1&amp;C64&amp;B64,TKB_HK2_Moi_Giang!$AB$3:$AE$1042,2,0)," "),"")</f>
        <v/>
      </c>
      <c r="H64" s="330" t="str">
        <f>iferror(if(and(Today()&gt;=VLOOKUP($H$1&amp;C64&amp;B64,TKB_HK2_Moi_Giang!$AB$3:$AE$1042,3,0),today()&lt;VLOOKUP($H$1&amp;C64&amp;B64,TKB_HK2_Moi_Giang!$AB$3:$AE$1042,4,0)),VLOOKUP($H$1&amp;C64&amp;B64,TKB_HK2_Moi_Giang!$AB$3:$AE$1042,2,0)," "),"")</f>
        <v/>
      </c>
      <c r="I64" s="330" t="str">
        <f>iferror(if(and(Today()&gt;=VLOOKUP($I$1&amp;C64&amp;B64,TKB_HK2_Moi_Giang!$AB$3:$AE$1042,3,0),today()&lt;VLOOKUP($I$1&amp;C64&amp;B64,TKB_HK2_Moi_Giang!$AB$3:$AE$1042,4,0)),VLOOKUP($I$1&amp;C64&amp;B64,TKB_HK2_Moi_Giang!$AB$3:$AE$1042,2,0)," "),"")</f>
        <v/>
      </c>
      <c r="J64" s="330" t="str">
        <f>iferror(if(and(Today()&gt;=VLOOKUP($J$1&amp;C64&amp;B64,TKB_HK2_Moi_Giang!$AB$3:$AE$1042,3,0),today()&lt;VLOOKUP($J$1&amp;C64&amp;B64,TKB_HK2_Moi_Giang!$AB$3:$AE$1042,4,0)),VLOOKUP($J$1&amp;C64&amp;B64,TKB_HK2_Moi_Giang!$AB$3:$AE$1042,2,0)," "),"")</f>
        <v/>
      </c>
      <c r="K64" s="331" t="str">
        <f>iferror(if(and(Today()&gt;=VLOOKUP($K$1&amp;C64&amp;B64,TKB_HK2_Moi_Giang!$AB$3:$AE$1042,3,0),today()&lt;VLOOKUP($K$1&amp;C64&amp;B64,TKB_HK2_Moi_Giang!$AB$3:$AE$1042,4,0)),VLOOKUP($K$1&amp;C64&amp;B64,TKB_HK2_Moi_Giang!$AB$3:$AE$1042,2,0)," "),"")</f>
        <v/>
      </c>
    </row>
    <row r="65">
      <c r="A65" s="12"/>
      <c r="B65" s="336">
        <v>402.0</v>
      </c>
      <c r="C65" s="333">
        <v>0.5416666666666666</v>
      </c>
      <c r="D65" s="333">
        <v>0.6354166666666666</v>
      </c>
      <c r="E65" s="330" t="str">
        <f>iferror(if(and(Today()&gt;=VLOOKUP($E$1&amp;C65&amp;B65,TKB_HK2_Moi_Giang!$AB$3:$AE$1042,3,0),today()&lt;VLOOKUP($E$1&amp;C65&amp;B65,TKB_HK2_Moi_Giang!$AB$3:$AE$1042,4,0)),VLOOKUP($E$1&amp;C65&amp;B65,TKB_HK2_Moi_Giang!$AB$3:$AE$1042,2,0)," "),"")</f>
        <v>VH7M- GDTX 10C1  13:00-17:00  BĐ: 25/8/2025 KT: 31/5/2026</v>
      </c>
      <c r="F65" s="330" t="str">
        <f>iferror(if(and(Today()&gt;=VLOOKUP($F$1&amp;C65&amp;B65,TKB_HK2_Moi_Giang!$AB$3:$AE$1042,3,0),today()&lt;VLOOKUP($F$1&amp;C65&amp;B65,TKB_HK2_Moi_Giang!$AB$3:$AE$1042,4,0)),VLOOKUP($F$1&amp;C65&amp;B65,TKB_HK2_Moi_Giang!$AB$3:$AE$1042,2,0)," "),"")</f>
        <v>VH7M- GDTX 10C1  13:00-17:00  BĐ: 26/8/2025 KT: 31/5/2026</v>
      </c>
      <c r="G65" s="330" t="str">
        <f>iferror(if(and(Today()&gt;=VLOOKUP($G$1&amp;C65&amp;B65,TKB_HK2_Moi_Giang!$AB$3:$AE$1042,3,0),today()&lt;VLOOKUP($G$1&amp;C65&amp;B65,TKB_HK2_Moi_Giang!$AB$3:$AE$1042,4,0)),VLOOKUP($G$1&amp;C65&amp;B65,TKB_HK2_Moi_Giang!$AB$3:$AE$1042,2,0)," "),"")</f>
        <v>VH7M- GDTX 10C1  13:00-17:00  BĐ: 27/8/2025 KT: 31/5/2026</v>
      </c>
      <c r="H65" s="330" t="str">
        <f>iferror(if(and(Today()&gt;=VLOOKUP($H$1&amp;C65&amp;B65,TKB_HK2_Moi_Giang!$AB$3:$AE$1042,3,0),today()&lt;VLOOKUP($H$1&amp;C65&amp;B65,TKB_HK2_Moi_Giang!$AB$3:$AE$1042,4,0)),VLOOKUP($H$1&amp;C65&amp;B65,TKB_HK2_Moi_Giang!$AB$3:$AE$1042,2,0)," "),"")</f>
        <v>VH7M- GDTX 10C1  13:00-17:00  BĐ: 28/8/2025 KT: 31/5/2026</v>
      </c>
      <c r="I65" s="330" t="str">
        <f>iferror(if(and(Today()&gt;=VLOOKUP($I$1&amp;C65&amp;B65,TKB_HK2_Moi_Giang!$AB$3:$AE$1042,3,0),today()&lt;VLOOKUP($I$1&amp;C65&amp;B65,TKB_HK2_Moi_Giang!$AB$3:$AE$1042,4,0)),VLOOKUP($I$1&amp;C65&amp;B65,TKB_HK2_Moi_Giang!$AB$3:$AE$1042,2,0)," "),"")</f>
        <v>VH7M- GDTX 10C1  13:00-17:00  BĐ: 29/8/2025 KT: 31/5/2026</v>
      </c>
      <c r="J65" s="330" t="str">
        <f>iferror(if(and(Today()&gt;=VLOOKUP($J$1&amp;C65&amp;B65,TKB_HK2_Moi_Giang!$AB$3:$AE$1042,3,0),today()&lt;VLOOKUP($J$1&amp;C65&amp;B65,TKB_HK2_Moi_Giang!$AB$3:$AE$1042,4,0)),VLOOKUP($J$1&amp;C65&amp;B65,TKB_HK2_Moi_Giang!$AB$3:$AE$1042,2,0)," "),"")</f>
        <v>VH7M- GDTX 10C1  13:00-17:00  BĐ: 30/8/2025 KT: 31/5/2026</v>
      </c>
      <c r="K65" s="331" t="str">
        <f>iferror(if(and(Today()&gt;=VLOOKUP($K$1&amp;C65&amp;B65,TKB_HK2_Moi_Giang!$AB$3:$AE$1042,3,0),today()&lt;VLOOKUP($K$1&amp;C65&amp;B65,TKB_HK2_Moi_Giang!$AB$3:$AE$1042,4,0)),VLOOKUP($K$1&amp;C65&amp;B65,TKB_HK2_Moi_Giang!$AB$3:$AE$1042,2,0)," "),"")</f>
        <v/>
      </c>
    </row>
    <row r="66">
      <c r="A66" s="12"/>
      <c r="B66" s="336">
        <v>402.0</v>
      </c>
      <c r="C66" s="333">
        <v>0.6458333333333334</v>
      </c>
      <c r="D66" s="333">
        <v>0.7395833333333334</v>
      </c>
      <c r="E66" s="330" t="str">
        <f>iferror(if(and(Today()&gt;=VLOOKUP($E$1&amp;C66&amp;B66,TKB_HK2_Moi_Giang!$AB$3:$AE$1042,3,0),today()&lt;VLOOKUP($E$1&amp;C66&amp;B66,TKB_HK2_Moi_Giang!$AB$3:$AE$1042,4,0)),VLOOKUP($E$1&amp;C66&amp;B66,TKB_HK2_Moi_Giang!$AB$3:$AE$1042,2,0)," "),"")</f>
        <v/>
      </c>
      <c r="F66" s="330" t="str">
        <f>iferror(if(and(Today()&gt;=VLOOKUP($F$1&amp;C66&amp;B66,TKB_HK2_Moi_Giang!$AB$3:$AE$1042,3,0),today()&lt;VLOOKUP($F$1&amp;C66&amp;B66,TKB_HK2_Moi_Giang!$AB$3:$AE$1042,4,0)),VLOOKUP($F$1&amp;C66&amp;B66,TKB_HK2_Moi_Giang!$AB$3:$AE$1042,2,0)," "),"")</f>
        <v/>
      </c>
      <c r="G66" s="330" t="str">
        <f>iferror(if(and(Today()&gt;=VLOOKUP($G$1&amp;C66&amp;B66,TKB_HK2_Moi_Giang!$AB$3:$AE$1042,3,0),today()&lt;VLOOKUP($G$1&amp;C66&amp;B66,TKB_HK2_Moi_Giang!$AB$3:$AE$1042,4,0)),VLOOKUP($G$1&amp;C66&amp;B66,TKB_HK2_Moi_Giang!$AB$3:$AE$1042,2,0)," "),"")</f>
        <v/>
      </c>
      <c r="H66" s="330" t="str">
        <f>iferror(if(and(Today()&gt;=VLOOKUP($H$1&amp;C66&amp;B66,TKB_HK2_Moi_Giang!$AB$3:$AE$1042,3,0),today()&lt;VLOOKUP($H$1&amp;C66&amp;B66,TKB_HK2_Moi_Giang!$AB$3:$AE$1042,4,0)),VLOOKUP($H$1&amp;C66&amp;B66,TKB_HK2_Moi_Giang!$AB$3:$AE$1042,2,0)," "),"")</f>
        <v/>
      </c>
      <c r="I66" s="330" t="str">
        <f>iferror(if(and(Today()&gt;=VLOOKUP($I$1&amp;C66&amp;B66,TKB_HK2_Moi_Giang!$AB$3:$AE$1042,3,0),today()&lt;VLOOKUP($I$1&amp;C66&amp;B66,TKB_HK2_Moi_Giang!$AB$3:$AE$1042,4,0)),VLOOKUP($I$1&amp;C66&amp;B66,TKB_HK2_Moi_Giang!$AB$3:$AE$1042,2,0)," "),"")</f>
        <v/>
      </c>
      <c r="J66" s="330" t="str">
        <f>iferror(if(and(Today()&gt;=VLOOKUP($J$1&amp;C66&amp;B66,TKB_HK2_Moi_Giang!$AB$3:$AE$1042,3,0),today()&lt;VLOOKUP($J$1&amp;C66&amp;B66,TKB_HK2_Moi_Giang!$AB$3:$AE$1042,4,0)),VLOOKUP($J$1&amp;C66&amp;B66,TKB_HK2_Moi_Giang!$AB$3:$AE$1042,2,0)," "),"")</f>
        <v/>
      </c>
      <c r="K66" s="331" t="str">
        <f>iferror(if(and(Today()&gt;=VLOOKUP($K$1&amp;C66&amp;B66,TKB_HK2_Moi_Giang!$AB$3:$AE$1042,3,0),today()&lt;VLOOKUP($K$1&amp;C66&amp;B66,TKB_HK2_Moi_Giang!$AB$3:$AE$1042,4,0)),VLOOKUP($K$1&amp;C66&amp;B66,TKB_HK2_Moi_Giang!$AB$3:$AE$1042,2,0)," "),"")</f>
        <v/>
      </c>
    </row>
    <row r="67">
      <c r="A67" s="19"/>
      <c r="B67" s="336">
        <v>402.0</v>
      </c>
      <c r="C67" s="333">
        <v>0.75</v>
      </c>
      <c r="D67" s="333">
        <v>0.84375</v>
      </c>
      <c r="E67" s="330" t="str">
        <f>iferror(if(and(Today()&gt;=VLOOKUP($E$1&amp;C67&amp;B67,TKB_HK2_Moi_Giang!$AB$3:$AE$1042,3,0),today()&lt;VLOOKUP($E$1&amp;C67&amp;B67,TKB_HK2_Moi_Giang!$AB$3:$AE$1042,4,0)),VLOOKUP($E$1&amp;C67&amp;B67,TKB_HK2_Moi_Giang!$AB$3:$AE$1042,2,0)," "),"")</f>
        <v/>
      </c>
      <c r="F67" s="330" t="str">
        <f>iferror(if(and(Today()&gt;=VLOOKUP($F$1&amp;C67&amp;B67,TKB_HK2_Moi_Giang!$AB$3:$AE$1042,3,0),today()&lt;VLOOKUP($F$1&amp;C67&amp;B67,TKB_HK2_Moi_Giang!$AB$3:$AE$1042,4,0)),VLOOKUP($F$1&amp;C67&amp;B67,TKB_HK2_Moi_Giang!$AB$3:$AE$1042,2,0)," "),"")</f>
        <v/>
      </c>
      <c r="G67" s="330" t="str">
        <f>iferror(if(and(Today()&gt;=VLOOKUP($G$1&amp;C67&amp;B67,TKB_HK2_Moi_Giang!$AB$3:$AE$1042,3,0),today()&lt;VLOOKUP($G$1&amp;C67&amp;B67,TKB_HK2_Moi_Giang!$AB$3:$AE$1042,4,0)),VLOOKUP($G$1&amp;C67&amp;B67,TKB_HK2_Moi_Giang!$AB$3:$AE$1042,2,0)," "),"")</f>
        <v/>
      </c>
      <c r="H67" s="330" t="str">
        <f>iferror(if(and(Today()&gt;=VLOOKUP($H$1&amp;C67&amp;B67,TKB_HK2_Moi_Giang!$AB$3:$AE$1042,3,0),today()&lt;VLOOKUP($H$1&amp;C67&amp;B67,TKB_HK2_Moi_Giang!$AB$3:$AE$1042,4,0)),VLOOKUP($H$1&amp;C67&amp;B67,TKB_HK2_Moi_Giang!$AB$3:$AE$1042,2,0)," "),"")</f>
        <v/>
      </c>
      <c r="I67" s="330" t="str">
        <f>iferror(if(and(Today()&gt;=VLOOKUP($I$1&amp;C67&amp;B67,TKB_HK2_Moi_Giang!$AB$3:$AE$1042,3,0),today()&lt;VLOOKUP($I$1&amp;C67&amp;B67,TKB_HK2_Moi_Giang!$AB$3:$AE$1042,4,0)),VLOOKUP($I$1&amp;C67&amp;B67,TKB_HK2_Moi_Giang!$AB$3:$AE$1042,2,0)," "),"")</f>
        <v/>
      </c>
      <c r="J67" s="330" t="str">
        <f>iferror(if(and(Today()&gt;=VLOOKUP($J$1&amp;C67&amp;B67,TKB_HK2_Moi_Giang!$AB$3:$AE$1042,3,0),today()&lt;VLOOKUP($J$1&amp;C67&amp;B67,TKB_HK2_Moi_Giang!$AB$3:$AE$1042,4,0)),VLOOKUP($J$1&amp;C67&amp;B67,TKB_HK2_Moi_Giang!$AB$3:$AE$1042,2,0)," "),"")</f>
        <v/>
      </c>
      <c r="K67" s="331" t="str">
        <f>iferror(if(and(Today()&gt;=VLOOKUP($K$1&amp;C67&amp;B67,TKB_HK2_Moi_Giang!$AB$3:$AE$1042,3,0),today()&lt;VLOOKUP($K$1&amp;C67&amp;B67,TKB_HK2_Moi_Giang!$AB$3:$AE$1042,4,0)),VLOOKUP($K$1&amp;C67&amp;B67,TKB_HK2_Moi_Giang!$AB$3:$AE$1042,2,0)," "),"")</f>
        <v/>
      </c>
    </row>
    <row r="68">
      <c r="A68" s="327" t="s">
        <v>1268</v>
      </c>
      <c r="B68" s="328" t="s">
        <v>1268</v>
      </c>
      <c r="C68" s="332">
        <v>0.2916666666666667</v>
      </c>
      <c r="D68" s="332">
        <v>0.3541666666666667</v>
      </c>
      <c r="E68" s="330" t="str">
        <f>iferror(if(and(Today()&gt;=VLOOKUP($E$1&amp;C68&amp;B68,TKB_HK2_Moi_Giang!$AB$3:$AE$1042,3,0),today()&lt;VLOOKUP($E$1&amp;C68&amp;B68,TKB_HK2_Moi_Giang!$AB$3:$AE$1042,4,0)),VLOOKUP($E$1&amp;C68&amp;B68,TKB_HK2_Moi_Giang!$AB$3:$AE$1042,2,0)," "),"")</f>
        <v/>
      </c>
      <c r="F68" s="330" t="str">
        <f>iferror(if(and(Today()&gt;=VLOOKUP($F$1&amp;C68&amp;B68,TKB_HK2_Moi_Giang!$AB$3:$AE$1042,3,0),today()&lt;VLOOKUP($F$1&amp;C68&amp;B68,TKB_HK2_Moi_Giang!$AB$3:$AE$1042,4,0)),VLOOKUP($F$1&amp;C68&amp;B68,TKB_HK2_Moi_Giang!$AB$3:$AE$1042,2,0)," "),"")</f>
        <v/>
      </c>
      <c r="G68" s="330" t="str">
        <f>iferror(if(and(Today()&gt;=VLOOKUP($G$1&amp;C68&amp;B68,TKB_HK2_Moi_Giang!$AB$3:$AE$1042,3,0),today()&lt;VLOOKUP($G$1&amp;C68&amp;B68,TKB_HK2_Moi_Giang!$AB$3:$AE$1042,4,0)),VLOOKUP($G$1&amp;C68&amp;B68,TKB_HK2_Moi_Giang!$AB$3:$AE$1042,2,0)," "),"")</f>
        <v/>
      </c>
      <c r="H68" s="330" t="str">
        <f>iferror(if(and(Today()&gt;=VLOOKUP($H$1&amp;C68&amp;B68,TKB_HK2_Moi_Giang!$AB$3:$AE$1042,3,0),today()&lt;VLOOKUP($H$1&amp;C68&amp;B68,TKB_HK2_Moi_Giang!$AB$3:$AE$1042,4,0)),VLOOKUP($H$1&amp;C68&amp;B68,TKB_HK2_Moi_Giang!$AB$3:$AE$1042,2,0)," "),"")</f>
        <v/>
      </c>
      <c r="I68" s="330" t="str">
        <f>iferror(if(and(Today()&gt;=VLOOKUP($I$1&amp;C68&amp;B68,TKB_HK2_Moi_Giang!$AB$3:$AE$1042,3,0),today()&lt;VLOOKUP($I$1&amp;C68&amp;B68,TKB_HK2_Moi_Giang!$AB$3:$AE$1042,4,0)),VLOOKUP($I$1&amp;C68&amp;B68,TKB_HK2_Moi_Giang!$AB$3:$AE$1042,2,0)," "),"")</f>
        <v/>
      </c>
      <c r="J68" s="330" t="str">
        <f>iferror(if(and(Today()&gt;=VLOOKUP($J$1&amp;C68&amp;B68,TKB_HK2_Moi_Giang!$AB$3:$AE$1042,3,0),today()&lt;VLOOKUP($J$1&amp;C68&amp;B68,TKB_HK2_Moi_Giang!$AB$3:$AE$1042,4,0)),VLOOKUP($J$1&amp;C68&amp;B68,TKB_HK2_Moi_Giang!$AB$3:$AE$1042,2,0)," "),"")</f>
        <v/>
      </c>
      <c r="K68" s="331" t="str">
        <f>iferror(if(and(Today()&gt;=VLOOKUP($K$1&amp;C68&amp;B68,TKB_HK2_Moi_Giang!$AB$3:$AE$1042,3,0),today()&lt;VLOOKUP($K$1&amp;C68&amp;B68,TKB_HK2_Moi_Giang!$AB$3:$AE$1042,4,0)),VLOOKUP($K$1&amp;C68&amp;B68,TKB_HK2_Moi_Giang!$AB$3:$AE$1042,2,0)," "),"")</f>
        <v/>
      </c>
    </row>
    <row r="69">
      <c r="A69" s="12"/>
      <c r="B69" s="328" t="s">
        <v>1268</v>
      </c>
      <c r="C69" s="332">
        <v>0.3229166666666667</v>
      </c>
      <c r="D69" s="332">
        <v>0.3854166666666667</v>
      </c>
      <c r="E69" s="330" t="str">
        <f>iferror(if(and(Today()&gt;=VLOOKUP($E$1&amp;C69&amp;B69,TKB_HK2_Moi_Giang!$AB$3:$AE$1042,3,0),today()&lt;VLOOKUP($E$1&amp;C69&amp;B69,TKB_HK2_Moi_Giang!$AB$3:$AE$1042,4,0)),VLOOKUP($E$1&amp;C69&amp;B69,TKB_HK2_Moi_Giang!$AB$3:$AE$1042,2,0)," "),"")</f>
        <v/>
      </c>
      <c r="F69" s="330" t="str">
        <f>iferror(if(and(Today()&gt;=VLOOKUP($F$1&amp;C69&amp;B69,TKB_HK2_Moi_Giang!$AB$3:$AE$1042,3,0),today()&lt;VLOOKUP($F$1&amp;C69&amp;B69,TKB_HK2_Moi_Giang!$AB$3:$AE$1042,4,0)),VLOOKUP($F$1&amp;C69&amp;B69,TKB_HK2_Moi_Giang!$AB$3:$AE$1042,2,0)," "),"")</f>
        <v> </v>
      </c>
      <c r="G69" s="330" t="str">
        <f>iferror(if(and(Today()&gt;=VLOOKUP($G$1&amp;C69&amp;B69,TKB_HK2_Moi_Giang!$AB$3:$AE$1042,3,0),today()&lt;VLOOKUP($G$1&amp;C69&amp;B69,TKB_HK2_Moi_Giang!$AB$3:$AE$1042,4,0)),VLOOKUP($G$1&amp;C69&amp;B69,TKB_HK2_Moi_Giang!$AB$3:$AE$1042,2,0)," "),"")</f>
        <v> </v>
      </c>
      <c r="H69" s="330" t="str">
        <f>iferror(if(and(Today()&gt;=VLOOKUP($H$1&amp;C69&amp;B69,TKB_HK2_Moi_Giang!$AB$3:$AE$1042,3,0),today()&lt;VLOOKUP($H$1&amp;C69&amp;B69,TKB_HK2_Moi_Giang!$AB$3:$AE$1042,4,0)),VLOOKUP($H$1&amp;C69&amp;B69,TKB_HK2_Moi_Giang!$AB$3:$AE$1042,2,0)," "),"")</f>
        <v> </v>
      </c>
      <c r="I69" s="330" t="str">
        <f>iferror(if(and(Today()&gt;=VLOOKUP($I$1&amp;C69&amp;B69,TKB_HK2_Moi_Giang!$AB$3:$AE$1042,3,0),today()&lt;VLOOKUP($I$1&amp;C69&amp;B69,TKB_HK2_Moi_Giang!$AB$3:$AE$1042,4,0)),VLOOKUP($I$1&amp;C69&amp;B69,TKB_HK2_Moi_Giang!$AB$3:$AE$1042,2,0)," "),"")</f>
        <v> </v>
      </c>
      <c r="J69" s="330" t="str">
        <f>iferror(if(and(Today()&gt;=VLOOKUP($J$1&amp;C69&amp;B69,TKB_HK2_Moi_Giang!$AB$3:$AE$1042,3,0),today()&lt;VLOOKUP($J$1&amp;C69&amp;B69,TKB_HK2_Moi_Giang!$AB$3:$AE$1042,4,0)),VLOOKUP($J$1&amp;C69&amp;B69,TKB_HK2_Moi_Giang!$AB$3:$AE$1042,2,0)," "),"")</f>
        <v/>
      </c>
      <c r="K69" s="331" t="str">
        <f>iferror(if(and(Today()&gt;=VLOOKUP($K$1&amp;C69&amp;B69,TKB_HK2_Moi_Giang!$AB$3:$AE$1042,3,0),today()&lt;VLOOKUP($K$1&amp;C69&amp;B69,TKB_HK2_Moi_Giang!$AB$3:$AE$1042,4,0)),VLOOKUP($K$1&amp;C69&amp;B69,TKB_HK2_Moi_Giang!$AB$3:$AE$1042,2,0)," "),"")</f>
        <v/>
      </c>
    </row>
    <row r="70">
      <c r="A70" s="12"/>
      <c r="B70" s="328" t="s">
        <v>1268</v>
      </c>
      <c r="C70" s="332">
        <v>0.3645833333333333</v>
      </c>
      <c r="D70" s="332">
        <v>0.4895833333333333</v>
      </c>
      <c r="E70" s="330" t="str">
        <f>iferror(if(and(Today()&gt;=VLOOKUP($E$1&amp;C70&amp;B70,TKB_HK2_Moi_Giang!$AB$3:$AE$1042,3,0),today()&lt;VLOOKUP($E$1&amp;C70&amp;B70,TKB_HK2_Moi_Giang!$AB$3:$AE$1042,4,0)),VLOOKUP($E$1&amp;C70&amp;B70,TKB_HK2_Moi_Giang!$AB$3:$AE$1042,2,0)," "),"")</f>
        <v/>
      </c>
      <c r="F70" s="330" t="str">
        <f>iferror(if(and(Today()&gt;=VLOOKUP($F$1&amp;C70&amp;B70,TKB_HK2_Moi_Giang!$AB$3:$AE$1042,3,0),today()&lt;VLOOKUP($F$1&amp;C70&amp;B70,TKB_HK2_Moi_Giang!$AB$3:$AE$1042,4,0)),VLOOKUP($F$1&amp;C70&amp;B70,TKB_HK2_Moi_Giang!$AB$3:$AE$1042,2,0)," "),"")</f>
        <v/>
      </c>
      <c r="G70" s="330" t="str">
        <f>iferror(if(and(Today()&gt;=VLOOKUP($G$1&amp;C70&amp;B70,TKB_HK2_Moi_Giang!$AB$3:$AE$1042,3,0),today()&lt;VLOOKUP($G$1&amp;C70&amp;B70,TKB_HK2_Moi_Giang!$AB$3:$AE$1042,4,0)),VLOOKUP($G$1&amp;C70&amp;B70,TKB_HK2_Moi_Giang!$AB$3:$AE$1042,2,0)," "),"")</f>
        <v/>
      </c>
      <c r="H70" s="330" t="str">
        <f>iferror(if(and(Today()&gt;=VLOOKUP($H$1&amp;C70&amp;B70,TKB_HK2_Moi_Giang!$AB$3:$AE$1042,3,0),today()&lt;VLOOKUP($H$1&amp;C70&amp;B70,TKB_HK2_Moi_Giang!$AB$3:$AE$1042,4,0)),VLOOKUP($H$1&amp;C70&amp;B70,TKB_HK2_Moi_Giang!$AB$3:$AE$1042,2,0)," "),"")</f>
        <v/>
      </c>
      <c r="I70" s="330" t="str">
        <f>iferror(if(and(Today()&gt;=VLOOKUP($I$1&amp;C70&amp;B70,TKB_HK2_Moi_Giang!$AB$3:$AE$1042,3,0),today()&lt;VLOOKUP($I$1&amp;C70&amp;B70,TKB_HK2_Moi_Giang!$AB$3:$AE$1042,4,0)),VLOOKUP($I$1&amp;C70&amp;B70,TKB_HK2_Moi_Giang!$AB$3:$AE$1042,2,0)," "),"")</f>
        <v/>
      </c>
      <c r="J70" s="330" t="str">
        <f>iferror(if(and(Today()&gt;=VLOOKUP($J$1&amp;C70&amp;B70,TKB_HK2_Moi_Giang!$AB$3:$AE$1042,3,0),today()&lt;VLOOKUP($J$1&amp;C70&amp;B70,TKB_HK2_Moi_Giang!$AB$3:$AE$1042,4,0)),VLOOKUP($J$1&amp;C70&amp;B70,TKB_HK2_Moi_Giang!$AB$3:$AE$1042,2,0)," "),"")</f>
        <v/>
      </c>
      <c r="K70" s="331" t="str">
        <f>iferror(if(and(Today()&gt;=VLOOKUP($K$1&amp;C70&amp;B70,TKB_HK2_Moi_Giang!$AB$3:$AE$1042,3,0),today()&lt;VLOOKUP($K$1&amp;C70&amp;B70,TKB_HK2_Moi_Giang!$AB$3:$AE$1042,4,0)),VLOOKUP($K$1&amp;C70&amp;B70,TKB_HK2_Moi_Giang!$AB$3:$AE$1042,2,0)," "),"")</f>
        <v/>
      </c>
    </row>
    <row r="71">
      <c r="A71" s="12"/>
      <c r="B71" s="328" t="s">
        <v>1268</v>
      </c>
      <c r="C71" s="333">
        <v>0.5416666666666666</v>
      </c>
      <c r="D71" s="333">
        <v>0.6354166666666666</v>
      </c>
      <c r="E71" s="330" t="str">
        <f>iferror(if(and(Today()&gt;=VLOOKUP($E$1&amp;C71&amp;B71,TKB_HK2_Moi_Giang!$AB$3:$AE$1042,3,0),today()&lt;VLOOKUP($E$1&amp;C71&amp;B71,TKB_HK2_Moi_Giang!$AB$3:$AE$1042,4,0)),VLOOKUP($E$1&amp;C71&amp;B71,TKB_HK2_Moi_Giang!$AB$3:$AE$1042,2,0)," "),"")</f>
        <v>VH7M- GDTX 10C3  13:00-17:00  BĐ: 25/8/2025 KT: 31/5/2026</v>
      </c>
      <c r="F71" s="330" t="str">
        <f>iferror(if(and(Today()&gt;=VLOOKUP($F$1&amp;C71&amp;B71,TKB_HK2_Moi_Giang!$AB$3:$AE$1042,3,0),today()&lt;VLOOKUP($F$1&amp;C71&amp;B71,TKB_HK2_Moi_Giang!$AB$3:$AE$1042,4,0)),VLOOKUP($F$1&amp;C71&amp;B71,TKB_HK2_Moi_Giang!$AB$3:$AE$1042,2,0)," "),"")</f>
        <v>VH7M- GDTX 10C3  13:00-17:00  BĐ: 26/8/2025 KT: 31/5/2026</v>
      </c>
      <c r="G71" s="330" t="str">
        <f>iferror(if(and(Today()&gt;=VLOOKUP($G$1&amp;C71&amp;B71,TKB_HK2_Moi_Giang!$AB$3:$AE$1042,3,0),today()&lt;VLOOKUP($G$1&amp;C71&amp;B71,TKB_HK2_Moi_Giang!$AB$3:$AE$1042,4,0)),VLOOKUP($G$1&amp;C71&amp;B71,TKB_HK2_Moi_Giang!$AB$3:$AE$1042,2,0)," "),"")</f>
        <v>VH7M- GDTX 10C3  13:00-17:00  BĐ: 27/8/2025 KT: 31/5/2026</v>
      </c>
      <c r="H71" s="330" t="str">
        <f>iferror(if(and(Today()&gt;=VLOOKUP($H$1&amp;C71&amp;B71,TKB_HK2_Moi_Giang!$AB$3:$AE$1042,3,0),today()&lt;VLOOKUP($H$1&amp;C71&amp;B71,TKB_HK2_Moi_Giang!$AB$3:$AE$1042,4,0)),VLOOKUP($H$1&amp;C71&amp;B71,TKB_HK2_Moi_Giang!$AB$3:$AE$1042,2,0)," "),"")</f>
        <v>VH7M- GDTX 10C3  13:00-17:00  BĐ: 28/8/2025 KT: 31/5/2026</v>
      </c>
      <c r="I71" s="330" t="str">
        <f>iferror(if(and(Today()&gt;=VLOOKUP($I$1&amp;C71&amp;B71,TKB_HK2_Moi_Giang!$AB$3:$AE$1042,3,0),today()&lt;VLOOKUP($I$1&amp;C71&amp;B71,TKB_HK2_Moi_Giang!$AB$3:$AE$1042,4,0)),VLOOKUP($I$1&amp;C71&amp;B71,TKB_HK2_Moi_Giang!$AB$3:$AE$1042,2,0)," "),"")</f>
        <v>VH7M- GDTX 10C3  13:00-17:00  BĐ: 29/8/2025 KT: 31/5/2026</v>
      </c>
      <c r="J71" s="330" t="str">
        <f>iferror(if(and(Today()&gt;=VLOOKUP($J$1&amp;C71&amp;B71,TKB_HK2_Moi_Giang!$AB$3:$AE$1042,3,0),today()&lt;VLOOKUP($J$1&amp;C71&amp;B71,TKB_HK2_Moi_Giang!$AB$3:$AE$1042,4,0)),VLOOKUP($J$1&amp;C71&amp;B71,TKB_HK2_Moi_Giang!$AB$3:$AE$1042,2,0)," "),"")</f>
        <v>VH7M- GDTX 10C3  13:00-17:00  BĐ: 30/8/2025 KT: 31/5/2026</v>
      </c>
      <c r="K71" s="331" t="str">
        <f>iferror(if(and(Today()&gt;=VLOOKUP($K$1&amp;C71&amp;B71,TKB_HK2_Moi_Giang!$AB$3:$AE$1042,3,0),today()&lt;VLOOKUP($K$1&amp;C71&amp;B71,TKB_HK2_Moi_Giang!$AB$3:$AE$1042,4,0)),VLOOKUP($K$1&amp;C71&amp;B71,TKB_HK2_Moi_Giang!$AB$3:$AE$1042,2,0)," "),"")</f>
        <v/>
      </c>
    </row>
    <row r="72">
      <c r="A72" s="12"/>
      <c r="B72" s="328" t="s">
        <v>1268</v>
      </c>
      <c r="C72" s="333">
        <v>0.6458333333333334</v>
      </c>
      <c r="D72" s="333">
        <v>0.7395833333333334</v>
      </c>
      <c r="E72" s="330" t="str">
        <f>iferror(if(and(Today()&gt;=VLOOKUP($E$1&amp;C72&amp;B72,TKB_HK2_Moi_Giang!$AB$3:$AE$1042,3,0),today()&lt;VLOOKUP($E$1&amp;C72&amp;B72,TKB_HK2_Moi_Giang!$AB$3:$AE$1042,4,0)),VLOOKUP($E$1&amp;C72&amp;B72,TKB_HK2_Moi_Giang!$AB$3:$AE$1042,2,0)," "),"")</f>
        <v/>
      </c>
      <c r="F72" s="330" t="str">
        <f>iferror(if(and(Today()&gt;=VLOOKUP($F$1&amp;C72&amp;B72,TKB_HK2_Moi_Giang!$AB$3:$AE$1042,3,0),today()&lt;VLOOKUP($F$1&amp;C72&amp;B72,TKB_HK2_Moi_Giang!$AB$3:$AE$1042,4,0)),VLOOKUP($F$1&amp;C72&amp;B72,TKB_HK2_Moi_Giang!$AB$3:$AE$1042,2,0)," "),"")</f>
        <v/>
      </c>
      <c r="G72" s="330" t="str">
        <f>iferror(if(and(Today()&gt;=VLOOKUP($G$1&amp;C72&amp;B72,TKB_HK2_Moi_Giang!$AB$3:$AE$1042,3,0),today()&lt;VLOOKUP($G$1&amp;C72&amp;B72,TKB_HK2_Moi_Giang!$AB$3:$AE$1042,4,0)),VLOOKUP($G$1&amp;C72&amp;B72,TKB_HK2_Moi_Giang!$AB$3:$AE$1042,2,0)," "),"")</f>
        <v/>
      </c>
      <c r="H72" s="330" t="str">
        <f>iferror(if(and(Today()&gt;=VLOOKUP($H$1&amp;C72&amp;B72,TKB_HK2_Moi_Giang!$AB$3:$AE$1042,3,0),today()&lt;VLOOKUP($H$1&amp;C72&amp;B72,TKB_HK2_Moi_Giang!$AB$3:$AE$1042,4,0)),VLOOKUP($H$1&amp;C72&amp;B72,TKB_HK2_Moi_Giang!$AB$3:$AE$1042,2,0)," "),"")</f>
        <v/>
      </c>
      <c r="I72" s="330" t="str">
        <f>iferror(if(and(Today()&gt;=VLOOKUP($I$1&amp;C72&amp;B72,TKB_HK2_Moi_Giang!$AB$3:$AE$1042,3,0),today()&lt;VLOOKUP($I$1&amp;C72&amp;B72,TKB_HK2_Moi_Giang!$AB$3:$AE$1042,4,0)),VLOOKUP($I$1&amp;C72&amp;B72,TKB_HK2_Moi_Giang!$AB$3:$AE$1042,2,0)," "),"")</f>
        <v/>
      </c>
      <c r="J72" s="330" t="str">
        <f>iferror(if(and(Today()&gt;=VLOOKUP($J$1&amp;C72&amp;B72,TKB_HK2_Moi_Giang!$AB$3:$AE$1042,3,0),today()&lt;VLOOKUP($J$1&amp;C72&amp;B72,TKB_HK2_Moi_Giang!$AB$3:$AE$1042,4,0)),VLOOKUP($J$1&amp;C72&amp;B72,TKB_HK2_Moi_Giang!$AB$3:$AE$1042,2,0)," "),"")</f>
        <v/>
      </c>
      <c r="K72" s="331" t="str">
        <f>iferror(if(and(Today()&gt;=VLOOKUP($K$1&amp;C72&amp;B72,TKB_HK2_Moi_Giang!$AB$3:$AE$1042,3,0),today()&lt;VLOOKUP($K$1&amp;C72&amp;B72,TKB_HK2_Moi_Giang!$AB$3:$AE$1042,4,0)),VLOOKUP($K$1&amp;C72&amp;B72,TKB_HK2_Moi_Giang!$AB$3:$AE$1042,2,0)," "),"")</f>
        <v/>
      </c>
    </row>
    <row r="73">
      <c r="A73" s="19"/>
      <c r="B73" s="328" t="s">
        <v>1268</v>
      </c>
      <c r="C73" s="333">
        <v>0.75</v>
      </c>
      <c r="D73" s="333">
        <v>0.84375</v>
      </c>
      <c r="E73" s="330" t="str">
        <f>iferror(if(and(Today()&gt;=VLOOKUP($E$1&amp;C73&amp;B73,TKB_HK2_Moi_Giang!$AB$3:$AE$1042,3,0),today()&lt;VLOOKUP($E$1&amp;C73&amp;B73,TKB_HK2_Moi_Giang!$AB$3:$AE$1042,4,0)),VLOOKUP($E$1&amp;C73&amp;B73,TKB_HK2_Moi_Giang!$AB$3:$AE$1042,2,0)," "),"")</f>
        <v/>
      </c>
      <c r="F73" s="330" t="str">
        <f>iferror(if(and(Today()&gt;=VLOOKUP($F$1&amp;C73&amp;B73,TKB_HK2_Moi_Giang!$AB$3:$AE$1042,3,0),today()&lt;VLOOKUP($F$1&amp;C73&amp;B73,TKB_HK2_Moi_Giang!$AB$3:$AE$1042,4,0)),VLOOKUP($F$1&amp;C73&amp;B73,TKB_HK2_Moi_Giang!$AB$3:$AE$1042,2,0)," "),"")</f>
        <v/>
      </c>
      <c r="G73" s="330" t="str">
        <f>iferror(if(and(Today()&gt;=VLOOKUP($G$1&amp;C73&amp;B73,TKB_HK2_Moi_Giang!$AB$3:$AE$1042,3,0),today()&lt;VLOOKUP($G$1&amp;C73&amp;B73,TKB_HK2_Moi_Giang!$AB$3:$AE$1042,4,0)),VLOOKUP($G$1&amp;C73&amp;B73,TKB_HK2_Moi_Giang!$AB$3:$AE$1042,2,0)," "),"")</f>
        <v/>
      </c>
      <c r="H73" s="330" t="str">
        <f>iferror(if(and(Today()&gt;=VLOOKUP($H$1&amp;C73&amp;B73,TKB_HK2_Moi_Giang!$AB$3:$AE$1042,3,0),today()&lt;VLOOKUP($H$1&amp;C73&amp;B73,TKB_HK2_Moi_Giang!$AB$3:$AE$1042,4,0)),VLOOKUP($H$1&amp;C73&amp;B73,TKB_HK2_Moi_Giang!$AB$3:$AE$1042,2,0)," "),"")</f>
        <v/>
      </c>
      <c r="I73" s="330" t="str">
        <f>iferror(if(and(Today()&gt;=VLOOKUP($I$1&amp;C73&amp;B73,TKB_HK2_Moi_Giang!$AB$3:$AE$1042,3,0),today()&lt;VLOOKUP($I$1&amp;C73&amp;B73,TKB_HK2_Moi_Giang!$AB$3:$AE$1042,4,0)),VLOOKUP($I$1&amp;C73&amp;B73,TKB_HK2_Moi_Giang!$AB$3:$AE$1042,2,0)," "),"")</f>
        <v/>
      </c>
      <c r="J73" s="330" t="str">
        <f>iferror(if(and(Today()&gt;=VLOOKUP($J$1&amp;C73&amp;B73,TKB_HK2_Moi_Giang!$AB$3:$AE$1042,3,0),today()&lt;VLOOKUP($J$1&amp;C73&amp;B73,TKB_HK2_Moi_Giang!$AB$3:$AE$1042,4,0)),VLOOKUP($J$1&amp;C73&amp;B73,TKB_HK2_Moi_Giang!$AB$3:$AE$1042,2,0)," "),"")</f>
        <v/>
      </c>
      <c r="K73" s="331" t="str">
        <f>iferror(if(and(Today()&gt;=VLOOKUP($K$1&amp;C73&amp;B73,TKB_HK2_Moi_Giang!$AB$3:$AE$1042,3,0),today()&lt;VLOOKUP($K$1&amp;C73&amp;B73,TKB_HK2_Moi_Giang!$AB$3:$AE$1042,4,0)),VLOOKUP($K$1&amp;C73&amp;B73,TKB_HK2_Moi_Giang!$AB$3:$AE$1042,2,0)," "),"")</f>
        <v/>
      </c>
    </row>
    <row r="74">
      <c r="A74" s="327">
        <v>405.0</v>
      </c>
      <c r="B74" s="328">
        <v>405.0</v>
      </c>
      <c r="C74" s="332">
        <v>0.2916666666666667</v>
      </c>
      <c r="D74" s="332">
        <v>0.3541666666666667</v>
      </c>
      <c r="E74" s="330" t="str">
        <f>iferror(if(and(Today()&gt;=VLOOKUP($E$1&amp;C74&amp;B74,TKB_HK2_Moi_Giang!$AB$3:$AE$1042,3,0),today()&lt;VLOOKUP($E$1&amp;C74&amp;B74,TKB_HK2_Moi_Giang!$AB$3:$AE$1042,4,0)),VLOOKUP($E$1&amp;C74&amp;B74,TKB_HK2_Moi_Giang!$AB$3:$AE$1042,2,0)," "),"")</f>
        <v/>
      </c>
      <c r="F74" s="330" t="str">
        <f>iferror(if(and(Today()&gt;=VLOOKUP($F$1&amp;C74&amp;B74,TKB_HK2_Moi_Giang!$AB$3:$AE$1042,3,0),today()&lt;VLOOKUP($F$1&amp;C74&amp;B74,TKB_HK2_Moi_Giang!$AB$3:$AE$1042,4,0)),VLOOKUP($F$1&amp;C74&amp;B74,TKB_HK2_Moi_Giang!$AB$3:$AE$1042,2,0)," "),"")</f>
        <v/>
      </c>
      <c r="G74" s="330" t="str">
        <f>iferror(if(and(Today()&gt;=VLOOKUP($G$1&amp;C74&amp;B74,TKB_HK2_Moi_Giang!$AB$3:$AE$1042,3,0),today()&lt;VLOOKUP($G$1&amp;C74&amp;B74,TKB_HK2_Moi_Giang!$AB$3:$AE$1042,4,0)),VLOOKUP($G$1&amp;C74&amp;B74,TKB_HK2_Moi_Giang!$AB$3:$AE$1042,2,0)," "),"")</f>
        <v/>
      </c>
      <c r="H74" s="330" t="str">
        <f>iferror(if(and(Today()&gt;=VLOOKUP($H$1&amp;C74&amp;B74,TKB_HK2_Moi_Giang!$AB$3:$AE$1042,3,0),today()&lt;VLOOKUP($H$1&amp;C74&amp;B74,TKB_HK2_Moi_Giang!$AB$3:$AE$1042,4,0)),VLOOKUP($H$1&amp;C74&amp;B74,TKB_HK2_Moi_Giang!$AB$3:$AE$1042,2,0)," "),"")</f>
        <v/>
      </c>
      <c r="I74" s="330" t="str">
        <f>iferror(if(and(Today()&gt;=VLOOKUP($I$1&amp;C74&amp;B74,TKB_HK2_Moi_Giang!$AB$3:$AE$1042,3,0),today()&lt;VLOOKUP($I$1&amp;C74&amp;B74,TKB_HK2_Moi_Giang!$AB$3:$AE$1042,4,0)),VLOOKUP($I$1&amp;C74&amp;B74,TKB_HK2_Moi_Giang!$AB$3:$AE$1042,2,0)," "),"")</f>
        <v/>
      </c>
      <c r="J74" s="330" t="str">
        <f>iferror(if(and(Today()&gt;=VLOOKUP($J$1&amp;C74&amp;B74,TKB_HK2_Moi_Giang!$AB$3:$AE$1042,3,0),today()&lt;VLOOKUP($J$1&amp;C74&amp;B74,TKB_HK2_Moi_Giang!$AB$3:$AE$1042,4,0)),VLOOKUP($J$1&amp;C74&amp;B74,TKB_HK2_Moi_Giang!$AB$3:$AE$1042,2,0)," "),"")</f>
        <v/>
      </c>
      <c r="K74" s="331" t="str">
        <f>iferror(if(and(Today()&gt;=VLOOKUP($K$1&amp;C74&amp;B74,TKB_HK2_Moi_Giang!$AB$3:$AE$1042,3,0),today()&lt;VLOOKUP($K$1&amp;C74&amp;B74,TKB_HK2_Moi_Giang!$AB$3:$AE$1042,4,0)),VLOOKUP($K$1&amp;C74&amp;B74,TKB_HK2_Moi_Giang!$AB$3:$AE$1042,2,0)," "),"")</f>
        <v/>
      </c>
    </row>
    <row r="75">
      <c r="A75" s="12"/>
      <c r="B75" s="328">
        <v>405.0</v>
      </c>
      <c r="C75" s="332">
        <v>0.3229166666666667</v>
      </c>
      <c r="D75" s="332">
        <v>0.3854166666666667</v>
      </c>
      <c r="E75" s="330" t="str">
        <f>iferror(if(and(Today()&gt;=VLOOKUP($E$1&amp;C75&amp;B75,TKB_HK2_Moi_Giang!$AB$3:$AE$1042,3,0),today()&lt;VLOOKUP($E$1&amp;C75&amp;B75,TKB_HK2_Moi_Giang!$AB$3:$AE$1042,4,0)),VLOOKUP($E$1&amp;C75&amp;B75,TKB_HK2_Moi_Giang!$AB$3:$AE$1042,2,0)," "),"")</f>
        <v/>
      </c>
      <c r="F75" s="330" t="str">
        <f>iferror(if(and(Today()&gt;=VLOOKUP($F$1&amp;C75&amp;B75,TKB_HK2_Moi_Giang!$AB$3:$AE$1042,3,0),today()&lt;VLOOKUP($F$1&amp;C75&amp;B75,TKB_HK2_Moi_Giang!$AB$3:$AE$1042,4,0)),VLOOKUP($F$1&amp;C75&amp;B75,TKB_HK2_Moi_Giang!$AB$3:$AE$1042,2,0)," "),"")</f>
        <v/>
      </c>
      <c r="G75" s="330" t="str">
        <f>iferror(if(and(Today()&gt;=VLOOKUP($G$1&amp;C75&amp;B75,TKB_HK2_Moi_Giang!$AB$3:$AE$1042,3,0),today()&lt;VLOOKUP($G$1&amp;C75&amp;B75,TKB_HK2_Moi_Giang!$AB$3:$AE$1042,4,0)),VLOOKUP($G$1&amp;C75&amp;B75,TKB_HK2_Moi_Giang!$AB$3:$AE$1042,2,0)," "),"")</f>
        <v/>
      </c>
      <c r="H75" s="330" t="str">
        <f>iferror(if(and(Today()&gt;=VLOOKUP($H$1&amp;C75&amp;B75,TKB_HK2_Moi_Giang!$AB$3:$AE$1042,3,0),today()&lt;VLOOKUP($H$1&amp;C75&amp;B75,TKB_HK2_Moi_Giang!$AB$3:$AE$1042,4,0)),VLOOKUP($H$1&amp;C75&amp;B75,TKB_HK2_Moi_Giang!$AB$3:$AE$1042,2,0)," "),"")</f>
        <v/>
      </c>
      <c r="I75" s="330" t="str">
        <f>iferror(if(and(Today()&gt;=VLOOKUP($I$1&amp;C75&amp;B75,TKB_HK2_Moi_Giang!$AB$3:$AE$1042,3,0),today()&lt;VLOOKUP($I$1&amp;C75&amp;B75,TKB_HK2_Moi_Giang!$AB$3:$AE$1042,4,0)),VLOOKUP($I$1&amp;C75&amp;B75,TKB_HK2_Moi_Giang!$AB$3:$AE$1042,2,0)," "),"")</f>
        <v/>
      </c>
      <c r="J75" s="330" t="str">
        <f>iferror(if(and(Today()&gt;=VLOOKUP($J$1&amp;C75&amp;B75,TKB_HK2_Moi_Giang!$AB$3:$AE$1042,3,0),today()&lt;VLOOKUP($J$1&amp;C75&amp;B75,TKB_HK2_Moi_Giang!$AB$3:$AE$1042,4,0)),VLOOKUP($J$1&amp;C75&amp;B75,TKB_HK2_Moi_Giang!$AB$3:$AE$1042,2,0)," "),"")</f>
        <v/>
      </c>
      <c r="K75" s="331" t="str">
        <f>iferror(if(and(Today()&gt;=VLOOKUP($K$1&amp;C75&amp;B75,TKB_HK2_Moi_Giang!$AB$3:$AE$1042,3,0),today()&lt;VLOOKUP($K$1&amp;C75&amp;B75,TKB_HK2_Moi_Giang!$AB$3:$AE$1042,4,0)),VLOOKUP($K$1&amp;C75&amp;B75,TKB_HK2_Moi_Giang!$AB$3:$AE$1042,2,0)," "),"")</f>
        <v/>
      </c>
    </row>
    <row r="76">
      <c r="A76" s="12"/>
      <c r="B76" s="328">
        <v>405.0</v>
      </c>
      <c r="C76" s="332">
        <v>0.3645833333333333</v>
      </c>
      <c r="D76" s="332">
        <v>0.4895833333333333</v>
      </c>
      <c r="E76" s="330" t="str">
        <f>iferror(if(and(Today()&gt;=VLOOKUP($E$1&amp;C76&amp;B76,TKB_HK2_Moi_Giang!$AB$3:$AE$1042,3,0),today()&lt;VLOOKUP($E$1&amp;C76&amp;B76,TKB_HK2_Moi_Giang!$AB$3:$AE$1042,4,0)),VLOOKUP($E$1&amp;C76&amp;B76,TKB_HK2_Moi_Giang!$AB$3:$AE$1042,2,0)," "),"")</f>
        <v/>
      </c>
      <c r="F76" s="330" t="str">
        <f>iferror(if(and(Today()&gt;=VLOOKUP($F$1&amp;C76&amp;B76,TKB_HK2_Moi_Giang!$AB$3:$AE$1042,3,0),today()&lt;VLOOKUP($F$1&amp;C76&amp;B76,TKB_HK2_Moi_Giang!$AB$3:$AE$1042,4,0)),VLOOKUP($F$1&amp;C76&amp;B76,TKB_HK2_Moi_Giang!$AB$3:$AE$1042,2,0)," "),"")</f>
        <v/>
      </c>
      <c r="G76" s="330" t="str">
        <f>iferror(if(and(Today()&gt;=VLOOKUP($G$1&amp;C76&amp;B76,TKB_HK2_Moi_Giang!$AB$3:$AE$1042,3,0),today()&lt;VLOOKUP($G$1&amp;C76&amp;B76,TKB_HK2_Moi_Giang!$AB$3:$AE$1042,4,0)),VLOOKUP($G$1&amp;C76&amp;B76,TKB_HK2_Moi_Giang!$AB$3:$AE$1042,2,0)," "),"")</f>
        <v/>
      </c>
      <c r="H76" s="330" t="str">
        <f>iferror(if(and(Today()&gt;=VLOOKUP($H$1&amp;C76&amp;B76,TKB_HK2_Moi_Giang!$AB$3:$AE$1042,3,0),today()&lt;VLOOKUP($H$1&amp;C76&amp;B76,TKB_HK2_Moi_Giang!$AB$3:$AE$1042,4,0)),VLOOKUP($H$1&amp;C76&amp;B76,TKB_HK2_Moi_Giang!$AB$3:$AE$1042,2,0)," "),"")</f>
        <v/>
      </c>
      <c r="I76" s="330" t="str">
        <f>iferror(if(and(Today()&gt;=VLOOKUP($I$1&amp;C76&amp;B76,TKB_HK2_Moi_Giang!$AB$3:$AE$1042,3,0),today()&lt;VLOOKUP($I$1&amp;C76&amp;B76,TKB_HK2_Moi_Giang!$AB$3:$AE$1042,4,0)),VLOOKUP($I$1&amp;C76&amp;B76,TKB_HK2_Moi_Giang!$AB$3:$AE$1042,2,0)," "),"")</f>
        <v/>
      </c>
      <c r="J76" s="330" t="str">
        <f>iferror(if(and(Today()&gt;=VLOOKUP($J$1&amp;C76&amp;B76,TKB_HK2_Moi_Giang!$AB$3:$AE$1042,3,0),today()&lt;VLOOKUP($J$1&amp;C76&amp;B76,TKB_HK2_Moi_Giang!$AB$3:$AE$1042,4,0)),VLOOKUP($J$1&amp;C76&amp;B76,TKB_HK2_Moi_Giang!$AB$3:$AE$1042,2,0)," "),"")</f>
        <v/>
      </c>
      <c r="K76" s="331" t="str">
        <f>iferror(if(and(Today()&gt;=VLOOKUP($K$1&amp;C76&amp;B76,TKB_HK2_Moi_Giang!$AB$3:$AE$1042,3,0),today()&lt;VLOOKUP($K$1&amp;C76&amp;B76,TKB_HK2_Moi_Giang!$AB$3:$AE$1042,4,0)),VLOOKUP($K$1&amp;C76&amp;B76,TKB_HK2_Moi_Giang!$AB$3:$AE$1042,2,0)," "),"")</f>
        <v/>
      </c>
    </row>
    <row r="77">
      <c r="A77" s="12"/>
      <c r="B77" s="328">
        <v>405.0</v>
      </c>
      <c r="C77" s="333">
        <v>0.5416666666666666</v>
      </c>
      <c r="D77" s="333">
        <v>0.6354166666666666</v>
      </c>
      <c r="E77" s="330" t="str">
        <f>iferror(if(and(Today()&gt;=VLOOKUP($E$1&amp;C77&amp;B77,TKB_HK2_Moi_Giang!$AB$3:$AE$1042,3,0),today()&lt;VLOOKUP($E$1&amp;C77&amp;B77,TKB_HK2_Moi_Giang!$AB$3:$AE$1042,4,0)),VLOOKUP($E$1&amp;C77&amp;B77,TKB_HK2_Moi_Giang!$AB$3:$AE$1042,2,0)," "),"")</f>
        <v>VH7M- GDTX 11C2  13:00-17:00  BĐ: 25/8/2025 KT: 31/5/2026</v>
      </c>
      <c r="F77" s="330" t="str">
        <f>iferror(if(and(Today()&gt;=VLOOKUP($F$1&amp;C77&amp;B77,TKB_HK2_Moi_Giang!$AB$3:$AE$1042,3,0),today()&lt;VLOOKUP($F$1&amp;C77&amp;B77,TKB_HK2_Moi_Giang!$AB$3:$AE$1042,4,0)),VLOOKUP($F$1&amp;C77&amp;B77,TKB_HK2_Moi_Giang!$AB$3:$AE$1042,2,0)," "),"")</f>
        <v>VH7M- GDTX 11C2  13:00-17:00  BĐ: 26/8/2025 KT: 31/5/2026</v>
      </c>
      <c r="G77" s="330" t="str">
        <f>iferror(if(and(Today()&gt;=VLOOKUP($G$1&amp;C77&amp;B77,TKB_HK2_Moi_Giang!$AB$3:$AE$1042,3,0),today()&lt;VLOOKUP($G$1&amp;C77&amp;B77,TKB_HK2_Moi_Giang!$AB$3:$AE$1042,4,0)),VLOOKUP($G$1&amp;C77&amp;B77,TKB_HK2_Moi_Giang!$AB$3:$AE$1042,2,0)," "),"")</f>
        <v>VH7M- GDTX 11C2  13:00-17:00  BĐ: 27/8/2025 KT: 31/5/2026</v>
      </c>
      <c r="H77" s="330" t="str">
        <f>iferror(if(and(Today()&gt;=VLOOKUP($H$1&amp;C77&amp;B77,TKB_HK2_Moi_Giang!$AB$3:$AE$1042,3,0),today()&lt;VLOOKUP($H$1&amp;C77&amp;B77,TKB_HK2_Moi_Giang!$AB$3:$AE$1042,4,0)),VLOOKUP($H$1&amp;C77&amp;B77,TKB_HK2_Moi_Giang!$AB$3:$AE$1042,2,0)," "),"")</f>
        <v>VH7M- GDTX 11C2  13:00-17:00  BĐ: 28/8/2025 KT: 31/5/2026</v>
      </c>
      <c r="I77" s="330" t="str">
        <f>iferror(if(and(Today()&gt;=VLOOKUP($I$1&amp;C77&amp;B77,TKB_HK2_Moi_Giang!$AB$3:$AE$1042,3,0),today()&lt;VLOOKUP($I$1&amp;C77&amp;B77,TKB_HK2_Moi_Giang!$AB$3:$AE$1042,4,0)),VLOOKUP($I$1&amp;C77&amp;B77,TKB_HK2_Moi_Giang!$AB$3:$AE$1042,2,0)," "),"")</f>
        <v>VH7M- GDTX 11C2  13:00-17:00  BĐ: 29/8/2025 KT: 31/5/2026</v>
      </c>
      <c r="J77" s="330" t="str">
        <f>iferror(if(and(Today()&gt;=VLOOKUP($J$1&amp;C77&amp;B77,TKB_HK2_Moi_Giang!$AB$3:$AE$1042,3,0),today()&lt;VLOOKUP($J$1&amp;C77&amp;B77,TKB_HK2_Moi_Giang!$AB$3:$AE$1042,4,0)),VLOOKUP($J$1&amp;C77&amp;B77,TKB_HK2_Moi_Giang!$AB$3:$AE$1042,2,0)," "),"")</f>
        <v>VH7M- GDTX 11C2  13:00-17:00  BĐ: 30/8/2025 KT: 31/5/2026</v>
      </c>
      <c r="K77" s="331" t="str">
        <f>iferror(if(and(Today()&gt;=VLOOKUP($K$1&amp;C77&amp;B77,TKB_HK2_Moi_Giang!$AB$3:$AE$1042,3,0),today()&lt;VLOOKUP($K$1&amp;C77&amp;B77,TKB_HK2_Moi_Giang!$AB$3:$AE$1042,4,0)),VLOOKUP($K$1&amp;C77&amp;B77,TKB_HK2_Moi_Giang!$AB$3:$AE$1042,2,0)," "),"")</f>
        <v/>
      </c>
    </row>
    <row r="78">
      <c r="A78" s="12"/>
      <c r="B78" s="328">
        <v>405.0</v>
      </c>
      <c r="C78" s="333">
        <v>0.6458333333333334</v>
      </c>
      <c r="D78" s="333">
        <v>0.7395833333333334</v>
      </c>
      <c r="E78" s="330" t="str">
        <f>iferror(if(and(Today()&gt;=VLOOKUP($E$1&amp;C78&amp;B78,TKB_HK2_Moi_Giang!$AB$3:$AE$1042,3,0),today()&lt;VLOOKUP($E$1&amp;C78&amp;B78,TKB_HK2_Moi_Giang!$AB$3:$AE$1042,4,0)),VLOOKUP($E$1&amp;C78&amp;B78,TKB_HK2_Moi_Giang!$AB$3:$AE$1042,2,0)," "),"")</f>
        <v/>
      </c>
      <c r="F78" s="330" t="str">
        <f>iferror(if(and(Today()&gt;=VLOOKUP($F$1&amp;C78&amp;B78,TKB_HK2_Moi_Giang!$AB$3:$AE$1042,3,0),today()&lt;VLOOKUP($F$1&amp;C78&amp;B78,TKB_HK2_Moi_Giang!$AB$3:$AE$1042,4,0)),VLOOKUP($F$1&amp;C78&amp;B78,TKB_HK2_Moi_Giang!$AB$3:$AE$1042,2,0)," "),"")</f>
        <v/>
      </c>
      <c r="G78" s="330" t="str">
        <f>iferror(if(and(Today()&gt;=VLOOKUP($G$1&amp;C78&amp;B78,TKB_HK2_Moi_Giang!$AB$3:$AE$1042,3,0),today()&lt;VLOOKUP($G$1&amp;C78&amp;B78,TKB_HK2_Moi_Giang!$AB$3:$AE$1042,4,0)),VLOOKUP($G$1&amp;C78&amp;B78,TKB_HK2_Moi_Giang!$AB$3:$AE$1042,2,0)," "),"")</f>
        <v/>
      </c>
      <c r="H78" s="330" t="str">
        <f>iferror(if(and(Today()&gt;=VLOOKUP($H$1&amp;C78&amp;B78,TKB_HK2_Moi_Giang!$AB$3:$AE$1042,3,0),today()&lt;VLOOKUP($H$1&amp;C78&amp;B78,TKB_HK2_Moi_Giang!$AB$3:$AE$1042,4,0)),VLOOKUP($H$1&amp;C78&amp;B78,TKB_HK2_Moi_Giang!$AB$3:$AE$1042,2,0)," "),"")</f>
        <v/>
      </c>
      <c r="I78" s="330" t="str">
        <f>iferror(if(and(Today()&gt;=VLOOKUP($I$1&amp;C78&amp;B78,TKB_HK2_Moi_Giang!$AB$3:$AE$1042,3,0),today()&lt;VLOOKUP($I$1&amp;C78&amp;B78,TKB_HK2_Moi_Giang!$AB$3:$AE$1042,4,0)),VLOOKUP($I$1&amp;C78&amp;B78,TKB_HK2_Moi_Giang!$AB$3:$AE$1042,2,0)," "),"")</f>
        <v/>
      </c>
      <c r="J78" s="330" t="str">
        <f>iferror(if(and(Today()&gt;=VLOOKUP($J$1&amp;C78&amp;B78,TKB_HK2_Moi_Giang!$AB$3:$AE$1042,3,0),today()&lt;VLOOKUP($J$1&amp;C78&amp;B78,TKB_HK2_Moi_Giang!$AB$3:$AE$1042,4,0)),VLOOKUP($J$1&amp;C78&amp;B78,TKB_HK2_Moi_Giang!$AB$3:$AE$1042,2,0)," "),"")</f>
        <v/>
      </c>
      <c r="K78" s="331" t="str">
        <f>iferror(if(and(Today()&gt;=VLOOKUP($K$1&amp;C78&amp;B78,TKB_HK2_Moi_Giang!$AB$3:$AE$1042,3,0),today()&lt;VLOOKUP($K$1&amp;C78&amp;B78,TKB_HK2_Moi_Giang!$AB$3:$AE$1042,4,0)),VLOOKUP($K$1&amp;C78&amp;B78,TKB_HK2_Moi_Giang!$AB$3:$AE$1042,2,0)," "),"")</f>
        <v/>
      </c>
    </row>
    <row r="79">
      <c r="A79" s="19"/>
      <c r="B79" s="328">
        <v>405.0</v>
      </c>
      <c r="C79" s="333">
        <v>0.75</v>
      </c>
      <c r="D79" s="333">
        <v>0.84375</v>
      </c>
      <c r="E79" s="330" t="str">
        <f>iferror(if(and(Today()&gt;=VLOOKUP($E$1&amp;C79&amp;B79,TKB_HK2_Moi_Giang!$AB$3:$AE$1042,3,0),today()&lt;VLOOKUP($E$1&amp;C79&amp;B79,TKB_HK2_Moi_Giang!$AB$3:$AE$1042,4,0)),VLOOKUP($E$1&amp;C79&amp;B79,TKB_HK2_Moi_Giang!$AB$3:$AE$1042,2,0)," "),"")</f>
        <v/>
      </c>
      <c r="F79" s="330" t="str">
        <f>iferror(if(and(Today()&gt;=VLOOKUP($F$1&amp;C79&amp;B79,TKB_HK2_Moi_Giang!$AB$3:$AE$1042,3,0),today()&lt;VLOOKUP($F$1&amp;C79&amp;B79,TKB_HK2_Moi_Giang!$AB$3:$AE$1042,4,0)),VLOOKUP($F$1&amp;C79&amp;B79,TKB_HK2_Moi_Giang!$AB$3:$AE$1042,2,0)," "),"")</f>
        <v/>
      </c>
      <c r="G79" s="330" t="str">
        <f>iferror(if(and(Today()&gt;=VLOOKUP($G$1&amp;C79&amp;B79,TKB_HK2_Moi_Giang!$AB$3:$AE$1042,3,0),today()&lt;VLOOKUP($G$1&amp;C79&amp;B79,TKB_HK2_Moi_Giang!$AB$3:$AE$1042,4,0)),VLOOKUP($G$1&amp;C79&amp;B79,TKB_HK2_Moi_Giang!$AB$3:$AE$1042,2,0)," "),"")</f>
        <v/>
      </c>
      <c r="H79" s="330" t="str">
        <f>iferror(if(and(Today()&gt;=VLOOKUP($H$1&amp;C79&amp;B79,TKB_HK2_Moi_Giang!$AB$3:$AE$1042,3,0),today()&lt;VLOOKUP($H$1&amp;C79&amp;B79,TKB_HK2_Moi_Giang!$AB$3:$AE$1042,4,0)),VLOOKUP($H$1&amp;C79&amp;B79,TKB_HK2_Moi_Giang!$AB$3:$AE$1042,2,0)," "),"")</f>
        <v/>
      </c>
      <c r="I79" s="330" t="str">
        <f>iferror(if(and(Today()&gt;=VLOOKUP($I$1&amp;C79&amp;B79,TKB_HK2_Moi_Giang!$AB$3:$AE$1042,3,0),today()&lt;VLOOKUP($I$1&amp;C79&amp;B79,TKB_HK2_Moi_Giang!$AB$3:$AE$1042,4,0)),VLOOKUP($I$1&amp;C79&amp;B79,TKB_HK2_Moi_Giang!$AB$3:$AE$1042,2,0)," "),"")</f>
        <v/>
      </c>
      <c r="J79" s="330" t="str">
        <f>iferror(if(and(Today()&gt;=VLOOKUP($J$1&amp;C79&amp;B79,TKB_HK2_Moi_Giang!$AB$3:$AE$1042,3,0),today()&lt;VLOOKUP($J$1&amp;C79&amp;B79,TKB_HK2_Moi_Giang!$AB$3:$AE$1042,4,0)),VLOOKUP($J$1&amp;C79&amp;B79,TKB_HK2_Moi_Giang!$AB$3:$AE$1042,2,0)," "),"")</f>
        <v/>
      </c>
      <c r="K79" s="331" t="str">
        <f>iferror(if(and(Today()&gt;=VLOOKUP($K$1&amp;C79&amp;B79,TKB_HK2_Moi_Giang!$AB$3:$AE$1042,3,0),today()&lt;VLOOKUP($K$1&amp;C79&amp;B79,TKB_HK2_Moi_Giang!$AB$3:$AE$1042,4,0)),VLOOKUP($K$1&amp;C79&amp;B79,TKB_HK2_Moi_Giang!$AB$3:$AE$1042,2,0)," "),"")</f>
        <v/>
      </c>
    </row>
    <row r="80">
      <c r="A80" s="327">
        <v>406.0</v>
      </c>
      <c r="B80" s="328">
        <v>406.0</v>
      </c>
      <c r="C80" s="332">
        <v>0.2916666666666667</v>
      </c>
      <c r="D80" s="332">
        <v>0.3541666666666667</v>
      </c>
      <c r="E80" s="330" t="str">
        <f>iferror(if(and(Today()&gt;=VLOOKUP($E$1&amp;C80&amp;B80,TKB_HK2_Moi_Giang!$AB$3:$AE$1042,3,0),today()&lt;VLOOKUP($E$1&amp;C80&amp;B80,TKB_HK2_Moi_Giang!$AB$3:$AE$1042,4,0)),VLOOKUP($E$1&amp;C80&amp;B80,TKB_HK2_Moi_Giang!$AB$3:$AE$1042,2,0)," "),"")</f>
        <v/>
      </c>
      <c r="F80" s="330" t="str">
        <f>iferror(if(and(Today()&gt;=VLOOKUP($F$1&amp;C80&amp;B80,TKB_HK2_Moi_Giang!$AB$3:$AE$1042,3,0),today()&lt;VLOOKUP($F$1&amp;C80&amp;B80,TKB_HK2_Moi_Giang!$AB$3:$AE$1042,4,0)),VLOOKUP($F$1&amp;C80&amp;B80,TKB_HK2_Moi_Giang!$AB$3:$AE$1042,2,0)," "),"")</f>
        <v/>
      </c>
      <c r="G80" s="330" t="str">
        <f>iferror(if(and(Today()&gt;=VLOOKUP($G$1&amp;C80&amp;B80,TKB_HK2_Moi_Giang!$AB$3:$AE$1042,3,0),today()&lt;VLOOKUP($G$1&amp;C80&amp;B80,TKB_HK2_Moi_Giang!$AB$3:$AE$1042,4,0)),VLOOKUP($G$1&amp;C80&amp;B80,TKB_HK2_Moi_Giang!$AB$3:$AE$1042,2,0)," "),"")</f>
        <v/>
      </c>
      <c r="H80" s="330" t="str">
        <f>iferror(if(and(Today()&gt;=VLOOKUP($H$1&amp;C80&amp;B80,TKB_HK2_Moi_Giang!$AB$3:$AE$1042,3,0),today()&lt;VLOOKUP($H$1&amp;C80&amp;B80,TKB_HK2_Moi_Giang!$AB$3:$AE$1042,4,0)),VLOOKUP($H$1&amp;C80&amp;B80,TKB_HK2_Moi_Giang!$AB$3:$AE$1042,2,0)," "),"")</f>
        <v/>
      </c>
      <c r="I80" s="330" t="str">
        <f>iferror(if(and(Today()&gt;=VLOOKUP($I$1&amp;C80&amp;B80,TKB_HK2_Moi_Giang!$AB$3:$AE$1042,3,0),today()&lt;VLOOKUP($I$1&amp;C80&amp;B80,TKB_HK2_Moi_Giang!$AB$3:$AE$1042,4,0)),VLOOKUP($I$1&amp;C80&amp;B80,TKB_HK2_Moi_Giang!$AB$3:$AE$1042,2,0)," "),"")</f>
        <v/>
      </c>
      <c r="J80" s="330" t="str">
        <f>iferror(if(and(Today()&gt;=VLOOKUP($J$1&amp;C80&amp;B80,TKB_HK2_Moi_Giang!$AB$3:$AE$1042,3,0),today()&lt;VLOOKUP($J$1&amp;C80&amp;B80,TKB_HK2_Moi_Giang!$AB$3:$AE$1042,4,0)),VLOOKUP($J$1&amp;C80&amp;B80,TKB_HK2_Moi_Giang!$AB$3:$AE$1042,2,0)," "),"")</f>
        <v/>
      </c>
      <c r="K80" s="331" t="str">
        <f>iferror(if(and(Today()&gt;=VLOOKUP($K$1&amp;C80&amp;B80,TKB_HK2_Moi_Giang!$AB$3:$AE$1042,3,0),today()&lt;VLOOKUP($K$1&amp;C80&amp;B80,TKB_HK2_Moi_Giang!$AB$3:$AE$1042,4,0)),VLOOKUP($K$1&amp;C80&amp;B80,TKB_HK2_Moi_Giang!$AB$3:$AE$1042,2,0)," "),"")</f>
        <v/>
      </c>
    </row>
    <row r="81">
      <c r="A81" s="12"/>
      <c r="B81" s="328">
        <v>406.0</v>
      </c>
      <c r="C81" s="332">
        <v>0.3229166666666667</v>
      </c>
      <c r="D81" s="332">
        <v>0.3854166666666667</v>
      </c>
      <c r="E81" s="330" t="str">
        <f>iferror(if(and(Today()&gt;=VLOOKUP($E$1&amp;C81&amp;B81,TKB_HK2_Moi_Giang!$AB$3:$AE$1042,3,0),today()&lt;VLOOKUP($E$1&amp;C81&amp;B81,TKB_HK2_Moi_Giang!$AB$3:$AE$1042,4,0)),VLOOKUP($E$1&amp;C81&amp;B81,TKB_HK2_Moi_Giang!$AB$3:$AE$1042,2,0)," "),"")</f>
        <v> </v>
      </c>
      <c r="F81" s="330" t="str">
        <f>iferror(if(and(Today()&gt;=VLOOKUP($F$1&amp;C81&amp;B81,TKB_HK2_Moi_Giang!$AB$3:$AE$1042,3,0),today()&lt;VLOOKUP($F$1&amp;C81&amp;B81,TKB_HK2_Moi_Giang!$AB$3:$AE$1042,4,0)),VLOOKUP($F$1&amp;C81&amp;B81,TKB_HK2_Moi_Giang!$AB$3:$AE$1042,2,0)," "),"")</f>
        <v> </v>
      </c>
      <c r="G81" s="330" t="str">
        <f>iferror(if(and(Today()&gt;=VLOOKUP($G$1&amp;C81&amp;B81,TKB_HK2_Moi_Giang!$AB$3:$AE$1042,3,0),today()&lt;VLOOKUP($G$1&amp;C81&amp;B81,TKB_HK2_Moi_Giang!$AB$3:$AE$1042,4,0)),VLOOKUP($G$1&amp;C81&amp;B81,TKB_HK2_Moi_Giang!$AB$3:$AE$1042,2,0)," "),"")</f>
        <v/>
      </c>
      <c r="H81" s="330" t="str">
        <f>iferror(if(and(Today()&gt;=VLOOKUP($H$1&amp;C81&amp;B81,TKB_HK2_Moi_Giang!$AB$3:$AE$1042,3,0),today()&lt;VLOOKUP($H$1&amp;C81&amp;B81,TKB_HK2_Moi_Giang!$AB$3:$AE$1042,4,0)),VLOOKUP($H$1&amp;C81&amp;B81,TKB_HK2_Moi_Giang!$AB$3:$AE$1042,2,0)," "),"")</f>
        <v> </v>
      </c>
      <c r="I81" s="330" t="str">
        <f>iferror(if(and(Today()&gt;=VLOOKUP($I$1&amp;C81&amp;B81,TKB_HK2_Moi_Giang!$AB$3:$AE$1042,3,0),today()&lt;VLOOKUP($I$1&amp;C81&amp;B81,TKB_HK2_Moi_Giang!$AB$3:$AE$1042,4,0)),VLOOKUP($I$1&amp;C81&amp;B81,TKB_HK2_Moi_Giang!$AB$3:$AE$1042,2,0)," "),"")</f>
        <v/>
      </c>
      <c r="J81" s="330" t="str">
        <f>iferror(if(and(Today()&gt;=VLOOKUP($J$1&amp;C81&amp;B81,TKB_HK2_Moi_Giang!$AB$3:$AE$1042,3,0),today()&lt;VLOOKUP($J$1&amp;C81&amp;B81,TKB_HK2_Moi_Giang!$AB$3:$AE$1042,4,0)),VLOOKUP($J$1&amp;C81&amp;B81,TKB_HK2_Moi_Giang!$AB$3:$AE$1042,2,0)," "),"")</f>
        <v> </v>
      </c>
      <c r="K81" s="331" t="str">
        <f>iferror(if(and(Today()&gt;=VLOOKUP($K$1&amp;C81&amp;B81,TKB_HK2_Moi_Giang!$AB$3:$AE$1042,3,0),today()&lt;VLOOKUP($K$1&amp;C81&amp;B81,TKB_HK2_Moi_Giang!$AB$3:$AE$1042,4,0)),VLOOKUP($K$1&amp;C81&amp;B81,TKB_HK2_Moi_Giang!$AB$3:$AE$1042,2,0)," "),"")</f>
        <v/>
      </c>
    </row>
    <row r="82">
      <c r="A82" s="12"/>
      <c r="B82" s="328">
        <v>406.0</v>
      </c>
      <c r="C82" s="332">
        <v>0.3645833333333333</v>
      </c>
      <c r="D82" s="332">
        <v>0.4895833333333333</v>
      </c>
      <c r="E82" s="330" t="str">
        <f>iferror(if(and(Today()&gt;=VLOOKUP($E$1&amp;C82&amp;B82,TKB_HK2_Moi_Giang!$AB$3:$AE$1042,3,0),today()&lt;VLOOKUP($E$1&amp;C82&amp;B82,TKB_HK2_Moi_Giang!$AB$3:$AE$1042,4,0)),VLOOKUP($E$1&amp;C82&amp;B82,TKB_HK2_Moi_Giang!$AB$3:$AE$1042,2,0)," "),"")</f>
        <v/>
      </c>
      <c r="F82" s="330" t="str">
        <f>iferror(if(and(Today()&gt;=VLOOKUP($F$1&amp;C82&amp;B82,TKB_HK2_Moi_Giang!$AB$3:$AE$1042,3,0),today()&lt;VLOOKUP($F$1&amp;C82&amp;B82,TKB_HK2_Moi_Giang!$AB$3:$AE$1042,4,0)),VLOOKUP($F$1&amp;C82&amp;B82,TKB_HK2_Moi_Giang!$AB$3:$AE$1042,2,0)," "),"")</f>
        <v/>
      </c>
      <c r="G82" s="330" t="str">
        <f>iferror(if(and(Today()&gt;=VLOOKUP($G$1&amp;C82&amp;B82,TKB_HK2_Moi_Giang!$AB$3:$AE$1042,3,0),today()&lt;VLOOKUP($G$1&amp;C82&amp;B82,TKB_HK2_Moi_Giang!$AB$3:$AE$1042,4,0)),VLOOKUP($G$1&amp;C82&amp;B82,TKB_HK2_Moi_Giang!$AB$3:$AE$1042,2,0)," "),"")</f>
        <v/>
      </c>
      <c r="H82" s="330" t="str">
        <f>iferror(if(and(Today()&gt;=VLOOKUP($H$1&amp;C82&amp;B82,TKB_HK2_Moi_Giang!$AB$3:$AE$1042,3,0),today()&lt;VLOOKUP($H$1&amp;C82&amp;B82,TKB_HK2_Moi_Giang!$AB$3:$AE$1042,4,0)),VLOOKUP($H$1&amp;C82&amp;B82,TKB_HK2_Moi_Giang!$AB$3:$AE$1042,2,0)," "),"")</f>
        <v/>
      </c>
      <c r="I82" s="330" t="str">
        <f>iferror(if(and(Today()&gt;=VLOOKUP($I$1&amp;C82&amp;B82,TKB_HK2_Moi_Giang!$AB$3:$AE$1042,3,0),today()&lt;VLOOKUP($I$1&amp;C82&amp;B82,TKB_HK2_Moi_Giang!$AB$3:$AE$1042,4,0)),VLOOKUP($I$1&amp;C82&amp;B82,TKB_HK2_Moi_Giang!$AB$3:$AE$1042,2,0)," "),"")</f>
        <v/>
      </c>
      <c r="J82" s="330" t="str">
        <f>iferror(if(and(Today()&gt;=VLOOKUP($J$1&amp;C82&amp;B82,TKB_HK2_Moi_Giang!$AB$3:$AE$1042,3,0),today()&lt;VLOOKUP($J$1&amp;C82&amp;B82,TKB_HK2_Moi_Giang!$AB$3:$AE$1042,4,0)),VLOOKUP($J$1&amp;C82&amp;B82,TKB_HK2_Moi_Giang!$AB$3:$AE$1042,2,0)," "),"")</f>
        <v/>
      </c>
      <c r="K82" s="331" t="str">
        <f>iferror(if(and(Today()&gt;=VLOOKUP($K$1&amp;C82&amp;B82,TKB_HK2_Moi_Giang!$AB$3:$AE$1042,3,0),today()&lt;VLOOKUP($K$1&amp;C82&amp;B82,TKB_HK2_Moi_Giang!$AB$3:$AE$1042,4,0)),VLOOKUP($K$1&amp;C82&amp;B82,TKB_HK2_Moi_Giang!$AB$3:$AE$1042,2,0)," "),"")</f>
        <v/>
      </c>
    </row>
    <row r="83">
      <c r="A83" s="12"/>
      <c r="B83" s="328">
        <v>406.0</v>
      </c>
      <c r="C83" s="333">
        <v>0.5416666666666666</v>
      </c>
      <c r="D83" s="333">
        <v>0.6354166666666666</v>
      </c>
      <c r="E83" s="330" t="str">
        <f>iferror(if(and(Today()&gt;=VLOOKUP($E$1&amp;C83&amp;B83,TKB_HK2_Moi_Giang!$AB$3:$AE$1042,3,0),today()&lt;VLOOKUP($E$1&amp;C83&amp;B83,TKB_HK2_Moi_Giang!$AB$3:$AE$1042,4,0)),VLOOKUP($E$1&amp;C83&amp;B83,TKB_HK2_Moi_Giang!$AB$3:$AE$1042,2,0)," "),"")</f>
        <v> </v>
      </c>
      <c r="F83" s="330" t="str">
        <f>iferror(if(and(Today()&gt;=VLOOKUP($F$1&amp;C83&amp;B83,TKB_HK2_Moi_Giang!$AB$3:$AE$1042,3,0),today()&lt;VLOOKUP($F$1&amp;C83&amp;B83,TKB_HK2_Moi_Giang!$AB$3:$AE$1042,4,0)),VLOOKUP($F$1&amp;C83&amp;B83,TKB_HK2_Moi_Giang!$AB$3:$AE$1042,2,0)," "),"")</f>
        <v> </v>
      </c>
      <c r="G83" s="330" t="str">
        <f>iferror(if(and(Today()&gt;=VLOOKUP($G$1&amp;C83&amp;B83,TKB_HK2_Moi_Giang!$AB$3:$AE$1042,3,0),today()&lt;VLOOKUP($G$1&amp;C83&amp;B83,TKB_HK2_Moi_Giang!$AB$3:$AE$1042,4,0)),VLOOKUP($G$1&amp;C83&amp;B83,TKB_HK2_Moi_Giang!$AB$3:$AE$1042,2,0)," "),"")</f>
        <v> </v>
      </c>
      <c r="H83" s="330" t="str">
        <f>iferror(if(and(Today()&gt;=VLOOKUP($H$1&amp;C83&amp;B83,TKB_HK2_Moi_Giang!$AB$3:$AE$1042,3,0),today()&lt;VLOOKUP($H$1&amp;C83&amp;B83,TKB_HK2_Moi_Giang!$AB$3:$AE$1042,4,0)),VLOOKUP($H$1&amp;C83&amp;B83,TKB_HK2_Moi_Giang!$AB$3:$AE$1042,2,0)," "),"")</f>
        <v> </v>
      </c>
      <c r="I83" s="330" t="str">
        <f>iferror(if(and(Today()&gt;=VLOOKUP($I$1&amp;C83&amp;B83,TKB_HK2_Moi_Giang!$AB$3:$AE$1042,3,0),today()&lt;VLOOKUP($I$1&amp;C83&amp;B83,TKB_HK2_Moi_Giang!$AB$3:$AE$1042,4,0)),VLOOKUP($I$1&amp;C83&amp;B83,TKB_HK2_Moi_Giang!$AB$3:$AE$1042,2,0)," "),"")</f>
        <v> </v>
      </c>
      <c r="J83" s="330" t="str">
        <f>iferror(if(and(Today()&gt;=VLOOKUP($J$1&amp;C83&amp;B83,TKB_HK2_Moi_Giang!$AB$3:$AE$1042,3,0),today()&lt;VLOOKUP($J$1&amp;C83&amp;B83,TKB_HK2_Moi_Giang!$AB$3:$AE$1042,4,0)),VLOOKUP($J$1&amp;C83&amp;B83,TKB_HK2_Moi_Giang!$AB$3:$AE$1042,2,0)," "),"")</f>
        <v> </v>
      </c>
      <c r="K83" s="331" t="str">
        <f>iferror(if(and(Today()&gt;=VLOOKUP($K$1&amp;C83&amp;B83,TKB_HK2_Moi_Giang!$AB$3:$AE$1042,3,0),today()&lt;VLOOKUP($K$1&amp;C83&amp;B83,TKB_HK2_Moi_Giang!$AB$3:$AE$1042,4,0)),VLOOKUP($K$1&amp;C83&amp;B83,TKB_HK2_Moi_Giang!$AB$3:$AE$1042,2,0)," "),"")</f>
        <v/>
      </c>
    </row>
    <row r="84">
      <c r="A84" s="12"/>
      <c r="B84" s="328">
        <v>406.0</v>
      </c>
      <c r="C84" s="333">
        <v>0.6458333333333334</v>
      </c>
      <c r="D84" s="333">
        <v>0.7395833333333334</v>
      </c>
      <c r="E84" s="330" t="str">
        <f>iferror(if(and(Today()&gt;=VLOOKUP($E$1&amp;C84&amp;B84,TKB_HK2_Moi_Giang!$AB$3:$AE$1042,3,0),today()&lt;VLOOKUP($E$1&amp;C84&amp;B84,TKB_HK2_Moi_Giang!$AB$3:$AE$1042,4,0)),VLOOKUP($E$1&amp;C84&amp;B84,TKB_HK2_Moi_Giang!$AB$3:$AE$1042,2,0)," "),"")</f>
        <v/>
      </c>
      <c r="F84" s="330" t="str">
        <f>iferror(if(and(Today()&gt;=VLOOKUP($F$1&amp;C84&amp;B84,TKB_HK2_Moi_Giang!$AB$3:$AE$1042,3,0),today()&lt;VLOOKUP($F$1&amp;C84&amp;B84,TKB_HK2_Moi_Giang!$AB$3:$AE$1042,4,0)),VLOOKUP($F$1&amp;C84&amp;B84,TKB_HK2_Moi_Giang!$AB$3:$AE$1042,2,0)," "),"")</f>
        <v/>
      </c>
      <c r="G84" s="330" t="str">
        <f>iferror(if(and(Today()&gt;=VLOOKUP($G$1&amp;C84&amp;B84,TKB_HK2_Moi_Giang!$AB$3:$AE$1042,3,0),today()&lt;VLOOKUP($G$1&amp;C84&amp;B84,TKB_HK2_Moi_Giang!$AB$3:$AE$1042,4,0)),VLOOKUP($G$1&amp;C84&amp;B84,TKB_HK2_Moi_Giang!$AB$3:$AE$1042,2,0)," "),"")</f>
        <v/>
      </c>
      <c r="H84" s="330" t="str">
        <f>iferror(if(and(Today()&gt;=VLOOKUP($H$1&amp;C84&amp;B84,TKB_HK2_Moi_Giang!$AB$3:$AE$1042,3,0),today()&lt;VLOOKUP($H$1&amp;C84&amp;B84,TKB_HK2_Moi_Giang!$AB$3:$AE$1042,4,0)),VLOOKUP($H$1&amp;C84&amp;B84,TKB_HK2_Moi_Giang!$AB$3:$AE$1042,2,0)," "),"")</f>
        <v/>
      </c>
      <c r="I84" s="330" t="str">
        <f>iferror(if(and(Today()&gt;=VLOOKUP($I$1&amp;C84&amp;B84,TKB_HK2_Moi_Giang!$AB$3:$AE$1042,3,0),today()&lt;VLOOKUP($I$1&amp;C84&amp;B84,TKB_HK2_Moi_Giang!$AB$3:$AE$1042,4,0)),VLOOKUP($I$1&amp;C84&amp;B84,TKB_HK2_Moi_Giang!$AB$3:$AE$1042,2,0)," "),"")</f>
        <v/>
      </c>
      <c r="J84" s="330" t="str">
        <f>iferror(if(and(Today()&gt;=VLOOKUP($J$1&amp;C84&amp;B84,TKB_HK2_Moi_Giang!$AB$3:$AE$1042,3,0),today()&lt;VLOOKUP($J$1&amp;C84&amp;B84,TKB_HK2_Moi_Giang!$AB$3:$AE$1042,4,0)),VLOOKUP($J$1&amp;C84&amp;B84,TKB_HK2_Moi_Giang!$AB$3:$AE$1042,2,0)," "),"")</f>
        <v/>
      </c>
      <c r="K84" s="331" t="str">
        <f>iferror(if(and(Today()&gt;=VLOOKUP($K$1&amp;C84&amp;B84,TKB_HK2_Moi_Giang!$AB$3:$AE$1042,3,0),today()&lt;VLOOKUP($K$1&amp;C84&amp;B84,TKB_HK2_Moi_Giang!$AB$3:$AE$1042,4,0)),VLOOKUP($K$1&amp;C84&amp;B84,TKB_HK2_Moi_Giang!$AB$3:$AE$1042,2,0)," "),"")</f>
        <v/>
      </c>
    </row>
    <row r="85">
      <c r="A85" s="19"/>
      <c r="B85" s="328">
        <v>406.0</v>
      </c>
      <c r="C85" s="333">
        <v>0.75</v>
      </c>
      <c r="D85" s="333">
        <v>0.84375</v>
      </c>
      <c r="E85" s="330" t="str">
        <f>iferror(if(and(Today()&gt;=VLOOKUP($E$1&amp;C85&amp;B85,TKB_HK2_Moi_Giang!$AB$3:$AE$1042,3,0),today()&lt;VLOOKUP($E$1&amp;C85&amp;B85,TKB_HK2_Moi_Giang!$AB$3:$AE$1042,4,0)),VLOOKUP($E$1&amp;C85&amp;B85,TKB_HK2_Moi_Giang!$AB$3:$AE$1042,2,0)," "),"")</f>
        <v/>
      </c>
      <c r="F85" s="330" t="str">
        <f>iferror(if(and(Today()&gt;=VLOOKUP($F$1&amp;C85&amp;B85,TKB_HK2_Moi_Giang!$AB$3:$AE$1042,3,0),today()&lt;VLOOKUP($F$1&amp;C85&amp;B85,TKB_HK2_Moi_Giang!$AB$3:$AE$1042,4,0)),VLOOKUP($F$1&amp;C85&amp;B85,TKB_HK2_Moi_Giang!$AB$3:$AE$1042,2,0)," "),"")</f>
        <v/>
      </c>
      <c r="G85" s="330" t="str">
        <f>iferror(if(and(Today()&gt;=VLOOKUP($G$1&amp;C85&amp;B85,TKB_HK2_Moi_Giang!$AB$3:$AE$1042,3,0),today()&lt;VLOOKUP($G$1&amp;C85&amp;B85,TKB_HK2_Moi_Giang!$AB$3:$AE$1042,4,0)),VLOOKUP($G$1&amp;C85&amp;B85,TKB_HK2_Moi_Giang!$AB$3:$AE$1042,2,0)," "),"")</f>
        <v/>
      </c>
      <c r="H85" s="330" t="str">
        <f>iferror(if(and(Today()&gt;=VLOOKUP($H$1&amp;C85&amp;B85,TKB_HK2_Moi_Giang!$AB$3:$AE$1042,3,0),today()&lt;VLOOKUP($H$1&amp;C85&amp;B85,TKB_HK2_Moi_Giang!$AB$3:$AE$1042,4,0)),VLOOKUP($H$1&amp;C85&amp;B85,TKB_HK2_Moi_Giang!$AB$3:$AE$1042,2,0)," "),"")</f>
        <v/>
      </c>
      <c r="I85" s="330" t="str">
        <f>iferror(if(and(Today()&gt;=VLOOKUP($I$1&amp;C85&amp;B85,TKB_HK2_Moi_Giang!$AB$3:$AE$1042,3,0),today()&lt;VLOOKUP($I$1&amp;C85&amp;B85,TKB_HK2_Moi_Giang!$AB$3:$AE$1042,4,0)),VLOOKUP($I$1&amp;C85&amp;B85,TKB_HK2_Moi_Giang!$AB$3:$AE$1042,2,0)," "),"")</f>
        <v/>
      </c>
      <c r="J85" s="330" t="str">
        <f>iferror(if(and(Today()&gt;=VLOOKUP($J$1&amp;C85&amp;B85,TKB_HK2_Moi_Giang!$AB$3:$AE$1042,3,0),today()&lt;VLOOKUP($J$1&amp;C85&amp;B85,TKB_HK2_Moi_Giang!$AB$3:$AE$1042,4,0)),VLOOKUP($J$1&amp;C85&amp;B85,TKB_HK2_Moi_Giang!$AB$3:$AE$1042,2,0)," "),"")</f>
        <v/>
      </c>
      <c r="K85" s="331" t="str">
        <f>iferror(if(and(Today()&gt;=VLOOKUP($K$1&amp;C85&amp;B85,TKB_HK2_Moi_Giang!$AB$3:$AE$1042,3,0),today()&lt;VLOOKUP($K$1&amp;C85&amp;B85,TKB_HK2_Moi_Giang!$AB$3:$AE$1042,4,0)),VLOOKUP($K$1&amp;C85&amp;B85,TKB_HK2_Moi_Giang!$AB$3:$AE$1042,2,0)," "),"")</f>
        <v/>
      </c>
    </row>
    <row r="86">
      <c r="A86" s="327">
        <v>503.0</v>
      </c>
      <c r="B86" s="328">
        <v>503.0</v>
      </c>
      <c r="C86" s="332">
        <v>0.2916666666666667</v>
      </c>
      <c r="D86" s="332">
        <v>0.3541666666666667</v>
      </c>
      <c r="E86" s="330" t="str">
        <f>iferror(if(and(Today()&gt;=VLOOKUP($E$1&amp;C86&amp;B86,TKB_HK2_Moi_Giang!$AB$3:$AE$1042,3,0),today()&lt;VLOOKUP($E$1&amp;C86&amp;B86,TKB_HK2_Moi_Giang!$AB$3:$AE$1042,4,0)),VLOOKUP($E$1&amp;C86&amp;B86,TKB_HK2_Moi_Giang!$AB$3:$AE$1042,2,0)," "),"")</f>
        <v/>
      </c>
      <c r="F86" s="330" t="str">
        <f>iferror(if(and(Today()&gt;=VLOOKUP($F$1&amp;C86&amp;B86,TKB_HK2_Moi_Giang!$AB$3:$AE$1042,3,0),today()&lt;VLOOKUP($F$1&amp;C86&amp;B86,TKB_HK2_Moi_Giang!$AB$3:$AE$1042,4,0)),VLOOKUP($F$1&amp;C86&amp;B86,TKB_HK2_Moi_Giang!$AB$3:$AE$1042,2,0)," "),"")</f>
        <v/>
      </c>
      <c r="G86" s="330" t="str">
        <f>iferror(if(and(Today()&gt;=VLOOKUP($G$1&amp;C86&amp;B86,TKB_HK2_Moi_Giang!$AB$3:$AE$1042,3,0),today()&lt;VLOOKUP($G$1&amp;C86&amp;B86,TKB_HK2_Moi_Giang!$AB$3:$AE$1042,4,0)),VLOOKUP($G$1&amp;C86&amp;B86,TKB_HK2_Moi_Giang!$AB$3:$AE$1042,2,0)," "),"")</f>
        <v/>
      </c>
      <c r="H86" s="330" t="str">
        <f>iferror(if(and(Today()&gt;=VLOOKUP($H$1&amp;C86&amp;B86,TKB_HK2_Moi_Giang!$AB$3:$AE$1042,3,0),today()&lt;VLOOKUP($H$1&amp;C86&amp;B86,TKB_HK2_Moi_Giang!$AB$3:$AE$1042,4,0)),VLOOKUP($H$1&amp;C86&amp;B86,TKB_HK2_Moi_Giang!$AB$3:$AE$1042,2,0)," "),"")</f>
        <v/>
      </c>
      <c r="I86" s="330" t="str">
        <f>iferror(if(and(Today()&gt;=VLOOKUP($I$1&amp;C86&amp;B86,TKB_HK2_Moi_Giang!$AB$3:$AE$1042,3,0),today()&lt;VLOOKUP($I$1&amp;C86&amp;B86,TKB_HK2_Moi_Giang!$AB$3:$AE$1042,4,0)),VLOOKUP($I$1&amp;C86&amp;B86,TKB_HK2_Moi_Giang!$AB$3:$AE$1042,2,0)," "),"")</f>
        <v/>
      </c>
      <c r="J86" s="330" t="str">
        <f>iferror(if(and(Today()&gt;=VLOOKUP($J$1&amp;C86&amp;B86,TKB_HK2_Moi_Giang!$AB$3:$AE$1042,3,0),today()&lt;VLOOKUP($J$1&amp;C86&amp;B86,TKB_HK2_Moi_Giang!$AB$3:$AE$1042,4,0)),VLOOKUP($J$1&amp;C86&amp;B86,TKB_HK2_Moi_Giang!$AB$3:$AE$1042,2,0)," "),"")</f>
        <v/>
      </c>
      <c r="K86" s="331" t="str">
        <f>iferror(if(and(Today()&gt;=VLOOKUP($K$1&amp;C86&amp;B86,TKB_HK2_Moi_Giang!$AB$3:$AE$1042,3,0),today()&lt;VLOOKUP($K$1&amp;C86&amp;B86,TKB_HK2_Moi_Giang!$AB$3:$AE$1042,4,0)),VLOOKUP($K$1&amp;C86&amp;B86,TKB_HK2_Moi_Giang!$AB$3:$AE$1042,2,0)," "),"")</f>
        <v/>
      </c>
    </row>
    <row r="87">
      <c r="A87" s="12"/>
      <c r="B87" s="328">
        <v>503.0</v>
      </c>
      <c r="C87" s="332">
        <v>0.3229166666666667</v>
      </c>
      <c r="D87" s="332">
        <v>0.3854166666666667</v>
      </c>
      <c r="E87" s="330" t="str">
        <f>iferror(if(and(Today()&gt;=VLOOKUP($E$1&amp;C87&amp;B87,TKB_HK2_Moi_Giang!$AB$3:$AE$1042,3,0),today()&lt;VLOOKUP($E$1&amp;C87&amp;B87,TKB_HK2_Moi_Giang!$AB$3:$AE$1042,4,0)),VLOOKUP($E$1&amp;C87&amp;B87,TKB_HK2_Moi_Giang!$AB$3:$AE$1042,2,0)," "),"")</f>
        <v/>
      </c>
      <c r="F87" s="330" t="str">
        <f>iferror(if(and(Today()&gt;=VLOOKUP($F$1&amp;C87&amp;B87,TKB_HK2_Moi_Giang!$AB$3:$AE$1042,3,0),today()&lt;VLOOKUP($F$1&amp;C87&amp;B87,TKB_HK2_Moi_Giang!$AB$3:$AE$1042,4,0)),VLOOKUP($F$1&amp;C87&amp;B87,TKB_HK2_Moi_Giang!$AB$3:$AE$1042,2,0)," "),"")</f>
        <v/>
      </c>
      <c r="G87" s="330" t="str">
        <f>iferror(if(and(Today()&gt;=VLOOKUP($G$1&amp;C87&amp;B87,TKB_HK2_Moi_Giang!$AB$3:$AE$1042,3,0),today()&lt;VLOOKUP($G$1&amp;C87&amp;B87,TKB_HK2_Moi_Giang!$AB$3:$AE$1042,4,0)),VLOOKUP($G$1&amp;C87&amp;B87,TKB_HK2_Moi_Giang!$AB$3:$AE$1042,2,0)," "),"")</f>
        <v/>
      </c>
      <c r="H87" s="330" t="str">
        <f>iferror(if(and(Today()&gt;=VLOOKUP($H$1&amp;C87&amp;B87,TKB_HK2_Moi_Giang!$AB$3:$AE$1042,3,0),today()&lt;VLOOKUP($H$1&amp;C87&amp;B87,TKB_HK2_Moi_Giang!$AB$3:$AE$1042,4,0)),VLOOKUP($H$1&amp;C87&amp;B87,TKB_HK2_Moi_Giang!$AB$3:$AE$1042,2,0)," "),"")</f>
        <v> </v>
      </c>
      <c r="I87" s="330" t="str">
        <f>iferror(if(and(Today()&gt;=VLOOKUP($I$1&amp;C87&amp;B87,TKB_HK2_Moi_Giang!$AB$3:$AE$1042,3,0),today()&lt;VLOOKUP($I$1&amp;C87&amp;B87,TKB_HK2_Moi_Giang!$AB$3:$AE$1042,4,0)),VLOOKUP($I$1&amp;C87&amp;B87,TKB_HK2_Moi_Giang!$AB$3:$AE$1042,2,0)," "),"")</f>
        <v/>
      </c>
      <c r="J87" s="330" t="str">
        <f>iferror(if(and(Today()&gt;=VLOOKUP($J$1&amp;C87&amp;B87,TKB_HK2_Moi_Giang!$AB$3:$AE$1042,3,0),today()&lt;VLOOKUP($J$1&amp;C87&amp;B87,TKB_HK2_Moi_Giang!$AB$3:$AE$1042,4,0)),VLOOKUP($J$1&amp;C87&amp;B87,TKB_HK2_Moi_Giang!$AB$3:$AE$1042,2,0)," "),"")</f>
        <v/>
      </c>
      <c r="K87" s="331" t="str">
        <f>iferror(if(and(Today()&gt;=VLOOKUP($K$1&amp;C87&amp;B87,TKB_HK2_Moi_Giang!$AB$3:$AE$1042,3,0),today()&lt;VLOOKUP($K$1&amp;C87&amp;B87,TKB_HK2_Moi_Giang!$AB$3:$AE$1042,4,0)),VLOOKUP($K$1&amp;C87&amp;B87,TKB_HK2_Moi_Giang!$AB$3:$AE$1042,2,0)," "),"")</f>
        <v/>
      </c>
    </row>
    <row r="88">
      <c r="A88" s="12"/>
      <c r="B88" s="328">
        <v>503.0</v>
      </c>
      <c r="C88" s="332">
        <v>0.3645833333333333</v>
      </c>
      <c r="D88" s="332">
        <v>0.4895833333333333</v>
      </c>
      <c r="E88" s="330" t="str">
        <f>iferror(if(and(Today()&gt;=VLOOKUP($E$1&amp;C88&amp;B88,TKB_HK2_Moi_Giang!$AB$3:$AE$1042,3,0),today()&lt;VLOOKUP($E$1&amp;C88&amp;B88,TKB_HK2_Moi_Giang!$AB$3:$AE$1042,4,0)),VLOOKUP($E$1&amp;C88&amp;B88,TKB_HK2_Moi_Giang!$AB$3:$AE$1042,2,0)," "),"")</f>
        <v/>
      </c>
      <c r="F88" s="330" t="str">
        <f>iferror(if(and(Today()&gt;=VLOOKUP($F$1&amp;C88&amp;B88,TKB_HK2_Moi_Giang!$AB$3:$AE$1042,3,0),today()&lt;VLOOKUP($F$1&amp;C88&amp;B88,TKB_HK2_Moi_Giang!$AB$3:$AE$1042,4,0)),VLOOKUP($F$1&amp;C88&amp;B88,TKB_HK2_Moi_Giang!$AB$3:$AE$1042,2,0)," "),"")</f>
        <v/>
      </c>
      <c r="G88" s="330" t="str">
        <f>iferror(if(and(Today()&gt;=VLOOKUP($G$1&amp;C88&amp;B88,TKB_HK2_Moi_Giang!$AB$3:$AE$1042,3,0),today()&lt;VLOOKUP($G$1&amp;C88&amp;B88,TKB_HK2_Moi_Giang!$AB$3:$AE$1042,4,0)),VLOOKUP($G$1&amp;C88&amp;B88,TKB_HK2_Moi_Giang!$AB$3:$AE$1042,2,0)," "),"")</f>
        <v/>
      </c>
      <c r="H88" s="330" t="str">
        <f>iferror(if(and(Today()&gt;=VLOOKUP($H$1&amp;C88&amp;B88,TKB_HK2_Moi_Giang!$AB$3:$AE$1042,3,0),today()&lt;VLOOKUP($H$1&amp;C88&amp;B88,TKB_HK2_Moi_Giang!$AB$3:$AE$1042,4,0)),VLOOKUP($H$1&amp;C88&amp;B88,TKB_HK2_Moi_Giang!$AB$3:$AE$1042,2,0)," "),"")</f>
        <v/>
      </c>
      <c r="I88" s="330" t="str">
        <f>iferror(if(and(Today()&gt;=VLOOKUP($I$1&amp;C88&amp;B88,TKB_HK2_Moi_Giang!$AB$3:$AE$1042,3,0),today()&lt;VLOOKUP($I$1&amp;C88&amp;B88,TKB_HK2_Moi_Giang!$AB$3:$AE$1042,4,0)),VLOOKUP($I$1&amp;C88&amp;B88,TKB_HK2_Moi_Giang!$AB$3:$AE$1042,2,0)," "),"")</f>
        <v/>
      </c>
      <c r="J88" s="330" t="str">
        <f>iferror(if(and(Today()&gt;=VLOOKUP($J$1&amp;C88&amp;B88,TKB_HK2_Moi_Giang!$AB$3:$AE$1042,3,0),today()&lt;VLOOKUP($J$1&amp;C88&amp;B88,TKB_HK2_Moi_Giang!$AB$3:$AE$1042,4,0)),VLOOKUP($J$1&amp;C88&amp;B88,TKB_HK2_Moi_Giang!$AB$3:$AE$1042,2,0)," "),"")</f>
        <v/>
      </c>
      <c r="K88" s="331" t="str">
        <f>iferror(if(and(Today()&gt;=VLOOKUP($K$1&amp;C88&amp;B88,TKB_HK2_Moi_Giang!$AB$3:$AE$1042,3,0),today()&lt;VLOOKUP($K$1&amp;C88&amp;B88,TKB_HK2_Moi_Giang!$AB$3:$AE$1042,4,0)),VLOOKUP($K$1&amp;C88&amp;B88,TKB_HK2_Moi_Giang!$AB$3:$AE$1042,2,0)," "),"")</f>
        <v/>
      </c>
    </row>
    <row r="89">
      <c r="A89" s="12"/>
      <c r="B89" s="328">
        <v>503.0</v>
      </c>
      <c r="C89" s="333">
        <v>0.5416666666666666</v>
      </c>
      <c r="D89" s="333">
        <v>0.6354166666666666</v>
      </c>
      <c r="E89" s="330" t="str">
        <f>iferror(if(and(Today()&gt;=VLOOKUP($E$1&amp;C89&amp;B89,TKB_HK2_Moi_Giang!$AB$3:$AE$1042,3,0),today()&lt;VLOOKUP($E$1&amp;C89&amp;B89,TKB_HK2_Moi_Giang!$AB$3:$AE$1042,4,0)),VLOOKUP($E$1&amp;C89&amp;B89,TKB_HK2_Moi_Giang!$AB$3:$AE$1042,2,0)," "),"")</f>
        <v> </v>
      </c>
      <c r="F89" s="330" t="str">
        <f>iferror(if(and(Today()&gt;=VLOOKUP($F$1&amp;C89&amp;B89,TKB_HK2_Moi_Giang!$AB$3:$AE$1042,3,0),today()&lt;VLOOKUP($F$1&amp;C89&amp;B89,TKB_HK2_Moi_Giang!$AB$3:$AE$1042,4,0)),VLOOKUP($F$1&amp;C89&amp;B89,TKB_HK2_Moi_Giang!$AB$3:$AE$1042,2,0)," "),"")</f>
        <v/>
      </c>
      <c r="G89" s="330" t="str">
        <f>iferror(if(and(Today()&gt;=VLOOKUP($G$1&amp;C89&amp;B89,TKB_HK2_Moi_Giang!$AB$3:$AE$1042,3,0),today()&lt;VLOOKUP($G$1&amp;C89&amp;B89,TKB_HK2_Moi_Giang!$AB$3:$AE$1042,4,0)),VLOOKUP($G$1&amp;C89&amp;B89,TKB_HK2_Moi_Giang!$AB$3:$AE$1042,2,0)," "),"")</f>
        <v> </v>
      </c>
      <c r="H89" s="330" t="str">
        <f>iferror(if(and(Today()&gt;=VLOOKUP($H$1&amp;C89&amp;B89,TKB_HK2_Moi_Giang!$AB$3:$AE$1042,3,0),today()&lt;VLOOKUP($H$1&amp;C89&amp;B89,TKB_HK2_Moi_Giang!$AB$3:$AE$1042,4,0)),VLOOKUP($H$1&amp;C89&amp;B89,TKB_HK2_Moi_Giang!$AB$3:$AE$1042,2,0)," "),"")</f>
        <v> </v>
      </c>
      <c r="I89" s="330" t="str">
        <f>iferror(if(and(Today()&gt;=VLOOKUP($I$1&amp;C89&amp;B89,TKB_HK2_Moi_Giang!$AB$3:$AE$1042,3,0),today()&lt;VLOOKUP($I$1&amp;C89&amp;B89,TKB_HK2_Moi_Giang!$AB$3:$AE$1042,4,0)),VLOOKUP($I$1&amp;C89&amp;B89,TKB_HK2_Moi_Giang!$AB$3:$AE$1042,2,0)," "),"")</f>
        <v> </v>
      </c>
      <c r="J89" s="330" t="str">
        <f>iferror(if(and(Today()&gt;=VLOOKUP($J$1&amp;C89&amp;B89,TKB_HK2_Moi_Giang!$AB$3:$AE$1042,3,0),today()&lt;VLOOKUP($J$1&amp;C89&amp;B89,TKB_HK2_Moi_Giang!$AB$3:$AE$1042,4,0)),VLOOKUP($J$1&amp;C89&amp;B89,TKB_HK2_Moi_Giang!$AB$3:$AE$1042,2,0)," "),"")</f>
        <v/>
      </c>
      <c r="K89" s="331" t="str">
        <f>iferror(if(and(Today()&gt;=VLOOKUP($K$1&amp;C89&amp;B89,TKB_HK2_Moi_Giang!$AB$3:$AE$1042,3,0),today()&lt;VLOOKUP($K$1&amp;C89&amp;B89,TKB_HK2_Moi_Giang!$AB$3:$AE$1042,4,0)),VLOOKUP($K$1&amp;C89&amp;B89,TKB_HK2_Moi_Giang!$AB$3:$AE$1042,2,0)," "),"")</f>
        <v/>
      </c>
    </row>
    <row r="90">
      <c r="A90" s="12"/>
      <c r="B90" s="328">
        <v>503.0</v>
      </c>
      <c r="C90" s="333">
        <v>0.6458333333333334</v>
      </c>
      <c r="D90" s="333">
        <v>0.7395833333333334</v>
      </c>
      <c r="E90" s="330" t="str">
        <f>iferror(if(and(Today()&gt;=VLOOKUP($E$1&amp;C90&amp;B90,TKB_HK2_Moi_Giang!$AB$3:$AE$1042,3,0),today()&lt;VLOOKUP($E$1&amp;C90&amp;B90,TKB_HK2_Moi_Giang!$AB$3:$AE$1042,4,0)),VLOOKUP($E$1&amp;C90&amp;B90,TKB_HK2_Moi_Giang!$AB$3:$AE$1042,2,0)," "),"")</f>
        <v/>
      </c>
      <c r="F90" s="330" t="str">
        <f>iferror(if(and(Today()&gt;=VLOOKUP($F$1&amp;C90&amp;B90,TKB_HK2_Moi_Giang!$AB$3:$AE$1042,3,0),today()&lt;VLOOKUP($F$1&amp;C90&amp;B90,TKB_HK2_Moi_Giang!$AB$3:$AE$1042,4,0)),VLOOKUP($F$1&amp;C90&amp;B90,TKB_HK2_Moi_Giang!$AB$3:$AE$1042,2,0)," "),"")</f>
        <v/>
      </c>
      <c r="G90" s="330" t="str">
        <f>iferror(if(and(Today()&gt;=VLOOKUP($G$1&amp;C90&amp;B90,TKB_HK2_Moi_Giang!$AB$3:$AE$1042,3,0),today()&lt;VLOOKUP($G$1&amp;C90&amp;B90,TKB_HK2_Moi_Giang!$AB$3:$AE$1042,4,0)),VLOOKUP($G$1&amp;C90&amp;B90,TKB_HK2_Moi_Giang!$AB$3:$AE$1042,2,0)," "),"")</f>
        <v/>
      </c>
      <c r="H90" s="330" t="str">
        <f>iferror(if(and(Today()&gt;=VLOOKUP($H$1&amp;C90&amp;B90,TKB_HK2_Moi_Giang!$AB$3:$AE$1042,3,0),today()&lt;VLOOKUP($H$1&amp;C90&amp;B90,TKB_HK2_Moi_Giang!$AB$3:$AE$1042,4,0)),VLOOKUP($H$1&amp;C90&amp;B90,TKB_HK2_Moi_Giang!$AB$3:$AE$1042,2,0)," "),"")</f>
        <v/>
      </c>
      <c r="I90" s="330" t="str">
        <f>iferror(if(and(Today()&gt;=VLOOKUP($I$1&amp;C90&amp;B90,TKB_HK2_Moi_Giang!$AB$3:$AE$1042,3,0),today()&lt;VLOOKUP($I$1&amp;C90&amp;B90,TKB_HK2_Moi_Giang!$AB$3:$AE$1042,4,0)),VLOOKUP($I$1&amp;C90&amp;B90,TKB_HK2_Moi_Giang!$AB$3:$AE$1042,2,0)," "),"")</f>
        <v/>
      </c>
      <c r="J90" s="330" t="str">
        <f>iferror(if(and(Today()&gt;=VLOOKUP($J$1&amp;C90&amp;B90,TKB_HK2_Moi_Giang!$AB$3:$AE$1042,3,0),today()&lt;VLOOKUP($J$1&amp;C90&amp;B90,TKB_HK2_Moi_Giang!$AB$3:$AE$1042,4,0)),VLOOKUP($J$1&amp;C90&amp;B90,TKB_HK2_Moi_Giang!$AB$3:$AE$1042,2,0)," "),"")</f>
        <v/>
      </c>
      <c r="K90" s="331" t="str">
        <f>iferror(if(and(Today()&gt;=VLOOKUP($K$1&amp;C90&amp;B90,TKB_HK2_Moi_Giang!$AB$3:$AE$1042,3,0),today()&lt;VLOOKUP($K$1&amp;C90&amp;B90,TKB_HK2_Moi_Giang!$AB$3:$AE$1042,4,0)),VLOOKUP($K$1&amp;C90&amp;B90,TKB_HK2_Moi_Giang!$AB$3:$AE$1042,2,0)," "),"")</f>
        <v/>
      </c>
    </row>
    <row r="91">
      <c r="A91" s="19"/>
      <c r="B91" s="328">
        <v>503.0</v>
      </c>
      <c r="C91" s="333">
        <v>0.75</v>
      </c>
      <c r="D91" s="333">
        <v>0.84375</v>
      </c>
      <c r="E91" s="330" t="str">
        <f>iferror(if(and(Today()&gt;=VLOOKUP($E$1&amp;C91&amp;B91,TKB_HK2_Moi_Giang!$AB$3:$AE$1042,3,0),today()&lt;VLOOKUP($E$1&amp;C91&amp;B91,TKB_HK2_Moi_Giang!$AB$3:$AE$1042,4,0)),VLOOKUP($E$1&amp;C91&amp;B91,TKB_HK2_Moi_Giang!$AB$3:$AE$1042,2,0)," "),"")</f>
        <v/>
      </c>
      <c r="F91" s="330" t="str">
        <f>iferror(if(and(Today()&gt;=VLOOKUP($F$1&amp;C91&amp;B91,TKB_HK2_Moi_Giang!$AB$3:$AE$1042,3,0),today()&lt;VLOOKUP($F$1&amp;C91&amp;B91,TKB_HK2_Moi_Giang!$AB$3:$AE$1042,4,0)),VLOOKUP($F$1&amp;C91&amp;B91,TKB_HK2_Moi_Giang!$AB$3:$AE$1042,2,0)," "),"")</f>
        <v/>
      </c>
      <c r="G91" s="330" t="str">
        <f>iferror(if(and(Today()&gt;=VLOOKUP($G$1&amp;C91&amp;B91,TKB_HK2_Moi_Giang!$AB$3:$AE$1042,3,0),today()&lt;VLOOKUP($G$1&amp;C91&amp;B91,TKB_HK2_Moi_Giang!$AB$3:$AE$1042,4,0)),VLOOKUP($G$1&amp;C91&amp;B91,TKB_HK2_Moi_Giang!$AB$3:$AE$1042,2,0)," "),"")</f>
        <v/>
      </c>
      <c r="H91" s="330" t="str">
        <f>iferror(if(and(Today()&gt;=VLOOKUP($H$1&amp;C91&amp;B91,TKB_HK2_Moi_Giang!$AB$3:$AE$1042,3,0),today()&lt;VLOOKUP($H$1&amp;C91&amp;B91,TKB_HK2_Moi_Giang!$AB$3:$AE$1042,4,0)),VLOOKUP($H$1&amp;C91&amp;B91,TKB_HK2_Moi_Giang!$AB$3:$AE$1042,2,0)," "),"")</f>
        <v/>
      </c>
      <c r="I91" s="330" t="str">
        <f>iferror(if(and(Today()&gt;=VLOOKUP($I$1&amp;C91&amp;B91,TKB_HK2_Moi_Giang!$AB$3:$AE$1042,3,0),today()&lt;VLOOKUP($I$1&amp;C91&amp;B91,TKB_HK2_Moi_Giang!$AB$3:$AE$1042,4,0)),VLOOKUP($I$1&amp;C91&amp;B91,TKB_HK2_Moi_Giang!$AB$3:$AE$1042,2,0)," "),"")</f>
        <v/>
      </c>
      <c r="J91" s="330" t="str">
        <f>iferror(if(and(Today()&gt;=VLOOKUP($J$1&amp;C91&amp;B91,TKB_HK2_Moi_Giang!$AB$3:$AE$1042,3,0),today()&lt;VLOOKUP($J$1&amp;C91&amp;B91,TKB_HK2_Moi_Giang!$AB$3:$AE$1042,4,0)),VLOOKUP($J$1&amp;C91&amp;B91,TKB_HK2_Moi_Giang!$AB$3:$AE$1042,2,0)," "),"")</f>
        <v/>
      </c>
      <c r="K91" s="331" t="str">
        <f>iferror(if(and(Today()&gt;=VLOOKUP($K$1&amp;C91&amp;B91,TKB_HK2_Moi_Giang!$AB$3:$AE$1042,3,0),today()&lt;VLOOKUP($K$1&amp;C91&amp;B91,TKB_HK2_Moi_Giang!$AB$3:$AE$1042,4,0)),VLOOKUP($K$1&amp;C91&amp;B91,TKB_HK2_Moi_Giang!$AB$3:$AE$1042,2,0)," "),"")</f>
        <v/>
      </c>
    </row>
    <row r="92">
      <c r="A92" s="327">
        <v>504.0</v>
      </c>
      <c r="B92" s="328">
        <v>504.0</v>
      </c>
      <c r="C92" s="332">
        <v>0.2916666666666667</v>
      </c>
      <c r="D92" s="332">
        <v>0.3541666666666667</v>
      </c>
      <c r="E92" s="330" t="str">
        <f>iferror(if(and(Today()&gt;=VLOOKUP($E$1&amp;C92&amp;B92,TKB_HK2_Moi_Giang!$AB$3:$AE$1042,3,0),today()&lt;VLOOKUP($E$1&amp;C92&amp;B92,TKB_HK2_Moi_Giang!$AB$3:$AE$1042,4,0)),VLOOKUP($E$1&amp;C92&amp;B92,TKB_HK2_Moi_Giang!$AB$3:$AE$1042,2,0)," "),"")</f>
        <v/>
      </c>
      <c r="F92" s="330" t="str">
        <f>iferror(if(and(Today()&gt;=VLOOKUP($F$1&amp;C92&amp;B92,TKB_HK2_Moi_Giang!$AB$3:$AE$1042,3,0),today()&lt;VLOOKUP($F$1&amp;C92&amp;B92,TKB_HK2_Moi_Giang!$AB$3:$AE$1042,4,0)),VLOOKUP($F$1&amp;C92&amp;B92,TKB_HK2_Moi_Giang!$AB$3:$AE$1042,2,0)," "),"")</f>
        <v/>
      </c>
      <c r="G92" s="330" t="str">
        <f>iferror(if(and(Today()&gt;=VLOOKUP($G$1&amp;C92&amp;B92,TKB_HK2_Moi_Giang!$AB$3:$AE$1042,3,0),today()&lt;VLOOKUP($G$1&amp;C92&amp;B92,TKB_HK2_Moi_Giang!$AB$3:$AE$1042,4,0)),VLOOKUP($G$1&amp;C92&amp;B92,TKB_HK2_Moi_Giang!$AB$3:$AE$1042,2,0)," "),"")</f>
        <v/>
      </c>
      <c r="H92" s="330" t="str">
        <f>iferror(if(and(Today()&gt;=VLOOKUP($H$1&amp;C92&amp;B92,TKB_HK2_Moi_Giang!$AB$3:$AE$1042,3,0),today()&lt;VLOOKUP($H$1&amp;C92&amp;B92,TKB_HK2_Moi_Giang!$AB$3:$AE$1042,4,0)),VLOOKUP($H$1&amp;C92&amp;B92,TKB_HK2_Moi_Giang!$AB$3:$AE$1042,2,0)," "),"")</f>
        <v/>
      </c>
      <c r="I92" s="330" t="str">
        <f>iferror(if(and(Today()&gt;=VLOOKUP($I$1&amp;C92&amp;B92,TKB_HK2_Moi_Giang!$AB$3:$AE$1042,3,0),today()&lt;VLOOKUP($I$1&amp;C92&amp;B92,TKB_HK2_Moi_Giang!$AB$3:$AE$1042,4,0)),VLOOKUP($I$1&amp;C92&amp;B92,TKB_HK2_Moi_Giang!$AB$3:$AE$1042,2,0)," "),"")</f>
        <v/>
      </c>
      <c r="J92" s="330" t="str">
        <f>iferror(if(and(Today()&gt;=VLOOKUP($J$1&amp;C92&amp;B92,TKB_HK2_Moi_Giang!$AB$3:$AE$1042,3,0),today()&lt;VLOOKUP($J$1&amp;C92&amp;B92,TKB_HK2_Moi_Giang!$AB$3:$AE$1042,4,0)),VLOOKUP($J$1&amp;C92&amp;B92,TKB_HK2_Moi_Giang!$AB$3:$AE$1042,2,0)," "),"")</f>
        <v/>
      </c>
      <c r="K92" s="331" t="str">
        <f>iferror(if(and(Today()&gt;=VLOOKUP($K$1&amp;C92&amp;B92,TKB_HK2_Moi_Giang!$AB$3:$AE$1042,3,0),today()&lt;VLOOKUP($K$1&amp;C92&amp;B92,TKB_HK2_Moi_Giang!$AB$3:$AE$1042,4,0)),VLOOKUP($K$1&amp;C92&amp;B92,TKB_HK2_Moi_Giang!$AB$3:$AE$1042,2,0)," "),"")</f>
        <v/>
      </c>
    </row>
    <row r="93">
      <c r="A93" s="12"/>
      <c r="B93" s="328">
        <v>504.0</v>
      </c>
      <c r="C93" s="332">
        <v>0.3229166666666667</v>
      </c>
      <c r="D93" s="332">
        <v>0.3854166666666667</v>
      </c>
      <c r="E93" s="330" t="str">
        <f>iferror(if(and(Today()&gt;=VLOOKUP($E$1&amp;C93&amp;B93,TKB_HK2_Moi_Giang!$AB$3:$AE$1042,3,0),today()&lt;VLOOKUP($E$1&amp;C93&amp;B93,TKB_HK2_Moi_Giang!$AB$3:$AE$1042,4,0)),VLOOKUP($E$1&amp;C93&amp;B93,TKB_HK2_Moi_Giang!$AB$3:$AE$1042,2,0)," "),"")</f>
        <v/>
      </c>
      <c r="F93" s="330" t="str">
        <f>iferror(if(and(Today()&gt;=VLOOKUP($F$1&amp;C93&amp;B93,TKB_HK2_Moi_Giang!$AB$3:$AE$1042,3,0),today()&lt;VLOOKUP($F$1&amp;C93&amp;B93,TKB_HK2_Moi_Giang!$AB$3:$AE$1042,4,0)),VLOOKUP($F$1&amp;C93&amp;B93,TKB_HK2_Moi_Giang!$AB$3:$AE$1042,2,0)," "),"")</f>
        <v/>
      </c>
      <c r="G93" s="330" t="str">
        <f>iferror(if(and(Today()&gt;=VLOOKUP($G$1&amp;C93&amp;B93,TKB_HK2_Moi_Giang!$AB$3:$AE$1042,3,0),today()&lt;VLOOKUP($G$1&amp;C93&amp;B93,TKB_HK2_Moi_Giang!$AB$3:$AE$1042,4,0)),VLOOKUP($G$1&amp;C93&amp;B93,TKB_HK2_Moi_Giang!$AB$3:$AE$1042,2,0)," "),"")</f>
        <v> </v>
      </c>
      <c r="H93" s="330" t="str">
        <f>iferror(if(and(Today()&gt;=VLOOKUP($H$1&amp;C93&amp;B93,TKB_HK2_Moi_Giang!$AB$3:$AE$1042,3,0),today()&lt;VLOOKUP($H$1&amp;C93&amp;B93,TKB_HK2_Moi_Giang!$AB$3:$AE$1042,4,0)),VLOOKUP($H$1&amp;C93&amp;B93,TKB_HK2_Moi_Giang!$AB$3:$AE$1042,2,0)," "),"")</f>
        <v> </v>
      </c>
      <c r="I93" s="330" t="str">
        <f>iferror(if(and(Today()&gt;=VLOOKUP($I$1&amp;C93&amp;B93,TKB_HK2_Moi_Giang!$AB$3:$AE$1042,3,0),today()&lt;VLOOKUP($I$1&amp;C93&amp;B93,TKB_HK2_Moi_Giang!$AB$3:$AE$1042,4,0)),VLOOKUP($I$1&amp;C93&amp;B93,TKB_HK2_Moi_Giang!$AB$3:$AE$1042,2,0)," "),"")</f>
        <v/>
      </c>
      <c r="J93" s="330" t="str">
        <f>iferror(if(and(Today()&gt;=VLOOKUP($J$1&amp;C93&amp;B93,TKB_HK2_Moi_Giang!$AB$3:$AE$1042,3,0),today()&lt;VLOOKUP($J$1&amp;C93&amp;B93,TKB_HK2_Moi_Giang!$AB$3:$AE$1042,4,0)),VLOOKUP($J$1&amp;C93&amp;B93,TKB_HK2_Moi_Giang!$AB$3:$AE$1042,2,0)," "),"")</f>
        <v/>
      </c>
      <c r="K93" s="331" t="str">
        <f>iferror(if(and(Today()&gt;=VLOOKUP($K$1&amp;C93&amp;B93,TKB_HK2_Moi_Giang!$AB$3:$AE$1042,3,0),today()&lt;VLOOKUP($K$1&amp;C93&amp;B93,TKB_HK2_Moi_Giang!$AB$3:$AE$1042,4,0)),VLOOKUP($K$1&amp;C93&amp;B93,TKB_HK2_Moi_Giang!$AB$3:$AE$1042,2,0)," "),"")</f>
        <v/>
      </c>
    </row>
    <row r="94">
      <c r="A94" s="12"/>
      <c r="B94" s="328">
        <v>504.0</v>
      </c>
      <c r="C94" s="332">
        <v>0.3645833333333333</v>
      </c>
      <c r="D94" s="332">
        <v>0.4895833333333333</v>
      </c>
      <c r="E94" s="330" t="str">
        <f>iferror(if(and(Today()&gt;=VLOOKUP($E$1&amp;C94&amp;B94,TKB_HK2_Moi_Giang!$AB$3:$AE$1042,3,0),today()&lt;VLOOKUP($E$1&amp;C94&amp;B94,TKB_HK2_Moi_Giang!$AB$3:$AE$1042,4,0)),VLOOKUP($E$1&amp;C94&amp;B94,TKB_HK2_Moi_Giang!$AB$3:$AE$1042,2,0)," "),"")</f>
        <v/>
      </c>
      <c r="F94" s="330" t="str">
        <f>iferror(if(and(Today()&gt;=VLOOKUP($F$1&amp;C94&amp;B94,TKB_HK2_Moi_Giang!$AB$3:$AE$1042,3,0),today()&lt;VLOOKUP($F$1&amp;C94&amp;B94,TKB_HK2_Moi_Giang!$AB$3:$AE$1042,4,0)),VLOOKUP($F$1&amp;C94&amp;B94,TKB_HK2_Moi_Giang!$AB$3:$AE$1042,2,0)," "),"")</f>
        <v/>
      </c>
      <c r="G94" s="330" t="str">
        <f>iferror(if(and(Today()&gt;=VLOOKUP($G$1&amp;C94&amp;B94,TKB_HK2_Moi_Giang!$AB$3:$AE$1042,3,0),today()&lt;VLOOKUP($G$1&amp;C94&amp;B94,TKB_HK2_Moi_Giang!$AB$3:$AE$1042,4,0)),VLOOKUP($G$1&amp;C94&amp;B94,TKB_HK2_Moi_Giang!$AB$3:$AE$1042,2,0)," "),"")</f>
        <v/>
      </c>
      <c r="H94" s="330" t="str">
        <f>iferror(if(and(Today()&gt;=VLOOKUP($H$1&amp;C94&amp;B94,TKB_HK2_Moi_Giang!$AB$3:$AE$1042,3,0),today()&lt;VLOOKUP($H$1&amp;C94&amp;B94,TKB_HK2_Moi_Giang!$AB$3:$AE$1042,4,0)),VLOOKUP($H$1&amp;C94&amp;B94,TKB_HK2_Moi_Giang!$AB$3:$AE$1042,2,0)," "),"")</f>
        <v/>
      </c>
      <c r="I94" s="330" t="str">
        <f>iferror(if(and(Today()&gt;=VLOOKUP($I$1&amp;C94&amp;B94,TKB_HK2_Moi_Giang!$AB$3:$AE$1042,3,0),today()&lt;VLOOKUP($I$1&amp;C94&amp;B94,TKB_HK2_Moi_Giang!$AB$3:$AE$1042,4,0)),VLOOKUP($I$1&amp;C94&amp;B94,TKB_HK2_Moi_Giang!$AB$3:$AE$1042,2,0)," "),"")</f>
        <v/>
      </c>
      <c r="J94" s="330" t="str">
        <f>iferror(if(and(Today()&gt;=VLOOKUP($J$1&amp;C94&amp;B94,TKB_HK2_Moi_Giang!$AB$3:$AE$1042,3,0),today()&lt;VLOOKUP($J$1&amp;C94&amp;B94,TKB_HK2_Moi_Giang!$AB$3:$AE$1042,4,0)),VLOOKUP($J$1&amp;C94&amp;B94,TKB_HK2_Moi_Giang!$AB$3:$AE$1042,2,0)," "),"")</f>
        <v/>
      </c>
      <c r="K94" s="331" t="str">
        <f>iferror(if(and(Today()&gt;=VLOOKUP($K$1&amp;C94&amp;B94,TKB_HK2_Moi_Giang!$AB$3:$AE$1042,3,0),today()&lt;VLOOKUP($K$1&amp;C94&amp;B94,TKB_HK2_Moi_Giang!$AB$3:$AE$1042,4,0)),VLOOKUP($K$1&amp;C94&amp;B94,TKB_HK2_Moi_Giang!$AB$3:$AE$1042,2,0)," "),"")</f>
        <v/>
      </c>
    </row>
    <row r="95">
      <c r="A95" s="12"/>
      <c r="B95" s="328">
        <v>504.0</v>
      </c>
      <c r="C95" s="333">
        <v>0.5416666666666666</v>
      </c>
      <c r="D95" s="333">
        <v>0.6354166666666666</v>
      </c>
      <c r="E95" s="330" t="str">
        <f>iferror(if(and(Today()&gt;=VLOOKUP($E$1&amp;C95&amp;B95,TKB_HK2_Moi_Giang!$AB$3:$AE$1042,3,0),today()&lt;VLOOKUP($E$1&amp;C95&amp;B95,TKB_HK2_Moi_Giang!$AB$3:$AE$1042,4,0)),VLOOKUP($E$1&amp;C95&amp;B95,TKB_HK2_Moi_Giang!$AB$3:$AE$1042,2,0)," "),"")</f>
        <v> </v>
      </c>
      <c r="F95" s="330" t="str">
        <f>iferror(if(and(Today()&gt;=VLOOKUP($F$1&amp;C95&amp;B95,TKB_HK2_Moi_Giang!$AB$3:$AE$1042,3,0),today()&lt;VLOOKUP($F$1&amp;C95&amp;B95,TKB_HK2_Moi_Giang!$AB$3:$AE$1042,4,0)),VLOOKUP($F$1&amp;C95&amp;B95,TKB_HK2_Moi_Giang!$AB$3:$AE$1042,2,0)," "),"")</f>
        <v/>
      </c>
      <c r="G95" s="330" t="str">
        <f>iferror(if(and(Today()&gt;=VLOOKUP($G$1&amp;C95&amp;B95,TKB_HK2_Moi_Giang!$AB$3:$AE$1042,3,0),today()&lt;VLOOKUP($G$1&amp;C95&amp;B95,TKB_HK2_Moi_Giang!$AB$3:$AE$1042,4,0)),VLOOKUP($G$1&amp;C95&amp;B95,TKB_HK2_Moi_Giang!$AB$3:$AE$1042,2,0)," "),"")</f>
        <v> </v>
      </c>
      <c r="H95" s="330" t="str">
        <f>iferror(if(and(Today()&gt;=VLOOKUP($H$1&amp;C95&amp;B95,TKB_HK2_Moi_Giang!$AB$3:$AE$1042,3,0),today()&lt;VLOOKUP($H$1&amp;C95&amp;B95,TKB_HK2_Moi_Giang!$AB$3:$AE$1042,4,0)),VLOOKUP($H$1&amp;C95&amp;B95,TKB_HK2_Moi_Giang!$AB$3:$AE$1042,2,0)," "),"")</f>
        <v/>
      </c>
      <c r="I95" s="330" t="str">
        <f>iferror(if(and(Today()&gt;=VLOOKUP($I$1&amp;C95&amp;B95,TKB_HK2_Moi_Giang!$AB$3:$AE$1042,3,0),today()&lt;VLOOKUP($I$1&amp;C95&amp;B95,TKB_HK2_Moi_Giang!$AB$3:$AE$1042,4,0)),VLOOKUP($I$1&amp;C95&amp;B95,TKB_HK2_Moi_Giang!$AB$3:$AE$1042,2,0)," "),"")</f>
        <v> </v>
      </c>
      <c r="J95" s="330" t="str">
        <f>iferror(if(and(Today()&gt;=VLOOKUP($J$1&amp;C95&amp;B95,TKB_HK2_Moi_Giang!$AB$3:$AE$1042,3,0),today()&lt;VLOOKUP($J$1&amp;C95&amp;B95,TKB_HK2_Moi_Giang!$AB$3:$AE$1042,4,0)),VLOOKUP($J$1&amp;C95&amp;B95,TKB_HK2_Moi_Giang!$AB$3:$AE$1042,2,0)," "),"")</f>
        <v/>
      </c>
      <c r="K95" s="331" t="str">
        <f>iferror(if(and(Today()&gt;=VLOOKUP($K$1&amp;C95&amp;B95,TKB_HK2_Moi_Giang!$AB$3:$AE$1042,3,0),today()&lt;VLOOKUP($K$1&amp;C95&amp;B95,TKB_HK2_Moi_Giang!$AB$3:$AE$1042,4,0)),VLOOKUP($K$1&amp;C95&amp;B95,TKB_HK2_Moi_Giang!$AB$3:$AE$1042,2,0)," "),"")</f>
        <v/>
      </c>
    </row>
    <row r="96">
      <c r="A96" s="12"/>
      <c r="B96" s="328">
        <v>504.0</v>
      </c>
      <c r="C96" s="333">
        <v>0.6458333333333334</v>
      </c>
      <c r="D96" s="333">
        <v>0.7395833333333334</v>
      </c>
      <c r="E96" s="330" t="str">
        <f>iferror(if(and(Today()&gt;=VLOOKUP($E$1&amp;C96&amp;B96,TKB_HK2_Moi_Giang!$AB$3:$AE$1042,3,0),today()&lt;VLOOKUP($E$1&amp;C96&amp;B96,TKB_HK2_Moi_Giang!$AB$3:$AE$1042,4,0)),VLOOKUP($E$1&amp;C96&amp;B96,TKB_HK2_Moi_Giang!$AB$3:$AE$1042,2,0)," "),"")</f>
        <v/>
      </c>
      <c r="F96" s="330" t="str">
        <f>iferror(if(and(Today()&gt;=VLOOKUP($F$1&amp;C96&amp;B96,TKB_HK2_Moi_Giang!$AB$3:$AE$1042,3,0),today()&lt;VLOOKUP($F$1&amp;C96&amp;B96,TKB_HK2_Moi_Giang!$AB$3:$AE$1042,4,0)),VLOOKUP($F$1&amp;C96&amp;B96,TKB_HK2_Moi_Giang!$AB$3:$AE$1042,2,0)," "),"")</f>
        <v/>
      </c>
      <c r="G96" s="330" t="str">
        <f>iferror(if(and(Today()&gt;=VLOOKUP($G$1&amp;C96&amp;B96,TKB_HK2_Moi_Giang!$AB$3:$AE$1042,3,0),today()&lt;VLOOKUP($G$1&amp;C96&amp;B96,TKB_HK2_Moi_Giang!$AB$3:$AE$1042,4,0)),VLOOKUP($G$1&amp;C96&amp;B96,TKB_HK2_Moi_Giang!$AB$3:$AE$1042,2,0)," "),"")</f>
        <v/>
      </c>
      <c r="H96" s="330" t="str">
        <f>iferror(if(and(Today()&gt;=VLOOKUP($H$1&amp;C96&amp;B96,TKB_HK2_Moi_Giang!$AB$3:$AE$1042,3,0),today()&lt;VLOOKUP($H$1&amp;C96&amp;B96,TKB_HK2_Moi_Giang!$AB$3:$AE$1042,4,0)),VLOOKUP($H$1&amp;C96&amp;B96,TKB_HK2_Moi_Giang!$AB$3:$AE$1042,2,0)," "),"")</f>
        <v/>
      </c>
      <c r="I96" s="330" t="str">
        <f>iferror(if(and(Today()&gt;=VLOOKUP($I$1&amp;C96&amp;B96,TKB_HK2_Moi_Giang!$AB$3:$AE$1042,3,0),today()&lt;VLOOKUP($I$1&amp;C96&amp;B96,TKB_HK2_Moi_Giang!$AB$3:$AE$1042,4,0)),VLOOKUP($I$1&amp;C96&amp;B96,TKB_HK2_Moi_Giang!$AB$3:$AE$1042,2,0)," "),"")</f>
        <v/>
      </c>
      <c r="J96" s="330" t="str">
        <f>iferror(if(and(Today()&gt;=VLOOKUP($J$1&amp;C96&amp;B96,TKB_HK2_Moi_Giang!$AB$3:$AE$1042,3,0),today()&lt;VLOOKUP($J$1&amp;C96&amp;B96,TKB_HK2_Moi_Giang!$AB$3:$AE$1042,4,0)),VLOOKUP($J$1&amp;C96&amp;B96,TKB_HK2_Moi_Giang!$AB$3:$AE$1042,2,0)," "),"")</f>
        <v/>
      </c>
      <c r="K96" s="331" t="str">
        <f>iferror(if(and(Today()&gt;=VLOOKUP($K$1&amp;C96&amp;B96,TKB_HK2_Moi_Giang!$AB$3:$AE$1042,3,0),today()&lt;VLOOKUP($K$1&amp;C96&amp;B96,TKB_HK2_Moi_Giang!$AB$3:$AE$1042,4,0)),VLOOKUP($K$1&amp;C96&amp;B96,TKB_HK2_Moi_Giang!$AB$3:$AE$1042,2,0)," "),"")</f>
        <v/>
      </c>
    </row>
    <row r="97">
      <c r="A97" s="19"/>
      <c r="B97" s="328">
        <v>504.0</v>
      </c>
      <c r="C97" s="333">
        <v>0.75</v>
      </c>
      <c r="D97" s="333">
        <v>0.84375</v>
      </c>
      <c r="E97" s="330" t="str">
        <f>iferror(if(and(Today()&gt;=VLOOKUP($E$1&amp;C97&amp;B97,TKB_HK2_Moi_Giang!$AB$3:$AE$1042,3,0),today()&lt;VLOOKUP($E$1&amp;C97&amp;B97,TKB_HK2_Moi_Giang!$AB$3:$AE$1042,4,0)),VLOOKUP($E$1&amp;C97&amp;B97,TKB_HK2_Moi_Giang!$AB$3:$AE$1042,2,0)," "),"")</f>
        <v/>
      </c>
      <c r="F97" s="330" t="str">
        <f>iferror(if(and(Today()&gt;=VLOOKUP($F$1&amp;C97&amp;B97,TKB_HK2_Moi_Giang!$AB$3:$AE$1042,3,0),today()&lt;VLOOKUP($F$1&amp;C97&amp;B97,TKB_HK2_Moi_Giang!$AB$3:$AE$1042,4,0)),VLOOKUP($F$1&amp;C97&amp;B97,TKB_HK2_Moi_Giang!$AB$3:$AE$1042,2,0)," "),"")</f>
        <v/>
      </c>
      <c r="G97" s="330" t="str">
        <f>iferror(if(and(Today()&gt;=VLOOKUP($G$1&amp;C97&amp;B97,TKB_HK2_Moi_Giang!$AB$3:$AE$1042,3,0),today()&lt;VLOOKUP($G$1&amp;C97&amp;B97,TKB_HK2_Moi_Giang!$AB$3:$AE$1042,4,0)),VLOOKUP($G$1&amp;C97&amp;B97,TKB_HK2_Moi_Giang!$AB$3:$AE$1042,2,0)," "),"")</f>
        <v/>
      </c>
      <c r="H97" s="330" t="str">
        <f>iferror(if(and(Today()&gt;=VLOOKUP($H$1&amp;C97&amp;B97,TKB_HK2_Moi_Giang!$AB$3:$AE$1042,3,0),today()&lt;VLOOKUP($H$1&amp;C97&amp;B97,TKB_HK2_Moi_Giang!$AB$3:$AE$1042,4,0)),VLOOKUP($H$1&amp;C97&amp;B97,TKB_HK2_Moi_Giang!$AB$3:$AE$1042,2,0)," "),"")</f>
        <v/>
      </c>
      <c r="I97" s="330" t="str">
        <f>iferror(if(and(Today()&gt;=VLOOKUP($I$1&amp;C97&amp;B97,TKB_HK2_Moi_Giang!$AB$3:$AE$1042,3,0),today()&lt;VLOOKUP($I$1&amp;C97&amp;B97,TKB_HK2_Moi_Giang!$AB$3:$AE$1042,4,0)),VLOOKUP($I$1&amp;C97&amp;B97,TKB_HK2_Moi_Giang!$AB$3:$AE$1042,2,0)," "),"")</f>
        <v/>
      </c>
      <c r="J97" s="330" t="str">
        <f>iferror(if(and(Today()&gt;=VLOOKUP($J$1&amp;C97&amp;B97,TKB_HK2_Moi_Giang!$AB$3:$AE$1042,3,0),today()&lt;VLOOKUP($J$1&amp;C97&amp;B97,TKB_HK2_Moi_Giang!$AB$3:$AE$1042,4,0)),VLOOKUP($J$1&amp;C97&amp;B97,TKB_HK2_Moi_Giang!$AB$3:$AE$1042,2,0)," "),"")</f>
        <v/>
      </c>
      <c r="K97" s="331" t="str">
        <f>iferror(if(and(Today()&gt;=VLOOKUP($K$1&amp;C97&amp;B97,TKB_HK2_Moi_Giang!$AB$3:$AE$1042,3,0),today()&lt;VLOOKUP($K$1&amp;C97&amp;B97,TKB_HK2_Moi_Giang!$AB$3:$AE$1042,4,0)),VLOOKUP($K$1&amp;C97&amp;B97,TKB_HK2_Moi_Giang!$AB$3:$AE$1042,2,0)," "),"")</f>
        <v/>
      </c>
    </row>
    <row r="98">
      <c r="A98" s="327" t="s">
        <v>1290</v>
      </c>
      <c r="B98" s="328" t="s">
        <v>1290</v>
      </c>
      <c r="C98" s="332">
        <v>0.3229166666666667</v>
      </c>
      <c r="D98" s="332">
        <v>0.3854166666666667</v>
      </c>
      <c r="E98" s="330" t="str">
        <f>iferror(if(and(Today()&gt;=VLOOKUP($E$1&amp;C98&amp;B98,TKB_HK2_Moi_Giang!$AB$3:$AE$1042,3,0),today()&lt;VLOOKUP($E$1&amp;C98&amp;B98,TKB_HK2_Moi_Giang!$AB$3:$AE$1042,4,0)),VLOOKUP($E$1&amp;C98&amp;B98,TKB_HK2_Moi_Giang!$AB$3:$AE$1042,2,0)," "),"")</f>
        <v/>
      </c>
      <c r="F98" s="330" t="str">
        <f>iferror(if(and(Today()&gt;=VLOOKUP($F$1&amp;C98&amp;B98,TKB_HK2_Moi_Giang!$AB$3:$AE$1042,3,0),today()&lt;VLOOKUP($F$1&amp;C98&amp;B98,TKB_HK2_Moi_Giang!$AB$3:$AE$1042,4,0)),VLOOKUP($F$1&amp;C98&amp;B98,TKB_HK2_Moi_Giang!$AB$3:$AE$1042,2,0)," "),"")</f>
        <v> </v>
      </c>
      <c r="G98" s="330" t="str">
        <f>iferror(if(and(Today()&gt;=VLOOKUP($G$1&amp;C98&amp;B98,TKB_HK2_Moi_Giang!$AB$3:$AE$1042,3,0),today()&lt;VLOOKUP($G$1&amp;C98&amp;B98,TKB_HK2_Moi_Giang!$AB$3:$AE$1042,4,0)),VLOOKUP($G$1&amp;C98&amp;B98,TKB_HK2_Moi_Giang!$AB$3:$AE$1042,2,0)," "),"")</f>
        <v> </v>
      </c>
      <c r="H98" s="330" t="str">
        <f>iferror(if(and(Today()&gt;=VLOOKUP($H$1&amp;C98&amp;B98,TKB_HK2_Moi_Giang!$AB$3:$AE$1042,3,0),today()&lt;VLOOKUP($H$1&amp;C98&amp;B98,TKB_HK2_Moi_Giang!$AB$3:$AE$1042,4,0)),VLOOKUP($H$1&amp;C98&amp;B98,TKB_HK2_Moi_Giang!$AB$3:$AE$1042,2,0)," "),"")</f>
        <v/>
      </c>
      <c r="I98" s="330" t="str">
        <f>iferror(if(and(Today()&gt;=VLOOKUP($I$1&amp;C98&amp;B98,TKB_HK2_Moi_Giang!$AB$3:$AE$1042,3,0),today()&lt;VLOOKUP($I$1&amp;C98&amp;B98,TKB_HK2_Moi_Giang!$AB$3:$AE$1042,4,0)),VLOOKUP($I$1&amp;C98&amp;B98,TKB_HK2_Moi_Giang!$AB$3:$AE$1042,2,0)," "),"")</f>
        <v> </v>
      </c>
      <c r="J98" s="330" t="str">
        <f>iferror(if(and(Today()&gt;=VLOOKUP($J$1&amp;C98&amp;B98,TKB_HK2_Moi_Giang!$AB$3:$AE$1042,3,0),today()&lt;VLOOKUP($J$1&amp;C98&amp;B98,TKB_HK2_Moi_Giang!$AB$3:$AE$1042,4,0)),VLOOKUP($J$1&amp;C98&amp;B98,TKB_HK2_Moi_Giang!$AB$3:$AE$1042,2,0)," "),"")</f>
        <v/>
      </c>
      <c r="K98" s="331" t="str">
        <f>iferror(if(and(Today()&gt;=VLOOKUP($K$1&amp;C98&amp;B98,TKB_HK2_Moi_Giang!$AB$3:$AE$1042,3,0),today()&lt;VLOOKUP($K$1&amp;C98&amp;B98,TKB_HK2_Moi_Giang!$AB$3:$AE$1042,4,0)),VLOOKUP($K$1&amp;C98&amp;B98,TKB_HK2_Moi_Giang!$AB$3:$AE$1042,2,0)," "),"")</f>
        <v/>
      </c>
    </row>
    <row r="99">
      <c r="A99" s="12"/>
      <c r="B99" s="328" t="s">
        <v>1290</v>
      </c>
      <c r="C99" s="332">
        <v>0.3958333333333333</v>
      </c>
      <c r="D99" s="332">
        <v>0.4895833333333333</v>
      </c>
      <c r="E99" s="330" t="str">
        <f>iferror(if(and(Today()&gt;=VLOOKUP($E$1&amp;C99&amp;B99,TKB_HK2_Moi_Giang!$AB$3:$AE$1042,3,0),today()&lt;VLOOKUP($E$1&amp;C99&amp;B99,TKB_HK2_Moi_Giang!$AB$3:$AE$1042,4,0)),VLOOKUP($E$1&amp;C99&amp;B99,TKB_HK2_Moi_Giang!$AB$3:$AE$1042,2,0)," "),"")</f>
        <v/>
      </c>
      <c r="F99" s="330" t="str">
        <f>iferror(if(and(Today()&gt;=VLOOKUP($F$1&amp;C99&amp;B99,TKB_HK2_Moi_Giang!$AB$3:$AE$1042,3,0),today()&lt;VLOOKUP($F$1&amp;C99&amp;B99,TKB_HK2_Moi_Giang!$AB$3:$AE$1042,4,0)),VLOOKUP($F$1&amp;C99&amp;B99,TKB_HK2_Moi_Giang!$AB$3:$AE$1042,2,0)," "),"")</f>
        <v/>
      </c>
      <c r="G99" s="330" t="str">
        <f>iferror(if(and(Today()&gt;=VLOOKUP($G$1&amp;C99&amp;B99,TKB_HK2_Moi_Giang!$AB$3:$AE$1042,3,0),today()&lt;VLOOKUP($G$1&amp;C99&amp;B99,TKB_HK2_Moi_Giang!$AB$3:$AE$1042,4,0)),VLOOKUP($G$1&amp;C99&amp;B99,TKB_HK2_Moi_Giang!$AB$3:$AE$1042,2,0)," "),"")</f>
        <v/>
      </c>
      <c r="H99" s="330" t="str">
        <f>iferror(if(and(Today()&gt;=VLOOKUP($H$1&amp;C99&amp;B99,TKB_HK2_Moi_Giang!$AB$3:$AE$1042,3,0),today()&lt;VLOOKUP($H$1&amp;C99&amp;B99,TKB_HK2_Moi_Giang!$AB$3:$AE$1042,4,0)),VLOOKUP($H$1&amp;C99&amp;B99,TKB_HK2_Moi_Giang!$AB$3:$AE$1042,2,0)," "),"")</f>
        <v/>
      </c>
      <c r="I99" s="330" t="str">
        <f>iferror(if(and(Today()&gt;=VLOOKUP($I$1&amp;C99&amp;B99,TKB_HK2_Moi_Giang!$AB$3:$AE$1042,3,0),today()&lt;VLOOKUP($I$1&amp;C99&amp;B99,TKB_HK2_Moi_Giang!$AB$3:$AE$1042,4,0)),VLOOKUP($I$1&amp;C99&amp;B99,TKB_HK2_Moi_Giang!$AB$3:$AE$1042,2,0)," "),"")</f>
        <v/>
      </c>
      <c r="J99" s="330" t="str">
        <f>iferror(if(and(Today()&gt;=VLOOKUP($J$1&amp;C99&amp;B99,TKB_HK2_Moi_Giang!$AB$3:$AE$1042,3,0),today()&lt;VLOOKUP($J$1&amp;C99&amp;B99,TKB_HK2_Moi_Giang!$AB$3:$AE$1042,4,0)),VLOOKUP($J$1&amp;C99&amp;B99,TKB_HK2_Moi_Giang!$AB$3:$AE$1042,2,0)," "),"")</f>
        <v/>
      </c>
      <c r="K99" s="331" t="str">
        <f>iferror(if(and(Today()&gt;=VLOOKUP($K$1&amp;C99&amp;B99,TKB_HK2_Moi_Giang!$AB$3:$AE$1042,3,0),today()&lt;VLOOKUP($K$1&amp;C99&amp;B99,TKB_HK2_Moi_Giang!$AB$3:$AE$1042,4,0)),VLOOKUP($K$1&amp;C99&amp;B99,TKB_HK2_Moi_Giang!$AB$3:$AE$1042,2,0)," "),"")</f>
        <v/>
      </c>
    </row>
    <row r="100">
      <c r="A100" s="12"/>
      <c r="B100" s="328" t="s">
        <v>1290</v>
      </c>
      <c r="C100" s="333">
        <v>0.5416666666666666</v>
      </c>
      <c r="D100" s="333">
        <v>0.6354166666666666</v>
      </c>
      <c r="E100" s="330" t="str">
        <f>iferror(if(and(Today()&gt;=VLOOKUP($E$1&amp;C100&amp;B100,TKB_HK2_Moi_Giang!$AB$3:$AE$1042,3,0),today()&lt;VLOOKUP($E$1&amp;C100&amp;B100,TKB_HK2_Moi_Giang!$AB$3:$AE$1042,4,0)),VLOOKUP($E$1&amp;C100&amp;B100,TKB_HK2_Moi_Giang!$AB$3:$AE$1042,2,0)," "),"")</f>
        <v/>
      </c>
      <c r="F100" s="330" t="str">
        <f>iferror(if(and(Today()&gt;=VLOOKUP($F$1&amp;C100&amp;B100,TKB_HK2_Moi_Giang!$AB$3:$AE$1042,3,0),today()&lt;VLOOKUP($F$1&amp;C100&amp;B100,TKB_HK2_Moi_Giang!$AB$3:$AE$1042,4,0)),VLOOKUP($F$1&amp;C100&amp;B100,TKB_HK2_Moi_Giang!$AB$3:$AE$1042,2,0)," "),"")</f>
        <v/>
      </c>
      <c r="G100" s="330" t="str">
        <f>iferror(if(and(Today()&gt;=VLOOKUP($G$1&amp;C100&amp;B100,TKB_HK2_Moi_Giang!$AB$3:$AE$1042,3,0),today()&lt;VLOOKUP($G$1&amp;C100&amp;B100,TKB_HK2_Moi_Giang!$AB$3:$AE$1042,4,0)),VLOOKUP($G$1&amp;C100&amp;B100,TKB_HK2_Moi_Giang!$AB$3:$AE$1042,2,0)," "),"")</f>
        <v> </v>
      </c>
      <c r="H100" s="330" t="str">
        <f>iferror(if(and(Today()&gt;=VLOOKUP($H$1&amp;C100&amp;B100,TKB_HK2_Moi_Giang!$AB$3:$AE$1042,3,0),today()&lt;VLOOKUP($H$1&amp;C100&amp;B100,TKB_HK2_Moi_Giang!$AB$3:$AE$1042,4,0)),VLOOKUP($H$1&amp;C100&amp;B100,TKB_HK2_Moi_Giang!$AB$3:$AE$1042,2,0)," "),"")</f>
        <v/>
      </c>
      <c r="I100" s="330" t="str">
        <f>iferror(if(and(Today()&gt;=VLOOKUP($I$1&amp;C100&amp;B100,TKB_HK2_Moi_Giang!$AB$3:$AE$1042,3,0),today()&lt;VLOOKUP($I$1&amp;C100&amp;B100,TKB_HK2_Moi_Giang!$AB$3:$AE$1042,4,0)),VLOOKUP($I$1&amp;C100&amp;B100,TKB_HK2_Moi_Giang!$AB$3:$AE$1042,2,0)," "),"")</f>
        <v> </v>
      </c>
      <c r="J100" s="330" t="str">
        <f>iferror(if(and(Today()&gt;=VLOOKUP($J$1&amp;C100&amp;B100,TKB_HK2_Moi_Giang!$AB$3:$AE$1042,3,0),today()&lt;VLOOKUP($J$1&amp;C100&amp;B100,TKB_HK2_Moi_Giang!$AB$3:$AE$1042,4,0)),VLOOKUP($J$1&amp;C100&amp;B100,TKB_HK2_Moi_Giang!$AB$3:$AE$1042,2,0)," "),"")</f>
        <v/>
      </c>
      <c r="K100" s="331" t="str">
        <f>iferror(if(and(Today()&gt;=VLOOKUP($K$1&amp;C100&amp;B100,TKB_HK2_Moi_Giang!$AB$3:$AE$1042,3,0),today()&lt;VLOOKUP($K$1&amp;C100&amp;B100,TKB_HK2_Moi_Giang!$AB$3:$AE$1042,4,0)),VLOOKUP($K$1&amp;C100&amp;B100,TKB_HK2_Moi_Giang!$AB$3:$AE$1042,2,0)," "),"")</f>
        <v/>
      </c>
    </row>
    <row r="101">
      <c r="A101" s="12"/>
      <c r="B101" s="328" t="s">
        <v>1290</v>
      </c>
      <c r="C101" s="333">
        <v>0.6458333333333334</v>
      </c>
      <c r="D101" s="333">
        <v>0.7395833333333334</v>
      </c>
      <c r="E101" s="330" t="str">
        <f>iferror(if(and(Today()&gt;=VLOOKUP($E$1&amp;C101&amp;B101,TKB_HK2_Moi_Giang!$AB$3:$AE$1042,3,0),today()&lt;VLOOKUP($E$1&amp;C101&amp;B101,TKB_HK2_Moi_Giang!$AB$3:$AE$1042,4,0)),VLOOKUP($E$1&amp;C101&amp;B101,TKB_HK2_Moi_Giang!$AB$3:$AE$1042,2,0)," "),"")</f>
        <v/>
      </c>
      <c r="F101" s="330" t="str">
        <f>iferror(if(and(Today()&gt;=VLOOKUP($F$1&amp;C101&amp;B101,TKB_HK2_Moi_Giang!$AB$3:$AE$1042,3,0),today()&lt;VLOOKUP($F$1&amp;C101&amp;B101,TKB_HK2_Moi_Giang!$AB$3:$AE$1042,4,0)),VLOOKUP($F$1&amp;C101&amp;B101,TKB_HK2_Moi_Giang!$AB$3:$AE$1042,2,0)," "),"")</f>
        <v/>
      </c>
      <c r="G101" s="330" t="str">
        <f>iferror(if(and(Today()&gt;=VLOOKUP($G$1&amp;C101&amp;B101,TKB_HK2_Moi_Giang!$AB$3:$AE$1042,3,0),today()&lt;VLOOKUP($G$1&amp;C101&amp;B101,TKB_HK2_Moi_Giang!$AB$3:$AE$1042,4,0)),VLOOKUP($G$1&amp;C101&amp;B101,TKB_HK2_Moi_Giang!$AB$3:$AE$1042,2,0)," "),"")</f>
        <v/>
      </c>
      <c r="H101" s="330" t="str">
        <f>iferror(if(and(Today()&gt;=VLOOKUP($H$1&amp;C101&amp;B101,TKB_HK2_Moi_Giang!$AB$3:$AE$1042,3,0),today()&lt;VLOOKUP($H$1&amp;C101&amp;B101,TKB_HK2_Moi_Giang!$AB$3:$AE$1042,4,0)),VLOOKUP($H$1&amp;C101&amp;B101,TKB_HK2_Moi_Giang!$AB$3:$AE$1042,2,0)," "),"")</f>
        <v/>
      </c>
      <c r="I101" s="330" t="str">
        <f>iferror(if(and(Today()&gt;=VLOOKUP($I$1&amp;C101&amp;B101,TKB_HK2_Moi_Giang!$AB$3:$AE$1042,3,0),today()&lt;VLOOKUP($I$1&amp;C101&amp;B101,TKB_HK2_Moi_Giang!$AB$3:$AE$1042,4,0)),VLOOKUP($I$1&amp;C101&amp;B101,TKB_HK2_Moi_Giang!$AB$3:$AE$1042,2,0)," "),"")</f>
        <v/>
      </c>
      <c r="J101" s="330" t="str">
        <f>iferror(if(and(Today()&gt;=VLOOKUP($J$1&amp;C101&amp;B101,TKB_HK2_Moi_Giang!$AB$3:$AE$1042,3,0),today()&lt;VLOOKUP($J$1&amp;C101&amp;B101,TKB_HK2_Moi_Giang!$AB$3:$AE$1042,4,0)),VLOOKUP($J$1&amp;C101&amp;B101,TKB_HK2_Moi_Giang!$AB$3:$AE$1042,2,0)," "),"")</f>
        <v/>
      </c>
      <c r="K101" s="331" t="str">
        <f>iferror(if(and(Today()&gt;=VLOOKUP($K$1&amp;C101&amp;B101,TKB_HK2_Moi_Giang!$AB$3:$AE$1042,3,0),today()&lt;VLOOKUP($K$1&amp;C101&amp;B101,TKB_HK2_Moi_Giang!$AB$3:$AE$1042,4,0)),VLOOKUP($K$1&amp;C101&amp;B101,TKB_HK2_Moi_Giang!$AB$3:$AE$1042,2,0)," "),"")</f>
        <v/>
      </c>
    </row>
    <row r="102">
      <c r="A102" s="19"/>
      <c r="B102" s="328" t="s">
        <v>1290</v>
      </c>
      <c r="C102" s="333">
        <v>0.75</v>
      </c>
      <c r="D102" s="333">
        <v>0.84375</v>
      </c>
      <c r="E102" s="330" t="str">
        <f>iferror(if(and(Today()&gt;=VLOOKUP($E$1&amp;C102&amp;B102,TKB_HK2_Moi_Giang!$AB$3:$AE$1042,3,0),today()&lt;VLOOKUP($E$1&amp;C102&amp;B102,TKB_HK2_Moi_Giang!$AB$3:$AE$1042,4,0)),VLOOKUP($E$1&amp;C102&amp;B102,TKB_HK2_Moi_Giang!$AB$3:$AE$1042,2,0)," "),"")</f>
        <v/>
      </c>
      <c r="F102" s="330" t="str">
        <f>iferror(if(and(Today()&gt;=VLOOKUP($F$1&amp;C102&amp;B102,TKB_HK2_Moi_Giang!$AB$3:$AE$1042,3,0),today()&lt;VLOOKUP($F$1&amp;C102&amp;B102,TKB_HK2_Moi_Giang!$AB$3:$AE$1042,4,0)),VLOOKUP($F$1&amp;C102&amp;B102,TKB_HK2_Moi_Giang!$AB$3:$AE$1042,2,0)," "),"")</f>
        <v/>
      </c>
      <c r="G102" s="330" t="str">
        <f>iferror(if(and(Today()&gt;=VLOOKUP($G$1&amp;C102&amp;B102,TKB_HK2_Moi_Giang!$AB$3:$AE$1042,3,0),today()&lt;VLOOKUP($G$1&amp;C102&amp;B102,TKB_HK2_Moi_Giang!$AB$3:$AE$1042,4,0)),VLOOKUP($G$1&amp;C102&amp;B102,TKB_HK2_Moi_Giang!$AB$3:$AE$1042,2,0)," "),"")</f>
        <v/>
      </c>
      <c r="H102" s="330" t="str">
        <f>iferror(if(and(Today()&gt;=VLOOKUP($H$1&amp;C102&amp;B102,TKB_HK2_Moi_Giang!$AB$3:$AE$1042,3,0),today()&lt;VLOOKUP($H$1&amp;C102&amp;B102,TKB_HK2_Moi_Giang!$AB$3:$AE$1042,4,0)),VLOOKUP($H$1&amp;C102&amp;B102,TKB_HK2_Moi_Giang!$AB$3:$AE$1042,2,0)," "),"")</f>
        <v/>
      </c>
      <c r="I102" s="330" t="str">
        <f>iferror(if(and(Today()&gt;=VLOOKUP($I$1&amp;C102&amp;B102,TKB_HK2_Moi_Giang!$AB$3:$AE$1042,3,0),today()&lt;VLOOKUP($I$1&amp;C102&amp;B102,TKB_HK2_Moi_Giang!$AB$3:$AE$1042,4,0)),VLOOKUP($I$1&amp;C102&amp;B102,TKB_HK2_Moi_Giang!$AB$3:$AE$1042,2,0)," "),"")</f>
        <v/>
      </c>
      <c r="J102" s="330" t="str">
        <f>iferror(if(and(Today()&gt;=VLOOKUP($J$1&amp;C102&amp;B102,TKB_HK2_Moi_Giang!$AB$3:$AE$1042,3,0),today()&lt;VLOOKUP($J$1&amp;C102&amp;B102,TKB_HK2_Moi_Giang!$AB$3:$AE$1042,4,0)),VLOOKUP($J$1&amp;C102&amp;B102,TKB_HK2_Moi_Giang!$AB$3:$AE$1042,2,0)," "),"")</f>
        <v/>
      </c>
      <c r="K102" s="331" t="str">
        <f>iferror(if(and(Today()&gt;=VLOOKUP($K$1&amp;C102&amp;B102,TKB_HK2_Moi_Giang!$AB$3:$AE$1042,3,0),today()&lt;VLOOKUP($K$1&amp;C102&amp;B102,TKB_HK2_Moi_Giang!$AB$3:$AE$1042,4,0)),VLOOKUP($K$1&amp;C102&amp;B102,TKB_HK2_Moi_Giang!$AB$3:$AE$1042,2,0)," "),"")</f>
        <v/>
      </c>
    </row>
    <row r="103">
      <c r="A103" s="337" t="s">
        <v>1277</v>
      </c>
      <c r="B103" s="328" t="s">
        <v>1277</v>
      </c>
      <c r="C103" s="332">
        <v>0.2916666666666667</v>
      </c>
      <c r="D103" s="332">
        <v>0.3541666666666667</v>
      </c>
      <c r="E103" s="330" t="str">
        <f>iferror(if(and(Today()&gt;=VLOOKUP($E$1&amp;C103&amp;B103,TKB_HK2_Moi_Giang!$AB$3:$AE$1042,3,0),today()&lt;VLOOKUP($E$1&amp;C103&amp;B103,TKB_HK2_Moi_Giang!$AB$3:$AE$1042,4,0)),VLOOKUP($E$1&amp;C103&amp;B103,TKB_HK2_Moi_Giang!$AB$3:$AE$1042,2,0)," "),"")</f>
        <v/>
      </c>
      <c r="F103" s="330" t="str">
        <f>iferror(if(and(Today()&gt;=VLOOKUP($F$1&amp;C103&amp;B103,TKB_HK2_Moi_Giang!$AB$3:$AE$1042,3,0),today()&lt;VLOOKUP($F$1&amp;C103&amp;B103,TKB_HK2_Moi_Giang!$AB$3:$AE$1042,4,0)),VLOOKUP($F$1&amp;C103&amp;B103,TKB_HK2_Moi_Giang!$AB$3:$AE$1042,2,0)," "),"")</f>
        <v/>
      </c>
      <c r="G103" s="330" t="str">
        <f>iferror(if(and(Today()&gt;=VLOOKUP($G$1&amp;C103&amp;B103,TKB_HK2_Moi_Giang!$AB$3:$AE$1042,3,0),today()&lt;VLOOKUP($G$1&amp;C103&amp;B103,TKB_HK2_Moi_Giang!$AB$3:$AE$1042,4,0)),VLOOKUP($G$1&amp;C103&amp;B103,TKB_HK2_Moi_Giang!$AB$3:$AE$1042,2,0)," "),"")</f>
        <v/>
      </c>
      <c r="H103" s="330" t="str">
        <f>iferror(if(and(Today()&gt;=VLOOKUP($H$1&amp;C103&amp;B103,TKB_HK2_Moi_Giang!$AB$3:$AE$1042,3,0),today()&lt;VLOOKUP($H$1&amp;C103&amp;B103,TKB_HK2_Moi_Giang!$AB$3:$AE$1042,4,0)),VLOOKUP($H$1&amp;C103&amp;B103,TKB_HK2_Moi_Giang!$AB$3:$AE$1042,2,0)," "),"")</f>
        <v/>
      </c>
      <c r="I103" s="330" t="str">
        <f>iferror(if(and(Today()&gt;=VLOOKUP($I$1&amp;C103&amp;B103,TKB_HK2_Moi_Giang!$AB$3:$AE$1042,3,0),today()&lt;VLOOKUP($I$1&amp;C103&amp;B103,TKB_HK2_Moi_Giang!$AB$3:$AE$1042,4,0)),VLOOKUP($I$1&amp;C103&amp;B103,TKB_HK2_Moi_Giang!$AB$3:$AE$1042,2,0)," "),"")</f>
        <v/>
      </c>
      <c r="J103" s="330" t="str">
        <f>iferror(if(and(Today()&gt;=VLOOKUP($J$1&amp;C103&amp;B103,TKB_HK2_Moi_Giang!$AB$3:$AE$1042,3,0),today()&lt;VLOOKUP($J$1&amp;C103&amp;B103,TKB_HK2_Moi_Giang!$AB$3:$AE$1042,4,0)),VLOOKUP($J$1&amp;C103&amp;B103,TKB_HK2_Moi_Giang!$AB$3:$AE$1042,2,0)," "),"")</f>
        <v/>
      </c>
      <c r="K103" s="331" t="str">
        <f>iferror(if(and(Today()&gt;=VLOOKUP($K$1&amp;C103&amp;B103,TKB_HK2_Moi_Giang!$AB$3:$AE$1042,3,0),today()&lt;VLOOKUP($K$1&amp;C103&amp;B103,TKB_HK2_Moi_Giang!$AB$3:$AE$1042,4,0)),VLOOKUP($K$1&amp;C103&amp;B103,TKB_HK2_Moi_Giang!$AB$3:$AE$1042,2,0)," "),"")</f>
        <v/>
      </c>
    </row>
    <row r="104">
      <c r="A104" s="12"/>
      <c r="B104" s="328" t="s">
        <v>1277</v>
      </c>
      <c r="C104" s="332">
        <v>0.3229166666666667</v>
      </c>
      <c r="D104" s="332">
        <v>0.3854166666666667</v>
      </c>
      <c r="E104" s="330" t="str">
        <f>iferror(if(and(Today()&gt;=VLOOKUP($E$1&amp;C104&amp;B104,TKB_HK2_Moi_Giang!$AB$3:$AE$1042,3,0),today()&lt;VLOOKUP($E$1&amp;C104&amp;B104,TKB_HK2_Moi_Giang!$AB$3:$AE$1042,4,0)),VLOOKUP($E$1&amp;C104&amp;B104,TKB_HK2_Moi_Giang!$AB$3:$AE$1042,2,0)," "),"")</f>
        <v> </v>
      </c>
      <c r="F104" s="330" t="str">
        <f>iferror(if(and(Today()&gt;=VLOOKUP($F$1&amp;C104&amp;B104,TKB_HK2_Moi_Giang!$AB$3:$AE$1042,3,0),today()&lt;VLOOKUP($F$1&amp;C104&amp;B104,TKB_HK2_Moi_Giang!$AB$3:$AE$1042,4,0)),VLOOKUP($F$1&amp;C104&amp;B104,TKB_HK2_Moi_Giang!$AB$3:$AE$1042,2,0)," "),"")</f>
        <v/>
      </c>
      <c r="G104" s="330" t="str">
        <f>iferror(if(and(Today()&gt;=VLOOKUP($G$1&amp;C104&amp;B104,TKB_HK2_Moi_Giang!$AB$3:$AE$1042,3,0),today()&lt;VLOOKUP($G$1&amp;C104&amp;B104,TKB_HK2_Moi_Giang!$AB$3:$AE$1042,4,0)),VLOOKUP($G$1&amp;C104&amp;B104,TKB_HK2_Moi_Giang!$AB$3:$AE$1042,2,0)," "),"")</f>
        <v/>
      </c>
      <c r="H104" s="330" t="str">
        <f>iferror(if(and(Today()&gt;=VLOOKUP($H$1&amp;C104&amp;B104,TKB_HK2_Moi_Giang!$AB$3:$AE$1042,3,0),today()&lt;VLOOKUP($H$1&amp;C104&amp;B104,TKB_HK2_Moi_Giang!$AB$3:$AE$1042,4,0)),VLOOKUP($H$1&amp;C104&amp;B104,TKB_HK2_Moi_Giang!$AB$3:$AE$1042,2,0)," "),"")</f>
        <v> </v>
      </c>
      <c r="I104" s="330" t="str">
        <f>iferror(if(and(Today()&gt;=VLOOKUP($I$1&amp;C104&amp;B104,TKB_HK2_Moi_Giang!$AB$3:$AE$1042,3,0),today()&lt;VLOOKUP($I$1&amp;C104&amp;B104,TKB_HK2_Moi_Giang!$AB$3:$AE$1042,4,0)),VLOOKUP($I$1&amp;C104&amp;B104,TKB_HK2_Moi_Giang!$AB$3:$AE$1042,2,0)," "),"")</f>
        <v/>
      </c>
      <c r="J104" s="330" t="str">
        <f>iferror(if(and(Today()&gt;=VLOOKUP($J$1&amp;C104&amp;B104,TKB_HK2_Moi_Giang!$AB$3:$AE$1042,3,0),today()&lt;VLOOKUP($J$1&amp;C104&amp;B104,TKB_HK2_Moi_Giang!$AB$3:$AE$1042,4,0)),VLOOKUP($J$1&amp;C104&amp;B104,TKB_HK2_Moi_Giang!$AB$3:$AE$1042,2,0)," "),"")</f>
        <v> </v>
      </c>
      <c r="K104" s="331" t="str">
        <f>iferror(if(and(Today()&gt;=VLOOKUP($K$1&amp;C104&amp;B104,TKB_HK2_Moi_Giang!$AB$3:$AE$1042,3,0),today()&lt;VLOOKUP($K$1&amp;C104&amp;B104,TKB_HK2_Moi_Giang!$AB$3:$AE$1042,4,0)),VLOOKUP($K$1&amp;C104&amp;B104,TKB_HK2_Moi_Giang!$AB$3:$AE$1042,2,0)," "),"")</f>
        <v/>
      </c>
    </row>
    <row r="105">
      <c r="A105" s="12"/>
      <c r="B105" s="328" t="s">
        <v>1277</v>
      </c>
      <c r="C105" s="332">
        <v>0.3645833333333333</v>
      </c>
      <c r="D105" s="332">
        <v>0.4895833333333333</v>
      </c>
      <c r="E105" s="330" t="str">
        <f>iferror(if(and(Today()&gt;=VLOOKUP($E$1&amp;C105&amp;B105,TKB_HK2_Moi_Giang!$AB$3:$AE$1042,3,0),today()&lt;VLOOKUP($E$1&amp;C105&amp;B105,TKB_HK2_Moi_Giang!$AB$3:$AE$1042,4,0)),VLOOKUP($E$1&amp;C105&amp;B105,TKB_HK2_Moi_Giang!$AB$3:$AE$1042,2,0)," "),"")</f>
        <v/>
      </c>
      <c r="F105" s="330" t="str">
        <f>iferror(if(and(Today()&gt;=VLOOKUP($F$1&amp;C105&amp;B105,TKB_HK2_Moi_Giang!$AB$3:$AE$1042,3,0),today()&lt;VLOOKUP($F$1&amp;C105&amp;B105,TKB_HK2_Moi_Giang!$AB$3:$AE$1042,4,0)),VLOOKUP($F$1&amp;C105&amp;B105,TKB_HK2_Moi_Giang!$AB$3:$AE$1042,2,0)," "),"")</f>
        <v/>
      </c>
      <c r="G105" s="330" t="str">
        <f>iferror(if(and(Today()&gt;=VLOOKUP($G$1&amp;C105&amp;B105,TKB_HK2_Moi_Giang!$AB$3:$AE$1042,3,0),today()&lt;VLOOKUP($G$1&amp;C105&amp;B105,TKB_HK2_Moi_Giang!$AB$3:$AE$1042,4,0)),VLOOKUP($G$1&amp;C105&amp;B105,TKB_HK2_Moi_Giang!$AB$3:$AE$1042,2,0)," "),"")</f>
        <v/>
      </c>
      <c r="H105" s="330" t="str">
        <f>iferror(if(and(Today()&gt;=VLOOKUP($H$1&amp;C105&amp;B105,TKB_HK2_Moi_Giang!$AB$3:$AE$1042,3,0),today()&lt;VLOOKUP($H$1&amp;C105&amp;B105,TKB_HK2_Moi_Giang!$AB$3:$AE$1042,4,0)),VLOOKUP($H$1&amp;C105&amp;B105,TKB_HK2_Moi_Giang!$AB$3:$AE$1042,2,0)," "),"")</f>
        <v/>
      </c>
      <c r="I105" s="330" t="str">
        <f>iferror(if(and(Today()&gt;=VLOOKUP($I$1&amp;C105&amp;B105,TKB_HK2_Moi_Giang!$AB$3:$AE$1042,3,0),today()&lt;VLOOKUP($I$1&amp;C105&amp;B105,TKB_HK2_Moi_Giang!$AB$3:$AE$1042,4,0)),VLOOKUP($I$1&amp;C105&amp;B105,TKB_HK2_Moi_Giang!$AB$3:$AE$1042,2,0)," "),"")</f>
        <v/>
      </c>
      <c r="J105" s="330" t="str">
        <f>iferror(if(and(Today()&gt;=VLOOKUP($J$1&amp;C105&amp;B105,TKB_HK2_Moi_Giang!$AB$3:$AE$1042,3,0),today()&lt;VLOOKUP($J$1&amp;C105&amp;B105,TKB_HK2_Moi_Giang!$AB$3:$AE$1042,4,0)),VLOOKUP($J$1&amp;C105&amp;B105,TKB_HK2_Moi_Giang!$AB$3:$AE$1042,2,0)," "),"")</f>
        <v/>
      </c>
      <c r="K105" s="331" t="str">
        <f>iferror(if(and(Today()&gt;=VLOOKUP($K$1&amp;C105&amp;B105,TKB_HK2_Moi_Giang!$AB$3:$AE$1042,3,0),today()&lt;VLOOKUP($K$1&amp;C105&amp;B105,TKB_HK2_Moi_Giang!$AB$3:$AE$1042,4,0)),VLOOKUP($K$1&amp;C105&amp;B105,TKB_HK2_Moi_Giang!$AB$3:$AE$1042,2,0)," "),"")</f>
        <v/>
      </c>
    </row>
    <row r="106">
      <c r="A106" s="12"/>
      <c r="B106" s="328" t="s">
        <v>1277</v>
      </c>
      <c r="C106" s="333">
        <v>0.5416666666666666</v>
      </c>
      <c r="D106" s="333">
        <v>0.6354166666666666</v>
      </c>
      <c r="E106" s="330" t="str">
        <f>iferror(if(and(Today()&gt;=VLOOKUP($E$1&amp;C106&amp;B106,TKB_HK2_Moi_Giang!$AB$3:$AE$1042,3,0),today()&lt;VLOOKUP($E$1&amp;C106&amp;B106,TKB_HK2_Moi_Giang!$AB$3:$AE$1042,4,0)),VLOOKUP($E$1&amp;C106&amp;B106,TKB_HK2_Moi_Giang!$AB$3:$AE$1042,2,0)," "),"")</f>
        <v/>
      </c>
      <c r="F106" s="330" t="str">
        <f>iferror(if(and(Today()&gt;=VLOOKUP($F$1&amp;C106&amp;B106,TKB_HK2_Moi_Giang!$AB$3:$AE$1042,3,0),today()&lt;VLOOKUP($F$1&amp;C106&amp;B106,TKB_HK2_Moi_Giang!$AB$3:$AE$1042,4,0)),VLOOKUP($F$1&amp;C106&amp;B106,TKB_HK2_Moi_Giang!$AB$3:$AE$1042,2,0)," "),"")</f>
        <v/>
      </c>
      <c r="G106" s="330" t="str">
        <f>iferror(if(and(Today()&gt;=VLOOKUP($G$1&amp;C106&amp;B106,TKB_HK2_Moi_Giang!$AB$3:$AE$1042,3,0),today()&lt;VLOOKUP($G$1&amp;C106&amp;B106,TKB_HK2_Moi_Giang!$AB$3:$AE$1042,4,0)),VLOOKUP($G$1&amp;C106&amp;B106,TKB_HK2_Moi_Giang!$AB$3:$AE$1042,2,0)," "),"")</f>
        <v> </v>
      </c>
      <c r="H106" s="330" t="str">
        <f>iferror(if(and(Today()&gt;=VLOOKUP($H$1&amp;C106&amp;B106,TKB_HK2_Moi_Giang!$AB$3:$AE$1042,3,0),today()&lt;VLOOKUP($H$1&amp;C106&amp;B106,TKB_HK2_Moi_Giang!$AB$3:$AE$1042,4,0)),VLOOKUP($H$1&amp;C106&amp;B106,TKB_HK2_Moi_Giang!$AB$3:$AE$1042,2,0)," "),"")</f>
        <v> </v>
      </c>
      <c r="I106" s="330" t="str">
        <f>iferror(if(and(Today()&gt;=VLOOKUP($I$1&amp;C106&amp;B106,TKB_HK2_Moi_Giang!$AB$3:$AE$1042,3,0),today()&lt;VLOOKUP($I$1&amp;C106&amp;B106,TKB_HK2_Moi_Giang!$AB$3:$AE$1042,4,0)),VLOOKUP($I$1&amp;C106&amp;B106,TKB_HK2_Moi_Giang!$AB$3:$AE$1042,2,0)," "),"")</f>
        <v/>
      </c>
      <c r="J106" s="330" t="str">
        <f>iferror(if(and(Today()&gt;=VLOOKUP($J$1&amp;C106&amp;B106,TKB_HK2_Moi_Giang!$AB$3:$AE$1042,3,0),today()&lt;VLOOKUP($J$1&amp;C106&amp;B106,TKB_HK2_Moi_Giang!$AB$3:$AE$1042,4,0)),VLOOKUP($J$1&amp;C106&amp;B106,TKB_HK2_Moi_Giang!$AB$3:$AE$1042,2,0)," "),"")</f>
        <v> </v>
      </c>
      <c r="K106" s="331" t="str">
        <f>iferror(if(and(Today()&gt;=VLOOKUP($K$1&amp;C106&amp;B106,TKB_HK2_Moi_Giang!$AB$3:$AE$1042,3,0),today()&lt;VLOOKUP($K$1&amp;C106&amp;B106,TKB_HK2_Moi_Giang!$AB$3:$AE$1042,4,0)),VLOOKUP($K$1&amp;C106&amp;B106,TKB_HK2_Moi_Giang!$AB$3:$AE$1042,2,0)," "),"")</f>
        <v/>
      </c>
    </row>
    <row r="107">
      <c r="A107" s="12"/>
      <c r="B107" s="328" t="s">
        <v>1277</v>
      </c>
      <c r="C107" s="333">
        <v>0.6458333333333334</v>
      </c>
      <c r="D107" s="333">
        <v>0.7395833333333334</v>
      </c>
      <c r="E107" s="330" t="str">
        <f>iferror(if(and(Today()&gt;=VLOOKUP($E$1&amp;C107&amp;B107,TKB_HK2_Moi_Giang!$AB$3:$AE$1042,3,0),today()&lt;VLOOKUP($E$1&amp;C107&amp;B107,TKB_HK2_Moi_Giang!$AB$3:$AE$1042,4,0)),VLOOKUP($E$1&amp;C107&amp;B107,TKB_HK2_Moi_Giang!$AB$3:$AE$1042,2,0)," "),"")</f>
        <v/>
      </c>
      <c r="F107" s="330" t="str">
        <f>iferror(if(and(Today()&gt;=VLOOKUP($F$1&amp;C107&amp;B107,TKB_HK2_Moi_Giang!$AB$3:$AE$1042,3,0),today()&lt;VLOOKUP($F$1&amp;C107&amp;B107,TKB_HK2_Moi_Giang!$AB$3:$AE$1042,4,0)),VLOOKUP($F$1&amp;C107&amp;B107,TKB_HK2_Moi_Giang!$AB$3:$AE$1042,2,0)," "),"")</f>
        <v/>
      </c>
      <c r="G107" s="330" t="str">
        <f>iferror(if(and(Today()&gt;=VLOOKUP($G$1&amp;C107&amp;B107,TKB_HK2_Moi_Giang!$AB$3:$AE$1042,3,0),today()&lt;VLOOKUP($G$1&amp;C107&amp;B107,TKB_HK2_Moi_Giang!$AB$3:$AE$1042,4,0)),VLOOKUP($G$1&amp;C107&amp;B107,TKB_HK2_Moi_Giang!$AB$3:$AE$1042,2,0)," "),"")</f>
        <v/>
      </c>
      <c r="H107" s="330" t="str">
        <f>iferror(if(and(Today()&gt;=VLOOKUP($H$1&amp;C107&amp;B107,TKB_HK2_Moi_Giang!$AB$3:$AE$1042,3,0),today()&lt;VLOOKUP($H$1&amp;C107&amp;B107,TKB_HK2_Moi_Giang!$AB$3:$AE$1042,4,0)),VLOOKUP($H$1&amp;C107&amp;B107,TKB_HK2_Moi_Giang!$AB$3:$AE$1042,2,0)," "),"")</f>
        <v/>
      </c>
      <c r="I107" s="330" t="str">
        <f>iferror(if(and(Today()&gt;=VLOOKUP($I$1&amp;C107&amp;B107,TKB_HK2_Moi_Giang!$AB$3:$AE$1042,3,0),today()&lt;VLOOKUP($I$1&amp;C107&amp;B107,TKB_HK2_Moi_Giang!$AB$3:$AE$1042,4,0)),VLOOKUP($I$1&amp;C107&amp;B107,TKB_HK2_Moi_Giang!$AB$3:$AE$1042,2,0)," "),"")</f>
        <v/>
      </c>
      <c r="J107" s="330" t="str">
        <f>iferror(if(and(Today()&gt;=VLOOKUP($J$1&amp;C107&amp;B107,TKB_HK2_Moi_Giang!$AB$3:$AE$1042,3,0),today()&lt;VLOOKUP($J$1&amp;C107&amp;B107,TKB_HK2_Moi_Giang!$AB$3:$AE$1042,4,0)),VLOOKUP($J$1&amp;C107&amp;B107,TKB_HK2_Moi_Giang!$AB$3:$AE$1042,2,0)," "),"")</f>
        <v/>
      </c>
      <c r="K107" s="331" t="str">
        <f>iferror(if(and(Today()&gt;=VLOOKUP($K$1&amp;C107&amp;B107,TKB_HK2_Moi_Giang!$AB$3:$AE$1042,3,0),today()&lt;VLOOKUP($K$1&amp;C107&amp;B107,TKB_HK2_Moi_Giang!$AB$3:$AE$1042,4,0)),VLOOKUP($K$1&amp;C107&amp;B107,TKB_HK2_Moi_Giang!$AB$3:$AE$1042,2,0)," "),"")</f>
        <v/>
      </c>
    </row>
    <row r="108">
      <c r="A108" s="19"/>
      <c r="B108" s="328" t="s">
        <v>1277</v>
      </c>
      <c r="C108" s="333">
        <v>0.75</v>
      </c>
      <c r="D108" s="333">
        <v>0.84375</v>
      </c>
      <c r="E108" s="330" t="str">
        <f>iferror(if(and(Today()&gt;=VLOOKUP($E$1&amp;C108&amp;B108,TKB_HK2_Moi_Giang!$AB$3:$AE$1042,3,0),today()&lt;VLOOKUP($E$1&amp;C108&amp;B108,TKB_HK2_Moi_Giang!$AB$3:$AE$1042,4,0)),VLOOKUP($E$1&amp;C108&amp;B108,TKB_HK2_Moi_Giang!$AB$3:$AE$1042,2,0)," "),"")</f>
        <v/>
      </c>
      <c r="F108" s="330" t="str">
        <f>iferror(if(and(Today()&gt;=VLOOKUP($F$1&amp;C108&amp;B108,TKB_HK2_Moi_Giang!$AB$3:$AE$1042,3,0),today()&lt;VLOOKUP($F$1&amp;C108&amp;B108,TKB_HK2_Moi_Giang!$AB$3:$AE$1042,4,0)),VLOOKUP($F$1&amp;C108&amp;B108,TKB_HK2_Moi_Giang!$AB$3:$AE$1042,2,0)," "),"")</f>
        <v/>
      </c>
      <c r="G108" s="330" t="str">
        <f>iferror(if(and(Today()&gt;=VLOOKUP($G$1&amp;C108&amp;B108,TKB_HK2_Moi_Giang!$AB$3:$AE$1042,3,0),today()&lt;VLOOKUP($G$1&amp;C108&amp;B108,TKB_HK2_Moi_Giang!$AB$3:$AE$1042,4,0)),VLOOKUP($G$1&amp;C108&amp;B108,TKB_HK2_Moi_Giang!$AB$3:$AE$1042,2,0)," "),"")</f>
        <v/>
      </c>
      <c r="H108" s="330" t="str">
        <f>iferror(if(and(Today()&gt;=VLOOKUP($H$1&amp;C108&amp;B108,TKB_HK2_Moi_Giang!$AB$3:$AE$1042,3,0),today()&lt;VLOOKUP($H$1&amp;C108&amp;B108,TKB_HK2_Moi_Giang!$AB$3:$AE$1042,4,0)),VLOOKUP($H$1&amp;C108&amp;B108,TKB_HK2_Moi_Giang!$AB$3:$AE$1042,2,0)," "),"")</f>
        <v/>
      </c>
      <c r="I108" s="330" t="str">
        <f>iferror(if(and(Today()&gt;=VLOOKUP($I$1&amp;C108&amp;B108,TKB_HK2_Moi_Giang!$AB$3:$AE$1042,3,0),today()&lt;VLOOKUP($I$1&amp;C108&amp;B108,TKB_HK2_Moi_Giang!$AB$3:$AE$1042,4,0)),VLOOKUP($I$1&amp;C108&amp;B108,TKB_HK2_Moi_Giang!$AB$3:$AE$1042,2,0)," "),"")</f>
        <v/>
      </c>
      <c r="J108" s="330" t="str">
        <f>iferror(if(and(Today()&gt;=VLOOKUP($J$1&amp;C108&amp;B108,TKB_HK2_Moi_Giang!$AB$3:$AE$1042,3,0),today()&lt;VLOOKUP($J$1&amp;C108&amp;B108,TKB_HK2_Moi_Giang!$AB$3:$AE$1042,4,0)),VLOOKUP($J$1&amp;C108&amp;B108,TKB_HK2_Moi_Giang!$AB$3:$AE$1042,2,0)," "),"")</f>
        <v/>
      </c>
      <c r="K108" s="331" t="str">
        <f>iferror(if(and(Today()&gt;=VLOOKUP($K$1&amp;C108&amp;B108,TKB_HK2_Moi_Giang!$AB$3:$AE$1042,3,0),today()&lt;VLOOKUP($K$1&amp;C108&amp;B108,TKB_HK2_Moi_Giang!$AB$3:$AE$1042,4,0)),VLOOKUP($K$1&amp;C108&amp;B108,TKB_HK2_Moi_Giang!$AB$3:$AE$1042,2,0)," "),"")</f>
        <v/>
      </c>
    </row>
    <row r="109">
      <c r="A109" s="334" t="s">
        <v>1251</v>
      </c>
      <c r="B109" s="336" t="s">
        <v>1251</v>
      </c>
      <c r="C109" s="332">
        <v>0.2916666666666667</v>
      </c>
      <c r="D109" s="332">
        <v>0.3541666666666667</v>
      </c>
      <c r="E109" s="330" t="str">
        <f>iferror(if(and(Today()&gt;=VLOOKUP($E$1&amp;C109&amp;B109,TKB_HK2_Moi_Giang!$AB$3:$AE$1042,3,0),today()&lt;VLOOKUP($E$1&amp;C109&amp;B109,TKB_HK2_Moi_Giang!$AB$3:$AE$1042,4,0)),VLOOKUP($E$1&amp;C109&amp;B109,TKB_HK2_Moi_Giang!$AB$3:$AE$1042,2,0)," "),"")</f>
        <v/>
      </c>
      <c r="F109" s="330" t="str">
        <f>iferror(if(and(Today()&gt;=VLOOKUP($F$1&amp;C109&amp;B109,TKB_HK2_Moi_Giang!$AB$3:$AE$1042,3,0),today()&lt;VLOOKUP($F$1&amp;C109&amp;B109,TKB_HK2_Moi_Giang!$AB$3:$AE$1042,4,0)),VLOOKUP($F$1&amp;C109&amp;B109,TKB_HK2_Moi_Giang!$AB$3:$AE$1042,2,0)," "),"")</f>
        <v/>
      </c>
      <c r="G109" s="330" t="str">
        <f>iferror(if(and(Today()&gt;=VLOOKUP($G$1&amp;C109&amp;B109,TKB_HK2_Moi_Giang!$AB$3:$AE$1042,3,0),today()&lt;VLOOKUP($G$1&amp;C109&amp;B109,TKB_HK2_Moi_Giang!$AB$3:$AE$1042,4,0)),VLOOKUP($G$1&amp;C109&amp;B109,TKB_HK2_Moi_Giang!$AB$3:$AE$1042,2,0)," "),"")</f>
        <v/>
      </c>
      <c r="H109" s="330" t="str">
        <f>iferror(if(and(Today()&gt;=VLOOKUP($H$1&amp;C109&amp;B109,TKB_HK2_Moi_Giang!$AB$3:$AE$1042,3,0),today()&lt;VLOOKUP($H$1&amp;C109&amp;B109,TKB_HK2_Moi_Giang!$AB$3:$AE$1042,4,0)),VLOOKUP($H$1&amp;C109&amp;B109,TKB_HK2_Moi_Giang!$AB$3:$AE$1042,2,0)," "),"")</f>
        <v/>
      </c>
      <c r="I109" s="330" t="str">
        <f>iferror(if(and(Today()&gt;=VLOOKUP($I$1&amp;C109&amp;B109,TKB_HK2_Moi_Giang!$AB$3:$AE$1042,3,0),today()&lt;VLOOKUP($I$1&amp;C109&amp;B109,TKB_HK2_Moi_Giang!$AB$3:$AE$1042,4,0)),VLOOKUP($I$1&amp;C109&amp;B109,TKB_HK2_Moi_Giang!$AB$3:$AE$1042,2,0)," "),"")</f>
        <v/>
      </c>
      <c r="J109" s="330" t="str">
        <f>iferror(if(and(Today()&gt;=VLOOKUP($J$1&amp;C109&amp;B109,TKB_HK2_Moi_Giang!$AB$3:$AE$1042,3,0),today()&lt;VLOOKUP($J$1&amp;C109&amp;B109,TKB_HK2_Moi_Giang!$AB$3:$AE$1042,4,0)),VLOOKUP($J$1&amp;C109&amp;B109,TKB_HK2_Moi_Giang!$AB$3:$AE$1042,2,0)," "),"")</f>
        <v/>
      </c>
      <c r="K109" s="331" t="str">
        <f>iferror(if(and(Today()&gt;=VLOOKUP($K$1&amp;C109&amp;B109,TKB_HK2_Moi_Giang!$AB$3:$AE$1042,3,0),today()&lt;VLOOKUP($K$1&amp;C109&amp;B109,TKB_HK2_Moi_Giang!$AB$3:$AE$1042,4,0)),VLOOKUP($K$1&amp;C109&amp;B109,TKB_HK2_Moi_Giang!$AB$3:$AE$1042,2,0)," "),"")</f>
        <v/>
      </c>
    </row>
    <row r="110">
      <c r="A110" s="12"/>
      <c r="B110" s="336" t="s">
        <v>1251</v>
      </c>
      <c r="C110" s="332">
        <v>0.3229166666666667</v>
      </c>
      <c r="D110" s="332">
        <v>0.3854166666666667</v>
      </c>
      <c r="E110" s="330" t="str">
        <f>iferror(if(and(Today()&gt;=VLOOKUP($E$1&amp;C110&amp;B110,TKB_HK2_Moi_Giang!$AB$3:$AE$1042,3,0),today()&lt;VLOOKUP($E$1&amp;C110&amp;B110,TKB_HK2_Moi_Giang!$AB$3:$AE$1042,4,0)),VLOOKUP($E$1&amp;C110&amp;B110,TKB_HK2_Moi_Giang!$AB$3:$AE$1042,2,0)," "),"")</f>
        <v> </v>
      </c>
      <c r="F110" s="330" t="str">
        <f>iferror(if(and(Today()&gt;=VLOOKUP($F$1&amp;C110&amp;B110,TKB_HK2_Moi_Giang!$AB$3:$AE$1042,3,0),today()&lt;VLOOKUP($F$1&amp;C110&amp;B110,TKB_HK2_Moi_Giang!$AB$3:$AE$1042,4,0)),VLOOKUP($F$1&amp;C110&amp;B110,TKB_HK2_Moi_Giang!$AB$3:$AE$1042,2,0)," "),"")</f>
        <v/>
      </c>
      <c r="G110" s="330" t="str">
        <f>iferror(if(and(Today()&gt;=VLOOKUP($G$1&amp;C110&amp;B110,TKB_HK2_Moi_Giang!$AB$3:$AE$1042,3,0),today()&lt;VLOOKUP($G$1&amp;C110&amp;B110,TKB_HK2_Moi_Giang!$AB$3:$AE$1042,4,0)),VLOOKUP($G$1&amp;C110&amp;B110,TKB_HK2_Moi_Giang!$AB$3:$AE$1042,2,0)," "),"")</f>
        <v> </v>
      </c>
      <c r="H110" s="330" t="str">
        <f>iferror(if(and(Today()&gt;=VLOOKUP($H$1&amp;C110&amp;B110,TKB_HK2_Moi_Giang!$AB$3:$AE$1042,3,0),today()&lt;VLOOKUP($H$1&amp;C110&amp;B110,TKB_HK2_Moi_Giang!$AB$3:$AE$1042,4,0)),VLOOKUP($H$1&amp;C110&amp;B110,TKB_HK2_Moi_Giang!$AB$3:$AE$1042,2,0)," "),"")</f>
        <v> </v>
      </c>
      <c r="I110" s="330" t="str">
        <f>iferror(if(and(Today()&gt;=VLOOKUP($I$1&amp;C110&amp;B110,TKB_HK2_Moi_Giang!$AB$3:$AE$1042,3,0),today()&lt;VLOOKUP($I$1&amp;C110&amp;B110,TKB_HK2_Moi_Giang!$AB$3:$AE$1042,4,0)),VLOOKUP($I$1&amp;C110&amp;B110,TKB_HK2_Moi_Giang!$AB$3:$AE$1042,2,0)," "),"")</f>
        <v> </v>
      </c>
      <c r="J110" s="330" t="str">
        <f>iferror(if(and(Today()&gt;=VLOOKUP($J$1&amp;C110&amp;B110,TKB_HK2_Moi_Giang!$AB$3:$AE$1042,3,0),today()&lt;VLOOKUP($J$1&amp;C110&amp;B110,TKB_HK2_Moi_Giang!$AB$3:$AE$1042,4,0)),VLOOKUP($J$1&amp;C110&amp;B110,TKB_HK2_Moi_Giang!$AB$3:$AE$1042,2,0)," "),"")</f>
        <v> </v>
      </c>
      <c r="K110" s="331" t="str">
        <f>iferror(if(and(Today()&gt;=VLOOKUP($K$1&amp;C110&amp;B110,TKB_HK2_Moi_Giang!$AB$3:$AE$1042,3,0),today()&lt;VLOOKUP($K$1&amp;C110&amp;B110,TKB_HK2_Moi_Giang!$AB$3:$AE$1042,4,0)),VLOOKUP($K$1&amp;C110&amp;B110,TKB_HK2_Moi_Giang!$AB$3:$AE$1042,2,0)," "),"")</f>
        <v/>
      </c>
    </row>
    <row r="111">
      <c r="A111" s="12"/>
      <c r="B111" s="336" t="s">
        <v>1251</v>
      </c>
      <c r="C111" s="332">
        <v>0.3645833333333333</v>
      </c>
      <c r="D111" s="332">
        <v>0.4895833333333333</v>
      </c>
      <c r="E111" s="330" t="str">
        <f>iferror(if(and(Today()&gt;=VLOOKUP($E$1&amp;C111&amp;B111,TKB_HK2_Moi_Giang!$AB$3:$AE$1042,3,0),today()&lt;VLOOKUP($E$1&amp;C111&amp;B111,TKB_HK2_Moi_Giang!$AB$3:$AE$1042,4,0)),VLOOKUP($E$1&amp;C111&amp;B111,TKB_HK2_Moi_Giang!$AB$3:$AE$1042,2,0)," "),"")</f>
        <v/>
      </c>
      <c r="F111" s="330" t="str">
        <f>iferror(if(and(Today()&gt;=VLOOKUP($F$1&amp;C111&amp;B111,TKB_HK2_Moi_Giang!$AB$3:$AE$1042,3,0),today()&lt;VLOOKUP($F$1&amp;C111&amp;B111,TKB_HK2_Moi_Giang!$AB$3:$AE$1042,4,0)),VLOOKUP($F$1&amp;C111&amp;B111,TKB_HK2_Moi_Giang!$AB$3:$AE$1042,2,0)," "),"")</f>
        <v/>
      </c>
      <c r="G111" s="330" t="str">
        <f>iferror(if(and(Today()&gt;=VLOOKUP($G$1&amp;C111&amp;B111,TKB_HK2_Moi_Giang!$AB$3:$AE$1042,3,0),today()&lt;VLOOKUP($G$1&amp;C111&amp;B111,TKB_HK2_Moi_Giang!$AB$3:$AE$1042,4,0)),VLOOKUP($G$1&amp;C111&amp;B111,TKB_HK2_Moi_Giang!$AB$3:$AE$1042,2,0)," "),"")</f>
        <v/>
      </c>
      <c r="H111" s="330" t="str">
        <f>iferror(if(and(Today()&gt;=VLOOKUP($H$1&amp;C111&amp;B111,TKB_HK2_Moi_Giang!$AB$3:$AE$1042,3,0),today()&lt;VLOOKUP($H$1&amp;C111&amp;B111,TKB_HK2_Moi_Giang!$AB$3:$AE$1042,4,0)),VLOOKUP($H$1&amp;C111&amp;B111,TKB_HK2_Moi_Giang!$AB$3:$AE$1042,2,0)," "),"")</f>
        <v/>
      </c>
      <c r="I111" s="330" t="str">
        <f>iferror(if(and(Today()&gt;=VLOOKUP($I$1&amp;C111&amp;B111,TKB_HK2_Moi_Giang!$AB$3:$AE$1042,3,0),today()&lt;VLOOKUP($I$1&amp;C111&amp;B111,TKB_HK2_Moi_Giang!$AB$3:$AE$1042,4,0)),VLOOKUP($I$1&amp;C111&amp;B111,TKB_HK2_Moi_Giang!$AB$3:$AE$1042,2,0)," "),"")</f>
        <v/>
      </c>
      <c r="J111" s="330" t="str">
        <f>iferror(if(and(Today()&gt;=VLOOKUP($J$1&amp;C111&amp;B111,TKB_HK2_Moi_Giang!$AB$3:$AE$1042,3,0),today()&lt;VLOOKUP($J$1&amp;C111&amp;B111,TKB_HK2_Moi_Giang!$AB$3:$AE$1042,4,0)),VLOOKUP($J$1&amp;C111&amp;B111,TKB_HK2_Moi_Giang!$AB$3:$AE$1042,2,0)," "),"")</f>
        <v/>
      </c>
      <c r="K111" s="331" t="str">
        <f>iferror(if(and(Today()&gt;=VLOOKUP($K$1&amp;C111&amp;B111,TKB_HK2_Moi_Giang!$AB$3:$AE$1042,3,0),today()&lt;VLOOKUP($K$1&amp;C111&amp;B111,TKB_HK2_Moi_Giang!$AB$3:$AE$1042,4,0)),VLOOKUP($K$1&amp;C111&amp;B111,TKB_HK2_Moi_Giang!$AB$3:$AE$1042,2,0)," "),"")</f>
        <v/>
      </c>
    </row>
    <row r="112">
      <c r="A112" s="12"/>
      <c r="B112" s="336" t="s">
        <v>1251</v>
      </c>
      <c r="C112" s="333">
        <v>0.5416666666666666</v>
      </c>
      <c r="D112" s="333">
        <v>0.6354166666666666</v>
      </c>
      <c r="E112" s="330" t="str">
        <f>iferror(if(and(Today()&gt;=VLOOKUP($E$1&amp;C112&amp;B112,TKB_HK2_Moi_Giang!$AB$3:$AE$1042,3,0),today()&lt;VLOOKUP($E$1&amp;C112&amp;B112,TKB_HK2_Moi_Giang!$AB$3:$AE$1042,4,0)),VLOOKUP($E$1&amp;C112&amp;B112,TKB_HK2_Moi_Giang!$AB$3:$AE$1042,2,0)," "),"")</f>
        <v> </v>
      </c>
      <c r="F112" s="330" t="str">
        <f>iferror(if(and(Today()&gt;=VLOOKUP($F$1&amp;C112&amp;B112,TKB_HK2_Moi_Giang!$AB$3:$AE$1042,3,0),today()&lt;VLOOKUP($F$1&amp;C112&amp;B112,TKB_HK2_Moi_Giang!$AB$3:$AE$1042,4,0)),VLOOKUP($F$1&amp;C112&amp;B112,TKB_HK2_Moi_Giang!$AB$3:$AE$1042,2,0)," "),"")</f>
        <v/>
      </c>
      <c r="G112" s="330" t="str">
        <f>iferror(if(and(Today()&gt;=VLOOKUP($G$1&amp;C112&amp;B112,TKB_HK2_Moi_Giang!$AB$3:$AE$1042,3,0),today()&lt;VLOOKUP($G$1&amp;C112&amp;B112,TKB_HK2_Moi_Giang!$AB$3:$AE$1042,4,0)),VLOOKUP($G$1&amp;C112&amp;B112,TKB_HK2_Moi_Giang!$AB$3:$AE$1042,2,0)," "),"")</f>
        <v/>
      </c>
      <c r="H112" s="330" t="str">
        <f>iferror(if(and(Today()&gt;=VLOOKUP($H$1&amp;C112&amp;B112,TKB_HK2_Moi_Giang!$AB$3:$AE$1042,3,0),today()&lt;VLOOKUP($H$1&amp;C112&amp;B112,TKB_HK2_Moi_Giang!$AB$3:$AE$1042,4,0)),VLOOKUP($H$1&amp;C112&amp;B112,TKB_HK2_Moi_Giang!$AB$3:$AE$1042,2,0)," "),"")</f>
        <v/>
      </c>
      <c r="I112" s="330" t="str">
        <f>iferror(if(and(Today()&gt;=VLOOKUP($I$1&amp;C112&amp;B112,TKB_HK2_Moi_Giang!$AB$3:$AE$1042,3,0),today()&lt;VLOOKUP($I$1&amp;C112&amp;B112,TKB_HK2_Moi_Giang!$AB$3:$AE$1042,4,0)),VLOOKUP($I$1&amp;C112&amp;B112,TKB_HK2_Moi_Giang!$AB$3:$AE$1042,2,0)," "),"")</f>
        <v/>
      </c>
      <c r="J112" s="330" t="str">
        <f>iferror(if(and(Today()&gt;=VLOOKUP($J$1&amp;C112&amp;B112,TKB_HK2_Moi_Giang!$AB$3:$AE$1042,3,0),today()&lt;VLOOKUP($J$1&amp;C112&amp;B112,TKB_HK2_Moi_Giang!$AB$3:$AE$1042,4,0)),VLOOKUP($J$1&amp;C112&amp;B112,TKB_HK2_Moi_Giang!$AB$3:$AE$1042,2,0)," "),"")</f>
        <v> </v>
      </c>
      <c r="K112" s="331" t="str">
        <f>iferror(if(and(Today()&gt;=VLOOKUP($K$1&amp;C112&amp;B112,TKB_HK2_Moi_Giang!$AB$3:$AE$1042,3,0),today()&lt;VLOOKUP($K$1&amp;C112&amp;B112,TKB_HK2_Moi_Giang!$AB$3:$AE$1042,4,0)),VLOOKUP($K$1&amp;C112&amp;B112,TKB_HK2_Moi_Giang!$AB$3:$AE$1042,2,0)," "),"")</f>
        <v/>
      </c>
    </row>
    <row r="113">
      <c r="A113" s="12"/>
      <c r="B113" s="336" t="s">
        <v>1251</v>
      </c>
      <c r="C113" s="333">
        <v>0.6458333333333334</v>
      </c>
      <c r="D113" s="333">
        <v>0.7395833333333334</v>
      </c>
      <c r="E113" s="330" t="str">
        <f>iferror(if(and(Today()&gt;=VLOOKUP($E$1&amp;C113&amp;B113,TKB_HK2_Moi_Giang!$AB$3:$AE$1042,3,0),today()&lt;VLOOKUP($E$1&amp;C113&amp;B113,TKB_HK2_Moi_Giang!$AB$3:$AE$1042,4,0)),VLOOKUP($E$1&amp;C113&amp;B113,TKB_HK2_Moi_Giang!$AB$3:$AE$1042,2,0)," "),"")</f>
        <v/>
      </c>
      <c r="F113" s="330" t="str">
        <f>iferror(if(and(Today()&gt;=VLOOKUP($F$1&amp;C113&amp;B113,TKB_HK2_Moi_Giang!$AB$3:$AE$1042,3,0),today()&lt;VLOOKUP($F$1&amp;C113&amp;B113,TKB_HK2_Moi_Giang!$AB$3:$AE$1042,4,0)),VLOOKUP($F$1&amp;C113&amp;B113,TKB_HK2_Moi_Giang!$AB$3:$AE$1042,2,0)," "),"")</f>
        <v/>
      </c>
      <c r="G113" s="330" t="str">
        <f>iferror(if(and(Today()&gt;=VLOOKUP($G$1&amp;C113&amp;B113,TKB_HK2_Moi_Giang!$AB$3:$AE$1042,3,0),today()&lt;VLOOKUP($G$1&amp;C113&amp;B113,TKB_HK2_Moi_Giang!$AB$3:$AE$1042,4,0)),VLOOKUP($G$1&amp;C113&amp;B113,TKB_HK2_Moi_Giang!$AB$3:$AE$1042,2,0)," "),"")</f>
        <v/>
      </c>
      <c r="H113" s="330" t="str">
        <f>iferror(if(and(Today()&gt;=VLOOKUP($H$1&amp;C113&amp;B113,TKB_HK2_Moi_Giang!$AB$3:$AE$1042,3,0),today()&lt;VLOOKUP($H$1&amp;C113&amp;B113,TKB_HK2_Moi_Giang!$AB$3:$AE$1042,4,0)),VLOOKUP($H$1&amp;C113&amp;B113,TKB_HK2_Moi_Giang!$AB$3:$AE$1042,2,0)," "),"")</f>
        <v/>
      </c>
      <c r="I113" s="330" t="str">
        <f>iferror(if(and(Today()&gt;=VLOOKUP($I$1&amp;C113&amp;B113,TKB_HK2_Moi_Giang!$AB$3:$AE$1042,3,0),today()&lt;VLOOKUP($I$1&amp;C113&amp;B113,TKB_HK2_Moi_Giang!$AB$3:$AE$1042,4,0)),VLOOKUP($I$1&amp;C113&amp;B113,TKB_HK2_Moi_Giang!$AB$3:$AE$1042,2,0)," "),"")</f>
        <v/>
      </c>
      <c r="J113" s="330" t="str">
        <f>iferror(if(and(Today()&gt;=VLOOKUP($J$1&amp;C113&amp;B113,TKB_HK2_Moi_Giang!$AB$3:$AE$1042,3,0),today()&lt;VLOOKUP($J$1&amp;C113&amp;B113,TKB_HK2_Moi_Giang!$AB$3:$AE$1042,4,0)),VLOOKUP($J$1&amp;C113&amp;B113,TKB_HK2_Moi_Giang!$AB$3:$AE$1042,2,0)," "),"")</f>
        <v/>
      </c>
      <c r="K113" s="331" t="str">
        <f>iferror(if(and(Today()&gt;=VLOOKUP($K$1&amp;C113&amp;B113,TKB_HK2_Moi_Giang!$AB$3:$AE$1042,3,0),today()&lt;VLOOKUP($K$1&amp;C113&amp;B113,TKB_HK2_Moi_Giang!$AB$3:$AE$1042,4,0)),VLOOKUP($K$1&amp;C113&amp;B113,TKB_HK2_Moi_Giang!$AB$3:$AE$1042,2,0)," "),"")</f>
        <v/>
      </c>
    </row>
    <row r="114">
      <c r="A114" s="19"/>
      <c r="B114" s="336" t="s">
        <v>1251</v>
      </c>
      <c r="C114" s="333">
        <v>0.75</v>
      </c>
      <c r="D114" s="333">
        <v>0.84375</v>
      </c>
      <c r="E114" s="330" t="str">
        <f>iferror(if(and(Today()&gt;=VLOOKUP($E$1&amp;C114&amp;B114,TKB_HK2_Moi_Giang!$AB$3:$AE$1042,3,0),today()&lt;VLOOKUP($E$1&amp;C114&amp;B114,TKB_HK2_Moi_Giang!$AB$3:$AE$1042,4,0)),VLOOKUP($E$1&amp;C114&amp;B114,TKB_HK2_Moi_Giang!$AB$3:$AE$1042,2,0)," "),"")</f>
        <v/>
      </c>
      <c r="F114" s="330" t="str">
        <f>iferror(if(and(Today()&gt;=VLOOKUP($F$1&amp;C114&amp;B114,TKB_HK2_Moi_Giang!$AB$3:$AE$1042,3,0),today()&lt;VLOOKUP($F$1&amp;C114&amp;B114,TKB_HK2_Moi_Giang!$AB$3:$AE$1042,4,0)),VLOOKUP($F$1&amp;C114&amp;B114,TKB_HK2_Moi_Giang!$AB$3:$AE$1042,2,0)," "),"")</f>
        <v/>
      </c>
      <c r="G114" s="330" t="str">
        <f>iferror(if(and(Today()&gt;=VLOOKUP($G$1&amp;C114&amp;B114,TKB_HK2_Moi_Giang!$AB$3:$AE$1042,3,0),today()&lt;VLOOKUP($G$1&amp;C114&amp;B114,TKB_HK2_Moi_Giang!$AB$3:$AE$1042,4,0)),VLOOKUP($G$1&amp;C114&amp;B114,TKB_HK2_Moi_Giang!$AB$3:$AE$1042,2,0)," "),"")</f>
        <v/>
      </c>
      <c r="H114" s="330" t="str">
        <f>iferror(if(and(Today()&gt;=VLOOKUP($H$1&amp;C114&amp;B114,TKB_HK2_Moi_Giang!$AB$3:$AE$1042,3,0),today()&lt;VLOOKUP($H$1&amp;C114&amp;B114,TKB_HK2_Moi_Giang!$AB$3:$AE$1042,4,0)),VLOOKUP($H$1&amp;C114&amp;B114,TKB_HK2_Moi_Giang!$AB$3:$AE$1042,2,0)," "),"")</f>
        <v/>
      </c>
      <c r="I114" s="330" t="str">
        <f>iferror(if(and(Today()&gt;=VLOOKUP($I$1&amp;C114&amp;B114,TKB_HK2_Moi_Giang!$AB$3:$AE$1042,3,0),today()&lt;VLOOKUP($I$1&amp;C114&amp;B114,TKB_HK2_Moi_Giang!$AB$3:$AE$1042,4,0)),VLOOKUP($I$1&amp;C114&amp;B114,TKB_HK2_Moi_Giang!$AB$3:$AE$1042,2,0)," "),"")</f>
        <v/>
      </c>
      <c r="J114" s="330" t="str">
        <f>iferror(if(and(Today()&gt;=VLOOKUP($J$1&amp;C114&amp;B114,TKB_HK2_Moi_Giang!$AB$3:$AE$1042,3,0),today()&lt;VLOOKUP($J$1&amp;C114&amp;B114,TKB_HK2_Moi_Giang!$AB$3:$AE$1042,4,0)),VLOOKUP($J$1&amp;C114&amp;B114,TKB_HK2_Moi_Giang!$AB$3:$AE$1042,2,0)," "),"")</f>
        <v/>
      </c>
      <c r="K114" s="331" t="str">
        <f>iferror(if(and(Today()&gt;=VLOOKUP($K$1&amp;C114&amp;B114,TKB_HK2_Moi_Giang!$AB$3:$AE$1042,3,0),today()&lt;VLOOKUP($K$1&amp;C114&amp;B114,TKB_HK2_Moi_Giang!$AB$3:$AE$1042,4,0)),VLOOKUP($K$1&amp;C114&amp;B114,TKB_HK2_Moi_Giang!$AB$3:$AE$1042,2,0)," "),"")</f>
        <v/>
      </c>
    </row>
    <row r="115">
      <c r="A115" s="327" t="s">
        <v>1327</v>
      </c>
      <c r="B115" s="328" t="s">
        <v>1327</v>
      </c>
      <c r="C115" s="332">
        <v>0.3229166666666667</v>
      </c>
      <c r="D115" s="332">
        <v>0.3854166666666667</v>
      </c>
      <c r="E115" s="330" t="str">
        <f>iferror(if(and(Today()&gt;=VLOOKUP($E$1&amp;C115&amp;B115,TKB_HK2_Moi_Giang!$AB$3:$AE$1042,3,0),today()&lt;VLOOKUP($E$1&amp;C115&amp;B115,TKB_HK2_Moi_Giang!$AB$3:$AE$1042,4,0)),VLOOKUP($E$1&amp;C115&amp;B115,TKB_HK2_Moi_Giang!$AB$3:$AE$1042,2,0)," "),"")</f>
        <v> </v>
      </c>
      <c r="F115" s="330" t="str">
        <f>iferror(if(and(Today()&gt;=VLOOKUP($F$1&amp;C115&amp;B115,TKB_HK2_Moi_Giang!$AB$3:$AE$1042,3,0),today()&lt;VLOOKUP($F$1&amp;C115&amp;B115,TKB_HK2_Moi_Giang!$AB$3:$AE$1042,4,0)),VLOOKUP($F$1&amp;C115&amp;B115,TKB_HK2_Moi_Giang!$AB$3:$AE$1042,2,0)," "),"")</f>
        <v> </v>
      </c>
      <c r="G115" s="330" t="str">
        <f>iferror(if(and(Today()&gt;=VLOOKUP($G$1&amp;C115&amp;B115,TKB_HK2_Moi_Giang!$AB$3:$AE$1042,3,0),today()&lt;VLOOKUP($G$1&amp;C115&amp;B115,TKB_HK2_Moi_Giang!$AB$3:$AE$1042,4,0)),VLOOKUP($G$1&amp;C115&amp;B115,TKB_HK2_Moi_Giang!$AB$3:$AE$1042,2,0)," "),"")</f>
        <v> </v>
      </c>
      <c r="H115" s="330" t="str">
        <f>iferror(if(and(Today()&gt;=VLOOKUP($H$1&amp;C115&amp;B115,TKB_HK2_Moi_Giang!$AB$3:$AE$1042,3,0),today()&lt;VLOOKUP($H$1&amp;C115&amp;B115,TKB_HK2_Moi_Giang!$AB$3:$AE$1042,4,0)),VLOOKUP($H$1&amp;C115&amp;B115,TKB_HK2_Moi_Giang!$AB$3:$AE$1042,2,0)," "),"")</f>
        <v/>
      </c>
      <c r="I115" s="330" t="str">
        <f>iferror(if(and(Today()&gt;=VLOOKUP($I$1&amp;C115&amp;B115,TKB_HK2_Moi_Giang!$AB$3:$AE$1042,3,0),today()&lt;VLOOKUP($I$1&amp;C115&amp;B115,TKB_HK2_Moi_Giang!$AB$3:$AE$1042,4,0)),VLOOKUP($I$1&amp;C115&amp;B115,TKB_HK2_Moi_Giang!$AB$3:$AE$1042,2,0)," "),"")</f>
        <v> </v>
      </c>
      <c r="J115" s="330" t="str">
        <f>iferror(if(and(Today()&gt;=VLOOKUP($J$1&amp;C115&amp;B115,TKB_HK2_Moi_Giang!$AB$3:$AE$1042,3,0),today()&lt;VLOOKUP($J$1&amp;C115&amp;B115,TKB_HK2_Moi_Giang!$AB$3:$AE$1042,4,0)),VLOOKUP($J$1&amp;C115&amp;B115,TKB_HK2_Moi_Giang!$AB$3:$AE$1042,2,0)," "),"")</f>
        <v/>
      </c>
      <c r="K115" s="331" t="str">
        <f>iferror(if(and(Today()&gt;=VLOOKUP($K$1&amp;C115&amp;B115,TKB_HK2_Moi_Giang!$AB$3:$AE$1042,3,0),today()&lt;VLOOKUP($K$1&amp;C115&amp;B115,TKB_HK2_Moi_Giang!$AB$3:$AE$1042,4,0)),VLOOKUP($K$1&amp;C115&amp;B115,TKB_HK2_Moi_Giang!$AB$3:$AE$1042,2,0)," "),"")</f>
        <v/>
      </c>
    </row>
    <row r="116">
      <c r="A116" s="12"/>
      <c r="B116" s="328" t="s">
        <v>1327</v>
      </c>
      <c r="C116" s="332">
        <v>0.3958333333333333</v>
      </c>
      <c r="D116" s="332">
        <v>0.4895833333333333</v>
      </c>
      <c r="E116" s="330" t="str">
        <f>iferror(if(and(Today()&gt;=VLOOKUP($E$1&amp;C116&amp;B116,TKB_HK2_Moi_Giang!$AB$3:$AE$1042,3,0),today()&lt;VLOOKUP($E$1&amp;C116&amp;B116,TKB_HK2_Moi_Giang!$AB$3:$AE$1042,4,0)),VLOOKUP($E$1&amp;C116&amp;B116,TKB_HK2_Moi_Giang!$AB$3:$AE$1042,2,0)," "),"")</f>
        <v/>
      </c>
      <c r="F116" s="330" t="str">
        <f>iferror(if(and(Today()&gt;=VLOOKUP($F$1&amp;C116&amp;B116,TKB_HK2_Moi_Giang!$AB$3:$AE$1042,3,0),today()&lt;VLOOKUP($F$1&amp;C116&amp;B116,TKB_HK2_Moi_Giang!$AB$3:$AE$1042,4,0)),VLOOKUP($F$1&amp;C116&amp;B116,TKB_HK2_Moi_Giang!$AB$3:$AE$1042,2,0)," "),"")</f>
        <v/>
      </c>
      <c r="G116" s="330" t="str">
        <f>iferror(if(and(Today()&gt;=VLOOKUP($G$1&amp;C116&amp;B116,TKB_HK2_Moi_Giang!$AB$3:$AE$1042,3,0),today()&lt;VLOOKUP($G$1&amp;C116&amp;B116,TKB_HK2_Moi_Giang!$AB$3:$AE$1042,4,0)),VLOOKUP($G$1&amp;C116&amp;B116,TKB_HK2_Moi_Giang!$AB$3:$AE$1042,2,0)," "),"")</f>
        <v/>
      </c>
      <c r="H116" s="330" t="str">
        <f>iferror(if(and(Today()&gt;=VLOOKUP($H$1&amp;C116&amp;B116,TKB_HK2_Moi_Giang!$AB$3:$AE$1042,3,0),today()&lt;VLOOKUP($H$1&amp;C116&amp;B116,TKB_HK2_Moi_Giang!$AB$3:$AE$1042,4,0)),VLOOKUP($H$1&amp;C116&amp;B116,TKB_HK2_Moi_Giang!$AB$3:$AE$1042,2,0)," "),"")</f>
        <v/>
      </c>
      <c r="I116" s="330" t="str">
        <f>iferror(if(and(Today()&gt;=VLOOKUP($I$1&amp;C116&amp;B116,TKB_HK2_Moi_Giang!$AB$3:$AE$1042,3,0),today()&lt;VLOOKUP($I$1&amp;C116&amp;B116,TKB_HK2_Moi_Giang!$AB$3:$AE$1042,4,0)),VLOOKUP($I$1&amp;C116&amp;B116,TKB_HK2_Moi_Giang!$AB$3:$AE$1042,2,0)," "),"")</f>
        <v/>
      </c>
      <c r="J116" s="330" t="str">
        <f>iferror(if(and(Today()&gt;=VLOOKUP($J$1&amp;C116&amp;B116,TKB_HK2_Moi_Giang!$AB$3:$AE$1042,3,0),today()&lt;VLOOKUP($J$1&amp;C116&amp;B116,TKB_HK2_Moi_Giang!$AB$3:$AE$1042,4,0)),VLOOKUP($J$1&amp;C116&amp;B116,TKB_HK2_Moi_Giang!$AB$3:$AE$1042,2,0)," "),"")</f>
        <v/>
      </c>
      <c r="K116" s="331" t="str">
        <f>iferror(if(and(Today()&gt;=VLOOKUP($K$1&amp;C116&amp;B116,TKB_HK2_Moi_Giang!$AB$3:$AE$1042,3,0),today()&lt;VLOOKUP($K$1&amp;C116&amp;B116,TKB_HK2_Moi_Giang!$AB$3:$AE$1042,4,0)),VLOOKUP($K$1&amp;C116&amp;B116,TKB_HK2_Moi_Giang!$AB$3:$AE$1042,2,0)," "),"")</f>
        <v/>
      </c>
    </row>
    <row r="117">
      <c r="A117" s="12"/>
      <c r="B117" s="328" t="s">
        <v>1327</v>
      </c>
      <c r="C117" s="333">
        <v>0.5416666666666666</v>
      </c>
      <c r="D117" s="333">
        <v>0.6354166666666666</v>
      </c>
      <c r="E117" s="330" t="str">
        <f>iferror(if(and(Today()&gt;=VLOOKUP($E$1&amp;C117&amp;B117,TKB_HK2_Moi_Giang!$AB$3:$AE$1042,3,0),today()&lt;VLOOKUP($E$1&amp;C117&amp;B117,TKB_HK2_Moi_Giang!$AB$3:$AE$1042,4,0)),VLOOKUP($E$1&amp;C117&amp;B117,TKB_HK2_Moi_Giang!$AB$3:$AE$1042,2,0)," "),"")</f>
        <v/>
      </c>
      <c r="F117" s="330" t="str">
        <f>iferror(if(and(Today()&gt;=VLOOKUP($F$1&amp;C117&amp;B117,TKB_HK2_Moi_Giang!$AB$3:$AE$1042,3,0),today()&lt;VLOOKUP($F$1&amp;C117&amp;B117,TKB_HK2_Moi_Giang!$AB$3:$AE$1042,4,0)),VLOOKUP($F$1&amp;C117&amp;B117,TKB_HK2_Moi_Giang!$AB$3:$AE$1042,2,0)," "),"")</f>
        <v/>
      </c>
      <c r="G117" s="330" t="str">
        <f>iferror(if(and(Today()&gt;=VLOOKUP($G$1&amp;C117&amp;B117,TKB_HK2_Moi_Giang!$AB$3:$AE$1042,3,0),today()&lt;VLOOKUP($G$1&amp;C117&amp;B117,TKB_HK2_Moi_Giang!$AB$3:$AE$1042,4,0)),VLOOKUP($G$1&amp;C117&amp;B117,TKB_HK2_Moi_Giang!$AB$3:$AE$1042,2,0)," "),"")</f>
        <v/>
      </c>
      <c r="H117" s="330" t="str">
        <f>iferror(if(and(Today()&gt;=VLOOKUP($H$1&amp;C117&amp;B117,TKB_HK2_Moi_Giang!$AB$3:$AE$1042,3,0),today()&lt;VLOOKUP($H$1&amp;C117&amp;B117,TKB_HK2_Moi_Giang!$AB$3:$AE$1042,4,0)),VLOOKUP($H$1&amp;C117&amp;B117,TKB_HK2_Moi_Giang!$AB$3:$AE$1042,2,0)," "),"")</f>
        <v/>
      </c>
      <c r="I117" s="330" t="str">
        <f>iferror(if(and(Today()&gt;=VLOOKUP($I$1&amp;C117&amp;B117,TKB_HK2_Moi_Giang!$AB$3:$AE$1042,3,0),today()&lt;VLOOKUP($I$1&amp;C117&amp;B117,TKB_HK2_Moi_Giang!$AB$3:$AE$1042,4,0)),VLOOKUP($I$1&amp;C117&amp;B117,TKB_HK2_Moi_Giang!$AB$3:$AE$1042,2,0)," "),"")</f>
        <v/>
      </c>
      <c r="J117" s="330" t="str">
        <f>iferror(if(and(Today()&gt;=VLOOKUP($J$1&amp;C117&amp;B117,TKB_HK2_Moi_Giang!$AB$3:$AE$1042,3,0),today()&lt;VLOOKUP($J$1&amp;C117&amp;B117,TKB_HK2_Moi_Giang!$AB$3:$AE$1042,4,0)),VLOOKUP($J$1&amp;C117&amp;B117,TKB_HK2_Moi_Giang!$AB$3:$AE$1042,2,0)," "),"")</f>
        <v/>
      </c>
      <c r="K117" s="331" t="str">
        <f>iferror(if(and(Today()&gt;=VLOOKUP($K$1&amp;C117&amp;B117,TKB_HK2_Moi_Giang!$AB$3:$AE$1042,3,0),today()&lt;VLOOKUP($K$1&amp;C117&amp;B117,TKB_HK2_Moi_Giang!$AB$3:$AE$1042,4,0)),VLOOKUP($K$1&amp;C117&amp;B117,TKB_HK2_Moi_Giang!$AB$3:$AE$1042,2,0)," "),"")</f>
        <v/>
      </c>
    </row>
    <row r="118">
      <c r="A118" s="12"/>
      <c r="B118" s="328" t="s">
        <v>1327</v>
      </c>
      <c r="C118" s="333">
        <v>0.6458333333333334</v>
      </c>
      <c r="D118" s="333">
        <v>0.7395833333333334</v>
      </c>
      <c r="E118" s="330" t="str">
        <f>iferror(if(and(Today()&gt;=VLOOKUP($E$1&amp;C118&amp;B118,TKB_HK2_Moi_Giang!$AB$3:$AE$1042,3,0),today()&lt;VLOOKUP($E$1&amp;C118&amp;B118,TKB_HK2_Moi_Giang!$AB$3:$AE$1042,4,0)),VLOOKUP($E$1&amp;C118&amp;B118,TKB_HK2_Moi_Giang!$AB$3:$AE$1042,2,0)," "),"")</f>
        <v/>
      </c>
      <c r="F118" s="330" t="str">
        <f>iferror(if(and(Today()&gt;=VLOOKUP($F$1&amp;C118&amp;B118,TKB_HK2_Moi_Giang!$AB$3:$AE$1042,3,0),today()&lt;VLOOKUP($F$1&amp;C118&amp;B118,TKB_HK2_Moi_Giang!$AB$3:$AE$1042,4,0)),VLOOKUP($F$1&amp;C118&amp;B118,TKB_HK2_Moi_Giang!$AB$3:$AE$1042,2,0)," "),"")</f>
        <v/>
      </c>
      <c r="G118" s="330" t="str">
        <f>iferror(if(and(Today()&gt;=VLOOKUP($G$1&amp;C118&amp;B118,TKB_HK2_Moi_Giang!$AB$3:$AE$1042,3,0),today()&lt;VLOOKUP($G$1&amp;C118&amp;B118,TKB_HK2_Moi_Giang!$AB$3:$AE$1042,4,0)),VLOOKUP($G$1&amp;C118&amp;B118,TKB_HK2_Moi_Giang!$AB$3:$AE$1042,2,0)," "),"")</f>
        <v/>
      </c>
      <c r="H118" s="330" t="str">
        <f>iferror(if(and(Today()&gt;=VLOOKUP($H$1&amp;C118&amp;B118,TKB_HK2_Moi_Giang!$AB$3:$AE$1042,3,0),today()&lt;VLOOKUP($H$1&amp;C118&amp;B118,TKB_HK2_Moi_Giang!$AB$3:$AE$1042,4,0)),VLOOKUP($H$1&amp;C118&amp;B118,TKB_HK2_Moi_Giang!$AB$3:$AE$1042,2,0)," "),"")</f>
        <v/>
      </c>
      <c r="I118" s="330" t="str">
        <f>iferror(if(and(Today()&gt;=VLOOKUP($I$1&amp;C118&amp;B118,TKB_HK2_Moi_Giang!$AB$3:$AE$1042,3,0),today()&lt;VLOOKUP($I$1&amp;C118&amp;B118,TKB_HK2_Moi_Giang!$AB$3:$AE$1042,4,0)),VLOOKUP($I$1&amp;C118&amp;B118,TKB_HK2_Moi_Giang!$AB$3:$AE$1042,2,0)," "),"")</f>
        <v/>
      </c>
      <c r="J118" s="330" t="str">
        <f>iferror(if(and(Today()&gt;=VLOOKUP($J$1&amp;C118&amp;B118,TKB_HK2_Moi_Giang!$AB$3:$AE$1042,3,0),today()&lt;VLOOKUP($J$1&amp;C118&amp;B118,TKB_HK2_Moi_Giang!$AB$3:$AE$1042,4,0)),VLOOKUP($J$1&amp;C118&amp;B118,TKB_HK2_Moi_Giang!$AB$3:$AE$1042,2,0)," "),"")</f>
        <v/>
      </c>
      <c r="K118" s="331" t="str">
        <f>iferror(if(and(Today()&gt;=VLOOKUP($K$1&amp;C118&amp;B118,TKB_HK2_Moi_Giang!$AB$3:$AE$1042,3,0),today()&lt;VLOOKUP($K$1&amp;C118&amp;B118,TKB_HK2_Moi_Giang!$AB$3:$AE$1042,4,0)),VLOOKUP($K$1&amp;C118&amp;B118,TKB_HK2_Moi_Giang!$AB$3:$AE$1042,2,0)," "),"")</f>
        <v/>
      </c>
    </row>
    <row r="119">
      <c r="A119" s="19"/>
      <c r="B119" s="328" t="s">
        <v>1327</v>
      </c>
      <c r="C119" s="333">
        <v>0.75</v>
      </c>
      <c r="D119" s="333">
        <v>0.84375</v>
      </c>
      <c r="E119" s="338" t="str">
        <f>iferror(if(and(Today()&gt;=VLOOKUP($E$1&amp;C119&amp;B119,TKB_HK2_Moi_Giang!$AB$3:$AE$1042,3,0),today()&lt;VLOOKUP($E$1&amp;C119&amp;B119,TKB_HK2_Moi_Giang!$AB$3:$AE$1042,4,0)),VLOOKUP($E$1&amp;C119&amp;B119,TKB_HK2_Moi_Giang!$AB$3:$AE$1042,2,0)," "),"")</f>
        <v/>
      </c>
      <c r="F119" s="338" t="str">
        <f>iferror(if(and(Today()&gt;=VLOOKUP($F$1&amp;C119&amp;B119,TKB_HK2_Moi_Giang!$AB$3:$AE$1042,3,0),today()&lt;VLOOKUP($F$1&amp;C119&amp;B119,TKB_HK2_Moi_Giang!$AB$3:$AE$1042,4,0)),VLOOKUP($F$1&amp;C119&amp;B119,TKB_HK2_Moi_Giang!$AB$3:$AE$1042,2,0)," "),"")</f>
        <v/>
      </c>
      <c r="G119" s="338" t="str">
        <f>iferror(if(and(Today()&gt;=VLOOKUP($G$1&amp;C119&amp;B119,TKB_HK2_Moi_Giang!$AB$3:$AE$1042,3,0),today()&lt;VLOOKUP($G$1&amp;C119&amp;B119,TKB_HK2_Moi_Giang!$AB$3:$AE$1042,4,0)),VLOOKUP($G$1&amp;C119&amp;B119,TKB_HK2_Moi_Giang!$AB$3:$AE$1042,2,0)," "),"")</f>
        <v/>
      </c>
      <c r="H119" s="338" t="str">
        <f>iferror(if(and(Today()&gt;=VLOOKUP($H$1&amp;C119&amp;B119,TKB_HK2_Moi_Giang!$AB$3:$AE$1042,3,0),today()&lt;VLOOKUP($H$1&amp;C119&amp;B119,TKB_HK2_Moi_Giang!$AB$3:$AE$1042,4,0)),VLOOKUP($H$1&amp;C119&amp;B119,TKB_HK2_Moi_Giang!$AB$3:$AE$1042,2,0)," "),"")</f>
        <v/>
      </c>
      <c r="I119" s="338" t="str">
        <f>iferror(if(and(Today()&gt;=VLOOKUP($I$1&amp;C119&amp;B119,TKB_HK2_Moi_Giang!$AB$3:$AE$1042,3,0),today()&lt;VLOOKUP($I$1&amp;C119&amp;B119,TKB_HK2_Moi_Giang!$AB$3:$AE$1042,4,0)),VLOOKUP($I$1&amp;C119&amp;B119,TKB_HK2_Moi_Giang!$AB$3:$AE$1042,2,0)," "),"")</f>
        <v/>
      </c>
      <c r="J119" s="338" t="str">
        <f>iferror(if(and(Today()&gt;=VLOOKUP($J$1&amp;C119&amp;B119,TKB_HK2_Moi_Giang!$AB$3:$AE$1042,3,0),today()&lt;VLOOKUP($J$1&amp;C119&amp;B119,TKB_HK2_Moi_Giang!$AB$3:$AE$1042,4,0)),VLOOKUP($J$1&amp;C119&amp;B119,TKB_HK2_Moi_Giang!$AB$3:$AE$1042,2,0)," "),"")</f>
        <v/>
      </c>
      <c r="K119" s="339" t="str">
        <f>iferror(if(and(Today()&gt;=VLOOKUP($K$1&amp;C119&amp;B119,TKB_HK2_Moi_Giang!$AB$3:$AE$1042,3,0),today()&lt;VLOOKUP($K$1&amp;C119&amp;B119,TKB_HK2_Moi_Giang!$AB$3:$AE$1042,4,0)),VLOOKUP($K$1&amp;C119&amp;B119,TKB_HK2_Moi_Giang!$AB$3:$AE$1042,2,0)," "),"")</f>
        <v/>
      </c>
    </row>
  </sheetData>
  <mergeCells count="21">
    <mergeCell ref="C1:D1"/>
    <mergeCell ref="A2:A7"/>
    <mergeCell ref="A8:A13"/>
    <mergeCell ref="A14:A19"/>
    <mergeCell ref="A20:A25"/>
    <mergeCell ref="A26:A31"/>
    <mergeCell ref="A32:A37"/>
    <mergeCell ref="A80:A85"/>
    <mergeCell ref="A86:A91"/>
    <mergeCell ref="A92:A97"/>
    <mergeCell ref="A98:A102"/>
    <mergeCell ref="A103:A108"/>
    <mergeCell ref="A109:A114"/>
    <mergeCell ref="A115:A119"/>
    <mergeCell ref="A38:A43"/>
    <mergeCell ref="A44:A49"/>
    <mergeCell ref="A50:A55"/>
    <mergeCell ref="A56:A61"/>
    <mergeCell ref="A62:A67"/>
    <mergeCell ref="A68:A73"/>
    <mergeCell ref="A74:A79"/>
  </mergeCells>
  <conditionalFormatting sqref="E2:K119">
    <cfRule type="notContainsBlanks" dxfId="6" priority="1">
      <formula>LEN(TRIM(E2))&gt;0</formula>
    </cfRule>
  </conditionalFormatting>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hidden="1" min="2" max="2" width="23.25"/>
    <col customWidth="1" min="3" max="4" width="5.5"/>
    <col customWidth="1" min="5" max="5" width="24.38"/>
    <col customWidth="1" min="6" max="6" width="23.38"/>
    <col customWidth="1" min="7" max="7" width="24.38"/>
    <col customWidth="1" min="8" max="8" width="22.0"/>
    <col customWidth="1" min="9" max="9" width="23.25"/>
    <col customWidth="1" min="10" max="10" width="22.0"/>
    <col customWidth="1" min="11" max="11" width="22.88"/>
  </cols>
  <sheetData>
    <row r="1">
      <c r="A1" s="340" t="s">
        <v>1385</v>
      </c>
      <c r="B1" s="341"/>
      <c r="C1" s="342" t="s">
        <v>1386</v>
      </c>
      <c r="D1" s="21"/>
      <c r="E1" s="343" t="s">
        <v>1250</v>
      </c>
      <c r="F1" s="343">
        <v>3.0</v>
      </c>
      <c r="G1" s="343">
        <v>4.0</v>
      </c>
      <c r="H1" s="343">
        <v>5.0</v>
      </c>
      <c r="I1" s="343">
        <v>6.0</v>
      </c>
      <c r="J1" s="343">
        <v>7.0</v>
      </c>
      <c r="K1" s="343" t="s">
        <v>1256</v>
      </c>
    </row>
    <row r="2">
      <c r="A2" s="344" t="s">
        <v>1271</v>
      </c>
      <c r="B2" s="345" t="s">
        <v>1271</v>
      </c>
      <c r="C2" s="346">
        <v>0.2916666666666667</v>
      </c>
      <c r="D2" s="346">
        <v>0.3541666666666667</v>
      </c>
      <c r="E2" s="347" t="str">
        <f>iferror(if(and(Today()&gt;=VLOOKUP($E$1&amp;C2&amp;B2,TKB_HK2_Moi_Giang!$AB$3:$AE$1042,3,0),today()&lt;VLOOKUP($E$1&amp;C2&amp;B2,TKB_HK2_Moi_Giang!$AB$3:$AE$1042,4,0)),VLOOKUP($E$1&amp;C2&amp;B2,TKB_HK2_Moi_Giang!$AB$3:$AE$1042,2,0)," "),)</f>
        <v/>
      </c>
      <c r="F2" s="347" t="str">
        <f>iferror(if(and(Today()&gt;=VLOOKUP($F$1&amp;C2&amp;B2,TKB_HK2_Moi_Giang!$AB$3:$AE$1042,3,0),today()&lt;VLOOKUP($F$1&amp;C2&amp;B2,TKB_HK2_Moi_Giang!$AB$3:$AE$1042,4,0)),VLOOKUP($F$1&amp;C2&amp;B2,TKB_HK2_Moi_Giang!$AB$3:$AE$1042,2,0)," "),)</f>
        <v/>
      </c>
      <c r="G2" s="347" t="str">
        <f>iferror(if(and(Today()&gt;=VLOOKUP($G$1&amp;C2&amp;B2,TKB_HK2_Moi_Giang!$AB$3:$AE$1042,3,0),today()&lt;VLOOKUP($G$1&amp;C2&amp;B2,TKB_HK2_Moi_Giang!$AB$3:$AE$1042,4,0)),VLOOKUP($G$1&amp;C2&amp;B2,TKB_HK2_Moi_Giang!$AB$3:$AE$1042,2,0)," "),)</f>
        <v/>
      </c>
      <c r="H2" s="347" t="str">
        <f>iferror(if(and(Today()&gt;=VLOOKUP($H$1&amp;C2&amp;B2,TKB_HK2_Moi_Giang!$AB$3:$AE$1042,3,0),today()&lt;VLOOKUP($H$1&amp;C2&amp;B2,TKB_HK2_Moi_Giang!$AB$3:$AE$1042,4,0)),VLOOKUP($H$1&amp;C2&amp;B2,TKB_HK2_Moi_Giang!$AB$3:$AE$1042,2,0)," "),)</f>
        <v/>
      </c>
      <c r="I2" s="347" t="str">
        <f>iferror(if(and(Today()&gt;=VLOOKUP($I$1&amp;C2&amp;B2,TKB_HK2_Moi_Giang!$AB$3:$AE$1042,3,0),today()&lt;VLOOKUP($I$1&amp;C2&amp;B2,TKB_HK2_Moi_Giang!$AB$3:$AE$1042,4,0)),VLOOKUP($I$1&amp;C2&amp;B2,TKB_HK2_Moi_Giang!$AB$3:$AE$1042,2,0)," "),)</f>
        <v/>
      </c>
      <c r="J2" s="347" t="str">
        <f>iferror(if(and(Today()&gt;=VLOOKUP($J$1&amp;C2&amp;B2,TKB_HK2_Moi_Giang!$AB$3:$AE$1042,3,0),today()&lt;VLOOKUP($J$1&amp;C2&amp;B2,TKB_HK2_Moi_Giang!$AB$3:$AE$1042,4,0)),VLOOKUP($J$1&amp;C2&amp;B2,TKB_HK2_Moi_Giang!$AB$3:$AE$1042,2,0)," "),)</f>
        <v/>
      </c>
      <c r="K2" s="348" t="str">
        <f>iferror(if(and(Today()&gt;=VLOOKUP($K$1&amp;C2&amp;B2,TKB_HK2_Moi_Giang!$AB$3:$AE$1042,3,0),today()&lt;VLOOKUP($K$1&amp;C2&amp;B2,TKB_HK2_Moi_Giang!$AB$3:$AE$1042,4,0)),VLOOKUP($K$1&amp;C2&amp;B2,TKB_HK2_Moi_Giang!$AB$3:$AE$1042,2,0)," "),)</f>
        <v/>
      </c>
    </row>
    <row r="3">
      <c r="A3" s="12"/>
      <c r="B3" s="345" t="s">
        <v>1271</v>
      </c>
      <c r="C3" s="346">
        <v>0.3229166666666667</v>
      </c>
      <c r="D3" s="346">
        <v>0.3854166666666667</v>
      </c>
      <c r="E3" s="347" t="str">
        <f>iferror(if(and(Today()&gt;=VLOOKUP($E$1&amp;C3&amp;B3,TKB_HK2_Moi_Giang!$AB$3:$AE$1042,3,0),today()&lt;VLOOKUP($E$1&amp;C3&amp;B3,TKB_HK2_Moi_Giang!$AB$3:$AE$1042,4,0)),VLOOKUP($E$1&amp;C3&amp;B3,TKB_HK2_Moi_Giang!$AB$3:$AE$1042,2,0)," "),)</f>
        <v> </v>
      </c>
      <c r="F3" s="347" t="str">
        <f>iferror(if(and(Today()&gt;=VLOOKUP($F$1&amp;C3&amp;B3,TKB_HK2_Moi_Giang!$AB$3:$AE$1042,3,0),today()&lt;VLOOKUP($F$1&amp;C3&amp;B3,TKB_HK2_Moi_Giang!$AB$3:$AE$1042,4,0)),VLOOKUP($F$1&amp;C3&amp;B3,TKB_HK2_Moi_Giang!$AB$3:$AE$1042,2,0)," "),)</f>
        <v/>
      </c>
      <c r="G3" s="347" t="str">
        <f>iferror(if(and(Today()&gt;=VLOOKUP($G$1&amp;C3&amp;B3,TKB_HK2_Moi_Giang!$AB$3:$AE$1042,3,0),today()&lt;VLOOKUP($G$1&amp;C3&amp;B3,TKB_HK2_Moi_Giang!$AB$3:$AE$1042,4,0)),VLOOKUP($G$1&amp;C3&amp;B3,TKB_HK2_Moi_Giang!$AB$3:$AE$1042,2,0)," "),)</f>
        <v> </v>
      </c>
      <c r="H3" s="347" t="str">
        <f>iferror(if(and(Today()&gt;=VLOOKUP($H$1&amp;C3&amp;B3,TKB_HK2_Moi_Giang!$AB$3:$AE$1042,3,0),today()&lt;VLOOKUP($H$1&amp;C3&amp;B3,TKB_HK2_Moi_Giang!$AB$3:$AE$1042,4,0)),VLOOKUP($H$1&amp;C3&amp;B3,TKB_HK2_Moi_Giang!$AB$3:$AE$1042,2,0)," "),)</f>
        <v> </v>
      </c>
      <c r="I3" s="347" t="str">
        <f>iferror(if(and(Today()&gt;=VLOOKUP($I$1&amp;C3&amp;B3,TKB_HK2_Moi_Giang!$AB$3:$AE$1042,3,0),today()&lt;VLOOKUP($I$1&amp;C3&amp;B3,TKB_HK2_Moi_Giang!$AB$3:$AE$1042,4,0)),VLOOKUP($I$1&amp;C3&amp;B3,TKB_HK2_Moi_Giang!$AB$3:$AE$1042,2,0)," "),)</f>
        <v> </v>
      </c>
      <c r="J3" s="347" t="str">
        <f>iferror(if(and(Today()&gt;=VLOOKUP($J$1&amp;C3&amp;B3,TKB_HK2_Moi_Giang!$AB$3:$AE$1042,3,0),today()&lt;VLOOKUP($J$1&amp;C3&amp;B3,TKB_HK2_Moi_Giang!$AB$3:$AE$1042,4,0)),VLOOKUP($J$1&amp;C3&amp;B3,TKB_HK2_Moi_Giang!$AB$3:$AE$1042,2,0)," "),)</f>
        <v/>
      </c>
      <c r="K3" s="348" t="str">
        <f>iferror(if(and(Today()&gt;=VLOOKUP($K$1&amp;C3&amp;B3,TKB_HK2_Moi_Giang!$AB$3:$AE$1042,3,0),today()&lt;VLOOKUP($K$1&amp;C3&amp;B3,TKB_HK2_Moi_Giang!$AB$3:$AE$1042,4,0)),VLOOKUP($K$1&amp;C3&amp;B3,TKB_HK2_Moi_Giang!$AB$3:$AE$1042,2,0)," "),)</f>
        <v/>
      </c>
    </row>
    <row r="4">
      <c r="A4" s="12"/>
      <c r="B4" s="345" t="s">
        <v>1271</v>
      </c>
      <c r="C4" s="346">
        <v>0.3645833333333333</v>
      </c>
      <c r="D4" s="346">
        <v>0.4895833333333333</v>
      </c>
      <c r="E4" s="347" t="str">
        <f>iferror(if(and(Today()&gt;=VLOOKUP($E$1&amp;C4&amp;B4,TKB_HK2_Moi_Giang!$AB$3:$AE$1042,3,0),today()&lt;VLOOKUP($E$1&amp;C4&amp;B4,TKB_HK2_Moi_Giang!$AB$3:$AE$1042,4,0)),VLOOKUP($E$1&amp;C4&amp;B4,TKB_HK2_Moi_Giang!$AB$3:$AE$1042,2,0)," "),)</f>
        <v/>
      </c>
      <c r="F4" s="347" t="str">
        <f>iferror(if(and(Today()&gt;=VLOOKUP($F$1&amp;C4&amp;B4,TKB_HK2_Moi_Giang!$AB$3:$AE$1042,3,0),today()&lt;VLOOKUP($F$1&amp;C4&amp;B4,TKB_HK2_Moi_Giang!$AB$3:$AE$1042,4,0)),VLOOKUP($F$1&amp;C4&amp;B4,TKB_HK2_Moi_Giang!$AB$3:$AE$1042,2,0)," "),)</f>
        <v/>
      </c>
      <c r="G4" s="347" t="str">
        <f>iferror(if(and(Today()&gt;=VLOOKUP($G$1&amp;C4&amp;B4,TKB_HK2_Moi_Giang!$AB$3:$AE$1042,3,0),today()&lt;VLOOKUP($G$1&amp;C4&amp;B4,TKB_HK2_Moi_Giang!$AB$3:$AE$1042,4,0)),VLOOKUP($G$1&amp;C4&amp;B4,TKB_HK2_Moi_Giang!$AB$3:$AE$1042,2,0)," "),)</f>
        <v/>
      </c>
      <c r="H4" s="347" t="str">
        <f>iferror(if(and(Today()&gt;=VLOOKUP($H$1&amp;C4&amp;B4,TKB_HK2_Moi_Giang!$AB$3:$AE$1042,3,0),today()&lt;VLOOKUP($H$1&amp;C4&amp;B4,TKB_HK2_Moi_Giang!$AB$3:$AE$1042,4,0)),VLOOKUP($H$1&amp;C4&amp;B4,TKB_HK2_Moi_Giang!$AB$3:$AE$1042,2,0)," "),)</f>
        <v/>
      </c>
      <c r="I4" s="347" t="str">
        <f>iferror(if(and(Today()&gt;=VLOOKUP($I$1&amp;C4&amp;B4,TKB_HK2_Moi_Giang!$AB$3:$AE$1042,3,0),today()&lt;VLOOKUP($I$1&amp;C4&amp;B4,TKB_HK2_Moi_Giang!$AB$3:$AE$1042,4,0)),VLOOKUP($I$1&amp;C4&amp;B4,TKB_HK2_Moi_Giang!$AB$3:$AE$1042,2,0)," "),)</f>
        <v/>
      </c>
      <c r="J4" s="347" t="str">
        <f>iferror(if(and(Today()&gt;=VLOOKUP($J$1&amp;C4&amp;B4,TKB_HK2_Moi_Giang!$AB$3:$AE$1042,3,0),today()&lt;VLOOKUP($J$1&amp;C4&amp;B4,TKB_HK2_Moi_Giang!$AB$3:$AE$1042,4,0)),VLOOKUP($J$1&amp;C4&amp;B4,TKB_HK2_Moi_Giang!$AB$3:$AE$1042,2,0)," "),)</f>
        <v/>
      </c>
      <c r="K4" s="348" t="str">
        <f>iferror(if(and(Today()&gt;=VLOOKUP($K$1&amp;C4&amp;B4,TKB_HK2_Moi_Giang!$AB$3:$AE$1042,3,0),today()&lt;VLOOKUP($K$1&amp;C4&amp;B4,TKB_HK2_Moi_Giang!$AB$3:$AE$1042,4,0)),VLOOKUP($K$1&amp;C4&amp;B4,TKB_HK2_Moi_Giang!$AB$3:$AE$1042,2,0)," "),)</f>
        <v/>
      </c>
    </row>
    <row r="5">
      <c r="A5" s="12"/>
      <c r="B5" s="345" t="s">
        <v>1271</v>
      </c>
      <c r="C5" s="349">
        <v>0.5416666666666666</v>
      </c>
      <c r="D5" s="349">
        <v>0.6354166666666666</v>
      </c>
      <c r="E5" s="347" t="str">
        <f>iferror(if(and(Today()&gt;=VLOOKUP($E$1&amp;C5&amp;B5,TKB_HK2_Moi_Giang!$AB$3:$AE$1042,3,0),today()&lt;VLOOKUP($E$1&amp;C5&amp;B5,TKB_HK2_Moi_Giang!$AB$3:$AE$1042,4,0)),VLOOKUP($E$1&amp;C5&amp;B5,TKB_HK2_Moi_Giang!$AB$3:$AE$1042,2,0)," "),)</f>
        <v/>
      </c>
      <c r="F5" s="347" t="str">
        <f>iferror(if(and(Today()&gt;=VLOOKUP($F$1&amp;C5&amp;B5,TKB_HK2_Moi_Giang!$AB$3:$AE$1042,3,0),today()&lt;VLOOKUP($F$1&amp;C5&amp;B5,TKB_HK2_Moi_Giang!$AB$3:$AE$1042,4,0)),VLOOKUP($F$1&amp;C5&amp;B5,TKB_HK2_Moi_Giang!$AB$3:$AE$1042,2,0)," "),)</f>
        <v/>
      </c>
      <c r="G5" s="347" t="str">
        <f>iferror(if(and(Today()&gt;=VLOOKUP($G$1&amp;C5&amp;B5,TKB_HK2_Moi_Giang!$AB$3:$AE$1042,3,0),today()&lt;VLOOKUP($G$1&amp;C5&amp;B5,TKB_HK2_Moi_Giang!$AB$3:$AE$1042,4,0)),VLOOKUP($G$1&amp;C5&amp;B5,TKB_HK2_Moi_Giang!$AB$3:$AE$1042,2,0)," "),)</f>
        <v/>
      </c>
      <c r="H5" s="347" t="str">
        <f>iferror(if(and(Today()&gt;=VLOOKUP($H$1&amp;C5&amp;B5,TKB_HK2_Moi_Giang!$AB$3:$AE$1042,3,0),today()&lt;VLOOKUP($H$1&amp;C5&amp;B5,TKB_HK2_Moi_Giang!$AB$3:$AE$1042,4,0)),VLOOKUP($H$1&amp;C5&amp;B5,TKB_HK2_Moi_Giang!$AB$3:$AE$1042,2,0)," "),)</f>
        <v/>
      </c>
      <c r="I5" s="347" t="str">
        <f>iferror(if(and(Today()&gt;=VLOOKUP($I$1&amp;C5&amp;B5,TKB_HK2_Moi_Giang!$AB$3:$AE$1042,3,0),today()&lt;VLOOKUP($I$1&amp;C5&amp;B5,TKB_HK2_Moi_Giang!$AB$3:$AE$1042,4,0)),VLOOKUP($I$1&amp;C5&amp;B5,TKB_HK2_Moi_Giang!$AB$3:$AE$1042,2,0)," "),)</f>
        <v> </v>
      </c>
      <c r="J5" s="347" t="str">
        <f>iferror(if(and(Today()&gt;=VLOOKUP($J$1&amp;C5&amp;B5,TKB_HK2_Moi_Giang!$AB$3:$AE$1042,3,0),today()&lt;VLOOKUP($J$1&amp;C5&amp;B5,TKB_HK2_Moi_Giang!$AB$3:$AE$1042,4,0)),VLOOKUP($J$1&amp;C5&amp;B5,TKB_HK2_Moi_Giang!$AB$3:$AE$1042,2,0)," "),)</f>
        <v/>
      </c>
      <c r="K5" s="348" t="str">
        <f>iferror(if(and(Today()&gt;=VLOOKUP($K$1&amp;C5&amp;B5,TKB_HK2_Moi_Giang!$AB$3:$AE$1042,3,0),today()&lt;VLOOKUP($K$1&amp;C5&amp;B5,TKB_HK2_Moi_Giang!$AB$3:$AE$1042,4,0)),VLOOKUP($K$1&amp;C5&amp;B5,TKB_HK2_Moi_Giang!$AB$3:$AE$1042,2,0)," "),)</f>
        <v/>
      </c>
    </row>
    <row r="6">
      <c r="A6" s="12"/>
      <c r="B6" s="345" t="s">
        <v>1271</v>
      </c>
      <c r="C6" s="349">
        <v>0.6458333333333334</v>
      </c>
      <c r="D6" s="349">
        <v>0.7395833333333334</v>
      </c>
      <c r="E6" s="347" t="str">
        <f>iferror(if(and(Today()&gt;=VLOOKUP($E$1&amp;C6&amp;B6,TKB_HK2_Moi_Giang!$AB$3:$AE$1042,3,0),today()&lt;VLOOKUP($E$1&amp;C6&amp;B6,TKB_HK2_Moi_Giang!$AB$3:$AE$1042,4,0)),VLOOKUP($E$1&amp;C6&amp;B6,TKB_HK2_Moi_Giang!$AB$3:$AE$1042,2,0)," "),)</f>
        <v/>
      </c>
      <c r="F6" s="347" t="str">
        <f>iferror(if(and(Today()&gt;=VLOOKUP($F$1&amp;C6&amp;B6,TKB_HK2_Moi_Giang!$AB$3:$AE$1042,3,0),today()&lt;VLOOKUP($F$1&amp;C6&amp;B6,TKB_HK2_Moi_Giang!$AB$3:$AE$1042,4,0)),VLOOKUP($F$1&amp;C6&amp;B6,TKB_HK2_Moi_Giang!$AB$3:$AE$1042,2,0)," "),)</f>
        <v/>
      </c>
      <c r="G6" s="347" t="str">
        <f>iferror(if(and(Today()&gt;=VLOOKUP($G$1&amp;C6&amp;B6,TKB_HK2_Moi_Giang!$AB$3:$AE$1042,3,0),today()&lt;VLOOKUP($G$1&amp;C6&amp;B6,TKB_HK2_Moi_Giang!$AB$3:$AE$1042,4,0)),VLOOKUP($G$1&amp;C6&amp;B6,TKB_HK2_Moi_Giang!$AB$3:$AE$1042,2,0)," "),)</f>
        <v/>
      </c>
      <c r="H6" s="347" t="str">
        <f>iferror(if(and(Today()&gt;=VLOOKUP($H$1&amp;C6&amp;B6,TKB_HK2_Moi_Giang!$AB$3:$AE$1042,3,0),today()&lt;VLOOKUP($H$1&amp;C6&amp;B6,TKB_HK2_Moi_Giang!$AB$3:$AE$1042,4,0)),VLOOKUP($H$1&amp;C6&amp;B6,TKB_HK2_Moi_Giang!$AB$3:$AE$1042,2,0)," "),)</f>
        <v/>
      </c>
      <c r="I6" s="347" t="str">
        <f>iferror(if(and(Today()&gt;=VLOOKUP($I$1&amp;C6&amp;B6,TKB_HK2_Moi_Giang!$AB$3:$AE$1042,3,0),today()&lt;VLOOKUP($I$1&amp;C6&amp;B6,TKB_HK2_Moi_Giang!$AB$3:$AE$1042,4,0)),VLOOKUP($I$1&amp;C6&amp;B6,TKB_HK2_Moi_Giang!$AB$3:$AE$1042,2,0)," "),)</f>
        <v/>
      </c>
      <c r="J6" s="347" t="str">
        <f>iferror(if(and(Today()&gt;=VLOOKUP($J$1&amp;C6&amp;B6,TKB_HK2_Moi_Giang!$AB$3:$AE$1042,3,0),today()&lt;VLOOKUP($J$1&amp;C6&amp;B6,TKB_HK2_Moi_Giang!$AB$3:$AE$1042,4,0)),VLOOKUP($J$1&amp;C6&amp;B6,TKB_HK2_Moi_Giang!$AB$3:$AE$1042,2,0)," "),)</f>
        <v/>
      </c>
      <c r="K6" s="348" t="str">
        <f>iferror(if(and(Today()&gt;=VLOOKUP($K$1&amp;C6&amp;B6,TKB_HK2_Moi_Giang!$AB$3:$AE$1042,3,0),today()&lt;VLOOKUP($K$1&amp;C6&amp;B6,TKB_HK2_Moi_Giang!$AB$3:$AE$1042,4,0)),VLOOKUP($K$1&amp;C6&amp;B6,TKB_HK2_Moi_Giang!$AB$3:$AE$1042,2,0)," "),)</f>
        <v/>
      </c>
    </row>
    <row r="7">
      <c r="A7" s="19"/>
      <c r="B7" s="345" t="s">
        <v>1271</v>
      </c>
      <c r="C7" s="349">
        <v>0.75</v>
      </c>
      <c r="D7" s="349">
        <v>0.84375</v>
      </c>
      <c r="E7" s="347" t="str">
        <f>iferror(if(and(Today()&gt;=VLOOKUP($E$1&amp;C7&amp;B7,TKB_HK2_Moi_Giang!$AB$3:$AE$1042,3,0),today()&lt;VLOOKUP($E$1&amp;C7&amp;B7,TKB_HK2_Moi_Giang!$AB$3:$AE$1042,4,0)),VLOOKUP($E$1&amp;C7&amp;B7,TKB_HK2_Moi_Giang!$AB$3:$AE$1042,2,0)," "),)</f>
        <v/>
      </c>
      <c r="F7" s="347" t="str">
        <f>iferror(if(and(Today()&gt;=VLOOKUP($F$1&amp;C7&amp;B7,TKB_HK2_Moi_Giang!$AB$3:$AE$1042,3,0),today()&lt;VLOOKUP($F$1&amp;C7&amp;B7,TKB_HK2_Moi_Giang!$AB$3:$AE$1042,4,0)),VLOOKUP($F$1&amp;C7&amp;B7,TKB_HK2_Moi_Giang!$AB$3:$AE$1042,2,0)," "),)</f>
        <v/>
      </c>
      <c r="G7" s="347" t="str">
        <f>iferror(if(and(Today()&gt;=VLOOKUP($G$1&amp;C7&amp;B7,TKB_HK2_Moi_Giang!$AB$3:$AE$1042,3,0),today()&lt;VLOOKUP($G$1&amp;C7&amp;B7,TKB_HK2_Moi_Giang!$AB$3:$AE$1042,4,0)),VLOOKUP($G$1&amp;C7&amp;B7,TKB_HK2_Moi_Giang!$AB$3:$AE$1042,2,0)," "),)</f>
        <v/>
      </c>
      <c r="H7" s="347" t="str">
        <f>iferror(if(and(Today()&gt;=VLOOKUP($H$1&amp;C7&amp;B7,TKB_HK2_Moi_Giang!$AB$3:$AE$1042,3,0),today()&lt;VLOOKUP($H$1&amp;C7&amp;B7,TKB_HK2_Moi_Giang!$AB$3:$AE$1042,4,0)),VLOOKUP($H$1&amp;C7&amp;B7,TKB_HK2_Moi_Giang!$AB$3:$AE$1042,2,0)," "),)</f>
        <v/>
      </c>
      <c r="I7" s="347" t="str">
        <f>iferror(if(and(Today()&gt;=VLOOKUP($I$1&amp;C7&amp;B7,TKB_HK2_Moi_Giang!$AB$3:$AE$1042,3,0),today()&lt;VLOOKUP($I$1&amp;C7&amp;B7,TKB_HK2_Moi_Giang!$AB$3:$AE$1042,4,0)),VLOOKUP($I$1&amp;C7&amp;B7,TKB_HK2_Moi_Giang!$AB$3:$AE$1042,2,0)," "),)</f>
        <v/>
      </c>
      <c r="J7" s="347" t="str">
        <f>iferror(if(and(Today()&gt;=VLOOKUP($J$1&amp;C7&amp;B7,TKB_HK2_Moi_Giang!$AB$3:$AE$1042,3,0),today()&lt;VLOOKUP($J$1&amp;C7&amp;B7,TKB_HK2_Moi_Giang!$AB$3:$AE$1042,4,0)),VLOOKUP($J$1&amp;C7&amp;B7,TKB_HK2_Moi_Giang!$AB$3:$AE$1042,2,0)," "),)</f>
        <v/>
      </c>
      <c r="K7" s="348" t="str">
        <f>iferror(if(and(Today()&gt;=VLOOKUP($K$1&amp;C7&amp;B7,TKB_HK2_Moi_Giang!$AB$3:$AE$1042,3,0),today()&lt;VLOOKUP($K$1&amp;C7&amp;B7,TKB_HK2_Moi_Giang!$AB$3:$AE$1042,4,0)),VLOOKUP($K$1&amp;C7&amp;B7,TKB_HK2_Moi_Giang!$AB$3:$AE$1042,2,0)," "),)</f>
        <v/>
      </c>
    </row>
    <row r="8">
      <c r="A8" s="344" t="s">
        <v>1270</v>
      </c>
      <c r="B8" s="350" t="s">
        <v>1270</v>
      </c>
      <c r="C8" s="346">
        <v>0.2916666666666667</v>
      </c>
      <c r="D8" s="346">
        <v>0.3541666666666667</v>
      </c>
      <c r="E8" s="347" t="str">
        <f>iferror(if(and(Today()&gt;=VLOOKUP($E$1&amp;C8&amp;B8,TKB_HK2_Moi_Giang!$AB$3:$AE$1042,3,0),today()&lt;VLOOKUP($E$1&amp;C8&amp;B8,TKB_HK2_Moi_Giang!$AB$3:$AE$1042,4,0)),VLOOKUP($E$1&amp;C8&amp;B8,TKB_HK2_Moi_Giang!$AB$3:$AE$1042,2,0)," "),)</f>
        <v/>
      </c>
      <c r="F8" s="347" t="str">
        <f>iferror(if(and(Today()&gt;=VLOOKUP($F$1&amp;C8&amp;B8,TKB_HK2_Moi_Giang!$AB$3:$AE$1042,3,0),today()&lt;VLOOKUP($F$1&amp;C8&amp;B8,TKB_HK2_Moi_Giang!$AB$3:$AE$1042,4,0)),VLOOKUP($F$1&amp;C8&amp;B8,TKB_HK2_Moi_Giang!$AB$3:$AE$1042,2,0)," "),)</f>
        <v/>
      </c>
      <c r="G8" s="347" t="str">
        <f>iferror(if(and(Today()&gt;=VLOOKUP($G$1&amp;C8&amp;B8,TKB_HK2_Moi_Giang!$AB$3:$AE$1042,3,0),today()&lt;VLOOKUP($G$1&amp;C8&amp;B8,TKB_HK2_Moi_Giang!$AB$3:$AE$1042,4,0)),VLOOKUP($G$1&amp;C8&amp;B8,TKB_HK2_Moi_Giang!$AB$3:$AE$1042,2,0)," "),)</f>
        <v/>
      </c>
      <c r="H8" s="347" t="str">
        <f>iferror(if(and(Today()&gt;=VLOOKUP($H$1&amp;C8&amp;B8,TKB_HK2_Moi_Giang!$AB$3:$AE$1042,3,0),today()&lt;VLOOKUP($H$1&amp;C8&amp;B8,TKB_HK2_Moi_Giang!$AB$3:$AE$1042,4,0)),VLOOKUP($H$1&amp;C8&amp;B8,TKB_HK2_Moi_Giang!$AB$3:$AE$1042,2,0)," "),)</f>
        <v/>
      </c>
      <c r="I8" s="347" t="str">
        <f>iferror(if(and(Today()&gt;=VLOOKUP($I$1&amp;C8&amp;B8,TKB_HK2_Moi_Giang!$AB$3:$AE$1042,3,0),today()&lt;VLOOKUP($I$1&amp;C8&amp;B8,TKB_HK2_Moi_Giang!$AB$3:$AE$1042,4,0)),VLOOKUP($I$1&amp;C8&amp;B8,TKB_HK2_Moi_Giang!$AB$3:$AE$1042,2,0)," "),)</f>
        <v/>
      </c>
      <c r="J8" s="347" t="str">
        <f>iferror(if(and(Today()&gt;=VLOOKUP($J$1&amp;C8&amp;B8,TKB_HK2_Moi_Giang!$AB$3:$AE$1042,3,0),today()&lt;VLOOKUP($J$1&amp;C8&amp;B8,TKB_HK2_Moi_Giang!$AB$3:$AE$1042,4,0)),VLOOKUP($J$1&amp;C8&amp;B8,TKB_HK2_Moi_Giang!$AB$3:$AE$1042,2,0)," "),)</f>
        <v/>
      </c>
      <c r="K8" s="348" t="str">
        <f>iferror(if(and(Today()&gt;=VLOOKUP($K$1&amp;C8&amp;B8,TKB_HK2_Moi_Giang!$AB$3:$AE$1042,3,0),today()&lt;VLOOKUP($K$1&amp;C8&amp;B8,TKB_HK2_Moi_Giang!$AB$3:$AE$1042,4,0)),VLOOKUP($K$1&amp;C8&amp;B8,TKB_HK2_Moi_Giang!$AB$3:$AE$1042,2,0)," "),)</f>
        <v/>
      </c>
    </row>
    <row r="9">
      <c r="A9" s="12"/>
      <c r="B9" s="350" t="s">
        <v>1270</v>
      </c>
      <c r="C9" s="346">
        <v>0.3229166666666667</v>
      </c>
      <c r="D9" s="346">
        <v>0.3854166666666667</v>
      </c>
      <c r="E9" s="347" t="str">
        <f>iferror(if(and(Today()&gt;=VLOOKUP($E$1&amp;C9&amp;B9,TKB_HK2_Moi_Giang!$AB$3:$AE$1042,3,0),today()&lt;VLOOKUP($E$1&amp;C9&amp;B9,TKB_HK2_Moi_Giang!$AB$3:$AE$1042,4,0)),VLOOKUP($E$1&amp;C9&amp;B9,TKB_HK2_Moi_Giang!$AB$3:$AE$1042,2,0)," "),)</f>
        <v> </v>
      </c>
      <c r="F9" s="347" t="str">
        <f>iferror(if(and(Today()&gt;=VLOOKUP($F$1&amp;C9&amp;B9,TKB_HK2_Moi_Giang!$AB$3:$AE$1042,3,0),today()&lt;VLOOKUP($F$1&amp;C9&amp;B9,TKB_HK2_Moi_Giang!$AB$3:$AE$1042,4,0)),VLOOKUP($F$1&amp;C9&amp;B9,TKB_HK2_Moi_Giang!$AB$3:$AE$1042,2,0)," "),)</f>
        <v> </v>
      </c>
      <c r="G9" s="347" t="str">
        <f>iferror(if(and(Today()&gt;=VLOOKUP($G$1&amp;C9&amp;B9,TKB_HK2_Moi_Giang!$AB$3:$AE$1042,3,0),today()&lt;VLOOKUP($G$1&amp;C9&amp;B9,TKB_HK2_Moi_Giang!$AB$3:$AE$1042,4,0)),VLOOKUP($G$1&amp;C9&amp;B9,TKB_HK2_Moi_Giang!$AB$3:$AE$1042,2,0)," "),)</f>
        <v> </v>
      </c>
      <c r="H9" s="347" t="str">
        <f>iferror(if(and(Today()&gt;=VLOOKUP($H$1&amp;C9&amp;B9,TKB_HK2_Moi_Giang!$AB$3:$AE$1042,3,0),today()&lt;VLOOKUP($H$1&amp;C9&amp;B9,TKB_HK2_Moi_Giang!$AB$3:$AE$1042,4,0)),VLOOKUP($H$1&amp;C9&amp;B9,TKB_HK2_Moi_Giang!$AB$3:$AE$1042,2,0)," "),)</f>
        <v/>
      </c>
      <c r="I9" s="347" t="str">
        <f>iferror(if(and(Today()&gt;=VLOOKUP($I$1&amp;C9&amp;B9,TKB_HK2_Moi_Giang!$AB$3:$AE$1042,3,0),today()&lt;VLOOKUP($I$1&amp;C9&amp;B9,TKB_HK2_Moi_Giang!$AB$3:$AE$1042,4,0)),VLOOKUP($I$1&amp;C9&amp;B9,TKB_HK2_Moi_Giang!$AB$3:$AE$1042,2,0)," "),)</f>
        <v/>
      </c>
      <c r="J9" s="347" t="str">
        <f>iferror(if(and(Today()&gt;=VLOOKUP($J$1&amp;C9&amp;B9,TKB_HK2_Moi_Giang!$AB$3:$AE$1042,3,0),today()&lt;VLOOKUP($J$1&amp;C9&amp;B9,TKB_HK2_Moi_Giang!$AB$3:$AE$1042,4,0)),VLOOKUP($J$1&amp;C9&amp;B9,TKB_HK2_Moi_Giang!$AB$3:$AE$1042,2,0)," "),)</f>
        <v/>
      </c>
      <c r="K9" s="348" t="str">
        <f>iferror(if(and(Today()&gt;=VLOOKUP($K$1&amp;C9&amp;B9,TKB_HK2_Moi_Giang!$AB$3:$AE$1042,3,0),today()&lt;VLOOKUP($K$1&amp;C9&amp;B9,TKB_HK2_Moi_Giang!$AB$3:$AE$1042,4,0)),VLOOKUP($K$1&amp;C9&amp;B9,TKB_HK2_Moi_Giang!$AB$3:$AE$1042,2,0)," "),)</f>
        <v/>
      </c>
    </row>
    <row r="10">
      <c r="A10" s="12"/>
      <c r="B10" s="345" t="s">
        <v>1270</v>
      </c>
      <c r="C10" s="346">
        <v>0.3645833333333333</v>
      </c>
      <c r="D10" s="346">
        <v>0.4895833333333333</v>
      </c>
      <c r="E10" s="347" t="str">
        <f>iferror(if(and(Today()&gt;=VLOOKUP($E$1&amp;C10&amp;B10,TKB_HK2_Moi_Giang!$AB$3:$AE$1042,3,0),today()&lt;VLOOKUP($E$1&amp;C10&amp;B10,TKB_HK2_Moi_Giang!$AB$3:$AE$1042,4,0)),VLOOKUP($E$1&amp;C10&amp;B10,TKB_HK2_Moi_Giang!$AB$3:$AE$1042,2,0)," "),)</f>
        <v/>
      </c>
      <c r="F10" s="347" t="str">
        <f>iferror(if(and(Today()&gt;=VLOOKUP($F$1&amp;C10&amp;B10,TKB_HK2_Moi_Giang!$AB$3:$AE$1042,3,0),today()&lt;VLOOKUP($F$1&amp;C10&amp;B10,TKB_HK2_Moi_Giang!$AB$3:$AE$1042,4,0)),VLOOKUP($F$1&amp;C10&amp;B10,TKB_HK2_Moi_Giang!$AB$3:$AE$1042,2,0)," "),)</f>
        <v/>
      </c>
      <c r="G10" s="347" t="str">
        <f>iferror(if(and(Today()&gt;=VLOOKUP($G$1&amp;C10&amp;B10,TKB_HK2_Moi_Giang!$AB$3:$AE$1042,3,0),today()&lt;VLOOKUP($G$1&amp;C10&amp;B10,TKB_HK2_Moi_Giang!$AB$3:$AE$1042,4,0)),VLOOKUP($G$1&amp;C10&amp;B10,TKB_HK2_Moi_Giang!$AB$3:$AE$1042,2,0)," "),)</f>
        <v/>
      </c>
      <c r="H10" s="347" t="str">
        <f>iferror(if(and(Today()&gt;=VLOOKUP($H$1&amp;C10&amp;B10,TKB_HK2_Moi_Giang!$AB$3:$AE$1042,3,0),today()&lt;VLOOKUP($H$1&amp;C10&amp;B10,TKB_HK2_Moi_Giang!$AB$3:$AE$1042,4,0)),VLOOKUP($H$1&amp;C10&amp;B10,TKB_HK2_Moi_Giang!$AB$3:$AE$1042,2,0)," "),)</f>
        <v/>
      </c>
      <c r="I10" s="347" t="str">
        <f>iferror(if(and(Today()&gt;=VLOOKUP($I$1&amp;C10&amp;B10,TKB_HK2_Moi_Giang!$AB$3:$AE$1042,3,0),today()&lt;VLOOKUP($I$1&amp;C10&amp;B10,TKB_HK2_Moi_Giang!$AB$3:$AE$1042,4,0)),VLOOKUP($I$1&amp;C10&amp;B10,TKB_HK2_Moi_Giang!$AB$3:$AE$1042,2,0)," "),)</f>
        <v/>
      </c>
      <c r="J10" s="347" t="str">
        <f>iferror(if(and(Today()&gt;=VLOOKUP($J$1&amp;C10&amp;B10,TKB_HK2_Moi_Giang!$AB$3:$AE$1042,3,0),today()&lt;VLOOKUP($J$1&amp;C10&amp;B10,TKB_HK2_Moi_Giang!$AB$3:$AE$1042,4,0)),VLOOKUP($J$1&amp;C10&amp;B10,TKB_HK2_Moi_Giang!$AB$3:$AE$1042,2,0)," "),)</f>
        <v/>
      </c>
      <c r="K10" s="348" t="str">
        <f>iferror(if(and(Today()&gt;=VLOOKUP($K$1&amp;C10&amp;B10,TKB_HK2_Moi_Giang!$AB$3:$AE$1042,3,0),today()&lt;VLOOKUP($K$1&amp;C10&amp;B10,TKB_HK2_Moi_Giang!$AB$3:$AE$1042,4,0)),VLOOKUP($K$1&amp;C10&amp;B10,TKB_HK2_Moi_Giang!$AB$3:$AE$1042,2,0)," "),)</f>
        <v/>
      </c>
    </row>
    <row r="11">
      <c r="A11" s="12"/>
      <c r="B11" s="345" t="s">
        <v>1270</v>
      </c>
      <c r="C11" s="349">
        <v>0.5416666666666666</v>
      </c>
      <c r="D11" s="349">
        <v>0.6354166666666666</v>
      </c>
      <c r="E11" s="347" t="str">
        <f>iferror(if(and(Today()&gt;=VLOOKUP($E$1&amp;C11&amp;B11,TKB_HK2_Moi_Giang!$AB$3:$AE$1042,3,0),today()&lt;VLOOKUP($E$1&amp;C11&amp;B11,TKB_HK2_Moi_Giang!$AB$3:$AE$1042,4,0)),VLOOKUP($E$1&amp;C11&amp;B11,TKB_HK2_Moi_Giang!$AB$3:$AE$1042,2,0)," "),)</f>
        <v> </v>
      </c>
      <c r="F11" s="347" t="str">
        <f>iferror(if(and(Today()&gt;=VLOOKUP($F$1&amp;C11&amp;B11,TKB_HK2_Moi_Giang!$AB$3:$AE$1042,3,0),today()&lt;VLOOKUP($F$1&amp;C11&amp;B11,TKB_HK2_Moi_Giang!$AB$3:$AE$1042,4,0)),VLOOKUP($F$1&amp;C11&amp;B11,TKB_HK2_Moi_Giang!$AB$3:$AE$1042,2,0)," "),)</f>
        <v/>
      </c>
      <c r="G11" s="347" t="str">
        <f>iferror(if(and(Today()&gt;=VLOOKUP($G$1&amp;C11&amp;B11,TKB_HK2_Moi_Giang!$AB$3:$AE$1042,3,0),today()&lt;VLOOKUP($G$1&amp;C11&amp;B11,TKB_HK2_Moi_Giang!$AB$3:$AE$1042,4,0)),VLOOKUP($G$1&amp;C11&amp;B11,TKB_HK2_Moi_Giang!$AB$3:$AE$1042,2,0)," "),)</f>
        <v> </v>
      </c>
      <c r="H11" s="347" t="str">
        <f>iferror(if(and(Today()&gt;=VLOOKUP($H$1&amp;C11&amp;B11,TKB_HK2_Moi_Giang!$AB$3:$AE$1042,3,0),today()&lt;VLOOKUP($H$1&amp;C11&amp;B11,TKB_HK2_Moi_Giang!$AB$3:$AE$1042,4,0)),VLOOKUP($H$1&amp;C11&amp;B11,TKB_HK2_Moi_Giang!$AB$3:$AE$1042,2,0)," "),)</f>
        <v/>
      </c>
      <c r="I11" s="347" t="str">
        <f>iferror(if(and(Today()&gt;=VLOOKUP($I$1&amp;C11&amp;B11,TKB_HK2_Moi_Giang!$AB$3:$AE$1042,3,0),today()&lt;VLOOKUP($I$1&amp;C11&amp;B11,TKB_HK2_Moi_Giang!$AB$3:$AE$1042,4,0)),VLOOKUP($I$1&amp;C11&amp;B11,TKB_HK2_Moi_Giang!$AB$3:$AE$1042,2,0)," "),)</f>
        <v/>
      </c>
      <c r="J11" s="347" t="str">
        <f>iferror(if(and(Today()&gt;=VLOOKUP($J$1&amp;C11&amp;B11,TKB_HK2_Moi_Giang!$AB$3:$AE$1042,3,0),today()&lt;VLOOKUP($J$1&amp;C11&amp;B11,TKB_HK2_Moi_Giang!$AB$3:$AE$1042,4,0)),VLOOKUP($J$1&amp;C11&amp;B11,TKB_HK2_Moi_Giang!$AB$3:$AE$1042,2,0)," "),)</f>
        <v/>
      </c>
      <c r="K11" s="348" t="str">
        <f>iferror(if(and(Today()&gt;=VLOOKUP($K$1&amp;C11&amp;B11,TKB_HK2_Moi_Giang!$AB$3:$AE$1042,3,0),today()&lt;VLOOKUP($K$1&amp;C11&amp;B11,TKB_HK2_Moi_Giang!$AB$3:$AE$1042,4,0)),VLOOKUP($K$1&amp;C11&amp;B11,TKB_HK2_Moi_Giang!$AB$3:$AE$1042,2,0)," "),)</f>
        <v/>
      </c>
    </row>
    <row r="12">
      <c r="A12" s="12"/>
      <c r="B12" s="345" t="s">
        <v>1270</v>
      </c>
      <c r="C12" s="349">
        <v>0.6458333333333334</v>
      </c>
      <c r="D12" s="349">
        <v>0.7395833333333334</v>
      </c>
      <c r="E12" s="347" t="str">
        <f>iferror(if(and(Today()&gt;=VLOOKUP($E$1&amp;C12&amp;B12,TKB_HK2_Moi_Giang!$AB$3:$AE$1042,3,0),today()&lt;VLOOKUP($E$1&amp;C12&amp;B12,TKB_HK2_Moi_Giang!$AB$3:$AE$1042,4,0)),VLOOKUP($E$1&amp;C12&amp;B12,TKB_HK2_Moi_Giang!$AB$3:$AE$1042,2,0)," "),)</f>
        <v/>
      </c>
      <c r="F12" s="347" t="str">
        <f>iferror(if(and(Today()&gt;=VLOOKUP($F$1&amp;C12&amp;B12,TKB_HK2_Moi_Giang!$AB$3:$AE$1042,3,0),today()&lt;VLOOKUP($F$1&amp;C12&amp;B12,TKB_HK2_Moi_Giang!$AB$3:$AE$1042,4,0)),VLOOKUP($F$1&amp;C12&amp;B12,TKB_HK2_Moi_Giang!$AB$3:$AE$1042,2,0)," "),)</f>
        <v/>
      </c>
      <c r="G12" s="347" t="str">
        <f>iferror(if(and(Today()&gt;=VLOOKUP($G$1&amp;C12&amp;B12,TKB_HK2_Moi_Giang!$AB$3:$AE$1042,3,0),today()&lt;VLOOKUP($G$1&amp;C12&amp;B12,TKB_HK2_Moi_Giang!$AB$3:$AE$1042,4,0)),VLOOKUP($G$1&amp;C12&amp;B12,TKB_HK2_Moi_Giang!$AB$3:$AE$1042,2,0)," "),)</f>
        <v/>
      </c>
      <c r="H12" s="347" t="str">
        <f>iferror(if(and(Today()&gt;=VLOOKUP($H$1&amp;C12&amp;B12,TKB_HK2_Moi_Giang!$AB$3:$AE$1042,3,0),today()&lt;VLOOKUP($H$1&amp;C12&amp;B12,TKB_HK2_Moi_Giang!$AB$3:$AE$1042,4,0)),VLOOKUP($H$1&amp;C12&amp;B12,TKB_HK2_Moi_Giang!$AB$3:$AE$1042,2,0)," "),)</f>
        <v/>
      </c>
      <c r="I12" s="347" t="str">
        <f>iferror(if(and(Today()&gt;=VLOOKUP($I$1&amp;C12&amp;B12,TKB_HK2_Moi_Giang!$AB$3:$AE$1042,3,0),today()&lt;VLOOKUP($I$1&amp;C12&amp;B12,TKB_HK2_Moi_Giang!$AB$3:$AE$1042,4,0)),VLOOKUP($I$1&amp;C12&amp;B12,TKB_HK2_Moi_Giang!$AB$3:$AE$1042,2,0)," "),)</f>
        <v/>
      </c>
      <c r="J12" s="347" t="str">
        <f>iferror(if(and(Today()&gt;=VLOOKUP($J$1&amp;C12&amp;B12,TKB_HK2_Moi_Giang!$AB$3:$AE$1042,3,0),today()&lt;VLOOKUP($J$1&amp;C12&amp;B12,TKB_HK2_Moi_Giang!$AB$3:$AE$1042,4,0)),VLOOKUP($J$1&amp;C12&amp;B12,TKB_HK2_Moi_Giang!$AB$3:$AE$1042,2,0)," "),)</f>
        <v/>
      </c>
      <c r="K12" s="348" t="str">
        <f>iferror(if(and(Today()&gt;=VLOOKUP($K$1&amp;C12&amp;B12,TKB_HK2_Moi_Giang!$AB$3:$AE$1042,3,0),today()&lt;VLOOKUP($K$1&amp;C12&amp;B12,TKB_HK2_Moi_Giang!$AB$3:$AE$1042,4,0)),VLOOKUP($K$1&amp;C12&amp;B12,TKB_HK2_Moi_Giang!$AB$3:$AE$1042,2,0)," "),)</f>
        <v/>
      </c>
    </row>
    <row r="13">
      <c r="A13" s="19"/>
      <c r="B13" s="345" t="s">
        <v>1270</v>
      </c>
      <c r="C13" s="349">
        <v>0.75</v>
      </c>
      <c r="D13" s="349">
        <v>0.84375</v>
      </c>
      <c r="E13" s="347" t="str">
        <f>iferror(if(and(Today()&gt;=VLOOKUP($E$1&amp;C13&amp;B13,TKB_HK2_Moi_Giang!$AB$3:$AE$1042,3,0),today()&lt;VLOOKUP($E$1&amp;C13&amp;B13,TKB_HK2_Moi_Giang!$AB$3:$AE$1042,4,0)),VLOOKUP($E$1&amp;C13&amp;B13,TKB_HK2_Moi_Giang!$AB$3:$AE$1042,2,0)," "),)</f>
        <v/>
      </c>
      <c r="F13" s="347" t="str">
        <f>iferror(if(and(Today()&gt;=VLOOKUP($F$1&amp;C13&amp;B13,TKB_HK2_Moi_Giang!$AB$3:$AE$1042,3,0),today()&lt;VLOOKUP($F$1&amp;C13&amp;B13,TKB_HK2_Moi_Giang!$AB$3:$AE$1042,4,0)),VLOOKUP($F$1&amp;C13&amp;B13,TKB_HK2_Moi_Giang!$AB$3:$AE$1042,2,0)," "),)</f>
        <v/>
      </c>
      <c r="G13" s="347" t="str">
        <f>iferror(if(and(Today()&gt;=VLOOKUP($G$1&amp;C13&amp;B13,TKB_HK2_Moi_Giang!$AB$3:$AE$1042,3,0),today()&lt;VLOOKUP($G$1&amp;C13&amp;B13,TKB_HK2_Moi_Giang!$AB$3:$AE$1042,4,0)),VLOOKUP($G$1&amp;C13&amp;B13,TKB_HK2_Moi_Giang!$AB$3:$AE$1042,2,0)," "),)</f>
        <v/>
      </c>
      <c r="H13" s="347" t="str">
        <f>iferror(if(and(Today()&gt;=VLOOKUP($H$1&amp;C13&amp;B13,TKB_HK2_Moi_Giang!$AB$3:$AE$1042,3,0),today()&lt;VLOOKUP($H$1&amp;C13&amp;B13,TKB_HK2_Moi_Giang!$AB$3:$AE$1042,4,0)),VLOOKUP($H$1&amp;C13&amp;B13,TKB_HK2_Moi_Giang!$AB$3:$AE$1042,2,0)," "),)</f>
        <v/>
      </c>
      <c r="I13" s="347" t="str">
        <f>iferror(if(and(Today()&gt;=VLOOKUP($I$1&amp;C13&amp;B13,TKB_HK2_Moi_Giang!$AB$3:$AE$1042,3,0),today()&lt;VLOOKUP($I$1&amp;C13&amp;B13,TKB_HK2_Moi_Giang!$AB$3:$AE$1042,4,0)),VLOOKUP($I$1&amp;C13&amp;B13,TKB_HK2_Moi_Giang!$AB$3:$AE$1042,2,0)," "),)</f>
        <v/>
      </c>
      <c r="J13" s="347" t="str">
        <f>iferror(if(and(Today()&gt;=VLOOKUP($J$1&amp;C13&amp;B13,TKB_HK2_Moi_Giang!$AB$3:$AE$1042,3,0),today()&lt;VLOOKUP($J$1&amp;C13&amp;B13,TKB_HK2_Moi_Giang!$AB$3:$AE$1042,4,0)),VLOOKUP($J$1&amp;C13&amp;B13,TKB_HK2_Moi_Giang!$AB$3:$AE$1042,2,0)," "),)</f>
        <v/>
      </c>
      <c r="K13" s="348" t="str">
        <f>iferror(if(and(Today()&gt;=VLOOKUP($K$1&amp;C13&amp;B13,TKB_HK2_Moi_Giang!$AB$3:$AE$1042,3,0),today()&lt;VLOOKUP($K$1&amp;C13&amp;B13,TKB_HK2_Moi_Giang!$AB$3:$AE$1042,4,0)),VLOOKUP($K$1&amp;C13&amp;B13,TKB_HK2_Moi_Giang!$AB$3:$AE$1042,2,0)," "),)</f>
        <v/>
      </c>
    </row>
    <row r="14">
      <c r="A14" s="344" t="s">
        <v>1288</v>
      </c>
      <c r="B14" s="345" t="s">
        <v>1288</v>
      </c>
      <c r="C14" s="346">
        <v>0.2916666666666667</v>
      </c>
      <c r="D14" s="346">
        <v>0.3541666666666667</v>
      </c>
      <c r="E14" s="347" t="str">
        <f>iferror(if(and(Today()&gt;=VLOOKUP($E$1&amp;C14&amp;B14,TKB_HK2_Moi_Giang!$AB$3:$AE$1042,3,0),today()&lt;VLOOKUP($E$1&amp;C14&amp;B14,TKB_HK2_Moi_Giang!$AB$3:$AE$1042,4,0)),VLOOKUP($E$1&amp;C14&amp;B14,TKB_HK2_Moi_Giang!$AB$3:$AE$1042,2,0)," "),)</f>
        <v/>
      </c>
      <c r="F14" s="347" t="str">
        <f>iferror(if(and(Today()&gt;=VLOOKUP($F$1&amp;C14&amp;B14,TKB_HK2_Moi_Giang!$AB$3:$AE$1042,3,0),today()&lt;VLOOKUP($F$1&amp;C14&amp;B14,TKB_HK2_Moi_Giang!$AB$3:$AE$1042,4,0)),VLOOKUP($F$1&amp;C14&amp;B14,TKB_HK2_Moi_Giang!$AB$3:$AE$1042,2,0)," "),)</f>
        <v/>
      </c>
      <c r="G14" s="347" t="str">
        <f>iferror(if(and(Today()&gt;=VLOOKUP($G$1&amp;C14&amp;B14,TKB_HK2_Moi_Giang!$AB$3:$AE$1042,3,0),today()&lt;VLOOKUP($G$1&amp;C14&amp;B14,TKB_HK2_Moi_Giang!$AB$3:$AE$1042,4,0)),VLOOKUP($G$1&amp;C14&amp;B14,TKB_HK2_Moi_Giang!$AB$3:$AE$1042,2,0)," "),)</f>
        <v/>
      </c>
      <c r="H14" s="347" t="str">
        <f>iferror(if(and(Today()&gt;=VLOOKUP($H$1&amp;C14&amp;B14,TKB_HK2_Moi_Giang!$AB$3:$AE$1042,3,0),today()&lt;VLOOKUP($H$1&amp;C14&amp;B14,TKB_HK2_Moi_Giang!$AB$3:$AE$1042,4,0)),VLOOKUP($H$1&amp;C14&amp;B14,TKB_HK2_Moi_Giang!$AB$3:$AE$1042,2,0)," "),)</f>
        <v/>
      </c>
      <c r="I14" s="347" t="str">
        <f>iferror(if(and(Today()&gt;=VLOOKUP($I$1&amp;C14&amp;B14,TKB_HK2_Moi_Giang!$AB$3:$AE$1042,3,0),today()&lt;VLOOKUP($I$1&amp;C14&amp;B14,TKB_HK2_Moi_Giang!$AB$3:$AE$1042,4,0)),VLOOKUP($I$1&amp;C14&amp;B14,TKB_HK2_Moi_Giang!$AB$3:$AE$1042,2,0)," "),)</f>
        <v/>
      </c>
      <c r="J14" s="347" t="str">
        <f>iferror(if(and(Today()&gt;=VLOOKUP($J$1&amp;C14&amp;B14,TKB_HK2_Moi_Giang!$AB$3:$AE$1042,3,0),today()&lt;VLOOKUP($J$1&amp;C14&amp;B14,TKB_HK2_Moi_Giang!$AB$3:$AE$1042,4,0)),VLOOKUP($J$1&amp;C14&amp;B14,TKB_HK2_Moi_Giang!$AB$3:$AE$1042,2,0)," "),)</f>
        <v/>
      </c>
      <c r="K14" s="348" t="str">
        <f>iferror(if(and(Today()&gt;=VLOOKUP($K$1&amp;C14&amp;B14,TKB_HK2_Moi_Giang!$AB$3:$AE$1042,3,0),today()&lt;VLOOKUP($K$1&amp;C14&amp;B14,TKB_HK2_Moi_Giang!$AB$3:$AE$1042,4,0)),VLOOKUP($K$1&amp;C14&amp;B14,TKB_HK2_Moi_Giang!$AB$3:$AE$1042,2,0)," "),)</f>
        <v/>
      </c>
    </row>
    <row r="15">
      <c r="A15" s="12"/>
      <c r="B15" s="345" t="s">
        <v>1288</v>
      </c>
      <c r="C15" s="346">
        <v>0.3229166666666667</v>
      </c>
      <c r="D15" s="346">
        <v>0.3854166666666667</v>
      </c>
      <c r="E15" s="347" t="str">
        <f>iferror(if(and(Today()&gt;=VLOOKUP($E$1&amp;C15&amp;B15,TKB_HK2_Moi_Giang!$AB$3:$AE$1042,3,0),today()&lt;VLOOKUP($E$1&amp;C15&amp;B15,TKB_HK2_Moi_Giang!$AB$3:$AE$1042,4,0)),VLOOKUP($E$1&amp;C15&amp;B15,TKB_HK2_Moi_Giang!$AB$3:$AE$1042,2,0)," "),)</f>
        <v> </v>
      </c>
      <c r="F15" s="347" t="str">
        <f>iferror(if(and(Today()&gt;=VLOOKUP($F$1&amp;C15&amp;B15,TKB_HK2_Moi_Giang!$AB$3:$AE$1042,3,0),today()&lt;VLOOKUP($F$1&amp;C15&amp;B15,TKB_HK2_Moi_Giang!$AB$3:$AE$1042,4,0)),VLOOKUP($F$1&amp;C15&amp;B15,TKB_HK2_Moi_Giang!$AB$3:$AE$1042,2,0)," "),)</f>
        <v> </v>
      </c>
      <c r="G15" s="347" t="str">
        <f>iferror(if(and(Today()&gt;=VLOOKUP($G$1&amp;C15&amp;B15,TKB_HK2_Moi_Giang!$AB$3:$AE$1042,3,0),today()&lt;VLOOKUP($G$1&amp;C15&amp;B15,TKB_HK2_Moi_Giang!$AB$3:$AE$1042,4,0)),VLOOKUP($G$1&amp;C15&amp;B15,TKB_HK2_Moi_Giang!$AB$3:$AE$1042,2,0)," "),)</f>
        <v/>
      </c>
      <c r="H15" s="347" t="str">
        <f>iferror(if(and(Today()&gt;=VLOOKUP($H$1&amp;C15&amp;B15,TKB_HK2_Moi_Giang!$AB$3:$AE$1042,3,0),today()&lt;VLOOKUP($H$1&amp;C15&amp;B15,TKB_HK2_Moi_Giang!$AB$3:$AE$1042,4,0)),VLOOKUP($H$1&amp;C15&amp;B15,TKB_HK2_Moi_Giang!$AB$3:$AE$1042,2,0)," "),)</f>
        <v/>
      </c>
      <c r="I15" s="347" t="str">
        <f>iferror(if(and(Today()&gt;=VLOOKUP($I$1&amp;C15&amp;B15,TKB_HK2_Moi_Giang!$AB$3:$AE$1042,3,0),today()&lt;VLOOKUP($I$1&amp;C15&amp;B15,TKB_HK2_Moi_Giang!$AB$3:$AE$1042,4,0)),VLOOKUP($I$1&amp;C15&amp;B15,TKB_HK2_Moi_Giang!$AB$3:$AE$1042,2,0)," "),)</f>
        <v/>
      </c>
      <c r="J15" s="347" t="str">
        <f>iferror(if(and(Today()&gt;=VLOOKUP($J$1&amp;C15&amp;B15,TKB_HK2_Moi_Giang!$AB$3:$AE$1042,3,0),today()&lt;VLOOKUP($J$1&amp;C15&amp;B15,TKB_HK2_Moi_Giang!$AB$3:$AE$1042,4,0)),VLOOKUP($J$1&amp;C15&amp;B15,TKB_HK2_Moi_Giang!$AB$3:$AE$1042,2,0)," "),)</f>
        <v/>
      </c>
      <c r="K15" s="348" t="str">
        <f>iferror(if(and(Today()&gt;=VLOOKUP($K$1&amp;C15&amp;B15,TKB_HK2_Moi_Giang!$AB$3:$AE$1042,3,0),today()&lt;VLOOKUP($K$1&amp;C15&amp;B15,TKB_HK2_Moi_Giang!$AB$3:$AE$1042,4,0)),VLOOKUP($K$1&amp;C15&amp;B15,TKB_HK2_Moi_Giang!$AB$3:$AE$1042,2,0)," "),)</f>
        <v/>
      </c>
    </row>
    <row r="16">
      <c r="A16" s="12"/>
      <c r="B16" s="345" t="s">
        <v>1288</v>
      </c>
      <c r="C16" s="346">
        <v>0.3645833333333333</v>
      </c>
      <c r="D16" s="346">
        <v>0.4895833333333333</v>
      </c>
      <c r="E16" s="347" t="str">
        <f>iferror(if(and(Today()&gt;=VLOOKUP($E$1&amp;C16&amp;B16,TKB_HK2_Moi_Giang!$AB$3:$AE$1042,3,0),today()&lt;VLOOKUP($E$1&amp;C16&amp;B16,TKB_HK2_Moi_Giang!$AB$3:$AE$1042,4,0)),VLOOKUP($E$1&amp;C16&amp;B16,TKB_HK2_Moi_Giang!$AB$3:$AE$1042,2,0)," "),)</f>
        <v/>
      </c>
      <c r="F16" s="347" t="str">
        <f>iferror(if(and(Today()&gt;=VLOOKUP($F$1&amp;C16&amp;B16,TKB_HK2_Moi_Giang!$AB$3:$AE$1042,3,0),today()&lt;VLOOKUP($F$1&amp;C16&amp;B16,TKB_HK2_Moi_Giang!$AB$3:$AE$1042,4,0)),VLOOKUP($F$1&amp;C16&amp;B16,TKB_HK2_Moi_Giang!$AB$3:$AE$1042,2,0)," "),)</f>
        <v/>
      </c>
      <c r="G16" s="347" t="str">
        <f>iferror(if(and(Today()&gt;=VLOOKUP($G$1&amp;C16&amp;B16,TKB_HK2_Moi_Giang!$AB$3:$AE$1042,3,0),today()&lt;VLOOKUP($G$1&amp;C16&amp;B16,TKB_HK2_Moi_Giang!$AB$3:$AE$1042,4,0)),VLOOKUP($G$1&amp;C16&amp;B16,TKB_HK2_Moi_Giang!$AB$3:$AE$1042,2,0)," "),)</f>
        <v/>
      </c>
      <c r="H16" s="347" t="str">
        <f>iferror(if(and(Today()&gt;=VLOOKUP($H$1&amp;C16&amp;B16,TKB_HK2_Moi_Giang!$AB$3:$AE$1042,3,0),today()&lt;VLOOKUP($H$1&amp;C16&amp;B16,TKB_HK2_Moi_Giang!$AB$3:$AE$1042,4,0)),VLOOKUP($H$1&amp;C16&amp;B16,TKB_HK2_Moi_Giang!$AB$3:$AE$1042,2,0)," "),)</f>
        <v/>
      </c>
      <c r="I16" s="347" t="str">
        <f>iferror(if(and(Today()&gt;=VLOOKUP($I$1&amp;C16&amp;B16,TKB_HK2_Moi_Giang!$AB$3:$AE$1042,3,0),today()&lt;VLOOKUP($I$1&amp;C16&amp;B16,TKB_HK2_Moi_Giang!$AB$3:$AE$1042,4,0)),VLOOKUP($I$1&amp;C16&amp;B16,TKB_HK2_Moi_Giang!$AB$3:$AE$1042,2,0)," "),)</f>
        <v/>
      </c>
      <c r="J16" s="347" t="str">
        <f>iferror(if(and(Today()&gt;=VLOOKUP($J$1&amp;C16&amp;B16,TKB_HK2_Moi_Giang!$AB$3:$AE$1042,3,0),today()&lt;VLOOKUP($J$1&amp;C16&amp;B16,TKB_HK2_Moi_Giang!$AB$3:$AE$1042,4,0)),VLOOKUP($J$1&amp;C16&amp;B16,TKB_HK2_Moi_Giang!$AB$3:$AE$1042,2,0)," "),)</f>
        <v/>
      </c>
      <c r="K16" s="348" t="str">
        <f>iferror(if(and(Today()&gt;=VLOOKUP($K$1&amp;C16&amp;B16,TKB_HK2_Moi_Giang!$AB$3:$AE$1042,3,0),today()&lt;VLOOKUP($K$1&amp;C16&amp;B16,TKB_HK2_Moi_Giang!$AB$3:$AE$1042,4,0)),VLOOKUP($K$1&amp;C16&amp;B16,TKB_HK2_Moi_Giang!$AB$3:$AE$1042,2,0)," "),)</f>
        <v/>
      </c>
    </row>
    <row r="17">
      <c r="A17" s="12"/>
      <c r="B17" s="345" t="s">
        <v>1288</v>
      </c>
      <c r="C17" s="349">
        <v>0.5416666666666666</v>
      </c>
      <c r="D17" s="349">
        <v>0.6354166666666666</v>
      </c>
      <c r="E17" s="347" t="str">
        <f>iferror(if(and(Today()&gt;=VLOOKUP($E$1&amp;C17&amp;B17,TKB_HK2_Moi_Giang!$AB$3:$AE$1042,3,0),today()&lt;VLOOKUP($E$1&amp;C17&amp;B17,TKB_HK2_Moi_Giang!$AB$3:$AE$1042,4,0)),VLOOKUP($E$1&amp;C17&amp;B17,TKB_HK2_Moi_Giang!$AB$3:$AE$1042,2,0)," "),)</f>
        <v/>
      </c>
      <c r="F17" s="347" t="str">
        <f>iferror(if(and(Today()&gt;=VLOOKUP($F$1&amp;C17&amp;B17,TKB_HK2_Moi_Giang!$AB$3:$AE$1042,3,0),today()&lt;VLOOKUP($F$1&amp;C17&amp;B17,TKB_HK2_Moi_Giang!$AB$3:$AE$1042,4,0)),VLOOKUP($F$1&amp;C17&amp;B17,TKB_HK2_Moi_Giang!$AB$3:$AE$1042,2,0)," "),)</f>
        <v/>
      </c>
      <c r="G17" s="347" t="str">
        <f>iferror(if(and(Today()&gt;=VLOOKUP($G$1&amp;C17&amp;B17,TKB_HK2_Moi_Giang!$AB$3:$AE$1042,3,0),today()&lt;VLOOKUP($G$1&amp;C17&amp;B17,TKB_HK2_Moi_Giang!$AB$3:$AE$1042,4,0)),VLOOKUP($G$1&amp;C17&amp;B17,TKB_HK2_Moi_Giang!$AB$3:$AE$1042,2,0)," "),)</f>
        <v> </v>
      </c>
      <c r="H17" s="347" t="str">
        <f>iferror(if(and(Today()&gt;=VLOOKUP($H$1&amp;C17&amp;B17,TKB_HK2_Moi_Giang!$AB$3:$AE$1042,3,0),today()&lt;VLOOKUP($H$1&amp;C17&amp;B17,TKB_HK2_Moi_Giang!$AB$3:$AE$1042,4,0)),VLOOKUP($H$1&amp;C17&amp;B17,TKB_HK2_Moi_Giang!$AB$3:$AE$1042,2,0)," "),)</f>
        <v/>
      </c>
      <c r="I17" s="347" t="str">
        <f>iferror(if(and(Today()&gt;=VLOOKUP($I$1&amp;C17&amp;B17,TKB_HK2_Moi_Giang!$AB$3:$AE$1042,3,0),today()&lt;VLOOKUP($I$1&amp;C17&amp;B17,TKB_HK2_Moi_Giang!$AB$3:$AE$1042,4,0)),VLOOKUP($I$1&amp;C17&amp;B17,TKB_HK2_Moi_Giang!$AB$3:$AE$1042,2,0)," "),)</f>
        <v/>
      </c>
      <c r="J17" s="347" t="str">
        <f>iferror(if(and(Today()&gt;=VLOOKUP($J$1&amp;C17&amp;B17,TKB_HK2_Moi_Giang!$AB$3:$AE$1042,3,0),today()&lt;VLOOKUP($J$1&amp;C17&amp;B17,TKB_HK2_Moi_Giang!$AB$3:$AE$1042,4,0)),VLOOKUP($J$1&amp;C17&amp;B17,TKB_HK2_Moi_Giang!$AB$3:$AE$1042,2,0)," "),)</f>
        <v/>
      </c>
      <c r="K17" s="348" t="str">
        <f>iferror(if(and(Today()&gt;=VLOOKUP($K$1&amp;C17&amp;B17,TKB_HK2_Moi_Giang!$AB$3:$AE$1042,3,0),today()&lt;VLOOKUP($K$1&amp;C17&amp;B17,TKB_HK2_Moi_Giang!$AB$3:$AE$1042,4,0)),VLOOKUP($K$1&amp;C17&amp;B17,TKB_HK2_Moi_Giang!$AB$3:$AE$1042,2,0)," "),)</f>
        <v/>
      </c>
    </row>
    <row r="18">
      <c r="A18" s="12"/>
      <c r="B18" s="345" t="s">
        <v>1288</v>
      </c>
      <c r="C18" s="349">
        <v>0.6458333333333334</v>
      </c>
      <c r="D18" s="349">
        <v>0.7395833333333334</v>
      </c>
      <c r="E18" s="347" t="str">
        <f>iferror(if(and(Today()&gt;=VLOOKUP($E$1&amp;C18&amp;B18,TKB_HK2_Moi_Giang!$AB$3:$AE$1042,3,0),today()&lt;VLOOKUP($E$1&amp;C18&amp;B18,TKB_HK2_Moi_Giang!$AB$3:$AE$1042,4,0)),VLOOKUP($E$1&amp;C18&amp;B18,TKB_HK2_Moi_Giang!$AB$3:$AE$1042,2,0)," "),)</f>
        <v/>
      </c>
      <c r="F18" s="347" t="str">
        <f>iferror(if(and(Today()&gt;=VLOOKUP($F$1&amp;C18&amp;B18,TKB_HK2_Moi_Giang!$AB$3:$AE$1042,3,0),today()&lt;VLOOKUP($F$1&amp;C18&amp;B18,TKB_HK2_Moi_Giang!$AB$3:$AE$1042,4,0)),VLOOKUP($F$1&amp;C18&amp;B18,TKB_HK2_Moi_Giang!$AB$3:$AE$1042,2,0)," "),)</f>
        <v/>
      </c>
      <c r="G18" s="347" t="str">
        <f>iferror(if(and(Today()&gt;=VLOOKUP($G$1&amp;C18&amp;B18,TKB_HK2_Moi_Giang!$AB$3:$AE$1042,3,0),today()&lt;VLOOKUP($G$1&amp;C18&amp;B18,TKB_HK2_Moi_Giang!$AB$3:$AE$1042,4,0)),VLOOKUP($G$1&amp;C18&amp;B18,TKB_HK2_Moi_Giang!$AB$3:$AE$1042,2,0)," "),)</f>
        <v/>
      </c>
      <c r="H18" s="347" t="str">
        <f>iferror(if(and(Today()&gt;=VLOOKUP($H$1&amp;C18&amp;B18,TKB_HK2_Moi_Giang!$AB$3:$AE$1042,3,0),today()&lt;VLOOKUP($H$1&amp;C18&amp;B18,TKB_HK2_Moi_Giang!$AB$3:$AE$1042,4,0)),VLOOKUP($H$1&amp;C18&amp;B18,TKB_HK2_Moi_Giang!$AB$3:$AE$1042,2,0)," "),)</f>
        <v/>
      </c>
      <c r="I18" s="347" t="str">
        <f>iferror(if(and(Today()&gt;=VLOOKUP($I$1&amp;C18&amp;B18,TKB_HK2_Moi_Giang!$AB$3:$AE$1042,3,0),today()&lt;VLOOKUP($I$1&amp;C18&amp;B18,TKB_HK2_Moi_Giang!$AB$3:$AE$1042,4,0)),VLOOKUP($I$1&amp;C18&amp;B18,TKB_HK2_Moi_Giang!$AB$3:$AE$1042,2,0)," "),)</f>
        <v/>
      </c>
      <c r="J18" s="347" t="str">
        <f>iferror(if(and(Today()&gt;=VLOOKUP($J$1&amp;C18&amp;B18,TKB_HK2_Moi_Giang!$AB$3:$AE$1042,3,0),today()&lt;VLOOKUP($J$1&amp;C18&amp;B18,TKB_HK2_Moi_Giang!$AB$3:$AE$1042,4,0)),VLOOKUP($J$1&amp;C18&amp;B18,TKB_HK2_Moi_Giang!$AB$3:$AE$1042,2,0)," "),)</f>
        <v/>
      </c>
      <c r="K18" s="348" t="str">
        <f>iferror(if(and(Today()&gt;=VLOOKUP($K$1&amp;C18&amp;B18,TKB_HK2_Moi_Giang!$AB$3:$AE$1042,3,0),today()&lt;VLOOKUP($K$1&amp;C18&amp;B18,TKB_HK2_Moi_Giang!$AB$3:$AE$1042,4,0)),VLOOKUP($K$1&amp;C18&amp;B18,TKB_HK2_Moi_Giang!$AB$3:$AE$1042,2,0)," "),)</f>
        <v/>
      </c>
    </row>
    <row r="19">
      <c r="A19" s="19"/>
      <c r="B19" s="345" t="s">
        <v>1288</v>
      </c>
      <c r="C19" s="349">
        <v>0.75</v>
      </c>
      <c r="D19" s="349">
        <v>0.84375</v>
      </c>
      <c r="E19" s="347" t="str">
        <f>iferror(if(and(Today()&gt;=VLOOKUP($E$1&amp;C19&amp;B19,TKB_HK2_Moi_Giang!$AB$3:$AE$1042,3,0),today()&lt;VLOOKUP($E$1&amp;C19&amp;B19,TKB_HK2_Moi_Giang!$AB$3:$AE$1042,4,0)),VLOOKUP($E$1&amp;C19&amp;B19,TKB_HK2_Moi_Giang!$AB$3:$AE$1042,2,0)," "),)</f>
        <v/>
      </c>
      <c r="F19" s="347" t="str">
        <f>iferror(if(and(Today()&gt;=VLOOKUP($F$1&amp;C19&amp;B19,TKB_HK2_Moi_Giang!$AB$3:$AE$1042,3,0),today()&lt;VLOOKUP($F$1&amp;C19&amp;B19,TKB_HK2_Moi_Giang!$AB$3:$AE$1042,4,0)),VLOOKUP($F$1&amp;C19&amp;B19,TKB_HK2_Moi_Giang!$AB$3:$AE$1042,2,0)," "),)</f>
        <v/>
      </c>
      <c r="G19" s="347" t="str">
        <f>iferror(if(and(Today()&gt;=VLOOKUP($G$1&amp;C19&amp;B19,TKB_HK2_Moi_Giang!$AB$3:$AE$1042,3,0),today()&lt;VLOOKUP($G$1&amp;C19&amp;B19,TKB_HK2_Moi_Giang!$AB$3:$AE$1042,4,0)),VLOOKUP($G$1&amp;C19&amp;B19,TKB_HK2_Moi_Giang!$AB$3:$AE$1042,2,0)," "),)</f>
        <v/>
      </c>
      <c r="H19" s="347" t="str">
        <f>iferror(if(and(Today()&gt;=VLOOKUP($H$1&amp;C19&amp;B19,TKB_HK2_Moi_Giang!$AB$3:$AE$1042,3,0),today()&lt;VLOOKUP($H$1&amp;C19&amp;B19,TKB_HK2_Moi_Giang!$AB$3:$AE$1042,4,0)),VLOOKUP($H$1&amp;C19&amp;B19,TKB_HK2_Moi_Giang!$AB$3:$AE$1042,2,0)," "),)</f>
        <v/>
      </c>
      <c r="I19" s="347" t="str">
        <f>iferror(if(and(Today()&gt;=VLOOKUP($I$1&amp;C19&amp;B19,TKB_HK2_Moi_Giang!$AB$3:$AE$1042,3,0),today()&lt;VLOOKUP($I$1&amp;C19&amp;B19,TKB_HK2_Moi_Giang!$AB$3:$AE$1042,4,0)),VLOOKUP($I$1&amp;C19&amp;B19,TKB_HK2_Moi_Giang!$AB$3:$AE$1042,2,0)," "),)</f>
        <v/>
      </c>
      <c r="J19" s="347" t="str">
        <f>iferror(if(and(Today()&gt;=VLOOKUP($J$1&amp;C19&amp;B19,TKB_HK2_Moi_Giang!$AB$3:$AE$1042,3,0),today()&lt;VLOOKUP($J$1&amp;C19&amp;B19,TKB_HK2_Moi_Giang!$AB$3:$AE$1042,4,0)),VLOOKUP($J$1&amp;C19&amp;B19,TKB_HK2_Moi_Giang!$AB$3:$AE$1042,2,0)," "),)</f>
        <v/>
      </c>
      <c r="K19" s="348" t="str">
        <f>iferror(if(and(Today()&gt;=VLOOKUP($K$1&amp;C19&amp;B19,TKB_HK2_Moi_Giang!$AB$3:$AE$1042,3,0),today()&lt;VLOOKUP($K$1&amp;C19&amp;B19,TKB_HK2_Moi_Giang!$AB$3:$AE$1042,4,0)),VLOOKUP($K$1&amp;C19&amp;B19,TKB_HK2_Moi_Giang!$AB$3:$AE$1042,2,0)," "),)</f>
        <v/>
      </c>
    </row>
    <row r="20">
      <c r="A20" s="344" t="s">
        <v>1284</v>
      </c>
      <c r="B20" s="345" t="s">
        <v>1284</v>
      </c>
      <c r="C20" s="346">
        <v>0.2916666666666667</v>
      </c>
      <c r="D20" s="346">
        <v>0.3541666666666667</v>
      </c>
      <c r="E20" s="347" t="str">
        <f>iferror(if(and(Today()&gt;=VLOOKUP($E$1&amp;C20&amp;B20,TKB_HK2_Moi_Giang!$AB$3:$AE$1042,3,0),today()&lt;VLOOKUP($E$1&amp;C20&amp;B20,TKB_HK2_Moi_Giang!$AB$3:$AE$1042,4,0)),VLOOKUP($E$1&amp;C20&amp;B20,TKB_HK2_Moi_Giang!$AB$3:$AE$1042,2,0)," "),)</f>
        <v/>
      </c>
      <c r="F20" s="347" t="str">
        <f>iferror(if(and(Today()&gt;=VLOOKUP($F$1&amp;C20&amp;B20,TKB_HK2_Moi_Giang!$AB$3:$AE$1042,3,0),today()&lt;VLOOKUP($F$1&amp;C20&amp;B20,TKB_HK2_Moi_Giang!$AB$3:$AE$1042,4,0)),VLOOKUP($F$1&amp;C20&amp;B20,TKB_HK2_Moi_Giang!$AB$3:$AE$1042,2,0)," "),)</f>
        <v/>
      </c>
      <c r="G20" s="347" t="str">
        <f>iferror(if(and(Today()&gt;=VLOOKUP($G$1&amp;C20&amp;B20,TKB_HK2_Moi_Giang!$AB$3:$AE$1042,3,0),today()&lt;VLOOKUP($G$1&amp;C20&amp;B20,TKB_HK2_Moi_Giang!$AB$3:$AE$1042,4,0)),VLOOKUP($G$1&amp;C20&amp;B20,TKB_HK2_Moi_Giang!$AB$3:$AE$1042,2,0)," "),)</f>
        <v/>
      </c>
      <c r="H20" s="347" t="str">
        <f>iferror(if(and(Today()&gt;=VLOOKUP($H$1&amp;C20&amp;B20,TKB_HK2_Moi_Giang!$AB$3:$AE$1042,3,0),today()&lt;VLOOKUP($H$1&amp;C20&amp;B20,TKB_HK2_Moi_Giang!$AB$3:$AE$1042,4,0)),VLOOKUP($H$1&amp;C20&amp;B20,TKB_HK2_Moi_Giang!$AB$3:$AE$1042,2,0)," "),)</f>
        <v/>
      </c>
      <c r="I20" s="347" t="str">
        <f>iferror(if(and(Today()&gt;=VLOOKUP($I$1&amp;C20&amp;B20,TKB_HK2_Moi_Giang!$AB$3:$AE$1042,3,0),today()&lt;VLOOKUP($I$1&amp;C20&amp;B20,TKB_HK2_Moi_Giang!$AB$3:$AE$1042,4,0)),VLOOKUP($I$1&amp;C20&amp;B20,TKB_HK2_Moi_Giang!$AB$3:$AE$1042,2,0)," "),)</f>
        <v/>
      </c>
      <c r="J20" s="347" t="str">
        <f>iferror(if(and(Today()&gt;=VLOOKUP($J$1&amp;C20&amp;B20,TKB_HK2_Moi_Giang!$AB$3:$AE$1042,3,0),today()&lt;VLOOKUP($J$1&amp;C20&amp;B20,TKB_HK2_Moi_Giang!$AB$3:$AE$1042,4,0)),VLOOKUP($J$1&amp;C20&amp;B20,TKB_HK2_Moi_Giang!$AB$3:$AE$1042,2,0)," "),)</f>
        <v/>
      </c>
      <c r="K20" s="348" t="str">
        <f>iferror(if(and(Today()&gt;=VLOOKUP($K$1&amp;C20&amp;B20,TKB_HK2_Moi_Giang!$AB$3:$AE$1042,3,0),today()&lt;VLOOKUP($K$1&amp;C20&amp;B20,TKB_HK2_Moi_Giang!$AB$3:$AE$1042,4,0)),VLOOKUP($K$1&amp;C20&amp;B20,TKB_HK2_Moi_Giang!$AB$3:$AE$1042,2,0)," "),)</f>
        <v/>
      </c>
    </row>
    <row r="21">
      <c r="A21" s="12"/>
      <c r="B21" s="345" t="s">
        <v>1284</v>
      </c>
      <c r="C21" s="346">
        <v>0.3229166666666667</v>
      </c>
      <c r="D21" s="346">
        <v>0.3854166666666667</v>
      </c>
      <c r="E21" s="347" t="str">
        <f>iferror(if(and(Today()&gt;=VLOOKUP($E$1&amp;C21&amp;B21,TKB_HK2_Moi_Giang!$AB$3:$AE$1042,3,0),today()&lt;VLOOKUP($E$1&amp;C21&amp;B21,TKB_HK2_Moi_Giang!$AB$3:$AE$1042,4,0)),VLOOKUP($E$1&amp;C21&amp;B21,TKB_HK2_Moi_Giang!$AB$3:$AE$1042,2,0)," "),)</f>
        <v> </v>
      </c>
      <c r="F21" s="347" t="str">
        <f>iferror(if(and(Today()&gt;=VLOOKUP($F$1&amp;C21&amp;B21,TKB_HK2_Moi_Giang!$AB$3:$AE$1042,3,0),today()&lt;VLOOKUP($F$1&amp;C21&amp;B21,TKB_HK2_Moi_Giang!$AB$3:$AE$1042,4,0)),VLOOKUP($F$1&amp;C21&amp;B21,TKB_HK2_Moi_Giang!$AB$3:$AE$1042,2,0)," "),)</f>
        <v/>
      </c>
      <c r="G21" s="347" t="str">
        <f>iferror(if(and(Today()&gt;=VLOOKUP($G$1&amp;C21&amp;B21,TKB_HK2_Moi_Giang!$AB$3:$AE$1042,3,0),today()&lt;VLOOKUP($G$1&amp;C21&amp;B21,TKB_HK2_Moi_Giang!$AB$3:$AE$1042,4,0)),VLOOKUP($G$1&amp;C21&amp;B21,TKB_HK2_Moi_Giang!$AB$3:$AE$1042,2,0)," "),)</f>
        <v> </v>
      </c>
      <c r="H21" s="347" t="str">
        <f>iferror(if(and(Today()&gt;=VLOOKUP($H$1&amp;C21&amp;B21,TKB_HK2_Moi_Giang!$AB$3:$AE$1042,3,0),today()&lt;VLOOKUP($H$1&amp;C21&amp;B21,TKB_HK2_Moi_Giang!$AB$3:$AE$1042,4,0)),VLOOKUP($H$1&amp;C21&amp;B21,TKB_HK2_Moi_Giang!$AB$3:$AE$1042,2,0)," "),)</f>
        <v> </v>
      </c>
      <c r="I21" s="347" t="str">
        <f>iferror(if(and(Today()&gt;=VLOOKUP($I$1&amp;C21&amp;B21,TKB_HK2_Moi_Giang!$AB$3:$AE$1042,3,0),today()&lt;VLOOKUP($I$1&amp;C21&amp;B21,TKB_HK2_Moi_Giang!$AB$3:$AE$1042,4,0)),VLOOKUP($I$1&amp;C21&amp;B21,TKB_HK2_Moi_Giang!$AB$3:$AE$1042,2,0)," "),)</f>
        <v> </v>
      </c>
      <c r="J21" s="347" t="str">
        <f>iferror(if(and(Today()&gt;=VLOOKUP($J$1&amp;C21&amp;B21,TKB_HK2_Moi_Giang!$AB$3:$AE$1042,3,0),today()&lt;VLOOKUP($J$1&amp;C21&amp;B21,TKB_HK2_Moi_Giang!$AB$3:$AE$1042,4,0)),VLOOKUP($J$1&amp;C21&amp;B21,TKB_HK2_Moi_Giang!$AB$3:$AE$1042,2,0)," "),)</f>
        <v> </v>
      </c>
      <c r="K21" s="348" t="str">
        <f>iferror(if(and(Today()&gt;=VLOOKUP($K$1&amp;C21&amp;B21,TKB_HK2_Moi_Giang!$AB$3:$AE$1042,3,0),today()&lt;VLOOKUP($K$1&amp;C21&amp;B21,TKB_HK2_Moi_Giang!$AB$3:$AE$1042,4,0)),VLOOKUP($K$1&amp;C21&amp;B21,TKB_HK2_Moi_Giang!$AB$3:$AE$1042,2,0)," "),)</f>
        <v/>
      </c>
    </row>
    <row r="22">
      <c r="A22" s="12"/>
      <c r="B22" s="345" t="s">
        <v>1284</v>
      </c>
      <c r="C22" s="346">
        <v>0.3645833333333333</v>
      </c>
      <c r="D22" s="346">
        <v>0.4895833333333333</v>
      </c>
      <c r="E22" s="347" t="str">
        <f>iferror(if(and(Today()&gt;=VLOOKUP($E$1&amp;C22&amp;B22,TKB_HK2_Moi_Giang!$AB$3:$AE$1042,3,0),today()&lt;VLOOKUP($E$1&amp;C22&amp;B22,TKB_HK2_Moi_Giang!$AB$3:$AE$1042,4,0)),VLOOKUP($E$1&amp;C22&amp;B22,TKB_HK2_Moi_Giang!$AB$3:$AE$1042,2,0)," "),)</f>
        <v/>
      </c>
      <c r="F22" s="347" t="str">
        <f>iferror(if(and(Today()&gt;=VLOOKUP($F$1&amp;C22&amp;B22,TKB_HK2_Moi_Giang!$AB$3:$AE$1042,3,0),today()&lt;VLOOKUP($F$1&amp;C22&amp;B22,TKB_HK2_Moi_Giang!$AB$3:$AE$1042,4,0)),VLOOKUP($F$1&amp;C22&amp;B22,TKB_HK2_Moi_Giang!$AB$3:$AE$1042,2,0)," "),)</f>
        <v/>
      </c>
      <c r="G22" s="347" t="str">
        <f>iferror(if(and(Today()&gt;=VLOOKUP($G$1&amp;C22&amp;B22,TKB_HK2_Moi_Giang!$AB$3:$AE$1042,3,0),today()&lt;VLOOKUP($G$1&amp;C22&amp;B22,TKB_HK2_Moi_Giang!$AB$3:$AE$1042,4,0)),VLOOKUP($G$1&amp;C22&amp;B22,TKB_HK2_Moi_Giang!$AB$3:$AE$1042,2,0)," "),)</f>
        <v/>
      </c>
      <c r="H22" s="347" t="str">
        <f>iferror(if(and(Today()&gt;=VLOOKUP($H$1&amp;C22&amp;B22,TKB_HK2_Moi_Giang!$AB$3:$AE$1042,3,0),today()&lt;VLOOKUP($H$1&amp;C22&amp;B22,TKB_HK2_Moi_Giang!$AB$3:$AE$1042,4,0)),VLOOKUP($H$1&amp;C22&amp;B22,TKB_HK2_Moi_Giang!$AB$3:$AE$1042,2,0)," "),)</f>
        <v/>
      </c>
      <c r="I22" s="347" t="str">
        <f>iferror(if(and(Today()&gt;=VLOOKUP($I$1&amp;C22&amp;B22,TKB_HK2_Moi_Giang!$AB$3:$AE$1042,3,0),today()&lt;VLOOKUP($I$1&amp;C22&amp;B22,TKB_HK2_Moi_Giang!$AB$3:$AE$1042,4,0)),VLOOKUP($I$1&amp;C22&amp;B22,TKB_HK2_Moi_Giang!$AB$3:$AE$1042,2,0)," "),)</f>
        <v/>
      </c>
      <c r="J22" s="347" t="str">
        <f>iferror(if(and(Today()&gt;=VLOOKUP($J$1&amp;C22&amp;B22,TKB_HK2_Moi_Giang!$AB$3:$AE$1042,3,0),today()&lt;VLOOKUP($J$1&amp;C22&amp;B22,TKB_HK2_Moi_Giang!$AB$3:$AE$1042,4,0)),VLOOKUP($J$1&amp;C22&amp;B22,TKB_HK2_Moi_Giang!$AB$3:$AE$1042,2,0)," "),)</f>
        <v/>
      </c>
      <c r="K22" s="348" t="str">
        <f>iferror(if(and(Today()&gt;=VLOOKUP($K$1&amp;C22&amp;B22,TKB_HK2_Moi_Giang!$AB$3:$AE$1042,3,0),today()&lt;VLOOKUP($K$1&amp;C22&amp;B22,TKB_HK2_Moi_Giang!$AB$3:$AE$1042,4,0)),VLOOKUP($K$1&amp;C22&amp;B22,TKB_HK2_Moi_Giang!$AB$3:$AE$1042,2,0)," "),)</f>
        <v/>
      </c>
    </row>
    <row r="23">
      <c r="A23" s="12"/>
      <c r="B23" s="345" t="s">
        <v>1284</v>
      </c>
      <c r="C23" s="349">
        <v>0.5416666666666666</v>
      </c>
      <c r="D23" s="349">
        <v>0.6354166666666666</v>
      </c>
      <c r="E23" s="347" t="str">
        <f>iferror(if(and(Today()&gt;=VLOOKUP($E$1&amp;C23&amp;B23,TKB_HK2_Moi_Giang!$AB$3:$AE$1042,3,0),today()&lt;VLOOKUP($E$1&amp;C23&amp;B23,TKB_HK2_Moi_Giang!$AB$3:$AE$1042,4,0)),VLOOKUP($E$1&amp;C23&amp;B23,TKB_HK2_Moi_Giang!$AB$3:$AE$1042,2,0)," "),)</f>
        <v>VH7M- GDTX 10_C4  13:00-17:00  BĐ: 25/8/2025 KT: 31/5/2026</v>
      </c>
      <c r="F23" s="347" t="str">
        <f>iferror(if(and(Today()&gt;=VLOOKUP($F$1&amp;C23&amp;B23,TKB_HK2_Moi_Giang!$AB$3:$AE$1042,3,0),today()&lt;VLOOKUP($F$1&amp;C23&amp;B23,TKB_HK2_Moi_Giang!$AB$3:$AE$1042,4,0)),VLOOKUP($F$1&amp;C23&amp;B23,TKB_HK2_Moi_Giang!$AB$3:$AE$1042,2,0)," "),)</f>
        <v>VH7M- GDTX 10_C4  13:00-17:00  BĐ: 26/8/2025 KT: 31/5/2026</v>
      </c>
      <c r="G23" s="347" t="str">
        <f>iferror(if(and(Today()&gt;=VLOOKUP($G$1&amp;C23&amp;B23,TKB_HK2_Moi_Giang!$AB$3:$AE$1042,3,0),today()&lt;VLOOKUP($G$1&amp;C23&amp;B23,TKB_HK2_Moi_Giang!$AB$3:$AE$1042,4,0)),VLOOKUP($G$1&amp;C23&amp;B23,TKB_HK2_Moi_Giang!$AB$3:$AE$1042,2,0)," "),)</f>
        <v>VH7M- GDTX 10_C4  13:00-17:00  BĐ: 27/8/2025 KT: 31/5/2026</v>
      </c>
      <c r="H23" s="347" t="str">
        <f>iferror(if(and(Today()&gt;=VLOOKUP($H$1&amp;C23&amp;B23,TKB_HK2_Moi_Giang!$AB$3:$AE$1042,3,0),today()&lt;VLOOKUP($H$1&amp;C23&amp;B23,TKB_HK2_Moi_Giang!$AB$3:$AE$1042,4,0)),VLOOKUP($H$1&amp;C23&amp;B23,TKB_HK2_Moi_Giang!$AB$3:$AE$1042,2,0)," "),)</f>
        <v>VH7M- GDTX 10_C4  13:00-17:00  BĐ: 28/8/2025 KT: 31/5/2026</v>
      </c>
      <c r="I23" s="347" t="str">
        <f>iferror(if(and(Today()&gt;=VLOOKUP($I$1&amp;C23&amp;B23,TKB_HK2_Moi_Giang!$AB$3:$AE$1042,3,0),today()&lt;VLOOKUP($I$1&amp;C23&amp;B23,TKB_HK2_Moi_Giang!$AB$3:$AE$1042,4,0)),VLOOKUP($I$1&amp;C23&amp;B23,TKB_HK2_Moi_Giang!$AB$3:$AE$1042,2,0)," "),)</f>
        <v>VH7M- GDTX 10_C4  13:00-17:00  BĐ: 29/8/2025 KT: 31/5/2026</v>
      </c>
      <c r="J23" s="347" t="str">
        <f>iferror(if(and(Today()&gt;=VLOOKUP($J$1&amp;C23&amp;B23,TKB_HK2_Moi_Giang!$AB$3:$AE$1042,3,0),today()&lt;VLOOKUP($J$1&amp;C23&amp;B23,TKB_HK2_Moi_Giang!$AB$3:$AE$1042,4,0)),VLOOKUP($J$1&amp;C23&amp;B23,TKB_HK2_Moi_Giang!$AB$3:$AE$1042,2,0)," "),)</f>
        <v>VH7M- GDTX 10_C4  13:00-17:00  BĐ: 30/8/2025 KT: 31/5/2026</v>
      </c>
      <c r="K23" s="348" t="str">
        <f>iferror(if(and(Today()&gt;=VLOOKUP($K$1&amp;C23&amp;B23,TKB_HK2_Moi_Giang!$AB$3:$AE$1042,3,0),today()&lt;VLOOKUP($K$1&amp;C23&amp;B23,TKB_HK2_Moi_Giang!$AB$3:$AE$1042,4,0)),VLOOKUP($K$1&amp;C23&amp;B23,TKB_HK2_Moi_Giang!$AB$3:$AE$1042,2,0)," "),)</f>
        <v/>
      </c>
    </row>
    <row r="24">
      <c r="A24" s="12"/>
      <c r="B24" s="345" t="s">
        <v>1284</v>
      </c>
      <c r="C24" s="349">
        <v>0.6458333333333334</v>
      </c>
      <c r="D24" s="349">
        <v>0.7395833333333334</v>
      </c>
      <c r="E24" s="347" t="str">
        <f>iferror(if(and(Today()&gt;=VLOOKUP($E$1&amp;C24&amp;B24,TKB_HK2_Moi_Giang!$AB$3:$AE$1042,3,0),today()&lt;VLOOKUP($E$1&amp;C24&amp;B24,TKB_HK2_Moi_Giang!$AB$3:$AE$1042,4,0)),VLOOKUP($E$1&amp;C24&amp;B24,TKB_HK2_Moi_Giang!$AB$3:$AE$1042,2,0)," "),)</f>
        <v/>
      </c>
      <c r="F24" s="347" t="str">
        <f>iferror(if(and(Today()&gt;=VLOOKUP($F$1&amp;C24&amp;B24,TKB_HK2_Moi_Giang!$AB$3:$AE$1042,3,0),today()&lt;VLOOKUP($F$1&amp;C24&amp;B24,TKB_HK2_Moi_Giang!$AB$3:$AE$1042,4,0)),VLOOKUP($F$1&amp;C24&amp;B24,TKB_HK2_Moi_Giang!$AB$3:$AE$1042,2,0)," "),)</f>
        <v/>
      </c>
      <c r="G24" s="347" t="str">
        <f>iferror(if(and(Today()&gt;=VLOOKUP($G$1&amp;C24&amp;B24,TKB_HK2_Moi_Giang!$AB$3:$AE$1042,3,0),today()&lt;VLOOKUP($G$1&amp;C24&amp;B24,TKB_HK2_Moi_Giang!$AB$3:$AE$1042,4,0)),VLOOKUP($G$1&amp;C24&amp;B24,TKB_HK2_Moi_Giang!$AB$3:$AE$1042,2,0)," "),)</f>
        <v/>
      </c>
      <c r="H24" s="347" t="str">
        <f>iferror(if(and(Today()&gt;=VLOOKUP($H$1&amp;C24&amp;B24,TKB_HK2_Moi_Giang!$AB$3:$AE$1042,3,0),today()&lt;VLOOKUP($H$1&amp;C24&amp;B24,TKB_HK2_Moi_Giang!$AB$3:$AE$1042,4,0)),VLOOKUP($H$1&amp;C24&amp;B24,TKB_HK2_Moi_Giang!$AB$3:$AE$1042,2,0)," "),)</f>
        <v/>
      </c>
      <c r="I24" s="347" t="str">
        <f>iferror(if(and(Today()&gt;=VLOOKUP($I$1&amp;C24&amp;B24,TKB_HK2_Moi_Giang!$AB$3:$AE$1042,3,0),today()&lt;VLOOKUP($I$1&amp;C24&amp;B24,TKB_HK2_Moi_Giang!$AB$3:$AE$1042,4,0)),VLOOKUP($I$1&amp;C24&amp;B24,TKB_HK2_Moi_Giang!$AB$3:$AE$1042,2,0)," "),)</f>
        <v/>
      </c>
      <c r="J24" s="347" t="str">
        <f>iferror(if(and(Today()&gt;=VLOOKUP($J$1&amp;C24&amp;B24,TKB_HK2_Moi_Giang!$AB$3:$AE$1042,3,0),today()&lt;VLOOKUP($J$1&amp;C24&amp;B24,TKB_HK2_Moi_Giang!$AB$3:$AE$1042,4,0)),VLOOKUP($J$1&amp;C24&amp;B24,TKB_HK2_Moi_Giang!$AB$3:$AE$1042,2,0)," "),)</f>
        <v/>
      </c>
      <c r="K24" s="348" t="str">
        <f>iferror(if(and(Today()&gt;=VLOOKUP($K$1&amp;C24&amp;B24,TKB_HK2_Moi_Giang!$AB$3:$AE$1042,3,0),today()&lt;VLOOKUP($K$1&amp;C24&amp;B24,TKB_HK2_Moi_Giang!$AB$3:$AE$1042,4,0)),VLOOKUP($K$1&amp;C24&amp;B24,TKB_HK2_Moi_Giang!$AB$3:$AE$1042,2,0)," "),)</f>
        <v/>
      </c>
    </row>
    <row r="25">
      <c r="A25" s="19"/>
      <c r="B25" s="345" t="s">
        <v>1284</v>
      </c>
      <c r="C25" s="349">
        <v>0.75</v>
      </c>
      <c r="D25" s="349">
        <v>0.84375</v>
      </c>
      <c r="E25" s="347" t="str">
        <f>iferror(if(and(Today()&gt;=VLOOKUP($E$1&amp;C25&amp;B25,TKB_HK2_Moi_Giang!$AB$3:$AE$1042,3,0),today()&lt;VLOOKUP($E$1&amp;C25&amp;B25,TKB_HK2_Moi_Giang!$AB$3:$AE$1042,4,0)),VLOOKUP($E$1&amp;C25&amp;B25,TKB_HK2_Moi_Giang!$AB$3:$AE$1042,2,0)," "),)</f>
        <v/>
      </c>
      <c r="F25" s="347" t="str">
        <f>iferror(if(and(Today()&gt;=VLOOKUP($F$1&amp;C25&amp;B25,TKB_HK2_Moi_Giang!$AB$3:$AE$1042,3,0),today()&lt;VLOOKUP($F$1&amp;C25&amp;B25,TKB_HK2_Moi_Giang!$AB$3:$AE$1042,4,0)),VLOOKUP($F$1&amp;C25&amp;B25,TKB_HK2_Moi_Giang!$AB$3:$AE$1042,2,0)," "),)</f>
        <v/>
      </c>
      <c r="G25" s="347" t="str">
        <f>iferror(if(and(Today()&gt;=VLOOKUP($G$1&amp;C25&amp;B25,TKB_HK2_Moi_Giang!$AB$3:$AE$1042,3,0),today()&lt;VLOOKUP($G$1&amp;C25&amp;B25,TKB_HK2_Moi_Giang!$AB$3:$AE$1042,4,0)),VLOOKUP($G$1&amp;C25&amp;B25,TKB_HK2_Moi_Giang!$AB$3:$AE$1042,2,0)," "),)</f>
        <v/>
      </c>
      <c r="H25" s="347" t="str">
        <f>iferror(if(and(Today()&gt;=VLOOKUP($H$1&amp;C25&amp;B25,TKB_HK2_Moi_Giang!$AB$3:$AE$1042,3,0),today()&lt;VLOOKUP($H$1&amp;C25&amp;B25,TKB_HK2_Moi_Giang!$AB$3:$AE$1042,4,0)),VLOOKUP($H$1&amp;C25&amp;B25,TKB_HK2_Moi_Giang!$AB$3:$AE$1042,2,0)," "),)</f>
        <v/>
      </c>
      <c r="I25" s="347" t="str">
        <f>iferror(if(and(Today()&gt;=VLOOKUP($I$1&amp;C25&amp;B25,TKB_HK2_Moi_Giang!$AB$3:$AE$1042,3,0),today()&lt;VLOOKUP($I$1&amp;C25&amp;B25,TKB_HK2_Moi_Giang!$AB$3:$AE$1042,4,0)),VLOOKUP($I$1&amp;C25&amp;B25,TKB_HK2_Moi_Giang!$AB$3:$AE$1042,2,0)," "),)</f>
        <v/>
      </c>
      <c r="J25" s="347" t="str">
        <f>iferror(if(and(Today()&gt;=VLOOKUP($J$1&amp;C25&amp;B25,TKB_HK2_Moi_Giang!$AB$3:$AE$1042,3,0),today()&lt;VLOOKUP($J$1&amp;C25&amp;B25,TKB_HK2_Moi_Giang!$AB$3:$AE$1042,4,0)),VLOOKUP($J$1&amp;C25&amp;B25,TKB_HK2_Moi_Giang!$AB$3:$AE$1042,2,0)," "),)</f>
        <v/>
      </c>
      <c r="K25" s="348" t="str">
        <f>iferror(if(and(Today()&gt;=VLOOKUP($K$1&amp;C25&amp;B25,TKB_HK2_Moi_Giang!$AB$3:$AE$1042,3,0),today()&lt;VLOOKUP($K$1&amp;C25&amp;B25,TKB_HK2_Moi_Giang!$AB$3:$AE$1042,4,0)),VLOOKUP($K$1&amp;C25&amp;B25,TKB_HK2_Moi_Giang!$AB$3:$AE$1042,2,0)," "),)</f>
        <v/>
      </c>
    </row>
    <row r="26">
      <c r="A26" s="344" t="s">
        <v>1291</v>
      </c>
      <c r="B26" s="350" t="s">
        <v>1291</v>
      </c>
      <c r="C26" s="346">
        <v>0.2916666666666667</v>
      </c>
      <c r="D26" s="346">
        <v>0.3541666666666667</v>
      </c>
      <c r="E26" s="347" t="str">
        <f>iferror(if(and(Today()&gt;=VLOOKUP($E$1&amp;C26&amp;B26,TKB_HK2_Moi_Giang!$AB$3:$AE$1042,3,0),today()&lt;VLOOKUP($E$1&amp;C26&amp;B26,TKB_HK2_Moi_Giang!$AB$3:$AE$1042,4,0)),VLOOKUP($E$1&amp;C26&amp;B26,TKB_HK2_Moi_Giang!$AB$3:$AE$1042,2,0)," "),)</f>
        <v/>
      </c>
      <c r="F26" s="347" t="str">
        <f>iferror(if(and(Today()&gt;=VLOOKUP($F$1&amp;C26&amp;B26,TKB_HK2_Moi_Giang!$AB$3:$AE$1042,3,0),today()&lt;VLOOKUP($F$1&amp;C26&amp;B26,TKB_HK2_Moi_Giang!$AB$3:$AE$1042,4,0)),VLOOKUP($F$1&amp;C26&amp;B26,TKB_HK2_Moi_Giang!$AB$3:$AE$1042,2,0)," "),)</f>
        <v/>
      </c>
      <c r="G26" s="347" t="str">
        <f>iferror(if(and(Today()&gt;=VLOOKUP($G$1&amp;C26&amp;B26,TKB_HK2_Moi_Giang!$AB$3:$AE$1042,3,0),today()&lt;VLOOKUP($G$1&amp;C26&amp;B26,TKB_HK2_Moi_Giang!$AB$3:$AE$1042,4,0)),VLOOKUP($G$1&amp;C26&amp;B26,TKB_HK2_Moi_Giang!$AB$3:$AE$1042,2,0)," "),)</f>
        <v/>
      </c>
      <c r="H26" s="347" t="str">
        <f>iferror(if(and(Today()&gt;=VLOOKUP($H$1&amp;C26&amp;B26,TKB_HK2_Moi_Giang!$AB$3:$AE$1042,3,0),today()&lt;VLOOKUP($H$1&amp;C26&amp;B26,TKB_HK2_Moi_Giang!$AB$3:$AE$1042,4,0)),VLOOKUP($H$1&amp;C26&amp;B26,TKB_HK2_Moi_Giang!$AB$3:$AE$1042,2,0)," "),)</f>
        <v/>
      </c>
      <c r="I26" s="347" t="str">
        <f>iferror(if(and(Today()&gt;=VLOOKUP($I$1&amp;C26&amp;B26,TKB_HK2_Moi_Giang!$AB$3:$AE$1042,3,0),today()&lt;VLOOKUP($I$1&amp;C26&amp;B26,TKB_HK2_Moi_Giang!$AB$3:$AE$1042,4,0)),VLOOKUP($I$1&amp;C26&amp;B26,TKB_HK2_Moi_Giang!$AB$3:$AE$1042,2,0)," "),)</f>
        <v/>
      </c>
      <c r="J26" s="347" t="str">
        <f>iferror(if(and(Today()&gt;=VLOOKUP($J$1&amp;C26&amp;B26,TKB_HK2_Moi_Giang!$AB$3:$AE$1042,3,0),today()&lt;VLOOKUP($J$1&amp;C26&amp;B26,TKB_HK2_Moi_Giang!$AB$3:$AE$1042,4,0)),VLOOKUP($J$1&amp;C26&amp;B26,TKB_HK2_Moi_Giang!$AB$3:$AE$1042,2,0)," "),)</f>
        <v/>
      </c>
      <c r="K26" s="348" t="str">
        <f>iferror(if(and(Today()&gt;=VLOOKUP($K$1&amp;C26&amp;B26,TKB_HK2_Moi_Giang!$AB$3:$AE$1042,3,0),today()&lt;VLOOKUP($K$1&amp;C26&amp;B26,TKB_HK2_Moi_Giang!$AB$3:$AE$1042,4,0)),VLOOKUP($K$1&amp;C26&amp;B26,TKB_HK2_Moi_Giang!$AB$3:$AE$1042,2,0)," "),)</f>
        <v/>
      </c>
    </row>
    <row r="27">
      <c r="A27" s="12"/>
      <c r="B27" s="350" t="s">
        <v>1291</v>
      </c>
      <c r="C27" s="346">
        <v>0.3229166666666667</v>
      </c>
      <c r="D27" s="346">
        <v>0.3854166666666667</v>
      </c>
      <c r="E27" s="347" t="str">
        <f>iferror(if(and(Today()&gt;=VLOOKUP($E$1&amp;C27&amp;B27,TKB_HK2_Moi_Giang!$AB$3:$AE$1042,3,0),today()&lt;VLOOKUP($E$1&amp;C27&amp;B27,TKB_HK2_Moi_Giang!$AB$3:$AE$1042,4,0)),VLOOKUP($E$1&amp;C27&amp;B27,TKB_HK2_Moi_Giang!$AB$3:$AE$1042,2,0)," "),)</f>
        <v> </v>
      </c>
      <c r="F27" s="347" t="str">
        <f>iferror(if(and(Today()&gt;=VLOOKUP($F$1&amp;C27&amp;B27,TKB_HK2_Moi_Giang!$AB$3:$AE$1042,3,0),today()&lt;VLOOKUP($F$1&amp;C27&amp;B27,TKB_HK2_Moi_Giang!$AB$3:$AE$1042,4,0)),VLOOKUP($F$1&amp;C27&amp;B27,TKB_HK2_Moi_Giang!$AB$3:$AE$1042,2,0)," "),)</f>
        <v> </v>
      </c>
      <c r="G27" s="347" t="str">
        <f>iferror(if(and(Today()&gt;=VLOOKUP($G$1&amp;C27&amp;B27,TKB_HK2_Moi_Giang!$AB$3:$AE$1042,3,0),today()&lt;VLOOKUP($G$1&amp;C27&amp;B27,TKB_HK2_Moi_Giang!$AB$3:$AE$1042,4,0)),VLOOKUP($G$1&amp;C27&amp;B27,TKB_HK2_Moi_Giang!$AB$3:$AE$1042,2,0)," "),)</f>
        <v> </v>
      </c>
      <c r="H27" s="347" t="str">
        <f>iferror(if(and(Today()&gt;=VLOOKUP($H$1&amp;C27&amp;B27,TKB_HK2_Moi_Giang!$AB$3:$AE$1042,3,0),today()&lt;VLOOKUP($H$1&amp;C27&amp;B27,TKB_HK2_Moi_Giang!$AB$3:$AE$1042,4,0)),VLOOKUP($H$1&amp;C27&amp;B27,TKB_HK2_Moi_Giang!$AB$3:$AE$1042,2,0)," "),)</f>
        <v> </v>
      </c>
      <c r="I27" s="347" t="str">
        <f>iferror(if(and(Today()&gt;=VLOOKUP($I$1&amp;C27&amp;B27,TKB_HK2_Moi_Giang!$AB$3:$AE$1042,3,0),today()&lt;VLOOKUP($I$1&amp;C27&amp;B27,TKB_HK2_Moi_Giang!$AB$3:$AE$1042,4,0)),VLOOKUP($I$1&amp;C27&amp;B27,TKB_HK2_Moi_Giang!$AB$3:$AE$1042,2,0)," "),)</f>
        <v> </v>
      </c>
      <c r="J27" s="347" t="str">
        <f>iferror(if(and(Today()&gt;=VLOOKUP($J$1&amp;C27&amp;B27,TKB_HK2_Moi_Giang!$AB$3:$AE$1042,3,0),today()&lt;VLOOKUP($J$1&amp;C27&amp;B27,TKB_HK2_Moi_Giang!$AB$3:$AE$1042,4,0)),VLOOKUP($J$1&amp;C27&amp;B27,TKB_HK2_Moi_Giang!$AB$3:$AE$1042,2,0)," "),)</f>
        <v/>
      </c>
      <c r="K27" s="348" t="str">
        <f>iferror(if(and(Today()&gt;=VLOOKUP($K$1&amp;C27&amp;B27,TKB_HK2_Moi_Giang!$AB$3:$AE$1042,3,0),today()&lt;VLOOKUP($K$1&amp;C27&amp;B27,TKB_HK2_Moi_Giang!$AB$3:$AE$1042,4,0)),VLOOKUP($K$1&amp;C27&amp;B27,TKB_HK2_Moi_Giang!$AB$3:$AE$1042,2,0)," "),)</f>
        <v/>
      </c>
    </row>
    <row r="28">
      <c r="A28" s="12"/>
      <c r="B28" s="345" t="s">
        <v>1291</v>
      </c>
      <c r="C28" s="346">
        <v>0.3645833333333333</v>
      </c>
      <c r="D28" s="346">
        <v>0.4895833333333333</v>
      </c>
      <c r="E28" s="347" t="str">
        <f>iferror(if(and(Today()&gt;=VLOOKUP($E$1&amp;C28&amp;B28,TKB_HK2_Moi_Giang!$AB$3:$AE$1042,3,0),today()&lt;VLOOKUP($E$1&amp;C28&amp;B28,TKB_HK2_Moi_Giang!$AB$3:$AE$1042,4,0)),VLOOKUP($E$1&amp;C28&amp;B28,TKB_HK2_Moi_Giang!$AB$3:$AE$1042,2,0)," "),)</f>
        <v/>
      </c>
      <c r="F28" s="347" t="str">
        <f>iferror(if(and(Today()&gt;=VLOOKUP($F$1&amp;C28&amp;B28,TKB_HK2_Moi_Giang!$AB$3:$AE$1042,3,0),today()&lt;VLOOKUP($F$1&amp;C28&amp;B28,TKB_HK2_Moi_Giang!$AB$3:$AE$1042,4,0)),VLOOKUP($F$1&amp;C28&amp;B28,TKB_HK2_Moi_Giang!$AB$3:$AE$1042,2,0)," "),)</f>
        <v/>
      </c>
      <c r="G28" s="347" t="str">
        <f>iferror(if(and(Today()&gt;=VLOOKUP($G$1&amp;C28&amp;B28,TKB_HK2_Moi_Giang!$AB$3:$AE$1042,3,0),today()&lt;VLOOKUP($G$1&amp;C28&amp;B28,TKB_HK2_Moi_Giang!$AB$3:$AE$1042,4,0)),VLOOKUP($G$1&amp;C28&amp;B28,TKB_HK2_Moi_Giang!$AB$3:$AE$1042,2,0)," "),)</f>
        <v/>
      </c>
      <c r="H28" s="347" t="str">
        <f>iferror(if(and(Today()&gt;=VLOOKUP($H$1&amp;C28&amp;B28,TKB_HK2_Moi_Giang!$AB$3:$AE$1042,3,0),today()&lt;VLOOKUP($H$1&amp;C28&amp;B28,TKB_HK2_Moi_Giang!$AB$3:$AE$1042,4,0)),VLOOKUP($H$1&amp;C28&amp;B28,TKB_HK2_Moi_Giang!$AB$3:$AE$1042,2,0)," "),)</f>
        <v/>
      </c>
      <c r="I28" s="347" t="str">
        <f>iferror(if(and(Today()&gt;=VLOOKUP($I$1&amp;C28&amp;B28,TKB_HK2_Moi_Giang!$AB$3:$AE$1042,3,0),today()&lt;VLOOKUP($I$1&amp;C28&amp;B28,TKB_HK2_Moi_Giang!$AB$3:$AE$1042,4,0)),VLOOKUP($I$1&amp;C28&amp;B28,TKB_HK2_Moi_Giang!$AB$3:$AE$1042,2,0)," "),)</f>
        <v/>
      </c>
      <c r="J28" s="347" t="str">
        <f>iferror(if(and(Today()&gt;=VLOOKUP($J$1&amp;C28&amp;B28,TKB_HK2_Moi_Giang!$AB$3:$AE$1042,3,0),today()&lt;VLOOKUP($J$1&amp;C28&amp;B28,TKB_HK2_Moi_Giang!$AB$3:$AE$1042,4,0)),VLOOKUP($J$1&amp;C28&amp;B28,TKB_HK2_Moi_Giang!$AB$3:$AE$1042,2,0)," "),)</f>
        <v/>
      </c>
      <c r="K28" s="348" t="str">
        <f>iferror(if(and(Today()&gt;=VLOOKUP($K$1&amp;C28&amp;B28,TKB_HK2_Moi_Giang!$AB$3:$AE$1042,3,0),today()&lt;VLOOKUP($K$1&amp;C28&amp;B28,TKB_HK2_Moi_Giang!$AB$3:$AE$1042,4,0)),VLOOKUP($K$1&amp;C28&amp;B28,TKB_HK2_Moi_Giang!$AB$3:$AE$1042,2,0)," "),)</f>
        <v/>
      </c>
    </row>
    <row r="29">
      <c r="A29" s="12"/>
      <c r="B29" s="345" t="s">
        <v>1291</v>
      </c>
      <c r="C29" s="349">
        <v>0.5416666666666666</v>
      </c>
      <c r="D29" s="349">
        <v>0.6354166666666666</v>
      </c>
      <c r="E29" s="347" t="str">
        <f>iferror(if(and(Today()&gt;=VLOOKUP($E$1&amp;C29&amp;B29,TKB_HK2_Moi_Giang!$AB$3:$AE$1042,3,0),today()&lt;VLOOKUP($E$1&amp;C29&amp;B29,TKB_HK2_Moi_Giang!$AB$3:$AE$1042,4,0)),VLOOKUP($E$1&amp;C29&amp;B29,TKB_HK2_Moi_Giang!$AB$3:$AE$1042,2,0)," "),)</f>
        <v> </v>
      </c>
      <c r="F29" s="347" t="str">
        <f>iferror(if(and(Today()&gt;=VLOOKUP($F$1&amp;C29&amp;B29,TKB_HK2_Moi_Giang!$AB$3:$AE$1042,3,0),today()&lt;VLOOKUP($F$1&amp;C29&amp;B29,TKB_HK2_Moi_Giang!$AB$3:$AE$1042,4,0)),VLOOKUP($F$1&amp;C29&amp;B29,TKB_HK2_Moi_Giang!$AB$3:$AE$1042,2,0)," "),)</f>
        <v/>
      </c>
      <c r="G29" s="347" t="str">
        <f>iferror(if(and(Today()&gt;=VLOOKUP($G$1&amp;C29&amp;B29,TKB_HK2_Moi_Giang!$AB$3:$AE$1042,3,0),today()&lt;VLOOKUP($G$1&amp;C29&amp;B29,TKB_HK2_Moi_Giang!$AB$3:$AE$1042,4,0)),VLOOKUP($G$1&amp;C29&amp;B29,TKB_HK2_Moi_Giang!$AB$3:$AE$1042,2,0)," "),)</f>
        <v/>
      </c>
      <c r="H29" s="347" t="str">
        <f>iferror(if(and(Today()&gt;=VLOOKUP($H$1&amp;C29&amp;B29,TKB_HK2_Moi_Giang!$AB$3:$AE$1042,3,0),today()&lt;VLOOKUP($H$1&amp;C29&amp;B29,TKB_HK2_Moi_Giang!$AB$3:$AE$1042,4,0)),VLOOKUP($H$1&amp;C29&amp;B29,TKB_HK2_Moi_Giang!$AB$3:$AE$1042,2,0)," "),)</f>
        <v/>
      </c>
      <c r="I29" s="347" t="str">
        <f>iferror(if(and(Today()&gt;=VLOOKUP($I$1&amp;C29&amp;B29,TKB_HK2_Moi_Giang!$AB$3:$AE$1042,3,0),today()&lt;VLOOKUP($I$1&amp;C29&amp;B29,TKB_HK2_Moi_Giang!$AB$3:$AE$1042,4,0)),VLOOKUP($I$1&amp;C29&amp;B29,TKB_HK2_Moi_Giang!$AB$3:$AE$1042,2,0)," "),)</f>
        <v/>
      </c>
      <c r="J29" s="347" t="str">
        <f>iferror(if(and(Today()&gt;=VLOOKUP($J$1&amp;C29&amp;B29,TKB_HK2_Moi_Giang!$AB$3:$AE$1042,3,0),today()&lt;VLOOKUP($J$1&amp;C29&amp;B29,TKB_HK2_Moi_Giang!$AB$3:$AE$1042,4,0)),VLOOKUP($J$1&amp;C29&amp;B29,TKB_HK2_Moi_Giang!$AB$3:$AE$1042,2,0)," "),)</f>
        <v/>
      </c>
      <c r="K29" s="348" t="str">
        <f>iferror(if(and(Today()&gt;=VLOOKUP($K$1&amp;C29&amp;B29,TKB_HK2_Moi_Giang!$AB$3:$AE$1042,3,0),today()&lt;VLOOKUP($K$1&amp;C29&amp;B29,TKB_HK2_Moi_Giang!$AB$3:$AE$1042,4,0)),VLOOKUP($K$1&amp;C29&amp;B29,TKB_HK2_Moi_Giang!$AB$3:$AE$1042,2,0)," "),)</f>
        <v/>
      </c>
    </row>
    <row r="30">
      <c r="A30" s="12"/>
      <c r="B30" s="345" t="s">
        <v>1291</v>
      </c>
      <c r="C30" s="349">
        <v>0.6458333333333334</v>
      </c>
      <c r="D30" s="349">
        <v>0.7395833333333334</v>
      </c>
      <c r="E30" s="347" t="str">
        <f>iferror(if(and(Today()&gt;=VLOOKUP($E$1&amp;C30&amp;B30,TKB_HK2_Moi_Giang!$AB$3:$AE$1042,3,0),today()&lt;VLOOKUP($E$1&amp;C30&amp;B30,TKB_HK2_Moi_Giang!$AB$3:$AE$1042,4,0)),VLOOKUP($E$1&amp;C30&amp;B30,TKB_HK2_Moi_Giang!$AB$3:$AE$1042,2,0)," "),)</f>
        <v/>
      </c>
      <c r="F30" s="347" t="str">
        <f>iferror(if(and(Today()&gt;=VLOOKUP($F$1&amp;C30&amp;B30,TKB_HK2_Moi_Giang!$AB$3:$AE$1042,3,0),today()&lt;VLOOKUP($F$1&amp;C30&amp;B30,TKB_HK2_Moi_Giang!$AB$3:$AE$1042,4,0)),VLOOKUP($F$1&amp;C30&amp;B30,TKB_HK2_Moi_Giang!$AB$3:$AE$1042,2,0)," "),)</f>
        <v/>
      </c>
      <c r="G30" s="347" t="str">
        <f>iferror(if(and(Today()&gt;=VLOOKUP($G$1&amp;C30&amp;B30,TKB_HK2_Moi_Giang!$AB$3:$AE$1042,3,0),today()&lt;VLOOKUP($G$1&amp;C30&amp;B30,TKB_HK2_Moi_Giang!$AB$3:$AE$1042,4,0)),VLOOKUP($G$1&amp;C30&amp;B30,TKB_HK2_Moi_Giang!$AB$3:$AE$1042,2,0)," "),)</f>
        <v/>
      </c>
      <c r="H30" s="347" t="str">
        <f>iferror(if(and(Today()&gt;=VLOOKUP($H$1&amp;C30&amp;B30,TKB_HK2_Moi_Giang!$AB$3:$AE$1042,3,0),today()&lt;VLOOKUP($H$1&amp;C30&amp;B30,TKB_HK2_Moi_Giang!$AB$3:$AE$1042,4,0)),VLOOKUP($H$1&amp;C30&amp;B30,TKB_HK2_Moi_Giang!$AB$3:$AE$1042,2,0)," "),)</f>
        <v/>
      </c>
      <c r="I30" s="347" t="str">
        <f>iferror(if(and(Today()&gt;=VLOOKUP($I$1&amp;C30&amp;B30,TKB_HK2_Moi_Giang!$AB$3:$AE$1042,3,0),today()&lt;VLOOKUP($I$1&amp;C30&amp;B30,TKB_HK2_Moi_Giang!$AB$3:$AE$1042,4,0)),VLOOKUP($I$1&amp;C30&amp;B30,TKB_HK2_Moi_Giang!$AB$3:$AE$1042,2,0)," "),)</f>
        <v/>
      </c>
      <c r="J30" s="347" t="str">
        <f>iferror(if(and(Today()&gt;=VLOOKUP($J$1&amp;C30&amp;B30,TKB_HK2_Moi_Giang!$AB$3:$AE$1042,3,0),today()&lt;VLOOKUP($J$1&amp;C30&amp;B30,TKB_HK2_Moi_Giang!$AB$3:$AE$1042,4,0)),VLOOKUP($J$1&amp;C30&amp;B30,TKB_HK2_Moi_Giang!$AB$3:$AE$1042,2,0)," "),)</f>
        <v/>
      </c>
      <c r="K30" s="348" t="str">
        <f>iferror(if(and(Today()&gt;=VLOOKUP($K$1&amp;C30&amp;B30,TKB_HK2_Moi_Giang!$AB$3:$AE$1042,3,0),today()&lt;VLOOKUP($K$1&amp;C30&amp;B30,TKB_HK2_Moi_Giang!$AB$3:$AE$1042,4,0)),VLOOKUP($K$1&amp;C30&amp;B30,TKB_HK2_Moi_Giang!$AB$3:$AE$1042,2,0)," "),)</f>
        <v/>
      </c>
    </row>
    <row r="31">
      <c r="A31" s="19"/>
      <c r="B31" s="345" t="s">
        <v>1291</v>
      </c>
      <c r="C31" s="349">
        <v>0.75</v>
      </c>
      <c r="D31" s="349">
        <v>0.84375</v>
      </c>
      <c r="E31" s="347" t="str">
        <f>iferror(if(and(Today()&gt;=VLOOKUP($E$1&amp;C31&amp;B31,TKB_HK2_Moi_Giang!$AB$3:$AE$1042,3,0),today()&lt;VLOOKUP($E$1&amp;C31&amp;B31,TKB_HK2_Moi_Giang!$AB$3:$AE$1042,4,0)),VLOOKUP($E$1&amp;C31&amp;B31,TKB_HK2_Moi_Giang!$AB$3:$AE$1042,2,0)," "),)</f>
        <v/>
      </c>
      <c r="F31" s="347" t="str">
        <f>iferror(if(and(Today()&gt;=VLOOKUP($F$1&amp;C31&amp;B31,TKB_HK2_Moi_Giang!$AB$3:$AE$1042,3,0),today()&lt;VLOOKUP($F$1&amp;C31&amp;B31,TKB_HK2_Moi_Giang!$AB$3:$AE$1042,4,0)),VLOOKUP($F$1&amp;C31&amp;B31,TKB_HK2_Moi_Giang!$AB$3:$AE$1042,2,0)," "),)</f>
        <v/>
      </c>
      <c r="G31" s="347" t="str">
        <f>iferror(if(and(Today()&gt;=VLOOKUP($G$1&amp;C31&amp;B31,TKB_HK2_Moi_Giang!$AB$3:$AE$1042,3,0),today()&lt;VLOOKUP($G$1&amp;C31&amp;B31,TKB_HK2_Moi_Giang!$AB$3:$AE$1042,4,0)),VLOOKUP($G$1&amp;C31&amp;B31,TKB_HK2_Moi_Giang!$AB$3:$AE$1042,2,0)," "),)</f>
        <v/>
      </c>
      <c r="H31" s="347" t="str">
        <f>iferror(if(and(Today()&gt;=VLOOKUP($H$1&amp;C31&amp;B31,TKB_HK2_Moi_Giang!$AB$3:$AE$1042,3,0),today()&lt;VLOOKUP($H$1&amp;C31&amp;B31,TKB_HK2_Moi_Giang!$AB$3:$AE$1042,4,0)),VLOOKUP($H$1&amp;C31&amp;B31,TKB_HK2_Moi_Giang!$AB$3:$AE$1042,2,0)," "),)</f>
        <v/>
      </c>
      <c r="I31" s="347" t="str">
        <f>iferror(if(and(Today()&gt;=VLOOKUP($I$1&amp;C31&amp;B31,TKB_HK2_Moi_Giang!$AB$3:$AE$1042,3,0),today()&lt;VLOOKUP($I$1&amp;C31&amp;B31,TKB_HK2_Moi_Giang!$AB$3:$AE$1042,4,0)),VLOOKUP($I$1&amp;C31&amp;B31,TKB_HK2_Moi_Giang!$AB$3:$AE$1042,2,0)," "),)</f>
        <v/>
      </c>
      <c r="J31" s="347" t="str">
        <f>iferror(if(and(Today()&gt;=VLOOKUP($J$1&amp;C31&amp;B31,TKB_HK2_Moi_Giang!$AB$3:$AE$1042,3,0),today()&lt;VLOOKUP($J$1&amp;C31&amp;B31,TKB_HK2_Moi_Giang!$AB$3:$AE$1042,4,0)),VLOOKUP($J$1&amp;C31&amp;B31,TKB_HK2_Moi_Giang!$AB$3:$AE$1042,2,0)," "),)</f>
        <v/>
      </c>
      <c r="K31" s="348" t="str">
        <f>iferror(if(and(Today()&gt;=VLOOKUP($K$1&amp;C31&amp;B31,TKB_HK2_Moi_Giang!$AB$3:$AE$1042,3,0),today()&lt;VLOOKUP($K$1&amp;C31&amp;B31,TKB_HK2_Moi_Giang!$AB$3:$AE$1042,4,0)),VLOOKUP($K$1&amp;C31&amp;B31,TKB_HK2_Moi_Giang!$AB$3:$AE$1042,2,0)," "),)</f>
        <v/>
      </c>
    </row>
    <row r="32">
      <c r="A32" s="344" t="s">
        <v>1296</v>
      </c>
      <c r="B32" s="345" t="s">
        <v>1296</v>
      </c>
      <c r="C32" s="346">
        <v>0.2916666666666667</v>
      </c>
      <c r="D32" s="346">
        <v>0.3541666666666667</v>
      </c>
      <c r="E32" s="347" t="str">
        <f>iferror(if(and(Today()&gt;=VLOOKUP($E$1&amp;C32&amp;B32,TKB_HK2_Moi_Giang!$AB$3:$AE$1042,3,0),today()&lt;VLOOKUP($E$1&amp;C32&amp;B32,TKB_HK2_Moi_Giang!$AB$3:$AE$1042,4,0)),VLOOKUP($E$1&amp;C32&amp;B32,TKB_HK2_Moi_Giang!$AB$3:$AE$1042,2,0)," "),)</f>
        <v/>
      </c>
      <c r="F32" s="347" t="str">
        <f>iferror(if(and(Today()&gt;=VLOOKUP($F$1&amp;C32&amp;B32,TKB_HK2_Moi_Giang!$AB$3:$AE$1042,3,0),today()&lt;VLOOKUP($F$1&amp;C32&amp;B32,TKB_HK2_Moi_Giang!$AB$3:$AE$1042,4,0)),VLOOKUP($F$1&amp;C32&amp;B32,TKB_HK2_Moi_Giang!$AB$3:$AE$1042,2,0)," "),)</f>
        <v/>
      </c>
      <c r="G32" s="347" t="str">
        <f>iferror(if(and(Today()&gt;=VLOOKUP($G$1&amp;C32&amp;B32,TKB_HK2_Moi_Giang!$AB$3:$AE$1042,3,0),today()&lt;VLOOKUP($G$1&amp;C32&amp;B32,TKB_HK2_Moi_Giang!$AB$3:$AE$1042,4,0)),VLOOKUP($G$1&amp;C32&amp;B32,TKB_HK2_Moi_Giang!$AB$3:$AE$1042,2,0)," "),)</f>
        <v/>
      </c>
      <c r="H32" s="347" t="str">
        <f>iferror(if(and(Today()&gt;=VLOOKUP($H$1&amp;C32&amp;B32,TKB_HK2_Moi_Giang!$AB$3:$AE$1042,3,0),today()&lt;VLOOKUP($H$1&amp;C32&amp;B32,TKB_HK2_Moi_Giang!$AB$3:$AE$1042,4,0)),VLOOKUP($H$1&amp;C32&amp;B32,TKB_HK2_Moi_Giang!$AB$3:$AE$1042,2,0)," "),)</f>
        <v/>
      </c>
      <c r="I32" s="347" t="str">
        <f>iferror(if(and(Today()&gt;=VLOOKUP($I$1&amp;C32&amp;B32,TKB_HK2_Moi_Giang!$AB$3:$AE$1042,3,0),today()&lt;VLOOKUP($I$1&amp;C32&amp;B32,TKB_HK2_Moi_Giang!$AB$3:$AE$1042,4,0)),VLOOKUP($I$1&amp;C32&amp;B32,TKB_HK2_Moi_Giang!$AB$3:$AE$1042,2,0)," "),)</f>
        <v/>
      </c>
      <c r="J32" s="347" t="str">
        <f>iferror(if(and(Today()&gt;=VLOOKUP($J$1&amp;C32&amp;B32,TKB_HK2_Moi_Giang!$AB$3:$AE$1042,3,0),today()&lt;VLOOKUP($J$1&amp;C32&amp;B32,TKB_HK2_Moi_Giang!$AB$3:$AE$1042,4,0)),VLOOKUP($J$1&amp;C32&amp;B32,TKB_HK2_Moi_Giang!$AB$3:$AE$1042,2,0)," "),)</f>
        <v/>
      </c>
      <c r="K32" s="348" t="str">
        <f>iferror(if(and(Today()&gt;=VLOOKUP($K$1&amp;C32&amp;B32,TKB_HK2_Moi_Giang!$AB$3:$AE$1042,3,0),today()&lt;VLOOKUP($K$1&amp;C32&amp;B32,TKB_HK2_Moi_Giang!$AB$3:$AE$1042,4,0)),VLOOKUP($K$1&amp;C32&amp;B32,TKB_HK2_Moi_Giang!$AB$3:$AE$1042,2,0)," "),)</f>
        <v/>
      </c>
    </row>
    <row r="33">
      <c r="A33" s="12"/>
      <c r="B33" s="345" t="s">
        <v>1296</v>
      </c>
      <c r="C33" s="346">
        <v>0.3229166666666667</v>
      </c>
      <c r="D33" s="346">
        <v>0.3854166666666667</v>
      </c>
      <c r="E33" s="347" t="str">
        <f>iferror(if(and(Today()&gt;=VLOOKUP($E$1&amp;C33&amp;B33,TKB_HK2_Moi_Giang!$AB$3:$AE$1042,3,0),today()&lt;VLOOKUP($E$1&amp;C33&amp;B33,TKB_HK2_Moi_Giang!$AB$3:$AE$1042,4,0)),VLOOKUP($E$1&amp;C33&amp;B33,TKB_HK2_Moi_Giang!$AB$3:$AE$1042,2,0)," "),)</f>
        <v/>
      </c>
      <c r="F33" s="347" t="str">
        <f>iferror(if(and(Today()&gt;=VLOOKUP($F$1&amp;C33&amp;B33,TKB_HK2_Moi_Giang!$AB$3:$AE$1042,3,0),today()&lt;VLOOKUP($F$1&amp;C33&amp;B33,TKB_HK2_Moi_Giang!$AB$3:$AE$1042,4,0)),VLOOKUP($F$1&amp;C33&amp;B33,TKB_HK2_Moi_Giang!$AB$3:$AE$1042,2,0)," "),)</f>
        <v/>
      </c>
      <c r="G33" s="347" t="str">
        <f>iferror(if(and(Today()&gt;=VLOOKUP($G$1&amp;C33&amp;B33,TKB_HK2_Moi_Giang!$AB$3:$AE$1042,3,0),today()&lt;VLOOKUP($G$1&amp;C33&amp;B33,TKB_HK2_Moi_Giang!$AB$3:$AE$1042,4,0)),VLOOKUP($G$1&amp;C33&amp;B33,TKB_HK2_Moi_Giang!$AB$3:$AE$1042,2,0)," "),)</f>
        <v/>
      </c>
      <c r="H33" s="347" t="str">
        <f>iferror(if(and(Today()&gt;=VLOOKUP($H$1&amp;C33&amp;B33,TKB_HK2_Moi_Giang!$AB$3:$AE$1042,3,0),today()&lt;VLOOKUP($H$1&amp;C33&amp;B33,TKB_HK2_Moi_Giang!$AB$3:$AE$1042,4,0)),VLOOKUP($H$1&amp;C33&amp;B33,TKB_HK2_Moi_Giang!$AB$3:$AE$1042,2,0)," "),)</f>
        <v/>
      </c>
      <c r="I33" s="347" t="str">
        <f>iferror(if(and(Today()&gt;=VLOOKUP($I$1&amp;C33&amp;B33,TKB_HK2_Moi_Giang!$AB$3:$AE$1042,3,0),today()&lt;VLOOKUP($I$1&amp;C33&amp;B33,TKB_HK2_Moi_Giang!$AB$3:$AE$1042,4,0)),VLOOKUP($I$1&amp;C33&amp;B33,TKB_HK2_Moi_Giang!$AB$3:$AE$1042,2,0)," "),)</f>
        <v/>
      </c>
      <c r="J33" s="347" t="str">
        <f>iferror(if(and(Today()&gt;=VLOOKUP($J$1&amp;C33&amp;B33,TKB_HK2_Moi_Giang!$AB$3:$AE$1042,3,0),today()&lt;VLOOKUP($J$1&amp;C33&amp;B33,TKB_HK2_Moi_Giang!$AB$3:$AE$1042,4,0)),VLOOKUP($J$1&amp;C33&amp;B33,TKB_HK2_Moi_Giang!$AB$3:$AE$1042,2,0)," "),)</f>
        <v/>
      </c>
      <c r="K33" s="348" t="str">
        <f>iferror(if(and(Today()&gt;=VLOOKUP($K$1&amp;C33&amp;B33,TKB_HK2_Moi_Giang!$AB$3:$AE$1042,3,0),today()&lt;VLOOKUP($K$1&amp;C33&amp;B33,TKB_HK2_Moi_Giang!$AB$3:$AE$1042,4,0)),VLOOKUP($K$1&amp;C33&amp;B33,TKB_HK2_Moi_Giang!$AB$3:$AE$1042,2,0)," "),)</f>
        <v/>
      </c>
    </row>
    <row r="34">
      <c r="A34" s="12"/>
      <c r="B34" s="345" t="s">
        <v>1296</v>
      </c>
      <c r="C34" s="346">
        <v>0.3645833333333333</v>
      </c>
      <c r="D34" s="346">
        <v>0.4895833333333333</v>
      </c>
      <c r="E34" s="347" t="str">
        <f>iferror(if(and(Today()&gt;=VLOOKUP($E$1&amp;C34&amp;B34,TKB_HK2_Moi_Giang!$AB$3:$AE$1042,3,0),today()&lt;VLOOKUP($E$1&amp;C34&amp;B34,TKB_HK2_Moi_Giang!$AB$3:$AE$1042,4,0)),VLOOKUP($E$1&amp;C34&amp;B34,TKB_HK2_Moi_Giang!$AB$3:$AE$1042,2,0)," "),)</f>
        <v/>
      </c>
      <c r="F34" s="347" t="str">
        <f>iferror(if(and(Today()&gt;=VLOOKUP($F$1&amp;C34&amp;B34,TKB_HK2_Moi_Giang!$AB$3:$AE$1042,3,0),today()&lt;VLOOKUP($F$1&amp;C34&amp;B34,TKB_HK2_Moi_Giang!$AB$3:$AE$1042,4,0)),VLOOKUP($F$1&amp;C34&amp;B34,TKB_HK2_Moi_Giang!$AB$3:$AE$1042,2,0)," "),)</f>
        <v/>
      </c>
      <c r="G34" s="347" t="str">
        <f>iferror(if(and(Today()&gt;=VLOOKUP($G$1&amp;C34&amp;B34,TKB_HK2_Moi_Giang!$AB$3:$AE$1042,3,0),today()&lt;VLOOKUP($G$1&amp;C34&amp;B34,TKB_HK2_Moi_Giang!$AB$3:$AE$1042,4,0)),VLOOKUP($G$1&amp;C34&amp;B34,TKB_HK2_Moi_Giang!$AB$3:$AE$1042,2,0)," "),)</f>
        <v/>
      </c>
      <c r="H34" s="347" t="str">
        <f>iferror(if(and(Today()&gt;=VLOOKUP($H$1&amp;C34&amp;B34,TKB_HK2_Moi_Giang!$AB$3:$AE$1042,3,0),today()&lt;VLOOKUP($H$1&amp;C34&amp;B34,TKB_HK2_Moi_Giang!$AB$3:$AE$1042,4,0)),VLOOKUP($H$1&amp;C34&amp;B34,TKB_HK2_Moi_Giang!$AB$3:$AE$1042,2,0)," "),)</f>
        <v/>
      </c>
      <c r="I34" s="347" t="str">
        <f>iferror(if(and(Today()&gt;=VLOOKUP($I$1&amp;C34&amp;B34,TKB_HK2_Moi_Giang!$AB$3:$AE$1042,3,0),today()&lt;VLOOKUP($I$1&amp;C34&amp;B34,TKB_HK2_Moi_Giang!$AB$3:$AE$1042,4,0)),VLOOKUP($I$1&amp;C34&amp;B34,TKB_HK2_Moi_Giang!$AB$3:$AE$1042,2,0)," "),)</f>
        <v/>
      </c>
      <c r="J34" s="347" t="str">
        <f>iferror(if(and(Today()&gt;=VLOOKUP($J$1&amp;C34&amp;B34,TKB_HK2_Moi_Giang!$AB$3:$AE$1042,3,0),today()&lt;VLOOKUP($J$1&amp;C34&amp;B34,TKB_HK2_Moi_Giang!$AB$3:$AE$1042,4,0)),VLOOKUP($J$1&amp;C34&amp;B34,TKB_HK2_Moi_Giang!$AB$3:$AE$1042,2,0)," "),)</f>
        <v/>
      </c>
      <c r="K34" s="348" t="str">
        <f>iferror(if(and(Today()&gt;=VLOOKUP($K$1&amp;C34&amp;B34,TKB_HK2_Moi_Giang!$AB$3:$AE$1042,3,0),today()&lt;VLOOKUP($K$1&amp;C34&amp;B34,TKB_HK2_Moi_Giang!$AB$3:$AE$1042,4,0)),VLOOKUP($K$1&amp;C34&amp;B34,TKB_HK2_Moi_Giang!$AB$3:$AE$1042,2,0)," "),)</f>
        <v/>
      </c>
    </row>
    <row r="35">
      <c r="A35" s="12"/>
      <c r="B35" s="345" t="s">
        <v>1296</v>
      </c>
      <c r="C35" s="349">
        <v>0.5416666666666666</v>
      </c>
      <c r="D35" s="349">
        <v>0.6354166666666666</v>
      </c>
      <c r="E35" s="347" t="str">
        <f>iferror(if(and(Today()&gt;=VLOOKUP($E$1&amp;C35&amp;B35,TKB_HK2_Moi_Giang!$AB$3:$AE$1042,3,0),today()&lt;VLOOKUP($E$1&amp;C35&amp;B35,TKB_HK2_Moi_Giang!$AB$3:$AE$1042,4,0)),VLOOKUP($E$1&amp;C35&amp;B35,TKB_HK2_Moi_Giang!$AB$3:$AE$1042,2,0)," "),)</f>
        <v> </v>
      </c>
      <c r="F35" s="347" t="str">
        <f>iferror(if(and(Today()&gt;=VLOOKUP($F$1&amp;C35&amp;B35,TKB_HK2_Moi_Giang!$AB$3:$AE$1042,3,0),today()&lt;VLOOKUP($F$1&amp;C35&amp;B35,TKB_HK2_Moi_Giang!$AB$3:$AE$1042,4,0)),VLOOKUP($F$1&amp;C35&amp;B35,TKB_HK2_Moi_Giang!$AB$3:$AE$1042,2,0)," "),)</f>
        <v/>
      </c>
      <c r="G35" s="347" t="str">
        <f>iferror(if(and(Today()&gt;=VLOOKUP($G$1&amp;C35&amp;B35,TKB_HK2_Moi_Giang!$AB$3:$AE$1042,3,0),today()&lt;VLOOKUP($G$1&amp;C35&amp;B35,TKB_HK2_Moi_Giang!$AB$3:$AE$1042,4,0)),VLOOKUP($G$1&amp;C35&amp;B35,TKB_HK2_Moi_Giang!$AB$3:$AE$1042,2,0)," "),)</f>
        <v/>
      </c>
      <c r="H35" s="347" t="str">
        <f>iferror(if(and(Today()&gt;=VLOOKUP($H$1&amp;C35&amp;B35,TKB_HK2_Moi_Giang!$AB$3:$AE$1042,3,0),today()&lt;VLOOKUP($H$1&amp;C35&amp;B35,TKB_HK2_Moi_Giang!$AB$3:$AE$1042,4,0)),VLOOKUP($H$1&amp;C35&amp;B35,TKB_HK2_Moi_Giang!$AB$3:$AE$1042,2,0)," "),)</f>
        <v/>
      </c>
      <c r="I35" s="347" t="str">
        <f>iferror(if(and(Today()&gt;=VLOOKUP($I$1&amp;C35&amp;B35,TKB_HK2_Moi_Giang!$AB$3:$AE$1042,3,0),today()&lt;VLOOKUP($I$1&amp;C35&amp;B35,TKB_HK2_Moi_Giang!$AB$3:$AE$1042,4,0)),VLOOKUP($I$1&amp;C35&amp;B35,TKB_HK2_Moi_Giang!$AB$3:$AE$1042,2,0)," "),)</f>
        <v/>
      </c>
      <c r="J35" s="347" t="str">
        <f>iferror(if(and(Today()&gt;=VLOOKUP($J$1&amp;C35&amp;B35,TKB_HK2_Moi_Giang!$AB$3:$AE$1042,3,0),today()&lt;VLOOKUP($J$1&amp;C35&amp;B35,TKB_HK2_Moi_Giang!$AB$3:$AE$1042,4,0)),VLOOKUP($J$1&amp;C35&amp;B35,TKB_HK2_Moi_Giang!$AB$3:$AE$1042,2,0)," "),)</f>
        <v/>
      </c>
      <c r="K35" s="348" t="str">
        <f>iferror(if(and(Today()&gt;=VLOOKUP($K$1&amp;C35&amp;B35,TKB_HK2_Moi_Giang!$AB$3:$AE$1042,3,0),today()&lt;VLOOKUP($K$1&amp;C35&amp;B35,TKB_HK2_Moi_Giang!$AB$3:$AE$1042,4,0)),VLOOKUP($K$1&amp;C35&amp;B35,TKB_HK2_Moi_Giang!$AB$3:$AE$1042,2,0)," "),)</f>
        <v/>
      </c>
    </row>
    <row r="36">
      <c r="A36" s="12"/>
      <c r="B36" s="345" t="s">
        <v>1296</v>
      </c>
      <c r="C36" s="349">
        <v>0.6458333333333334</v>
      </c>
      <c r="D36" s="349">
        <v>0.7395833333333334</v>
      </c>
      <c r="E36" s="347" t="str">
        <f>iferror(if(and(Today()&gt;=VLOOKUP($E$1&amp;C36&amp;B36,TKB_HK2_Moi_Giang!$AB$3:$AE$1042,3,0),today()&lt;VLOOKUP($E$1&amp;C36&amp;B36,TKB_HK2_Moi_Giang!$AB$3:$AE$1042,4,0)),VLOOKUP($E$1&amp;C36&amp;B36,TKB_HK2_Moi_Giang!$AB$3:$AE$1042,2,0)," "),)</f>
        <v/>
      </c>
      <c r="F36" s="347" t="str">
        <f>iferror(if(and(Today()&gt;=VLOOKUP($F$1&amp;C36&amp;B36,TKB_HK2_Moi_Giang!$AB$3:$AE$1042,3,0),today()&lt;VLOOKUP($F$1&amp;C36&amp;B36,TKB_HK2_Moi_Giang!$AB$3:$AE$1042,4,0)),VLOOKUP($F$1&amp;C36&amp;B36,TKB_HK2_Moi_Giang!$AB$3:$AE$1042,2,0)," "),)</f>
        <v/>
      </c>
      <c r="G36" s="347" t="str">
        <f>iferror(if(and(Today()&gt;=VLOOKUP($G$1&amp;C36&amp;B36,TKB_HK2_Moi_Giang!$AB$3:$AE$1042,3,0),today()&lt;VLOOKUP($G$1&amp;C36&amp;B36,TKB_HK2_Moi_Giang!$AB$3:$AE$1042,4,0)),VLOOKUP($G$1&amp;C36&amp;B36,TKB_HK2_Moi_Giang!$AB$3:$AE$1042,2,0)," "),)</f>
        <v/>
      </c>
      <c r="H36" s="347" t="str">
        <f>iferror(if(and(Today()&gt;=VLOOKUP($H$1&amp;C36&amp;B36,TKB_HK2_Moi_Giang!$AB$3:$AE$1042,3,0),today()&lt;VLOOKUP($H$1&amp;C36&amp;B36,TKB_HK2_Moi_Giang!$AB$3:$AE$1042,4,0)),VLOOKUP($H$1&amp;C36&amp;B36,TKB_HK2_Moi_Giang!$AB$3:$AE$1042,2,0)," "),)</f>
        <v/>
      </c>
      <c r="I36" s="347" t="str">
        <f>iferror(if(and(Today()&gt;=VLOOKUP($I$1&amp;C36&amp;B36,TKB_HK2_Moi_Giang!$AB$3:$AE$1042,3,0),today()&lt;VLOOKUP($I$1&amp;C36&amp;B36,TKB_HK2_Moi_Giang!$AB$3:$AE$1042,4,0)),VLOOKUP($I$1&amp;C36&amp;B36,TKB_HK2_Moi_Giang!$AB$3:$AE$1042,2,0)," "),)</f>
        <v/>
      </c>
      <c r="J36" s="347" t="str">
        <f>iferror(if(and(Today()&gt;=VLOOKUP($J$1&amp;C36&amp;B36,TKB_HK2_Moi_Giang!$AB$3:$AE$1042,3,0),today()&lt;VLOOKUP($J$1&amp;C36&amp;B36,TKB_HK2_Moi_Giang!$AB$3:$AE$1042,4,0)),VLOOKUP($J$1&amp;C36&amp;B36,TKB_HK2_Moi_Giang!$AB$3:$AE$1042,2,0)," "),)</f>
        <v/>
      </c>
      <c r="K36" s="348" t="str">
        <f>iferror(if(and(Today()&gt;=VLOOKUP($K$1&amp;C36&amp;B36,TKB_HK2_Moi_Giang!$AB$3:$AE$1042,3,0),today()&lt;VLOOKUP($K$1&amp;C36&amp;B36,TKB_HK2_Moi_Giang!$AB$3:$AE$1042,4,0)),VLOOKUP($K$1&amp;C36&amp;B36,TKB_HK2_Moi_Giang!$AB$3:$AE$1042,2,0)," "),)</f>
        <v/>
      </c>
    </row>
    <row r="37">
      <c r="A37" s="19"/>
      <c r="B37" s="345" t="s">
        <v>1296</v>
      </c>
      <c r="C37" s="349">
        <v>0.75</v>
      </c>
      <c r="D37" s="349">
        <v>0.84375</v>
      </c>
      <c r="E37" s="347" t="str">
        <f>iferror(if(and(Today()&gt;=VLOOKUP($E$1&amp;C37&amp;B37,TKB_HK2_Moi_Giang!$AB$3:$AE$1042,3,0),today()&lt;VLOOKUP($E$1&amp;C37&amp;B37,TKB_HK2_Moi_Giang!$AB$3:$AE$1042,4,0)),VLOOKUP($E$1&amp;C37&amp;B37,TKB_HK2_Moi_Giang!$AB$3:$AE$1042,2,0)," "),)</f>
        <v/>
      </c>
      <c r="F37" s="347" t="str">
        <f>iferror(if(and(Today()&gt;=VLOOKUP($F$1&amp;C37&amp;B37,TKB_HK2_Moi_Giang!$AB$3:$AE$1042,3,0),today()&lt;VLOOKUP($F$1&amp;C37&amp;B37,TKB_HK2_Moi_Giang!$AB$3:$AE$1042,4,0)),VLOOKUP($F$1&amp;C37&amp;B37,TKB_HK2_Moi_Giang!$AB$3:$AE$1042,2,0)," "),)</f>
        <v/>
      </c>
      <c r="G37" s="347" t="str">
        <f>iferror(if(and(Today()&gt;=VLOOKUP($G$1&amp;C37&amp;B37,TKB_HK2_Moi_Giang!$AB$3:$AE$1042,3,0),today()&lt;VLOOKUP($G$1&amp;C37&amp;B37,TKB_HK2_Moi_Giang!$AB$3:$AE$1042,4,0)),VLOOKUP($G$1&amp;C37&amp;B37,TKB_HK2_Moi_Giang!$AB$3:$AE$1042,2,0)," "),)</f>
        <v/>
      </c>
      <c r="H37" s="347" t="str">
        <f>iferror(if(and(Today()&gt;=VLOOKUP($H$1&amp;C37&amp;B37,TKB_HK2_Moi_Giang!$AB$3:$AE$1042,3,0),today()&lt;VLOOKUP($H$1&amp;C37&amp;B37,TKB_HK2_Moi_Giang!$AB$3:$AE$1042,4,0)),VLOOKUP($H$1&amp;C37&amp;B37,TKB_HK2_Moi_Giang!$AB$3:$AE$1042,2,0)," "),)</f>
        <v/>
      </c>
      <c r="I37" s="347" t="str">
        <f>iferror(if(and(Today()&gt;=VLOOKUP($I$1&amp;C37&amp;B37,TKB_HK2_Moi_Giang!$AB$3:$AE$1042,3,0),today()&lt;VLOOKUP($I$1&amp;C37&amp;B37,TKB_HK2_Moi_Giang!$AB$3:$AE$1042,4,0)),VLOOKUP($I$1&amp;C37&amp;B37,TKB_HK2_Moi_Giang!$AB$3:$AE$1042,2,0)," "),)</f>
        <v/>
      </c>
      <c r="J37" s="347" t="str">
        <f>iferror(if(and(Today()&gt;=VLOOKUP($J$1&amp;C37&amp;B37,TKB_HK2_Moi_Giang!$AB$3:$AE$1042,3,0),today()&lt;VLOOKUP($J$1&amp;C37&amp;B37,TKB_HK2_Moi_Giang!$AB$3:$AE$1042,4,0)),VLOOKUP($J$1&amp;C37&amp;B37,TKB_HK2_Moi_Giang!$AB$3:$AE$1042,2,0)," "),)</f>
        <v/>
      </c>
      <c r="K37" s="348" t="str">
        <f>iferror(if(and(Today()&gt;=VLOOKUP($K$1&amp;C37&amp;B37,TKB_HK2_Moi_Giang!$AB$3:$AE$1042,3,0),today()&lt;VLOOKUP($K$1&amp;C37&amp;B37,TKB_HK2_Moi_Giang!$AB$3:$AE$1042,4,0)),VLOOKUP($K$1&amp;C37&amp;B37,TKB_HK2_Moi_Giang!$AB$3:$AE$1042,2,0)," "),)</f>
        <v/>
      </c>
    </row>
    <row r="38">
      <c r="A38" s="344" t="s">
        <v>1329</v>
      </c>
      <c r="B38" s="345" t="s">
        <v>1329</v>
      </c>
      <c r="C38" s="346">
        <v>0.2916666666666667</v>
      </c>
      <c r="D38" s="346">
        <v>0.3541666666666667</v>
      </c>
      <c r="E38" s="347" t="str">
        <f>iferror(if(and(Today()&gt;=VLOOKUP($E$1&amp;C38&amp;B38,TKB_HK2_Moi_Giang!$AB$3:$AE$1042,3,0),today()&lt;VLOOKUP($E$1&amp;C38&amp;B38,TKB_HK2_Moi_Giang!$AB$3:$AE$1042,4,0)),VLOOKUP($E$1&amp;C38&amp;B38,TKB_HK2_Moi_Giang!$AB$3:$AE$1042,2,0)," "),)</f>
        <v/>
      </c>
      <c r="F38" s="347" t="str">
        <f>iferror(if(and(Today()&gt;=VLOOKUP($F$1&amp;C38&amp;B38,TKB_HK2_Moi_Giang!$AB$3:$AE$1042,3,0),today()&lt;VLOOKUP($F$1&amp;C38&amp;B38,TKB_HK2_Moi_Giang!$AB$3:$AE$1042,4,0)),VLOOKUP($F$1&amp;C38&amp;B38,TKB_HK2_Moi_Giang!$AB$3:$AE$1042,2,0)," "),)</f>
        <v/>
      </c>
      <c r="G38" s="347" t="str">
        <f>iferror(if(and(Today()&gt;=VLOOKUP($G$1&amp;C38&amp;B38,TKB_HK2_Moi_Giang!$AB$3:$AE$1042,3,0),today()&lt;VLOOKUP($G$1&amp;C38&amp;B38,TKB_HK2_Moi_Giang!$AB$3:$AE$1042,4,0)),VLOOKUP($G$1&amp;C38&amp;B38,TKB_HK2_Moi_Giang!$AB$3:$AE$1042,2,0)," "),)</f>
        <v/>
      </c>
      <c r="H38" s="347" t="str">
        <f>iferror(if(and(Today()&gt;=VLOOKUP($H$1&amp;C38&amp;B38,TKB_HK2_Moi_Giang!$AB$3:$AE$1042,3,0),today()&lt;VLOOKUP($H$1&amp;C38&amp;B38,TKB_HK2_Moi_Giang!$AB$3:$AE$1042,4,0)),VLOOKUP($H$1&amp;C38&amp;B38,TKB_HK2_Moi_Giang!$AB$3:$AE$1042,2,0)," "),)</f>
        <v/>
      </c>
      <c r="I38" s="347" t="str">
        <f>iferror(if(and(Today()&gt;=VLOOKUP($I$1&amp;C38&amp;B38,TKB_HK2_Moi_Giang!$AB$3:$AE$1042,3,0),today()&lt;VLOOKUP($I$1&amp;C38&amp;B38,TKB_HK2_Moi_Giang!$AB$3:$AE$1042,4,0)),VLOOKUP($I$1&amp;C38&amp;B38,TKB_HK2_Moi_Giang!$AB$3:$AE$1042,2,0)," "),)</f>
        <v/>
      </c>
      <c r="J38" s="347" t="str">
        <f>iferror(if(and(Today()&gt;=VLOOKUP($J$1&amp;C38&amp;B38,TKB_HK2_Moi_Giang!$AB$3:$AE$1042,3,0),today()&lt;VLOOKUP($J$1&amp;C38&amp;B38,TKB_HK2_Moi_Giang!$AB$3:$AE$1042,4,0)),VLOOKUP($J$1&amp;C38&amp;B38,TKB_HK2_Moi_Giang!$AB$3:$AE$1042,2,0)," "),)</f>
        <v/>
      </c>
      <c r="K38" s="348" t="str">
        <f>iferror(if(and(Today()&gt;=VLOOKUP($K$1&amp;C38&amp;B38,TKB_HK2_Moi_Giang!$AB$3:$AE$1042,3,0),today()&lt;VLOOKUP($K$1&amp;C38&amp;B38,TKB_HK2_Moi_Giang!$AB$3:$AE$1042,4,0)),VLOOKUP($K$1&amp;C38&amp;B38,TKB_HK2_Moi_Giang!$AB$3:$AE$1042,2,0)," "),)</f>
        <v/>
      </c>
    </row>
    <row r="39">
      <c r="A39" s="12"/>
      <c r="B39" s="345" t="s">
        <v>1329</v>
      </c>
      <c r="C39" s="346">
        <v>0.3229166666666667</v>
      </c>
      <c r="D39" s="346">
        <v>0.3854166666666667</v>
      </c>
      <c r="E39" s="347" t="str">
        <f>iferror(if(and(Today()&gt;=VLOOKUP($E$1&amp;C39&amp;B39,TKB_HK2_Moi_Giang!$AB$3:$AE$1042,3,0),today()&lt;VLOOKUP($E$1&amp;C39&amp;B39,TKB_HK2_Moi_Giang!$AB$3:$AE$1042,4,0)),VLOOKUP($E$1&amp;C39&amp;B39,TKB_HK2_Moi_Giang!$AB$3:$AE$1042,2,0)," "),)</f>
        <v/>
      </c>
      <c r="F39" s="347" t="str">
        <f>iferror(if(and(Today()&gt;=VLOOKUP($F$1&amp;C39&amp;B39,TKB_HK2_Moi_Giang!$AB$3:$AE$1042,3,0),today()&lt;VLOOKUP($F$1&amp;C39&amp;B39,TKB_HK2_Moi_Giang!$AB$3:$AE$1042,4,0)),VLOOKUP($F$1&amp;C39&amp;B39,TKB_HK2_Moi_Giang!$AB$3:$AE$1042,2,0)," "),)</f>
        <v/>
      </c>
      <c r="G39" s="347" t="str">
        <f>iferror(if(and(Today()&gt;=VLOOKUP($G$1&amp;C39&amp;B39,TKB_HK2_Moi_Giang!$AB$3:$AE$1042,3,0),today()&lt;VLOOKUP($G$1&amp;C39&amp;B39,TKB_HK2_Moi_Giang!$AB$3:$AE$1042,4,0)),VLOOKUP($G$1&amp;C39&amp;B39,TKB_HK2_Moi_Giang!$AB$3:$AE$1042,2,0)," "),)</f>
        <v/>
      </c>
      <c r="H39" s="347" t="str">
        <f>iferror(if(and(Today()&gt;=VLOOKUP($H$1&amp;C39&amp;B39,TKB_HK2_Moi_Giang!$AB$3:$AE$1042,3,0),today()&lt;VLOOKUP($H$1&amp;C39&amp;B39,TKB_HK2_Moi_Giang!$AB$3:$AE$1042,4,0)),VLOOKUP($H$1&amp;C39&amp;B39,TKB_HK2_Moi_Giang!$AB$3:$AE$1042,2,0)," "),)</f>
        <v/>
      </c>
      <c r="I39" s="347" t="str">
        <f>iferror(if(and(Today()&gt;=VLOOKUP($I$1&amp;C39&amp;B39,TKB_HK2_Moi_Giang!$AB$3:$AE$1042,3,0),today()&lt;VLOOKUP($I$1&amp;C39&amp;B39,TKB_HK2_Moi_Giang!$AB$3:$AE$1042,4,0)),VLOOKUP($I$1&amp;C39&amp;B39,TKB_HK2_Moi_Giang!$AB$3:$AE$1042,2,0)," "),)</f>
        <v> </v>
      </c>
      <c r="J39" s="347" t="str">
        <f>iferror(if(and(Today()&gt;=VLOOKUP($J$1&amp;C39&amp;B39,TKB_HK2_Moi_Giang!$AB$3:$AE$1042,3,0),today()&lt;VLOOKUP($J$1&amp;C39&amp;B39,TKB_HK2_Moi_Giang!$AB$3:$AE$1042,4,0)),VLOOKUP($J$1&amp;C39&amp;B39,TKB_HK2_Moi_Giang!$AB$3:$AE$1042,2,0)," "),)</f>
        <v/>
      </c>
      <c r="K39" s="348" t="str">
        <f>iferror(if(and(Today()&gt;=VLOOKUP($K$1&amp;C39&amp;B39,TKB_HK2_Moi_Giang!$AB$3:$AE$1042,3,0),today()&lt;VLOOKUP($K$1&amp;C39&amp;B39,TKB_HK2_Moi_Giang!$AB$3:$AE$1042,4,0)),VLOOKUP($K$1&amp;C39&amp;B39,TKB_HK2_Moi_Giang!$AB$3:$AE$1042,2,0)," "),)</f>
        <v/>
      </c>
    </row>
    <row r="40">
      <c r="A40" s="12"/>
      <c r="B40" s="345" t="s">
        <v>1329</v>
      </c>
      <c r="C40" s="346">
        <v>0.3645833333333333</v>
      </c>
      <c r="D40" s="346">
        <v>0.4895833333333333</v>
      </c>
      <c r="E40" s="347" t="str">
        <f>iferror(if(and(Today()&gt;=VLOOKUP($E$1&amp;C40&amp;B40,TKB_HK2_Moi_Giang!$AB$3:$AE$1042,3,0),today()&lt;VLOOKUP($E$1&amp;C40&amp;B40,TKB_HK2_Moi_Giang!$AB$3:$AE$1042,4,0)),VLOOKUP($E$1&amp;C40&amp;B40,TKB_HK2_Moi_Giang!$AB$3:$AE$1042,2,0)," "),)</f>
        <v/>
      </c>
      <c r="F40" s="347" t="str">
        <f>iferror(if(and(Today()&gt;=VLOOKUP($F$1&amp;C40&amp;B40,TKB_HK2_Moi_Giang!$AB$3:$AE$1042,3,0),today()&lt;VLOOKUP($F$1&amp;C40&amp;B40,TKB_HK2_Moi_Giang!$AB$3:$AE$1042,4,0)),VLOOKUP($F$1&amp;C40&amp;B40,TKB_HK2_Moi_Giang!$AB$3:$AE$1042,2,0)," "),)</f>
        <v/>
      </c>
      <c r="G40" s="347" t="str">
        <f>iferror(if(and(Today()&gt;=VLOOKUP($G$1&amp;C40&amp;B40,TKB_HK2_Moi_Giang!$AB$3:$AE$1042,3,0),today()&lt;VLOOKUP($G$1&amp;C40&amp;B40,TKB_HK2_Moi_Giang!$AB$3:$AE$1042,4,0)),VLOOKUP($G$1&amp;C40&amp;B40,TKB_HK2_Moi_Giang!$AB$3:$AE$1042,2,0)," "),)</f>
        <v/>
      </c>
      <c r="H40" s="347" t="str">
        <f>iferror(if(and(Today()&gt;=VLOOKUP($H$1&amp;C40&amp;B40,TKB_HK2_Moi_Giang!$AB$3:$AE$1042,3,0),today()&lt;VLOOKUP($H$1&amp;C40&amp;B40,TKB_HK2_Moi_Giang!$AB$3:$AE$1042,4,0)),VLOOKUP($H$1&amp;C40&amp;B40,TKB_HK2_Moi_Giang!$AB$3:$AE$1042,2,0)," "),)</f>
        <v/>
      </c>
      <c r="I40" s="347" t="str">
        <f>iferror(if(and(Today()&gt;=VLOOKUP($I$1&amp;C40&amp;B40,TKB_HK2_Moi_Giang!$AB$3:$AE$1042,3,0),today()&lt;VLOOKUP($I$1&amp;C40&amp;B40,TKB_HK2_Moi_Giang!$AB$3:$AE$1042,4,0)),VLOOKUP($I$1&amp;C40&amp;B40,TKB_HK2_Moi_Giang!$AB$3:$AE$1042,2,0)," "),)</f>
        <v/>
      </c>
      <c r="J40" s="347" t="str">
        <f>iferror(if(and(Today()&gt;=VLOOKUP($J$1&amp;C40&amp;B40,TKB_HK2_Moi_Giang!$AB$3:$AE$1042,3,0),today()&lt;VLOOKUP($J$1&amp;C40&amp;B40,TKB_HK2_Moi_Giang!$AB$3:$AE$1042,4,0)),VLOOKUP($J$1&amp;C40&amp;B40,TKB_HK2_Moi_Giang!$AB$3:$AE$1042,2,0)," "),)</f>
        <v/>
      </c>
      <c r="K40" s="348" t="str">
        <f>iferror(if(and(Today()&gt;=VLOOKUP($K$1&amp;C40&amp;B40,TKB_HK2_Moi_Giang!$AB$3:$AE$1042,3,0),today()&lt;VLOOKUP($K$1&amp;C40&amp;B40,TKB_HK2_Moi_Giang!$AB$3:$AE$1042,4,0)),VLOOKUP($K$1&amp;C40&amp;B40,TKB_HK2_Moi_Giang!$AB$3:$AE$1042,2,0)," "),)</f>
        <v/>
      </c>
    </row>
    <row r="41">
      <c r="A41" s="12"/>
      <c r="B41" s="345" t="s">
        <v>1329</v>
      </c>
      <c r="C41" s="349">
        <v>0.5416666666666666</v>
      </c>
      <c r="D41" s="349">
        <v>0.6354166666666666</v>
      </c>
      <c r="E41" s="347" t="str">
        <f>iferror(if(and(Today()&gt;=VLOOKUP($E$1&amp;C41&amp;B41,TKB_HK2_Moi_Giang!$AB$3:$AE$1042,3,0),today()&lt;VLOOKUP($E$1&amp;C41&amp;B41,TKB_HK2_Moi_Giang!$AB$3:$AE$1042,4,0)),VLOOKUP($E$1&amp;C41&amp;B41,TKB_HK2_Moi_Giang!$AB$3:$AE$1042,2,0)," "),)</f>
        <v>VH7M- GDTX 11C7  13:00-17:00  BĐ: 25/8/2025 KT: 31/5/2026</v>
      </c>
      <c r="F41" s="347" t="str">
        <f>iferror(if(and(Today()&gt;=VLOOKUP($F$1&amp;C41&amp;B41,TKB_HK2_Moi_Giang!$AB$3:$AE$1042,3,0),today()&lt;VLOOKUP($F$1&amp;C41&amp;B41,TKB_HK2_Moi_Giang!$AB$3:$AE$1042,4,0)),VLOOKUP($F$1&amp;C41&amp;B41,TKB_HK2_Moi_Giang!$AB$3:$AE$1042,2,0)," "),)</f>
        <v>VH7M- GDTX 11C7  13:00-17:00  BĐ: 26/8/2025 KT: 31/5/2026</v>
      </c>
      <c r="G41" s="347" t="str">
        <f>iferror(if(and(Today()&gt;=VLOOKUP($G$1&amp;C41&amp;B41,TKB_HK2_Moi_Giang!$AB$3:$AE$1042,3,0),today()&lt;VLOOKUP($G$1&amp;C41&amp;B41,TKB_HK2_Moi_Giang!$AB$3:$AE$1042,4,0)),VLOOKUP($G$1&amp;C41&amp;B41,TKB_HK2_Moi_Giang!$AB$3:$AE$1042,2,0)," "),)</f>
        <v>VH7M- GDTX 11C7  13:00-17:00  BĐ: 27/8/2025 KT: 31/5/2026</v>
      </c>
      <c r="H41" s="347" t="str">
        <f>iferror(if(and(Today()&gt;=VLOOKUP($H$1&amp;C41&amp;B41,TKB_HK2_Moi_Giang!$AB$3:$AE$1042,3,0),today()&lt;VLOOKUP($H$1&amp;C41&amp;B41,TKB_HK2_Moi_Giang!$AB$3:$AE$1042,4,0)),VLOOKUP($H$1&amp;C41&amp;B41,TKB_HK2_Moi_Giang!$AB$3:$AE$1042,2,0)," "),)</f>
        <v>VH7M- GDTX 11C7  13:00-17:00  BĐ: 28/8/2025 KT: 31/5/2026</v>
      </c>
      <c r="I41" s="347" t="str">
        <f>iferror(if(and(Today()&gt;=VLOOKUP($I$1&amp;C41&amp;B41,TKB_HK2_Moi_Giang!$AB$3:$AE$1042,3,0),today()&lt;VLOOKUP($I$1&amp;C41&amp;B41,TKB_HK2_Moi_Giang!$AB$3:$AE$1042,4,0)),VLOOKUP($I$1&amp;C41&amp;B41,TKB_HK2_Moi_Giang!$AB$3:$AE$1042,2,0)," "),)</f>
        <v>VH7M- GDTX 11C7  13:00-17:00  BĐ: 29/8/2025 KT: 31/5/2026</v>
      </c>
      <c r="J41" s="347" t="str">
        <f>iferror(if(and(Today()&gt;=VLOOKUP($J$1&amp;C41&amp;B41,TKB_HK2_Moi_Giang!$AB$3:$AE$1042,3,0),today()&lt;VLOOKUP($J$1&amp;C41&amp;B41,TKB_HK2_Moi_Giang!$AB$3:$AE$1042,4,0)),VLOOKUP($J$1&amp;C41&amp;B41,TKB_HK2_Moi_Giang!$AB$3:$AE$1042,2,0)," "),)</f>
        <v>VH7M- GDTX 11C7  13:00-17:00  BĐ: 30/8/2025 KT: 31/5/2026</v>
      </c>
      <c r="K41" s="348" t="str">
        <f>iferror(if(and(Today()&gt;=VLOOKUP($K$1&amp;C41&amp;B41,TKB_HK2_Moi_Giang!$AB$3:$AE$1042,3,0),today()&lt;VLOOKUP($K$1&amp;C41&amp;B41,TKB_HK2_Moi_Giang!$AB$3:$AE$1042,4,0)),VLOOKUP($K$1&amp;C41&amp;B41,TKB_HK2_Moi_Giang!$AB$3:$AE$1042,2,0)," "),)</f>
        <v/>
      </c>
    </row>
    <row r="42">
      <c r="A42" s="12"/>
      <c r="B42" s="345" t="s">
        <v>1329</v>
      </c>
      <c r="C42" s="349">
        <v>0.6458333333333334</v>
      </c>
      <c r="D42" s="349">
        <v>0.7395833333333334</v>
      </c>
      <c r="E42" s="347" t="str">
        <f>iferror(if(and(Today()&gt;=VLOOKUP($E$1&amp;C42&amp;B42,TKB_HK2_Moi_Giang!$AB$3:$AE$1042,3,0),today()&lt;VLOOKUP($E$1&amp;C42&amp;B42,TKB_HK2_Moi_Giang!$AB$3:$AE$1042,4,0)),VLOOKUP($E$1&amp;C42&amp;B42,TKB_HK2_Moi_Giang!$AB$3:$AE$1042,2,0)," "),)</f>
        <v/>
      </c>
      <c r="F42" s="347" t="str">
        <f>iferror(if(and(Today()&gt;=VLOOKUP($F$1&amp;C42&amp;B42,TKB_HK2_Moi_Giang!$AB$3:$AE$1042,3,0),today()&lt;VLOOKUP($F$1&amp;C42&amp;B42,TKB_HK2_Moi_Giang!$AB$3:$AE$1042,4,0)),VLOOKUP($F$1&amp;C42&amp;B42,TKB_HK2_Moi_Giang!$AB$3:$AE$1042,2,0)," "),)</f>
        <v/>
      </c>
      <c r="G42" s="347" t="str">
        <f>iferror(if(and(Today()&gt;=VLOOKUP($G$1&amp;C42&amp;B42,TKB_HK2_Moi_Giang!$AB$3:$AE$1042,3,0),today()&lt;VLOOKUP($G$1&amp;C42&amp;B42,TKB_HK2_Moi_Giang!$AB$3:$AE$1042,4,0)),VLOOKUP($G$1&amp;C42&amp;B42,TKB_HK2_Moi_Giang!$AB$3:$AE$1042,2,0)," "),)</f>
        <v/>
      </c>
      <c r="H42" s="347" t="str">
        <f>iferror(if(and(Today()&gt;=VLOOKUP($H$1&amp;C42&amp;B42,TKB_HK2_Moi_Giang!$AB$3:$AE$1042,3,0),today()&lt;VLOOKUP($H$1&amp;C42&amp;B42,TKB_HK2_Moi_Giang!$AB$3:$AE$1042,4,0)),VLOOKUP($H$1&amp;C42&amp;B42,TKB_HK2_Moi_Giang!$AB$3:$AE$1042,2,0)," "),)</f>
        <v/>
      </c>
      <c r="I42" s="347" t="str">
        <f>iferror(if(and(Today()&gt;=VLOOKUP($I$1&amp;C42&amp;B42,TKB_HK2_Moi_Giang!$AB$3:$AE$1042,3,0),today()&lt;VLOOKUP($I$1&amp;C42&amp;B42,TKB_HK2_Moi_Giang!$AB$3:$AE$1042,4,0)),VLOOKUP($I$1&amp;C42&amp;B42,TKB_HK2_Moi_Giang!$AB$3:$AE$1042,2,0)," "),)</f>
        <v/>
      </c>
      <c r="J42" s="347" t="str">
        <f>iferror(if(and(Today()&gt;=VLOOKUP($J$1&amp;C42&amp;B42,TKB_HK2_Moi_Giang!$AB$3:$AE$1042,3,0),today()&lt;VLOOKUP($J$1&amp;C42&amp;B42,TKB_HK2_Moi_Giang!$AB$3:$AE$1042,4,0)),VLOOKUP($J$1&amp;C42&amp;B42,TKB_HK2_Moi_Giang!$AB$3:$AE$1042,2,0)," "),)</f>
        <v/>
      </c>
      <c r="K42" s="348" t="str">
        <f>iferror(if(and(Today()&gt;=VLOOKUP($K$1&amp;C42&amp;B42,TKB_HK2_Moi_Giang!$AB$3:$AE$1042,3,0),today()&lt;VLOOKUP($K$1&amp;C42&amp;B42,TKB_HK2_Moi_Giang!$AB$3:$AE$1042,4,0)),VLOOKUP($K$1&amp;C42&amp;B42,TKB_HK2_Moi_Giang!$AB$3:$AE$1042,2,0)," "),)</f>
        <v/>
      </c>
    </row>
    <row r="43">
      <c r="A43" s="19"/>
      <c r="B43" s="345" t="s">
        <v>1329</v>
      </c>
      <c r="C43" s="349">
        <v>0.75</v>
      </c>
      <c r="D43" s="349">
        <v>0.84375</v>
      </c>
      <c r="E43" s="347" t="str">
        <f>iferror(if(and(Today()&gt;=VLOOKUP($E$1&amp;C43&amp;B43,TKB_HK2_Moi_Giang!$AB$3:$AE$1042,3,0),today()&lt;VLOOKUP($E$1&amp;C43&amp;B43,TKB_HK2_Moi_Giang!$AB$3:$AE$1042,4,0)),VLOOKUP($E$1&amp;C43&amp;B43,TKB_HK2_Moi_Giang!$AB$3:$AE$1042,2,0)," "),)</f>
        <v/>
      </c>
      <c r="F43" s="347" t="str">
        <f>iferror(if(and(Today()&gt;=VLOOKUP($F$1&amp;C43&amp;B43,TKB_HK2_Moi_Giang!$AB$3:$AE$1042,3,0),today()&lt;VLOOKUP($F$1&amp;C43&amp;B43,TKB_HK2_Moi_Giang!$AB$3:$AE$1042,4,0)),VLOOKUP($F$1&amp;C43&amp;B43,TKB_HK2_Moi_Giang!$AB$3:$AE$1042,2,0)," "),)</f>
        <v/>
      </c>
      <c r="G43" s="347" t="str">
        <f>iferror(if(and(Today()&gt;=VLOOKUP($G$1&amp;C43&amp;B43,TKB_HK2_Moi_Giang!$AB$3:$AE$1042,3,0),today()&lt;VLOOKUP($G$1&amp;C43&amp;B43,TKB_HK2_Moi_Giang!$AB$3:$AE$1042,4,0)),VLOOKUP($G$1&amp;C43&amp;B43,TKB_HK2_Moi_Giang!$AB$3:$AE$1042,2,0)," "),)</f>
        <v/>
      </c>
      <c r="H43" s="347" t="str">
        <f>iferror(if(and(Today()&gt;=VLOOKUP($H$1&amp;C43&amp;B43,TKB_HK2_Moi_Giang!$AB$3:$AE$1042,3,0),today()&lt;VLOOKUP($H$1&amp;C43&amp;B43,TKB_HK2_Moi_Giang!$AB$3:$AE$1042,4,0)),VLOOKUP($H$1&amp;C43&amp;B43,TKB_HK2_Moi_Giang!$AB$3:$AE$1042,2,0)," "),)</f>
        <v/>
      </c>
      <c r="I43" s="347" t="str">
        <f>iferror(if(and(Today()&gt;=VLOOKUP($I$1&amp;C43&amp;B43,TKB_HK2_Moi_Giang!$AB$3:$AE$1042,3,0),today()&lt;VLOOKUP($I$1&amp;C43&amp;B43,TKB_HK2_Moi_Giang!$AB$3:$AE$1042,4,0)),VLOOKUP($I$1&amp;C43&amp;B43,TKB_HK2_Moi_Giang!$AB$3:$AE$1042,2,0)," "),)</f>
        <v/>
      </c>
      <c r="J43" s="347" t="str">
        <f>iferror(if(and(Today()&gt;=VLOOKUP($J$1&amp;C43&amp;B43,TKB_HK2_Moi_Giang!$AB$3:$AE$1042,3,0),today()&lt;VLOOKUP($J$1&amp;C43&amp;B43,TKB_HK2_Moi_Giang!$AB$3:$AE$1042,4,0)),VLOOKUP($J$1&amp;C43&amp;B43,TKB_HK2_Moi_Giang!$AB$3:$AE$1042,2,0)," "),)</f>
        <v/>
      </c>
      <c r="K43" s="348" t="str">
        <f>iferror(if(and(Today()&gt;=VLOOKUP($K$1&amp;C43&amp;B43,TKB_HK2_Moi_Giang!$AB$3:$AE$1042,3,0),today()&lt;VLOOKUP($K$1&amp;C43&amp;B43,TKB_HK2_Moi_Giang!$AB$3:$AE$1042,4,0)),VLOOKUP($K$1&amp;C43&amp;B43,TKB_HK2_Moi_Giang!$AB$3:$AE$1042,2,0)," "),)</f>
        <v/>
      </c>
    </row>
    <row r="44">
      <c r="A44" s="344" t="s">
        <v>1292</v>
      </c>
      <c r="B44" s="345" t="s">
        <v>1292</v>
      </c>
      <c r="C44" s="346">
        <v>0.2916666666666667</v>
      </c>
      <c r="D44" s="346">
        <v>0.3541666666666667</v>
      </c>
      <c r="E44" s="347" t="str">
        <f>iferror(if(and(Today()&gt;=VLOOKUP($E$1&amp;C44&amp;B44,TKB_HK2_Moi_Giang!$AB$3:$AE$1042,3,0),today()&lt;VLOOKUP($E$1&amp;C44&amp;B44,TKB_HK2_Moi_Giang!$AB$3:$AE$1042,4,0)),VLOOKUP($E$1&amp;C44&amp;B44,TKB_HK2_Moi_Giang!$AB$3:$AE$1042,2,0)," "),)</f>
        <v/>
      </c>
      <c r="F44" s="347" t="str">
        <f>iferror(if(and(Today()&gt;=VLOOKUP($F$1&amp;C44&amp;B44,TKB_HK2_Moi_Giang!$AB$3:$AE$1042,3,0),today()&lt;VLOOKUP($F$1&amp;C44&amp;B44,TKB_HK2_Moi_Giang!$AB$3:$AE$1042,4,0)),VLOOKUP($F$1&amp;C44&amp;B44,TKB_HK2_Moi_Giang!$AB$3:$AE$1042,2,0)," "),)</f>
        <v/>
      </c>
      <c r="G44" s="347" t="str">
        <f>iferror(if(and(Today()&gt;=VLOOKUP($G$1&amp;C44&amp;B44,TKB_HK2_Moi_Giang!$AB$3:$AE$1042,3,0),today()&lt;VLOOKUP($G$1&amp;C44&amp;B44,TKB_HK2_Moi_Giang!$AB$3:$AE$1042,4,0)),VLOOKUP($G$1&amp;C44&amp;B44,TKB_HK2_Moi_Giang!$AB$3:$AE$1042,2,0)," "),)</f>
        <v/>
      </c>
      <c r="H44" s="347" t="str">
        <f>iferror(if(and(Today()&gt;=VLOOKUP($H$1&amp;C44&amp;B44,TKB_HK2_Moi_Giang!$AB$3:$AE$1042,3,0),today()&lt;VLOOKUP($H$1&amp;C44&amp;B44,TKB_HK2_Moi_Giang!$AB$3:$AE$1042,4,0)),VLOOKUP($H$1&amp;C44&amp;B44,TKB_HK2_Moi_Giang!$AB$3:$AE$1042,2,0)," "),)</f>
        <v/>
      </c>
      <c r="I44" s="347" t="str">
        <f>iferror(if(and(Today()&gt;=VLOOKUP($I$1&amp;C44&amp;B44,TKB_HK2_Moi_Giang!$AB$3:$AE$1042,3,0),today()&lt;VLOOKUP($I$1&amp;C44&amp;B44,TKB_HK2_Moi_Giang!$AB$3:$AE$1042,4,0)),VLOOKUP($I$1&amp;C44&amp;B44,TKB_HK2_Moi_Giang!$AB$3:$AE$1042,2,0)," "),)</f>
        <v/>
      </c>
      <c r="J44" s="347" t="str">
        <f>iferror(if(and(Today()&gt;=VLOOKUP($J$1&amp;C44&amp;B44,TKB_HK2_Moi_Giang!$AB$3:$AE$1042,3,0),today()&lt;VLOOKUP($J$1&amp;C44&amp;B44,TKB_HK2_Moi_Giang!$AB$3:$AE$1042,4,0)),VLOOKUP($J$1&amp;C44&amp;B44,TKB_HK2_Moi_Giang!$AB$3:$AE$1042,2,0)," "),)</f>
        <v/>
      </c>
      <c r="K44" s="348" t="str">
        <f>iferror(if(and(Today()&gt;=VLOOKUP($K$1&amp;C44&amp;B44,TKB_HK2_Moi_Giang!$AB$3:$AE$1042,3,0),today()&lt;VLOOKUP($K$1&amp;C44&amp;B44,TKB_HK2_Moi_Giang!$AB$3:$AE$1042,4,0)),VLOOKUP($K$1&amp;C44&amp;B44,TKB_HK2_Moi_Giang!$AB$3:$AE$1042,2,0)," "),)</f>
        <v/>
      </c>
    </row>
    <row r="45">
      <c r="A45" s="12"/>
      <c r="B45" s="345" t="s">
        <v>1292</v>
      </c>
      <c r="C45" s="346">
        <v>0.3229166666666667</v>
      </c>
      <c r="D45" s="346">
        <v>0.3854166666666667</v>
      </c>
      <c r="E45" s="347" t="str">
        <f>iferror(if(and(Today()&gt;=VLOOKUP($E$1&amp;C45&amp;B45,TKB_HK2_Moi_Giang!$AB$3:$AE$1042,3,0),today()&lt;VLOOKUP($E$1&amp;C45&amp;B45,TKB_HK2_Moi_Giang!$AB$3:$AE$1042,4,0)),VLOOKUP($E$1&amp;C45&amp;B45,TKB_HK2_Moi_Giang!$AB$3:$AE$1042,2,0)," "),)</f>
        <v/>
      </c>
      <c r="F45" s="347" t="str">
        <f>iferror(if(and(Today()&gt;=VLOOKUP($F$1&amp;C45&amp;B45,TKB_HK2_Moi_Giang!$AB$3:$AE$1042,3,0),today()&lt;VLOOKUP($F$1&amp;C45&amp;B45,TKB_HK2_Moi_Giang!$AB$3:$AE$1042,4,0)),VLOOKUP($F$1&amp;C45&amp;B45,TKB_HK2_Moi_Giang!$AB$3:$AE$1042,2,0)," "),)</f>
        <v> </v>
      </c>
      <c r="G45" s="347" t="str">
        <f>iferror(if(and(Today()&gt;=VLOOKUP($G$1&amp;C45&amp;B45,TKB_HK2_Moi_Giang!$AB$3:$AE$1042,3,0),today()&lt;VLOOKUP($G$1&amp;C45&amp;B45,TKB_HK2_Moi_Giang!$AB$3:$AE$1042,4,0)),VLOOKUP($G$1&amp;C45&amp;B45,TKB_HK2_Moi_Giang!$AB$3:$AE$1042,2,0)," "),)</f>
        <v/>
      </c>
      <c r="H45" s="347" t="str">
        <f>iferror(if(and(Today()&gt;=VLOOKUP($H$1&amp;C45&amp;B45,TKB_HK2_Moi_Giang!$AB$3:$AE$1042,3,0),today()&lt;VLOOKUP($H$1&amp;C45&amp;B45,TKB_HK2_Moi_Giang!$AB$3:$AE$1042,4,0)),VLOOKUP($H$1&amp;C45&amp;B45,TKB_HK2_Moi_Giang!$AB$3:$AE$1042,2,0)," "),)</f>
        <v/>
      </c>
      <c r="I45" s="347" t="str">
        <f>iferror(if(and(Today()&gt;=VLOOKUP($I$1&amp;C45&amp;B45,TKB_HK2_Moi_Giang!$AB$3:$AE$1042,3,0),today()&lt;VLOOKUP($I$1&amp;C45&amp;B45,TKB_HK2_Moi_Giang!$AB$3:$AE$1042,4,0)),VLOOKUP($I$1&amp;C45&amp;B45,TKB_HK2_Moi_Giang!$AB$3:$AE$1042,2,0)," "),)</f>
        <v/>
      </c>
      <c r="J45" s="347" t="str">
        <f>iferror(if(and(Today()&gt;=VLOOKUP($J$1&amp;C45&amp;B45,TKB_HK2_Moi_Giang!$AB$3:$AE$1042,3,0),today()&lt;VLOOKUP($J$1&amp;C45&amp;B45,TKB_HK2_Moi_Giang!$AB$3:$AE$1042,4,0)),VLOOKUP($J$1&amp;C45&amp;B45,TKB_HK2_Moi_Giang!$AB$3:$AE$1042,2,0)," "),)</f>
        <v/>
      </c>
      <c r="K45" s="348" t="str">
        <f>iferror(if(and(Today()&gt;=VLOOKUP($K$1&amp;C45&amp;B45,TKB_HK2_Moi_Giang!$AB$3:$AE$1042,3,0),today()&lt;VLOOKUP($K$1&amp;C45&amp;B45,TKB_HK2_Moi_Giang!$AB$3:$AE$1042,4,0)),VLOOKUP($K$1&amp;C45&amp;B45,TKB_HK2_Moi_Giang!$AB$3:$AE$1042,2,0)," "),)</f>
        <v/>
      </c>
    </row>
    <row r="46">
      <c r="A46" s="12"/>
      <c r="B46" s="345" t="s">
        <v>1292</v>
      </c>
      <c r="C46" s="346">
        <v>0.3645833333333333</v>
      </c>
      <c r="D46" s="346">
        <v>0.4895833333333333</v>
      </c>
      <c r="E46" s="347" t="str">
        <f>iferror(if(and(Today()&gt;=VLOOKUP($E$1&amp;C46&amp;B46,TKB_HK2_Moi_Giang!$AB$3:$AE$1042,3,0),today()&lt;VLOOKUP($E$1&amp;C46&amp;B46,TKB_HK2_Moi_Giang!$AB$3:$AE$1042,4,0)),VLOOKUP($E$1&amp;C46&amp;B46,TKB_HK2_Moi_Giang!$AB$3:$AE$1042,2,0)," "),)</f>
        <v/>
      </c>
      <c r="F46" s="347" t="str">
        <f>iferror(if(and(Today()&gt;=VLOOKUP($F$1&amp;C46&amp;B46,TKB_HK2_Moi_Giang!$AB$3:$AE$1042,3,0),today()&lt;VLOOKUP($F$1&amp;C46&amp;B46,TKB_HK2_Moi_Giang!$AB$3:$AE$1042,4,0)),VLOOKUP($F$1&amp;C46&amp;B46,TKB_HK2_Moi_Giang!$AB$3:$AE$1042,2,0)," "),)</f>
        <v/>
      </c>
      <c r="G46" s="347" t="str">
        <f>iferror(if(and(Today()&gt;=VLOOKUP($G$1&amp;C46&amp;B46,TKB_HK2_Moi_Giang!$AB$3:$AE$1042,3,0),today()&lt;VLOOKUP($G$1&amp;C46&amp;B46,TKB_HK2_Moi_Giang!$AB$3:$AE$1042,4,0)),VLOOKUP($G$1&amp;C46&amp;B46,TKB_HK2_Moi_Giang!$AB$3:$AE$1042,2,0)," "),)</f>
        <v/>
      </c>
      <c r="H46" s="347" t="str">
        <f>iferror(if(and(Today()&gt;=VLOOKUP($H$1&amp;C46&amp;B46,TKB_HK2_Moi_Giang!$AB$3:$AE$1042,3,0),today()&lt;VLOOKUP($H$1&amp;C46&amp;B46,TKB_HK2_Moi_Giang!$AB$3:$AE$1042,4,0)),VLOOKUP($H$1&amp;C46&amp;B46,TKB_HK2_Moi_Giang!$AB$3:$AE$1042,2,0)," "),)</f>
        <v/>
      </c>
      <c r="I46" s="347" t="str">
        <f>iferror(if(and(Today()&gt;=VLOOKUP($I$1&amp;C46&amp;B46,TKB_HK2_Moi_Giang!$AB$3:$AE$1042,3,0),today()&lt;VLOOKUP($I$1&amp;C46&amp;B46,TKB_HK2_Moi_Giang!$AB$3:$AE$1042,4,0)),VLOOKUP($I$1&amp;C46&amp;B46,TKB_HK2_Moi_Giang!$AB$3:$AE$1042,2,0)," "),)</f>
        <v/>
      </c>
      <c r="J46" s="347" t="str">
        <f>iferror(if(and(Today()&gt;=VLOOKUP($J$1&amp;C46&amp;B46,TKB_HK2_Moi_Giang!$AB$3:$AE$1042,3,0),today()&lt;VLOOKUP($J$1&amp;C46&amp;B46,TKB_HK2_Moi_Giang!$AB$3:$AE$1042,4,0)),VLOOKUP($J$1&amp;C46&amp;B46,TKB_HK2_Moi_Giang!$AB$3:$AE$1042,2,0)," "),)</f>
        <v/>
      </c>
      <c r="K46" s="348" t="str">
        <f>iferror(if(and(Today()&gt;=VLOOKUP($K$1&amp;C46&amp;B46,TKB_HK2_Moi_Giang!$AB$3:$AE$1042,3,0),today()&lt;VLOOKUP($K$1&amp;C46&amp;B46,TKB_HK2_Moi_Giang!$AB$3:$AE$1042,4,0)),VLOOKUP($K$1&amp;C46&amp;B46,TKB_HK2_Moi_Giang!$AB$3:$AE$1042,2,0)," "),)</f>
        <v/>
      </c>
    </row>
    <row r="47">
      <c r="A47" s="12"/>
      <c r="B47" s="345" t="s">
        <v>1292</v>
      </c>
      <c r="C47" s="349">
        <v>0.5416666666666666</v>
      </c>
      <c r="D47" s="349">
        <v>0.6354166666666666</v>
      </c>
      <c r="E47" s="347" t="str">
        <f>iferror(if(and(Today()&gt;=VLOOKUP($E$1&amp;C47&amp;B47,TKB_HK2_Moi_Giang!$AB$3:$AE$1042,3,0),today()&lt;VLOOKUP($E$1&amp;C47&amp;B47,TKB_HK2_Moi_Giang!$AB$3:$AE$1042,4,0)),VLOOKUP($E$1&amp;C47&amp;B47,TKB_HK2_Moi_Giang!$AB$3:$AE$1042,2,0)," "),)</f>
        <v/>
      </c>
      <c r="F47" s="347" t="str">
        <f>iferror(if(and(Today()&gt;=VLOOKUP($F$1&amp;C47&amp;B47,TKB_HK2_Moi_Giang!$AB$3:$AE$1042,3,0),today()&lt;VLOOKUP($F$1&amp;C47&amp;B47,TKB_HK2_Moi_Giang!$AB$3:$AE$1042,4,0)),VLOOKUP($F$1&amp;C47&amp;B47,TKB_HK2_Moi_Giang!$AB$3:$AE$1042,2,0)," "),)</f>
        <v> </v>
      </c>
      <c r="G47" s="347" t="str">
        <f>iferror(if(and(Today()&gt;=VLOOKUP($G$1&amp;C47&amp;B47,TKB_HK2_Moi_Giang!$AB$3:$AE$1042,3,0),today()&lt;VLOOKUP($G$1&amp;C47&amp;B47,TKB_HK2_Moi_Giang!$AB$3:$AE$1042,4,0)),VLOOKUP($G$1&amp;C47&amp;B47,TKB_HK2_Moi_Giang!$AB$3:$AE$1042,2,0)," "),)</f>
        <v/>
      </c>
      <c r="H47" s="347" t="str">
        <f>iferror(if(and(Today()&gt;=VLOOKUP($H$1&amp;C47&amp;B47,TKB_HK2_Moi_Giang!$AB$3:$AE$1042,3,0),today()&lt;VLOOKUP($H$1&amp;C47&amp;B47,TKB_HK2_Moi_Giang!$AB$3:$AE$1042,4,0)),VLOOKUP($H$1&amp;C47&amp;B47,TKB_HK2_Moi_Giang!$AB$3:$AE$1042,2,0)," "),)</f>
        <v/>
      </c>
      <c r="I47" s="347" t="str">
        <f>iferror(if(and(Today()&gt;=VLOOKUP($I$1&amp;C47&amp;B47,TKB_HK2_Moi_Giang!$AB$3:$AE$1042,3,0),today()&lt;VLOOKUP($I$1&amp;C47&amp;B47,TKB_HK2_Moi_Giang!$AB$3:$AE$1042,4,0)),VLOOKUP($I$1&amp;C47&amp;B47,TKB_HK2_Moi_Giang!$AB$3:$AE$1042,2,0)," "),)</f>
        <v/>
      </c>
      <c r="J47" s="347" t="str">
        <f>iferror(if(and(Today()&gt;=VLOOKUP($J$1&amp;C47&amp;B47,TKB_HK2_Moi_Giang!$AB$3:$AE$1042,3,0),today()&lt;VLOOKUP($J$1&amp;C47&amp;B47,TKB_HK2_Moi_Giang!$AB$3:$AE$1042,4,0)),VLOOKUP($J$1&amp;C47&amp;B47,TKB_HK2_Moi_Giang!$AB$3:$AE$1042,2,0)," "),)</f>
        <v/>
      </c>
      <c r="K47" s="348" t="str">
        <f>iferror(if(and(Today()&gt;=VLOOKUP($K$1&amp;C47&amp;B47,TKB_HK2_Moi_Giang!$AB$3:$AE$1042,3,0),today()&lt;VLOOKUP($K$1&amp;C47&amp;B47,TKB_HK2_Moi_Giang!$AB$3:$AE$1042,4,0)),VLOOKUP($K$1&amp;C47&amp;B47,TKB_HK2_Moi_Giang!$AB$3:$AE$1042,2,0)," "),)</f>
        <v/>
      </c>
    </row>
    <row r="48">
      <c r="A48" s="12"/>
      <c r="B48" s="345" t="s">
        <v>1292</v>
      </c>
      <c r="C48" s="349">
        <v>0.6458333333333334</v>
      </c>
      <c r="D48" s="349">
        <v>0.7395833333333334</v>
      </c>
      <c r="E48" s="347" t="str">
        <f>iferror(if(and(Today()&gt;=VLOOKUP($E$1&amp;C48&amp;B48,TKB_HK2_Moi_Giang!$AB$3:$AE$1042,3,0),today()&lt;VLOOKUP($E$1&amp;C48&amp;B48,TKB_HK2_Moi_Giang!$AB$3:$AE$1042,4,0)),VLOOKUP($E$1&amp;C48&amp;B48,TKB_HK2_Moi_Giang!$AB$3:$AE$1042,2,0)," "),)</f>
        <v/>
      </c>
      <c r="F48" s="347" t="str">
        <f>iferror(if(and(Today()&gt;=VLOOKUP($F$1&amp;C48&amp;B48,TKB_HK2_Moi_Giang!$AB$3:$AE$1042,3,0),today()&lt;VLOOKUP($F$1&amp;C48&amp;B48,TKB_HK2_Moi_Giang!$AB$3:$AE$1042,4,0)),VLOOKUP($F$1&amp;C48&amp;B48,TKB_HK2_Moi_Giang!$AB$3:$AE$1042,2,0)," "),)</f>
        <v/>
      </c>
      <c r="G48" s="347" t="str">
        <f>iferror(if(and(Today()&gt;=VLOOKUP($G$1&amp;C48&amp;B48,TKB_HK2_Moi_Giang!$AB$3:$AE$1042,3,0),today()&lt;VLOOKUP($G$1&amp;C48&amp;B48,TKB_HK2_Moi_Giang!$AB$3:$AE$1042,4,0)),VLOOKUP($G$1&amp;C48&amp;B48,TKB_HK2_Moi_Giang!$AB$3:$AE$1042,2,0)," "),)</f>
        <v/>
      </c>
      <c r="H48" s="347" t="str">
        <f>iferror(if(and(Today()&gt;=VLOOKUP($H$1&amp;C48&amp;B48,TKB_HK2_Moi_Giang!$AB$3:$AE$1042,3,0),today()&lt;VLOOKUP($H$1&amp;C48&amp;B48,TKB_HK2_Moi_Giang!$AB$3:$AE$1042,4,0)),VLOOKUP($H$1&amp;C48&amp;B48,TKB_HK2_Moi_Giang!$AB$3:$AE$1042,2,0)," "),)</f>
        <v/>
      </c>
      <c r="I48" s="347" t="str">
        <f>iferror(if(and(Today()&gt;=VLOOKUP($I$1&amp;C48&amp;B48,TKB_HK2_Moi_Giang!$AB$3:$AE$1042,3,0),today()&lt;VLOOKUP($I$1&amp;C48&amp;B48,TKB_HK2_Moi_Giang!$AB$3:$AE$1042,4,0)),VLOOKUP($I$1&amp;C48&amp;B48,TKB_HK2_Moi_Giang!$AB$3:$AE$1042,2,0)," "),)</f>
        <v/>
      </c>
      <c r="J48" s="347" t="str">
        <f>iferror(if(and(Today()&gt;=VLOOKUP($J$1&amp;C48&amp;B48,TKB_HK2_Moi_Giang!$AB$3:$AE$1042,3,0),today()&lt;VLOOKUP($J$1&amp;C48&amp;B48,TKB_HK2_Moi_Giang!$AB$3:$AE$1042,4,0)),VLOOKUP($J$1&amp;C48&amp;B48,TKB_HK2_Moi_Giang!$AB$3:$AE$1042,2,0)," "),)</f>
        <v/>
      </c>
      <c r="K48" s="348" t="str">
        <f>iferror(if(and(Today()&gt;=VLOOKUP($K$1&amp;C48&amp;B48,TKB_HK2_Moi_Giang!$AB$3:$AE$1042,3,0),today()&lt;VLOOKUP($K$1&amp;C48&amp;B48,TKB_HK2_Moi_Giang!$AB$3:$AE$1042,4,0)),VLOOKUP($K$1&amp;C48&amp;B48,TKB_HK2_Moi_Giang!$AB$3:$AE$1042,2,0)," "),)</f>
        <v/>
      </c>
    </row>
    <row r="49">
      <c r="A49" s="19"/>
      <c r="B49" s="345" t="s">
        <v>1292</v>
      </c>
      <c r="C49" s="349">
        <v>0.75</v>
      </c>
      <c r="D49" s="349">
        <v>0.84375</v>
      </c>
      <c r="E49" s="347" t="str">
        <f>iferror(if(and(Today()&gt;=VLOOKUP($E$1&amp;C49&amp;B49,TKB_HK2_Moi_Giang!$AB$3:$AE$1042,3,0),today()&lt;VLOOKUP($E$1&amp;C49&amp;B49,TKB_HK2_Moi_Giang!$AB$3:$AE$1042,4,0)),VLOOKUP($E$1&amp;C49&amp;B49,TKB_HK2_Moi_Giang!$AB$3:$AE$1042,2,0)," "),)</f>
        <v/>
      </c>
      <c r="F49" s="347" t="str">
        <f>iferror(if(and(Today()&gt;=VLOOKUP($F$1&amp;C49&amp;B49,TKB_HK2_Moi_Giang!$AB$3:$AE$1042,3,0),today()&lt;VLOOKUP($F$1&amp;C49&amp;B49,TKB_HK2_Moi_Giang!$AB$3:$AE$1042,4,0)),VLOOKUP($F$1&amp;C49&amp;B49,TKB_HK2_Moi_Giang!$AB$3:$AE$1042,2,0)," "),)</f>
        <v/>
      </c>
      <c r="G49" s="347" t="str">
        <f>iferror(if(and(Today()&gt;=VLOOKUP($G$1&amp;C49&amp;B49,TKB_HK2_Moi_Giang!$AB$3:$AE$1042,3,0),today()&lt;VLOOKUP($G$1&amp;C49&amp;B49,TKB_HK2_Moi_Giang!$AB$3:$AE$1042,4,0)),VLOOKUP($G$1&amp;C49&amp;B49,TKB_HK2_Moi_Giang!$AB$3:$AE$1042,2,0)," "),)</f>
        <v/>
      </c>
      <c r="H49" s="347" t="str">
        <f>iferror(if(and(Today()&gt;=VLOOKUP($H$1&amp;C49&amp;B49,TKB_HK2_Moi_Giang!$AB$3:$AE$1042,3,0),today()&lt;VLOOKUP($H$1&amp;C49&amp;B49,TKB_HK2_Moi_Giang!$AB$3:$AE$1042,4,0)),VLOOKUP($H$1&amp;C49&amp;B49,TKB_HK2_Moi_Giang!$AB$3:$AE$1042,2,0)," "),)</f>
        <v/>
      </c>
      <c r="I49" s="347" t="str">
        <f>iferror(if(and(Today()&gt;=VLOOKUP($I$1&amp;C49&amp;B49,TKB_HK2_Moi_Giang!$AB$3:$AE$1042,3,0),today()&lt;VLOOKUP($I$1&amp;C49&amp;B49,TKB_HK2_Moi_Giang!$AB$3:$AE$1042,4,0)),VLOOKUP($I$1&amp;C49&amp;B49,TKB_HK2_Moi_Giang!$AB$3:$AE$1042,2,0)," "),)</f>
        <v/>
      </c>
      <c r="J49" s="347" t="str">
        <f>iferror(if(and(Today()&gt;=VLOOKUP($J$1&amp;C49&amp;B49,TKB_HK2_Moi_Giang!$AB$3:$AE$1042,3,0),today()&lt;VLOOKUP($J$1&amp;C49&amp;B49,TKB_HK2_Moi_Giang!$AB$3:$AE$1042,4,0)),VLOOKUP($J$1&amp;C49&amp;B49,TKB_HK2_Moi_Giang!$AB$3:$AE$1042,2,0)," "),)</f>
        <v/>
      </c>
      <c r="K49" s="348" t="str">
        <f>iferror(if(and(Today()&gt;=VLOOKUP($K$1&amp;C49&amp;B49,TKB_HK2_Moi_Giang!$AB$3:$AE$1042,3,0),today()&lt;VLOOKUP($K$1&amp;C49&amp;B49,TKB_HK2_Moi_Giang!$AB$3:$AE$1042,4,0)),VLOOKUP($K$1&amp;C49&amp;B49,TKB_HK2_Moi_Giang!$AB$3:$AE$1042,2,0)," "),)</f>
        <v/>
      </c>
    </row>
    <row r="50">
      <c r="A50" s="344" t="s">
        <v>1295</v>
      </c>
      <c r="B50" s="345" t="s">
        <v>1295</v>
      </c>
      <c r="C50" s="346">
        <v>0.2916666666666667</v>
      </c>
      <c r="D50" s="346">
        <v>0.3541666666666667</v>
      </c>
      <c r="E50" s="347" t="str">
        <f>iferror(if(and(Today()&gt;=VLOOKUP($E$1&amp;C50&amp;B50,TKB_HK2_Moi_Giang!$AB$3:$AE$1042,3,0),today()&lt;VLOOKUP($E$1&amp;C50&amp;B50,TKB_HK2_Moi_Giang!$AB$3:$AE$1042,4,0)),VLOOKUP($E$1&amp;C50&amp;B50,TKB_HK2_Moi_Giang!$AB$3:$AE$1042,2,0)," "),)</f>
        <v/>
      </c>
      <c r="F50" s="347" t="str">
        <f>iferror(if(and(Today()&gt;=VLOOKUP($F$1&amp;C50&amp;B50,TKB_HK2_Moi_Giang!$AB$3:$AE$1042,3,0),today()&lt;VLOOKUP($F$1&amp;C50&amp;B50,TKB_HK2_Moi_Giang!$AB$3:$AE$1042,4,0)),VLOOKUP($F$1&amp;C50&amp;B50,TKB_HK2_Moi_Giang!$AB$3:$AE$1042,2,0)," "),)</f>
        <v/>
      </c>
      <c r="G50" s="347" t="str">
        <f>iferror(if(and(Today()&gt;=VLOOKUP($G$1&amp;C50&amp;B50,TKB_HK2_Moi_Giang!$AB$3:$AE$1042,3,0),today()&lt;VLOOKUP($G$1&amp;C50&amp;B50,TKB_HK2_Moi_Giang!$AB$3:$AE$1042,4,0)),VLOOKUP($G$1&amp;C50&amp;B50,TKB_HK2_Moi_Giang!$AB$3:$AE$1042,2,0)," "),)</f>
        <v/>
      </c>
      <c r="H50" s="347" t="str">
        <f>iferror(if(and(Today()&gt;=VLOOKUP($H$1&amp;C50&amp;B50,TKB_HK2_Moi_Giang!$AB$3:$AE$1042,3,0),today()&lt;VLOOKUP($H$1&amp;C50&amp;B50,TKB_HK2_Moi_Giang!$AB$3:$AE$1042,4,0)),VLOOKUP($H$1&amp;C50&amp;B50,TKB_HK2_Moi_Giang!$AB$3:$AE$1042,2,0)," "),)</f>
        <v/>
      </c>
      <c r="I50" s="347" t="str">
        <f>iferror(if(and(Today()&gt;=VLOOKUP($I$1&amp;C50&amp;B50,TKB_HK2_Moi_Giang!$AB$3:$AE$1042,3,0),today()&lt;VLOOKUP($I$1&amp;C50&amp;B50,TKB_HK2_Moi_Giang!$AB$3:$AE$1042,4,0)),VLOOKUP($I$1&amp;C50&amp;B50,TKB_HK2_Moi_Giang!$AB$3:$AE$1042,2,0)," "),)</f>
        <v/>
      </c>
      <c r="J50" s="347" t="str">
        <f>iferror(if(and(Today()&gt;=VLOOKUP($J$1&amp;C50&amp;B50,TKB_HK2_Moi_Giang!$AB$3:$AE$1042,3,0),today()&lt;VLOOKUP($J$1&amp;C50&amp;B50,TKB_HK2_Moi_Giang!$AB$3:$AE$1042,4,0)),VLOOKUP($J$1&amp;C50&amp;B50,TKB_HK2_Moi_Giang!$AB$3:$AE$1042,2,0)," "),)</f>
        <v/>
      </c>
      <c r="K50" s="348" t="str">
        <f>iferror(if(and(Today()&gt;=VLOOKUP($K$1&amp;C50&amp;B50,TKB_HK2_Moi_Giang!$AB$3:$AE$1042,3,0),today()&lt;VLOOKUP($K$1&amp;C50&amp;B50,TKB_HK2_Moi_Giang!$AB$3:$AE$1042,4,0)),VLOOKUP($K$1&amp;C50&amp;B50,TKB_HK2_Moi_Giang!$AB$3:$AE$1042,2,0)," "),)</f>
        <v/>
      </c>
    </row>
    <row r="51">
      <c r="A51" s="12"/>
      <c r="B51" s="345" t="s">
        <v>1295</v>
      </c>
      <c r="C51" s="346">
        <v>0.3229166666666667</v>
      </c>
      <c r="D51" s="346">
        <v>0.3854166666666667</v>
      </c>
      <c r="E51" s="347" t="str">
        <f>iferror(if(and(Today()&gt;=VLOOKUP($E$1&amp;C51&amp;B51,TKB_HK2_Moi_Giang!$AB$3:$AE$1042,3,0),today()&lt;VLOOKUP($E$1&amp;C51&amp;B51,TKB_HK2_Moi_Giang!$AB$3:$AE$1042,4,0)),VLOOKUP($E$1&amp;C51&amp;B51,TKB_HK2_Moi_Giang!$AB$3:$AE$1042,2,0)," "),)</f>
        <v/>
      </c>
      <c r="F51" s="347" t="str">
        <f>iferror(if(and(Today()&gt;=VLOOKUP($F$1&amp;C51&amp;B51,TKB_HK2_Moi_Giang!$AB$3:$AE$1042,3,0),today()&lt;VLOOKUP($F$1&amp;C51&amp;B51,TKB_HK2_Moi_Giang!$AB$3:$AE$1042,4,0)),VLOOKUP($F$1&amp;C51&amp;B51,TKB_HK2_Moi_Giang!$AB$3:$AE$1042,2,0)," "),)</f>
        <v> </v>
      </c>
      <c r="G51" s="347" t="str">
        <f>iferror(if(and(Today()&gt;=VLOOKUP($G$1&amp;C51&amp;B51,TKB_HK2_Moi_Giang!$AB$3:$AE$1042,3,0),today()&lt;VLOOKUP($G$1&amp;C51&amp;B51,TKB_HK2_Moi_Giang!$AB$3:$AE$1042,4,0)),VLOOKUP($G$1&amp;C51&amp;B51,TKB_HK2_Moi_Giang!$AB$3:$AE$1042,2,0)," "),)</f>
        <v/>
      </c>
      <c r="H51" s="347" t="str">
        <f>iferror(if(and(Today()&gt;=VLOOKUP($H$1&amp;C51&amp;B51,TKB_HK2_Moi_Giang!$AB$3:$AE$1042,3,0),today()&lt;VLOOKUP($H$1&amp;C51&amp;B51,TKB_HK2_Moi_Giang!$AB$3:$AE$1042,4,0)),VLOOKUP($H$1&amp;C51&amp;B51,TKB_HK2_Moi_Giang!$AB$3:$AE$1042,2,0)," "),)</f>
        <v/>
      </c>
      <c r="I51" s="347" t="str">
        <f>iferror(if(and(Today()&gt;=VLOOKUP($I$1&amp;C51&amp;B51,TKB_HK2_Moi_Giang!$AB$3:$AE$1042,3,0),today()&lt;VLOOKUP($I$1&amp;C51&amp;B51,TKB_HK2_Moi_Giang!$AB$3:$AE$1042,4,0)),VLOOKUP($I$1&amp;C51&amp;B51,TKB_HK2_Moi_Giang!$AB$3:$AE$1042,2,0)," "),)</f>
        <v/>
      </c>
      <c r="J51" s="347" t="str">
        <f>iferror(if(and(Today()&gt;=VLOOKUP($J$1&amp;C51&amp;B51,TKB_HK2_Moi_Giang!$AB$3:$AE$1042,3,0),today()&lt;VLOOKUP($J$1&amp;C51&amp;B51,TKB_HK2_Moi_Giang!$AB$3:$AE$1042,4,0)),VLOOKUP($J$1&amp;C51&amp;B51,TKB_HK2_Moi_Giang!$AB$3:$AE$1042,2,0)," "),)</f>
        <v/>
      </c>
      <c r="K51" s="348" t="str">
        <f>iferror(if(and(Today()&gt;=VLOOKUP($K$1&amp;C51&amp;B51,TKB_HK2_Moi_Giang!$AB$3:$AE$1042,3,0),today()&lt;VLOOKUP($K$1&amp;C51&amp;B51,TKB_HK2_Moi_Giang!$AB$3:$AE$1042,4,0)),VLOOKUP($K$1&amp;C51&amp;B51,TKB_HK2_Moi_Giang!$AB$3:$AE$1042,2,0)," "),)</f>
        <v/>
      </c>
    </row>
    <row r="52">
      <c r="A52" s="12"/>
      <c r="B52" s="345" t="s">
        <v>1295</v>
      </c>
      <c r="C52" s="346">
        <v>0.3645833333333333</v>
      </c>
      <c r="D52" s="346">
        <v>0.4895833333333333</v>
      </c>
      <c r="E52" s="347" t="str">
        <f>iferror(if(and(Today()&gt;=VLOOKUP($E$1&amp;C52&amp;B52,TKB_HK2_Moi_Giang!$AB$3:$AE$1042,3,0),today()&lt;VLOOKUP($E$1&amp;C52&amp;B52,TKB_HK2_Moi_Giang!$AB$3:$AE$1042,4,0)),VLOOKUP($E$1&amp;C52&amp;B52,TKB_HK2_Moi_Giang!$AB$3:$AE$1042,2,0)," "),)</f>
        <v/>
      </c>
      <c r="F52" s="347" t="str">
        <f>iferror(if(and(Today()&gt;=VLOOKUP($F$1&amp;C52&amp;B52,TKB_HK2_Moi_Giang!$AB$3:$AE$1042,3,0),today()&lt;VLOOKUP($F$1&amp;C52&amp;B52,TKB_HK2_Moi_Giang!$AB$3:$AE$1042,4,0)),VLOOKUP($F$1&amp;C52&amp;B52,TKB_HK2_Moi_Giang!$AB$3:$AE$1042,2,0)," "),)</f>
        <v/>
      </c>
      <c r="G52" s="347" t="str">
        <f>iferror(if(and(Today()&gt;=VLOOKUP($G$1&amp;C52&amp;B52,TKB_HK2_Moi_Giang!$AB$3:$AE$1042,3,0),today()&lt;VLOOKUP($G$1&amp;C52&amp;B52,TKB_HK2_Moi_Giang!$AB$3:$AE$1042,4,0)),VLOOKUP($G$1&amp;C52&amp;B52,TKB_HK2_Moi_Giang!$AB$3:$AE$1042,2,0)," "),)</f>
        <v/>
      </c>
      <c r="H52" s="347" t="str">
        <f>iferror(if(and(Today()&gt;=VLOOKUP($H$1&amp;C52&amp;B52,TKB_HK2_Moi_Giang!$AB$3:$AE$1042,3,0),today()&lt;VLOOKUP($H$1&amp;C52&amp;B52,TKB_HK2_Moi_Giang!$AB$3:$AE$1042,4,0)),VLOOKUP($H$1&amp;C52&amp;B52,TKB_HK2_Moi_Giang!$AB$3:$AE$1042,2,0)," "),)</f>
        <v/>
      </c>
      <c r="I52" s="347" t="str">
        <f>iferror(if(and(Today()&gt;=VLOOKUP($I$1&amp;C52&amp;B52,TKB_HK2_Moi_Giang!$AB$3:$AE$1042,3,0),today()&lt;VLOOKUP($I$1&amp;C52&amp;B52,TKB_HK2_Moi_Giang!$AB$3:$AE$1042,4,0)),VLOOKUP($I$1&amp;C52&amp;B52,TKB_HK2_Moi_Giang!$AB$3:$AE$1042,2,0)," "),)</f>
        <v/>
      </c>
      <c r="J52" s="347" t="str">
        <f>iferror(if(and(Today()&gt;=VLOOKUP($J$1&amp;C52&amp;B52,TKB_HK2_Moi_Giang!$AB$3:$AE$1042,3,0),today()&lt;VLOOKUP($J$1&amp;C52&amp;B52,TKB_HK2_Moi_Giang!$AB$3:$AE$1042,4,0)),VLOOKUP($J$1&amp;C52&amp;B52,TKB_HK2_Moi_Giang!$AB$3:$AE$1042,2,0)," "),)</f>
        <v/>
      </c>
      <c r="K52" s="348" t="str">
        <f>iferror(if(and(Today()&gt;=VLOOKUP($K$1&amp;C52&amp;B52,TKB_HK2_Moi_Giang!$AB$3:$AE$1042,3,0),today()&lt;VLOOKUP($K$1&amp;C52&amp;B52,TKB_HK2_Moi_Giang!$AB$3:$AE$1042,4,0)),VLOOKUP($K$1&amp;C52&amp;B52,TKB_HK2_Moi_Giang!$AB$3:$AE$1042,2,0)," "),)</f>
        <v/>
      </c>
    </row>
    <row r="53">
      <c r="A53" s="12"/>
      <c r="B53" s="345" t="s">
        <v>1295</v>
      </c>
      <c r="C53" s="349">
        <v>0.5416666666666666</v>
      </c>
      <c r="D53" s="349">
        <v>0.6354166666666666</v>
      </c>
      <c r="E53" s="347" t="str">
        <f>iferror(if(and(Today()&gt;=VLOOKUP($E$1&amp;C53&amp;B53,TKB_HK2_Moi_Giang!$AB$3:$AE$1042,3,0),today()&lt;VLOOKUP($E$1&amp;C53&amp;B53,TKB_HK2_Moi_Giang!$AB$3:$AE$1042,4,0)),VLOOKUP($E$1&amp;C53&amp;B53,TKB_HK2_Moi_Giang!$AB$3:$AE$1042,2,0)," "),)</f>
        <v/>
      </c>
      <c r="F53" s="347" t="str">
        <f>iferror(if(and(Today()&gt;=VLOOKUP($F$1&amp;C53&amp;B53,TKB_HK2_Moi_Giang!$AB$3:$AE$1042,3,0),today()&lt;VLOOKUP($F$1&amp;C53&amp;B53,TKB_HK2_Moi_Giang!$AB$3:$AE$1042,4,0)),VLOOKUP($F$1&amp;C53&amp;B53,TKB_HK2_Moi_Giang!$AB$3:$AE$1042,2,0)," "),)</f>
        <v> </v>
      </c>
      <c r="G53" s="347" t="str">
        <f>iferror(if(and(Today()&gt;=VLOOKUP($G$1&amp;C53&amp;B53,TKB_HK2_Moi_Giang!$AB$3:$AE$1042,3,0),today()&lt;VLOOKUP($G$1&amp;C53&amp;B53,TKB_HK2_Moi_Giang!$AB$3:$AE$1042,4,0)),VLOOKUP($G$1&amp;C53&amp;B53,TKB_HK2_Moi_Giang!$AB$3:$AE$1042,2,0)," "),)</f>
        <v/>
      </c>
      <c r="H53" s="347" t="str">
        <f>iferror(if(and(Today()&gt;=VLOOKUP($H$1&amp;C53&amp;B53,TKB_HK2_Moi_Giang!$AB$3:$AE$1042,3,0),today()&lt;VLOOKUP($H$1&amp;C53&amp;B53,TKB_HK2_Moi_Giang!$AB$3:$AE$1042,4,0)),VLOOKUP($H$1&amp;C53&amp;B53,TKB_HK2_Moi_Giang!$AB$3:$AE$1042,2,0)," "),)</f>
        <v/>
      </c>
      <c r="I53" s="347" t="str">
        <f>iferror(if(and(Today()&gt;=VLOOKUP($I$1&amp;C53&amp;B53,TKB_HK2_Moi_Giang!$AB$3:$AE$1042,3,0),today()&lt;VLOOKUP($I$1&amp;C53&amp;B53,TKB_HK2_Moi_Giang!$AB$3:$AE$1042,4,0)),VLOOKUP($I$1&amp;C53&amp;B53,TKB_HK2_Moi_Giang!$AB$3:$AE$1042,2,0)," "),)</f>
        <v/>
      </c>
      <c r="J53" s="347" t="str">
        <f>iferror(if(and(Today()&gt;=VLOOKUP($J$1&amp;C53&amp;B53,TKB_HK2_Moi_Giang!$AB$3:$AE$1042,3,0),today()&lt;VLOOKUP($J$1&amp;C53&amp;B53,TKB_HK2_Moi_Giang!$AB$3:$AE$1042,4,0)),VLOOKUP($J$1&amp;C53&amp;B53,TKB_HK2_Moi_Giang!$AB$3:$AE$1042,2,0)," "),)</f>
        <v> </v>
      </c>
      <c r="K53" s="348" t="str">
        <f>iferror(if(and(Today()&gt;=VLOOKUP($K$1&amp;C53&amp;B53,TKB_HK2_Moi_Giang!$AB$3:$AE$1042,3,0),today()&lt;VLOOKUP($K$1&amp;C53&amp;B53,TKB_HK2_Moi_Giang!$AB$3:$AE$1042,4,0)),VLOOKUP($K$1&amp;C53&amp;B53,TKB_HK2_Moi_Giang!$AB$3:$AE$1042,2,0)," "),)</f>
        <v/>
      </c>
    </row>
    <row r="54">
      <c r="A54" s="12"/>
      <c r="B54" s="345" t="s">
        <v>1295</v>
      </c>
      <c r="C54" s="349">
        <v>0.6458333333333334</v>
      </c>
      <c r="D54" s="349">
        <v>0.7395833333333334</v>
      </c>
      <c r="E54" s="347" t="str">
        <f>iferror(if(and(Today()&gt;=VLOOKUP($E$1&amp;C54&amp;B54,TKB_HK2_Moi_Giang!$AB$3:$AE$1042,3,0),today()&lt;VLOOKUP($E$1&amp;C54&amp;B54,TKB_HK2_Moi_Giang!$AB$3:$AE$1042,4,0)),VLOOKUP($E$1&amp;C54&amp;B54,TKB_HK2_Moi_Giang!$AB$3:$AE$1042,2,0)," "),)</f>
        <v/>
      </c>
      <c r="F54" s="347" t="str">
        <f>iferror(if(and(Today()&gt;=VLOOKUP($F$1&amp;C54&amp;B54,TKB_HK2_Moi_Giang!$AB$3:$AE$1042,3,0),today()&lt;VLOOKUP($F$1&amp;C54&amp;B54,TKB_HK2_Moi_Giang!$AB$3:$AE$1042,4,0)),VLOOKUP($F$1&amp;C54&amp;B54,TKB_HK2_Moi_Giang!$AB$3:$AE$1042,2,0)," "),)</f>
        <v/>
      </c>
      <c r="G54" s="347" t="str">
        <f>iferror(if(and(Today()&gt;=VLOOKUP($G$1&amp;C54&amp;B54,TKB_HK2_Moi_Giang!$AB$3:$AE$1042,3,0),today()&lt;VLOOKUP($G$1&amp;C54&amp;B54,TKB_HK2_Moi_Giang!$AB$3:$AE$1042,4,0)),VLOOKUP($G$1&amp;C54&amp;B54,TKB_HK2_Moi_Giang!$AB$3:$AE$1042,2,0)," "),)</f>
        <v/>
      </c>
      <c r="H54" s="347" t="str">
        <f>iferror(if(and(Today()&gt;=VLOOKUP($H$1&amp;C54&amp;B54,TKB_HK2_Moi_Giang!$AB$3:$AE$1042,3,0),today()&lt;VLOOKUP($H$1&amp;C54&amp;B54,TKB_HK2_Moi_Giang!$AB$3:$AE$1042,4,0)),VLOOKUP($H$1&amp;C54&amp;B54,TKB_HK2_Moi_Giang!$AB$3:$AE$1042,2,0)," "),)</f>
        <v/>
      </c>
      <c r="I54" s="347" t="str">
        <f>iferror(if(and(Today()&gt;=VLOOKUP($I$1&amp;C54&amp;B54,TKB_HK2_Moi_Giang!$AB$3:$AE$1042,3,0),today()&lt;VLOOKUP($I$1&amp;C54&amp;B54,TKB_HK2_Moi_Giang!$AB$3:$AE$1042,4,0)),VLOOKUP($I$1&amp;C54&amp;B54,TKB_HK2_Moi_Giang!$AB$3:$AE$1042,2,0)," "),)</f>
        <v/>
      </c>
      <c r="J54" s="347" t="str">
        <f>iferror(if(and(Today()&gt;=VLOOKUP($J$1&amp;C54&amp;B54,TKB_HK2_Moi_Giang!$AB$3:$AE$1042,3,0),today()&lt;VLOOKUP($J$1&amp;C54&amp;B54,TKB_HK2_Moi_Giang!$AB$3:$AE$1042,4,0)),VLOOKUP($J$1&amp;C54&amp;B54,TKB_HK2_Moi_Giang!$AB$3:$AE$1042,2,0)," "),)</f>
        <v/>
      </c>
      <c r="K54" s="348" t="str">
        <f>iferror(if(and(Today()&gt;=VLOOKUP($K$1&amp;C54&amp;B54,TKB_HK2_Moi_Giang!$AB$3:$AE$1042,3,0),today()&lt;VLOOKUP($K$1&amp;C54&amp;B54,TKB_HK2_Moi_Giang!$AB$3:$AE$1042,4,0)),VLOOKUP($K$1&amp;C54&amp;B54,TKB_HK2_Moi_Giang!$AB$3:$AE$1042,2,0)," "),)</f>
        <v/>
      </c>
    </row>
    <row r="55" ht="18.75" customHeight="1">
      <c r="A55" s="19"/>
      <c r="B55" s="345" t="s">
        <v>1295</v>
      </c>
      <c r="C55" s="349">
        <v>0.75</v>
      </c>
      <c r="D55" s="349">
        <v>0.84375</v>
      </c>
      <c r="E55" s="347" t="str">
        <f>iferror(if(and(Today()&gt;=VLOOKUP($E$1&amp;C55&amp;B55,TKB_HK2_Moi_Giang!$AB$3:$AE$1042,3,0),today()&lt;VLOOKUP($E$1&amp;C55&amp;B55,TKB_HK2_Moi_Giang!$AB$3:$AE$1042,4,0)),VLOOKUP($E$1&amp;C55&amp;B55,TKB_HK2_Moi_Giang!$AB$3:$AE$1042,2,0)," "),)</f>
        <v/>
      </c>
      <c r="F55" s="347" t="str">
        <f>iferror(if(and(Today()&gt;=VLOOKUP($F$1&amp;C55&amp;B55,TKB_HK2_Moi_Giang!$AB$3:$AE$1042,3,0),today()&lt;VLOOKUP($F$1&amp;C55&amp;B55,TKB_HK2_Moi_Giang!$AB$3:$AE$1042,4,0)),VLOOKUP($F$1&amp;C55&amp;B55,TKB_HK2_Moi_Giang!$AB$3:$AE$1042,2,0)," "),)</f>
        <v/>
      </c>
      <c r="G55" s="347" t="str">
        <f>iferror(if(and(Today()&gt;=VLOOKUP($G$1&amp;C55&amp;B55,TKB_HK2_Moi_Giang!$AB$3:$AE$1042,3,0),today()&lt;VLOOKUP($G$1&amp;C55&amp;B55,TKB_HK2_Moi_Giang!$AB$3:$AE$1042,4,0)),VLOOKUP($G$1&amp;C55&amp;B55,TKB_HK2_Moi_Giang!$AB$3:$AE$1042,2,0)," "),)</f>
        <v/>
      </c>
      <c r="H55" s="347" t="str">
        <f>iferror(if(and(Today()&gt;=VLOOKUP($H$1&amp;C55&amp;B55,TKB_HK2_Moi_Giang!$AB$3:$AE$1042,3,0),today()&lt;VLOOKUP($H$1&amp;C55&amp;B55,TKB_HK2_Moi_Giang!$AB$3:$AE$1042,4,0)),VLOOKUP($H$1&amp;C55&amp;B55,TKB_HK2_Moi_Giang!$AB$3:$AE$1042,2,0)," "),)</f>
        <v/>
      </c>
      <c r="I55" s="347" t="str">
        <f>iferror(if(and(Today()&gt;=VLOOKUP($I$1&amp;C55&amp;B55,TKB_HK2_Moi_Giang!$AB$3:$AE$1042,3,0),today()&lt;VLOOKUP($I$1&amp;C55&amp;B55,TKB_HK2_Moi_Giang!$AB$3:$AE$1042,4,0)),VLOOKUP($I$1&amp;C55&amp;B55,TKB_HK2_Moi_Giang!$AB$3:$AE$1042,2,0)," "),)</f>
        <v/>
      </c>
      <c r="J55" s="347" t="str">
        <f>iferror(if(and(Today()&gt;=VLOOKUP($J$1&amp;C55&amp;B55,TKB_HK2_Moi_Giang!$AB$3:$AE$1042,3,0),today()&lt;VLOOKUP($J$1&amp;C55&amp;B55,TKB_HK2_Moi_Giang!$AB$3:$AE$1042,4,0)),VLOOKUP($J$1&amp;C55&amp;B55,TKB_HK2_Moi_Giang!$AB$3:$AE$1042,2,0)," "),)</f>
        <v/>
      </c>
      <c r="K55" s="348" t="str">
        <f>iferror(if(and(Today()&gt;=VLOOKUP($K$1&amp;C55&amp;B55,TKB_HK2_Moi_Giang!$AB$3:$AE$1042,3,0),today()&lt;VLOOKUP($K$1&amp;C55&amp;B55,TKB_HK2_Moi_Giang!$AB$3:$AE$1042,4,0)),VLOOKUP($K$1&amp;C55&amp;B55,TKB_HK2_Moi_Giang!$AB$3:$AE$1042,2,0)," "),)</f>
        <v/>
      </c>
    </row>
    <row r="56">
      <c r="A56" s="344" t="s">
        <v>1377</v>
      </c>
      <c r="B56" s="345" t="s">
        <v>1377</v>
      </c>
      <c r="C56" s="346">
        <v>0.2916666666666667</v>
      </c>
      <c r="D56" s="346">
        <v>0.3541666666666667</v>
      </c>
      <c r="E56" s="347" t="str">
        <f>iferror(if(and(Today()&gt;=VLOOKUP($E$1&amp;C56&amp;B56,TKB_HK2_Moi_Giang!$AB$3:$AE$1042,3,0),today()&lt;VLOOKUP($E$1&amp;C56&amp;B56,TKB_HK2_Moi_Giang!$AB$3:$AE$1042,4,0)),VLOOKUP($E$1&amp;C56&amp;B56,TKB_HK2_Moi_Giang!$AB$3:$AE$1042,2,0)," "),)</f>
        <v/>
      </c>
      <c r="F56" s="347" t="str">
        <f>iferror(if(and(Today()&gt;=VLOOKUP($F$1&amp;C56&amp;B56,TKB_HK2_Moi_Giang!$AB$3:$AE$1042,3,0),today()&lt;VLOOKUP($F$1&amp;C56&amp;B56,TKB_HK2_Moi_Giang!$AB$3:$AE$1042,4,0)),VLOOKUP($F$1&amp;C56&amp;B56,TKB_HK2_Moi_Giang!$AB$3:$AE$1042,2,0)," "),)</f>
        <v/>
      </c>
      <c r="G56" s="347" t="str">
        <f>iferror(if(and(Today()&gt;=VLOOKUP($G$1&amp;C56&amp;B56,TKB_HK2_Moi_Giang!$AB$3:$AE$1042,3,0),today()&lt;VLOOKUP($G$1&amp;C56&amp;B56,TKB_HK2_Moi_Giang!$AB$3:$AE$1042,4,0)),VLOOKUP($G$1&amp;C56&amp;B56,TKB_HK2_Moi_Giang!$AB$3:$AE$1042,2,0)," "),)</f>
        <v/>
      </c>
      <c r="H56" s="347" t="str">
        <f>iferror(if(and(Today()&gt;=VLOOKUP($H$1&amp;C56&amp;B56,TKB_HK2_Moi_Giang!$AB$3:$AE$1042,3,0),today()&lt;VLOOKUP($H$1&amp;C56&amp;B56,TKB_HK2_Moi_Giang!$AB$3:$AE$1042,4,0)),VLOOKUP($H$1&amp;C56&amp;B56,TKB_HK2_Moi_Giang!$AB$3:$AE$1042,2,0)," "),)</f>
        <v/>
      </c>
      <c r="I56" s="347" t="str">
        <f>iferror(if(and(Today()&gt;=VLOOKUP($I$1&amp;C56&amp;B56,TKB_HK2_Moi_Giang!$AB$3:$AE$1042,3,0),today()&lt;VLOOKUP($I$1&amp;C56&amp;B56,TKB_HK2_Moi_Giang!$AB$3:$AE$1042,4,0)),VLOOKUP($I$1&amp;C56&amp;B56,TKB_HK2_Moi_Giang!$AB$3:$AE$1042,2,0)," "),)</f>
        <v/>
      </c>
      <c r="J56" s="347" t="str">
        <f>iferror(if(and(Today()&gt;=VLOOKUP($J$1&amp;C56&amp;B56,TKB_HK2_Moi_Giang!$AB$3:$AE$1042,3,0),today()&lt;VLOOKUP($J$1&amp;C56&amp;B56,TKB_HK2_Moi_Giang!$AB$3:$AE$1042,4,0)),VLOOKUP($J$1&amp;C56&amp;B56,TKB_HK2_Moi_Giang!$AB$3:$AE$1042,2,0)," "),)</f>
        <v/>
      </c>
      <c r="K56" s="348" t="str">
        <f>iferror(if(and(Today()&gt;=VLOOKUP($K$1&amp;C56&amp;B56,TKB_HK2_Moi_Giang!$AB$3:$AE$1042,3,0),today()&lt;VLOOKUP($K$1&amp;C56&amp;B56,TKB_HK2_Moi_Giang!$AB$3:$AE$1042,4,0)),VLOOKUP($K$1&amp;C56&amp;B56,TKB_HK2_Moi_Giang!$AB$3:$AE$1042,2,0)," "),)</f>
        <v/>
      </c>
    </row>
    <row r="57">
      <c r="A57" s="12"/>
      <c r="B57" s="345" t="s">
        <v>1377</v>
      </c>
      <c r="C57" s="346">
        <v>0.3229166666666667</v>
      </c>
      <c r="D57" s="346">
        <v>0.3854166666666667</v>
      </c>
      <c r="E57" s="347" t="str">
        <f>iferror(if(and(Today()&gt;=VLOOKUP($E$1&amp;C57&amp;B57,TKB_HK2_Moi_Giang!$AB$3:$AE$1042,3,0),today()&lt;VLOOKUP($E$1&amp;C57&amp;B57,TKB_HK2_Moi_Giang!$AB$3:$AE$1042,4,0)),VLOOKUP($E$1&amp;C57&amp;B57,TKB_HK2_Moi_Giang!$AB$3:$AE$1042,2,0)," "),)</f>
        <v/>
      </c>
      <c r="F57" s="347" t="str">
        <f>iferror(if(and(Today()&gt;=VLOOKUP($F$1&amp;C57&amp;B57,TKB_HK2_Moi_Giang!$AB$3:$AE$1042,3,0),today()&lt;VLOOKUP($F$1&amp;C57&amp;B57,TKB_HK2_Moi_Giang!$AB$3:$AE$1042,4,0)),VLOOKUP($F$1&amp;C57&amp;B57,TKB_HK2_Moi_Giang!$AB$3:$AE$1042,2,0)," "),)</f>
        <v/>
      </c>
      <c r="G57" s="347" t="str">
        <f>iferror(if(and(Today()&gt;=VLOOKUP($G$1&amp;C57&amp;B57,TKB_HK2_Moi_Giang!$AB$3:$AE$1042,3,0),today()&lt;VLOOKUP($G$1&amp;C57&amp;B57,TKB_HK2_Moi_Giang!$AB$3:$AE$1042,4,0)),VLOOKUP($G$1&amp;C57&amp;B57,TKB_HK2_Moi_Giang!$AB$3:$AE$1042,2,0)," "),)</f>
        <v/>
      </c>
      <c r="H57" s="347" t="str">
        <f>iferror(if(and(Today()&gt;=VLOOKUP($H$1&amp;C57&amp;B57,TKB_HK2_Moi_Giang!$AB$3:$AE$1042,3,0),today()&lt;VLOOKUP($H$1&amp;C57&amp;B57,TKB_HK2_Moi_Giang!$AB$3:$AE$1042,4,0)),VLOOKUP($H$1&amp;C57&amp;B57,TKB_HK2_Moi_Giang!$AB$3:$AE$1042,2,0)," "),)</f>
        <v/>
      </c>
      <c r="I57" s="347" t="str">
        <f>iferror(if(and(Today()&gt;=VLOOKUP($I$1&amp;C57&amp;B57,TKB_HK2_Moi_Giang!$AB$3:$AE$1042,3,0),today()&lt;VLOOKUP($I$1&amp;C57&amp;B57,TKB_HK2_Moi_Giang!$AB$3:$AE$1042,4,0)),VLOOKUP($I$1&amp;C57&amp;B57,TKB_HK2_Moi_Giang!$AB$3:$AE$1042,2,0)," "),)</f>
        <v/>
      </c>
      <c r="J57" s="347" t="str">
        <f>iferror(if(and(Today()&gt;=VLOOKUP($J$1&amp;C57&amp;B57,TKB_HK2_Moi_Giang!$AB$3:$AE$1042,3,0),today()&lt;VLOOKUP($J$1&amp;C57&amp;B57,TKB_HK2_Moi_Giang!$AB$3:$AE$1042,4,0)),VLOOKUP($J$1&amp;C57&amp;B57,TKB_HK2_Moi_Giang!$AB$3:$AE$1042,2,0)," "),)</f>
        <v/>
      </c>
      <c r="K57" s="348" t="str">
        <f>iferror(if(and(Today()&gt;=VLOOKUP($K$1&amp;C57&amp;B57,TKB_HK2_Moi_Giang!$AB$3:$AE$1042,3,0),today()&lt;VLOOKUP($K$1&amp;C57&amp;B57,TKB_HK2_Moi_Giang!$AB$3:$AE$1042,4,0)),VLOOKUP($K$1&amp;C57&amp;B57,TKB_HK2_Moi_Giang!$AB$3:$AE$1042,2,0)," "),)</f>
        <v/>
      </c>
    </row>
    <row r="58">
      <c r="A58" s="12"/>
      <c r="B58" s="345" t="s">
        <v>1377</v>
      </c>
      <c r="C58" s="346">
        <v>0.3645833333333333</v>
      </c>
      <c r="D58" s="346">
        <v>0.4895833333333333</v>
      </c>
      <c r="E58" s="347" t="str">
        <f>iferror(if(and(Today()&gt;=VLOOKUP($E$1&amp;C58&amp;B58,TKB_HK2_Moi_Giang!$AB$3:$AE$1042,3,0),today()&lt;VLOOKUP($E$1&amp;C58&amp;B58,TKB_HK2_Moi_Giang!$AB$3:$AE$1042,4,0)),VLOOKUP($E$1&amp;C58&amp;B58,TKB_HK2_Moi_Giang!$AB$3:$AE$1042,2,0)," "),)</f>
        <v/>
      </c>
      <c r="F58" s="347" t="str">
        <f>iferror(if(and(Today()&gt;=VLOOKUP($F$1&amp;C58&amp;B58,TKB_HK2_Moi_Giang!$AB$3:$AE$1042,3,0),today()&lt;VLOOKUP($F$1&amp;C58&amp;B58,TKB_HK2_Moi_Giang!$AB$3:$AE$1042,4,0)),VLOOKUP($F$1&amp;C58&amp;B58,TKB_HK2_Moi_Giang!$AB$3:$AE$1042,2,0)," "),)</f>
        <v/>
      </c>
      <c r="G58" s="347" t="str">
        <f>iferror(if(and(Today()&gt;=VLOOKUP($G$1&amp;C58&amp;B58,TKB_HK2_Moi_Giang!$AB$3:$AE$1042,3,0),today()&lt;VLOOKUP($G$1&amp;C58&amp;B58,TKB_HK2_Moi_Giang!$AB$3:$AE$1042,4,0)),VLOOKUP($G$1&amp;C58&amp;B58,TKB_HK2_Moi_Giang!$AB$3:$AE$1042,2,0)," "),)</f>
        <v/>
      </c>
      <c r="H58" s="347" t="str">
        <f>iferror(if(and(Today()&gt;=VLOOKUP($H$1&amp;C58&amp;B58,TKB_HK2_Moi_Giang!$AB$3:$AE$1042,3,0),today()&lt;VLOOKUP($H$1&amp;C58&amp;B58,TKB_HK2_Moi_Giang!$AB$3:$AE$1042,4,0)),VLOOKUP($H$1&amp;C58&amp;B58,TKB_HK2_Moi_Giang!$AB$3:$AE$1042,2,0)," "),)</f>
        <v/>
      </c>
      <c r="I58" s="347" t="str">
        <f>iferror(if(and(Today()&gt;=VLOOKUP($I$1&amp;C58&amp;B58,TKB_HK2_Moi_Giang!$AB$3:$AE$1042,3,0),today()&lt;VLOOKUP($I$1&amp;C58&amp;B58,TKB_HK2_Moi_Giang!$AB$3:$AE$1042,4,0)),VLOOKUP($I$1&amp;C58&amp;B58,TKB_HK2_Moi_Giang!$AB$3:$AE$1042,2,0)," "),)</f>
        <v/>
      </c>
      <c r="J58" s="347" t="str">
        <f>iferror(if(and(Today()&gt;=VLOOKUP($J$1&amp;C58&amp;B58,TKB_HK2_Moi_Giang!$AB$3:$AE$1042,3,0),today()&lt;VLOOKUP($J$1&amp;C58&amp;B58,TKB_HK2_Moi_Giang!$AB$3:$AE$1042,4,0)),VLOOKUP($J$1&amp;C58&amp;B58,TKB_HK2_Moi_Giang!$AB$3:$AE$1042,2,0)," "),)</f>
        <v/>
      </c>
      <c r="K58" s="348" t="str">
        <f>iferror(if(and(Today()&gt;=VLOOKUP($K$1&amp;C58&amp;B58,TKB_HK2_Moi_Giang!$AB$3:$AE$1042,3,0),today()&lt;VLOOKUP($K$1&amp;C58&amp;B58,TKB_HK2_Moi_Giang!$AB$3:$AE$1042,4,0)),VLOOKUP($K$1&amp;C58&amp;B58,TKB_HK2_Moi_Giang!$AB$3:$AE$1042,2,0)," "),)</f>
        <v/>
      </c>
    </row>
    <row r="59">
      <c r="A59" s="12"/>
      <c r="B59" s="345" t="s">
        <v>1377</v>
      </c>
      <c r="C59" s="349">
        <v>0.5416666666666666</v>
      </c>
      <c r="D59" s="349">
        <v>0.6354166666666666</v>
      </c>
      <c r="E59" s="347" t="str">
        <f>iferror(if(and(Today()&gt;=VLOOKUP($E$1&amp;C59&amp;B59,TKB_HK2_Moi_Giang!$AB$3:$AE$1042,3,0),today()&lt;VLOOKUP($E$1&amp;C59&amp;B59,TKB_HK2_Moi_Giang!$AB$3:$AE$1042,4,0)),VLOOKUP($E$1&amp;C59&amp;B59,TKB_HK2_Moi_Giang!$AB$3:$AE$1042,2,0)," "),)</f>
        <v>VH7M- GDTX 12C6  13:00-17:00  BĐ: 25/8/2025 KT: 31/5/2026</v>
      </c>
      <c r="F59" s="347" t="str">
        <f>iferror(if(and(Today()&gt;=VLOOKUP($F$1&amp;C59&amp;B59,TKB_HK2_Moi_Giang!$AB$3:$AE$1042,3,0),today()&lt;VLOOKUP($F$1&amp;C59&amp;B59,TKB_HK2_Moi_Giang!$AB$3:$AE$1042,4,0)),VLOOKUP($F$1&amp;C59&amp;B59,TKB_HK2_Moi_Giang!$AB$3:$AE$1042,2,0)," "),)</f>
        <v>VH7M- GDTX 12C6  13:00-17:00  BĐ: 26/8/2025 KT: 31/5/2026</v>
      </c>
      <c r="G59" s="347" t="str">
        <f>iferror(if(and(Today()&gt;=VLOOKUP($G$1&amp;C59&amp;B59,TKB_HK2_Moi_Giang!$AB$3:$AE$1042,3,0),today()&lt;VLOOKUP($G$1&amp;C59&amp;B59,TKB_HK2_Moi_Giang!$AB$3:$AE$1042,4,0)),VLOOKUP($G$1&amp;C59&amp;B59,TKB_HK2_Moi_Giang!$AB$3:$AE$1042,2,0)," "),)</f>
        <v>VH7M- GDTX 12C6  13:00-17:00  BĐ: 27/8/2025 KT: 31/5/2026</v>
      </c>
      <c r="H59" s="347" t="str">
        <f>iferror(if(and(Today()&gt;=VLOOKUP($H$1&amp;C59&amp;B59,TKB_HK2_Moi_Giang!$AB$3:$AE$1042,3,0),today()&lt;VLOOKUP($H$1&amp;C59&amp;B59,TKB_HK2_Moi_Giang!$AB$3:$AE$1042,4,0)),VLOOKUP($H$1&amp;C59&amp;B59,TKB_HK2_Moi_Giang!$AB$3:$AE$1042,2,0)," "),)</f>
        <v>VH7M- GDTX 12C6  13:00-17:00  BĐ: 28/8/2025 KT: 31/5/2026</v>
      </c>
      <c r="I59" s="347" t="str">
        <f>iferror(if(and(Today()&gt;=VLOOKUP($I$1&amp;C59&amp;B59,TKB_HK2_Moi_Giang!$AB$3:$AE$1042,3,0),today()&lt;VLOOKUP($I$1&amp;C59&amp;B59,TKB_HK2_Moi_Giang!$AB$3:$AE$1042,4,0)),VLOOKUP($I$1&amp;C59&amp;B59,TKB_HK2_Moi_Giang!$AB$3:$AE$1042,2,0)," "),)</f>
        <v>VH7M- GDTX 12C6  13:00-17:00  BĐ: 29/8/2025 KT: 31/5/2026</v>
      </c>
      <c r="J59" s="347" t="str">
        <f>iferror(if(and(Today()&gt;=VLOOKUP($J$1&amp;C59&amp;B59,TKB_HK2_Moi_Giang!$AB$3:$AE$1042,3,0),today()&lt;VLOOKUP($J$1&amp;C59&amp;B59,TKB_HK2_Moi_Giang!$AB$3:$AE$1042,4,0)),VLOOKUP($J$1&amp;C59&amp;B59,TKB_HK2_Moi_Giang!$AB$3:$AE$1042,2,0)," "),)</f>
        <v>VH7M- GDTX 12C6  13:00-17:00  BĐ: 30/8/2025 KT: 31/5/2026</v>
      </c>
      <c r="K59" s="348" t="str">
        <f>iferror(if(and(Today()&gt;=VLOOKUP($K$1&amp;C59&amp;B59,TKB_HK2_Moi_Giang!$AB$3:$AE$1042,3,0),today()&lt;VLOOKUP($K$1&amp;C59&amp;B59,TKB_HK2_Moi_Giang!$AB$3:$AE$1042,4,0)),VLOOKUP($K$1&amp;C59&amp;B59,TKB_HK2_Moi_Giang!$AB$3:$AE$1042,2,0)," "),)</f>
        <v/>
      </c>
    </row>
    <row r="60">
      <c r="A60" s="12"/>
      <c r="B60" s="345" t="s">
        <v>1377</v>
      </c>
      <c r="C60" s="349">
        <v>0.6458333333333334</v>
      </c>
      <c r="D60" s="349">
        <v>0.7395833333333334</v>
      </c>
      <c r="E60" s="347" t="str">
        <f>iferror(if(and(Today()&gt;=VLOOKUP($E$1&amp;C60&amp;B60,TKB_HK2_Moi_Giang!$AB$3:$AE$1042,3,0),today()&lt;VLOOKUP($E$1&amp;C60&amp;B60,TKB_HK2_Moi_Giang!$AB$3:$AE$1042,4,0)),VLOOKUP($E$1&amp;C60&amp;B60,TKB_HK2_Moi_Giang!$AB$3:$AE$1042,2,0)," "),)</f>
        <v/>
      </c>
      <c r="F60" s="347" t="str">
        <f>iferror(if(and(Today()&gt;=VLOOKUP($F$1&amp;C60&amp;B60,TKB_HK2_Moi_Giang!$AB$3:$AE$1042,3,0),today()&lt;VLOOKUP($F$1&amp;C60&amp;B60,TKB_HK2_Moi_Giang!$AB$3:$AE$1042,4,0)),VLOOKUP($F$1&amp;C60&amp;B60,TKB_HK2_Moi_Giang!$AB$3:$AE$1042,2,0)," "),)</f>
        <v/>
      </c>
      <c r="G60" s="347" t="str">
        <f>iferror(if(and(Today()&gt;=VLOOKUP($G$1&amp;C60&amp;B60,TKB_HK2_Moi_Giang!$AB$3:$AE$1042,3,0),today()&lt;VLOOKUP($G$1&amp;C60&amp;B60,TKB_HK2_Moi_Giang!$AB$3:$AE$1042,4,0)),VLOOKUP($G$1&amp;C60&amp;B60,TKB_HK2_Moi_Giang!$AB$3:$AE$1042,2,0)," "),)</f>
        <v/>
      </c>
      <c r="H60" s="347" t="str">
        <f>iferror(if(and(Today()&gt;=VLOOKUP($H$1&amp;C60&amp;B60,TKB_HK2_Moi_Giang!$AB$3:$AE$1042,3,0),today()&lt;VLOOKUP($H$1&amp;C60&amp;B60,TKB_HK2_Moi_Giang!$AB$3:$AE$1042,4,0)),VLOOKUP($H$1&amp;C60&amp;B60,TKB_HK2_Moi_Giang!$AB$3:$AE$1042,2,0)," "),)</f>
        <v/>
      </c>
      <c r="I60" s="347" t="str">
        <f>iferror(if(and(Today()&gt;=VLOOKUP($I$1&amp;C60&amp;B60,TKB_HK2_Moi_Giang!$AB$3:$AE$1042,3,0),today()&lt;VLOOKUP($I$1&amp;C60&amp;B60,TKB_HK2_Moi_Giang!$AB$3:$AE$1042,4,0)),VLOOKUP($I$1&amp;C60&amp;B60,TKB_HK2_Moi_Giang!$AB$3:$AE$1042,2,0)," "),)</f>
        <v/>
      </c>
      <c r="J60" s="347" t="str">
        <f>iferror(if(and(Today()&gt;=VLOOKUP($J$1&amp;C60&amp;B60,TKB_HK2_Moi_Giang!$AB$3:$AE$1042,3,0),today()&lt;VLOOKUP($J$1&amp;C60&amp;B60,TKB_HK2_Moi_Giang!$AB$3:$AE$1042,4,0)),VLOOKUP($J$1&amp;C60&amp;B60,TKB_HK2_Moi_Giang!$AB$3:$AE$1042,2,0)," "),)</f>
        <v/>
      </c>
      <c r="K60" s="348" t="str">
        <f>iferror(if(and(Today()&gt;=VLOOKUP($K$1&amp;C60&amp;B60,TKB_HK2_Moi_Giang!$AB$3:$AE$1042,3,0),today()&lt;VLOOKUP($K$1&amp;C60&amp;B60,TKB_HK2_Moi_Giang!$AB$3:$AE$1042,4,0)),VLOOKUP($K$1&amp;C60&amp;B60,TKB_HK2_Moi_Giang!$AB$3:$AE$1042,2,0)," "),)</f>
        <v/>
      </c>
    </row>
    <row r="61">
      <c r="A61" s="19"/>
      <c r="B61" s="345" t="s">
        <v>1377</v>
      </c>
      <c r="C61" s="349">
        <v>0.75</v>
      </c>
      <c r="D61" s="349">
        <v>0.84375</v>
      </c>
      <c r="E61" s="347" t="str">
        <f>iferror(if(and(Today()&gt;=VLOOKUP($E$1&amp;C61&amp;B61,TKB_HK2_Moi_Giang!$AB$3:$AE$1042,3,0),today()&lt;VLOOKUP($E$1&amp;C61&amp;B61,TKB_HK2_Moi_Giang!$AB$3:$AE$1042,4,0)),VLOOKUP($E$1&amp;C61&amp;B61,TKB_HK2_Moi_Giang!$AB$3:$AE$1042,2,0)," "),)</f>
        <v/>
      </c>
      <c r="F61" s="347" t="str">
        <f>iferror(if(and(Today()&gt;=VLOOKUP($F$1&amp;C61&amp;B61,TKB_HK2_Moi_Giang!$AB$3:$AE$1042,3,0),today()&lt;VLOOKUP($F$1&amp;C61&amp;B61,TKB_HK2_Moi_Giang!$AB$3:$AE$1042,4,0)),VLOOKUP($F$1&amp;C61&amp;B61,TKB_HK2_Moi_Giang!$AB$3:$AE$1042,2,0)," "),)</f>
        <v/>
      </c>
      <c r="G61" s="347" t="str">
        <f>iferror(if(and(Today()&gt;=VLOOKUP($G$1&amp;C61&amp;B61,TKB_HK2_Moi_Giang!$AB$3:$AE$1042,3,0),today()&lt;VLOOKUP($G$1&amp;C61&amp;B61,TKB_HK2_Moi_Giang!$AB$3:$AE$1042,4,0)),VLOOKUP($G$1&amp;C61&amp;B61,TKB_HK2_Moi_Giang!$AB$3:$AE$1042,2,0)," "),)</f>
        <v/>
      </c>
      <c r="H61" s="347" t="str">
        <f>iferror(if(and(Today()&gt;=VLOOKUP($H$1&amp;C61&amp;B61,TKB_HK2_Moi_Giang!$AB$3:$AE$1042,3,0),today()&lt;VLOOKUP($H$1&amp;C61&amp;B61,TKB_HK2_Moi_Giang!$AB$3:$AE$1042,4,0)),VLOOKUP($H$1&amp;C61&amp;B61,TKB_HK2_Moi_Giang!$AB$3:$AE$1042,2,0)," "),)</f>
        <v/>
      </c>
      <c r="I61" s="347" t="str">
        <f>iferror(if(and(Today()&gt;=VLOOKUP($I$1&amp;C61&amp;B61,TKB_HK2_Moi_Giang!$AB$3:$AE$1042,3,0),today()&lt;VLOOKUP($I$1&amp;C61&amp;B61,TKB_HK2_Moi_Giang!$AB$3:$AE$1042,4,0)),VLOOKUP($I$1&amp;C61&amp;B61,TKB_HK2_Moi_Giang!$AB$3:$AE$1042,2,0)," "),)</f>
        <v/>
      </c>
      <c r="J61" s="347" t="str">
        <f>iferror(if(and(Today()&gt;=VLOOKUP($J$1&amp;C61&amp;B61,TKB_HK2_Moi_Giang!$AB$3:$AE$1042,3,0),today()&lt;VLOOKUP($J$1&amp;C61&amp;B61,TKB_HK2_Moi_Giang!$AB$3:$AE$1042,4,0)),VLOOKUP($J$1&amp;C61&amp;B61,TKB_HK2_Moi_Giang!$AB$3:$AE$1042,2,0)," "),)</f>
        <v/>
      </c>
      <c r="K61" s="348" t="str">
        <f>iferror(if(and(Today()&gt;=VLOOKUP($K$1&amp;C61&amp;B61,TKB_HK2_Moi_Giang!$AB$3:$AE$1042,3,0),today()&lt;VLOOKUP($K$1&amp;C61&amp;B61,TKB_HK2_Moi_Giang!$AB$3:$AE$1042,4,0)),VLOOKUP($K$1&amp;C61&amp;B61,TKB_HK2_Moi_Giang!$AB$3:$AE$1042,2,0)," "),)</f>
        <v/>
      </c>
    </row>
    <row r="62">
      <c r="A62" s="344" t="s">
        <v>1283</v>
      </c>
      <c r="B62" s="345" t="s">
        <v>1283</v>
      </c>
      <c r="C62" s="346">
        <v>0.2916666666666667</v>
      </c>
      <c r="D62" s="346">
        <v>0.3541666666666667</v>
      </c>
      <c r="E62" s="347" t="str">
        <f>iferror(if(and(Today()&gt;=VLOOKUP($E$1&amp;C62&amp;B62,TKB_HK2_Moi_Giang!$AB$3:$AE$1042,3,0),today()&lt;VLOOKUP($E$1&amp;C62&amp;B62,TKB_HK2_Moi_Giang!$AB$3:$AE$1042,4,0)),VLOOKUP($E$1&amp;C62&amp;B62,TKB_HK2_Moi_Giang!$AB$3:$AE$1042,2,0)," "),)</f>
        <v/>
      </c>
      <c r="F62" s="347" t="str">
        <f>iferror(if(and(Today()&gt;=VLOOKUP($F$1&amp;C62&amp;B62,TKB_HK2_Moi_Giang!$AB$3:$AE$1042,3,0),today()&lt;VLOOKUP($F$1&amp;C62&amp;B62,TKB_HK2_Moi_Giang!$AB$3:$AE$1042,4,0)),VLOOKUP($F$1&amp;C62&amp;B62,TKB_HK2_Moi_Giang!$AB$3:$AE$1042,2,0)," "),)</f>
        <v/>
      </c>
      <c r="G62" s="347" t="str">
        <f>iferror(if(and(Today()&gt;=VLOOKUP($G$1&amp;C62&amp;B62,TKB_HK2_Moi_Giang!$AB$3:$AE$1042,3,0),today()&lt;VLOOKUP($G$1&amp;C62&amp;B62,TKB_HK2_Moi_Giang!$AB$3:$AE$1042,4,0)),VLOOKUP($G$1&amp;C62&amp;B62,TKB_HK2_Moi_Giang!$AB$3:$AE$1042,2,0)," "),)</f>
        <v/>
      </c>
      <c r="H62" s="347" t="str">
        <f>iferror(if(and(Today()&gt;=VLOOKUP($H$1&amp;C62&amp;B62,TKB_HK2_Moi_Giang!$AB$3:$AE$1042,3,0),today()&lt;VLOOKUP($H$1&amp;C62&amp;B62,TKB_HK2_Moi_Giang!$AB$3:$AE$1042,4,0)),VLOOKUP($H$1&amp;C62&amp;B62,TKB_HK2_Moi_Giang!$AB$3:$AE$1042,2,0)," "),)</f>
        <v/>
      </c>
      <c r="I62" s="347" t="str">
        <f>iferror(if(and(Today()&gt;=VLOOKUP($I$1&amp;C62&amp;B62,TKB_HK2_Moi_Giang!$AB$3:$AE$1042,3,0),today()&lt;VLOOKUP($I$1&amp;C62&amp;B62,TKB_HK2_Moi_Giang!$AB$3:$AE$1042,4,0)),VLOOKUP($I$1&amp;C62&amp;B62,TKB_HK2_Moi_Giang!$AB$3:$AE$1042,2,0)," "),)</f>
        <v/>
      </c>
      <c r="J62" s="347" t="str">
        <f>iferror(if(and(Today()&gt;=VLOOKUP($J$1&amp;C62&amp;B62,TKB_HK2_Moi_Giang!$AB$3:$AE$1042,3,0),today()&lt;VLOOKUP($J$1&amp;C62&amp;B62,TKB_HK2_Moi_Giang!$AB$3:$AE$1042,4,0)),VLOOKUP($J$1&amp;C62&amp;B62,TKB_HK2_Moi_Giang!$AB$3:$AE$1042,2,0)," "),)</f>
        <v/>
      </c>
      <c r="K62" s="348" t="str">
        <f>iferror(if(and(Today()&gt;=VLOOKUP($K$1&amp;C62&amp;B62,TKB_HK2_Moi_Giang!$AB$3:$AE$1042,3,0),today()&lt;VLOOKUP($K$1&amp;C62&amp;B62,TKB_HK2_Moi_Giang!$AB$3:$AE$1042,4,0)),VLOOKUP($K$1&amp;C62&amp;B62,TKB_HK2_Moi_Giang!$AB$3:$AE$1042,2,0)," "),)</f>
        <v/>
      </c>
    </row>
    <row r="63">
      <c r="A63" s="12"/>
      <c r="B63" s="345" t="s">
        <v>1283</v>
      </c>
      <c r="C63" s="346">
        <v>0.3229166666666667</v>
      </c>
      <c r="D63" s="346">
        <v>0.3854166666666667</v>
      </c>
      <c r="E63" s="347" t="str">
        <f>iferror(if(and(Today()&gt;=VLOOKUP($E$1&amp;C63&amp;B63,TKB_HK2_Moi_Giang!$AB$3:$AE$1042,3,0),today()&lt;VLOOKUP($E$1&amp;C63&amp;B63,TKB_HK2_Moi_Giang!$AB$3:$AE$1042,4,0)),VLOOKUP($E$1&amp;C63&amp;B63,TKB_HK2_Moi_Giang!$AB$3:$AE$1042,2,0)," "),)</f>
        <v> </v>
      </c>
      <c r="F63" s="347" t="str">
        <f>iferror(if(and(Today()&gt;=VLOOKUP($F$1&amp;C63&amp;B63,TKB_HK2_Moi_Giang!$AB$3:$AE$1042,3,0),today()&lt;VLOOKUP($F$1&amp;C63&amp;B63,TKB_HK2_Moi_Giang!$AB$3:$AE$1042,4,0)),VLOOKUP($F$1&amp;C63&amp;B63,TKB_HK2_Moi_Giang!$AB$3:$AE$1042,2,0)," "),)</f>
        <v/>
      </c>
      <c r="G63" s="347" t="str">
        <f>iferror(if(and(Today()&gt;=VLOOKUP($G$1&amp;C63&amp;B63,TKB_HK2_Moi_Giang!$AB$3:$AE$1042,3,0),today()&lt;VLOOKUP($G$1&amp;C63&amp;B63,TKB_HK2_Moi_Giang!$AB$3:$AE$1042,4,0)),VLOOKUP($G$1&amp;C63&amp;B63,TKB_HK2_Moi_Giang!$AB$3:$AE$1042,2,0)," "),)</f>
        <v/>
      </c>
      <c r="H63" s="347" t="str">
        <f>iferror(if(and(Today()&gt;=VLOOKUP($H$1&amp;C63&amp;B63,TKB_HK2_Moi_Giang!$AB$3:$AE$1042,3,0),today()&lt;VLOOKUP($H$1&amp;C63&amp;B63,TKB_HK2_Moi_Giang!$AB$3:$AE$1042,4,0)),VLOOKUP($H$1&amp;C63&amp;B63,TKB_HK2_Moi_Giang!$AB$3:$AE$1042,2,0)," "),)</f>
        <v/>
      </c>
      <c r="I63" s="347" t="str">
        <f>iferror(if(and(Today()&gt;=VLOOKUP($I$1&amp;C63&amp;B63,TKB_HK2_Moi_Giang!$AB$3:$AE$1042,3,0),today()&lt;VLOOKUP($I$1&amp;C63&amp;B63,TKB_HK2_Moi_Giang!$AB$3:$AE$1042,4,0)),VLOOKUP($I$1&amp;C63&amp;B63,TKB_HK2_Moi_Giang!$AB$3:$AE$1042,2,0)," "),)</f>
        <v/>
      </c>
      <c r="J63" s="347" t="str">
        <f>iferror(if(and(Today()&gt;=VLOOKUP($J$1&amp;C63&amp;B63,TKB_HK2_Moi_Giang!$AB$3:$AE$1042,3,0),today()&lt;VLOOKUP($J$1&amp;C63&amp;B63,TKB_HK2_Moi_Giang!$AB$3:$AE$1042,4,0)),VLOOKUP($J$1&amp;C63&amp;B63,TKB_HK2_Moi_Giang!$AB$3:$AE$1042,2,0)," "),)</f>
        <v/>
      </c>
      <c r="K63" s="348" t="str">
        <f>iferror(if(and(Today()&gt;=VLOOKUP($K$1&amp;C63&amp;B63,TKB_HK2_Moi_Giang!$AB$3:$AE$1042,3,0),today()&lt;VLOOKUP($K$1&amp;C63&amp;B63,TKB_HK2_Moi_Giang!$AB$3:$AE$1042,4,0)),VLOOKUP($K$1&amp;C63&amp;B63,TKB_HK2_Moi_Giang!$AB$3:$AE$1042,2,0)," "),)</f>
        <v/>
      </c>
    </row>
    <row r="64">
      <c r="A64" s="12"/>
      <c r="B64" s="345" t="s">
        <v>1283</v>
      </c>
      <c r="C64" s="346">
        <v>0.3645833333333333</v>
      </c>
      <c r="D64" s="346">
        <v>0.4895833333333333</v>
      </c>
      <c r="E64" s="347" t="str">
        <f>iferror(if(and(Today()&gt;=VLOOKUP($E$1&amp;C64&amp;B64,TKB_HK2_Moi_Giang!$AB$3:$AE$1042,3,0),today()&lt;VLOOKUP($E$1&amp;C64&amp;B64,TKB_HK2_Moi_Giang!$AB$3:$AE$1042,4,0)),VLOOKUP($E$1&amp;C64&amp;B64,TKB_HK2_Moi_Giang!$AB$3:$AE$1042,2,0)," "),)</f>
        <v/>
      </c>
      <c r="F64" s="347" t="str">
        <f>iferror(if(and(Today()&gt;=VLOOKUP($F$1&amp;C64&amp;B64,TKB_HK2_Moi_Giang!$AB$3:$AE$1042,3,0),today()&lt;VLOOKUP($F$1&amp;C64&amp;B64,TKB_HK2_Moi_Giang!$AB$3:$AE$1042,4,0)),VLOOKUP($F$1&amp;C64&amp;B64,TKB_HK2_Moi_Giang!$AB$3:$AE$1042,2,0)," "),)</f>
        <v/>
      </c>
      <c r="G64" s="347" t="str">
        <f>iferror(if(and(Today()&gt;=VLOOKUP($G$1&amp;C64&amp;B64,TKB_HK2_Moi_Giang!$AB$3:$AE$1042,3,0),today()&lt;VLOOKUP($G$1&amp;C64&amp;B64,TKB_HK2_Moi_Giang!$AB$3:$AE$1042,4,0)),VLOOKUP($G$1&amp;C64&amp;B64,TKB_HK2_Moi_Giang!$AB$3:$AE$1042,2,0)," "),)</f>
        <v/>
      </c>
      <c r="H64" s="347" t="str">
        <f>iferror(if(and(Today()&gt;=VLOOKUP($H$1&amp;C64&amp;B64,TKB_HK2_Moi_Giang!$AB$3:$AE$1042,3,0),today()&lt;VLOOKUP($H$1&amp;C64&amp;B64,TKB_HK2_Moi_Giang!$AB$3:$AE$1042,4,0)),VLOOKUP($H$1&amp;C64&amp;B64,TKB_HK2_Moi_Giang!$AB$3:$AE$1042,2,0)," "),)</f>
        <v/>
      </c>
      <c r="I64" s="347" t="str">
        <f>iferror(if(and(Today()&gt;=VLOOKUP($I$1&amp;C64&amp;B64,TKB_HK2_Moi_Giang!$AB$3:$AE$1042,3,0),today()&lt;VLOOKUP($I$1&amp;C64&amp;B64,TKB_HK2_Moi_Giang!$AB$3:$AE$1042,4,0)),VLOOKUP($I$1&amp;C64&amp;B64,TKB_HK2_Moi_Giang!$AB$3:$AE$1042,2,0)," "),)</f>
        <v/>
      </c>
      <c r="J64" s="347" t="str">
        <f>iferror(if(and(Today()&gt;=VLOOKUP($J$1&amp;C64&amp;B64,TKB_HK2_Moi_Giang!$AB$3:$AE$1042,3,0),today()&lt;VLOOKUP($J$1&amp;C64&amp;B64,TKB_HK2_Moi_Giang!$AB$3:$AE$1042,4,0)),VLOOKUP($J$1&amp;C64&amp;B64,TKB_HK2_Moi_Giang!$AB$3:$AE$1042,2,0)," "),)</f>
        <v/>
      </c>
      <c r="K64" s="348" t="str">
        <f>iferror(if(and(Today()&gt;=VLOOKUP($K$1&amp;C64&amp;B64,TKB_HK2_Moi_Giang!$AB$3:$AE$1042,3,0),today()&lt;VLOOKUP($K$1&amp;C64&amp;B64,TKB_HK2_Moi_Giang!$AB$3:$AE$1042,4,0)),VLOOKUP($K$1&amp;C64&amp;B64,TKB_HK2_Moi_Giang!$AB$3:$AE$1042,2,0)," "),)</f>
        <v/>
      </c>
    </row>
    <row r="65">
      <c r="A65" s="12"/>
      <c r="B65" s="345" t="s">
        <v>1283</v>
      </c>
      <c r="C65" s="349">
        <v>0.5416666666666666</v>
      </c>
      <c r="D65" s="349">
        <v>0.6354166666666666</v>
      </c>
      <c r="E65" s="347" t="str">
        <f>iferror(if(and(Today()&gt;=VLOOKUP($E$1&amp;C65&amp;B65,TKB_HK2_Moi_Giang!$AB$3:$AE$1042,3,0),today()&lt;VLOOKUP($E$1&amp;C65&amp;B65,TKB_HK2_Moi_Giang!$AB$3:$AE$1042,4,0)),VLOOKUP($E$1&amp;C65&amp;B65,TKB_HK2_Moi_Giang!$AB$3:$AE$1042,2,0)," "),)</f>
        <v>VH7M- GDTX 12C5  13:00-17:00  BĐ: 25/8/2025 KT: 31/5/2026</v>
      </c>
      <c r="F65" s="347" t="str">
        <f>iferror(if(and(Today()&gt;=VLOOKUP($F$1&amp;C65&amp;B65,TKB_HK2_Moi_Giang!$AB$3:$AE$1042,3,0),today()&lt;VLOOKUP($F$1&amp;C65&amp;B65,TKB_HK2_Moi_Giang!$AB$3:$AE$1042,4,0)),VLOOKUP($F$1&amp;C65&amp;B65,TKB_HK2_Moi_Giang!$AB$3:$AE$1042,2,0)," "),)</f>
        <v>VH7M- GDTX 12C5  13:00-17:00  BĐ: 26/8/2025 KT: 31/5/2026</v>
      </c>
      <c r="G65" s="347" t="str">
        <f>iferror(if(and(Today()&gt;=VLOOKUP($G$1&amp;C65&amp;B65,TKB_HK2_Moi_Giang!$AB$3:$AE$1042,3,0),today()&lt;VLOOKUP($G$1&amp;C65&amp;B65,TKB_HK2_Moi_Giang!$AB$3:$AE$1042,4,0)),VLOOKUP($G$1&amp;C65&amp;B65,TKB_HK2_Moi_Giang!$AB$3:$AE$1042,2,0)," "),)</f>
        <v>VH7M- GDTX 12C5  13:00-17:00  BĐ: 27/8/2025 KT: 31/5/2026</v>
      </c>
      <c r="H65" s="347" t="str">
        <f>iferror(if(and(Today()&gt;=VLOOKUP($H$1&amp;C65&amp;B65,TKB_HK2_Moi_Giang!$AB$3:$AE$1042,3,0),today()&lt;VLOOKUP($H$1&amp;C65&amp;B65,TKB_HK2_Moi_Giang!$AB$3:$AE$1042,4,0)),VLOOKUP($H$1&amp;C65&amp;B65,TKB_HK2_Moi_Giang!$AB$3:$AE$1042,2,0)," "),)</f>
        <v>VH7M- GDTX 12C5  13:00-17:00  BĐ: 28/8/2025 KT: 31/5/2026</v>
      </c>
      <c r="I65" s="347" t="str">
        <f>iferror(if(and(Today()&gt;=VLOOKUP($I$1&amp;C65&amp;B65,TKB_HK2_Moi_Giang!$AB$3:$AE$1042,3,0),today()&lt;VLOOKUP($I$1&amp;C65&amp;B65,TKB_HK2_Moi_Giang!$AB$3:$AE$1042,4,0)),VLOOKUP($I$1&amp;C65&amp;B65,TKB_HK2_Moi_Giang!$AB$3:$AE$1042,2,0)," "),)</f>
        <v>VH7M- GDTX 12C5  13:00-17:00  BĐ: 29/8/2025 KT: 31/5/2026</v>
      </c>
      <c r="J65" s="347" t="str">
        <f>iferror(if(and(Today()&gt;=VLOOKUP($J$1&amp;C65&amp;B65,TKB_HK2_Moi_Giang!$AB$3:$AE$1042,3,0),today()&lt;VLOOKUP($J$1&amp;C65&amp;B65,TKB_HK2_Moi_Giang!$AB$3:$AE$1042,4,0)),VLOOKUP($J$1&amp;C65&amp;B65,TKB_HK2_Moi_Giang!$AB$3:$AE$1042,2,0)," "),)</f>
        <v>VH7M- GDTX 12C5  13:00-17:00  BĐ: 30/8/2025 KT: 31/5/2026</v>
      </c>
      <c r="K65" s="348" t="str">
        <f>iferror(if(and(Today()&gt;=VLOOKUP($K$1&amp;C65&amp;B65,TKB_HK2_Moi_Giang!$AB$3:$AE$1042,3,0),today()&lt;VLOOKUP($K$1&amp;C65&amp;B65,TKB_HK2_Moi_Giang!$AB$3:$AE$1042,4,0)),VLOOKUP($K$1&amp;C65&amp;B65,TKB_HK2_Moi_Giang!$AB$3:$AE$1042,2,0)," "),)</f>
        <v/>
      </c>
    </row>
    <row r="66">
      <c r="A66" s="12"/>
      <c r="B66" s="345" t="s">
        <v>1283</v>
      </c>
      <c r="C66" s="349">
        <v>0.6458333333333334</v>
      </c>
      <c r="D66" s="349">
        <v>0.7395833333333334</v>
      </c>
      <c r="E66" s="347" t="str">
        <f>iferror(if(and(Today()&gt;=VLOOKUP($E$1&amp;C66&amp;B66,TKB_HK2_Moi_Giang!$AB$3:$AE$1042,3,0),today()&lt;VLOOKUP($E$1&amp;C66&amp;B66,TKB_HK2_Moi_Giang!$AB$3:$AE$1042,4,0)),VLOOKUP($E$1&amp;C66&amp;B66,TKB_HK2_Moi_Giang!$AB$3:$AE$1042,2,0)," "),)</f>
        <v/>
      </c>
      <c r="F66" s="347" t="str">
        <f>iferror(if(and(Today()&gt;=VLOOKUP($F$1&amp;C66&amp;B66,TKB_HK2_Moi_Giang!$AB$3:$AE$1042,3,0),today()&lt;VLOOKUP($F$1&amp;C66&amp;B66,TKB_HK2_Moi_Giang!$AB$3:$AE$1042,4,0)),VLOOKUP($F$1&amp;C66&amp;B66,TKB_HK2_Moi_Giang!$AB$3:$AE$1042,2,0)," "),)</f>
        <v/>
      </c>
      <c r="G66" s="347" t="str">
        <f>iferror(if(and(Today()&gt;=VLOOKUP($G$1&amp;C66&amp;B66,TKB_HK2_Moi_Giang!$AB$3:$AE$1042,3,0),today()&lt;VLOOKUP($G$1&amp;C66&amp;B66,TKB_HK2_Moi_Giang!$AB$3:$AE$1042,4,0)),VLOOKUP($G$1&amp;C66&amp;B66,TKB_HK2_Moi_Giang!$AB$3:$AE$1042,2,0)," "),)</f>
        <v/>
      </c>
      <c r="H66" s="347" t="str">
        <f>iferror(if(and(Today()&gt;=VLOOKUP($H$1&amp;C66&amp;B66,TKB_HK2_Moi_Giang!$AB$3:$AE$1042,3,0),today()&lt;VLOOKUP($H$1&amp;C66&amp;B66,TKB_HK2_Moi_Giang!$AB$3:$AE$1042,4,0)),VLOOKUP($H$1&amp;C66&amp;B66,TKB_HK2_Moi_Giang!$AB$3:$AE$1042,2,0)," "),)</f>
        <v/>
      </c>
      <c r="I66" s="347" t="str">
        <f>iferror(if(and(Today()&gt;=VLOOKUP($I$1&amp;C66&amp;B66,TKB_HK2_Moi_Giang!$AB$3:$AE$1042,3,0),today()&lt;VLOOKUP($I$1&amp;C66&amp;B66,TKB_HK2_Moi_Giang!$AB$3:$AE$1042,4,0)),VLOOKUP($I$1&amp;C66&amp;B66,TKB_HK2_Moi_Giang!$AB$3:$AE$1042,2,0)," "),)</f>
        <v/>
      </c>
      <c r="J66" s="347" t="str">
        <f>iferror(if(and(Today()&gt;=VLOOKUP($J$1&amp;C66&amp;B66,TKB_HK2_Moi_Giang!$AB$3:$AE$1042,3,0),today()&lt;VLOOKUP($J$1&amp;C66&amp;B66,TKB_HK2_Moi_Giang!$AB$3:$AE$1042,4,0)),VLOOKUP($J$1&amp;C66&amp;B66,TKB_HK2_Moi_Giang!$AB$3:$AE$1042,2,0)," "),)</f>
        <v/>
      </c>
      <c r="K66" s="348" t="str">
        <f>iferror(if(and(Today()&gt;=VLOOKUP($K$1&amp;C66&amp;B66,TKB_HK2_Moi_Giang!$AB$3:$AE$1042,3,0),today()&lt;VLOOKUP($K$1&amp;C66&amp;B66,TKB_HK2_Moi_Giang!$AB$3:$AE$1042,4,0)),VLOOKUP($K$1&amp;C66&amp;B66,TKB_HK2_Moi_Giang!$AB$3:$AE$1042,2,0)," "),)</f>
        <v/>
      </c>
    </row>
    <row r="67">
      <c r="A67" s="19"/>
      <c r="B67" s="345" t="s">
        <v>1283</v>
      </c>
      <c r="C67" s="349">
        <v>0.75</v>
      </c>
      <c r="D67" s="349">
        <v>0.84375</v>
      </c>
      <c r="E67" s="347" t="str">
        <f>iferror(if(and(Today()&gt;=VLOOKUP($E$1&amp;C67&amp;B67,TKB_HK2_Moi_Giang!$AB$3:$AE$1042,3,0),today()&lt;VLOOKUP($E$1&amp;C67&amp;B67,TKB_HK2_Moi_Giang!$AB$3:$AE$1042,4,0)),VLOOKUP($E$1&amp;C67&amp;B67,TKB_HK2_Moi_Giang!$AB$3:$AE$1042,2,0)," "),)</f>
        <v/>
      </c>
      <c r="F67" s="347" t="str">
        <f>iferror(if(and(Today()&gt;=VLOOKUP($F$1&amp;C67&amp;B67,TKB_HK2_Moi_Giang!$AB$3:$AE$1042,3,0),today()&lt;VLOOKUP($F$1&amp;C67&amp;B67,TKB_HK2_Moi_Giang!$AB$3:$AE$1042,4,0)),VLOOKUP($F$1&amp;C67&amp;B67,TKB_HK2_Moi_Giang!$AB$3:$AE$1042,2,0)," "),)</f>
        <v/>
      </c>
      <c r="G67" s="347" t="str">
        <f>iferror(if(and(Today()&gt;=VLOOKUP($G$1&amp;C67&amp;B67,TKB_HK2_Moi_Giang!$AB$3:$AE$1042,3,0),today()&lt;VLOOKUP($G$1&amp;C67&amp;B67,TKB_HK2_Moi_Giang!$AB$3:$AE$1042,4,0)),VLOOKUP($G$1&amp;C67&amp;B67,TKB_HK2_Moi_Giang!$AB$3:$AE$1042,2,0)," "),)</f>
        <v/>
      </c>
      <c r="H67" s="347" t="str">
        <f>iferror(if(and(Today()&gt;=VLOOKUP($H$1&amp;C67&amp;B67,TKB_HK2_Moi_Giang!$AB$3:$AE$1042,3,0),today()&lt;VLOOKUP($H$1&amp;C67&amp;B67,TKB_HK2_Moi_Giang!$AB$3:$AE$1042,4,0)),VLOOKUP($H$1&amp;C67&amp;B67,TKB_HK2_Moi_Giang!$AB$3:$AE$1042,2,0)," "),)</f>
        <v/>
      </c>
      <c r="I67" s="347" t="str">
        <f>iferror(if(and(Today()&gt;=VLOOKUP($I$1&amp;C67&amp;B67,TKB_HK2_Moi_Giang!$AB$3:$AE$1042,3,0),today()&lt;VLOOKUP($I$1&amp;C67&amp;B67,TKB_HK2_Moi_Giang!$AB$3:$AE$1042,4,0)),VLOOKUP($I$1&amp;C67&amp;B67,TKB_HK2_Moi_Giang!$AB$3:$AE$1042,2,0)," "),)</f>
        <v/>
      </c>
      <c r="J67" s="347" t="str">
        <f>iferror(if(and(Today()&gt;=VLOOKUP($J$1&amp;C67&amp;B67,TKB_HK2_Moi_Giang!$AB$3:$AE$1042,3,0),today()&lt;VLOOKUP($J$1&amp;C67&amp;B67,TKB_HK2_Moi_Giang!$AB$3:$AE$1042,4,0)),VLOOKUP($J$1&amp;C67&amp;B67,TKB_HK2_Moi_Giang!$AB$3:$AE$1042,2,0)," "),)</f>
        <v/>
      </c>
      <c r="K67" s="348" t="str">
        <f>iferror(if(and(Today()&gt;=VLOOKUP($K$1&amp;C67&amp;B67,TKB_HK2_Moi_Giang!$AB$3:$AE$1042,3,0),today()&lt;VLOOKUP($K$1&amp;C67&amp;B67,TKB_HK2_Moi_Giang!$AB$3:$AE$1042,4,0)),VLOOKUP($K$1&amp;C67&amp;B67,TKB_HK2_Moi_Giang!$AB$3:$AE$1042,2,0)," "),)</f>
        <v/>
      </c>
    </row>
    <row r="68">
      <c r="A68" s="344" t="s">
        <v>1368</v>
      </c>
      <c r="B68" s="345" t="s">
        <v>1368</v>
      </c>
      <c r="C68" s="346">
        <v>0.2916666666666667</v>
      </c>
      <c r="D68" s="346">
        <v>0.3541666666666667</v>
      </c>
      <c r="E68" s="347" t="str">
        <f>iferror(if(and(Today()&gt;=VLOOKUP($E$1&amp;C68&amp;B68,TKB_HK2_Moi_Giang!$AB$3:$AE$1042,3,0),today()&lt;VLOOKUP($E$1&amp;C68&amp;B68,TKB_HK2_Moi_Giang!$AB$3:$AE$1042,4,0)),VLOOKUP($E$1&amp;C68&amp;B68,TKB_HK2_Moi_Giang!$AB$3:$AE$1042,2,0)," "),)</f>
        <v/>
      </c>
      <c r="F68" s="347" t="str">
        <f>iferror(if(and(Today()&gt;=VLOOKUP($F$1&amp;C68&amp;B68,TKB_HK2_Moi_Giang!$AB$3:$AE$1042,3,0),today()&lt;VLOOKUP($F$1&amp;C68&amp;B68,TKB_HK2_Moi_Giang!$AB$3:$AE$1042,4,0)),VLOOKUP($F$1&amp;C68&amp;B68,TKB_HK2_Moi_Giang!$AB$3:$AE$1042,2,0)," "),)</f>
        <v/>
      </c>
      <c r="G68" s="347" t="str">
        <f>iferror(if(and(Today()&gt;=VLOOKUP($G$1&amp;C68&amp;B68,TKB_HK2_Moi_Giang!$AB$3:$AE$1042,3,0),today()&lt;VLOOKUP($G$1&amp;C68&amp;B68,TKB_HK2_Moi_Giang!$AB$3:$AE$1042,4,0)),VLOOKUP($G$1&amp;C68&amp;B68,TKB_HK2_Moi_Giang!$AB$3:$AE$1042,2,0)," "),)</f>
        <v/>
      </c>
      <c r="H68" s="347" t="str">
        <f>iferror(if(and(Today()&gt;=VLOOKUP($H$1&amp;C68&amp;B68,TKB_HK2_Moi_Giang!$AB$3:$AE$1042,3,0),today()&lt;VLOOKUP($H$1&amp;C68&amp;B68,TKB_HK2_Moi_Giang!$AB$3:$AE$1042,4,0)),VLOOKUP($H$1&amp;C68&amp;B68,TKB_HK2_Moi_Giang!$AB$3:$AE$1042,2,0)," "),)</f>
        <v/>
      </c>
      <c r="I68" s="347" t="str">
        <f>iferror(if(and(Today()&gt;=VLOOKUP($I$1&amp;C68&amp;B68,TKB_HK2_Moi_Giang!$AB$3:$AE$1042,3,0),today()&lt;VLOOKUP($I$1&amp;C68&amp;B68,TKB_HK2_Moi_Giang!$AB$3:$AE$1042,4,0)),VLOOKUP($I$1&amp;C68&amp;B68,TKB_HK2_Moi_Giang!$AB$3:$AE$1042,2,0)," "),)</f>
        <v/>
      </c>
      <c r="J68" s="347" t="str">
        <f>iferror(if(and(Today()&gt;=VLOOKUP($J$1&amp;C68&amp;B68,TKB_HK2_Moi_Giang!$AB$3:$AE$1042,3,0),today()&lt;VLOOKUP($J$1&amp;C68&amp;B68,TKB_HK2_Moi_Giang!$AB$3:$AE$1042,4,0)),VLOOKUP($J$1&amp;C68&amp;B68,TKB_HK2_Moi_Giang!$AB$3:$AE$1042,2,0)," "),)</f>
        <v/>
      </c>
      <c r="K68" s="348" t="str">
        <f>iferror(if(and(Today()&gt;=VLOOKUP($K$1&amp;C68&amp;B68,TKB_HK2_Moi_Giang!$AB$3:$AE$1042,3,0),today()&lt;VLOOKUP($K$1&amp;C68&amp;B68,TKB_HK2_Moi_Giang!$AB$3:$AE$1042,4,0)),VLOOKUP($K$1&amp;C68&amp;B68,TKB_HK2_Moi_Giang!$AB$3:$AE$1042,2,0)," "),)</f>
        <v/>
      </c>
    </row>
    <row r="69">
      <c r="A69" s="12"/>
      <c r="B69" s="345" t="s">
        <v>1368</v>
      </c>
      <c r="C69" s="346">
        <v>0.3229166666666667</v>
      </c>
      <c r="D69" s="346">
        <v>0.3854166666666667</v>
      </c>
      <c r="E69" s="347" t="str">
        <f>iferror(if(and(Today()&gt;=VLOOKUP($E$1&amp;C69&amp;B69,TKB_HK2_Moi_Giang!$AB$3:$AE$1042,3,0),today()&lt;VLOOKUP($E$1&amp;C69&amp;B69,TKB_HK2_Moi_Giang!$AB$3:$AE$1042,4,0)),VLOOKUP($E$1&amp;C69&amp;B69,TKB_HK2_Moi_Giang!$AB$3:$AE$1042,2,0)," "),)</f>
        <v/>
      </c>
      <c r="F69" s="347" t="str">
        <f>iferror(if(and(Today()&gt;=VLOOKUP($F$1&amp;C69&amp;B69,TKB_HK2_Moi_Giang!$AB$3:$AE$1042,3,0),today()&lt;VLOOKUP($F$1&amp;C69&amp;B69,TKB_HK2_Moi_Giang!$AB$3:$AE$1042,4,0)),VLOOKUP($F$1&amp;C69&amp;B69,TKB_HK2_Moi_Giang!$AB$3:$AE$1042,2,0)," "),)</f>
        <v/>
      </c>
      <c r="G69" s="347" t="str">
        <f>iferror(if(and(Today()&gt;=VLOOKUP($G$1&amp;C69&amp;B69,TKB_HK2_Moi_Giang!$AB$3:$AE$1042,3,0),today()&lt;VLOOKUP($G$1&amp;C69&amp;B69,TKB_HK2_Moi_Giang!$AB$3:$AE$1042,4,0)),VLOOKUP($G$1&amp;C69&amp;B69,TKB_HK2_Moi_Giang!$AB$3:$AE$1042,2,0)," "),)</f>
        <v/>
      </c>
      <c r="H69" s="347" t="str">
        <f>iferror(if(and(Today()&gt;=VLOOKUP($H$1&amp;C69&amp;B69,TKB_HK2_Moi_Giang!$AB$3:$AE$1042,3,0),today()&lt;VLOOKUP($H$1&amp;C69&amp;B69,TKB_HK2_Moi_Giang!$AB$3:$AE$1042,4,0)),VLOOKUP($H$1&amp;C69&amp;B69,TKB_HK2_Moi_Giang!$AB$3:$AE$1042,2,0)," "),)</f>
        <v/>
      </c>
      <c r="I69" s="347" t="str">
        <f>iferror(if(and(Today()&gt;=VLOOKUP($I$1&amp;C69&amp;B69,TKB_HK2_Moi_Giang!$AB$3:$AE$1042,3,0),today()&lt;VLOOKUP($I$1&amp;C69&amp;B69,TKB_HK2_Moi_Giang!$AB$3:$AE$1042,4,0)),VLOOKUP($I$1&amp;C69&amp;B69,TKB_HK2_Moi_Giang!$AB$3:$AE$1042,2,0)," "),)</f>
        <v/>
      </c>
      <c r="J69" s="347" t="str">
        <f>iferror(if(and(Today()&gt;=VLOOKUP($J$1&amp;C69&amp;B69,TKB_HK2_Moi_Giang!$AB$3:$AE$1042,3,0),today()&lt;VLOOKUP($J$1&amp;C69&amp;B69,TKB_HK2_Moi_Giang!$AB$3:$AE$1042,4,0)),VLOOKUP($J$1&amp;C69&amp;B69,TKB_HK2_Moi_Giang!$AB$3:$AE$1042,2,0)," "),)</f>
        <v/>
      </c>
      <c r="K69" s="348" t="str">
        <f>iferror(if(and(Today()&gt;=VLOOKUP($K$1&amp;C69&amp;B69,TKB_HK2_Moi_Giang!$AB$3:$AE$1042,3,0),today()&lt;VLOOKUP($K$1&amp;C69&amp;B69,TKB_HK2_Moi_Giang!$AB$3:$AE$1042,4,0)),VLOOKUP($K$1&amp;C69&amp;B69,TKB_HK2_Moi_Giang!$AB$3:$AE$1042,2,0)," "),)</f>
        <v/>
      </c>
    </row>
    <row r="70">
      <c r="A70" s="12"/>
      <c r="B70" s="345" t="s">
        <v>1368</v>
      </c>
      <c r="C70" s="346">
        <v>0.3645833333333333</v>
      </c>
      <c r="D70" s="346">
        <v>0.4895833333333333</v>
      </c>
      <c r="E70" s="347" t="str">
        <f>iferror(if(and(Today()&gt;=VLOOKUP($E$1&amp;C70&amp;B70,TKB_HK2_Moi_Giang!$AB$3:$AE$1042,3,0),today()&lt;VLOOKUP($E$1&amp;C70&amp;B70,TKB_HK2_Moi_Giang!$AB$3:$AE$1042,4,0)),VLOOKUP($E$1&amp;C70&amp;B70,TKB_HK2_Moi_Giang!$AB$3:$AE$1042,2,0)," "),)</f>
        <v/>
      </c>
      <c r="F70" s="347" t="str">
        <f>iferror(if(and(Today()&gt;=VLOOKUP($F$1&amp;C70&amp;B70,TKB_HK2_Moi_Giang!$AB$3:$AE$1042,3,0),today()&lt;VLOOKUP($F$1&amp;C70&amp;B70,TKB_HK2_Moi_Giang!$AB$3:$AE$1042,4,0)),VLOOKUP($F$1&amp;C70&amp;B70,TKB_HK2_Moi_Giang!$AB$3:$AE$1042,2,0)," "),)</f>
        <v/>
      </c>
      <c r="G70" s="347" t="str">
        <f>iferror(if(and(Today()&gt;=VLOOKUP($G$1&amp;C70&amp;B70,TKB_HK2_Moi_Giang!$AB$3:$AE$1042,3,0),today()&lt;VLOOKUP($G$1&amp;C70&amp;B70,TKB_HK2_Moi_Giang!$AB$3:$AE$1042,4,0)),VLOOKUP($G$1&amp;C70&amp;B70,TKB_HK2_Moi_Giang!$AB$3:$AE$1042,2,0)," "),)</f>
        <v/>
      </c>
      <c r="H70" s="347" t="str">
        <f>iferror(if(and(Today()&gt;=VLOOKUP($H$1&amp;C70&amp;B70,TKB_HK2_Moi_Giang!$AB$3:$AE$1042,3,0),today()&lt;VLOOKUP($H$1&amp;C70&amp;B70,TKB_HK2_Moi_Giang!$AB$3:$AE$1042,4,0)),VLOOKUP($H$1&amp;C70&amp;B70,TKB_HK2_Moi_Giang!$AB$3:$AE$1042,2,0)," "),)</f>
        <v/>
      </c>
      <c r="I70" s="347" t="str">
        <f>iferror(if(and(Today()&gt;=VLOOKUP($I$1&amp;C70&amp;B70,TKB_HK2_Moi_Giang!$AB$3:$AE$1042,3,0),today()&lt;VLOOKUP($I$1&amp;C70&amp;B70,TKB_HK2_Moi_Giang!$AB$3:$AE$1042,4,0)),VLOOKUP($I$1&amp;C70&amp;B70,TKB_HK2_Moi_Giang!$AB$3:$AE$1042,2,0)," "),)</f>
        <v/>
      </c>
      <c r="J70" s="347" t="str">
        <f>iferror(if(and(Today()&gt;=VLOOKUP($J$1&amp;C70&amp;B70,TKB_HK2_Moi_Giang!$AB$3:$AE$1042,3,0),today()&lt;VLOOKUP($J$1&amp;C70&amp;B70,TKB_HK2_Moi_Giang!$AB$3:$AE$1042,4,0)),VLOOKUP($J$1&amp;C70&amp;B70,TKB_HK2_Moi_Giang!$AB$3:$AE$1042,2,0)," "),)</f>
        <v/>
      </c>
      <c r="K70" s="348" t="str">
        <f>iferror(if(and(Today()&gt;=VLOOKUP($K$1&amp;C70&amp;B70,TKB_HK2_Moi_Giang!$AB$3:$AE$1042,3,0),today()&lt;VLOOKUP($K$1&amp;C70&amp;B70,TKB_HK2_Moi_Giang!$AB$3:$AE$1042,4,0)),VLOOKUP($K$1&amp;C70&amp;B70,TKB_HK2_Moi_Giang!$AB$3:$AE$1042,2,0)," "),)</f>
        <v/>
      </c>
    </row>
    <row r="71">
      <c r="A71" s="12"/>
      <c r="B71" s="345" t="s">
        <v>1368</v>
      </c>
      <c r="C71" s="349">
        <v>0.5416666666666666</v>
      </c>
      <c r="D71" s="349">
        <v>0.6354166666666666</v>
      </c>
      <c r="E71" s="347" t="str">
        <f>iferror(if(and(Today()&gt;=VLOOKUP($E$1&amp;C71&amp;B71,TKB_HK2_Moi_Giang!$AB$3:$AE$1042,3,0),today()&lt;VLOOKUP($E$1&amp;C71&amp;B71,TKB_HK2_Moi_Giang!$AB$3:$AE$1042,4,0)),VLOOKUP($E$1&amp;C71&amp;B71,TKB_HK2_Moi_Giang!$AB$3:$AE$1042,2,0)," "),)</f>
        <v>VH7M- GDTX 11C6  13:00-17:00  BĐ: 25/8/2025 KT: 31/5/2026</v>
      </c>
      <c r="F71" s="347" t="str">
        <f>iferror(if(and(Today()&gt;=VLOOKUP($F$1&amp;C71&amp;B71,TKB_HK2_Moi_Giang!$AB$3:$AE$1042,3,0),today()&lt;VLOOKUP($F$1&amp;C71&amp;B71,TKB_HK2_Moi_Giang!$AB$3:$AE$1042,4,0)),VLOOKUP($F$1&amp;C71&amp;B71,TKB_HK2_Moi_Giang!$AB$3:$AE$1042,2,0)," "),)</f>
        <v>VH7M- GDTX 11C6  13:00-17:00  BĐ: 26/8/2025 KT: 31/5/2026</v>
      </c>
      <c r="G71" s="347" t="str">
        <f>iferror(if(and(Today()&gt;=VLOOKUP($G$1&amp;C71&amp;B71,TKB_HK2_Moi_Giang!$AB$3:$AE$1042,3,0),today()&lt;VLOOKUP($G$1&amp;C71&amp;B71,TKB_HK2_Moi_Giang!$AB$3:$AE$1042,4,0)),VLOOKUP($G$1&amp;C71&amp;B71,TKB_HK2_Moi_Giang!$AB$3:$AE$1042,2,0)," "),)</f>
        <v>VH7M- GDTX 11C6  13:00-17:00  BĐ: 27/8/2025 KT: 31/5/2026</v>
      </c>
      <c r="H71" s="347" t="str">
        <f>iferror(if(and(Today()&gt;=VLOOKUP($H$1&amp;C71&amp;B71,TKB_HK2_Moi_Giang!$AB$3:$AE$1042,3,0),today()&lt;VLOOKUP($H$1&amp;C71&amp;B71,TKB_HK2_Moi_Giang!$AB$3:$AE$1042,4,0)),VLOOKUP($H$1&amp;C71&amp;B71,TKB_HK2_Moi_Giang!$AB$3:$AE$1042,2,0)," "),)</f>
        <v>VH7M- GDTX 11C6  13:00-17:00  BĐ: 28/8/2025 KT: 31/5/2026</v>
      </c>
      <c r="I71" s="347" t="str">
        <f>iferror(if(and(Today()&gt;=VLOOKUP($I$1&amp;C71&amp;B71,TKB_HK2_Moi_Giang!$AB$3:$AE$1042,3,0),today()&lt;VLOOKUP($I$1&amp;C71&amp;B71,TKB_HK2_Moi_Giang!$AB$3:$AE$1042,4,0)),VLOOKUP($I$1&amp;C71&amp;B71,TKB_HK2_Moi_Giang!$AB$3:$AE$1042,2,0)," "),)</f>
        <v>VH7M- GDTX 11C6  13:00-17:00  BĐ: 29/8/2025 KT: 31/5/2026</v>
      </c>
      <c r="J71" s="347" t="str">
        <f>iferror(if(and(Today()&gt;=VLOOKUP($J$1&amp;C71&amp;B71,TKB_HK2_Moi_Giang!$AB$3:$AE$1042,3,0),today()&lt;VLOOKUP($J$1&amp;C71&amp;B71,TKB_HK2_Moi_Giang!$AB$3:$AE$1042,4,0)),VLOOKUP($J$1&amp;C71&amp;B71,TKB_HK2_Moi_Giang!$AB$3:$AE$1042,2,0)," "),)</f>
        <v>VH7M- GDTX 11C6  13:00-17:00  BĐ: 30/8/2025 KT: 31/5/2026</v>
      </c>
      <c r="K71" s="348" t="str">
        <f>iferror(if(and(Today()&gt;=VLOOKUP($K$1&amp;C71&amp;B71,TKB_HK2_Moi_Giang!$AB$3:$AE$1042,3,0),today()&lt;VLOOKUP($K$1&amp;C71&amp;B71,TKB_HK2_Moi_Giang!$AB$3:$AE$1042,4,0)),VLOOKUP($K$1&amp;C71&amp;B71,TKB_HK2_Moi_Giang!$AB$3:$AE$1042,2,0)," "),)</f>
        <v/>
      </c>
    </row>
    <row r="72">
      <c r="A72" s="12"/>
      <c r="B72" s="345" t="s">
        <v>1368</v>
      </c>
      <c r="C72" s="349">
        <v>0.6458333333333334</v>
      </c>
      <c r="D72" s="349">
        <v>0.7395833333333334</v>
      </c>
      <c r="E72" s="347" t="str">
        <f>iferror(if(and(Today()&gt;=VLOOKUP($E$1&amp;C72&amp;B72,TKB_HK2_Moi_Giang!$AB$3:$AE$1042,3,0),today()&lt;VLOOKUP($E$1&amp;C72&amp;B72,TKB_HK2_Moi_Giang!$AB$3:$AE$1042,4,0)),VLOOKUP($E$1&amp;C72&amp;B72,TKB_HK2_Moi_Giang!$AB$3:$AE$1042,2,0)," "),)</f>
        <v/>
      </c>
      <c r="F72" s="347" t="str">
        <f>iferror(if(and(Today()&gt;=VLOOKUP($F$1&amp;C72&amp;B72,TKB_HK2_Moi_Giang!$AB$3:$AE$1042,3,0),today()&lt;VLOOKUP($F$1&amp;C72&amp;B72,TKB_HK2_Moi_Giang!$AB$3:$AE$1042,4,0)),VLOOKUP($F$1&amp;C72&amp;B72,TKB_HK2_Moi_Giang!$AB$3:$AE$1042,2,0)," "),)</f>
        <v/>
      </c>
      <c r="G72" s="347" t="str">
        <f>iferror(if(and(Today()&gt;=VLOOKUP($G$1&amp;C72&amp;B72,TKB_HK2_Moi_Giang!$AB$3:$AE$1042,3,0),today()&lt;VLOOKUP($G$1&amp;C72&amp;B72,TKB_HK2_Moi_Giang!$AB$3:$AE$1042,4,0)),VLOOKUP($G$1&amp;C72&amp;B72,TKB_HK2_Moi_Giang!$AB$3:$AE$1042,2,0)," "),)</f>
        <v/>
      </c>
      <c r="H72" s="347" t="str">
        <f>iferror(if(and(Today()&gt;=VLOOKUP($H$1&amp;C72&amp;B72,TKB_HK2_Moi_Giang!$AB$3:$AE$1042,3,0),today()&lt;VLOOKUP($H$1&amp;C72&amp;B72,TKB_HK2_Moi_Giang!$AB$3:$AE$1042,4,0)),VLOOKUP($H$1&amp;C72&amp;B72,TKB_HK2_Moi_Giang!$AB$3:$AE$1042,2,0)," "),)</f>
        <v/>
      </c>
      <c r="I72" s="347" t="str">
        <f>iferror(if(and(Today()&gt;=VLOOKUP($I$1&amp;C72&amp;B72,TKB_HK2_Moi_Giang!$AB$3:$AE$1042,3,0),today()&lt;VLOOKUP($I$1&amp;C72&amp;B72,TKB_HK2_Moi_Giang!$AB$3:$AE$1042,4,0)),VLOOKUP($I$1&amp;C72&amp;B72,TKB_HK2_Moi_Giang!$AB$3:$AE$1042,2,0)," "),)</f>
        <v/>
      </c>
      <c r="J72" s="347" t="str">
        <f>iferror(if(and(Today()&gt;=VLOOKUP($J$1&amp;C72&amp;B72,TKB_HK2_Moi_Giang!$AB$3:$AE$1042,3,0),today()&lt;VLOOKUP($J$1&amp;C72&amp;B72,TKB_HK2_Moi_Giang!$AB$3:$AE$1042,4,0)),VLOOKUP($J$1&amp;C72&amp;B72,TKB_HK2_Moi_Giang!$AB$3:$AE$1042,2,0)," "),)</f>
        <v/>
      </c>
      <c r="K72" s="348" t="str">
        <f>iferror(if(and(Today()&gt;=VLOOKUP($K$1&amp;C72&amp;B72,TKB_HK2_Moi_Giang!$AB$3:$AE$1042,3,0),today()&lt;VLOOKUP($K$1&amp;C72&amp;B72,TKB_HK2_Moi_Giang!$AB$3:$AE$1042,4,0)),VLOOKUP($K$1&amp;C72&amp;B72,TKB_HK2_Moi_Giang!$AB$3:$AE$1042,2,0)," "),)</f>
        <v/>
      </c>
    </row>
    <row r="73">
      <c r="A73" s="19"/>
      <c r="B73" s="345" t="s">
        <v>1368</v>
      </c>
      <c r="C73" s="349">
        <v>0.75</v>
      </c>
      <c r="D73" s="349">
        <v>0.84375</v>
      </c>
      <c r="E73" s="347" t="str">
        <f>iferror(if(and(Today()&gt;=VLOOKUP($E$1&amp;C73&amp;B73,TKB_HK2_Moi_Giang!$AB$3:$AE$1042,3,0),today()&lt;VLOOKUP($E$1&amp;C73&amp;B73,TKB_HK2_Moi_Giang!$AB$3:$AE$1042,4,0)),VLOOKUP($E$1&amp;C73&amp;B73,TKB_HK2_Moi_Giang!$AB$3:$AE$1042,2,0)," "),)</f>
        <v/>
      </c>
      <c r="F73" s="347" t="str">
        <f>iferror(if(and(Today()&gt;=VLOOKUP($F$1&amp;C73&amp;B73,TKB_HK2_Moi_Giang!$AB$3:$AE$1042,3,0),today()&lt;VLOOKUP($F$1&amp;C73&amp;B73,TKB_HK2_Moi_Giang!$AB$3:$AE$1042,4,0)),VLOOKUP($F$1&amp;C73&amp;B73,TKB_HK2_Moi_Giang!$AB$3:$AE$1042,2,0)," "),)</f>
        <v/>
      </c>
      <c r="G73" s="347" t="str">
        <f>iferror(if(and(Today()&gt;=VLOOKUP($G$1&amp;C73&amp;B73,TKB_HK2_Moi_Giang!$AB$3:$AE$1042,3,0),today()&lt;VLOOKUP($G$1&amp;C73&amp;B73,TKB_HK2_Moi_Giang!$AB$3:$AE$1042,4,0)),VLOOKUP($G$1&amp;C73&amp;B73,TKB_HK2_Moi_Giang!$AB$3:$AE$1042,2,0)," "),)</f>
        <v/>
      </c>
      <c r="H73" s="347" t="str">
        <f>iferror(if(and(Today()&gt;=VLOOKUP($H$1&amp;C73&amp;B73,TKB_HK2_Moi_Giang!$AB$3:$AE$1042,3,0),today()&lt;VLOOKUP($H$1&amp;C73&amp;B73,TKB_HK2_Moi_Giang!$AB$3:$AE$1042,4,0)),VLOOKUP($H$1&amp;C73&amp;B73,TKB_HK2_Moi_Giang!$AB$3:$AE$1042,2,0)," "),)</f>
        <v/>
      </c>
      <c r="I73" s="347" t="str">
        <f>iferror(if(and(Today()&gt;=VLOOKUP($I$1&amp;C73&amp;B73,TKB_HK2_Moi_Giang!$AB$3:$AE$1042,3,0),today()&lt;VLOOKUP($I$1&amp;C73&amp;B73,TKB_HK2_Moi_Giang!$AB$3:$AE$1042,4,0)),VLOOKUP($I$1&amp;C73&amp;B73,TKB_HK2_Moi_Giang!$AB$3:$AE$1042,2,0)," "),)</f>
        <v/>
      </c>
      <c r="J73" s="347" t="str">
        <f>iferror(if(and(Today()&gt;=VLOOKUP($J$1&amp;C73&amp;B73,TKB_HK2_Moi_Giang!$AB$3:$AE$1042,3,0),today()&lt;VLOOKUP($J$1&amp;C73&amp;B73,TKB_HK2_Moi_Giang!$AB$3:$AE$1042,4,0)),VLOOKUP($J$1&amp;C73&amp;B73,TKB_HK2_Moi_Giang!$AB$3:$AE$1042,2,0)," "),)</f>
        <v/>
      </c>
      <c r="K73" s="348" t="str">
        <f>iferror(if(and(Today()&gt;=VLOOKUP($K$1&amp;C73&amp;B73,TKB_HK2_Moi_Giang!$AB$3:$AE$1042,3,0),today()&lt;VLOOKUP($K$1&amp;C73&amp;B73,TKB_HK2_Moi_Giang!$AB$3:$AE$1042,4,0)),VLOOKUP($K$1&amp;C73&amp;B73,TKB_HK2_Moi_Giang!$AB$3:$AE$1042,2,0)," "),)</f>
        <v/>
      </c>
    </row>
    <row r="74">
      <c r="A74" s="344" t="s">
        <v>1387</v>
      </c>
      <c r="B74" s="345" t="s">
        <v>1387</v>
      </c>
      <c r="C74" s="346">
        <v>0.2916666666666667</v>
      </c>
      <c r="D74" s="346">
        <v>0.3541666666666667</v>
      </c>
      <c r="E74" s="347" t="str">
        <f>iferror(if(and(Today()&gt;=VLOOKUP($E$1&amp;C74&amp;B74,TKB_HK2_Moi_Giang!$AB$3:$AE$1042,3,0),today()&lt;VLOOKUP($E$1&amp;C74&amp;B74,TKB_HK2_Moi_Giang!$AB$3:$AE$1042,4,0)),VLOOKUP($E$1&amp;C74&amp;B74,TKB_HK2_Moi_Giang!$AB$3:$AE$1042,2,0)," "),)</f>
        <v/>
      </c>
      <c r="F74" s="347" t="str">
        <f>iferror(if(and(Today()&gt;=VLOOKUP($F$1&amp;C74&amp;B74,TKB_HK2_Moi_Giang!$AB$3:$AE$1042,3,0),today()&lt;VLOOKUP($F$1&amp;C74&amp;B74,TKB_HK2_Moi_Giang!$AB$3:$AE$1042,4,0)),VLOOKUP($F$1&amp;C74&amp;B74,TKB_HK2_Moi_Giang!$AB$3:$AE$1042,2,0)," "),)</f>
        <v/>
      </c>
      <c r="G74" s="347" t="str">
        <f>iferror(if(and(Today()&gt;=VLOOKUP($G$1&amp;C74&amp;B74,TKB_HK2_Moi_Giang!$AB$3:$AE$1042,3,0),today()&lt;VLOOKUP($G$1&amp;C74&amp;B74,TKB_HK2_Moi_Giang!$AB$3:$AE$1042,4,0)),VLOOKUP($G$1&amp;C74&amp;B74,TKB_HK2_Moi_Giang!$AB$3:$AE$1042,2,0)," "),)</f>
        <v/>
      </c>
      <c r="H74" s="347" t="str">
        <f>iferror(if(and(Today()&gt;=VLOOKUP($H$1&amp;C74&amp;B74,TKB_HK2_Moi_Giang!$AB$3:$AE$1042,3,0),today()&lt;VLOOKUP($H$1&amp;C74&amp;B74,TKB_HK2_Moi_Giang!$AB$3:$AE$1042,4,0)),VLOOKUP($H$1&amp;C74&amp;B74,TKB_HK2_Moi_Giang!$AB$3:$AE$1042,2,0)," "),)</f>
        <v/>
      </c>
      <c r="I74" s="347" t="str">
        <f>iferror(if(and(Today()&gt;=VLOOKUP($I$1&amp;C74&amp;B74,TKB_HK2_Moi_Giang!$AB$3:$AE$1042,3,0),today()&lt;VLOOKUP($I$1&amp;C74&amp;B74,TKB_HK2_Moi_Giang!$AB$3:$AE$1042,4,0)),VLOOKUP($I$1&amp;C74&amp;B74,TKB_HK2_Moi_Giang!$AB$3:$AE$1042,2,0)," "),)</f>
        <v/>
      </c>
      <c r="J74" s="347" t="str">
        <f>iferror(if(and(Today()&gt;=VLOOKUP($J$1&amp;C74&amp;B74,TKB_HK2_Moi_Giang!$AB$3:$AE$1042,3,0),today()&lt;VLOOKUP($J$1&amp;C74&amp;B74,TKB_HK2_Moi_Giang!$AB$3:$AE$1042,4,0)),VLOOKUP($J$1&amp;C74&amp;B74,TKB_HK2_Moi_Giang!$AB$3:$AE$1042,2,0)," "),)</f>
        <v/>
      </c>
      <c r="K74" s="348" t="str">
        <f>iferror(if(and(Today()&gt;=VLOOKUP($K$1&amp;C74&amp;B74,TKB_HK2_Moi_Giang!$AB$3:$AE$1042,3,0),today()&lt;VLOOKUP($K$1&amp;C74&amp;B74,TKB_HK2_Moi_Giang!$AB$3:$AE$1042,4,0)),VLOOKUP($K$1&amp;C74&amp;B74,TKB_HK2_Moi_Giang!$AB$3:$AE$1042,2,0)," "),)</f>
        <v/>
      </c>
    </row>
    <row r="75">
      <c r="A75" s="12"/>
      <c r="B75" s="345" t="s">
        <v>1387</v>
      </c>
      <c r="C75" s="346">
        <v>0.3229166666666667</v>
      </c>
      <c r="D75" s="346">
        <v>0.3854166666666667</v>
      </c>
      <c r="E75" s="347" t="str">
        <f>iferror(if(and(Today()&gt;=VLOOKUP($E$1&amp;C75&amp;B75,TKB_HK2_Moi_Giang!$AB$3:$AE$1042,3,0),today()&lt;VLOOKUP($E$1&amp;C75&amp;B75,TKB_HK2_Moi_Giang!$AB$3:$AE$1042,4,0)),VLOOKUP($E$1&amp;C75&amp;B75,TKB_HK2_Moi_Giang!$AB$3:$AE$1042,2,0)," "),)</f>
        <v/>
      </c>
      <c r="F75" s="347" t="str">
        <f>iferror(if(and(Today()&gt;=VLOOKUP($F$1&amp;C75&amp;B75,TKB_HK2_Moi_Giang!$AB$3:$AE$1042,3,0),today()&lt;VLOOKUP($F$1&amp;C75&amp;B75,TKB_HK2_Moi_Giang!$AB$3:$AE$1042,4,0)),VLOOKUP($F$1&amp;C75&amp;B75,TKB_HK2_Moi_Giang!$AB$3:$AE$1042,2,0)," "),)</f>
        <v/>
      </c>
      <c r="G75" s="347" t="str">
        <f>iferror(if(and(Today()&gt;=VLOOKUP($G$1&amp;C75&amp;B75,TKB_HK2_Moi_Giang!$AB$3:$AE$1042,3,0),today()&lt;VLOOKUP($G$1&amp;C75&amp;B75,TKB_HK2_Moi_Giang!$AB$3:$AE$1042,4,0)),VLOOKUP($G$1&amp;C75&amp;B75,TKB_HK2_Moi_Giang!$AB$3:$AE$1042,2,0)," "),)</f>
        <v/>
      </c>
      <c r="H75" s="347" t="str">
        <f>iferror(if(and(Today()&gt;=VLOOKUP($H$1&amp;C75&amp;B75,TKB_HK2_Moi_Giang!$AB$3:$AE$1042,3,0),today()&lt;VLOOKUP($H$1&amp;C75&amp;B75,TKB_HK2_Moi_Giang!$AB$3:$AE$1042,4,0)),VLOOKUP($H$1&amp;C75&amp;B75,TKB_HK2_Moi_Giang!$AB$3:$AE$1042,2,0)," "),)</f>
        <v/>
      </c>
      <c r="I75" s="347" t="str">
        <f>iferror(if(and(Today()&gt;=VLOOKUP($I$1&amp;C75&amp;B75,TKB_HK2_Moi_Giang!$AB$3:$AE$1042,3,0),today()&lt;VLOOKUP($I$1&amp;C75&amp;B75,TKB_HK2_Moi_Giang!$AB$3:$AE$1042,4,0)),VLOOKUP($I$1&amp;C75&amp;B75,TKB_HK2_Moi_Giang!$AB$3:$AE$1042,2,0)," "),)</f>
        <v/>
      </c>
      <c r="J75" s="347" t="str">
        <f>iferror(if(and(Today()&gt;=VLOOKUP($J$1&amp;C75&amp;B75,TKB_HK2_Moi_Giang!$AB$3:$AE$1042,3,0),today()&lt;VLOOKUP($J$1&amp;C75&amp;B75,TKB_HK2_Moi_Giang!$AB$3:$AE$1042,4,0)),VLOOKUP($J$1&amp;C75&amp;B75,TKB_HK2_Moi_Giang!$AB$3:$AE$1042,2,0)," "),)</f>
        <v/>
      </c>
      <c r="K75" s="348" t="str">
        <f>iferror(if(and(Today()&gt;=VLOOKUP($K$1&amp;C75&amp;B75,TKB_HK2_Moi_Giang!$AB$3:$AE$1042,3,0),today()&lt;VLOOKUP($K$1&amp;C75&amp;B75,TKB_HK2_Moi_Giang!$AB$3:$AE$1042,4,0)),VLOOKUP($K$1&amp;C75&amp;B75,TKB_HK2_Moi_Giang!$AB$3:$AE$1042,2,0)," "),)</f>
        <v/>
      </c>
    </row>
    <row r="76">
      <c r="A76" s="12"/>
      <c r="B76" s="345" t="s">
        <v>1387</v>
      </c>
      <c r="C76" s="346">
        <v>0.3645833333333333</v>
      </c>
      <c r="D76" s="346">
        <v>0.4895833333333333</v>
      </c>
      <c r="E76" s="347" t="str">
        <f>iferror(if(and(Today()&gt;=VLOOKUP($E$1&amp;C76&amp;B76,TKB_HK2_Moi_Giang!$AB$3:$AE$1042,3,0),today()&lt;VLOOKUP($E$1&amp;C76&amp;B76,TKB_HK2_Moi_Giang!$AB$3:$AE$1042,4,0)),VLOOKUP($E$1&amp;C76&amp;B76,TKB_HK2_Moi_Giang!$AB$3:$AE$1042,2,0)," "),)</f>
        <v/>
      </c>
      <c r="F76" s="347" t="str">
        <f>iferror(if(and(Today()&gt;=VLOOKUP($F$1&amp;C76&amp;B76,TKB_HK2_Moi_Giang!$AB$3:$AE$1042,3,0),today()&lt;VLOOKUP($F$1&amp;C76&amp;B76,TKB_HK2_Moi_Giang!$AB$3:$AE$1042,4,0)),VLOOKUP($F$1&amp;C76&amp;B76,TKB_HK2_Moi_Giang!$AB$3:$AE$1042,2,0)," "),)</f>
        <v/>
      </c>
      <c r="G76" s="347" t="str">
        <f>iferror(if(and(Today()&gt;=VLOOKUP($G$1&amp;C76&amp;B76,TKB_HK2_Moi_Giang!$AB$3:$AE$1042,3,0),today()&lt;VLOOKUP($G$1&amp;C76&amp;B76,TKB_HK2_Moi_Giang!$AB$3:$AE$1042,4,0)),VLOOKUP($G$1&amp;C76&amp;B76,TKB_HK2_Moi_Giang!$AB$3:$AE$1042,2,0)," "),)</f>
        <v/>
      </c>
      <c r="H76" s="347" t="str">
        <f>iferror(if(and(Today()&gt;=VLOOKUP($H$1&amp;C76&amp;B76,TKB_HK2_Moi_Giang!$AB$3:$AE$1042,3,0),today()&lt;VLOOKUP($H$1&amp;C76&amp;B76,TKB_HK2_Moi_Giang!$AB$3:$AE$1042,4,0)),VLOOKUP($H$1&amp;C76&amp;B76,TKB_HK2_Moi_Giang!$AB$3:$AE$1042,2,0)," "),)</f>
        <v/>
      </c>
      <c r="I76" s="347" t="str">
        <f>iferror(if(and(Today()&gt;=VLOOKUP($I$1&amp;C76&amp;B76,TKB_HK2_Moi_Giang!$AB$3:$AE$1042,3,0),today()&lt;VLOOKUP($I$1&amp;C76&amp;B76,TKB_HK2_Moi_Giang!$AB$3:$AE$1042,4,0)),VLOOKUP($I$1&amp;C76&amp;B76,TKB_HK2_Moi_Giang!$AB$3:$AE$1042,2,0)," "),)</f>
        <v/>
      </c>
      <c r="J76" s="347" t="str">
        <f>iferror(if(and(Today()&gt;=VLOOKUP($J$1&amp;C76&amp;B76,TKB_HK2_Moi_Giang!$AB$3:$AE$1042,3,0),today()&lt;VLOOKUP($J$1&amp;C76&amp;B76,TKB_HK2_Moi_Giang!$AB$3:$AE$1042,4,0)),VLOOKUP($J$1&amp;C76&amp;B76,TKB_HK2_Moi_Giang!$AB$3:$AE$1042,2,0)," "),)</f>
        <v/>
      </c>
      <c r="K76" s="348" t="str">
        <f>iferror(if(and(Today()&gt;=VLOOKUP($K$1&amp;C76&amp;B76,TKB_HK2_Moi_Giang!$AB$3:$AE$1042,3,0),today()&lt;VLOOKUP($K$1&amp;C76&amp;B76,TKB_HK2_Moi_Giang!$AB$3:$AE$1042,4,0)),VLOOKUP($K$1&amp;C76&amp;B76,TKB_HK2_Moi_Giang!$AB$3:$AE$1042,2,0)," "),)</f>
        <v/>
      </c>
    </row>
    <row r="77">
      <c r="A77" s="12"/>
      <c r="B77" s="345" t="s">
        <v>1387</v>
      </c>
      <c r="C77" s="349">
        <v>0.5416666666666666</v>
      </c>
      <c r="D77" s="349">
        <v>0.6354166666666666</v>
      </c>
      <c r="E77" s="347" t="str">
        <f>iferror(if(and(Today()&gt;=VLOOKUP($E$1&amp;C77&amp;B77,TKB_HK2_Moi_Giang!$AB$3:$AE$1042,3,0),today()&lt;VLOOKUP($E$1&amp;C77&amp;B77,TKB_HK2_Moi_Giang!$AB$3:$AE$1042,4,0)),VLOOKUP($E$1&amp;C77&amp;B77,TKB_HK2_Moi_Giang!$AB$3:$AE$1042,2,0)," "),)</f>
        <v/>
      </c>
      <c r="F77" s="347" t="str">
        <f>iferror(if(and(Today()&gt;=VLOOKUP($F$1&amp;C77&amp;B77,TKB_HK2_Moi_Giang!$AB$3:$AE$1042,3,0),today()&lt;VLOOKUP($F$1&amp;C77&amp;B77,TKB_HK2_Moi_Giang!$AB$3:$AE$1042,4,0)),VLOOKUP($F$1&amp;C77&amp;B77,TKB_HK2_Moi_Giang!$AB$3:$AE$1042,2,0)," "),)</f>
        <v/>
      </c>
      <c r="G77" s="347" t="str">
        <f>iferror(if(and(Today()&gt;=VLOOKUP($G$1&amp;C77&amp;B77,TKB_HK2_Moi_Giang!$AB$3:$AE$1042,3,0),today()&lt;VLOOKUP($G$1&amp;C77&amp;B77,TKB_HK2_Moi_Giang!$AB$3:$AE$1042,4,0)),VLOOKUP($G$1&amp;C77&amp;B77,TKB_HK2_Moi_Giang!$AB$3:$AE$1042,2,0)," "),)</f>
        <v/>
      </c>
      <c r="H77" s="347" t="str">
        <f>iferror(if(and(Today()&gt;=VLOOKUP($H$1&amp;C77&amp;B77,TKB_HK2_Moi_Giang!$AB$3:$AE$1042,3,0),today()&lt;VLOOKUP($H$1&amp;C77&amp;B77,TKB_HK2_Moi_Giang!$AB$3:$AE$1042,4,0)),VLOOKUP($H$1&amp;C77&amp;B77,TKB_HK2_Moi_Giang!$AB$3:$AE$1042,2,0)," "),)</f>
        <v/>
      </c>
      <c r="I77" s="347" t="str">
        <f>iferror(if(and(Today()&gt;=VLOOKUP($I$1&amp;C77&amp;B77,TKB_HK2_Moi_Giang!$AB$3:$AE$1042,3,0),today()&lt;VLOOKUP($I$1&amp;C77&amp;B77,TKB_HK2_Moi_Giang!$AB$3:$AE$1042,4,0)),VLOOKUP($I$1&amp;C77&amp;B77,TKB_HK2_Moi_Giang!$AB$3:$AE$1042,2,0)," "),)</f>
        <v/>
      </c>
      <c r="J77" s="347" t="str">
        <f>iferror(if(and(Today()&gt;=VLOOKUP($J$1&amp;C77&amp;B77,TKB_HK2_Moi_Giang!$AB$3:$AE$1042,3,0),today()&lt;VLOOKUP($J$1&amp;C77&amp;B77,TKB_HK2_Moi_Giang!$AB$3:$AE$1042,4,0)),VLOOKUP($J$1&amp;C77&amp;B77,TKB_HK2_Moi_Giang!$AB$3:$AE$1042,2,0)," "),)</f>
        <v/>
      </c>
      <c r="K77" s="348" t="str">
        <f>iferror(if(and(Today()&gt;=VLOOKUP($K$1&amp;C77&amp;B77,TKB_HK2_Moi_Giang!$AB$3:$AE$1042,3,0),today()&lt;VLOOKUP($K$1&amp;C77&amp;B77,TKB_HK2_Moi_Giang!$AB$3:$AE$1042,4,0)),VLOOKUP($K$1&amp;C77&amp;B77,TKB_HK2_Moi_Giang!$AB$3:$AE$1042,2,0)," "),)</f>
        <v/>
      </c>
    </row>
    <row r="78">
      <c r="A78" s="12"/>
      <c r="B78" s="345" t="s">
        <v>1387</v>
      </c>
      <c r="C78" s="349">
        <v>0.6458333333333334</v>
      </c>
      <c r="D78" s="349">
        <v>0.7395833333333334</v>
      </c>
      <c r="E78" s="347" t="str">
        <f>iferror(if(and(Today()&gt;=VLOOKUP($E$1&amp;C78&amp;B78,TKB_HK2_Moi_Giang!$AB$3:$AE$1042,3,0),today()&lt;VLOOKUP($E$1&amp;C78&amp;B78,TKB_HK2_Moi_Giang!$AB$3:$AE$1042,4,0)),VLOOKUP($E$1&amp;C78&amp;B78,TKB_HK2_Moi_Giang!$AB$3:$AE$1042,2,0)," "),)</f>
        <v/>
      </c>
      <c r="F78" s="347" t="str">
        <f>iferror(if(and(Today()&gt;=VLOOKUP($F$1&amp;C78&amp;B78,TKB_HK2_Moi_Giang!$AB$3:$AE$1042,3,0),today()&lt;VLOOKUP($F$1&amp;C78&amp;B78,TKB_HK2_Moi_Giang!$AB$3:$AE$1042,4,0)),VLOOKUP($F$1&amp;C78&amp;B78,TKB_HK2_Moi_Giang!$AB$3:$AE$1042,2,0)," "),)</f>
        <v/>
      </c>
      <c r="G78" s="347" t="str">
        <f>iferror(if(and(Today()&gt;=VLOOKUP($G$1&amp;C78&amp;B78,TKB_HK2_Moi_Giang!$AB$3:$AE$1042,3,0),today()&lt;VLOOKUP($G$1&amp;C78&amp;B78,TKB_HK2_Moi_Giang!$AB$3:$AE$1042,4,0)),VLOOKUP($G$1&amp;C78&amp;B78,TKB_HK2_Moi_Giang!$AB$3:$AE$1042,2,0)," "),)</f>
        <v/>
      </c>
      <c r="H78" s="347" t="str">
        <f>iferror(if(and(Today()&gt;=VLOOKUP($H$1&amp;C78&amp;B78,TKB_HK2_Moi_Giang!$AB$3:$AE$1042,3,0),today()&lt;VLOOKUP($H$1&amp;C78&amp;B78,TKB_HK2_Moi_Giang!$AB$3:$AE$1042,4,0)),VLOOKUP($H$1&amp;C78&amp;B78,TKB_HK2_Moi_Giang!$AB$3:$AE$1042,2,0)," "),)</f>
        <v/>
      </c>
      <c r="I78" s="347" t="str">
        <f>iferror(if(and(Today()&gt;=VLOOKUP($I$1&amp;C78&amp;B78,TKB_HK2_Moi_Giang!$AB$3:$AE$1042,3,0),today()&lt;VLOOKUP($I$1&amp;C78&amp;B78,TKB_HK2_Moi_Giang!$AB$3:$AE$1042,4,0)),VLOOKUP($I$1&amp;C78&amp;B78,TKB_HK2_Moi_Giang!$AB$3:$AE$1042,2,0)," "),)</f>
        <v/>
      </c>
      <c r="J78" s="347" t="str">
        <f>iferror(if(and(Today()&gt;=VLOOKUP($J$1&amp;C78&amp;B78,TKB_HK2_Moi_Giang!$AB$3:$AE$1042,3,0),today()&lt;VLOOKUP($J$1&amp;C78&amp;B78,TKB_HK2_Moi_Giang!$AB$3:$AE$1042,4,0)),VLOOKUP($J$1&amp;C78&amp;B78,TKB_HK2_Moi_Giang!$AB$3:$AE$1042,2,0)," "),)</f>
        <v/>
      </c>
      <c r="K78" s="348" t="str">
        <f>iferror(if(and(Today()&gt;=VLOOKUP($K$1&amp;C78&amp;B78,TKB_HK2_Moi_Giang!$AB$3:$AE$1042,3,0),today()&lt;VLOOKUP($K$1&amp;C78&amp;B78,TKB_HK2_Moi_Giang!$AB$3:$AE$1042,4,0)),VLOOKUP($K$1&amp;C78&amp;B78,TKB_HK2_Moi_Giang!$AB$3:$AE$1042,2,0)," "),)</f>
        <v/>
      </c>
    </row>
    <row r="79">
      <c r="A79" s="19"/>
      <c r="B79" s="345" t="s">
        <v>1387</v>
      </c>
      <c r="C79" s="349">
        <v>0.75</v>
      </c>
      <c r="D79" s="349">
        <v>0.84375</v>
      </c>
      <c r="E79" s="347" t="str">
        <f>iferror(if(and(Today()&gt;=VLOOKUP($E$1&amp;C79&amp;B79,TKB_HK2_Moi_Giang!$AB$3:$AE$1042,3,0),today()&lt;VLOOKUP($E$1&amp;C79&amp;B79,TKB_HK2_Moi_Giang!$AB$3:$AE$1042,4,0)),VLOOKUP($E$1&amp;C79&amp;B79,TKB_HK2_Moi_Giang!$AB$3:$AE$1042,2,0)," "),)</f>
        <v/>
      </c>
      <c r="F79" s="347" t="str">
        <f>iferror(if(and(Today()&gt;=VLOOKUP($F$1&amp;C79&amp;B79,TKB_HK2_Moi_Giang!$AB$3:$AE$1042,3,0),today()&lt;VLOOKUP($F$1&amp;C79&amp;B79,TKB_HK2_Moi_Giang!$AB$3:$AE$1042,4,0)),VLOOKUP($F$1&amp;C79&amp;B79,TKB_HK2_Moi_Giang!$AB$3:$AE$1042,2,0)," "),)</f>
        <v/>
      </c>
      <c r="G79" s="347" t="str">
        <f>iferror(if(and(Today()&gt;=VLOOKUP($G$1&amp;C79&amp;B79,TKB_HK2_Moi_Giang!$AB$3:$AE$1042,3,0),today()&lt;VLOOKUP($G$1&amp;C79&amp;B79,TKB_HK2_Moi_Giang!$AB$3:$AE$1042,4,0)),VLOOKUP($G$1&amp;C79&amp;B79,TKB_HK2_Moi_Giang!$AB$3:$AE$1042,2,0)," "),)</f>
        <v/>
      </c>
      <c r="H79" s="347" t="str">
        <f>iferror(if(and(Today()&gt;=VLOOKUP($H$1&amp;C79&amp;B79,TKB_HK2_Moi_Giang!$AB$3:$AE$1042,3,0),today()&lt;VLOOKUP($H$1&amp;C79&amp;B79,TKB_HK2_Moi_Giang!$AB$3:$AE$1042,4,0)),VLOOKUP($H$1&amp;C79&amp;B79,TKB_HK2_Moi_Giang!$AB$3:$AE$1042,2,0)," "),)</f>
        <v/>
      </c>
      <c r="I79" s="347" t="str">
        <f>iferror(if(and(Today()&gt;=VLOOKUP($I$1&amp;C79&amp;B79,TKB_HK2_Moi_Giang!$AB$3:$AE$1042,3,0),today()&lt;VLOOKUP($I$1&amp;C79&amp;B79,TKB_HK2_Moi_Giang!$AB$3:$AE$1042,4,0)),VLOOKUP($I$1&amp;C79&amp;B79,TKB_HK2_Moi_Giang!$AB$3:$AE$1042,2,0)," "),)</f>
        <v/>
      </c>
      <c r="J79" s="347" t="str">
        <f>iferror(if(and(Today()&gt;=VLOOKUP($J$1&amp;C79&amp;B79,TKB_HK2_Moi_Giang!$AB$3:$AE$1042,3,0),today()&lt;VLOOKUP($J$1&amp;C79&amp;B79,TKB_HK2_Moi_Giang!$AB$3:$AE$1042,4,0)),VLOOKUP($J$1&amp;C79&amp;B79,TKB_HK2_Moi_Giang!$AB$3:$AE$1042,2,0)," "),)</f>
        <v/>
      </c>
      <c r="K79" s="348" t="str">
        <f>iferror(if(and(Today()&gt;=VLOOKUP($K$1&amp;C79&amp;B79,TKB_HK2_Moi_Giang!$AB$3:$AE$1042,3,0),today()&lt;VLOOKUP($K$1&amp;C79&amp;B79,TKB_HK2_Moi_Giang!$AB$3:$AE$1042,4,0)),VLOOKUP($K$1&amp;C79&amp;B79,TKB_HK2_Moi_Giang!$AB$3:$AE$1042,2,0)," "),)</f>
        <v/>
      </c>
    </row>
    <row r="80">
      <c r="A80" s="344" t="s">
        <v>1388</v>
      </c>
      <c r="B80" s="345" t="s">
        <v>1388</v>
      </c>
      <c r="C80" s="346">
        <v>0.2916666666666667</v>
      </c>
      <c r="D80" s="346">
        <v>0.3541666666666667</v>
      </c>
      <c r="E80" s="347" t="str">
        <f>iferror(if(and(Today()&gt;=VLOOKUP($E$1&amp;C80&amp;B80,TKB_HK2_Moi_Giang!$AB$3:$AE$1042,3,0),today()&lt;VLOOKUP($E$1&amp;C80&amp;B80,TKB_HK2_Moi_Giang!$AB$3:$AE$1042,4,0)),VLOOKUP($E$1&amp;C80&amp;B80,TKB_HK2_Moi_Giang!$AB$3:$AE$1042,2,0)," "),)</f>
        <v/>
      </c>
      <c r="F80" s="347" t="str">
        <f>iferror(if(and(Today()&gt;=VLOOKUP($F$1&amp;C80&amp;B80,TKB_HK2_Moi_Giang!$AB$3:$AE$1042,3,0),today()&lt;VLOOKUP($F$1&amp;C80&amp;B80,TKB_HK2_Moi_Giang!$AB$3:$AE$1042,4,0)),VLOOKUP($F$1&amp;C80&amp;B80,TKB_HK2_Moi_Giang!$AB$3:$AE$1042,2,0)," "),)</f>
        <v/>
      </c>
      <c r="G80" s="347" t="str">
        <f>iferror(if(and(Today()&gt;=VLOOKUP($G$1&amp;C80&amp;B80,TKB_HK2_Moi_Giang!$AB$3:$AE$1042,3,0),today()&lt;VLOOKUP($G$1&amp;C80&amp;B80,TKB_HK2_Moi_Giang!$AB$3:$AE$1042,4,0)),VLOOKUP($G$1&amp;C80&amp;B80,TKB_HK2_Moi_Giang!$AB$3:$AE$1042,2,0)," "),)</f>
        <v/>
      </c>
      <c r="H80" s="347" t="str">
        <f>iferror(if(and(Today()&gt;=VLOOKUP($H$1&amp;C80&amp;B80,TKB_HK2_Moi_Giang!$AB$3:$AE$1042,3,0),today()&lt;VLOOKUP($H$1&amp;C80&amp;B80,TKB_HK2_Moi_Giang!$AB$3:$AE$1042,4,0)),VLOOKUP($H$1&amp;C80&amp;B80,TKB_HK2_Moi_Giang!$AB$3:$AE$1042,2,0)," "),)</f>
        <v/>
      </c>
      <c r="I80" s="347" t="str">
        <f>iferror(if(and(Today()&gt;=VLOOKUP($I$1&amp;C80&amp;B80,TKB_HK2_Moi_Giang!$AB$3:$AE$1042,3,0),today()&lt;VLOOKUP($I$1&amp;C80&amp;B80,TKB_HK2_Moi_Giang!$AB$3:$AE$1042,4,0)),VLOOKUP($I$1&amp;C80&amp;B80,TKB_HK2_Moi_Giang!$AB$3:$AE$1042,2,0)," "),)</f>
        <v/>
      </c>
      <c r="J80" s="347" t="str">
        <f>iferror(if(and(Today()&gt;=VLOOKUP($J$1&amp;C80&amp;B80,TKB_HK2_Moi_Giang!$AB$3:$AE$1042,3,0),today()&lt;VLOOKUP($J$1&amp;C80&amp;B80,TKB_HK2_Moi_Giang!$AB$3:$AE$1042,4,0)),VLOOKUP($J$1&amp;C80&amp;B80,TKB_HK2_Moi_Giang!$AB$3:$AE$1042,2,0)," "),)</f>
        <v/>
      </c>
      <c r="K80" s="348" t="str">
        <f>iferror(if(and(Today()&gt;=VLOOKUP($K$1&amp;C80&amp;B80,TKB_HK2_Moi_Giang!$AB$3:$AE$1042,3,0),today()&lt;VLOOKUP($K$1&amp;C80&amp;B80,TKB_HK2_Moi_Giang!$AB$3:$AE$1042,4,0)),VLOOKUP($K$1&amp;C80&amp;B80,TKB_HK2_Moi_Giang!$AB$3:$AE$1042,2,0)," "),)</f>
        <v/>
      </c>
    </row>
    <row r="81">
      <c r="A81" s="12"/>
      <c r="B81" s="345" t="s">
        <v>1388</v>
      </c>
      <c r="C81" s="346">
        <v>0.3229166666666667</v>
      </c>
      <c r="D81" s="346">
        <v>0.3854166666666667</v>
      </c>
      <c r="E81" s="347" t="str">
        <f>iferror(if(and(Today()&gt;=VLOOKUP($E$1&amp;C81&amp;B81,TKB_HK2_Moi_Giang!$AB$3:$AE$1042,3,0),today()&lt;VLOOKUP($E$1&amp;C81&amp;B81,TKB_HK2_Moi_Giang!$AB$3:$AE$1042,4,0)),VLOOKUP($E$1&amp;C81&amp;B81,TKB_HK2_Moi_Giang!$AB$3:$AE$1042,2,0)," "),)</f>
        <v/>
      </c>
      <c r="F81" s="347" t="str">
        <f>iferror(if(and(Today()&gt;=VLOOKUP($F$1&amp;C81&amp;B81,TKB_HK2_Moi_Giang!$AB$3:$AE$1042,3,0),today()&lt;VLOOKUP($F$1&amp;C81&amp;B81,TKB_HK2_Moi_Giang!$AB$3:$AE$1042,4,0)),VLOOKUP($F$1&amp;C81&amp;B81,TKB_HK2_Moi_Giang!$AB$3:$AE$1042,2,0)," "),)</f>
        <v/>
      </c>
      <c r="G81" s="347" t="str">
        <f>iferror(if(and(Today()&gt;=VLOOKUP($G$1&amp;C81&amp;B81,TKB_HK2_Moi_Giang!$AB$3:$AE$1042,3,0),today()&lt;VLOOKUP($G$1&amp;C81&amp;B81,TKB_HK2_Moi_Giang!$AB$3:$AE$1042,4,0)),VLOOKUP($G$1&amp;C81&amp;B81,TKB_HK2_Moi_Giang!$AB$3:$AE$1042,2,0)," "),)</f>
        <v/>
      </c>
      <c r="H81" s="347" t="str">
        <f>iferror(if(and(Today()&gt;=VLOOKUP($H$1&amp;C81&amp;B81,TKB_HK2_Moi_Giang!$AB$3:$AE$1042,3,0),today()&lt;VLOOKUP($H$1&amp;C81&amp;B81,TKB_HK2_Moi_Giang!$AB$3:$AE$1042,4,0)),VLOOKUP($H$1&amp;C81&amp;B81,TKB_HK2_Moi_Giang!$AB$3:$AE$1042,2,0)," "),)</f>
        <v/>
      </c>
      <c r="I81" s="347" t="str">
        <f>iferror(if(and(Today()&gt;=VLOOKUP($I$1&amp;C81&amp;B81,TKB_HK2_Moi_Giang!$AB$3:$AE$1042,3,0),today()&lt;VLOOKUP($I$1&amp;C81&amp;B81,TKB_HK2_Moi_Giang!$AB$3:$AE$1042,4,0)),VLOOKUP($I$1&amp;C81&amp;B81,TKB_HK2_Moi_Giang!$AB$3:$AE$1042,2,0)," "),)</f>
        <v/>
      </c>
      <c r="J81" s="347" t="str">
        <f>iferror(if(and(Today()&gt;=VLOOKUP($J$1&amp;C81&amp;B81,TKB_HK2_Moi_Giang!$AB$3:$AE$1042,3,0),today()&lt;VLOOKUP($J$1&amp;C81&amp;B81,TKB_HK2_Moi_Giang!$AB$3:$AE$1042,4,0)),VLOOKUP($J$1&amp;C81&amp;B81,TKB_HK2_Moi_Giang!$AB$3:$AE$1042,2,0)," "),)</f>
        <v/>
      </c>
      <c r="K81" s="348" t="str">
        <f>iferror(if(and(Today()&gt;=VLOOKUP($K$1&amp;C81&amp;B81,TKB_HK2_Moi_Giang!$AB$3:$AE$1042,3,0),today()&lt;VLOOKUP($K$1&amp;C81&amp;B81,TKB_HK2_Moi_Giang!$AB$3:$AE$1042,4,0)),VLOOKUP($K$1&amp;C81&amp;B81,TKB_HK2_Moi_Giang!$AB$3:$AE$1042,2,0)," "),)</f>
        <v/>
      </c>
    </row>
    <row r="82">
      <c r="A82" s="12"/>
      <c r="B82" s="345" t="s">
        <v>1388</v>
      </c>
      <c r="C82" s="346">
        <v>0.3645833333333333</v>
      </c>
      <c r="D82" s="346">
        <v>0.4895833333333333</v>
      </c>
      <c r="E82" s="347" t="str">
        <f>iferror(if(and(Today()&gt;=VLOOKUP($E$1&amp;C82&amp;B82,TKB_HK2_Moi_Giang!$AB$3:$AE$1042,3,0),today()&lt;VLOOKUP($E$1&amp;C82&amp;B82,TKB_HK2_Moi_Giang!$AB$3:$AE$1042,4,0)),VLOOKUP($E$1&amp;C82&amp;B82,TKB_HK2_Moi_Giang!$AB$3:$AE$1042,2,0)," "),)</f>
        <v/>
      </c>
      <c r="F82" s="347" t="str">
        <f>iferror(if(and(Today()&gt;=VLOOKUP($F$1&amp;C82&amp;B82,TKB_HK2_Moi_Giang!$AB$3:$AE$1042,3,0),today()&lt;VLOOKUP($F$1&amp;C82&amp;B82,TKB_HK2_Moi_Giang!$AB$3:$AE$1042,4,0)),VLOOKUP($F$1&amp;C82&amp;B82,TKB_HK2_Moi_Giang!$AB$3:$AE$1042,2,0)," "),)</f>
        <v/>
      </c>
      <c r="G82" s="347" t="str">
        <f>iferror(if(and(Today()&gt;=VLOOKUP($G$1&amp;C82&amp;B82,TKB_HK2_Moi_Giang!$AB$3:$AE$1042,3,0),today()&lt;VLOOKUP($G$1&amp;C82&amp;B82,TKB_HK2_Moi_Giang!$AB$3:$AE$1042,4,0)),VLOOKUP($G$1&amp;C82&amp;B82,TKB_HK2_Moi_Giang!$AB$3:$AE$1042,2,0)," "),)</f>
        <v/>
      </c>
      <c r="H82" s="347" t="str">
        <f>iferror(if(and(Today()&gt;=VLOOKUP($H$1&amp;C82&amp;B82,TKB_HK2_Moi_Giang!$AB$3:$AE$1042,3,0),today()&lt;VLOOKUP($H$1&amp;C82&amp;B82,TKB_HK2_Moi_Giang!$AB$3:$AE$1042,4,0)),VLOOKUP($H$1&amp;C82&amp;B82,TKB_HK2_Moi_Giang!$AB$3:$AE$1042,2,0)," "),)</f>
        <v/>
      </c>
      <c r="I82" s="347" t="str">
        <f>iferror(if(and(Today()&gt;=VLOOKUP($I$1&amp;C82&amp;B82,TKB_HK2_Moi_Giang!$AB$3:$AE$1042,3,0),today()&lt;VLOOKUP($I$1&amp;C82&amp;B82,TKB_HK2_Moi_Giang!$AB$3:$AE$1042,4,0)),VLOOKUP($I$1&amp;C82&amp;B82,TKB_HK2_Moi_Giang!$AB$3:$AE$1042,2,0)," "),)</f>
        <v/>
      </c>
      <c r="J82" s="347" t="str">
        <f>iferror(if(and(Today()&gt;=VLOOKUP($J$1&amp;C82&amp;B82,TKB_HK2_Moi_Giang!$AB$3:$AE$1042,3,0),today()&lt;VLOOKUP($J$1&amp;C82&amp;B82,TKB_HK2_Moi_Giang!$AB$3:$AE$1042,4,0)),VLOOKUP($J$1&amp;C82&amp;B82,TKB_HK2_Moi_Giang!$AB$3:$AE$1042,2,0)," "),)</f>
        <v/>
      </c>
      <c r="K82" s="348" t="str">
        <f>iferror(if(and(Today()&gt;=VLOOKUP($K$1&amp;C82&amp;B82,TKB_HK2_Moi_Giang!$AB$3:$AE$1042,3,0),today()&lt;VLOOKUP($K$1&amp;C82&amp;B82,TKB_HK2_Moi_Giang!$AB$3:$AE$1042,4,0)),VLOOKUP($K$1&amp;C82&amp;B82,TKB_HK2_Moi_Giang!$AB$3:$AE$1042,2,0)," "),)</f>
        <v/>
      </c>
    </row>
    <row r="83">
      <c r="A83" s="12"/>
      <c r="B83" s="345" t="s">
        <v>1388</v>
      </c>
      <c r="C83" s="349">
        <v>0.5416666666666666</v>
      </c>
      <c r="D83" s="349">
        <v>0.6354166666666666</v>
      </c>
      <c r="E83" s="347" t="str">
        <f>iferror(if(and(Today()&gt;=VLOOKUP($E$1&amp;C83&amp;B83,TKB_HK2_Moi_Giang!$AB$3:$AE$1042,3,0),today()&lt;VLOOKUP($E$1&amp;C83&amp;B83,TKB_HK2_Moi_Giang!$AB$3:$AE$1042,4,0)),VLOOKUP($E$1&amp;C83&amp;B83,TKB_HK2_Moi_Giang!$AB$3:$AE$1042,2,0)," "),)</f>
        <v/>
      </c>
      <c r="F83" s="347" t="str">
        <f>iferror(if(and(Today()&gt;=VLOOKUP($F$1&amp;C83&amp;B83,TKB_HK2_Moi_Giang!$AB$3:$AE$1042,3,0),today()&lt;VLOOKUP($F$1&amp;C83&amp;B83,TKB_HK2_Moi_Giang!$AB$3:$AE$1042,4,0)),VLOOKUP($F$1&amp;C83&amp;B83,TKB_HK2_Moi_Giang!$AB$3:$AE$1042,2,0)," "),)</f>
        <v/>
      </c>
      <c r="G83" s="347" t="str">
        <f>iferror(if(and(Today()&gt;=VLOOKUP($G$1&amp;C83&amp;B83,TKB_HK2_Moi_Giang!$AB$3:$AE$1042,3,0),today()&lt;VLOOKUP($G$1&amp;C83&amp;B83,TKB_HK2_Moi_Giang!$AB$3:$AE$1042,4,0)),VLOOKUP($G$1&amp;C83&amp;B83,TKB_HK2_Moi_Giang!$AB$3:$AE$1042,2,0)," "),)</f>
        <v/>
      </c>
      <c r="H83" s="347" t="str">
        <f>iferror(if(and(Today()&gt;=VLOOKUP($H$1&amp;C83&amp;B83,TKB_HK2_Moi_Giang!$AB$3:$AE$1042,3,0),today()&lt;VLOOKUP($H$1&amp;C83&amp;B83,TKB_HK2_Moi_Giang!$AB$3:$AE$1042,4,0)),VLOOKUP($H$1&amp;C83&amp;B83,TKB_HK2_Moi_Giang!$AB$3:$AE$1042,2,0)," "),)</f>
        <v/>
      </c>
      <c r="I83" s="347" t="str">
        <f>iferror(if(and(Today()&gt;=VLOOKUP($I$1&amp;C83&amp;B83,TKB_HK2_Moi_Giang!$AB$3:$AE$1042,3,0),today()&lt;VLOOKUP($I$1&amp;C83&amp;B83,TKB_HK2_Moi_Giang!$AB$3:$AE$1042,4,0)),VLOOKUP($I$1&amp;C83&amp;B83,TKB_HK2_Moi_Giang!$AB$3:$AE$1042,2,0)," "),)</f>
        <v/>
      </c>
      <c r="J83" s="347" t="str">
        <f>iferror(if(and(Today()&gt;=VLOOKUP($J$1&amp;C83&amp;B83,TKB_HK2_Moi_Giang!$AB$3:$AE$1042,3,0),today()&lt;VLOOKUP($J$1&amp;C83&amp;B83,TKB_HK2_Moi_Giang!$AB$3:$AE$1042,4,0)),VLOOKUP($J$1&amp;C83&amp;B83,TKB_HK2_Moi_Giang!$AB$3:$AE$1042,2,0)," "),)</f>
        <v/>
      </c>
      <c r="K83" s="348" t="str">
        <f>iferror(if(and(Today()&gt;=VLOOKUP($K$1&amp;C83&amp;B83,TKB_HK2_Moi_Giang!$AB$3:$AE$1042,3,0),today()&lt;VLOOKUP($K$1&amp;C83&amp;B83,TKB_HK2_Moi_Giang!$AB$3:$AE$1042,4,0)),VLOOKUP($K$1&amp;C83&amp;B83,TKB_HK2_Moi_Giang!$AB$3:$AE$1042,2,0)," "),)</f>
        <v/>
      </c>
    </row>
    <row r="84">
      <c r="A84" s="12"/>
      <c r="B84" s="345" t="s">
        <v>1388</v>
      </c>
      <c r="C84" s="349">
        <v>0.6458333333333334</v>
      </c>
      <c r="D84" s="349">
        <v>0.7395833333333334</v>
      </c>
      <c r="E84" s="347" t="str">
        <f>iferror(if(and(Today()&gt;=VLOOKUP($E$1&amp;C84&amp;B84,TKB_HK2_Moi_Giang!$AB$3:$AE$1042,3,0),today()&lt;VLOOKUP($E$1&amp;C84&amp;B84,TKB_HK2_Moi_Giang!$AB$3:$AE$1042,4,0)),VLOOKUP($E$1&amp;C84&amp;B84,TKB_HK2_Moi_Giang!$AB$3:$AE$1042,2,0)," "),)</f>
        <v/>
      </c>
      <c r="F84" s="347" t="str">
        <f>iferror(if(and(Today()&gt;=VLOOKUP($F$1&amp;C84&amp;B84,TKB_HK2_Moi_Giang!$AB$3:$AE$1042,3,0),today()&lt;VLOOKUP($F$1&amp;C84&amp;B84,TKB_HK2_Moi_Giang!$AB$3:$AE$1042,4,0)),VLOOKUP($F$1&amp;C84&amp;B84,TKB_HK2_Moi_Giang!$AB$3:$AE$1042,2,0)," "),)</f>
        <v/>
      </c>
      <c r="G84" s="347" t="str">
        <f>iferror(if(and(Today()&gt;=VLOOKUP($G$1&amp;C84&amp;B84,TKB_HK2_Moi_Giang!$AB$3:$AE$1042,3,0),today()&lt;VLOOKUP($G$1&amp;C84&amp;B84,TKB_HK2_Moi_Giang!$AB$3:$AE$1042,4,0)),VLOOKUP($G$1&amp;C84&amp;B84,TKB_HK2_Moi_Giang!$AB$3:$AE$1042,2,0)," "),)</f>
        <v/>
      </c>
      <c r="H84" s="347" t="str">
        <f>iferror(if(and(Today()&gt;=VLOOKUP($H$1&amp;C84&amp;B84,TKB_HK2_Moi_Giang!$AB$3:$AE$1042,3,0),today()&lt;VLOOKUP($H$1&amp;C84&amp;B84,TKB_HK2_Moi_Giang!$AB$3:$AE$1042,4,0)),VLOOKUP($H$1&amp;C84&amp;B84,TKB_HK2_Moi_Giang!$AB$3:$AE$1042,2,0)," "),)</f>
        <v/>
      </c>
      <c r="I84" s="347" t="str">
        <f>iferror(if(and(Today()&gt;=VLOOKUP($I$1&amp;C84&amp;B84,TKB_HK2_Moi_Giang!$AB$3:$AE$1042,3,0),today()&lt;VLOOKUP($I$1&amp;C84&amp;B84,TKB_HK2_Moi_Giang!$AB$3:$AE$1042,4,0)),VLOOKUP($I$1&amp;C84&amp;B84,TKB_HK2_Moi_Giang!$AB$3:$AE$1042,2,0)," "),)</f>
        <v/>
      </c>
      <c r="J84" s="347" t="str">
        <f>iferror(if(and(Today()&gt;=VLOOKUP($J$1&amp;C84&amp;B84,TKB_HK2_Moi_Giang!$AB$3:$AE$1042,3,0),today()&lt;VLOOKUP($J$1&amp;C84&amp;B84,TKB_HK2_Moi_Giang!$AB$3:$AE$1042,4,0)),VLOOKUP($J$1&amp;C84&amp;B84,TKB_HK2_Moi_Giang!$AB$3:$AE$1042,2,0)," "),)</f>
        <v/>
      </c>
      <c r="K84" s="348" t="str">
        <f>iferror(if(and(Today()&gt;=VLOOKUP($K$1&amp;C84&amp;B84,TKB_HK2_Moi_Giang!$AB$3:$AE$1042,3,0),today()&lt;VLOOKUP($K$1&amp;C84&amp;B84,TKB_HK2_Moi_Giang!$AB$3:$AE$1042,4,0)),VLOOKUP($K$1&amp;C84&amp;B84,TKB_HK2_Moi_Giang!$AB$3:$AE$1042,2,0)," "),)</f>
        <v/>
      </c>
    </row>
    <row r="85">
      <c r="A85" s="19"/>
      <c r="B85" s="345" t="s">
        <v>1388</v>
      </c>
      <c r="C85" s="349">
        <v>0.75</v>
      </c>
      <c r="D85" s="349">
        <v>0.84375</v>
      </c>
      <c r="E85" s="347" t="str">
        <f>iferror(if(and(Today()&gt;=VLOOKUP($E$1&amp;C85&amp;B85,TKB_HK2_Moi_Giang!$AB$3:$AE$1042,3,0),today()&lt;VLOOKUP($E$1&amp;C85&amp;B85,TKB_HK2_Moi_Giang!$AB$3:$AE$1042,4,0)),VLOOKUP($E$1&amp;C85&amp;B85,TKB_HK2_Moi_Giang!$AB$3:$AE$1042,2,0)," "),)</f>
        <v/>
      </c>
      <c r="F85" s="347" t="str">
        <f>iferror(if(and(Today()&gt;=VLOOKUP($F$1&amp;C85&amp;B85,TKB_HK2_Moi_Giang!$AB$3:$AE$1042,3,0),today()&lt;VLOOKUP($F$1&amp;C85&amp;B85,TKB_HK2_Moi_Giang!$AB$3:$AE$1042,4,0)),VLOOKUP($F$1&amp;C85&amp;B85,TKB_HK2_Moi_Giang!$AB$3:$AE$1042,2,0)," "),)</f>
        <v/>
      </c>
      <c r="G85" s="347" t="str">
        <f>iferror(if(and(Today()&gt;=VLOOKUP($G$1&amp;C85&amp;B85,TKB_HK2_Moi_Giang!$AB$3:$AE$1042,3,0),today()&lt;VLOOKUP($G$1&amp;C85&amp;B85,TKB_HK2_Moi_Giang!$AB$3:$AE$1042,4,0)),VLOOKUP($G$1&amp;C85&amp;B85,TKB_HK2_Moi_Giang!$AB$3:$AE$1042,2,0)," "),)</f>
        <v/>
      </c>
      <c r="H85" s="347" t="str">
        <f>iferror(if(and(Today()&gt;=VLOOKUP($H$1&amp;C85&amp;B85,TKB_HK2_Moi_Giang!$AB$3:$AE$1042,3,0),today()&lt;VLOOKUP($H$1&amp;C85&amp;B85,TKB_HK2_Moi_Giang!$AB$3:$AE$1042,4,0)),VLOOKUP($H$1&amp;C85&amp;B85,TKB_HK2_Moi_Giang!$AB$3:$AE$1042,2,0)," "),)</f>
        <v/>
      </c>
      <c r="I85" s="347" t="str">
        <f>iferror(if(and(Today()&gt;=VLOOKUP($I$1&amp;C85&amp;B85,TKB_HK2_Moi_Giang!$AB$3:$AE$1042,3,0),today()&lt;VLOOKUP($I$1&amp;C85&amp;B85,TKB_HK2_Moi_Giang!$AB$3:$AE$1042,4,0)),VLOOKUP($I$1&amp;C85&amp;B85,TKB_HK2_Moi_Giang!$AB$3:$AE$1042,2,0)," "),)</f>
        <v/>
      </c>
      <c r="J85" s="347" t="str">
        <f>iferror(if(and(Today()&gt;=VLOOKUP($J$1&amp;C85&amp;B85,TKB_HK2_Moi_Giang!$AB$3:$AE$1042,3,0),today()&lt;VLOOKUP($J$1&amp;C85&amp;B85,TKB_HK2_Moi_Giang!$AB$3:$AE$1042,4,0)),VLOOKUP($J$1&amp;C85&amp;B85,TKB_HK2_Moi_Giang!$AB$3:$AE$1042,2,0)," "),)</f>
        <v/>
      </c>
      <c r="K85" s="348" t="str">
        <f>iferror(if(and(Today()&gt;=VLOOKUP($K$1&amp;C85&amp;B85,TKB_HK2_Moi_Giang!$AB$3:$AE$1042,3,0),today()&lt;VLOOKUP($K$1&amp;C85&amp;B85,TKB_HK2_Moi_Giang!$AB$3:$AE$1042,4,0)),VLOOKUP($K$1&amp;C85&amp;B85,TKB_HK2_Moi_Giang!$AB$3:$AE$1042,2,0)," "),)</f>
        <v/>
      </c>
    </row>
    <row r="86">
      <c r="A86" s="351" t="s">
        <v>1265</v>
      </c>
      <c r="B86" s="352" t="s">
        <v>1265</v>
      </c>
      <c r="C86" s="346">
        <v>0.2916666666666667</v>
      </c>
      <c r="D86" s="346">
        <v>0.3541666666666667</v>
      </c>
      <c r="E86" s="347" t="str">
        <f>iferror(if(and(Today()&gt;=VLOOKUP($E$1&amp;C86&amp;B86,TKB_HK2_Moi_Giang!$AB$3:$AE$1042,3,0),today()&lt;VLOOKUP($E$1&amp;C86&amp;B86,TKB_HK2_Moi_Giang!$AB$3:$AE$1042,4,0)),VLOOKUP($E$1&amp;C86&amp;B86,TKB_HK2_Moi_Giang!$AB$3:$AE$1042,2,0)," "),)</f>
        <v/>
      </c>
      <c r="F86" s="347" t="str">
        <f>iferror(if(and(Today()&gt;=VLOOKUP($F$1&amp;C86&amp;B86,TKB_HK2_Moi_Giang!$AB$3:$AE$1042,3,0),today()&lt;VLOOKUP($F$1&amp;C86&amp;B86,TKB_HK2_Moi_Giang!$AB$3:$AE$1042,4,0)),VLOOKUP($F$1&amp;C86&amp;B86,TKB_HK2_Moi_Giang!$AB$3:$AE$1042,2,0)," "),)</f>
        <v/>
      </c>
      <c r="G86" s="347" t="str">
        <f>iferror(if(and(Today()&gt;=VLOOKUP($G$1&amp;C86&amp;B86,TKB_HK2_Moi_Giang!$AB$3:$AE$1042,3,0),today()&lt;VLOOKUP($G$1&amp;C86&amp;B86,TKB_HK2_Moi_Giang!$AB$3:$AE$1042,4,0)),VLOOKUP($G$1&amp;C86&amp;B86,TKB_HK2_Moi_Giang!$AB$3:$AE$1042,2,0)," "),)</f>
        <v/>
      </c>
      <c r="H86" s="347" t="str">
        <f>iferror(if(and(Today()&gt;=VLOOKUP($H$1&amp;C86&amp;B86,TKB_HK2_Moi_Giang!$AB$3:$AE$1042,3,0),today()&lt;VLOOKUP($H$1&amp;C86&amp;B86,TKB_HK2_Moi_Giang!$AB$3:$AE$1042,4,0)),VLOOKUP($H$1&amp;C86&amp;B86,TKB_HK2_Moi_Giang!$AB$3:$AE$1042,2,0)," "),)</f>
        <v/>
      </c>
      <c r="I86" s="347" t="str">
        <f>iferror(if(and(Today()&gt;=VLOOKUP($I$1&amp;C86&amp;B86,TKB_HK2_Moi_Giang!$AB$3:$AE$1042,3,0),today()&lt;VLOOKUP($I$1&amp;C86&amp;B86,TKB_HK2_Moi_Giang!$AB$3:$AE$1042,4,0)),VLOOKUP($I$1&amp;C86&amp;B86,TKB_HK2_Moi_Giang!$AB$3:$AE$1042,2,0)," "),)</f>
        <v/>
      </c>
      <c r="J86" s="347" t="str">
        <f>iferror(if(and(Today()&gt;=VLOOKUP($J$1&amp;C86&amp;B86,TKB_HK2_Moi_Giang!$AB$3:$AE$1042,3,0),today()&lt;VLOOKUP($J$1&amp;C86&amp;B86,TKB_HK2_Moi_Giang!$AB$3:$AE$1042,4,0)),VLOOKUP($J$1&amp;C86&amp;B86,TKB_HK2_Moi_Giang!$AB$3:$AE$1042,2,0)," "),)</f>
        <v/>
      </c>
      <c r="K86" s="348" t="str">
        <f>iferror(if(and(Today()&gt;=VLOOKUP($K$1&amp;C86&amp;B86,TKB_HK2_Moi_Giang!$AB$3:$AE$1042,3,0),today()&lt;VLOOKUP($K$1&amp;C86&amp;B86,TKB_HK2_Moi_Giang!$AB$3:$AE$1042,4,0)),VLOOKUP($K$1&amp;C86&amp;B86,TKB_HK2_Moi_Giang!$AB$3:$AE$1042,2,0)," "),)</f>
        <v/>
      </c>
      <c r="L86" s="107"/>
      <c r="M86" s="107"/>
      <c r="N86" s="107"/>
      <c r="O86" s="107"/>
      <c r="P86" s="107"/>
      <c r="Q86" s="107"/>
      <c r="R86" s="107"/>
      <c r="S86" s="107"/>
      <c r="T86" s="107"/>
      <c r="U86" s="107"/>
      <c r="V86" s="107"/>
      <c r="W86" s="107"/>
      <c r="X86" s="107"/>
      <c r="Y86" s="107"/>
      <c r="Z86" s="107"/>
    </row>
    <row r="87">
      <c r="A87" s="12"/>
      <c r="B87" s="345" t="s">
        <v>1265</v>
      </c>
      <c r="C87" s="346">
        <v>0.3229166666666667</v>
      </c>
      <c r="D87" s="346">
        <v>0.3854166666666667</v>
      </c>
      <c r="E87" s="347" t="str">
        <f>iferror(if(and(Today()&gt;=VLOOKUP($E$1&amp;C87&amp;B87,TKB_HK2_Moi_Giang!$AB$3:$AE$1042,3,0),today()&lt;VLOOKUP($E$1&amp;C87&amp;B87,TKB_HK2_Moi_Giang!$AB$3:$AE$1042,4,0)),VLOOKUP($E$1&amp;C87&amp;B87,TKB_HK2_Moi_Giang!$AB$3:$AE$1042,2,0)," "),)</f>
        <v> </v>
      </c>
      <c r="F87" s="347" t="str">
        <f>iferror(if(and(Today()&gt;=VLOOKUP($F$1&amp;C87&amp;B87,TKB_HK2_Moi_Giang!$AB$3:$AE$1042,3,0),today()&lt;VLOOKUP($F$1&amp;C87&amp;B87,TKB_HK2_Moi_Giang!$AB$3:$AE$1042,4,0)),VLOOKUP($F$1&amp;C87&amp;B87,TKB_HK2_Moi_Giang!$AB$3:$AE$1042,2,0)," "),)</f>
        <v> </v>
      </c>
      <c r="G87" s="347" t="str">
        <f>iferror(if(and(Today()&gt;=VLOOKUP($G$1&amp;C87&amp;B87,TKB_HK2_Moi_Giang!$AB$3:$AE$1042,3,0),today()&lt;VLOOKUP($G$1&amp;C87&amp;B87,TKB_HK2_Moi_Giang!$AB$3:$AE$1042,4,0)),VLOOKUP($G$1&amp;C87&amp;B87,TKB_HK2_Moi_Giang!$AB$3:$AE$1042,2,0)," "),)</f>
        <v> </v>
      </c>
      <c r="H87" s="347" t="str">
        <f>iferror(if(and(Today()&gt;=VLOOKUP($H$1&amp;C87&amp;B87,TKB_HK2_Moi_Giang!$AB$3:$AE$1042,3,0),today()&lt;VLOOKUP($H$1&amp;C87&amp;B87,TKB_HK2_Moi_Giang!$AB$3:$AE$1042,4,0)),VLOOKUP($H$1&amp;C87&amp;B87,TKB_HK2_Moi_Giang!$AB$3:$AE$1042,2,0)," "),)</f>
        <v> </v>
      </c>
      <c r="I87" s="347" t="str">
        <f>iferror(if(and(Today()&gt;=VLOOKUP($I$1&amp;C87&amp;B87,TKB_HK2_Moi_Giang!$AB$3:$AE$1042,3,0),today()&lt;VLOOKUP($I$1&amp;C87&amp;B87,TKB_HK2_Moi_Giang!$AB$3:$AE$1042,4,0)),VLOOKUP($I$1&amp;C87&amp;B87,TKB_HK2_Moi_Giang!$AB$3:$AE$1042,2,0)," "),)</f>
        <v> </v>
      </c>
      <c r="J87" s="347" t="str">
        <f>iferror(if(and(Today()&gt;=VLOOKUP($J$1&amp;C87&amp;B87,TKB_HK2_Moi_Giang!$AB$3:$AE$1042,3,0),today()&lt;VLOOKUP($J$1&amp;C87&amp;B87,TKB_HK2_Moi_Giang!$AB$3:$AE$1042,4,0)),VLOOKUP($J$1&amp;C87&amp;B87,TKB_HK2_Moi_Giang!$AB$3:$AE$1042,2,0)," "),)</f>
        <v> </v>
      </c>
      <c r="K87" s="348" t="str">
        <f>iferror(if(and(Today()&gt;=VLOOKUP($K$1&amp;C87&amp;B87,TKB_HK2_Moi_Giang!$AB$3:$AE$1042,3,0),today()&lt;VLOOKUP($K$1&amp;C87&amp;B87,TKB_HK2_Moi_Giang!$AB$3:$AE$1042,4,0)),VLOOKUP($K$1&amp;C87&amp;B87,TKB_HK2_Moi_Giang!$AB$3:$AE$1042,2,0)," "),)</f>
        <v/>
      </c>
    </row>
    <row r="88">
      <c r="A88" s="12"/>
      <c r="B88" s="345" t="s">
        <v>1265</v>
      </c>
      <c r="C88" s="346">
        <v>0.3645833333333333</v>
      </c>
      <c r="D88" s="346">
        <v>0.4895833333333333</v>
      </c>
      <c r="E88" s="347" t="str">
        <f>iferror(if(and(Today()&gt;=VLOOKUP($E$1&amp;C88&amp;B88,TKB_HK2_Moi_Giang!$AB$3:$AE$1042,3,0),today()&lt;VLOOKUP($E$1&amp;C88&amp;B88,TKB_HK2_Moi_Giang!$AB$3:$AE$1042,4,0)),VLOOKUP($E$1&amp;C88&amp;B88,TKB_HK2_Moi_Giang!$AB$3:$AE$1042,2,0)," "),)</f>
        <v/>
      </c>
      <c r="F88" s="347" t="str">
        <f>iferror(if(and(Today()&gt;=VLOOKUP($F$1&amp;C88&amp;B88,TKB_HK2_Moi_Giang!$AB$3:$AE$1042,3,0),today()&lt;VLOOKUP($F$1&amp;C88&amp;B88,TKB_HK2_Moi_Giang!$AB$3:$AE$1042,4,0)),VLOOKUP($F$1&amp;C88&amp;B88,TKB_HK2_Moi_Giang!$AB$3:$AE$1042,2,0)," "),)</f>
        <v/>
      </c>
      <c r="G88" s="347" t="str">
        <f>iferror(if(and(Today()&gt;=VLOOKUP($G$1&amp;C88&amp;B88,TKB_HK2_Moi_Giang!$AB$3:$AE$1042,3,0),today()&lt;VLOOKUP($G$1&amp;C88&amp;B88,TKB_HK2_Moi_Giang!$AB$3:$AE$1042,4,0)),VLOOKUP($G$1&amp;C88&amp;B88,TKB_HK2_Moi_Giang!$AB$3:$AE$1042,2,0)," "),)</f>
        <v/>
      </c>
      <c r="H88" s="347" t="str">
        <f>iferror(if(and(Today()&gt;=VLOOKUP($H$1&amp;C88&amp;B88,TKB_HK2_Moi_Giang!$AB$3:$AE$1042,3,0),today()&lt;VLOOKUP($H$1&amp;C88&amp;B88,TKB_HK2_Moi_Giang!$AB$3:$AE$1042,4,0)),VLOOKUP($H$1&amp;C88&amp;B88,TKB_HK2_Moi_Giang!$AB$3:$AE$1042,2,0)," "),)</f>
        <v/>
      </c>
      <c r="I88" s="347" t="str">
        <f>iferror(if(and(Today()&gt;=VLOOKUP($I$1&amp;C88&amp;B88,TKB_HK2_Moi_Giang!$AB$3:$AE$1042,3,0),today()&lt;VLOOKUP($I$1&amp;C88&amp;B88,TKB_HK2_Moi_Giang!$AB$3:$AE$1042,4,0)),VLOOKUP($I$1&amp;C88&amp;B88,TKB_HK2_Moi_Giang!$AB$3:$AE$1042,2,0)," "),)</f>
        <v/>
      </c>
      <c r="J88" s="347" t="str">
        <f>iferror(if(and(Today()&gt;=VLOOKUP($J$1&amp;C88&amp;B88,TKB_HK2_Moi_Giang!$AB$3:$AE$1042,3,0),today()&lt;VLOOKUP($J$1&amp;C88&amp;B88,TKB_HK2_Moi_Giang!$AB$3:$AE$1042,4,0)),VLOOKUP($J$1&amp;C88&amp;B88,TKB_HK2_Moi_Giang!$AB$3:$AE$1042,2,0)," "),)</f>
        <v/>
      </c>
      <c r="K88" s="348" t="str">
        <f>iferror(if(and(Today()&gt;=VLOOKUP($K$1&amp;C88&amp;B88,TKB_HK2_Moi_Giang!$AB$3:$AE$1042,3,0),today()&lt;VLOOKUP($K$1&amp;C88&amp;B88,TKB_HK2_Moi_Giang!$AB$3:$AE$1042,4,0)),VLOOKUP($K$1&amp;C88&amp;B88,TKB_HK2_Moi_Giang!$AB$3:$AE$1042,2,0)," "),)</f>
        <v/>
      </c>
    </row>
    <row r="89">
      <c r="A89" s="12"/>
      <c r="B89" s="345" t="s">
        <v>1265</v>
      </c>
      <c r="C89" s="349">
        <v>0.5416666666666666</v>
      </c>
      <c r="D89" s="349">
        <v>0.6354166666666666</v>
      </c>
      <c r="E89" s="347" t="str">
        <f>iferror(if(and(Today()&gt;=VLOOKUP($E$1&amp;C89&amp;B89,TKB_HK2_Moi_Giang!$AB$3:$AE$1042,3,0),today()&lt;VLOOKUP($E$1&amp;C89&amp;B89,TKB_HK2_Moi_Giang!$AB$3:$AE$1042,4,0)),VLOOKUP($E$1&amp;C89&amp;B89,TKB_HK2_Moi_Giang!$AB$3:$AE$1042,2,0)," "),)</f>
        <v/>
      </c>
      <c r="F89" s="347" t="str">
        <f>iferror(if(and(Today()&gt;=VLOOKUP($F$1&amp;C89&amp;B89,TKB_HK2_Moi_Giang!$AB$3:$AE$1042,3,0),today()&lt;VLOOKUP($F$1&amp;C89&amp;B89,TKB_HK2_Moi_Giang!$AB$3:$AE$1042,4,0)),VLOOKUP($F$1&amp;C89&amp;B89,TKB_HK2_Moi_Giang!$AB$3:$AE$1042,2,0)," "),)</f>
        <v/>
      </c>
      <c r="G89" s="347" t="str">
        <f>iferror(if(and(Today()&gt;=VLOOKUP($G$1&amp;C89&amp;B89,TKB_HK2_Moi_Giang!$AB$3:$AE$1042,3,0),today()&lt;VLOOKUP($G$1&amp;C89&amp;B89,TKB_HK2_Moi_Giang!$AB$3:$AE$1042,4,0)),VLOOKUP($G$1&amp;C89&amp;B89,TKB_HK2_Moi_Giang!$AB$3:$AE$1042,2,0)," "),)</f>
        <v/>
      </c>
      <c r="H89" s="347" t="str">
        <f>iferror(if(and(Today()&gt;=VLOOKUP($H$1&amp;C89&amp;B89,TKB_HK2_Moi_Giang!$AB$3:$AE$1042,3,0),today()&lt;VLOOKUP($H$1&amp;C89&amp;B89,TKB_HK2_Moi_Giang!$AB$3:$AE$1042,4,0)),VLOOKUP($H$1&amp;C89&amp;B89,TKB_HK2_Moi_Giang!$AB$3:$AE$1042,2,0)," "),)</f>
        <v/>
      </c>
      <c r="I89" s="347" t="str">
        <f>iferror(if(and(Today()&gt;=VLOOKUP($I$1&amp;C89&amp;B89,TKB_HK2_Moi_Giang!$AB$3:$AE$1042,3,0),today()&lt;VLOOKUP($I$1&amp;C89&amp;B89,TKB_HK2_Moi_Giang!$AB$3:$AE$1042,4,0)),VLOOKUP($I$1&amp;C89&amp;B89,TKB_HK2_Moi_Giang!$AB$3:$AE$1042,2,0)," "),)</f>
        <v/>
      </c>
      <c r="J89" s="347" t="str">
        <f>iferror(if(and(Today()&gt;=VLOOKUP($J$1&amp;C89&amp;B89,TKB_HK2_Moi_Giang!$AB$3:$AE$1042,3,0),today()&lt;VLOOKUP($J$1&amp;C89&amp;B89,TKB_HK2_Moi_Giang!$AB$3:$AE$1042,4,0)),VLOOKUP($J$1&amp;C89&amp;B89,TKB_HK2_Moi_Giang!$AB$3:$AE$1042,2,0)," "),)</f>
        <v/>
      </c>
      <c r="K89" s="348" t="str">
        <f>iferror(if(and(Today()&gt;=VLOOKUP($K$1&amp;C89&amp;B89,TKB_HK2_Moi_Giang!$AB$3:$AE$1042,3,0),today()&lt;VLOOKUP($K$1&amp;C89&amp;B89,TKB_HK2_Moi_Giang!$AB$3:$AE$1042,4,0)),VLOOKUP($K$1&amp;C89&amp;B89,TKB_HK2_Moi_Giang!$AB$3:$AE$1042,2,0)," "),)</f>
        <v/>
      </c>
    </row>
    <row r="90">
      <c r="A90" s="12"/>
      <c r="B90" s="345" t="s">
        <v>1265</v>
      </c>
      <c r="C90" s="349">
        <v>0.6458333333333334</v>
      </c>
      <c r="D90" s="349">
        <v>0.7395833333333334</v>
      </c>
      <c r="E90" s="347" t="str">
        <f>iferror(if(and(Today()&gt;=VLOOKUP($E$1&amp;C90&amp;B90,TKB_HK2_Moi_Giang!$AB$3:$AE$1042,3,0),today()&lt;VLOOKUP($E$1&amp;C90&amp;B90,TKB_HK2_Moi_Giang!$AB$3:$AE$1042,4,0)),VLOOKUP($E$1&amp;C90&amp;B90,TKB_HK2_Moi_Giang!$AB$3:$AE$1042,2,0)," "),)</f>
        <v/>
      </c>
      <c r="F90" s="347" t="str">
        <f>iferror(if(and(Today()&gt;=VLOOKUP($F$1&amp;C90&amp;B90,TKB_HK2_Moi_Giang!$AB$3:$AE$1042,3,0),today()&lt;VLOOKUP($F$1&amp;C90&amp;B90,TKB_HK2_Moi_Giang!$AB$3:$AE$1042,4,0)),VLOOKUP($F$1&amp;C90&amp;B90,TKB_HK2_Moi_Giang!$AB$3:$AE$1042,2,0)," "),)</f>
        <v/>
      </c>
      <c r="G90" s="347" t="str">
        <f>iferror(if(and(Today()&gt;=VLOOKUP($G$1&amp;C90&amp;B90,TKB_HK2_Moi_Giang!$AB$3:$AE$1042,3,0),today()&lt;VLOOKUP($G$1&amp;C90&amp;B90,TKB_HK2_Moi_Giang!$AB$3:$AE$1042,4,0)),VLOOKUP($G$1&amp;C90&amp;B90,TKB_HK2_Moi_Giang!$AB$3:$AE$1042,2,0)," "),)</f>
        <v/>
      </c>
      <c r="H90" s="347" t="str">
        <f>iferror(if(and(Today()&gt;=VLOOKUP($H$1&amp;C90&amp;B90,TKB_HK2_Moi_Giang!$AB$3:$AE$1042,3,0),today()&lt;VLOOKUP($H$1&amp;C90&amp;B90,TKB_HK2_Moi_Giang!$AB$3:$AE$1042,4,0)),VLOOKUP($H$1&amp;C90&amp;B90,TKB_HK2_Moi_Giang!$AB$3:$AE$1042,2,0)," "),)</f>
        <v/>
      </c>
      <c r="I90" s="347" t="str">
        <f>iferror(if(and(Today()&gt;=VLOOKUP($I$1&amp;C90&amp;B90,TKB_HK2_Moi_Giang!$AB$3:$AE$1042,3,0),today()&lt;VLOOKUP($I$1&amp;C90&amp;B90,TKB_HK2_Moi_Giang!$AB$3:$AE$1042,4,0)),VLOOKUP($I$1&amp;C90&amp;B90,TKB_HK2_Moi_Giang!$AB$3:$AE$1042,2,0)," "),)</f>
        <v/>
      </c>
      <c r="J90" s="347" t="str">
        <f>iferror(if(and(Today()&gt;=VLOOKUP($J$1&amp;C90&amp;B90,TKB_HK2_Moi_Giang!$AB$3:$AE$1042,3,0),today()&lt;VLOOKUP($J$1&amp;C90&amp;B90,TKB_HK2_Moi_Giang!$AB$3:$AE$1042,4,0)),VLOOKUP($J$1&amp;C90&amp;B90,TKB_HK2_Moi_Giang!$AB$3:$AE$1042,2,0)," "),)</f>
        <v/>
      </c>
      <c r="K90" s="348" t="str">
        <f>iferror(if(and(Today()&gt;=VLOOKUP($K$1&amp;C90&amp;B90,TKB_HK2_Moi_Giang!$AB$3:$AE$1042,3,0),today()&lt;VLOOKUP($K$1&amp;C90&amp;B90,TKB_HK2_Moi_Giang!$AB$3:$AE$1042,4,0)),VLOOKUP($K$1&amp;C90&amp;B90,TKB_HK2_Moi_Giang!$AB$3:$AE$1042,2,0)," "),)</f>
        <v/>
      </c>
    </row>
    <row r="91">
      <c r="A91" s="19"/>
      <c r="B91" s="345" t="s">
        <v>1265</v>
      </c>
      <c r="C91" s="349">
        <v>0.75</v>
      </c>
      <c r="D91" s="349">
        <v>0.84375</v>
      </c>
      <c r="E91" s="347" t="str">
        <f>iferror(if(and(Today()&gt;=VLOOKUP($E$1&amp;C91&amp;B91,TKB_HK2_Moi_Giang!$AB$3:$AE$1042,3,0),today()&lt;VLOOKUP($E$1&amp;C91&amp;B91,TKB_HK2_Moi_Giang!$AB$3:$AE$1042,4,0)),VLOOKUP($E$1&amp;C91&amp;B91,TKB_HK2_Moi_Giang!$AB$3:$AE$1042,2,0)," "),)</f>
        <v/>
      </c>
      <c r="F91" s="347" t="str">
        <f>iferror(if(and(Today()&gt;=VLOOKUP($F$1&amp;C91&amp;B91,TKB_HK2_Moi_Giang!$AB$3:$AE$1042,3,0),today()&lt;VLOOKUP($F$1&amp;C91&amp;B91,TKB_HK2_Moi_Giang!$AB$3:$AE$1042,4,0)),VLOOKUP($F$1&amp;C91&amp;B91,TKB_HK2_Moi_Giang!$AB$3:$AE$1042,2,0)," "),)</f>
        <v/>
      </c>
      <c r="G91" s="347" t="str">
        <f>iferror(if(and(Today()&gt;=VLOOKUP($G$1&amp;C91&amp;B91,TKB_HK2_Moi_Giang!$AB$3:$AE$1042,3,0),today()&lt;VLOOKUP($G$1&amp;C91&amp;B91,TKB_HK2_Moi_Giang!$AB$3:$AE$1042,4,0)),VLOOKUP($G$1&amp;C91&amp;B91,TKB_HK2_Moi_Giang!$AB$3:$AE$1042,2,0)," "),)</f>
        <v/>
      </c>
      <c r="H91" s="347" t="str">
        <f>iferror(if(and(Today()&gt;=VLOOKUP($H$1&amp;C91&amp;B91,TKB_HK2_Moi_Giang!$AB$3:$AE$1042,3,0),today()&lt;VLOOKUP($H$1&amp;C91&amp;B91,TKB_HK2_Moi_Giang!$AB$3:$AE$1042,4,0)),VLOOKUP($H$1&amp;C91&amp;B91,TKB_HK2_Moi_Giang!$AB$3:$AE$1042,2,0)," "),)</f>
        <v/>
      </c>
      <c r="I91" s="347" t="str">
        <f>iferror(if(and(Today()&gt;=VLOOKUP($I$1&amp;C91&amp;B91,TKB_HK2_Moi_Giang!$AB$3:$AE$1042,3,0),today()&lt;VLOOKUP($I$1&amp;C91&amp;B91,TKB_HK2_Moi_Giang!$AB$3:$AE$1042,4,0)),VLOOKUP($I$1&amp;C91&amp;B91,TKB_HK2_Moi_Giang!$AB$3:$AE$1042,2,0)," "),)</f>
        <v/>
      </c>
      <c r="J91" s="347" t="str">
        <f>iferror(if(and(Today()&gt;=VLOOKUP($J$1&amp;C91&amp;B91,TKB_HK2_Moi_Giang!$AB$3:$AE$1042,3,0),today()&lt;VLOOKUP($J$1&amp;C91&amp;B91,TKB_HK2_Moi_Giang!$AB$3:$AE$1042,4,0)),VLOOKUP($J$1&amp;C91&amp;B91,TKB_HK2_Moi_Giang!$AB$3:$AE$1042,2,0)," "),)</f>
        <v/>
      </c>
      <c r="K91" s="348" t="str">
        <f>iferror(if(and(Today()&gt;=VLOOKUP($K$1&amp;C91&amp;B91,TKB_HK2_Moi_Giang!$AB$3:$AE$1042,3,0),today()&lt;VLOOKUP($K$1&amp;C91&amp;B91,TKB_HK2_Moi_Giang!$AB$3:$AE$1042,4,0)),VLOOKUP($K$1&amp;C91&amp;B91,TKB_HK2_Moi_Giang!$AB$3:$AE$1042,2,0)," "),)</f>
        <v/>
      </c>
    </row>
    <row r="92">
      <c r="A92" s="344" t="s">
        <v>1269</v>
      </c>
      <c r="B92" s="350" t="s">
        <v>1269</v>
      </c>
      <c r="C92" s="346">
        <v>0.2916666666666667</v>
      </c>
      <c r="D92" s="346">
        <v>0.3541666666666667</v>
      </c>
      <c r="E92" s="347" t="str">
        <f>iferror(if(and(Today()&gt;=VLOOKUP($E$1&amp;C92&amp;B92,TKB_HK2_Moi_Giang!$AB$3:$AE$1042,3,0),today()&lt;VLOOKUP($E$1&amp;C92&amp;B92,TKB_HK2_Moi_Giang!$AB$3:$AE$1042,4,0)),VLOOKUP($E$1&amp;C92&amp;B92,TKB_HK2_Moi_Giang!$AB$3:$AE$1042,2,0)," "),)</f>
        <v/>
      </c>
      <c r="F92" s="347" t="str">
        <f>iferror(if(and(Today()&gt;=VLOOKUP($F$1&amp;C92&amp;B92,TKB_HK2_Moi_Giang!$AB$3:$AE$1042,3,0),today()&lt;VLOOKUP($F$1&amp;C92&amp;B92,TKB_HK2_Moi_Giang!$AB$3:$AE$1042,4,0)),VLOOKUP($F$1&amp;C92&amp;B92,TKB_HK2_Moi_Giang!$AB$3:$AE$1042,2,0)," "),)</f>
        <v/>
      </c>
      <c r="G92" s="347" t="str">
        <f>iferror(if(and(Today()&gt;=VLOOKUP($G$1&amp;C92&amp;B92,TKB_HK2_Moi_Giang!$AB$3:$AE$1042,3,0),today()&lt;VLOOKUP($G$1&amp;C92&amp;B92,TKB_HK2_Moi_Giang!$AB$3:$AE$1042,4,0)),VLOOKUP($G$1&amp;C92&amp;B92,TKB_HK2_Moi_Giang!$AB$3:$AE$1042,2,0)," "),)</f>
        <v/>
      </c>
      <c r="H92" s="347" t="str">
        <f>iferror(if(and(Today()&gt;=VLOOKUP($H$1&amp;C92&amp;B92,TKB_HK2_Moi_Giang!$AB$3:$AE$1042,3,0),today()&lt;VLOOKUP($H$1&amp;C92&amp;B92,TKB_HK2_Moi_Giang!$AB$3:$AE$1042,4,0)),VLOOKUP($H$1&amp;C92&amp;B92,TKB_HK2_Moi_Giang!$AB$3:$AE$1042,2,0)," "),)</f>
        <v/>
      </c>
      <c r="I92" s="347" t="str">
        <f>iferror(if(and(Today()&gt;=VLOOKUP($I$1&amp;C92&amp;B92,TKB_HK2_Moi_Giang!$AB$3:$AE$1042,3,0),today()&lt;VLOOKUP($I$1&amp;C92&amp;B92,TKB_HK2_Moi_Giang!$AB$3:$AE$1042,4,0)),VLOOKUP($I$1&amp;C92&amp;B92,TKB_HK2_Moi_Giang!$AB$3:$AE$1042,2,0)," "),)</f>
        <v/>
      </c>
      <c r="J92" s="347" t="str">
        <f>iferror(if(and(Today()&gt;=VLOOKUP($J$1&amp;C92&amp;B92,TKB_HK2_Moi_Giang!$AB$3:$AE$1042,3,0),today()&lt;VLOOKUP($J$1&amp;C92&amp;B92,TKB_HK2_Moi_Giang!$AB$3:$AE$1042,4,0)),VLOOKUP($J$1&amp;C92&amp;B92,TKB_HK2_Moi_Giang!$AB$3:$AE$1042,2,0)," "),)</f>
        <v/>
      </c>
      <c r="K92" s="348" t="str">
        <f>iferror(if(and(Today()&gt;=VLOOKUP($K$1&amp;C92&amp;B92,TKB_HK2_Moi_Giang!$AB$3:$AE$1042,3,0),today()&lt;VLOOKUP($K$1&amp;C92&amp;B92,TKB_HK2_Moi_Giang!$AB$3:$AE$1042,4,0)),VLOOKUP($K$1&amp;C92&amp;B92,TKB_HK2_Moi_Giang!$AB$3:$AE$1042,2,0)," "),)</f>
        <v/>
      </c>
    </row>
    <row r="93">
      <c r="A93" s="12"/>
      <c r="B93" s="350" t="s">
        <v>1269</v>
      </c>
      <c r="C93" s="346">
        <v>0.3229166666666667</v>
      </c>
      <c r="D93" s="346">
        <v>0.3854166666666667</v>
      </c>
      <c r="E93" s="347" t="str">
        <f>iferror(if(and(Today()&gt;=VLOOKUP($E$1&amp;C93&amp;B93,TKB_HK2_Moi_Giang!$AB$3:$AE$1042,3,0),today()&lt;VLOOKUP($E$1&amp;C93&amp;B93,TKB_HK2_Moi_Giang!$AB$3:$AE$1042,4,0)),VLOOKUP($E$1&amp;C93&amp;B93,TKB_HK2_Moi_Giang!$AB$3:$AE$1042,2,0)," "),)</f>
        <v/>
      </c>
      <c r="F93" s="347" t="str">
        <f>iferror(if(and(Today()&gt;=VLOOKUP($F$1&amp;C93&amp;B93,TKB_HK2_Moi_Giang!$AB$3:$AE$1042,3,0),today()&lt;VLOOKUP($F$1&amp;C93&amp;B93,TKB_HK2_Moi_Giang!$AB$3:$AE$1042,4,0)),VLOOKUP($F$1&amp;C93&amp;B93,TKB_HK2_Moi_Giang!$AB$3:$AE$1042,2,0)," "),)</f>
        <v/>
      </c>
      <c r="G93" s="347" t="str">
        <f>iferror(if(and(Today()&gt;=VLOOKUP($G$1&amp;C93&amp;B93,TKB_HK2_Moi_Giang!$AB$3:$AE$1042,3,0),today()&lt;VLOOKUP($G$1&amp;C93&amp;B93,TKB_HK2_Moi_Giang!$AB$3:$AE$1042,4,0)),VLOOKUP($G$1&amp;C93&amp;B93,TKB_HK2_Moi_Giang!$AB$3:$AE$1042,2,0)," "),)</f>
        <v/>
      </c>
      <c r="H93" s="347" t="str">
        <f>iferror(if(and(Today()&gt;=VLOOKUP($H$1&amp;C93&amp;B93,TKB_HK2_Moi_Giang!$AB$3:$AE$1042,3,0),today()&lt;VLOOKUP($H$1&amp;C93&amp;B93,TKB_HK2_Moi_Giang!$AB$3:$AE$1042,4,0)),VLOOKUP($H$1&amp;C93&amp;B93,TKB_HK2_Moi_Giang!$AB$3:$AE$1042,2,0)," "),)</f>
        <v/>
      </c>
      <c r="I93" s="347" t="str">
        <f>iferror(if(and(Today()&gt;=VLOOKUP($I$1&amp;C93&amp;B93,TKB_HK2_Moi_Giang!$AB$3:$AE$1042,3,0),today()&lt;VLOOKUP($I$1&amp;C93&amp;B93,TKB_HK2_Moi_Giang!$AB$3:$AE$1042,4,0)),VLOOKUP($I$1&amp;C93&amp;B93,TKB_HK2_Moi_Giang!$AB$3:$AE$1042,2,0)," "),)</f>
        <v/>
      </c>
      <c r="J93" s="347" t="str">
        <f>iferror(if(and(Today()&gt;=VLOOKUP($J$1&amp;C93&amp;B93,TKB_HK2_Moi_Giang!$AB$3:$AE$1042,3,0),today()&lt;VLOOKUP($J$1&amp;C93&amp;B93,TKB_HK2_Moi_Giang!$AB$3:$AE$1042,4,0)),VLOOKUP($J$1&amp;C93&amp;B93,TKB_HK2_Moi_Giang!$AB$3:$AE$1042,2,0)," "),)</f>
        <v> </v>
      </c>
      <c r="K93" s="348" t="str">
        <f>iferror(if(and(Today()&gt;=VLOOKUP($K$1&amp;C93&amp;B93,TKB_HK2_Moi_Giang!$AB$3:$AE$1042,3,0),today()&lt;VLOOKUP($K$1&amp;C93&amp;B93,TKB_HK2_Moi_Giang!$AB$3:$AE$1042,4,0)),VLOOKUP($K$1&amp;C93&amp;B93,TKB_HK2_Moi_Giang!$AB$3:$AE$1042,2,0)," "),)</f>
        <v/>
      </c>
    </row>
    <row r="94">
      <c r="A94" s="12"/>
      <c r="B94" s="350" t="s">
        <v>1269</v>
      </c>
      <c r="C94" s="346">
        <v>0.3645833333333333</v>
      </c>
      <c r="D94" s="346">
        <v>0.4895833333333333</v>
      </c>
      <c r="E94" s="347" t="str">
        <f>iferror(if(and(Today()&gt;=VLOOKUP($E$1&amp;C94&amp;B94,TKB_HK2_Moi_Giang!$AB$3:$AE$1042,3,0),today()&lt;VLOOKUP($E$1&amp;C94&amp;B94,TKB_HK2_Moi_Giang!$AB$3:$AE$1042,4,0)),VLOOKUP($E$1&amp;C94&amp;B94,TKB_HK2_Moi_Giang!$AB$3:$AE$1042,2,0)," "),)</f>
        <v/>
      </c>
      <c r="F94" s="347" t="str">
        <f>iferror(if(and(Today()&gt;=VLOOKUP($F$1&amp;C94&amp;B94,TKB_HK2_Moi_Giang!$AB$3:$AE$1042,3,0),today()&lt;VLOOKUP($F$1&amp;C94&amp;B94,TKB_HK2_Moi_Giang!$AB$3:$AE$1042,4,0)),VLOOKUP($F$1&amp;C94&amp;B94,TKB_HK2_Moi_Giang!$AB$3:$AE$1042,2,0)," "),)</f>
        <v/>
      </c>
      <c r="G94" s="347" t="str">
        <f>iferror(if(and(Today()&gt;=VLOOKUP($G$1&amp;C94&amp;B94,TKB_HK2_Moi_Giang!$AB$3:$AE$1042,3,0),today()&lt;VLOOKUP($G$1&amp;C94&amp;B94,TKB_HK2_Moi_Giang!$AB$3:$AE$1042,4,0)),VLOOKUP($G$1&amp;C94&amp;B94,TKB_HK2_Moi_Giang!$AB$3:$AE$1042,2,0)," "),)</f>
        <v/>
      </c>
      <c r="H94" s="347" t="str">
        <f>iferror(if(and(Today()&gt;=VLOOKUP($H$1&amp;C94&amp;B94,TKB_HK2_Moi_Giang!$AB$3:$AE$1042,3,0),today()&lt;VLOOKUP($H$1&amp;C94&amp;B94,TKB_HK2_Moi_Giang!$AB$3:$AE$1042,4,0)),VLOOKUP($H$1&amp;C94&amp;B94,TKB_HK2_Moi_Giang!$AB$3:$AE$1042,2,0)," "),)</f>
        <v/>
      </c>
      <c r="I94" s="347" t="str">
        <f>iferror(if(and(Today()&gt;=VLOOKUP($I$1&amp;C94&amp;B94,TKB_HK2_Moi_Giang!$AB$3:$AE$1042,3,0),today()&lt;VLOOKUP($I$1&amp;C94&amp;B94,TKB_HK2_Moi_Giang!$AB$3:$AE$1042,4,0)),VLOOKUP($I$1&amp;C94&amp;B94,TKB_HK2_Moi_Giang!$AB$3:$AE$1042,2,0)," "),)</f>
        <v/>
      </c>
      <c r="J94" s="347" t="str">
        <f>iferror(if(and(Today()&gt;=VLOOKUP($J$1&amp;C94&amp;B94,TKB_HK2_Moi_Giang!$AB$3:$AE$1042,3,0),today()&lt;VLOOKUP($J$1&amp;C94&amp;B94,TKB_HK2_Moi_Giang!$AB$3:$AE$1042,4,0)),VLOOKUP($J$1&amp;C94&amp;B94,TKB_HK2_Moi_Giang!$AB$3:$AE$1042,2,0)," "),)</f>
        <v/>
      </c>
      <c r="K94" s="348" t="str">
        <f>iferror(if(and(Today()&gt;=VLOOKUP($K$1&amp;C94&amp;B94,TKB_HK2_Moi_Giang!$AB$3:$AE$1042,3,0),today()&lt;VLOOKUP($K$1&amp;C94&amp;B94,TKB_HK2_Moi_Giang!$AB$3:$AE$1042,4,0)),VLOOKUP($K$1&amp;C94&amp;B94,TKB_HK2_Moi_Giang!$AB$3:$AE$1042,2,0)," "),)</f>
        <v/>
      </c>
    </row>
    <row r="95">
      <c r="A95" s="12"/>
      <c r="B95" s="350" t="s">
        <v>1269</v>
      </c>
      <c r="C95" s="349">
        <v>0.5416666666666666</v>
      </c>
      <c r="D95" s="349">
        <v>0.6354166666666666</v>
      </c>
      <c r="E95" s="347" t="str">
        <f>iferror(if(and(Today()&gt;=VLOOKUP($E$1&amp;C95&amp;B95,TKB_HK2_Moi_Giang!$AB$3:$AE$1042,3,0),today()&lt;VLOOKUP($E$1&amp;C95&amp;B95,TKB_HK2_Moi_Giang!$AB$3:$AE$1042,4,0)),VLOOKUP($E$1&amp;C95&amp;B95,TKB_HK2_Moi_Giang!$AB$3:$AE$1042,2,0)," "),)</f>
        <v/>
      </c>
      <c r="F95" s="347" t="str">
        <f>iferror(if(and(Today()&gt;=VLOOKUP($F$1&amp;C95&amp;B95,TKB_HK2_Moi_Giang!$AB$3:$AE$1042,3,0),today()&lt;VLOOKUP($F$1&amp;C95&amp;B95,TKB_HK2_Moi_Giang!$AB$3:$AE$1042,4,0)),VLOOKUP($F$1&amp;C95&amp;B95,TKB_HK2_Moi_Giang!$AB$3:$AE$1042,2,0)," "),)</f>
        <v> </v>
      </c>
      <c r="G95" s="347" t="str">
        <f>iferror(if(and(Today()&gt;=VLOOKUP($G$1&amp;C95&amp;B95,TKB_HK2_Moi_Giang!$AB$3:$AE$1042,3,0),today()&lt;VLOOKUP($G$1&amp;C95&amp;B95,TKB_HK2_Moi_Giang!$AB$3:$AE$1042,4,0)),VLOOKUP($G$1&amp;C95&amp;B95,TKB_HK2_Moi_Giang!$AB$3:$AE$1042,2,0)," "),)</f>
        <v> </v>
      </c>
      <c r="H95" s="347" t="str">
        <f>iferror(if(and(Today()&gt;=VLOOKUP($H$1&amp;C95&amp;B95,TKB_HK2_Moi_Giang!$AB$3:$AE$1042,3,0),today()&lt;VLOOKUP($H$1&amp;C95&amp;B95,TKB_HK2_Moi_Giang!$AB$3:$AE$1042,4,0)),VLOOKUP($H$1&amp;C95&amp;B95,TKB_HK2_Moi_Giang!$AB$3:$AE$1042,2,0)," "),)</f>
        <v/>
      </c>
      <c r="I95" s="347" t="str">
        <f>iferror(if(and(Today()&gt;=VLOOKUP($I$1&amp;C95&amp;B95,TKB_HK2_Moi_Giang!$AB$3:$AE$1042,3,0),today()&lt;VLOOKUP($I$1&amp;C95&amp;B95,TKB_HK2_Moi_Giang!$AB$3:$AE$1042,4,0)),VLOOKUP($I$1&amp;C95&amp;B95,TKB_HK2_Moi_Giang!$AB$3:$AE$1042,2,0)," "),)</f>
        <v/>
      </c>
      <c r="J95" s="347" t="str">
        <f>iferror(if(and(Today()&gt;=VLOOKUP($J$1&amp;C95&amp;B95,TKB_HK2_Moi_Giang!$AB$3:$AE$1042,3,0),today()&lt;VLOOKUP($J$1&amp;C95&amp;B95,TKB_HK2_Moi_Giang!$AB$3:$AE$1042,4,0)),VLOOKUP($J$1&amp;C95&amp;B95,TKB_HK2_Moi_Giang!$AB$3:$AE$1042,2,0)," "),)</f>
        <v> </v>
      </c>
      <c r="K95" s="348" t="str">
        <f>iferror(if(and(Today()&gt;=VLOOKUP($K$1&amp;C95&amp;B95,TKB_HK2_Moi_Giang!$AB$3:$AE$1042,3,0),today()&lt;VLOOKUP($K$1&amp;C95&amp;B95,TKB_HK2_Moi_Giang!$AB$3:$AE$1042,4,0)),VLOOKUP($K$1&amp;C95&amp;B95,TKB_HK2_Moi_Giang!$AB$3:$AE$1042,2,0)," "),)</f>
        <v/>
      </c>
    </row>
    <row r="96">
      <c r="A96" s="12"/>
      <c r="B96" s="350" t="s">
        <v>1269</v>
      </c>
      <c r="C96" s="349">
        <v>0.6458333333333334</v>
      </c>
      <c r="D96" s="349">
        <v>0.7395833333333334</v>
      </c>
      <c r="E96" s="347" t="str">
        <f>iferror(if(and(Today()&gt;=VLOOKUP($E$1&amp;C96&amp;B96,TKB_HK2_Moi_Giang!$AB$3:$AE$1042,3,0),today()&lt;VLOOKUP($E$1&amp;C96&amp;B96,TKB_HK2_Moi_Giang!$AB$3:$AE$1042,4,0)),VLOOKUP($E$1&amp;C96&amp;B96,TKB_HK2_Moi_Giang!$AB$3:$AE$1042,2,0)," "),)</f>
        <v/>
      </c>
      <c r="F96" s="347" t="str">
        <f>iferror(if(and(Today()&gt;=VLOOKUP($F$1&amp;C96&amp;B96,TKB_HK2_Moi_Giang!$AB$3:$AE$1042,3,0),today()&lt;VLOOKUP($F$1&amp;C96&amp;B96,TKB_HK2_Moi_Giang!$AB$3:$AE$1042,4,0)),VLOOKUP($F$1&amp;C96&amp;B96,TKB_HK2_Moi_Giang!$AB$3:$AE$1042,2,0)," "),)</f>
        <v/>
      </c>
      <c r="G96" s="347" t="str">
        <f>iferror(if(and(Today()&gt;=VLOOKUP($G$1&amp;C96&amp;B96,TKB_HK2_Moi_Giang!$AB$3:$AE$1042,3,0),today()&lt;VLOOKUP($G$1&amp;C96&amp;B96,TKB_HK2_Moi_Giang!$AB$3:$AE$1042,4,0)),VLOOKUP($G$1&amp;C96&amp;B96,TKB_HK2_Moi_Giang!$AB$3:$AE$1042,2,0)," "),)</f>
        <v/>
      </c>
      <c r="H96" s="347" t="str">
        <f>iferror(if(and(Today()&gt;=VLOOKUP($H$1&amp;C96&amp;B96,TKB_HK2_Moi_Giang!$AB$3:$AE$1042,3,0),today()&lt;VLOOKUP($H$1&amp;C96&amp;B96,TKB_HK2_Moi_Giang!$AB$3:$AE$1042,4,0)),VLOOKUP($H$1&amp;C96&amp;B96,TKB_HK2_Moi_Giang!$AB$3:$AE$1042,2,0)," "),)</f>
        <v/>
      </c>
      <c r="I96" s="347" t="str">
        <f>iferror(if(and(Today()&gt;=VLOOKUP($I$1&amp;C96&amp;B96,TKB_HK2_Moi_Giang!$AB$3:$AE$1042,3,0),today()&lt;VLOOKUP($I$1&amp;C96&amp;B96,TKB_HK2_Moi_Giang!$AB$3:$AE$1042,4,0)),VLOOKUP($I$1&amp;C96&amp;B96,TKB_HK2_Moi_Giang!$AB$3:$AE$1042,2,0)," "),)</f>
        <v/>
      </c>
      <c r="J96" s="347" t="str">
        <f>iferror(if(and(Today()&gt;=VLOOKUP($J$1&amp;C96&amp;B96,TKB_HK2_Moi_Giang!$AB$3:$AE$1042,3,0),today()&lt;VLOOKUP($J$1&amp;C96&amp;B96,TKB_HK2_Moi_Giang!$AB$3:$AE$1042,4,0)),VLOOKUP($J$1&amp;C96&amp;B96,TKB_HK2_Moi_Giang!$AB$3:$AE$1042,2,0)," "),)</f>
        <v/>
      </c>
      <c r="K96" s="348" t="str">
        <f>iferror(if(and(Today()&gt;=VLOOKUP($K$1&amp;C96&amp;B96,TKB_HK2_Moi_Giang!$AB$3:$AE$1042,3,0),today()&lt;VLOOKUP($K$1&amp;C96&amp;B96,TKB_HK2_Moi_Giang!$AB$3:$AE$1042,4,0)),VLOOKUP($K$1&amp;C96&amp;B96,TKB_HK2_Moi_Giang!$AB$3:$AE$1042,2,0)," "),)</f>
        <v/>
      </c>
    </row>
    <row r="97">
      <c r="A97" s="19"/>
      <c r="B97" s="350" t="s">
        <v>1269</v>
      </c>
      <c r="C97" s="349">
        <v>0.75</v>
      </c>
      <c r="D97" s="349">
        <v>0.84375</v>
      </c>
      <c r="E97" s="347" t="str">
        <f>iferror(if(and(Today()&gt;=VLOOKUP($E$1&amp;C97&amp;B97,TKB_HK2_Moi_Giang!$AB$3:$AE$1042,3,0),today()&lt;VLOOKUP($E$1&amp;C97&amp;B97,TKB_HK2_Moi_Giang!$AB$3:$AE$1042,4,0)),VLOOKUP($E$1&amp;C97&amp;B97,TKB_HK2_Moi_Giang!$AB$3:$AE$1042,2,0)," "),)</f>
        <v/>
      </c>
      <c r="F97" s="347" t="str">
        <f>iferror(if(and(Today()&gt;=VLOOKUP($F$1&amp;C97&amp;B97,TKB_HK2_Moi_Giang!$AB$3:$AE$1042,3,0),today()&lt;VLOOKUP($F$1&amp;C97&amp;B97,TKB_HK2_Moi_Giang!$AB$3:$AE$1042,4,0)),VLOOKUP($F$1&amp;C97&amp;B97,TKB_HK2_Moi_Giang!$AB$3:$AE$1042,2,0)," "),)</f>
        <v/>
      </c>
      <c r="G97" s="347" t="str">
        <f>iferror(if(and(Today()&gt;=VLOOKUP($G$1&amp;C97&amp;B97,TKB_HK2_Moi_Giang!$AB$3:$AE$1042,3,0),today()&lt;VLOOKUP($G$1&amp;C97&amp;B97,TKB_HK2_Moi_Giang!$AB$3:$AE$1042,4,0)),VLOOKUP($G$1&amp;C97&amp;B97,TKB_HK2_Moi_Giang!$AB$3:$AE$1042,2,0)," "),)</f>
        <v/>
      </c>
      <c r="H97" s="347" t="str">
        <f>iferror(if(and(Today()&gt;=VLOOKUP($H$1&amp;C97&amp;B97,TKB_HK2_Moi_Giang!$AB$3:$AE$1042,3,0),today()&lt;VLOOKUP($H$1&amp;C97&amp;B97,TKB_HK2_Moi_Giang!$AB$3:$AE$1042,4,0)),VLOOKUP($H$1&amp;C97&amp;B97,TKB_HK2_Moi_Giang!$AB$3:$AE$1042,2,0)," "),)</f>
        <v/>
      </c>
      <c r="I97" s="347" t="str">
        <f>iferror(if(and(Today()&gt;=VLOOKUP($I$1&amp;C97&amp;B97,TKB_HK2_Moi_Giang!$AB$3:$AE$1042,3,0),today()&lt;VLOOKUP($I$1&amp;C97&amp;B97,TKB_HK2_Moi_Giang!$AB$3:$AE$1042,4,0)),VLOOKUP($I$1&amp;C97&amp;B97,TKB_HK2_Moi_Giang!$AB$3:$AE$1042,2,0)," "),)</f>
        <v/>
      </c>
      <c r="J97" s="347" t="str">
        <f>iferror(if(and(Today()&gt;=VLOOKUP($J$1&amp;C97&amp;B97,TKB_HK2_Moi_Giang!$AB$3:$AE$1042,3,0),today()&lt;VLOOKUP($J$1&amp;C97&amp;B97,TKB_HK2_Moi_Giang!$AB$3:$AE$1042,4,0)),VLOOKUP($J$1&amp;C97&amp;B97,TKB_HK2_Moi_Giang!$AB$3:$AE$1042,2,0)," "),)</f>
        <v/>
      </c>
      <c r="K97" s="348" t="str">
        <f>iferror(if(and(Today()&gt;=VLOOKUP($K$1&amp;C97&amp;B97,TKB_HK2_Moi_Giang!$AB$3:$AE$1042,3,0),today()&lt;VLOOKUP($K$1&amp;C97&amp;B97,TKB_HK2_Moi_Giang!$AB$3:$AE$1042,4,0)),VLOOKUP($K$1&amp;C97&amp;B97,TKB_HK2_Moi_Giang!$AB$3:$AE$1042,2,0)," "),)</f>
        <v/>
      </c>
    </row>
    <row r="98">
      <c r="A98" s="344" t="s">
        <v>1389</v>
      </c>
      <c r="B98" s="350" t="s">
        <v>1389</v>
      </c>
      <c r="C98" s="346">
        <v>0.2916666666666667</v>
      </c>
      <c r="D98" s="346">
        <v>0.3541666666666667</v>
      </c>
      <c r="E98" s="347" t="str">
        <f>iferror(if(and(Today()&gt;=VLOOKUP($E$1&amp;C98&amp;B98,TKB_HK2_Moi_Giang!$AB$3:$AE$1042,3,0),today()&lt;VLOOKUP($E$1&amp;C98&amp;B98,TKB_HK2_Moi_Giang!$AB$3:$AE$1042,4,0)),VLOOKUP($E$1&amp;C98&amp;B98,TKB_HK2_Moi_Giang!$AB$3:$AE$1042,2,0)," "),)</f>
        <v/>
      </c>
      <c r="F98" s="347" t="str">
        <f>iferror(if(and(Today()&gt;=VLOOKUP($F$1&amp;C98&amp;B98,TKB_HK2_Moi_Giang!$AB$3:$AE$1042,3,0),today()&lt;VLOOKUP($F$1&amp;C98&amp;B98,TKB_HK2_Moi_Giang!$AB$3:$AE$1042,4,0)),VLOOKUP($F$1&amp;C98&amp;B98,TKB_HK2_Moi_Giang!$AB$3:$AE$1042,2,0)," "),)</f>
        <v/>
      </c>
      <c r="G98" s="347" t="str">
        <f>iferror(if(and(Today()&gt;=VLOOKUP($G$1&amp;C98&amp;B98,TKB_HK2_Moi_Giang!$AB$3:$AE$1042,3,0),today()&lt;VLOOKUP($G$1&amp;C98&amp;B98,TKB_HK2_Moi_Giang!$AB$3:$AE$1042,4,0)),VLOOKUP($G$1&amp;C98&amp;B98,TKB_HK2_Moi_Giang!$AB$3:$AE$1042,2,0)," "),)</f>
        <v/>
      </c>
      <c r="H98" s="347" t="str">
        <f>iferror(if(and(Today()&gt;=VLOOKUP($H$1&amp;C98&amp;B98,TKB_HK2_Moi_Giang!$AB$3:$AE$1042,3,0),today()&lt;VLOOKUP($H$1&amp;C98&amp;B98,TKB_HK2_Moi_Giang!$AB$3:$AE$1042,4,0)),VLOOKUP($H$1&amp;C98&amp;B98,TKB_HK2_Moi_Giang!$AB$3:$AE$1042,2,0)," "),)</f>
        <v/>
      </c>
      <c r="I98" s="347" t="str">
        <f>iferror(if(and(Today()&gt;=VLOOKUP($I$1&amp;C98&amp;B98,TKB_HK2_Moi_Giang!$AB$3:$AE$1042,3,0),today()&lt;VLOOKUP($I$1&amp;C98&amp;B98,TKB_HK2_Moi_Giang!$AB$3:$AE$1042,4,0)),VLOOKUP($I$1&amp;C98&amp;B98,TKB_HK2_Moi_Giang!$AB$3:$AE$1042,2,0)," "),)</f>
        <v/>
      </c>
      <c r="J98" s="347" t="str">
        <f>iferror(if(and(Today()&gt;=VLOOKUP($J$1&amp;C98&amp;B98,TKB_HK2_Moi_Giang!$AB$3:$AE$1042,3,0),today()&lt;VLOOKUP($J$1&amp;C98&amp;B98,TKB_HK2_Moi_Giang!$AB$3:$AE$1042,4,0)),VLOOKUP($J$1&amp;C98&amp;B98,TKB_HK2_Moi_Giang!$AB$3:$AE$1042,2,0)," "),)</f>
        <v/>
      </c>
      <c r="K98" s="348" t="str">
        <f>iferror(if(and(Today()&gt;=VLOOKUP($K$1&amp;C98&amp;B98,TKB_HK2_Moi_Giang!$AB$3:$AE$1042,3,0),today()&lt;VLOOKUP($K$1&amp;C98&amp;B98,TKB_HK2_Moi_Giang!$AB$3:$AE$1042,4,0)),VLOOKUP($K$1&amp;C98&amp;B98,TKB_HK2_Moi_Giang!$AB$3:$AE$1042,2,0)," "),)</f>
        <v/>
      </c>
    </row>
    <row r="99">
      <c r="A99" s="12"/>
      <c r="B99" s="350" t="s">
        <v>1389</v>
      </c>
      <c r="C99" s="346">
        <v>0.3229166666666667</v>
      </c>
      <c r="D99" s="346">
        <v>0.3854166666666667</v>
      </c>
      <c r="E99" s="347" t="str">
        <f>iferror(if(and(Today()&gt;=VLOOKUP($E$1&amp;C99&amp;B99,TKB_HK2_Moi_Giang!$AB$3:$AE$1042,3,0),today()&lt;VLOOKUP($E$1&amp;C99&amp;B99,TKB_HK2_Moi_Giang!$AB$3:$AE$1042,4,0)),VLOOKUP($E$1&amp;C99&amp;B99,TKB_HK2_Moi_Giang!$AB$3:$AE$1042,2,0)," "),)</f>
        <v/>
      </c>
      <c r="F99" s="347" t="str">
        <f>iferror(if(and(Today()&gt;=VLOOKUP($F$1&amp;C99&amp;B99,TKB_HK2_Moi_Giang!$AB$3:$AE$1042,3,0),today()&lt;VLOOKUP($F$1&amp;C99&amp;B99,TKB_HK2_Moi_Giang!$AB$3:$AE$1042,4,0)),VLOOKUP($F$1&amp;C99&amp;B99,TKB_HK2_Moi_Giang!$AB$3:$AE$1042,2,0)," "),)</f>
        <v/>
      </c>
      <c r="G99" s="347" t="str">
        <f>iferror(if(and(Today()&gt;=VLOOKUP($G$1&amp;C99&amp;B99,TKB_HK2_Moi_Giang!$AB$3:$AE$1042,3,0),today()&lt;VLOOKUP($G$1&amp;C99&amp;B99,TKB_HK2_Moi_Giang!$AB$3:$AE$1042,4,0)),VLOOKUP($G$1&amp;C99&amp;B99,TKB_HK2_Moi_Giang!$AB$3:$AE$1042,2,0)," "),)</f>
        <v/>
      </c>
      <c r="H99" s="347" t="str">
        <f>iferror(if(and(Today()&gt;=VLOOKUP($H$1&amp;C99&amp;B99,TKB_HK2_Moi_Giang!$AB$3:$AE$1042,3,0),today()&lt;VLOOKUP($H$1&amp;C99&amp;B99,TKB_HK2_Moi_Giang!$AB$3:$AE$1042,4,0)),VLOOKUP($H$1&amp;C99&amp;B99,TKB_HK2_Moi_Giang!$AB$3:$AE$1042,2,0)," "),)</f>
        <v/>
      </c>
      <c r="I99" s="347" t="str">
        <f>iferror(if(and(Today()&gt;=VLOOKUP($I$1&amp;C99&amp;B99,TKB_HK2_Moi_Giang!$AB$3:$AE$1042,3,0),today()&lt;VLOOKUP($I$1&amp;C99&amp;B99,TKB_HK2_Moi_Giang!$AB$3:$AE$1042,4,0)),VLOOKUP($I$1&amp;C99&amp;B99,TKB_HK2_Moi_Giang!$AB$3:$AE$1042,2,0)," "),)</f>
        <v/>
      </c>
      <c r="J99" s="347" t="str">
        <f>iferror(if(and(Today()&gt;=VLOOKUP($J$1&amp;C99&amp;B99,TKB_HK2_Moi_Giang!$AB$3:$AE$1042,3,0),today()&lt;VLOOKUP($J$1&amp;C99&amp;B99,TKB_HK2_Moi_Giang!$AB$3:$AE$1042,4,0)),VLOOKUP($J$1&amp;C99&amp;B99,TKB_HK2_Moi_Giang!$AB$3:$AE$1042,2,0)," "),)</f>
        <v/>
      </c>
      <c r="K99" s="348" t="str">
        <f>iferror(if(and(Today()&gt;=VLOOKUP($K$1&amp;C99&amp;B99,TKB_HK2_Moi_Giang!$AB$3:$AE$1042,3,0),today()&lt;VLOOKUP($K$1&amp;C99&amp;B99,TKB_HK2_Moi_Giang!$AB$3:$AE$1042,4,0)),VLOOKUP($K$1&amp;C99&amp;B99,TKB_HK2_Moi_Giang!$AB$3:$AE$1042,2,0)," "),)</f>
        <v/>
      </c>
    </row>
    <row r="100">
      <c r="A100" s="12"/>
      <c r="B100" s="350" t="s">
        <v>1389</v>
      </c>
      <c r="C100" s="346">
        <v>0.3645833333333333</v>
      </c>
      <c r="D100" s="346">
        <v>0.4895833333333333</v>
      </c>
      <c r="E100" s="347" t="str">
        <f>iferror(if(and(Today()&gt;=VLOOKUP($E$1&amp;C100&amp;B100,TKB_HK2_Moi_Giang!$AB$3:$AE$1042,3,0),today()&lt;VLOOKUP($E$1&amp;C100&amp;B100,TKB_HK2_Moi_Giang!$AB$3:$AE$1042,4,0)),VLOOKUP($E$1&amp;C100&amp;B100,TKB_HK2_Moi_Giang!$AB$3:$AE$1042,2,0)," "),)</f>
        <v/>
      </c>
      <c r="F100" s="347" t="str">
        <f>iferror(if(and(Today()&gt;=VLOOKUP($F$1&amp;C100&amp;B100,TKB_HK2_Moi_Giang!$AB$3:$AE$1042,3,0),today()&lt;VLOOKUP($F$1&amp;C100&amp;B100,TKB_HK2_Moi_Giang!$AB$3:$AE$1042,4,0)),VLOOKUP($F$1&amp;C100&amp;B100,TKB_HK2_Moi_Giang!$AB$3:$AE$1042,2,0)," "),)</f>
        <v/>
      </c>
      <c r="G100" s="347" t="str">
        <f>iferror(if(and(Today()&gt;=VLOOKUP($G$1&amp;C100&amp;B100,TKB_HK2_Moi_Giang!$AB$3:$AE$1042,3,0),today()&lt;VLOOKUP($G$1&amp;C100&amp;B100,TKB_HK2_Moi_Giang!$AB$3:$AE$1042,4,0)),VLOOKUP($G$1&amp;C100&amp;B100,TKB_HK2_Moi_Giang!$AB$3:$AE$1042,2,0)," "),)</f>
        <v/>
      </c>
      <c r="H100" s="347" t="str">
        <f>iferror(if(and(Today()&gt;=VLOOKUP($H$1&amp;C100&amp;B100,TKB_HK2_Moi_Giang!$AB$3:$AE$1042,3,0),today()&lt;VLOOKUP($H$1&amp;C100&amp;B100,TKB_HK2_Moi_Giang!$AB$3:$AE$1042,4,0)),VLOOKUP($H$1&amp;C100&amp;B100,TKB_HK2_Moi_Giang!$AB$3:$AE$1042,2,0)," "),)</f>
        <v/>
      </c>
      <c r="I100" s="347" t="str">
        <f>iferror(if(and(Today()&gt;=VLOOKUP($I$1&amp;C100&amp;B100,TKB_HK2_Moi_Giang!$AB$3:$AE$1042,3,0),today()&lt;VLOOKUP($I$1&amp;C100&amp;B100,TKB_HK2_Moi_Giang!$AB$3:$AE$1042,4,0)),VLOOKUP($I$1&amp;C100&amp;B100,TKB_HK2_Moi_Giang!$AB$3:$AE$1042,2,0)," "),)</f>
        <v/>
      </c>
      <c r="J100" s="347" t="str">
        <f>iferror(if(and(Today()&gt;=VLOOKUP($J$1&amp;C100&amp;B100,TKB_HK2_Moi_Giang!$AB$3:$AE$1042,3,0),today()&lt;VLOOKUP($J$1&amp;C100&amp;B100,TKB_HK2_Moi_Giang!$AB$3:$AE$1042,4,0)),VLOOKUP($J$1&amp;C100&amp;B100,TKB_HK2_Moi_Giang!$AB$3:$AE$1042,2,0)," "),)</f>
        <v/>
      </c>
      <c r="K100" s="348" t="str">
        <f>iferror(if(and(Today()&gt;=VLOOKUP($K$1&amp;C100&amp;B100,TKB_HK2_Moi_Giang!$AB$3:$AE$1042,3,0),today()&lt;VLOOKUP($K$1&amp;C100&amp;B100,TKB_HK2_Moi_Giang!$AB$3:$AE$1042,4,0)),VLOOKUP($K$1&amp;C100&amp;B100,TKB_HK2_Moi_Giang!$AB$3:$AE$1042,2,0)," "),)</f>
        <v/>
      </c>
    </row>
    <row r="101">
      <c r="A101" s="12"/>
      <c r="B101" s="350" t="s">
        <v>1389</v>
      </c>
      <c r="C101" s="349">
        <v>0.5416666666666666</v>
      </c>
      <c r="D101" s="349">
        <v>0.6354166666666666</v>
      </c>
      <c r="E101" s="347" t="str">
        <f>iferror(if(and(Today()&gt;=VLOOKUP($E$1&amp;C101&amp;B101,TKB_HK2_Moi_Giang!$AB$3:$AE$1042,3,0),today()&lt;VLOOKUP($E$1&amp;C101&amp;B101,TKB_HK2_Moi_Giang!$AB$3:$AE$1042,4,0)),VLOOKUP($E$1&amp;C101&amp;B101,TKB_HK2_Moi_Giang!$AB$3:$AE$1042,2,0)," "),)</f>
        <v/>
      </c>
      <c r="F101" s="347" t="str">
        <f>iferror(if(and(Today()&gt;=VLOOKUP($F$1&amp;C101&amp;B101,TKB_HK2_Moi_Giang!$AB$3:$AE$1042,3,0),today()&lt;VLOOKUP($F$1&amp;C101&amp;B101,TKB_HK2_Moi_Giang!$AB$3:$AE$1042,4,0)),VLOOKUP($F$1&amp;C101&amp;B101,TKB_HK2_Moi_Giang!$AB$3:$AE$1042,2,0)," "),)</f>
        <v/>
      </c>
      <c r="G101" s="347" t="str">
        <f>iferror(if(and(Today()&gt;=VLOOKUP($G$1&amp;C101&amp;B101,TKB_HK2_Moi_Giang!$AB$3:$AE$1042,3,0),today()&lt;VLOOKUP($G$1&amp;C101&amp;B101,TKB_HK2_Moi_Giang!$AB$3:$AE$1042,4,0)),VLOOKUP($G$1&amp;C101&amp;B101,TKB_HK2_Moi_Giang!$AB$3:$AE$1042,2,0)," "),)</f>
        <v/>
      </c>
      <c r="H101" s="347" t="str">
        <f>iferror(if(and(Today()&gt;=VLOOKUP($H$1&amp;C101&amp;B101,TKB_HK2_Moi_Giang!$AB$3:$AE$1042,3,0),today()&lt;VLOOKUP($H$1&amp;C101&amp;B101,TKB_HK2_Moi_Giang!$AB$3:$AE$1042,4,0)),VLOOKUP($H$1&amp;C101&amp;B101,TKB_HK2_Moi_Giang!$AB$3:$AE$1042,2,0)," "),)</f>
        <v/>
      </c>
      <c r="I101" s="347" t="str">
        <f>iferror(if(and(Today()&gt;=VLOOKUP($I$1&amp;C101&amp;B101,TKB_HK2_Moi_Giang!$AB$3:$AE$1042,3,0),today()&lt;VLOOKUP($I$1&amp;C101&amp;B101,TKB_HK2_Moi_Giang!$AB$3:$AE$1042,4,0)),VLOOKUP($I$1&amp;C101&amp;B101,TKB_HK2_Moi_Giang!$AB$3:$AE$1042,2,0)," "),)</f>
        <v/>
      </c>
      <c r="J101" s="347" t="str">
        <f>iferror(if(and(Today()&gt;=VLOOKUP($J$1&amp;C101&amp;B101,TKB_HK2_Moi_Giang!$AB$3:$AE$1042,3,0),today()&lt;VLOOKUP($J$1&amp;C101&amp;B101,TKB_HK2_Moi_Giang!$AB$3:$AE$1042,4,0)),VLOOKUP($J$1&amp;C101&amp;B101,TKB_HK2_Moi_Giang!$AB$3:$AE$1042,2,0)," "),)</f>
        <v/>
      </c>
      <c r="K101" s="348" t="str">
        <f>iferror(if(and(Today()&gt;=VLOOKUP($K$1&amp;C101&amp;B101,TKB_HK2_Moi_Giang!$AB$3:$AE$1042,3,0),today()&lt;VLOOKUP($K$1&amp;C101&amp;B101,TKB_HK2_Moi_Giang!$AB$3:$AE$1042,4,0)),VLOOKUP($K$1&amp;C101&amp;B101,TKB_HK2_Moi_Giang!$AB$3:$AE$1042,2,0)," "),)</f>
        <v/>
      </c>
    </row>
    <row r="102">
      <c r="A102" s="12"/>
      <c r="B102" s="350" t="s">
        <v>1389</v>
      </c>
      <c r="C102" s="349">
        <v>0.6458333333333334</v>
      </c>
      <c r="D102" s="349">
        <v>0.7395833333333334</v>
      </c>
      <c r="E102" s="347" t="str">
        <f>iferror(if(and(Today()&gt;=VLOOKUP($E$1&amp;C102&amp;B102,TKB_HK2_Moi_Giang!$AB$3:$AE$1042,3,0),today()&lt;VLOOKUP($E$1&amp;C102&amp;B102,TKB_HK2_Moi_Giang!$AB$3:$AE$1042,4,0)),VLOOKUP($E$1&amp;C102&amp;B102,TKB_HK2_Moi_Giang!$AB$3:$AE$1042,2,0)," "),)</f>
        <v/>
      </c>
      <c r="F102" s="347" t="str">
        <f>iferror(if(and(Today()&gt;=VLOOKUP($F$1&amp;C102&amp;B102,TKB_HK2_Moi_Giang!$AB$3:$AE$1042,3,0),today()&lt;VLOOKUP($F$1&amp;C102&amp;B102,TKB_HK2_Moi_Giang!$AB$3:$AE$1042,4,0)),VLOOKUP($F$1&amp;C102&amp;B102,TKB_HK2_Moi_Giang!$AB$3:$AE$1042,2,0)," "),)</f>
        <v/>
      </c>
      <c r="G102" s="347" t="str">
        <f>iferror(if(and(Today()&gt;=VLOOKUP($G$1&amp;C102&amp;B102,TKB_HK2_Moi_Giang!$AB$3:$AE$1042,3,0),today()&lt;VLOOKUP($G$1&amp;C102&amp;B102,TKB_HK2_Moi_Giang!$AB$3:$AE$1042,4,0)),VLOOKUP($G$1&amp;C102&amp;B102,TKB_HK2_Moi_Giang!$AB$3:$AE$1042,2,0)," "),)</f>
        <v/>
      </c>
      <c r="H102" s="347" t="str">
        <f>iferror(if(and(Today()&gt;=VLOOKUP($H$1&amp;C102&amp;B102,TKB_HK2_Moi_Giang!$AB$3:$AE$1042,3,0),today()&lt;VLOOKUP($H$1&amp;C102&amp;B102,TKB_HK2_Moi_Giang!$AB$3:$AE$1042,4,0)),VLOOKUP($H$1&amp;C102&amp;B102,TKB_HK2_Moi_Giang!$AB$3:$AE$1042,2,0)," "),)</f>
        <v/>
      </c>
      <c r="I102" s="347" t="str">
        <f>iferror(if(and(Today()&gt;=VLOOKUP($I$1&amp;C102&amp;B102,TKB_HK2_Moi_Giang!$AB$3:$AE$1042,3,0),today()&lt;VLOOKUP($I$1&amp;C102&amp;B102,TKB_HK2_Moi_Giang!$AB$3:$AE$1042,4,0)),VLOOKUP($I$1&amp;C102&amp;B102,TKB_HK2_Moi_Giang!$AB$3:$AE$1042,2,0)," "),)</f>
        <v/>
      </c>
      <c r="J102" s="347" t="str">
        <f>iferror(if(and(Today()&gt;=VLOOKUP($J$1&amp;C102&amp;B102,TKB_HK2_Moi_Giang!$AB$3:$AE$1042,3,0),today()&lt;VLOOKUP($J$1&amp;C102&amp;B102,TKB_HK2_Moi_Giang!$AB$3:$AE$1042,4,0)),VLOOKUP($J$1&amp;C102&amp;B102,TKB_HK2_Moi_Giang!$AB$3:$AE$1042,2,0)," "),)</f>
        <v/>
      </c>
      <c r="K102" s="348" t="str">
        <f>iferror(if(and(Today()&gt;=VLOOKUP($K$1&amp;C102&amp;B102,TKB_HK2_Moi_Giang!$AB$3:$AE$1042,3,0),today()&lt;VLOOKUP($K$1&amp;C102&amp;B102,TKB_HK2_Moi_Giang!$AB$3:$AE$1042,4,0)),VLOOKUP($K$1&amp;C102&amp;B102,TKB_HK2_Moi_Giang!$AB$3:$AE$1042,2,0)," "),)</f>
        <v/>
      </c>
    </row>
    <row r="103">
      <c r="A103" s="19"/>
      <c r="B103" s="350" t="s">
        <v>1389</v>
      </c>
      <c r="C103" s="349">
        <v>0.75</v>
      </c>
      <c r="D103" s="349">
        <v>0.84375</v>
      </c>
      <c r="E103" s="347" t="str">
        <f>iferror(if(and(Today()&gt;=VLOOKUP($E$1&amp;C103&amp;B103,TKB_HK2_Moi_Giang!$AB$3:$AE$1042,3,0),today()&lt;VLOOKUP($E$1&amp;C103&amp;B103,TKB_HK2_Moi_Giang!$AB$3:$AE$1042,4,0)),VLOOKUP($E$1&amp;C103&amp;B103,TKB_HK2_Moi_Giang!$AB$3:$AE$1042,2,0)," "),)</f>
        <v/>
      </c>
      <c r="F103" s="347" t="str">
        <f>iferror(if(and(Today()&gt;=VLOOKUP($F$1&amp;C103&amp;B103,TKB_HK2_Moi_Giang!$AB$3:$AE$1042,3,0),today()&lt;VLOOKUP($F$1&amp;C103&amp;B103,TKB_HK2_Moi_Giang!$AB$3:$AE$1042,4,0)),VLOOKUP($F$1&amp;C103&amp;B103,TKB_HK2_Moi_Giang!$AB$3:$AE$1042,2,0)," "),)</f>
        <v/>
      </c>
      <c r="G103" s="347" t="str">
        <f>iferror(if(and(Today()&gt;=VLOOKUP($G$1&amp;C103&amp;B103,TKB_HK2_Moi_Giang!$AB$3:$AE$1042,3,0),today()&lt;VLOOKUP($G$1&amp;C103&amp;B103,TKB_HK2_Moi_Giang!$AB$3:$AE$1042,4,0)),VLOOKUP($G$1&amp;C103&amp;B103,TKB_HK2_Moi_Giang!$AB$3:$AE$1042,2,0)," "),)</f>
        <v/>
      </c>
      <c r="H103" s="347" t="str">
        <f>iferror(if(and(Today()&gt;=VLOOKUP($H$1&amp;C103&amp;B103,TKB_HK2_Moi_Giang!$AB$3:$AE$1042,3,0),today()&lt;VLOOKUP($H$1&amp;C103&amp;B103,TKB_HK2_Moi_Giang!$AB$3:$AE$1042,4,0)),VLOOKUP($H$1&amp;C103&amp;B103,TKB_HK2_Moi_Giang!$AB$3:$AE$1042,2,0)," "),)</f>
        <v/>
      </c>
      <c r="I103" s="347" t="str">
        <f>iferror(if(and(Today()&gt;=VLOOKUP($I$1&amp;C103&amp;B103,TKB_HK2_Moi_Giang!$AB$3:$AE$1042,3,0),today()&lt;VLOOKUP($I$1&amp;C103&amp;B103,TKB_HK2_Moi_Giang!$AB$3:$AE$1042,4,0)),VLOOKUP($I$1&amp;C103&amp;B103,TKB_HK2_Moi_Giang!$AB$3:$AE$1042,2,0)," "),)</f>
        <v/>
      </c>
      <c r="J103" s="347" t="str">
        <f>iferror(if(and(Today()&gt;=VLOOKUP($J$1&amp;C103&amp;B103,TKB_HK2_Moi_Giang!$AB$3:$AE$1042,3,0),today()&lt;VLOOKUP($J$1&amp;C103&amp;B103,TKB_HK2_Moi_Giang!$AB$3:$AE$1042,4,0)),VLOOKUP($J$1&amp;C103&amp;B103,TKB_HK2_Moi_Giang!$AB$3:$AE$1042,2,0)," "),)</f>
        <v/>
      </c>
      <c r="K103" s="348" t="str">
        <f>iferror(if(and(Today()&gt;=VLOOKUP($K$1&amp;C103&amp;B103,TKB_HK2_Moi_Giang!$AB$3:$AE$1042,3,0),today()&lt;VLOOKUP($K$1&amp;C103&amp;B103,TKB_HK2_Moi_Giang!$AB$3:$AE$1042,4,0)),VLOOKUP($K$1&amp;C103&amp;B103,TKB_HK2_Moi_Giang!$AB$3:$AE$1042,2,0)," "),)</f>
        <v/>
      </c>
    </row>
    <row r="104">
      <c r="A104" s="353" t="s">
        <v>1390</v>
      </c>
      <c r="B104" s="354" t="s">
        <v>1302</v>
      </c>
      <c r="C104" s="346">
        <v>0.2916666666666667</v>
      </c>
      <c r="D104" s="346">
        <v>0.3541666666666667</v>
      </c>
      <c r="E104" s="347" t="str">
        <f>iferror(if(and(Today()&gt;=VLOOKUP($E$1&amp;C104&amp;B104,TKB_HK2_Moi_Giang!$AB$3:$AE$1042,3,0),today()&lt;VLOOKUP($E$1&amp;C104&amp;B104,TKB_HK2_Moi_Giang!$AB$3:$AE$1042,4,0)),VLOOKUP($E$1&amp;C104&amp;B104,TKB_HK2_Moi_Giang!$AB$3:$AE$1042,2,0)," "),)</f>
        <v/>
      </c>
      <c r="F104" s="347" t="str">
        <f>iferror(if(and(Today()&gt;=VLOOKUP($F$1&amp;C104&amp;B104,TKB_HK2_Moi_Giang!$AB$3:$AE$1042,3,0),today()&lt;VLOOKUP($F$1&amp;C104&amp;B104,TKB_HK2_Moi_Giang!$AB$3:$AE$1042,4,0)),VLOOKUP($F$1&amp;C104&amp;B104,TKB_HK2_Moi_Giang!$AB$3:$AE$1042,2,0)," "),)</f>
        <v/>
      </c>
      <c r="G104" s="347" t="str">
        <f>iferror(if(and(Today()&gt;=VLOOKUP($G$1&amp;C104&amp;B104,TKB_HK2_Moi_Giang!$AB$3:$AE$1042,3,0),today()&lt;VLOOKUP($G$1&amp;C104&amp;B104,TKB_HK2_Moi_Giang!$AB$3:$AE$1042,4,0)),VLOOKUP($G$1&amp;C104&amp;B104,TKB_HK2_Moi_Giang!$AB$3:$AE$1042,2,0)," "),)</f>
        <v/>
      </c>
      <c r="H104" s="347" t="str">
        <f>iferror(if(and(Today()&gt;=VLOOKUP($H$1&amp;C104&amp;B104,TKB_HK2_Moi_Giang!$AB$3:$AE$1042,3,0),today()&lt;VLOOKUP($H$1&amp;C104&amp;B104,TKB_HK2_Moi_Giang!$AB$3:$AE$1042,4,0)),VLOOKUP($H$1&amp;C104&amp;B104,TKB_HK2_Moi_Giang!$AB$3:$AE$1042,2,0)," "),)</f>
        <v/>
      </c>
      <c r="I104" s="347" t="str">
        <f>iferror(if(and(Today()&gt;=VLOOKUP($I$1&amp;C104&amp;B104,TKB_HK2_Moi_Giang!$AB$3:$AE$1042,3,0),today()&lt;VLOOKUP($I$1&amp;C104&amp;B104,TKB_HK2_Moi_Giang!$AB$3:$AE$1042,4,0)),VLOOKUP($I$1&amp;C104&amp;B104,TKB_HK2_Moi_Giang!$AB$3:$AE$1042,2,0)," "),)</f>
        <v/>
      </c>
      <c r="J104" s="347" t="str">
        <f>iferror(if(and(Today()&gt;=VLOOKUP($J$1&amp;C104&amp;B104,TKB_HK2_Moi_Giang!$AB$3:$AE$1042,3,0),today()&lt;VLOOKUP($J$1&amp;C104&amp;B104,TKB_HK2_Moi_Giang!$AB$3:$AE$1042,4,0)),VLOOKUP($J$1&amp;C104&amp;B104,TKB_HK2_Moi_Giang!$AB$3:$AE$1042,2,0)," "),)</f>
        <v/>
      </c>
      <c r="K104" s="348" t="str">
        <f>iferror(if(and(Today()&gt;=VLOOKUP($K$1&amp;C104&amp;B104,TKB_HK2_Moi_Giang!$AB$3:$AE$1042,3,0),today()&lt;VLOOKUP($K$1&amp;C104&amp;B104,TKB_HK2_Moi_Giang!$AB$3:$AE$1042,4,0)),VLOOKUP($K$1&amp;C104&amp;B104,TKB_HK2_Moi_Giang!$AB$3:$AE$1042,2,0)," "),)</f>
        <v/>
      </c>
    </row>
    <row r="105">
      <c r="A105" s="12"/>
      <c r="B105" s="354" t="s">
        <v>1302</v>
      </c>
      <c r="C105" s="346">
        <v>0.3229166666666667</v>
      </c>
      <c r="D105" s="346">
        <v>0.3854166666666667</v>
      </c>
      <c r="E105" s="347" t="str">
        <f>iferror(if(and(Today()&gt;=VLOOKUP($E$1&amp;C105&amp;B105,TKB_HK2_Moi_Giang!$AB$3:$AE$1042,3,0),today()&lt;VLOOKUP($E$1&amp;C105&amp;B105,TKB_HK2_Moi_Giang!$AB$3:$AE$1042,4,0)),VLOOKUP($E$1&amp;C105&amp;B105,TKB_HK2_Moi_Giang!$AB$3:$AE$1042,2,0)," "),)</f>
        <v> </v>
      </c>
      <c r="F105" s="347" t="str">
        <f>iferror(if(and(Today()&gt;=VLOOKUP($F$1&amp;C105&amp;B105,TKB_HK2_Moi_Giang!$AB$3:$AE$1042,3,0),today()&lt;VLOOKUP($F$1&amp;C105&amp;B105,TKB_HK2_Moi_Giang!$AB$3:$AE$1042,4,0)),VLOOKUP($F$1&amp;C105&amp;B105,TKB_HK2_Moi_Giang!$AB$3:$AE$1042,2,0)," "),)</f>
        <v> </v>
      </c>
      <c r="G105" s="347" t="str">
        <f>iferror(if(and(Today()&gt;=VLOOKUP($G$1&amp;C105&amp;B105,TKB_HK2_Moi_Giang!$AB$3:$AE$1042,3,0),today()&lt;VLOOKUP($G$1&amp;C105&amp;B105,TKB_HK2_Moi_Giang!$AB$3:$AE$1042,4,0)),VLOOKUP($G$1&amp;C105&amp;B105,TKB_HK2_Moi_Giang!$AB$3:$AE$1042,2,0)," "),)</f>
        <v> </v>
      </c>
      <c r="H105" s="347" t="str">
        <f>iferror(if(and(Today()&gt;=VLOOKUP($H$1&amp;C105&amp;B105,TKB_HK2_Moi_Giang!$AB$3:$AE$1042,3,0),today()&lt;VLOOKUP($H$1&amp;C105&amp;B105,TKB_HK2_Moi_Giang!$AB$3:$AE$1042,4,0)),VLOOKUP($H$1&amp;C105&amp;B105,TKB_HK2_Moi_Giang!$AB$3:$AE$1042,2,0)," "),)</f>
        <v/>
      </c>
      <c r="I105" s="347" t="str">
        <f>iferror(if(and(Today()&gt;=VLOOKUP($I$1&amp;C105&amp;B105,TKB_HK2_Moi_Giang!$AB$3:$AE$1042,3,0),today()&lt;VLOOKUP($I$1&amp;C105&amp;B105,TKB_HK2_Moi_Giang!$AB$3:$AE$1042,4,0)),VLOOKUP($I$1&amp;C105&amp;B105,TKB_HK2_Moi_Giang!$AB$3:$AE$1042,2,0)," "),)</f>
        <v/>
      </c>
      <c r="J105" s="347" t="str">
        <f>iferror(if(and(Today()&gt;=VLOOKUP($J$1&amp;C105&amp;B105,TKB_HK2_Moi_Giang!$AB$3:$AE$1042,3,0),today()&lt;VLOOKUP($J$1&amp;C105&amp;B105,TKB_HK2_Moi_Giang!$AB$3:$AE$1042,4,0)),VLOOKUP($J$1&amp;C105&amp;B105,TKB_HK2_Moi_Giang!$AB$3:$AE$1042,2,0)," "),)</f>
        <v> </v>
      </c>
      <c r="K105" s="348" t="str">
        <f>iferror(if(and(Today()&gt;=VLOOKUP($K$1&amp;C105&amp;B105,TKB_HK2_Moi_Giang!$AB$3:$AE$1042,3,0),today()&lt;VLOOKUP($K$1&amp;C105&amp;B105,TKB_HK2_Moi_Giang!$AB$3:$AE$1042,4,0)),VLOOKUP($K$1&amp;C105&amp;B105,TKB_HK2_Moi_Giang!$AB$3:$AE$1042,2,0)," "),)</f>
        <v/>
      </c>
    </row>
    <row r="106">
      <c r="A106" s="12"/>
      <c r="B106" s="354" t="s">
        <v>1302</v>
      </c>
      <c r="C106" s="346">
        <v>0.3645833333333333</v>
      </c>
      <c r="D106" s="346">
        <v>0.4895833333333333</v>
      </c>
      <c r="E106" s="347" t="str">
        <f>iferror(if(and(Today()&gt;=VLOOKUP($E$1&amp;C106&amp;B106,TKB_HK2_Moi_Giang!$AB$3:$AE$1042,3,0),today()&lt;VLOOKUP($E$1&amp;C106&amp;B106,TKB_HK2_Moi_Giang!$AB$3:$AE$1042,4,0)),VLOOKUP($E$1&amp;C106&amp;B106,TKB_HK2_Moi_Giang!$AB$3:$AE$1042,2,0)," "),)</f>
        <v/>
      </c>
      <c r="F106" s="347" t="str">
        <f>iferror(if(and(Today()&gt;=VLOOKUP($F$1&amp;C106&amp;B106,TKB_HK2_Moi_Giang!$AB$3:$AE$1042,3,0),today()&lt;VLOOKUP($F$1&amp;C106&amp;B106,TKB_HK2_Moi_Giang!$AB$3:$AE$1042,4,0)),VLOOKUP($F$1&amp;C106&amp;B106,TKB_HK2_Moi_Giang!$AB$3:$AE$1042,2,0)," "),)</f>
        <v/>
      </c>
      <c r="G106" s="347" t="str">
        <f>iferror(if(and(Today()&gt;=VLOOKUP($G$1&amp;C106&amp;B106,TKB_HK2_Moi_Giang!$AB$3:$AE$1042,3,0),today()&lt;VLOOKUP($G$1&amp;C106&amp;B106,TKB_HK2_Moi_Giang!$AB$3:$AE$1042,4,0)),VLOOKUP($G$1&amp;C106&amp;B106,TKB_HK2_Moi_Giang!$AB$3:$AE$1042,2,0)," "),)</f>
        <v/>
      </c>
      <c r="H106" s="347" t="str">
        <f>iferror(if(and(Today()&gt;=VLOOKUP($H$1&amp;C106&amp;B106,TKB_HK2_Moi_Giang!$AB$3:$AE$1042,3,0),today()&lt;VLOOKUP($H$1&amp;C106&amp;B106,TKB_HK2_Moi_Giang!$AB$3:$AE$1042,4,0)),VLOOKUP($H$1&amp;C106&amp;B106,TKB_HK2_Moi_Giang!$AB$3:$AE$1042,2,0)," "),)</f>
        <v/>
      </c>
      <c r="I106" s="347" t="str">
        <f>iferror(if(and(Today()&gt;=VLOOKUP($I$1&amp;C106&amp;B106,TKB_HK2_Moi_Giang!$AB$3:$AE$1042,3,0),today()&lt;VLOOKUP($I$1&amp;C106&amp;B106,TKB_HK2_Moi_Giang!$AB$3:$AE$1042,4,0)),VLOOKUP($I$1&amp;C106&amp;B106,TKB_HK2_Moi_Giang!$AB$3:$AE$1042,2,0)," "),)</f>
        <v/>
      </c>
      <c r="J106" s="347" t="str">
        <f>iferror(if(and(Today()&gt;=VLOOKUP($J$1&amp;C106&amp;B106,TKB_HK2_Moi_Giang!$AB$3:$AE$1042,3,0),today()&lt;VLOOKUP($J$1&amp;C106&amp;B106,TKB_HK2_Moi_Giang!$AB$3:$AE$1042,4,0)),VLOOKUP($J$1&amp;C106&amp;B106,TKB_HK2_Moi_Giang!$AB$3:$AE$1042,2,0)," "),)</f>
        <v/>
      </c>
      <c r="K106" s="348" t="str">
        <f>iferror(if(and(Today()&gt;=VLOOKUP($K$1&amp;C106&amp;B106,TKB_HK2_Moi_Giang!$AB$3:$AE$1042,3,0),today()&lt;VLOOKUP($K$1&amp;C106&amp;B106,TKB_HK2_Moi_Giang!$AB$3:$AE$1042,4,0)),VLOOKUP($K$1&amp;C106&amp;B106,TKB_HK2_Moi_Giang!$AB$3:$AE$1042,2,0)," "),)</f>
        <v/>
      </c>
    </row>
    <row r="107">
      <c r="A107" s="12"/>
      <c r="B107" s="354" t="s">
        <v>1302</v>
      </c>
      <c r="C107" s="349">
        <v>0.5416666666666666</v>
      </c>
      <c r="D107" s="349">
        <v>0.6354166666666666</v>
      </c>
      <c r="E107" s="347" t="str">
        <f>iferror(if(and(Today()&gt;=VLOOKUP($E$1&amp;C107&amp;B107,TKB_HK2_Moi_Giang!$AB$3:$AE$1042,3,0),today()&lt;VLOOKUP($E$1&amp;C107&amp;B107,TKB_HK2_Moi_Giang!$AB$3:$AE$1042,4,0)),VLOOKUP($E$1&amp;C107&amp;B107,TKB_HK2_Moi_Giang!$AB$3:$AE$1042,2,0)," "),)</f>
        <v> </v>
      </c>
      <c r="F107" s="347" t="str">
        <f>iferror(if(and(Today()&gt;=VLOOKUP($F$1&amp;C107&amp;B107,TKB_HK2_Moi_Giang!$AB$3:$AE$1042,3,0),today()&lt;VLOOKUP($F$1&amp;C107&amp;B107,TKB_HK2_Moi_Giang!$AB$3:$AE$1042,4,0)),VLOOKUP($F$1&amp;C107&amp;B107,TKB_HK2_Moi_Giang!$AB$3:$AE$1042,2,0)," "),)</f>
        <v> </v>
      </c>
      <c r="G107" s="347" t="str">
        <f>iferror(if(and(Today()&gt;=VLOOKUP($G$1&amp;C107&amp;B107,TKB_HK2_Moi_Giang!$AB$3:$AE$1042,3,0),today()&lt;VLOOKUP($G$1&amp;C107&amp;B107,TKB_HK2_Moi_Giang!$AB$3:$AE$1042,4,0)),VLOOKUP($G$1&amp;C107&amp;B107,TKB_HK2_Moi_Giang!$AB$3:$AE$1042,2,0)," "),)</f>
        <v> </v>
      </c>
      <c r="H107" s="347" t="str">
        <f>iferror(if(and(Today()&gt;=VLOOKUP($H$1&amp;C107&amp;B107,TKB_HK2_Moi_Giang!$AB$3:$AE$1042,3,0),today()&lt;VLOOKUP($H$1&amp;C107&amp;B107,TKB_HK2_Moi_Giang!$AB$3:$AE$1042,4,0)),VLOOKUP($H$1&amp;C107&amp;B107,TKB_HK2_Moi_Giang!$AB$3:$AE$1042,2,0)," "),)</f>
        <v> </v>
      </c>
      <c r="I107" s="347" t="str">
        <f>iferror(if(and(Today()&gt;=VLOOKUP($I$1&amp;C107&amp;B107,TKB_HK2_Moi_Giang!$AB$3:$AE$1042,3,0),today()&lt;VLOOKUP($I$1&amp;C107&amp;B107,TKB_HK2_Moi_Giang!$AB$3:$AE$1042,4,0)),VLOOKUP($I$1&amp;C107&amp;B107,TKB_HK2_Moi_Giang!$AB$3:$AE$1042,2,0)," "),)</f>
        <v/>
      </c>
      <c r="J107" s="347" t="str">
        <f>iferror(if(and(Today()&gt;=VLOOKUP($J$1&amp;C107&amp;B107,TKB_HK2_Moi_Giang!$AB$3:$AE$1042,3,0),today()&lt;VLOOKUP($J$1&amp;C107&amp;B107,TKB_HK2_Moi_Giang!$AB$3:$AE$1042,4,0)),VLOOKUP($J$1&amp;C107&amp;B107,TKB_HK2_Moi_Giang!$AB$3:$AE$1042,2,0)," "),)</f>
        <v/>
      </c>
      <c r="K107" s="348" t="str">
        <f>iferror(if(and(Today()&gt;=VLOOKUP($K$1&amp;C107&amp;B107,TKB_HK2_Moi_Giang!$AB$3:$AE$1042,3,0),today()&lt;VLOOKUP($K$1&amp;C107&amp;B107,TKB_HK2_Moi_Giang!$AB$3:$AE$1042,4,0)),VLOOKUP($K$1&amp;C107&amp;B107,TKB_HK2_Moi_Giang!$AB$3:$AE$1042,2,0)," "),)</f>
        <v/>
      </c>
    </row>
    <row r="108">
      <c r="A108" s="12"/>
      <c r="B108" s="354" t="s">
        <v>1302</v>
      </c>
      <c r="C108" s="349">
        <v>0.6458333333333334</v>
      </c>
      <c r="D108" s="349">
        <v>0.7395833333333334</v>
      </c>
      <c r="E108" s="347" t="str">
        <f>iferror(if(and(Today()&gt;=VLOOKUP($E$1&amp;C108&amp;B108,TKB_HK2_Moi_Giang!$AB$3:$AE$1042,3,0),today()&lt;VLOOKUP($E$1&amp;C108&amp;B108,TKB_HK2_Moi_Giang!$AB$3:$AE$1042,4,0)),VLOOKUP($E$1&amp;C108&amp;B108,TKB_HK2_Moi_Giang!$AB$3:$AE$1042,2,0)," "),)</f>
        <v/>
      </c>
      <c r="F108" s="347" t="str">
        <f>iferror(if(and(Today()&gt;=VLOOKUP($F$1&amp;C108&amp;B108,TKB_HK2_Moi_Giang!$AB$3:$AE$1042,3,0),today()&lt;VLOOKUP($F$1&amp;C108&amp;B108,TKB_HK2_Moi_Giang!$AB$3:$AE$1042,4,0)),VLOOKUP($F$1&amp;C108&amp;B108,TKB_HK2_Moi_Giang!$AB$3:$AE$1042,2,0)," "),)</f>
        <v/>
      </c>
      <c r="G108" s="347" t="str">
        <f>iferror(if(and(Today()&gt;=VLOOKUP($G$1&amp;C108&amp;B108,TKB_HK2_Moi_Giang!$AB$3:$AE$1042,3,0),today()&lt;VLOOKUP($G$1&amp;C108&amp;B108,TKB_HK2_Moi_Giang!$AB$3:$AE$1042,4,0)),VLOOKUP($G$1&amp;C108&amp;B108,TKB_HK2_Moi_Giang!$AB$3:$AE$1042,2,0)," "),)</f>
        <v/>
      </c>
      <c r="H108" s="347" t="str">
        <f>iferror(if(and(Today()&gt;=VLOOKUP($H$1&amp;C108&amp;B108,TKB_HK2_Moi_Giang!$AB$3:$AE$1042,3,0),today()&lt;VLOOKUP($H$1&amp;C108&amp;B108,TKB_HK2_Moi_Giang!$AB$3:$AE$1042,4,0)),VLOOKUP($H$1&amp;C108&amp;B108,TKB_HK2_Moi_Giang!$AB$3:$AE$1042,2,0)," "),)</f>
        <v/>
      </c>
      <c r="I108" s="347" t="str">
        <f>iferror(if(and(Today()&gt;=VLOOKUP($I$1&amp;C108&amp;B108,TKB_HK2_Moi_Giang!$AB$3:$AE$1042,3,0),today()&lt;VLOOKUP($I$1&amp;C108&amp;B108,TKB_HK2_Moi_Giang!$AB$3:$AE$1042,4,0)),VLOOKUP($I$1&amp;C108&amp;B108,TKB_HK2_Moi_Giang!$AB$3:$AE$1042,2,0)," "),)</f>
        <v/>
      </c>
      <c r="J108" s="347" t="str">
        <f>iferror(if(and(Today()&gt;=VLOOKUP($J$1&amp;C108&amp;B108,TKB_HK2_Moi_Giang!$AB$3:$AE$1042,3,0),today()&lt;VLOOKUP($J$1&amp;C108&amp;B108,TKB_HK2_Moi_Giang!$AB$3:$AE$1042,4,0)),VLOOKUP($J$1&amp;C108&amp;B108,TKB_HK2_Moi_Giang!$AB$3:$AE$1042,2,0)," "),)</f>
        <v/>
      </c>
      <c r="K108" s="348" t="str">
        <f>iferror(if(and(Today()&gt;=VLOOKUP($K$1&amp;C108&amp;B108,TKB_HK2_Moi_Giang!$AB$3:$AE$1042,3,0),today()&lt;VLOOKUP($K$1&amp;C108&amp;B108,TKB_HK2_Moi_Giang!$AB$3:$AE$1042,4,0)),VLOOKUP($K$1&amp;C108&amp;B108,TKB_HK2_Moi_Giang!$AB$3:$AE$1042,2,0)," "),)</f>
        <v/>
      </c>
    </row>
    <row r="109">
      <c r="A109" s="19"/>
      <c r="B109" s="354" t="s">
        <v>1302</v>
      </c>
      <c r="C109" s="349">
        <v>0.75</v>
      </c>
      <c r="D109" s="349">
        <v>0.84375</v>
      </c>
      <c r="E109" s="347" t="str">
        <f>iferror(if(and(Today()&gt;=VLOOKUP($E$1&amp;C109&amp;B109,TKB_HK2_Moi_Giang!$AB$3:$AE$1042,3,0),today()&lt;VLOOKUP($E$1&amp;C109&amp;B109,TKB_HK2_Moi_Giang!$AB$3:$AE$1042,4,0)),VLOOKUP($E$1&amp;C109&amp;B109,TKB_HK2_Moi_Giang!$AB$3:$AE$1042,2,0)," "),)</f>
        <v/>
      </c>
      <c r="F109" s="347" t="str">
        <f>iferror(if(and(Today()&gt;=VLOOKUP($F$1&amp;C109&amp;B109,TKB_HK2_Moi_Giang!$AB$3:$AE$1042,3,0),today()&lt;VLOOKUP($F$1&amp;C109&amp;B109,TKB_HK2_Moi_Giang!$AB$3:$AE$1042,4,0)),VLOOKUP($F$1&amp;C109&amp;B109,TKB_HK2_Moi_Giang!$AB$3:$AE$1042,2,0)," "),)</f>
        <v/>
      </c>
      <c r="G109" s="347" t="str">
        <f>iferror(if(and(Today()&gt;=VLOOKUP($G$1&amp;C109&amp;B109,TKB_HK2_Moi_Giang!$AB$3:$AE$1042,3,0),today()&lt;VLOOKUP($G$1&amp;C109&amp;B109,TKB_HK2_Moi_Giang!$AB$3:$AE$1042,4,0)),VLOOKUP($G$1&amp;C109&amp;B109,TKB_HK2_Moi_Giang!$AB$3:$AE$1042,2,0)," "),)</f>
        <v/>
      </c>
      <c r="H109" s="347" t="str">
        <f>iferror(if(and(Today()&gt;=VLOOKUP($H$1&amp;C109&amp;B109,TKB_HK2_Moi_Giang!$AB$3:$AE$1042,3,0),today()&lt;VLOOKUP($H$1&amp;C109&amp;B109,TKB_HK2_Moi_Giang!$AB$3:$AE$1042,4,0)),VLOOKUP($H$1&amp;C109&amp;B109,TKB_HK2_Moi_Giang!$AB$3:$AE$1042,2,0)," "),)</f>
        <v/>
      </c>
      <c r="I109" s="347" t="str">
        <f>iferror(if(and(Today()&gt;=VLOOKUP($I$1&amp;C109&amp;B109,TKB_HK2_Moi_Giang!$AB$3:$AE$1042,3,0),today()&lt;VLOOKUP($I$1&amp;C109&amp;B109,TKB_HK2_Moi_Giang!$AB$3:$AE$1042,4,0)),VLOOKUP($I$1&amp;C109&amp;B109,TKB_HK2_Moi_Giang!$AB$3:$AE$1042,2,0)," "),)</f>
        <v/>
      </c>
      <c r="J109" s="347" t="str">
        <f>iferror(if(and(Today()&gt;=VLOOKUP($J$1&amp;C109&amp;B109,TKB_HK2_Moi_Giang!$AB$3:$AE$1042,3,0),today()&lt;VLOOKUP($J$1&amp;C109&amp;B109,TKB_HK2_Moi_Giang!$AB$3:$AE$1042,4,0)),VLOOKUP($J$1&amp;C109&amp;B109,TKB_HK2_Moi_Giang!$AB$3:$AE$1042,2,0)," "),)</f>
        <v/>
      </c>
      <c r="K109" s="348" t="str">
        <f>iferror(if(and(Today()&gt;=VLOOKUP($K$1&amp;C109&amp;B109,TKB_HK2_Moi_Giang!$AB$3:$AE$1042,3,0),today()&lt;VLOOKUP($K$1&amp;C109&amp;B109,TKB_HK2_Moi_Giang!$AB$3:$AE$1042,4,0)),VLOOKUP($K$1&amp;C109&amp;B109,TKB_HK2_Moi_Giang!$AB$3:$AE$1042,2,0)," "),)</f>
        <v/>
      </c>
    </row>
    <row r="110">
      <c r="A110" s="353" t="s">
        <v>1391</v>
      </c>
      <c r="B110" s="354" t="s">
        <v>1308</v>
      </c>
      <c r="C110" s="346">
        <v>0.2916666666666667</v>
      </c>
      <c r="D110" s="346">
        <v>0.3541666666666667</v>
      </c>
      <c r="E110" s="347" t="str">
        <f>iferror(if(and(Today()&gt;=VLOOKUP($E$1&amp;C110&amp;B110,TKB_HK2_Moi_Giang!$AB$3:$AE$1042,3,0),today()&lt;VLOOKUP($E$1&amp;C110&amp;B110,TKB_HK2_Moi_Giang!$AB$3:$AE$1042,4,0)),VLOOKUP($E$1&amp;C110&amp;B110,TKB_HK2_Moi_Giang!$AB$3:$AE$1042,2,0)," "),)</f>
        <v/>
      </c>
      <c r="F110" s="347" t="str">
        <f>iferror(if(and(Today()&gt;=VLOOKUP($F$1&amp;C110&amp;B110,TKB_HK2_Moi_Giang!$AB$3:$AE$1042,3,0),today()&lt;VLOOKUP($F$1&amp;C110&amp;B110,TKB_HK2_Moi_Giang!$AB$3:$AE$1042,4,0)),VLOOKUP($F$1&amp;C110&amp;B110,TKB_HK2_Moi_Giang!$AB$3:$AE$1042,2,0)," "),)</f>
        <v/>
      </c>
      <c r="G110" s="347" t="str">
        <f>iferror(if(and(Today()&gt;=VLOOKUP($G$1&amp;C110&amp;B110,TKB_HK2_Moi_Giang!$AB$3:$AE$1042,3,0),today()&lt;VLOOKUP($G$1&amp;C110&amp;B110,TKB_HK2_Moi_Giang!$AB$3:$AE$1042,4,0)),VLOOKUP($G$1&amp;C110&amp;B110,TKB_HK2_Moi_Giang!$AB$3:$AE$1042,2,0)," "),)</f>
        <v/>
      </c>
      <c r="H110" s="347" t="str">
        <f>iferror(if(and(Today()&gt;=VLOOKUP($H$1&amp;C110&amp;B110,TKB_HK2_Moi_Giang!$AB$3:$AE$1042,3,0),today()&lt;VLOOKUP($H$1&amp;C110&amp;B110,TKB_HK2_Moi_Giang!$AB$3:$AE$1042,4,0)),VLOOKUP($H$1&amp;C110&amp;B110,TKB_HK2_Moi_Giang!$AB$3:$AE$1042,2,0)," "),)</f>
        <v/>
      </c>
      <c r="I110" s="347" t="str">
        <f>iferror(if(and(Today()&gt;=VLOOKUP($I$1&amp;C110&amp;B110,TKB_HK2_Moi_Giang!$AB$3:$AE$1042,3,0),today()&lt;VLOOKUP($I$1&amp;C110&amp;B110,TKB_HK2_Moi_Giang!$AB$3:$AE$1042,4,0)),VLOOKUP($I$1&amp;C110&amp;B110,TKB_HK2_Moi_Giang!$AB$3:$AE$1042,2,0)," "),)</f>
        <v/>
      </c>
      <c r="J110" s="347" t="str">
        <f>iferror(if(and(Today()&gt;=VLOOKUP($J$1&amp;C110&amp;B110,TKB_HK2_Moi_Giang!$AB$3:$AE$1042,3,0),today()&lt;VLOOKUP($J$1&amp;C110&amp;B110,TKB_HK2_Moi_Giang!$AB$3:$AE$1042,4,0)),VLOOKUP($J$1&amp;C110&amp;B110,TKB_HK2_Moi_Giang!$AB$3:$AE$1042,2,0)," "),)</f>
        <v/>
      </c>
      <c r="K110" s="348" t="str">
        <f>iferror(if(and(Today()&gt;=VLOOKUP($K$1&amp;C110&amp;B110,TKB_HK2_Moi_Giang!$AB$3:$AE$1042,3,0),today()&lt;VLOOKUP($K$1&amp;C110&amp;B110,TKB_HK2_Moi_Giang!$AB$3:$AE$1042,4,0)),VLOOKUP($K$1&amp;C110&amp;B110,TKB_HK2_Moi_Giang!$AB$3:$AE$1042,2,0)," "),)</f>
        <v/>
      </c>
    </row>
    <row r="111">
      <c r="A111" s="12"/>
      <c r="B111" s="354" t="s">
        <v>1308</v>
      </c>
      <c r="C111" s="346">
        <v>0.3229166666666667</v>
      </c>
      <c r="D111" s="346">
        <v>0.3854166666666667</v>
      </c>
      <c r="E111" s="347" t="str">
        <f>iferror(if(and(Today()&gt;=VLOOKUP($E$1&amp;C111&amp;B111,TKB_HK2_Moi_Giang!$AB$3:$AE$1042,3,0),today()&lt;VLOOKUP($E$1&amp;C111&amp;B111,TKB_HK2_Moi_Giang!$AB$3:$AE$1042,4,0)),VLOOKUP($E$1&amp;C111&amp;B111,TKB_HK2_Moi_Giang!$AB$3:$AE$1042,2,0)," "),)</f>
        <v/>
      </c>
      <c r="F111" s="347" t="str">
        <f>iferror(if(and(Today()&gt;=VLOOKUP($F$1&amp;C111&amp;B111,TKB_HK2_Moi_Giang!$AB$3:$AE$1042,3,0),today()&lt;VLOOKUP($F$1&amp;C111&amp;B111,TKB_HK2_Moi_Giang!$AB$3:$AE$1042,4,0)),VLOOKUP($F$1&amp;C111&amp;B111,TKB_HK2_Moi_Giang!$AB$3:$AE$1042,2,0)," "),)</f>
        <v/>
      </c>
      <c r="G111" s="347" t="str">
        <f>iferror(if(and(Today()&gt;=VLOOKUP($G$1&amp;C111&amp;B111,TKB_HK2_Moi_Giang!$AB$3:$AE$1042,3,0),today()&lt;VLOOKUP($G$1&amp;C111&amp;B111,TKB_HK2_Moi_Giang!$AB$3:$AE$1042,4,0)),VLOOKUP($G$1&amp;C111&amp;B111,TKB_HK2_Moi_Giang!$AB$3:$AE$1042,2,0)," "),)</f>
        <v> </v>
      </c>
      <c r="H111" s="347" t="str">
        <f>iferror(if(and(Today()&gt;=VLOOKUP($H$1&amp;C111&amp;B111,TKB_HK2_Moi_Giang!$AB$3:$AE$1042,3,0),today()&lt;VLOOKUP($H$1&amp;C111&amp;B111,TKB_HK2_Moi_Giang!$AB$3:$AE$1042,4,0)),VLOOKUP($H$1&amp;C111&amp;B111,TKB_HK2_Moi_Giang!$AB$3:$AE$1042,2,0)," "),)</f>
        <v> </v>
      </c>
      <c r="I111" s="347" t="str">
        <f>iferror(if(and(Today()&gt;=VLOOKUP($I$1&amp;C111&amp;B111,TKB_HK2_Moi_Giang!$AB$3:$AE$1042,3,0),today()&lt;VLOOKUP($I$1&amp;C111&amp;B111,TKB_HK2_Moi_Giang!$AB$3:$AE$1042,4,0)),VLOOKUP($I$1&amp;C111&amp;B111,TKB_HK2_Moi_Giang!$AB$3:$AE$1042,2,0)," "),)</f>
        <v> </v>
      </c>
      <c r="J111" s="347" t="str">
        <f>iferror(if(and(Today()&gt;=VLOOKUP($J$1&amp;C111&amp;B111,TKB_HK2_Moi_Giang!$AB$3:$AE$1042,3,0),today()&lt;VLOOKUP($J$1&amp;C111&amp;B111,TKB_HK2_Moi_Giang!$AB$3:$AE$1042,4,0)),VLOOKUP($J$1&amp;C111&amp;B111,TKB_HK2_Moi_Giang!$AB$3:$AE$1042,2,0)," "),)</f>
        <v/>
      </c>
      <c r="K111" s="348" t="str">
        <f>iferror(if(and(Today()&gt;=VLOOKUP($K$1&amp;C111&amp;B111,TKB_HK2_Moi_Giang!$AB$3:$AE$1042,3,0),today()&lt;VLOOKUP($K$1&amp;C111&amp;B111,TKB_HK2_Moi_Giang!$AB$3:$AE$1042,4,0)),VLOOKUP($K$1&amp;C111&amp;B111,TKB_HK2_Moi_Giang!$AB$3:$AE$1042,2,0)," "),)</f>
        <v/>
      </c>
    </row>
    <row r="112">
      <c r="A112" s="12"/>
      <c r="B112" s="354" t="s">
        <v>1308</v>
      </c>
      <c r="C112" s="346">
        <v>0.3645833333333333</v>
      </c>
      <c r="D112" s="346">
        <v>0.4895833333333333</v>
      </c>
      <c r="E112" s="347" t="str">
        <f>iferror(if(and(Today()&gt;=VLOOKUP($E$1&amp;C112&amp;B112,TKB_HK2_Moi_Giang!$AB$3:$AE$1042,3,0),today()&lt;VLOOKUP($E$1&amp;C112&amp;B112,TKB_HK2_Moi_Giang!$AB$3:$AE$1042,4,0)),VLOOKUP($E$1&amp;C112&amp;B112,TKB_HK2_Moi_Giang!$AB$3:$AE$1042,2,0)," "),)</f>
        <v/>
      </c>
      <c r="F112" s="347" t="str">
        <f>iferror(if(and(Today()&gt;=VLOOKUP($F$1&amp;C112&amp;B112,TKB_HK2_Moi_Giang!$AB$3:$AE$1042,3,0),today()&lt;VLOOKUP($F$1&amp;C112&amp;B112,TKB_HK2_Moi_Giang!$AB$3:$AE$1042,4,0)),VLOOKUP($F$1&amp;C112&amp;B112,TKB_HK2_Moi_Giang!$AB$3:$AE$1042,2,0)," "),)</f>
        <v/>
      </c>
      <c r="G112" s="347" t="str">
        <f>iferror(if(and(Today()&gt;=VLOOKUP($G$1&amp;C112&amp;B112,TKB_HK2_Moi_Giang!$AB$3:$AE$1042,3,0),today()&lt;VLOOKUP($G$1&amp;C112&amp;B112,TKB_HK2_Moi_Giang!$AB$3:$AE$1042,4,0)),VLOOKUP($G$1&amp;C112&amp;B112,TKB_HK2_Moi_Giang!$AB$3:$AE$1042,2,0)," "),)</f>
        <v/>
      </c>
      <c r="H112" s="347" t="str">
        <f>iferror(if(and(Today()&gt;=VLOOKUP($H$1&amp;C112&amp;B112,TKB_HK2_Moi_Giang!$AB$3:$AE$1042,3,0),today()&lt;VLOOKUP($H$1&amp;C112&amp;B112,TKB_HK2_Moi_Giang!$AB$3:$AE$1042,4,0)),VLOOKUP($H$1&amp;C112&amp;B112,TKB_HK2_Moi_Giang!$AB$3:$AE$1042,2,0)," "),)</f>
        <v/>
      </c>
      <c r="I112" s="347" t="str">
        <f>iferror(if(and(Today()&gt;=VLOOKUP($I$1&amp;C112&amp;B112,TKB_HK2_Moi_Giang!$AB$3:$AE$1042,3,0),today()&lt;VLOOKUP($I$1&amp;C112&amp;B112,TKB_HK2_Moi_Giang!$AB$3:$AE$1042,4,0)),VLOOKUP($I$1&amp;C112&amp;B112,TKB_HK2_Moi_Giang!$AB$3:$AE$1042,2,0)," "),)</f>
        <v/>
      </c>
      <c r="J112" s="347" t="str">
        <f>iferror(if(and(Today()&gt;=VLOOKUP($J$1&amp;C112&amp;B112,TKB_HK2_Moi_Giang!$AB$3:$AE$1042,3,0),today()&lt;VLOOKUP($J$1&amp;C112&amp;B112,TKB_HK2_Moi_Giang!$AB$3:$AE$1042,4,0)),VLOOKUP($J$1&amp;C112&amp;B112,TKB_HK2_Moi_Giang!$AB$3:$AE$1042,2,0)," "),)</f>
        <v/>
      </c>
      <c r="K112" s="348" t="str">
        <f>iferror(if(and(Today()&gt;=VLOOKUP($K$1&amp;C112&amp;B112,TKB_HK2_Moi_Giang!$AB$3:$AE$1042,3,0),today()&lt;VLOOKUP($K$1&amp;C112&amp;B112,TKB_HK2_Moi_Giang!$AB$3:$AE$1042,4,0)),VLOOKUP($K$1&amp;C112&amp;B112,TKB_HK2_Moi_Giang!$AB$3:$AE$1042,2,0)," "),)</f>
        <v/>
      </c>
    </row>
    <row r="113">
      <c r="A113" s="12"/>
      <c r="B113" s="354" t="s">
        <v>1308</v>
      </c>
      <c r="C113" s="349">
        <v>0.5416666666666666</v>
      </c>
      <c r="D113" s="349">
        <v>0.6354166666666666</v>
      </c>
      <c r="E113" s="347" t="str">
        <f>iferror(if(and(Today()&gt;=VLOOKUP($E$1&amp;C113&amp;B113,TKB_HK2_Moi_Giang!$AB$3:$AE$1042,3,0),today()&lt;VLOOKUP($E$1&amp;C113&amp;B113,TKB_HK2_Moi_Giang!$AB$3:$AE$1042,4,0)),VLOOKUP($E$1&amp;C113&amp;B113,TKB_HK2_Moi_Giang!$AB$3:$AE$1042,2,0)," "),)</f>
        <v/>
      </c>
      <c r="F113" s="347" t="str">
        <f>iferror(if(and(Today()&gt;=VLOOKUP($F$1&amp;C113&amp;B113,TKB_HK2_Moi_Giang!$AB$3:$AE$1042,3,0),today()&lt;VLOOKUP($F$1&amp;C113&amp;B113,TKB_HK2_Moi_Giang!$AB$3:$AE$1042,4,0)),VLOOKUP($F$1&amp;C113&amp;B113,TKB_HK2_Moi_Giang!$AB$3:$AE$1042,2,0)," "),)</f>
        <v> </v>
      </c>
      <c r="G113" s="347" t="str">
        <f>iferror(if(and(Today()&gt;=VLOOKUP($G$1&amp;C113&amp;B113,TKB_HK2_Moi_Giang!$AB$3:$AE$1042,3,0),today()&lt;VLOOKUP($G$1&amp;C113&amp;B113,TKB_HK2_Moi_Giang!$AB$3:$AE$1042,4,0)),VLOOKUP($G$1&amp;C113&amp;B113,TKB_HK2_Moi_Giang!$AB$3:$AE$1042,2,0)," "),)</f>
        <v> </v>
      </c>
      <c r="H113" s="347" t="str">
        <f>iferror(if(and(Today()&gt;=VLOOKUP($H$1&amp;C113&amp;B113,TKB_HK2_Moi_Giang!$AB$3:$AE$1042,3,0),today()&lt;VLOOKUP($H$1&amp;C113&amp;B113,TKB_HK2_Moi_Giang!$AB$3:$AE$1042,4,0)),VLOOKUP($H$1&amp;C113&amp;B113,TKB_HK2_Moi_Giang!$AB$3:$AE$1042,2,0)," "),)</f>
        <v/>
      </c>
      <c r="I113" s="347" t="str">
        <f>iferror(if(and(Today()&gt;=VLOOKUP($I$1&amp;C113&amp;B113,TKB_HK2_Moi_Giang!$AB$3:$AE$1042,3,0),today()&lt;VLOOKUP($I$1&amp;C113&amp;B113,TKB_HK2_Moi_Giang!$AB$3:$AE$1042,4,0)),VLOOKUP($I$1&amp;C113&amp;B113,TKB_HK2_Moi_Giang!$AB$3:$AE$1042,2,0)," "),)</f>
        <v> </v>
      </c>
      <c r="J113" s="347" t="str">
        <f>iferror(if(and(Today()&gt;=VLOOKUP($J$1&amp;C113&amp;B113,TKB_HK2_Moi_Giang!$AB$3:$AE$1042,3,0),today()&lt;VLOOKUP($J$1&amp;C113&amp;B113,TKB_HK2_Moi_Giang!$AB$3:$AE$1042,4,0)),VLOOKUP($J$1&amp;C113&amp;B113,TKB_HK2_Moi_Giang!$AB$3:$AE$1042,2,0)," "),)</f>
        <v/>
      </c>
      <c r="K113" s="348" t="str">
        <f>iferror(if(and(Today()&gt;=VLOOKUP($K$1&amp;C113&amp;B113,TKB_HK2_Moi_Giang!$AB$3:$AE$1042,3,0),today()&lt;VLOOKUP($K$1&amp;C113&amp;B113,TKB_HK2_Moi_Giang!$AB$3:$AE$1042,4,0)),VLOOKUP($K$1&amp;C113&amp;B113,TKB_HK2_Moi_Giang!$AB$3:$AE$1042,2,0)," "),)</f>
        <v/>
      </c>
    </row>
    <row r="114">
      <c r="A114" s="12"/>
      <c r="B114" s="354" t="s">
        <v>1308</v>
      </c>
      <c r="C114" s="349">
        <v>0.6458333333333334</v>
      </c>
      <c r="D114" s="349">
        <v>0.7395833333333334</v>
      </c>
      <c r="E114" s="347" t="str">
        <f>iferror(if(and(Today()&gt;=VLOOKUP($E$1&amp;C114&amp;B114,TKB_HK2_Moi_Giang!$AB$3:$AE$1042,3,0),today()&lt;VLOOKUP($E$1&amp;C114&amp;B114,TKB_HK2_Moi_Giang!$AB$3:$AE$1042,4,0)),VLOOKUP($E$1&amp;C114&amp;B114,TKB_HK2_Moi_Giang!$AB$3:$AE$1042,2,0)," "),)</f>
        <v/>
      </c>
      <c r="F114" s="347" t="str">
        <f>iferror(if(and(Today()&gt;=VLOOKUP($F$1&amp;C114&amp;B114,TKB_HK2_Moi_Giang!$AB$3:$AE$1042,3,0),today()&lt;VLOOKUP($F$1&amp;C114&amp;B114,TKB_HK2_Moi_Giang!$AB$3:$AE$1042,4,0)),VLOOKUP($F$1&amp;C114&amp;B114,TKB_HK2_Moi_Giang!$AB$3:$AE$1042,2,0)," "),)</f>
        <v/>
      </c>
      <c r="G114" s="347" t="str">
        <f>iferror(if(and(Today()&gt;=VLOOKUP($G$1&amp;C114&amp;B114,TKB_HK2_Moi_Giang!$AB$3:$AE$1042,3,0),today()&lt;VLOOKUP($G$1&amp;C114&amp;B114,TKB_HK2_Moi_Giang!$AB$3:$AE$1042,4,0)),VLOOKUP($G$1&amp;C114&amp;B114,TKB_HK2_Moi_Giang!$AB$3:$AE$1042,2,0)," "),)</f>
        <v/>
      </c>
      <c r="H114" s="347" t="str">
        <f>iferror(if(and(Today()&gt;=VLOOKUP($H$1&amp;C114&amp;B114,TKB_HK2_Moi_Giang!$AB$3:$AE$1042,3,0),today()&lt;VLOOKUP($H$1&amp;C114&amp;B114,TKB_HK2_Moi_Giang!$AB$3:$AE$1042,4,0)),VLOOKUP($H$1&amp;C114&amp;B114,TKB_HK2_Moi_Giang!$AB$3:$AE$1042,2,0)," "),)</f>
        <v/>
      </c>
      <c r="I114" s="347" t="str">
        <f>iferror(if(and(Today()&gt;=VLOOKUP($I$1&amp;C114&amp;B114,TKB_HK2_Moi_Giang!$AB$3:$AE$1042,3,0),today()&lt;VLOOKUP($I$1&amp;C114&amp;B114,TKB_HK2_Moi_Giang!$AB$3:$AE$1042,4,0)),VLOOKUP($I$1&amp;C114&amp;B114,TKB_HK2_Moi_Giang!$AB$3:$AE$1042,2,0)," "),)</f>
        <v/>
      </c>
      <c r="J114" s="347" t="str">
        <f>iferror(if(and(Today()&gt;=VLOOKUP($J$1&amp;C114&amp;B114,TKB_HK2_Moi_Giang!$AB$3:$AE$1042,3,0),today()&lt;VLOOKUP($J$1&amp;C114&amp;B114,TKB_HK2_Moi_Giang!$AB$3:$AE$1042,4,0)),VLOOKUP($J$1&amp;C114&amp;B114,TKB_HK2_Moi_Giang!$AB$3:$AE$1042,2,0)," "),)</f>
        <v/>
      </c>
      <c r="K114" s="348" t="str">
        <f>iferror(if(and(Today()&gt;=VLOOKUP($K$1&amp;C114&amp;B114,TKB_HK2_Moi_Giang!$AB$3:$AE$1042,3,0),today()&lt;VLOOKUP($K$1&amp;C114&amp;B114,TKB_HK2_Moi_Giang!$AB$3:$AE$1042,4,0)),VLOOKUP($K$1&amp;C114&amp;B114,TKB_HK2_Moi_Giang!$AB$3:$AE$1042,2,0)," "),)</f>
        <v/>
      </c>
    </row>
    <row r="115">
      <c r="A115" s="19"/>
      <c r="B115" s="354" t="s">
        <v>1308</v>
      </c>
      <c r="C115" s="349">
        <v>0.75</v>
      </c>
      <c r="D115" s="349">
        <v>0.84375</v>
      </c>
      <c r="E115" s="347" t="str">
        <f>iferror(if(and(Today()&gt;=VLOOKUP($E$1&amp;C115&amp;B115,TKB_HK2_Moi_Giang!$AB$3:$AE$1042,3,0),today()&lt;VLOOKUP($E$1&amp;C115&amp;B115,TKB_HK2_Moi_Giang!$AB$3:$AE$1042,4,0)),VLOOKUP($E$1&amp;C115&amp;B115,TKB_HK2_Moi_Giang!$AB$3:$AE$1042,2,0)," "),)</f>
        <v/>
      </c>
      <c r="F115" s="347" t="str">
        <f>iferror(if(and(Today()&gt;=VLOOKUP($F$1&amp;C115&amp;B115,TKB_HK2_Moi_Giang!$AB$3:$AE$1042,3,0),today()&lt;VLOOKUP($F$1&amp;C115&amp;B115,TKB_HK2_Moi_Giang!$AB$3:$AE$1042,4,0)),VLOOKUP($F$1&amp;C115&amp;B115,TKB_HK2_Moi_Giang!$AB$3:$AE$1042,2,0)," "),)</f>
        <v/>
      </c>
      <c r="G115" s="347" t="str">
        <f>iferror(if(and(Today()&gt;=VLOOKUP($G$1&amp;C115&amp;B115,TKB_HK2_Moi_Giang!$AB$3:$AE$1042,3,0),today()&lt;VLOOKUP($G$1&amp;C115&amp;B115,TKB_HK2_Moi_Giang!$AB$3:$AE$1042,4,0)),VLOOKUP($G$1&amp;C115&amp;B115,TKB_HK2_Moi_Giang!$AB$3:$AE$1042,2,0)," "),)</f>
        <v/>
      </c>
      <c r="H115" s="347" t="str">
        <f>iferror(if(and(Today()&gt;=VLOOKUP($H$1&amp;C115&amp;B115,TKB_HK2_Moi_Giang!$AB$3:$AE$1042,3,0),today()&lt;VLOOKUP($H$1&amp;C115&amp;B115,TKB_HK2_Moi_Giang!$AB$3:$AE$1042,4,0)),VLOOKUP($H$1&amp;C115&amp;B115,TKB_HK2_Moi_Giang!$AB$3:$AE$1042,2,0)," "),)</f>
        <v/>
      </c>
      <c r="I115" s="347" t="str">
        <f>iferror(if(and(Today()&gt;=VLOOKUP($I$1&amp;C115&amp;B115,TKB_HK2_Moi_Giang!$AB$3:$AE$1042,3,0),today()&lt;VLOOKUP($I$1&amp;C115&amp;B115,TKB_HK2_Moi_Giang!$AB$3:$AE$1042,4,0)),VLOOKUP($I$1&amp;C115&amp;B115,TKB_HK2_Moi_Giang!$AB$3:$AE$1042,2,0)," "),)</f>
        <v/>
      </c>
      <c r="J115" s="347" t="str">
        <f>iferror(if(and(Today()&gt;=VLOOKUP($J$1&amp;C115&amp;B115,TKB_HK2_Moi_Giang!$AB$3:$AE$1042,3,0),today()&lt;VLOOKUP($J$1&amp;C115&amp;B115,TKB_HK2_Moi_Giang!$AB$3:$AE$1042,4,0)),VLOOKUP($J$1&amp;C115&amp;B115,TKB_HK2_Moi_Giang!$AB$3:$AE$1042,2,0)," "),)</f>
        <v/>
      </c>
      <c r="K115" s="348" t="str">
        <f>iferror(if(and(Today()&gt;=VLOOKUP($K$1&amp;C115&amp;B115,TKB_HK2_Moi_Giang!$AB$3:$AE$1042,3,0),today()&lt;VLOOKUP($K$1&amp;C115&amp;B115,TKB_HK2_Moi_Giang!$AB$3:$AE$1042,4,0)),VLOOKUP($K$1&amp;C115&amp;B115,TKB_HK2_Moi_Giang!$AB$3:$AE$1042,2,0)," "),)</f>
        <v/>
      </c>
    </row>
    <row r="116">
      <c r="A116" s="344" t="s">
        <v>1392</v>
      </c>
      <c r="B116" s="345" t="s">
        <v>1392</v>
      </c>
      <c r="C116" s="346">
        <v>0.2916666666666667</v>
      </c>
      <c r="D116" s="346">
        <v>0.3541666666666667</v>
      </c>
      <c r="E116" s="347" t="str">
        <f>iferror(if(and(Today()&gt;=VLOOKUP($E$1&amp;C116&amp;B116,TKB_HK2_Moi_Giang!$AB$3:$AE$1042,3,0),today()&lt;VLOOKUP($E$1&amp;C116&amp;B116,TKB_HK2_Moi_Giang!$AB$3:$AE$1042,4,0)),VLOOKUP($E$1&amp;C116&amp;B116,TKB_HK2_Moi_Giang!$AB$3:$AE$1042,2,0)," "),)</f>
        <v/>
      </c>
      <c r="F116" s="347" t="str">
        <f>iferror(if(and(Today()&gt;=VLOOKUP($F$1&amp;C116&amp;B116,TKB_HK2_Moi_Giang!$AB$3:$AE$1042,3,0),today()&lt;VLOOKUP($F$1&amp;C116&amp;B116,TKB_HK2_Moi_Giang!$AB$3:$AE$1042,4,0)),VLOOKUP($F$1&amp;C116&amp;B116,TKB_HK2_Moi_Giang!$AB$3:$AE$1042,2,0)," "),)</f>
        <v/>
      </c>
      <c r="G116" s="347" t="str">
        <f>iferror(if(and(Today()&gt;=VLOOKUP($G$1&amp;C116&amp;B116,TKB_HK2_Moi_Giang!$AB$3:$AE$1042,3,0),today()&lt;VLOOKUP($G$1&amp;C116&amp;B116,TKB_HK2_Moi_Giang!$AB$3:$AE$1042,4,0)),VLOOKUP($G$1&amp;C116&amp;B116,TKB_HK2_Moi_Giang!$AB$3:$AE$1042,2,0)," "),)</f>
        <v/>
      </c>
      <c r="H116" s="347" t="str">
        <f>iferror(if(and(Today()&gt;=VLOOKUP($H$1&amp;C116&amp;B116,TKB_HK2_Moi_Giang!$AB$3:$AE$1042,3,0),today()&lt;VLOOKUP($H$1&amp;C116&amp;B116,TKB_HK2_Moi_Giang!$AB$3:$AE$1042,4,0)),VLOOKUP($H$1&amp;C116&amp;B116,TKB_HK2_Moi_Giang!$AB$3:$AE$1042,2,0)," "),)</f>
        <v/>
      </c>
      <c r="I116" s="347" t="str">
        <f>iferror(if(and(Today()&gt;=VLOOKUP($I$1&amp;C116&amp;B116,TKB_HK2_Moi_Giang!$AB$3:$AE$1042,3,0),today()&lt;VLOOKUP($I$1&amp;C116&amp;B116,TKB_HK2_Moi_Giang!$AB$3:$AE$1042,4,0)),VLOOKUP($I$1&amp;C116&amp;B116,TKB_HK2_Moi_Giang!$AB$3:$AE$1042,2,0)," "),)</f>
        <v/>
      </c>
      <c r="J116" s="347" t="str">
        <f>iferror(if(and(Today()&gt;=VLOOKUP($J$1&amp;C116&amp;B116,TKB_HK2_Moi_Giang!$AB$3:$AE$1042,3,0),today()&lt;VLOOKUP($J$1&amp;C116&amp;B116,TKB_HK2_Moi_Giang!$AB$3:$AE$1042,4,0)),VLOOKUP($J$1&amp;C116&amp;B116,TKB_HK2_Moi_Giang!$AB$3:$AE$1042,2,0)," "),)</f>
        <v/>
      </c>
      <c r="K116" s="348" t="str">
        <f>iferror(if(and(Today()&gt;=VLOOKUP($K$1&amp;C116&amp;B116,TKB_HK2_Moi_Giang!$AB$3:$AE$1042,3,0),today()&lt;VLOOKUP($K$1&amp;C116&amp;B116,TKB_HK2_Moi_Giang!$AB$3:$AE$1042,4,0)),VLOOKUP($K$1&amp;C116&amp;B116,TKB_HK2_Moi_Giang!$AB$3:$AE$1042,2,0)," "),)</f>
        <v/>
      </c>
    </row>
    <row r="117">
      <c r="A117" s="12"/>
      <c r="B117" s="345" t="s">
        <v>1392</v>
      </c>
      <c r="C117" s="346">
        <v>0.3229166666666667</v>
      </c>
      <c r="D117" s="346">
        <v>0.3854166666666667</v>
      </c>
      <c r="E117" s="347" t="str">
        <f>iferror(if(and(Today()&gt;=VLOOKUP($E$1&amp;C117&amp;B117,TKB_HK2_Moi_Giang!$AB$3:$AE$1042,3,0),today()&lt;VLOOKUP($E$1&amp;C117&amp;B117,TKB_HK2_Moi_Giang!$AB$3:$AE$1042,4,0)),VLOOKUP($E$1&amp;C117&amp;B117,TKB_HK2_Moi_Giang!$AB$3:$AE$1042,2,0)," "),)</f>
        <v/>
      </c>
      <c r="F117" s="347" t="str">
        <f>iferror(if(and(Today()&gt;=VLOOKUP($F$1&amp;C117&amp;B117,TKB_HK2_Moi_Giang!$AB$3:$AE$1042,3,0),today()&lt;VLOOKUP($F$1&amp;C117&amp;B117,TKB_HK2_Moi_Giang!$AB$3:$AE$1042,4,0)),VLOOKUP($F$1&amp;C117&amp;B117,TKB_HK2_Moi_Giang!$AB$3:$AE$1042,2,0)," "),)</f>
        <v/>
      </c>
      <c r="G117" s="347" t="str">
        <f>iferror(if(and(Today()&gt;=VLOOKUP($G$1&amp;C117&amp;B117,TKB_HK2_Moi_Giang!$AB$3:$AE$1042,3,0),today()&lt;VLOOKUP($G$1&amp;C117&amp;B117,TKB_HK2_Moi_Giang!$AB$3:$AE$1042,4,0)),VLOOKUP($G$1&amp;C117&amp;B117,TKB_HK2_Moi_Giang!$AB$3:$AE$1042,2,0)," "),)</f>
        <v/>
      </c>
      <c r="H117" s="347" t="str">
        <f>iferror(if(and(Today()&gt;=VLOOKUP($H$1&amp;C117&amp;B117,TKB_HK2_Moi_Giang!$AB$3:$AE$1042,3,0),today()&lt;VLOOKUP($H$1&amp;C117&amp;B117,TKB_HK2_Moi_Giang!$AB$3:$AE$1042,4,0)),VLOOKUP($H$1&amp;C117&amp;B117,TKB_HK2_Moi_Giang!$AB$3:$AE$1042,2,0)," "),)</f>
        <v/>
      </c>
      <c r="I117" s="347" t="str">
        <f>iferror(if(and(Today()&gt;=VLOOKUP($I$1&amp;C117&amp;B117,TKB_HK2_Moi_Giang!$AB$3:$AE$1042,3,0),today()&lt;VLOOKUP($I$1&amp;C117&amp;B117,TKB_HK2_Moi_Giang!$AB$3:$AE$1042,4,0)),VLOOKUP($I$1&amp;C117&amp;B117,TKB_HK2_Moi_Giang!$AB$3:$AE$1042,2,0)," "),)</f>
        <v/>
      </c>
      <c r="J117" s="347" t="str">
        <f>iferror(if(and(Today()&gt;=VLOOKUP($J$1&amp;C117&amp;B117,TKB_HK2_Moi_Giang!$AB$3:$AE$1042,3,0),today()&lt;VLOOKUP($J$1&amp;C117&amp;B117,TKB_HK2_Moi_Giang!$AB$3:$AE$1042,4,0)),VLOOKUP($J$1&amp;C117&amp;B117,TKB_HK2_Moi_Giang!$AB$3:$AE$1042,2,0)," "),)</f>
        <v/>
      </c>
      <c r="K117" s="348" t="str">
        <f>iferror(if(and(Today()&gt;=VLOOKUP($K$1&amp;C117&amp;B117,TKB_HK2_Moi_Giang!$AB$3:$AE$1042,3,0),today()&lt;VLOOKUP($K$1&amp;C117&amp;B117,TKB_HK2_Moi_Giang!$AB$3:$AE$1042,4,0)),VLOOKUP($K$1&amp;C117&amp;B117,TKB_HK2_Moi_Giang!$AB$3:$AE$1042,2,0)," "),)</f>
        <v/>
      </c>
    </row>
    <row r="118">
      <c r="A118" s="12"/>
      <c r="B118" s="345" t="s">
        <v>1392</v>
      </c>
      <c r="C118" s="346">
        <v>0.3645833333333333</v>
      </c>
      <c r="D118" s="346">
        <v>0.4895833333333333</v>
      </c>
      <c r="E118" s="347" t="str">
        <f>iferror(if(and(Today()&gt;=VLOOKUP($E$1&amp;C118&amp;B118,TKB_HK2_Moi_Giang!$AB$3:$AE$1042,3,0),today()&lt;VLOOKUP($E$1&amp;C118&amp;B118,TKB_HK2_Moi_Giang!$AB$3:$AE$1042,4,0)),VLOOKUP($E$1&amp;C118&amp;B118,TKB_HK2_Moi_Giang!$AB$3:$AE$1042,2,0)," "),)</f>
        <v/>
      </c>
      <c r="F118" s="347" t="str">
        <f>iferror(if(and(Today()&gt;=VLOOKUP($F$1&amp;C118&amp;B118,TKB_HK2_Moi_Giang!$AB$3:$AE$1042,3,0),today()&lt;VLOOKUP($F$1&amp;C118&amp;B118,TKB_HK2_Moi_Giang!$AB$3:$AE$1042,4,0)),VLOOKUP($F$1&amp;C118&amp;B118,TKB_HK2_Moi_Giang!$AB$3:$AE$1042,2,0)," "),)</f>
        <v/>
      </c>
      <c r="G118" s="347" t="str">
        <f>iferror(if(and(Today()&gt;=VLOOKUP($G$1&amp;C118&amp;B118,TKB_HK2_Moi_Giang!$AB$3:$AE$1042,3,0),today()&lt;VLOOKUP($G$1&amp;C118&amp;B118,TKB_HK2_Moi_Giang!$AB$3:$AE$1042,4,0)),VLOOKUP($G$1&amp;C118&amp;B118,TKB_HK2_Moi_Giang!$AB$3:$AE$1042,2,0)," "),)</f>
        <v/>
      </c>
      <c r="H118" s="347" t="str">
        <f>iferror(if(and(Today()&gt;=VLOOKUP($H$1&amp;C118&amp;B118,TKB_HK2_Moi_Giang!$AB$3:$AE$1042,3,0),today()&lt;VLOOKUP($H$1&amp;C118&amp;B118,TKB_HK2_Moi_Giang!$AB$3:$AE$1042,4,0)),VLOOKUP($H$1&amp;C118&amp;B118,TKB_HK2_Moi_Giang!$AB$3:$AE$1042,2,0)," "),)</f>
        <v/>
      </c>
      <c r="I118" s="347" t="str">
        <f>iferror(if(and(Today()&gt;=VLOOKUP($I$1&amp;C118&amp;B118,TKB_HK2_Moi_Giang!$AB$3:$AE$1042,3,0),today()&lt;VLOOKUP($I$1&amp;C118&amp;B118,TKB_HK2_Moi_Giang!$AB$3:$AE$1042,4,0)),VLOOKUP($I$1&amp;C118&amp;B118,TKB_HK2_Moi_Giang!$AB$3:$AE$1042,2,0)," "),)</f>
        <v/>
      </c>
      <c r="J118" s="347" t="str">
        <f>iferror(if(and(Today()&gt;=VLOOKUP($J$1&amp;C118&amp;B118,TKB_HK2_Moi_Giang!$AB$3:$AE$1042,3,0),today()&lt;VLOOKUP($J$1&amp;C118&amp;B118,TKB_HK2_Moi_Giang!$AB$3:$AE$1042,4,0)),VLOOKUP($J$1&amp;C118&amp;B118,TKB_HK2_Moi_Giang!$AB$3:$AE$1042,2,0)," "),)</f>
        <v/>
      </c>
      <c r="K118" s="348" t="str">
        <f>iferror(if(and(Today()&gt;=VLOOKUP($K$1&amp;C118&amp;B118,TKB_HK2_Moi_Giang!$AB$3:$AE$1042,3,0),today()&lt;VLOOKUP($K$1&amp;C118&amp;B118,TKB_HK2_Moi_Giang!$AB$3:$AE$1042,4,0)),VLOOKUP($K$1&amp;C118&amp;B118,TKB_HK2_Moi_Giang!$AB$3:$AE$1042,2,0)," "),)</f>
        <v/>
      </c>
    </row>
    <row r="119">
      <c r="A119" s="12"/>
      <c r="B119" s="345" t="s">
        <v>1392</v>
      </c>
      <c r="C119" s="349">
        <v>0.5416666666666666</v>
      </c>
      <c r="D119" s="349">
        <v>0.6354166666666666</v>
      </c>
      <c r="E119" s="347" t="str">
        <f>iferror(if(and(Today()&gt;=VLOOKUP($E$1&amp;C119&amp;B119,TKB_HK2_Moi_Giang!$AB$3:$AE$1042,3,0),today()&lt;VLOOKUP($E$1&amp;C119&amp;B119,TKB_HK2_Moi_Giang!$AB$3:$AE$1042,4,0)),VLOOKUP($E$1&amp;C119&amp;B119,TKB_HK2_Moi_Giang!$AB$3:$AE$1042,2,0)," "),)</f>
        <v/>
      </c>
      <c r="F119" s="347" t="str">
        <f>iferror(if(and(Today()&gt;=VLOOKUP($F$1&amp;C119&amp;B119,TKB_HK2_Moi_Giang!$AB$3:$AE$1042,3,0),today()&lt;VLOOKUP($F$1&amp;C119&amp;B119,TKB_HK2_Moi_Giang!$AB$3:$AE$1042,4,0)),VLOOKUP($F$1&amp;C119&amp;B119,TKB_HK2_Moi_Giang!$AB$3:$AE$1042,2,0)," "),)</f>
        <v/>
      </c>
      <c r="G119" s="347" t="str">
        <f>iferror(if(and(Today()&gt;=VLOOKUP($G$1&amp;C119&amp;B119,TKB_HK2_Moi_Giang!$AB$3:$AE$1042,3,0),today()&lt;VLOOKUP($G$1&amp;C119&amp;B119,TKB_HK2_Moi_Giang!$AB$3:$AE$1042,4,0)),VLOOKUP($G$1&amp;C119&amp;B119,TKB_HK2_Moi_Giang!$AB$3:$AE$1042,2,0)," "),)</f>
        <v/>
      </c>
      <c r="H119" s="347" t="str">
        <f>iferror(if(and(Today()&gt;=VLOOKUP($H$1&amp;C119&amp;B119,TKB_HK2_Moi_Giang!$AB$3:$AE$1042,3,0),today()&lt;VLOOKUP($H$1&amp;C119&amp;B119,TKB_HK2_Moi_Giang!$AB$3:$AE$1042,4,0)),VLOOKUP($H$1&amp;C119&amp;B119,TKB_HK2_Moi_Giang!$AB$3:$AE$1042,2,0)," "),)</f>
        <v/>
      </c>
      <c r="I119" s="347" t="str">
        <f>iferror(if(and(Today()&gt;=VLOOKUP($I$1&amp;C119&amp;B119,TKB_HK2_Moi_Giang!$AB$3:$AE$1042,3,0),today()&lt;VLOOKUP($I$1&amp;C119&amp;B119,TKB_HK2_Moi_Giang!$AB$3:$AE$1042,4,0)),VLOOKUP($I$1&amp;C119&amp;B119,TKB_HK2_Moi_Giang!$AB$3:$AE$1042,2,0)," "),)</f>
        <v/>
      </c>
      <c r="J119" s="347" t="str">
        <f>iferror(if(and(Today()&gt;=VLOOKUP($J$1&amp;C119&amp;B119,TKB_HK2_Moi_Giang!$AB$3:$AE$1042,3,0),today()&lt;VLOOKUP($J$1&amp;C119&amp;B119,TKB_HK2_Moi_Giang!$AB$3:$AE$1042,4,0)),VLOOKUP($J$1&amp;C119&amp;B119,TKB_HK2_Moi_Giang!$AB$3:$AE$1042,2,0)," "),)</f>
        <v/>
      </c>
      <c r="K119" s="348" t="str">
        <f>iferror(if(and(Today()&gt;=VLOOKUP($K$1&amp;C119&amp;B119,TKB_HK2_Moi_Giang!$AB$3:$AE$1042,3,0),today()&lt;VLOOKUP($K$1&amp;C119&amp;B119,TKB_HK2_Moi_Giang!$AB$3:$AE$1042,4,0)),VLOOKUP($K$1&amp;C119&amp;B119,TKB_HK2_Moi_Giang!$AB$3:$AE$1042,2,0)," "),)</f>
        <v/>
      </c>
    </row>
    <row r="120">
      <c r="A120" s="12"/>
      <c r="B120" s="345" t="s">
        <v>1392</v>
      </c>
      <c r="C120" s="349">
        <v>0.6458333333333334</v>
      </c>
      <c r="D120" s="349">
        <v>0.7395833333333334</v>
      </c>
      <c r="E120" s="347" t="str">
        <f>iferror(if(and(Today()&gt;=VLOOKUP($E$1&amp;C120&amp;B120,TKB_HK2_Moi_Giang!$AB$3:$AE$1042,3,0),today()&lt;VLOOKUP($E$1&amp;C120&amp;B120,TKB_HK2_Moi_Giang!$AB$3:$AE$1042,4,0)),VLOOKUP($E$1&amp;C120&amp;B120,TKB_HK2_Moi_Giang!$AB$3:$AE$1042,2,0)," "),)</f>
        <v/>
      </c>
      <c r="F120" s="347" t="str">
        <f>iferror(if(and(Today()&gt;=VLOOKUP($F$1&amp;C120&amp;B120,TKB_HK2_Moi_Giang!$AB$3:$AE$1042,3,0),today()&lt;VLOOKUP($F$1&amp;C120&amp;B120,TKB_HK2_Moi_Giang!$AB$3:$AE$1042,4,0)),VLOOKUP($F$1&amp;C120&amp;B120,TKB_HK2_Moi_Giang!$AB$3:$AE$1042,2,0)," "),)</f>
        <v/>
      </c>
      <c r="G120" s="347" t="str">
        <f>iferror(if(and(Today()&gt;=VLOOKUP($G$1&amp;C120&amp;B120,TKB_HK2_Moi_Giang!$AB$3:$AE$1042,3,0),today()&lt;VLOOKUP($G$1&amp;C120&amp;B120,TKB_HK2_Moi_Giang!$AB$3:$AE$1042,4,0)),VLOOKUP($G$1&amp;C120&amp;B120,TKB_HK2_Moi_Giang!$AB$3:$AE$1042,2,0)," "),)</f>
        <v/>
      </c>
      <c r="H120" s="347" t="str">
        <f>iferror(if(and(Today()&gt;=VLOOKUP($H$1&amp;C120&amp;B120,TKB_HK2_Moi_Giang!$AB$3:$AE$1042,3,0),today()&lt;VLOOKUP($H$1&amp;C120&amp;B120,TKB_HK2_Moi_Giang!$AB$3:$AE$1042,4,0)),VLOOKUP($H$1&amp;C120&amp;B120,TKB_HK2_Moi_Giang!$AB$3:$AE$1042,2,0)," "),)</f>
        <v/>
      </c>
      <c r="I120" s="347" t="str">
        <f>iferror(if(and(Today()&gt;=VLOOKUP($I$1&amp;C120&amp;B120,TKB_HK2_Moi_Giang!$AB$3:$AE$1042,3,0),today()&lt;VLOOKUP($I$1&amp;C120&amp;B120,TKB_HK2_Moi_Giang!$AB$3:$AE$1042,4,0)),VLOOKUP($I$1&amp;C120&amp;B120,TKB_HK2_Moi_Giang!$AB$3:$AE$1042,2,0)," "),)</f>
        <v/>
      </c>
      <c r="J120" s="347" t="str">
        <f>iferror(if(and(Today()&gt;=VLOOKUP($J$1&amp;C120&amp;B120,TKB_HK2_Moi_Giang!$AB$3:$AE$1042,3,0),today()&lt;VLOOKUP($J$1&amp;C120&amp;B120,TKB_HK2_Moi_Giang!$AB$3:$AE$1042,4,0)),VLOOKUP($J$1&amp;C120&amp;B120,TKB_HK2_Moi_Giang!$AB$3:$AE$1042,2,0)," "),)</f>
        <v/>
      </c>
      <c r="K120" s="348" t="str">
        <f>iferror(if(and(Today()&gt;=VLOOKUP($K$1&amp;C120&amp;B120,TKB_HK2_Moi_Giang!$AB$3:$AE$1042,3,0),today()&lt;VLOOKUP($K$1&amp;C120&amp;B120,TKB_HK2_Moi_Giang!$AB$3:$AE$1042,4,0)),VLOOKUP($K$1&amp;C120&amp;B120,TKB_HK2_Moi_Giang!$AB$3:$AE$1042,2,0)," "),)</f>
        <v/>
      </c>
    </row>
    <row r="121">
      <c r="A121" s="19"/>
      <c r="B121" s="345" t="s">
        <v>1392</v>
      </c>
      <c r="C121" s="349">
        <v>0.75</v>
      </c>
      <c r="D121" s="349">
        <v>0.84375</v>
      </c>
      <c r="E121" s="347" t="str">
        <f>iferror(if(and(Today()&gt;=VLOOKUP($E$1&amp;C121&amp;B121,TKB_HK2_Moi_Giang!$AB$3:$AE$1042,3,0),today()&lt;VLOOKUP($E$1&amp;C121&amp;B121,TKB_HK2_Moi_Giang!$AB$3:$AE$1042,4,0)),VLOOKUP($E$1&amp;C121&amp;B121,TKB_HK2_Moi_Giang!$AB$3:$AE$1042,2,0)," "),)</f>
        <v/>
      </c>
      <c r="F121" s="347" t="str">
        <f>iferror(if(and(Today()&gt;=VLOOKUP($F$1&amp;C121&amp;B121,TKB_HK2_Moi_Giang!$AB$3:$AE$1042,3,0),today()&lt;VLOOKUP($F$1&amp;C121&amp;B121,TKB_HK2_Moi_Giang!$AB$3:$AE$1042,4,0)),VLOOKUP($F$1&amp;C121&amp;B121,TKB_HK2_Moi_Giang!$AB$3:$AE$1042,2,0)," "),)</f>
        <v/>
      </c>
      <c r="G121" s="347" t="str">
        <f>iferror(if(and(Today()&gt;=VLOOKUP($G$1&amp;C121&amp;B121,TKB_HK2_Moi_Giang!$AB$3:$AE$1042,3,0),today()&lt;VLOOKUP($G$1&amp;C121&amp;B121,TKB_HK2_Moi_Giang!$AB$3:$AE$1042,4,0)),VLOOKUP($G$1&amp;C121&amp;B121,TKB_HK2_Moi_Giang!$AB$3:$AE$1042,2,0)," "),)</f>
        <v/>
      </c>
      <c r="H121" s="347" t="str">
        <f>iferror(if(and(Today()&gt;=VLOOKUP($H$1&amp;C121&amp;B121,TKB_HK2_Moi_Giang!$AB$3:$AE$1042,3,0),today()&lt;VLOOKUP($H$1&amp;C121&amp;B121,TKB_HK2_Moi_Giang!$AB$3:$AE$1042,4,0)),VLOOKUP($H$1&amp;C121&amp;B121,TKB_HK2_Moi_Giang!$AB$3:$AE$1042,2,0)," "),)</f>
        <v/>
      </c>
      <c r="I121" s="347" t="str">
        <f>iferror(if(and(Today()&gt;=VLOOKUP($I$1&amp;C121&amp;B121,TKB_HK2_Moi_Giang!$AB$3:$AE$1042,3,0),today()&lt;VLOOKUP($I$1&amp;C121&amp;B121,TKB_HK2_Moi_Giang!$AB$3:$AE$1042,4,0)),VLOOKUP($I$1&amp;C121&amp;B121,TKB_HK2_Moi_Giang!$AB$3:$AE$1042,2,0)," "),)</f>
        <v/>
      </c>
      <c r="J121" s="347" t="str">
        <f>iferror(if(and(Today()&gt;=VLOOKUP($J$1&amp;C121&amp;B121,TKB_HK2_Moi_Giang!$AB$3:$AE$1042,3,0),today()&lt;VLOOKUP($J$1&amp;C121&amp;B121,TKB_HK2_Moi_Giang!$AB$3:$AE$1042,4,0)),VLOOKUP($J$1&amp;C121&amp;B121,TKB_HK2_Moi_Giang!$AB$3:$AE$1042,2,0)," "),)</f>
        <v/>
      </c>
      <c r="K121" s="348" t="str">
        <f>iferror(if(and(Today()&gt;=VLOOKUP($K$1&amp;C121&amp;B121,TKB_HK2_Moi_Giang!$AB$3:$AE$1042,3,0),today()&lt;VLOOKUP($K$1&amp;C121&amp;B121,TKB_HK2_Moi_Giang!$AB$3:$AE$1042,4,0)),VLOOKUP($K$1&amp;C121&amp;B121,TKB_HK2_Moi_Giang!$AB$3:$AE$1042,2,0)," "),)</f>
        <v/>
      </c>
    </row>
    <row r="122">
      <c r="A122" s="344" t="s">
        <v>1393</v>
      </c>
      <c r="B122" s="345" t="s">
        <v>1393</v>
      </c>
      <c r="C122" s="346">
        <v>0.2916666666666667</v>
      </c>
      <c r="D122" s="346">
        <v>0.3541666666666667</v>
      </c>
      <c r="E122" s="347" t="str">
        <f>iferror(if(and(Today()&gt;=VLOOKUP($E$1&amp;C122&amp;B122,TKB_HK2_Moi_Giang!$AB$3:$AE$1042,3,0),today()&lt;VLOOKUP($E$1&amp;C122&amp;B122,TKB_HK2_Moi_Giang!$AB$3:$AE$1042,4,0)),VLOOKUP($E$1&amp;C122&amp;B122,TKB_HK2_Moi_Giang!$AB$3:$AE$1042,2,0)," "),)</f>
        <v/>
      </c>
      <c r="F122" s="347" t="str">
        <f>iferror(if(and(Today()&gt;=VLOOKUP($F$1&amp;C122&amp;B122,TKB_HK2_Moi_Giang!$AB$3:$AE$1042,3,0),today()&lt;VLOOKUP($F$1&amp;C122&amp;B122,TKB_HK2_Moi_Giang!$AB$3:$AE$1042,4,0)),VLOOKUP($F$1&amp;C122&amp;B122,TKB_HK2_Moi_Giang!$AB$3:$AE$1042,2,0)," "),)</f>
        <v/>
      </c>
      <c r="G122" s="347" t="str">
        <f>iferror(if(and(Today()&gt;=VLOOKUP($G$1&amp;C122&amp;B122,TKB_HK2_Moi_Giang!$AB$3:$AE$1042,3,0),today()&lt;VLOOKUP($G$1&amp;C122&amp;B122,TKB_HK2_Moi_Giang!$AB$3:$AE$1042,4,0)),VLOOKUP($G$1&amp;C122&amp;B122,TKB_HK2_Moi_Giang!$AB$3:$AE$1042,2,0)," "),)</f>
        <v/>
      </c>
      <c r="H122" s="347" t="str">
        <f>iferror(if(and(Today()&gt;=VLOOKUP($H$1&amp;C122&amp;B122,TKB_HK2_Moi_Giang!$AB$3:$AE$1042,3,0),today()&lt;VLOOKUP($H$1&amp;C122&amp;B122,TKB_HK2_Moi_Giang!$AB$3:$AE$1042,4,0)),VLOOKUP($H$1&amp;C122&amp;B122,TKB_HK2_Moi_Giang!$AB$3:$AE$1042,2,0)," "),)</f>
        <v/>
      </c>
      <c r="I122" s="347" t="str">
        <f>iferror(if(and(Today()&gt;=VLOOKUP($I$1&amp;C122&amp;B122,TKB_HK2_Moi_Giang!$AB$3:$AE$1042,3,0),today()&lt;VLOOKUP($I$1&amp;C122&amp;B122,TKB_HK2_Moi_Giang!$AB$3:$AE$1042,4,0)),VLOOKUP($I$1&amp;C122&amp;B122,TKB_HK2_Moi_Giang!$AB$3:$AE$1042,2,0)," "),)</f>
        <v/>
      </c>
      <c r="J122" s="347" t="str">
        <f>iferror(if(and(Today()&gt;=VLOOKUP($J$1&amp;C122&amp;B122,TKB_HK2_Moi_Giang!$AB$3:$AE$1042,3,0),today()&lt;VLOOKUP($J$1&amp;C122&amp;B122,TKB_HK2_Moi_Giang!$AB$3:$AE$1042,4,0)),VLOOKUP($J$1&amp;C122&amp;B122,TKB_HK2_Moi_Giang!$AB$3:$AE$1042,2,0)," "),)</f>
        <v/>
      </c>
      <c r="K122" s="348" t="str">
        <f>iferror(if(and(Today()&gt;=VLOOKUP($K$1&amp;C122&amp;B122,TKB_HK2_Moi_Giang!$AB$3:$AE$1042,3,0),today()&lt;VLOOKUP($K$1&amp;C122&amp;B122,TKB_HK2_Moi_Giang!$AB$3:$AE$1042,4,0)),VLOOKUP($K$1&amp;C122&amp;B122,TKB_HK2_Moi_Giang!$AB$3:$AE$1042,2,0)," "),)</f>
        <v/>
      </c>
    </row>
    <row r="123">
      <c r="A123" s="12"/>
      <c r="B123" s="345" t="s">
        <v>1393</v>
      </c>
      <c r="C123" s="346">
        <v>0.3229166666666667</v>
      </c>
      <c r="D123" s="346">
        <v>0.3854166666666667</v>
      </c>
      <c r="E123" s="347" t="str">
        <f>iferror(if(and(Today()&gt;=VLOOKUP($E$1&amp;C123&amp;B123,TKB_HK2_Moi_Giang!$AB$3:$AE$1042,3,0),today()&lt;VLOOKUP($E$1&amp;C123&amp;B123,TKB_HK2_Moi_Giang!$AB$3:$AE$1042,4,0)),VLOOKUP($E$1&amp;C123&amp;B123,TKB_HK2_Moi_Giang!$AB$3:$AE$1042,2,0)," "),)</f>
        <v/>
      </c>
      <c r="F123" s="347" t="str">
        <f>iferror(if(and(Today()&gt;=VLOOKUP($F$1&amp;C123&amp;B123,TKB_HK2_Moi_Giang!$AB$3:$AE$1042,3,0),today()&lt;VLOOKUP($F$1&amp;C123&amp;B123,TKB_HK2_Moi_Giang!$AB$3:$AE$1042,4,0)),VLOOKUP($F$1&amp;C123&amp;B123,TKB_HK2_Moi_Giang!$AB$3:$AE$1042,2,0)," "),)</f>
        <v/>
      </c>
      <c r="G123" s="347" t="str">
        <f>iferror(if(and(Today()&gt;=VLOOKUP($G$1&amp;C123&amp;B123,TKB_HK2_Moi_Giang!$AB$3:$AE$1042,3,0),today()&lt;VLOOKUP($G$1&amp;C123&amp;B123,TKB_HK2_Moi_Giang!$AB$3:$AE$1042,4,0)),VLOOKUP($G$1&amp;C123&amp;B123,TKB_HK2_Moi_Giang!$AB$3:$AE$1042,2,0)," "),)</f>
        <v/>
      </c>
      <c r="H123" s="347" t="str">
        <f>iferror(if(and(Today()&gt;=VLOOKUP($H$1&amp;C123&amp;B123,TKB_HK2_Moi_Giang!$AB$3:$AE$1042,3,0),today()&lt;VLOOKUP($H$1&amp;C123&amp;B123,TKB_HK2_Moi_Giang!$AB$3:$AE$1042,4,0)),VLOOKUP($H$1&amp;C123&amp;B123,TKB_HK2_Moi_Giang!$AB$3:$AE$1042,2,0)," "),)</f>
        <v/>
      </c>
      <c r="I123" s="347" t="str">
        <f>iferror(if(and(Today()&gt;=VLOOKUP($I$1&amp;C123&amp;B123,TKB_HK2_Moi_Giang!$AB$3:$AE$1042,3,0),today()&lt;VLOOKUP($I$1&amp;C123&amp;B123,TKB_HK2_Moi_Giang!$AB$3:$AE$1042,4,0)),VLOOKUP($I$1&amp;C123&amp;B123,TKB_HK2_Moi_Giang!$AB$3:$AE$1042,2,0)," "),)</f>
        <v/>
      </c>
      <c r="J123" s="347" t="str">
        <f>iferror(if(and(Today()&gt;=VLOOKUP($J$1&amp;C123&amp;B123,TKB_HK2_Moi_Giang!$AB$3:$AE$1042,3,0),today()&lt;VLOOKUP($J$1&amp;C123&amp;B123,TKB_HK2_Moi_Giang!$AB$3:$AE$1042,4,0)),VLOOKUP($J$1&amp;C123&amp;B123,TKB_HK2_Moi_Giang!$AB$3:$AE$1042,2,0)," "),)</f>
        <v/>
      </c>
      <c r="K123" s="348" t="str">
        <f>iferror(if(and(Today()&gt;=VLOOKUP($K$1&amp;C123&amp;B123,TKB_HK2_Moi_Giang!$AB$3:$AE$1042,3,0),today()&lt;VLOOKUP($K$1&amp;C123&amp;B123,TKB_HK2_Moi_Giang!$AB$3:$AE$1042,4,0)),VLOOKUP($K$1&amp;C123&amp;B123,TKB_HK2_Moi_Giang!$AB$3:$AE$1042,2,0)," "),)</f>
        <v/>
      </c>
    </row>
    <row r="124">
      <c r="A124" s="12"/>
      <c r="B124" s="345" t="s">
        <v>1393</v>
      </c>
      <c r="C124" s="346">
        <v>0.3645833333333333</v>
      </c>
      <c r="D124" s="346">
        <v>0.4895833333333333</v>
      </c>
      <c r="E124" s="347" t="str">
        <f>iferror(if(and(Today()&gt;=VLOOKUP($E$1&amp;C124&amp;B124,TKB_HK2_Moi_Giang!$AB$3:$AE$1042,3,0),today()&lt;VLOOKUP($E$1&amp;C124&amp;B124,TKB_HK2_Moi_Giang!$AB$3:$AE$1042,4,0)),VLOOKUP($E$1&amp;C124&amp;B124,TKB_HK2_Moi_Giang!$AB$3:$AE$1042,2,0)," "),)</f>
        <v/>
      </c>
      <c r="F124" s="347" t="str">
        <f>iferror(if(and(Today()&gt;=VLOOKUP($F$1&amp;C124&amp;B124,TKB_HK2_Moi_Giang!$AB$3:$AE$1042,3,0),today()&lt;VLOOKUP($F$1&amp;C124&amp;B124,TKB_HK2_Moi_Giang!$AB$3:$AE$1042,4,0)),VLOOKUP($F$1&amp;C124&amp;B124,TKB_HK2_Moi_Giang!$AB$3:$AE$1042,2,0)," "),)</f>
        <v/>
      </c>
      <c r="G124" s="347" t="str">
        <f>iferror(if(and(Today()&gt;=VLOOKUP($G$1&amp;C124&amp;B124,TKB_HK2_Moi_Giang!$AB$3:$AE$1042,3,0),today()&lt;VLOOKUP($G$1&amp;C124&amp;B124,TKB_HK2_Moi_Giang!$AB$3:$AE$1042,4,0)),VLOOKUP($G$1&amp;C124&amp;B124,TKB_HK2_Moi_Giang!$AB$3:$AE$1042,2,0)," "),)</f>
        <v/>
      </c>
      <c r="H124" s="347" t="str">
        <f>iferror(if(and(Today()&gt;=VLOOKUP($H$1&amp;C124&amp;B124,TKB_HK2_Moi_Giang!$AB$3:$AE$1042,3,0),today()&lt;VLOOKUP($H$1&amp;C124&amp;B124,TKB_HK2_Moi_Giang!$AB$3:$AE$1042,4,0)),VLOOKUP($H$1&amp;C124&amp;B124,TKB_HK2_Moi_Giang!$AB$3:$AE$1042,2,0)," "),)</f>
        <v/>
      </c>
      <c r="I124" s="347" t="str">
        <f>iferror(if(and(Today()&gt;=VLOOKUP($I$1&amp;C124&amp;B124,TKB_HK2_Moi_Giang!$AB$3:$AE$1042,3,0),today()&lt;VLOOKUP($I$1&amp;C124&amp;B124,TKB_HK2_Moi_Giang!$AB$3:$AE$1042,4,0)),VLOOKUP($I$1&amp;C124&amp;B124,TKB_HK2_Moi_Giang!$AB$3:$AE$1042,2,0)," "),)</f>
        <v/>
      </c>
      <c r="J124" s="347" t="str">
        <f>iferror(if(and(Today()&gt;=VLOOKUP($J$1&amp;C124&amp;B124,TKB_HK2_Moi_Giang!$AB$3:$AE$1042,3,0),today()&lt;VLOOKUP($J$1&amp;C124&amp;B124,TKB_HK2_Moi_Giang!$AB$3:$AE$1042,4,0)),VLOOKUP($J$1&amp;C124&amp;B124,TKB_HK2_Moi_Giang!$AB$3:$AE$1042,2,0)," "),)</f>
        <v/>
      </c>
      <c r="K124" s="348" t="str">
        <f>iferror(if(and(Today()&gt;=VLOOKUP($K$1&amp;C124&amp;B124,TKB_HK2_Moi_Giang!$AB$3:$AE$1042,3,0),today()&lt;VLOOKUP($K$1&amp;C124&amp;B124,TKB_HK2_Moi_Giang!$AB$3:$AE$1042,4,0)),VLOOKUP($K$1&amp;C124&amp;B124,TKB_HK2_Moi_Giang!$AB$3:$AE$1042,2,0)," "),)</f>
        <v/>
      </c>
    </row>
    <row r="125">
      <c r="A125" s="12"/>
      <c r="B125" s="345" t="s">
        <v>1393</v>
      </c>
      <c r="C125" s="349">
        <v>0.5416666666666666</v>
      </c>
      <c r="D125" s="349">
        <v>0.6354166666666666</v>
      </c>
      <c r="E125" s="347" t="str">
        <f>iferror(if(and(Today()&gt;=VLOOKUP($E$1&amp;C125&amp;B125,TKB_HK2_Moi_Giang!$AB$3:$AE$1042,3,0),today()&lt;VLOOKUP($E$1&amp;C125&amp;B125,TKB_HK2_Moi_Giang!$AB$3:$AE$1042,4,0)),VLOOKUP($E$1&amp;C125&amp;B125,TKB_HK2_Moi_Giang!$AB$3:$AE$1042,2,0)," "),)</f>
        <v/>
      </c>
      <c r="F125" s="347" t="str">
        <f>iferror(if(and(Today()&gt;=VLOOKUP($F$1&amp;C125&amp;B125,TKB_HK2_Moi_Giang!$AB$3:$AE$1042,3,0),today()&lt;VLOOKUP($F$1&amp;C125&amp;B125,TKB_HK2_Moi_Giang!$AB$3:$AE$1042,4,0)),VLOOKUP($F$1&amp;C125&amp;B125,TKB_HK2_Moi_Giang!$AB$3:$AE$1042,2,0)," "),)</f>
        <v/>
      </c>
      <c r="G125" s="347" t="str">
        <f>iferror(if(and(Today()&gt;=VLOOKUP($G$1&amp;C125&amp;B125,TKB_HK2_Moi_Giang!$AB$3:$AE$1042,3,0),today()&lt;VLOOKUP($G$1&amp;C125&amp;B125,TKB_HK2_Moi_Giang!$AB$3:$AE$1042,4,0)),VLOOKUP($G$1&amp;C125&amp;B125,TKB_HK2_Moi_Giang!$AB$3:$AE$1042,2,0)," "),)</f>
        <v/>
      </c>
      <c r="H125" s="347" t="str">
        <f>iferror(if(and(Today()&gt;=VLOOKUP($H$1&amp;C125&amp;B125,TKB_HK2_Moi_Giang!$AB$3:$AE$1042,3,0),today()&lt;VLOOKUP($H$1&amp;C125&amp;B125,TKB_HK2_Moi_Giang!$AB$3:$AE$1042,4,0)),VLOOKUP($H$1&amp;C125&amp;B125,TKB_HK2_Moi_Giang!$AB$3:$AE$1042,2,0)," "),)</f>
        <v/>
      </c>
      <c r="I125" s="347" t="str">
        <f>iferror(if(and(Today()&gt;=VLOOKUP($I$1&amp;C125&amp;B125,TKB_HK2_Moi_Giang!$AB$3:$AE$1042,3,0),today()&lt;VLOOKUP($I$1&amp;C125&amp;B125,TKB_HK2_Moi_Giang!$AB$3:$AE$1042,4,0)),VLOOKUP($I$1&amp;C125&amp;B125,TKB_HK2_Moi_Giang!$AB$3:$AE$1042,2,0)," "),)</f>
        <v/>
      </c>
      <c r="J125" s="347" t="str">
        <f>iferror(if(and(Today()&gt;=VLOOKUP($J$1&amp;C125&amp;B125,TKB_HK2_Moi_Giang!$AB$3:$AE$1042,3,0),today()&lt;VLOOKUP($J$1&amp;C125&amp;B125,TKB_HK2_Moi_Giang!$AB$3:$AE$1042,4,0)),VLOOKUP($J$1&amp;C125&amp;B125,TKB_HK2_Moi_Giang!$AB$3:$AE$1042,2,0)," "),)</f>
        <v/>
      </c>
      <c r="K125" s="348" t="str">
        <f>iferror(if(and(Today()&gt;=VLOOKUP($K$1&amp;C125&amp;B125,TKB_HK2_Moi_Giang!$AB$3:$AE$1042,3,0),today()&lt;VLOOKUP($K$1&amp;C125&amp;B125,TKB_HK2_Moi_Giang!$AB$3:$AE$1042,4,0)),VLOOKUP($K$1&amp;C125&amp;B125,TKB_HK2_Moi_Giang!$AB$3:$AE$1042,2,0)," "),)</f>
        <v/>
      </c>
    </row>
    <row r="126">
      <c r="A126" s="12"/>
      <c r="B126" s="345" t="s">
        <v>1393</v>
      </c>
      <c r="C126" s="349">
        <v>0.6458333333333334</v>
      </c>
      <c r="D126" s="349">
        <v>0.7395833333333334</v>
      </c>
      <c r="E126" s="347" t="str">
        <f>iferror(if(and(Today()&gt;=VLOOKUP($E$1&amp;C126&amp;B126,TKB_HK2_Moi_Giang!$AB$3:$AE$1042,3,0),today()&lt;VLOOKUP($E$1&amp;C126&amp;B126,TKB_HK2_Moi_Giang!$AB$3:$AE$1042,4,0)),VLOOKUP($E$1&amp;C126&amp;B126,TKB_HK2_Moi_Giang!$AB$3:$AE$1042,2,0)," "),)</f>
        <v/>
      </c>
      <c r="F126" s="347" t="str">
        <f>iferror(if(and(Today()&gt;=VLOOKUP($F$1&amp;C126&amp;B126,TKB_HK2_Moi_Giang!$AB$3:$AE$1042,3,0),today()&lt;VLOOKUP($F$1&amp;C126&amp;B126,TKB_HK2_Moi_Giang!$AB$3:$AE$1042,4,0)),VLOOKUP($F$1&amp;C126&amp;B126,TKB_HK2_Moi_Giang!$AB$3:$AE$1042,2,0)," "),)</f>
        <v/>
      </c>
      <c r="G126" s="347" t="str">
        <f>iferror(if(and(Today()&gt;=VLOOKUP($G$1&amp;C126&amp;B126,TKB_HK2_Moi_Giang!$AB$3:$AE$1042,3,0),today()&lt;VLOOKUP($G$1&amp;C126&amp;B126,TKB_HK2_Moi_Giang!$AB$3:$AE$1042,4,0)),VLOOKUP($G$1&amp;C126&amp;B126,TKB_HK2_Moi_Giang!$AB$3:$AE$1042,2,0)," "),)</f>
        <v/>
      </c>
      <c r="H126" s="347" t="str">
        <f>iferror(if(and(Today()&gt;=VLOOKUP($H$1&amp;C126&amp;B126,TKB_HK2_Moi_Giang!$AB$3:$AE$1042,3,0),today()&lt;VLOOKUP($H$1&amp;C126&amp;B126,TKB_HK2_Moi_Giang!$AB$3:$AE$1042,4,0)),VLOOKUP($H$1&amp;C126&amp;B126,TKB_HK2_Moi_Giang!$AB$3:$AE$1042,2,0)," "),)</f>
        <v/>
      </c>
      <c r="I126" s="347" t="str">
        <f>iferror(if(and(Today()&gt;=VLOOKUP($I$1&amp;C126&amp;B126,TKB_HK2_Moi_Giang!$AB$3:$AE$1042,3,0),today()&lt;VLOOKUP($I$1&amp;C126&amp;B126,TKB_HK2_Moi_Giang!$AB$3:$AE$1042,4,0)),VLOOKUP($I$1&amp;C126&amp;B126,TKB_HK2_Moi_Giang!$AB$3:$AE$1042,2,0)," "),)</f>
        <v/>
      </c>
      <c r="J126" s="347" t="str">
        <f>iferror(if(and(Today()&gt;=VLOOKUP($J$1&amp;C126&amp;B126,TKB_HK2_Moi_Giang!$AB$3:$AE$1042,3,0),today()&lt;VLOOKUP($J$1&amp;C126&amp;B126,TKB_HK2_Moi_Giang!$AB$3:$AE$1042,4,0)),VLOOKUP($J$1&amp;C126&amp;B126,TKB_HK2_Moi_Giang!$AB$3:$AE$1042,2,0)," "),)</f>
        <v/>
      </c>
      <c r="K126" s="348" t="str">
        <f>iferror(if(and(Today()&gt;=VLOOKUP($K$1&amp;C126&amp;B126,TKB_HK2_Moi_Giang!$AB$3:$AE$1042,3,0),today()&lt;VLOOKUP($K$1&amp;C126&amp;B126,TKB_HK2_Moi_Giang!$AB$3:$AE$1042,4,0)),VLOOKUP($K$1&amp;C126&amp;B126,TKB_HK2_Moi_Giang!$AB$3:$AE$1042,2,0)," "),)</f>
        <v/>
      </c>
    </row>
    <row r="127">
      <c r="A127" s="19"/>
      <c r="B127" s="345" t="s">
        <v>1393</v>
      </c>
      <c r="C127" s="349">
        <v>0.75</v>
      </c>
      <c r="D127" s="349">
        <v>0.84375</v>
      </c>
      <c r="E127" s="347" t="str">
        <f>iferror(if(and(Today()&gt;=VLOOKUP($E$1&amp;C127&amp;B127,TKB_HK2_Moi_Giang!$AB$3:$AE$1042,3,0),today()&lt;VLOOKUP($E$1&amp;C127&amp;B127,TKB_HK2_Moi_Giang!$AB$3:$AE$1042,4,0)),VLOOKUP($E$1&amp;C127&amp;B127,TKB_HK2_Moi_Giang!$AB$3:$AE$1042,2,0)," "),)</f>
        <v/>
      </c>
      <c r="F127" s="347" t="str">
        <f>iferror(if(and(Today()&gt;=VLOOKUP($F$1&amp;C127&amp;B127,TKB_HK2_Moi_Giang!$AB$3:$AE$1042,3,0),today()&lt;VLOOKUP($F$1&amp;C127&amp;B127,TKB_HK2_Moi_Giang!$AB$3:$AE$1042,4,0)),VLOOKUP($F$1&amp;C127&amp;B127,TKB_HK2_Moi_Giang!$AB$3:$AE$1042,2,0)," "),)</f>
        <v/>
      </c>
      <c r="G127" s="347" t="str">
        <f>iferror(if(and(Today()&gt;=VLOOKUP($G$1&amp;C127&amp;B127,TKB_HK2_Moi_Giang!$AB$3:$AE$1042,3,0),today()&lt;VLOOKUP($G$1&amp;C127&amp;B127,TKB_HK2_Moi_Giang!$AB$3:$AE$1042,4,0)),VLOOKUP($G$1&amp;C127&amp;B127,TKB_HK2_Moi_Giang!$AB$3:$AE$1042,2,0)," "),)</f>
        <v/>
      </c>
      <c r="H127" s="347" t="str">
        <f>iferror(if(and(Today()&gt;=VLOOKUP($H$1&amp;C127&amp;B127,TKB_HK2_Moi_Giang!$AB$3:$AE$1042,3,0),today()&lt;VLOOKUP($H$1&amp;C127&amp;B127,TKB_HK2_Moi_Giang!$AB$3:$AE$1042,4,0)),VLOOKUP($H$1&amp;C127&amp;B127,TKB_HK2_Moi_Giang!$AB$3:$AE$1042,2,0)," "),)</f>
        <v/>
      </c>
      <c r="I127" s="347" t="str">
        <f>iferror(if(and(Today()&gt;=VLOOKUP($I$1&amp;C127&amp;B127,TKB_HK2_Moi_Giang!$AB$3:$AE$1042,3,0),today()&lt;VLOOKUP($I$1&amp;C127&amp;B127,TKB_HK2_Moi_Giang!$AB$3:$AE$1042,4,0)),VLOOKUP($I$1&amp;C127&amp;B127,TKB_HK2_Moi_Giang!$AB$3:$AE$1042,2,0)," "),)</f>
        <v/>
      </c>
      <c r="J127" s="347" t="str">
        <f>iferror(if(and(Today()&gt;=VLOOKUP($J$1&amp;C127&amp;B127,TKB_HK2_Moi_Giang!$AB$3:$AE$1042,3,0),today()&lt;VLOOKUP($J$1&amp;C127&amp;B127,TKB_HK2_Moi_Giang!$AB$3:$AE$1042,4,0)),VLOOKUP($J$1&amp;C127&amp;B127,TKB_HK2_Moi_Giang!$AB$3:$AE$1042,2,0)," "),)</f>
        <v/>
      </c>
      <c r="K127" s="348" t="str">
        <f>iferror(if(and(Today()&gt;=VLOOKUP($K$1&amp;C127&amp;B127,TKB_HK2_Moi_Giang!$AB$3:$AE$1042,3,0),today()&lt;VLOOKUP($K$1&amp;C127&amp;B127,TKB_HK2_Moi_Giang!$AB$3:$AE$1042,4,0)),VLOOKUP($K$1&amp;C127&amp;B127,TKB_HK2_Moi_Giang!$AB$3:$AE$1042,2,0)," "),)</f>
        <v/>
      </c>
    </row>
    <row r="128">
      <c r="A128" s="344" t="s">
        <v>1318</v>
      </c>
      <c r="B128" s="345" t="s">
        <v>1318</v>
      </c>
      <c r="C128" s="346">
        <v>0.2916666666666667</v>
      </c>
      <c r="D128" s="346">
        <v>0.3541666666666667</v>
      </c>
      <c r="E128" s="347" t="str">
        <f>iferror(if(and(Today()&gt;=VLOOKUP($E$1&amp;C128&amp;B128,TKB_HK2_Moi_Giang!$AB$3:$AE$1042,3,0),today()&lt;VLOOKUP($E$1&amp;C128&amp;B128,TKB_HK2_Moi_Giang!$AB$3:$AE$1042,4,0)),VLOOKUP($E$1&amp;C128&amp;B128,TKB_HK2_Moi_Giang!$AB$3:$AE$1042,2,0)," "),)</f>
        <v/>
      </c>
      <c r="F128" s="347" t="str">
        <f>iferror(if(and(Today()&gt;=VLOOKUP($F$1&amp;C128&amp;B128,TKB_HK2_Moi_Giang!$AB$3:$AE$1042,3,0),today()&lt;VLOOKUP($F$1&amp;C128&amp;B128,TKB_HK2_Moi_Giang!$AB$3:$AE$1042,4,0)),VLOOKUP($F$1&amp;C128&amp;B128,TKB_HK2_Moi_Giang!$AB$3:$AE$1042,2,0)," "),)</f>
        <v/>
      </c>
      <c r="G128" s="347" t="str">
        <f>iferror(if(and(Today()&gt;=VLOOKUP($G$1&amp;C128&amp;B128,TKB_HK2_Moi_Giang!$AB$3:$AE$1042,3,0),today()&lt;VLOOKUP($G$1&amp;C128&amp;B128,TKB_HK2_Moi_Giang!$AB$3:$AE$1042,4,0)),VLOOKUP($G$1&amp;C128&amp;B128,TKB_HK2_Moi_Giang!$AB$3:$AE$1042,2,0)," "),)</f>
        <v/>
      </c>
      <c r="H128" s="347" t="str">
        <f>iferror(if(and(Today()&gt;=VLOOKUP($H$1&amp;C128&amp;B128,TKB_HK2_Moi_Giang!$AB$3:$AE$1042,3,0),today()&lt;VLOOKUP($H$1&amp;C128&amp;B128,TKB_HK2_Moi_Giang!$AB$3:$AE$1042,4,0)),VLOOKUP($H$1&amp;C128&amp;B128,TKB_HK2_Moi_Giang!$AB$3:$AE$1042,2,0)," "),)</f>
        <v/>
      </c>
      <c r="I128" s="347" t="str">
        <f>iferror(if(and(Today()&gt;=VLOOKUP($I$1&amp;C128&amp;B128,TKB_HK2_Moi_Giang!$AB$3:$AE$1042,3,0),today()&lt;VLOOKUP($I$1&amp;C128&amp;B128,TKB_HK2_Moi_Giang!$AB$3:$AE$1042,4,0)),VLOOKUP($I$1&amp;C128&amp;B128,TKB_HK2_Moi_Giang!$AB$3:$AE$1042,2,0)," "),)</f>
        <v/>
      </c>
      <c r="J128" s="347" t="str">
        <f>iferror(if(and(Today()&gt;=VLOOKUP($J$1&amp;C128&amp;B128,TKB_HK2_Moi_Giang!$AB$3:$AE$1042,3,0),today()&lt;VLOOKUP($J$1&amp;C128&amp;B128,TKB_HK2_Moi_Giang!$AB$3:$AE$1042,4,0)),VLOOKUP($J$1&amp;C128&amp;B128,TKB_HK2_Moi_Giang!$AB$3:$AE$1042,2,0)," "),)</f>
        <v/>
      </c>
      <c r="K128" s="348" t="str">
        <f>iferror(if(and(Today()&gt;=VLOOKUP($K$1&amp;C128&amp;B128,TKB_HK2_Moi_Giang!$AB$3:$AE$1042,3,0),today()&lt;VLOOKUP($K$1&amp;C128&amp;B128,TKB_HK2_Moi_Giang!$AB$3:$AE$1042,4,0)),VLOOKUP($K$1&amp;C128&amp;B128,TKB_HK2_Moi_Giang!$AB$3:$AE$1042,2,0)," "),)</f>
        <v/>
      </c>
    </row>
    <row r="129">
      <c r="A129" s="12"/>
      <c r="B129" s="345" t="s">
        <v>1318</v>
      </c>
      <c r="C129" s="346">
        <v>0.3229166666666667</v>
      </c>
      <c r="D129" s="346">
        <v>0.3854166666666667</v>
      </c>
      <c r="E129" s="347" t="str">
        <f>iferror(if(and(Today()&gt;=VLOOKUP($E$1&amp;C129&amp;B129,TKB_HK2_Moi_Giang!$AB$3:$AE$1042,3,0),today()&lt;VLOOKUP($E$1&amp;C129&amp;B129,TKB_HK2_Moi_Giang!$AB$3:$AE$1042,4,0)),VLOOKUP($E$1&amp;C129&amp;B129,TKB_HK2_Moi_Giang!$AB$3:$AE$1042,2,0)," "),)</f>
        <v/>
      </c>
      <c r="F129" s="347" t="str">
        <f>iferror(if(and(Today()&gt;=VLOOKUP($F$1&amp;C129&amp;B129,TKB_HK2_Moi_Giang!$AB$3:$AE$1042,3,0),today()&lt;VLOOKUP($F$1&amp;C129&amp;B129,TKB_HK2_Moi_Giang!$AB$3:$AE$1042,4,0)),VLOOKUP($F$1&amp;C129&amp;B129,TKB_HK2_Moi_Giang!$AB$3:$AE$1042,2,0)," "),)</f>
        <v/>
      </c>
      <c r="G129" s="347" t="str">
        <f>iferror(if(and(Today()&gt;=VLOOKUP($G$1&amp;C129&amp;B129,TKB_HK2_Moi_Giang!$AB$3:$AE$1042,3,0),today()&lt;VLOOKUP($G$1&amp;C129&amp;B129,TKB_HK2_Moi_Giang!$AB$3:$AE$1042,4,0)),VLOOKUP($G$1&amp;C129&amp;B129,TKB_HK2_Moi_Giang!$AB$3:$AE$1042,2,0)," "),)</f>
        <v/>
      </c>
      <c r="H129" s="347" t="str">
        <f>iferror(if(and(Today()&gt;=VLOOKUP($H$1&amp;C129&amp;B129,TKB_HK2_Moi_Giang!$AB$3:$AE$1042,3,0),today()&lt;VLOOKUP($H$1&amp;C129&amp;B129,TKB_HK2_Moi_Giang!$AB$3:$AE$1042,4,0)),VLOOKUP($H$1&amp;C129&amp;B129,TKB_HK2_Moi_Giang!$AB$3:$AE$1042,2,0)," "),)</f>
        <v/>
      </c>
      <c r="I129" s="347" t="str">
        <f>iferror(if(and(Today()&gt;=VLOOKUP($I$1&amp;C129&amp;B129,TKB_HK2_Moi_Giang!$AB$3:$AE$1042,3,0),today()&lt;VLOOKUP($I$1&amp;C129&amp;B129,TKB_HK2_Moi_Giang!$AB$3:$AE$1042,4,0)),VLOOKUP($I$1&amp;C129&amp;B129,TKB_HK2_Moi_Giang!$AB$3:$AE$1042,2,0)," "),)</f>
        <v/>
      </c>
      <c r="J129" s="347" t="str">
        <f>iferror(if(and(Today()&gt;=VLOOKUP($J$1&amp;C129&amp;B129,TKB_HK2_Moi_Giang!$AB$3:$AE$1042,3,0),today()&lt;VLOOKUP($J$1&amp;C129&amp;B129,TKB_HK2_Moi_Giang!$AB$3:$AE$1042,4,0)),VLOOKUP($J$1&amp;C129&amp;B129,TKB_HK2_Moi_Giang!$AB$3:$AE$1042,2,0)," "),)</f>
        <v/>
      </c>
      <c r="K129" s="348" t="str">
        <f>iferror(if(and(Today()&gt;=VLOOKUP($K$1&amp;C129&amp;B129,TKB_HK2_Moi_Giang!$AB$3:$AE$1042,3,0),today()&lt;VLOOKUP($K$1&amp;C129&amp;B129,TKB_HK2_Moi_Giang!$AB$3:$AE$1042,4,0)),VLOOKUP($K$1&amp;C129&amp;B129,TKB_HK2_Moi_Giang!$AB$3:$AE$1042,2,0)," "),)</f>
        <v/>
      </c>
    </row>
    <row r="130">
      <c r="A130" s="12"/>
      <c r="B130" s="345" t="s">
        <v>1318</v>
      </c>
      <c r="C130" s="346">
        <v>0.3645833333333333</v>
      </c>
      <c r="D130" s="346">
        <v>0.4895833333333333</v>
      </c>
      <c r="E130" s="347" t="str">
        <f>iferror(if(and(Today()&gt;=VLOOKUP($E$1&amp;C130&amp;B130,TKB_HK2_Moi_Giang!$AB$3:$AE$1042,3,0),today()&lt;VLOOKUP($E$1&amp;C130&amp;B130,TKB_HK2_Moi_Giang!$AB$3:$AE$1042,4,0)),VLOOKUP($E$1&amp;C130&amp;B130,TKB_HK2_Moi_Giang!$AB$3:$AE$1042,2,0)," "),)</f>
        <v/>
      </c>
      <c r="F130" s="347" t="str">
        <f>iferror(if(and(Today()&gt;=VLOOKUP($F$1&amp;C130&amp;B130,TKB_HK2_Moi_Giang!$AB$3:$AE$1042,3,0),today()&lt;VLOOKUP($F$1&amp;C130&amp;B130,TKB_HK2_Moi_Giang!$AB$3:$AE$1042,4,0)),VLOOKUP($F$1&amp;C130&amp;B130,TKB_HK2_Moi_Giang!$AB$3:$AE$1042,2,0)," "),)</f>
        <v/>
      </c>
      <c r="G130" s="347" t="str">
        <f>iferror(if(and(Today()&gt;=VLOOKUP($G$1&amp;C130&amp;B130,TKB_HK2_Moi_Giang!$AB$3:$AE$1042,3,0),today()&lt;VLOOKUP($G$1&amp;C130&amp;B130,TKB_HK2_Moi_Giang!$AB$3:$AE$1042,4,0)),VLOOKUP($G$1&amp;C130&amp;B130,TKB_HK2_Moi_Giang!$AB$3:$AE$1042,2,0)," "),)</f>
        <v/>
      </c>
      <c r="H130" s="347" t="str">
        <f>iferror(if(and(Today()&gt;=VLOOKUP($H$1&amp;C130&amp;B130,TKB_HK2_Moi_Giang!$AB$3:$AE$1042,3,0),today()&lt;VLOOKUP($H$1&amp;C130&amp;B130,TKB_HK2_Moi_Giang!$AB$3:$AE$1042,4,0)),VLOOKUP($H$1&amp;C130&amp;B130,TKB_HK2_Moi_Giang!$AB$3:$AE$1042,2,0)," "),)</f>
        <v/>
      </c>
      <c r="I130" s="347" t="str">
        <f>iferror(if(and(Today()&gt;=VLOOKUP($I$1&amp;C130&amp;B130,TKB_HK2_Moi_Giang!$AB$3:$AE$1042,3,0),today()&lt;VLOOKUP($I$1&amp;C130&amp;B130,TKB_HK2_Moi_Giang!$AB$3:$AE$1042,4,0)),VLOOKUP($I$1&amp;C130&amp;B130,TKB_HK2_Moi_Giang!$AB$3:$AE$1042,2,0)," "),)</f>
        <v/>
      </c>
      <c r="J130" s="347" t="str">
        <f>iferror(if(and(Today()&gt;=VLOOKUP($J$1&amp;C130&amp;B130,TKB_HK2_Moi_Giang!$AB$3:$AE$1042,3,0),today()&lt;VLOOKUP($J$1&amp;C130&amp;B130,TKB_HK2_Moi_Giang!$AB$3:$AE$1042,4,0)),VLOOKUP($J$1&amp;C130&amp;B130,TKB_HK2_Moi_Giang!$AB$3:$AE$1042,2,0)," "),)</f>
        <v/>
      </c>
      <c r="K130" s="348" t="str">
        <f>iferror(if(and(Today()&gt;=VLOOKUP($K$1&amp;C130&amp;B130,TKB_HK2_Moi_Giang!$AB$3:$AE$1042,3,0),today()&lt;VLOOKUP($K$1&amp;C130&amp;B130,TKB_HK2_Moi_Giang!$AB$3:$AE$1042,4,0)),VLOOKUP($K$1&amp;C130&amp;B130,TKB_HK2_Moi_Giang!$AB$3:$AE$1042,2,0)," "),)</f>
        <v/>
      </c>
    </row>
    <row r="131">
      <c r="A131" s="12"/>
      <c r="B131" s="345" t="s">
        <v>1318</v>
      </c>
      <c r="C131" s="349">
        <v>0.5416666666666666</v>
      </c>
      <c r="D131" s="349">
        <v>0.6354166666666666</v>
      </c>
      <c r="E131" s="347" t="str">
        <f>iferror(if(and(Today()&gt;=VLOOKUP($E$1&amp;C131&amp;B131,TKB_HK2_Moi_Giang!$AB$3:$AE$1042,3,0),today()&lt;VLOOKUP($E$1&amp;C131&amp;B131,TKB_HK2_Moi_Giang!$AB$3:$AE$1042,4,0)),VLOOKUP($E$1&amp;C131&amp;B131,TKB_HK2_Moi_Giang!$AB$3:$AE$1042,2,0)," "),)</f>
        <v/>
      </c>
      <c r="F131" s="347" t="str">
        <f>iferror(if(and(Today()&gt;=VLOOKUP($F$1&amp;C131&amp;B131,TKB_HK2_Moi_Giang!$AB$3:$AE$1042,3,0),today()&lt;VLOOKUP($F$1&amp;C131&amp;B131,TKB_HK2_Moi_Giang!$AB$3:$AE$1042,4,0)),VLOOKUP($F$1&amp;C131&amp;B131,TKB_HK2_Moi_Giang!$AB$3:$AE$1042,2,0)," "),)</f>
        <v/>
      </c>
      <c r="G131" s="347" t="str">
        <f>iferror(if(and(Today()&gt;=VLOOKUP($G$1&amp;C131&amp;B131,TKB_HK2_Moi_Giang!$AB$3:$AE$1042,3,0),today()&lt;VLOOKUP($G$1&amp;C131&amp;B131,TKB_HK2_Moi_Giang!$AB$3:$AE$1042,4,0)),VLOOKUP($G$1&amp;C131&amp;B131,TKB_HK2_Moi_Giang!$AB$3:$AE$1042,2,0)," "),)</f>
        <v/>
      </c>
      <c r="H131" s="347" t="str">
        <f>iferror(if(and(Today()&gt;=VLOOKUP($H$1&amp;C131&amp;B131,TKB_HK2_Moi_Giang!$AB$3:$AE$1042,3,0),today()&lt;VLOOKUP($H$1&amp;C131&amp;B131,TKB_HK2_Moi_Giang!$AB$3:$AE$1042,4,0)),VLOOKUP($H$1&amp;C131&amp;B131,TKB_HK2_Moi_Giang!$AB$3:$AE$1042,2,0)," "),)</f>
        <v/>
      </c>
      <c r="I131" s="347" t="str">
        <f>iferror(if(and(Today()&gt;=VLOOKUP($I$1&amp;C131&amp;B131,TKB_HK2_Moi_Giang!$AB$3:$AE$1042,3,0),today()&lt;VLOOKUP($I$1&amp;C131&amp;B131,TKB_HK2_Moi_Giang!$AB$3:$AE$1042,4,0)),VLOOKUP($I$1&amp;C131&amp;B131,TKB_HK2_Moi_Giang!$AB$3:$AE$1042,2,0)," "),)</f>
        <v/>
      </c>
      <c r="J131" s="347" t="str">
        <f>iferror(if(and(Today()&gt;=VLOOKUP($J$1&amp;C131&amp;B131,TKB_HK2_Moi_Giang!$AB$3:$AE$1042,3,0),today()&lt;VLOOKUP($J$1&amp;C131&amp;B131,TKB_HK2_Moi_Giang!$AB$3:$AE$1042,4,0)),VLOOKUP($J$1&amp;C131&amp;B131,TKB_HK2_Moi_Giang!$AB$3:$AE$1042,2,0)," "),)</f>
        <v> </v>
      </c>
      <c r="K131" s="348" t="str">
        <f>iferror(if(and(Today()&gt;=VLOOKUP($K$1&amp;C131&amp;B131,TKB_HK2_Moi_Giang!$AB$3:$AE$1042,3,0),today()&lt;VLOOKUP($K$1&amp;C131&amp;B131,TKB_HK2_Moi_Giang!$AB$3:$AE$1042,4,0)),VLOOKUP($K$1&amp;C131&amp;B131,TKB_HK2_Moi_Giang!$AB$3:$AE$1042,2,0)," "),)</f>
        <v/>
      </c>
    </row>
    <row r="132">
      <c r="A132" s="12"/>
      <c r="B132" s="345" t="s">
        <v>1318</v>
      </c>
      <c r="C132" s="349">
        <v>0.6458333333333334</v>
      </c>
      <c r="D132" s="349">
        <v>0.7395833333333334</v>
      </c>
      <c r="E132" s="347" t="str">
        <f>iferror(if(and(Today()&gt;=VLOOKUP($E$1&amp;C132&amp;B132,TKB_HK2_Moi_Giang!$AB$3:$AE$1042,3,0),today()&lt;VLOOKUP($E$1&amp;C132&amp;B132,TKB_HK2_Moi_Giang!$AB$3:$AE$1042,4,0)),VLOOKUP($E$1&amp;C132&amp;B132,TKB_HK2_Moi_Giang!$AB$3:$AE$1042,2,0)," "),)</f>
        <v/>
      </c>
      <c r="F132" s="347" t="str">
        <f>iferror(if(and(Today()&gt;=VLOOKUP($F$1&amp;C132&amp;B132,TKB_HK2_Moi_Giang!$AB$3:$AE$1042,3,0),today()&lt;VLOOKUP($F$1&amp;C132&amp;B132,TKB_HK2_Moi_Giang!$AB$3:$AE$1042,4,0)),VLOOKUP($F$1&amp;C132&amp;B132,TKB_HK2_Moi_Giang!$AB$3:$AE$1042,2,0)," "),)</f>
        <v/>
      </c>
      <c r="G132" s="347" t="str">
        <f>iferror(if(and(Today()&gt;=VLOOKUP($G$1&amp;C132&amp;B132,TKB_HK2_Moi_Giang!$AB$3:$AE$1042,3,0),today()&lt;VLOOKUP($G$1&amp;C132&amp;B132,TKB_HK2_Moi_Giang!$AB$3:$AE$1042,4,0)),VLOOKUP($G$1&amp;C132&amp;B132,TKB_HK2_Moi_Giang!$AB$3:$AE$1042,2,0)," "),)</f>
        <v/>
      </c>
      <c r="H132" s="347" t="str">
        <f>iferror(if(and(Today()&gt;=VLOOKUP($H$1&amp;C132&amp;B132,TKB_HK2_Moi_Giang!$AB$3:$AE$1042,3,0),today()&lt;VLOOKUP($H$1&amp;C132&amp;B132,TKB_HK2_Moi_Giang!$AB$3:$AE$1042,4,0)),VLOOKUP($H$1&amp;C132&amp;B132,TKB_HK2_Moi_Giang!$AB$3:$AE$1042,2,0)," "),)</f>
        <v/>
      </c>
      <c r="I132" s="347" t="str">
        <f>iferror(if(and(Today()&gt;=VLOOKUP($I$1&amp;C132&amp;B132,TKB_HK2_Moi_Giang!$AB$3:$AE$1042,3,0),today()&lt;VLOOKUP($I$1&amp;C132&amp;B132,TKB_HK2_Moi_Giang!$AB$3:$AE$1042,4,0)),VLOOKUP($I$1&amp;C132&amp;B132,TKB_HK2_Moi_Giang!$AB$3:$AE$1042,2,0)," "),)</f>
        <v/>
      </c>
      <c r="J132" s="347" t="str">
        <f>iferror(if(and(Today()&gt;=VLOOKUP($J$1&amp;C132&amp;B132,TKB_HK2_Moi_Giang!$AB$3:$AE$1042,3,0),today()&lt;VLOOKUP($J$1&amp;C132&amp;B132,TKB_HK2_Moi_Giang!$AB$3:$AE$1042,4,0)),VLOOKUP($J$1&amp;C132&amp;B132,TKB_HK2_Moi_Giang!$AB$3:$AE$1042,2,0)," "),)</f>
        <v/>
      </c>
      <c r="K132" s="348" t="str">
        <f>iferror(if(and(Today()&gt;=VLOOKUP($K$1&amp;C132&amp;B132,TKB_HK2_Moi_Giang!$AB$3:$AE$1042,3,0),today()&lt;VLOOKUP($K$1&amp;C132&amp;B132,TKB_HK2_Moi_Giang!$AB$3:$AE$1042,4,0)),VLOOKUP($K$1&amp;C132&amp;B132,TKB_HK2_Moi_Giang!$AB$3:$AE$1042,2,0)," "),)</f>
        <v/>
      </c>
    </row>
    <row r="133">
      <c r="A133" s="19"/>
      <c r="B133" s="345" t="s">
        <v>1318</v>
      </c>
      <c r="C133" s="349">
        <v>0.75</v>
      </c>
      <c r="D133" s="349">
        <v>0.84375</v>
      </c>
      <c r="E133" s="347" t="str">
        <f>iferror(if(and(Today()&gt;=VLOOKUP($E$1&amp;C133&amp;B133,TKB_HK2_Moi_Giang!$AB$3:$AE$1042,3,0),today()&lt;VLOOKUP($E$1&amp;C133&amp;B133,TKB_HK2_Moi_Giang!$AB$3:$AE$1042,4,0)),VLOOKUP($E$1&amp;C133&amp;B133,TKB_HK2_Moi_Giang!$AB$3:$AE$1042,2,0)," "),)</f>
        <v/>
      </c>
      <c r="F133" s="347" t="str">
        <f>iferror(if(and(Today()&gt;=VLOOKUP($F$1&amp;C133&amp;B133,TKB_HK2_Moi_Giang!$AB$3:$AE$1042,3,0),today()&lt;VLOOKUP($F$1&amp;C133&amp;B133,TKB_HK2_Moi_Giang!$AB$3:$AE$1042,4,0)),VLOOKUP($F$1&amp;C133&amp;B133,TKB_HK2_Moi_Giang!$AB$3:$AE$1042,2,0)," "),)</f>
        <v/>
      </c>
      <c r="G133" s="347" t="str">
        <f>iferror(if(and(Today()&gt;=VLOOKUP($G$1&amp;C133&amp;B133,TKB_HK2_Moi_Giang!$AB$3:$AE$1042,3,0),today()&lt;VLOOKUP($G$1&amp;C133&amp;B133,TKB_HK2_Moi_Giang!$AB$3:$AE$1042,4,0)),VLOOKUP($G$1&amp;C133&amp;B133,TKB_HK2_Moi_Giang!$AB$3:$AE$1042,2,0)," "),)</f>
        <v/>
      </c>
      <c r="H133" s="347" t="str">
        <f>iferror(if(and(Today()&gt;=VLOOKUP($H$1&amp;C133&amp;B133,TKB_HK2_Moi_Giang!$AB$3:$AE$1042,3,0),today()&lt;VLOOKUP($H$1&amp;C133&amp;B133,TKB_HK2_Moi_Giang!$AB$3:$AE$1042,4,0)),VLOOKUP($H$1&amp;C133&amp;B133,TKB_HK2_Moi_Giang!$AB$3:$AE$1042,2,0)," "),)</f>
        <v/>
      </c>
      <c r="I133" s="347" t="str">
        <f>iferror(if(and(Today()&gt;=VLOOKUP($I$1&amp;C133&amp;B133,TKB_HK2_Moi_Giang!$AB$3:$AE$1042,3,0),today()&lt;VLOOKUP($I$1&amp;C133&amp;B133,TKB_HK2_Moi_Giang!$AB$3:$AE$1042,4,0)),VLOOKUP($I$1&amp;C133&amp;B133,TKB_HK2_Moi_Giang!$AB$3:$AE$1042,2,0)," "),)</f>
        <v/>
      </c>
      <c r="J133" s="347" t="str">
        <f>iferror(if(and(Today()&gt;=VLOOKUP($J$1&amp;C133&amp;B133,TKB_HK2_Moi_Giang!$AB$3:$AE$1042,3,0),today()&lt;VLOOKUP($J$1&amp;C133&amp;B133,TKB_HK2_Moi_Giang!$AB$3:$AE$1042,4,0)),VLOOKUP($J$1&amp;C133&amp;B133,TKB_HK2_Moi_Giang!$AB$3:$AE$1042,2,0)," "),)</f>
        <v/>
      </c>
      <c r="K133" s="348" t="str">
        <f>iferror(if(and(Today()&gt;=VLOOKUP($K$1&amp;C133&amp;B133,TKB_HK2_Moi_Giang!$AB$3:$AE$1042,3,0),today()&lt;VLOOKUP($K$1&amp;C133&amp;B133,TKB_HK2_Moi_Giang!$AB$3:$AE$1042,4,0)),VLOOKUP($K$1&amp;C133&amp;B133,TKB_HK2_Moi_Giang!$AB$3:$AE$1042,2,0)," "),)</f>
        <v/>
      </c>
    </row>
    <row r="134">
      <c r="A134" s="344" t="s">
        <v>1322</v>
      </c>
      <c r="B134" s="345" t="s">
        <v>1322</v>
      </c>
      <c r="C134" s="346">
        <v>0.2916666666666667</v>
      </c>
      <c r="D134" s="346">
        <v>0.3541666666666667</v>
      </c>
      <c r="E134" s="347" t="str">
        <f>iferror(if(and(Today()&gt;=VLOOKUP($E$1&amp;C134&amp;B134,TKB_HK2_Moi_Giang!$AB$3:$AE$1042,3,0),today()&lt;VLOOKUP($E$1&amp;C134&amp;B134,TKB_HK2_Moi_Giang!$AB$3:$AE$1042,4,0)),VLOOKUP($E$1&amp;C134&amp;B134,TKB_HK2_Moi_Giang!$AB$3:$AE$1042,2,0)," "),)</f>
        <v/>
      </c>
      <c r="F134" s="347" t="str">
        <f>iferror(if(and(Today()&gt;=VLOOKUP($F$1&amp;C134&amp;B134,TKB_HK2_Moi_Giang!$AB$3:$AE$1042,3,0),today()&lt;VLOOKUP($F$1&amp;C134&amp;B134,TKB_HK2_Moi_Giang!$AB$3:$AE$1042,4,0)),VLOOKUP($F$1&amp;C134&amp;B134,TKB_HK2_Moi_Giang!$AB$3:$AE$1042,2,0)," "),)</f>
        <v/>
      </c>
      <c r="G134" s="347" t="str">
        <f>iferror(if(and(Today()&gt;=VLOOKUP($G$1&amp;C134&amp;B134,TKB_HK2_Moi_Giang!$AB$3:$AE$1042,3,0),today()&lt;VLOOKUP($G$1&amp;C134&amp;B134,TKB_HK2_Moi_Giang!$AB$3:$AE$1042,4,0)),VLOOKUP($G$1&amp;C134&amp;B134,TKB_HK2_Moi_Giang!$AB$3:$AE$1042,2,0)," "),)</f>
        <v/>
      </c>
      <c r="H134" s="347" t="str">
        <f>iferror(if(and(Today()&gt;=VLOOKUP($H$1&amp;C134&amp;B134,TKB_HK2_Moi_Giang!$AB$3:$AE$1042,3,0),today()&lt;VLOOKUP($H$1&amp;C134&amp;B134,TKB_HK2_Moi_Giang!$AB$3:$AE$1042,4,0)),VLOOKUP($H$1&amp;C134&amp;B134,TKB_HK2_Moi_Giang!$AB$3:$AE$1042,2,0)," "),)</f>
        <v/>
      </c>
      <c r="I134" s="347" t="str">
        <f>iferror(if(and(Today()&gt;=VLOOKUP($I$1&amp;C134&amp;B134,TKB_HK2_Moi_Giang!$AB$3:$AE$1042,3,0),today()&lt;VLOOKUP($I$1&amp;C134&amp;B134,TKB_HK2_Moi_Giang!$AB$3:$AE$1042,4,0)),VLOOKUP($I$1&amp;C134&amp;B134,TKB_HK2_Moi_Giang!$AB$3:$AE$1042,2,0)," "),)</f>
        <v/>
      </c>
      <c r="J134" s="347" t="str">
        <f>iferror(if(and(Today()&gt;=VLOOKUP($J$1&amp;C134&amp;B134,TKB_HK2_Moi_Giang!$AB$3:$AE$1042,3,0),today()&lt;VLOOKUP($J$1&amp;C134&amp;B134,TKB_HK2_Moi_Giang!$AB$3:$AE$1042,4,0)),VLOOKUP($J$1&amp;C134&amp;B134,TKB_HK2_Moi_Giang!$AB$3:$AE$1042,2,0)," "),)</f>
        <v/>
      </c>
      <c r="K134" s="348" t="str">
        <f>iferror(if(and(Today()&gt;=VLOOKUP($K$1&amp;C134&amp;B134,TKB_HK2_Moi_Giang!$AB$3:$AE$1042,3,0),today()&lt;VLOOKUP($K$1&amp;C134&amp;B134,TKB_HK2_Moi_Giang!$AB$3:$AE$1042,4,0)),VLOOKUP($K$1&amp;C134&amp;B134,TKB_HK2_Moi_Giang!$AB$3:$AE$1042,2,0)," "),)</f>
        <v/>
      </c>
    </row>
    <row r="135">
      <c r="A135" s="12"/>
      <c r="B135" s="345" t="s">
        <v>1322</v>
      </c>
      <c r="C135" s="346">
        <v>0.3229166666666667</v>
      </c>
      <c r="D135" s="346">
        <v>0.3854166666666667</v>
      </c>
      <c r="E135" s="347" t="str">
        <f>iferror(if(and(Today()&gt;=VLOOKUP($E$1&amp;C135&amp;B135,TKB_HK2_Moi_Giang!$AB$3:$AE$1042,3,0),today()&lt;VLOOKUP($E$1&amp;C135&amp;B135,TKB_HK2_Moi_Giang!$AB$3:$AE$1042,4,0)),VLOOKUP($E$1&amp;C135&amp;B135,TKB_HK2_Moi_Giang!$AB$3:$AE$1042,2,0)," "),)</f>
        <v/>
      </c>
      <c r="F135" s="347" t="str">
        <f>iferror(if(and(Today()&gt;=VLOOKUP($F$1&amp;C135&amp;B135,TKB_HK2_Moi_Giang!$AB$3:$AE$1042,3,0),today()&lt;VLOOKUP($F$1&amp;C135&amp;B135,TKB_HK2_Moi_Giang!$AB$3:$AE$1042,4,0)),VLOOKUP($F$1&amp;C135&amp;B135,TKB_HK2_Moi_Giang!$AB$3:$AE$1042,2,0)," "),)</f>
        <v/>
      </c>
      <c r="G135" s="347" t="str">
        <f>iferror(if(and(Today()&gt;=VLOOKUP($G$1&amp;C135&amp;B135,TKB_HK2_Moi_Giang!$AB$3:$AE$1042,3,0),today()&lt;VLOOKUP($G$1&amp;C135&amp;B135,TKB_HK2_Moi_Giang!$AB$3:$AE$1042,4,0)),VLOOKUP($G$1&amp;C135&amp;B135,TKB_HK2_Moi_Giang!$AB$3:$AE$1042,2,0)," "),)</f>
        <v> </v>
      </c>
      <c r="H135" s="347" t="str">
        <f>iferror(if(and(Today()&gt;=VLOOKUP($H$1&amp;C135&amp;B135,TKB_HK2_Moi_Giang!$AB$3:$AE$1042,3,0),today()&lt;VLOOKUP($H$1&amp;C135&amp;B135,TKB_HK2_Moi_Giang!$AB$3:$AE$1042,4,0)),VLOOKUP($H$1&amp;C135&amp;B135,TKB_HK2_Moi_Giang!$AB$3:$AE$1042,2,0)," "),)</f>
        <v/>
      </c>
      <c r="I135" s="347" t="str">
        <f>iferror(if(and(Today()&gt;=VLOOKUP($I$1&amp;C135&amp;B135,TKB_HK2_Moi_Giang!$AB$3:$AE$1042,3,0),today()&lt;VLOOKUP($I$1&amp;C135&amp;B135,TKB_HK2_Moi_Giang!$AB$3:$AE$1042,4,0)),VLOOKUP($I$1&amp;C135&amp;B135,TKB_HK2_Moi_Giang!$AB$3:$AE$1042,2,0)," "),)</f>
        <v/>
      </c>
      <c r="J135" s="347" t="str">
        <f>iferror(if(and(Today()&gt;=VLOOKUP($J$1&amp;C135&amp;B135,TKB_HK2_Moi_Giang!$AB$3:$AE$1042,3,0),today()&lt;VLOOKUP($J$1&amp;C135&amp;B135,TKB_HK2_Moi_Giang!$AB$3:$AE$1042,4,0)),VLOOKUP($J$1&amp;C135&amp;B135,TKB_HK2_Moi_Giang!$AB$3:$AE$1042,2,0)," "),)</f>
        <v/>
      </c>
      <c r="K135" s="348" t="str">
        <f>iferror(if(and(Today()&gt;=VLOOKUP($K$1&amp;C135&amp;B135,TKB_HK2_Moi_Giang!$AB$3:$AE$1042,3,0),today()&lt;VLOOKUP($K$1&amp;C135&amp;B135,TKB_HK2_Moi_Giang!$AB$3:$AE$1042,4,0)),VLOOKUP($K$1&amp;C135&amp;B135,TKB_HK2_Moi_Giang!$AB$3:$AE$1042,2,0)," "),)</f>
        <v/>
      </c>
    </row>
    <row r="136">
      <c r="A136" s="12"/>
      <c r="B136" s="345" t="s">
        <v>1322</v>
      </c>
      <c r="C136" s="346">
        <v>0.3645833333333333</v>
      </c>
      <c r="D136" s="346">
        <v>0.4895833333333333</v>
      </c>
      <c r="E136" s="347" t="str">
        <f>iferror(if(and(Today()&gt;=VLOOKUP($E$1&amp;C136&amp;B136,TKB_HK2_Moi_Giang!$AB$3:$AE$1042,3,0),today()&lt;VLOOKUP($E$1&amp;C136&amp;B136,TKB_HK2_Moi_Giang!$AB$3:$AE$1042,4,0)),VLOOKUP($E$1&amp;C136&amp;B136,TKB_HK2_Moi_Giang!$AB$3:$AE$1042,2,0)," "),)</f>
        <v/>
      </c>
      <c r="F136" s="347" t="str">
        <f>iferror(if(and(Today()&gt;=VLOOKUP($F$1&amp;C136&amp;B136,TKB_HK2_Moi_Giang!$AB$3:$AE$1042,3,0),today()&lt;VLOOKUP($F$1&amp;C136&amp;B136,TKB_HK2_Moi_Giang!$AB$3:$AE$1042,4,0)),VLOOKUP($F$1&amp;C136&amp;B136,TKB_HK2_Moi_Giang!$AB$3:$AE$1042,2,0)," "),)</f>
        <v/>
      </c>
      <c r="G136" s="347" t="str">
        <f>iferror(if(and(Today()&gt;=VLOOKUP($G$1&amp;C136&amp;B136,TKB_HK2_Moi_Giang!$AB$3:$AE$1042,3,0),today()&lt;VLOOKUP($G$1&amp;C136&amp;B136,TKB_HK2_Moi_Giang!$AB$3:$AE$1042,4,0)),VLOOKUP($G$1&amp;C136&amp;B136,TKB_HK2_Moi_Giang!$AB$3:$AE$1042,2,0)," "),)</f>
        <v/>
      </c>
      <c r="H136" s="347" t="str">
        <f>iferror(if(and(Today()&gt;=VLOOKUP($H$1&amp;C136&amp;B136,TKB_HK2_Moi_Giang!$AB$3:$AE$1042,3,0),today()&lt;VLOOKUP($H$1&amp;C136&amp;B136,TKB_HK2_Moi_Giang!$AB$3:$AE$1042,4,0)),VLOOKUP($H$1&amp;C136&amp;B136,TKB_HK2_Moi_Giang!$AB$3:$AE$1042,2,0)," "),)</f>
        <v/>
      </c>
      <c r="I136" s="347" t="str">
        <f>iferror(if(and(Today()&gt;=VLOOKUP($I$1&amp;C136&amp;B136,TKB_HK2_Moi_Giang!$AB$3:$AE$1042,3,0),today()&lt;VLOOKUP($I$1&amp;C136&amp;B136,TKB_HK2_Moi_Giang!$AB$3:$AE$1042,4,0)),VLOOKUP($I$1&amp;C136&amp;B136,TKB_HK2_Moi_Giang!$AB$3:$AE$1042,2,0)," "),)</f>
        <v/>
      </c>
      <c r="J136" s="347" t="str">
        <f>iferror(if(and(Today()&gt;=VLOOKUP($J$1&amp;C136&amp;B136,TKB_HK2_Moi_Giang!$AB$3:$AE$1042,3,0),today()&lt;VLOOKUP($J$1&amp;C136&amp;B136,TKB_HK2_Moi_Giang!$AB$3:$AE$1042,4,0)),VLOOKUP($J$1&amp;C136&amp;B136,TKB_HK2_Moi_Giang!$AB$3:$AE$1042,2,0)," "),)</f>
        <v/>
      </c>
      <c r="K136" s="348" t="str">
        <f>iferror(if(and(Today()&gt;=VLOOKUP($K$1&amp;C136&amp;B136,TKB_HK2_Moi_Giang!$AB$3:$AE$1042,3,0),today()&lt;VLOOKUP($K$1&amp;C136&amp;B136,TKB_HK2_Moi_Giang!$AB$3:$AE$1042,4,0)),VLOOKUP($K$1&amp;C136&amp;B136,TKB_HK2_Moi_Giang!$AB$3:$AE$1042,2,0)," "),)</f>
        <v/>
      </c>
    </row>
    <row r="137">
      <c r="A137" s="12"/>
      <c r="B137" s="345" t="s">
        <v>1322</v>
      </c>
      <c r="C137" s="349">
        <v>0.5416666666666666</v>
      </c>
      <c r="D137" s="349">
        <v>0.6354166666666666</v>
      </c>
      <c r="E137" s="347" t="str">
        <f>iferror(if(and(Today()&gt;=VLOOKUP($E$1&amp;C137&amp;B137,TKB_HK2_Moi_Giang!$AB$3:$AE$1042,3,0),today()&lt;VLOOKUP($E$1&amp;C137&amp;B137,TKB_HK2_Moi_Giang!$AB$3:$AE$1042,4,0)),VLOOKUP($E$1&amp;C137&amp;B137,TKB_HK2_Moi_Giang!$AB$3:$AE$1042,2,0)," "),)</f>
        <v/>
      </c>
      <c r="F137" s="347" t="str">
        <f>iferror(if(and(Today()&gt;=VLOOKUP($F$1&amp;C137&amp;B137,TKB_HK2_Moi_Giang!$AB$3:$AE$1042,3,0),today()&lt;VLOOKUP($F$1&amp;C137&amp;B137,TKB_HK2_Moi_Giang!$AB$3:$AE$1042,4,0)),VLOOKUP($F$1&amp;C137&amp;B137,TKB_HK2_Moi_Giang!$AB$3:$AE$1042,2,0)," "),)</f>
        <v/>
      </c>
      <c r="G137" s="347" t="str">
        <f>iferror(if(and(Today()&gt;=VLOOKUP($G$1&amp;C137&amp;B137,TKB_HK2_Moi_Giang!$AB$3:$AE$1042,3,0),today()&lt;VLOOKUP($G$1&amp;C137&amp;B137,TKB_HK2_Moi_Giang!$AB$3:$AE$1042,4,0)),VLOOKUP($G$1&amp;C137&amp;B137,TKB_HK2_Moi_Giang!$AB$3:$AE$1042,2,0)," "),)</f>
        <v> </v>
      </c>
      <c r="H137" s="347" t="str">
        <f>iferror(if(and(Today()&gt;=VLOOKUP($H$1&amp;C137&amp;B137,TKB_HK2_Moi_Giang!$AB$3:$AE$1042,3,0),today()&lt;VLOOKUP($H$1&amp;C137&amp;B137,TKB_HK2_Moi_Giang!$AB$3:$AE$1042,4,0)),VLOOKUP($H$1&amp;C137&amp;B137,TKB_HK2_Moi_Giang!$AB$3:$AE$1042,2,0)," "),)</f>
        <v/>
      </c>
      <c r="I137" s="347" t="str">
        <f>iferror(if(and(Today()&gt;=VLOOKUP($I$1&amp;C137&amp;B137,TKB_HK2_Moi_Giang!$AB$3:$AE$1042,3,0),today()&lt;VLOOKUP($I$1&amp;C137&amp;B137,TKB_HK2_Moi_Giang!$AB$3:$AE$1042,4,0)),VLOOKUP($I$1&amp;C137&amp;B137,TKB_HK2_Moi_Giang!$AB$3:$AE$1042,2,0)," "),)</f>
        <v/>
      </c>
      <c r="J137" s="347" t="str">
        <f>iferror(if(and(Today()&gt;=VLOOKUP($J$1&amp;C137&amp;B137,TKB_HK2_Moi_Giang!$AB$3:$AE$1042,3,0),today()&lt;VLOOKUP($J$1&amp;C137&amp;B137,TKB_HK2_Moi_Giang!$AB$3:$AE$1042,4,0)),VLOOKUP($J$1&amp;C137&amp;B137,TKB_HK2_Moi_Giang!$AB$3:$AE$1042,2,0)," "),)</f>
        <v/>
      </c>
      <c r="K137" s="348" t="str">
        <f>iferror(if(and(Today()&gt;=VLOOKUP($K$1&amp;C137&amp;B137,TKB_HK2_Moi_Giang!$AB$3:$AE$1042,3,0),today()&lt;VLOOKUP($K$1&amp;C137&amp;B137,TKB_HK2_Moi_Giang!$AB$3:$AE$1042,4,0)),VLOOKUP($K$1&amp;C137&amp;B137,TKB_HK2_Moi_Giang!$AB$3:$AE$1042,2,0)," "),)</f>
        <v/>
      </c>
    </row>
    <row r="138">
      <c r="A138" s="12"/>
      <c r="B138" s="345" t="s">
        <v>1322</v>
      </c>
      <c r="C138" s="349">
        <v>0.6458333333333334</v>
      </c>
      <c r="D138" s="349">
        <v>0.7395833333333334</v>
      </c>
      <c r="E138" s="347" t="str">
        <f>iferror(if(and(Today()&gt;=VLOOKUP($E$1&amp;C138&amp;B138,TKB_HK2_Moi_Giang!$AB$3:$AE$1042,3,0),today()&lt;VLOOKUP($E$1&amp;C138&amp;B138,TKB_HK2_Moi_Giang!$AB$3:$AE$1042,4,0)),VLOOKUP($E$1&amp;C138&amp;B138,TKB_HK2_Moi_Giang!$AB$3:$AE$1042,2,0)," "),)</f>
        <v/>
      </c>
      <c r="F138" s="347" t="str">
        <f>iferror(if(and(Today()&gt;=VLOOKUP($F$1&amp;C138&amp;B138,TKB_HK2_Moi_Giang!$AB$3:$AE$1042,3,0),today()&lt;VLOOKUP($F$1&amp;C138&amp;B138,TKB_HK2_Moi_Giang!$AB$3:$AE$1042,4,0)),VLOOKUP($F$1&amp;C138&amp;B138,TKB_HK2_Moi_Giang!$AB$3:$AE$1042,2,0)," "),)</f>
        <v/>
      </c>
      <c r="G138" s="347" t="str">
        <f>iferror(if(and(Today()&gt;=VLOOKUP($G$1&amp;C138&amp;B138,TKB_HK2_Moi_Giang!$AB$3:$AE$1042,3,0),today()&lt;VLOOKUP($G$1&amp;C138&amp;B138,TKB_HK2_Moi_Giang!$AB$3:$AE$1042,4,0)),VLOOKUP($G$1&amp;C138&amp;B138,TKB_HK2_Moi_Giang!$AB$3:$AE$1042,2,0)," "),)</f>
        <v/>
      </c>
      <c r="H138" s="347" t="str">
        <f>iferror(if(and(Today()&gt;=VLOOKUP($H$1&amp;C138&amp;B138,TKB_HK2_Moi_Giang!$AB$3:$AE$1042,3,0),today()&lt;VLOOKUP($H$1&amp;C138&amp;B138,TKB_HK2_Moi_Giang!$AB$3:$AE$1042,4,0)),VLOOKUP($H$1&amp;C138&amp;B138,TKB_HK2_Moi_Giang!$AB$3:$AE$1042,2,0)," "),)</f>
        <v/>
      </c>
      <c r="I138" s="347" t="str">
        <f>iferror(if(and(Today()&gt;=VLOOKUP($I$1&amp;C138&amp;B138,TKB_HK2_Moi_Giang!$AB$3:$AE$1042,3,0),today()&lt;VLOOKUP($I$1&amp;C138&amp;B138,TKB_HK2_Moi_Giang!$AB$3:$AE$1042,4,0)),VLOOKUP($I$1&amp;C138&amp;B138,TKB_HK2_Moi_Giang!$AB$3:$AE$1042,2,0)," "),)</f>
        <v/>
      </c>
      <c r="J138" s="347" t="str">
        <f>iferror(if(and(Today()&gt;=VLOOKUP($J$1&amp;C138&amp;B138,TKB_HK2_Moi_Giang!$AB$3:$AE$1042,3,0),today()&lt;VLOOKUP($J$1&amp;C138&amp;B138,TKB_HK2_Moi_Giang!$AB$3:$AE$1042,4,0)),VLOOKUP($J$1&amp;C138&amp;B138,TKB_HK2_Moi_Giang!$AB$3:$AE$1042,2,0)," "),)</f>
        <v/>
      </c>
      <c r="K138" s="348" t="str">
        <f>iferror(if(and(Today()&gt;=VLOOKUP($K$1&amp;C138&amp;B138,TKB_HK2_Moi_Giang!$AB$3:$AE$1042,3,0),today()&lt;VLOOKUP($K$1&amp;C138&amp;B138,TKB_HK2_Moi_Giang!$AB$3:$AE$1042,4,0)),VLOOKUP($K$1&amp;C138&amp;B138,TKB_HK2_Moi_Giang!$AB$3:$AE$1042,2,0)," "),)</f>
        <v/>
      </c>
    </row>
    <row r="139">
      <c r="A139" s="19"/>
      <c r="B139" s="345" t="s">
        <v>1322</v>
      </c>
      <c r="C139" s="349">
        <v>0.75</v>
      </c>
      <c r="D139" s="349">
        <v>0.84375</v>
      </c>
      <c r="E139" s="347" t="str">
        <f>iferror(if(and(Today()&gt;=VLOOKUP($E$1&amp;C139&amp;B139,TKB_HK2_Moi_Giang!$AB$3:$AE$1042,3,0),today()&lt;VLOOKUP($E$1&amp;C139&amp;B139,TKB_HK2_Moi_Giang!$AB$3:$AE$1042,4,0)),VLOOKUP($E$1&amp;C139&amp;B139,TKB_HK2_Moi_Giang!$AB$3:$AE$1042,2,0)," "),)</f>
        <v/>
      </c>
      <c r="F139" s="347" t="str">
        <f>iferror(if(and(Today()&gt;=VLOOKUP($F$1&amp;C139&amp;B139,TKB_HK2_Moi_Giang!$AB$3:$AE$1042,3,0),today()&lt;VLOOKUP($F$1&amp;C139&amp;B139,TKB_HK2_Moi_Giang!$AB$3:$AE$1042,4,0)),VLOOKUP($F$1&amp;C139&amp;B139,TKB_HK2_Moi_Giang!$AB$3:$AE$1042,2,0)," "),)</f>
        <v/>
      </c>
      <c r="G139" s="347" t="str">
        <f>iferror(if(and(Today()&gt;=VLOOKUP($G$1&amp;C139&amp;B139,TKB_HK2_Moi_Giang!$AB$3:$AE$1042,3,0),today()&lt;VLOOKUP($G$1&amp;C139&amp;B139,TKB_HK2_Moi_Giang!$AB$3:$AE$1042,4,0)),VLOOKUP($G$1&amp;C139&amp;B139,TKB_HK2_Moi_Giang!$AB$3:$AE$1042,2,0)," "),)</f>
        <v/>
      </c>
      <c r="H139" s="347" t="str">
        <f>iferror(if(and(Today()&gt;=VLOOKUP($H$1&amp;C139&amp;B139,TKB_HK2_Moi_Giang!$AB$3:$AE$1042,3,0),today()&lt;VLOOKUP($H$1&amp;C139&amp;B139,TKB_HK2_Moi_Giang!$AB$3:$AE$1042,4,0)),VLOOKUP($H$1&amp;C139&amp;B139,TKB_HK2_Moi_Giang!$AB$3:$AE$1042,2,0)," "),)</f>
        <v/>
      </c>
      <c r="I139" s="347" t="str">
        <f>iferror(if(and(Today()&gt;=VLOOKUP($I$1&amp;C139&amp;B139,TKB_HK2_Moi_Giang!$AB$3:$AE$1042,3,0),today()&lt;VLOOKUP($I$1&amp;C139&amp;B139,TKB_HK2_Moi_Giang!$AB$3:$AE$1042,4,0)),VLOOKUP($I$1&amp;C139&amp;B139,TKB_HK2_Moi_Giang!$AB$3:$AE$1042,2,0)," "),)</f>
        <v/>
      </c>
      <c r="J139" s="347" t="str">
        <f>iferror(if(and(Today()&gt;=VLOOKUP($J$1&amp;C139&amp;B139,TKB_HK2_Moi_Giang!$AB$3:$AE$1042,3,0),today()&lt;VLOOKUP($J$1&amp;C139&amp;B139,TKB_HK2_Moi_Giang!$AB$3:$AE$1042,4,0)),VLOOKUP($J$1&amp;C139&amp;B139,TKB_HK2_Moi_Giang!$AB$3:$AE$1042,2,0)," "),)</f>
        <v/>
      </c>
      <c r="K139" s="348" t="str">
        <f>iferror(if(and(Today()&gt;=VLOOKUP($K$1&amp;C139&amp;B139,TKB_HK2_Moi_Giang!$AB$3:$AE$1042,3,0),today()&lt;VLOOKUP($K$1&amp;C139&amp;B139,TKB_HK2_Moi_Giang!$AB$3:$AE$1042,4,0)),VLOOKUP($K$1&amp;C139&amp;B139,TKB_HK2_Moi_Giang!$AB$3:$AE$1042,2,0)," "),)</f>
        <v/>
      </c>
    </row>
    <row r="140">
      <c r="A140" s="353" t="s">
        <v>1273</v>
      </c>
      <c r="B140" s="354" t="s">
        <v>1273</v>
      </c>
      <c r="C140" s="346">
        <v>0.2916666666666667</v>
      </c>
      <c r="D140" s="346">
        <v>0.3541666666666667</v>
      </c>
      <c r="E140" s="347" t="str">
        <f>iferror(if(and(Today()&gt;=VLOOKUP($E$1&amp;C140&amp;B140,TKB_HK2_Moi_Giang!$AB$3:$AE$1042,3,0),today()&lt;VLOOKUP($E$1&amp;C140&amp;B140,TKB_HK2_Moi_Giang!$AB$3:$AE$1042,4,0)),VLOOKUP($E$1&amp;C140&amp;B140,TKB_HK2_Moi_Giang!$AB$3:$AE$1042,2,0)," "),)</f>
        <v/>
      </c>
      <c r="F140" s="347" t="str">
        <f>iferror(if(and(Today()&gt;=VLOOKUP($F$1&amp;C140&amp;B140,TKB_HK2_Moi_Giang!$AB$3:$AE$1042,3,0),today()&lt;VLOOKUP($F$1&amp;C140&amp;B140,TKB_HK2_Moi_Giang!$AB$3:$AE$1042,4,0)),VLOOKUP($F$1&amp;C140&amp;B140,TKB_HK2_Moi_Giang!$AB$3:$AE$1042,2,0)," "),)</f>
        <v/>
      </c>
      <c r="G140" s="347" t="str">
        <f>iferror(if(and(Today()&gt;=VLOOKUP($G$1&amp;C140&amp;B140,TKB_HK2_Moi_Giang!$AB$3:$AE$1042,3,0),today()&lt;VLOOKUP($G$1&amp;C140&amp;B140,TKB_HK2_Moi_Giang!$AB$3:$AE$1042,4,0)),VLOOKUP($G$1&amp;C140&amp;B140,TKB_HK2_Moi_Giang!$AB$3:$AE$1042,2,0)," "),)</f>
        <v/>
      </c>
      <c r="H140" s="347" t="str">
        <f>iferror(if(and(Today()&gt;=VLOOKUP($H$1&amp;C140&amp;B140,TKB_HK2_Moi_Giang!$AB$3:$AE$1042,3,0),today()&lt;VLOOKUP($H$1&amp;C140&amp;B140,TKB_HK2_Moi_Giang!$AB$3:$AE$1042,4,0)),VLOOKUP($H$1&amp;C140&amp;B140,TKB_HK2_Moi_Giang!$AB$3:$AE$1042,2,0)," "),)</f>
        <v/>
      </c>
      <c r="I140" s="347" t="str">
        <f>iferror(if(and(Today()&gt;=VLOOKUP($I$1&amp;C140&amp;B140,TKB_HK2_Moi_Giang!$AB$3:$AE$1042,3,0),today()&lt;VLOOKUP($I$1&amp;C140&amp;B140,TKB_HK2_Moi_Giang!$AB$3:$AE$1042,4,0)),VLOOKUP($I$1&amp;C140&amp;B140,TKB_HK2_Moi_Giang!$AB$3:$AE$1042,2,0)," "),)</f>
        <v/>
      </c>
      <c r="J140" s="347" t="str">
        <f>iferror(if(and(Today()&gt;=VLOOKUP($J$1&amp;C140&amp;B140,TKB_HK2_Moi_Giang!$AB$3:$AE$1042,3,0),today()&lt;VLOOKUP($J$1&amp;C140&amp;B140,TKB_HK2_Moi_Giang!$AB$3:$AE$1042,4,0)),VLOOKUP($J$1&amp;C140&amp;B140,TKB_HK2_Moi_Giang!$AB$3:$AE$1042,2,0)," "),)</f>
        <v/>
      </c>
      <c r="K140" s="348" t="str">
        <f>iferror(if(and(Today()&gt;=VLOOKUP($K$1&amp;C140&amp;B140,TKB_HK2_Moi_Giang!$AB$3:$AE$1042,3,0),today()&lt;VLOOKUP($K$1&amp;C140&amp;B140,TKB_HK2_Moi_Giang!$AB$3:$AE$1042,4,0)),VLOOKUP($K$1&amp;C140&amp;B140,TKB_HK2_Moi_Giang!$AB$3:$AE$1042,2,0)," "),)</f>
        <v/>
      </c>
    </row>
    <row r="141">
      <c r="A141" s="12"/>
      <c r="B141" s="354" t="s">
        <v>1273</v>
      </c>
      <c r="C141" s="346">
        <v>0.3229166666666667</v>
      </c>
      <c r="D141" s="346">
        <v>0.3854166666666667</v>
      </c>
      <c r="E141" s="347" t="str">
        <f>iferror(if(and(Today()&gt;=VLOOKUP($E$1&amp;C141&amp;B141,TKB_HK2_Moi_Giang!$AB$3:$AE$1042,3,0),today()&lt;VLOOKUP($E$1&amp;C141&amp;B141,TKB_HK2_Moi_Giang!$AB$3:$AE$1042,4,0)),VLOOKUP($E$1&amp;C141&amp;B141,TKB_HK2_Moi_Giang!$AB$3:$AE$1042,2,0)," "),)</f>
        <v/>
      </c>
      <c r="F141" s="347" t="str">
        <f>iferror(if(and(Today()&gt;=VLOOKUP($F$1&amp;C141&amp;B141,TKB_HK2_Moi_Giang!$AB$3:$AE$1042,3,0),today()&lt;VLOOKUP($F$1&amp;C141&amp;B141,TKB_HK2_Moi_Giang!$AB$3:$AE$1042,4,0)),VLOOKUP($F$1&amp;C141&amp;B141,TKB_HK2_Moi_Giang!$AB$3:$AE$1042,2,0)," "),)</f>
        <v/>
      </c>
      <c r="G141" s="347" t="str">
        <f>iferror(if(and(Today()&gt;=VLOOKUP($G$1&amp;C141&amp;B141,TKB_HK2_Moi_Giang!$AB$3:$AE$1042,3,0),today()&lt;VLOOKUP($G$1&amp;C141&amp;B141,TKB_HK2_Moi_Giang!$AB$3:$AE$1042,4,0)),VLOOKUP($G$1&amp;C141&amp;B141,TKB_HK2_Moi_Giang!$AB$3:$AE$1042,2,0)," "),)</f>
        <v/>
      </c>
      <c r="H141" s="347" t="str">
        <f>iferror(if(and(Today()&gt;=VLOOKUP($H$1&amp;C141&amp;B141,TKB_HK2_Moi_Giang!$AB$3:$AE$1042,3,0),today()&lt;VLOOKUP($H$1&amp;C141&amp;B141,TKB_HK2_Moi_Giang!$AB$3:$AE$1042,4,0)),VLOOKUP($H$1&amp;C141&amp;B141,TKB_HK2_Moi_Giang!$AB$3:$AE$1042,2,0)," "),)</f>
        <v/>
      </c>
      <c r="I141" s="347" t="str">
        <f>iferror(if(and(Today()&gt;=VLOOKUP($I$1&amp;C141&amp;B141,TKB_HK2_Moi_Giang!$AB$3:$AE$1042,3,0),today()&lt;VLOOKUP($I$1&amp;C141&amp;B141,TKB_HK2_Moi_Giang!$AB$3:$AE$1042,4,0)),VLOOKUP($I$1&amp;C141&amp;B141,TKB_HK2_Moi_Giang!$AB$3:$AE$1042,2,0)," "),)</f>
        <v/>
      </c>
      <c r="J141" s="347" t="str">
        <f>iferror(if(and(Today()&gt;=VLOOKUP($J$1&amp;C141&amp;B141,TKB_HK2_Moi_Giang!$AB$3:$AE$1042,3,0),today()&lt;VLOOKUP($J$1&amp;C141&amp;B141,TKB_HK2_Moi_Giang!$AB$3:$AE$1042,4,0)),VLOOKUP($J$1&amp;C141&amp;B141,TKB_HK2_Moi_Giang!$AB$3:$AE$1042,2,0)," "),)</f>
        <v> </v>
      </c>
      <c r="K141" s="348" t="str">
        <f>iferror(if(and(Today()&gt;=VLOOKUP($K$1&amp;C141&amp;B141,TKB_HK2_Moi_Giang!$AB$3:$AE$1042,3,0),today()&lt;VLOOKUP($K$1&amp;C141&amp;B141,TKB_HK2_Moi_Giang!$AB$3:$AE$1042,4,0)),VLOOKUP($K$1&amp;C141&amp;B141,TKB_HK2_Moi_Giang!$AB$3:$AE$1042,2,0)," "),)</f>
        <v/>
      </c>
    </row>
    <row r="142">
      <c r="A142" s="12"/>
      <c r="B142" s="354" t="s">
        <v>1273</v>
      </c>
      <c r="C142" s="346">
        <v>0.3645833333333333</v>
      </c>
      <c r="D142" s="346">
        <v>0.4895833333333333</v>
      </c>
      <c r="E142" s="347" t="str">
        <f>iferror(if(and(Today()&gt;=VLOOKUP($E$1&amp;C142&amp;B142,TKB_HK2_Moi_Giang!$AB$3:$AE$1042,3,0),today()&lt;VLOOKUP($E$1&amp;C142&amp;B142,TKB_HK2_Moi_Giang!$AB$3:$AE$1042,4,0)),VLOOKUP($E$1&amp;C142&amp;B142,TKB_HK2_Moi_Giang!$AB$3:$AE$1042,2,0)," "),)</f>
        <v/>
      </c>
      <c r="F142" s="347" t="str">
        <f>iferror(if(and(Today()&gt;=VLOOKUP($F$1&amp;C142&amp;B142,TKB_HK2_Moi_Giang!$AB$3:$AE$1042,3,0),today()&lt;VLOOKUP($F$1&amp;C142&amp;B142,TKB_HK2_Moi_Giang!$AB$3:$AE$1042,4,0)),VLOOKUP($F$1&amp;C142&amp;B142,TKB_HK2_Moi_Giang!$AB$3:$AE$1042,2,0)," "),)</f>
        <v/>
      </c>
      <c r="G142" s="347" t="str">
        <f>iferror(if(and(Today()&gt;=VLOOKUP($G$1&amp;C142&amp;B142,TKB_HK2_Moi_Giang!$AB$3:$AE$1042,3,0),today()&lt;VLOOKUP($G$1&amp;C142&amp;B142,TKB_HK2_Moi_Giang!$AB$3:$AE$1042,4,0)),VLOOKUP($G$1&amp;C142&amp;B142,TKB_HK2_Moi_Giang!$AB$3:$AE$1042,2,0)," "),)</f>
        <v/>
      </c>
      <c r="H142" s="347" t="str">
        <f>iferror(if(and(Today()&gt;=VLOOKUP($H$1&amp;C142&amp;B142,TKB_HK2_Moi_Giang!$AB$3:$AE$1042,3,0),today()&lt;VLOOKUP($H$1&amp;C142&amp;B142,TKB_HK2_Moi_Giang!$AB$3:$AE$1042,4,0)),VLOOKUP($H$1&amp;C142&amp;B142,TKB_HK2_Moi_Giang!$AB$3:$AE$1042,2,0)," "),)</f>
        <v/>
      </c>
      <c r="I142" s="347" t="str">
        <f>iferror(if(and(Today()&gt;=VLOOKUP($I$1&amp;C142&amp;B142,TKB_HK2_Moi_Giang!$AB$3:$AE$1042,3,0),today()&lt;VLOOKUP($I$1&amp;C142&amp;B142,TKB_HK2_Moi_Giang!$AB$3:$AE$1042,4,0)),VLOOKUP($I$1&amp;C142&amp;B142,TKB_HK2_Moi_Giang!$AB$3:$AE$1042,2,0)," "),)</f>
        <v/>
      </c>
      <c r="J142" s="347" t="str">
        <f>iferror(if(and(Today()&gt;=VLOOKUP($J$1&amp;C142&amp;B142,TKB_HK2_Moi_Giang!$AB$3:$AE$1042,3,0),today()&lt;VLOOKUP($J$1&amp;C142&amp;B142,TKB_HK2_Moi_Giang!$AB$3:$AE$1042,4,0)),VLOOKUP($J$1&amp;C142&amp;B142,TKB_HK2_Moi_Giang!$AB$3:$AE$1042,2,0)," "),)</f>
        <v/>
      </c>
      <c r="K142" s="348" t="str">
        <f>iferror(if(and(Today()&gt;=VLOOKUP($K$1&amp;C142&amp;B142,TKB_HK2_Moi_Giang!$AB$3:$AE$1042,3,0),today()&lt;VLOOKUP($K$1&amp;C142&amp;B142,TKB_HK2_Moi_Giang!$AB$3:$AE$1042,4,0)),VLOOKUP($K$1&amp;C142&amp;B142,TKB_HK2_Moi_Giang!$AB$3:$AE$1042,2,0)," "),)</f>
        <v/>
      </c>
    </row>
    <row r="143">
      <c r="A143" s="12"/>
      <c r="B143" s="354" t="s">
        <v>1273</v>
      </c>
      <c r="C143" s="349">
        <v>0.5416666666666666</v>
      </c>
      <c r="D143" s="349">
        <v>0.6354166666666666</v>
      </c>
      <c r="E143" s="347" t="str">
        <f>iferror(if(and(Today()&gt;=VLOOKUP($E$1&amp;C143&amp;B143,TKB_HK2_Moi_Giang!$AB$3:$AE$1042,3,0),today()&lt;VLOOKUP($E$1&amp;C143&amp;B143,TKB_HK2_Moi_Giang!$AB$3:$AE$1042,4,0)),VLOOKUP($E$1&amp;C143&amp;B143,TKB_HK2_Moi_Giang!$AB$3:$AE$1042,2,0)," "),)</f>
        <v/>
      </c>
      <c r="F143" s="347" t="str">
        <f>iferror(if(and(Today()&gt;=VLOOKUP($F$1&amp;C143&amp;B143,TKB_HK2_Moi_Giang!$AB$3:$AE$1042,3,0),today()&lt;VLOOKUP($F$1&amp;C143&amp;B143,TKB_HK2_Moi_Giang!$AB$3:$AE$1042,4,0)),VLOOKUP($F$1&amp;C143&amp;B143,TKB_HK2_Moi_Giang!$AB$3:$AE$1042,2,0)," "),)</f>
        <v/>
      </c>
      <c r="G143" s="347" t="str">
        <f>iferror(if(and(Today()&gt;=VLOOKUP($G$1&amp;C143&amp;B143,TKB_HK2_Moi_Giang!$AB$3:$AE$1042,3,0),today()&lt;VLOOKUP($G$1&amp;C143&amp;B143,TKB_HK2_Moi_Giang!$AB$3:$AE$1042,4,0)),VLOOKUP($G$1&amp;C143&amp;B143,TKB_HK2_Moi_Giang!$AB$3:$AE$1042,2,0)," "),)</f>
        <v/>
      </c>
      <c r="H143" s="347" t="str">
        <f>iferror(if(and(Today()&gt;=VLOOKUP($H$1&amp;C143&amp;B143,TKB_HK2_Moi_Giang!$AB$3:$AE$1042,3,0),today()&lt;VLOOKUP($H$1&amp;C143&amp;B143,TKB_HK2_Moi_Giang!$AB$3:$AE$1042,4,0)),VLOOKUP($H$1&amp;C143&amp;B143,TKB_HK2_Moi_Giang!$AB$3:$AE$1042,2,0)," "),)</f>
        <v> </v>
      </c>
      <c r="I143" s="347" t="str">
        <f>iferror(if(and(Today()&gt;=VLOOKUP($I$1&amp;C143&amp;B143,TKB_HK2_Moi_Giang!$AB$3:$AE$1042,3,0),today()&lt;VLOOKUP($I$1&amp;C143&amp;B143,TKB_HK2_Moi_Giang!$AB$3:$AE$1042,4,0)),VLOOKUP($I$1&amp;C143&amp;B143,TKB_HK2_Moi_Giang!$AB$3:$AE$1042,2,0)," "),)</f>
        <v/>
      </c>
      <c r="J143" s="347" t="str">
        <f>iferror(if(and(Today()&gt;=VLOOKUP($J$1&amp;C143&amp;B143,TKB_HK2_Moi_Giang!$AB$3:$AE$1042,3,0),today()&lt;VLOOKUP($J$1&amp;C143&amp;B143,TKB_HK2_Moi_Giang!$AB$3:$AE$1042,4,0)),VLOOKUP($J$1&amp;C143&amp;B143,TKB_HK2_Moi_Giang!$AB$3:$AE$1042,2,0)," "),)</f>
        <v/>
      </c>
      <c r="K143" s="348" t="str">
        <f>iferror(if(and(Today()&gt;=VLOOKUP($K$1&amp;C143&amp;B143,TKB_HK2_Moi_Giang!$AB$3:$AE$1042,3,0),today()&lt;VLOOKUP($K$1&amp;C143&amp;B143,TKB_HK2_Moi_Giang!$AB$3:$AE$1042,4,0)),VLOOKUP($K$1&amp;C143&amp;B143,TKB_HK2_Moi_Giang!$AB$3:$AE$1042,2,0)," "),)</f>
        <v/>
      </c>
    </row>
    <row r="144">
      <c r="A144" s="12"/>
      <c r="B144" s="354" t="s">
        <v>1273</v>
      </c>
      <c r="C144" s="349">
        <v>0.6458333333333334</v>
      </c>
      <c r="D144" s="349">
        <v>0.7395833333333334</v>
      </c>
      <c r="E144" s="347" t="str">
        <f>iferror(if(and(Today()&gt;=VLOOKUP($E$1&amp;C144&amp;B144,TKB_HK2_Moi_Giang!$AB$3:$AE$1042,3,0),today()&lt;VLOOKUP($E$1&amp;C144&amp;B144,TKB_HK2_Moi_Giang!$AB$3:$AE$1042,4,0)),VLOOKUP($E$1&amp;C144&amp;B144,TKB_HK2_Moi_Giang!$AB$3:$AE$1042,2,0)," "),)</f>
        <v/>
      </c>
      <c r="F144" s="347" t="str">
        <f>iferror(if(and(Today()&gt;=VLOOKUP($F$1&amp;C144&amp;B144,TKB_HK2_Moi_Giang!$AB$3:$AE$1042,3,0),today()&lt;VLOOKUP($F$1&amp;C144&amp;B144,TKB_HK2_Moi_Giang!$AB$3:$AE$1042,4,0)),VLOOKUP($F$1&amp;C144&amp;B144,TKB_HK2_Moi_Giang!$AB$3:$AE$1042,2,0)," "),)</f>
        <v/>
      </c>
      <c r="G144" s="347" t="str">
        <f>iferror(if(and(Today()&gt;=VLOOKUP($G$1&amp;C144&amp;B144,TKB_HK2_Moi_Giang!$AB$3:$AE$1042,3,0),today()&lt;VLOOKUP($G$1&amp;C144&amp;B144,TKB_HK2_Moi_Giang!$AB$3:$AE$1042,4,0)),VLOOKUP($G$1&amp;C144&amp;B144,TKB_HK2_Moi_Giang!$AB$3:$AE$1042,2,0)," "),)</f>
        <v/>
      </c>
      <c r="H144" s="347" t="str">
        <f>iferror(if(and(Today()&gt;=VLOOKUP($H$1&amp;C144&amp;B144,TKB_HK2_Moi_Giang!$AB$3:$AE$1042,3,0),today()&lt;VLOOKUP($H$1&amp;C144&amp;B144,TKB_HK2_Moi_Giang!$AB$3:$AE$1042,4,0)),VLOOKUP($H$1&amp;C144&amp;B144,TKB_HK2_Moi_Giang!$AB$3:$AE$1042,2,0)," "),)</f>
        <v/>
      </c>
      <c r="I144" s="347" t="str">
        <f>iferror(if(and(Today()&gt;=VLOOKUP($I$1&amp;C144&amp;B144,TKB_HK2_Moi_Giang!$AB$3:$AE$1042,3,0),today()&lt;VLOOKUP($I$1&amp;C144&amp;B144,TKB_HK2_Moi_Giang!$AB$3:$AE$1042,4,0)),VLOOKUP($I$1&amp;C144&amp;B144,TKB_HK2_Moi_Giang!$AB$3:$AE$1042,2,0)," "),)</f>
        <v/>
      </c>
      <c r="J144" s="347" t="str">
        <f>iferror(if(and(Today()&gt;=VLOOKUP($J$1&amp;C144&amp;B144,TKB_HK2_Moi_Giang!$AB$3:$AE$1042,3,0),today()&lt;VLOOKUP($J$1&amp;C144&amp;B144,TKB_HK2_Moi_Giang!$AB$3:$AE$1042,4,0)),VLOOKUP($J$1&amp;C144&amp;B144,TKB_HK2_Moi_Giang!$AB$3:$AE$1042,2,0)," "),)</f>
        <v/>
      </c>
      <c r="K144" s="348" t="str">
        <f>iferror(if(and(Today()&gt;=VLOOKUP($K$1&amp;C144&amp;B144,TKB_HK2_Moi_Giang!$AB$3:$AE$1042,3,0),today()&lt;VLOOKUP($K$1&amp;C144&amp;B144,TKB_HK2_Moi_Giang!$AB$3:$AE$1042,4,0)),VLOOKUP($K$1&amp;C144&amp;B144,TKB_HK2_Moi_Giang!$AB$3:$AE$1042,2,0)," "),)</f>
        <v/>
      </c>
    </row>
    <row r="145">
      <c r="A145" s="19"/>
      <c r="B145" s="354" t="s">
        <v>1273</v>
      </c>
      <c r="C145" s="349">
        <v>0.75</v>
      </c>
      <c r="D145" s="349">
        <v>0.84375</v>
      </c>
      <c r="E145" s="347" t="str">
        <f>iferror(if(and(Today()&gt;=VLOOKUP($E$1&amp;C145&amp;B145,TKB_HK2_Moi_Giang!$AB$3:$AE$1042,3,0),today()&lt;VLOOKUP($E$1&amp;C145&amp;B145,TKB_HK2_Moi_Giang!$AB$3:$AE$1042,4,0)),VLOOKUP($E$1&amp;C145&amp;B145,TKB_HK2_Moi_Giang!$AB$3:$AE$1042,2,0)," "),)</f>
        <v/>
      </c>
      <c r="F145" s="347" t="str">
        <f>iferror(if(and(Today()&gt;=VLOOKUP($F$1&amp;C145&amp;B145,TKB_HK2_Moi_Giang!$AB$3:$AE$1042,3,0),today()&lt;VLOOKUP($F$1&amp;C145&amp;B145,TKB_HK2_Moi_Giang!$AB$3:$AE$1042,4,0)),VLOOKUP($F$1&amp;C145&amp;B145,TKB_HK2_Moi_Giang!$AB$3:$AE$1042,2,0)," "),)</f>
        <v/>
      </c>
      <c r="G145" s="347" t="str">
        <f>iferror(if(and(Today()&gt;=VLOOKUP($G$1&amp;C145&amp;B145,TKB_HK2_Moi_Giang!$AB$3:$AE$1042,3,0),today()&lt;VLOOKUP($G$1&amp;C145&amp;B145,TKB_HK2_Moi_Giang!$AB$3:$AE$1042,4,0)),VLOOKUP($G$1&amp;C145&amp;B145,TKB_HK2_Moi_Giang!$AB$3:$AE$1042,2,0)," "),)</f>
        <v/>
      </c>
      <c r="H145" s="347" t="str">
        <f>iferror(if(and(Today()&gt;=VLOOKUP($H$1&amp;C145&amp;B145,TKB_HK2_Moi_Giang!$AB$3:$AE$1042,3,0),today()&lt;VLOOKUP($H$1&amp;C145&amp;B145,TKB_HK2_Moi_Giang!$AB$3:$AE$1042,4,0)),VLOOKUP($H$1&amp;C145&amp;B145,TKB_HK2_Moi_Giang!$AB$3:$AE$1042,2,0)," "),)</f>
        <v/>
      </c>
      <c r="I145" s="347" t="str">
        <f>iferror(if(and(Today()&gt;=VLOOKUP($I$1&amp;C145&amp;B145,TKB_HK2_Moi_Giang!$AB$3:$AE$1042,3,0),today()&lt;VLOOKUP($I$1&amp;C145&amp;B145,TKB_HK2_Moi_Giang!$AB$3:$AE$1042,4,0)),VLOOKUP($I$1&amp;C145&amp;B145,TKB_HK2_Moi_Giang!$AB$3:$AE$1042,2,0)," "),)</f>
        <v/>
      </c>
      <c r="J145" s="347" t="str">
        <f>iferror(if(and(Today()&gt;=VLOOKUP($J$1&amp;C145&amp;B145,TKB_HK2_Moi_Giang!$AB$3:$AE$1042,3,0),today()&lt;VLOOKUP($J$1&amp;C145&amp;B145,TKB_HK2_Moi_Giang!$AB$3:$AE$1042,4,0)),VLOOKUP($J$1&amp;C145&amp;B145,TKB_HK2_Moi_Giang!$AB$3:$AE$1042,2,0)," "),)</f>
        <v/>
      </c>
      <c r="K145" s="348" t="str">
        <f>iferror(if(and(Today()&gt;=VLOOKUP($K$1&amp;C145&amp;B145,TKB_HK2_Moi_Giang!$AB$3:$AE$1042,3,0),today()&lt;VLOOKUP($K$1&amp;C145&amp;B145,TKB_HK2_Moi_Giang!$AB$3:$AE$1042,4,0)),VLOOKUP($K$1&amp;C145&amp;B145,TKB_HK2_Moi_Giang!$AB$3:$AE$1042,2,0)," "),)</f>
        <v/>
      </c>
    </row>
    <row r="146">
      <c r="A146" s="353" t="s">
        <v>1335</v>
      </c>
      <c r="B146" s="354" t="s">
        <v>1335</v>
      </c>
      <c r="C146" s="346">
        <v>0.2916666666666667</v>
      </c>
      <c r="D146" s="346">
        <v>0.3541666666666667</v>
      </c>
      <c r="E146" s="347" t="str">
        <f>iferror(if(and(Today()&gt;=VLOOKUP($E$1&amp;C146&amp;B146,TKB_HK2_Moi_Giang!$AB$3:$AE$1042,3,0),today()&lt;VLOOKUP($E$1&amp;C146&amp;B146,TKB_HK2_Moi_Giang!$AB$3:$AE$1042,4,0)),VLOOKUP($E$1&amp;C146&amp;B146,TKB_HK2_Moi_Giang!$AB$3:$AE$1042,2,0)," "),)</f>
        <v/>
      </c>
      <c r="F146" s="347" t="str">
        <f>iferror(if(and(Today()&gt;=VLOOKUP($F$1&amp;C146&amp;B146,TKB_HK2_Moi_Giang!$AB$3:$AE$1042,3,0),today()&lt;VLOOKUP($F$1&amp;C146&amp;B146,TKB_HK2_Moi_Giang!$AB$3:$AE$1042,4,0)),VLOOKUP($F$1&amp;C146&amp;B146,TKB_HK2_Moi_Giang!$AB$3:$AE$1042,2,0)," "),)</f>
        <v/>
      </c>
      <c r="G146" s="347" t="str">
        <f>iferror(if(and(Today()&gt;=VLOOKUP($G$1&amp;C146&amp;B146,TKB_HK2_Moi_Giang!$AB$3:$AE$1042,3,0),today()&lt;VLOOKUP($G$1&amp;C146&amp;B146,TKB_HK2_Moi_Giang!$AB$3:$AE$1042,4,0)),VLOOKUP($G$1&amp;C146&amp;B146,TKB_HK2_Moi_Giang!$AB$3:$AE$1042,2,0)," "),)</f>
        <v/>
      </c>
      <c r="H146" s="347" t="str">
        <f>iferror(if(and(Today()&gt;=VLOOKUP($H$1&amp;C146&amp;B146,TKB_HK2_Moi_Giang!$AB$3:$AE$1042,3,0),today()&lt;VLOOKUP($H$1&amp;C146&amp;B146,TKB_HK2_Moi_Giang!$AB$3:$AE$1042,4,0)),VLOOKUP($H$1&amp;C146&amp;B146,TKB_HK2_Moi_Giang!$AB$3:$AE$1042,2,0)," "),)</f>
        <v/>
      </c>
      <c r="I146" s="347" t="str">
        <f>iferror(if(and(Today()&gt;=VLOOKUP($I$1&amp;C146&amp;B146,TKB_HK2_Moi_Giang!$AB$3:$AE$1042,3,0),today()&lt;VLOOKUP($I$1&amp;C146&amp;B146,TKB_HK2_Moi_Giang!$AB$3:$AE$1042,4,0)),VLOOKUP($I$1&amp;C146&amp;B146,TKB_HK2_Moi_Giang!$AB$3:$AE$1042,2,0)," "),)</f>
        <v/>
      </c>
      <c r="J146" s="347" t="str">
        <f>iferror(if(and(Today()&gt;=VLOOKUP($J$1&amp;C146&amp;B146,TKB_HK2_Moi_Giang!$AB$3:$AE$1042,3,0),today()&lt;VLOOKUP($J$1&amp;C146&amp;B146,TKB_HK2_Moi_Giang!$AB$3:$AE$1042,4,0)),VLOOKUP($J$1&amp;C146&amp;B146,TKB_HK2_Moi_Giang!$AB$3:$AE$1042,2,0)," "),)</f>
        <v/>
      </c>
      <c r="K146" s="348" t="str">
        <f>iferror(if(and(Today()&gt;=VLOOKUP($K$1&amp;C146&amp;B146,TKB_HK2_Moi_Giang!$AB$3:$AE$1042,3,0),today()&lt;VLOOKUP($K$1&amp;C146&amp;B146,TKB_HK2_Moi_Giang!$AB$3:$AE$1042,4,0)),VLOOKUP($K$1&amp;C146&amp;B146,TKB_HK2_Moi_Giang!$AB$3:$AE$1042,2,0)," "),)</f>
        <v/>
      </c>
    </row>
    <row r="147">
      <c r="A147" s="12"/>
      <c r="B147" s="354" t="s">
        <v>1335</v>
      </c>
      <c r="C147" s="346">
        <v>0.3229166666666667</v>
      </c>
      <c r="D147" s="346">
        <v>0.3854166666666667</v>
      </c>
      <c r="E147" s="347" t="str">
        <f>iferror(if(and(Today()&gt;=VLOOKUP($E$1&amp;C147&amp;B147,TKB_HK2_Moi_Giang!$AB$3:$AE$1042,3,0),today()&lt;VLOOKUP($E$1&amp;C147&amp;B147,TKB_HK2_Moi_Giang!$AB$3:$AE$1042,4,0)),VLOOKUP($E$1&amp;C147&amp;B147,TKB_HK2_Moi_Giang!$AB$3:$AE$1042,2,0)," "),)</f>
        <v/>
      </c>
      <c r="F147" s="347" t="str">
        <f>iferror(if(and(Today()&gt;=VLOOKUP($F$1&amp;C147&amp;B147,TKB_HK2_Moi_Giang!$AB$3:$AE$1042,3,0),today()&lt;VLOOKUP($F$1&amp;C147&amp;B147,TKB_HK2_Moi_Giang!$AB$3:$AE$1042,4,0)),VLOOKUP($F$1&amp;C147&amp;B147,TKB_HK2_Moi_Giang!$AB$3:$AE$1042,2,0)," "),)</f>
        <v/>
      </c>
      <c r="G147" s="347" t="str">
        <f>iferror(if(and(Today()&gt;=VLOOKUP($G$1&amp;C147&amp;B147,TKB_HK2_Moi_Giang!$AB$3:$AE$1042,3,0),today()&lt;VLOOKUP($G$1&amp;C147&amp;B147,TKB_HK2_Moi_Giang!$AB$3:$AE$1042,4,0)),VLOOKUP($G$1&amp;C147&amp;B147,TKB_HK2_Moi_Giang!$AB$3:$AE$1042,2,0)," "),)</f>
        <v/>
      </c>
      <c r="H147" s="347" t="str">
        <f>iferror(if(and(Today()&gt;=VLOOKUP($H$1&amp;C147&amp;B147,TKB_HK2_Moi_Giang!$AB$3:$AE$1042,3,0),today()&lt;VLOOKUP($H$1&amp;C147&amp;B147,TKB_HK2_Moi_Giang!$AB$3:$AE$1042,4,0)),VLOOKUP($H$1&amp;C147&amp;B147,TKB_HK2_Moi_Giang!$AB$3:$AE$1042,2,0)," "),)</f>
        <v/>
      </c>
      <c r="I147" s="347" t="str">
        <f>iferror(if(and(Today()&gt;=VLOOKUP($I$1&amp;C147&amp;B147,TKB_HK2_Moi_Giang!$AB$3:$AE$1042,3,0),today()&lt;VLOOKUP($I$1&amp;C147&amp;B147,TKB_HK2_Moi_Giang!$AB$3:$AE$1042,4,0)),VLOOKUP($I$1&amp;C147&amp;B147,TKB_HK2_Moi_Giang!$AB$3:$AE$1042,2,0)," "),)</f>
        <v/>
      </c>
      <c r="J147" s="347" t="str">
        <f>iferror(if(and(Today()&gt;=VLOOKUP($J$1&amp;C147&amp;B147,TKB_HK2_Moi_Giang!$AB$3:$AE$1042,3,0),today()&lt;VLOOKUP($J$1&amp;C147&amp;B147,TKB_HK2_Moi_Giang!$AB$3:$AE$1042,4,0)),VLOOKUP($J$1&amp;C147&amp;B147,TKB_HK2_Moi_Giang!$AB$3:$AE$1042,2,0)," "),)</f>
        <v/>
      </c>
      <c r="K147" s="348" t="str">
        <f>iferror(if(and(Today()&gt;=VLOOKUP($K$1&amp;C147&amp;B147,TKB_HK2_Moi_Giang!$AB$3:$AE$1042,3,0),today()&lt;VLOOKUP($K$1&amp;C147&amp;B147,TKB_HK2_Moi_Giang!$AB$3:$AE$1042,4,0)),VLOOKUP($K$1&amp;C147&amp;B147,TKB_HK2_Moi_Giang!$AB$3:$AE$1042,2,0)," "),)</f>
        <v/>
      </c>
    </row>
    <row r="148">
      <c r="A148" s="12"/>
      <c r="B148" s="354" t="s">
        <v>1335</v>
      </c>
      <c r="C148" s="346">
        <v>0.3645833333333333</v>
      </c>
      <c r="D148" s="346">
        <v>0.4895833333333333</v>
      </c>
      <c r="E148" s="347" t="str">
        <f>iferror(if(and(Today()&gt;=VLOOKUP($E$1&amp;C148&amp;B148,TKB_HK2_Moi_Giang!$AB$3:$AE$1042,3,0),today()&lt;VLOOKUP($E$1&amp;C148&amp;B148,TKB_HK2_Moi_Giang!$AB$3:$AE$1042,4,0)),VLOOKUP($E$1&amp;C148&amp;B148,TKB_HK2_Moi_Giang!$AB$3:$AE$1042,2,0)," "),)</f>
        <v/>
      </c>
      <c r="F148" s="347" t="str">
        <f>iferror(if(and(Today()&gt;=VLOOKUP($F$1&amp;C148&amp;B148,TKB_HK2_Moi_Giang!$AB$3:$AE$1042,3,0),today()&lt;VLOOKUP($F$1&amp;C148&amp;B148,TKB_HK2_Moi_Giang!$AB$3:$AE$1042,4,0)),VLOOKUP($F$1&amp;C148&amp;B148,TKB_HK2_Moi_Giang!$AB$3:$AE$1042,2,0)," "),)</f>
        <v/>
      </c>
      <c r="G148" s="347" t="str">
        <f>iferror(if(and(Today()&gt;=VLOOKUP($G$1&amp;C148&amp;B148,TKB_HK2_Moi_Giang!$AB$3:$AE$1042,3,0),today()&lt;VLOOKUP($G$1&amp;C148&amp;B148,TKB_HK2_Moi_Giang!$AB$3:$AE$1042,4,0)),VLOOKUP($G$1&amp;C148&amp;B148,TKB_HK2_Moi_Giang!$AB$3:$AE$1042,2,0)," "),)</f>
        <v/>
      </c>
      <c r="H148" s="347" t="str">
        <f>iferror(if(and(Today()&gt;=VLOOKUP($H$1&amp;C148&amp;B148,TKB_HK2_Moi_Giang!$AB$3:$AE$1042,3,0),today()&lt;VLOOKUP($H$1&amp;C148&amp;B148,TKB_HK2_Moi_Giang!$AB$3:$AE$1042,4,0)),VLOOKUP($H$1&amp;C148&amp;B148,TKB_HK2_Moi_Giang!$AB$3:$AE$1042,2,0)," "),)</f>
        <v/>
      </c>
      <c r="I148" s="347" t="str">
        <f>iferror(if(and(Today()&gt;=VLOOKUP($I$1&amp;C148&amp;B148,TKB_HK2_Moi_Giang!$AB$3:$AE$1042,3,0),today()&lt;VLOOKUP($I$1&amp;C148&amp;B148,TKB_HK2_Moi_Giang!$AB$3:$AE$1042,4,0)),VLOOKUP($I$1&amp;C148&amp;B148,TKB_HK2_Moi_Giang!$AB$3:$AE$1042,2,0)," "),)</f>
        <v/>
      </c>
      <c r="J148" s="347" t="str">
        <f>iferror(if(and(Today()&gt;=VLOOKUP($J$1&amp;C148&amp;B148,TKB_HK2_Moi_Giang!$AB$3:$AE$1042,3,0),today()&lt;VLOOKUP($J$1&amp;C148&amp;B148,TKB_HK2_Moi_Giang!$AB$3:$AE$1042,4,0)),VLOOKUP($J$1&amp;C148&amp;B148,TKB_HK2_Moi_Giang!$AB$3:$AE$1042,2,0)," "),)</f>
        <v/>
      </c>
      <c r="K148" s="348" t="str">
        <f>iferror(if(and(Today()&gt;=VLOOKUP($K$1&amp;C148&amp;B148,TKB_HK2_Moi_Giang!$AB$3:$AE$1042,3,0),today()&lt;VLOOKUP($K$1&amp;C148&amp;B148,TKB_HK2_Moi_Giang!$AB$3:$AE$1042,4,0)),VLOOKUP($K$1&amp;C148&amp;B148,TKB_HK2_Moi_Giang!$AB$3:$AE$1042,2,0)," "),)</f>
        <v/>
      </c>
    </row>
    <row r="149">
      <c r="A149" s="12"/>
      <c r="B149" s="354" t="s">
        <v>1335</v>
      </c>
      <c r="C149" s="349">
        <v>0.5416666666666666</v>
      </c>
      <c r="D149" s="349">
        <v>0.6354166666666666</v>
      </c>
      <c r="E149" s="347" t="str">
        <f>iferror(if(and(Today()&gt;=VLOOKUP($E$1&amp;C149&amp;B149,TKB_HK2_Moi_Giang!$AB$3:$AE$1042,3,0),today()&lt;VLOOKUP($E$1&amp;C149&amp;B149,TKB_HK2_Moi_Giang!$AB$3:$AE$1042,4,0)),VLOOKUP($E$1&amp;C149&amp;B149,TKB_HK2_Moi_Giang!$AB$3:$AE$1042,2,0)," "),)</f>
        <v/>
      </c>
      <c r="F149" s="347" t="str">
        <f>iferror(if(and(Today()&gt;=VLOOKUP($F$1&amp;C149&amp;B149,TKB_HK2_Moi_Giang!$AB$3:$AE$1042,3,0),today()&lt;VLOOKUP($F$1&amp;C149&amp;B149,TKB_HK2_Moi_Giang!$AB$3:$AE$1042,4,0)),VLOOKUP($F$1&amp;C149&amp;B149,TKB_HK2_Moi_Giang!$AB$3:$AE$1042,2,0)," "),)</f>
        <v/>
      </c>
      <c r="G149" s="347" t="str">
        <f>iferror(if(and(Today()&gt;=VLOOKUP($G$1&amp;C149&amp;B149,TKB_HK2_Moi_Giang!$AB$3:$AE$1042,3,0),today()&lt;VLOOKUP($G$1&amp;C149&amp;B149,TKB_HK2_Moi_Giang!$AB$3:$AE$1042,4,0)),VLOOKUP($G$1&amp;C149&amp;B149,TKB_HK2_Moi_Giang!$AB$3:$AE$1042,2,0)," "),)</f>
        <v/>
      </c>
      <c r="H149" s="347" t="str">
        <f>iferror(if(and(Today()&gt;=VLOOKUP($H$1&amp;C149&amp;B149,TKB_HK2_Moi_Giang!$AB$3:$AE$1042,3,0),today()&lt;VLOOKUP($H$1&amp;C149&amp;B149,TKB_HK2_Moi_Giang!$AB$3:$AE$1042,4,0)),VLOOKUP($H$1&amp;C149&amp;B149,TKB_HK2_Moi_Giang!$AB$3:$AE$1042,2,0)," "),)</f>
        <v/>
      </c>
      <c r="I149" s="347" t="str">
        <f>iferror(if(and(Today()&gt;=VLOOKUP($I$1&amp;C149&amp;B149,TKB_HK2_Moi_Giang!$AB$3:$AE$1042,3,0),today()&lt;VLOOKUP($I$1&amp;C149&amp;B149,TKB_HK2_Moi_Giang!$AB$3:$AE$1042,4,0)),VLOOKUP($I$1&amp;C149&amp;B149,TKB_HK2_Moi_Giang!$AB$3:$AE$1042,2,0)," "),)</f>
        <v/>
      </c>
      <c r="J149" s="347" t="str">
        <f>iferror(if(and(Today()&gt;=VLOOKUP($J$1&amp;C149&amp;B149,TKB_HK2_Moi_Giang!$AB$3:$AE$1042,3,0),today()&lt;VLOOKUP($J$1&amp;C149&amp;B149,TKB_HK2_Moi_Giang!$AB$3:$AE$1042,4,0)),VLOOKUP($J$1&amp;C149&amp;B149,TKB_HK2_Moi_Giang!$AB$3:$AE$1042,2,0)," "),)</f>
        <v> </v>
      </c>
      <c r="K149" s="348" t="str">
        <f>iferror(if(and(Today()&gt;=VLOOKUP($K$1&amp;C149&amp;B149,TKB_HK2_Moi_Giang!$AB$3:$AE$1042,3,0),today()&lt;VLOOKUP($K$1&amp;C149&amp;B149,TKB_HK2_Moi_Giang!$AB$3:$AE$1042,4,0)),VLOOKUP($K$1&amp;C149&amp;B149,TKB_HK2_Moi_Giang!$AB$3:$AE$1042,2,0)," "),)</f>
        <v/>
      </c>
    </row>
    <row r="150">
      <c r="A150" s="12"/>
      <c r="B150" s="354" t="s">
        <v>1335</v>
      </c>
      <c r="C150" s="349">
        <v>0.6458333333333334</v>
      </c>
      <c r="D150" s="349">
        <v>0.7395833333333334</v>
      </c>
      <c r="E150" s="347" t="str">
        <f>iferror(if(and(Today()&gt;=VLOOKUP($E$1&amp;C150&amp;B150,TKB_HK2_Moi_Giang!$AB$3:$AE$1042,3,0),today()&lt;VLOOKUP($E$1&amp;C150&amp;B150,TKB_HK2_Moi_Giang!$AB$3:$AE$1042,4,0)),VLOOKUP($E$1&amp;C150&amp;B150,TKB_HK2_Moi_Giang!$AB$3:$AE$1042,2,0)," "),)</f>
        <v/>
      </c>
      <c r="F150" s="347" t="str">
        <f>iferror(if(and(Today()&gt;=VLOOKUP($F$1&amp;C150&amp;B150,TKB_HK2_Moi_Giang!$AB$3:$AE$1042,3,0),today()&lt;VLOOKUP($F$1&amp;C150&amp;B150,TKB_HK2_Moi_Giang!$AB$3:$AE$1042,4,0)),VLOOKUP($F$1&amp;C150&amp;B150,TKB_HK2_Moi_Giang!$AB$3:$AE$1042,2,0)," "),)</f>
        <v/>
      </c>
      <c r="G150" s="347" t="str">
        <f>iferror(if(and(Today()&gt;=VLOOKUP($G$1&amp;C150&amp;B150,TKB_HK2_Moi_Giang!$AB$3:$AE$1042,3,0),today()&lt;VLOOKUP($G$1&amp;C150&amp;B150,TKB_HK2_Moi_Giang!$AB$3:$AE$1042,4,0)),VLOOKUP($G$1&amp;C150&amp;B150,TKB_HK2_Moi_Giang!$AB$3:$AE$1042,2,0)," "),)</f>
        <v/>
      </c>
      <c r="H150" s="347" t="str">
        <f>iferror(if(and(Today()&gt;=VLOOKUP($H$1&amp;C150&amp;B150,TKB_HK2_Moi_Giang!$AB$3:$AE$1042,3,0),today()&lt;VLOOKUP($H$1&amp;C150&amp;B150,TKB_HK2_Moi_Giang!$AB$3:$AE$1042,4,0)),VLOOKUP($H$1&amp;C150&amp;B150,TKB_HK2_Moi_Giang!$AB$3:$AE$1042,2,0)," "),)</f>
        <v/>
      </c>
      <c r="I150" s="347" t="str">
        <f>iferror(if(and(Today()&gt;=VLOOKUP($I$1&amp;C150&amp;B150,TKB_HK2_Moi_Giang!$AB$3:$AE$1042,3,0),today()&lt;VLOOKUP($I$1&amp;C150&amp;B150,TKB_HK2_Moi_Giang!$AB$3:$AE$1042,4,0)),VLOOKUP($I$1&amp;C150&amp;B150,TKB_HK2_Moi_Giang!$AB$3:$AE$1042,2,0)," "),)</f>
        <v/>
      </c>
      <c r="J150" s="347" t="str">
        <f>iferror(if(and(Today()&gt;=VLOOKUP($J$1&amp;C150&amp;B150,TKB_HK2_Moi_Giang!$AB$3:$AE$1042,3,0),today()&lt;VLOOKUP($J$1&amp;C150&amp;B150,TKB_HK2_Moi_Giang!$AB$3:$AE$1042,4,0)),VLOOKUP($J$1&amp;C150&amp;B150,TKB_HK2_Moi_Giang!$AB$3:$AE$1042,2,0)," "),)</f>
        <v/>
      </c>
      <c r="K150" s="348" t="str">
        <f>iferror(if(and(Today()&gt;=VLOOKUP($K$1&amp;C150&amp;B150,TKB_HK2_Moi_Giang!$AB$3:$AE$1042,3,0),today()&lt;VLOOKUP($K$1&amp;C150&amp;B150,TKB_HK2_Moi_Giang!$AB$3:$AE$1042,4,0)),VLOOKUP($K$1&amp;C150&amp;B150,TKB_HK2_Moi_Giang!$AB$3:$AE$1042,2,0)," "),)</f>
        <v/>
      </c>
    </row>
    <row r="151">
      <c r="A151" s="19"/>
      <c r="B151" s="354" t="s">
        <v>1335</v>
      </c>
      <c r="C151" s="349">
        <v>0.75</v>
      </c>
      <c r="D151" s="349">
        <v>0.84375</v>
      </c>
      <c r="E151" s="347" t="str">
        <f>iferror(if(and(Today()&gt;=VLOOKUP($E$1&amp;C151&amp;B151,TKB_HK2_Moi_Giang!$AB$3:$AE$1042,3,0),today()&lt;VLOOKUP($E$1&amp;C151&amp;B151,TKB_HK2_Moi_Giang!$AB$3:$AE$1042,4,0)),VLOOKUP($E$1&amp;C151&amp;B151,TKB_HK2_Moi_Giang!$AB$3:$AE$1042,2,0)," "),)</f>
        <v/>
      </c>
      <c r="F151" s="347" t="str">
        <f>iferror(if(and(Today()&gt;=VLOOKUP($F$1&amp;C151&amp;B151,TKB_HK2_Moi_Giang!$AB$3:$AE$1042,3,0),today()&lt;VLOOKUP($F$1&amp;C151&amp;B151,TKB_HK2_Moi_Giang!$AB$3:$AE$1042,4,0)),VLOOKUP($F$1&amp;C151&amp;B151,TKB_HK2_Moi_Giang!$AB$3:$AE$1042,2,0)," "),)</f>
        <v/>
      </c>
      <c r="G151" s="347" t="str">
        <f>iferror(if(and(Today()&gt;=VLOOKUP($G$1&amp;C151&amp;B151,TKB_HK2_Moi_Giang!$AB$3:$AE$1042,3,0),today()&lt;VLOOKUP($G$1&amp;C151&amp;B151,TKB_HK2_Moi_Giang!$AB$3:$AE$1042,4,0)),VLOOKUP($G$1&amp;C151&amp;B151,TKB_HK2_Moi_Giang!$AB$3:$AE$1042,2,0)," "),)</f>
        <v/>
      </c>
      <c r="H151" s="347" t="str">
        <f>iferror(if(and(Today()&gt;=VLOOKUP($H$1&amp;C151&amp;B151,TKB_HK2_Moi_Giang!$AB$3:$AE$1042,3,0),today()&lt;VLOOKUP($H$1&amp;C151&amp;B151,TKB_HK2_Moi_Giang!$AB$3:$AE$1042,4,0)),VLOOKUP($H$1&amp;C151&amp;B151,TKB_HK2_Moi_Giang!$AB$3:$AE$1042,2,0)," "),)</f>
        <v/>
      </c>
      <c r="I151" s="347" t="str">
        <f>iferror(if(and(Today()&gt;=VLOOKUP($I$1&amp;C151&amp;B151,TKB_HK2_Moi_Giang!$AB$3:$AE$1042,3,0),today()&lt;VLOOKUP($I$1&amp;C151&amp;B151,TKB_HK2_Moi_Giang!$AB$3:$AE$1042,4,0)),VLOOKUP($I$1&amp;C151&amp;B151,TKB_HK2_Moi_Giang!$AB$3:$AE$1042,2,0)," "),)</f>
        <v/>
      </c>
      <c r="J151" s="347" t="str">
        <f>iferror(if(and(Today()&gt;=VLOOKUP($J$1&amp;C151&amp;B151,TKB_HK2_Moi_Giang!$AB$3:$AE$1042,3,0),today()&lt;VLOOKUP($J$1&amp;C151&amp;B151,TKB_HK2_Moi_Giang!$AB$3:$AE$1042,4,0)),VLOOKUP($J$1&amp;C151&amp;B151,TKB_HK2_Moi_Giang!$AB$3:$AE$1042,2,0)," "),)</f>
        <v/>
      </c>
      <c r="K151" s="348" t="str">
        <f>iferror(if(and(Today()&gt;=VLOOKUP($K$1&amp;C151&amp;B151,TKB_HK2_Moi_Giang!$AB$3:$AE$1042,3,0),today()&lt;VLOOKUP($K$1&amp;C151&amp;B151,TKB_HK2_Moi_Giang!$AB$3:$AE$1042,4,0)),VLOOKUP($K$1&amp;C151&amp;B151,TKB_HK2_Moi_Giang!$AB$3:$AE$1042,2,0)," "),)</f>
        <v/>
      </c>
    </row>
    <row r="152">
      <c r="A152" s="355" t="s">
        <v>1394</v>
      </c>
      <c r="B152" s="354" t="s">
        <v>1394</v>
      </c>
      <c r="C152" s="346">
        <v>0.2916666666666667</v>
      </c>
      <c r="D152" s="346">
        <v>0.3541666666666667</v>
      </c>
      <c r="E152" s="347" t="str">
        <f>iferror(if(and(Today()&gt;=VLOOKUP($E$1&amp;C152&amp;B152,TKB_HK2_Moi_Giang!$AB$3:$AE$1042,3,0),today()&lt;VLOOKUP($E$1&amp;C152&amp;B152,TKB_HK2_Moi_Giang!$AB$3:$AE$1042,4,0)),VLOOKUP($E$1&amp;C152&amp;B152,TKB_HK2_Moi_Giang!$AB$3:$AE$1042,2,0)," "),)</f>
        <v/>
      </c>
      <c r="F152" s="347" t="str">
        <f>iferror(if(and(Today()&gt;=VLOOKUP($F$1&amp;C152&amp;B152,TKB_HK2_Moi_Giang!$AB$3:$AE$1042,3,0),today()&lt;VLOOKUP($F$1&amp;C152&amp;B152,TKB_HK2_Moi_Giang!$AB$3:$AE$1042,4,0)),VLOOKUP($F$1&amp;C152&amp;B152,TKB_HK2_Moi_Giang!$AB$3:$AE$1042,2,0)," "),)</f>
        <v/>
      </c>
      <c r="G152" s="347" t="str">
        <f>iferror(if(and(Today()&gt;=VLOOKUP($G$1&amp;C152&amp;B152,TKB_HK2_Moi_Giang!$AB$3:$AE$1042,3,0),today()&lt;VLOOKUP($G$1&amp;C152&amp;B152,TKB_HK2_Moi_Giang!$AB$3:$AE$1042,4,0)),VLOOKUP($G$1&amp;C152&amp;B152,TKB_HK2_Moi_Giang!$AB$3:$AE$1042,2,0)," "),)</f>
        <v/>
      </c>
      <c r="H152" s="347" t="str">
        <f>iferror(if(and(Today()&gt;=VLOOKUP($H$1&amp;C152&amp;B152,TKB_HK2_Moi_Giang!$AB$3:$AE$1042,3,0),today()&lt;VLOOKUP($H$1&amp;C152&amp;B152,TKB_HK2_Moi_Giang!$AB$3:$AE$1042,4,0)),VLOOKUP($H$1&amp;C152&amp;B152,TKB_HK2_Moi_Giang!$AB$3:$AE$1042,2,0)," "),)</f>
        <v/>
      </c>
      <c r="I152" s="347" t="str">
        <f>iferror(if(and(Today()&gt;=VLOOKUP($I$1&amp;C152&amp;B152,TKB_HK2_Moi_Giang!$AB$3:$AE$1042,3,0),today()&lt;VLOOKUP($I$1&amp;C152&amp;B152,TKB_HK2_Moi_Giang!$AB$3:$AE$1042,4,0)),VLOOKUP($I$1&amp;C152&amp;B152,TKB_HK2_Moi_Giang!$AB$3:$AE$1042,2,0)," "),)</f>
        <v/>
      </c>
      <c r="J152" s="347" t="str">
        <f>iferror(if(and(Today()&gt;=VLOOKUP($J$1&amp;C152&amp;B152,TKB_HK2_Moi_Giang!$AB$3:$AE$1042,3,0),today()&lt;VLOOKUP($J$1&amp;C152&amp;B152,TKB_HK2_Moi_Giang!$AB$3:$AE$1042,4,0)),VLOOKUP($J$1&amp;C152&amp;B152,TKB_HK2_Moi_Giang!$AB$3:$AE$1042,2,0)," "),)</f>
        <v/>
      </c>
      <c r="K152" s="348" t="str">
        <f>iferror(if(and(Today()&gt;=VLOOKUP($K$1&amp;C152&amp;B152,TKB_HK2_Moi_Giang!$AB$3:$AE$1042,3,0),today()&lt;VLOOKUP($K$1&amp;C152&amp;B152,TKB_HK2_Moi_Giang!$AB$3:$AE$1042,4,0)),VLOOKUP($K$1&amp;C152&amp;B152,TKB_HK2_Moi_Giang!$AB$3:$AE$1042,2,0)," "),)</f>
        <v/>
      </c>
    </row>
    <row r="153">
      <c r="A153" s="12"/>
      <c r="B153" s="354" t="s">
        <v>1394</v>
      </c>
      <c r="C153" s="346">
        <v>0.3229166666666667</v>
      </c>
      <c r="D153" s="346">
        <v>0.3854166666666667</v>
      </c>
      <c r="E153" s="347" t="str">
        <f>iferror(if(and(Today()&gt;=VLOOKUP($E$1&amp;C153&amp;B153,TKB_HK2_Moi_Giang!$AB$3:$AE$1042,3,0),today()&lt;VLOOKUP($E$1&amp;C153&amp;B153,TKB_HK2_Moi_Giang!$AB$3:$AE$1042,4,0)),VLOOKUP($E$1&amp;C153&amp;B153,TKB_HK2_Moi_Giang!$AB$3:$AE$1042,2,0)," "),)</f>
        <v/>
      </c>
      <c r="F153" s="347" t="str">
        <f>iferror(if(and(Today()&gt;=VLOOKUP($F$1&amp;C153&amp;B153,TKB_HK2_Moi_Giang!$AB$3:$AE$1042,3,0),today()&lt;VLOOKUP($F$1&amp;C153&amp;B153,TKB_HK2_Moi_Giang!$AB$3:$AE$1042,4,0)),VLOOKUP($F$1&amp;C153&amp;B153,TKB_HK2_Moi_Giang!$AB$3:$AE$1042,2,0)," "),)</f>
        <v/>
      </c>
      <c r="G153" s="347" t="str">
        <f>iferror(if(and(Today()&gt;=VLOOKUP($G$1&amp;C153&amp;B153,TKB_HK2_Moi_Giang!$AB$3:$AE$1042,3,0),today()&lt;VLOOKUP($G$1&amp;C153&amp;B153,TKB_HK2_Moi_Giang!$AB$3:$AE$1042,4,0)),VLOOKUP($G$1&amp;C153&amp;B153,TKB_HK2_Moi_Giang!$AB$3:$AE$1042,2,0)," "),)</f>
        <v/>
      </c>
      <c r="H153" s="347" t="str">
        <f>iferror(if(and(Today()&gt;=VLOOKUP($H$1&amp;C153&amp;B153,TKB_HK2_Moi_Giang!$AB$3:$AE$1042,3,0),today()&lt;VLOOKUP($H$1&amp;C153&amp;B153,TKB_HK2_Moi_Giang!$AB$3:$AE$1042,4,0)),VLOOKUP($H$1&amp;C153&amp;B153,TKB_HK2_Moi_Giang!$AB$3:$AE$1042,2,0)," "),)</f>
        <v/>
      </c>
      <c r="I153" s="347" t="str">
        <f>iferror(if(and(Today()&gt;=VLOOKUP($I$1&amp;C153&amp;B153,TKB_HK2_Moi_Giang!$AB$3:$AE$1042,3,0),today()&lt;VLOOKUP($I$1&amp;C153&amp;B153,TKB_HK2_Moi_Giang!$AB$3:$AE$1042,4,0)),VLOOKUP($I$1&amp;C153&amp;B153,TKB_HK2_Moi_Giang!$AB$3:$AE$1042,2,0)," "),)</f>
        <v/>
      </c>
      <c r="J153" s="347" t="str">
        <f>iferror(if(and(Today()&gt;=VLOOKUP($J$1&amp;C153&amp;B153,TKB_HK2_Moi_Giang!$AB$3:$AE$1042,3,0),today()&lt;VLOOKUP($J$1&amp;C153&amp;B153,TKB_HK2_Moi_Giang!$AB$3:$AE$1042,4,0)),VLOOKUP($J$1&amp;C153&amp;B153,TKB_HK2_Moi_Giang!$AB$3:$AE$1042,2,0)," "),)</f>
        <v/>
      </c>
      <c r="K153" s="348" t="str">
        <f>iferror(if(and(Today()&gt;=VLOOKUP($K$1&amp;C153&amp;B153,TKB_HK2_Moi_Giang!$AB$3:$AE$1042,3,0),today()&lt;VLOOKUP($K$1&amp;C153&amp;B153,TKB_HK2_Moi_Giang!$AB$3:$AE$1042,4,0)),VLOOKUP($K$1&amp;C153&amp;B153,TKB_HK2_Moi_Giang!$AB$3:$AE$1042,2,0)," "),)</f>
        <v/>
      </c>
    </row>
    <row r="154">
      <c r="A154" s="12"/>
      <c r="B154" s="354" t="s">
        <v>1394</v>
      </c>
      <c r="C154" s="346">
        <v>0.3645833333333333</v>
      </c>
      <c r="D154" s="346">
        <v>0.4895833333333333</v>
      </c>
      <c r="E154" s="347" t="str">
        <f>iferror(if(and(Today()&gt;=VLOOKUP($E$1&amp;C154&amp;B154,TKB_HK2_Moi_Giang!$AB$3:$AE$1042,3,0),today()&lt;VLOOKUP($E$1&amp;C154&amp;B154,TKB_HK2_Moi_Giang!$AB$3:$AE$1042,4,0)),VLOOKUP($E$1&amp;C154&amp;B154,TKB_HK2_Moi_Giang!$AB$3:$AE$1042,2,0)," "),)</f>
        <v/>
      </c>
      <c r="F154" s="347" t="str">
        <f>iferror(if(and(Today()&gt;=VLOOKUP($F$1&amp;C154&amp;B154,TKB_HK2_Moi_Giang!$AB$3:$AE$1042,3,0),today()&lt;VLOOKUP($F$1&amp;C154&amp;B154,TKB_HK2_Moi_Giang!$AB$3:$AE$1042,4,0)),VLOOKUP($F$1&amp;C154&amp;B154,TKB_HK2_Moi_Giang!$AB$3:$AE$1042,2,0)," "),)</f>
        <v/>
      </c>
      <c r="G154" s="347" t="str">
        <f>iferror(if(and(Today()&gt;=VLOOKUP($G$1&amp;C154&amp;B154,TKB_HK2_Moi_Giang!$AB$3:$AE$1042,3,0),today()&lt;VLOOKUP($G$1&amp;C154&amp;B154,TKB_HK2_Moi_Giang!$AB$3:$AE$1042,4,0)),VLOOKUP($G$1&amp;C154&amp;B154,TKB_HK2_Moi_Giang!$AB$3:$AE$1042,2,0)," "),)</f>
        <v/>
      </c>
      <c r="H154" s="347" t="str">
        <f>iferror(if(and(Today()&gt;=VLOOKUP($H$1&amp;C154&amp;B154,TKB_HK2_Moi_Giang!$AB$3:$AE$1042,3,0),today()&lt;VLOOKUP($H$1&amp;C154&amp;B154,TKB_HK2_Moi_Giang!$AB$3:$AE$1042,4,0)),VLOOKUP($H$1&amp;C154&amp;B154,TKB_HK2_Moi_Giang!$AB$3:$AE$1042,2,0)," "),)</f>
        <v/>
      </c>
      <c r="I154" s="347" t="str">
        <f>iferror(if(and(Today()&gt;=VLOOKUP($I$1&amp;C154&amp;B154,TKB_HK2_Moi_Giang!$AB$3:$AE$1042,3,0),today()&lt;VLOOKUP($I$1&amp;C154&amp;B154,TKB_HK2_Moi_Giang!$AB$3:$AE$1042,4,0)),VLOOKUP($I$1&amp;C154&amp;B154,TKB_HK2_Moi_Giang!$AB$3:$AE$1042,2,0)," "),)</f>
        <v/>
      </c>
      <c r="J154" s="347" t="str">
        <f>iferror(if(and(Today()&gt;=VLOOKUP($J$1&amp;C154&amp;B154,TKB_HK2_Moi_Giang!$AB$3:$AE$1042,3,0),today()&lt;VLOOKUP($J$1&amp;C154&amp;B154,TKB_HK2_Moi_Giang!$AB$3:$AE$1042,4,0)),VLOOKUP($J$1&amp;C154&amp;B154,TKB_HK2_Moi_Giang!$AB$3:$AE$1042,2,0)," "),)</f>
        <v/>
      </c>
      <c r="K154" s="348" t="str">
        <f>iferror(if(and(Today()&gt;=VLOOKUP($K$1&amp;C154&amp;B154,TKB_HK2_Moi_Giang!$AB$3:$AE$1042,3,0),today()&lt;VLOOKUP($K$1&amp;C154&amp;B154,TKB_HK2_Moi_Giang!$AB$3:$AE$1042,4,0)),VLOOKUP($K$1&amp;C154&amp;B154,TKB_HK2_Moi_Giang!$AB$3:$AE$1042,2,0)," "),)</f>
        <v/>
      </c>
    </row>
    <row r="155">
      <c r="A155" s="12"/>
      <c r="B155" s="354" t="s">
        <v>1394</v>
      </c>
      <c r="C155" s="349">
        <v>0.5416666666666666</v>
      </c>
      <c r="D155" s="349">
        <v>0.6354166666666666</v>
      </c>
      <c r="E155" s="347" t="str">
        <f>iferror(if(and(Today()&gt;=VLOOKUP($E$1&amp;C155&amp;B155,TKB_HK2_Moi_Giang!$AB$3:$AE$1042,3,0),today()&lt;VLOOKUP($E$1&amp;C155&amp;B155,TKB_HK2_Moi_Giang!$AB$3:$AE$1042,4,0)),VLOOKUP($E$1&amp;C155&amp;B155,TKB_HK2_Moi_Giang!$AB$3:$AE$1042,2,0)," "),)</f>
        <v/>
      </c>
      <c r="F155" s="347" t="str">
        <f>iferror(if(and(Today()&gt;=VLOOKUP($F$1&amp;C155&amp;B155,TKB_HK2_Moi_Giang!$AB$3:$AE$1042,3,0),today()&lt;VLOOKUP($F$1&amp;C155&amp;B155,TKB_HK2_Moi_Giang!$AB$3:$AE$1042,4,0)),VLOOKUP($F$1&amp;C155&amp;B155,TKB_HK2_Moi_Giang!$AB$3:$AE$1042,2,0)," "),)</f>
        <v/>
      </c>
      <c r="G155" s="347" t="str">
        <f>iferror(if(and(Today()&gt;=VLOOKUP($G$1&amp;C155&amp;B155,TKB_HK2_Moi_Giang!$AB$3:$AE$1042,3,0),today()&lt;VLOOKUP($G$1&amp;C155&amp;B155,TKB_HK2_Moi_Giang!$AB$3:$AE$1042,4,0)),VLOOKUP($G$1&amp;C155&amp;B155,TKB_HK2_Moi_Giang!$AB$3:$AE$1042,2,0)," "),)</f>
        <v/>
      </c>
      <c r="H155" s="347" t="str">
        <f>iferror(if(and(Today()&gt;=VLOOKUP($H$1&amp;C155&amp;B155,TKB_HK2_Moi_Giang!$AB$3:$AE$1042,3,0),today()&lt;VLOOKUP($H$1&amp;C155&amp;B155,TKB_HK2_Moi_Giang!$AB$3:$AE$1042,4,0)),VLOOKUP($H$1&amp;C155&amp;B155,TKB_HK2_Moi_Giang!$AB$3:$AE$1042,2,0)," "),)</f>
        <v/>
      </c>
      <c r="I155" s="347" t="str">
        <f>iferror(if(and(Today()&gt;=VLOOKUP($I$1&amp;C155&amp;B155,TKB_HK2_Moi_Giang!$AB$3:$AE$1042,3,0),today()&lt;VLOOKUP($I$1&amp;C155&amp;B155,TKB_HK2_Moi_Giang!$AB$3:$AE$1042,4,0)),VLOOKUP($I$1&amp;C155&amp;B155,TKB_HK2_Moi_Giang!$AB$3:$AE$1042,2,0)," "),)</f>
        <v/>
      </c>
      <c r="J155" s="347" t="str">
        <f>iferror(if(and(Today()&gt;=VLOOKUP($J$1&amp;C155&amp;B155,TKB_HK2_Moi_Giang!$AB$3:$AE$1042,3,0),today()&lt;VLOOKUP($J$1&amp;C155&amp;B155,TKB_HK2_Moi_Giang!$AB$3:$AE$1042,4,0)),VLOOKUP($J$1&amp;C155&amp;B155,TKB_HK2_Moi_Giang!$AB$3:$AE$1042,2,0)," "),)</f>
        <v/>
      </c>
      <c r="K155" s="348" t="str">
        <f>iferror(if(and(Today()&gt;=VLOOKUP($K$1&amp;C155&amp;B155,TKB_HK2_Moi_Giang!$AB$3:$AE$1042,3,0),today()&lt;VLOOKUP($K$1&amp;C155&amp;B155,TKB_HK2_Moi_Giang!$AB$3:$AE$1042,4,0)),VLOOKUP($K$1&amp;C155&amp;B155,TKB_HK2_Moi_Giang!$AB$3:$AE$1042,2,0)," "),)</f>
        <v/>
      </c>
    </row>
    <row r="156">
      <c r="A156" s="12"/>
      <c r="B156" s="354" t="s">
        <v>1394</v>
      </c>
      <c r="C156" s="349">
        <v>0.6458333333333334</v>
      </c>
      <c r="D156" s="349">
        <v>0.7395833333333334</v>
      </c>
      <c r="E156" s="347" t="str">
        <f>iferror(if(and(Today()&gt;=VLOOKUP($E$1&amp;C156&amp;B156,TKB_HK2_Moi_Giang!$AB$3:$AE$1042,3,0),today()&lt;VLOOKUP($E$1&amp;C156&amp;B156,TKB_HK2_Moi_Giang!$AB$3:$AE$1042,4,0)),VLOOKUP($E$1&amp;C156&amp;B156,TKB_HK2_Moi_Giang!$AB$3:$AE$1042,2,0)," "),)</f>
        <v/>
      </c>
      <c r="F156" s="347" t="str">
        <f>iferror(if(and(Today()&gt;=VLOOKUP($F$1&amp;C156&amp;B156,TKB_HK2_Moi_Giang!$AB$3:$AE$1042,3,0),today()&lt;VLOOKUP($F$1&amp;C156&amp;B156,TKB_HK2_Moi_Giang!$AB$3:$AE$1042,4,0)),VLOOKUP($F$1&amp;C156&amp;B156,TKB_HK2_Moi_Giang!$AB$3:$AE$1042,2,0)," "),)</f>
        <v/>
      </c>
      <c r="G156" s="347" t="str">
        <f>iferror(if(and(Today()&gt;=VLOOKUP($G$1&amp;C156&amp;B156,TKB_HK2_Moi_Giang!$AB$3:$AE$1042,3,0),today()&lt;VLOOKUP($G$1&amp;C156&amp;B156,TKB_HK2_Moi_Giang!$AB$3:$AE$1042,4,0)),VLOOKUP($G$1&amp;C156&amp;B156,TKB_HK2_Moi_Giang!$AB$3:$AE$1042,2,0)," "),)</f>
        <v/>
      </c>
      <c r="H156" s="347" t="str">
        <f>iferror(if(and(Today()&gt;=VLOOKUP($H$1&amp;C156&amp;B156,TKB_HK2_Moi_Giang!$AB$3:$AE$1042,3,0),today()&lt;VLOOKUP($H$1&amp;C156&amp;B156,TKB_HK2_Moi_Giang!$AB$3:$AE$1042,4,0)),VLOOKUP($H$1&amp;C156&amp;B156,TKB_HK2_Moi_Giang!$AB$3:$AE$1042,2,0)," "),)</f>
        <v/>
      </c>
      <c r="I156" s="347" t="str">
        <f>iferror(if(and(Today()&gt;=VLOOKUP($I$1&amp;C156&amp;B156,TKB_HK2_Moi_Giang!$AB$3:$AE$1042,3,0),today()&lt;VLOOKUP($I$1&amp;C156&amp;B156,TKB_HK2_Moi_Giang!$AB$3:$AE$1042,4,0)),VLOOKUP($I$1&amp;C156&amp;B156,TKB_HK2_Moi_Giang!$AB$3:$AE$1042,2,0)," "),)</f>
        <v/>
      </c>
      <c r="J156" s="347" t="str">
        <f>iferror(if(and(Today()&gt;=VLOOKUP($J$1&amp;C156&amp;B156,TKB_HK2_Moi_Giang!$AB$3:$AE$1042,3,0),today()&lt;VLOOKUP($J$1&amp;C156&amp;B156,TKB_HK2_Moi_Giang!$AB$3:$AE$1042,4,0)),VLOOKUP($J$1&amp;C156&amp;B156,TKB_HK2_Moi_Giang!$AB$3:$AE$1042,2,0)," "),)</f>
        <v/>
      </c>
      <c r="K156" s="348" t="str">
        <f>iferror(if(and(Today()&gt;=VLOOKUP($K$1&amp;C156&amp;B156,TKB_HK2_Moi_Giang!$AB$3:$AE$1042,3,0),today()&lt;VLOOKUP($K$1&amp;C156&amp;B156,TKB_HK2_Moi_Giang!$AB$3:$AE$1042,4,0)),VLOOKUP($K$1&amp;C156&amp;B156,TKB_HK2_Moi_Giang!$AB$3:$AE$1042,2,0)," "),)</f>
        <v/>
      </c>
    </row>
    <row r="157">
      <c r="A157" s="19"/>
      <c r="B157" s="354" t="s">
        <v>1394</v>
      </c>
      <c r="C157" s="349">
        <v>0.75</v>
      </c>
      <c r="D157" s="349">
        <v>0.84375</v>
      </c>
      <c r="E157" s="356" t="str">
        <f>iferror(if(and(Today()&gt;=VLOOKUP($E$1&amp;C157&amp;B157,TKB_HK2_Moi_Giang!$AB$3:$AE$1042,3,0),today()&lt;VLOOKUP($E$1&amp;C157&amp;B157,TKB_HK2_Moi_Giang!$AB$3:$AE$1042,4,0)),VLOOKUP($E$1&amp;C157&amp;B157,TKB_HK2_Moi_Giang!$AB$3:$AE$1042,2,0)," "),)</f>
        <v/>
      </c>
      <c r="F157" s="356" t="str">
        <f>iferror(if(and(Today()&gt;=VLOOKUP($F$1&amp;C157&amp;B157,TKB_HK2_Moi_Giang!$AB$3:$AE$1042,3,0),today()&lt;VLOOKUP($F$1&amp;C157&amp;B157,TKB_HK2_Moi_Giang!$AB$3:$AE$1042,4,0)),VLOOKUP($F$1&amp;C157&amp;B157,TKB_HK2_Moi_Giang!$AB$3:$AE$1042,2,0)," "),)</f>
        <v/>
      </c>
      <c r="G157" s="356" t="str">
        <f>iferror(if(and(Today()&gt;=VLOOKUP($G$1&amp;C157&amp;B157,TKB_HK2_Moi_Giang!$AB$3:$AE$1042,3,0),today()&lt;VLOOKUP($G$1&amp;C157&amp;B157,TKB_HK2_Moi_Giang!$AB$3:$AE$1042,4,0)),VLOOKUP($G$1&amp;C157&amp;B157,TKB_HK2_Moi_Giang!$AB$3:$AE$1042,2,0)," "),)</f>
        <v/>
      </c>
      <c r="H157" s="356" t="str">
        <f>iferror(if(and(Today()&gt;=VLOOKUP($H$1&amp;C157&amp;B157,TKB_HK2_Moi_Giang!$AB$3:$AE$1042,3,0),today()&lt;VLOOKUP($H$1&amp;C157&amp;B157,TKB_HK2_Moi_Giang!$AB$3:$AE$1042,4,0)),VLOOKUP($H$1&amp;C157&amp;B157,TKB_HK2_Moi_Giang!$AB$3:$AE$1042,2,0)," "),)</f>
        <v/>
      </c>
      <c r="I157" s="356" t="str">
        <f>iferror(if(and(Today()&gt;=VLOOKUP($I$1&amp;C157&amp;B157,TKB_HK2_Moi_Giang!$AB$3:$AE$1042,3,0),today()&lt;VLOOKUP($I$1&amp;C157&amp;B157,TKB_HK2_Moi_Giang!$AB$3:$AE$1042,4,0)),VLOOKUP($I$1&amp;C157&amp;B157,TKB_HK2_Moi_Giang!$AB$3:$AE$1042,2,0)," "),)</f>
        <v/>
      </c>
      <c r="J157" s="356" t="str">
        <f>iferror(if(and(Today()&gt;=VLOOKUP($J$1&amp;C157&amp;B157,TKB_HK2_Moi_Giang!$AB$3:$AE$1042,3,0),today()&lt;VLOOKUP($J$1&amp;C157&amp;B157,TKB_HK2_Moi_Giang!$AB$3:$AE$1042,4,0)),VLOOKUP($J$1&amp;C157&amp;B157,TKB_HK2_Moi_Giang!$AB$3:$AE$1042,2,0)," "),)</f>
        <v/>
      </c>
      <c r="K157" s="258" t="str">
        <f>iferror(if(and(Today()&gt;=VLOOKUP($K$1&amp;C157&amp;B157,TKB_HK2_Moi_Giang!$AB$3:$AE$1042,3,0),today()&lt;VLOOKUP($K$1&amp;C157&amp;B157,TKB_HK2_Moi_Giang!$AB$3:$AE$1042,4,0)),VLOOKUP($K$1&amp;C157&amp;B157,TKB_HK2_Moi_Giang!$AB$3:$AE$1042,2,0)," "),)</f>
        <v/>
      </c>
    </row>
    <row r="158">
      <c r="E158" s="357"/>
      <c r="F158" s="357"/>
      <c r="G158" s="357"/>
      <c r="H158" s="357"/>
      <c r="I158" s="357"/>
      <c r="J158" s="357"/>
    </row>
    <row r="159">
      <c r="E159" s="357"/>
      <c r="F159" s="357"/>
      <c r="G159" s="357"/>
      <c r="H159" s="357"/>
      <c r="I159" s="357"/>
      <c r="J159" s="357"/>
    </row>
    <row r="160">
      <c r="E160" s="357"/>
      <c r="F160" s="357"/>
      <c r="G160" s="357"/>
      <c r="H160" s="357"/>
      <c r="I160" s="357"/>
      <c r="J160" s="357"/>
    </row>
    <row r="161">
      <c r="E161" s="357"/>
      <c r="F161" s="357"/>
      <c r="G161" s="357"/>
      <c r="H161" s="357"/>
      <c r="I161" s="357"/>
      <c r="J161" s="357"/>
    </row>
    <row r="162">
      <c r="E162" s="357"/>
      <c r="F162" s="357"/>
      <c r="G162" s="357"/>
      <c r="H162" s="357"/>
      <c r="I162" s="357"/>
      <c r="J162" s="357"/>
    </row>
    <row r="163">
      <c r="E163" s="357"/>
      <c r="F163" s="357"/>
      <c r="G163" s="357"/>
      <c r="H163" s="357"/>
      <c r="I163" s="357"/>
      <c r="J163" s="357"/>
    </row>
    <row r="164">
      <c r="E164" s="357"/>
      <c r="F164" s="357"/>
      <c r="G164" s="357"/>
      <c r="H164" s="357"/>
      <c r="I164" s="357"/>
      <c r="J164" s="357"/>
    </row>
    <row r="165">
      <c r="E165" s="357"/>
      <c r="F165" s="357"/>
      <c r="G165" s="357"/>
      <c r="H165" s="357"/>
      <c r="I165" s="357"/>
      <c r="J165" s="357"/>
    </row>
    <row r="166">
      <c r="E166" s="357"/>
      <c r="F166" s="357"/>
      <c r="G166" s="357"/>
      <c r="H166" s="357"/>
      <c r="I166" s="357"/>
      <c r="J166" s="357"/>
    </row>
    <row r="167">
      <c r="E167" s="357"/>
      <c r="F167" s="357"/>
      <c r="G167" s="357"/>
      <c r="H167" s="357"/>
      <c r="I167" s="357"/>
      <c r="J167" s="357"/>
    </row>
    <row r="168">
      <c r="E168" s="357"/>
      <c r="F168" s="357"/>
      <c r="G168" s="357"/>
      <c r="H168" s="357"/>
      <c r="I168" s="357"/>
      <c r="J168" s="357"/>
    </row>
    <row r="169">
      <c r="E169" s="357"/>
      <c r="F169" s="357"/>
      <c r="G169" s="357"/>
      <c r="H169" s="357"/>
      <c r="I169" s="357"/>
      <c r="J169" s="357"/>
    </row>
    <row r="170">
      <c r="E170" s="357"/>
      <c r="F170" s="357"/>
      <c r="G170" s="357"/>
      <c r="H170" s="357"/>
      <c r="I170" s="357"/>
      <c r="J170" s="357"/>
    </row>
    <row r="171">
      <c r="E171" s="357"/>
      <c r="F171" s="357"/>
      <c r="G171" s="357"/>
      <c r="H171" s="357"/>
      <c r="I171" s="357"/>
      <c r="J171" s="357"/>
    </row>
    <row r="172">
      <c r="E172" s="357"/>
      <c r="F172" s="357"/>
      <c r="G172" s="357"/>
      <c r="H172" s="357"/>
      <c r="I172" s="357"/>
      <c r="J172" s="357"/>
    </row>
    <row r="173">
      <c r="E173" s="357"/>
      <c r="F173" s="357"/>
      <c r="G173" s="357"/>
      <c r="H173" s="357"/>
      <c r="I173" s="357"/>
      <c r="J173" s="357"/>
    </row>
    <row r="174">
      <c r="E174" s="357"/>
      <c r="F174" s="357"/>
      <c r="G174" s="357"/>
      <c r="H174" s="357"/>
      <c r="I174" s="357"/>
      <c r="J174" s="357"/>
    </row>
    <row r="175">
      <c r="E175" s="357"/>
      <c r="F175" s="357"/>
      <c r="G175" s="357"/>
      <c r="H175" s="357"/>
      <c r="I175" s="357"/>
      <c r="J175" s="357"/>
    </row>
    <row r="176">
      <c r="E176" s="357"/>
      <c r="F176" s="357"/>
      <c r="G176" s="357"/>
      <c r="H176" s="357"/>
      <c r="I176" s="357"/>
      <c r="J176" s="357"/>
    </row>
    <row r="177">
      <c r="E177" s="357"/>
      <c r="F177" s="357"/>
      <c r="G177" s="357"/>
      <c r="H177" s="357"/>
      <c r="I177" s="357"/>
      <c r="J177" s="357"/>
    </row>
    <row r="178">
      <c r="E178" s="357"/>
      <c r="F178" s="357"/>
      <c r="G178" s="357"/>
      <c r="H178" s="357"/>
      <c r="I178" s="357"/>
      <c r="J178" s="357"/>
    </row>
    <row r="179">
      <c r="E179" s="357"/>
      <c r="F179" s="357"/>
      <c r="G179" s="357"/>
      <c r="H179" s="357"/>
      <c r="I179" s="357"/>
      <c r="J179" s="357"/>
    </row>
    <row r="180">
      <c r="E180" s="357"/>
      <c r="F180" s="357"/>
      <c r="G180" s="357"/>
      <c r="H180" s="357"/>
      <c r="I180" s="357"/>
      <c r="J180" s="357"/>
    </row>
    <row r="181">
      <c r="E181" s="357"/>
      <c r="F181" s="357"/>
      <c r="G181" s="357"/>
      <c r="H181" s="357"/>
      <c r="I181" s="357"/>
      <c r="J181" s="357"/>
    </row>
    <row r="182">
      <c r="E182" s="357"/>
      <c r="F182" s="357"/>
      <c r="G182" s="357"/>
      <c r="H182" s="357"/>
      <c r="I182" s="357"/>
      <c r="J182" s="357"/>
    </row>
    <row r="183">
      <c r="E183" s="357"/>
      <c r="F183" s="357"/>
      <c r="G183" s="357"/>
      <c r="H183" s="357"/>
      <c r="I183" s="357"/>
      <c r="J183" s="357"/>
    </row>
    <row r="184">
      <c r="E184" s="357"/>
      <c r="F184" s="357"/>
      <c r="G184" s="357"/>
      <c r="H184" s="357"/>
      <c r="I184" s="357"/>
      <c r="J184" s="357"/>
    </row>
    <row r="185">
      <c r="E185" s="357"/>
      <c r="F185" s="357"/>
      <c r="G185" s="357"/>
      <c r="H185" s="357"/>
      <c r="I185" s="357"/>
      <c r="J185" s="357"/>
    </row>
    <row r="186">
      <c r="E186" s="357"/>
      <c r="F186" s="357"/>
      <c r="G186" s="357"/>
      <c r="H186" s="357"/>
      <c r="I186" s="357"/>
      <c r="J186" s="357"/>
    </row>
    <row r="187">
      <c r="E187" s="357"/>
      <c r="F187" s="357"/>
      <c r="G187" s="357"/>
      <c r="H187" s="357"/>
      <c r="I187" s="357"/>
      <c r="J187" s="357"/>
    </row>
    <row r="188">
      <c r="E188" s="357"/>
      <c r="F188" s="357"/>
      <c r="G188" s="357"/>
      <c r="H188" s="357"/>
      <c r="I188" s="357"/>
      <c r="J188" s="357"/>
    </row>
    <row r="189">
      <c r="E189" s="357"/>
      <c r="F189" s="357"/>
      <c r="G189" s="357"/>
      <c r="H189" s="357"/>
      <c r="I189" s="357"/>
      <c r="J189" s="357"/>
    </row>
    <row r="190">
      <c r="E190" s="357"/>
      <c r="F190" s="357"/>
      <c r="G190" s="357"/>
      <c r="H190" s="357"/>
      <c r="I190" s="357"/>
      <c r="J190" s="357"/>
    </row>
    <row r="191">
      <c r="E191" s="357"/>
      <c r="F191" s="357"/>
      <c r="G191" s="357"/>
      <c r="H191" s="357"/>
      <c r="I191" s="357"/>
      <c r="J191" s="357"/>
    </row>
    <row r="192">
      <c r="E192" s="357"/>
      <c r="F192" s="357"/>
      <c r="G192" s="357"/>
      <c r="H192" s="357"/>
      <c r="I192" s="357"/>
      <c r="J192" s="357"/>
    </row>
    <row r="193">
      <c r="E193" s="357"/>
      <c r="F193" s="357"/>
      <c r="G193" s="357"/>
      <c r="H193" s="357"/>
      <c r="I193" s="357"/>
      <c r="J193" s="357"/>
    </row>
    <row r="194">
      <c r="E194" s="357"/>
      <c r="F194" s="357"/>
      <c r="G194" s="357"/>
      <c r="H194" s="357"/>
      <c r="I194" s="357"/>
      <c r="J194" s="357"/>
    </row>
    <row r="195">
      <c r="E195" s="357"/>
      <c r="F195" s="357"/>
      <c r="G195" s="357"/>
      <c r="H195" s="357"/>
      <c r="I195" s="357"/>
      <c r="J195" s="357"/>
    </row>
    <row r="196">
      <c r="E196" s="357"/>
      <c r="F196" s="357"/>
      <c r="G196" s="357"/>
      <c r="H196" s="357"/>
      <c r="I196" s="357"/>
      <c r="J196" s="357"/>
    </row>
    <row r="197">
      <c r="E197" s="357"/>
      <c r="F197" s="357"/>
      <c r="G197" s="357"/>
      <c r="H197" s="357"/>
      <c r="I197" s="357"/>
      <c r="J197" s="357"/>
    </row>
    <row r="198">
      <c r="E198" s="357"/>
      <c r="F198" s="357"/>
      <c r="G198" s="357"/>
      <c r="H198" s="357"/>
      <c r="I198" s="357"/>
      <c r="J198" s="357"/>
    </row>
    <row r="199">
      <c r="E199" s="357"/>
      <c r="F199" s="357"/>
      <c r="G199" s="357"/>
      <c r="H199" s="357"/>
      <c r="I199" s="357"/>
      <c r="J199" s="357"/>
    </row>
    <row r="200">
      <c r="E200" s="357"/>
      <c r="F200" s="357"/>
      <c r="G200" s="357"/>
      <c r="H200" s="357"/>
      <c r="I200" s="357"/>
      <c r="J200" s="357"/>
    </row>
    <row r="201">
      <c r="E201" s="357"/>
      <c r="F201" s="357"/>
      <c r="G201" s="357"/>
      <c r="H201" s="357"/>
      <c r="I201" s="357"/>
      <c r="J201" s="357"/>
    </row>
    <row r="202">
      <c r="E202" s="357"/>
      <c r="F202" s="357"/>
      <c r="G202" s="357"/>
      <c r="H202" s="357"/>
      <c r="I202" s="357"/>
      <c r="J202" s="357"/>
    </row>
    <row r="203">
      <c r="E203" s="357"/>
      <c r="F203" s="357"/>
      <c r="G203" s="357"/>
      <c r="H203" s="357"/>
      <c r="I203" s="357"/>
      <c r="J203" s="357"/>
    </row>
    <row r="204">
      <c r="E204" s="357"/>
      <c r="F204" s="357"/>
      <c r="G204" s="357"/>
      <c r="H204" s="357"/>
      <c r="I204" s="357"/>
      <c r="J204" s="357"/>
    </row>
    <row r="205">
      <c r="E205" s="357"/>
      <c r="F205" s="357"/>
      <c r="G205" s="357"/>
      <c r="H205" s="357"/>
      <c r="I205" s="357"/>
      <c r="J205" s="357"/>
    </row>
    <row r="206">
      <c r="E206" s="357"/>
      <c r="F206" s="357"/>
      <c r="G206" s="357"/>
      <c r="H206" s="357"/>
      <c r="I206" s="357"/>
      <c r="J206" s="357"/>
    </row>
    <row r="207">
      <c r="E207" s="357"/>
      <c r="F207" s="357"/>
      <c r="G207" s="357"/>
      <c r="H207" s="357"/>
      <c r="I207" s="357"/>
      <c r="J207" s="357"/>
    </row>
    <row r="208">
      <c r="E208" s="357"/>
      <c r="F208" s="357"/>
      <c r="G208" s="357"/>
      <c r="H208" s="357"/>
      <c r="I208" s="357"/>
      <c r="J208" s="357"/>
    </row>
    <row r="209">
      <c r="E209" s="357"/>
      <c r="F209" s="357"/>
      <c r="G209" s="357"/>
      <c r="H209" s="357"/>
      <c r="I209" s="357"/>
      <c r="J209" s="357"/>
    </row>
    <row r="210">
      <c r="E210" s="357"/>
      <c r="F210" s="357"/>
      <c r="G210" s="357"/>
      <c r="H210" s="357"/>
      <c r="I210" s="357"/>
      <c r="J210" s="357"/>
    </row>
    <row r="211">
      <c r="E211" s="357"/>
      <c r="F211" s="357"/>
      <c r="G211" s="357"/>
      <c r="H211" s="357"/>
      <c r="I211" s="357"/>
      <c r="J211" s="357"/>
    </row>
    <row r="212">
      <c r="E212" s="357"/>
      <c r="F212" s="357"/>
      <c r="G212" s="357"/>
      <c r="H212" s="357"/>
      <c r="I212" s="357"/>
      <c r="J212" s="357"/>
    </row>
    <row r="213">
      <c r="E213" s="357"/>
      <c r="F213" s="357"/>
      <c r="G213" s="357"/>
      <c r="H213" s="357"/>
      <c r="I213" s="357"/>
      <c r="J213" s="357"/>
    </row>
    <row r="214">
      <c r="E214" s="357"/>
      <c r="F214" s="357"/>
      <c r="G214" s="357"/>
      <c r="H214" s="357"/>
      <c r="I214" s="357"/>
      <c r="J214" s="357"/>
    </row>
    <row r="215">
      <c r="E215" s="357"/>
      <c r="F215" s="357"/>
      <c r="G215" s="357"/>
      <c r="H215" s="357"/>
      <c r="I215" s="357"/>
      <c r="J215" s="357"/>
    </row>
    <row r="216">
      <c r="E216" s="357"/>
      <c r="F216" s="357"/>
      <c r="G216" s="357"/>
      <c r="H216" s="357"/>
      <c r="I216" s="357"/>
      <c r="J216" s="357"/>
    </row>
    <row r="217">
      <c r="E217" s="357"/>
      <c r="F217" s="357"/>
      <c r="G217" s="357"/>
      <c r="H217" s="357"/>
      <c r="I217" s="357"/>
      <c r="J217" s="357"/>
    </row>
    <row r="218">
      <c r="E218" s="357"/>
      <c r="F218" s="357"/>
      <c r="G218" s="357"/>
      <c r="H218" s="357"/>
      <c r="I218" s="357"/>
      <c r="J218" s="357"/>
    </row>
    <row r="219">
      <c r="E219" s="357"/>
      <c r="F219" s="357"/>
      <c r="G219" s="357"/>
      <c r="H219" s="357"/>
      <c r="I219" s="357"/>
      <c r="J219" s="357"/>
    </row>
    <row r="220">
      <c r="E220" s="357"/>
      <c r="F220" s="357"/>
      <c r="G220" s="357"/>
      <c r="H220" s="357"/>
      <c r="I220" s="357"/>
      <c r="J220" s="357"/>
    </row>
    <row r="221">
      <c r="E221" s="357"/>
      <c r="F221" s="357"/>
      <c r="G221" s="357"/>
      <c r="H221" s="357"/>
      <c r="I221" s="357"/>
      <c r="J221" s="357"/>
    </row>
    <row r="222">
      <c r="E222" s="357"/>
      <c r="F222" s="357"/>
      <c r="G222" s="357"/>
      <c r="H222" s="357"/>
      <c r="I222" s="357"/>
      <c r="J222" s="357"/>
    </row>
    <row r="223">
      <c r="E223" s="357"/>
      <c r="F223" s="357"/>
      <c r="G223" s="357"/>
      <c r="H223" s="357"/>
      <c r="I223" s="357"/>
      <c r="J223" s="357"/>
    </row>
    <row r="224">
      <c r="E224" s="357"/>
      <c r="F224" s="357"/>
      <c r="G224" s="357"/>
      <c r="H224" s="357"/>
      <c r="I224" s="357"/>
      <c r="J224" s="357"/>
    </row>
    <row r="225">
      <c r="E225" s="357"/>
      <c r="F225" s="357"/>
      <c r="G225" s="357"/>
      <c r="H225" s="357"/>
      <c r="I225" s="357"/>
      <c r="J225" s="357"/>
    </row>
    <row r="226">
      <c r="E226" s="357"/>
      <c r="F226" s="357"/>
      <c r="G226" s="357"/>
      <c r="H226" s="357"/>
      <c r="I226" s="357"/>
      <c r="J226" s="357"/>
    </row>
    <row r="227">
      <c r="E227" s="357"/>
      <c r="F227" s="357"/>
      <c r="G227" s="357"/>
      <c r="H227" s="357"/>
      <c r="I227" s="357"/>
      <c r="J227" s="357"/>
    </row>
    <row r="228">
      <c r="E228" s="357"/>
      <c r="F228" s="357"/>
      <c r="G228" s="357"/>
      <c r="H228" s="357"/>
      <c r="I228" s="357"/>
      <c r="J228" s="357"/>
    </row>
    <row r="229">
      <c r="E229" s="357"/>
      <c r="F229" s="357"/>
      <c r="G229" s="357"/>
      <c r="H229" s="357"/>
      <c r="I229" s="357"/>
      <c r="J229" s="357"/>
    </row>
    <row r="230">
      <c r="E230" s="357"/>
      <c r="F230" s="357"/>
      <c r="G230" s="357"/>
      <c r="H230" s="357"/>
      <c r="I230" s="357"/>
      <c r="J230" s="357"/>
    </row>
    <row r="231">
      <c r="E231" s="357"/>
      <c r="F231" s="357"/>
      <c r="G231" s="357"/>
      <c r="H231" s="357"/>
      <c r="I231" s="357"/>
      <c r="J231" s="357"/>
    </row>
    <row r="232">
      <c r="E232" s="357"/>
      <c r="F232" s="357"/>
      <c r="G232" s="357"/>
      <c r="H232" s="357"/>
      <c r="I232" s="357"/>
      <c r="J232" s="357"/>
    </row>
    <row r="233">
      <c r="E233" s="357"/>
      <c r="F233" s="357"/>
      <c r="G233" s="357"/>
      <c r="H233" s="357"/>
      <c r="I233" s="357"/>
      <c r="J233" s="357"/>
    </row>
    <row r="234">
      <c r="E234" s="357"/>
      <c r="F234" s="357"/>
      <c r="G234" s="357"/>
      <c r="H234" s="357"/>
      <c r="I234" s="357"/>
      <c r="J234" s="357"/>
    </row>
    <row r="235">
      <c r="E235" s="357"/>
      <c r="F235" s="357"/>
      <c r="G235" s="357"/>
      <c r="H235" s="357"/>
      <c r="I235" s="357"/>
      <c r="J235" s="357"/>
    </row>
    <row r="236">
      <c r="E236" s="357"/>
      <c r="F236" s="357"/>
      <c r="G236" s="357"/>
      <c r="H236" s="357"/>
      <c r="I236" s="357"/>
      <c r="J236" s="357"/>
    </row>
    <row r="237">
      <c r="E237" s="357"/>
      <c r="F237" s="357"/>
      <c r="G237" s="357"/>
      <c r="H237" s="357"/>
      <c r="I237" s="357"/>
      <c r="J237" s="357"/>
    </row>
    <row r="238">
      <c r="E238" s="357"/>
      <c r="F238" s="357"/>
      <c r="G238" s="357"/>
      <c r="H238" s="357"/>
      <c r="I238" s="357"/>
      <c r="J238" s="357"/>
    </row>
    <row r="239">
      <c r="E239" s="357"/>
      <c r="F239" s="357"/>
      <c r="G239" s="357"/>
      <c r="H239" s="357"/>
      <c r="I239" s="357"/>
      <c r="J239" s="357"/>
    </row>
    <row r="240">
      <c r="E240" s="357"/>
      <c r="F240" s="357"/>
      <c r="G240" s="357"/>
      <c r="H240" s="357"/>
      <c r="I240" s="357"/>
      <c r="J240" s="357"/>
    </row>
    <row r="241">
      <c r="E241" s="357"/>
      <c r="F241" s="357"/>
      <c r="G241" s="357"/>
      <c r="H241" s="357"/>
      <c r="I241" s="357"/>
      <c r="J241" s="357"/>
    </row>
    <row r="242">
      <c r="E242" s="357"/>
      <c r="F242" s="357"/>
      <c r="G242" s="357"/>
      <c r="H242" s="357"/>
      <c r="I242" s="357"/>
      <c r="J242" s="357"/>
    </row>
    <row r="243">
      <c r="E243" s="357"/>
      <c r="F243" s="357"/>
      <c r="G243" s="357"/>
      <c r="H243" s="357"/>
      <c r="I243" s="357"/>
      <c r="J243" s="357"/>
    </row>
    <row r="244">
      <c r="E244" s="357"/>
      <c r="F244" s="357"/>
      <c r="G244" s="357"/>
      <c r="H244" s="357"/>
      <c r="I244" s="357"/>
      <c r="J244" s="357"/>
    </row>
    <row r="245">
      <c r="E245" s="357"/>
      <c r="F245" s="357"/>
      <c r="G245" s="357"/>
      <c r="H245" s="357"/>
      <c r="I245" s="357"/>
      <c r="J245" s="357"/>
    </row>
    <row r="246">
      <c r="E246" s="357"/>
      <c r="F246" s="357"/>
      <c r="G246" s="357"/>
      <c r="H246" s="357"/>
      <c r="I246" s="357"/>
      <c r="J246" s="357"/>
    </row>
    <row r="247">
      <c r="E247" s="357"/>
      <c r="F247" s="357"/>
      <c r="G247" s="357"/>
      <c r="H247" s="357"/>
      <c r="I247" s="357"/>
      <c r="J247" s="357"/>
    </row>
    <row r="248">
      <c r="E248" s="357"/>
      <c r="F248" s="357"/>
      <c r="G248" s="357"/>
      <c r="H248" s="357"/>
      <c r="I248" s="357"/>
      <c r="J248" s="357"/>
    </row>
    <row r="249">
      <c r="E249" s="357"/>
      <c r="F249" s="357"/>
      <c r="G249" s="357"/>
      <c r="H249" s="357"/>
      <c r="I249" s="357"/>
      <c r="J249" s="357"/>
    </row>
    <row r="250">
      <c r="E250" s="357"/>
      <c r="F250" s="357"/>
      <c r="G250" s="357"/>
      <c r="H250" s="357"/>
      <c r="I250" s="357"/>
      <c r="J250" s="357"/>
    </row>
    <row r="251">
      <c r="E251" s="357"/>
      <c r="F251" s="357"/>
      <c r="G251" s="357"/>
      <c r="H251" s="357"/>
      <c r="I251" s="357"/>
      <c r="J251" s="357"/>
    </row>
    <row r="252">
      <c r="E252" s="357"/>
      <c r="F252" s="357"/>
      <c r="G252" s="357"/>
      <c r="H252" s="357"/>
      <c r="I252" s="357"/>
      <c r="J252" s="357"/>
    </row>
    <row r="253">
      <c r="E253" s="357"/>
      <c r="F253" s="357"/>
      <c r="G253" s="357"/>
      <c r="H253" s="357"/>
      <c r="I253" s="357"/>
      <c r="J253" s="357"/>
    </row>
    <row r="254">
      <c r="E254" s="357"/>
      <c r="F254" s="357"/>
      <c r="G254" s="357"/>
      <c r="H254" s="357"/>
      <c r="I254" s="357"/>
      <c r="J254" s="357"/>
    </row>
    <row r="255">
      <c r="E255" s="357"/>
      <c r="F255" s="357"/>
      <c r="G255" s="357"/>
      <c r="H255" s="357"/>
      <c r="I255" s="357"/>
      <c r="J255" s="357"/>
    </row>
    <row r="256">
      <c r="E256" s="357"/>
      <c r="F256" s="357"/>
      <c r="G256" s="357"/>
      <c r="H256" s="357"/>
      <c r="I256" s="357"/>
      <c r="J256" s="357"/>
    </row>
    <row r="257">
      <c r="E257" s="357"/>
      <c r="F257" s="357"/>
      <c r="G257" s="357"/>
      <c r="H257" s="357"/>
      <c r="I257" s="357"/>
      <c r="J257" s="357"/>
    </row>
    <row r="258">
      <c r="E258" s="357"/>
      <c r="F258" s="357"/>
      <c r="G258" s="357"/>
      <c r="H258" s="357"/>
      <c r="I258" s="357"/>
      <c r="J258" s="357"/>
    </row>
    <row r="259">
      <c r="E259" s="357"/>
      <c r="F259" s="357"/>
      <c r="G259" s="357"/>
      <c r="H259" s="357"/>
      <c r="I259" s="357"/>
      <c r="J259" s="357"/>
    </row>
    <row r="260">
      <c r="E260" s="357"/>
      <c r="F260" s="357"/>
      <c r="G260" s="357"/>
      <c r="H260" s="357"/>
      <c r="I260" s="357"/>
      <c r="J260" s="357"/>
    </row>
    <row r="261">
      <c r="E261" s="357"/>
      <c r="F261" s="357"/>
      <c r="G261" s="357"/>
      <c r="H261" s="357"/>
      <c r="I261" s="357"/>
      <c r="J261" s="357"/>
    </row>
    <row r="262">
      <c r="E262" s="357"/>
      <c r="F262" s="357"/>
      <c r="G262" s="357"/>
      <c r="H262" s="357"/>
      <c r="I262" s="357"/>
      <c r="J262" s="357"/>
    </row>
    <row r="263">
      <c r="E263" s="357"/>
      <c r="F263" s="357"/>
      <c r="G263" s="357"/>
      <c r="H263" s="357"/>
      <c r="I263" s="357"/>
      <c r="J263" s="357"/>
    </row>
    <row r="264">
      <c r="E264" s="357"/>
      <c r="F264" s="357"/>
      <c r="G264" s="357"/>
      <c r="H264" s="357"/>
      <c r="I264" s="357"/>
      <c r="J264" s="357"/>
    </row>
    <row r="265">
      <c r="E265" s="357"/>
      <c r="F265" s="357"/>
      <c r="G265" s="357"/>
      <c r="H265" s="357"/>
      <c r="I265" s="357"/>
      <c r="J265" s="357"/>
    </row>
    <row r="266">
      <c r="E266" s="357"/>
      <c r="F266" s="357"/>
      <c r="G266" s="357"/>
      <c r="H266" s="357"/>
      <c r="I266" s="357"/>
      <c r="J266" s="357"/>
    </row>
    <row r="267">
      <c r="E267" s="357"/>
      <c r="F267" s="357"/>
      <c r="G267" s="357"/>
      <c r="H267" s="357"/>
      <c r="I267" s="357"/>
      <c r="J267" s="357"/>
    </row>
    <row r="268">
      <c r="E268" s="357"/>
      <c r="F268" s="357"/>
      <c r="G268" s="357"/>
      <c r="H268" s="357"/>
      <c r="I268" s="357"/>
      <c r="J268" s="357"/>
    </row>
    <row r="269">
      <c r="E269" s="357"/>
      <c r="F269" s="357"/>
      <c r="G269" s="357"/>
      <c r="H269" s="357"/>
      <c r="I269" s="357"/>
      <c r="J269" s="357"/>
    </row>
    <row r="270">
      <c r="E270" s="357"/>
      <c r="F270" s="357"/>
      <c r="G270" s="357"/>
      <c r="H270" s="357"/>
      <c r="I270" s="357"/>
      <c r="J270" s="357"/>
    </row>
    <row r="271">
      <c r="E271" s="357"/>
      <c r="F271" s="357"/>
      <c r="G271" s="357"/>
      <c r="H271" s="357"/>
      <c r="I271" s="357"/>
      <c r="J271" s="357"/>
    </row>
    <row r="272">
      <c r="E272" s="357"/>
      <c r="F272" s="357"/>
      <c r="G272" s="357"/>
      <c r="H272" s="357"/>
      <c r="I272" s="357"/>
      <c r="J272" s="357"/>
    </row>
    <row r="273">
      <c r="E273" s="357"/>
      <c r="F273" s="357"/>
      <c r="G273" s="357"/>
      <c r="H273" s="357"/>
      <c r="I273" s="357"/>
      <c r="J273" s="357"/>
    </row>
    <row r="274">
      <c r="E274" s="357"/>
      <c r="F274" s="357"/>
      <c r="G274" s="357"/>
      <c r="H274" s="357"/>
      <c r="I274" s="357"/>
      <c r="J274" s="357"/>
    </row>
    <row r="275">
      <c r="E275" s="357"/>
      <c r="F275" s="357"/>
      <c r="G275" s="357"/>
      <c r="H275" s="357"/>
      <c r="I275" s="357"/>
      <c r="J275" s="357"/>
    </row>
    <row r="276">
      <c r="E276" s="357"/>
      <c r="F276" s="357"/>
      <c r="G276" s="357"/>
      <c r="H276" s="357"/>
      <c r="I276" s="357"/>
      <c r="J276" s="357"/>
    </row>
    <row r="277">
      <c r="E277" s="357"/>
      <c r="F277" s="357"/>
      <c r="G277" s="357"/>
      <c r="H277" s="357"/>
      <c r="I277" s="357"/>
      <c r="J277" s="357"/>
    </row>
    <row r="278">
      <c r="E278" s="357"/>
      <c r="F278" s="357"/>
      <c r="G278" s="357"/>
      <c r="H278" s="357"/>
      <c r="I278" s="357"/>
      <c r="J278" s="357"/>
    </row>
    <row r="279">
      <c r="E279" s="357"/>
      <c r="F279" s="357"/>
      <c r="G279" s="357"/>
      <c r="H279" s="357"/>
      <c r="I279" s="357"/>
      <c r="J279" s="357"/>
    </row>
    <row r="280">
      <c r="E280" s="357"/>
      <c r="F280" s="357"/>
      <c r="G280" s="357"/>
      <c r="H280" s="357"/>
      <c r="I280" s="357"/>
      <c r="J280" s="357"/>
    </row>
    <row r="281">
      <c r="E281" s="357"/>
      <c r="F281" s="357"/>
      <c r="G281" s="357"/>
      <c r="H281" s="357"/>
      <c r="I281" s="357"/>
      <c r="J281" s="357"/>
    </row>
    <row r="282">
      <c r="E282" s="357"/>
      <c r="F282" s="357"/>
      <c r="G282" s="357"/>
      <c r="H282" s="357"/>
      <c r="I282" s="357"/>
      <c r="J282" s="357"/>
    </row>
    <row r="283">
      <c r="E283" s="357"/>
      <c r="F283" s="357"/>
      <c r="G283" s="357"/>
      <c r="H283" s="357"/>
      <c r="I283" s="357"/>
      <c r="J283" s="357"/>
    </row>
    <row r="284">
      <c r="E284" s="357"/>
      <c r="F284" s="357"/>
      <c r="G284" s="357"/>
      <c r="H284" s="357"/>
      <c r="I284" s="357"/>
      <c r="J284" s="357"/>
    </row>
    <row r="285">
      <c r="E285" s="357"/>
      <c r="F285" s="357"/>
      <c r="G285" s="357"/>
      <c r="H285" s="357"/>
      <c r="I285" s="357"/>
      <c r="J285" s="357"/>
    </row>
    <row r="286">
      <c r="E286" s="357"/>
      <c r="F286" s="357"/>
      <c r="G286" s="357"/>
      <c r="H286" s="357"/>
      <c r="I286" s="357"/>
      <c r="J286" s="357"/>
    </row>
    <row r="287">
      <c r="E287" s="357"/>
      <c r="F287" s="357"/>
      <c r="G287" s="357"/>
      <c r="H287" s="357"/>
      <c r="I287" s="357"/>
      <c r="J287" s="357"/>
    </row>
    <row r="288">
      <c r="E288" s="357"/>
      <c r="F288" s="357"/>
      <c r="G288" s="357"/>
      <c r="H288" s="357"/>
      <c r="I288" s="357"/>
      <c r="J288" s="357"/>
    </row>
    <row r="289">
      <c r="E289" s="357"/>
      <c r="F289" s="357"/>
      <c r="G289" s="357"/>
      <c r="H289" s="357"/>
      <c r="I289" s="357"/>
      <c r="J289" s="357"/>
    </row>
    <row r="290">
      <c r="E290" s="357"/>
      <c r="F290" s="357"/>
      <c r="G290" s="357"/>
      <c r="H290" s="357"/>
      <c r="I290" s="357"/>
      <c r="J290" s="357"/>
    </row>
    <row r="291">
      <c r="E291" s="357"/>
      <c r="F291" s="357"/>
      <c r="G291" s="357"/>
      <c r="H291" s="357"/>
      <c r="I291" s="357"/>
      <c r="J291" s="357"/>
    </row>
    <row r="292">
      <c r="E292" s="357"/>
      <c r="F292" s="357"/>
      <c r="G292" s="357"/>
      <c r="H292" s="357"/>
      <c r="I292" s="357"/>
      <c r="J292" s="357"/>
    </row>
    <row r="293">
      <c r="E293" s="357"/>
      <c r="F293" s="357"/>
      <c r="G293" s="357"/>
      <c r="H293" s="357"/>
      <c r="I293" s="357"/>
      <c r="J293" s="357"/>
    </row>
    <row r="294">
      <c r="E294" s="357"/>
      <c r="F294" s="357"/>
      <c r="G294" s="357"/>
      <c r="H294" s="357"/>
      <c r="I294" s="357"/>
      <c r="J294" s="357"/>
    </row>
    <row r="295">
      <c r="E295" s="357"/>
      <c r="F295" s="357"/>
      <c r="G295" s="357"/>
      <c r="H295" s="357"/>
      <c r="I295" s="357"/>
      <c r="J295" s="357"/>
    </row>
    <row r="296">
      <c r="E296" s="357"/>
      <c r="F296" s="357"/>
      <c r="G296" s="357"/>
      <c r="H296" s="357"/>
      <c r="I296" s="357"/>
      <c r="J296" s="357"/>
    </row>
    <row r="297">
      <c r="E297" s="357"/>
      <c r="F297" s="357"/>
      <c r="G297" s="357"/>
      <c r="H297" s="357"/>
      <c r="I297" s="357"/>
      <c r="J297" s="357"/>
    </row>
    <row r="298">
      <c r="E298" s="357"/>
      <c r="F298" s="357"/>
      <c r="G298" s="357"/>
      <c r="H298" s="357"/>
      <c r="I298" s="357"/>
      <c r="J298" s="357"/>
    </row>
    <row r="299">
      <c r="E299" s="357"/>
      <c r="F299" s="357"/>
      <c r="G299" s="357"/>
      <c r="H299" s="357"/>
      <c r="I299" s="357"/>
      <c r="J299" s="357"/>
    </row>
    <row r="300">
      <c r="E300" s="357"/>
      <c r="F300" s="357"/>
      <c r="G300" s="357"/>
      <c r="H300" s="357"/>
      <c r="I300" s="357"/>
      <c r="J300" s="357"/>
    </row>
    <row r="301">
      <c r="E301" s="357"/>
      <c r="F301" s="357"/>
      <c r="G301" s="357"/>
      <c r="H301" s="357"/>
      <c r="I301" s="357"/>
      <c r="J301" s="357"/>
    </row>
    <row r="302">
      <c r="E302" s="357"/>
      <c r="F302" s="357"/>
      <c r="G302" s="357"/>
      <c r="H302" s="357"/>
      <c r="I302" s="357"/>
      <c r="J302" s="357"/>
    </row>
    <row r="303">
      <c r="E303" s="357"/>
      <c r="F303" s="357"/>
      <c r="G303" s="357"/>
      <c r="H303" s="357"/>
      <c r="I303" s="357"/>
      <c r="J303" s="357"/>
    </row>
    <row r="304">
      <c r="E304" s="357"/>
      <c r="F304" s="357"/>
      <c r="G304" s="357"/>
      <c r="H304" s="357"/>
      <c r="I304" s="357"/>
      <c r="J304" s="357"/>
    </row>
    <row r="305">
      <c r="E305" s="357"/>
      <c r="F305" s="357"/>
      <c r="G305" s="357"/>
      <c r="H305" s="357"/>
      <c r="I305" s="357"/>
      <c r="J305" s="357"/>
    </row>
    <row r="306">
      <c r="E306" s="357"/>
      <c r="F306" s="357"/>
      <c r="G306" s="357"/>
      <c r="H306" s="357"/>
      <c r="I306" s="357"/>
      <c r="J306" s="357"/>
    </row>
    <row r="307">
      <c r="E307" s="357"/>
      <c r="F307" s="357"/>
      <c r="G307" s="357"/>
      <c r="H307" s="357"/>
      <c r="I307" s="357"/>
      <c r="J307" s="357"/>
    </row>
    <row r="308">
      <c r="E308" s="357"/>
      <c r="F308" s="357"/>
      <c r="G308" s="357"/>
      <c r="H308" s="357"/>
      <c r="I308" s="357"/>
      <c r="J308" s="357"/>
    </row>
    <row r="309">
      <c r="E309" s="357"/>
      <c r="F309" s="357"/>
      <c r="G309" s="357"/>
      <c r="H309" s="357"/>
      <c r="I309" s="357"/>
      <c r="J309" s="357"/>
    </row>
    <row r="310">
      <c r="E310" s="357"/>
      <c r="F310" s="357"/>
      <c r="G310" s="357"/>
      <c r="H310" s="357"/>
      <c r="I310" s="357"/>
      <c r="J310" s="357"/>
    </row>
    <row r="311">
      <c r="E311" s="357"/>
      <c r="F311" s="357"/>
      <c r="G311" s="357"/>
      <c r="H311" s="357"/>
      <c r="I311" s="357"/>
      <c r="J311" s="357"/>
    </row>
    <row r="312">
      <c r="E312" s="357"/>
      <c r="F312" s="357"/>
      <c r="G312" s="357"/>
      <c r="H312" s="357"/>
      <c r="I312" s="357"/>
      <c r="J312" s="357"/>
    </row>
    <row r="313">
      <c r="E313" s="357"/>
      <c r="F313" s="357"/>
      <c r="G313" s="357"/>
      <c r="H313" s="357"/>
      <c r="I313" s="357"/>
      <c r="J313" s="357"/>
    </row>
    <row r="314">
      <c r="E314" s="357"/>
      <c r="F314" s="357"/>
      <c r="G314" s="357"/>
      <c r="H314" s="357"/>
      <c r="I314" s="357"/>
      <c r="J314" s="357"/>
    </row>
    <row r="315">
      <c r="E315" s="357"/>
      <c r="F315" s="357"/>
      <c r="G315" s="357"/>
      <c r="H315" s="357"/>
      <c r="I315" s="357"/>
      <c r="J315" s="357"/>
    </row>
    <row r="316">
      <c r="E316" s="357"/>
      <c r="F316" s="357"/>
      <c r="G316" s="357"/>
      <c r="H316" s="357"/>
      <c r="I316" s="357"/>
      <c r="J316" s="357"/>
    </row>
    <row r="317">
      <c r="E317" s="357"/>
      <c r="F317" s="357"/>
      <c r="G317" s="357"/>
      <c r="H317" s="357"/>
      <c r="I317" s="357"/>
      <c r="J317" s="357"/>
    </row>
    <row r="318">
      <c r="E318" s="357"/>
      <c r="F318" s="357"/>
      <c r="G318" s="357"/>
      <c r="H318" s="357"/>
      <c r="I318" s="357"/>
      <c r="J318" s="357"/>
    </row>
    <row r="319">
      <c r="E319" s="357"/>
      <c r="F319" s="357"/>
      <c r="G319" s="357"/>
      <c r="H319" s="357"/>
      <c r="I319" s="357"/>
      <c r="J319" s="357"/>
    </row>
    <row r="320">
      <c r="E320" s="357"/>
      <c r="F320" s="357"/>
      <c r="G320" s="357"/>
      <c r="H320" s="357"/>
      <c r="I320" s="357"/>
      <c r="J320" s="357"/>
    </row>
    <row r="321">
      <c r="E321" s="357"/>
      <c r="F321" s="357"/>
      <c r="G321" s="357"/>
      <c r="H321" s="357"/>
      <c r="I321" s="357"/>
      <c r="J321" s="357"/>
    </row>
    <row r="322">
      <c r="E322" s="357"/>
      <c r="F322" s="357"/>
      <c r="G322" s="357"/>
      <c r="H322" s="357"/>
      <c r="I322" s="357"/>
      <c r="J322" s="357"/>
    </row>
    <row r="323">
      <c r="E323" s="357"/>
      <c r="F323" s="357"/>
      <c r="G323" s="357"/>
      <c r="H323" s="357"/>
      <c r="I323" s="357"/>
      <c r="J323" s="357"/>
    </row>
    <row r="324">
      <c r="E324" s="357"/>
      <c r="F324" s="357"/>
      <c r="G324" s="357"/>
      <c r="H324" s="357"/>
      <c r="I324" s="357"/>
      <c r="J324" s="357"/>
    </row>
    <row r="325">
      <c r="E325" s="357"/>
      <c r="F325" s="357"/>
      <c r="G325" s="357"/>
      <c r="H325" s="357"/>
      <c r="I325" s="357"/>
      <c r="J325" s="357"/>
    </row>
    <row r="326">
      <c r="E326" s="357"/>
      <c r="F326" s="357"/>
      <c r="G326" s="357"/>
      <c r="H326" s="357"/>
      <c r="I326" s="357"/>
      <c r="J326" s="357"/>
    </row>
    <row r="327">
      <c r="E327" s="357"/>
      <c r="F327" s="357"/>
      <c r="G327" s="357"/>
      <c r="H327" s="357"/>
      <c r="I327" s="357"/>
      <c r="J327" s="357"/>
    </row>
    <row r="328">
      <c r="E328" s="357"/>
      <c r="F328" s="357"/>
      <c r="G328" s="357"/>
      <c r="H328" s="357"/>
      <c r="I328" s="357"/>
      <c r="J328" s="357"/>
    </row>
    <row r="329">
      <c r="E329" s="357"/>
      <c r="F329" s="357"/>
      <c r="G329" s="357"/>
      <c r="H329" s="357"/>
      <c r="I329" s="357"/>
      <c r="J329" s="357"/>
    </row>
    <row r="330">
      <c r="E330" s="357"/>
      <c r="F330" s="357"/>
      <c r="G330" s="357"/>
      <c r="H330" s="357"/>
      <c r="I330" s="357"/>
      <c r="J330" s="357"/>
    </row>
    <row r="331">
      <c r="E331" s="357"/>
      <c r="F331" s="357"/>
      <c r="G331" s="357"/>
      <c r="H331" s="357"/>
      <c r="I331" s="357"/>
      <c r="J331" s="357"/>
    </row>
    <row r="332">
      <c r="E332" s="357"/>
      <c r="F332" s="357"/>
      <c r="G332" s="357"/>
      <c r="H332" s="357"/>
      <c r="I332" s="357"/>
      <c r="J332" s="357"/>
    </row>
    <row r="333">
      <c r="E333" s="357"/>
      <c r="F333" s="357"/>
      <c r="G333" s="357"/>
      <c r="H333" s="357"/>
      <c r="I333" s="357"/>
      <c r="J333" s="357"/>
    </row>
    <row r="334">
      <c r="E334" s="357"/>
      <c r="F334" s="357"/>
      <c r="G334" s="357"/>
      <c r="H334" s="357"/>
      <c r="I334" s="357"/>
      <c r="J334" s="357"/>
    </row>
    <row r="335">
      <c r="E335" s="357"/>
      <c r="F335" s="357"/>
      <c r="G335" s="357"/>
      <c r="H335" s="357"/>
      <c r="I335" s="357"/>
      <c r="J335" s="357"/>
    </row>
    <row r="336">
      <c r="E336" s="357"/>
      <c r="F336" s="357"/>
      <c r="G336" s="357"/>
      <c r="H336" s="357"/>
      <c r="I336" s="357"/>
      <c r="J336" s="357"/>
    </row>
    <row r="337">
      <c r="E337" s="357"/>
      <c r="F337" s="357"/>
      <c r="G337" s="357"/>
      <c r="H337" s="357"/>
      <c r="I337" s="357"/>
      <c r="J337" s="357"/>
    </row>
    <row r="338">
      <c r="E338" s="357"/>
      <c r="F338" s="357"/>
      <c r="G338" s="357"/>
      <c r="H338" s="357"/>
      <c r="I338" s="357"/>
      <c r="J338" s="357"/>
    </row>
    <row r="339">
      <c r="E339" s="357"/>
      <c r="F339" s="357"/>
      <c r="G339" s="357"/>
      <c r="H339" s="357"/>
      <c r="I339" s="357"/>
      <c r="J339" s="357"/>
    </row>
    <row r="340">
      <c r="E340" s="357"/>
      <c r="F340" s="357"/>
      <c r="G340" s="357"/>
      <c r="H340" s="357"/>
      <c r="I340" s="357"/>
      <c r="J340" s="357"/>
    </row>
    <row r="341">
      <c r="E341" s="357"/>
      <c r="F341" s="357"/>
      <c r="G341" s="357"/>
      <c r="H341" s="357"/>
      <c r="I341" s="357"/>
      <c r="J341" s="357"/>
    </row>
    <row r="342">
      <c r="E342" s="357"/>
      <c r="F342" s="357"/>
      <c r="G342" s="357"/>
      <c r="H342" s="357"/>
      <c r="I342" s="357"/>
      <c r="J342" s="357"/>
    </row>
    <row r="343">
      <c r="E343" s="357"/>
      <c r="F343" s="357"/>
      <c r="G343" s="357"/>
      <c r="H343" s="357"/>
      <c r="I343" s="357"/>
      <c r="J343" s="357"/>
    </row>
    <row r="344">
      <c r="E344" s="357"/>
      <c r="F344" s="357"/>
      <c r="G344" s="357"/>
      <c r="H344" s="357"/>
      <c r="I344" s="357"/>
      <c r="J344" s="357"/>
    </row>
    <row r="345">
      <c r="E345" s="357"/>
      <c r="F345" s="357"/>
      <c r="G345" s="357"/>
      <c r="H345" s="357"/>
      <c r="I345" s="357"/>
      <c r="J345" s="357"/>
    </row>
    <row r="346">
      <c r="E346" s="357"/>
      <c r="F346" s="357"/>
      <c r="G346" s="357"/>
      <c r="H346" s="357"/>
      <c r="I346" s="357"/>
      <c r="J346" s="357"/>
    </row>
    <row r="347">
      <c r="E347" s="357"/>
      <c r="F347" s="357"/>
      <c r="G347" s="357"/>
      <c r="H347" s="357"/>
      <c r="I347" s="357"/>
      <c r="J347" s="357"/>
    </row>
    <row r="348">
      <c r="E348" s="357"/>
      <c r="F348" s="357"/>
      <c r="G348" s="357"/>
      <c r="H348" s="357"/>
      <c r="I348" s="357"/>
      <c r="J348" s="357"/>
    </row>
    <row r="349">
      <c r="E349" s="357"/>
      <c r="F349" s="357"/>
      <c r="G349" s="357"/>
      <c r="H349" s="357"/>
      <c r="I349" s="357"/>
      <c r="J349" s="357"/>
    </row>
    <row r="350">
      <c r="E350" s="357"/>
      <c r="F350" s="357"/>
      <c r="G350" s="357"/>
      <c r="H350" s="357"/>
      <c r="I350" s="357"/>
      <c r="J350" s="357"/>
    </row>
    <row r="351">
      <c r="E351" s="357"/>
      <c r="F351" s="357"/>
      <c r="G351" s="357"/>
      <c r="H351" s="357"/>
      <c r="I351" s="357"/>
      <c r="J351" s="357"/>
    </row>
    <row r="352">
      <c r="E352" s="357"/>
      <c r="F352" s="357"/>
      <c r="G352" s="357"/>
      <c r="H352" s="357"/>
      <c r="I352" s="357"/>
      <c r="J352" s="357"/>
    </row>
    <row r="353">
      <c r="E353" s="357"/>
      <c r="F353" s="357"/>
      <c r="G353" s="357"/>
      <c r="H353" s="357"/>
      <c r="I353" s="357"/>
      <c r="J353" s="357"/>
    </row>
    <row r="354">
      <c r="E354" s="357"/>
      <c r="F354" s="357"/>
      <c r="G354" s="357"/>
      <c r="H354" s="357"/>
      <c r="I354" s="357"/>
      <c r="J354" s="357"/>
    </row>
    <row r="355">
      <c r="E355" s="357"/>
      <c r="F355" s="357"/>
      <c r="G355" s="357"/>
      <c r="H355" s="357"/>
      <c r="I355" s="357"/>
      <c r="J355" s="357"/>
    </row>
    <row r="356">
      <c r="E356" s="357"/>
      <c r="F356" s="357"/>
      <c r="G356" s="357"/>
      <c r="H356" s="357"/>
      <c r="I356" s="357"/>
      <c r="J356" s="357"/>
    </row>
    <row r="357">
      <c r="E357" s="357"/>
      <c r="F357" s="357"/>
      <c r="G357" s="357"/>
      <c r="H357" s="357"/>
      <c r="I357" s="357"/>
      <c r="J357" s="357"/>
    </row>
    <row r="358">
      <c r="E358" s="357"/>
      <c r="F358" s="357"/>
      <c r="G358" s="357"/>
      <c r="H358" s="357"/>
      <c r="I358" s="357"/>
      <c r="J358" s="357"/>
    </row>
    <row r="359">
      <c r="E359" s="357"/>
      <c r="F359" s="357"/>
      <c r="G359" s="357"/>
      <c r="H359" s="357"/>
      <c r="I359" s="357"/>
      <c r="J359" s="357"/>
    </row>
    <row r="360">
      <c r="E360" s="357"/>
      <c r="F360" s="357"/>
      <c r="G360" s="357"/>
      <c r="H360" s="357"/>
      <c r="I360" s="357"/>
      <c r="J360" s="357"/>
    </row>
    <row r="361">
      <c r="E361" s="357"/>
      <c r="F361" s="357"/>
      <c r="G361" s="357"/>
      <c r="H361" s="357"/>
      <c r="I361" s="357"/>
      <c r="J361" s="357"/>
    </row>
    <row r="362">
      <c r="E362" s="357"/>
      <c r="F362" s="357"/>
      <c r="G362" s="357"/>
      <c r="H362" s="357"/>
      <c r="I362" s="357"/>
      <c r="J362" s="357"/>
    </row>
    <row r="363">
      <c r="E363" s="357"/>
      <c r="F363" s="357"/>
      <c r="G363" s="357"/>
      <c r="H363" s="357"/>
      <c r="I363" s="357"/>
      <c r="J363" s="357"/>
    </row>
    <row r="364">
      <c r="E364" s="357"/>
      <c r="F364" s="357"/>
      <c r="G364" s="357"/>
      <c r="H364" s="357"/>
      <c r="I364" s="357"/>
      <c r="J364" s="357"/>
    </row>
    <row r="365">
      <c r="E365" s="357"/>
      <c r="F365" s="357"/>
      <c r="G365" s="357"/>
      <c r="H365" s="357"/>
      <c r="I365" s="357"/>
      <c r="J365" s="357"/>
    </row>
    <row r="366">
      <c r="E366" s="357"/>
      <c r="F366" s="357"/>
      <c r="G366" s="357"/>
      <c r="H366" s="357"/>
      <c r="I366" s="357"/>
      <c r="J366" s="357"/>
    </row>
    <row r="367">
      <c r="E367" s="357"/>
      <c r="F367" s="357"/>
      <c r="G367" s="357"/>
      <c r="H367" s="357"/>
      <c r="I367" s="357"/>
      <c r="J367" s="357"/>
    </row>
    <row r="368">
      <c r="E368" s="357"/>
      <c r="F368" s="357"/>
      <c r="G368" s="357"/>
      <c r="H368" s="357"/>
      <c r="I368" s="357"/>
      <c r="J368" s="357"/>
    </row>
    <row r="369">
      <c r="E369" s="357"/>
      <c r="F369" s="357"/>
      <c r="G369" s="357"/>
      <c r="H369" s="357"/>
      <c r="I369" s="357"/>
      <c r="J369" s="357"/>
    </row>
    <row r="370">
      <c r="E370" s="357"/>
      <c r="F370" s="357"/>
      <c r="G370" s="357"/>
      <c r="H370" s="357"/>
      <c r="I370" s="357"/>
      <c r="J370" s="357"/>
    </row>
    <row r="371">
      <c r="E371" s="357"/>
      <c r="F371" s="357"/>
      <c r="G371" s="357"/>
      <c r="H371" s="357"/>
      <c r="I371" s="357"/>
      <c r="J371" s="357"/>
    </row>
    <row r="372">
      <c r="E372" s="357"/>
      <c r="F372" s="357"/>
      <c r="G372" s="357"/>
      <c r="H372" s="357"/>
      <c r="I372" s="357"/>
      <c r="J372" s="357"/>
    </row>
    <row r="373">
      <c r="E373" s="357"/>
      <c r="F373" s="357"/>
      <c r="G373" s="357"/>
      <c r="H373" s="357"/>
      <c r="I373" s="357"/>
      <c r="J373" s="357"/>
    </row>
    <row r="374">
      <c r="E374" s="357"/>
      <c r="F374" s="357"/>
      <c r="G374" s="357"/>
      <c r="H374" s="357"/>
      <c r="I374" s="357"/>
      <c r="J374" s="357"/>
    </row>
    <row r="375">
      <c r="E375" s="357"/>
      <c r="F375" s="357"/>
      <c r="G375" s="357"/>
      <c r="H375" s="357"/>
      <c r="I375" s="357"/>
      <c r="J375" s="357"/>
    </row>
    <row r="376">
      <c r="E376" s="357"/>
      <c r="F376" s="357"/>
      <c r="G376" s="357"/>
      <c r="H376" s="357"/>
      <c r="I376" s="357"/>
      <c r="J376" s="357"/>
    </row>
    <row r="377">
      <c r="E377" s="357"/>
      <c r="F377" s="357"/>
      <c r="G377" s="357"/>
      <c r="H377" s="357"/>
      <c r="I377" s="357"/>
      <c r="J377" s="357"/>
    </row>
    <row r="378">
      <c r="E378" s="357"/>
      <c r="F378" s="357"/>
      <c r="G378" s="357"/>
      <c r="H378" s="357"/>
      <c r="I378" s="357"/>
      <c r="J378" s="357"/>
    </row>
    <row r="379">
      <c r="E379" s="357"/>
      <c r="F379" s="357"/>
      <c r="G379" s="357"/>
      <c r="H379" s="357"/>
      <c r="I379" s="357"/>
      <c r="J379" s="357"/>
    </row>
    <row r="380">
      <c r="E380" s="357"/>
      <c r="F380" s="357"/>
      <c r="G380" s="357"/>
      <c r="H380" s="357"/>
      <c r="I380" s="357"/>
      <c r="J380" s="357"/>
    </row>
    <row r="381">
      <c r="E381" s="357"/>
      <c r="F381" s="357"/>
      <c r="G381" s="357"/>
      <c r="H381" s="357"/>
      <c r="I381" s="357"/>
      <c r="J381" s="357"/>
    </row>
    <row r="382">
      <c r="E382" s="357"/>
      <c r="F382" s="357"/>
      <c r="G382" s="357"/>
      <c r="H382" s="357"/>
      <c r="I382" s="357"/>
      <c r="J382" s="357"/>
    </row>
    <row r="383">
      <c r="E383" s="357"/>
      <c r="F383" s="357"/>
      <c r="G383" s="357"/>
      <c r="H383" s="357"/>
      <c r="I383" s="357"/>
      <c r="J383" s="357"/>
    </row>
    <row r="384">
      <c r="E384" s="357"/>
      <c r="F384" s="357"/>
      <c r="G384" s="357"/>
      <c r="H384" s="357"/>
      <c r="I384" s="357"/>
      <c r="J384" s="357"/>
    </row>
    <row r="385">
      <c r="E385" s="357"/>
      <c r="F385" s="357"/>
      <c r="G385" s="357"/>
      <c r="H385" s="357"/>
      <c r="I385" s="357"/>
      <c r="J385" s="357"/>
    </row>
    <row r="386">
      <c r="E386" s="357"/>
      <c r="F386" s="357"/>
      <c r="G386" s="357"/>
      <c r="H386" s="357"/>
      <c r="I386" s="357"/>
      <c r="J386" s="357"/>
    </row>
    <row r="387">
      <c r="E387" s="357"/>
      <c r="F387" s="357"/>
      <c r="G387" s="357"/>
      <c r="H387" s="357"/>
      <c r="I387" s="357"/>
      <c r="J387" s="357"/>
    </row>
    <row r="388">
      <c r="E388" s="357"/>
      <c r="F388" s="357"/>
      <c r="G388" s="357"/>
      <c r="H388" s="357"/>
      <c r="I388" s="357"/>
      <c r="J388" s="357"/>
    </row>
    <row r="389">
      <c r="E389" s="357"/>
      <c r="F389" s="357"/>
      <c r="G389" s="357"/>
      <c r="H389" s="357"/>
      <c r="I389" s="357"/>
      <c r="J389" s="357"/>
    </row>
    <row r="390">
      <c r="E390" s="357"/>
      <c r="F390" s="357"/>
      <c r="G390" s="357"/>
      <c r="H390" s="357"/>
      <c r="I390" s="357"/>
      <c r="J390" s="357"/>
    </row>
    <row r="391">
      <c r="E391" s="357"/>
      <c r="F391" s="357"/>
      <c r="G391" s="357"/>
      <c r="H391" s="357"/>
      <c r="I391" s="357"/>
      <c r="J391" s="357"/>
    </row>
    <row r="392">
      <c r="E392" s="357"/>
      <c r="F392" s="357"/>
      <c r="G392" s="357"/>
      <c r="H392" s="357"/>
      <c r="I392" s="357"/>
      <c r="J392" s="357"/>
    </row>
    <row r="393">
      <c r="E393" s="357"/>
      <c r="F393" s="357"/>
      <c r="G393" s="357"/>
      <c r="H393" s="357"/>
      <c r="I393" s="357"/>
      <c r="J393" s="357"/>
    </row>
    <row r="394">
      <c r="E394" s="357"/>
      <c r="F394" s="357"/>
      <c r="G394" s="357"/>
      <c r="H394" s="357"/>
      <c r="I394" s="357"/>
      <c r="J394" s="357"/>
    </row>
    <row r="395">
      <c r="E395" s="357"/>
      <c r="F395" s="357"/>
      <c r="G395" s="357"/>
      <c r="H395" s="357"/>
      <c r="I395" s="357"/>
      <c r="J395" s="357"/>
    </row>
    <row r="396">
      <c r="E396" s="357"/>
      <c r="F396" s="357"/>
      <c r="G396" s="357"/>
      <c r="H396" s="357"/>
      <c r="I396" s="357"/>
      <c r="J396" s="357"/>
    </row>
    <row r="397">
      <c r="E397" s="357"/>
      <c r="F397" s="357"/>
      <c r="G397" s="357"/>
      <c r="H397" s="357"/>
      <c r="I397" s="357"/>
      <c r="J397" s="357"/>
    </row>
    <row r="398">
      <c r="E398" s="357"/>
      <c r="F398" s="357"/>
      <c r="G398" s="357"/>
      <c r="H398" s="357"/>
      <c r="I398" s="357"/>
      <c r="J398" s="357"/>
    </row>
    <row r="399">
      <c r="E399" s="357"/>
      <c r="F399" s="357"/>
      <c r="G399" s="357"/>
      <c r="H399" s="357"/>
      <c r="I399" s="357"/>
      <c r="J399" s="357"/>
    </row>
    <row r="400">
      <c r="E400" s="357"/>
      <c r="F400" s="357"/>
      <c r="G400" s="357"/>
      <c r="H400" s="357"/>
      <c r="I400" s="357"/>
      <c r="J400" s="357"/>
    </row>
    <row r="401">
      <c r="E401" s="357"/>
      <c r="F401" s="357"/>
      <c r="G401" s="357"/>
      <c r="H401" s="357"/>
      <c r="I401" s="357"/>
      <c r="J401" s="357"/>
    </row>
    <row r="402">
      <c r="E402" s="357"/>
      <c r="F402" s="357"/>
      <c r="G402" s="357"/>
      <c r="H402" s="357"/>
      <c r="I402" s="357"/>
      <c r="J402" s="357"/>
    </row>
    <row r="403">
      <c r="E403" s="357"/>
      <c r="F403" s="357"/>
      <c r="G403" s="357"/>
      <c r="H403" s="357"/>
      <c r="I403" s="357"/>
      <c r="J403" s="357"/>
    </row>
    <row r="404">
      <c r="E404" s="357"/>
      <c r="F404" s="357"/>
      <c r="G404" s="357"/>
      <c r="H404" s="357"/>
      <c r="I404" s="357"/>
      <c r="J404" s="357"/>
    </row>
    <row r="405">
      <c r="E405" s="357"/>
      <c r="F405" s="357"/>
      <c r="G405" s="357"/>
      <c r="H405" s="357"/>
      <c r="I405" s="357"/>
      <c r="J405" s="357"/>
    </row>
    <row r="406">
      <c r="E406" s="357"/>
      <c r="F406" s="357"/>
      <c r="G406" s="357"/>
      <c r="H406" s="357"/>
      <c r="I406" s="357"/>
      <c r="J406" s="357"/>
    </row>
    <row r="407">
      <c r="E407" s="357"/>
      <c r="F407" s="357"/>
      <c r="G407" s="357"/>
      <c r="H407" s="357"/>
      <c r="I407" s="357"/>
      <c r="J407" s="357"/>
    </row>
    <row r="408">
      <c r="E408" s="357"/>
      <c r="F408" s="357"/>
      <c r="G408" s="357"/>
      <c r="H408" s="357"/>
      <c r="I408" s="357"/>
      <c r="J408" s="357"/>
    </row>
    <row r="409">
      <c r="E409" s="357"/>
      <c r="F409" s="357"/>
      <c r="G409" s="357"/>
      <c r="H409" s="357"/>
      <c r="I409" s="357"/>
      <c r="J409" s="357"/>
    </row>
    <row r="410">
      <c r="E410" s="357"/>
      <c r="F410" s="357"/>
      <c r="G410" s="357"/>
      <c r="H410" s="357"/>
      <c r="I410" s="357"/>
      <c r="J410" s="357"/>
    </row>
    <row r="411">
      <c r="E411" s="357"/>
      <c r="F411" s="357"/>
      <c r="G411" s="357"/>
      <c r="H411" s="357"/>
      <c r="I411" s="357"/>
      <c r="J411" s="357"/>
    </row>
    <row r="412">
      <c r="E412" s="357"/>
      <c r="F412" s="357"/>
      <c r="G412" s="357"/>
      <c r="H412" s="357"/>
      <c r="I412" s="357"/>
      <c r="J412" s="357"/>
    </row>
    <row r="413">
      <c r="E413" s="357"/>
      <c r="F413" s="357"/>
      <c r="G413" s="357"/>
      <c r="H413" s="357"/>
      <c r="I413" s="357"/>
      <c r="J413" s="357"/>
    </row>
    <row r="414">
      <c r="E414" s="357"/>
      <c r="F414" s="357"/>
      <c r="G414" s="357"/>
      <c r="H414" s="357"/>
      <c r="I414" s="357"/>
      <c r="J414" s="357"/>
    </row>
    <row r="415">
      <c r="E415" s="357"/>
      <c r="F415" s="357"/>
      <c r="G415" s="357"/>
      <c r="H415" s="357"/>
      <c r="I415" s="357"/>
      <c r="J415" s="357"/>
    </row>
    <row r="416">
      <c r="E416" s="357"/>
      <c r="F416" s="357"/>
      <c r="G416" s="357"/>
      <c r="H416" s="357"/>
      <c r="I416" s="357"/>
      <c r="J416" s="357"/>
    </row>
    <row r="417">
      <c r="E417" s="357"/>
      <c r="F417" s="357"/>
      <c r="G417" s="357"/>
      <c r="H417" s="357"/>
      <c r="I417" s="357"/>
      <c r="J417" s="357"/>
    </row>
    <row r="418">
      <c r="E418" s="357"/>
      <c r="F418" s="357"/>
      <c r="G418" s="357"/>
      <c r="H418" s="357"/>
      <c r="I418" s="357"/>
      <c r="J418" s="357"/>
    </row>
    <row r="419">
      <c r="E419" s="357"/>
      <c r="F419" s="357"/>
      <c r="G419" s="357"/>
      <c r="H419" s="357"/>
      <c r="I419" s="357"/>
      <c r="J419" s="357"/>
    </row>
    <row r="420">
      <c r="E420" s="357"/>
      <c r="F420" s="357"/>
      <c r="G420" s="357"/>
      <c r="H420" s="357"/>
      <c r="I420" s="357"/>
      <c r="J420" s="357"/>
    </row>
    <row r="421">
      <c r="E421" s="357"/>
      <c r="F421" s="357"/>
      <c r="G421" s="357"/>
      <c r="H421" s="357"/>
      <c r="I421" s="357"/>
      <c r="J421" s="357"/>
    </row>
    <row r="422">
      <c r="E422" s="357"/>
      <c r="F422" s="357"/>
      <c r="G422" s="357"/>
      <c r="H422" s="357"/>
      <c r="I422" s="357"/>
      <c r="J422" s="357"/>
    </row>
    <row r="423">
      <c r="E423" s="357"/>
      <c r="F423" s="357"/>
      <c r="G423" s="357"/>
      <c r="H423" s="357"/>
      <c r="I423" s="357"/>
      <c r="J423" s="357"/>
    </row>
    <row r="424">
      <c r="E424" s="357"/>
      <c r="F424" s="357"/>
      <c r="G424" s="357"/>
      <c r="H424" s="357"/>
      <c r="I424" s="357"/>
      <c r="J424" s="357"/>
    </row>
    <row r="425">
      <c r="E425" s="357"/>
      <c r="F425" s="357"/>
      <c r="G425" s="357"/>
      <c r="H425" s="357"/>
      <c r="I425" s="357"/>
      <c r="J425" s="357"/>
    </row>
    <row r="426">
      <c r="E426" s="357"/>
      <c r="F426" s="357"/>
      <c r="G426" s="357"/>
      <c r="H426" s="357"/>
      <c r="I426" s="357"/>
      <c r="J426" s="357"/>
    </row>
    <row r="427">
      <c r="E427" s="357"/>
      <c r="F427" s="357"/>
      <c r="G427" s="357"/>
      <c r="H427" s="357"/>
      <c r="I427" s="357"/>
      <c r="J427" s="357"/>
    </row>
    <row r="428">
      <c r="E428" s="357"/>
      <c r="F428" s="357"/>
      <c r="G428" s="357"/>
      <c r="H428" s="357"/>
      <c r="I428" s="357"/>
      <c r="J428" s="357"/>
    </row>
    <row r="429">
      <c r="E429" s="357"/>
      <c r="F429" s="357"/>
      <c r="G429" s="357"/>
      <c r="H429" s="357"/>
      <c r="I429" s="357"/>
      <c r="J429" s="357"/>
    </row>
    <row r="430">
      <c r="E430" s="357"/>
      <c r="F430" s="357"/>
      <c r="G430" s="357"/>
      <c r="H430" s="357"/>
      <c r="I430" s="357"/>
      <c r="J430" s="357"/>
    </row>
    <row r="431">
      <c r="E431" s="357"/>
      <c r="F431" s="357"/>
      <c r="G431" s="357"/>
      <c r="H431" s="357"/>
      <c r="I431" s="357"/>
      <c r="J431" s="357"/>
    </row>
    <row r="432">
      <c r="E432" s="357"/>
      <c r="F432" s="357"/>
      <c r="G432" s="357"/>
      <c r="H432" s="357"/>
      <c r="I432" s="357"/>
      <c r="J432" s="357"/>
    </row>
    <row r="433">
      <c r="E433" s="357"/>
      <c r="F433" s="357"/>
      <c r="G433" s="357"/>
      <c r="H433" s="357"/>
      <c r="I433" s="357"/>
      <c r="J433" s="357"/>
    </row>
    <row r="434">
      <c r="E434" s="357"/>
      <c r="F434" s="357"/>
      <c r="G434" s="357"/>
      <c r="H434" s="357"/>
      <c r="I434" s="357"/>
      <c r="J434" s="357"/>
    </row>
    <row r="435">
      <c r="E435" s="357"/>
      <c r="F435" s="357"/>
      <c r="G435" s="357"/>
      <c r="H435" s="357"/>
      <c r="I435" s="357"/>
      <c r="J435" s="357"/>
    </row>
    <row r="436">
      <c r="E436" s="357"/>
      <c r="F436" s="357"/>
      <c r="G436" s="357"/>
      <c r="H436" s="357"/>
      <c r="I436" s="357"/>
      <c r="J436" s="357"/>
    </row>
    <row r="437">
      <c r="E437" s="357"/>
      <c r="F437" s="357"/>
      <c r="G437" s="357"/>
      <c r="H437" s="357"/>
      <c r="I437" s="357"/>
      <c r="J437" s="357"/>
    </row>
    <row r="438">
      <c r="E438" s="357"/>
      <c r="F438" s="357"/>
      <c r="G438" s="357"/>
      <c r="H438" s="357"/>
      <c r="I438" s="357"/>
      <c r="J438" s="357"/>
    </row>
    <row r="439">
      <c r="E439" s="357"/>
      <c r="F439" s="357"/>
      <c r="G439" s="357"/>
      <c r="H439" s="357"/>
      <c r="I439" s="357"/>
      <c r="J439" s="357"/>
    </row>
    <row r="440">
      <c r="E440" s="357"/>
      <c r="F440" s="357"/>
      <c r="G440" s="357"/>
      <c r="H440" s="357"/>
      <c r="I440" s="357"/>
      <c r="J440" s="357"/>
    </row>
    <row r="441">
      <c r="E441" s="357"/>
      <c r="F441" s="357"/>
      <c r="G441" s="357"/>
      <c r="H441" s="357"/>
      <c r="I441" s="357"/>
      <c r="J441" s="357"/>
    </row>
    <row r="442">
      <c r="E442" s="357"/>
      <c r="F442" s="357"/>
      <c r="G442" s="357"/>
      <c r="H442" s="357"/>
      <c r="I442" s="357"/>
      <c r="J442" s="357"/>
    </row>
    <row r="443">
      <c r="E443" s="357"/>
      <c r="F443" s="357"/>
      <c r="G443" s="357"/>
      <c r="H443" s="357"/>
      <c r="I443" s="357"/>
      <c r="J443" s="357"/>
    </row>
    <row r="444">
      <c r="E444" s="357"/>
      <c r="F444" s="357"/>
      <c r="G444" s="357"/>
      <c r="H444" s="357"/>
      <c r="I444" s="357"/>
      <c r="J444" s="357"/>
    </row>
    <row r="445">
      <c r="E445" s="357"/>
      <c r="F445" s="357"/>
      <c r="G445" s="357"/>
      <c r="H445" s="357"/>
      <c r="I445" s="357"/>
      <c r="J445" s="357"/>
    </row>
    <row r="446">
      <c r="E446" s="357"/>
      <c r="F446" s="357"/>
      <c r="G446" s="357"/>
      <c r="H446" s="357"/>
      <c r="I446" s="357"/>
      <c r="J446" s="357"/>
    </row>
    <row r="447">
      <c r="E447" s="357"/>
      <c r="F447" s="357"/>
      <c r="G447" s="357"/>
      <c r="H447" s="357"/>
      <c r="I447" s="357"/>
      <c r="J447" s="357"/>
    </row>
    <row r="448">
      <c r="E448" s="357"/>
      <c r="F448" s="357"/>
      <c r="G448" s="357"/>
      <c r="H448" s="357"/>
      <c r="I448" s="357"/>
      <c r="J448" s="357"/>
    </row>
    <row r="449">
      <c r="E449" s="357"/>
      <c r="F449" s="357"/>
      <c r="G449" s="357"/>
      <c r="H449" s="357"/>
      <c r="I449" s="357"/>
      <c r="J449" s="357"/>
    </row>
    <row r="450">
      <c r="E450" s="357"/>
      <c r="F450" s="357"/>
      <c r="G450" s="357"/>
      <c r="H450" s="357"/>
      <c r="I450" s="357"/>
      <c r="J450" s="357"/>
    </row>
    <row r="451">
      <c r="E451" s="357"/>
      <c r="F451" s="357"/>
      <c r="G451" s="357"/>
      <c r="H451" s="357"/>
      <c r="I451" s="357"/>
      <c r="J451" s="357"/>
    </row>
    <row r="452">
      <c r="E452" s="357"/>
      <c r="F452" s="357"/>
      <c r="G452" s="357"/>
      <c r="H452" s="357"/>
      <c r="I452" s="357"/>
      <c r="J452" s="357"/>
    </row>
    <row r="453">
      <c r="E453" s="357"/>
      <c r="F453" s="357"/>
      <c r="G453" s="357"/>
      <c r="H453" s="357"/>
      <c r="I453" s="357"/>
      <c r="J453" s="357"/>
    </row>
    <row r="454">
      <c r="E454" s="357"/>
      <c r="F454" s="357"/>
      <c r="G454" s="357"/>
      <c r="H454" s="357"/>
      <c r="I454" s="357"/>
      <c r="J454" s="357"/>
    </row>
    <row r="455">
      <c r="E455" s="357"/>
      <c r="F455" s="357"/>
      <c r="G455" s="357"/>
      <c r="H455" s="357"/>
      <c r="I455" s="357"/>
      <c r="J455" s="357"/>
    </row>
    <row r="456">
      <c r="E456" s="357"/>
      <c r="F456" s="357"/>
      <c r="G456" s="357"/>
      <c r="H456" s="357"/>
      <c r="I456" s="357"/>
      <c r="J456" s="357"/>
    </row>
    <row r="457">
      <c r="E457" s="357"/>
      <c r="F457" s="357"/>
      <c r="G457" s="357"/>
      <c r="H457" s="357"/>
      <c r="I457" s="357"/>
      <c r="J457" s="357"/>
    </row>
    <row r="458">
      <c r="E458" s="357"/>
      <c r="F458" s="357"/>
      <c r="G458" s="357"/>
      <c r="H458" s="357"/>
      <c r="I458" s="357"/>
      <c r="J458" s="357"/>
    </row>
    <row r="459">
      <c r="E459" s="357"/>
      <c r="F459" s="357"/>
      <c r="G459" s="357"/>
      <c r="H459" s="357"/>
      <c r="I459" s="357"/>
      <c r="J459" s="357"/>
    </row>
    <row r="460">
      <c r="E460" s="357"/>
      <c r="F460" s="357"/>
      <c r="G460" s="357"/>
      <c r="H460" s="357"/>
      <c r="I460" s="357"/>
      <c r="J460" s="357"/>
    </row>
    <row r="461">
      <c r="E461" s="357"/>
      <c r="F461" s="357"/>
      <c r="G461" s="357"/>
      <c r="H461" s="357"/>
      <c r="I461" s="357"/>
      <c r="J461" s="357"/>
    </row>
    <row r="462">
      <c r="E462" s="357"/>
      <c r="F462" s="357"/>
      <c r="G462" s="357"/>
      <c r="H462" s="357"/>
      <c r="I462" s="357"/>
      <c r="J462" s="357"/>
    </row>
    <row r="463">
      <c r="E463" s="357"/>
      <c r="F463" s="357"/>
      <c r="G463" s="357"/>
      <c r="H463" s="357"/>
      <c r="I463" s="357"/>
      <c r="J463" s="357"/>
    </row>
    <row r="464">
      <c r="E464" s="357"/>
      <c r="F464" s="357"/>
      <c r="G464" s="357"/>
      <c r="H464" s="357"/>
      <c r="I464" s="357"/>
      <c r="J464" s="357"/>
    </row>
    <row r="465">
      <c r="E465" s="357"/>
      <c r="F465" s="357"/>
      <c r="G465" s="357"/>
      <c r="H465" s="357"/>
      <c r="I465" s="357"/>
      <c r="J465" s="357"/>
    </row>
    <row r="466">
      <c r="E466" s="357"/>
      <c r="F466" s="357"/>
      <c r="G466" s="357"/>
      <c r="H466" s="357"/>
      <c r="I466" s="357"/>
      <c r="J466" s="357"/>
    </row>
    <row r="467">
      <c r="E467" s="357"/>
      <c r="F467" s="357"/>
      <c r="G467" s="357"/>
      <c r="H467" s="357"/>
      <c r="I467" s="357"/>
      <c r="J467" s="357"/>
    </row>
    <row r="468">
      <c r="E468" s="357"/>
      <c r="F468" s="357"/>
      <c r="G468" s="357"/>
      <c r="H468" s="357"/>
      <c r="I468" s="357"/>
      <c r="J468" s="357"/>
    </row>
    <row r="469">
      <c r="E469" s="357"/>
      <c r="F469" s="357"/>
      <c r="G469" s="357"/>
      <c r="H469" s="357"/>
      <c r="I469" s="357"/>
      <c r="J469" s="357"/>
    </row>
    <row r="470">
      <c r="E470" s="357"/>
      <c r="F470" s="357"/>
      <c r="G470" s="357"/>
      <c r="H470" s="357"/>
      <c r="I470" s="357"/>
      <c r="J470" s="357"/>
    </row>
    <row r="471">
      <c r="E471" s="357"/>
      <c r="F471" s="357"/>
      <c r="G471" s="357"/>
      <c r="H471" s="357"/>
      <c r="I471" s="357"/>
      <c r="J471" s="357"/>
    </row>
    <row r="472">
      <c r="E472" s="357"/>
      <c r="F472" s="357"/>
      <c r="G472" s="357"/>
      <c r="H472" s="357"/>
      <c r="I472" s="357"/>
      <c r="J472" s="357"/>
    </row>
    <row r="473">
      <c r="E473" s="357"/>
      <c r="F473" s="357"/>
      <c r="G473" s="357"/>
      <c r="H473" s="357"/>
      <c r="I473" s="357"/>
      <c r="J473" s="357"/>
    </row>
    <row r="474">
      <c r="E474" s="357"/>
      <c r="F474" s="357"/>
      <c r="G474" s="357"/>
      <c r="H474" s="357"/>
      <c r="I474" s="357"/>
      <c r="J474" s="357"/>
    </row>
    <row r="475">
      <c r="E475" s="357"/>
      <c r="F475" s="357"/>
      <c r="G475" s="357"/>
      <c r="H475" s="357"/>
      <c r="I475" s="357"/>
      <c r="J475" s="357"/>
    </row>
    <row r="476">
      <c r="E476" s="357"/>
      <c r="F476" s="357"/>
      <c r="G476" s="357"/>
      <c r="H476" s="357"/>
      <c r="I476" s="357"/>
      <c r="J476" s="357"/>
    </row>
    <row r="477">
      <c r="E477" s="357"/>
      <c r="F477" s="357"/>
      <c r="G477" s="357"/>
      <c r="H477" s="357"/>
      <c r="I477" s="357"/>
      <c r="J477" s="357"/>
    </row>
    <row r="478">
      <c r="E478" s="357"/>
      <c r="F478" s="357"/>
      <c r="G478" s="357"/>
      <c r="H478" s="357"/>
      <c r="I478" s="357"/>
      <c r="J478" s="357"/>
    </row>
    <row r="479">
      <c r="E479" s="357"/>
      <c r="F479" s="357"/>
      <c r="G479" s="357"/>
      <c r="H479" s="357"/>
      <c r="I479" s="357"/>
      <c r="J479" s="357"/>
    </row>
    <row r="480">
      <c r="E480" s="357"/>
      <c r="F480" s="357"/>
      <c r="G480" s="357"/>
      <c r="H480" s="357"/>
      <c r="I480" s="357"/>
      <c r="J480" s="357"/>
    </row>
    <row r="481">
      <c r="E481" s="357"/>
      <c r="F481" s="357"/>
      <c r="G481" s="357"/>
      <c r="H481" s="357"/>
      <c r="I481" s="357"/>
      <c r="J481" s="357"/>
    </row>
    <row r="482">
      <c r="E482" s="357"/>
      <c r="F482" s="357"/>
      <c r="G482" s="357"/>
      <c r="H482" s="357"/>
      <c r="I482" s="357"/>
      <c r="J482" s="357"/>
    </row>
    <row r="483">
      <c r="E483" s="357"/>
      <c r="F483" s="357"/>
      <c r="G483" s="357"/>
      <c r="H483" s="357"/>
      <c r="I483" s="357"/>
      <c r="J483" s="357"/>
    </row>
    <row r="484">
      <c r="E484" s="357"/>
      <c r="F484" s="357"/>
      <c r="G484" s="357"/>
      <c r="H484" s="357"/>
      <c r="I484" s="357"/>
      <c r="J484" s="357"/>
    </row>
    <row r="485">
      <c r="E485" s="357"/>
      <c r="F485" s="357"/>
      <c r="G485" s="357"/>
      <c r="H485" s="357"/>
      <c r="I485" s="357"/>
      <c r="J485" s="357"/>
    </row>
    <row r="486">
      <c r="E486" s="357"/>
      <c r="F486" s="357"/>
      <c r="G486" s="357"/>
      <c r="H486" s="357"/>
      <c r="I486" s="357"/>
      <c r="J486" s="357"/>
    </row>
    <row r="487">
      <c r="E487" s="357"/>
      <c r="F487" s="357"/>
      <c r="G487" s="357"/>
      <c r="H487" s="357"/>
      <c r="I487" s="357"/>
      <c r="J487" s="357"/>
    </row>
    <row r="488">
      <c r="E488" s="357"/>
      <c r="F488" s="357"/>
      <c r="G488" s="357"/>
      <c r="H488" s="357"/>
      <c r="I488" s="357"/>
      <c r="J488" s="357"/>
    </row>
    <row r="489">
      <c r="E489" s="357"/>
      <c r="F489" s="357"/>
      <c r="G489" s="357"/>
      <c r="H489" s="357"/>
      <c r="I489" s="357"/>
      <c r="J489" s="357"/>
    </row>
    <row r="490">
      <c r="E490" s="357"/>
      <c r="F490" s="357"/>
      <c r="G490" s="357"/>
      <c r="H490" s="357"/>
      <c r="I490" s="357"/>
      <c r="J490" s="357"/>
    </row>
    <row r="491">
      <c r="E491" s="357"/>
      <c r="F491" s="357"/>
      <c r="G491" s="357"/>
      <c r="H491" s="357"/>
      <c r="I491" s="357"/>
      <c r="J491" s="357"/>
    </row>
    <row r="492">
      <c r="E492" s="357"/>
      <c r="F492" s="357"/>
      <c r="G492" s="357"/>
      <c r="H492" s="357"/>
      <c r="I492" s="357"/>
      <c r="J492" s="357"/>
    </row>
    <row r="493">
      <c r="E493" s="357"/>
      <c r="F493" s="357"/>
      <c r="G493" s="357"/>
      <c r="H493" s="357"/>
      <c r="I493" s="357"/>
      <c r="J493" s="357"/>
    </row>
    <row r="494">
      <c r="E494" s="357"/>
      <c r="F494" s="357"/>
      <c r="G494" s="357"/>
      <c r="H494" s="357"/>
      <c r="I494" s="357"/>
      <c r="J494" s="357"/>
    </row>
    <row r="495">
      <c r="E495" s="357"/>
      <c r="F495" s="357"/>
      <c r="G495" s="357"/>
      <c r="H495" s="357"/>
      <c r="I495" s="357"/>
      <c r="J495" s="357"/>
    </row>
    <row r="496">
      <c r="E496" s="357"/>
      <c r="F496" s="357"/>
      <c r="G496" s="357"/>
      <c r="H496" s="357"/>
      <c r="I496" s="357"/>
      <c r="J496" s="357"/>
    </row>
    <row r="497">
      <c r="E497" s="357"/>
      <c r="F497" s="357"/>
      <c r="G497" s="357"/>
      <c r="H497" s="357"/>
      <c r="I497" s="357"/>
      <c r="J497" s="357"/>
    </row>
    <row r="498">
      <c r="E498" s="357"/>
      <c r="F498" s="357"/>
      <c r="G498" s="357"/>
      <c r="H498" s="357"/>
      <c r="I498" s="357"/>
      <c r="J498" s="357"/>
    </row>
    <row r="499">
      <c r="E499" s="357"/>
      <c r="F499" s="357"/>
      <c r="G499" s="357"/>
      <c r="H499" s="357"/>
      <c r="I499" s="357"/>
      <c r="J499" s="357"/>
    </row>
    <row r="500">
      <c r="E500" s="357"/>
      <c r="F500" s="357"/>
      <c r="G500" s="357"/>
      <c r="H500" s="357"/>
      <c r="I500" s="357"/>
      <c r="J500" s="357"/>
    </row>
    <row r="501">
      <c r="E501" s="357"/>
      <c r="F501" s="357"/>
      <c r="G501" s="357"/>
      <c r="H501" s="357"/>
      <c r="I501" s="357"/>
      <c r="J501" s="357"/>
    </row>
    <row r="502">
      <c r="E502" s="357"/>
      <c r="F502" s="357"/>
      <c r="G502" s="357"/>
      <c r="H502" s="357"/>
      <c r="I502" s="357"/>
      <c r="J502" s="357"/>
    </row>
    <row r="503">
      <c r="E503" s="357"/>
      <c r="F503" s="357"/>
      <c r="G503" s="357"/>
      <c r="H503" s="357"/>
      <c r="I503" s="357"/>
      <c r="J503" s="357"/>
    </row>
    <row r="504">
      <c r="E504" s="357"/>
      <c r="F504" s="357"/>
      <c r="G504" s="357"/>
      <c r="H504" s="357"/>
      <c r="I504" s="357"/>
      <c r="J504" s="357"/>
    </row>
    <row r="505">
      <c r="E505" s="357"/>
      <c r="F505" s="357"/>
      <c r="G505" s="357"/>
      <c r="H505" s="357"/>
      <c r="I505" s="357"/>
      <c r="J505" s="357"/>
    </row>
    <row r="506">
      <c r="E506" s="357"/>
      <c r="F506" s="357"/>
      <c r="G506" s="357"/>
      <c r="H506" s="357"/>
      <c r="I506" s="357"/>
      <c r="J506" s="357"/>
    </row>
    <row r="507">
      <c r="E507" s="357"/>
      <c r="F507" s="357"/>
      <c r="G507" s="357"/>
      <c r="H507" s="357"/>
      <c r="I507" s="357"/>
      <c r="J507" s="357"/>
    </row>
    <row r="508">
      <c r="E508" s="357"/>
      <c r="F508" s="357"/>
      <c r="G508" s="357"/>
      <c r="H508" s="357"/>
      <c r="I508" s="357"/>
      <c r="J508" s="357"/>
    </row>
    <row r="509">
      <c r="E509" s="357"/>
      <c r="F509" s="357"/>
      <c r="G509" s="357"/>
      <c r="H509" s="357"/>
      <c r="I509" s="357"/>
      <c r="J509" s="357"/>
    </row>
    <row r="510">
      <c r="E510" s="357"/>
      <c r="F510" s="357"/>
      <c r="G510" s="357"/>
      <c r="H510" s="357"/>
      <c r="I510" s="357"/>
      <c r="J510" s="357"/>
    </row>
    <row r="511">
      <c r="E511" s="357"/>
      <c r="F511" s="357"/>
      <c r="G511" s="357"/>
      <c r="H511" s="357"/>
      <c r="I511" s="357"/>
      <c r="J511" s="357"/>
    </row>
    <row r="512">
      <c r="E512" s="357"/>
      <c r="F512" s="357"/>
      <c r="G512" s="357"/>
      <c r="H512" s="357"/>
      <c r="I512" s="357"/>
      <c r="J512" s="357"/>
    </row>
    <row r="513">
      <c r="E513" s="357"/>
      <c r="F513" s="357"/>
      <c r="G513" s="357"/>
      <c r="H513" s="357"/>
      <c r="I513" s="357"/>
      <c r="J513" s="357"/>
    </row>
    <row r="514">
      <c r="E514" s="357"/>
      <c r="F514" s="357"/>
      <c r="G514" s="357"/>
      <c r="H514" s="357"/>
      <c r="I514" s="357"/>
      <c r="J514" s="357"/>
    </row>
    <row r="515">
      <c r="E515" s="357"/>
      <c r="F515" s="357"/>
      <c r="G515" s="357"/>
      <c r="H515" s="357"/>
      <c r="I515" s="357"/>
      <c r="J515" s="357"/>
    </row>
    <row r="516">
      <c r="E516" s="357"/>
      <c r="F516" s="357"/>
      <c r="G516" s="357"/>
      <c r="H516" s="357"/>
      <c r="I516" s="357"/>
      <c r="J516" s="357"/>
    </row>
    <row r="517">
      <c r="E517" s="357"/>
      <c r="F517" s="357"/>
      <c r="G517" s="357"/>
      <c r="H517" s="357"/>
      <c r="I517" s="357"/>
      <c r="J517" s="357"/>
    </row>
    <row r="518">
      <c r="E518" s="357"/>
      <c r="F518" s="357"/>
      <c r="G518" s="357"/>
      <c r="H518" s="357"/>
      <c r="I518" s="357"/>
      <c r="J518" s="357"/>
    </row>
    <row r="519">
      <c r="E519" s="357"/>
      <c r="F519" s="357"/>
      <c r="G519" s="357"/>
      <c r="H519" s="357"/>
      <c r="I519" s="357"/>
      <c r="J519" s="357"/>
    </row>
    <row r="520">
      <c r="E520" s="357"/>
      <c r="F520" s="357"/>
      <c r="G520" s="357"/>
      <c r="H520" s="357"/>
      <c r="I520" s="357"/>
      <c r="J520" s="357"/>
    </row>
    <row r="521">
      <c r="E521" s="357"/>
      <c r="F521" s="357"/>
      <c r="G521" s="357"/>
      <c r="H521" s="357"/>
      <c r="I521" s="357"/>
      <c r="J521" s="357"/>
    </row>
    <row r="522">
      <c r="E522" s="357"/>
      <c r="F522" s="357"/>
      <c r="G522" s="357"/>
      <c r="H522" s="357"/>
      <c r="I522" s="357"/>
      <c r="J522" s="357"/>
    </row>
    <row r="523">
      <c r="E523" s="357"/>
      <c r="F523" s="357"/>
      <c r="G523" s="357"/>
      <c r="H523" s="357"/>
      <c r="I523" s="357"/>
      <c r="J523" s="357"/>
    </row>
    <row r="524">
      <c r="E524" s="357"/>
      <c r="F524" s="357"/>
      <c r="G524" s="357"/>
      <c r="H524" s="357"/>
      <c r="I524" s="357"/>
      <c r="J524" s="357"/>
    </row>
    <row r="525">
      <c r="E525" s="357"/>
      <c r="F525" s="357"/>
      <c r="G525" s="357"/>
      <c r="H525" s="357"/>
      <c r="I525" s="357"/>
      <c r="J525" s="357"/>
    </row>
    <row r="526">
      <c r="E526" s="357"/>
      <c r="F526" s="357"/>
      <c r="G526" s="357"/>
      <c r="H526" s="357"/>
      <c r="I526" s="357"/>
      <c r="J526" s="357"/>
    </row>
    <row r="527">
      <c r="E527" s="357"/>
      <c r="F527" s="357"/>
      <c r="G527" s="357"/>
      <c r="H527" s="357"/>
      <c r="I527" s="357"/>
      <c r="J527" s="357"/>
    </row>
    <row r="528">
      <c r="E528" s="357"/>
      <c r="F528" s="357"/>
      <c r="G528" s="357"/>
      <c r="H528" s="357"/>
      <c r="I528" s="357"/>
      <c r="J528" s="357"/>
    </row>
    <row r="529">
      <c r="E529" s="357"/>
      <c r="F529" s="357"/>
      <c r="G529" s="357"/>
      <c r="H529" s="357"/>
      <c r="I529" s="357"/>
      <c r="J529" s="357"/>
    </row>
    <row r="530">
      <c r="E530" s="357"/>
      <c r="F530" s="357"/>
      <c r="G530" s="357"/>
      <c r="H530" s="357"/>
      <c r="I530" s="357"/>
      <c r="J530" s="357"/>
    </row>
    <row r="531">
      <c r="E531" s="357"/>
      <c r="F531" s="357"/>
      <c r="G531" s="357"/>
      <c r="H531" s="357"/>
      <c r="I531" s="357"/>
      <c r="J531" s="357"/>
    </row>
    <row r="532">
      <c r="E532" s="357"/>
      <c r="F532" s="357"/>
      <c r="G532" s="357"/>
      <c r="H532" s="357"/>
      <c r="I532" s="357"/>
      <c r="J532" s="357"/>
    </row>
    <row r="533">
      <c r="E533" s="357"/>
      <c r="F533" s="357"/>
      <c r="G533" s="357"/>
      <c r="H533" s="357"/>
      <c r="I533" s="357"/>
      <c r="J533" s="357"/>
    </row>
    <row r="534">
      <c r="E534" s="357"/>
      <c r="F534" s="357"/>
      <c r="G534" s="357"/>
      <c r="H534" s="357"/>
      <c r="I534" s="357"/>
      <c r="J534" s="357"/>
    </row>
    <row r="535">
      <c r="E535" s="357"/>
      <c r="F535" s="357"/>
      <c r="G535" s="357"/>
      <c r="H535" s="357"/>
      <c r="I535" s="357"/>
      <c r="J535" s="357"/>
    </row>
    <row r="536">
      <c r="E536" s="357"/>
      <c r="F536" s="357"/>
      <c r="G536" s="357"/>
      <c r="H536" s="357"/>
      <c r="I536" s="357"/>
      <c r="J536" s="357"/>
    </row>
    <row r="537">
      <c r="E537" s="357"/>
      <c r="F537" s="357"/>
      <c r="G537" s="357"/>
      <c r="H537" s="357"/>
      <c r="I537" s="357"/>
      <c r="J537" s="357"/>
    </row>
    <row r="538">
      <c r="E538" s="357"/>
      <c r="F538" s="357"/>
      <c r="G538" s="357"/>
      <c r="H538" s="357"/>
      <c r="I538" s="357"/>
      <c r="J538" s="357"/>
    </row>
    <row r="539">
      <c r="E539" s="357"/>
      <c r="F539" s="357"/>
      <c r="G539" s="357"/>
      <c r="H539" s="357"/>
      <c r="I539" s="357"/>
      <c r="J539" s="357"/>
    </row>
    <row r="540">
      <c r="E540" s="357"/>
      <c r="F540" s="357"/>
      <c r="G540" s="357"/>
      <c r="H540" s="357"/>
      <c r="I540" s="357"/>
      <c r="J540" s="357"/>
    </row>
    <row r="541">
      <c r="E541" s="357"/>
      <c r="F541" s="357"/>
      <c r="G541" s="357"/>
      <c r="H541" s="357"/>
      <c r="I541" s="357"/>
      <c r="J541" s="357"/>
    </row>
    <row r="542">
      <c r="E542" s="357"/>
      <c r="F542" s="357"/>
      <c r="G542" s="357"/>
      <c r="H542" s="357"/>
      <c r="I542" s="357"/>
      <c r="J542" s="357"/>
    </row>
    <row r="543">
      <c r="E543" s="357"/>
      <c r="F543" s="357"/>
      <c r="G543" s="357"/>
      <c r="H543" s="357"/>
      <c r="I543" s="357"/>
      <c r="J543" s="357"/>
    </row>
    <row r="544">
      <c r="E544" s="357"/>
      <c r="F544" s="357"/>
      <c r="G544" s="357"/>
      <c r="H544" s="357"/>
      <c r="I544" s="357"/>
      <c r="J544" s="357"/>
    </row>
    <row r="545">
      <c r="E545" s="357"/>
      <c r="F545" s="357"/>
      <c r="G545" s="357"/>
      <c r="H545" s="357"/>
      <c r="I545" s="357"/>
      <c r="J545" s="357"/>
    </row>
    <row r="546">
      <c r="E546" s="357"/>
      <c r="F546" s="357"/>
      <c r="G546" s="357"/>
      <c r="H546" s="357"/>
      <c r="I546" s="357"/>
      <c r="J546" s="357"/>
    </row>
    <row r="547">
      <c r="E547" s="357"/>
      <c r="F547" s="357"/>
      <c r="G547" s="357"/>
      <c r="H547" s="357"/>
      <c r="I547" s="357"/>
      <c r="J547" s="357"/>
    </row>
    <row r="548">
      <c r="E548" s="357"/>
      <c r="F548" s="357"/>
      <c r="G548" s="357"/>
      <c r="H548" s="357"/>
      <c r="I548" s="357"/>
      <c r="J548" s="357"/>
    </row>
    <row r="549">
      <c r="E549" s="357"/>
      <c r="F549" s="357"/>
      <c r="G549" s="357"/>
      <c r="H549" s="357"/>
      <c r="I549" s="357"/>
      <c r="J549" s="357"/>
    </row>
    <row r="550">
      <c r="E550" s="357"/>
      <c r="F550" s="357"/>
      <c r="G550" s="357"/>
      <c r="H550" s="357"/>
      <c r="I550" s="357"/>
      <c r="J550" s="357"/>
    </row>
    <row r="551">
      <c r="E551" s="357"/>
      <c r="F551" s="357"/>
      <c r="G551" s="357"/>
      <c r="H551" s="357"/>
      <c r="I551" s="357"/>
      <c r="J551" s="357"/>
    </row>
    <row r="552">
      <c r="E552" s="357"/>
      <c r="F552" s="357"/>
      <c r="G552" s="357"/>
      <c r="H552" s="357"/>
      <c r="I552" s="357"/>
      <c r="J552" s="357"/>
    </row>
    <row r="553">
      <c r="E553" s="357"/>
      <c r="F553" s="357"/>
      <c r="G553" s="357"/>
      <c r="H553" s="357"/>
      <c r="I553" s="357"/>
      <c r="J553" s="357"/>
    </row>
    <row r="554">
      <c r="E554" s="357"/>
      <c r="F554" s="357"/>
      <c r="G554" s="357"/>
      <c r="H554" s="357"/>
      <c r="I554" s="357"/>
      <c r="J554" s="357"/>
    </row>
    <row r="555">
      <c r="E555" s="357"/>
      <c r="F555" s="357"/>
      <c r="G555" s="357"/>
      <c r="H555" s="357"/>
      <c r="I555" s="357"/>
      <c r="J555" s="357"/>
    </row>
    <row r="556">
      <c r="E556" s="357"/>
      <c r="F556" s="357"/>
      <c r="G556" s="357"/>
      <c r="H556" s="357"/>
      <c r="I556" s="357"/>
      <c r="J556" s="357"/>
    </row>
    <row r="557">
      <c r="E557" s="357"/>
      <c r="F557" s="357"/>
      <c r="G557" s="357"/>
      <c r="H557" s="357"/>
      <c r="I557" s="357"/>
      <c r="J557" s="357"/>
    </row>
    <row r="558">
      <c r="E558" s="357"/>
      <c r="F558" s="357"/>
      <c r="G558" s="357"/>
      <c r="H558" s="357"/>
      <c r="I558" s="357"/>
      <c r="J558" s="357"/>
    </row>
    <row r="559">
      <c r="E559" s="357"/>
      <c r="F559" s="357"/>
      <c r="G559" s="357"/>
      <c r="H559" s="357"/>
      <c r="I559" s="357"/>
      <c r="J559" s="357"/>
    </row>
    <row r="560">
      <c r="E560" s="357"/>
      <c r="F560" s="357"/>
      <c r="G560" s="357"/>
      <c r="H560" s="357"/>
      <c r="I560" s="357"/>
      <c r="J560" s="357"/>
    </row>
    <row r="561">
      <c r="E561" s="357"/>
      <c r="F561" s="357"/>
      <c r="G561" s="357"/>
      <c r="H561" s="357"/>
      <c r="I561" s="357"/>
      <c r="J561" s="357"/>
    </row>
    <row r="562">
      <c r="E562" s="357"/>
      <c r="F562" s="357"/>
      <c r="G562" s="357"/>
      <c r="H562" s="357"/>
      <c r="I562" s="357"/>
      <c r="J562" s="357"/>
    </row>
    <row r="563">
      <c r="E563" s="357"/>
      <c r="F563" s="357"/>
      <c r="G563" s="357"/>
      <c r="H563" s="357"/>
      <c r="I563" s="357"/>
      <c r="J563" s="357"/>
    </row>
    <row r="564">
      <c r="E564" s="357"/>
      <c r="F564" s="357"/>
      <c r="G564" s="357"/>
      <c r="H564" s="357"/>
      <c r="I564" s="357"/>
      <c r="J564" s="357"/>
    </row>
    <row r="565">
      <c r="E565" s="357"/>
      <c r="F565" s="357"/>
      <c r="G565" s="357"/>
      <c r="H565" s="357"/>
      <c r="I565" s="357"/>
      <c r="J565" s="357"/>
    </row>
    <row r="566">
      <c r="E566" s="357"/>
      <c r="F566" s="357"/>
      <c r="G566" s="357"/>
      <c r="H566" s="357"/>
      <c r="I566" s="357"/>
      <c r="J566" s="357"/>
    </row>
    <row r="567">
      <c r="E567" s="357"/>
      <c r="F567" s="357"/>
      <c r="G567" s="357"/>
      <c r="H567" s="357"/>
      <c r="I567" s="357"/>
      <c r="J567" s="357"/>
    </row>
    <row r="568">
      <c r="E568" s="357"/>
      <c r="F568" s="357"/>
      <c r="G568" s="357"/>
      <c r="H568" s="357"/>
      <c r="I568" s="357"/>
      <c r="J568" s="357"/>
    </row>
    <row r="569">
      <c r="E569" s="357"/>
      <c r="F569" s="357"/>
      <c r="G569" s="357"/>
      <c r="H569" s="357"/>
      <c r="I569" s="357"/>
      <c r="J569" s="357"/>
    </row>
    <row r="570">
      <c r="E570" s="357"/>
      <c r="F570" s="357"/>
      <c r="G570" s="357"/>
      <c r="H570" s="357"/>
      <c r="I570" s="357"/>
      <c r="J570" s="357"/>
    </row>
    <row r="571">
      <c r="E571" s="357"/>
      <c r="F571" s="357"/>
      <c r="G571" s="357"/>
      <c r="H571" s="357"/>
      <c r="I571" s="357"/>
      <c r="J571" s="357"/>
    </row>
    <row r="572">
      <c r="E572" s="357"/>
      <c r="F572" s="357"/>
      <c r="G572" s="357"/>
      <c r="H572" s="357"/>
      <c r="I572" s="357"/>
      <c r="J572" s="357"/>
    </row>
    <row r="573">
      <c r="E573" s="357"/>
      <c r="F573" s="357"/>
      <c r="G573" s="357"/>
      <c r="H573" s="357"/>
      <c r="I573" s="357"/>
      <c r="J573" s="357"/>
    </row>
    <row r="574">
      <c r="E574" s="357"/>
      <c r="F574" s="357"/>
      <c r="G574" s="357"/>
      <c r="H574" s="357"/>
      <c r="I574" s="357"/>
      <c r="J574" s="357"/>
    </row>
    <row r="575">
      <c r="E575" s="357"/>
      <c r="F575" s="357"/>
      <c r="G575" s="357"/>
      <c r="H575" s="357"/>
      <c r="I575" s="357"/>
      <c r="J575" s="357"/>
    </row>
    <row r="576">
      <c r="E576" s="357"/>
      <c r="F576" s="357"/>
      <c r="G576" s="357"/>
      <c r="H576" s="357"/>
      <c r="I576" s="357"/>
      <c r="J576" s="357"/>
    </row>
    <row r="577">
      <c r="E577" s="357"/>
      <c r="F577" s="357"/>
      <c r="G577" s="357"/>
      <c r="H577" s="357"/>
      <c r="I577" s="357"/>
      <c r="J577" s="357"/>
    </row>
    <row r="578">
      <c r="E578" s="357"/>
      <c r="F578" s="357"/>
      <c r="G578" s="357"/>
      <c r="H578" s="357"/>
      <c r="I578" s="357"/>
      <c r="J578" s="357"/>
    </row>
    <row r="579">
      <c r="E579" s="357"/>
      <c r="F579" s="357"/>
      <c r="G579" s="357"/>
      <c r="H579" s="357"/>
      <c r="I579" s="357"/>
      <c r="J579" s="357"/>
    </row>
    <row r="580">
      <c r="E580" s="357"/>
      <c r="F580" s="357"/>
      <c r="G580" s="357"/>
      <c r="H580" s="357"/>
      <c r="I580" s="357"/>
      <c r="J580" s="357"/>
    </row>
    <row r="581">
      <c r="E581" s="357"/>
      <c r="F581" s="357"/>
      <c r="G581" s="357"/>
      <c r="H581" s="357"/>
      <c r="I581" s="357"/>
      <c r="J581" s="357"/>
    </row>
    <row r="582">
      <c r="E582" s="357"/>
      <c r="F582" s="357"/>
      <c r="G582" s="357"/>
      <c r="H582" s="357"/>
      <c r="I582" s="357"/>
      <c r="J582" s="357"/>
    </row>
    <row r="583">
      <c r="E583" s="357"/>
      <c r="F583" s="357"/>
      <c r="G583" s="357"/>
      <c r="H583" s="357"/>
      <c r="I583" s="357"/>
      <c r="J583" s="357"/>
    </row>
    <row r="584">
      <c r="E584" s="357"/>
      <c r="F584" s="357"/>
      <c r="G584" s="357"/>
      <c r="H584" s="357"/>
      <c r="I584" s="357"/>
      <c r="J584" s="357"/>
    </row>
    <row r="585">
      <c r="E585" s="357"/>
      <c r="F585" s="357"/>
      <c r="G585" s="357"/>
      <c r="H585" s="357"/>
      <c r="I585" s="357"/>
      <c r="J585" s="357"/>
    </row>
    <row r="586">
      <c r="E586" s="357"/>
      <c r="F586" s="357"/>
      <c r="G586" s="357"/>
      <c r="H586" s="357"/>
      <c r="I586" s="357"/>
      <c r="J586" s="357"/>
    </row>
    <row r="587">
      <c r="E587" s="357"/>
      <c r="F587" s="357"/>
      <c r="G587" s="357"/>
      <c r="H587" s="357"/>
      <c r="I587" s="357"/>
      <c r="J587" s="357"/>
    </row>
    <row r="588">
      <c r="E588" s="357"/>
      <c r="F588" s="357"/>
      <c r="G588" s="357"/>
      <c r="H588" s="357"/>
      <c r="I588" s="357"/>
      <c r="J588" s="357"/>
    </row>
    <row r="589">
      <c r="E589" s="357"/>
      <c r="F589" s="357"/>
      <c r="G589" s="357"/>
      <c r="H589" s="357"/>
      <c r="I589" s="357"/>
      <c r="J589" s="357"/>
    </row>
    <row r="590">
      <c r="E590" s="357"/>
      <c r="F590" s="357"/>
      <c r="G590" s="357"/>
      <c r="H590" s="357"/>
      <c r="I590" s="357"/>
      <c r="J590" s="357"/>
    </row>
    <row r="591">
      <c r="E591" s="357"/>
      <c r="F591" s="357"/>
      <c r="G591" s="357"/>
      <c r="H591" s="357"/>
      <c r="I591" s="357"/>
      <c r="J591" s="357"/>
    </row>
    <row r="592">
      <c r="E592" s="357"/>
      <c r="F592" s="357"/>
      <c r="G592" s="357"/>
      <c r="H592" s="357"/>
      <c r="I592" s="357"/>
      <c r="J592" s="357"/>
    </row>
    <row r="593">
      <c r="E593" s="357"/>
      <c r="F593" s="357"/>
      <c r="G593" s="357"/>
      <c r="H593" s="357"/>
      <c r="I593" s="357"/>
      <c r="J593" s="357"/>
    </row>
    <row r="594">
      <c r="E594" s="357"/>
      <c r="F594" s="357"/>
      <c r="G594" s="357"/>
      <c r="H594" s="357"/>
      <c r="I594" s="357"/>
      <c r="J594" s="357"/>
    </row>
    <row r="595">
      <c r="E595" s="357"/>
      <c r="F595" s="357"/>
      <c r="G595" s="357"/>
      <c r="H595" s="357"/>
      <c r="I595" s="357"/>
      <c r="J595" s="357"/>
    </row>
    <row r="596">
      <c r="E596" s="357"/>
      <c r="F596" s="357"/>
      <c r="G596" s="357"/>
      <c r="H596" s="357"/>
      <c r="I596" s="357"/>
      <c r="J596" s="357"/>
    </row>
    <row r="597">
      <c r="E597" s="357"/>
      <c r="F597" s="357"/>
      <c r="G597" s="357"/>
      <c r="H597" s="357"/>
      <c r="I597" s="357"/>
      <c r="J597" s="357"/>
    </row>
    <row r="598">
      <c r="E598" s="357"/>
      <c r="F598" s="357"/>
      <c r="G598" s="357"/>
      <c r="H598" s="357"/>
      <c r="I598" s="357"/>
      <c r="J598" s="357"/>
    </row>
    <row r="599">
      <c r="E599" s="357"/>
      <c r="F599" s="357"/>
      <c r="G599" s="357"/>
      <c r="H599" s="357"/>
      <c r="I599" s="357"/>
      <c r="J599" s="357"/>
    </row>
    <row r="600">
      <c r="E600" s="357"/>
      <c r="F600" s="357"/>
      <c r="G600" s="357"/>
      <c r="H600" s="357"/>
      <c r="I600" s="357"/>
      <c r="J600" s="357"/>
    </row>
    <row r="601">
      <c r="E601" s="357"/>
      <c r="F601" s="357"/>
      <c r="G601" s="357"/>
      <c r="H601" s="357"/>
      <c r="I601" s="357"/>
      <c r="J601" s="357"/>
    </row>
    <row r="602">
      <c r="E602" s="357"/>
      <c r="F602" s="357"/>
      <c r="G602" s="357"/>
      <c r="H602" s="357"/>
      <c r="I602" s="357"/>
      <c r="J602" s="357"/>
    </row>
    <row r="603">
      <c r="E603" s="357"/>
      <c r="F603" s="357"/>
      <c r="G603" s="357"/>
      <c r="H603" s="357"/>
      <c r="I603" s="357"/>
      <c r="J603" s="357"/>
    </row>
    <row r="604">
      <c r="E604" s="357"/>
      <c r="F604" s="357"/>
      <c r="G604" s="357"/>
      <c r="H604" s="357"/>
      <c r="I604" s="357"/>
      <c r="J604" s="357"/>
    </row>
    <row r="605">
      <c r="E605" s="357"/>
      <c r="F605" s="357"/>
      <c r="G605" s="357"/>
      <c r="H605" s="357"/>
      <c r="I605" s="357"/>
      <c r="J605" s="357"/>
    </row>
    <row r="606">
      <c r="E606" s="357"/>
      <c r="F606" s="357"/>
      <c r="G606" s="357"/>
      <c r="H606" s="357"/>
      <c r="I606" s="357"/>
      <c r="J606" s="357"/>
    </row>
    <row r="607">
      <c r="E607" s="357"/>
      <c r="F607" s="357"/>
      <c r="G607" s="357"/>
      <c r="H607" s="357"/>
      <c r="I607" s="357"/>
      <c r="J607" s="357"/>
    </row>
    <row r="608">
      <c r="E608" s="357"/>
      <c r="F608" s="357"/>
      <c r="G608" s="357"/>
      <c r="H608" s="357"/>
      <c r="I608" s="357"/>
      <c r="J608" s="357"/>
    </row>
    <row r="609">
      <c r="E609" s="357"/>
      <c r="F609" s="357"/>
      <c r="G609" s="357"/>
      <c r="H609" s="357"/>
      <c r="I609" s="357"/>
      <c r="J609" s="357"/>
    </row>
    <row r="610">
      <c r="E610" s="357"/>
      <c r="F610" s="357"/>
      <c r="G610" s="357"/>
      <c r="H610" s="357"/>
      <c r="I610" s="357"/>
      <c r="J610" s="357"/>
    </row>
    <row r="611">
      <c r="E611" s="357"/>
      <c r="F611" s="357"/>
      <c r="G611" s="357"/>
      <c r="H611" s="357"/>
      <c r="I611" s="357"/>
      <c r="J611" s="357"/>
    </row>
    <row r="612">
      <c r="E612" s="357"/>
      <c r="F612" s="357"/>
      <c r="G612" s="357"/>
      <c r="H612" s="357"/>
      <c r="I612" s="357"/>
      <c r="J612" s="357"/>
    </row>
    <row r="613">
      <c r="E613" s="357"/>
      <c r="F613" s="357"/>
      <c r="G613" s="357"/>
      <c r="H613" s="357"/>
      <c r="I613" s="357"/>
      <c r="J613" s="357"/>
    </row>
    <row r="614">
      <c r="E614" s="357"/>
      <c r="F614" s="357"/>
      <c r="G614" s="357"/>
      <c r="H614" s="357"/>
      <c r="I614" s="357"/>
      <c r="J614" s="357"/>
    </row>
    <row r="615">
      <c r="E615" s="357"/>
      <c r="F615" s="357"/>
      <c r="G615" s="357"/>
      <c r="H615" s="357"/>
      <c r="I615" s="357"/>
      <c r="J615" s="357"/>
    </row>
    <row r="616">
      <c r="E616" s="357"/>
      <c r="F616" s="357"/>
      <c r="G616" s="357"/>
      <c r="H616" s="357"/>
      <c r="I616" s="357"/>
      <c r="J616" s="357"/>
    </row>
    <row r="617">
      <c r="E617" s="357"/>
      <c r="F617" s="357"/>
      <c r="G617" s="357"/>
      <c r="H617" s="357"/>
      <c r="I617" s="357"/>
      <c r="J617" s="357"/>
    </row>
    <row r="618">
      <c r="E618" s="357"/>
      <c r="F618" s="357"/>
      <c r="G618" s="357"/>
      <c r="H618" s="357"/>
      <c r="I618" s="357"/>
      <c r="J618" s="357"/>
    </row>
    <row r="619">
      <c r="E619" s="357"/>
      <c r="F619" s="357"/>
      <c r="G619" s="357"/>
      <c r="H619" s="357"/>
      <c r="I619" s="357"/>
      <c r="J619" s="357"/>
    </row>
    <row r="620">
      <c r="E620" s="357"/>
      <c r="F620" s="357"/>
      <c r="G620" s="357"/>
      <c r="H620" s="357"/>
      <c r="I620" s="357"/>
      <c r="J620" s="357"/>
    </row>
    <row r="621">
      <c r="E621" s="357"/>
      <c r="F621" s="357"/>
      <c r="G621" s="357"/>
      <c r="H621" s="357"/>
      <c r="I621" s="357"/>
      <c r="J621" s="357"/>
    </row>
    <row r="622">
      <c r="E622" s="357"/>
      <c r="F622" s="357"/>
      <c r="G622" s="357"/>
      <c r="H622" s="357"/>
      <c r="I622" s="357"/>
      <c r="J622" s="357"/>
    </row>
    <row r="623">
      <c r="E623" s="357"/>
      <c r="F623" s="357"/>
      <c r="G623" s="357"/>
      <c r="H623" s="357"/>
      <c r="I623" s="357"/>
      <c r="J623" s="357"/>
    </row>
    <row r="624">
      <c r="E624" s="357"/>
      <c r="F624" s="357"/>
      <c r="G624" s="357"/>
      <c r="H624" s="357"/>
      <c r="I624" s="357"/>
      <c r="J624" s="357"/>
    </row>
    <row r="625">
      <c r="E625" s="357"/>
      <c r="F625" s="357"/>
      <c r="G625" s="357"/>
      <c r="H625" s="357"/>
      <c r="I625" s="357"/>
      <c r="J625" s="357"/>
    </row>
    <row r="626">
      <c r="E626" s="357"/>
      <c r="F626" s="357"/>
      <c r="G626" s="357"/>
      <c r="H626" s="357"/>
      <c r="I626" s="357"/>
      <c r="J626" s="357"/>
    </row>
    <row r="627">
      <c r="E627" s="357"/>
      <c r="F627" s="357"/>
      <c r="G627" s="357"/>
      <c r="H627" s="357"/>
      <c r="I627" s="357"/>
      <c r="J627" s="357"/>
    </row>
    <row r="628">
      <c r="E628" s="357"/>
      <c r="F628" s="357"/>
      <c r="G628" s="357"/>
      <c r="H628" s="357"/>
      <c r="I628" s="357"/>
      <c r="J628" s="357"/>
    </row>
    <row r="629">
      <c r="E629" s="357"/>
      <c r="F629" s="357"/>
      <c r="G629" s="357"/>
      <c r="H629" s="357"/>
      <c r="I629" s="357"/>
      <c r="J629" s="357"/>
    </row>
    <row r="630">
      <c r="E630" s="357"/>
      <c r="F630" s="357"/>
      <c r="G630" s="357"/>
      <c r="H630" s="357"/>
      <c r="I630" s="357"/>
      <c r="J630" s="357"/>
    </row>
    <row r="631">
      <c r="E631" s="357"/>
      <c r="F631" s="357"/>
      <c r="G631" s="357"/>
      <c r="H631" s="357"/>
      <c r="I631" s="357"/>
      <c r="J631" s="357"/>
    </row>
    <row r="632">
      <c r="E632" s="357"/>
      <c r="F632" s="357"/>
      <c r="G632" s="357"/>
      <c r="H632" s="357"/>
      <c r="I632" s="357"/>
      <c r="J632" s="357"/>
    </row>
    <row r="633">
      <c r="E633" s="357"/>
      <c r="F633" s="357"/>
      <c r="G633" s="357"/>
      <c r="H633" s="357"/>
      <c r="I633" s="357"/>
      <c r="J633" s="357"/>
    </row>
    <row r="634">
      <c r="E634" s="357"/>
      <c r="F634" s="357"/>
      <c r="G634" s="357"/>
      <c r="H634" s="357"/>
      <c r="I634" s="357"/>
      <c r="J634" s="357"/>
    </row>
    <row r="635">
      <c r="E635" s="357"/>
      <c r="F635" s="357"/>
      <c r="G635" s="357"/>
      <c r="H635" s="357"/>
      <c r="I635" s="357"/>
      <c r="J635" s="357"/>
    </row>
    <row r="636">
      <c r="E636" s="357"/>
      <c r="F636" s="357"/>
      <c r="G636" s="357"/>
      <c r="H636" s="357"/>
      <c r="I636" s="357"/>
      <c r="J636" s="357"/>
    </row>
    <row r="637">
      <c r="E637" s="357"/>
      <c r="F637" s="357"/>
      <c r="G637" s="357"/>
      <c r="H637" s="357"/>
      <c r="I637" s="357"/>
      <c r="J637" s="357"/>
    </row>
    <row r="638">
      <c r="E638" s="357"/>
      <c r="F638" s="357"/>
      <c r="G638" s="357"/>
      <c r="H638" s="357"/>
      <c r="I638" s="357"/>
      <c r="J638" s="357"/>
    </row>
    <row r="639">
      <c r="E639" s="357"/>
      <c r="F639" s="357"/>
      <c r="G639" s="357"/>
      <c r="H639" s="357"/>
      <c r="I639" s="357"/>
      <c r="J639" s="357"/>
    </row>
    <row r="640">
      <c r="E640" s="357"/>
      <c r="F640" s="357"/>
      <c r="G640" s="357"/>
      <c r="H640" s="357"/>
      <c r="I640" s="357"/>
      <c r="J640" s="357"/>
    </row>
    <row r="641">
      <c r="E641" s="357"/>
      <c r="F641" s="357"/>
      <c r="G641" s="357"/>
      <c r="H641" s="357"/>
      <c r="I641" s="357"/>
      <c r="J641" s="357"/>
    </row>
    <row r="642">
      <c r="E642" s="357"/>
      <c r="F642" s="357"/>
      <c r="G642" s="357"/>
      <c r="H642" s="357"/>
      <c r="I642" s="357"/>
      <c r="J642" s="357"/>
    </row>
    <row r="643">
      <c r="E643" s="357"/>
      <c r="F643" s="357"/>
      <c r="G643" s="357"/>
      <c r="H643" s="357"/>
      <c r="I643" s="357"/>
      <c r="J643" s="357"/>
    </row>
    <row r="644">
      <c r="E644" s="357"/>
      <c r="F644" s="357"/>
      <c r="G644" s="357"/>
      <c r="H644" s="357"/>
      <c r="I644" s="357"/>
      <c r="J644" s="357"/>
    </row>
    <row r="645">
      <c r="E645" s="357"/>
      <c r="F645" s="357"/>
      <c r="G645" s="357"/>
      <c r="H645" s="357"/>
      <c r="I645" s="357"/>
      <c r="J645" s="357"/>
    </row>
    <row r="646">
      <c r="E646" s="357"/>
      <c r="F646" s="357"/>
      <c r="G646" s="357"/>
      <c r="H646" s="357"/>
      <c r="I646" s="357"/>
      <c r="J646" s="357"/>
    </row>
    <row r="647">
      <c r="E647" s="357"/>
      <c r="F647" s="357"/>
      <c r="G647" s="357"/>
      <c r="H647" s="357"/>
      <c r="I647" s="357"/>
      <c r="J647" s="357"/>
    </row>
    <row r="648">
      <c r="E648" s="357"/>
      <c r="F648" s="357"/>
      <c r="G648" s="357"/>
      <c r="H648" s="357"/>
      <c r="I648" s="357"/>
      <c r="J648" s="357"/>
    </row>
    <row r="649">
      <c r="E649" s="357"/>
      <c r="F649" s="357"/>
      <c r="G649" s="357"/>
      <c r="H649" s="357"/>
      <c r="I649" s="357"/>
      <c r="J649" s="357"/>
    </row>
    <row r="650">
      <c r="E650" s="357"/>
      <c r="F650" s="357"/>
      <c r="G650" s="357"/>
      <c r="H650" s="357"/>
      <c r="I650" s="357"/>
      <c r="J650" s="357"/>
    </row>
    <row r="651">
      <c r="E651" s="357"/>
      <c r="F651" s="357"/>
      <c r="G651" s="357"/>
      <c r="H651" s="357"/>
      <c r="I651" s="357"/>
      <c r="J651" s="357"/>
    </row>
    <row r="652">
      <c r="E652" s="357"/>
      <c r="F652" s="357"/>
      <c r="G652" s="357"/>
      <c r="H652" s="357"/>
      <c r="I652" s="357"/>
      <c r="J652" s="357"/>
    </row>
    <row r="653">
      <c r="E653" s="357"/>
      <c r="F653" s="357"/>
      <c r="G653" s="357"/>
      <c r="H653" s="357"/>
      <c r="I653" s="357"/>
      <c r="J653" s="357"/>
    </row>
    <row r="654">
      <c r="E654" s="357"/>
      <c r="F654" s="357"/>
      <c r="G654" s="357"/>
      <c r="H654" s="357"/>
      <c r="I654" s="357"/>
      <c r="J654" s="357"/>
    </row>
    <row r="655">
      <c r="E655" s="357"/>
      <c r="F655" s="357"/>
      <c r="G655" s="357"/>
      <c r="H655" s="357"/>
      <c r="I655" s="357"/>
      <c r="J655" s="357"/>
    </row>
    <row r="656">
      <c r="E656" s="357"/>
      <c r="F656" s="357"/>
      <c r="G656" s="357"/>
      <c r="H656" s="357"/>
      <c r="I656" s="357"/>
      <c r="J656" s="357"/>
    </row>
    <row r="657">
      <c r="E657" s="357"/>
      <c r="F657" s="357"/>
      <c r="G657" s="357"/>
      <c r="H657" s="357"/>
      <c r="I657" s="357"/>
      <c r="J657" s="357"/>
    </row>
    <row r="658">
      <c r="E658" s="357"/>
      <c r="F658" s="357"/>
      <c r="G658" s="357"/>
      <c r="H658" s="357"/>
      <c r="I658" s="357"/>
      <c r="J658" s="357"/>
    </row>
    <row r="659">
      <c r="E659" s="357"/>
      <c r="F659" s="357"/>
      <c r="G659" s="357"/>
      <c r="H659" s="357"/>
      <c r="I659" s="357"/>
      <c r="J659" s="357"/>
    </row>
    <row r="660">
      <c r="E660" s="357"/>
      <c r="F660" s="357"/>
      <c r="G660" s="357"/>
      <c r="H660" s="357"/>
      <c r="I660" s="357"/>
      <c r="J660" s="357"/>
    </row>
    <row r="661">
      <c r="E661" s="357"/>
      <c r="F661" s="357"/>
      <c r="G661" s="357"/>
      <c r="H661" s="357"/>
      <c r="I661" s="357"/>
      <c r="J661" s="357"/>
    </row>
    <row r="662">
      <c r="E662" s="357"/>
      <c r="F662" s="357"/>
      <c r="G662" s="357"/>
      <c r="H662" s="357"/>
      <c r="I662" s="357"/>
      <c r="J662" s="357"/>
    </row>
    <row r="663">
      <c r="E663" s="357"/>
      <c r="F663" s="357"/>
      <c r="G663" s="357"/>
      <c r="H663" s="357"/>
      <c r="I663" s="357"/>
      <c r="J663" s="357"/>
    </row>
    <row r="664">
      <c r="E664" s="357"/>
      <c r="F664" s="357"/>
      <c r="G664" s="357"/>
      <c r="H664" s="357"/>
      <c r="I664" s="357"/>
      <c r="J664" s="357"/>
    </row>
    <row r="665">
      <c r="E665" s="357"/>
      <c r="F665" s="357"/>
      <c r="G665" s="357"/>
      <c r="H665" s="357"/>
      <c r="I665" s="357"/>
      <c r="J665" s="357"/>
    </row>
    <row r="666">
      <c r="E666" s="357"/>
      <c r="F666" s="357"/>
      <c r="G666" s="357"/>
      <c r="H666" s="357"/>
      <c r="I666" s="357"/>
      <c r="J666" s="357"/>
    </row>
    <row r="667">
      <c r="E667" s="357"/>
      <c r="F667" s="357"/>
      <c r="G667" s="357"/>
      <c r="H667" s="357"/>
      <c r="I667" s="357"/>
      <c r="J667" s="357"/>
    </row>
    <row r="668">
      <c r="E668" s="357"/>
      <c r="F668" s="357"/>
      <c r="G668" s="357"/>
      <c r="H668" s="357"/>
      <c r="I668" s="357"/>
      <c r="J668" s="357"/>
    </row>
    <row r="669">
      <c r="E669" s="357"/>
      <c r="F669" s="357"/>
      <c r="G669" s="357"/>
      <c r="H669" s="357"/>
      <c r="I669" s="357"/>
      <c r="J669" s="357"/>
    </row>
    <row r="670">
      <c r="E670" s="357"/>
      <c r="F670" s="357"/>
      <c r="G670" s="357"/>
      <c r="H670" s="357"/>
      <c r="I670" s="357"/>
      <c r="J670" s="357"/>
    </row>
    <row r="671">
      <c r="E671" s="357"/>
      <c r="F671" s="357"/>
      <c r="G671" s="357"/>
      <c r="H671" s="357"/>
      <c r="I671" s="357"/>
      <c r="J671" s="357"/>
    </row>
    <row r="672">
      <c r="E672" s="357"/>
      <c r="F672" s="357"/>
      <c r="G672" s="357"/>
      <c r="H672" s="357"/>
      <c r="I672" s="357"/>
      <c r="J672" s="357"/>
    </row>
    <row r="673">
      <c r="E673" s="357"/>
      <c r="F673" s="357"/>
      <c r="G673" s="357"/>
      <c r="H673" s="357"/>
      <c r="I673" s="357"/>
      <c r="J673" s="357"/>
    </row>
    <row r="674">
      <c r="E674" s="357"/>
      <c r="F674" s="357"/>
      <c r="G674" s="357"/>
      <c r="H674" s="357"/>
      <c r="I674" s="357"/>
      <c r="J674" s="357"/>
    </row>
    <row r="675">
      <c r="E675" s="357"/>
      <c r="F675" s="357"/>
      <c r="G675" s="357"/>
      <c r="H675" s="357"/>
      <c r="I675" s="357"/>
      <c r="J675" s="357"/>
    </row>
    <row r="676">
      <c r="E676" s="357"/>
      <c r="F676" s="357"/>
      <c r="G676" s="357"/>
      <c r="H676" s="357"/>
      <c r="I676" s="357"/>
      <c r="J676" s="357"/>
    </row>
    <row r="677">
      <c r="E677" s="357"/>
      <c r="F677" s="357"/>
      <c r="G677" s="357"/>
      <c r="H677" s="357"/>
      <c r="I677" s="357"/>
      <c r="J677" s="357"/>
    </row>
    <row r="678">
      <c r="E678" s="357"/>
      <c r="F678" s="357"/>
      <c r="G678" s="357"/>
      <c r="H678" s="357"/>
      <c r="I678" s="357"/>
      <c r="J678" s="357"/>
    </row>
    <row r="679">
      <c r="E679" s="357"/>
      <c r="F679" s="357"/>
      <c r="G679" s="357"/>
      <c r="H679" s="357"/>
      <c r="I679" s="357"/>
      <c r="J679" s="357"/>
    </row>
    <row r="680">
      <c r="E680" s="357"/>
      <c r="F680" s="357"/>
      <c r="G680" s="357"/>
      <c r="H680" s="357"/>
      <c r="I680" s="357"/>
      <c r="J680" s="357"/>
    </row>
    <row r="681">
      <c r="E681" s="357"/>
      <c r="F681" s="357"/>
      <c r="G681" s="357"/>
      <c r="H681" s="357"/>
      <c r="I681" s="357"/>
      <c r="J681" s="357"/>
    </row>
    <row r="682">
      <c r="E682" s="357"/>
      <c r="F682" s="357"/>
      <c r="G682" s="357"/>
      <c r="H682" s="357"/>
      <c r="I682" s="357"/>
      <c r="J682" s="357"/>
    </row>
    <row r="683">
      <c r="E683" s="357"/>
      <c r="F683" s="357"/>
      <c r="G683" s="357"/>
      <c r="H683" s="357"/>
      <c r="I683" s="357"/>
      <c r="J683" s="357"/>
    </row>
    <row r="684">
      <c r="E684" s="357"/>
      <c r="F684" s="357"/>
      <c r="G684" s="357"/>
      <c r="H684" s="357"/>
      <c r="I684" s="357"/>
      <c r="J684" s="357"/>
    </row>
    <row r="685">
      <c r="E685" s="357"/>
      <c r="F685" s="357"/>
      <c r="G685" s="357"/>
      <c r="H685" s="357"/>
      <c r="I685" s="357"/>
      <c r="J685" s="357"/>
    </row>
    <row r="686">
      <c r="E686" s="357"/>
      <c r="F686" s="357"/>
      <c r="G686" s="357"/>
      <c r="H686" s="357"/>
      <c r="I686" s="357"/>
      <c r="J686" s="357"/>
    </row>
    <row r="687">
      <c r="E687" s="357"/>
      <c r="F687" s="357"/>
      <c r="G687" s="357"/>
      <c r="H687" s="357"/>
      <c r="I687" s="357"/>
      <c r="J687" s="357"/>
    </row>
    <row r="688">
      <c r="E688" s="357"/>
      <c r="F688" s="357"/>
      <c r="G688" s="357"/>
      <c r="H688" s="357"/>
      <c r="I688" s="357"/>
      <c r="J688" s="357"/>
    </row>
    <row r="689">
      <c r="E689" s="357"/>
      <c r="F689" s="357"/>
      <c r="G689" s="357"/>
      <c r="H689" s="357"/>
      <c r="I689" s="357"/>
      <c r="J689" s="357"/>
    </row>
    <row r="690">
      <c r="E690" s="357"/>
      <c r="F690" s="357"/>
      <c r="G690" s="357"/>
      <c r="H690" s="357"/>
      <c r="I690" s="357"/>
      <c r="J690" s="357"/>
    </row>
    <row r="691">
      <c r="E691" s="357"/>
      <c r="F691" s="357"/>
      <c r="G691" s="357"/>
      <c r="H691" s="357"/>
      <c r="I691" s="357"/>
      <c r="J691" s="357"/>
    </row>
    <row r="692">
      <c r="E692" s="357"/>
      <c r="F692" s="357"/>
      <c r="G692" s="357"/>
      <c r="H692" s="357"/>
      <c r="I692" s="357"/>
      <c r="J692" s="357"/>
    </row>
    <row r="693">
      <c r="E693" s="357"/>
      <c r="F693" s="357"/>
      <c r="G693" s="357"/>
      <c r="H693" s="357"/>
      <c r="I693" s="357"/>
      <c r="J693" s="357"/>
    </row>
    <row r="694">
      <c r="E694" s="357"/>
      <c r="F694" s="357"/>
      <c r="G694" s="357"/>
      <c r="H694" s="357"/>
      <c r="I694" s="357"/>
      <c r="J694" s="357"/>
    </row>
    <row r="695">
      <c r="E695" s="357"/>
      <c r="F695" s="357"/>
      <c r="G695" s="357"/>
      <c r="H695" s="357"/>
      <c r="I695" s="357"/>
      <c r="J695" s="357"/>
    </row>
    <row r="696">
      <c r="E696" s="357"/>
      <c r="F696" s="357"/>
      <c r="G696" s="357"/>
      <c r="H696" s="357"/>
      <c r="I696" s="357"/>
      <c r="J696" s="357"/>
    </row>
    <row r="697">
      <c r="E697" s="357"/>
      <c r="F697" s="357"/>
      <c r="G697" s="357"/>
      <c r="H697" s="357"/>
      <c r="I697" s="357"/>
      <c r="J697" s="357"/>
    </row>
    <row r="698">
      <c r="E698" s="357"/>
      <c r="F698" s="357"/>
      <c r="G698" s="357"/>
      <c r="H698" s="357"/>
      <c r="I698" s="357"/>
      <c r="J698" s="357"/>
    </row>
    <row r="699">
      <c r="E699" s="357"/>
      <c r="F699" s="357"/>
      <c r="G699" s="357"/>
      <c r="H699" s="357"/>
      <c r="I699" s="357"/>
      <c r="J699" s="357"/>
    </row>
    <row r="700">
      <c r="E700" s="357"/>
      <c r="F700" s="357"/>
      <c r="G700" s="357"/>
      <c r="H700" s="357"/>
      <c r="I700" s="357"/>
      <c r="J700" s="357"/>
    </row>
    <row r="701">
      <c r="E701" s="357"/>
      <c r="F701" s="357"/>
      <c r="G701" s="357"/>
      <c r="H701" s="357"/>
      <c r="I701" s="357"/>
      <c r="J701" s="357"/>
    </row>
    <row r="702">
      <c r="E702" s="357"/>
      <c r="F702" s="357"/>
      <c r="G702" s="357"/>
      <c r="H702" s="357"/>
      <c r="I702" s="357"/>
      <c r="J702" s="357"/>
    </row>
    <row r="703">
      <c r="E703" s="357"/>
      <c r="F703" s="357"/>
      <c r="G703" s="357"/>
      <c r="H703" s="357"/>
      <c r="I703" s="357"/>
      <c r="J703" s="357"/>
    </row>
    <row r="704">
      <c r="E704" s="357"/>
      <c r="F704" s="357"/>
      <c r="G704" s="357"/>
      <c r="H704" s="357"/>
      <c r="I704" s="357"/>
      <c r="J704" s="357"/>
    </row>
    <row r="705">
      <c r="E705" s="357"/>
      <c r="F705" s="357"/>
      <c r="G705" s="357"/>
      <c r="H705" s="357"/>
      <c r="I705" s="357"/>
      <c r="J705" s="357"/>
    </row>
    <row r="706">
      <c r="E706" s="357"/>
      <c r="F706" s="357"/>
      <c r="G706" s="357"/>
      <c r="H706" s="357"/>
      <c r="I706" s="357"/>
      <c r="J706" s="357"/>
    </row>
    <row r="707">
      <c r="E707" s="357"/>
      <c r="F707" s="357"/>
      <c r="G707" s="357"/>
      <c r="H707" s="357"/>
      <c r="I707" s="357"/>
      <c r="J707" s="357"/>
    </row>
    <row r="708">
      <c r="E708" s="357"/>
      <c r="F708" s="357"/>
      <c r="G708" s="357"/>
      <c r="H708" s="357"/>
      <c r="I708" s="357"/>
      <c r="J708" s="357"/>
    </row>
    <row r="709">
      <c r="E709" s="357"/>
      <c r="F709" s="357"/>
      <c r="G709" s="357"/>
      <c r="H709" s="357"/>
      <c r="I709" s="357"/>
      <c r="J709" s="357"/>
    </row>
    <row r="710">
      <c r="E710" s="357"/>
      <c r="F710" s="357"/>
      <c r="G710" s="357"/>
      <c r="H710" s="357"/>
      <c r="I710" s="357"/>
      <c r="J710" s="357"/>
    </row>
    <row r="711">
      <c r="E711" s="357"/>
      <c r="F711" s="357"/>
      <c r="G711" s="357"/>
      <c r="H711" s="357"/>
      <c r="I711" s="357"/>
      <c r="J711" s="357"/>
    </row>
    <row r="712">
      <c r="E712" s="357"/>
      <c r="F712" s="357"/>
      <c r="G712" s="357"/>
      <c r="H712" s="357"/>
      <c r="I712" s="357"/>
      <c r="J712" s="357"/>
    </row>
    <row r="713">
      <c r="E713" s="357"/>
      <c r="F713" s="357"/>
      <c r="G713" s="357"/>
      <c r="H713" s="357"/>
      <c r="I713" s="357"/>
      <c r="J713" s="357"/>
    </row>
    <row r="714">
      <c r="E714" s="357"/>
      <c r="F714" s="357"/>
      <c r="G714" s="357"/>
      <c r="H714" s="357"/>
      <c r="I714" s="357"/>
      <c r="J714" s="357"/>
    </row>
    <row r="715">
      <c r="E715" s="357"/>
      <c r="F715" s="357"/>
      <c r="G715" s="357"/>
      <c r="H715" s="357"/>
      <c r="I715" s="357"/>
      <c r="J715" s="357"/>
    </row>
    <row r="716">
      <c r="E716" s="357"/>
      <c r="F716" s="357"/>
      <c r="G716" s="357"/>
      <c r="H716" s="357"/>
      <c r="I716" s="357"/>
      <c r="J716" s="357"/>
    </row>
    <row r="717">
      <c r="E717" s="357"/>
      <c r="F717" s="357"/>
      <c r="G717" s="357"/>
      <c r="H717" s="357"/>
      <c r="I717" s="357"/>
      <c r="J717" s="357"/>
    </row>
    <row r="718">
      <c r="E718" s="357"/>
      <c r="F718" s="357"/>
      <c r="G718" s="357"/>
      <c r="H718" s="357"/>
      <c r="I718" s="357"/>
      <c r="J718" s="357"/>
    </row>
    <row r="719">
      <c r="E719" s="357"/>
      <c r="F719" s="357"/>
      <c r="G719" s="357"/>
      <c r="H719" s="357"/>
      <c r="I719" s="357"/>
      <c r="J719" s="357"/>
    </row>
    <row r="720">
      <c r="E720" s="357"/>
      <c r="F720" s="357"/>
      <c r="G720" s="357"/>
      <c r="H720" s="357"/>
      <c r="I720" s="357"/>
      <c r="J720" s="357"/>
    </row>
    <row r="721">
      <c r="E721" s="357"/>
      <c r="F721" s="357"/>
      <c r="G721" s="357"/>
      <c r="H721" s="357"/>
      <c r="I721" s="357"/>
      <c r="J721" s="357"/>
    </row>
    <row r="722">
      <c r="E722" s="357"/>
      <c r="F722" s="357"/>
      <c r="G722" s="357"/>
      <c r="H722" s="357"/>
      <c r="I722" s="357"/>
      <c r="J722" s="357"/>
    </row>
    <row r="723">
      <c r="E723" s="357"/>
      <c r="F723" s="357"/>
      <c r="G723" s="357"/>
      <c r="H723" s="357"/>
      <c r="I723" s="357"/>
      <c r="J723" s="357"/>
    </row>
    <row r="724">
      <c r="E724" s="357"/>
      <c r="F724" s="357"/>
      <c r="G724" s="357"/>
      <c r="H724" s="357"/>
      <c r="I724" s="357"/>
      <c r="J724" s="357"/>
    </row>
    <row r="725">
      <c r="E725" s="357"/>
      <c r="F725" s="357"/>
      <c r="G725" s="357"/>
      <c r="H725" s="357"/>
      <c r="I725" s="357"/>
      <c r="J725" s="357"/>
    </row>
    <row r="726">
      <c r="E726" s="357"/>
      <c r="F726" s="357"/>
      <c r="G726" s="357"/>
      <c r="H726" s="357"/>
      <c r="I726" s="357"/>
      <c r="J726" s="357"/>
    </row>
    <row r="727">
      <c r="E727" s="357"/>
      <c r="F727" s="357"/>
      <c r="G727" s="357"/>
      <c r="H727" s="357"/>
      <c r="I727" s="357"/>
      <c r="J727" s="357"/>
    </row>
    <row r="728">
      <c r="E728" s="357"/>
      <c r="F728" s="357"/>
      <c r="G728" s="357"/>
      <c r="H728" s="357"/>
      <c r="I728" s="357"/>
      <c r="J728" s="357"/>
    </row>
    <row r="729">
      <c r="E729" s="357"/>
      <c r="F729" s="357"/>
      <c r="G729" s="357"/>
      <c r="H729" s="357"/>
      <c r="I729" s="357"/>
      <c r="J729" s="357"/>
    </row>
    <row r="730">
      <c r="E730" s="357"/>
      <c r="F730" s="357"/>
      <c r="G730" s="357"/>
      <c r="H730" s="357"/>
      <c r="I730" s="357"/>
      <c r="J730" s="357"/>
    </row>
    <row r="731">
      <c r="E731" s="357"/>
      <c r="F731" s="357"/>
      <c r="G731" s="357"/>
      <c r="H731" s="357"/>
      <c r="I731" s="357"/>
      <c r="J731" s="357"/>
    </row>
    <row r="732">
      <c r="E732" s="357"/>
      <c r="F732" s="357"/>
      <c r="G732" s="357"/>
      <c r="H732" s="357"/>
      <c r="I732" s="357"/>
      <c r="J732" s="357"/>
    </row>
    <row r="733">
      <c r="E733" s="357"/>
      <c r="F733" s="357"/>
      <c r="G733" s="357"/>
      <c r="H733" s="357"/>
      <c r="I733" s="357"/>
      <c r="J733" s="357"/>
    </row>
    <row r="734">
      <c r="E734" s="357"/>
      <c r="F734" s="357"/>
      <c r="G734" s="357"/>
      <c r="H734" s="357"/>
      <c r="I734" s="357"/>
      <c r="J734" s="357"/>
    </row>
    <row r="735">
      <c r="E735" s="357"/>
      <c r="F735" s="357"/>
      <c r="G735" s="357"/>
      <c r="H735" s="357"/>
      <c r="I735" s="357"/>
      <c r="J735" s="357"/>
    </row>
    <row r="736">
      <c r="E736" s="357"/>
      <c r="F736" s="357"/>
      <c r="G736" s="357"/>
      <c r="H736" s="357"/>
      <c r="I736" s="357"/>
      <c r="J736" s="357"/>
    </row>
    <row r="737">
      <c r="E737" s="357"/>
      <c r="F737" s="357"/>
      <c r="G737" s="357"/>
      <c r="H737" s="357"/>
      <c r="I737" s="357"/>
      <c r="J737" s="357"/>
    </row>
    <row r="738">
      <c r="E738" s="357"/>
      <c r="F738" s="357"/>
      <c r="G738" s="357"/>
      <c r="H738" s="357"/>
      <c r="I738" s="357"/>
      <c r="J738" s="357"/>
    </row>
    <row r="739">
      <c r="E739" s="357"/>
      <c r="F739" s="357"/>
      <c r="G739" s="357"/>
      <c r="H739" s="357"/>
      <c r="I739" s="357"/>
      <c r="J739" s="357"/>
    </row>
    <row r="740">
      <c r="E740" s="357"/>
      <c r="F740" s="357"/>
      <c r="G740" s="357"/>
      <c r="H740" s="357"/>
      <c r="I740" s="357"/>
      <c r="J740" s="357"/>
    </row>
    <row r="741">
      <c r="E741" s="357"/>
      <c r="F741" s="357"/>
      <c r="G741" s="357"/>
      <c r="H741" s="357"/>
      <c r="I741" s="357"/>
      <c r="J741" s="357"/>
    </row>
    <row r="742">
      <c r="E742" s="357"/>
      <c r="F742" s="357"/>
      <c r="G742" s="357"/>
      <c r="H742" s="357"/>
      <c r="I742" s="357"/>
      <c r="J742" s="357"/>
    </row>
    <row r="743">
      <c r="E743" s="357"/>
      <c r="F743" s="357"/>
      <c r="G743" s="357"/>
      <c r="H743" s="357"/>
      <c r="I743" s="357"/>
      <c r="J743" s="357"/>
    </row>
    <row r="744">
      <c r="E744" s="357"/>
      <c r="F744" s="357"/>
      <c r="G744" s="357"/>
      <c r="H744" s="357"/>
      <c r="I744" s="357"/>
      <c r="J744" s="357"/>
    </row>
    <row r="745">
      <c r="E745" s="357"/>
      <c r="F745" s="357"/>
      <c r="G745" s="357"/>
      <c r="H745" s="357"/>
      <c r="I745" s="357"/>
      <c r="J745" s="357"/>
    </row>
    <row r="746">
      <c r="E746" s="357"/>
      <c r="F746" s="357"/>
      <c r="G746" s="357"/>
      <c r="H746" s="357"/>
      <c r="I746" s="357"/>
      <c r="J746" s="357"/>
    </row>
    <row r="747">
      <c r="E747" s="357"/>
      <c r="F747" s="357"/>
      <c r="G747" s="357"/>
      <c r="H747" s="357"/>
      <c r="I747" s="357"/>
      <c r="J747" s="357"/>
    </row>
    <row r="748">
      <c r="E748" s="357"/>
      <c r="F748" s="357"/>
      <c r="G748" s="357"/>
      <c r="H748" s="357"/>
      <c r="I748" s="357"/>
      <c r="J748" s="357"/>
    </row>
    <row r="749">
      <c r="E749" s="357"/>
      <c r="F749" s="357"/>
      <c r="G749" s="357"/>
      <c r="H749" s="357"/>
      <c r="I749" s="357"/>
      <c r="J749" s="357"/>
    </row>
    <row r="750">
      <c r="E750" s="357"/>
      <c r="F750" s="357"/>
      <c r="G750" s="357"/>
      <c r="H750" s="357"/>
      <c r="I750" s="357"/>
      <c r="J750" s="357"/>
    </row>
    <row r="751">
      <c r="E751" s="357"/>
      <c r="F751" s="357"/>
      <c r="G751" s="357"/>
      <c r="H751" s="357"/>
      <c r="I751" s="357"/>
      <c r="J751" s="357"/>
    </row>
    <row r="752">
      <c r="E752" s="357"/>
      <c r="F752" s="357"/>
      <c r="G752" s="357"/>
      <c r="H752" s="357"/>
      <c r="I752" s="357"/>
      <c r="J752" s="357"/>
    </row>
    <row r="753">
      <c r="E753" s="357"/>
      <c r="F753" s="357"/>
      <c r="G753" s="357"/>
      <c r="H753" s="357"/>
      <c r="I753" s="357"/>
      <c r="J753" s="357"/>
    </row>
    <row r="754">
      <c r="E754" s="357"/>
      <c r="F754" s="357"/>
      <c r="G754" s="357"/>
      <c r="H754" s="357"/>
      <c r="I754" s="357"/>
      <c r="J754" s="357"/>
    </row>
    <row r="755">
      <c r="E755" s="357"/>
      <c r="F755" s="357"/>
      <c r="G755" s="357"/>
      <c r="H755" s="357"/>
      <c r="I755" s="357"/>
      <c r="J755" s="357"/>
    </row>
    <row r="756">
      <c r="E756" s="357"/>
      <c r="F756" s="357"/>
      <c r="G756" s="357"/>
      <c r="H756" s="357"/>
      <c r="I756" s="357"/>
      <c r="J756" s="357"/>
    </row>
    <row r="757">
      <c r="E757" s="357"/>
      <c r="F757" s="357"/>
      <c r="G757" s="357"/>
      <c r="H757" s="357"/>
      <c r="I757" s="357"/>
      <c r="J757" s="357"/>
    </row>
    <row r="758">
      <c r="E758" s="357"/>
      <c r="F758" s="357"/>
      <c r="G758" s="357"/>
      <c r="H758" s="357"/>
      <c r="I758" s="357"/>
      <c r="J758" s="357"/>
    </row>
    <row r="759">
      <c r="E759" s="357"/>
      <c r="F759" s="357"/>
      <c r="G759" s="357"/>
      <c r="H759" s="357"/>
      <c r="I759" s="357"/>
      <c r="J759" s="357"/>
    </row>
    <row r="760">
      <c r="E760" s="357"/>
      <c r="F760" s="357"/>
      <c r="G760" s="357"/>
      <c r="H760" s="357"/>
      <c r="I760" s="357"/>
      <c r="J760" s="357"/>
    </row>
    <row r="761">
      <c r="E761" s="357"/>
      <c r="F761" s="357"/>
      <c r="G761" s="357"/>
      <c r="H761" s="357"/>
      <c r="I761" s="357"/>
      <c r="J761" s="357"/>
    </row>
    <row r="762">
      <c r="E762" s="357"/>
      <c r="F762" s="357"/>
      <c r="G762" s="357"/>
      <c r="H762" s="357"/>
      <c r="I762" s="357"/>
      <c r="J762" s="357"/>
    </row>
    <row r="763">
      <c r="E763" s="357"/>
      <c r="F763" s="357"/>
      <c r="G763" s="357"/>
      <c r="H763" s="357"/>
      <c r="I763" s="357"/>
      <c r="J763" s="357"/>
    </row>
    <row r="764">
      <c r="E764" s="357"/>
      <c r="F764" s="357"/>
      <c r="G764" s="357"/>
      <c r="H764" s="357"/>
      <c r="I764" s="357"/>
      <c r="J764" s="357"/>
    </row>
    <row r="765">
      <c r="E765" s="357"/>
      <c r="F765" s="357"/>
      <c r="G765" s="357"/>
      <c r="H765" s="357"/>
      <c r="I765" s="357"/>
      <c r="J765" s="357"/>
    </row>
    <row r="766">
      <c r="E766" s="357"/>
      <c r="F766" s="357"/>
      <c r="G766" s="357"/>
      <c r="H766" s="357"/>
      <c r="I766" s="357"/>
      <c r="J766" s="357"/>
    </row>
    <row r="767">
      <c r="E767" s="357"/>
      <c r="F767" s="357"/>
      <c r="G767" s="357"/>
      <c r="H767" s="357"/>
      <c r="I767" s="357"/>
      <c r="J767" s="357"/>
    </row>
    <row r="768">
      <c r="E768" s="357"/>
      <c r="F768" s="357"/>
      <c r="G768" s="357"/>
      <c r="H768" s="357"/>
      <c r="I768" s="357"/>
      <c r="J768" s="357"/>
    </row>
    <row r="769">
      <c r="E769" s="357"/>
      <c r="F769" s="357"/>
      <c r="G769" s="357"/>
      <c r="H769" s="357"/>
      <c r="I769" s="357"/>
      <c r="J769" s="357"/>
    </row>
    <row r="770">
      <c r="E770" s="357"/>
      <c r="F770" s="357"/>
      <c r="G770" s="357"/>
      <c r="H770" s="357"/>
      <c r="I770" s="357"/>
      <c r="J770" s="357"/>
    </row>
    <row r="771">
      <c r="E771" s="357"/>
      <c r="F771" s="357"/>
      <c r="G771" s="357"/>
      <c r="H771" s="357"/>
      <c r="I771" s="357"/>
      <c r="J771" s="357"/>
    </row>
    <row r="772">
      <c r="E772" s="357"/>
      <c r="F772" s="357"/>
      <c r="G772" s="357"/>
      <c r="H772" s="357"/>
      <c r="I772" s="357"/>
      <c r="J772" s="357"/>
    </row>
    <row r="773">
      <c r="E773" s="357"/>
      <c r="F773" s="357"/>
      <c r="G773" s="357"/>
      <c r="H773" s="357"/>
      <c r="I773" s="357"/>
      <c r="J773" s="357"/>
    </row>
    <row r="774">
      <c r="E774" s="357"/>
      <c r="F774" s="357"/>
      <c r="G774" s="357"/>
      <c r="H774" s="357"/>
      <c r="I774" s="357"/>
      <c r="J774" s="357"/>
    </row>
    <row r="775">
      <c r="E775" s="357"/>
      <c r="F775" s="357"/>
      <c r="G775" s="357"/>
      <c r="H775" s="357"/>
      <c r="I775" s="357"/>
      <c r="J775" s="357"/>
    </row>
    <row r="776">
      <c r="E776" s="357"/>
      <c r="F776" s="357"/>
      <c r="G776" s="357"/>
      <c r="H776" s="357"/>
      <c r="I776" s="357"/>
      <c r="J776" s="357"/>
    </row>
    <row r="777">
      <c r="E777" s="357"/>
      <c r="F777" s="357"/>
      <c r="G777" s="357"/>
      <c r="H777" s="357"/>
      <c r="I777" s="357"/>
      <c r="J777" s="357"/>
    </row>
    <row r="778">
      <c r="E778" s="357"/>
      <c r="F778" s="357"/>
      <c r="G778" s="357"/>
      <c r="H778" s="357"/>
      <c r="I778" s="357"/>
      <c r="J778" s="357"/>
    </row>
    <row r="779">
      <c r="E779" s="357"/>
      <c r="F779" s="357"/>
      <c r="G779" s="357"/>
      <c r="H779" s="357"/>
      <c r="I779" s="357"/>
      <c r="J779" s="357"/>
    </row>
    <row r="780">
      <c r="E780" s="357"/>
      <c r="F780" s="357"/>
      <c r="G780" s="357"/>
      <c r="H780" s="357"/>
      <c r="I780" s="357"/>
      <c r="J780" s="357"/>
    </row>
    <row r="781">
      <c r="E781" s="357"/>
      <c r="F781" s="357"/>
      <c r="G781" s="357"/>
      <c r="H781" s="357"/>
      <c r="I781" s="357"/>
      <c r="J781" s="357"/>
    </row>
    <row r="782">
      <c r="E782" s="357"/>
      <c r="F782" s="357"/>
      <c r="G782" s="357"/>
      <c r="H782" s="357"/>
      <c r="I782" s="357"/>
      <c r="J782" s="357"/>
    </row>
    <row r="783">
      <c r="E783" s="357"/>
      <c r="F783" s="357"/>
      <c r="G783" s="357"/>
      <c r="H783" s="357"/>
      <c r="I783" s="357"/>
      <c r="J783" s="357"/>
    </row>
    <row r="784">
      <c r="E784" s="357"/>
      <c r="F784" s="357"/>
      <c r="G784" s="357"/>
      <c r="H784" s="357"/>
      <c r="I784" s="357"/>
      <c r="J784" s="357"/>
    </row>
    <row r="785">
      <c r="E785" s="357"/>
      <c r="F785" s="357"/>
      <c r="G785" s="357"/>
      <c r="H785" s="357"/>
      <c r="I785" s="357"/>
      <c r="J785" s="357"/>
    </row>
    <row r="786">
      <c r="E786" s="357"/>
      <c r="F786" s="357"/>
      <c r="G786" s="357"/>
      <c r="H786" s="357"/>
      <c r="I786" s="357"/>
      <c r="J786" s="357"/>
    </row>
    <row r="787">
      <c r="E787" s="357"/>
      <c r="F787" s="357"/>
      <c r="G787" s="357"/>
      <c r="H787" s="357"/>
      <c r="I787" s="357"/>
      <c r="J787" s="357"/>
    </row>
    <row r="788">
      <c r="E788" s="357"/>
      <c r="F788" s="357"/>
      <c r="G788" s="357"/>
      <c r="H788" s="357"/>
      <c r="I788" s="357"/>
      <c r="J788" s="357"/>
    </row>
    <row r="789">
      <c r="E789" s="357"/>
      <c r="F789" s="357"/>
      <c r="G789" s="357"/>
      <c r="H789" s="357"/>
      <c r="I789" s="357"/>
      <c r="J789" s="357"/>
    </row>
    <row r="790">
      <c r="E790" s="357"/>
      <c r="F790" s="357"/>
      <c r="G790" s="357"/>
      <c r="H790" s="357"/>
      <c r="I790" s="357"/>
      <c r="J790" s="357"/>
    </row>
    <row r="791">
      <c r="E791" s="357"/>
      <c r="F791" s="357"/>
      <c r="G791" s="357"/>
      <c r="H791" s="357"/>
      <c r="I791" s="357"/>
      <c r="J791" s="357"/>
    </row>
    <row r="792">
      <c r="E792" s="357"/>
      <c r="F792" s="357"/>
      <c r="G792" s="357"/>
      <c r="H792" s="357"/>
      <c r="I792" s="357"/>
      <c r="J792" s="357"/>
    </row>
    <row r="793">
      <c r="E793" s="357"/>
      <c r="F793" s="357"/>
      <c r="G793" s="357"/>
      <c r="H793" s="357"/>
      <c r="I793" s="357"/>
      <c r="J793" s="357"/>
    </row>
    <row r="794">
      <c r="E794" s="357"/>
      <c r="F794" s="357"/>
      <c r="G794" s="357"/>
      <c r="H794" s="357"/>
      <c r="I794" s="357"/>
      <c r="J794" s="357"/>
    </row>
    <row r="795">
      <c r="E795" s="357"/>
      <c r="F795" s="357"/>
      <c r="G795" s="357"/>
      <c r="H795" s="357"/>
      <c r="I795" s="357"/>
      <c r="J795" s="357"/>
    </row>
    <row r="796">
      <c r="E796" s="357"/>
      <c r="F796" s="357"/>
      <c r="G796" s="357"/>
      <c r="H796" s="357"/>
      <c r="I796" s="357"/>
      <c r="J796" s="357"/>
    </row>
    <row r="797">
      <c r="E797" s="357"/>
      <c r="F797" s="357"/>
      <c r="G797" s="357"/>
      <c r="H797" s="357"/>
      <c r="I797" s="357"/>
      <c r="J797" s="357"/>
    </row>
    <row r="798">
      <c r="E798" s="357"/>
      <c r="F798" s="357"/>
      <c r="G798" s="357"/>
      <c r="H798" s="357"/>
      <c r="I798" s="357"/>
      <c r="J798" s="357"/>
    </row>
    <row r="799">
      <c r="E799" s="357"/>
      <c r="F799" s="357"/>
      <c r="G799" s="357"/>
      <c r="H799" s="357"/>
      <c r="I799" s="357"/>
      <c r="J799" s="357"/>
    </row>
    <row r="800">
      <c r="E800" s="357"/>
      <c r="F800" s="357"/>
      <c r="G800" s="357"/>
      <c r="H800" s="357"/>
      <c r="I800" s="357"/>
      <c r="J800" s="357"/>
    </row>
    <row r="801">
      <c r="E801" s="357"/>
      <c r="F801" s="357"/>
      <c r="G801" s="357"/>
      <c r="H801" s="357"/>
      <c r="I801" s="357"/>
      <c r="J801" s="357"/>
    </row>
    <row r="802">
      <c r="E802" s="357"/>
      <c r="F802" s="357"/>
      <c r="G802" s="357"/>
      <c r="H802" s="357"/>
      <c r="I802" s="357"/>
      <c r="J802" s="357"/>
    </row>
    <row r="803">
      <c r="E803" s="357"/>
      <c r="F803" s="357"/>
      <c r="G803" s="357"/>
      <c r="H803" s="357"/>
      <c r="I803" s="357"/>
      <c r="J803" s="357"/>
    </row>
    <row r="804">
      <c r="E804" s="357"/>
      <c r="F804" s="357"/>
      <c r="G804" s="357"/>
      <c r="H804" s="357"/>
      <c r="I804" s="357"/>
      <c r="J804" s="357"/>
    </row>
    <row r="805">
      <c r="E805" s="357"/>
      <c r="F805" s="357"/>
      <c r="G805" s="357"/>
      <c r="H805" s="357"/>
      <c r="I805" s="357"/>
      <c r="J805" s="357"/>
    </row>
    <row r="806">
      <c r="E806" s="357"/>
      <c r="F806" s="357"/>
      <c r="G806" s="357"/>
      <c r="H806" s="357"/>
      <c r="I806" s="357"/>
      <c r="J806" s="357"/>
    </row>
    <row r="807">
      <c r="E807" s="357"/>
      <c r="F807" s="357"/>
      <c r="G807" s="357"/>
      <c r="H807" s="357"/>
      <c r="I807" s="357"/>
      <c r="J807" s="357"/>
    </row>
    <row r="808">
      <c r="E808" s="357"/>
      <c r="F808" s="357"/>
      <c r="G808" s="357"/>
      <c r="H808" s="357"/>
      <c r="I808" s="357"/>
      <c r="J808" s="357"/>
    </row>
    <row r="809">
      <c r="E809" s="357"/>
      <c r="F809" s="357"/>
      <c r="G809" s="357"/>
      <c r="H809" s="357"/>
      <c r="I809" s="357"/>
      <c r="J809" s="357"/>
    </row>
    <row r="810">
      <c r="E810" s="357"/>
      <c r="F810" s="357"/>
      <c r="G810" s="357"/>
      <c r="H810" s="357"/>
      <c r="I810" s="357"/>
      <c r="J810" s="357"/>
    </row>
    <row r="811">
      <c r="E811" s="357"/>
      <c r="F811" s="357"/>
      <c r="G811" s="357"/>
      <c r="H811" s="357"/>
      <c r="I811" s="357"/>
      <c r="J811" s="357"/>
    </row>
    <row r="812">
      <c r="E812" s="357"/>
      <c r="F812" s="357"/>
      <c r="G812" s="357"/>
      <c r="H812" s="357"/>
      <c r="I812" s="357"/>
      <c r="J812" s="357"/>
    </row>
    <row r="813">
      <c r="E813" s="357"/>
      <c r="F813" s="357"/>
      <c r="G813" s="357"/>
      <c r="H813" s="357"/>
      <c r="I813" s="357"/>
      <c r="J813" s="357"/>
    </row>
    <row r="814">
      <c r="E814" s="357"/>
      <c r="F814" s="357"/>
      <c r="G814" s="357"/>
      <c r="H814" s="357"/>
      <c r="I814" s="357"/>
      <c r="J814" s="357"/>
    </row>
    <row r="815">
      <c r="E815" s="357"/>
      <c r="F815" s="357"/>
      <c r="G815" s="357"/>
      <c r="H815" s="357"/>
      <c r="I815" s="357"/>
      <c r="J815" s="357"/>
    </row>
    <row r="816">
      <c r="E816" s="357"/>
      <c r="F816" s="357"/>
      <c r="G816" s="357"/>
      <c r="H816" s="357"/>
      <c r="I816" s="357"/>
      <c r="J816" s="357"/>
    </row>
    <row r="817">
      <c r="E817" s="357"/>
      <c r="F817" s="357"/>
      <c r="G817" s="357"/>
      <c r="H817" s="357"/>
      <c r="I817" s="357"/>
      <c r="J817" s="357"/>
    </row>
    <row r="818">
      <c r="E818" s="357"/>
      <c r="F818" s="357"/>
      <c r="G818" s="357"/>
      <c r="H818" s="357"/>
      <c r="I818" s="357"/>
      <c r="J818" s="357"/>
    </row>
    <row r="819">
      <c r="E819" s="357"/>
      <c r="F819" s="357"/>
      <c r="G819" s="357"/>
      <c r="H819" s="357"/>
      <c r="I819" s="357"/>
      <c r="J819" s="357"/>
    </row>
    <row r="820">
      <c r="E820" s="357"/>
      <c r="F820" s="357"/>
      <c r="G820" s="357"/>
      <c r="H820" s="357"/>
      <c r="I820" s="357"/>
      <c r="J820" s="357"/>
    </row>
    <row r="821">
      <c r="E821" s="357"/>
      <c r="F821" s="357"/>
      <c r="G821" s="357"/>
      <c r="H821" s="357"/>
      <c r="I821" s="357"/>
      <c r="J821" s="357"/>
    </row>
    <row r="822">
      <c r="E822" s="357"/>
      <c r="F822" s="357"/>
      <c r="G822" s="357"/>
      <c r="H822" s="357"/>
      <c r="I822" s="357"/>
      <c r="J822" s="357"/>
    </row>
    <row r="823">
      <c r="E823" s="357"/>
      <c r="F823" s="357"/>
      <c r="G823" s="357"/>
      <c r="H823" s="357"/>
      <c r="I823" s="357"/>
      <c r="J823" s="357"/>
    </row>
    <row r="824">
      <c r="E824" s="357"/>
      <c r="F824" s="357"/>
      <c r="G824" s="357"/>
      <c r="H824" s="357"/>
      <c r="I824" s="357"/>
      <c r="J824" s="357"/>
    </row>
    <row r="825">
      <c r="E825" s="357"/>
      <c r="F825" s="357"/>
      <c r="G825" s="357"/>
      <c r="H825" s="357"/>
      <c r="I825" s="357"/>
      <c r="J825" s="357"/>
    </row>
    <row r="826">
      <c r="E826" s="357"/>
      <c r="F826" s="357"/>
      <c r="G826" s="357"/>
      <c r="H826" s="357"/>
      <c r="I826" s="357"/>
      <c r="J826" s="357"/>
    </row>
    <row r="827">
      <c r="E827" s="357"/>
      <c r="F827" s="357"/>
      <c r="G827" s="357"/>
      <c r="H827" s="357"/>
      <c r="I827" s="357"/>
      <c r="J827" s="357"/>
    </row>
    <row r="828">
      <c r="E828" s="357"/>
      <c r="F828" s="357"/>
      <c r="G828" s="357"/>
      <c r="H828" s="357"/>
      <c r="I828" s="357"/>
      <c r="J828" s="357"/>
    </row>
    <row r="829">
      <c r="E829" s="357"/>
      <c r="F829" s="357"/>
      <c r="G829" s="357"/>
      <c r="H829" s="357"/>
      <c r="I829" s="357"/>
      <c r="J829" s="357"/>
    </row>
    <row r="830">
      <c r="E830" s="357"/>
      <c r="F830" s="357"/>
      <c r="G830" s="357"/>
      <c r="H830" s="357"/>
      <c r="I830" s="357"/>
      <c r="J830" s="357"/>
    </row>
    <row r="831">
      <c r="E831" s="357"/>
      <c r="F831" s="357"/>
      <c r="G831" s="357"/>
      <c r="H831" s="357"/>
      <c r="I831" s="357"/>
      <c r="J831" s="357"/>
    </row>
    <row r="832">
      <c r="E832" s="357"/>
      <c r="F832" s="357"/>
      <c r="G832" s="357"/>
      <c r="H832" s="357"/>
      <c r="I832" s="357"/>
      <c r="J832" s="357"/>
    </row>
    <row r="833">
      <c r="E833" s="357"/>
      <c r="F833" s="357"/>
      <c r="G833" s="357"/>
      <c r="H833" s="357"/>
      <c r="I833" s="357"/>
      <c r="J833" s="357"/>
    </row>
    <row r="834">
      <c r="E834" s="357"/>
      <c r="F834" s="357"/>
      <c r="G834" s="357"/>
      <c r="H834" s="357"/>
      <c r="I834" s="357"/>
      <c r="J834" s="357"/>
    </row>
    <row r="835">
      <c r="E835" s="357"/>
      <c r="F835" s="357"/>
      <c r="G835" s="357"/>
      <c r="H835" s="357"/>
      <c r="I835" s="357"/>
      <c r="J835" s="357"/>
    </row>
    <row r="836">
      <c r="E836" s="357"/>
      <c r="F836" s="357"/>
      <c r="G836" s="357"/>
      <c r="H836" s="357"/>
      <c r="I836" s="357"/>
      <c r="J836" s="357"/>
    </row>
    <row r="837">
      <c r="E837" s="357"/>
      <c r="F837" s="357"/>
      <c r="G837" s="357"/>
      <c r="H837" s="357"/>
      <c r="I837" s="357"/>
      <c r="J837" s="357"/>
    </row>
    <row r="838">
      <c r="E838" s="357"/>
      <c r="F838" s="357"/>
      <c r="G838" s="357"/>
      <c r="H838" s="357"/>
      <c r="I838" s="357"/>
      <c r="J838" s="357"/>
    </row>
    <row r="839">
      <c r="E839" s="357"/>
      <c r="F839" s="357"/>
      <c r="G839" s="357"/>
      <c r="H839" s="357"/>
      <c r="I839" s="357"/>
      <c r="J839" s="357"/>
    </row>
    <row r="840">
      <c r="E840" s="357"/>
      <c r="F840" s="357"/>
      <c r="G840" s="357"/>
      <c r="H840" s="357"/>
      <c r="I840" s="357"/>
      <c r="J840" s="357"/>
    </row>
    <row r="841">
      <c r="E841" s="357"/>
      <c r="F841" s="357"/>
      <c r="G841" s="357"/>
      <c r="H841" s="357"/>
      <c r="I841" s="357"/>
      <c r="J841" s="357"/>
    </row>
    <row r="842">
      <c r="E842" s="357"/>
      <c r="F842" s="357"/>
      <c r="G842" s="357"/>
      <c r="H842" s="357"/>
      <c r="I842" s="357"/>
      <c r="J842" s="357"/>
    </row>
    <row r="843">
      <c r="E843" s="357"/>
      <c r="F843" s="357"/>
      <c r="G843" s="357"/>
      <c r="H843" s="357"/>
      <c r="I843" s="357"/>
      <c r="J843" s="357"/>
    </row>
    <row r="844">
      <c r="E844" s="357"/>
      <c r="F844" s="357"/>
      <c r="G844" s="357"/>
      <c r="H844" s="357"/>
      <c r="I844" s="357"/>
      <c r="J844" s="357"/>
    </row>
    <row r="845">
      <c r="E845" s="357"/>
      <c r="F845" s="357"/>
      <c r="G845" s="357"/>
      <c r="H845" s="357"/>
      <c r="I845" s="357"/>
      <c r="J845" s="357"/>
    </row>
    <row r="846">
      <c r="E846" s="357"/>
      <c r="F846" s="357"/>
      <c r="G846" s="357"/>
      <c r="H846" s="357"/>
      <c r="I846" s="357"/>
      <c r="J846" s="357"/>
    </row>
    <row r="847">
      <c r="E847" s="357"/>
      <c r="F847" s="357"/>
      <c r="G847" s="357"/>
      <c r="H847" s="357"/>
      <c r="I847" s="357"/>
      <c r="J847" s="357"/>
    </row>
    <row r="848">
      <c r="E848" s="357"/>
      <c r="F848" s="357"/>
      <c r="G848" s="357"/>
      <c r="H848" s="357"/>
      <c r="I848" s="357"/>
      <c r="J848" s="357"/>
    </row>
    <row r="849">
      <c r="E849" s="357"/>
      <c r="F849" s="357"/>
      <c r="G849" s="357"/>
      <c r="H849" s="357"/>
      <c r="I849" s="357"/>
      <c r="J849" s="357"/>
    </row>
    <row r="850">
      <c r="E850" s="357"/>
      <c r="F850" s="357"/>
      <c r="G850" s="357"/>
      <c r="H850" s="357"/>
      <c r="I850" s="357"/>
      <c r="J850" s="357"/>
    </row>
    <row r="851">
      <c r="E851" s="357"/>
      <c r="F851" s="357"/>
      <c r="G851" s="357"/>
      <c r="H851" s="357"/>
      <c r="I851" s="357"/>
      <c r="J851" s="357"/>
    </row>
    <row r="852">
      <c r="E852" s="357"/>
      <c r="F852" s="357"/>
      <c r="G852" s="357"/>
      <c r="H852" s="357"/>
      <c r="I852" s="357"/>
      <c r="J852" s="357"/>
    </row>
    <row r="853">
      <c r="E853" s="357"/>
      <c r="F853" s="357"/>
      <c r="G853" s="357"/>
      <c r="H853" s="357"/>
      <c r="I853" s="357"/>
      <c r="J853" s="357"/>
    </row>
    <row r="854">
      <c r="E854" s="357"/>
      <c r="F854" s="357"/>
      <c r="G854" s="357"/>
      <c r="H854" s="357"/>
      <c r="I854" s="357"/>
      <c r="J854" s="357"/>
    </row>
    <row r="855">
      <c r="E855" s="357"/>
      <c r="F855" s="357"/>
      <c r="G855" s="357"/>
      <c r="H855" s="357"/>
      <c r="I855" s="357"/>
      <c r="J855" s="357"/>
    </row>
    <row r="856">
      <c r="E856" s="357"/>
      <c r="F856" s="357"/>
      <c r="G856" s="357"/>
      <c r="H856" s="357"/>
      <c r="I856" s="357"/>
      <c r="J856" s="357"/>
    </row>
    <row r="857">
      <c r="E857" s="357"/>
      <c r="F857" s="357"/>
      <c r="G857" s="357"/>
      <c r="H857" s="357"/>
      <c r="I857" s="357"/>
      <c r="J857" s="357"/>
    </row>
    <row r="858">
      <c r="E858" s="357"/>
      <c r="F858" s="357"/>
      <c r="G858" s="357"/>
      <c r="H858" s="357"/>
      <c r="I858" s="357"/>
      <c r="J858" s="357"/>
    </row>
    <row r="859">
      <c r="E859" s="357"/>
      <c r="F859" s="357"/>
      <c r="G859" s="357"/>
      <c r="H859" s="357"/>
      <c r="I859" s="357"/>
      <c r="J859" s="357"/>
    </row>
    <row r="860">
      <c r="E860" s="357"/>
      <c r="F860" s="357"/>
      <c r="G860" s="357"/>
      <c r="H860" s="357"/>
      <c r="I860" s="357"/>
      <c r="J860" s="357"/>
    </row>
    <row r="861">
      <c r="E861" s="357"/>
      <c r="F861" s="357"/>
      <c r="G861" s="357"/>
      <c r="H861" s="357"/>
      <c r="I861" s="357"/>
      <c r="J861" s="357"/>
    </row>
    <row r="862">
      <c r="E862" s="357"/>
      <c r="F862" s="357"/>
      <c r="G862" s="357"/>
      <c r="H862" s="357"/>
      <c r="I862" s="357"/>
      <c r="J862" s="357"/>
    </row>
    <row r="863">
      <c r="E863" s="357"/>
      <c r="F863" s="357"/>
      <c r="G863" s="357"/>
      <c r="H863" s="357"/>
      <c r="I863" s="357"/>
      <c r="J863" s="357"/>
    </row>
    <row r="864">
      <c r="E864" s="357"/>
      <c r="F864" s="357"/>
      <c r="G864" s="357"/>
      <c r="H864" s="357"/>
      <c r="I864" s="357"/>
      <c r="J864" s="357"/>
    </row>
    <row r="865">
      <c r="E865" s="357"/>
      <c r="F865" s="357"/>
      <c r="G865" s="357"/>
      <c r="H865" s="357"/>
      <c r="I865" s="357"/>
      <c r="J865" s="357"/>
    </row>
    <row r="866">
      <c r="E866" s="357"/>
      <c r="F866" s="357"/>
      <c r="G866" s="357"/>
      <c r="H866" s="357"/>
      <c r="I866" s="357"/>
      <c r="J866" s="357"/>
    </row>
    <row r="867">
      <c r="E867" s="357"/>
      <c r="F867" s="357"/>
      <c r="G867" s="357"/>
      <c r="H867" s="357"/>
      <c r="I867" s="357"/>
      <c r="J867" s="357"/>
    </row>
    <row r="868">
      <c r="E868" s="357"/>
      <c r="F868" s="357"/>
      <c r="G868" s="357"/>
      <c r="H868" s="357"/>
      <c r="I868" s="357"/>
      <c r="J868" s="357"/>
    </row>
    <row r="869">
      <c r="E869" s="357"/>
      <c r="F869" s="357"/>
      <c r="G869" s="357"/>
      <c r="H869" s="357"/>
      <c r="I869" s="357"/>
      <c r="J869" s="357"/>
    </row>
    <row r="870">
      <c r="E870" s="357"/>
      <c r="F870" s="357"/>
      <c r="G870" s="357"/>
      <c r="H870" s="357"/>
      <c r="I870" s="357"/>
      <c r="J870" s="357"/>
    </row>
    <row r="871">
      <c r="E871" s="357"/>
      <c r="F871" s="357"/>
      <c r="G871" s="357"/>
      <c r="H871" s="357"/>
      <c r="I871" s="357"/>
      <c r="J871" s="357"/>
    </row>
    <row r="872">
      <c r="E872" s="357"/>
      <c r="F872" s="357"/>
      <c r="G872" s="357"/>
      <c r="H872" s="357"/>
      <c r="I872" s="357"/>
      <c r="J872" s="357"/>
    </row>
    <row r="873">
      <c r="E873" s="357"/>
      <c r="F873" s="357"/>
      <c r="G873" s="357"/>
      <c r="H873" s="357"/>
      <c r="I873" s="357"/>
      <c r="J873" s="357"/>
    </row>
    <row r="874">
      <c r="E874" s="357"/>
      <c r="F874" s="357"/>
      <c r="G874" s="357"/>
      <c r="H874" s="357"/>
      <c r="I874" s="357"/>
      <c r="J874" s="357"/>
    </row>
    <row r="875">
      <c r="E875" s="357"/>
      <c r="F875" s="357"/>
      <c r="G875" s="357"/>
      <c r="H875" s="357"/>
      <c r="I875" s="357"/>
      <c r="J875" s="357"/>
    </row>
    <row r="876">
      <c r="E876" s="357"/>
      <c r="F876" s="357"/>
      <c r="G876" s="357"/>
      <c r="H876" s="357"/>
      <c r="I876" s="357"/>
      <c r="J876" s="357"/>
    </row>
    <row r="877">
      <c r="E877" s="357"/>
      <c r="F877" s="357"/>
      <c r="G877" s="357"/>
      <c r="H877" s="357"/>
      <c r="I877" s="357"/>
      <c r="J877" s="357"/>
    </row>
    <row r="878">
      <c r="E878" s="357"/>
      <c r="F878" s="357"/>
      <c r="G878" s="357"/>
      <c r="H878" s="357"/>
      <c r="I878" s="357"/>
      <c r="J878" s="357"/>
    </row>
    <row r="879">
      <c r="E879" s="357"/>
      <c r="F879" s="357"/>
      <c r="G879" s="357"/>
      <c r="H879" s="357"/>
      <c r="I879" s="357"/>
      <c r="J879" s="357"/>
    </row>
    <row r="880">
      <c r="E880" s="357"/>
      <c r="F880" s="357"/>
      <c r="G880" s="357"/>
      <c r="H880" s="357"/>
      <c r="I880" s="357"/>
      <c r="J880" s="357"/>
    </row>
    <row r="881">
      <c r="E881" s="357"/>
      <c r="F881" s="357"/>
      <c r="G881" s="357"/>
      <c r="H881" s="357"/>
      <c r="I881" s="357"/>
      <c r="J881" s="357"/>
    </row>
    <row r="882">
      <c r="E882" s="357"/>
      <c r="F882" s="357"/>
      <c r="G882" s="357"/>
      <c r="H882" s="357"/>
      <c r="I882" s="357"/>
      <c r="J882" s="357"/>
    </row>
    <row r="883">
      <c r="E883" s="357"/>
      <c r="F883" s="357"/>
      <c r="G883" s="357"/>
      <c r="H883" s="357"/>
      <c r="I883" s="357"/>
      <c r="J883" s="357"/>
    </row>
    <row r="884">
      <c r="E884" s="357"/>
      <c r="F884" s="357"/>
      <c r="G884" s="357"/>
      <c r="H884" s="357"/>
      <c r="I884" s="357"/>
      <c r="J884" s="357"/>
    </row>
    <row r="885">
      <c r="E885" s="357"/>
      <c r="F885" s="357"/>
      <c r="G885" s="357"/>
      <c r="H885" s="357"/>
      <c r="I885" s="357"/>
      <c r="J885" s="357"/>
    </row>
    <row r="886">
      <c r="E886" s="357"/>
      <c r="F886" s="357"/>
      <c r="G886" s="357"/>
      <c r="H886" s="357"/>
      <c r="I886" s="357"/>
      <c r="J886" s="357"/>
    </row>
    <row r="887">
      <c r="E887" s="357"/>
      <c r="F887" s="357"/>
      <c r="G887" s="357"/>
      <c r="H887" s="357"/>
      <c r="I887" s="357"/>
      <c r="J887" s="357"/>
    </row>
    <row r="888">
      <c r="E888" s="357"/>
      <c r="F888" s="357"/>
      <c r="G888" s="357"/>
      <c r="H888" s="357"/>
      <c r="I888" s="357"/>
      <c r="J888" s="357"/>
    </row>
    <row r="889">
      <c r="E889" s="357"/>
      <c r="F889" s="357"/>
      <c r="G889" s="357"/>
      <c r="H889" s="357"/>
      <c r="I889" s="357"/>
      <c r="J889" s="357"/>
    </row>
    <row r="890">
      <c r="E890" s="357"/>
      <c r="F890" s="357"/>
      <c r="G890" s="357"/>
      <c r="H890" s="357"/>
      <c r="I890" s="357"/>
      <c r="J890" s="357"/>
    </row>
    <row r="891">
      <c r="E891" s="357"/>
      <c r="F891" s="357"/>
      <c r="G891" s="357"/>
      <c r="H891" s="357"/>
      <c r="I891" s="357"/>
      <c r="J891" s="357"/>
    </row>
    <row r="892">
      <c r="E892" s="357"/>
      <c r="F892" s="357"/>
      <c r="G892" s="357"/>
      <c r="H892" s="357"/>
      <c r="I892" s="357"/>
      <c r="J892" s="357"/>
    </row>
    <row r="893">
      <c r="E893" s="357"/>
      <c r="F893" s="357"/>
      <c r="G893" s="357"/>
      <c r="H893" s="357"/>
      <c r="I893" s="357"/>
      <c r="J893" s="357"/>
    </row>
    <row r="894">
      <c r="E894" s="357"/>
      <c r="F894" s="357"/>
      <c r="G894" s="357"/>
      <c r="H894" s="357"/>
      <c r="I894" s="357"/>
      <c r="J894" s="357"/>
    </row>
    <row r="895">
      <c r="E895" s="357"/>
      <c r="F895" s="357"/>
      <c r="G895" s="357"/>
      <c r="H895" s="357"/>
      <c r="I895" s="357"/>
      <c r="J895" s="357"/>
    </row>
    <row r="896">
      <c r="E896" s="357"/>
      <c r="F896" s="357"/>
      <c r="G896" s="357"/>
      <c r="H896" s="357"/>
      <c r="I896" s="357"/>
      <c r="J896" s="357"/>
    </row>
    <row r="897">
      <c r="E897" s="357"/>
      <c r="F897" s="357"/>
      <c r="G897" s="357"/>
      <c r="H897" s="357"/>
      <c r="I897" s="357"/>
      <c r="J897" s="357"/>
    </row>
    <row r="898">
      <c r="E898" s="357"/>
      <c r="F898" s="357"/>
      <c r="G898" s="357"/>
      <c r="H898" s="357"/>
      <c r="I898" s="357"/>
      <c r="J898" s="357"/>
    </row>
    <row r="899">
      <c r="E899" s="357"/>
      <c r="F899" s="357"/>
      <c r="G899" s="357"/>
      <c r="H899" s="357"/>
      <c r="I899" s="357"/>
      <c r="J899" s="357"/>
    </row>
    <row r="900">
      <c r="E900" s="357"/>
      <c r="F900" s="357"/>
      <c r="G900" s="357"/>
      <c r="H900" s="357"/>
      <c r="I900" s="357"/>
      <c r="J900" s="357"/>
    </row>
    <row r="901">
      <c r="E901" s="357"/>
      <c r="F901" s="357"/>
      <c r="G901" s="357"/>
      <c r="H901" s="357"/>
      <c r="I901" s="357"/>
      <c r="J901" s="357"/>
    </row>
    <row r="902">
      <c r="E902" s="357"/>
      <c r="F902" s="357"/>
      <c r="G902" s="357"/>
      <c r="H902" s="357"/>
      <c r="I902" s="357"/>
      <c r="J902" s="357"/>
    </row>
    <row r="903">
      <c r="E903" s="357"/>
      <c r="F903" s="357"/>
      <c r="G903" s="357"/>
      <c r="H903" s="357"/>
      <c r="I903" s="357"/>
      <c r="J903" s="357"/>
    </row>
    <row r="904">
      <c r="E904" s="357"/>
      <c r="F904" s="357"/>
      <c r="G904" s="357"/>
      <c r="H904" s="357"/>
      <c r="I904" s="357"/>
      <c r="J904" s="357"/>
    </row>
    <row r="905">
      <c r="E905" s="357"/>
      <c r="F905" s="357"/>
      <c r="G905" s="357"/>
      <c r="H905" s="357"/>
      <c r="I905" s="357"/>
      <c r="J905" s="357"/>
    </row>
    <row r="906">
      <c r="E906" s="357"/>
      <c r="F906" s="357"/>
      <c r="G906" s="357"/>
      <c r="H906" s="357"/>
      <c r="I906" s="357"/>
      <c r="J906" s="357"/>
    </row>
    <row r="907">
      <c r="E907" s="357"/>
      <c r="F907" s="357"/>
      <c r="G907" s="357"/>
      <c r="H907" s="357"/>
      <c r="I907" s="357"/>
      <c r="J907" s="357"/>
    </row>
    <row r="908">
      <c r="E908" s="357"/>
      <c r="F908" s="357"/>
      <c r="G908" s="357"/>
      <c r="H908" s="357"/>
      <c r="I908" s="357"/>
      <c r="J908" s="357"/>
    </row>
    <row r="909">
      <c r="E909" s="357"/>
      <c r="F909" s="357"/>
      <c r="G909" s="357"/>
      <c r="H909" s="357"/>
      <c r="I909" s="357"/>
      <c r="J909" s="357"/>
    </row>
    <row r="910">
      <c r="E910" s="357"/>
      <c r="F910" s="357"/>
      <c r="G910" s="357"/>
      <c r="H910" s="357"/>
      <c r="I910" s="357"/>
      <c r="J910" s="357"/>
    </row>
    <row r="911">
      <c r="E911" s="357"/>
      <c r="F911" s="357"/>
      <c r="G911" s="357"/>
      <c r="H911" s="357"/>
      <c r="I911" s="357"/>
      <c r="J911" s="357"/>
    </row>
    <row r="912">
      <c r="E912" s="357"/>
      <c r="F912" s="357"/>
      <c r="G912" s="357"/>
      <c r="H912" s="357"/>
      <c r="I912" s="357"/>
      <c r="J912" s="357"/>
    </row>
    <row r="913">
      <c r="E913" s="357"/>
      <c r="F913" s="357"/>
      <c r="G913" s="357"/>
      <c r="H913" s="357"/>
      <c r="I913" s="357"/>
      <c r="J913" s="357"/>
    </row>
    <row r="914">
      <c r="E914" s="357"/>
      <c r="F914" s="357"/>
      <c r="G914" s="357"/>
      <c r="H914" s="357"/>
      <c r="I914" s="357"/>
      <c r="J914" s="357"/>
    </row>
    <row r="915">
      <c r="E915" s="357"/>
      <c r="F915" s="357"/>
      <c r="G915" s="357"/>
      <c r="H915" s="357"/>
      <c r="I915" s="357"/>
      <c r="J915" s="357"/>
    </row>
    <row r="916">
      <c r="E916" s="357"/>
      <c r="F916" s="357"/>
      <c r="G916" s="357"/>
      <c r="H916" s="357"/>
      <c r="I916" s="357"/>
      <c r="J916" s="357"/>
    </row>
    <row r="917">
      <c r="E917" s="357"/>
      <c r="F917" s="357"/>
      <c r="G917" s="357"/>
      <c r="H917" s="357"/>
      <c r="I917" s="357"/>
      <c r="J917" s="357"/>
    </row>
    <row r="918">
      <c r="E918" s="357"/>
      <c r="F918" s="357"/>
      <c r="G918" s="357"/>
      <c r="H918" s="357"/>
      <c r="I918" s="357"/>
      <c r="J918" s="357"/>
    </row>
    <row r="919">
      <c r="E919" s="357"/>
      <c r="F919" s="357"/>
      <c r="G919" s="357"/>
      <c r="H919" s="357"/>
      <c r="I919" s="357"/>
      <c r="J919" s="357"/>
    </row>
    <row r="920">
      <c r="E920" s="357"/>
      <c r="F920" s="357"/>
      <c r="G920" s="357"/>
      <c r="H920" s="357"/>
      <c r="I920" s="357"/>
      <c r="J920" s="357"/>
    </row>
    <row r="921">
      <c r="E921" s="357"/>
      <c r="F921" s="357"/>
      <c r="G921" s="357"/>
      <c r="H921" s="357"/>
      <c r="I921" s="357"/>
      <c r="J921" s="357"/>
    </row>
    <row r="922">
      <c r="E922" s="357"/>
      <c r="F922" s="357"/>
      <c r="G922" s="357"/>
      <c r="H922" s="357"/>
      <c r="I922" s="357"/>
      <c r="J922" s="357"/>
    </row>
    <row r="923">
      <c r="E923" s="357"/>
      <c r="F923" s="357"/>
      <c r="G923" s="357"/>
      <c r="H923" s="357"/>
      <c r="I923" s="357"/>
      <c r="J923" s="357"/>
    </row>
    <row r="924">
      <c r="E924" s="357"/>
      <c r="F924" s="357"/>
      <c r="G924" s="357"/>
      <c r="H924" s="357"/>
      <c r="I924" s="357"/>
      <c r="J924" s="357"/>
    </row>
    <row r="925">
      <c r="E925" s="357"/>
      <c r="F925" s="357"/>
      <c r="G925" s="357"/>
      <c r="H925" s="357"/>
      <c r="I925" s="357"/>
      <c r="J925" s="357"/>
    </row>
    <row r="926">
      <c r="E926" s="357"/>
      <c r="F926" s="357"/>
      <c r="G926" s="357"/>
      <c r="H926" s="357"/>
      <c r="I926" s="357"/>
      <c r="J926" s="357"/>
    </row>
    <row r="927">
      <c r="E927" s="357"/>
      <c r="F927" s="357"/>
      <c r="G927" s="357"/>
      <c r="H927" s="357"/>
      <c r="I927" s="357"/>
      <c r="J927" s="357"/>
    </row>
    <row r="928">
      <c r="E928" s="357"/>
      <c r="F928" s="357"/>
      <c r="G928" s="357"/>
      <c r="H928" s="357"/>
      <c r="I928" s="357"/>
      <c r="J928" s="357"/>
    </row>
    <row r="929">
      <c r="E929" s="357"/>
      <c r="F929" s="357"/>
      <c r="G929" s="357"/>
      <c r="H929" s="357"/>
      <c r="I929" s="357"/>
      <c r="J929" s="357"/>
    </row>
    <row r="930">
      <c r="E930" s="357"/>
      <c r="F930" s="357"/>
      <c r="G930" s="357"/>
      <c r="H930" s="357"/>
      <c r="I930" s="357"/>
      <c r="J930" s="357"/>
    </row>
    <row r="931">
      <c r="E931" s="357"/>
      <c r="F931" s="357"/>
      <c r="G931" s="357"/>
      <c r="H931" s="357"/>
      <c r="I931" s="357"/>
      <c r="J931" s="357"/>
    </row>
    <row r="932">
      <c r="E932" s="357"/>
      <c r="F932" s="357"/>
      <c r="G932" s="357"/>
      <c r="H932" s="357"/>
      <c r="I932" s="357"/>
      <c r="J932" s="357"/>
    </row>
    <row r="933">
      <c r="E933" s="357"/>
      <c r="F933" s="357"/>
      <c r="G933" s="357"/>
      <c r="H933" s="357"/>
      <c r="I933" s="357"/>
      <c r="J933" s="357"/>
    </row>
    <row r="934">
      <c r="E934" s="357"/>
      <c r="F934" s="357"/>
      <c r="G934" s="357"/>
      <c r="H934" s="357"/>
      <c r="I934" s="357"/>
      <c r="J934" s="357"/>
    </row>
    <row r="935">
      <c r="E935" s="357"/>
      <c r="F935" s="357"/>
      <c r="G935" s="357"/>
      <c r="H935" s="357"/>
      <c r="I935" s="357"/>
      <c r="J935" s="357"/>
    </row>
    <row r="936">
      <c r="E936" s="357"/>
      <c r="F936" s="357"/>
      <c r="G936" s="357"/>
      <c r="H936" s="357"/>
      <c r="I936" s="357"/>
      <c r="J936" s="357"/>
    </row>
    <row r="937">
      <c r="E937" s="357"/>
      <c r="F937" s="357"/>
      <c r="G937" s="357"/>
      <c r="H937" s="357"/>
      <c r="I937" s="357"/>
      <c r="J937" s="357"/>
    </row>
    <row r="938">
      <c r="E938" s="357"/>
      <c r="F938" s="357"/>
      <c r="G938" s="357"/>
      <c r="H938" s="357"/>
      <c r="I938" s="357"/>
      <c r="J938" s="357"/>
    </row>
    <row r="939">
      <c r="E939" s="357"/>
      <c r="F939" s="357"/>
      <c r="G939" s="357"/>
      <c r="H939" s="357"/>
      <c r="I939" s="357"/>
      <c r="J939" s="357"/>
    </row>
    <row r="940">
      <c r="E940" s="357"/>
      <c r="F940" s="357"/>
      <c r="G940" s="357"/>
      <c r="H940" s="357"/>
      <c r="I940" s="357"/>
      <c r="J940" s="357"/>
    </row>
    <row r="941">
      <c r="E941" s="357"/>
      <c r="F941" s="357"/>
      <c r="G941" s="357"/>
      <c r="H941" s="357"/>
      <c r="I941" s="357"/>
      <c r="J941" s="357"/>
    </row>
    <row r="942">
      <c r="E942" s="357"/>
      <c r="F942" s="357"/>
      <c r="G942" s="357"/>
      <c r="H942" s="357"/>
      <c r="I942" s="357"/>
      <c r="J942" s="357"/>
    </row>
    <row r="943">
      <c r="E943" s="357"/>
      <c r="F943" s="357"/>
      <c r="G943" s="357"/>
      <c r="H943" s="357"/>
      <c r="I943" s="357"/>
      <c r="J943" s="357"/>
    </row>
    <row r="944">
      <c r="E944" s="357"/>
      <c r="F944" s="357"/>
      <c r="G944" s="357"/>
      <c r="H944" s="357"/>
      <c r="I944" s="357"/>
      <c r="J944" s="357"/>
    </row>
    <row r="945">
      <c r="E945" s="357"/>
      <c r="F945" s="357"/>
      <c r="G945" s="357"/>
      <c r="H945" s="357"/>
      <c r="I945" s="357"/>
      <c r="J945" s="357"/>
    </row>
    <row r="946">
      <c r="E946" s="357"/>
      <c r="F946" s="357"/>
      <c r="G946" s="357"/>
      <c r="H946" s="357"/>
      <c r="I946" s="357"/>
      <c r="J946" s="357"/>
    </row>
    <row r="947">
      <c r="E947" s="357"/>
      <c r="F947" s="357"/>
      <c r="G947" s="357"/>
      <c r="H947" s="357"/>
      <c r="I947" s="357"/>
      <c r="J947" s="357"/>
    </row>
    <row r="948">
      <c r="E948" s="357"/>
      <c r="F948" s="357"/>
      <c r="G948" s="357"/>
      <c r="H948" s="357"/>
      <c r="I948" s="357"/>
      <c r="J948" s="357"/>
    </row>
    <row r="949">
      <c r="E949" s="357"/>
      <c r="F949" s="357"/>
      <c r="G949" s="357"/>
      <c r="H949" s="357"/>
      <c r="I949" s="357"/>
      <c r="J949" s="357"/>
    </row>
    <row r="950">
      <c r="E950" s="357"/>
      <c r="F950" s="357"/>
      <c r="G950" s="357"/>
      <c r="H950" s="357"/>
      <c r="I950" s="357"/>
      <c r="J950" s="357"/>
    </row>
    <row r="951">
      <c r="E951" s="357"/>
      <c r="F951" s="357"/>
      <c r="G951" s="357"/>
      <c r="H951" s="357"/>
      <c r="I951" s="357"/>
      <c r="J951" s="357"/>
    </row>
    <row r="952">
      <c r="E952" s="357"/>
      <c r="F952" s="357"/>
      <c r="G952" s="357"/>
      <c r="H952" s="357"/>
      <c r="I952" s="357"/>
      <c r="J952" s="357"/>
    </row>
    <row r="953">
      <c r="E953" s="357"/>
      <c r="F953" s="357"/>
      <c r="G953" s="357"/>
      <c r="H953" s="357"/>
      <c r="I953" s="357"/>
      <c r="J953" s="357"/>
    </row>
    <row r="954">
      <c r="E954" s="357"/>
      <c r="F954" s="357"/>
      <c r="G954" s="357"/>
      <c r="H954" s="357"/>
      <c r="I954" s="357"/>
      <c r="J954" s="357"/>
    </row>
    <row r="955">
      <c r="E955" s="357"/>
      <c r="F955" s="357"/>
      <c r="G955" s="357"/>
      <c r="H955" s="357"/>
      <c r="I955" s="357"/>
      <c r="J955" s="357"/>
    </row>
    <row r="956">
      <c r="E956" s="357"/>
      <c r="F956" s="357"/>
      <c r="G956" s="357"/>
      <c r="H956" s="357"/>
      <c r="I956" s="357"/>
      <c r="J956" s="357"/>
    </row>
    <row r="957">
      <c r="E957" s="357"/>
      <c r="F957" s="357"/>
      <c r="G957" s="357"/>
      <c r="H957" s="357"/>
      <c r="I957" s="357"/>
      <c r="J957" s="357"/>
    </row>
    <row r="958">
      <c r="E958" s="357"/>
      <c r="F958" s="357"/>
      <c r="G958" s="357"/>
      <c r="H958" s="357"/>
      <c r="I958" s="357"/>
      <c r="J958" s="357"/>
    </row>
    <row r="959">
      <c r="E959" s="357"/>
      <c r="F959" s="357"/>
      <c r="G959" s="357"/>
      <c r="H959" s="357"/>
      <c r="I959" s="357"/>
      <c r="J959" s="357"/>
    </row>
    <row r="960">
      <c r="E960" s="357"/>
      <c r="F960" s="357"/>
      <c r="G960" s="357"/>
      <c r="H960" s="357"/>
      <c r="I960" s="357"/>
      <c r="J960" s="357"/>
    </row>
    <row r="961">
      <c r="E961" s="357"/>
      <c r="F961" s="357"/>
      <c r="G961" s="357"/>
      <c r="H961" s="357"/>
      <c r="I961" s="357"/>
      <c r="J961" s="357"/>
    </row>
    <row r="962">
      <c r="E962" s="357"/>
      <c r="F962" s="357"/>
      <c r="G962" s="357"/>
      <c r="H962" s="357"/>
      <c r="I962" s="357"/>
      <c r="J962" s="357"/>
    </row>
    <row r="963">
      <c r="E963" s="357"/>
      <c r="F963" s="357"/>
      <c r="G963" s="357"/>
      <c r="H963" s="357"/>
      <c r="I963" s="357"/>
      <c r="J963" s="357"/>
    </row>
    <row r="964">
      <c r="E964" s="357"/>
      <c r="F964" s="357"/>
      <c r="G964" s="357"/>
      <c r="H964" s="357"/>
      <c r="I964" s="357"/>
      <c r="J964" s="357"/>
    </row>
    <row r="965">
      <c r="E965" s="357"/>
      <c r="F965" s="357"/>
      <c r="G965" s="357"/>
      <c r="H965" s="357"/>
      <c r="I965" s="357"/>
      <c r="J965" s="357"/>
    </row>
    <row r="966">
      <c r="E966" s="357"/>
      <c r="F966" s="357"/>
      <c r="G966" s="357"/>
      <c r="H966" s="357"/>
      <c r="I966" s="357"/>
      <c r="J966" s="357"/>
    </row>
    <row r="967">
      <c r="E967" s="357"/>
      <c r="F967" s="357"/>
      <c r="G967" s="357"/>
      <c r="H967" s="357"/>
      <c r="I967" s="357"/>
      <c r="J967" s="357"/>
    </row>
    <row r="968">
      <c r="E968" s="357"/>
      <c r="F968" s="357"/>
      <c r="G968" s="357"/>
      <c r="H968" s="357"/>
      <c r="I968" s="357"/>
      <c r="J968" s="357"/>
    </row>
    <row r="969">
      <c r="E969" s="357"/>
      <c r="F969" s="357"/>
      <c r="G969" s="357"/>
      <c r="H969" s="357"/>
      <c r="I969" s="357"/>
      <c r="J969" s="357"/>
    </row>
    <row r="970">
      <c r="E970" s="357"/>
      <c r="F970" s="357"/>
      <c r="G970" s="357"/>
      <c r="H970" s="357"/>
      <c r="I970" s="357"/>
      <c r="J970" s="357"/>
    </row>
    <row r="971">
      <c r="E971" s="357"/>
      <c r="F971" s="357"/>
      <c r="G971" s="357"/>
      <c r="H971" s="357"/>
      <c r="I971" s="357"/>
      <c r="J971" s="357"/>
    </row>
  </sheetData>
  <mergeCells count="27">
    <mergeCell ref="C1:D1"/>
    <mergeCell ref="A2:A7"/>
    <mergeCell ref="A8:A13"/>
    <mergeCell ref="A14:A19"/>
    <mergeCell ref="A20:A25"/>
    <mergeCell ref="A26:A31"/>
    <mergeCell ref="A32:A37"/>
    <mergeCell ref="A38:A43"/>
    <mergeCell ref="A44:A49"/>
    <mergeCell ref="A50:A55"/>
    <mergeCell ref="A56:A61"/>
    <mergeCell ref="A62:A67"/>
    <mergeCell ref="A68:A73"/>
    <mergeCell ref="A74:A79"/>
    <mergeCell ref="A122:A127"/>
    <mergeCell ref="A128:A133"/>
    <mergeCell ref="A134:A139"/>
    <mergeCell ref="A140:A145"/>
    <mergeCell ref="A146:A151"/>
    <mergeCell ref="A152:A157"/>
    <mergeCell ref="A80:A85"/>
    <mergeCell ref="A86:A91"/>
    <mergeCell ref="A92:A97"/>
    <mergeCell ref="A98:A103"/>
    <mergeCell ref="A104:A109"/>
    <mergeCell ref="A110:A115"/>
    <mergeCell ref="A116:A121"/>
  </mergeCells>
  <conditionalFormatting sqref="E2:K157">
    <cfRule type="notContainsBlanks" dxfId="6" priority="1">
      <formula>LEN(TRIM(E2))&gt;0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7.88"/>
    <col customWidth="1" min="3" max="3" width="13.75"/>
    <col customWidth="1" min="4" max="15" width="4.5"/>
    <col customWidth="1" min="16" max="33" width="5.5"/>
  </cols>
  <sheetData>
    <row r="1">
      <c r="A1" s="358"/>
      <c r="B1" s="358"/>
      <c r="C1" s="358"/>
      <c r="D1" s="359">
        <v>2.0</v>
      </c>
      <c r="E1" s="359">
        <v>3.0</v>
      </c>
      <c r="F1" s="360">
        <v>4.0</v>
      </c>
      <c r="G1" s="360">
        <v>5.0</v>
      </c>
      <c r="H1" s="359">
        <v>6.0</v>
      </c>
      <c r="I1" s="359">
        <v>7.0</v>
      </c>
      <c r="J1" s="359">
        <v>2.0</v>
      </c>
      <c r="K1" s="359">
        <v>3.0</v>
      </c>
      <c r="L1" s="360">
        <v>4.0</v>
      </c>
      <c r="M1" s="360">
        <v>5.0</v>
      </c>
      <c r="N1" s="359">
        <v>6.0</v>
      </c>
      <c r="O1" s="359">
        <v>7.0</v>
      </c>
      <c r="P1" s="359">
        <v>2.0</v>
      </c>
      <c r="Q1" s="359">
        <v>3.0</v>
      </c>
      <c r="R1" s="360">
        <v>4.0</v>
      </c>
      <c r="S1" s="360">
        <v>5.0</v>
      </c>
      <c r="T1" s="359">
        <v>6.0</v>
      </c>
      <c r="U1" s="359">
        <v>7.0</v>
      </c>
      <c r="V1" s="361">
        <v>2.0</v>
      </c>
      <c r="W1" s="361">
        <v>3.0</v>
      </c>
      <c r="X1" s="362">
        <v>4.0</v>
      </c>
      <c r="Y1" s="362">
        <v>5.0</v>
      </c>
      <c r="Z1" s="361">
        <v>6.0</v>
      </c>
      <c r="AA1" s="361">
        <v>7.0</v>
      </c>
      <c r="AB1" s="361">
        <v>2.0</v>
      </c>
      <c r="AC1" s="361">
        <v>3.0</v>
      </c>
      <c r="AD1" s="362">
        <v>4.0</v>
      </c>
      <c r="AE1" s="362">
        <v>5.0</v>
      </c>
      <c r="AF1" s="361">
        <v>6.0</v>
      </c>
      <c r="AG1" s="361">
        <v>7.0</v>
      </c>
    </row>
    <row r="2" ht="15.75" customHeight="1">
      <c r="A2" s="363" t="s">
        <v>65</v>
      </c>
      <c r="B2" s="364" t="s">
        <v>1395</v>
      </c>
      <c r="C2" s="365" t="s">
        <v>1396</v>
      </c>
      <c r="D2" s="366">
        <v>0.2916666666666667</v>
      </c>
      <c r="E2" s="366">
        <v>0.2916666666666667</v>
      </c>
      <c r="F2" s="366">
        <v>0.2916666666666667</v>
      </c>
      <c r="G2" s="366">
        <v>0.2916666666666667</v>
      </c>
      <c r="H2" s="366">
        <v>0.2916666666666667</v>
      </c>
      <c r="I2" s="366">
        <v>0.2916666666666667</v>
      </c>
      <c r="J2" s="366">
        <v>0.3229166666666667</v>
      </c>
      <c r="K2" s="366">
        <v>0.3229166666666667</v>
      </c>
      <c r="L2" s="366">
        <v>0.3229166666666667</v>
      </c>
      <c r="M2" s="366">
        <v>0.3229166666666667</v>
      </c>
      <c r="N2" s="366">
        <v>0.3229166666666667</v>
      </c>
      <c r="O2" s="366">
        <v>0.3229166666666667</v>
      </c>
      <c r="P2" s="367">
        <v>0.3645833333333333</v>
      </c>
      <c r="Q2" s="367">
        <v>0.3645833333333333</v>
      </c>
      <c r="R2" s="367">
        <v>0.3645833333333333</v>
      </c>
      <c r="S2" s="367">
        <v>0.3645833333333333</v>
      </c>
      <c r="T2" s="367">
        <v>0.3645833333333333</v>
      </c>
      <c r="U2" s="367">
        <v>0.3645833333333333</v>
      </c>
      <c r="V2" s="368">
        <v>0.5416666666666666</v>
      </c>
      <c r="W2" s="368">
        <v>0.5416666666666666</v>
      </c>
      <c r="X2" s="368">
        <v>0.541666666666667</v>
      </c>
      <c r="Y2" s="368">
        <v>0.5416666666666666</v>
      </c>
      <c r="Z2" s="368">
        <v>0.5416666666666666</v>
      </c>
      <c r="AA2" s="368">
        <v>0.5416666666666666</v>
      </c>
      <c r="AB2" s="368">
        <v>0.6458333333333334</v>
      </c>
      <c r="AC2" s="368">
        <v>0.6458333333333334</v>
      </c>
      <c r="AD2" s="368">
        <v>0.645833333333333</v>
      </c>
      <c r="AE2" s="368">
        <v>0.645833333333333</v>
      </c>
      <c r="AF2" s="368">
        <v>0.645833333333333</v>
      </c>
      <c r="AG2" s="368">
        <v>0.645833333333333</v>
      </c>
    </row>
    <row r="3">
      <c r="A3" s="369"/>
      <c r="B3" s="370">
        <v>201.0</v>
      </c>
      <c r="C3" s="371">
        <v>32.0</v>
      </c>
      <c r="D3" s="372" t="str">
        <f>IF(COUNTIFS(TKB_HK2_Moi_Giang!$N:$N,ThongKe_Phong!$B3,TKB_HK2_Moi_Giang!$K:$K,ThongKe_Phong!D$1,TKB_HK2_Moi_Giang!$L:$L,ThongKe_Phong!D$2)&gt;0,"X","") &amp; IF(COUNTIFS(TKB_HK2_Moi_Giang!$N:$N,#REF!,TKB_HK2_Moi_Giang!$K:$K,ThongKe_Phong!D$1,TKB_HK2_Moi_Giang!$L:$L,ThongKe_Phong!D$2)&gt;1,"?","")</f>
        <v/>
      </c>
      <c r="E3" s="372" t="str">
        <f>IF(COUNTIFS(TKB_HK2_Moi_Giang!$N:$N,ThongKe_Phong!$B3,TKB_HK2_Moi_Giang!$K:$K,ThongKe_Phong!E$1,TKB_HK2_Moi_Giang!$L:$L,ThongKe_Phong!E$2)&gt;0,"X","") &amp; IF(COUNTIFS(TKB_HK2_Moi_Giang!$N:$N,#REF!,TKB_HK2_Moi_Giang!$K:$K,ThongKe_Phong!E$1,TKB_HK2_Moi_Giang!$L:$L,ThongKe_Phong!E$2)&gt;1,"?","")</f>
        <v/>
      </c>
      <c r="F3" s="372" t="str">
        <f>IF(COUNTIFS(TKB_HK2_Moi_Giang!$N:$N,ThongKe_Phong!$B3,TKB_HK2_Moi_Giang!$K:$K,ThongKe_Phong!F$1,TKB_HK2_Moi_Giang!$L:$L,ThongKe_Phong!F$2)&gt;0,"X","") &amp; IF(COUNTIFS(TKB_HK2_Moi_Giang!$N:$N,#REF!,TKB_HK2_Moi_Giang!$K:$K,ThongKe_Phong!F$1,TKB_HK2_Moi_Giang!$L:$L,ThongKe_Phong!F$2)&gt;1,"?","")</f>
        <v/>
      </c>
      <c r="G3" s="372" t="str">
        <f>IF(COUNTIFS(TKB_HK2_Moi_Giang!$N:$N,ThongKe_Phong!$B3,TKB_HK2_Moi_Giang!$K:$K,ThongKe_Phong!G$1,TKB_HK2_Moi_Giang!$L:$L,ThongKe_Phong!G$2)&gt;0,"X","") &amp; IF(COUNTIFS(TKB_HK2_Moi_Giang!$N:$N,#REF!,TKB_HK2_Moi_Giang!$K:$K,ThongKe_Phong!G$1,TKB_HK2_Moi_Giang!$L:$L,ThongKe_Phong!G$2)&gt;1,"?","")</f>
        <v/>
      </c>
      <c r="H3" s="372" t="str">
        <f>IF(COUNTIFS(TKB_HK2_Moi_Giang!$N:$N,ThongKe_Phong!$B3,TKB_HK2_Moi_Giang!$K:$K,ThongKe_Phong!H$1,TKB_HK2_Moi_Giang!$L:$L,ThongKe_Phong!H$2)&gt;0,"X","") &amp; IF(COUNTIFS(TKB_HK2_Moi_Giang!$N:$N,#REF!,TKB_HK2_Moi_Giang!$K:$K,ThongKe_Phong!H$1,TKB_HK2_Moi_Giang!$L:$L,ThongKe_Phong!H$2)&gt;1,"?","")</f>
        <v/>
      </c>
      <c r="I3" s="372" t="str">
        <f>IF(COUNTIFS(TKB_HK2_Moi_Giang!$N:$N,ThongKe_Phong!$B3,TKB_HK2_Moi_Giang!$K:$K,ThongKe_Phong!I$1,TKB_HK2_Moi_Giang!$L:$L,ThongKe_Phong!I$2)&gt;0,"X","") &amp; IF(COUNTIFS(TKB_HK2_Moi_Giang!$N:$N,#REF!,TKB_HK2_Moi_Giang!$K:$K,ThongKe_Phong!I$1,TKB_HK2_Moi_Giang!$L:$L,ThongKe_Phong!I$2)&gt;1,"?","")</f>
        <v/>
      </c>
      <c r="J3" s="372" t="str">
        <f>IF(COUNTIFS(TKB_HK2_Moi_Giang!$N:$N,ThongKe_Phong!$B3,TKB_HK2_Moi_Giang!$K:$K,ThongKe_Phong!J$1,TKB_HK2_Moi_Giang!$L:$L,ThongKe_Phong!J$2)&gt;0,"X","") &amp; IF(COUNTIFS(TKB_HK2_Moi_Giang!$N:$N,#REF!,TKB_HK2_Moi_Giang!$K:$K,ThongKe_Phong!J$1,TKB_HK2_Moi_Giang!$L:$L,ThongKe_Phong!J$2)&gt;1,"?","")</f>
        <v>X</v>
      </c>
      <c r="K3" s="372" t="str">
        <f>IF(COUNTIFS(TKB_HK2_Moi_Giang!$N:$N,ThongKe_Phong!$B3,TKB_HK2_Moi_Giang!$K:$K,ThongKe_Phong!K$1,TKB_HK2_Moi_Giang!$L:$L,ThongKe_Phong!K$2)&gt;0,"X","") &amp; IF(COUNTIFS(TKB_HK2_Moi_Giang!$N:$N,#REF!,TKB_HK2_Moi_Giang!$K:$K,ThongKe_Phong!K$1,TKB_HK2_Moi_Giang!$L:$L,ThongKe_Phong!K$2)&gt;1,"?","")</f>
        <v/>
      </c>
      <c r="L3" s="372" t="str">
        <f>IF(COUNTIFS(TKB_HK2_Moi_Giang!$N:$N,ThongKe_Phong!$B3,TKB_HK2_Moi_Giang!$K:$K,ThongKe_Phong!L$1,TKB_HK2_Moi_Giang!$L:$L,ThongKe_Phong!L$2)&gt;0,"X","") &amp; IF(COUNTIFS(TKB_HK2_Moi_Giang!$N:$N,#REF!,TKB_HK2_Moi_Giang!$K:$K,ThongKe_Phong!L$1,TKB_HK2_Moi_Giang!$L:$L,ThongKe_Phong!L$2)&gt;1,"?","")</f>
        <v/>
      </c>
      <c r="M3" s="372" t="str">
        <f>IF(COUNTIFS(TKB_HK2_Moi_Giang!$N:$N,ThongKe_Phong!$B3,TKB_HK2_Moi_Giang!$K:$K,ThongKe_Phong!M$1,TKB_HK2_Moi_Giang!$L:$L,ThongKe_Phong!M$2)&gt;0,"X","") &amp; IF(COUNTIFS(TKB_HK2_Moi_Giang!$N:$N,#REF!,TKB_HK2_Moi_Giang!$K:$K,ThongKe_Phong!M$1,TKB_HK2_Moi_Giang!$L:$L,ThongKe_Phong!M$2)&gt;1,"?","")</f>
        <v/>
      </c>
      <c r="N3" s="372" t="str">
        <f>IF(COUNTIFS(TKB_HK2_Moi_Giang!$N:$N,ThongKe_Phong!$B3,TKB_HK2_Moi_Giang!$K:$K,ThongKe_Phong!N$1,TKB_HK2_Moi_Giang!$L:$L,ThongKe_Phong!N$2)&gt;0,"X","") &amp; IF(COUNTIFS(TKB_HK2_Moi_Giang!$N:$N,#REF!,TKB_HK2_Moi_Giang!$K:$K,ThongKe_Phong!N$1,TKB_HK2_Moi_Giang!$L:$L,ThongKe_Phong!N$2)&gt;1,"?","")</f>
        <v>X</v>
      </c>
      <c r="O3" s="372" t="str">
        <f>IF(COUNTIFS(TKB_HK2_Moi_Giang!$N:$N,ThongKe_Phong!$B3,TKB_HK2_Moi_Giang!$K:$K,ThongKe_Phong!O$1,TKB_HK2_Moi_Giang!$L:$L,ThongKe_Phong!O$2)&gt;0,"X","") &amp; IF(COUNTIFS(TKB_HK2_Moi_Giang!$N:$N,#REF!,TKB_HK2_Moi_Giang!$K:$K,ThongKe_Phong!O$1,TKB_HK2_Moi_Giang!$L:$L,ThongKe_Phong!O$2)&gt;1,"?","")</f>
        <v/>
      </c>
      <c r="P3" s="372" t="str">
        <f>IF(COUNTIFS(TKB_HK2_Moi_Giang!$N:$N,ThongKe_Phong!$B3,TKB_HK2_Moi_Giang!$K:$K,ThongKe_Phong!P$1,TKB_HK2_Moi_Giang!$L:$L,ThongKe_Phong!P$2)&gt;0,"X","") &amp; IF(COUNTIFS(TKB_HK2_Moi_Giang!$N:$N,#REF!,TKB_HK2_Moi_Giang!$K:$K,ThongKe_Phong!P$1,TKB_HK2_Moi_Giang!$L:$L,ThongKe_Phong!P$2)&gt;1,"?","")</f>
        <v/>
      </c>
      <c r="Q3" s="372" t="str">
        <f>IF(COUNTIFS(TKB_HK2_Moi_Giang!$N:$N,ThongKe_Phong!$B3,TKB_HK2_Moi_Giang!$K:$K,ThongKe_Phong!Q$1,TKB_HK2_Moi_Giang!$L:$L,ThongKe_Phong!Q$2)&gt;0,"X","") &amp; IF(COUNTIFS(TKB_HK2_Moi_Giang!$N:$N,#REF!,TKB_HK2_Moi_Giang!$K:$K,ThongKe_Phong!Q$1,TKB_HK2_Moi_Giang!$L:$L,ThongKe_Phong!Q$2)&gt;1,"?","")</f>
        <v/>
      </c>
      <c r="R3" s="372" t="str">
        <f>IF(COUNTIFS(TKB_HK2_Moi_Giang!$N:$N,ThongKe_Phong!$B3,TKB_HK2_Moi_Giang!$K:$K,ThongKe_Phong!R$1,TKB_HK2_Moi_Giang!$L:$L,ThongKe_Phong!R$2)&gt;0,"X","") &amp; IF(COUNTIFS(TKB_HK2_Moi_Giang!$N:$N,#REF!,TKB_HK2_Moi_Giang!$K:$K,ThongKe_Phong!R$1,TKB_HK2_Moi_Giang!$L:$L,ThongKe_Phong!R$2)&gt;1,"?","")</f>
        <v/>
      </c>
      <c r="S3" s="372" t="str">
        <f>IF(COUNTIFS(TKB_HK2_Moi_Giang!$N:$N,ThongKe_Phong!$B3,TKB_HK2_Moi_Giang!$K:$K,ThongKe_Phong!S$1,TKB_HK2_Moi_Giang!$L:$L,ThongKe_Phong!S$2)&gt;0,"X","") &amp; IF(COUNTIFS(TKB_HK2_Moi_Giang!$N:$N,#REF!,TKB_HK2_Moi_Giang!$K:$K,ThongKe_Phong!S$1,TKB_HK2_Moi_Giang!$L:$L,ThongKe_Phong!S$2)&gt;1,"?","")</f>
        <v/>
      </c>
      <c r="T3" s="372" t="str">
        <f>IF(COUNTIFS(TKB_HK2_Moi_Giang!$N:$N,ThongKe_Phong!$B3,TKB_HK2_Moi_Giang!$K:$K,ThongKe_Phong!T$1,TKB_HK2_Moi_Giang!$L:$L,ThongKe_Phong!T$2)&gt;0,"X","") &amp; IF(COUNTIFS(TKB_HK2_Moi_Giang!$N:$N,#REF!,TKB_HK2_Moi_Giang!$K:$K,ThongKe_Phong!T$1,TKB_HK2_Moi_Giang!$L:$L,ThongKe_Phong!T$2)&gt;1,"?","")</f>
        <v/>
      </c>
      <c r="U3" s="372" t="str">
        <f>IF(COUNTIFS(TKB_HK2_Moi_Giang!$N:$N,ThongKe_Phong!$B3,TKB_HK2_Moi_Giang!$K:$K,ThongKe_Phong!U$1,TKB_HK2_Moi_Giang!$L:$L,ThongKe_Phong!U$2)&gt;0,"X","") &amp; IF(COUNTIFS(TKB_HK2_Moi_Giang!$N:$N,#REF!,TKB_HK2_Moi_Giang!$K:$K,ThongKe_Phong!U$1,TKB_HK2_Moi_Giang!$L:$L,ThongKe_Phong!U$2)&gt;1,"?","")</f>
        <v/>
      </c>
      <c r="V3" s="373" t="str">
        <f>IF(COUNTIFS(TKB_HK2_Moi_Giang!$N:$N,ThongKe_Phong!$B3,TKB_HK2_Moi_Giang!$K:$K,ThongKe_Phong!V$1,TKB_HK2_Moi_Giang!$L:$L,ThongKe_Phong!V$2)&gt;0,"X","") &amp; IF(COUNTIFS(TKB_HK2_Moi_Giang!$N:$N,#REF!,TKB_HK2_Moi_Giang!$K:$K,ThongKe_Phong!V$1,TKB_HK2_Moi_Giang!$L:$L,ThongKe_Phong!V$2)&gt;1,"?","")</f>
        <v>X</v>
      </c>
      <c r="W3" s="373" t="str">
        <f>IF(COUNTIFS(TKB_HK2_Moi_Giang!$N:$N,ThongKe_Phong!$B3,TKB_HK2_Moi_Giang!$K:$K,ThongKe_Phong!W$1,TKB_HK2_Moi_Giang!$L:$L,ThongKe_Phong!W$2)&gt;0,"X","") &amp; IF(COUNTIFS(TKB_HK2_Moi_Giang!$N:$N,#REF!,TKB_HK2_Moi_Giang!$K:$K,ThongKe_Phong!W$1,TKB_HK2_Moi_Giang!$L:$L,ThongKe_Phong!W$2)&gt;1,"?","")</f>
        <v>X</v>
      </c>
      <c r="X3" s="373" t="str">
        <f>IF(COUNTIFS(TKB_HK2_Moi_Giang!$N:$N,ThongKe_Phong!$B3,TKB_HK2_Moi_Giang!$K:$K,ThongKe_Phong!X$1,TKB_HK2_Moi_Giang!$L:$L,ThongKe_Phong!X$2)&gt;0,"X","") &amp; IF(COUNTIFS(TKB_HK2_Moi_Giang!$N:$N,#REF!,TKB_HK2_Moi_Giang!$K:$K,ThongKe_Phong!X$1,TKB_HK2_Moi_Giang!$L:$L,ThongKe_Phong!X$2)&gt;1,"?","")</f>
        <v>X</v>
      </c>
      <c r="Y3" s="373" t="str">
        <f>IF(COUNTIFS(TKB_HK2_Moi_Giang!$N:$N,ThongKe_Phong!$B3,TKB_HK2_Moi_Giang!$K:$K,ThongKe_Phong!Y$1,TKB_HK2_Moi_Giang!$L:$L,ThongKe_Phong!Y$2)&gt;0,"X","") &amp; IF(COUNTIFS(TKB_HK2_Moi_Giang!$N:$N,#REF!,TKB_HK2_Moi_Giang!$K:$K,ThongKe_Phong!Y$1,TKB_HK2_Moi_Giang!$L:$L,ThongKe_Phong!Y$2)&gt;1,"?","")</f>
        <v>X</v>
      </c>
      <c r="Z3" s="373" t="str">
        <f>IF(COUNTIFS(TKB_HK2_Moi_Giang!$N:$N,ThongKe_Phong!$B3,TKB_HK2_Moi_Giang!$K:$K,ThongKe_Phong!Z$1,TKB_HK2_Moi_Giang!$L:$L,ThongKe_Phong!Z$2)&gt;0,"X","") &amp; IF(COUNTIFS(TKB_HK2_Moi_Giang!$N:$N,#REF!,TKB_HK2_Moi_Giang!$K:$K,ThongKe_Phong!Z$1,TKB_HK2_Moi_Giang!$L:$L,ThongKe_Phong!Z$2)&gt;1,"?","")</f>
        <v>X</v>
      </c>
      <c r="AA3" s="373" t="str">
        <f>IF(COUNTIFS(TKB_HK2_Moi_Giang!$N:$N,ThongKe_Phong!$B3,TKB_HK2_Moi_Giang!$K:$K,ThongKe_Phong!AA$1,TKB_HK2_Moi_Giang!$L:$L,ThongKe_Phong!AA$2)&gt;0,"X","") &amp; IF(COUNTIFS(TKB_HK2_Moi_Giang!$N:$N,#REF!,TKB_HK2_Moi_Giang!$K:$K,ThongKe_Phong!AA$1,TKB_HK2_Moi_Giang!$L:$L,ThongKe_Phong!AA$2)&gt;1,"?","")</f>
        <v>X</v>
      </c>
      <c r="AB3" s="373" t="str">
        <f>IF(COUNTIFS(TKB_HK2_Moi_Giang!$N:$N,ThongKe_Phong!$B3,TKB_HK2_Moi_Giang!$K:$K,ThongKe_Phong!AB$1,TKB_HK2_Moi_Giang!$L:$L,ThongKe_Phong!AB$2)&gt;0,"X","") &amp; IF(COUNTIFS(TKB_HK2_Moi_Giang!$N:$N,#REF!,TKB_HK2_Moi_Giang!$K:$K,ThongKe_Phong!AB$1,TKB_HK2_Moi_Giang!$L:$L,ThongKe_Phong!AB$2)&gt;1,"?","")</f>
        <v/>
      </c>
      <c r="AC3" s="373" t="str">
        <f>IF(COUNTIFS(TKB_HK2_Moi_Giang!$N:$N,ThongKe_Phong!$B3,TKB_HK2_Moi_Giang!$K:$K,ThongKe_Phong!AC$1,TKB_HK2_Moi_Giang!$L:$L,ThongKe_Phong!AC$2)&gt;0,"X","") &amp; IF(COUNTIFS(TKB_HK2_Moi_Giang!$N:$N,#REF!,TKB_HK2_Moi_Giang!$K:$K,ThongKe_Phong!AC$1,TKB_HK2_Moi_Giang!$L:$L,ThongKe_Phong!AC$2)&gt;1,"?","")</f>
        <v/>
      </c>
      <c r="AD3" s="373" t="str">
        <f>IF(COUNTIFS(TKB_HK2_Moi_Giang!$N:$N,ThongKe_Phong!$B3,TKB_HK2_Moi_Giang!$K:$K,ThongKe_Phong!AD$1,TKB_HK2_Moi_Giang!$L:$L,ThongKe_Phong!AD$2)&gt;0,"X","") &amp; IF(COUNTIFS(TKB_HK2_Moi_Giang!$N:$N,#REF!,TKB_HK2_Moi_Giang!$K:$K,ThongKe_Phong!AD$1,TKB_HK2_Moi_Giang!$L:$L,ThongKe_Phong!AD$2)&gt;1,"?","")</f>
        <v/>
      </c>
      <c r="AE3" s="373" t="str">
        <f>IF(COUNTIFS(TKB_HK2_Moi_Giang!$N:$N,ThongKe_Phong!$B3,TKB_HK2_Moi_Giang!$K:$K,ThongKe_Phong!AE$1,TKB_HK2_Moi_Giang!$L:$L,ThongKe_Phong!AE$2)&gt;0,"X","") &amp; IF(COUNTIFS(TKB_HK2_Moi_Giang!$N:$N,#REF!,TKB_HK2_Moi_Giang!$K:$K,ThongKe_Phong!AE$1,TKB_HK2_Moi_Giang!$L:$L,ThongKe_Phong!AE$2)&gt;1,"?","")</f>
        <v/>
      </c>
      <c r="AF3" s="373" t="str">
        <f>IF(COUNTIFS(TKB_HK2_Moi_Giang!$N:$N,ThongKe_Phong!$B3,TKB_HK2_Moi_Giang!$K:$K,ThongKe_Phong!AF$1,TKB_HK2_Moi_Giang!$L:$L,ThongKe_Phong!AF$2)&gt;0,"X","") &amp; IF(COUNTIFS(TKB_HK2_Moi_Giang!$N:$N,#REF!,TKB_HK2_Moi_Giang!$K:$K,ThongKe_Phong!AF$1,TKB_HK2_Moi_Giang!$L:$L,ThongKe_Phong!AF$2)&gt;1,"?","")</f>
        <v/>
      </c>
      <c r="AG3" s="373" t="str">
        <f>IF(COUNTIFS(TKB_HK2_Moi_Giang!$N:$N,ThongKe_Phong!$B3,TKB_HK2_Moi_Giang!$K:$K,ThongKe_Phong!AG$1,TKB_HK2_Moi_Giang!$L:$L,ThongKe_Phong!AG$2)&gt;0,"X","") &amp; IF(COUNTIFS(TKB_HK2_Moi_Giang!$N:$N,#REF!,TKB_HK2_Moi_Giang!$K:$K,ThongKe_Phong!AG$1,TKB_HK2_Moi_Giang!$L:$L,ThongKe_Phong!AG$2)&gt;1,"?","")</f>
        <v/>
      </c>
    </row>
    <row r="4">
      <c r="A4" s="369"/>
      <c r="B4" s="370">
        <v>202.0</v>
      </c>
      <c r="C4" s="374">
        <v>36.0</v>
      </c>
      <c r="D4" s="372" t="str">
        <f>IF(COUNTIFS(TKB_HK2_Moi_Giang!$N:$N,ThongKe_Phong!$B4,TKB_HK2_Moi_Giang!$K:$K,ThongKe_Phong!D$1,TKB_HK2_Moi_Giang!$L:$L,ThongKe_Phong!D$2)&gt;0,"X","") &amp; IF(COUNTIFS(TKB_HK2_Moi_Giang!$N:$N,#REF!,TKB_HK2_Moi_Giang!$K:$K,ThongKe_Phong!D$1,TKB_HK2_Moi_Giang!$L:$L,ThongKe_Phong!D$2)&gt;1,"?","")</f>
        <v/>
      </c>
      <c r="E4" s="372" t="str">
        <f>IF(COUNTIFS(TKB_HK2_Moi_Giang!$N:$N,ThongKe_Phong!$B4,TKB_HK2_Moi_Giang!$K:$K,ThongKe_Phong!E$1,TKB_HK2_Moi_Giang!$L:$L,ThongKe_Phong!E$2)&gt;0,"X","") &amp; IF(COUNTIFS(TKB_HK2_Moi_Giang!$N:$N,#REF!,TKB_HK2_Moi_Giang!$K:$K,ThongKe_Phong!E$1,TKB_HK2_Moi_Giang!$L:$L,ThongKe_Phong!E$2)&gt;1,"?","")</f>
        <v/>
      </c>
      <c r="F4" s="372" t="str">
        <f>IF(COUNTIFS(TKB_HK2_Moi_Giang!$N:$N,ThongKe_Phong!$B4,TKB_HK2_Moi_Giang!$K:$K,ThongKe_Phong!F$1,TKB_HK2_Moi_Giang!$L:$L,ThongKe_Phong!F$2)&gt;0,"X","") &amp; IF(COUNTIFS(TKB_HK2_Moi_Giang!$N:$N,#REF!,TKB_HK2_Moi_Giang!$K:$K,ThongKe_Phong!F$1,TKB_HK2_Moi_Giang!$L:$L,ThongKe_Phong!F$2)&gt;1,"?","")</f>
        <v/>
      </c>
      <c r="G4" s="372" t="str">
        <f>IF(COUNTIFS(TKB_HK2_Moi_Giang!$N:$N,ThongKe_Phong!$B4,TKB_HK2_Moi_Giang!$K:$K,ThongKe_Phong!G$1,TKB_HK2_Moi_Giang!$L:$L,ThongKe_Phong!G$2)&gt;0,"X","") &amp; IF(COUNTIFS(TKB_HK2_Moi_Giang!$N:$N,#REF!,TKB_HK2_Moi_Giang!$K:$K,ThongKe_Phong!G$1,TKB_HK2_Moi_Giang!$L:$L,ThongKe_Phong!G$2)&gt;1,"?","")</f>
        <v/>
      </c>
      <c r="H4" s="372" t="str">
        <f>IF(COUNTIFS(TKB_HK2_Moi_Giang!$N:$N,ThongKe_Phong!$B4,TKB_HK2_Moi_Giang!$K:$K,ThongKe_Phong!H$1,TKB_HK2_Moi_Giang!$L:$L,ThongKe_Phong!H$2)&gt;0,"X","") &amp; IF(COUNTIFS(TKB_HK2_Moi_Giang!$N:$N,#REF!,TKB_HK2_Moi_Giang!$K:$K,ThongKe_Phong!H$1,TKB_HK2_Moi_Giang!$L:$L,ThongKe_Phong!H$2)&gt;1,"?","")</f>
        <v/>
      </c>
      <c r="I4" s="372" t="str">
        <f>IF(COUNTIFS(TKB_HK2_Moi_Giang!$N:$N,ThongKe_Phong!$B4,TKB_HK2_Moi_Giang!$K:$K,ThongKe_Phong!I$1,TKB_HK2_Moi_Giang!$L:$L,ThongKe_Phong!I$2)&gt;0,"X","") &amp; IF(COUNTIFS(TKB_HK2_Moi_Giang!$N:$N,#REF!,TKB_HK2_Moi_Giang!$K:$K,ThongKe_Phong!I$1,TKB_HK2_Moi_Giang!$L:$L,ThongKe_Phong!I$2)&gt;1,"?","")</f>
        <v/>
      </c>
      <c r="J4" s="372" t="str">
        <f>IF(COUNTIFS(TKB_HK2_Moi_Giang!$N:$N,ThongKe_Phong!$B4,TKB_HK2_Moi_Giang!$K:$K,ThongKe_Phong!J$1,TKB_HK2_Moi_Giang!$L:$L,ThongKe_Phong!J$2)&gt;0,"X","") &amp; IF(COUNTIFS(TKB_HK2_Moi_Giang!$N:$N,#REF!,TKB_HK2_Moi_Giang!$K:$K,ThongKe_Phong!J$1,TKB_HK2_Moi_Giang!$L:$L,ThongKe_Phong!J$2)&gt;1,"?","")</f>
        <v/>
      </c>
      <c r="K4" s="372" t="str">
        <f>IF(COUNTIFS(TKB_HK2_Moi_Giang!$N:$N,ThongKe_Phong!$B4,TKB_HK2_Moi_Giang!$K:$K,ThongKe_Phong!K$1,TKB_HK2_Moi_Giang!$L:$L,ThongKe_Phong!K$2)&gt;0,"X","") &amp; IF(COUNTIFS(TKB_HK2_Moi_Giang!$N:$N,#REF!,TKB_HK2_Moi_Giang!$K:$K,ThongKe_Phong!K$1,TKB_HK2_Moi_Giang!$L:$L,ThongKe_Phong!K$2)&gt;1,"?","")</f>
        <v>X</v>
      </c>
      <c r="L4" s="372" t="str">
        <f>IF(COUNTIFS(TKB_HK2_Moi_Giang!$N:$N,ThongKe_Phong!$B4,TKB_HK2_Moi_Giang!$K:$K,ThongKe_Phong!L$1,TKB_HK2_Moi_Giang!$L:$L,ThongKe_Phong!L$2)&gt;0,"X","") &amp; IF(COUNTIFS(TKB_HK2_Moi_Giang!$N:$N,#REF!,TKB_HK2_Moi_Giang!$K:$K,ThongKe_Phong!L$1,TKB_HK2_Moi_Giang!$L:$L,ThongKe_Phong!L$2)&gt;1,"?","")</f>
        <v/>
      </c>
      <c r="M4" s="372" t="str">
        <f>IF(COUNTIFS(TKB_HK2_Moi_Giang!$N:$N,ThongKe_Phong!$B4,TKB_HK2_Moi_Giang!$K:$K,ThongKe_Phong!M$1,TKB_HK2_Moi_Giang!$L:$L,ThongKe_Phong!M$2)&gt;0,"X","") &amp; IF(COUNTIFS(TKB_HK2_Moi_Giang!$N:$N,#REF!,TKB_HK2_Moi_Giang!$K:$K,ThongKe_Phong!M$1,TKB_HK2_Moi_Giang!$L:$L,ThongKe_Phong!M$2)&gt;1,"?","")</f>
        <v>X</v>
      </c>
      <c r="N4" s="372" t="str">
        <f>IF(COUNTIFS(TKB_HK2_Moi_Giang!$N:$N,ThongKe_Phong!$B4,TKB_HK2_Moi_Giang!$K:$K,ThongKe_Phong!N$1,TKB_HK2_Moi_Giang!$L:$L,ThongKe_Phong!N$2)&gt;0,"X","") &amp; IF(COUNTIFS(TKB_HK2_Moi_Giang!$N:$N,#REF!,TKB_HK2_Moi_Giang!$K:$K,ThongKe_Phong!N$1,TKB_HK2_Moi_Giang!$L:$L,ThongKe_Phong!N$2)&gt;1,"?","")</f>
        <v>X</v>
      </c>
      <c r="O4" s="372" t="str">
        <f>IF(COUNTIFS(TKB_HK2_Moi_Giang!$N:$N,ThongKe_Phong!$B4,TKB_HK2_Moi_Giang!$K:$K,ThongKe_Phong!O$1,TKB_HK2_Moi_Giang!$L:$L,ThongKe_Phong!O$2)&gt;0,"X","") &amp; IF(COUNTIFS(TKB_HK2_Moi_Giang!$N:$N,#REF!,TKB_HK2_Moi_Giang!$K:$K,ThongKe_Phong!O$1,TKB_HK2_Moi_Giang!$L:$L,ThongKe_Phong!O$2)&gt;1,"?","")</f>
        <v/>
      </c>
      <c r="P4" s="372" t="str">
        <f>IF(COUNTIFS(TKB_HK2_Moi_Giang!$N:$N,ThongKe_Phong!$B4,TKB_HK2_Moi_Giang!$K:$K,ThongKe_Phong!P$1,TKB_HK2_Moi_Giang!$L:$L,ThongKe_Phong!P$2)&gt;0,"X","") &amp; IF(COUNTIFS(TKB_HK2_Moi_Giang!$N:$N,#REF!,TKB_HK2_Moi_Giang!$K:$K,ThongKe_Phong!P$1,TKB_HK2_Moi_Giang!$L:$L,ThongKe_Phong!P$2)&gt;1,"?","")</f>
        <v/>
      </c>
      <c r="Q4" s="372" t="str">
        <f>IF(COUNTIFS(TKB_HK2_Moi_Giang!$N:$N,ThongKe_Phong!$B4,TKB_HK2_Moi_Giang!$K:$K,ThongKe_Phong!Q$1,TKB_HK2_Moi_Giang!$L:$L,ThongKe_Phong!Q$2)&gt;0,"X","") &amp; IF(COUNTIFS(TKB_HK2_Moi_Giang!$N:$N,#REF!,TKB_HK2_Moi_Giang!$K:$K,ThongKe_Phong!Q$1,TKB_HK2_Moi_Giang!$L:$L,ThongKe_Phong!Q$2)&gt;1,"?","")</f>
        <v/>
      </c>
      <c r="R4" s="372" t="str">
        <f>IF(COUNTIFS(TKB_HK2_Moi_Giang!$N:$N,ThongKe_Phong!$B4,TKB_HK2_Moi_Giang!$K:$K,ThongKe_Phong!R$1,TKB_HK2_Moi_Giang!$L:$L,ThongKe_Phong!R$2)&gt;0,"X","") &amp; IF(COUNTIFS(TKB_HK2_Moi_Giang!$N:$N,#REF!,TKB_HK2_Moi_Giang!$K:$K,ThongKe_Phong!R$1,TKB_HK2_Moi_Giang!$L:$L,ThongKe_Phong!R$2)&gt;1,"?","")</f>
        <v/>
      </c>
      <c r="S4" s="372" t="str">
        <f>IF(COUNTIFS(TKB_HK2_Moi_Giang!$N:$N,ThongKe_Phong!$B4,TKB_HK2_Moi_Giang!$K:$K,ThongKe_Phong!S$1,TKB_HK2_Moi_Giang!$L:$L,ThongKe_Phong!S$2)&gt;0,"X","") &amp; IF(COUNTIFS(TKB_HK2_Moi_Giang!$N:$N,#REF!,TKB_HK2_Moi_Giang!$K:$K,ThongKe_Phong!S$1,TKB_HK2_Moi_Giang!$L:$L,ThongKe_Phong!S$2)&gt;1,"?","")</f>
        <v/>
      </c>
      <c r="T4" s="372" t="str">
        <f>IF(COUNTIFS(TKB_HK2_Moi_Giang!$N:$N,ThongKe_Phong!$B4,TKB_HK2_Moi_Giang!$K:$K,ThongKe_Phong!T$1,TKB_HK2_Moi_Giang!$L:$L,ThongKe_Phong!T$2)&gt;0,"X","") &amp; IF(COUNTIFS(TKB_HK2_Moi_Giang!$N:$N,#REF!,TKB_HK2_Moi_Giang!$K:$K,ThongKe_Phong!T$1,TKB_HK2_Moi_Giang!$L:$L,ThongKe_Phong!T$2)&gt;1,"?","")</f>
        <v/>
      </c>
      <c r="U4" s="372" t="str">
        <f>IF(COUNTIFS(TKB_HK2_Moi_Giang!$N:$N,ThongKe_Phong!$B4,TKB_HK2_Moi_Giang!$K:$K,ThongKe_Phong!U$1,TKB_HK2_Moi_Giang!$L:$L,ThongKe_Phong!U$2)&gt;0,"X","") &amp; IF(COUNTIFS(TKB_HK2_Moi_Giang!$N:$N,#REF!,TKB_HK2_Moi_Giang!$K:$K,ThongKe_Phong!U$1,TKB_HK2_Moi_Giang!$L:$L,ThongKe_Phong!U$2)&gt;1,"?","")</f>
        <v/>
      </c>
      <c r="V4" s="373" t="str">
        <f>IF(COUNTIFS(TKB_HK2_Moi_Giang!$N:$N,ThongKe_Phong!$B4,TKB_HK2_Moi_Giang!$K:$K,ThongKe_Phong!V$1,TKB_HK2_Moi_Giang!$L:$L,ThongKe_Phong!V$2)&gt;0,"X","") &amp; IF(COUNTIFS(TKB_HK2_Moi_Giang!$N:$N,#REF!,TKB_HK2_Moi_Giang!$K:$K,ThongKe_Phong!V$1,TKB_HK2_Moi_Giang!$L:$L,ThongKe_Phong!V$2)&gt;1,"?","")</f>
        <v>X</v>
      </c>
      <c r="W4" s="373" t="str">
        <f>IF(COUNTIFS(TKB_HK2_Moi_Giang!$N:$N,ThongKe_Phong!$B4,TKB_HK2_Moi_Giang!$K:$K,ThongKe_Phong!W$1,TKB_HK2_Moi_Giang!$L:$L,ThongKe_Phong!W$2)&gt;0,"X","") &amp; IF(COUNTIFS(TKB_HK2_Moi_Giang!$N:$N,#REF!,TKB_HK2_Moi_Giang!$K:$K,ThongKe_Phong!W$1,TKB_HK2_Moi_Giang!$L:$L,ThongKe_Phong!W$2)&gt;1,"?","")</f>
        <v>X</v>
      </c>
      <c r="X4" s="373" t="str">
        <f>IF(COUNTIFS(TKB_HK2_Moi_Giang!$N:$N,ThongKe_Phong!$B4,TKB_HK2_Moi_Giang!$K:$K,ThongKe_Phong!X$1,TKB_HK2_Moi_Giang!$L:$L,ThongKe_Phong!X$2)&gt;0,"X","") &amp; IF(COUNTIFS(TKB_HK2_Moi_Giang!$N:$N,#REF!,TKB_HK2_Moi_Giang!$K:$K,ThongKe_Phong!X$1,TKB_HK2_Moi_Giang!$L:$L,ThongKe_Phong!X$2)&gt;1,"?","")</f>
        <v>X</v>
      </c>
      <c r="Y4" s="373" t="str">
        <f>IF(COUNTIFS(TKB_HK2_Moi_Giang!$N:$N,ThongKe_Phong!$B4,TKB_HK2_Moi_Giang!$K:$K,ThongKe_Phong!Y$1,TKB_HK2_Moi_Giang!$L:$L,ThongKe_Phong!Y$2)&gt;0,"X","") &amp; IF(COUNTIFS(TKB_HK2_Moi_Giang!$N:$N,#REF!,TKB_HK2_Moi_Giang!$K:$K,ThongKe_Phong!Y$1,TKB_HK2_Moi_Giang!$L:$L,ThongKe_Phong!Y$2)&gt;1,"?","")</f>
        <v>X</v>
      </c>
      <c r="Z4" s="373" t="str">
        <f>IF(COUNTIFS(TKB_HK2_Moi_Giang!$N:$N,ThongKe_Phong!$B4,TKB_HK2_Moi_Giang!$K:$K,ThongKe_Phong!Z$1,TKB_HK2_Moi_Giang!$L:$L,ThongKe_Phong!Z$2)&gt;0,"X","") &amp; IF(COUNTIFS(TKB_HK2_Moi_Giang!$N:$N,#REF!,TKB_HK2_Moi_Giang!$K:$K,ThongKe_Phong!Z$1,TKB_HK2_Moi_Giang!$L:$L,ThongKe_Phong!Z$2)&gt;1,"?","")</f>
        <v>X</v>
      </c>
      <c r="AA4" s="373" t="str">
        <f>IF(COUNTIFS(TKB_HK2_Moi_Giang!$N:$N,ThongKe_Phong!$B4,TKB_HK2_Moi_Giang!$K:$K,ThongKe_Phong!AA$1,TKB_HK2_Moi_Giang!$L:$L,ThongKe_Phong!AA$2)&gt;0,"X","") &amp; IF(COUNTIFS(TKB_HK2_Moi_Giang!$N:$N,#REF!,TKB_HK2_Moi_Giang!$K:$K,ThongKe_Phong!AA$1,TKB_HK2_Moi_Giang!$L:$L,ThongKe_Phong!AA$2)&gt;1,"?","")</f>
        <v>X</v>
      </c>
      <c r="AB4" s="373" t="str">
        <f>IF(COUNTIFS(TKB_HK2_Moi_Giang!$N:$N,ThongKe_Phong!$B4,TKB_HK2_Moi_Giang!$K:$K,ThongKe_Phong!AB$1,TKB_HK2_Moi_Giang!$L:$L,ThongKe_Phong!AB$2)&gt;0,"X","") &amp; IF(COUNTIFS(TKB_HK2_Moi_Giang!$N:$N,#REF!,TKB_HK2_Moi_Giang!$K:$K,ThongKe_Phong!AB$1,TKB_HK2_Moi_Giang!$L:$L,ThongKe_Phong!AB$2)&gt;1,"?","")</f>
        <v/>
      </c>
      <c r="AC4" s="373" t="str">
        <f>IF(COUNTIFS(TKB_HK2_Moi_Giang!$N:$N,ThongKe_Phong!$B4,TKB_HK2_Moi_Giang!$K:$K,ThongKe_Phong!AC$1,TKB_HK2_Moi_Giang!$L:$L,ThongKe_Phong!AC$2)&gt;0,"X","") &amp; IF(COUNTIFS(TKB_HK2_Moi_Giang!$N:$N,#REF!,TKB_HK2_Moi_Giang!$K:$K,ThongKe_Phong!AC$1,TKB_HK2_Moi_Giang!$L:$L,ThongKe_Phong!AC$2)&gt;1,"?","")</f>
        <v/>
      </c>
      <c r="AD4" s="373" t="str">
        <f>IF(COUNTIFS(TKB_HK2_Moi_Giang!$N:$N,ThongKe_Phong!$B4,TKB_HK2_Moi_Giang!$K:$K,ThongKe_Phong!AD$1,TKB_HK2_Moi_Giang!$L:$L,ThongKe_Phong!AD$2)&gt;0,"X","") &amp; IF(COUNTIFS(TKB_HK2_Moi_Giang!$N:$N,#REF!,TKB_HK2_Moi_Giang!$K:$K,ThongKe_Phong!AD$1,TKB_HK2_Moi_Giang!$L:$L,ThongKe_Phong!AD$2)&gt;1,"?","")</f>
        <v/>
      </c>
      <c r="AE4" s="373" t="str">
        <f>IF(COUNTIFS(TKB_HK2_Moi_Giang!$N:$N,ThongKe_Phong!$B4,TKB_HK2_Moi_Giang!$K:$K,ThongKe_Phong!AE$1,TKB_HK2_Moi_Giang!$L:$L,ThongKe_Phong!AE$2)&gt;0,"X","") &amp; IF(COUNTIFS(TKB_HK2_Moi_Giang!$N:$N,#REF!,TKB_HK2_Moi_Giang!$K:$K,ThongKe_Phong!AE$1,TKB_HK2_Moi_Giang!$L:$L,ThongKe_Phong!AE$2)&gt;1,"?","")</f>
        <v/>
      </c>
      <c r="AF4" s="373" t="str">
        <f>IF(COUNTIFS(TKB_HK2_Moi_Giang!$N:$N,ThongKe_Phong!$B4,TKB_HK2_Moi_Giang!$K:$K,ThongKe_Phong!AF$1,TKB_HK2_Moi_Giang!$L:$L,ThongKe_Phong!AF$2)&gt;0,"X","") &amp; IF(COUNTIFS(TKB_HK2_Moi_Giang!$N:$N,#REF!,TKB_HK2_Moi_Giang!$K:$K,ThongKe_Phong!AF$1,TKB_HK2_Moi_Giang!$L:$L,ThongKe_Phong!AF$2)&gt;1,"?","")</f>
        <v/>
      </c>
      <c r="AG4" s="373" t="str">
        <f>IF(COUNTIFS(TKB_HK2_Moi_Giang!$N:$N,ThongKe_Phong!$B4,TKB_HK2_Moi_Giang!$K:$K,ThongKe_Phong!AG$1,TKB_HK2_Moi_Giang!$L:$L,ThongKe_Phong!AG$2)&gt;0,"X","") &amp; IF(COUNTIFS(TKB_HK2_Moi_Giang!$N:$N,#REF!,TKB_HK2_Moi_Giang!$K:$K,ThongKe_Phong!AG$1,TKB_HK2_Moi_Giang!$L:$L,ThongKe_Phong!AG$2)&gt;1,"?","")</f>
        <v/>
      </c>
    </row>
    <row r="5">
      <c r="A5" s="369"/>
      <c r="B5" s="370">
        <v>203.0</v>
      </c>
      <c r="C5" s="374">
        <v>80.0</v>
      </c>
      <c r="D5" s="372" t="str">
        <f>IF(COUNTIFS(TKB_HK2_Moi_Giang!$N:$N,ThongKe_Phong!$B5,TKB_HK2_Moi_Giang!$K:$K,ThongKe_Phong!D$1,TKB_HK2_Moi_Giang!$L:$L,ThongKe_Phong!D$2)&gt;0,"X","") &amp; IF(COUNTIFS(TKB_HK2_Moi_Giang!$N:$N,#REF!,TKB_HK2_Moi_Giang!$K:$K,ThongKe_Phong!D$1,TKB_HK2_Moi_Giang!$L:$L,ThongKe_Phong!D$2)&gt;1,"?","")</f>
        <v/>
      </c>
      <c r="E5" s="372" t="str">
        <f>IF(COUNTIFS(TKB_HK2_Moi_Giang!$N:$N,ThongKe_Phong!$B5,TKB_HK2_Moi_Giang!$K:$K,ThongKe_Phong!E$1,TKB_HK2_Moi_Giang!$L:$L,ThongKe_Phong!E$2)&gt;0,"X","") &amp; IF(COUNTIFS(TKB_HK2_Moi_Giang!$N:$N,#REF!,TKB_HK2_Moi_Giang!$K:$K,ThongKe_Phong!E$1,TKB_HK2_Moi_Giang!$L:$L,ThongKe_Phong!E$2)&gt;1,"?","")</f>
        <v/>
      </c>
      <c r="F5" s="372" t="str">
        <f>IF(COUNTIFS(TKB_HK2_Moi_Giang!$N:$N,ThongKe_Phong!$B5,TKB_HK2_Moi_Giang!$K:$K,ThongKe_Phong!F$1,TKB_HK2_Moi_Giang!$L:$L,ThongKe_Phong!F$2)&gt;0,"X","") &amp; IF(COUNTIFS(TKB_HK2_Moi_Giang!$N:$N,#REF!,TKB_HK2_Moi_Giang!$K:$K,ThongKe_Phong!F$1,TKB_HK2_Moi_Giang!$L:$L,ThongKe_Phong!F$2)&gt;1,"?","")</f>
        <v/>
      </c>
      <c r="G5" s="372" t="str">
        <f>IF(COUNTIFS(TKB_HK2_Moi_Giang!$N:$N,ThongKe_Phong!$B5,TKB_HK2_Moi_Giang!$K:$K,ThongKe_Phong!G$1,TKB_HK2_Moi_Giang!$L:$L,ThongKe_Phong!G$2)&gt;0,"X","") &amp; IF(COUNTIFS(TKB_HK2_Moi_Giang!$N:$N,#REF!,TKB_HK2_Moi_Giang!$K:$K,ThongKe_Phong!G$1,TKB_HK2_Moi_Giang!$L:$L,ThongKe_Phong!G$2)&gt;1,"?","")</f>
        <v/>
      </c>
      <c r="H5" s="372" t="str">
        <f>IF(COUNTIFS(TKB_HK2_Moi_Giang!$N:$N,ThongKe_Phong!$B5,TKB_HK2_Moi_Giang!$K:$K,ThongKe_Phong!H$1,TKB_HK2_Moi_Giang!$L:$L,ThongKe_Phong!H$2)&gt;0,"X","") &amp; IF(COUNTIFS(TKB_HK2_Moi_Giang!$N:$N,#REF!,TKB_HK2_Moi_Giang!$K:$K,ThongKe_Phong!H$1,TKB_HK2_Moi_Giang!$L:$L,ThongKe_Phong!H$2)&gt;1,"?","")</f>
        <v/>
      </c>
      <c r="I5" s="372" t="str">
        <f>IF(COUNTIFS(TKB_HK2_Moi_Giang!$N:$N,ThongKe_Phong!$B5,TKB_HK2_Moi_Giang!$K:$K,ThongKe_Phong!I$1,TKB_HK2_Moi_Giang!$L:$L,ThongKe_Phong!I$2)&gt;0,"X","") &amp; IF(COUNTIFS(TKB_HK2_Moi_Giang!$N:$N,#REF!,TKB_HK2_Moi_Giang!$K:$K,ThongKe_Phong!I$1,TKB_HK2_Moi_Giang!$L:$L,ThongKe_Phong!I$2)&gt;1,"?","")</f>
        <v/>
      </c>
      <c r="J5" s="372" t="str">
        <f>IF(COUNTIFS(TKB_HK2_Moi_Giang!$N:$N,ThongKe_Phong!$B5,TKB_HK2_Moi_Giang!$K:$K,ThongKe_Phong!J$1,TKB_HK2_Moi_Giang!$L:$L,ThongKe_Phong!J$2)&gt;0,"X","") &amp; IF(COUNTIFS(TKB_HK2_Moi_Giang!$N:$N,#REF!,TKB_HK2_Moi_Giang!$K:$K,ThongKe_Phong!J$1,TKB_HK2_Moi_Giang!$L:$L,ThongKe_Phong!J$2)&gt;1,"?","")</f>
        <v>X</v>
      </c>
      <c r="K5" s="372" t="str">
        <f>IF(COUNTIFS(TKB_HK2_Moi_Giang!$N:$N,ThongKe_Phong!$B5,TKB_HK2_Moi_Giang!$K:$K,ThongKe_Phong!K$1,TKB_HK2_Moi_Giang!$L:$L,ThongKe_Phong!K$2)&gt;0,"X","") &amp; IF(COUNTIFS(TKB_HK2_Moi_Giang!$N:$N,#REF!,TKB_HK2_Moi_Giang!$K:$K,ThongKe_Phong!K$1,TKB_HK2_Moi_Giang!$L:$L,ThongKe_Phong!K$2)&gt;1,"?","")</f>
        <v/>
      </c>
      <c r="L5" s="372" t="str">
        <f>IF(COUNTIFS(TKB_HK2_Moi_Giang!$N:$N,ThongKe_Phong!$B5,TKB_HK2_Moi_Giang!$K:$K,ThongKe_Phong!L$1,TKB_HK2_Moi_Giang!$L:$L,ThongKe_Phong!L$2)&gt;0,"X","") &amp; IF(COUNTIFS(TKB_HK2_Moi_Giang!$N:$N,#REF!,TKB_HK2_Moi_Giang!$K:$K,ThongKe_Phong!L$1,TKB_HK2_Moi_Giang!$L:$L,ThongKe_Phong!L$2)&gt;1,"?","")</f>
        <v>X</v>
      </c>
      <c r="M5" s="372" t="str">
        <f>IF(COUNTIFS(TKB_HK2_Moi_Giang!$N:$N,ThongKe_Phong!$B5,TKB_HK2_Moi_Giang!$K:$K,ThongKe_Phong!M$1,TKB_HK2_Moi_Giang!$L:$L,ThongKe_Phong!M$2)&gt;0,"X","") &amp; IF(COUNTIFS(TKB_HK2_Moi_Giang!$N:$N,#REF!,TKB_HK2_Moi_Giang!$K:$K,ThongKe_Phong!M$1,TKB_HK2_Moi_Giang!$L:$L,ThongKe_Phong!M$2)&gt;1,"?","")</f>
        <v>X</v>
      </c>
      <c r="N5" s="372" t="str">
        <f>IF(COUNTIFS(TKB_HK2_Moi_Giang!$N:$N,ThongKe_Phong!$B5,TKB_HK2_Moi_Giang!$K:$K,ThongKe_Phong!N$1,TKB_HK2_Moi_Giang!$L:$L,ThongKe_Phong!N$2)&gt;0,"X","") &amp; IF(COUNTIFS(TKB_HK2_Moi_Giang!$N:$N,#REF!,TKB_HK2_Moi_Giang!$K:$K,ThongKe_Phong!N$1,TKB_HK2_Moi_Giang!$L:$L,ThongKe_Phong!N$2)&gt;1,"?","")</f>
        <v/>
      </c>
      <c r="O5" s="372" t="str">
        <f>IF(COUNTIFS(TKB_HK2_Moi_Giang!$N:$N,ThongKe_Phong!$B5,TKB_HK2_Moi_Giang!$K:$K,ThongKe_Phong!O$1,TKB_HK2_Moi_Giang!$L:$L,ThongKe_Phong!O$2)&gt;0,"X","") &amp; IF(COUNTIFS(TKB_HK2_Moi_Giang!$N:$N,#REF!,TKB_HK2_Moi_Giang!$K:$K,ThongKe_Phong!O$1,TKB_HK2_Moi_Giang!$L:$L,ThongKe_Phong!O$2)&gt;1,"?","")</f>
        <v>X</v>
      </c>
      <c r="P5" s="372" t="str">
        <f>IF(COUNTIFS(TKB_HK2_Moi_Giang!$N:$N,ThongKe_Phong!$B5,TKB_HK2_Moi_Giang!$K:$K,ThongKe_Phong!P$1,TKB_HK2_Moi_Giang!$L:$L,ThongKe_Phong!P$2)&gt;0,"X","") &amp; IF(COUNTIFS(TKB_HK2_Moi_Giang!$N:$N,#REF!,TKB_HK2_Moi_Giang!$K:$K,ThongKe_Phong!P$1,TKB_HK2_Moi_Giang!$L:$L,ThongKe_Phong!P$2)&gt;1,"?","")</f>
        <v/>
      </c>
      <c r="Q5" s="372" t="str">
        <f>IF(COUNTIFS(TKB_HK2_Moi_Giang!$N:$N,ThongKe_Phong!$B5,TKB_HK2_Moi_Giang!$K:$K,ThongKe_Phong!Q$1,TKB_HK2_Moi_Giang!$L:$L,ThongKe_Phong!Q$2)&gt;0,"X","") &amp; IF(COUNTIFS(TKB_HK2_Moi_Giang!$N:$N,#REF!,TKB_HK2_Moi_Giang!$K:$K,ThongKe_Phong!Q$1,TKB_HK2_Moi_Giang!$L:$L,ThongKe_Phong!Q$2)&gt;1,"?","")</f>
        <v/>
      </c>
      <c r="R5" s="372" t="str">
        <f>IF(COUNTIFS(TKB_HK2_Moi_Giang!$N:$N,ThongKe_Phong!$B5,TKB_HK2_Moi_Giang!$K:$K,ThongKe_Phong!R$1,TKB_HK2_Moi_Giang!$L:$L,ThongKe_Phong!R$2)&gt;0,"X","") &amp; IF(COUNTIFS(TKB_HK2_Moi_Giang!$N:$N,#REF!,TKB_HK2_Moi_Giang!$K:$K,ThongKe_Phong!R$1,TKB_HK2_Moi_Giang!$L:$L,ThongKe_Phong!R$2)&gt;1,"?","")</f>
        <v/>
      </c>
      <c r="S5" s="372" t="str">
        <f>IF(COUNTIFS(TKB_HK2_Moi_Giang!$N:$N,ThongKe_Phong!$B5,TKB_HK2_Moi_Giang!$K:$K,ThongKe_Phong!S$1,TKB_HK2_Moi_Giang!$L:$L,ThongKe_Phong!S$2)&gt;0,"X","") &amp; IF(COUNTIFS(TKB_HK2_Moi_Giang!$N:$N,#REF!,TKB_HK2_Moi_Giang!$K:$K,ThongKe_Phong!S$1,TKB_HK2_Moi_Giang!$L:$L,ThongKe_Phong!S$2)&gt;1,"?","")</f>
        <v/>
      </c>
      <c r="T5" s="372" t="str">
        <f>IF(COUNTIFS(TKB_HK2_Moi_Giang!$N:$N,ThongKe_Phong!$B5,TKB_HK2_Moi_Giang!$K:$K,ThongKe_Phong!T$1,TKB_HK2_Moi_Giang!$L:$L,ThongKe_Phong!T$2)&gt;0,"X","") &amp; IF(COUNTIFS(TKB_HK2_Moi_Giang!$N:$N,#REF!,TKB_HK2_Moi_Giang!$K:$K,ThongKe_Phong!T$1,TKB_HK2_Moi_Giang!$L:$L,ThongKe_Phong!T$2)&gt;1,"?","")</f>
        <v/>
      </c>
      <c r="U5" s="372" t="str">
        <f>IF(COUNTIFS(TKB_HK2_Moi_Giang!$N:$N,ThongKe_Phong!$B5,TKB_HK2_Moi_Giang!$K:$K,ThongKe_Phong!U$1,TKB_HK2_Moi_Giang!$L:$L,ThongKe_Phong!U$2)&gt;0,"X","") &amp; IF(COUNTIFS(TKB_HK2_Moi_Giang!$N:$N,#REF!,TKB_HK2_Moi_Giang!$K:$K,ThongKe_Phong!U$1,TKB_HK2_Moi_Giang!$L:$L,ThongKe_Phong!U$2)&gt;1,"?","")</f>
        <v/>
      </c>
      <c r="V5" s="373" t="str">
        <f>IF(COUNTIFS(TKB_HK2_Moi_Giang!$N:$N,ThongKe_Phong!$B5,TKB_HK2_Moi_Giang!$K:$K,ThongKe_Phong!V$1,TKB_HK2_Moi_Giang!$L:$L,ThongKe_Phong!V$2)&gt;0,"X","") &amp; IF(COUNTIFS(TKB_HK2_Moi_Giang!$N:$N,#REF!,TKB_HK2_Moi_Giang!$K:$K,ThongKe_Phong!V$1,TKB_HK2_Moi_Giang!$L:$L,ThongKe_Phong!V$2)&gt;1,"?","")</f>
        <v>X</v>
      </c>
      <c r="W5" s="373" t="str">
        <f>IF(COUNTIFS(TKB_HK2_Moi_Giang!$N:$N,ThongKe_Phong!$B5,TKB_HK2_Moi_Giang!$K:$K,ThongKe_Phong!W$1,TKB_HK2_Moi_Giang!$L:$L,ThongKe_Phong!W$2)&gt;0,"X","") &amp; IF(COUNTIFS(TKB_HK2_Moi_Giang!$N:$N,#REF!,TKB_HK2_Moi_Giang!$K:$K,ThongKe_Phong!W$1,TKB_HK2_Moi_Giang!$L:$L,ThongKe_Phong!W$2)&gt;1,"?","")</f>
        <v>X</v>
      </c>
      <c r="X5" s="373" t="str">
        <f>IF(COUNTIFS(TKB_HK2_Moi_Giang!$N:$N,ThongKe_Phong!$B5,TKB_HK2_Moi_Giang!$K:$K,ThongKe_Phong!X$1,TKB_HK2_Moi_Giang!$L:$L,ThongKe_Phong!X$2)&gt;0,"X","") &amp; IF(COUNTIFS(TKB_HK2_Moi_Giang!$N:$N,#REF!,TKB_HK2_Moi_Giang!$K:$K,ThongKe_Phong!X$1,TKB_HK2_Moi_Giang!$L:$L,ThongKe_Phong!X$2)&gt;1,"?","")</f>
        <v>X</v>
      </c>
      <c r="Y5" s="373" t="str">
        <f>IF(COUNTIFS(TKB_HK2_Moi_Giang!$N:$N,ThongKe_Phong!$B5,TKB_HK2_Moi_Giang!$K:$K,ThongKe_Phong!Y$1,TKB_HK2_Moi_Giang!$L:$L,ThongKe_Phong!Y$2)&gt;0,"X","") &amp; IF(COUNTIFS(TKB_HK2_Moi_Giang!$N:$N,#REF!,TKB_HK2_Moi_Giang!$K:$K,ThongKe_Phong!Y$1,TKB_HK2_Moi_Giang!$L:$L,ThongKe_Phong!Y$2)&gt;1,"?","")</f>
        <v>X</v>
      </c>
      <c r="Z5" s="373" t="str">
        <f>IF(COUNTIFS(TKB_HK2_Moi_Giang!$N:$N,ThongKe_Phong!$B5,TKB_HK2_Moi_Giang!$K:$K,ThongKe_Phong!Z$1,TKB_HK2_Moi_Giang!$L:$L,ThongKe_Phong!Z$2)&gt;0,"X","") &amp; IF(COUNTIFS(TKB_HK2_Moi_Giang!$N:$N,#REF!,TKB_HK2_Moi_Giang!$K:$K,ThongKe_Phong!Z$1,TKB_HK2_Moi_Giang!$L:$L,ThongKe_Phong!Z$2)&gt;1,"?","")</f>
        <v>X</v>
      </c>
      <c r="AA5" s="373" t="str">
        <f>IF(COUNTIFS(TKB_HK2_Moi_Giang!$N:$N,ThongKe_Phong!$B5,TKB_HK2_Moi_Giang!$K:$K,ThongKe_Phong!AA$1,TKB_HK2_Moi_Giang!$L:$L,ThongKe_Phong!AA$2)&gt;0,"X","") &amp; IF(COUNTIFS(TKB_HK2_Moi_Giang!$N:$N,#REF!,TKB_HK2_Moi_Giang!$K:$K,ThongKe_Phong!AA$1,TKB_HK2_Moi_Giang!$L:$L,ThongKe_Phong!AA$2)&gt;1,"?","")</f>
        <v>X</v>
      </c>
      <c r="AB5" s="373" t="str">
        <f>IF(COUNTIFS(TKB_HK2_Moi_Giang!$N:$N,ThongKe_Phong!$B5,TKB_HK2_Moi_Giang!$K:$K,ThongKe_Phong!AB$1,TKB_HK2_Moi_Giang!$L:$L,ThongKe_Phong!AB$2)&gt;0,"X","") &amp; IF(COUNTIFS(TKB_HK2_Moi_Giang!$N:$N,#REF!,TKB_HK2_Moi_Giang!$K:$K,ThongKe_Phong!AB$1,TKB_HK2_Moi_Giang!$L:$L,ThongKe_Phong!AB$2)&gt;1,"?","")</f>
        <v/>
      </c>
      <c r="AC5" s="373" t="str">
        <f>IF(COUNTIFS(TKB_HK2_Moi_Giang!$N:$N,ThongKe_Phong!$B5,TKB_HK2_Moi_Giang!$K:$K,ThongKe_Phong!AC$1,TKB_HK2_Moi_Giang!$L:$L,ThongKe_Phong!AC$2)&gt;0,"X","") &amp; IF(COUNTIFS(TKB_HK2_Moi_Giang!$N:$N,#REF!,TKB_HK2_Moi_Giang!$K:$K,ThongKe_Phong!AC$1,TKB_HK2_Moi_Giang!$L:$L,ThongKe_Phong!AC$2)&gt;1,"?","")</f>
        <v/>
      </c>
      <c r="AD5" s="373" t="str">
        <f>IF(COUNTIFS(TKB_HK2_Moi_Giang!$N:$N,ThongKe_Phong!$B5,TKB_HK2_Moi_Giang!$K:$K,ThongKe_Phong!AD$1,TKB_HK2_Moi_Giang!$L:$L,ThongKe_Phong!AD$2)&gt;0,"X","") &amp; IF(COUNTIFS(TKB_HK2_Moi_Giang!$N:$N,#REF!,TKB_HK2_Moi_Giang!$K:$K,ThongKe_Phong!AD$1,TKB_HK2_Moi_Giang!$L:$L,ThongKe_Phong!AD$2)&gt;1,"?","")</f>
        <v/>
      </c>
      <c r="AE5" s="373" t="str">
        <f>IF(COUNTIFS(TKB_HK2_Moi_Giang!$N:$N,ThongKe_Phong!$B5,TKB_HK2_Moi_Giang!$K:$K,ThongKe_Phong!AE$1,TKB_HK2_Moi_Giang!$L:$L,ThongKe_Phong!AE$2)&gt;0,"X","") &amp; IF(COUNTIFS(TKB_HK2_Moi_Giang!$N:$N,#REF!,TKB_HK2_Moi_Giang!$K:$K,ThongKe_Phong!AE$1,TKB_HK2_Moi_Giang!$L:$L,ThongKe_Phong!AE$2)&gt;1,"?","")</f>
        <v/>
      </c>
      <c r="AF5" s="373" t="str">
        <f>IF(COUNTIFS(TKB_HK2_Moi_Giang!$N:$N,ThongKe_Phong!$B5,TKB_HK2_Moi_Giang!$K:$K,ThongKe_Phong!AF$1,TKB_HK2_Moi_Giang!$L:$L,ThongKe_Phong!AF$2)&gt;0,"X","") &amp; IF(COUNTIFS(TKB_HK2_Moi_Giang!$N:$N,#REF!,TKB_HK2_Moi_Giang!$K:$K,ThongKe_Phong!AF$1,TKB_HK2_Moi_Giang!$L:$L,ThongKe_Phong!AF$2)&gt;1,"?","")</f>
        <v/>
      </c>
      <c r="AG5" s="373" t="str">
        <f>IF(COUNTIFS(TKB_HK2_Moi_Giang!$N:$N,ThongKe_Phong!$B5,TKB_HK2_Moi_Giang!$K:$K,ThongKe_Phong!AG$1,TKB_HK2_Moi_Giang!$L:$L,ThongKe_Phong!AG$2)&gt;0,"X","") &amp; IF(COUNTIFS(TKB_HK2_Moi_Giang!$N:$N,#REF!,TKB_HK2_Moi_Giang!$K:$K,ThongKe_Phong!AG$1,TKB_HK2_Moi_Giang!$L:$L,ThongKe_Phong!AG$2)&gt;1,"?","")</f>
        <v/>
      </c>
    </row>
    <row r="6">
      <c r="A6" s="369"/>
      <c r="B6" s="370">
        <v>205.0</v>
      </c>
      <c r="C6" s="371">
        <v>32.0</v>
      </c>
      <c r="D6" s="372" t="str">
        <f>IF(COUNTIFS(TKB_HK2_Moi_Giang!$N:$N,ThongKe_Phong!$B6,TKB_HK2_Moi_Giang!$K:$K,ThongKe_Phong!D$1,TKB_HK2_Moi_Giang!$L:$L,ThongKe_Phong!D$2)&gt;0,"X","") &amp; IF(COUNTIFS(TKB_HK2_Moi_Giang!$N:$N,#REF!,TKB_HK2_Moi_Giang!$K:$K,ThongKe_Phong!D$1,TKB_HK2_Moi_Giang!$L:$L,ThongKe_Phong!D$2)&gt;1,"?","")</f>
        <v/>
      </c>
      <c r="E6" s="372" t="str">
        <f>IF(COUNTIFS(TKB_HK2_Moi_Giang!$N:$N,ThongKe_Phong!$B6,TKB_HK2_Moi_Giang!$K:$K,ThongKe_Phong!E$1,TKB_HK2_Moi_Giang!$L:$L,ThongKe_Phong!E$2)&gt;0,"X","") &amp; IF(COUNTIFS(TKB_HK2_Moi_Giang!$N:$N,#REF!,TKB_HK2_Moi_Giang!$K:$K,ThongKe_Phong!E$1,TKB_HK2_Moi_Giang!$L:$L,ThongKe_Phong!E$2)&gt;1,"?","")</f>
        <v/>
      </c>
      <c r="F6" s="372" t="str">
        <f>IF(COUNTIFS(TKB_HK2_Moi_Giang!$N:$N,ThongKe_Phong!$B6,TKB_HK2_Moi_Giang!$K:$K,ThongKe_Phong!F$1,TKB_HK2_Moi_Giang!$L:$L,ThongKe_Phong!F$2)&gt;0,"X","") &amp; IF(COUNTIFS(TKB_HK2_Moi_Giang!$N:$N,#REF!,TKB_HK2_Moi_Giang!$K:$K,ThongKe_Phong!F$1,TKB_HK2_Moi_Giang!$L:$L,ThongKe_Phong!F$2)&gt;1,"?","")</f>
        <v/>
      </c>
      <c r="G6" s="372" t="str">
        <f>IF(COUNTIFS(TKB_HK2_Moi_Giang!$N:$N,ThongKe_Phong!$B6,TKB_HK2_Moi_Giang!$K:$K,ThongKe_Phong!G$1,TKB_HK2_Moi_Giang!$L:$L,ThongKe_Phong!G$2)&gt;0,"X","") &amp; IF(COUNTIFS(TKB_HK2_Moi_Giang!$N:$N,#REF!,TKB_HK2_Moi_Giang!$K:$K,ThongKe_Phong!G$1,TKB_HK2_Moi_Giang!$L:$L,ThongKe_Phong!G$2)&gt;1,"?","")</f>
        <v/>
      </c>
      <c r="H6" s="372" t="str">
        <f>IF(COUNTIFS(TKB_HK2_Moi_Giang!$N:$N,ThongKe_Phong!$B6,TKB_HK2_Moi_Giang!$K:$K,ThongKe_Phong!H$1,TKB_HK2_Moi_Giang!$L:$L,ThongKe_Phong!H$2)&gt;0,"X","") &amp; IF(COUNTIFS(TKB_HK2_Moi_Giang!$N:$N,#REF!,TKB_HK2_Moi_Giang!$K:$K,ThongKe_Phong!H$1,TKB_HK2_Moi_Giang!$L:$L,ThongKe_Phong!H$2)&gt;1,"?","")</f>
        <v/>
      </c>
      <c r="I6" s="372" t="str">
        <f>IF(COUNTIFS(TKB_HK2_Moi_Giang!$N:$N,ThongKe_Phong!$B6,TKB_HK2_Moi_Giang!$K:$K,ThongKe_Phong!I$1,TKB_HK2_Moi_Giang!$L:$L,ThongKe_Phong!I$2)&gt;0,"X","") &amp; IF(COUNTIFS(TKB_HK2_Moi_Giang!$N:$N,#REF!,TKB_HK2_Moi_Giang!$K:$K,ThongKe_Phong!I$1,TKB_HK2_Moi_Giang!$L:$L,ThongKe_Phong!I$2)&gt;1,"?","")</f>
        <v/>
      </c>
      <c r="J6" s="372" t="str">
        <f>IF(COUNTIFS(TKB_HK2_Moi_Giang!$N:$N,ThongKe_Phong!$B6,TKB_HK2_Moi_Giang!$K:$K,ThongKe_Phong!J$1,TKB_HK2_Moi_Giang!$L:$L,ThongKe_Phong!J$2)&gt;0,"X","") &amp; IF(COUNTIFS(TKB_HK2_Moi_Giang!$N:$N,#REF!,TKB_HK2_Moi_Giang!$K:$K,ThongKe_Phong!J$1,TKB_HK2_Moi_Giang!$L:$L,ThongKe_Phong!J$2)&gt;1,"?","")</f>
        <v/>
      </c>
      <c r="K6" s="372" t="str">
        <f>IF(COUNTIFS(TKB_HK2_Moi_Giang!$N:$N,ThongKe_Phong!$B6,TKB_HK2_Moi_Giang!$K:$K,ThongKe_Phong!K$1,TKB_HK2_Moi_Giang!$L:$L,ThongKe_Phong!K$2)&gt;0,"X","") &amp; IF(COUNTIFS(TKB_HK2_Moi_Giang!$N:$N,#REF!,TKB_HK2_Moi_Giang!$K:$K,ThongKe_Phong!K$1,TKB_HK2_Moi_Giang!$L:$L,ThongKe_Phong!K$2)&gt;1,"?","")</f>
        <v>X</v>
      </c>
      <c r="L6" s="372" t="str">
        <f>IF(COUNTIFS(TKB_HK2_Moi_Giang!$N:$N,ThongKe_Phong!$B6,TKB_HK2_Moi_Giang!$K:$K,ThongKe_Phong!L$1,TKB_HK2_Moi_Giang!$L:$L,ThongKe_Phong!L$2)&gt;0,"X","") &amp; IF(COUNTIFS(TKB_HK2_Moi_Giang!$N:$N,#REF!,TKB_HK2_Moi_Giang!$K:$K,ThongKe_Phong!L$1,TKB_HK2_Moi_Giang!$L:$L,ThongKe_Phong!L$2)&gt;1,"?","")</f>
        <v/>
      </c>
      <c r="M6" s="372" t="str">
        <f>IF(COUNTIFS(TKB_HK2_Moi_Giang!$N:$N,ThongKe_Phong!$B6,TKB_HK2_Moi_Giang!$K:$K,ThongKe_Phong!M$1,TKB_HK2_Moi_Giang!$L:$L,ThongKe_Phong!M$2)&gt;0,"X","") &amp; IF(COUNTIFS(TKB_HK2_Moi_Giang!$N:$N,#REF!,TKB_HK2_Moi_Giang!$K:$K,ThongKe_Phong!M$1,TKB_HK2_Moi_Giang!$L:$L,ThongKe_Phong!M$2)&gt;1,"?","")</f>
        <v>X</v>
      </c>
      <c r="N6" s="372" t="str">
        <f>IF(COUNTIFS(TKB_HK2_Moi_Giang!$N:$N,ThongKe_Phong!$B6,TKB_HK2_Moi_Giang!$K:$K,ThongKe_Phong!N$1,TKB_HK2_Moi_Giang!$L:$L,ThongKe_Phong!N$2)&gt;0,"X","") &amp; IF(COUNTIFS(TKB_HK2_Moi_Giang!$N:$N,#REF!,TKB_HK2_Moi_Giang!$K:$K,ThongKe_Phong!N$1,TKB_HK2_Moi_Giang!$L:$L,ThongKe_Phong!N$2)&gt;1,"?","")</f>
        <v/>
      </c>
      <c r="O6" s="372" t="str">
        <f>IF(COUNTIFS(TKB_HK2_Moi_Giang!$N:$N,ThongKe_Phong!$B6,TKB_HK2_Moi_Giang!$K:$K,ThongKe_Phong!O$1,TKB_HK2_Moi_Giang!$L:$L,ThongKe_Phong!O$2)&gt;0,"X","") &amp; IF(COUNTIFS(TKB_HK2_Moi_Giang!$N:$N,#REF!,TKB_HK2_Moi_Giang!$K:$K,ThongKe_Phong!O$1,TKB_HK2_Moi_Giang!$L:$L,ThongKe_Phong!O$2)&gt;1,"?","")</f>
        <v/>
      </c>
      <c r="P6" s="372" t="str">
        <f>IF(COUNTIFS(TKB_HK2_Moi_Giang!$N:$N,ThongKe_Phong!$B6,TKB_HK2_Moi_Giang!$K:$K,ThongKe_Phong!P$1,TKB_HK2_Moi_Giang!$L:$L,ThongKe_Phong!P$2)&gt;0,"X","") &amp; IF(COUNTIFS(TKB_HK2_Moi_Giang!$N:$N,#REF!,TKB_HK2_Moi_Giang!$K:$K,ThongKe_Phong!P$1,TKB_HK2_Moi_Giang!$L:$L,ThongKe_Phong!P$2)&gt;1,"?","")</f>
        <v/>
      </c>
      <c r="Q6" s="372" t="str">
        <f>IF(COUNTIFS(TKB_HK2_Moi_Giang!$N:$N,ThongKe_Phong!$B6,TKB_HK2_Moi_Giang!$K:$K,ThongKe_Phong!Q$1,TKB_HK2_Moi_Giang!$L:$L,ThongKe_Phong!Q$2)&gt;0,"X","") &amp; IF(COUNTIFS(TKB_HK2_Moi_Giang!$N:$N,#REF!,TKB_HK2_Moi_Giang!$K:$K,ThongKe_Phong!Q$1,TKB_HK2_Moi_Giang!$L:$L,ThongKe_Phong!Q$2)&gt;1,"?","")</f>
        <v/>
      </c>
      <c r="R6" s="372" t="str">
        <f>IF(COUNTIFS(TKB_HK2_Moi_Giang!$N:$N,ThongKe_Phong!$B6,TKB_HK2_Moi_Giang!$K:$K,ThongKe_Phong!R$1,TKB_HK2_Moi_Giang!$L:$L,ThongKe_Phong!R$2)&gt;0,"X","") &amp; IF(COUNTIFS(TKB_HK2_Moi_Giang!$N:$N,#REF!,TKB_HK2_Moi_Giang!$K:$K,ThongKe_Phong!R$1,TKB_HK2_Moi_Giang!$L:$L,ThongKe_Phong!R$2)&gt;1,"?","")</f>
        <v/>
      </c>
      <c r="S6" s="372" t="str">
        <f>IF(COUNTIFS(TKB_HK2_Moi_Giang!$N:$N,ThongKe_Phong!$B6,TKB_HK2_Moi_Giang!$K:$K,ThongKe_Phong!S$1,TKB_HK2_Moi_Giang!$L:$L,ThongKe_Phong!S$2)&gt;0,"X","") &amp; IF(COUNTIFS(TKB_HK2_Moi_Giang!$N:$N,#REF!,TKB_HK2_Moi_Giang!$K:$K,ThongKe_Phong!S$1,TKB_HK2_Moi_Giang!$L:$L,ThongKe_Phong!S$2)&gt;1,"?","")</f>
        <v/>
      </c>
      <c r="T6" s="372" t="str">
        <f>IF(COUNTIFS(TKB_HK2_Moi_Giang!$N:$N,ThongKe_Phong!$B6,TKB_HK2_Moi_Giang!$K:$K,ThongKe_Phong!T$1,TKB_HK2_Moi_Giang!$L:$L,ThongKe_Phong!T$2)&gt;0,"X","") &amp; IF(COUNTIFS(TKB_HK2_Moi_Giang!$N:$N,#REF!,TKB_HK2_Moi_Giang!$K:$K,ThongKe_Phong!T$1,TKB_HK2_Moi_Giang!$L:$L,ThongKe_Phong!T$2)&gt;1,"?","")</f>
        <v/>
      </c>
      <c r="U6" s="372" t="str">
        <f>IF(COUNTIFS(TKB_HK2_Moi_Giang!$N:$N,ThongKe_Phong!$B6,TKB_HK2_Moi_Giang!$K:$K,ThongKe_Phong!U$1,TKB_HK2_Moi_Giang!$L:$L,ThongKe_Phong!U$2)&gt;0,"X","") &amp; IF(COUNTIFS(TKB_HK2_Moi_Giang!$N:$N,#REF!,TKB_HK2_Moi_Giang!$K:$K,ThongKe_Phong!U$1,TKB_HK2_Moi_Giang!$L:$L,ThongKe_Phong!U$2)&gt;1,"?","")</f>
        <v/>
      </c>
      <c r="V6" s="373" t="str">
        <f>IF(COUNTIFS(TKB_HK2_Moi_Giang!$N:$N,ThongKe_Phong!$B6,TKB_HK2_Moi_Giang!$K:$K,ThongKe_Phong!V$1,TKB_HK2_Moi_Giang!$L:$L,ThongKe_Phong!V$2)&gt;0,"X","") &amp; IF(COUNTIFS(TKB_HK2_Moi_Giang!$N:$N,#REF!,TKB_HK2_Moi_Giang!$K:$K,ThongKe_Phong!V$1,TKB_HK2_Moi_Giang!$L:$L,ThongKe_Phong!V$2)&gt;1,"?","")</f>
        <v>X</v>
      </c>
      <c r="W6" s="373" t="str">
        <f>IF(COUNTIFS(TKB_HK2_Moi_Giang!$N:$N,ThongKe_Phong!$B6,TKB_HK2_Moi_Giang!$K:$K,ThongKe_Phong!W$1,TKB_HK2_Moi_Giang!$L:$L,ThongKe_Phong!W$2)&gt;0,"X","") &amp; IF(COUNTIFS(TKB_HK2_Moi_Giang!$N:$N,#REF!,TKB_HK2_Moi_Giang!$K:$K,ThongKe_Phong!W$1,TKB_HK2_Moi_Giang!$L:$L,ThongKe_Phong!W$2)&gt;1,"?","")</f>
        <v>X</v>
      </c>
      <c r="X6" s="373" t="str">
        <f>IF(COUNTIFS(TKB_HK2_Moi_Giang!$N:$N,ThongKe_Phong!$B6,TKB_HK2_Moi_Giang!$K:$K,ThongKe_Phong!X$1,TKB_HK2_Moi_Giang!$L:$L,ThongKe_Phong!X$2)&gt;0,"X","") &amp; IF(COUNTIFS(TKB_HK2_Moi_Giang!$N:$N,#REF!,TKB_HK2_Moi_Giang!$K:$K,ThongKe_Phong!X$1,TKB_HK2_Moi_Giang!$L:$L,ThongKe_Phong!X$2)&gt;1,"?","")</f>
        <v>X</v>
      </c>
      <c r="Y6" s="373" t="str">
        <f>IF(COUNTIFS(TKB_HK2_Moi_Giang!$N:$N,ThongKe_Phong!$B6,TKB_HK2_Moi_Giang!$K:$K,ThongKe_Phong!Y$1,TKB_HK2_Moi_Giang!$L:$L,ThongKe_Phong!Y$2)&gt;0,"X","") &amp; IF(COUNTIFS(TKB_HK2_Moi_Giang!$N:$N,#REF!,TKB_HK2_Moi_Giang!$K:$K,ThongKe_Phong!Y$1,TKB_HK2_Moi_Giang!$L:$L,ThongKe_Phong!Y$2)&gt;1,"?","")</f>
        <v>X</v>
      </c>
      <c r="Z6" s="373" t="str">
        <f>IF(COUNTIFS(TKB_HK2_Moi_Giang!$N:$N,ThongKe_Phong!$B6,TKB_HK2_Moi_Giang!$K:$K,ThongKe_Phong!Z$1,TKB_HK2_Moi_Giang!$L:$L,ThongKe_Phong!Z$2)&gt;0,"X","") &amp; IF(COUNTIFS(TKB_HK2_Moi_Giang!$N:$N,#REF!,TKB_HK2_Moi_Giang!$K:$K,ThongKe_Phong!Z$1,TKB_HK2_Moi_Giang!$L:$L,ThongKe_Phong!Z$2)&gt;1,"?","")</f>
        <v>X</v>
      </c>
      <c r="AA6" s="373" t="str">
        <f>IF(COUNTIFS(TKB_HK2_Moi_Giang!$N:$N,ThongKe_Phong!$B6,TKB_HK2_Moi_Giang!$K:$K,ThongKe_Phong!AA$1,TKB_HK2_Moi_Giang!$L:$L,ThongKe_Phong!AA$2)&gt;0,"X","") &amp; IF(COUNTIFS(TKB_HK2_Moi_Giang!$N:$N,#REF!,TKB_HK2_Moi_Giang!$K:$K,ThongKe_Phong!AA$1,TKB_HK2_Moi_Giang!$L:$L,ThongKe_Phong!AA$2)&gt;1,"?","")</f>
        <v>X</v>
      </c>
      <c r="AB6" s="373" t="str">
        <f>IF(COUNTIFS(TKB_HK2_Moi_Giang!$N:$N,ThongKe_Phong!$B6,TKB_HK2_Moi_Giang!$K:$K,ThongKe_Phong!AB$1,TKB_HK2_Moi_Giang!$L:$L,ThongKe_Phong!AB$2)&gt;0,"X","") &amp; IF(COUNTIFS(TKB_HK2_Moi_Giang!$N:$N,#REF!,TKB_HK2_Moi_Giang!$K:$K,ThongKe_Phong!AB$1,TKB_HK2_Moi_Giang!$L:$L,ThongKe_Phong!AB$2)&gt;1,"?","")</f>
        <v/>
      </c>
      <c r="AC6" s="373" t="str">
        <f>IF(COUNTIFS(TKB_HK2_Moi_Giang!$N:$N,ThongKe_Phong!$B6,TKB_HK2_Moi_Giang!$K:$K,ThongKe_Phong!AC$1,TKB_HK2_Moi_Giang!$L:$L,ThongKe_Phong!AC$2)&gt;0,"X","") &amp; IF(COUNTIFS(TKB_HK2_Moi_Giang!$N:$N,#REF!,TKB_HK2_Moi_Giang!$K:$K,ThongKe_Phong!AC$1,TKB_HK2_Moi_Giang!$L:$L,ThongKe_Phong!AC$2)&gt;1,"?","")</f>
        <v/>
      </c>
      <c r="AD6" s="373" t="str">
        <f>IF(COUNTIFS(TKB_HK2_Moi_Giang!$N:$N,ThongKe_Phong!$B6,TKB_HK2_Moi_Giang!$K:$K,ThongKe_Phong!AD$1,TKB_HK2_Moi_Giang!$L:$L,ThongKe_Phong!AD$2)&gt;0,"X","") &amp; IF(COUNTIFS(TKB_HK2_Moi_Giang!$N:$N,#REF!,TKB_HK2_Moi_Giang!$K:$K,ThongKe_Phong!AD$1,TKB_HK2_Moi_Giang!$L:$L,ThongKe_Phong!AD$2)&gt;1,"?","")</f>
        <v/>
      </c>
      <c r="AE6" s="373" t="str">
        <f>IF(COUNTIFS(TKB_HK2_Moi_Giang!$N:$N,ThongKe_Phong!$B6,TKB_HK2_Moi_Giang!$K:$K,ThongKe_Phong!AE$1,TKB_HK2_Moi_Giang!$L:$L,ThongKe_Phong!AE$2)&gt;0,"X","") &amp; IF(COUNTIFS(TKB_HK2_Moi_Giang!$N:$N,#REF!,TKB_HK2_Moi_Giang!$K:$K,ThongKe_Phong!AE$1,TKB_HK2_Moi_Giang!$L:$L,ThongKe_Phong!AE$2)&gt;1,"?","")</f>
        <v/>
      </c>
      <c r="AF6" s="373" t="str">
        <f>IF(COUNTIFS(TKB_HK2_Moi_Giang!$N:$N,ThongKe_Phong!$B6,TKB_HK2_Moi_Giang!$K:$K,ThongKe_Phong!AF$1,TKB_HK2_Moi_Giang!$L:$L,ThongKe_Phong!AF$2)&gt;0,"X","") &amp; IF(COUNTIFS(TKB_HK2_Moi_Giang!$N:$N,#REF!,TKB_HK2_Moi_Giang!$K:$K,ThongKe_Phong!AF$1,TKB_HK2_Moi_Giang!$L:$L,ThongKe_Phong!AF$2)&gt;1,"?","")</f>
        <v/>
      </c>
      <c r="AG6" s="373" t="str">
        <f>IF(COUNTIFS(TKB_HK2_Moi_Giang!$N:$N,ThongKe_Phong!$B6,TKB_HK2_Moi_Giang!$K:$K,ThongKe_Phong!AG$1,TKB_HK2_Moi_Giang!$L:$L,ThongKe_Phong!AG$2)&gt;0,"X","") &amp; IF(COUNTIFS(TKB_HK2_Moi_Giang!$N:$N,#REF!,TKB_HK2_Moi_Giang!$K:$K,ThongKe_Phong!AG$1,TKB_HK2_Moi_Giang!$L:$L,ThongKe_Phong!AG$2)&gt;1,"?","")</f>
        <v/>
      </c>
    </row>
    <row r="7">
      <c r="A7" s="369"/>
      <c r="B7" s="370">
        <v>301.0</v>
      </c>
      <c r="C7" s="371">
        <v>32.0</v>
      </c>
      <c r="D7" s="372" t="str">
        <f>IF(COUNTIFS(TKB_HK2_Moi_Giang!$N:$N,ThongKe_Phong!$B7,TKB_HK2_Moi_Giang!$K:$K,ThongKe_Phong!D$1,TKB_HK2_Moi_Giang!$L:$L,ThongKe_Phong!D$2)&gt;0,"X","") &amp; IF(COUNTIFS(TKB_HK2_Moi_Giang!$N:$N,TKB_HK2_Moi_Giang!$E1018,TKB_HK2_Moi_Giang!$K:$K,ThongKe_Phong!D$1,TKB_HK2_Moi_Giang!$L:$L,ThongKe_Phong!D$2)&gt;1,"?","")</f>
        <v/>
      </c>
      <c r="E7" s="372" t="str">
        <f>IF(COUNTIFS(TKB_HK2_Moi_Giang!$N:$N,ThongKe_Phong!$B7,TKB_HK2_Moi_Giang!$K:$K,ThongKe_Phong!E$1,TKB_HK2_Moi_Giang!$L:$L,ThongKe_Phong!E$2)&gt;0,"X","") &amp; IF(COUNTIFS(TKB_HK2_Moi_Giang!$N:$N,TKB_HK2_Moi_Giang!$E1018,TKB_HK2_Moi_Giang!$K:$K,ThongKe_Phong!E$1,TKB_HK2_Moi_Giang!$L:$L,ThongKe_Phong!E$2)&gt;1,"?","")</f>
        <v/>
      </c>
      <c r="F7" s="372" t="str">
        <f>IF(COUNTIFS(TKB_HK2_Moi_Giang!$N:$N,ThongKe_Phong!$B7,TKB_HK2_Moi_Giang!$K:$K,ThongKe_Phong!F$1,TKB_HK2_Moi_Giang!$L:$L,ThongKe_Phong!F$2)&gt;0,"X","") &amp; IF(COUNTIFS(TKB_HK2_Moi_Giang!$N:$N,TKB_HK2_Moi_Giang!$E1018,TKB_HK2_Moi_Giang!$K:$K,ThongKe_Phong!F$1,TKB_HK2_Moi_Giang!$L:$L,ThongKe_Phong!F$2)&gt;1,"?","")</f>
        <v/>
      </c>
      <c r="G7" s="372" t="str">
        <f>IF(COUNTIFS(TKB_HK2_Moi_Giang!$N:$N,ThongKe_Phong!$B7,TKB_HK2_Moi_Giang!$K:$K,ThongKe_Phong!G$1,TKB_HK2_Moi_Giang!$L:$L,ThongKe_Phong!G$2)&gt;0,"X","") &amp; IF(COUNTIFS(TKB_HK2_Moi_Giang!$N:$N,TKB_HK2_Moi_Giang!$E1018,TKB_HK2_Moi_Giang!$K:$K,ThongKe_Phong!G$1,TKB_HK2_Moi_Giang!$L:$L,ThongKe_Phong!G$2)&gt;1,"?","")</f>
        <v/>
      </c>
      <c r="H7" s="372" t="str">
        <f>IF(COUNTIFS(TKB_HK2_Moi_Giang!$N:$N,ThongKe_Phong!$B7,TKB_HK2_Moi_Giang!$K:$K,ThongKe_Phong!H$1,TKB_HK2_Moi_Giang!$L:$L,ThongKe_Phong!H$2)&gt;0,"X","") &amp; IF(COUNTIFS(TKB_HK2_Moi_Giang!$N:$N,TKB_HK2_Moi_Giang!$E1018,TKB_HK2_Moi_Giang!$K:$K,ThongKe_Phong!H$1,TKB_HK2_Moi_Giang!$L:$L,ThongKe_Phong!H$2)&gt;1,"?","")</f>
        <v/>
      </c>
      <c r="I7" s="372" t="str">
        <f>IF(COUNTIFS(TKB_HK2_Moi_Giang!$N:$N,ThongKe_Phong!$B7,TKB_HK2_Moi_Giang!$K:$K,ThongKe_Phong!I$1,TKB_HK2_Moi_Giang!$L:$L,ThongKe_Phong!I$2)&gt;0,"X","") &amp; IF(COUNTIFS(TKB_HK2_Moi_Giang!$N:$N,TKB_HK2_Moi_Giang!$E1018,TKB_HK2_Moi_Giang!$K:$K,ThongKe_Phong!I$1,TKB_HK2_Moi_Giang!$L:$L,ThongKe_Phong!I$2)&gt;1,"?","")</f>
        <v/>
      </c>
      <c r="J7" s="372" t="str">
        <f>IF(COUNTIFS(TKB_HK2_Moi_Giang!$N:$N,ThongKe_Phong!$B7,TKB_HK2_Moi_Giang!$K:$K,ThongKe_Phong!J$1,TKB_HK2_Moi_Giang!$L:$L,ThongKe_Phong!J$2)&gt;0,"X","") &amp; IF(COUNTIFS(TKB_HK2_Moi_Giang!$N:$N,TKB_HK2_Moi_Giang!$E1018,TKB_HK2_Moi_Giang!$K:$K,ThongKe_Phong!J$1,TKB_HK2_Moi_Giang!$L:$L,ThongKe_Phong!J$2)&gt;1,"?","")</f>
        <v>X</v>
      </c>
      <c r="K7" s="372" t="str">
        <f>IF(COUNTIFS(TKB_HK2_Moi_Giang!$N:$N,ThongKe_Phong!$B7,TKB_HK2_Moi_Giang!$K:$K,ThongKe_Phong!K$1,TKB_HK2_Moi_Giang!$L:$L,ThongKe_Phong!K$2)&gt;0,"X","") &amp; IF(COUNTIFS(TKB_HK2_Moi_Giang!$N:$N,TKB_HK2_Moi_Giang!$E1018,TKB_HK2_Moi_Giang!$K:$K,ThongKe_Phong!K$1,TKB_HK2_Moi_Giang!$L:$L,ThongKe_Phong!K$2)&gt;1,"?","")</f>
        <v/>
      </c>
      <c r="L7" s="372" t="str">
        <f>IF(COUNTIFS(TKB_HK2_Moi_Giang!$N:$N,ThongKe_Phong!$B7,TKB_HK2_Moi_Giang!$K:$K,ThongKe_Phong!L$1,TKB_HK2_Moi_Giang!$L:$L,ThongKe_Phong!L$2)&gt;0,"X","") &amp; IF(COUNTIFS(TKB_HK2_Moi_Giang!$N:$N,TKB_HK2_Moi_Giang!$E1018,TKB_HK2_Moi_Giang!$K:$K,ThongKe_Phong!L$1,TKB_HK2_Moi_Giang!$L:$L,ThongKe_Phong!L$2)&gt;1,"?","")</f>
        <v/>
      </c>
      <c r="M7" s="372" t="str">
        <f>IF(COUNTIFS(TKB_HK2_Moi_Giang!$N:$N,ThongKe_Phong!$B7,TKB_HK2_Moi_Giang!$K:$K,ThongKe_Phong!M$1,TKB_HK2_Moi_Giang!$L:$L,ThongKe_Phong!M$2)&gt;0,"X","") &amp; IF(COUNTIFS(TKB_HK2_Moi_Giang!$N:$N,TKB_HK2_Moi_Giang!$E1018,TKB_HK2_Moi_Giang!$K:$K,ThongKe_Phong!M$1,TKB_HK2_Moi_Giang!$L:$L,ThongKe_Phong!M$2)&gt;1,"?","")</f>
        <v/>
      </c>
      <c r="N7" s="372" t="str">
        <f>IF(COUNTIFS(TKB_HK2_Moi_Giang!$N:$N,ThongKe_Phong!$B7,TKB_HK2_Moi_Giang!$K:$K,ThongKe_Phong!N$1,TKB_HK2_Moi_Giang!$L:$L,ThongKe_Phong!N$2)&gt;0,"X","") &amp; IF(COUNTIFS(TKB_HK2_Moi_Giang!$N:$N,TKB_HK2_Moi_Giang!$E1018,TKB_HK2_Moi_Giang!$K:$K,ThongKe_Phong!N$1,TKB_HK2_Moi_Giang!$L:$L,ThongKe_Phong!N$2)&gt;1,"?","")</f>
        <v/>
      </c>
      <c r="O7" s="372" t="str">
        <f>IF(COUNTIFS(TKB_HK2_Moi_Giang!$N:$N,ThongKe_Phong!$B7,TKB_HK2_Moi_Giang!$K:$K,ThongKe_Phong!O$1,TKB_HK2_Moi_Giang!$L:$L,ThongKe_Phong!O$2)&gt;0,"X","") &amp; IF(COUNTIFS(TKB_HK2_Moi_Giang!$N:$N,TKB_HK2_Moi_Giang!$E1018,TKB_HK2_Moi_Giang!$K:$K,ThongKe_Phong!O$1,TKB_HK2_Moi_Giang!$L:$L,ThongKe_Phong!O$2)&gt;1,"?","")</f>
        <v/>
      </c>
      <c r="P7" s="372" t="str">
        <f>IF(COUNTIFS(TKB_HK2_Moi_Giang!$N:$N,ThongKe_Phong!$B7,TKB_HK2_Moi_Giang!$K:$K,ThongKe_Phong!P$1,TKB_HK2_Moi_Giang!$L:$L,ThongKe_Phong!P$2)&gt;0,"X","") &amp; IF(COUNTIFS(TKB_HK2_Moi_Giang!$N:$N,TKB_HK2_Moi_Giang!$E1018,TKB_HK2_Moi_Giang!$K:$K,ThongKe_Phong!P$1,TKB_HK2_Moi_Giang!$L:$L,ThongKe_Phong!P$2)&gt;1,"?","")</f>
        <v/>
      </c>
      <c r="Q7" s="372" t="str">
        <f>IF(COUNTIFS(TKB_HK2_Moi_Giang!$N:$N,ThongKe_Phong!$B7,TKB_HK2_Moi_Giang!$K:$K,ThongKe_Phong!Q$1,TKB_HK2_Moi_Giang!$L:$L,ThongKe_Phong!Q$2)&gt;0,"X","") &amp; IF(COUNTIFS(TKB_HK2_Moi_Giang!$N:$N,TKB_HK2_Moi_Giang!$E1018,TKB_HK2_Moi_Giang!$K:$K,ThongKe_Phong!Q$1,TKB_HK2_Moi_Giang!$L:$L,ThongKe_Phong!Q$2)&gt;1,"?","")</f>
        <v/>
      </c>
      <c r="R7" s="372" t="str">
        <f>IF(COUNTIFS(TKB_HK2_Moi_Giang!$N:$N,ThongKe_Phong!$B7,TKB_HK2_Moi_Giang!$K:$K,ThongKe_Phong!R$1,TKB_HK2_Moi_Giang!$L:$L,ThongKe_Phong!R$2)&gt;0,"X","") &amp; IF(COUNTIFS(TKB_HK2_Moi_Giang!$N:$N,TKB_HK2_Moi_Giang!$E1018,TKB_HK2_Moi_Giang!$K:$K,ThongKe_Phong!R$1,TKB_HK2_Moi_Giang!$L:$L,ThongKe_Phong!R$2)&gt;1,"?","")</f>
        <v/>
      </c>
      <c r="S7" s="372" t="str">
        <f>IF(COUNTIFS(TKB_HK2_Moi_Giang!$N:$N,ThongKe_Phong!$B7,TKB_HK2_Moi_Giang!$K:$K,ThongKe_Phong!S$1,TKB_HK2_Moi_Giang!$L:$L,ThongKe_Phong!S$2)&gt;0,"X","") &amp; IF(COUNTIFS(TKB_HK2_Moi_Giang!$N:$N,TKB_HK2_Moi_Giang!$E1018,TKB_HK2_Moi_Giang!$K:$K,ThongKe_Phong!S$1,TKB_HK2_Moi_Giang!$L:$L,ThongKe_Phong!S$2)&gt;1,"?","")</f>
        <v/>
      </c>
      <c r="T7" s="372" t="str">
        <f>IF(COUNTIFS(TKB_HK2_Moi_Giang!$N:$N,ThongKe_Phong!$B7,TKB_HK2_Moi_Giang!$K:$K,ThongKe_Phong!T$1,TKB_HK2_Moi_Giang!$L:$L,ThongKe_Phong!T$2)&gt;0,"X","") &amp; IF(COUNTIFS(TKB_HK2_Moi_Giang!$N:$N,TKB_HK2_Moi_Giang!$E1018,TKB_HK2_Moi_Giang!$K:$K,ThongKe_Phong!T$1,TKB_HK2_Moi_Giang!$L:$L,ThongKe_Phong!T$2)&gt;1,"?","")</f>
        <v/>
      </c>
      <c r="U7" s="372" t="str">
        <f>IF(COUNTIFS(TKB_HK2_Moi_Giang!$N:$N,ThongKe_Phong!$B7,TKB_HK2_Moi_Giang!$K:$K,ThongKe_Phong!U$1,TKB_HK2_Moi_Giang!$L:$L,ThongKe_Phong!U$2)&gt;0,"X","") &amp; IF(COUNTIFS(TKB_HK2_Moi_Giang!$N:$N,TKB_HK2_Moi_Giang!$E1018,TKB_HK2_Moi_Giang!$K:$K,ThongKe_Phong!U$1,TKB_HK2_Moi_Giang!$L:$L,ThongKe_Phong!U$2)&gt;1,"?","")</f>
        <v/>
      </c>
      <c r="V7" s="373" t="str">
        <f>IF(COUNTIFS(TKB_HK2_Moi_Giang!$N:$N,ThongKe_Phong!$B7,TKB_HK2_Moi_Giang!$K:$K,ThongKe_Phong!V$1,TKB_HK2_Moi_Giang!$L:$L,ThongKe_Phong!V$2)&gt;0,"X","") &amp; IF(COUNTIFS(TKB_HK2_Moi_Giang!$N:$N,TKB_HK2_Moi_Giang!$E1018,TKB_HK2_Moi_Giang!$K:$K,ThongKe_Phong!V$1,TKB_HK2_Moi_Giang!$L:$L,ThongKe_Phong!V$2)&gt;1,"?","")</f>
        <v>X</v>
      </c>
      <c r="W7" s="373" t="str">
        <f>IF(COUNTIFS(TKB_HK2_Moi_Giang!$N:$N,ThongKe_Phong!$B7,TKB_HK2_Moi_Giang!$K:$K,ThongKe_Phong!W$1,TKB_HK2_Moi_Giang!$L:$L,ThongKe_Phong!W$2)&gt;0,"X","") &amp; IF(COUNTIFS(TKB_HK2_Moi_Giang!$N:$N,TKB_HK2_Moi_Giang!$E1018,TKB_HK2_Moi_Giang!$K:$K,ThongKe_Phong!W$1,TKB_HK2_Moi_Giang!$L:$L,ThongKe_Phong!W$2)&gt;1,"?","")</f>
        <v>X</v>
      </c>
      <c r="X7" s="373" t="str">
        <f>IF(COUNTIFS(TKB_HK2_Moi_Giang!$N:$N,ThongKe_Phong!$B7,TKB_HK2_Moi_Giang!$K:$K,ThongKe_Phong!X$1,TKB_HK2_Moi_Giang!$L:$L,ThongKe_Phong!X$2)&gt;0,"X","") &amp; IF(COUNTIFS(TKB_HK2_Moi_Giang!$N:$N,TKB_HK2_Moi_Giang!$E1018,TKB_HK2_Moi_Giang!$K:$K,ThongKe_Phong!X$1,TKB_HK2_Moi_Giang!$L:$L,ThongKe_Phong!X$2)&gt;1,"?","")</f>
        <v>X</v>
      </c>
      <c r="Y7" s="373" t="str">
        <f>IF(COUNTIFS(TKB_HK2_Moi_Giang!$N:$N,ThongKe_Phong!$B7,TKB_HK2_Moi_Giang!$K:$K,ThongKe_Phong!Y$1,TKB_HK2_Moi_Giang!$L:$L,ThongKe_Phong!Y$2)&gt;0,"X","") &amp; IF(COUNTIFS(TKB_HK2_Moi_Giang!$N:$N,TKB_HK2_Moi_Giang!$E1018,TKB_HK2_Moi_Giang!$K:$K,ThongKe_Phong!Y$1,TKB_HK2_Moi_Giang!$L:$L,ThongKe_Phong!Y$2)&gt;1,"?","")</f>
        <v>X</v>
      </c>
      <c r="Z7" s="373" t="str">
        <f>IF(COUNTIFS(TKB_HK2_Moi_Giang!$N:$N,ThongKe_Phong!$B7,TKB_HK2_Moi_Giang!$K:$K,ThongKe_Phong!Z$1,TKB_HK2_Moi_Giang!$L:$L,ThongKe_Phong!Z$2)&gt;0,"X","") &amp; IF(COUNTIFS(TKB_HK2_Moi_Giang!$N:$N,TKB_HK2_Moi_Giang!$E1018,TKB_HK2_Moi_Giang!$K:$K,ThongKe_Phong!Z$1,TKB_HK2_Moi_Giang!$L:$L,ThongKe_Phong!Z$2)&gt;1,"?","")</f>
        <v>X</v>
      </c>
      <c r="AA7" s="373" t="str">
        <f>IF(COUNTIFS(TKB_HK2_Moi_Giang!$N:$N,ThongKe_Phong!$B7,TKB_HK2_Moi_Giang!$K:$K,ThongKe_Phong!AA$1,TKB_HK2_Moi_Giang!$L:$L,ThongKe_Phong!AA$2)&gt;0,"X","") &amp; IF(COUNTIFS(TKB_HK2_Moi_Giang!$N:$N,TKB_HK2_Moi_Giang!$E1018,TKB_HK2_Moi_Giang!$K:$K,ThongKe_Phong!AA$1,TKB_HK2_Moi_Giang!$L:$L,ThongKe_Phong!AA$2)&gt;1,"?","")</f>
        <v>X</v>
      </c>
      <c r="AB7" s="373" t="str">
        <f>IF(COUNTIFS(TKB_HK2_Moi_Giang!$N:$N,ThongKe_Phong!$B7,TKB_HK2_Moi_Giang!$K:$K,ThongKe_Phong!AB$1,TKB_HK2_Moi_Giang!$L:$L,ThongKe_Phong!AB$2)&gt;0,"X","") &amp; IF(COUNTIFS(TKB_HK2_Moi_Giang!$N:$N,TKB_HK2_Moi_Giang!$E1018,TKB_HK2_Moi_Giang!$K:$K,ThongKe_Phong!AB$1,TKB_HK2_Moi_Giang!$L:$L,ThongKe_Phong!AB$2)&gt;1,"?","")</f>
        <v/>
      </c>
      <c r="AC7" s="373" t="str">
        <f>IF(COUNTIFS(TKB_HK2_Moi_Giang!$N:$N,ThongKe_Phong!$B7,TKB_HK2_Moi_Giang!$K:$K,ThongKe_Phong!AC$1,TKB_HK2_Moi_Giang!$L:$L,ThongKe_Phong!AC$2)&gt;0,"X","") &amp; IF(COUNTIFS(TKB_HK2_Moi_Giang!$N:$N,TKB_HK2_Moi_Giang!$E1018,TKB_HK2_Moi_Giang!$K:$K,ThongKe_Phong!AC$1,TKB_HK2_Moi_Giang!$L:$L,ThongKe_Phong!AC$2)&gt;1,"?","")</f>
        <v/>
      </c>
      <c r="AD7" s="373" t="str">
        <f>IF(COUNTIFS(TKB_HK2_Moi_Giang!$N:$N,ThongKe_Phong!$B7,TKB_HK2_Moi_Giang!$K:$K,ThongKe_Phong!AD$1,TKB_HK2_Moi_Giang!$L:$L,ThongKe_Phong!AD$2)&gt;0,"X","") &amp; IF(COUNTIFS(TKB_HK2_Moi_Giang!$N:$N,TKB_HK2_Moi_Giang!$E1018,TKB_HK2_Moi_Giang!$K:$K,ThongKe_Phong!AD$1,TKB_HK2_Moi_Giang!$L:$L,ThongKe_Phong!AD$2)&gt;1,"?","")</f>
        <v/>
      </c>
      <c r="AE7" s="373" t="str">
        <f>IF(COUNTIFS(TKB_HK2_Moi_Giang!$N:$N,ThongKe_Phong!$B7,TKB_HK2_Moi_Giang!$K:$K,ThongKe_Phong!AE$1,TKB_HK2_Moi_Giang!$L:$L,ThongKe_Phong!AE$2)&gt;0,"X","") &amp; IF(COUNTIFS(TKB_HK2_Moi_Giang!$N:$N,TKB_HK2_Moi_Giang!$E1018,TKB_HK2_Moi_Giang!$K:$K,ThongKe_Phong!AE$1,TKB_HK2_Moi_Giang!$L:$L,ThongKe_Phong!AE$2)&gt;1,"?","")</f>
        <v/>
      </c>
      <c r="AF7" s="373" t="str">
        <f>IF(COUNTIFS(TKB_HK2_Moi_Giang!$N:$N,ThongKe_Phong!$B7,TKB_HK2_Moi_Giang!$K:$K,ThongKe_Phong!AF$1,TKB_HK2_Moi_Giang!$L:$L,ThongKe_Phong!AF$2)&gt;0,"X","") &amp; IF(COUNTIFS(TKB_HK2_Moi_Giang!$N:$N,TKB_HK2_Moi_Giang!$E1018,TKB_HK2_Moi_Giang!$K:$K,ThongKe_Phong!AF$1,TKB_HK2_Moi_Giang!$L:$L,ThongKe_Phong!AF$2)&gt;1,"?","")</f>
        <v/>
      </c>
      <c r="AG7" s="373" t="str">
        <f>IF(COUNTIFS(TKB_HK2_Moi_Giang!$N:$N,ThongKe_Phong!$B7,TKB_HK2_Moi_Giang!$K:$K,ThongKe_Phong!AG$1,TKB_HK2_Moi_Giang!$L:$L,ThongKe_Phong!AG$2)&gt;0,"X","") &amp; IF(COUNTIFS(TKB_HK2_Moi_Giang!$N:$N,TKB_HK2_Moi_Giang!$E1018,TKB_HK2_Moi_Giang!$K:$K,ThongKe_Phong!AG$1,TKB_HK2_Moi_Giang!$L:$L,ThongKe_Phong!AG$2)&gt;1,"?","")</f>
        <v/>
      </c>
    </row>
    <row r="8">
      <c r="A8" s="369"/>
      <c r="B8" s="370">
        <v>302.0</v>
      </c>
      <c r="C8" s="371">
        <v>40.0</v>
      </c>
      <c r="D8" s="372" t="str">
        <f>IF(COUNTIFS(TKB_HK2_Moi_Giang!$N:$N,ThongKe_Phong!$B8,TKB_HK2_Moi_Giang!$K:$K,ThongKe_Phong!D$1,TKB_HK2_Moi_Giang!$L:$L,ThongKe_Phong!D$2)&gt;0,"X","") &amp; IF(COUNTIFS(TKB_HK2_Moi_Giang!$N:$N,TKB_HK2_Moi_Giang!$E1019,TKB_HK2_Moi_Giang!$K:$K,ThongKe_Phong!D$1,TKB_HK2_Moi_Giang!$L:$L,ThongKe_Phong!D$2)&gt;1,"?","")</f>
        <v/>
      </c>
      <c r="E8" s="372" t="str">
        <f>IF(COUNTIFS(TKB_HK2_Moi_Giang!$N:$N,ThongKe_Phong!$B8,TKB_HK2_Moi_Giang!$K:$K,ThongKe_Phong!E$1,TKB_HK2_Moi_Giang!$L:$L,ThongKe_Phong!E$2)&gt;0,"X","") &amp; IF(COUNTIFS(TKB_HK2_Moi_Giang!$N:$N,TKB_HK2_Moi_Giang!$E1019,TKB_HK2_Moi_Giang!$K:$K,ThongKe_Phong!E$1,TKB_HK2_Moi_Giang!$L:$L,ThongKe_Phong!E$2)&gt;1,"?","")</f>
        <v/>
      </c>
      <c r="F8" s="375" t="s">
        <v>32</v>
      </c>
      <c r="G8" s="372" t="str">
        <f>IF(COUNTIFS(TKB_HK2_Moi_Giang!$N:$N,ThongKe_Phong!$B8,TKB_HK2_Moi_Giang!$K:$K,ThongKe_Phong!G$1,TKB_HK2_Moi_Giang!$L:$L,ThongKe_Phong!G$2)&gt;0,"X","") &amp; IF(COUNTIFS(TKB_HK2_Moi_Giang!$N:$N,TKB_HK2_Moi_Giang!$E1019,TKB_HK2_Moi_Giang!$K:$K,ThongKe_Phong!G$1,TKB_HK2_Moi_Giang!$L:$L,ThongKe_Phong!G$2)&gt;1,"?","")</f>
        <v/>
      </c>
      <c r="H8" s="372" t="str">
        <f>IF(COUNTIFS(TKB_HK2_Moi_Giang!$N:$N,ThongKe_Phong!$B8,TKB_HK2_Moi_Giang!$K:$K,ThongKe_Phong!H$1,TKB_HK2_Moi_Giang!$L:$L,ThongKe_Phong!H$2)&gt;0,"X","") &amp; IF(COUNTIFS(TKB_HK2_Moi_Giang!$N:$N,TKB_HK2_Moi_Giang!$E1019,TKB_HK2_Moi_Giang!$K:$K,ThongKe_Phong!H$1,TKB_HK2_Moi_Giang!$L:$L,ThongKe_Phong!H$2)&gt;1,"?","")</f>
        <v/>
      </c>
      <c r="I8" s="372" t="str">
        <f>IF(COUNTIFS(TKB_HK2_Moi_Giang!$N:$N,ThongKe_Phong!$B8,TKB_HK2_Moi_Giang!$K:$K,ThongKe_Phong!I$1,TKB_HK2_Moi_Giang!$L:$L,ThongKe_Phong!I$2)&gt;0,"X","") &amp; IF(COUNTIFS(TKB_HK2_Moi_Giang!$N:$N,TKB_HK2_Moi_Giang!$E1019,TKB_HK2_Moi_Giang!$K:$K,ThongKe_Phong!I$1,TKB_HK2_Moi_Giang!$L:$L,ThongKe_Phong!I$2)&gt;1,"?","")</f>
        <v/>
      </c>
      <c r="J8" s="372" t="str">
        <f>IF(COUNTIFS(TKB_HK2_Moi_Giang!$N:$N,ThongKe_Phong!$B8,TKB_HK2_Moi_Giang!$K:$K,ThongKe_Phong!J$1,TKB_HK2_Moi_Giang!$L:$L,ThongKe_Phong!J$2)&gt;0,"X","") &amp; IF(COUNTIFS(TKB_HK2_Moi_Giang!$N:$N,TKB_HK2_Moi_Giang!$E1019,TKB_HK2_Moi_Giang!$K:$K,ThongKe_Phong!J$1,TKB_HK2_Moi_Giang!$L:$L,ThongKe_Phong!J$2)&gt;1,"?","")</f>
        <v>X</v>
      </c>
      <c r="K8" s="372" t="str">
        <f>IF(COUNTIFS(TKB_HK2_Moi_Giang!$N:$N,ThongKe_Phong!$B8,TKB_HK2_Moi_Giang!$K:$K,ThongKe_Phong!K$1,TKB_HK2_Moi_Giang!$L:$L,ThongKe_Phong!K$2)&gt;0,"X","") &amp; IF(COUNTIFS(TKB_HK2_Moi_Giang!$N:$N,TKB_HK2_Moi_Giang!$E1019,TKB_HK2_Moi_Giang!$K:$K,ThongKe_Phong!K$1,TKB_HK2_Moi_Giang!$L:$L,ThongKe_Phong!K$2)&gt;1,"?","")</f>
        <v>X</v>
      </c>
      <c r="L8" s="372" t="str">
        <f>IF(COUNTIFS(TKB_HK2_Moi_Giang!$N:$N,ThongKe_Phong!$B8,TKB_HK2_Moi_Giang!$K:$K,ThongKe_Phong!L$1,TKB_HK2_Moi_Giang!$L:$L,ThongKe_Phong!L$2)&gt;0,"X","") &amp; IF(COUNTIFS(TKB_HK2_Moi_Giang!$N:$N,TKB_HK2_Moi_Giang!$E1019,TKB_HK2_Moi_Giang!$K:$K,ThongKe_Phong!L$1,TKB_HK2_Moi_Giang!$L:$L,ThongKe_Phong!L$2)&gt;1,"?","")</f>
        <v/>
      </c>
      <c r="M8" s="372" t="str">
        <f>IF(COUNTIFS(TKB_HK2_Moi_Giang!$N:$N,ThongKe_Phong!$B8,TKB_HK2_Moi_Giang!$K:$K,ThongKe_Phong!M$1,TKB_HK2_Moi_Giang!$L:$L,ThongKe_Phong!M$2)&gt;0,"X","") &amp; IF(COUNTIFS(TKB_HK2_Moi_Giang!$N:$N,TKB_HK2_Moi_Giang!$E1019,TKB_HK2_Moi_Giang!$K:$K,ThongKe_Phong!M$1,TKB_HK2_Moi_Giang!$L:$L,ThongKe_Phong!M$2)&gt;1,"?","")</f>
        <v>X</v>
      </c>
      <c r="N8" s="372" t="str">
        <f>IF(COUNTIFS(TKB_HK2_Moi_Giang!$N:$N,ThongKe_Phong!$B8,TKB_HK2_Moi_Giang!$K:$K,ThongKe_Phong!N$1,TKB_HK2_Moi_Giang!$L:$L,ThongKe_Phong!N$2)&gt;0,"X","") &amp; IF(COUNTIFS(TKB_HK2_Moi_Giang!$N:$N,TKB_HK2_Moi_Giang!$E1019,TKB_HK2_Moi_Giang!$K:$K,ThongKe_Phong!N$1,TKB_HK2_Moi_Giang!$L:$L,ThongKe_Phong!N$2)&gt;1,"?","")</f>
        <v/>
      </c>
      <c r="O8" s="372" t="str">
        <f>IF(COUNTIFS(TKB_HK2_Moi_Giang!$N:$N,ThongKe_Phong!$B8,TKB_HK2_Moi_Giang!$K:$K,ThongKe_Phong!O$1,TKB_HK2_Moi_Giang!$L:$L,ThongKe_Phong!O$2)&gt;0,"X","") &amp; IF(COUNTIFS(TKB_HK2_Moi_Giang!$N:$N,TKB_HK2_Moi_Giang!$E1019,TKB_HK2_Moi_Giang!$K:$K,ThongKe_Phong!O$1,TKB_HK2_Moi_Giang!$L:$L,ThongKe_Phong!O$2)&gt;1,"?","")</f>
        <v/>
      </c>
      <c r="P8" s="372" t="str">
        <f>IF(COUNTIFS(TKB_HK2_Moi_Giang!$N:$N,ThongKe_Phong!$B8,TKB_HK2_Moi_Giang!$K:$K,ThongKe_Phong!P$1,TKB_HK2_Moi_Giang!$L:$L,ThongKe_Phong!P$2)&gt;0,"X","") &amp; IF(COUNTIFS(TKB_HK2_Moi_Giang!$N:$N,TKB_HK2_Moi_Giang!$E1019,TKB_HK2_Moi_Giang!$K:$K,ThongKe_Phong!P$1,TKB_HK2_Moi_Giang!$L:$L,ThongKe_Phong!P$2)&gt;1,"?","")</f>
        <v/>
      </c>
      <c r="Q8" s="372" t="str">
        <f>IF(COUNTIFS(TKB_HK2_Moi_Giang!$N:$N,ThongKe_Phong!$B8,TKB_HK2_Moi_Giang!$K:$K,ThongKe_Phong!Q$1,TKB_HK2_Moi_Giang!$L:$L,ThongKe_Phong!Q$2)&gt;0,"X","") &amp; IF(COUNTIFS(TKB_HK2_Moi_Giang!$N:$N,TKB_HK2_Moi_Giang!$E1019,TKB_HK2_Moi_Giang!$K:$K,ThongKe_Phong!Q$1,TKB_HK2_Moi_Giang!$L:$L,ThongKe_Phong!Q$2)&gt;1,"?","")</f>
        <v/>
      </c>
      <c r="R8" s="372" t="str">
        <f>IF(COUNTIFS(TKB_HK2_Moi_Giang!$N:$N,ThongKe_Phong!$B8,TKB_HK2_Moi_Giang!$K:$K,ThongKe_Phong!R$1,TKB_HK2_Moi_Giang!$L:$L,ThongKe_Phong!R$2)&gt;0,"X","") &amp; IF(COUNTIFS(TKB_HK2_Moi_Giang!$N:$N,TKB_HK2_Moi_Giang!$E1019,TKB_HK2_Moi_Giang!$K:$K,ThongKe_Phong!R$1,TKB_HK2_Moi_Giang!$L:$L,ThongKe_Phong!R$2)&gt;1,"?","")</f>
        <v/>
      </c>
      <c r="S8" s="372" t="str">
        <f>IF(COUNTIFS(TKB_HK2_Moi_Giang!$N:$N,ThongKe_Phong!$B8,TKB_HK2_Moi_Giang!$K:$K,ThongKe_Phong!S$1,TKB_HK2_Moi_Giang!$L:$L,ThongKe_Phong!S$2)&gt;0,"X","") &amp; IF(COUNTIFS(TKB_HK2_Moi_Giang!$N:$N,TKB_HK2_Moi_Giang!$E1019,TKB_HK2_Moi_Giang!$K:$K,ThongKe_Phong!S$1,TKB_HK2_Moi_Giang!$L:$L,ThongKe_Phong!S$2)&gt;1,"?","")</f>
        <v/>
      </c>
      <c r="T8" s="372" t="str">
        <f>IF(COUNTIFS(TKB_HK2_Moi_Giang!$N:$N,ThongKe_Phong!$B8,TKB_HK2_Moi_Giang!$K:$K,ThongKe_Phong!T$1,TKB_HK2_Moi_Giang!$L:$L,ThongKe_Phong!T$2)&gt;0,"X","") &amp; IF(COUNTIFS(TKB_HK2_Moi_Giang!$N:$N,TKB_HK2_Moi_Giang!$E1019,TKB_HK2_Moi_Giang!$K:$K,ThongKe_Phong!T$1,TKB_HK2_Moi_Giang!$L:$L,ThongKe_Phong!T$2)&gt;1,"?","")</f>
        <v/>
      </c>
      <c r="U8" s="372" t="str">
        <f>IF(COUNTIFS(TKB_HK2_Moi_Giang!$N:$N,ThongKe_Phong!$B8,TKB_HK2_Moi_Giang!$K:$K,ThongKe_Phong!U$1,TKB_HK2_Moi_Giang!$L:$L,ThongKe_Phong!U$2)&gt;0,"X","") &amp; IF(COUNTIFS(TKB_HK2_Moi_Giang!$N:$N,TKB_HK2_Moi_Giang!$E1019,TKB_HK2_Moi_Giang!$K:$K,ThongKe_Phong!U$1,TKB_HK2_Moi_Giang!$L:$L,ThongKe_Phong!U$2)&gt;1,"?","")</f>
        <v/>
      </c>
      <c r="V8" s="373" t="str">
        <f>IF(COUNTIFS(TKB_HK2_Moi_Giang!$N:$N,ThongKe_Phong!$B8,TKB_HK2_Moi_Giang!$K:$K,ThongKe_Phong!V$1,TKB_HK2_Moi_Giang!$L:$L,ThongKe_Phong!V$2)&gt;0,"X","") &amp; IF(COUNTIFS(TKB_HK2_Moi_Giang!$N:$N,TKB_HK2_Moi_Giang!$E1019,TKB_HK2_Moi_Giang!$K:$K,ThongKe_Phong!V$1,TKB_HK2_Moi_Giang!$L:$L,ThongKe_Phong!V$2)&gt;1,"?","")</f>
        <v>X</v>
      </c>
      <c r="W8" s="373" t="str">
        <f>IF(COUNTIFS(TKB_HK2_Moi_Giang!$N:$N,ThongKe_Phong!$B8,TKB_HK2_Moi_Giang!$K:$K,ThongKe_Phong!W$1,TKB_HK2_Moi_Giang!$L:$L,ThongKe_Phong!W$2)&gt;0,"X","") &amp; IF(COUNTIFS(TKB_HK2_Moi_Giang!$N:$N,TKB_HK2_Moi_Giang!$E1019,TKB_HK2_Moi_Giang!$K:$K,ThongKe_Phong!W$1,TKB_HK2_Moi_Giang!$L:$L,ThongKe_Phong!W$2)&gt;1,"?","")</f>
        <v>X</v>
      </c>
      <c r="X8" s="373" t="str">
        <f>IF(COUNTIFS(TKB_HK2_Moi_Giang!$N:$N,ThongKe_Phong!$B8,TKB_HK2_Moi_Giang!$K:$K,ThongKe_Phong!X$1,TKB_HK2_Moi_Giang!$L:$L,ThongKe_Phong!X$2)&gt;0,"X","") &amp; IF(COUNTIFS(TKB_HK2_Moi_Giang!$N:$N,TKB_HK2_Moi_Giang!$E1019,TKB_HK2_Moi_Giang!$K:$K,ThongKe_Phong!X$1,TKB_HK2_Moi_Giang!$L:$L,ThongKe_Phong!X$2)&gt;1,"?","")</f>
        <v>X</v>
      </c>
      <c r="Y8" s="373" t="str">
        <f>IF(COUNTIFS(TKB_HK2_Moi_Giang!$N:$N,ThongKe_Phong!$B8,TKB_HK2_Moi_Giang!$K:$K,ThongKe_Phong!Y$1,TKB_HK2_Moi_Giang!$L:$L,ThongKe_Phong!Y$2)&gt;0,"X","") &amp; IF(COUNTIFS(TKB_HK2_Moi_Giang!$N:$N,TKB_HK2_Moi_Giang!$E1019,TKB_HK2_Moi_Giang!$K:$K,ThongKe_Phong!Y$1,TKB_HK2_Moi_Giang!$L:$L,ThongKe_Phong!Y$2)&gt;1,"?","")</f>
        <v>X</v>
      </c>
      <c r="Z8" s="373" t="str">
        <f>IF(COUNTIFS(TKB_HK2_Moi_Giang!$N:$N,ThongKe_Phong!$B8,TKB_HK2_Moi_Giang!$K:$K,ThongKe_Phong!Z$1,TKB_HK2_Moi_Giang!$L:$L,ThongKe_Phong!Z$2)&gt;0,"X","") &amp; IF(COUNTIFS(TKB_HK2_Moi_Giang!$N:$N,TKB_HK2_Moi_Giang!$E1019,TKB_HK2_Moi_Giang!$K:$K,ThongKe_Phong!Z$1,TKB_HK2_Moi_Giang!$L:$L,ThongKe_Phong!Z$2)&gt;1,"?","")</f>
        <v>X</v>
      </c>
      <c r="AA8" s="373" t="str">
        <f>IF(COUNTIFS(TKB_HK2_Moi_Giang!$N:$N,ThongKe_Phong!$B8,TKB_HK2_Moi_Giang!$K:$K,ThongKe_Phong!AA$1,TKB_HK2_Moi_Giang!$L:$L,ThongKe_Phong!AA$2)&gt;0,"X","") &amp; IF(COUNTIFS(TKB_HK2_Moi_Giang!$N:$N,TKB_HK2_Moi_Giang!$E1019,TKB_HK2_Moi_Giang!$K:$K,ThongKe_Phong!AA$1,TKB_HK2_Moi_Giang!$L:$L,ThongKe_Phong!AA$2)&gt;1,"?","")</f>
        <v>X</v>
      </c>
      <c r="AB8" s="373" t="str">
        <f>IF(COUNTIFS(TKB_HK2_Moi_Giang!$N:$N,ThongKe_Phong!$B8,TKB_HK2_Moi_Giang!$K:$K,ThongKe_Phong!AB$1,TKB_HK2_Moi_Giang!$L:$L,ThongKe_Phong!AB$2)&gt;0,"X","") &amp; IF(COUNTIFS(TKB_HK2_Moi_Giang!$N:$N,TKB_HK2_Moi_Giang!$E1019,TKB_HK2_Moi_Giang!$K:$K,ThongKe_Phong!AB$1,TKB_HK2_Moi_Giang!$L:$L,ThongKe_Phong!AB$2)&gt;1,"?","")</f>
        <v/>
      </c>
      <c r="AC8" s="373" t="str">
        <f>IF(COUNTIFS(TKB_HK2_Moi_Giang!$N:$N,ThongKe_Phong!$B8,TKB_HK2_Moi_Giang!$K:$K,ThongKe_Phong!AC$1,TKB_HK2_Moi_Giang!$L:$L,ThongKe_Phong!AC$2)&gt;0,"X","") &amp; IF(COUNTIFS(TKB_HK2_Moi_Giang!$N:$N,TKB_HK2_Moi_Giang!$E1019,TKB_HK2_Moi_Giang!$K:$K,ThongKe_Phong!AC$1,TKB_HK2_Moi_Giang!$L:$L,ThongKe_Phong!AC$2)&gt;1,"?","")</f>
        <v/>
      </c>
      <c r="AD8" s="373" t="str">
        <f>IF(COUNTIFS(TKB_HK2_Moi_Giang!$N:$N,ThongKe_Phong!$B8,TKB_HK2_Moi_Giang!$K:$K,ThongKe_Phong!AD$1,TKB_HK2_Moi_Giang!$L:$L,ThongKe_Phong!AD$2)&gt;0,"X","") &amp; IF(COUNTIFS(TKB_HK2_Moi_Giang!$N:$N,TKB_HK2_Moi_Giang!$E1019,TKB_HK2_Moi_Giang!$K:$K,ThongKe_Phong!AD$1,TKB_HK2_Moi_Giang!$L:$L,ThongKe_Phong!AD$2)&gt;1,"?","")</f>
        <v/>
      </c>
      <c r="AE8" s="373" t="str">
        <f>IF(COUNTIFS(TKB_HK2_Moi_Giang!$N:$N,ThongKe_Phong!$B8,TKB_HK2_Moi_Giang!$K:$K,ThongKe_Phong!AE$1,TKB_HK2_Moi_Giang!$L:$L,ThongKe_Phong!AE$2)&gt;0,"X","") &amp; IF(COUNTIFS(TKB_HK2_Moi_Giang!$N:$N,TKB_HK2_Moi_Giang!$E1019,TKB_HK2_Moi_Giang!$K:$K,ThongKe_Phong!AE$1,TKB_HK2_Moi_Giang!$L:$L,ThongKe_Phong!AE$2)&gt;1,"?","")</f>
        <v/>
      </c>
      <c r="AF8" s="373" t="str">
        <f>IF(COUNTIFS(TKB_HK2_Moi_Giang!$N:$N,ThongKe_Phong!$B8,TKB_HK2_Moi_Giang!$K:$K,ThongKe_Phong!AF$1,TKB_HK2_Moi_Giang!$L:$L,ThongKe_Phong!AF$2)&gt;0,"X","") &amp; IF(COUNTIFS(TKB_HK2_Moi_Giang!$N:$N,TKB_HK2_Moi_Giang!$E1019,TKB_HK2_Moi_Giang!$K:$K,ThongKe_Phong!AF$1,TKB_HK2_Moi_Giang!$L:$L,ThongKe_Phong!AF$2)&gt;1,"?","")</f>
        <v/>
      </c>
      <c r="AG8" s="373" t="str">
        <f>IF(COUNTIFS(TKB_HK2_Moi_Giang!$N:$N,ThongKe_Phong!$B8,TKB_HK2_Moi_Giang!$K:$K,ThongKe_Phong!AG$1,TKB_HK2_Moi_Giang!$L:$L,ThongKe_Phong!AG$2)&gt;0,"X","") &amp; IF(COUNTIFS(TKB_HK2_Moi_Giang!$N:$N,TKB_HK2_Moi_Giang!$E1019,TKB_HK2_Moi_Giang!$K:$K,ThongKe_Phong!AG$1,TKB_HK2_Moi_Giang!$L:$L,ThongKe_Phong!AG$2)&gt;1,"?","")</f>
        <v/>
      </c>
    </row>
    <row r="9">
      <c r="A9" s="369"/>
      <c r="B9" s="370">
        <v>303.0</v>
      </c>
      <c r="C9" s="374">
        <v>60.0</v>
      </c>
      <c r="D9" s="372" t="str">
        <f>IF(COUNTIFS(TKB_HK2_Moi_Giang!$N:$N,ThongKe_Phong!$B9,TKB_HK2_Moi_Giang!$K:$K,ThongKe_Phong!D$1,TKB_HK2_Moi_Giang!$L:$L,ThongKe_Phong!D$2)&gt;0,"X","") &amp; IF(COUNTIFS(TKB_HK2_Moi_Giang!$N:$N,TKB_HK2_Moi_Giang!$E1020,TKB_HK2_Moi_Giang!$K:$K,ThongKe_Phong!D$1,TKB_HK2_Moi_Giang!$L:$L,ThongKe_Phong!D$2)&gt;1,"?","")</f>
        <v/>
      </c>
      <c r="E9" s="372" t="str">
        <f>IF(COUNTIFS(TKB_HK2_Moi_Giang!$N:$N,ThongKe_Phong!$B9,TKB_HK2_Moi_Giang!$K:$K,ThongKe_Phong!E$1,TKB_HK2_Moi_Giang!$L:$L,ThongKe_Phong!E$2)&gt;0,"X","") &amp; IF(COUNTIFS(TKB_HK2_Moi_Giang!$N:$N,TKB_HK2_Moi_Giang!$E1020,TKB_HK2_Moi_Giang!$K:$K,ThongKe_Phong!E$1,TKB_HK2_Moi_Giang!$L:$L,ThongKe_Phong!E$2)&gt;1,"?","")</f>
        <v/>
      </c>
      <c r="F9" s="372" t="str">
        <f>IF(COUNTIFS(TKB_HK2_Moi_Giang!$N:$N,ThongKe_Phong!$B9,TKB_HK2_Moi_Giang!$K:$K,ThongKe_Phong!F$1,TKB_HK2_Moi_Giang!$L:$L,ThongKe_Phong!F$2)&gt;0,"X","") &amp; IF(COUNTIFS(TKB_HK2_Moi_Giang!$N:$N,TKB_HK2_Moi_Giang!$E1020,TKB_HK2_Moi_Giang!$K:$K,ThongKe_Phong!F$1,TKB_HK2_Moi_Giang!$L:$L,ThongKe_Phong!F$2)&gt;1,"?","")</f>
        <v/>
      </c>
      <c r="G9" s="372" t="str">
        <f>IF(COUNTIFS(TKB_HK2_Moi_Giang!$N:$N,ThongKe_Phong!$B9,TKB_HK2_Moi_Giang!$K:$K,ThongKe_Phong!G$1,TKB_HK2_Moi_Giang!$L:$L,ThongKe_Phong!G$2)&gt;0,"X","") &amp; IF(COUNTIFS(TKB_HK2_Moi_Giang!$N:$N,TKB_HK2_Moi_Giang!$E1020,TKB_HK2_Moi_Giang!$K:$K,ThongKe_Phong!G$1,TKB_HK2_Moi_Giang!$L:$L,ThongKe_Phong!G$2)&gt;1,"?","")</f>
        <v/>
      </c>
      <c r="H9" s="372" t="str">
        <f>IF(COUNTIFS(TKB_HK2_Moi_Giang!$N:$N,ThongKe_Phong!$B9,TKB_HK2_Moi_Giang!$K:$K,ThongKe_Phong!H$1,TKB_HK2_Moi_Giang!$L:$L,ThongKe_Phong!H$2)&gt;0,"X","") &amp; IF(COUNTIFS(TKB_HK2_Moi_Giang!$N:$N,TKB_HK2_Moi_Giang!$E1020,TKB_HK2_Moi_Giang!$K:$K,ThongKe_Phong!H$1,TKB_HK2_Moi_Giang!$L:$L,ThongKe_Phong!H$2)&gt;1,"?","")</f>
        <v/>
      </c>
      <c r="I9" s="372" t="str">
        <f>IF(COUNTIFS(TKB_HK2_Moi_Giang!$N:$N,ThongKe_Phong!$B9,TKB_HK2_Moi_Giang!$K:$K,ThongKe_Phong!I$1,TKB_HK2_Moi_Giang!$L:$L,ThongKe_Phong!I$2)&gt;0,"X","") &amp; IF(COUNTIFS(TKB_HK2_Moi_Giang!$N:$N,TKB_HK2_Moi_Giang!$E1020,TKB_HK2_Moi_Giang!$K:$K,ThongKe_Phong!I$1,TKB_HK2_Moi_Giang!$L:$L,ThongKe_Phong!I$2)&gt;1,"?","")</f>
        <v/>
      </c>
      <c r="J9" s="372" t="str">
        <f>IF(COUNTIFS(TKB_HK2_Moi_Giang!$N:$N,ThongKe_Phong!$B9,TKB_HK2_Moi_Giang!$K:$K,ThongKe_Phong!J$1,TKB_HK2_Moi_Giang!$L:$L,ThongKe_Phong!J$2)&gt;0,"X","") &amp; IF(COUNTIFS(TKB_HK2_Moi_Giang!$N:$N,TKB_HK2_Moi_Giang!$E1020,TKB_HK2_Moi_Giang!$K:$K,ThongKe_Phong!J$1,TKB_HK2_Moi_Giang!$L:$L,ThongKe_Phong!J$2)&gt;1,"?","")</f>
        <v/>
      </c>
      <c r="K9" s="372" t="str">
        <f>IF(COUNTIFS(TKB_HK2_Moi_Giang!$N:$N,ThongKe_Phong!$B9,TKB_HK2_Moi_Giang!$K:$K,ThongKe_Phong!K$1,TKB_HK2_Moi_Giang!$L:$L,ThongKe_Phong!K$2)&gt;0,"X","") &amp; IF(COUNTIFS(TKB_HK2_Moi_Giang!$N:$N,TKB_HK2_Moi_Giang!$E1020,TKB_HK2_Moi_Giang!$K:$K,ThongKe_Phong!K$1,TKB_HK2_Moi_Giang!$L:$L,ThongKe_Phong!K$2)&gt;1,"?","")</f>
        <v>X</v>
      </c>
      <c r="L9" s="372" t="str">
        <f>IF(COUNTIFS(TKB_HK2_Moi_Giang!$N:$N,ThongKe_Phong!$B9,TKB_HK2_Moi_Giang!$K:$K,ThongKe_Phong!L$1,TKB_HK2_Moi_Giang!$L:$L,ThongKe_Phong!L$2)&gt;0,"X","") &amp; IF(COUNTIFS(TKB_HK2_Moi_Giang!$N:$N,TKB_HK2_Moi_Giang!$E1020,TKB_HK2_Moi_Giang!$K:$K,ThongKe_Phong!L$1,TKB_HK2_Moi_Giang!$L:$L,ThongKe_Phong!L$2)&gt;1,"?","")</f>
        <v/>
      </c>
      <c r="M9" s="372" t="str">
        <f>IF(COUNTIFS(TKB_HK2_Moi_Giang!$N:$N,ThongKe_Phong!$B9,TKB_HK2_Moi_Giang!$K:$K,ThongKe_Phong!M$1,TKB_HK2_Moi_Giang!$L:$L,ThongKe_Phong!M$2)&gt;0,"X","") &amp; IF(COUNTIFS(TKB_HK2_Moi_Giang!$N:$N,TKB_HK2_Moi_Giang!$E1020,TKB_HK2_Moi_Giang!$K:$K,ThongKe_Phong!M$1,TKB_HK2_Moi_Giang!$L:$L,ThongKe_Phong!M$2)&gt;1,"?","")</f>
        <v>X</v>
      </c>
      <c r="N9" s="372" t="str">
        <f>IF(COUNTIFS(TKB_HK2_Moi_Giang!$N:$N,ThongKe_Phong!$B9,TKB_HK2_Moi_Giang!$K:$K,ThongKe_Phong!N$1,TKB_HK2_Moi_Giang!$L:$L,ThongKe_Phong!N$2)&gt;0,"X","") &amp; IF(COUNTIFS(TKB_HK2_Moi_Giang!$N:$N,TKB_HK2_Moi_Giang!$E1020,TKB_HK2_Moi_Giang!$K:$K,ThongKe_Phong!N$1,TKB_HK2_Moi_Giang!$L:$L,ThongKe_Phong!N$2)&gt;1,"?","")</f>
        <v/>
      </c>
      <c r="O9" s="372" t="str">
        <f>IF(COUNTIFS(TKB_HK2_Moi_Giang!$N:$N,ThongKe_Phong!$B9,TKB_HK2_Moi_Giang!$K:$K,ThongKe_Phong!O$1,TKB_HK2_Moi_Giang!$L:$L,ThongKe_Phong!O$2)&gt;0,"X","") &amp; IF(COUNTIFS(TKB_HK2_Moi_Giang!$N:$N,TKB_HK2_Moi_Giang!$E1020,TKB_HK2_Moi_Giang!$K:$K,ThongKe_Phong!O$1,TKB_HK2_Moi_Giang!$L:$L,ThongKe_Phong!O$2)&gt;1,"?","")</f>
        <v>X</v>
      </c>
      <c r="P9" s="372" t="str">
        <f>IF(COUNTIFS(TKB_HK2_Moi_Giang!$N:$N,ThongKe_Phong!$B9,TKB_HK2_Moi_Giang!$K:$K,ThongKe_Phong!P$1,TKB_HK2_Moi_Giang!$L:$L,ThongKe_Phong!P$2)&gt;0,"X","") &amp; IF(COUNTIFS(TKB_HK2_Moi_Giang!$N:$N,TKB_HK2_Moi_Giang!$E1020,TKB_HK2_Moi_Giang!$K:$K,ThongKe_Phong!P$1,TKB_HK2_Moi_Giang!$L:$L,ThongKe_Phong!P$2)&gt;1,"?","")</f>
        <v/>
      </c>
      <c r="Q9" s="372" t="str">
        <f>IF(COUNTIFS(TKB_HK2_Moi_Giang!$N:$N,ThongKe_Phong!$B9,TKB_HK2_Moi_Giang!$K:$K,ThongKe_Phong!Q$1,TKB_HK2_Moi_Giang!$L:$L,ThongKe_Phong!Q$2)&gt;0,"X","") &amp; IF(COUNTIFS(TKB_HK2_Moi_Giang!$N:$N,TKB_HK2_Moi_Giang!$E1020,TKB_HK2_Moi_Giang!$K:$K,ThongKe_Phong!Q$1,TKB_HK2_Moi_Giang!$L:$L,ThongKe_Phong!Q$2)&gt;1,"?","")</f>
        <v/>
      </c>
      <c r="R9" s="372" t="str">
        <f>IF(COUNTIFS(TKB_HK2_Moi_Giang!$N:$N,ThongKe_Phong!$B9,TKB_HK2_Moi_Giang!$K:$K,ThongKe_Phong!R$1,TKB_HK2_Moi_Giang!$L:$L,ThongKe_Phong!R$2)&gt;0,"X","") &amp; IF(COUNTIFS(TKB_HK2_Moi_Giang!$N:$N,TKB_HK2_Moi_Giang!$E1020,TKB_HK2_Moi_Giang!$K:$K,ThongKe_Phong!R$1,TKB_HK2_Moi_Giang!$L:$L,ThongKe_Phong!R$2)&gt;1,"?","")</f>
        <v/>
      </c>
      <c r="S9" s="372" t="str">
        <f>IF(COUNTIFS(TKB_HK2_Moi_Giang!$N:$N,ThongKe_Phong!$B9,TKB_HK2_Moi_Giang!$K:$K,ThongKe_Phong!S$1,TKB_HK2_Moi_Giang!$L:$L,ThongKe_Phong!S$2)&gt;0,"X","") &amp; IF(COUNTIFS(TKB_HK2_Moi_Giang!$N:$N,TKB_HK2_Moi_Giang!$E1020,TKB_HK2_Moi_Giang!$K:$K,ThongKe_Phong!S$1,TKB_HK2_Moi_Giang!$L:$L,ThongKe_Phong!S$2)&gt;1,"?","")</f>
        <v/>
      </c>
      <c r="T9" s="372" t="str">
        <f>IF(COUNTIFS(TKB_HK2_Moi_Giang!$N:$N,ThongKe_Phong!$B9,TKB_HK2_Moi_Giang!$K:$K,ThongKe_Phong!T$1,TKB_HK2_Moi_Giang!$L:$L,ThongKe_Phong!T$2)&gt;0,"X","") &amp; IF(COUNTIFS(TKB_HK2_Moi_Giang!$N:$N,TKB_HK2_Moi_Giang!$E1020,TKB_HK2_Moi_Giang!$K:$K,ThongKe_Phong!T$1,TKB_HK2_Moi_Giang!$L:$L,ThongKe_Phong!T$2)&gt;1,"?","")</f>
        <v/>
      </c>
      <c r="U9" s="372" t="str">
        <f>IF(COUNTIFS(TKB_HK2_Moi_Giang!$N:$N,ThongKe_Phong!$B9,TKB_HK2_Moi_Giang!$K:$K,ThongKe_Phong!U$1,TKB_HK2_Moi_Giang!$L:$L,ThongKe_Phong!U$2)&gt;0,"X","") &amp; IF(COUNTIFS(TKB_HK2_Moi_Giang!$N:$N,TKB_HK2_Moi_Giang!$E1020,TKB_HK2_Moi_Giang!$K:$K,ThongKe_Phong!U$1,TKB_HK2_Moi_Giang!$L:$L,ThongKe_Phong!U$2)&gt;1,"?","")</f>
        <v/>
      </c>
      <c r="V9" s="373" t="str">
        <f>IF(COUNTIFS(TKB_HK2_Moi_Giang!$N:$N,ThongKe_Phong!$B9,TKB_HK2_Moi_Giang!$K:$K,ThongKe_Phong!V$1,TKB_HK2_Moi_Giang!$L:$L,ThongKe_Phong!V$2)&gt;0,"X","") &amp; IF(COUNTIFS(TKB_HK2_Moi_Giang!$N:$N,TKB_HK2_Moi_Giang!$E1020,TKB_HK2_Moi_Giang!$K:$K,ThongKe_Phong!V$1,TKB_HK2_Moi_Giang!$L:$L,ThongKe_Phong!V$2)&gt;1,"?","")</f>
        <v>X</v>
      </c>
      <c r="W9" s="373" t="str">
        <f>IF(COUNTIFS(TKB_HK2_Moi_Giang!$N:$N,ThongKe_Phong!$B9,TKB_HK2_Moi_Giang!$K:$K,ThongKe_Phong!W$1,TKB_HK2_Moi_Giang!$L:$L,ThongKe_Phong!W$2)&gt;0,"X","") &amp; IF(COUNTIFS(TKB_HK2_Moi_Giang!$N:$N,TKB_HK2_Moi_Giang!$E1020,TKB_HK2_Moi_Giang!$K:$K,ThongKe_Phong!W$1,TKB_HK2_Moi_Giang!$L:$L,ThongKe_Phong!W$2)&gt;1,"?","")</f>
        <v>X</v>
      </c>
      <c r="X9" s="373" t="str">
        <f>IF(COUNTIFS(TKB_HK2_Moi_Giang!$N:$N,ThongKe_Phong!$B9,TKB_HK2_Moi_Giang!$K:$K,ThongKe_Phong!X$1,TKB_HK2_Moi_Giang!$L:$L,ThongKe_Phong!X$2)&gt;0,"X","") &amp; IF(COUNTIFS(TKB_HK2_Moi_Giang!$N:$N,TKB_HK2_Moi_Giang!$E1020,TKB_HK2_Moi_Giang!$K:$K,ThongKe_Phong!X$1,TKB_HK2_Moi_Giang!$L:$L,ThongKe_Phong!X$2)&gt;1,"?","")</f>
        <v>X</v>
      </c>
      <c r="Y9" s="373" t="str">
        <f>IF(COUNTIFS(TKB_HK2_Moi_Giang!$N:$N,ThongKe_Phong!$B9,TKB_HK2_Moi_Giang!$K:$K,ThongKe_Phong!Y$1,TKB_HK2_Moi_Giang!$L:$L,ThongKe_Phong!Y$2)&gt;0,"X","") &amp; IF(COUNTIFS(TKB_HK2_Moi_Giang!$N:$N,TKB_HK2_Moi_Giang!$E1020,TKB_HK2_Moi_Giang!$K:$K,ThongKe_Phong!Y$1,TKB_HK2_Moi_Giang!$L:$L,ThongKe_Phong!Y$2)&gt;1,"?","")</f>
        <v>X</v>
      </c>
      <c r="Z9" s="373" t="str">
        <f>IF(COUNTIFS(TKB_HK2_Moi_Giang!$N:$N,ThongKe_Phong!$B9,TKB_HK2_Moi_Giang!$K:$K,ThongKe_Phong!Z$1,TKB_HK2_Moi_Giang!$L:$L,ThongKe_Phong!Z$2)&gt;0,"X","") &amp; IF(COUNTIFS(TKB_HK2_Moi_Giang!$N:$N,TKB_HK2_Moi_Giang!$E1020,TKB_HK2_Moi_Giang!$K:$K,ThongKe_Phong!Z$1,TKB_HK2_Moi_Giang!$L:$L,ThongKe_Phong!Z$2)&gt;1,"?","")</f>
        <v>X</v>
      </c>
      <c r="AA9" s="373" t="str">
        <f>IF(COUNTIFS(TKB_HK2_Moi_Giang!$N:$N,ThongKe_Phong!$B9,TKB_HK2_Moi_Giang!$K:$K,ThongKe_Phong!AA$1,TKB_HK2_Moi_Giang!$L:$L,ThongKe_Phong!AA$2)&gt;0,"X","") &amp; IF(COUNTIFS(TKB_HK2_Moi_Giang!$N:$N,TKB_HK2_Moi_Giang!$E1020,TKB_HK2_Moi_Giang!$K:$K,ThongKe_Phong!AA$1,TKB_HK2_Moi_Giang!$L:$L,ThongKe_Phong!AA$2)&gt;1,"?","")</f>
        <v>X</v>
      </c>
      <c r="AB9" s="373" t="str">
        <f>IF(COUNTIFS(TKB_HK2_Moi_Giang!$N:$N,ThongKe_Phong!$B9,TKB_HK2_Moi_Giang!$K:$K,ThongKe_Phong!AB$1,TKB_HK2_Moi_Giang!$L:$L,ThongKe_Phong!AB$2)&gt;0,"X","") &amp; IF(COUNTIFS(TKB_HK2_Moi_Giang!$N:$N,TKB_HK2_Moi_Giang!$E1020,TKB_HK2_Moi_Giang!$K:$K,ThongKe_Phong!AB$1,TKB_HK2_Moi_Giang!$L:$L,ThongKe_Phong!AB$2)&gt;1,"?","")</f>
        <v/>
      </c>
      <c r="AC9" s="373" t="str">
        <f>IF(COUNTIFS(TKB_HK2_Moi_Giang!$N:$N,ThongKe_Phong!$B9,TKB_HK2_Moi_Giang!$K:$K,ThongKe_Phong!AC$1,TKB_HK2_Moi_Giang!$L:$L,ThongKe_Phong!AC$2)&gt;0,"X","") &amp; IF(COUNTIFS(TKB_HK2_Moi_Giang!$N:$N,TKB_HK2_Moi_Giang!$E1020,TKB_HK2_Moi_Giang!$K:$K,ThongKe_Phong!AC$1,TKB_HK2_Moi_Giang!$L:$L,ThongKe_Phong!AC$2)&gt;1,"?","")</f>
        <v/>
      </c>
      <c r="AD9" s="373" t="str">
        <f>IF(COUNTIFS(TKB_HK2_Moi_Giang!$N:$N,ThongKe_Phong!$B9,TKB_HK2_Moi_Giang!$K:$K,ThongKe_Phong!AD$1,TKB_HK2_Moi_Giang!$L:$L,ThongKe_Phong!AD$2)&gt;0,"X","") &amp; IF(COUNTIFS(TKB_HK2_Moi_Giang!$N:$N,TKB_HK2_Moi_Giang!$E1020,TKB_HK2_Moi_Giang!$K:$K,ThongKe_Phong!AD$1,TKB_HK2_Moi_Giang!$L:$L,ThongKe_Phong!AD$2)&gt;1,"?","")</f>
        <v/>
      </c>
      <c r="AE9" s="373" t="str">
        <f>IF(COUNTIFS(TKB_HK2_Moi_Giang!$N:$N,ThongKe_Phong!$B9,TKB_HK2_Moi_Giang!$K:$K,ThongKe_Phong!AE$1,TKB_HK2_Moi_Giang!$L:$L,ThongKe_Phong!AE$2)&gt;0,"X","") &amp; IF(COUNTIFS(TKB_HK2_Moi_Giang!$N:$N,TKB_HK2_Moi_Giang!$E1020,TKB_HK2_Moi_Giang!$K:$K,ThongKe_Phong!AE$1,TKB_HK2_Moi_Giang!$L:$L,ThongKe_Phong!AE$2)&gt;1,"?","")</f>
        <v/>
      </c>
      <c r="AF9" s="373" t="str">
        <f>IF(COUNTIFS(TKB_HK2_Moi_Giang!$N:$N,ThongKe_Phong!$B9,TKB_HK2_Moi_Giang!$K:$K,ThongKe_Phong!AF$1,TKB_HK2_Moi_Giang!$L:$L,ThongKe_Phong!AF$2)&gt;0,"X","") &amp; IF(COUNTIFS(TKB_HK2_Moi_Giang!$N:$N,TKB_HK2_Moi_Giang!$E1020,TKB_HK2_Moi_Giang!$K:$K,ThongKe_Phong!AF$1,TKB_HK2_Moi_Giang!$L:$L,ThongKe_Phong!AF$2)&gt;1,"?","")</f>
        <v/>
      </c>
      <c r="AG9" s="373" t="str">
        <f>IF(COUNTIFS(TKB_HK2_Moi_Giang!$N:$N,ThongKe_Phong!$B9,TKB_HK2_Moi_Giang!$K:$K,ThongKe_Phong!AG$1,TKB_HK2_Moi_Giang!$L:$L,ThongKe_Phong!AG$2)&gt;0,"X","") &amp; IF(COUNTIFS(TKB_HK2_Moi_Giang!$N:$N,TKB_HK2_Moi_Giang!$E1020,TKB_HK2_Moi_Giang!$K:$K,ThongKe_Phong!AG$1,TKB_HK2_Moi_Giang!$L:$L,ThongKe_Phong!AG$2)&gt;1,"?","")</f>
        <v/>
      </c>
    </row>
    <row r="10">
      <c r="A10" s="369"/>
      <c r="B10" s="370">
        <v>304.0</v>
      </c>
      <c r="C10" s="371">
        <v>40.0</v>
      </c>
      <c r="D10" s="372" t="str">
        <f>IF(COUNTIFS(TKB_HK2_Moi_Giang!$N:$N,ThongKe_Phong!$B10,TKB_HK2_Moi_Giang!$K:$K,ThongKe_Phong!D$1,TKB_HK2_Moi_Giang!$L:$L,ThongKe_Phong!D$2)&gt;0,"X","") &amp; IF(COUNTIFS(TKB_HK2_Moi_Giang!$N:$N,TKB_HK2_Moi_Giang!$E1021,TKB_HK2_Moi_Giang!$K:$K,ThongKe_Phong!D$1,TKB_HK2_Moi_Giang!$L:$L,ThongKe_Phong!D$2)&gt;1,"?","")</f>
        <v/>
      </c>
      <c r="E10" s="372" t="str">
        <f>IF(COUNTIFS(TKB_HK2_Moi_Giang!$N:$N,ThongKe_Phong!$B10,TKB_HK2_Moi_Giang!$K:$K,ThongKe_Phong!E$1,TKB_HK2_Moi_Giang!$L:$L,ThongKe_Phong!E$2)&gt;0,"X","") &amp; IF(COUNTIFS(TKB_HK2_Moi_Giang!$N:$N,TKB_HK2_Moi_Giang!$E1021,TKB_HK2_Moi_Giang!$K:$K,ThongKe_Phong!E$1,TKB_HK2_Moi_Giang!$L:$L,ThongKe_Phong!E$2)&gt;1,"?","")</f>
        <v/>
      </c>
      <c r="F10" s="372" t="str">
        <f>IF(COUNTIFS(TKB_HK2_Moi_Giang!$N:$N,ThongKe_Phong!$B10,TKB_HK2_Moi_Giang!$K:$K,ThongKe_Phong!F$1,TKB_HK2_Moi_Giang!$L:$L,ThongKe_Phong!F$2)&gt;0,"X","") &amp; IF(COUNTIFS(TKB_HK2_Moi_Giang!$N:$N,TKB_HK2_Moi_Giang!$E1021,TKB_HK2_Moi_Giang!$K:$K,ThongKe_Phong!F$1,TKB_HK2_Moi_Giang!$L:$L,ThongKe_Phong!F$2)&gt;1,"?","")</f>
        <v/>
      </c>
      <c r="G10" s="372" t="str">
        <f>IF(COUNTIFS(TKB_HK2_Moi_Giang!$N:$N,ThongKe_Phong!$B10,TKB_HK2_Moi_Giang!$K:$K,ThongKe_Phong!G$1,TKB_HK2_Moi_Giang!$L:$L,ThongKe_Phong!G$2)&gt;0,"X","") &amp; IF(COUNTIFS(TKB_HK2_Moi_Giang!$N:$N,TKB_HK2_Moi_Giang!$E1021,TKB_HK2_Moi_Giang!$K:$K,ThongKe_Phong!G$1,TKB_HK2_Moi_Giang!$L:$L,ThongKe_Phong!G$2)&gt;1,"?","")</f>
        <v/>
      </c>
      <c r="H10" s="372" t="str">
        <f>IF(COUNTIFS(TKB_HK2_Moi_Giang!$N:$N,ThongKe_Phong!$B10,TKB_HK2_Moi_Giang!$K:$K,ThongKe_Phong!H$1,TKB_HK2_Moi_Giang!$L:$L,ThongKe_Phong!H$2)&gt;0,"X","") &amp; IF(COUNTIFS(TKB_HK2_Moi_Giang!$N:$N,TKB_HK2_Moi_Giang!$E1021,TKB_HK2_Moi_Giang!$K:$K,ThongKe_Phong!H$1,TKB_HK2_Moi_Giang!$L:$L,ThongKe_Phong!H$2)&gt;1,"?","")</f>
        <v/>
      </c>
      <c r="I10" s="372" t="str">
        <f>IF(COUNTIFS(TKB_HK2_Moi_Giang!$N:$N,ThongKe_Phong!$B10,TKB_HK2_Moi_Giang!$K:$K,ThongKe_Phong!I$1,TKB_HK2_Moi_Giang!$L:$L,ThongKe_Phong!I$2)&gt;0,"X","") &amp; IF(COUNTIFS(TKB_HK2_Moi_Giang!$N:$N,TKB_HK2_Moi_Giang!$E1021,TKB_HK2_Moi_Giang!$K:$K,ThongKe_Phong!I$1,TKB_HK2_Moi_Giang!$L:$L,ThongKe_Phong!I$2)&gt;1,"?","")</f>
        <v/>
      </c>
      <c r="J10" s="372" t="str">
        <f>IF(COUNTIFS(TKB_HK2_Moi_Giang!$N:$N,ThongKe_Phong!$B10,TKB_HK2_Moi_Giang!$K:$K,ThongKe_Phong!J$1,TKB_HK2_Moi_Giang!$L:$L,ThongKe_Phong!J$2)&gt;0,"X","") &amp; IF(COUNTIFS(TKB_HK2_Moi_Giang!$N:$N,TKB_HK2_Moi_Giang!$E1021,TKB_HK2_Moi_Giang!$K:$K,ThongKe_Phong!J$1,TKB_HK2_Moi_Giang!$L:$L,ThongKe_Phong!J$2)&gt;1,"?","")</f>
        <v/>
      </c>
      <c r="K10" s="372" t="str">
        <f>IF(COUNTIFS(TKB_HK2_Moi_Giang!$N:$N,ThongKe_Phong!$B10,TKB_HK2_Moi_Giang!$K:$K,ThongKe_Phong!K$1,TKB_HK2_Moi_Giang!$L:$L,ThongKe_Phong!K$2)&gt;0,"X","") &amp; IF(COUNTIFS(TKB_HK2_Moi_Giang!$N:$N,TKB_HK2_Moi_Giang!$E1021,TKB_HK2_Moi_Giang!$K:$K,ThongKe_Phong!K$1,TKB_HK2_Moi_Giang!$L:$L,ThongKe_Phong!K$2)&gt;1,"?","")</f>
        <v>X</v>
      </c>
      <c r="L10" s="372" t="str">
        <f>IF(COUNTIFS(TKB_HK2_Moi_Giang!$N:$N,ThongKe_Phong!$B10,TKB_HK2_Moi_Giang!$K:$K,ThongKe_Phong!L$1,TKB_HK2_Moi_Giang!$L:$L,ThongKe_Phong!L$2)&gt;0,"X","") &amp; IF(COUNTIFS(TKB_HK2_Moi_Giang!$N:$N,TKB_HK2_Moi_Giang!$E1021,TKB_HK2_Moi_Giang!$K:$K,ThongKe_Phong!L$1,TKB_HK2_Moi_Giang!$L:$L,ThongKe_Phong!L$2)&gt;1,"?","")</f>
        <v>X</v>
      </c>
      <c r="M10" s="372" t="str">
        <f>IF(COUNTIFS(TKB_HK2_Moi_Giang!$N:$N,ThongKe_Phong!$B10,TKB_HK2_Moi_Giang!$K:$K,ThongKe_Phong!M$1,TKB_HK2_Moi_Giang!$L:$L,ThongKe_Phong!M$2)&gt;0,"X","") &amp; IF(COUNTIFS(TKB_HK2_Moi_Giang!$N:$N,TKB_HK2_Moi_Giang!$E1021,TKB_HK2_Moi_Giang!$K:$K,ThongKe_Phong!M$1,TKB_HK2_Moi_Giang!$L:$L,ThongKe_Phong!M$2)&gt;1,"?","")</f>
        <v/>
      </c>
      <c r="N10" s="372" t="str">
        <f>IF(COUNTIFS(TKB_HK2_Moi_Giang!$N:$N,ThongKe_Phong!$B10,TKB_HK2_Moi_Giang!$K:$K,ThongKe_Phong!N$1,TKB_HK2_Moi_Giang!$L:$L,ThongKe_Phong!N$2)&gt;0,"X","") &amp; IF(COUNTIFS(TKB_HK2_Moi_Giang!$N:$N,TKB_HK2_Moi_Giang!$E1021,TKB_HK2_Moi_Giang!$K:$K,ThongKe_Phong!N$1,TKB_HK2_Moi_Giang!$L:$L,ThongKe_Phong!N$2)&gt;1,"?","")</f>
        <v/>
      </c>
      <c r="O10" s="372" t="str">
        <f>IF(COUNTIFS(TKB_HK2_Moi_Giang!$N:$N,ThongKe_Phong!$B10,TKB_HK2_Moi_Giang!$K:$K,ThongKe_Phong!O$1,TKB_HK2_Moi_Giang!$L:$L,ThongKe_Phong!O$2)&gt;0,"X","") &amp; IF(COUNTIFS(TKB_HK2_Moi_Giang!$N:$N,TKB_HK2_Moi_Giang!$E1021,TKB_HK2_Moi_Giang!$K:$K,ThongKe_Phong!O$1,TKB_HK2_Moi_Giang!$L:$L,ThongKe_Phong!O$2)&gt;1,"?","")</f>
        <v/>
      </c>
      <c r="P10" s="372" t="str">
        <f>IF(COUNTIFS(TKB_HK2_Moi_Giang!$N:$N,ThongKe_Phong!$B10,TKB_HK2_Moi_Giang!$K:$K,ThongKe_Phong!P$1,TKB_HK2_Moi_Giang!$L:$L,ThongKe_Phong!P$2)&gt;0,"X","") &amp; IF(COUNTIFS(TKB_HK2_Moi_Giang!$N:$N,TKB_HK2_Moi_Giang!$E1021,TKB_HK2_Moi_Giang!$K:$K,ThongKe_Phong!P$1,TKB_HK2_Moi_Giang!$L:$L,ThongKe_Phong!P$2)&gt;1,"?","")</f>
        <v/>
      </c>
      <c r="Q10" s="372" t="str">
        <f>IF(COUNTIFS(TKB_HK2_Moi_Giang!$N:$N,ThongKe_Phong!$B10,TKB_HK2_Moi_Giang!$K:$K,ThongKe_Phong!Q$1,TKB_HK2_Moi_Giang!$L:$L,ThongKe_Phong!Q$2)&gt;0,"X","") &amp; IF(COUNTIFS(TKB_HK2_Moi_Giang!$N:$N,TKB_HK2_Moi_Giang!$E1021,TKB_HK2_Moi_Giang!$K:$K,ThongKe_Phong!Q$1,TKB_HK2_Moi_Giang!$L:$L,ThongKe_Phong!Q$2)&gt;1,"?","")</f>
        <v/>
      </c>
      <c r="R10" s="372" t="str">
        <f>IF(COUNTIFS(TKB_HK2_Moi_Giang!$N:$N,ThongKe_Phong!$B10,TKB_HK2_Moi_Giang!$K:$K,ThongKe_Phong!R$1,TKB_HK2_Moi_Giang!$L:$L,ThongKe_Phong!R$2)&gt;0,"X","") &amp; IF(COUNTIFS(TKB_HK2_Moi_Giang!$N:$N,TKB_HK2_Moi_Giang!$E1021,TKB_HK2_Moi_Giang!$K:$K,ThongKe_Phong!R$1,TKB_HK2_Moi_Giang!$L:$L,ThongKe_Phong!R$2)&gt;1,"?","")</f>
        <v/>
      </c>
      <c r="S10" s="372" t="str">
        <f>IF(COUNTIFS(TKB_HK2_Moi_Giang!$N:$N,ThongKe_Phong!$B10,TKB_HK2_Moi_Giang!$K:$K,ThongKe_Phong!S$1,TKB_HK2_Moi_Giang!$L:$L,ThongKe_Phong!S$2)&gt;0,"X","") &amp; IF(COUNTIFS(TKB_HK2_Moi_Giang!$N:$N,TKB_HK2_Moi_Giang!$E1021,TKB_HK2_Moi_Giang!$K:$K,ThongKe_Phong!S$1,TKB_HK2_Moi_Giang!$L:$L,ThongKe_Phong!S$2)&gt;1,"?","")</f>
        <v/>
      </c>
      <c r="T10" s="372" t="str">
        <f>IF(COUNTIFS(TKB_HK2_Moi_Giang!$N:$N,ThongKe_Phong!$B10,TKB_HK2_Moi_Giang!$K:$K,ThongKe_Phong!T$1,TKB_HK2_Moi_Giang!$L:$L,ThongKe_Phong!T$2)&gt;0,"X","") &amp; IF(COUNTIFS(TKB_HK2_Moi_Giang!$N:$N,TKB_HK2_Moi_Giang!$E1021,TKB_HK2_Moi_Giang!$K:$K,ThongKe_Phong!T$1,TKB_HK2_Moi_Giang!$L:$L,ThongKe_Phong!T$2)&gt;1,"?","")</f>
        <v/>
      </c>
      <c r="U10" s="372" t="str">
        <f>IF(COUNTIFS(TKB_HK2_Moi_Giang!$N:$N,ThongKe_Phong!$B10,TKB_HK2_Moi_Giang!$K:$K,ThongKe_Phong!U$1,TKB_HK2_Moi_Giang!$L:$L,ThongKe_Phong!U$2)&gt;0,"X","") &amp; IF(COUNTIFS(TKB_HK2_Moi_Giang!$N:$N,TKB_HK2_Moi_Giang!$E1021,TKB_HK2_Moi_Giang!$K:$K,ThongKe_Phong!U$1,TKB_HK2_Moi_Giang!$L:$L,ThongKe_Phong!U$2)&gt;1,"?","")</f>
        <v/>
      </c>
      <c r="V10" s="373" t="str">
        <f>IF(COUNTIFS(TKB_HK2_Moi_Giang!$N:$N,ThongKe_Phong!$B10,TKB_HK2_Moi_Giang!$K:$K,ThongKe_Phong!V$1,TKB_HK2_Moi_Giang!$L:$L,ThongKe_Phong!V$2)&gt;0,"X","") &amp; IF(COUNTIFS(TKB_HK2_Moi_Giang!$N:$N,TKB_HK2_Moi_Giang!$E1021,TKB_HK2_Moi_Giang!$K:$K,ThongKe_Phong!V$1,TKB_HK2_Moi_Giang!$L:$L,ThongKe_Phong!V$2)&gt;1,"?","")</f>
        <v>X</v>
      </c>
      <c r="W10" s="373" t="str">
        <f>IF(COUNTIFS(TKB_HK2_Moi_Giang!$N:$N,ThongKe_Phong!$B10,TKB_HK2_Moi_Giang!$K:$K,ThongKe_Phong!W$1,TKB_HK2_Moi_Giang!$L:$L,ThongKe_Phong!W$2)&gt;0,"X","") &amp; IF(COUNTIFS(TKB_HK2_Moi_Giang!$N:$N,TKB_HK2_Moi_Giang!$E1021,TKB_HK2_Moi_Giang!$K:$K,ThongKe_Phong!W$1,TKB_HK2_Moi_Giang!$L:$L,ThongKe_Phong!W$2)&gt;1,"?","")</f>
        <v>X</v>
      </c>
      <c r="X10" s="373" t="str">
        <f>IF(COUNTIFS(TKB_HK2_Moi_Giang!$N:$N,ThongKe_Phong!$B10,TKB_HK2_Moi_Giang!$K:$K,ThongKe_Phong!X$1,TKB_HK2_Moi_Giang!$L:$L,ThongKe_Phong!X$2)&gt;0,"X","") &amp; IF(COUNTIFS(TKB_HK2_Moi_Giang!$N:$N,TKB_HK2_Moi_Giang!$E1021,TKB_HK2_Moi_Giang!$K:$K,ThongKe_Phong!X$1,TKB_HK2_Moi_Giang!$L:$L,ThongKe_Phong!X$2)&gt;1,"?","")</f>
        <v>X</v>
      </c>
      <c r="Y10" s="373" t="str">
        <f>IF(COUNTIFS(TKB_HK2_Moi_Giang!$N:$N,ThongKe_Phong!$B10,TKB_HK2_Moi_Giang!$K:$K,ThongKe_Phong!Y$1,TKB_HK2_Moi_Giang!$L:$L,ThongKe_Phong!Y$2)&gt;0,"X","") &amp; IF(COUNTIFS(TKB_HK2_Moi_Giang!$N:$N,TKB_HK2_Moi_Giang!$E1021,TKB_HK2_Moi_Giang!$K:$K,ThongKe_Phong!Y$1,TKB_HK2_Moi_Giang!$L:$L,ThongKe_Phong!Y$2)&gt;1,"?","")</f>
        <v>X</v>
      </c>
      <c r="Z10" s="373" t="str">
        <f>IF(COUNTIFS(TKB_HK2_Moi_Giang!$N:$N,ThongKe_Phong!$B10,TKB_HK2_Moi_Giang!$K:$K,ThongKe_Phong!Z$1,TKB_HK2_Moi_Giang!$L:$L,ThongKe_Phong!Z$2)&gt;0,"X","") &amp; IF(COUNTIFS(TKB_HK2_Moi_Giang!$N:$N,TKB_HK2_Moi_Giang!$E1021,TKB_HK2_Moi_Giang!$K:$K,ThongKe_Phong!Z$1,TKB_HK2_Moi_Giang!$L:$L,ThongKe_Phong!Z$2)&gt;1,"?","")</f>
        <v>X</v>
      </c>
      <c r="AA10" s="373" t="str">
        <f>IF(COUNTIFS(TKB_HK2_Moi_Giang!$N:$N,ThongKe_Phong!$B10,TKB_HK2_Moi_Giang!$K:$K,ThongKe_Phong!AA$1,TKB_HK2_Moi_Giang!$L:$L,ThongKe_Phong!AA$2)&gt;0,"X","") &amp; IF(COUNTIFS(TKB_HK2_Moi_Giang!$N:$N,TKB_HK2_Moi_Giang!$E1021,TKB_HK2_Moi_Giang!$K:$K,ThongKe_Phong!AA$1,TKB_HK2_Moi_Giang!$L:$L,ThongKe_Phong!AA$2)&gt;1,"?","")</f>
        <v>X</v>
      </c>
      <c r="AB10" s="373" t="str">
        <f>IF(COUNTIFS(TKB_HK2_Moi_Giang!$N:$N,ThongKe_Phong!$B10,TKB_HK2_Moi_Giang!$K:$K,ThongKe_Phong!AB$1,TKB_HK2_Moi_Giang!$L:$L,ThongKe_Phong!AB$2)&gt;0,"X","") &amp; IF(COUNTIFS(TKB_HK2_Moi_Giang!$N:$N,TKB_HK2_Moi_Giang!$E1021,TKB_HK2_Moi_Giang!$K:$K,ThongKe_Phong!AB$1,TKB_HK2_Moi_Giang!$L:$L,ThongKe_Phong!AB$2)&gt;1,"?","")</f>
        <v/>
      </c>
      <c r="AC10" s="373" t="str">
        <f>IF(COUNTIFS(TKB_HK2_Moi_Giang!$N:$N,ThongKe_Phong!$B10,TKB_HK2_Moi_Giang!$K:$K,ThongKe_Phong!AC$1,TKB_HK2_Moi_Giang!$L:$L,ThongKe_Phong!AC$2)&gt;0,"X","") &amp; IF(COUNTIFS(TKB_HK2_Moi_Giang!$N:$N,TKB_HK2_Moi_Giang!$E1021,TKB_HK2_Moi_Giang!$K:$K,ThongKe_Phong!AC$1,TKB_HK2_Moi_Giang!$L:$L,ThongKe_Phong!AC$2)&gt;1,"?","")</f>
        <v/>
      </c>
      <c r="AD10" s="373" t="str">
        <f>IF(COUNTIFS(TKB_HK2_Moi_Giang!$N:$N,ThongKe_Phong!$B10,TKB_HK2_Moi_Giang!$K:$K,ThongKe_Phong!AD$1,TKB_HK2_Moi_Giang!$L:$L,ThongKe_Phong!AD$2)&gt;0,"X","") &amp; IF(COUNTIFS(TKB_HK2_Moi_Giang!$N:$N,TKB_HK2_Moi_Giang!$E1021,TKB_HK2_Moi_Giang!$K:$K,ThongKe_Phong!AD$1,TKB_HK2_Moi_Giang!$L:$L,ThongKe_Phong!AD$2)&gt;1,"?","")</f>
        <v/>
      </c>
      <c r="AE10" s="373" t="str">
        <f>IF(COUNTIFS(TKB_HK2_Moi_Giang!$N:$N,ThongKe_Phong!$B10,TKB_HK2_Moi_Giang!$K:$K,ThongKe_Phong!AE$1,TKB_HK2_Moi_Giang!$L:$L,ThongKe_Phong!AE$2)&gt;0,"X","") &amp; IF(COUNTIFS(TKB_HK2_Moi_Giang!$N:$N,TKB_HK2_Moi_Giang!$E1021,TKB_HK2_Moi_Giang!$K:$K,ThongKe_Phong!AE$1,TKB_HK2_Moi_Giang!$L:$L,ThongKe_Phong!AE$2)&gt;1,"?","")</f>
        <v/>
      </c>
      <c r="AF10" s="373" t="str">
        <f>IF(COUNTIFS(TKB_HK2_Moi_Giang!$N:$N,ThongKe_Phong!$B10,TKB_HK2_Moi_Giang!$K:$K,ThongKe_Phong!AF$1,TKB_HK2_Moi_Giang!$L:$L,ThongKe_Phong!AF$2)&gt;0,"X","") &amp; IF(COUNTIFS(TKB_HK2_Moi_Giang!$N:$N,TKB_HK2_Moi_Giang!$E1021,TKB_HK2_Moi_Giang!$K:$K,ThongKe_Phong!AF$1,TKB_HK2_Moi_Giang!$L:$L,ThongKe_Phong!AF$2)&gt;1,"?","")</f>
        <v/>
      </c>
      <c r="AG10" s="373" t="str">
        <f>IF(COUNTIFS(TKB_HK2_Moi_Giang!$N:$N,ThongKe_Phong!$B10,TKB_HK2_Moi_Giang!$K:$K,ThongKe_Phong!AG$1,TKB_HK2_Moi_Giang!$L:$L,ThongKe_Phong!AG$2)&gt;0,"X","") &amp; IF(COUNTIFS(TKB_HK2_Moi_Giang!$N:$N,TKB_HK2_Moi_Giang!$E1021,TKB_HK2_Moi_Giang!$K:$K,ThongKe_Phong!AG$1,TKB_HK2_Moi_Giang!$L:$L,ThongKe_Phong!AG$2)&gt;1,"?","")</f>
        <v/>
      </c>
    </row>
    <row r="11">
      <c r="A11" s="369"/>
      <c r="B11" s="370">
        <v>305.0</v>
      </c>
      <c r="C11" s="374">
        <v>32.0</v>
      </c>
      <c r="D11" s="372" t="str">
        <f>IF(COUNTIFS(TKB_HK2_Moi_Giang!$N:$N,ThongKe_Phong!$B11,TKB_HK2_Moi_Giang!$K:$K,ThongKe_Phong!D$1,TKB_HK2_Moi_Giang!$L:$L,ThongKe_Phong!D$2)&gt;0,"X","") &amp; IF(COUNTIFS(TKB_HK2_Moi_Giang!$N:$N,TKB_HK2_Moi_Giang!$E1022,TKB_HK2_Moi_Giang!$K:$K,ThongKe_Phong!D$1,TKB_HK2_Moi_Giang!$L:$L,ThongKe_Phong!D$2)&gt;1,"?","")</f>
        <v/>
      </c>
      <c r="E11" s="372" t="str">
        <f>IF(COUNTIFS(TKB_HK2_Moi_Giang!$N:$N,ThongKe_Phong!$B11,TKB_HK2_Moi_Giang!$K:$K,ThongKe_Phong!E$1,TKB_HK2_Moi_Giang!$L:$L,ThongKe_Phong!E$2)&gt;0,"X","") &amp; IF(COUNTIFS(TKB_HK2_Moi_Giang!$N:$N,TKB_HK2_Moi_Giang!$E1022,TKB_HK2_Moi_Giang!$K:$K,ThongKe_Phong!E$1,TKB_HK2_Moi_Giang!$L:$L,ThongKe_Phong!E$2)&gt;1,"?","")</f>
        <v/>
      </c>
      <c r="F11" s="372" t="str">
        <f>IF(COUNTIFS(TKB_HK2_Moi_Giang!$N:$N,ThongKe_Phong!$B11,TKB_HK2_Moi_Giang!$K:$K,ThongKe_Phong!F$1,TKB_HK2_Moi_Giang!$L:$L,ThongKe_Phong!F$2)&gt;0,"X","") &amp; IF(COUNTIFS(TKB_HK2_Moi_Giang!$N:$N,TKB_HK2_Moi_Giang!$E1022,TKB_HK2_Moi_Giang!$K:$K,ThongKe_Phong!F$1,TKB_HK2_Moi_Giang!$L:$L,ThongKe_Phong!F$2)&gt;1,"?","")</f>
        <v/>
      </c>
      <c r="G11" s="372" t="str">
        <f>IF(COUNTIFS(TKB_HK2_Moi_Giang!$N:$N,ThongKe_Phong!$B11,TKB_HK2_Moi_Giang!$K:$K,ThongKe_Phong!G$1,TKB_HK2_Moi_Giang!$L:$L,ThongKe_Phong!G$2)&gt;0,"X","") &amp; IF(COUNTIFS(TKB_HK2_Moi_Giang!$N:$N,TKB_HK2_Moi_Giang!$E1022,TKB_HK2_Moi_Giang!$K:$K,ThongKe_Phong!G$1,TKB_HK2_Moi_Giang!$L:$L,ThongKe_Phong!G$2)&gt;1,"?","")</f>
        <v/>
      </c>
      <c r="H11" s="372" t="str">
        <f>IF(COUNTIFS(TKB_HK2_Moi_Giang!$N:$N,ThongKe_Phong!$B11,TKB_HK2_Moi_Giang!$K:$K,ThongKe_Phong!H$1,TKB_HK2_Moi_Giang!$L:$L,ThongKe_Phong!H$2)&gt;0,"X","") &amp; IF(COUNTIFS(TKB_HK2_Moi_Giang!$N:$N,TKB_HK2_Moi_Giang!$E1022,TKB_HK2_Moi_Giang!$K:$K,ThongKe_Phong!H$1,TKB_HK2_Moi_Giang!$L:$L,ThongKe_Phong!H$2)&gt;1,"?","")</f>
        <v/>
      </c>
      <c r="I11" s="372" t="str">
        <f>IF(COUNTIFS(TKB_HK2_Moi_Giang!$N:$N,ThongKe_Phong!$B11,TKB_HK2_Moi_Giang!$K:$K,ThongKe_Phong!I$1,TKB_HK2_Moi_Giang!$L:$L,ThongKe_Phong!I$2)&gt;0,"X","") &amp; IF(COUNTIFS(TKB_HK2_Moi_Giang!$N:$N,TKB_HK2_Moi_Giang!$E1022,TKB_HK2_Moi_Giang!$K:$K,ThongKe_Phong!I$1,TKB_HK2_Moi_Giang!$L:$L,ThongKe_Phong!I$2)&gt;1,"?","")</f>
        <v/>
      </c>
      <c r="J11" s="372" t="str">
        <f>IF(COUNTIFS(TKB_HK2_Moi_Giang!$N:$N,ThongKe_Phong!$B11,TKB_HK2_Moi_Giang!$K:$K,ThongKe_Phong!J$1,TKB_HK2_Moi_Giang!$L:$L,ThongKe_Phong!J$2)&gt;0,"X","") &amp; IF(COUNTIFS(TKB_HK2_Moi_Giang!$N:$N,TKB_HK2_Moi_Giang!$E1022,TKB_HK2_Moi_Giang!$K:$K,ThongKe_Phong!J$1,TKB_HK2_Moi_Giang!$L:$L,ThongKe_Phong!J$2)&gt;1,"?","")</f>
        <v>X</v>
      </c>
      <c r="K11" s="372" t="str">
        <f>IF(COUNTIFS(TKB_HK2_Moi_Giang!$N:$N,ThongKe_Phong!$B11,TKB_HK2_Moi_Giang!$K:$K,ThongKe_Phong!K$1,TKB_HK2_Moi_Giang!$L:$L,ThongKe_Phong!K$2)&gt;0,"X","") &amp; IF(COUNTIFS(TKB_HK2_Moi_Giang!$N:$N,TKB_HK2_Moi_Giang!$E1022,TKB_HK2_Moi_Giang!$K:$K,ThongKe_Phong!K$1,TKB_HK2_Moi_Giang!$L:$L,ThongKe_Phong!K$2)&gt;1,"?","")</f>
        <v>X</v>
      </c>
      <c r="L11" s="372" t="str">
        <f>IF(COUNTIFS(TKB_HK2_Moi_Giang!$N:$N,ThongKe_Phong!$B11,TKB_HK2_Moi_Giang!$K:$K,ThongKe_Phong!L$1,TKB_HK2_Moi_Giang!$L:$L,ThongKe_Phong!L$2)&gt;0,"X","") &amp; IF(COUNTIFS(TKB_HK2_Moi_Giang!$N:$N,TKB_HK2_Moi_Giang!$E1022,TKB_HK2_Moi_Giang!$K:$K,ThongKe_Phong!L$1,TKB_HK2_Moi_Giang!$L:$L,ThongKe_Phong!L$2)&gt;1,"?","")</f>
        <v/>
      </c>
      <c r="M11" s="372" t="str">
        <f>IF(COUNTIFS(TKB_HK2_Moi_Giang!$N:$N,ThongKe_Phong!$B11,TKB_HK2_Moi_Giang!$K:$K,ThongKe_Phong!M$1,TKB_HK2_Moi_Giang!$L:$L,ThongKe_Phong!M$2)&gt;0,"X","") &amp; IF(COUNTIFS(TKB_HK2_Moi_Giang!$N:$N,TKB_HK2_Moi_Giang!$E1022,TKB_HK2_Moi_Giang!$K:$K,ThongKe_Phong!M$1,TKB_HK2_Moi_Giang!$L:$L,ThongKe_Phong!M$2)&gt;1,"?","")</f>
        <v/>
      </c>
      <c r="N11" s="372" t="str">
        <f>IF(COUNTIFS(TKB_HK2_Moi_Giang!$N:$N,ThongKe_Phong!$B11,TKB_HK2_Moi_Giang!$K:$K,ThongKe_Phong!N$1,TKB_HK2_Moi_Giang!$L:$L,ThongKe_Phong!N$2)&gt;0,"X","") &amp; IF(COUNTIFS(TKB_HK2_Moi_Giang!$N:$N,TKB_HK2_Moi_Giang!$E1022,TKB_HK2_Moi_Giang!$K:$K,ThongKe_Phong!N$1,TKB_HK2_Moi_Giang!$L:$L,ThongKe_Phong!N$2)&gt;1,"?","")</f>
        <v/>
      </c>
      <c r="O11" s="372" t="str">
        <f>IF(COUNTIFS(TKB_HK2_Moi_Giang!$N:$N,ThongKe_Phong!$B11,TKB_HK2_Moi_Giang!$K:$K,ThongKe_Phong!O$1,TKB_HK2_Moi_Giang!$L:$L,ThongKe_Phong!O$2)&gt;0,"X","") &amp; IF(COUNTIFS(TKB_HK2_Moi_Giang!$N:$N,TKB_HK2_Moi_Giang!$E1022,TKB_HK2_Moi_Giang!$K:$K,ThongKe_Phong!O$1,TKB_HK2_Moi_Giang!$L:$L,ThongKe_Phong!O$2)&gt;1,"?","")</f>
        <v/>
      </c>
      <c r="P11" s="372" t="str">
        <f>IF(COUNTIFS(TKB_HK2_Moi_Giang!$N:$N,ThongKe_Phong!$B11,TKB_HK2_Moi_Giang!$K:$K,ThongKe_Phong!P$1,TKB_HK2_Moi_Giang!$L:$L,ThongKe_Phong!P$2)&gt;0,"X","") &amp; IF(COUNTIFS(TKB_HK2_Moi_Giang!$N:$N,TKB_HK2_Moi_Giang!$E1022,TKB_HK2_Moi_Giang!$K:$K,ThongKe_Phong!P$1,TKB_HK2_Moi_Giang!$L:$L,ThongKe_Phong!P$2)&gt;1,"?","")</f>
        <v/>
      </c>
      <c r="Q11" s="372" t="str">
        <f>IF(COUNTIFS(TKB_HK2_Moi_Giang!$N:$N,ThongKe_Phong!$B11,TKB_HK2_Moi_Giang!$K:$K,ThongKe_Phong!Q$1,TKB_HK2_Moi_Giang!$L:$L,ThongKe_Phong!Q$2)&gt;0,"X","") &amp; IF(COUNTIFS(TKB_HK2_Moi_Giang!$N:$N,TKB_HK2_Moi_Giang!$E1022,TKB_HK2_Moi_Giang!$K:$K,ThongKe_Phong!Q$1,TKB_HK2_Moi_Giang!$L:$L,ThongKe_Phong!Q$2)&gt;1,"?","")</f>
        <v/>
      </c>
      <c r="R11" s="372" t="str">
        <f>IF(COUNTIFS(TKB_HK2_Moi_Giang!$N:$N,ThongKe_Phong!$B11,TKB_HK2_Moi_Giang!$K:$K,ThongKe_Phong!R$1,TKB_HK2_Moi_Giang!$L:$L,ThongKe_Phong!R$2)&gt;0,"X","") &amp; IF(COUNTIFS(TKB_HK2_Moi_Giang!$N:$N,TKB_HK2_Moi_Giang!$E1022,TKB_HK2_Moi_Giang!$K:$K,ThongKe_Phong!R$1,TKB_HK2_Moi_Giang!$L:$L,ThongKe_Phong!R$2)&gt;1,"?","")</f>
        <v/>
      </c>
      <c r="S11" s="372" t="str">
        <f>IF(COUNTIFS(TKB_HK2_Moi_Giang!$N:$N,ThongKe_Phong!$B11,TKB_HK2_Moi_Giang!$K:$K,ThongKe_Phong!S$1,TKB_HK2_Moi_Giang!$L:$L,ThongKe_Phong!S$2)&gt;0,"X","") &amp; IF(COUNTIFS(TKB_HK2_Moi_Giang!$N:$N,TKB_HK2_Moi_Giang!$E1022,TKB_HK2_Moi_Giang!$K:$K,ThongKe_Phong!S$1,TKB_HK2_Moi_Giang!$L:$L,ThongKe_Phong!S$2)&gt;1,"?","")</f>
        <v/>
      </c>
      <c r="T11" s="372" t="str">
        <f>IF(COUNTIFS(TKB_HK2_Moi_Giang!$N:$N,ThongKe_Phong!$B11,TKB_HK2_Moi_Giang!$K:$K,ThongKe_Phong!T$1,TKB_HK2_Moi_Giang!$L:$L,ThongKe_Phong!T$2)&gt;0,"X","") &amp; IF(COUNTIFS(TKB_HK2_Moi_Giang!$N:$N,TKB_HK2_Moi_Giang!$E1022,TKB_HK2_Moi_Giang!$K:$K,ThongKe_Phong!T$1,TKB_HK2_Moi_Giang!$L:$L,ThongKe_Phong!T$2)&gt;1,"?","")</f>
        <v/>
      </c>
      <c r="U11" s="372" t="str">
        <f>IF(COUNTIFS(TKB_HK2_Moi_Giang!$N:$N,ThongKe_Phong!$B11,TKB_HK2_Moi_Giang!$K:$K,ThongKe_Phong!U$1,TKB_HK2_Moi_Giang!$L:$L,ThongKe_Phong!U$2)&gt;0,"X","") &amp; IF(COUNTIFS(TKB_HK2_Moi_Giang!$N:$N,TKB_HK2_Moi_Giang!$E1022,TKB_HK2_Moi_Giang!$K:$K,ThongKe_Phong!U$1,TKB_HK2_Moi_Giang!$L:$L,ThongKe_Phong!U$2)&gt;1,"?","")</f>
        <v/>
      </c>
      <c r="V11" s="373" t="str">
        <f>IF(COUNTIFS(TKB_HK2_Moi_Giang!$N:$N,ThongKe_Phong!$B11,TKB_HK2_Moi_Giang!$K:$K,ThongKe_Phong!V$1,TKB_HK2_Moi_Giang!$L:$L,ThongKe_Phong!V$2)&gt;0,"X","") &amp; IF(COUNTIFS(TKB_HK2_Moi_Giang!$N:$N,TKB_HK2_Moi_Giang!$E1022,TKB_HK2_Moi_Giang!$K:$K,ThongKe_Phong!V$1,TKB_HK2_Moi_Giang!$L:$L,ThongKe_Phong!V$2)&gt;1,"?","")</f>
        <v>X</v>
      </c>
      <c r="W11" s="373" t="str">
        <f>IF(COUNTIFS(TKB_HK2_Moi_Giang!$N:$N,ThongKe_Phong!$B11,TKB_HK2_Moi_Giang!$K:$K,ThongKe_Phong!W$1,TKB_HK2_Moi_Giang!$L:$L,ThongKe_Phong!W$2)&gt;0,"X","") &amp; IF(COUNTIFS(TKB_HK2_Moi_Giang!$N:$N,TKB_HK2_Moi_Giang!$E1022,TKB_HK2_Moi_Giang!$K:$K,ThongKe_Phong!W$1,TKB_HK2_Moi_Giang!$L:$L,ThongKe_Phong!W$2)&gt;1,"?","")</f>
        <v>X</v>
      </c>
      <c r="X11" s="373" t="str">
        <f>IF(COUNTIFS(TKB_HK2_Moi_Giang!$N:$N,ThongKe_Phong!$B11,TKB_HK2_Moi_Giang!$K:$K,ThongKe_Phong!X$1,TKB_HK2_Moi_Giang!$L:$L,ThongKe_Phong!X$2)&gt;0,"X","") &amp; IF(COUNTIFS(TKB_HK2_Moi_Giang!$N:$N,TKB_HK2_Moi_Giang!$E1022,TKB_HK2_Moi_Giang!$K:$K,ThongKe_Phong!X$1,TKB_HK2_Moi_Giang!$L:$L,ThongKe_Phong!X$2)&gt;1,"?","")</f>
        <v>X</v>
      </c>
      <c r="Y11" s="373" t="str">
        <f>IF(COUNTIFS(TKB_HK2_Moi_Giang!$N:$N,ThongKe_Phong!$B11,TKB_HK2_Moi_Giang!$K:$K,ThongKe_Phong!Y$1,TKB_HK2_Moi_Giang!$L:$L,ThongKe_Phong!Y$2)&gt;0,"X","") &amp; IF(COUNTIFS(TKB_HK2_Moi_Giang!$N:$N,TKB_HK2_Moi_Giang!$E1022,TKB_HK2_Moi_Giang!$K:$K,ThongKe_Phong!Y$1,TKB_HK2_Moi_Giang!$L:$L,ThongKe_Phong!Y$2)&gt;1,"?","")</f>
        <v>X</v>
      </c>
      <c r="Z11" s="373" t="str">
        <f>IF(COUNTIFS(TKB_HK2_Moi_Giang!$N:$N,ThongKe_Phong!$B11,TKB_HK2_Moi_Giang!$K:$K,ThongKe_Phong!Z$1,TKB_HK2_Moi_Giang!$L:$L,ThongKe_Phong!Z$2)&gt;0,"X","") &amp; IF(COUNTIFS(TKB_HK2_Moi_Giang!$N:$N,TKB_HK2_Moi_Giang!$E1022,TKB_HK2_Moi_Giang!$K:$K,ThongKe_Phong!Z$1,TKB_HK2_Moi_Giang!$L:$L,ThongKe_Phong!Z$2)&gt;1,"?","")</f>
        <v>X</v>
      </c>
      <c r="AA11" s="373" t="str">
        <f>IF(COUNTIFS(TKB_HK2_Moi_Giang!$N:$N,ThongKe_Phong!$B11,TKB_HK2_Moi_Giang!$K:$K,ThongKe_Phong!AA$1,TKB_HK2_Moi_Giang!$L:$L,ThongKe_Phong!AA$2)&gt;0,"X","") &amp; IF(COUNTIFS(TKB_HK2_Moi_Giang!$N:$N,TKB_HK2_Moi_Giang!$E1022,TKB_HK2_Moi_Giang!$K:$K,ThongKe_Phong!AA$1,TKB_HK2_Moi_Giang!$L:$L,ThongKe_Phong!AA$2)&gt;1,"?","")</f>
        <v>X</v>
      </c>
      <c r="AB11" s="373" t="str">
        <f>IF(COUNTIFS(TKB_HK2_Moi_Giang!$N:$N,ThongKe_Phong!$B11,TKB_HK2_Moi_Giang!$K:$K,ThongKe_Phong!AB$1,TKB_HK2_Moi_Giang!$L:$L,ThongKe_Phong!AB$2)&gt;0,"X","") &amp; IF(COUNTIFS(TKB_HK2_Moi_Giang!$N:$N,TKB_HK2_Moi_Giang!$E1022,TKB_HK2_Moi_Giang!$K:$K,ThongKe_Phong!AB$1,TKB_HK2_Moi_Giang!$L:$L,ThongKe_Phong!AB$2)&gt;1,"?","")</f>
        <v/>
      </c>
      <c r="AC11" s="373" t="str">
        <f>IF(COUNTIFS(TKB_HK2_Moi_Giang!$N:$N,ThongKe_Phong!$B11,TKB_HK2_Moi_Giang!$K:$K,ThongKe_Phong!AC$1,TKB_HK2_Moi_Giang!$L:$L,ThongKe_Phong!AC$2)&gt;0,"X","") &amp; IF(COUNTIFS(TKB_HK2_Moi_Giang!$N:$N,TKB_HK2_Moi_Giang!$E1022,TKB_HK2_Moi_Giang!$K:$K,ThongKe_Phong!AC$1,TKB_HK2_Moi_Giang!$L:$L,ThongKe_Phong!AC$2)&gt;1,"?","")</f>
        <v/>
      </c>
      <c r="AD11" s="373" t="str">
        <f>IF(COUNTIFS(TKB_HK2_Moi_Giang!$N:$N,ThongKe_Phong!$B11,TKB_HK2_Moi_Giang!$K:$K,ThongKe_Phong!AD$1,TKB_HK2_Moi_Giang!$L:$L,ThongKe_Phong!AD$2)&gt;0,"X","") &amp; IF(COUNTIFS(TKB_HK2_Moi_Giang!$N:$N,TKB_HK2_Moi_Giang!$E1022,TKB_HK2_Moi_Giang!$K:$K,ThongKe_Phong!AD$1,TKB_HK2_Moi_Giang!$L:$L,ThongKe_Phong!AD$2)&gt;1,"?","")</f>
        <v/>
      </c>
      <c r="AE11" s="373" t="str">
        <f>IF(COUNTIFS(TKB_HK2_Moi_Giang!$N:$N,ThongKe_Phong!$B11,TKB_HK2_Moi_Giang!$K:$K,ThongKe_Phong!AE$1,TKB_HK2_Moi_Giang!$L:$L,ThongKe_Phong!AE$2)&gt;0,"X","") &amp; IF(COUNTIFS(TKB_HK2_Moi_Giang!$N:$N,TKB_HK2_Moi_Giang!$E1022,TKB_HK2_Moi_Giang!$K:$K,ThongKe_Phong!AE$1,TKB_HK2_Moi_Giang!$L:$L,ThongKe_Phong!AE$2)&gt;1,"?","")</f>
        <v/>
      </c>
      <c r="AF11" s="373" t="str">
        <f>IF(COUNTIFS(TKB_HK2_Moi_Giang!$N:$N,ThongKe_Phong!$B11,TKB_HK2_Moi_Giang!$K:$K,ThongKe_Phong!AF$1,TKB_HK2_Moi_Giang!$L:$L,ThongKe_Phong!AF$2)&gt;0,"X","") &amp; IF(COUNTIFS(TKB_HK2_Moi_Giang!$N:$N,TKB_HK2_Moi_Giang!$E1022,TKB_HK2_Moi_Giang!$K:$K,ThongKe_Phong!AF$1,TKB_HK2_Moi_Giang!$L:$L,ThongKe_Phong!AF$2)&gt;1,"?","")</f>
        <v/>
      </c>
      <c r="AG11" s="373" t="str">
        <f>IF(COUNTIFS(TKB_HK2_Moi_Giang!$N:$N,ThongKe_Phong!$B11,TKB_HK2_Moi_Giang!$K:$K,ThongKe_Phong!AG$1,TKB_HK2_Moi_Giang!$L:$L,ThongKe_Phong!AG$2)&gt;0,"X","") &amp; IF(COUNTIFS(TKB_HK2_Moi_Giang!$N:$N,TKB_HK2_Moi_Giang!$E1022,TKB_HK2_Moi_Giang!$K:$K,ThongKe_Phong!AG$1,TKB_HK2_Moi_Giang!$L:$L,ThongKe_Phong!AG$2)&gt;1,"?","")</f>
        <v/>
      </c>
    </row>
    <row r="12">
      <c r="A12" s="369"/>
      <c r="B12" s="370">
        <v>401.0</v>
      </c>
      <c r="C12" s="374">
        <v>32.0</v>
      </c>
      <c r="D12" s="372" t="str">
        <f>IF(COUNTIFS(TKB_HK2_Moi_Giang!$N:$N,ThongKe_Phong!$B12,TKB_HK2_Moi_Giang!$K:$K,ThongKe_Phong!D$1,TKB_HK2_Moi_Giang!$L:$L,ThongKe_Phong!D$2)&gt;0,"X","") &amp; IF(COUNTIFS(TKB_HK2_Moi_Giang!$N:$N,TKB_HK2_Moi_Giang!$E1023,TKB_HK2_Moi_Giang!$K:$K,ThongKe_Phong!D$1,TKB_HK2_Moi_Giang!$L:$L,ThongKe_Phong!D$2)&gt;1,"?","")</f>
        <v/>
      </c>
      <c r="E12" s="372" t="str">
        <f>IF(COUNTIFS(TKB_HK2_Moi_Giang!$N:$N,ThongKe_Phong!$B12,TKB_HK2_Moi_Giang!$K:$K,ThongKe_Phong!E$1,TKB_HK2_Moi_Giang!$L:$L,ThongKe_Phong!E$2)&gt;0,"X","") &amp; IF(COUNTIFS(TKB_HK2_Moi_Giang!$N:$N,TKB_HK2_Moi_Giang!$E1023,TKB_HK2_Moi_Giang!$K:$K,ThongKe_Phong!E$1,TKB_HK2_Moi_Giang!$L:$L,ThongKe_Phong!E$2)&gt;1,"?","")</f>
        <v/>
      </c>
      <c r="F12" s="372" t="str">
        <f>IF(COUNTIFS(TKB_HK2_Moi_Giang!$N:$N,ThongKe_Phong!$B12,TKB_HK2_Moi_Giang!$K:$K,ThongKe_Phong!F$1,TKB_HK2_Moi_Giang!$L:$L,ThongKe_Phong!F$2)&gt;0,"X","") &amp; IF(COUNTIFS(TKB_HK2_Moi_Giang!$N:$N,TKB_HK2_Moi_Giang!$E1023,TKB_HK2_Moi_Giang!$K:$K,ThongKe_Phong!F$1,TKB_HK2_Moi_Giang!$L:$L,ThongKe_Phong!F$2)&gt;1,"?","")</f>
        <v/>
      </c>
      <c r="G12" s="372" t="str">
        <f>IF(COUNTIFS(TKB_HK2_Moi_Giang!$N:$N,ThongKe_Phong!$B12,TKB_HK2_Moi_Giang!$K:$K,ThongKe_Phong!G$1,TKB_HK2_Moi_Giang!$L:$L,ThongKe_Phong!G$2)&gt;0,"X","") &amp; IF(COUNTIFS(TKB_HK2_Moi_Giang!$N:$N,TKB_HK2_Moi_Giang!$E1023,TKB_HK2_Moi_Giang!$K:$K,ThongKe_Phong!G$1,TKB_HK2_Moi_Giang!$L:$L,ThongKe_Phong!G$2)&gt;1,"?","")</f>
        <v/>
      </c>
      <c r="H12" s="372" t="str">
        <f>IF(COUNTIFS(TKB_HK2_Moi_Giang!$N:$N,ThongKe_Phong!$B12,TKB_HK2_Moi_Giang!$K:$K,ThongKe_Phong!H$1,TKB_HK2_Moi_Giang!$L:$L,ThongKe_Phong!H$2)&gt;0,"X","") &amp; IF(COUNTIFS(TKB_HK2_Moi_Giang!$N:$N,TKB_HK2_Moi_Giang!$E1023,TKB_HK2_Moi_Giang!$K:$K,ThongKe_Phong!H$1,TKB_HK2_Moi_Giang!$L:$L,ThongKe_Phong!H$2)&gt;1,"?","")</f>
        <v/>
      </c>
      <c r="I12" s="372" t="str">
        <f>IF(COUNTIFS(TKB_HK2_Moi_Giang!$N:$N,ThongKe_Phong!$B12,TKB_HK2_Moi_Giang!$K:$K,ThongKe_Phong!I$1,TKB_HK2_Moi_Giang!$L:$L,ThongKe_Phong!I$2)&gt;0,"X","") &amp; IF(COUNTIFS(TKB_HK2_Moi_Giang!$N:$N,TKB_HK2_Moi_Giang!$E1023,TKB_HK2_Moi_Giang!$K:$K,ThongKe_Phong!I$1,TKB_HK2_Moi_Giang!$L:$L,ThongKe_Phong!I$2)&gt;1,"?","")</f>
        <v/>
      </c>
      <c r="J12" s="372" t="str">
        <f>IF(COUNTIFS(TKB_HK2_Moi_Giang!$N:$N,ThongKe_Phong!$B12,TKB_HK2_Moi_Giang!$K:$K,ThongKe_Phong!J$1,TKB_HK2_Moi_Giang!$L:$L,ThongKe_Phong!J$2)&gt;0,"X","") &amp; IF(COUNTIFS(TKB_HK2_Moi_Giang!$N:$N,TKB_HK2_Moi_Giang!$E1023,TKB_HK2_Moi_Giang!$K:$K,ThongKe_Phong!J$1,TKB_HK2_Moi_Giang!$L:$L,ThongKe_Phong!J$2)&gt;1,"?","")</f>
        <v/>
      </c>
      <c r="K12" s="372" t="str">
        <f>IF(COUNTIFS(TKB_HK2_Moi_Giang!$N:$N,ThongKe_Phong!$B12,TKB_HK2_Moi_Giang!$K:$K,ThongKe_Phong!K$1,TKB_HK2_Moi_Giang!$L:$L,ThongKe_Phong!K$2)&gt;0,"X","") &amp; IF(COUNTIFS(TKB_HK2_Moi_Giang!$N:$N,TKB_HK2_Moi_Giang!$E1023,TKB_HK2_Moi_Giang!$K:$K,ThongKe_Phong!K$1,TKB_HK2_Moi_Giang!$L:$L,ThongKe_Phong!K$2)&gt;1,"?","")</f>
        <v/>
      </c>
      <c r="L12" s="372" t="str">
        <f>IF(COUNTIFS(TKB_HK2_Moi_Giang!$N:$N,ThongKe_Phong!$B12,TKB_HK2_Moi_Giang!$K:$K,ThongKe_Phong!L$1,TKB_HK2_Moi_Giang!$L:$L,ThongKe_Phong!L$2)&gt;0,"X","") &amp; IF(COUNTIFS(TKB_HK2_Moi_Giang!$N:$N,TKB_HK2_Moi_Giang!$E1023,TKB_HK2_Moi_Giang!$K:$K,ThongKe_Phong!L$1,TKB_HK2_Moi_Giang!$L:$L,ThongKe_Phong!L$2)&gt;1,"?","")</f>
        <v/>
      </c>
      <c r="M12" s="372" t="str">
        <f>IF(COUNTIFS(TKB_HK2_Moi_Giang!$N:$N,ThongKe_Phong!$B12,TKB_HK2_Moi_Giang!$K:$K,ThongKe_Phong!M$1,TKB_HK2_Moi_Giang!$L:$L,ThongKe_Phong!M$2)&gt;0,"X","") &amp; IF(COUNTIFS(TKB_HK2_Moi_Giang!$N:$N,TKB_HK2_Moi_Giang!$E1023,TKB_HK2_Moi_Giang!$K:$K,ThongKe_Phong!M$1,TKB_HK2_Moi_Giang!$L:$L,ThongKe_Phong!M$2)&gt;1,"?","")</f>
        <v/>
      </c>
      <c r="N12" s="372" t="str">
        <f>IF(COUNTIFS(TKB_HK2_Moi_Giang!$N:$N,ThongKe_Phong!$B12,TKB_HK2_Moi_Giang!$K:$K,ThongKe_Phong!N$1,TKB_HK2_Moi_Giang!$L:$L,ThongKe_Phong!N$2)&gt;0,"X","") &amp; IF(COUNTIFS(TKB_HK2_Moi_Giang!$N:$N,TKB_HK2_Moi_Giang!$E1023,TKB_HK2_Moi_Giang!$K:$K,ThongKe_Phong!N$1,TKB_HK2_Moi_Giang!$L:$L,ThongKe_Phong!N$2)&gt;1,"?","")</f>
        <v/>
      </c>
      <c r="O12" s="372" t="str">
        <f>IF(COUNTIFS(TKB_HK2_Moi_Giang!$N:$N,ThongKe_Phong!$B12,TKB_HK2_Moi_Giang!$K:$K,ThongKe_Phong!O$1,TKB_HK2_Moi_Giang!$L:$L,ThongKe_Phong!O$2)&gt;0,"X","") &amp; IF(COUNTIFS(TKB_HK2_Moi_Giang!$N:$N,TKB_HK2_Moi_Giang!$E1023,TKB_HK2_Moi_Giang!$K:$K,ThongKe_Phong!O$1,TKB_HK2_Moi_Giang!$L:$L,ThongKe_Phong!O$2)&gt;1,"?","")</f>
        <v/>
      </c>
      <c r="P12" s="372" t="str">
        <f>IF(COUNTIFS(TKB_HK2_Moi_Giang!$N:$N,ThongKe_Phong!$B12,TKB_HK2_Moi_Giang!$K:$K,ThongKe_Phong!P$1,TKB_HK2_Moi_Giang!$L:$L,ThongKe_Phong!P$2)&gt;0,"X","") &amp; IF(COUNTIFS(TKB_HK2_Moi_Giang!$N:$N,TKB_HK2_Moi_Giang!$E1023,TKB_HK2_Moi_Giang!$K:$K,ThongKe_Phong!P$1,TKB_HK2_Moi_Giang!$L:$L,ThongKe_Phong!P$2)&gt;1,"?","")</f>
        <v/>
      </c>
      <c r="Q12" s="372" t="str">
        <f>IF(COUNTIFS(TKB_HK2_Moi_Giang!$N:$N,ThongKe_Phong!$B12,TKB_HK2_Moi_Giang!$K:$K,ThongKe_Phong!Q$1,TKB_HK2_Moi_Giang!$L:$L,ThongKe_Phong!Q$2)&gt;0,"X","") &amp; IF(COUNTIFS(TKB_HK2_Moi_Giang!$N:$N,TKB_HK2_Moi_Giang!$E1023,TKB_HK2_Moi_Giang!$K:$K,ThongKe_Phong!Q$1,TKB_HK2_Moi_Giang!$L:$L,ThongKe_Phong!Q$2)&gt;1,"?","")</f>
        <v/>
      </c>
      <c r="R12" s="372" t="str">
        <f>IF(COUNTIFS(TKB_HK2_Moi_Giang!$N:$N,ThongKe_Phong!$B12,TKB_HK2_Moi_Giang!$K:$K,ThongKe_Phong!R$1,TKB_HK2_Moi_Giang!$L:$L,ThongKe_Phong!R$2)&gt;0,"X","") &amp; IF(COUNTIFS(TKB_HK2_Moi_Giang!$N:$N,TKB_HK2_Moi_Giang!$E1023,TKB_HK2_Moi_Giang!$K:$K,ThongKe_Phong!R$1,TKB_HK2_Moi_Giang!$L:$L,ThongKe_Phong!R$2)&gt;1,"?","")</f>
        <v/>
      </c>
      <c r="S12" s="372" t="str">
        <f>IF(COUNTIFS(TKB_HK2_Moi_Giang!$N:$N,ThongKe_Phong!$B12,TKB_HK2_Moi_Giang!$K:$K,ThongKe_Phong!S$1,TKB_HK2_Moi_Giang!$L:$L,ThongKe_Phong!S$2)&gt;0,"X","") &amp; IF(COUNTIFS(TKB_HK2_Moi_Giang!$N:$N,TKB_HK2_Moi_Giang!$E1023,TKB_HK2_Moi_Giang!$K:$K,ThongKe_Phong!S$1,TKB_HK2_Moi_Giang!$L:$L,ThongKe_Phong!S$2)&gt;1,"?","")</f>
        <v/>
      </c>
      <c r="T12" s="372" t="str">
        <f>IF(COUNTIFS(TKB_HK2_Moi_Giang!$N:$N,ThongKe_Phong!$B12,TKB_HK2_Moi_Giang!$K:$K,ThongKe_Phong!T$1,TKB_HK2_Moi_Giang!$L:$L,ThongKe_Phong!T$2)&gt;0,"X","") &amp; IF(COUNTIFS(TKB_HK2_Moi_Giang!$N:$N,TKB_HK2_Moi_Giang!$E1023,TKB_HK2_Moi_Giang!$K:$K,ThongKe_Phong!T$1,TKB_HK2_Moi_Giang!$L:$L,ThongKe_Phong!T$2)&gt;1,"?","")</f>
        <v/>
      </c>
      <c r="U12" s="372" t="str">
        <f>IF(COUNTIFS(TKB_HK2_Moi_Giang!$N:$N,ThongKe_Phong!$B12,TKB_HK2_Moi_Giang!$K:$K,ThongKe_Phong!U$1,TKB_HK2_Moi_Giang!$L:$L,ThongKe_Phong!U$2)&gt;0,"X","") &amp; IF(COUNTIFS(TKB_HK2_Moi_Giang!$N:$N,TKB_HK2_Moi_Giang!$E1023,TKB_HK2_Moi_Giang!$K:$K,ThongKe_Phong!U$1,TKB_HK2_Moi_Giang!$L:$L,ThongKe_Phong!U$2)&gt;1,"?","")</f>
        <v/>
      </c>
      <c r="V12" s="373" t="str">
        <f>IF(COUNTIFS(TKB_HK2_Moi_Giang!$N:$N,ThongKe_Phong!$B12,TKB_HK2_Moi_Giang!$K:$K,ThongKe_Phong!V$1,TKB_HK2_Moi_Giang!$L:$L,ThongKe_Phong!V$2)&gt;0,"X","") &amp; IF(COUNTIFS(TKB_HK2_Moi_Giang!$N:$N,TKB_HK2_Moi_Giang!$E1023,TKB_HK2_Moi_Giang!$K:$K,ThongKe_Phong!V$1,TKB_HK2_Moi_Giang!$L:$L,ThongKe_Phong!V$2)&gt;1,"?","")</f>
        <v>X</v>
      </c>
      <c r="W12" s="373" t="str">
        <f>IF(COUNTIFS(TKB_HK2_Moi_Giang!$N:$N,ThongKe_Phong!$B12,TKB_HK2_Moi_Giang!$K:$K,ThongKe_Phong!W$1,TKB_HK2_Moi_Giang!$L:$L,ThongKe_Phong!W$2)&gt;0,"X","") &amp; IF(COUNTIFS(TKB_HK2_Moi_Giang!$N:$N,TKB_HK2_Moi_Giang!$E1023,TKB_HK2_Moi_Giang!$K:$K,ThongKe_Phong!W$1,TKB_HK2_Moi_Giang!$L:$L,ThongKe_Phong!W$2)&gt;1,"?","")</f>
        <v>X</v>
      </c>
      <c r="X12" s="373" t="str">
        <f>IF(COUNTIFS(TKB_HK2_Moi_Giang!$N:$N,ThongKe_Phong!$B12,TKB_HK2_Moi_Giang!$K:$K,ThongKe_Phong!X$1,TKB_HK2_Moi_Giang!$L:$L,ThongKe_Phong!X$2)&gt;0,"X","") &amp; IF(COUNTIFS(TKB_HK2_Moi_Giang!$N:$N,TKB_HK2_Moi_Giang!$E1023,TKB_HK2_Moi_Giang!$K:$K,ThongKe_Phong!X$1,TKB_HK2_Moi_Giang!$L:$L,ThongKe_Phong!X$2)&gt;1,"?","")</f>
        <v>X</v>
      </c>
      <c r="Y12" s="373" t="str">
        <f>IF(COUNTIFS(TKB_HK2_Moi_Giang!$N:$N,ThongKe_Phong!$B12,TKB_HK2_Moi_Giang!$K:$K,ThongKe_Phong!Y$1,TKB_HK2_Moi_Giang!$L:$L,ThongKe_Phong!Y$2)&gt;0,"X","") &amp; IF(COUNTIFS(TKB_HK2_Moi_Giang!$N:$N,TKB_HK2_Moi_Giang!$E1023,TKB_HK2_Moi_Giang!$K:$K,ThongKe_Phong!Y$1,TKB_HK2_Moi_Giang!$L:$L,ThongKe_Phong!Y$2)&gt;1,"?","")</f>
        <v>X</v>
      </c>
      <c r="Z12" s="373" t="str">
        <f>IF(COUNTIFS(TKB_HK2_Moi_Giang!$N:$N,ThongKe_Phong!$B12,TKB_HK2_Moi_Giang!$K:$K,ThongKe_Phong!Z$1,TKB_HK2_Moi_Giang!$L:$L,ThongKe_Phong!Z$2)&gt;0,"X","") &amp; IF(COUNTIFS(TKB_HK2_Moi_Giang!$N:$N,TKB_HK2_Moi_Giang!$E1023,TKB_HK2_Moi_Giang!$K:$K,ThongKe_Phong!Z$1,TKB_HK2_Moi_Giang!$L:$L,ThongKe_Phong!Z$2)&gt;1,"?","")</f>
        <v>X</v>
      </c>
      <c r="AA12" s="373" t="str">
        <f>IF(COUNTIFS(TKB_HK2_Moi_Giang!$N:$N,ThongKe_Phong!$B12,TKB_HK2_Moi_Giang!$K:$K,ThongKe_Phong!AA$1,TKB_HK2_Moi_Giang!$L:$L,ThongKe_Phong!AA$2)&gt;0,"X","") &amp; IF(COUNTIFS(TKB_HK2_Moi_Giang!$N:$N,TKB_HK2_Moi_Giang!$E1023,TKB_HK2_Moi_Giang!$K:$K,ThongKe_Phong!AA$1,TKB_HK2_Moi_Giang!$L:$L,ThongKe_Phong!AA$2)&gt;1,"?","")</f>
        <v>X</v>
      </c>
      <c r="AB12" s="373" t="str">
        <f>IF(COUNTIFS(TKB_HK2_Moi_Giang!$N:$N,ThongKe_Phong!$B12,TKB_HK2_Moi_Giang!$K:$K,ThongKe_Phong!AB$1,TKB_HK2_Moi_Giang!$L:$L,ThongKe_Phong!AB$2)&gt;0,"X","") &amp; IF(COUNTIFS(TKB_HK2_Moi_Giang!$N:$N,TKB_HK2_Moi_Giang!$E1023,TKB_HK2_Moi_Giang!$K:$K,ThongKe_Phong!AB$1,TKB_HK2_Moi_Giang!$L:$L,ThongKe_Phong!AB$2)&gt;1,"?","")</f>
        <v/>
      </c>
      <c r="AC12" s="373" t="str">
        <f>IF(COUNTIFS(TKB_HK2_Moi_Giang!$N:$N,ThongKe_Phong!$B12,TKB_HK2_Moi_Giang!$K:$K,ThongKe_Phong!AC$1,TKB_HK2_Moi_Giang!$L:$L,ThongKe_Phong!AC$2)&gt;0,"X","") &amp; IF(COUNTIFS(TKB_HK2_Moi_Giang!$N:$N,TKB_HK2_Moi_Giang!$E1023,TKB_HK2_Moi_Giang!$K:$K,ThongKe_Phong!AC$1,TKB_HK2_Moi_Giang!$L:$L,ThongKe_Phong!AC$2)&gt;1,"?","")</f>
        <v/>
      </c>
      <c r="AD12" s="373" t="str">
        <f>IF(COUNTIFS(TKB_HK2_Moi_Giang!$N:$N,ThongKe_Phong!$B12,TKB_HK2_Moi_Giang!$K:$K,ThongKe_Phong!AD$1,TKB_HK2_Moi_Giang!$L:$L,ThongKe_Phong!AD$2)&gt;0,"X","") &amp; IF(COUNTIFS(TKB_HK2_Moi_Giang!$N:$N,TKB_HK2_Moi_Giang!$E1023,TKB_HK2_Moi_Giang!$K:$K,ThongKe_Phong!AD$1,TKB_HK2_Moi_Giang!$L:$L,ThongKe_Phong!AD$2)&gt;1,"?","")</f>
        <v/>
      </c>
      <c r="AE12" s="373" t="str">
        <f>IF(COUNTIFS(TKB_HK2_Moi_Giang!$N:$N,ThongKe_Phong!$B12,TKB_HK2_Moi_Giang!$K:$K,ThongKe_Phong!AE$1,TKB_HK2_Moi_Giang!$L:$L,ThongKe_Phong!AE$2)&gt;0,"X","") &amp; IF(COUNTIFS(TKB_HK2_Moi_Giang!$N:$N,TKB_HK2_Moi_Giang!$E1023,TKB_HK2_Moi_Giang!$K:$K,ThongKe_Phong!AE$1,TKB_HK2_Moi_Giang!$L:$L,ThongKe_Phong!AE$2)&gt;1,"?","")</f>
        <v/>
      </c>
      <c r="AF12" s="373" t="str">
        <f>IF(COUNTIFS(TKB_HK2_Moi_Giang!$N:$N,ThongKe_Phong!$B12,TKB_HK2_Moi_Giang!$K:$K,ThongKe_Phong!AF$1,TKB_HK2_Moi_Giang!$L:$L,ThongKe_Phong!AF$2)&gt;0,"X","") &amp; IF(COUNTIFS(TKB_HK2_Moi_Giang!$N:$N,TKB_HK2_Moi_Giang!$E1023,TKB_HK2_Moi_Giang!$K:$K,ThongKe_Phong!AF$1,TKB_HK2_Moi_Giang!$L:$L,ThongKe_Phong!AF$2)&gt;1,"?","")</f>
        <v/>
      </c>
      <c r="AG12" s="373" t="str">
        <f>IF(COUNTIFS(TKB_HK2_Moi_Giang!$N:$N,ThongKe_Phong!$B12,TKB_HK2_Moi_Giang!$K:$K,ThongKe_Phong!AG$1,TKB_HK2_Moi_Giang!$L:$L,ThongKe_Phong!AG$2)&gt;0,"X","") &amp; IF(COUNTIFS(TKB_HK2_Moi_Giang!$N:$N,TKB_HK2_Moi_Giang!$E1023,TKB_HK2_Moi_Giang!$K:$K,ThongKe_Phong!AG$1,TKB_HK2_Moi_Giang!$L:$L,ThongKe_Phong!AG$2)&gt;1,"?","")</f>
        <v/>
      </c>
    </row>
    <row r="13">
      <c r="A13" s="376"/>
      <c r="B13" s="369">
        <v>402.0</v>
      </c>
      <c r="C13" s="374">
        <v>48.0</v>
      </c>
      <c r="D13" s="372" t="str">
        <f>IF(COUNTIFS(TKB_HK2_Moi_Giang!$N:$N,ThongKe_Phong!$B13,TKB_HK2_Moi_Giang!$K:$K,ThongKe_Phong!D$1,TKB_HK2_Moi_Giang!$L:$L,ThongKe_Phong!D$2)&gt;0,"X","") &amp; IF(COUNTIFS(TKB_HK2_Moi_Giang!$N:$N,TKB_HK2_Moi_Giang!$E1024,TKB_HK2_Moi_Giang!$K:$K,ThongKe_Phong!D$1,TKB_HK2_Moi_Giang!$L:$L,ThongKe_Phong!D$2)&gt;1,"?","")</f>
        <v/>
      </c>
      <c r="E13" s="372" t="str">
        <f>IF(COUNTIFS(TKB_HK2_Moi_Giang!$N:$N,ThongKe_Phong!$B13,TKB_HK2_Moi_Giang!$K:$K,ThongKe_Phong!E$1,TKB_HK2_Moi_Giang!$L:$L,ThongKe_Phong!E$2)&gt;0,"X","") &amp; IF(COUNTIFS(TKB_HK2_Moi_Giang!$N:$N,TKB_HK2_Moi_Giang!$E1024,TKB_HK2_Moi_Giang!$K:$K,ThongKe_Phong!E$1,TKB_HK2_Moi_Giang!$L:$L,ThongKe_Phong!E$2)&gt;1,"?","")</f>
        <v/>
      </c>
      <c r="F13" s="372" t="str">
        <f>IF(COUNTIFS(TKB_HK2_Moi_Giang!$N:$N,ThongKe_Phong!$B13,TKB_HK2_Moi_Giang!$K:$K,ThongKe_Phong!F$1,TKB_HK2_Moi_Giang!$L:$L,ThongKe_Phong!F$2)&gt;0,"X","") &amp; IF(COUNTIFS(TKB_HK2_Moi_Giang!$N:$N,TKB_HK2_Moi_Giang!$E1024,TKB_HK2_Moi_Giang!$K:$K,ThongKe_Phong!F$1,TKB_HK2_Moi_Giang!$L:$L,ThongKe_Phong!F$2)&gt;1,"?","")</f>
        <v/>
      </c>
      <c r="G13" s="372" t="str">
        <f>IF(COUNTIFS(TKB_HK2_Moi_Giang!$N:$N,ThongKe_Phong!$B13,TKB_HK2_Moi_Giang!$K:$K,ThongKe_Phong!G$1,TKB_HK2_Moi_Giang!$L:$L,ThongKe_Phong!G$2)&gt;0,"X","") &amp; IF(COUNTIFS(TKB_HK2_Moi_Giang!$N:$N,TKB_HK2_Moi_Giang!$E1024,TKB_HK2_Moi_Giang!$K:$K,ThongKe_Phong!G$1,TKB_HK2_Moi_Giang!$L:$L,ThongKe_Phong!G$2)&gt;1,"?","")</f>
        <v/>
      </c>
      <c r="H13" s="372" t="str">
        <f>IF(COUNTIFS(TKB_HK2_Moi_Giang!$N:$N,ThongKe_Phong!$B13,TKB_HK2_Moi_Giang!$K:$K,ThongKe_Phong!H$1,TKB_HK2_Moi_Giang!$L:$L,ThongKe_Phong!H$2)&gt;0,"X","") &amp; IF(COUNTIFS(TKB_HK2_Moi_Giang!$N:$N,TKB_HK2_Moi_Giang!$E1024,TKB_HK2_Moi_Giang!$K:$K,ThongKe_Phong!H$1,TKB_HK2_Moi_Giang!$L:$L,ThongKe_Phong!H$2)&gt;1,"?","")</f>
        <v/>
      </c>
      <c r="I13" s="372" t="str">
        <f>IF(COUNTIFS(TKB_HK2_Moi_Giang!$N:$N,ThongKe_Phong!$B13,TKB_HK2_Moi_Giang!$K:$K,ThongKe_Phong!I$1,TKB_HK2_Moi_Giang!$L:$L,ThongKe_Phong!I$2)&gt;0,"X","") &amp; IF(COUNTIFS(TKB_HK2_Moi_Giang!$N:$N,TKB_HK2_Moi_Giang!$E1024,TKB_HK2_Moi_Giang!$K:$K,ThongKe_Phong!I$1,TKB_HK2_Moi_Giang!$L:$L,ThongKe_Phong!I$2)&gt;1,"?","")</f>
        <v/>
      </c>
      <c r="J13" s="372" t="str">
        <f>IF(COUNTIFS(TKB_HK2_Moi_Giang!$N:$N,ThongKe_Phong!$B13,TKB_HK2_Moi_Giang!$K:$K,ThongKe_Phong!J$1,TKB_HK2_Moi_Giang!$L:$L,ThongKe_Phong!J$2)&gt;0,"X","") &amp; IF(COUNTIFS(TKB_HK2_Moi_Giang!$N:$N,TKB_HK2_Moi_Giang!$E1024,TKB_HK2_Moi_Giang!$K:$K,ThongKe_Phong!J$1,TKB_HK2_Moi_Giang!$L:$L,ThongKe_Phong!J$2)&gt;1,"?","")</f>
        <v>X</v>
      </c>
      <c r="K13" s="372" t="str">
        <f>IF(COUNTIFS(TKB_HK2_Moi_Giang!$N:$N,ThongKe_Phong!$B13,TKB_HK2_Moi_Giang!$K:$K,ThongKe_Phong!K$1,TKB_HK2_Moi_Giang!$L:$L,ThongKe_Phong!K$2)&gt;0,"X","") &amp; IF(COUNTIFS(TKB_HK2_Moi_Giang!$N:$N,TKB_HK2_Moi_Giang!$E1024,TKB_HK2_Moi_Giang!$K:$K,ThongKe_Phong!K$1,TKB_HK2_Moi_Giang!$L:$L,ThongKe_Phong!K$2)&gt;1,"?","")</f>
        <v>X</v>
      </c>
      <c r="L13" s="372" t="str">
        <f>IF(COUNTIFS(TKB_HK2_Moi_Giang!$N:$N,ThongKe_Phong!$B13,TKB_HK2_Moi_Giang!$K:$K,ThongKe_Phong!L$1,TKB_HK2_Moi_Giang!$L:$L,ThongKe_Phong!L$2)&gt;0,"X","") &amp; IF(COUNTIFS(TKB_HK2_Moi_Giang!$N:$N,TKB_HK2_Moi_Giang!$E1024,TKB_HK2_Moi_Giang!$K:$K,ThongKe_Phong!L$1,TKB_HK2_Moi_Giang!$L:$L,ThongKe_Phong!L$2)&gt;1,"?","")</f>
        <v>X</v>
      </c>
      <c r="M13" s="372" t="str">
        <f>IF(COUNTIFS(TKB_HK2_Moi_Giang!$N:$N,ThongKe_Phong!$B13,TKB_HK2_Moi_Giang!$K:$K,ThongKe_Phong!M$1,TKB_HK2_Moi_Giang!$L:$L,ThongKe_Phong!M$2)&gt;0,"X","") &amp; IF(COUNTIFS(TKB_HK2_Moi_Giang!$N:$N,TKB_HK2_Moi_Giang!$E1024,TKB_HK2_Moi_Giang!$K:$K,ThongKe_Phong!M$1,TKB_HK2_Moi_Giang!$L:$L,ThongKe_Phong!M$2)&gt;1,"?","")</f>
        <v>X</v>
      </c>
      <c r="N13" s="372" t="str">
        <f>IF(COUNTIFS(TKB_HK2_Moi_Giang!$N:$N,ThongKe_Phong!$B13,TKB_HK2_Moi_Giang!$K:$K,ThongKe_Phong!N$1,TKB_HK2_Moi_Giang!$L:$L,ThongKe_Phong!N$2)&gt;0,"X","") &amp; IF(COUNTIFS(TKB_HK2_Moi_Giang!$N:$N,TKB_HK2_Moi_Giang!$E1024,TKB_HK2_Moi_Giang!$K:$K,ThongKe_Phong!N$1,TKB_HK2_Moi_Giang!$L:$L,ThongKe_Phong!N$2)&gt;1,"?","")</f>
        <v/>
      </c>
      <c r="O13" s="372" t="str">
        <f>IF(COUNTIFS(TKB_HK2_Moi_Giang!$N:$N,ThongKe_Phong!$B13,TKB_HK2_Moi_Giang!$K:$K,ThongKe_Phong!O$1,TKB_HK2_Moi_Giang!$L:$L,ThongKe_Phong!O$2)&gt;0,"X","") &amp; IF(COUNTIFS(TKB_HK2_Moi_Giang!$N:$N,TKB_HK2_Moi_Giang!$E1024,TKB_HK2_Moi_Giang!$K:$K,ThongKe_Phong!O$1,TKB_HK2_Moi_Giang!$L:$L,ThongKe_Phong!O$2)&gt;1,"?","")</f>
        <v/>
      </c>
      <c r="P13" s="372" t="str">
        <f>IF(COUNTIFS(TKB_HK2_Moi_Giang!$N:$N,ThongKe_Phong!$B13,TKB_HK2_Moi_Giang!$K:$K,ThongKe_Phong!P$1,TKB_HK2_Moi_Giang!$L:$L,ThongKe_Phong!P$2)&gt;0,"X","") &amp; IF(COUNTIFS(TKB_HK2_Moi_Giang!$N:$N,TKB_HK2_Moi_Giang!$E1024,TKB_HK2_Moi_Giang!$K:$K,ThongKe_Phong!P$1,TKB_HK2_Moi_Giang!$L:$L,ThongKe_Phong!P$2)&gt;1,"?","")</f>
        <v/>
      </c>
      <c r="Q13" s="372" t="str">
        <f>IF(COUNTIFS(TKB_HK2_Moi_Giang!$N:$N,ThongKe_Phong!$B13,TKB_HK2_Moi_Giang!$K:$K,ThongKe_Phong!Q$1,TKB_HK2_Moi_Giang!$L:$L,ThongKe_Phong!Q$2)&gt;0,"X","") &amp; IF(COUNTIFS(TKB_HK2_Moi_Giang!$N:$N,TKB_HK2_Moi_Giang!$E1024,TKB_HK2_Moi_Giang!$K:$K,ThongKe_Phong!Q$1,TKB_HK2_Moi_Giang!$L:$L,ThongKe_Phong!Q$2)&gt;1,"?","")</f>
        <v/>
      </c>
      <c r="R13" s="372" t="str">
        <f>IF(COUNTIFS(TKB_HK2_Moi_Giang!$N:$N,ThongKe_Phong!$B13,TKB_HK2_Moi_Giang!$K:$K,ThongKe_Phong!R$1,TKB_HK2_Moi_Giang!$L:$L,ThongKe_Phong!R$2)&gt;0,"X","") &amp; IF(COUNTIFS(TKB_HK2_Moi_Giang!$N:$N,TKB_HK2_Moi_Giang!$E1024,TKB_HK2_Moi_Giang!$K:$K,ThongKe_Phong!R$1,TKB_HK2_Moi_Giang!$L:$L,ThongKe_Phong!R$2)&gt;1,"?","")</f>
        <v/>
      </c>
      <c r="S13" s="372" t="str">
        <f>IF(COUNTIFS(TKB_HK2_Moi_Giang!$N:$N,ThongKe_Phong!$B13,TKB_HK2_Moi_Giang!$K:$K,ThongKe_Phong!S$1,TKB_HK2_Moi_Giang!$L:$L,ThongKe_Phong!S$2)&gt;0,"X","") &amp; IF(COUNTIFS(TKB_HK2_Moi_Giang!$N:$N,TKB_HK2_Moi_Giang!$E1024,TKB_HK2_Moi_Giang!$K:$K,ThongKe_Phong!S$1,TKB_HK2_Moi_Giang!$L:$L,ThongKe_Phong!S$2)&gt;1,"?","")</f>
        <v/>
      </c>
      <c r="T13" s="372" t="str">
        <f>IF(COUNTIFS(TKB_HK2_Moi_Giang!$N:$N,ThongKe_Phong!$B13,TKB_HK2_Moi_Giang!$K:$K,ThongKe_Phong!T$1,TKB_HK2_Moi_Giang!$L:$L,ThongKe_Phong!T$2)&gt;0,"X","") &amp; IF(COUNTIFS(TKB_HK2_Moi_Giang!$N:$N,TKB_HK2_Moi_Giang!$E1024,TKB_HK2_Moi_Giang!$K:$K,ThongKe_Phong!T$1,TKB_HK2_Moi_Giang!$L:$L,ThongKe_Phong!T$2)&gt;1,"?","")</f>
        <v/>
      </c>
      <c r="U13" s="372" t="str">
        <f>IF(COUNTIFS(TKB_HK2_Moi_Giang!$N:$N,ThongKe_Phong!$B13,TKB_HK2_Moi_Giang!$K:$K,ThongKe_Phong!U$1,TKB_HK2_Moi_Giang!$L:$L,ThongKe_Phong!U$2)&gt;0,"X","") &amp; IF(COUNTIFS(TKB_HK2_Moi_Giang!$N:$N,TKB_HK2_Moi_Giang!$E1024,TKB_HK2_Moi_Giang!$K:$K,ThongKe_Phong!U$1,TKB_HK2_Moi_Giang!$L:$L,ThongKe_Phong!U$2)&gt;1,"?","")</f>
        <v/>
      </c>
      <c r="V13" s="373" t="str">
        <f>IF(COUNTIFS(TKB_HK2_Moi_Giang!$N:$N,ThongKe_Phong!$B13,TKB_HK2_Moi_Giang!$K:$K,ThongKe_Phong!V$1,TKB_HK2_Moi_Giang!$L:$L,ThongKe_Phong!V$2)&gt;0,"X","") &amp; IF(COUNTIFS(TKB_HK2_Moi_Giang!$N:$N,TKB_HK2_Moi_Giang!$E1024,TKB_HK2_Moi_Giang!$K:$K,ThongKe_Phong!V$1,TKB_HK2_Moi_Giang!$L:$L,ThongKe_Phong!V$2)&gt;1,"?","")</f>
        <v>X</v>
      </c>
      <c r="W13" s="373" t="str">
        <f>IF(COUNTIFS(TKB_HK2_Moi_Giang!$N:$N,ThongKe_Phong!$B13,TKB_HK2_Moi_Giang!$K:$K,ThongKe_Phong!W$1,TKB_HK2_Moi_Giang!$L:$L,ThongKe_Phong!W$2)&gt;0,"X","") &amp; IF(COUNTIFS(TKB_HK2_Moi_Giang!$N:$N,TKB_HK2_Moi_Giang!$E1024,TKB_HK2_Moi_Giang!$K:$K,ThongKe_Phong!W$1,TKB_HK2_Moi_Giang!$L:$L,ThongKe_Phong!W$2)&gt;1,"?","")</f>
        <v>X</v>
      </c>
      <c r="X13" s="373" t="str">
        <f>IF(COUNTIFS(TKB_HK2_Moi_Giang!$N:$N,ThongKe_Phong!$B13,TKB_HK2_Moi_Giang!$K:$K,ThongKe_Phong!X$1,TKB_HK2_Moi_Giang!$L:$L,ThongKe_Phong!X$2)&gt;0,"X","") &amp; IF(COUNTIFS(TKB_HK2_Moi_Giang!$N:$N,TKB_HK2_Moi_Giang!$E1024,TKB_HK2_Moi_Giang!$K:$K,ThongKe_Phong!X$1,TKB_HK2_Moi_Giang!$L:$L,ThongKe_Phong!X$2)&gt;1,"?","")</f>
        <v>X</v>
      </c>
      <c r="Y13" s="373" t="str">
        <f>IF(COUNTIFS(TKB_HK2_Moi_Giang!$N:$N,ThongKe_Phong!$B13,TKB_HK2_Moi_Giang!$K:$K,ThongKe_Phong!Y$1,TKB_HK2_Moi_Giang!$L:$L,ThongKe_Phong!Y$2)&gt;0,"X","") &amp; IF(COUNTIFS(TKB_HK2_Moi_Giang!$N:$N,TKB_HK2_Moi_Giang!$E1024,TKB_HK2_Moi_Giang!$K:$K,ThongKe_Phong!Y$1,TKB_HK2_Moi_Giang!$L:$L,ThongKe_Phong!Y$2)&gt;1,"?","")</f>
        <v>X</v>
      </c>
      <c r="Z13" s="373" t="str">
        <f>IF(COUNTIFS(TKB_HK2_Moi_Giang!$N:$N,ThongKe_Phong!$B13,TKB_HK2_Moi_Giang!$K:$K,ThongKe_Phong!Z$1,TKB_HK2_Moi_Giang!$L:$L,ThongKe_Phong!Z$2)&gt;0,"X","") &amp; IF(COUNTIFS(TKB_HK2_Moi_Giang!$N:$N,TKB_HK2_Moi_Giang!$E1024,TKB_HK2_Moi_Giang!$K:$K,ThongKe_Phong!Z$1,TKB_HK2_Moi_Giang!$L:$L,ThongKe_Phong!Z$2)&gt;1,"?","")</f>
        <v>X</v>
      </c>
      <c r="AA13" s="373" t="str">
        <f>IF(COUNTIFS(TKB_HK2_Moi_Giang!$N:$N,ThongKe_Phong!$B13,TKB_HK2_Moi_Giang!$K:$K,ThongKe_Phong!AA$1,TKB_HK2_Moi_Giang!$L:$L,ThongKe_Phong!AA$2)&gt;0,"X","") &amp; IF(COUNTIFS(TKB_HK2_Moi_Giang!$N:$N,TKB_HK2_Moi_Giang!$E1024,TKB_HK2_Moi_Giang!$K:$K,ThongKe_Phong!AA$1,TKB_HK2_Moi_Giang!$L:$L,ThongKe_Phong!AA$2)&gt;1,"?","")</f>
        <v>X</v>
      </c>
      <c r="AB13" s="373" t="str">
        <f>IF(COUNTIFS(TKB_HK2_Moi_Giang!$N:$N,ThongKe_Phong!$B13,TKB_HK2_Moi_Giang!$K:$K,ThongKe_Phong!AB$1,TKB_HK2_Moi_Giang!$L:$L,ThongKe_Phong!AB$2)&gt;0,"X","") &amp; IF(COUNTIFS(TKB_HK2_Moi_Giang!$N:$N,TKB_HK2_Moi_Giang!$E1024,TKB_HK2_Moi_Giang!$K:$K,ThongKe_Phong!AB$1,TKB_HK2_Moi_Giang!$L:$L,ThongKe_Phong!AB$2)&gt;1,"?","")</f>
        <v/>
      </c>
      <c r="AC13" s="373" t="str">
        <f>IF(COUNTIFS(TKB_HK2_Moi_Giang!$N:$N,ThongKe_Phong!$B13,TKB_HK2_Moi_Giang!$K:$K,ThongKe_Phong!AC$1,TKB_HK2_Moi_Giang!$L:$L,ThongKe_Phong!AC$2)&gt;0,"X","") &amp; IF(COUNTIFS(TKB_HK2_Moi_Giang!$N:$N,TKB_HK2_Moi_Giang!$E1024,TKB_HK2_Moi_Giang!$K:$K,ThongKe_Phong!AC$1,TKB_HK2_Moi_Giang!$L:$L,ThongKe_Phong!AC$2)&gt;1,"?","")</f>
        <v/>
      </c>
      <c r="AD13" s="373" t="str">
        <f>IF(COUNTIFS(TKB_HK2_Moi_Giang!$N:$N,ThongKe_Phong!$B13,TKB_HK2_Moi_Giang!$K:$K,ThongKe_Phong!AD$1,TKB_HK2_Moi_Giang!$L:$L,ThongKe_Phong!AD$2)&gt;0,"X","") &amp; IF(COUNTIFS(TKB_HK2_Moi_Giang!$N:$N,TKB_HK2_Moi_Giang!$E1024,TKB_HK2_Moi_Giang!$K:$K,ThongKe_Phong!AD$1,TKB_HK2_Moi_Giang!$L:$L,ThongKe_Phong!AD$2)&gt;1,"?","")</f>
        <v/>
      </c>
      <c r="AE13" s="373" t="str">
        <f>IF(COUNTIFS(TKB_HK2_Moi_Giang!$N:$N,ThongKe_Phong!$B13,TKB_HK2_Moi_Giang!$K:$K,ThongKe_Phong!AE$1,TKB_HK2_Moi_Giang!$L:$L,ThongKe_Phong!AE$2)&gt;0,"X","") &amp; IF(COUNTIFS(TKB_HK2_Moi_Giang!$N:$N,TKB_HK2_Moi_Giang!$E1024,TKB_HK2_Moi_Giang!$K:$K,ThongKe_Phong!AE$1,TKB_HK2_Moi_Giang!$L:$L,ThongKe_Phong!AE$2)&gt;1,"?","")</f>
        <v/>
      </c>
      <c r="AF13" s="373" t="str">
        <f>IF(COUNTIFS(TKB_HK2_Moi_Giang!$N:$N,ThongKe_Phong!$B13,TKB_HK2_Moi_Giang!$K:$K,ThongKe_Phong!AF$1,TKB_HK2_Moi_Giang!$L:$L,ThongKe_Phong!AF$2)&gt;0,"X","") &amp; IF(COUNTIFS(TKB_HK2_Moi_Giang!$N:$N,TKB_HK2_Moi_Giang!$E1024,TKB_HK2_Moi_Giang!$K:$K,ThongKe_Phong!AF$1,TKB_HK2_Moi_Giang!$L:$L,ThongKe_Phong!AF$2)&gt;1,"?","")</f>
        <v/>
      </c>
      <c r="AG13" s="373" t="str">
        <f>IF(COUNTIFS(TKB_HK2_Moi_Giang!$N:$N,ThongKe_Phong!$B13,TKB_HK2_Moi_Giang!$K:$K,ThongKe_Phong!AG$1,TKB_HK2_Moi_Giang!$L:$L,ThongKe_Phong!AG$2)&gt;0,"X","") &amp; IF(COUNTIFS(TKB_HK2_Moi_Giang!$N:$N,TKB_HK2_Moi_Giang!$E1024,TKB_HK2_Moi_Giang!$K:$K,ThongKe_Phong!AG$1,TKB_HK2_Moi_Giang!$L:$L,ThongKe_Phong!AG$2)&gt;1,"?","")</f>
        <v/>
      </c>
    </row>
    <row r="14">
      <c r="A14" s="369"/>
      <c r="B14" s="370" t="s">
        <v>1268</v>
      </c>
      <c r="C14" s="374">
        <v>48.0</v>
      </c>
      <c r="D14" s="372" t="str">
        <f>IF(COUNTIFS(TKB_HK2_Moi_Giang!$N:$N,ThongKe_Phong!$B14,TKB_HK2_Moi_Giang!$K:$K,ThongKe_Phong!D$1,TKB_HK2_Moi_Giang!$L:$L,ThongKe_Phong!D$2)&gt;0,"X","") &amp; IF(COUNTIFS(TKB_HK2_Moi_Giang!$N:$N,TKB_HK2_Moi_Giang!$E1025,TKB_HK2_Moi_Giang!$K:$K,ThongKe_Phong!D$1,TKB_HK2_Moi_Giang!$L:$L,ThongKe_Phong!D$2)&gt;1,"?","")</f>
        <v/>
      </c>
      <c r="E14" s="372" t="str">
        <f>IF(COUNTIFS(TKB_HK2_Moi_Giang!$N:$N,ThongKe_Phong!$B14,TKB_HK2_Moi_Giang!$K:$K,ThongKe_Phong!E$1,TKB_HK2_Moi_Giang!$L:$L,ThongKe_Phong!E$2)&gt;0,"X","") &amp; IF(COUNTIFS(TKB_HK2_Moi_Giang!$N:$N,TKB_HK2_Moi_Giang!$E1025,TKB_HK2_Moi_Giang!$K:$K,ThongKe_Phong!E$1,TKB_HK2_Moi_Giang!$L:$L,ThongKe_Phong!E$2)&gt;1,"?","")</f>
        <v/>
      </c>
      <c r="F14" s="372" t="str">
        <f>IF(COUNTIFS(TKB_HK2_Moi_Giang!$N:$N,ThongKe_Phong!$B14,TKB_HK2_Moi_Giang!$K:$K,ThongKe_Phong!F$1,TKB_HK2_Moi_Giang!$L:$L,ThongKe_Phong!F$2)&gt;0,"X","") &amp; IF(COUNTIFS(TKB_HK2_Moi_Giang!$N:$N,TKB_HK2_Moi_Giang!$E1025,TKB_HK2_Moi_Giang!$K:$K,ThongKe_Phong!F$1,TKB_HK2_Moi_Giang!$L:$L,ThongKe_Phong!F$2)&gt;1,"?","")</f>
        <v/>
      </c>
      <c r="G14" s="372" t="str">
        <f>IF(COUNTIFS(TKB_HK2_Moi_Giang!$N:$N,ThongKe_Phong!$B14,TKB_HK2_Moi_Giang!$K:$K,ThongKe_Phong!G$1,TKB_HK2_Moi_Giang!$L:$L,ThongKe_Phong!G$2)&gt;0,"X","") &amp; IF(COUNTIFS(TKB_HK2_Moi_Giang!$N:$N,TKB_HK2_Moi_Giang!$E1025,TKB_HK2_Moi_Giang!$K:$K,ThongKe_Phong!G$1,TKB_HK2_Moi_Giang!$L:$L,ThongKe_Phong!G$2)&gt;1,"?","")</f>
        <v/>
      </c>
      <c r="H14" s="372" t="str">
        <f>IF(COUNTIFS(TKB_HK2_Moi_Giang!$N:$N,ThongKe_Phong!$B14,TKB_HK2_Moi_Giang!$K:$K,ThongKe_Phong!H$1,TKB_HK2_Moi_Giang!$L:$L,ThongKe_Phong!H$2)&gt;0,"X","") &amp; IF(COUNTIFS(TKB_HK2_Moi_Giang!$N:$N,TKB_HK2_Moi_Giang!$E1025,TKB_HK2_Moi_Giang!$K:$K,ThongKe_Phong!H$1,TKB_HK2_Moi_Giang!$L:$L,ThongKe_Phong!H$2)&gt;1,"?","")</f>
        <v/>
      </c>
      <c r="I14" s="372" t="str">
        <f>IF(COUNTIFS(TKB_HK2_Moi_Giang!$N:$N,ThongKe_Phong!$B14,TKB_HK2_Moi_Giang!$K:$K,ThongKe_Phong!I$1,TKB_HK2_Moi_Giang!$L:$L,ThongKe_Phong!I$2)&gt;0,"X","") &amp; IF(COUNTIFS(TKB_HK2_Moi_Giang!$N:$N,TKB_HK2_Moi_Giang!$E1025,TKB_HK2_Moi_Giang!$K:$K,ThongKe_Phong!I$1,TKB_HK2_Moi_Giang!$L:$L,ThongKe_Phong!I$2)&gt;1,"?","")</f>
        <v/>
      </c>
      <c r="J14" s="372" t="str">
        <f>IF(COUNTIFS(TKB_HK2_Moi_Giang!$N:$N,ThongKe_Phong!$B14,TKB_HK2_Moi_Giang!$K:$K,ThongKe_Phong!J$1,TKB_HK2_Moi_Giang!$L:$L,ThongKe_Phong!J$2)&gt;0,"X","") &amp; IF(COUNTIFS(TKB_HK2_Moi_Giang!$N:$N,TKB_HK2_Moi_Giang!$E1025,TKB_HK2_Moi_Giang!$K:$K,ThongKe_Phong!J$1,TKB_HK2_Moi_Giang!$L:$L,ThongKe_Phong!J$2)&gt;1,"?","")</f>
        <v/>
      </c>
      <c r="K14" s="372" t="str">
        <f>IF(COUNTIFS(TKB_HK2_Moi_Giang!$N:$N,ThongKe_Phong!$B14,TKB_HK2_Moi_Giang!$K:$K,ThongKe_Phong!K$1,TKB_HK2_Moi_Giang!$L:$L,ThongKe_Phong!K$2)&gt;0,"X","") &amp; IF(COUNTIFS(TKB_HK2_Moi_Giang!$N:$N,TKB_HK2_Moi_Giang!$E1025,TKB_HK2_Moi_Giang!$K:$K,ThongKe_Phong!K$1,TKB_HK2_Moi_Giang!$L:$L,ThongKe_Phong!K$2)&gt;1,"?","")</f>
        <v>X</v>
      </c>
      <c r="L14" s="372" t="str">
        <f>IF(COUNTIFS(TKB_HK2_Moi_Giang!$N:$N,ThongKe_Phong!$B14,TKB_HK2_Moi_Giang!$K:$K,ThongKe_Phong!L$1,TKB_HK2_Moi_Giang!$L:$L,ThongKe_Phong!L$2)&gt;0,"X","") &amp; IF(COUNTIFS(TKB_HK2_Moi_Giang!$N:$N,TKB_HK2_Moi_Giang!$E1025,TKB_HK2_Moi_Giang!$K:$K,ThongKe_Phong!L$1,TKB_HK2_Moi_Giang!$L:$L,ThongKe_Phong!L$2)&gt;1,"?","")</f>
        <v>X</v>
      </c>
      <c r="M14" s="372" t="str">
        <f>IF(COUNTIFS(TKB_HK2_Moi_Giang!$N:$N,ThongKe_Phong!$B14,TKB_HK2_Moi_Giang!$K:$K,ThongKe_Phong!M$1,TKB_HK2_Moi_Giang!$L:$L,ThongKe_Phong!M$2)&gt;0,"X","") &amp; IF(COUNTIFS(TKB_HK2_Moi_Giang!$N:$N,TKB_HK2_Moi_Giang!$E1025,TKB_HK2_Moi_Giang!$K:$K,ThongKe_Phong!M$1,TKB_HK2_Moi_Giang!$L:$L,ThongKe_Phong!M$2)&gt;1,"?","")</f>
        <v>X</v>
      </c>
      <c r="N14" s="372" t="str">
        <f>IF(COUNTIFS(TKB_HK2_Moi_Giang!$N:$N,ThongKe_Phong!$B14,TKB_HK2_Moi_Giang!$K:$K,ThongKe_Phong!N$1,TKB_HK2_Moi_Giang!$L:$L,ThongKe_Phong!N$2)&gt;0,"X","") &amp; IF(COUNTIFS(TKB_HK2_Moi_Giang!$N:$N,TKB_HK2_Moi_Giang!$E1025,TKB_HK2_Moi_Giang!$K:$K,ThongKe_Phong!N$1,TKB_HK2_Moi_Giang!$L:$L,ThongKe_Phong!N$2)&gt;1,"?","")</f>
        <v>X</v>
      </c>
      <c r="O14" s="372" t="str">
        <f>IF(COUNTIFS(TKB_HK2_Moi_Giang!$N:$N,ThongKe_Phong!$B14,TKB_HK2_Moi_Giang!$K:$K,ThongKe_Phong!O$1,TKB_HK2_Moi_Giang!$L:$L,ThongKe_Phong!O$2)&gt;0,"X","") &amp; IF(COUNTIFS(TKB_HK2_Moi_Giang!$N:$N,TKB_HK2_Moi_Giang!$E1025,TKB_HK2_Moi_Giang!$K:$K,ThongKe_Phong!O$1,TKB_HK2_Moi_Giang!$L:$L,ThongKe_Phong!O$2)&gt;1,"?","")</f>
        <v/>
      </c>
      <c r="P14" s="372" t="str">
        <f>IF(COUNTIFS(TKB_HK2_Moi_Giang!$N:$N,ThongKe_Phong!$B14,TKB_HK2_Moi_Giang!$K:$K,ThongKe_Phong!P$1,TKB_HK2_Moi_Giang!$L:$L,ThongKe_Phong!P$2)&gt;0,"X","") &amp; IF(COUNTIFS(TKB_HK2_Moi_Giang!$N:$N,TKB_HK2_Moi_Giang!$E1025,TKB_HK2_Moi_Giang!$K:$K,ThongKe_Phong!P$1,TKB_HK2_Moi_Giang!$L:$L,ThongKe_Phong!P$2)&gt;1,"?","")</f>
        <v/>
      </c>
      <c r="Q14" s="372" t="str">
        <f>IF(COUNTIFS(TKB_HK2_Moi_Giang!$N:$N,ThongKe_Phong!$B14,TKB_HK2_Moi_Giang!$K:$K,ThongKe_Phong!Q$1,TKB_HK2_Moi_Giang!$L:$L,ThongKe_Phong!Q$2)&gt;0,"X","") &amp; IF(COUNTIFS(TKB_HK2_Moi_Giang!$N:$N,TKB_HK2_Moi_Giang!$E1025,TKB_HK2_Moi_Giang!$K:$K,ThongKe_Phong!Q$1,TKB_HK2_Moi_Giang!$L:$L,ThongKe_Phong!Q$2)&gt;1,"?","")</f>
        <v/>
      </c>
      <c r="R14" s="372" t="str">
        <f>IF(COUNTIFS(TKB_HK2_Moi_Giang!$N:$N,ThongKe_Phong!$B14,TKB_HK2_Moi_Giang!$K:$K,ThongKe_Phong!R$1,TKB_HK2_Moi_Giang!$L:$L,ThongKe_Phong!R$2)&gt;0,"X","") &amp; IF(COUNTIFS(TKB_HK2_Moi_Giang!$N:$N,TKB_HK2_Moi_Giang!$E1025,TKB_HK2_Moi_Giang!$K:$K,ThongKe_Phong!R$1,TKB_HK2_Moi_Giang!$L:$L,ThongKe_Phong!R$2)&gt;1,"?","")</f>
        <v/>
      </c>
      <c r="S14" s="372" t="str">
        <f>IF(COUNTIFS(TKB_HK2_Moi_Giang!$N:$N,ThongKe_Phong!$B14,TKB_HK2_Moi_Giang!$K:$K,ThongKe_Phong!S$1,TKB_HK2_Moi_Giang!$L:$L,ThongKe_Phong!S$2)&gt;0,"X","") &amp; IF(COUNTIFS(TKB_HK2_Moi_Giang!$N:$N,TKB_HK2_Moi_Giang!$E1025,TKB_HK2_Moi_Giang!$K:$K,ThongKe_Phong!S$1,TKB_HK2_Moi_Giang!$L:$L,ThongKe_Phong!S$2)&gt;1,"?","")</f>
        <v/>
      </c>
      <c r="T14" s="372" t="str">
        <f>IF(COUNTIFS(TKB_HK2_Moi_Giang!$N:$N,ThongKe_Phong!$B14,TKB_HK2_Moi_Giang!$K:$K,ThongKe_Phong!T$1,TKB_HK2_Moi_Giang!$L:$L,ThongKe_Phong!T$2)&gt;0,"X","") &amp; IF(COUNTIFS(TKB_HK2_Moi_Giang!$N:$N,TKB_HK2_Moi_Giang!$E1025,TKB_HK2_Moi_Giang!$K:$K,ThongKe_Phong!T$1,TKB_HK2_Moi_Giang!$L:$L,ThongKe_Phong!T$2)&gt;1,"?","")</f>
        <v/>
      </c>
      <c r="U14" s="372" t="str">
        <f>IF(COUNTIFS(TKB_HK2_Moi_Giang!$N:$N,ThongKe_Phong!$B14,TKB_HK2_Moi_Giang!$K:$K,ThongKe_Phong!U$1,TKB_HK2_Moi_Giang!$L:$L,ThongKe_Phong!U$2)&gt;0,"X","") &amp; IF(COUNTIFS(TKB_HK2_Moi_Giang!$N:$N,TKB_HK2_Moi_Giang!$E1025,TKB_HK2_Moi_Giang!$K:$K,ThongKe_Phong!U$1,TKB_HK2_Moi_Giang!$L:$L,ThongKe_Phong!U$2)&gt;1,"?","")</f>
        <v/>
      </c>
      <c r="V14" s="373" t="str">
        <f>IF(COUNTIFS(TKB_HK2_Moi_Giang!$N:$N,ThongKe_Phong!$B14,TKB_HK2_Moi_Giang!$K:$K,ThongKe_Phong!V$1,TKB_HK2_Moi_Giang!$L:$L,ThongKe_Phong!V$2)&gt;0,"X","") &amp; IF(COUNTIFS(TKB_HK2_Moi_Giang!$N:$N,TKB_HK2_Moi_Giang!$E1025,TKB_HK2_Moi_Giang!$K:$K,ThongKe_Phong!V$1,TKB_HK2_Moi_Giang!$L:$L,ThongKe_Phong!V$2)&gt;1,"?","")</f>
        <v>X</v>
      </c>
      <c r="W14" s="373" t="str">
        <f>IF(COUNTIFS(TKB_HK2_Moi_Giang!$N:$N,ThongKe_Phong!$B14,TKB_HK2_Moi_Giang!$K:$K,ThongKe_Phong!W$1,TKB_HK2_Moi_Giang!$L:$L,ThongKe_Phong!W$2)&gt;0,"X","") &amp; IF(COUNTIFS(TKB_HK2_Moi_Giang!$N:$N,TKB_HK2_Moi_Giang!$E1025,TKB_HK2_Moi_Giang!$K:$K,ThongKe_Phong!W$1,TKB_HK2_Moi_Giang!$L:$L,ThongKe_Phong!W$2)&gt;1,"?","")</f>
        <v>X</v>
      </c>
      <c r="X14" s="373" t="str">
        <f>IF(COUNTIFS(TKB_HK2_Moi_Giang!$N:$N,ThongKe_Phong!$B14,TKB_HK2_Moi_Giang!$K:$K,ThongKe_Phong!X$1,TKB_HK2_Moi_Giang!$L:$L,ThongKe_Phong!X$2)&gt;0,"X","") &amp; IF(COUNTIFS(TKB_HK2_Moi_Giang!$N:$N,TKB_HK2_Moi_Giang!$E1025,TKB_HK2_Moi_Giang!$K:$K,ThongKe_Phong!X$1,TKB_HK2_Moi_Giang!$L:$L,ThongKe_Phong!X$2)&gt;1,"?","")</f>
        <v>X</v>
      </c>
      <c r="Y14" s="373" t="str">
        <f>IF(COUNTIFS(TKB_HK2_Moi_Giang!$N:$N,ThongKe_Phong!$B14,TKB_HK2_Moi_Giang!$K:$K,ThongKe_Phong!Y$1,TKB_HK2_Moi_Giang!$L:$L,ThongKe_Phong!Y$2)&gt;0,"X","") &amp; IF(COUNTIFS(TKB_HK2_Moi_Giang!$N:$N,TKB_HK2_Moi_Giang!$E1025,TKB_HK2_Moi_Giang!$K:$K,ThongKe_Phong!Y$1,TKB_HK2_Moi_Giang!$L:$L,ThongKe_Phong!Y$2)&gt;1,"?","")</f>
        <v>X</v>
      </c>
      <c r="Z14" s="373" t="str">
        <f>IF(COUNTIFS(TKB_HK2_Moi_Giang!$N:$N,ThongKe_Phong!$B14,TKB_HK2_Moi_Giang!$K:$K,ThongKe_Phong!Z$1,TKB_HK2_Moi_Giang!$L:$L,ThongKe_Phong!Z$2)&gt;0,"X","") &amp; IF(COUNTIFS(TKB_HK2_Moi_Giang!$N:$N,TKB_HK2_Moi_Giang!$E1025,TKB_HK2_Moi_Giang!$K:$K,ThongKe_Phong!Z$1,TKB_HK2_Moi_Giang!$L:$L,ThongKe_Phong!Z$2)&gt;1,"?","")</f>
        <v>X</v>
      </c>
      <c r="AA14" s="373" t="str">
        <f>IF(COUNTIFS(TKB_HK2_Moi_Giang!$N:$N,ThongKe_Phong!$B14,TKB_HK2_Moi_Giang!$K:$K,ThongKe_Phong!AA$1,TKB_HK2_Moi_Giang!$L:$L,ThongKe_Phong!AA$2)&gt;0,"X","") &amp; IF(COUNTIFS(TKB_HK2_Moi_Giang!$N:$N,TKB_HK2_Moi_Giang!$E1025,TKB_HK2_Moi_Giang!$K:$K,ThongKe_Phong!AA$1,TKB_HK2_Moi_Giang!$L:$L,ThongKe_Phong!AA$2)&gt;1,"?","")</f>
        <v>X</v>
      </c>
      <c r="AB14" s="373" t="str">
        <f>IF(COUNTIFS(TKB_HK2_Moi_Giang!$N:$N,ThongKe_Phong!$B14,TKB_HK2_Moi_Giang!$K:$K,ThongKe_Phong!AB$1,TKB_HK2_Moi_Giang!$L:$L,ThongKe_Phong!AB$2)&gt;0,"X","") &amp; IF(COUNTIFS(TKB_HK2_Moi_Giang!$N:$N,TKB_HK2_Moi_Giang!$E1025,TKB_HK2_Moi_Giang!$K:$K,ThongKe_Phong!AB$1,TKB_HK2_Moi_Giang!$L:$L,ThongKe_Phong!AB$2)&gt;1,"?","")</f>
        <v/>
      </c>
      <c r="AC14" s="373" t="str">
        <f>IF(COUNTIFS(TKB_HK2_Moi_Giang!$N:$N,ThongKe_Phong!$B14,TKB_HK2_Moi_Giang!$K:$K,ThongKe_Phong!AC$1,TKB_HK2_Moi_Giang!$L:$L,ThongKe_Phong!AC$2)&gt;0,"X","") &amp; IF(COUNTIFS(TKB_HK2_Moi_Giang!$N:$N,TKB_HK2_Moi_Giang!$E1025,TKB_HK2_Moi_Giang!$K:$K,ThongKe_Phong!AC$1,TKB_HK2_Moi_Giang!$L:$L,ThongKe_Phong!AC$2)&gt;1,"?","")</f>
        <v/>
      </c>
      <c r="AD14" s="373" t="str">
        <f>IF(COUNTIFS(TKB_HK2_Moi_Giang!$N:$N,ThongKe_Phong!$B14,TKB_HK2_Moi_Giang!$K:$K,ThongKe_Phong!AD$1,TKB_HK2_Moi_Giang!$L:$L,ThongKe_Phong!AD$2)&gt;0,"X","") &amp; IF(COUNTIFS(TKB_HK2_Moi_Giang!$N:$N,TKB_HK2_Moi_Giang!$E1025,TKB_HK2_Moi_Giang!$K:$K,ThongKe_Phong!AD$1,TKB_HK2_Moi_Giang!$L:$L,ThongKe_Phong!AD$2)&gt;1,"?","")</f>
        <v/>
      </c>
      <c r="AE14" s="373" t="str">
        <f>IF(COUNTIFS(TKB_HK2_Moi_Giang!$N:$N,ThongKe_Phong!$B14,TKB_HK2_Moi_Giang!$K:$K,ThongKe_Phong!AE$1,TKB_HK2_Moi_Giang!$L:$L,ThongKe_Phong!AE$2)&gt;0,"X","") &amp; IF(COUNTIFS(TKB_HK2_Moi_Giang!$N:$N,TKB_HK2_Moi_Giang!$E1025,TKB_HK2_Moi_Giang!$K:$K,ThongKe_Phong!AE$1,TKB_HK2_Moi_Giang!$L:$L,ThongKe_Phong!AE$2)&gt;1,"?","")</f>
        <v/>
      </c>
      <c r="AF14" s="373" t="str">
        <f>IF(COUNTIFS(TKB_HK2_Moi_Giang!$N:$N,ThongKe_Phong!$B14,TKB_HK2_Moi_Giang!$K:$K,ThongKe_Phong!AF$1,TKB_HK2_Moi_Giang!$L:$L,ThongKe_Phong!AF$2)&gt;0,"X","") &amp; IF(COUNTIFS(TKB_HK2_Moi_Giang!$N:$N,TKB_HK2_Moi_Giang!$E1025,TKB_HK2_Moi_Giang!$K:$K,ThongKe_Phong!AF$1,TKB_HK2_Moi_Giang!$L:$L,ThongKe_Phong!AF$2)&gt;1,"?","")</f>
        <v/>
      </c>
      <c r="AG14" s="373" t="str">
        <f>IF(COUNTIFS(TKB_HK2_Moi_Giang!$N:$N,ThongKe_Phong!$B14,TKB_HK2_Moi_Giang!$K:$K,ThongKe_Phong!AG$1,TKB_HK2_Moi_Giang!$L:$L,ThongKe_Phong!AG$2)&gt;0,"X","") &amp; IF(COUNTIFS(TKB_HK2_Moi_Giang!$N:$N,TKB_HK2_Moi_Giang!$E1025,TKB_HK2_Moi_Giang!$K:$K,ThongKe_Phong!AG$1,TKB_HK2_Moi_Giang!$L:$L,ThongKe_Phong!AG$2)&gt;1,"?","")</f>
        <v/>
      </c>
    </row>
    <row r="15">
      <c r="A15" s="376"/>
      <c r="B15" s="370">
        <v>405.0</v>
      </c>
      <c r="C15" s="371">
        <v>40.0</v>
      </c>
      <c r="D15" s="372" t="str">
        <f>IF(COUNTIFS(TKB_HK2_Moi_Giang!$N:$N,ThongKe_Phong!$B15,TKB_HK2_Moi_Giang!$K:$K,ThongKe_Phong!D$1,TKB_HK2_Moi_Giang!$L:$L,ThongKe_Phong!D$2)&gt;0,"X","") &amp; IF(COUNTIFS(TKB_HK2_Moi_Giang!$N:$N,#REF!,TKB_HK2_Moi_Giang!$K:$K,ThongKe_Phong!D$1,TKB_HK2_Moi_Giang!$L:$L,ThongKe_Phong!D$2)&gt;1,"?","")</f>
        <v/>
      </c>
      <c r="E15" s="372" t="str">
        <f>IF(COUNTIFS(TKB_HK2_Moi_Giang!$N:$N,ThongKe_Phong!$B15,TKB_HK2_Moi_Giang!$K:$K,ThongKe_Phong!E$1,TKB_HK2_Moi_Giang!$L:$L,ThongKe_Phong!E$2)&gt;0,"X","") &amp; IF(COUNTIFS(TKB_HK2_Moi_Giang!$N:$N,#REF!,TKB_HK2_Moi_Giang!$K:$K,ThongKe_Phong!E$1,TKB_HK2_Moi_Giang!$L:$L,ThongKe_Phong!E$2)&gt;1,"?","")</f>
        <v/>
      </c>
      <c r="F15" s="372" t="str">
        <f>IF(COUNTIFS(TKB_HK2_Moi_Giang!$N:$N,ThongKe_Phong!$B15,TKB_HK2_Moi_Giang!$K:$K,ThongKe_Phong!F$1,TKB_HK2_Moi_Giang!$L:$L,ThongKe_Phong!F$2)&gt;0,"X","") &amp; IF(COUNTIFS(TKB_HK2_Moi_Giang!$N:$N,#REF!,TKB_HK2_Moi_Giang!$K:$K,ThongKe_Phong!F$1,TKB_HK2_Moi_Giang!$L:$L,ThongKe_Phong!F$2)&gt;1,"?","")</f>
        <v/>
      </c>
      <c r="G15" s="372" t="str">
        <f>IF(COUNTIFS(TKB_HK2_Moi_Giang!$N:$N,ThongKe_Phong!$B15,TKB_HK2_Moi_Giang!$K:$K,ThongKe_Phong!G$1,TKB_HK2_Moi_Giang!$L:$L,ThongKe_Phong!G$2)&gt;0,"X","") &amp; IF(COUNTIFS(TKB_HK2_Moi_Giang!$N:$N,#REF!,TKB_HK2_Moi_Giang!$K:$K,ThongKe_Phong!G$1,TKB_HK2_Moi_Giang!$L:$L,ThongKe_Phong!G$2)&gt;1,"?","")</f>
        <v/>
      </c>
      <c r="H15" s="372" t="str">
        <f>IF(COUNTIFS(TKB_HK2_Moi_Giang!$N:$N,ThongKe_Phong!$B15,TKB_HK2_Moi_Giang!$K:$K,ThongKe_Phong!H$1,TKB_HK2_Moi_Giang!$L:$L,ThongKe_Phong!H$2)&gt;0,"X","") &amp; IF(COUNTIFS(TKB_HK2_Moi_Giang!$N:$N,#REF!,TKB_HK2_Moi_Giang!$K:$K,ThongKe_Phong!H$1,TKB_HK2_Moi_Giang!$L:$L,ThongKe_Phong!H$2)&gt;1,"?","")</f>
        <v/>
      </c>
      <c r="I15" s="372" t="str">
        <f>IF(COUNTIFS(TKB_HK2_Moi_Giang!$N:$N,ThongKe_Phong!$B15,TKB_HK2_Moi_Giang!$K:$K,ThongKe_Phong!I$1,TKB_HK2_Moi_Giang!$L:$L,ThongKe_Phong!I$2)&gt;0,"X","") &amp; IF(COUNTIFS(TKB_HK2_Moi_Giang!$N:$N,#REF!,TKB_HK2_Moi_Giang!$K:$K,ThongKe_Phong!I$1,TKB_HK2_Moi_Giang!$L:$L,ThongKe_Phong!I$2)&gt;1,"?","")</f>
        <v/>
      </c>
      <c r="J15" s="372" t="str">
        <f>IF(COUNTIFS(TKB_HK2_Moi_Giang!$N:$N,ThongKe_Phong!$B15,TKB_HK2_Moi_Giang!$K:$K,ThongKe_Phong!J$1,TKB_HK2_Moi_Giang!$L:$L,ThongKe_Phong!J$2)&gt;0,"X","") &amp; IF(COUNTIFS(TKB_HK2_Moi_Giang!$N:$N,#REF!,TKB_HK2_Moi_Giang!$K:$K,ThongKe_Phong!J$1,TKB_HK2_Moi_Giang!$L:$L,ThongKe_Phong!J$2)&gt;1,"?","")</f>
        <v/>
      </c>
      <c r="K15" s="372" t="str">
        <f>IF(COUNTIFS(TKB_HK2_Moi_Giang!$N:$N,ThongKe_Phong!$B15,TKB_HK2_Moi_Giang!$K:$K,ThongKe_Phong!K$1,TKB_HK2_Moi_Giang!$L:$L,ThongKe_Phong!K$2)&gt;0,"X","") &amp; IF(COUNTIFS(TKB_HK2_Moi_Giang!$N:$N,#REF!,TKB_HK2_Moi_Giang!$K:$K,ThongKe_Phong!K$1,TKB_HK2_Moi_Giang!$L:$L,ThongKe_Phong!K$2)&gt;1,"?","")</f>
        <v/>
      </c>
      <c r="L15" s="372" t="str">
        <f>IF(COUNTIFS(TKB_HK2_Moi_Giang!$N:$N,ThongKe_Phong!$B15,TKB_HK2_Moi_Giang!$K:$K,ThongKe_Phong!L$1,TKB_HK2_Moi_Giang!$L:$L,ThongKe_Phong!L$2)&gt;0,"X","") &amp; IF(COUNTIFS(TKB_HK2_Moi_Giang!$N:$N,#REF!,TKB_HK2_Moi_Giang!$K:$K,ThongKe_Phong!L$1,TKB_HK2_Moi_Giang!$L:$L,ThongKe_Phong!L$2)&gt;1,"?","")</f>
        <v/>
      </c>
      <c r="M15" s="372" t="str">
        <f>IF(COUNTIFS(TKB_HK2_Moi_Giang!$N:$N,ThongKe_Phong!$B15,TKB_HK2_Moi_Giang!$K:$K,ThongKe_Phong!M$1,TKB_HK2_Moi_Giang!$L:$L,ThongKe_Phong!M$2)&gt;0,"X","") &amp; IF(COUNTIFS(TKB_HK2_Moi_Giang!$N:$N,#REF!,TKB_HK2_Moi_Giang!$K:$K,ThongKe_Phong!M$1,TKB_HK2_Moi_Giang!$L:$L,ThongKe_Phong!M$2)&gt;1,"?","")</f>
        <v/>
      </c>
      <c r="N15" s="372" t="str">
        <f>IF(COUNTIFS(TKB_HK2_Moi_Giang!$N:$N,ThongKe_Phong!$B15,TKB_HK2_Moi_Giang!$K:$K,ThongKe_Phong!N$1,TKB_HK2_Moi_Giang!$L:$L,ThongKe_Phong!N$2)&gt;0,"X","") &amp; IF(COUNTIFS(TKB_HK2_Moi_Giang!$N:$N,#REF!,TKB_HK2_Moi_Giang!$K:$K,ThongKe_Phong!N$1,TKB_HK2_Moi_Giang!$L:$L,ThongKe_Phong!N$2)&gt;1,"?","")</f>
        <v/>
      </c>
      <c r="O15" s="372" t="str">
        <f>IF(COUNTIFS(TKB_HK2_Moi_Giang!$N:$N,ThongKe_Phong!$B15,TKB_HK2_Moi_Giang!$K:$K,ThongKe_Phong!O$1,TKB_HK2_Moi_Giang!$L:$L,ThongKe_Phong!O$2)&gt;0,"X","") &amp; IF(COUNTIFS(TKB_HK2_Moi_Giang!$N:$N,#REF!,TKB_HK2_Moi_Giang!$K:$K,ThongKe_Phong!O$1,TKB_HK2_Moi_Giang!$L:$L,ThongKe_Phong!O$2)&gt;1,"?","")</f>
        <v/>
      </c>
      <c r="P15" s="372" t="str">
        <f>IF(COUNTIFS(TKB_HK2_Moi_Giang!$N:$N,ThongKe_Phong!$B15,TKB_HK2_Moi_Giang!$K:$K,ThongKe_Phong!P$1,TKB_HK2_Moi_Giang!$L:$L,ThongKe_Phong!P$2)&gt;0,"X","") &amp; IF(COUNTIFS(TKB_HK2_Moi_Giang!$N:$N,#REF!,TKB_HK2_Moi_Giang!$K:$K,ThongKe_Phong!P$1,TKB_HK2_Moi_Giang!$L:$L,ThongKe_Phong!P$2)&gt;1,"?","")</f>
        <v/>
      </c>
      <c r="Q15" s="372" t="str">
        <f>IF(COUNTIFS(TKB_HK2_Moi_Giang!$N:$N,ThongKe_Phong!$B15,TKB_HK2_Moi_Giang!$K:$K,ThongKe_Phong!Q$1,TKB_HK2_Moi_Giang!$L:$L,ThongKe_Phong!Q$2)&gt;0,"X","") &amp; IF(COUNTIFS(TKB_HK2_Moi_Giang!$N:$N,#REF!,TKB_HK2_Moi_Giang!$K:$K,ThongKe_Phong!Q$1,TKB_HK2_Moi_Giang!$L:$L,ThongKe_Phong!Q$2)&gt;1,"?","")</f>
        <v/>
      </c>
      <c r="R15" s="372" t="str">
        <f>IF(COUNTIFS(TKB_HK2_Moi_Giang!$N:$N,ThongKe_Phong!$B15,TKB_HK2_Moi_Giang!$K:$K,ThongKe_Phong!R$1,TKB_HK2_Moi_Giang!$L:$L,ThongKe_Phong!R$2)&gt;0,"X","") &amp; IF(COUNTIFS(TKB_HK2_Moi_Giang!$N:$N,#REF!,TKB_HK2_Moi_Giang!$K:$K,ThongKe_Phong!R$1,TKB_HK2_Moi_Giang!$L:$L,ThongKe_Phong!R$2)&gt;1,"?","")</f>
        <v/>
      </c>
      <c r="S15" s="372" t="str">
        <f>IF(COUNTIFS(TKB_HK2_Moi_Giang!$N:$N,ThongKe_Phong!$B15,TKB_HK2_Moi_Giang!$K:$K,ThongKe_Phong!S$1,TKB_HK2_Moi_Giang!$L:$L,ThongKe_Phong!S$2)&gt;0,"X","") &amp; IF(COUNTIFS(TKB_HK2_Moi_Giang!$N:$N,#REF!,TKB_HK2_Moi_Giang!$K:$K,ThongKe_Phong!S$1,TKB_HK2_Moi_Giang!$L:$L,ThongKe_Phong!S$2)&gt;1,"?","")</f>
        <v/>
      </c>
      <c r="T15" s="372" t="str">
        <f>IF(COUNTIFS(TKB_HK2_Moi_Giang!$N:$N,ThongKe_Phong!$B15,TKB_HK2_Moi_Giang!$K:$K,ThongKe_Phong!T$1,TKB_HK2_Moi_Giang!$L:$L,ThongKe_Phong!T$2)&gt;0,"X","") &amp; IF(COUNTIFS(TKB_HK2_Moi_Giang!$N:$N,#REF!,TKB_HK2_Moi_Giang!$K:$K,ThongKe_Phong!T$1,TKB_HK2_Moi_Giang!$L:$L,ThongKe_Phong!T$2)&gt;1,"?","")</f>
        <v/>
      </c>
      <c r="U15" s="372" t="str">
        <f>IF(COUNTIFS(TKB_HK2_Moi_Giang!$N:$N,ThongKe_Phong!$B15,TKB_HK2_Moi_Giang!$K:$K,ThongKe_Phong!U$1,TKB_HK2_Moi_Giang!$L:$L,ThongKe_Phong!U$2)&gt;0,"X","") &amp; IF(COUNTIFS(TKB_HK2_Moi_Giang!$N:$N,#REF!,TKB_HK2_Moi_Giang!$K:$K,ThongKe_Phong!U$1,TKB_HK2_Moi_Giang!$L:$L,ThongKe_Phong!U$2)&gt;1,"?","")</f>
        <v/>
      </c>
      <c r="V15" s="373" t="str">
        <f>IF(COUNTIFS(TKB_HK2_Moi_Giang!$N:$N,ThongKe_Phong!$B15,TKB_HK2_Moi_Giang!$K:$K,ThongKe_Phong!V$1,TKB_HK2_Moi_Giang!$L:$L,ThongKe_Phong!V$2)&gt;0,"X","") &amp; IF(COUNTIFS(TKB_HK2_Moi_Giang!$N:$N,#REF!,TKB_HK2_Moi_Giang!$K:$K,ThongKe_Phong!V$1,TKB_HK2_Moi_Giang!$L:$L,ThongKe_Phong!V$2)&gt;1,"?","")</f>
        <v>X</v>
      </c>
      <c r="W15" s="373" t="str">
        <f>IF(COUNTIFS(TKB_HK2_Moi_Giang!$N:$N,ThongKe_Phong!$B15,TKB_HK2_Moi_Giang!$K:$K,ThongKe_Phong!W$1,TKB_HK2_Moi_Giang!$L:$L,ThongKe_Phong!W$2)&gt;0,"X","") &amp; IF(COUNTIFS(TKB_HK2_Moi_Giang!$N:$N,#REF!,TKB_HK2_Moi_Giang!$K:$K,ThongKe_Phong!W$1,TKB_HK2_Moi_Giang!$L:$L,ThongKe_Phong!W$2)&gt;1,"?","")</f>
        <v>X</v>
      </c>
      <c r="X15" s="373" t="str">
        <f>IF(COUNTIFS(TKB_HK2_Moi_Giang!$N:$N,ThongKe_Phong!$B15,TKB_HK2_Moi_Giang!$K:$K,ThongKe_Phong!X$1,TKB_HK2_Moi_Giang!$L:$L,ThongKe_Phong!X$2)&gt;0,"X","") &amp; IF(COUNTIFS(TKB_HK2_Moi_Giang!$N:$N,#REF!,TKB_HK2_Moi_Giang!$K:$K,ThongKe_Phong!X$1,TKB_HK2_Moi_Giang!$L:$L,ThongKe_Phong!X$2)&gt;1,"?","")</f>
        <v>X</v>
      </c>
      <c r="Y15" s="373" t="str">
        <f>IF(COUNTIFS(TKB_HK2_Moi_Giang!$N:$N,ThongKe_Phong!$B15,TKB_HK2_Moi_Giang!$K:$K,ThongKe_Phong!Y$1,TKB_HK2_Moi_Giang!$L:$L,ThongKe_Phong!Y$2)&gt;0,"X","") &amp; IF(COUNTIFS(TKB_HK2_Moi_Giang!$N:$N,#REF!,TKB_HK2_Moi_Giang!$K:$K,ThongKe_Phong!Y$1,TKB_HK2_Moi_Giang!$L:$L,ThongKe_Phong!Y$2)&gt;1,"?","")</f>
        <v>X</v>
      </c>
      <c r="Z15" s="373" t="str">
        <f>IF(COUNTIFS(TKB_HK2_Moi_Giang!$N:$N,ThongKe_Phong!$B15,TKB_HK2_Moi_Giang!$K:$K,ThongKe_Phong!Z$1,TKB_HK2_Moi_Giang!$L:$L,ThongKe_Phong!Z$2)&gt;0,"X","") &amp; IF(COUNTIFS(TKB_HK2_Moi_Giang!$N:$N,#REF!,TKB_HK2_Moi_Giang!$K:$K,ThongKe_Phong!Z$1,TKB_HK2_Moi_Giang!$L:$L,ThongKe_Phong!Z$2)&gt;1,"?","")</f>
        <v>X</v>
      </c>
      <c r="AA15" s="373" t="str">
        <f>IF(COUNTIFS(TKB_HK2_Moi_Giang!$N:$N,ThongKe_Phong!$B15,TKB_HK2_Moi_Giang!$K:$K,ThongKe_Phong!AA$1,TKB_HK2_Moi_Giang!$L:$L,ThongKe_Phong!AA$2)&gt;0,"X","") &amp; IF(COUNTIFS(TKB_HK2_Moi_Giang!$N:$N,#REF!,TKB_HK2_Moi_Giang!$K:$K,ThongKe_Phong!AA$1,TKB_HK2_Moi_Giang!$L:$L,ThongKe_Phong!AA$2)&gt;1,"?","")</f>
        <v>X</v>
      </c>
      <c r="AB15" s="373" t="str">
        <f>IF(COUNTIFS(TKB_HK2_Moi_Giang!$N:$N,ThongKe_Phong!$B15,TKB_HK2_Moi_Giang!$K:$K,ThongKe_Phong!AB$1,TKB_HK2_Moi_Giang!$L:$L,ThongKe_Phong!AB$2)&gt;0,"X","") &amp; IF(COUNTIFS(TKB_HK2_Moi_Giang!$N:$N,#REF!,TKB_HK2_Moi_Giang!$K:$K,ThongKe_Phong!AB$1,TKB_HK2_Moi_Giang!$L:$L,ThongKe_Phong!AB$2)&gt;1,"?","")</f>
        <v/>
      </c>
      <c r="AC15" s="373" t="str">
        <f>IF(COUNTIFS(TKB_HK2_Moi_Giang!$N:$N,ThongKe_Phong!$B15,TKB_HK2_Moi_Giang!$K:$K,ThongKe_Phong!AC$1,TKB_HK2_Moi_Giang!$L:$L,ThongKe_Phong!AC$2)&gt;0,"X","") &amp; IF(COUNTIFS(TKB_HK2_Moi_Giang!$N:$N,#REF!,TKB_HK2_Moi_Giang!$K:$K,ThongKe_Phong!AC$1,TKB_HK2_Moi_Giang!$L:$L,ThongKe_Phong!AC$2)&gt;1,"?","")</f>
        <v/>
      </c>
      <c r="AD15" s="373" t="str">
        <f>IF(COUNTIFS(TKB_HK2_Moi_Giang!$N:$N,ThongKe_Phong!$B15,TKB_HK2_Moi_Giang!$K:$K,ThongKe_Phong!AD$1,TKB_HK2_Moi_Giang!$L:$L,ThongKe_Phong!AD$2)&gt;0,"X","") &amp; IF(COUNTIFS(TKB_HK2_Moi_Giang!$N:$N,#REF!,TKB_HK2_Moi_Giang!$K:$K,ThongKe_Phong!AD$1,TKB_HK2_Moi_Giang!$L:$L,ThongKe_Phong!AD$2)&gt;1,"?","")</f>
        <v/>
      </c>
      <c r="AE15" s="373" t="str">
        <f>IF(COUNTIFS(TKB_HK2_Moi_Giang!$N:$N,ThongKe_Phong!$B15,TKB_HK2_Moi_Giang!$K:$K,ThongKe_Phong!AE$1,TKB_HK2_Moi_Giang!$L:$L,ThongKe_Phong!AE$2)&gt;0,"X","") &amp; IF(COUNTIFS(TKB_HK2_Moi_Giang!$N:$N,#REF!,TKB_HK2_Moi_Giang!$K:$K,ThongKe_Phong!AE$1,TKB_HK2_Moi_Giang!$L:$L,ThongKe_Phong!AE$2)&gt;1,"?","")</f>
        <v/>
      </c>
      <c r="AF15" s="373" t="str">
        <f>IF(COUNTIFS(TKB_HK2_Moi_Giang!$N:$N,ThongKe_Phong!$B15,TKB_HK2_Moi_Giang!$K:$K,ThongKe_Phong!AF$1,TKB_HK2_Moi_Giang!$L:$L,ThongKe_Phong!AF$2)&gt;0,"X","") &amp; IF(COUNTIFS(TKB_HK2_Moi_Giang!$N:$N,#REF!,TKB_HK2_Moi_Giang!$K:$K,ThongKe_Phong!AF$1,TKB_HK2_Moi_Giang!$L:$L,ThongKe_Phong!AF$2)&gt;1,"?","")</f>
        <v/>
      </c>
      <c r="AG15" s="373" t="str">
        <f>IF(COUNTIFS(TKB_HK2_Moi_Giang!$N:$N,ThongKe_Phong!$B15,TKB_HK2_Moi_Giang!$K:$K,ThongKe_Phong!AG$1,TKB_HK2_Moi_Giang!$L:$L,ThongKe_Phong!AG$2)&gt;0,"X","") &amp; IF(COUNTIFS(TKB_HK2_Moi_Giang!$N:$N,#REF!,TKB_HK2_Moi_Giang!$K:$K,ThongKe_Phong!AG$1,TKB_HK2_Moi_Giang!$L:$L,ThongKe_Phong!AG$2)&gt;1,"?","")</f>
        <v/>
      </c>
    </row>
    <row r="16">
      <c r="A16" s="376"/>
      <c r="B16" s="370">
        <v>406.0</v>
      </c>
      <c r="C16" s="371">
        <v>32.0</v>
      </c>
      <c r="D16" s="372" t="str">
        <f>IF(COUNTIFS(TKB_HK2_Moi_Giang!$N:$N,ThongKe_Phong!$B16,TKB_HK2_Moi_Giang!$K:$K,ThongKe_Phong!D$1,TKB_HK2_Moi_Giang!$L:$L,ThongKe_Phong!D$2)&gt;0,"X","") &amp; IF(COUNTIFS(TKB_HK2_Moi_Giang!$N:$N,#REF!,TKB_HK2_Moi_Giang!$K:$K,ThongKe_Phong!D$1,TKB_HK2_Moi_Giang!$L:$L,ThongKe_Phong!D$2)&gt;1,"?","")</f>
        <v/>
      </c>
      <c r="E16" s="372" t="str">
        <f>IF(COUNTIFS(TKB_HK2_Moi_Giang!$N:$N,ThongKe_Phong!$B16,TKB_HK2_Moi_Giang!$K:$K,ThongKe_Phong!E$1,TKB_HK2_Moi_Giang!$L:$L,ThongKe_Phong!E$2)&gt;0,"X","") &amp; IF(COUNTIFS(TKB_HK2_Moi_Giang!$N:$N,#REF!,TKB_HK2_Moi_Giang!$K:$K,ThongKe_Phong!E$1,TKB_HK2_Moi_Giang!$L:$L,ThongKe_Phong!E$2)&gt;1,"?","")</f>
        <v/>
      </c>
      <c r="F16" s="372" t="str">
        <f>IF(COUNTIFS(TKB_HK2_Moi_Giang!$N:$N,ThongKe_Phong!$B16,TKB_HK2_Moi_Giang!$K:$K,ThongKe_Phong!F$1,TKB_HK2_Moi_Giang!$L:$L,ThongKe_Phong!F$2)&gt;0,"X","") &amp; IF(COUNTIFS(TKB_HK2_Moi_Giang!$N:$N,#REF!,TKB_HK2_Moi_Giang!$K:$K,ThongKe_Phong!F$1,TKB_HK2_Moi_Giang!$L:$L,ThongKe_Phong!F$2)&gt;1,"?","")</f>
        <v/>
      </c>
      <c r="G16" s="372" t="str">
        <f>IF(COUNTIFS(TKB_HK2_Moi_Giang!$N:$N,ThongKe_Phong!$B16,TKB_HK2_Moi_Giang!$K:$K,ThongKe_Phong!G$1,TKB_HK2_Moi_Giang!$L:$L,ThongKe_Phong!G$2)&gt;0,"X","") &amp; IF(COUNTIFS(TKB_HK2_Moi_Giang!$N:$N,#REF!,TKB_HK2_Moi_Giang!$K:$K,ThongKe_Phong!G$1,TKB_HK2_Moi_Giang!$L:$L,ThongKe_Phong!G$2)&gt;1,"?","")</f>
        <v/>
      </c>
      <c r="H16" s="372" t="str">
        <f>IF(COUNTIFS(TKB_HK2_Moi_Giang!$N:$N,ThongKe_Phong!$B16,TKB_HK2_Moi_Giang!$K:$K,ThongKe_Phong!H$1,TKB_HK2_Moi_Giang!$L:$L,ThongKe_Phong!H$2)&gt;0,"X","") &amp; IF(COUNTIFS(TKB_HK2_Moi_Giang!$N:$N,#REF!,TKB_HK2_Moi_Giang!$K:$K,ThongKe_Phong!H$1,TKB_HK2_Moi_Giang!$L:$L,ThongKe_Phong!H$2)&gt;1,"?","")</f>
        <v/>
      </c>
      <c r="I16" s="372" t="str">
        <f>IF(COUNTIFS(TKB_HK2_Moi_Giang!$N:$N,ThongKe_Phong!$B16,TKB_HK2_Moi_Giang!$K:$K,ThongKe_Phong!I$1,TKB_HK2_Moi_Giang!$L:$L,ThongKe_Phong!I$2)&gt;0,"X","") &amp; IF(COUNTIFS(TKB_HK2_Moi_Giang!$N:$N,#REF!,TKB_HK2_Moi_Giang!$K:$K,ThongKe_Phong!I$1,TKB_HK2_Moi_Giang!$L:$L,ThongKe_Phong!I$2)&gt;1,"?","")</f>
        <v/>
      </c>
      <c r="J16" s="372" t="str">
        <f>IF(COUNTIFS(TKB_HK2_Moi_Giang!$N:$N,ThongKe_Phong!$B16,TKB_HK2_Moi_Giang!$K:$K,ThongKe_Phong!J$1,TKB_HK2_Moi_Giang!$L:$L,ThongKe_Phong!J$2)&gt;0,"X","") &amp; IF(COUNTIFS(TKB_HK2_Moi_Giang!$N:$N,#REF!,TKB_HK2_Moi_Giang!$K:$K,ThongKe_Phong!J$1,TKB_HK2_Moi_Giang!$L:$L,ThongKe_Phong!J$2)&gt;1,"?","")</f>
        <v>X</v>
      </c>
      <c r="K16" s="372" t="str">
        <f>IF(COUNTIFS(TKB_HK2_Moi_Giang!$N:$N,ThongKe_Phong!$B16,TKB_HK2_Moi_Giang!$K:$K,ThongKe_Phong!K$1,TKB_HK2_Moi_Giang!$L:$L,ThongKe_Phong!K$2)&gt;0,"X","") &amp; IF(COUNTIFS(TKB_HK2_Moi_Giang!$N:$N,#REF!,TKB_HK2_Moi_Giang!$K:$K,ThongKe_Phong!K$1,TKB_HK2_Moi_Giang!$L:$L,ThongKe_Phong!K$2)&gt;1,"?","")</f>
        <v>X</v>
      </c>
      <c r="L16" s="372" t="str">
        <f>IF(COUNTIFS(TKB_HK2_Moi_Giang!$N:$N,ThongKe_Phong!$B16,TKB_HK2_Moi_Giang!$K:$K,ThongKe_Phong!L$1,TKB_HK2_Moi_Giang!$L:$L,ThongKe_Phong!L$2)&gt;0,"X","") &amp; IF(COUNTIFS(TKB_HK2_Moi_Giang!$N:$N,#REF!,TKB_HK2_Moi_Giang!$K:$K,ThongKe_Phong!L$1,TKB_HK2_Moi_Giang!$L:$L,ThongKe_Phong!L$2)&gt;1,"?","")</f>
        <v/>
      </c>
      <c r="M16" s="372" t="str">
        <f>IF(COUNTIFS(TKB_HK2_Moi_Giang!$N:$N,ThongKe_Phong!$B16,TKB_HK2_Moi_Giang!$K:$K,ThongKe_Phong!M$1,TKB_HK2_Moi_Giang!$L:$L,ThongKe_Phong!M$2)&gt;0,"X","") &amp; IF(COUNTIFS(TKB_HK2_Moi_Giang!$N:$N,#REF!,TKB_HK2_Moi_Giang!$K:$K,ThongKe_Phong!M$1,TKB_HK2_Moi_Giang!$L:$L,ThongKe_Phong!M$2)&gt;1,"?","")</f>
        <v>X</v>
      </c>
      <c r="N16" s="372" t="str">
        <f>IF(COUNTIFS(TKB_HK2_Moi_Giang!$N:$N,ThongKe_Phong!$B16,TKB_HK2_Moi_Giang!$K:$K,ThongKe_Phong!N$1,TKB_HK2_Moi_Giang!$L:$L,ThongKe_Phong!N$2)&gt;0,"X","") &amp; IF(COUNTIFS(TKB_HK2_Moi_Giang!$N:$N,#REF!,TKB_HK2_Moi_Giang!$K:$K,ThongKe_Phong!N$1,TKB_HK2_Moi_Giang!$L:$L,ThongKe_Phong!N$2)&gt;1,"?","")</f>
        <v/>
      </c>
      <c r="O16" s="372" t="str">
        <f>IF(COUNTIFS(TKB_HK2_Moi_Giang!$N:$N,ThongKe_Phong!$B16,TKB_HK2_Moi_Giang!$K:$K,ThongKe_Phong!O$1,TKB_HK2_Moi_Giang!$L:$L,ThongKe_Phong!O$2)&gt;0,"X","") &amp; IF(COUNTIFS(TKB_HK2_Moi_Giang!$N:$N,#REF!,TKB_HK2_Moi_Giang!$K:$K,ThongKe_Phong!O$1,TKB_HK2_Moi_Giang!$L:$L,ThongKe_Phong!O$2)&gt;1,"?","")</f>
        <v>X</v>
      </c>
      <c r="P16" s="372" t="str">
        <f>IF(COUNTIFS(TKB_HK2_Moi_Giang!$N:$N,ThongKe_Phong!$B16,TKB_HK2_Moi_Giang!$K:$K,ThongKe_Phong!P$1,TKB_HK2_Moi_Giang!$L:$L,ThongKe_Phong!P$2)&gt;0,"X","") &amp; IF(COUNTIFS(TKB_HK2_Moi_Giang!$N:$N,#REF!,TKB_HK2_Moi_Giang!$K:$K,ThongKe_Phong!P$1,TKB_HK2_Moi_Giang!$L:$L,ThongKe_Phong!P$2)&gt;1,"?","")</f>
        <v/>
      </c>
      <c r="Q16" s="372" t="str">
        <f>IF(COUNTIFS(TKB_HK2_Moi_Giang!$N:$N,ThongKe_Phong!$B16,TKB_HK2_Moi_Giang!$K:$K,ThongKe_Phong!Q$1,TKB_HK2_Moi_Giang!$L:$L,ThongKe_Phong!Q$2)&gt;0,"X","") &amp; IF(COUNTIFS(TKB_HK2_Moi_Giang!$N:$N,#REF!,TKB_HK2_Moi_Giang!$K:$K,ThongKe_Phong!Q$1,TKB_HK2_Moi_Giang!$L:$L,ThongKe_Phong!Q$2)&gt;1,"?","")</f>
        <v/>
      </c>
      <c r="R16" s="372" t="str">
        <f>IF(COUNTIFS(TKB_HK2_Moi_Giang!$N:$N,ThongKe_Phong!$B16,TKB_HK2_Moi_Giang!$K:$K,ThongKe_Phong!R$1,TKB_HK2_Moi_Giang!$L:$L,ThongKe_Phong!R$2)&gt;0,"X","") &amp; IF(COUNTIFS(TKB_HK2_Moi_Giang!$N:$N,#REF!,TKB_HK2_Moi_Giang!$K:$K,ThongKe_Phong!R$1,TKB_HK2_Moi_Giang!$L:$L,ThongKe_Phong!R$2)&gt;1,"?","")</f>
        <v/>
      </c>
      <c r="S16" s="372" t="str">
        <f>IF(COUNTIFS(TKB_HK2_Moi_Giang!$N:$N,ThongKe_Phong!$B16,TKB_HK2_Moi_Giang!$K:$K,ThongKe_Phong!S$1,TKB_HK2_Moi_Giang!$L:$L,ThongKe_Phong!S$2)&gt;0,"X","") &amp; IF(COUNTIFS(TKB_HK2_Moi_Giang!$N:$N,#REF!,TKB_HK2_Moi_Giang!$K:$K,ThongKe_Phong!S$1,TKB_HK2_Moi_Giang!$L:$L,ThongKe_Phong!S$2)&gt;1,"?","")</f>
        <v/>
      </c>
      <c r="T16" s="372" t="str">
        <f>IF(COUNTIFS(TKB_HK2_Moi_Giang!$N:$N,ThongKe_Phong!$B16,TKB_HK2_Moi_Giang!$K:$K,ThongKe_Phong!T$1,TKB_HK2_Moi_Giang!$L:$L,ThongKe_Phong!T$2)&gt;0,"X","") &amp; IF(COUNTIFS(TKB_HK2_Moi_Giang!$N:$N,#REF!,TKB_HK2_Moi_Giang!$K:$K,ThongKe_Phong!T$1,TKB_HK2_Moi_Giang!$L:$L,ThongKe_Phong!T$2)&gt;1,"?","")</f>
        <v/>
      </c>
      <c r="U16" s="372" t="str">
        <f>IF(COUNTIFS(TKB_HK2_Moi_Giang!$N:$N,ThongKe_Phong!$B16,TKB_HK2_Moi_Giang!$K:$K,ThongKe_Phong!U$1,TKB_HK2_Moi_Giang!$L:$L,ThongKe_Phong!U$2)&gt;0,"X","") &amp; IF(COUNTIFS(TKB_HK2_Moi_Giang!$N:$N,#REF!,TKB_HK2_Moi_Giang!$K:$K,ThongKe_Phong!U$1,TKB_HK2_Moi_Giang!$L:$L,ThongKe_Phong!U$2)&gt;1,"?","")</f>
        <v/>
      </c>
      <c r="V16" s="373" t="str">
        <f>IF(COUNTIFS(TKB_HK2_Moi_Giang!$N:$N,ThongKe_Phong!$B16,TKB_HK2_Moi_Giang!$K:$K,ThongKe_Phong!V$1,TKB_HK2_Moi_Giang!$L:$L,ThongKe_Phong!V$2)&gt;0,"X","") &amp; IF(COUNTIFS(TKB_HK2_Moi_Giang!$N:$N,#REF!,TKB_HK2_Moi_Giang!$K:$K,ThongKe_Phong!V$1,TKB_HK2_Moi_Giang!$L:$L,ThongKe_Phong!V$2)&gt;1,"?","")</f>
        <v>X</v>
      </c>
      <c r="W16" s="373" t="str">
        <f>IF(COUNTIFS(TKB_HK2_Moi_Giang!$N:$N,ThongKe_Phong!$B16,TKB_HK2_Moi_Giang!$K:$K,ThongKe_Phong!W$1,TKB_HK2_Moi_Giang!$L:$L,ThongKe_Phong!W$2)&gt;0,"X","") &amp; IF(COUNTIFS(TKB_HK2_Moi_Giang!$N:$N,#REF!,TKB_HK2_Moi_Giang!$K:$K,ThongKe_Phong!W$1,TKB_HK2_Moi_Giang!$L:$L,ThongKe_Phong!W$2)&gt;1,"?","")</f>
        <v>X</v>
      </c>
      <c r="X16" s="373" t="str">
        <f>IF(COUNTIFS(TKB_HK2_Moi_Giang!$N:$N,ThongKe_Phong!$B16,TKB_HK2_Moi_Giang!$K:$K,ThongKe_Phong!X$1,TKB_HK2_Moi_Giang!$L:$L,ThongKe_Phong!X$2)&gt;0,"X","") &amp; IF(COUNTIFS(TKB_HK2_Moi_Giang!$N:$N,#REF!,TKB_HK2_Moi_Giang!$K:$K,ThongKe_Phong!X$1,TKB_HK2_Moi_Giang!$L:$L,ThongKe_Phong!X$2)&gt;1,"?","")</f>
        <v>X</v>
      </c>
      <c r="Y16" s="373" t="str">
        <f>IF(COUNTIFS(TKB_HK2_Moi_Giang!$N:$N,ThongKe_Phong!$B16,TKB_HK2_Moi_Giang!$K:$K,ThongKe_Phong!Y$1,TKB_HK2_Moi_Giang!$L:$L,ThongKe_Phong!Y$2)&gt;0,"X","") &amp; IF(COUNTIFS(TKB_HK2_Moi_Giang!$N:$N,#REF!,TKB_HK2_Moi_Giang!$K:$K,ThongKe_Phong!Y$1,TKB_HK2_Moi_Giang!$L:$L,ThongKe_Phong!Y$2)&gt;1,"?","")</f>
        <v>X</v>
      </c>
      <c r="Z16" s="373" t="str">
        <f>IF(COUNTIFS(TKB_HK2_Moi_Giang!$N:$N,ThongKe_Phong!$B16,TKB_HK2_Moi_Giang!$K:$K,ThongKe_Phong!Z$1,TKB_HK2_Moi_Giang!$L:$L,ThongKe_Phong!Z$2)&gt;0,"X","") &amp; IF(COUNTIFS(TKB_HK2_Moi_Giang!$N:$N,#REF!,TKB_HK2_Moi_Giang!$K:$K,ThongKe_Phong!Z$1,TKB_HK2_Moi_Giang!$L:$L,ThongKe_Phong!Z$2)&gt;1,"?","")</f>
        <v>X</v>
      </c>
      <c r="AA16" s="373" t="str">
        <f>IF(COUNTIFS(TKB_HK2_Moi_Giang!$N:$N,ThongKe_Phong!$B16,TKB_HK2_Moi_Giang!$K:$K,ThongKe_Phong!AA$1,TKB_HK2_Moi_Giang!$L:$L,ThongKe_Phong!AA$2)&gt;0,"X","") &amp; IF(COUNTIFS(TKB_HK2_Moi_Giang!$N:$N,#REF!,TKB_HK2_Moi_Giang!$K:$K,ThongKe_Phong!AA$1,TKB_HK2_Moi_Giang!$L:$L,ThongKe_Phong!AA$2)&gt;1,"?","")</f>
        <v>X</v>
      </c>
      <c r="AB16" s="373" t="str">
        <f>IF(COUNTIFS(TKB_HK2_Moi_Giang!$N:$N,ThongKe_Phong!$B16,TKB_HK2_Moi_Giang!$K:$K,ThongKe_Phong!AB$1,TKB_HK2_Moi_Giang!$L:$L,ThongKe_Phong!AB$2)&gt;0,"X","") &amp; IF(COUNTIFS(TKB_HK2_Moi_Giang!$N:$N,#REF!,TKB_HK2_Moi_Giang!$K:$K,ThongKe_Phong!AB$1,TKB_HK2_Moi_Giang!$L:$L,ThongKe_Phong!AB$2)&gt;1,"?","")</f>
        <v/>
      </c>
      <c r="AC16" s="373" t="str">
        <f>IF(COUNTIFS(TKB_HK2_Moi_Giang!$N:$N,ThongKe_Phong!$B16,TKB_HK2_Moi_Giang!$K:$K,ThongKe_Phong!AC$1,TKB_HK2_Moi_Giang!$L:$L,ThongKe_Phong!AC$2)&gt;0,"X","") &amp; IF(COUNTIFS(TKB_HK2_Moi_Giang!$N:$N,#REF!,TKB_HK2_Moi_Giang!$K:$K,ThongKe_Phong!AC$1,TKB_HK2_Moi_Giang!$L:$L,ThongKe_Phong!AC$2)&gt;1,"?","")</f>
        <v/>
      </c>
      <c r="AD16" s="373" t="str">
        <f>IF(COUNTIFS(TKB_HK2_Moi_Giang!$N:$N,ThongKe_Phong!$B16,TKB_HK2_Moi_Giang!$K:$K,ThongKe_Phong!AD$1,TKB_HK2_Moi_Giang!$L:$L,ThongKe_Phong!AD$2)&gt;0,"X","") &amp; IF(COUNTIFS(TKB_HK2_Moi_Giang!$N:$N,#REF!,TKB_HK2_Moi_Giang!$K:$K,ThongKe_Phong!AD$1,TKB_HK2_Moi_Giang!$L:$L,ThongKe_Phong!AD$2)&gt;1,"?","")</f>
        <v/>
      </c>
      <c r="AE16" s="373" t="str">
        <f>IF(COUNTIFS(TKB_HK2_Moi_Giang!$N:$N,ThongKe_Phong!$B16,TKB_HK2_Moi_Giang!$K:$K,ThongKe_Phong!AE$1,TKB_HK2_Moi_Giang!$L:$L,ThongKe_Phong!AE$2)&gt;0,"X","") &amp; IF(COUNTIFS(TKB_HK2_Moi_Giang!$N:$N,#REF!,TKB_HK2_Moi_Giang!$K:$K,ThongKe_Phong!AE$1,TKB_HK2_Moi_Giang!$L:$L,ThongKe_Phong!AE$2)&gt;1,"?","")</f>
        <v/>
      </c>
      <c r="AF16" s="373" t="str">
        <f>IF(COUNTIFS(TKB_HK2_Moi_Giang!$N:$N,ThongKe_Phong!$B16,TKB_HK2_Moi_Giang!$K:$K,ThongKe_Phong!AF$1,TKB_HK2_Moi_Giang!$L:$L,ThongKe_Phong!AF$2)&gt;0,"X","") &amp; IF(COUNTIFS(TKB_HK2_Moi_Giang!$N:$N,#REF!,TKB_HK2_Moi_Giang!$K:$K,ThongKe_Phong!AF$1,TKB_HK2_Moi_Giang!$L:$L,ThongKe_Phong!AF$2)&gt;1,"?","")</f>
        <v/>
      </c>
      <c r="AG16" s="373" t="str">
        <f>IF(COUNTIFS(TKB_HK2_Moi_Giang!$N:$N,ThongKe_Phong!$B16,TKB_HK2_Moi_Giang!$K:$K,ThongKe_Phong!AG$1,TKB_HK2_Moi_Giang!$L:$L,ThongKe_Phong!AG$2)&gt;0,"X","") &amp; IF(COUNTIFS(TKB_HK2_Moi_Giang!$N:$N,#REF!,TKB_HK2_Moi_Giang!$K:$K,ThongKe_Phong!AG$1,TKB_HK2_Moi_Giang!$L:$L,ThongKe_Phong!AG$2)&gt;1,"?","")</f>
        <v/>
      </c>
    </row>
    <row r="17">
      <c r="A17" s="376"/>
      <c r="B17" s="370">
        <v>503.0</v>
      </c>
      <c r="C17" s="374">
        <v>32.0</v>
      </c>
      <c r="D17" s="372" t="str">
        <f>IF(COUNTIFS(TKB_HK2_Moi_Giang!$N:$N,ThongKe_Phong!$B17,TKB_HK2_Moi_Giang!$K:$K,ThongKe_Phong!D$1,TKB_HK2_Moi_Giang!$L:$L,ThongKe_Phong!D$2)&gt;0,"X","") &amp; IF(COUNTIFS(TKB_HK2_Moi_Giang!$N:$N,#REF!,TKB_HK2_Moi_Giang!$K:$K,ThongKe_Phong!D$1,TKB_HK2_Moi_Giang!$L:$L,ThongKe_Phong!D$2)&gt;1,"?","")</f>
        <v/>
      </c>
      <c r="E17" s="372" t="str">
        <f>IF(COUNTIFS(TKB_HK2_Moi_Giang!$N:$N,ThongKe_Phong!$B17,TKB_HK2_Moi_Giang!$K:$K,ThongKe_Phong!E$1,TKB_HK2_Moi_Giang!$L:$L,ThongKe_Phong!E$2)&gt;0,"X","") &amp; IF(COUNTIFS(TKB_HK2_Moi_Giang!$N:$N,#REF!,TKB_HK2_Moi_Giang!$K:$K,ThongKe_Phong!E$1,TKB_HK2_Moi_Giang!$L:$L,ThongKe_Phong!E$2)&gt;1,"?","")</f>
        <v/>
      </c>
      <c r="F17" s="372" t="str">
        <f>IF(COUNTIFS(TKB_HK2_Moi_Giang!$N:$N,ThongKe_Phong!$B17,TKB_HK2_Moi_Giang!$K:$K,ThongKe_Phong!F$1,TKB_HK2_Moi_Giang!$L:$L,ThongKe_Phong!F$2)&gt;0,"X","") &amp; IF(COUNTIFS(TKB_HK2_Moi_Giang!$N:$N,#REF!,TKB_HK2_Moi_Giang!$K:$K,ThongKe_Phong!F$1,TKB_HK2_Moi_Giang!$L:$L,ThongKe_Phong!F$2)&gt;1,"?","")</f>
        <v/>
      </c>
      <c r="G17" s="372" t="str">
        <f>IF(COUNTIFS(TKB_HK2_Moi_Giang!$N:$N,ThongKe_Phong!$B17,TKB_HK2_Moi_Giang!$K:$K,ThongKe_Phong!G$1,TKB_HK2_Moi_Giang!$L:$L,ThongKe_Phong!G$2)&gt;0,"X","") &amp; IF(COUNTIFS(TKB_HK2_Moi_Giang!$N:$N,#REF!,TKB_HK2_Moi_Giang!$K:$K,ThongKe_Phong!G$1,TKB_HK2_Moi_Giang!$L:$L,ThongKe_Phong!G$2)&gt;1,"?","")</f>
        <v/>
      </c>
      <c r="H17" s="372" t="str">
        <f>IF(COUNTIFS(TKB_HK2_Moi_Giang!$N:$N,ThongKe_Phong!$B17,TKB_HK2_Moi_Giang!$K:$K,ThongKe_Phong!H$1,TKB_HK2_Moi_Giang!$L:$L,ThongKe_Phong!H$2)&gt;0,"X","") &amp; IF(COUNTIFS(TKB_HK2_Moi_Giang!$N:$N,#REF!,TKB_HK2_Moi_Giang!$K:$K,ThongKe_Phong!H$1,TKB_HK2_Moi_Giang!$L:$L,ThongKe_Phong!H$2)&gt;1,"?","")</f>
        <v/>
      </c>
      <c r="I17" s="372" t="str">
        <f>IF(COUNTIFS(TKB_HK2_Moi_Giang!$N:$N,ThongKe_Phong!$B17,TKB_HK2_Moi_Giang!$K:$K,ThongKe_Phong!I$1,TKB_HK2_Moi_Giang!$L:$L,ThongKe_Phong!I$2)&gt;0,"X","") &amp; IF(COUNTIFS(TKB_HK2_Moi_Giang!$N:$N,#REF!,TKB_HK2_Moi_Giang!$K:$K,ThongKe_Phong!I$1,TKB_HK2_Moi_Giang!$L:$L,ThongKe_Phong!I$2)&gt;1,"?","")</f>
        <v/>
      </c>
      <c r="J17" s="372" t="str">
        <f>IF(COUNTIFS(TKB_HK2_Moi_Giang!$N:$N,ThongKe_Phong!$B17,TKB_HK2_Moi_Giang!$K:$K,ThongKe_Phong!J$1,TKB_HK2_Moi_Giang!$L:$L,ThongKe_Phong!J$2)&gt;0,"X","") &amp; IF(COUNTIFS(TKB_HK2_Moi_Giang!$N:$N,#REF!,TKB_HK2_Moi_Giang!$K:$K,ThongKe_Phong!J$1,TKB_HK2_Moi_Giang!$L:$L,ThongKe_Phong!J$2)&gt;1,"?","")</f>
        <v/>
      </c>
      <c r="K17" s="372" t="str">
        <f>IF(COUNTIFS(TKB_HK2_Moi_Giang!$N:$N,ThongKe_Phong!$B17,TKB_HK2_Moi_Giang!$K:$K,ThongKe_Phong!K$1,TKB_HK2_Moi_Giang!$L:$L,ThongKe_Phong!K$2)&gt;0,"X","") &amp; IF(COUNTIFS(TKB_HK2_Moi_Giang!$N:$N,#REF!,TKB_HK2_Moi_Giang!$K:$K,ThongKe_Phong!K$1,TKB_HK2_Moi_Giang!$L:$L,ThongKe_Phong!K$2)&gt;1,"?","")</f>
        <v/>
      </c>
      <c r="L17" s="372" t="str">
        <f>IF(COUNTIFS(TKB_HK2_Moi_Giang!$N:$N,ThongKe_Phong!$B17,TKB_HK2_Moi_Giang!$K:$K,ThongKe_Phong!L$1,TKB_HK2_Moi_Giang!$L:$L,ThongKe_Phong!L$2)&gt;0,"X","") &amp; IF(COUNTIFS(TKB_HK2_Moi_Giang!$N:$N,#REF!,TKB_HK2_Moi_Giang!$K:$K,ThongKe_Phong!L$1,TKB_HK2_Moi_Giang!$L:$L,ThongKe_Phong!L$2)&gt;1,"?","")</f>
        <v/>
      </c>
      <c r="M17" s="372" t="str">
        <f>IF(COUNTIFS(TKB_HK2_Moi_Giang!$N:$N,ThongKe_Phong!$B17,TKB_HK2_Moi_Giang!$K:$K,ThongKe_Phong!M$1,TKB_HK2_Moi_Giang!$L:$L,ThongKe_Phong!M$2)&gt;0,"X","") &amp; IF(COUNTIFS(TKB_HK2_Moi_Giang!$N:$N,#REF!,TKB_HK2_Moi_Giang!$K:$K,ThongKe_Phong!M$1,TKB_HK2_Moi_Giang!$L:$L,ThongKe_Phong!M$2)&gt;1,"?","")</f>
        <v>X</v>
      </c>
      <c r="N17" s="372" t="str">
        <f>IF(COUNTIFS(TKB_HK2_Moi_Giang!$N:$N,ThongKe_Phong!$B17,TKB_HK2_Moi_Giang!$K:$K,ThongKe_Phong!N$1,TKB_HK2_Moi_Giang!$L:$L,ThongKe_Phong!N$2)&gt;0,"X","") &amp; IF(COUNTIFS(TKB_HK2_Moi_Giang!$N:$N,#REF!,TKB_HK2_Moi_Giang!$K:$K,ThongKe_Phong!N$1,TKB_HK2_Moi_Giang!$L:$L,ThongKe_Phong!N$2)&gt;1,"?","")</f>
        <v/>
      </c>
      <c r="O17" s="372" t="str">
        <f>IF(COUNTIFS(TKB_HK2_Moi_Giang!$N:$N,ThongKe_Phong!$B17,TKB_HK2_Moi_Giang!$K:$K,ThongKe_Phong!O$1,TKB_HK2_Moi_Giang!$L:$L,ThongKe_Phong!O$2)&gt;0,"X","") &amp; IF(COUNTIFS(TKB_HK2_Moi_Giang!$N:$N,#REF!,TKB_HK2_Moi_Giang!$K:$K,ThongKe_Phong!O$1,TKB_HK2_Moi_Giang!$L:$L,ThongKe_Phong!O$2)&gt;1,"?","")</f>
        <v/>
      </c>
      <c r="P17" s="372" t="str">
        <f>IF(COUNTIFS(TKB_HK2_Moi_Giang!$N:$N,ThongKe_Phong!$B17,TKB_HK2_Moi_Giang!$K:$K,ThongKe_Phong!P$1,TKB_HK2_Moi_Giang!$L:$L,ThongKe_Phong!P$2)&gt;0,"X","") &amp; IF(COUNTIFS(TKB_HK2_Moi_Giang!$N:$N,#REF!,TKB_HK2_Moi_Giang!$K:$K,ThongKe_Phong!P$1,TKB_HK2_Moi_Giang!$L:$L,ThongKe_Phong!P$2)&gt;1,"?","")</f>
        <v/>
      </c>
      <c r="Q17" s="372" t="str">
        <f>IF(COUNTIFS(TKB_HK2_Moi_Giang!$N:$N,ThongKe_Phong!$B17,TKB_HK2_Moi_Giang!$K:$K,ThongKe_Phong!Q$1,TKB_HK2_Moi_Giang!$L:$L,ThongKe_Phong!Q$2)&gt;0,"X","") &amp; IF(COUNTIFS(TKB_HK2_Moi_Giang!$N:$N,#REF!,TKB_HK2_Moi_Giang!$K:$K,ThongKe_Phong!Q$1,TKB_HK2_Moi_Giang!$L:$L,ThongKe_Phong!Q$2)&gt;1,"?","")</f>
        <v/>
      </c>
      <c r="R17" s="372" t="str">
        <f>IF(COUNTIFS(TKB_HK2_Moi_Giang!$N:$N,ThongKe_Phong!$B17,TKB_HK2_Moi_Giang!$K:$K,ThongKe_Phong!R$1,TKB_HK2_Moi_Giang!$L:$L,ThongKe_Phong!R$2)&gt;0,"X","") &amp; IF(COUNTIFS(TKB_HK2_Moi_Giang!$N:$N,#REF!,TKB_HK2_Moi_Giang!$K:$K,ThongKe_Phong!R$1,TKB_HK2_Moi_Giang!$L:$L,ThongKe_Phong!R$2)&gt;1,"?","")</f>
        <v/>
      </c>
      <c r="S17" s="372" t="str">
        <f>IF(COUNTIFS(TKB_HK2_Moi_Giang!$N:$N,ThongKe_Phong!$B17,TKB_HK2_Moi_Giang!$K:$K,ThongKe_Phong!S$1,TKB_HK2_Moi_Giang!$L:$L,ThongKe_Phong!S$2)&gt;0,"X","") &amp; IF(COUNTIFS(TKB_HK2_Moi_Giang!$N:$N,#REF!,TKB_HK2_Moi_Giang!$K:$K,ThongKe_Phong!S$1,TKB_HK2_Moi_Giang!$L:$L,ThongKe_Phong!S$2)&gt;1,"?","")</f>
        <v/>
      </c>
      <c r="T17" s="372" t="str">
        <f>IF(COUNTIFS(TKB_HK2_Moi_Giang!$N:$N,ThongKe_Phong!$B17,TKB_HK2_Moi_Giang!$K:$K,ThongKe_Phong!T$1,TKB_HK2_Moi_Giang!$L:$L,ThongKe_Phong!T$2)&gt;0,"X","") &amp; IF(COUNTIFS(TKB_HK2_Moi_Giang!$N:$N,#REF!,TKB_HK2_Moi_Giang!$K:$K,ThongKe_Phong!T$1,TKB_HK2_Moi_Giang!$L:$L,ThongKe_Phong!T$2)&gt;1,"?","")</f>
        <v/>
      </c>
      <c r="U17" s="372" t="str">
        <f>IF(COUNTIFS(TKB_HK2_Moi_Giang!$N:$N,ThongKe_Phong!$B17,TKB_HK2_Moi_Giang!$K:$K,ThongKe_Phong!U$1,TKB_HK2_Moi_Giang!$L:$L,ThongKe_Phong!U$2)&gt;0,"X","") &amp; IF(COUNTIFS(TKB_HK2_Moi_Giang!$N:$N,#REF!,TKB_HK2_Moi_Giang!$K:$K,ThongKe_Phong!U$1,TKB_HK2_Moi_Giang!$L:$L,ThongKe_Phong!U$2)&gt;1,"?","")</f>
        <v/>
      </c>
      <c r="V17" s="373" t="str">
        <f>IF(COUNTIFS(TKB_HK2_Moi_Giang!$N:$N,ThongKe_Phong!$B17,TKB_HK2_Moi_Giang!$K:$K,ThongKe_Phong!V$1,TKB_HK2_Moi_Giang!$L:$L,ThongKe_Phong!V$2)&gt;0,"X","") &amp; IF(COUNTIFS(TKB_HK2_Moi_Giang!$N:$N,#REF!,TKB_HK2_Moi_Giang!$K:$K,ThongKe_Phong!V$1,TKB_HK2_Moi_Giang!$L:$L,ThongKe_Phong!V$2)&gt;1,"?","")</f>
        <v>X</v>
      </c>
      <c r="W17" s="373" t="str">
        <f>IF(COUNTIFS(TKB_HK2_Moi_Giang!$N:$N,ThongKe_Phong!$B17,TKB_HK2_Moi_Giang!$K:$K,ThongKe_Phong!W$1,TKB_HK2_Moi_Giang!$L:$L,ThongKe_Phong!W$2)&gt;0,"X","") &amp; IF(COUNTIFS(TKB_HK2_Moi_Giang!$N:$N,#REF!,TKB_HK2_Moi_Giang!$K:$K,ThongKe_Phong!W$1,TKB_HK2_Moi_Giang!$L:$L,ThongKe_Phong!W$2)&gt;1,"?","")</f>
        <v/>
      </c>
      <c r="X17" s="373" t="str">
        <f>IF(COUNTIFS(TKB_HK2_Moi_Giang!$N:$N,ThongKe_Phong!$B17,TKB_HK2_Moi_Giang!$K:$K,ThongKe_Phong!X$1,TKB_HK2_Moi_Giang!$L:$L,ThongKe_Phong!X$2)&gt;0,"X","") &amp; IF(COUNTIFS(TKB_HK2_Moi_Giang!$N:$N,#REF!,TKB_HK2_Moi_Giang!$K:$K,ThongKe_Phong!X$1,TKB_HK2_Moi_Giang!$L:$L,ThongKe_Phong!X$2)&gt;1,"?","")</f>
        <v>X</v>
      </c>
      <c r="Y17" s="373" t="str">
        <f>IF(COUNTIFS(TKB_HK2_Moi_Giang!$N:$N,ThongKe_Phong!$B17,TKB_HK2_Moi_Giang!$K:$K,ThongKe_Phong!Y$1,TKB_HK2_Moi_Giang!$L:$L,ThongKe_Phong!Y$2)&gt;0,"X","") &amp; IF(COUNTIFS(TKB_HK2_Moi_Giang!$N:$N,#REF!,TKB_HK2_Moi_Giang!$K:$K,ThongKe_Phong!Y$1,TKB_HK2_Moi_Giang!$L:$L,ThongKe_Phong!Y$2)&gt;1,"?","")</f>
        <v>X</v>
      </c>
      <c r="Z17" s="373" t="str">
        <f>IF(COUNTIFS(TKB_HK2_Moi_Giang!$N:$N,ThongKe_Phong!$B17,TKB_HK2_Moi_Giang!$K:$K,ThongKe_Phong!Z$1,TKB_HK2_Moi_Giang!$L:$L,ThongKe_Phong!Z$2)&gt;0,"X","") &amp; IF(COUNTIFS(TKB_HK2_Moi_Giang!$N:$N,#REF!,TKB_HK2_Moi_Giang!$K:$K,ThongKe_Phong!Z$1,TKB_HK2_Moi_Giang!$L:$L,ThongKe_Phong!Z$2)&gt;1,"?","")</f>
        <v>X</v>
      </c>
      <c r="AA17" s="373" t="str">
        <f>IF(COUNTIFS(TKB_HK2_Moi_Giang!$N:$N,ThongKe_Phong!$B17,TKB_HK2_Moi_Giang!$K:$K,ThongKe_Phong!AA$1,TKB_HK2_Moi_Giang!$L:$L,ThongKe_Phong!AA$2)&gt;0,"X","") &amp; IF(COUNTIFS(TKB_HK2_Moi_Giang!$N:$N,#REF!,TKB_HK2_Moi_Giang!$K:$K,ThongKe_Phong!AA$1,TKB_HK2_Moi_Giang!$L:$L,ThongKe_Phong!AA$2)&gt;1,"?","")</f>
        <v/>
      </c>
      <c r="AB17" s="373" t="str">
        <f>IF(COUNTIFS(TKB_HK2_Moi_Giang!$N:$N,ThongKe_Phong!$B17,TKB_HK2_Moi_Giang!$K:$K,ThongKe_Phong!AB$1,TKB_HK2_Moi_Giang!$L:$L,ThongKe_Phong!AB$2)&gt;0,"X","") &amp; IF(COUNTIFS(TKB_HK2_Moi_Giang!$N:$N,#REF!,TKB_HK2_Moi_Giang!$K:$K,ThongKe_Phong!AB$1,TKB_HK2_Moi_Giang!$L:$L,ThongKe_Phong!AB$2)&gt;1,"?","")</f>
        <v/>
      </c>
      <c r="AC17" s="373" t="str">
        <f>IF(COUNTIFS(TKB_HK2_Moi_Giang!$N:$N,ThongKe_Phong!$B17,TKB_HK2_Moi_Giang!$K:$K,ThongKe_Phong!AC$1,TKB_HK2_Moi_Giang!$L:$L,ThongKe_Phong!AC$2)&gt;0,"X","") &amp; IF(COUNTIFS(TKB_HK2_Moi_Giang!$N:$N,#REF!,TKB_HK2_Moi_Giang!$K:$K,ThongKe_Phong!AC$1,TKB_HK2_Moi_Giang!$L:$L,ThongKe_Phong!AC$2)&gt;1,"?","")</f>
        <v/>
      </c>
      <c r="AD17" s="373" t="str">
        <f>IF(COUNTIFS(TKB_HK2_Moi_Giang!$N:$N,ThongKe_Phong!$B17,TKB_HK2_Moi_Giang!$K:$K,ThongKe_Phong!AD$1,TKB_HK2_Moi_Giang!$L:$L,ThongKe_Phong!AD$2)&gt;0,"X","") &amp; IF(COUNTIFS(TKB_HK2_Moi_Giang!$N:$N,#REF!,TKB_HK2_Moi_Giang!$K:$K,ThongKe_Phong!AD$1,TKB_HK2_Moi_Giang!$L:$L,ThongKe_Phong!AD$2)&gt;1,"?","")</f>
        <v/>
      </c>
      <c r="AE17" s="373" t="str">
        <f>IF(COUNTIFS(TKB_HK2_Moi_Giang!$N:$N,ThongKe_Phong!$B17,TKB_HK2_Moi_Giang!$K:$K,ThongKe_Phong!AE$1,TKB_HK2_Moi_Giang!$L:$L,ThongKe_Phong!AE$2)&gt;0,"X","") &amp; IF(COUNTIFS(TKB_HK2_Moi_Giang!$N:$N,#REF!,TKB_HK2_Moi_Giang!$K:$K,ThongKe_Phong!AE$1,TKB_HK2_Moi_Giang!$L:$L,ThongKe_Phong!AE$2)&gt;1,"?","")</f>
        <v/>
      </c>
      <c r="AF17" s="373" t="str">
        <f>IF(COUNTIFS(TKB_HK2_Moi_Giang!$N:$N,ThongKe_Phong!$B17,TKB_HK2_Moi_Giang!$K:$K,ThongKe_Phong!AF$1,TKB_HK2_Moi_Giang!$L:$L,ThongKe_Phong!AF$2)&gt;0,"X","") &amp; IF(COUNTIFS(TKB_HK2_Moi_Giang!$N:$N,#REF!,TKB_HK2_Moi_Giang!$K:$K,ThongKe_Phong!AF$1,TKB_HK2_Moi_Giang!$L:$L,ThongKe_Phong!AF$2)&gt;1,"?","")</f>
        <v/>
      </c>
      <c r="AG17" s="373" t="str">
        <f>IF(COUNTIFS(TKB_HK2_Moi_Giang!$N:$N,ThongKe_Phong!$B17,TKB_HK2_Moi_Giang!$K:$K,ThongKe_Phong!AG$1,TKB_HK2_Moi_Giang!$L:$L,ThongKe_Phong!AG$2)&gt;0,"X","") &amp; IF(COUNTIFS(TKB_HK2_Moi_Giang!$N:$N,#REF!,TKB_HK2_Moi_Giang!$K:$K,ThongKe_Phong!AG$1,TKB_HK2_Moi_Giang!$L:$L,ThongKe_Phong!AG$2)&gt;1,"?","")</f>
        <v/>
      </c>
    </row>
    <row r="18">
      <c r="A18" s="377"/>
      <c r="B18" s="370">
        <v>504.0</v>
      </c>
      <c r="C18" s="371">
        <v>40.0</v>
      </c>
      <c r="D18" s="372" t="str">
        <f>IF(COUNTIFS(TKB_HK2_Moi_Giang!$N:$N,ThongKe_Phong!$B18,TKB_HK2_Moi_Giang!$K:$K,ThongKe_Phong!D$1,TKB_HK2_Moi_Giang!$L:$L,ThongKe_Phong!D$2)&gt;0,"X","") &amp; IF(COUNTIFS(TKB_HK2_Moi_Giang!$N:$N,#REF!,TKB_HK2_Moi_Giang!$K:$K,ThongKe_Phong!D$1,TKB_HK2_Moi_Giang!$L:$L,ThongKe_Phong!D$2)&gt;1,"?","")</f>
        <v/>
      </c>
      <c r="E18" s="372" t="str">
        <f>IF(COUNTIFS(TKB_HK2_Moi_Giang!$N:$N,ThongKe_Phong!$B18,TKB_HK2_Moi_Giang!$K:$K,ThongKe_Phong!E$1,TKB_HK2_Moi_Giang!$L:$L,ThongKe_Phong!E$2)&gt;0,"X","") &amp; IF(COUNTIFS(TKB_HK2_Moi_Giang!$N:$N,#REF!,TKB_HK2_Moi_Giang!$K:$K,ThongKe_Phong!E$1,TKB_HK2_Moi_Giang!$L:$L,ThongKe_Phong!E$2)&gt;1,"?","")</f>
        <v/>
      </c>
      <c r="F18" s="372" t="str">
        <f>IF(COUNTIFS(TKB_HK2_Moi_Giang!$N:$N,ThongKe_Phong!$B18,TKB_HK2_Moi_Giang!$K:$K,ThongKe_Phong!F$1,TKB_HK2_Moi_Giang!$L:$L,ThongKe_Phong!F$2)&gt;0,"X","") &amp; IF(COUNTIFS(TKB_HK2_Moi_Giang!$N:$N,#REF!,TKB_HK2_Moi_Giang!$K:$K,ThongKe_Phong!F$1,TKB_HK2_Moi_Giang!$L:$L,ThongKe_Phong!F$2)&gt;1,"?","")</f>
        <v/>
      </c>
      <c r="G18" s="372" t="str">
        <f>IF(COUNTIFS(TKB_HK2_Moi_Giang!$N:$N,ThongKe_Phong!$B18,TKB_HK2_Moi_Giang!$K:$K,ThongKe_Phong!G$1,TKB_HK2_Moi_Giang!$L:$L,ThongKe_Phong!G$2)&gt;0,"X","") &amp; IF(COUNTIFS(TKB_HK2_Moi_Giang!$N:$N,#REF!,TKB_HK2_Moi_Giang!$K:$K,ThongKe_Phong!G$1,TKB_HK2_Moi_Giang!$L:$L,ThongKe_Phong!G$2)&gt;1,"?","")</f>
        <v/>
      </c>
      <c r="H18" s="372" t="str">
        <f>IF(COUNTIFS(TKB_HK2_Moi_Giang!$N:$N,ThongKe_Phong!$B18,TKB_HK2_Moi_Giang!$K:$K,ThongKe_Phong!H$1,TKB_HK2_Moi_Giang!$L:$L,ThongKe_Phong!H$2)&gt;0,"X","") &amp; IF(COUNTIFS(TKB_HK2_Moi_Giang!$N:$N,#REF!,TKB_HK2_Moi_Giang!$K:$K,ThongKe_Phong!H$1,TKB_HK2_Moi_Giang!$L:$L,ThongKe_Phong!H$2)&gt;1,"?","")</f>
        <v/>
      </c>
      <c r="I18" s="372" t="str">
        <f>IF(COUNTIFS(TKB_HK2_Moi_Giang!$N:$N,ThongKe_Phong!$B18,TKB_HK2_Moi_Giang!$K:$K,ThongKe_Phong!I$1,TKB_HK2_Moi_Giang!$L:$L,ThongKe_Phong!I$2)&gt;0,"X","") &amp; IF(COUNTIFS(TKB_HK2_Moi_Giang!$N:$N,#REF!,TKB_HK2_Moi_Giang!$K:$K,ThongKe_Phong!I$1,TKB_HK2_Moi_Giang!$L:$L,ThongKe_Phong!I$2)&gt;1,"?","")</f>
        <v/>
      </c>
      <c r="J18" s="372" t="str">
        <f>IF(COUNTIFS(TKB_HK2_Moi_Giang!$N:$N,ThongKe_Phong!$B18,TKB_HK2_Moi_Giang!$K:$K,ThongKe_Phong!J$1,TKB_HK2_Moi_Giang!$L:$L,ThongKe_Phong!J$2)&gt;0,"X","") &amp; IF(COUNTIFS(TKB_HK2_Moi_Giang!$N:$N,#REF!,TKB_HK2_Moi_Giang!$K:$K,ThongKe_Phong!J$1,TKB_HK2_Moi_Giang!$L:$L,ThongKe_Phong!J$2)&gt;1,"?","")</f>
        <v/>
      </c>
      <c r="K18" s="372" t="str">
        <f>IF(COUNTIFS(TKB_HK2_Moi_Giang!$N:$N,ThongKe_Phong!$B18,TKB_HK2_Moi_Giang!$K:$K,ThongKe_Phong!K$1,TKB_HK2_Moi_Giang!$L:$L,ThongKe_Phong!K$2)&gt;0,"X","") &amp; IF(COUNTIFS(TKB_HK2_Moi_Giang!$N:$N,#REF!,TKB_HK2_Moi_Giang!$K:$K,ThongKe_Phong!K$1,TKB_HK2_Moi_Giang!$L:$L,ThongKe_Phong!K$2)&gt;1,"?","")</f>
        <v/>
      </c>
      <c r="L18" s="372" t="str">
        <f>IF(COUNTIFS(TKB_HK2_Moi_Giang!$N:$N,ThongKe_Phong!$B18,TKB_HK2_Moi_Giang!$K:$K,ThongKe_Phong!L$1,TKB_HK2_Moi_Giang!$L:$L,ThongKe_Phong!L$2)&gt;0,"X","") &amp; IF(COUNTIFS(TKB_HK2_Moi_Giang!$N:$N,#REF!,TKB_HK2_Moi_Giang!$K:$K,ThongKe_Phong!L$1,TKB_HK2_Moi_Giang!$L:$L,ThongKe_Phong!L$2)&gt;1,"?","")</f>
        <v>X</v>
      </c>
      <c r="M18" s="372" t="str">
        <f>IF(COUNTIFS(TKB_HK2_Moi_Giang!$N:$N,ThongKe_Phong!$B18,TKB_HK2_Moi_Giang!$K:$K,ThongKe_Phong!M$1,TKB_HK2_Moi_Giang!$L:$L,ThongKe_Phong!M$2)&gt;0,"X","") &amp; IF(COUNTIFS(TKB_HK2_Moi_Giang!$N:$N,#REF!,TKB_HK2_Moi_Giang!$K:$K,ThongKe_Phong!M$1,TKB_HK2_Moi_Giang!$L:$L,ThongKe_Phong!M$2)&gt;1,"?","")</f>
        <v>X</v>
      </c>
      <c r="N18" s="372" t="str">
        <f>IF(COUNTIFS(TKB_HK2_Moi_Giang!$N:$N,ThongKe_Phong!$B18,TKB_HK2_Moi_Giang!$K:$K,ThongKe_Phong!N$1,TKB_HK2_Moi_Giang!$L:$L,ThongKe_Phong!N$2)&gt;0,"X","") &amp; IF(COUNTIFS(TKB_HK2_Moi_Giang!$N:$N,#REF!,TKB_HK2_Moi_Giang!$K:$K,ThongKe_Phong!N$1,TKB_HK2_Moi_Giang!$L:$L,ThongKe_Phong!N$2)&gt;1,"?","")</f>
        <v/>
      </c>
      <c r="O18" s="372" t="str">
        <f>IF(COUNTIFS(TKB_HK2_Moi_Giang!$N:$N,ThongKe_Phong!$B18,TKB_HK2_Moi_Giang!$K:$K,ThongKe_Phong!O$1,TKB_HK2_Moi_Giang!$L:$L,ThongKe_Phong!O$2)&gt;0,"X","") &amp; IF(COUNTIFS(TKB_HK2_Moi_Giang!$N:$N,#REF!,TKB_HK2_Moi_Giang!$K:$K,ThongKe_Phong!O$1,TKB_HK2_Moi_Giang!$L:$L,ThongKe_Phong!O$2)&gt;1,"?","")</f>
        <v/>
      </c>
      <c r="P18" s="372" t="str">
        <f>IF(COUNTIFS(TKB_HK2_Moi_Giang!$N:$N,ThongKe_Phong!$B18,TKB_HK2_Moi_Giang!$K:$K,ThongKe_Phong!P$1,TKB_HK2_Moi_Giang!$L:$L,ThongKe_Phong!P$2)&gt;0,"X","") &amp; IF(COUNTIFS(TKB_HK2_Moi_Giang!$N:$N,#REF!,TKB_HK2_Moi_Giang!$K:$K,ThongKe_Phong!P$1,TKB_HK2_Moi_Giang!$L:$L,ThongKe_Phong!P$2)&gt;1,"?","")</f>
        <v/>
      </c>
      <c r="Q18" s="372" t="str">
        <f>IF(COUNTIFS(TKB_HK2_Moi_Giang!$N:$N,ThongKe_Phong!$B18,TKB_HK2_Moi_Giang!$K:$K,ThongKe_Phong!Q$1,TKB_HK2_Moi_Giang!$L:$L,ThongKe_Phong!Q$2)&gt;0,"X","") &amp; IF(COUNTIFS(TKB_HK2_Moi_Giang!$N:$N,#REF!,TKB_HK2_Moi_Giang!$K:$K,ThongKe_Phong!Q$1,TKB_HK2_Moi_Giang!$L:$L,ThongKe_Phong!Q$2)&gt;1,"?","")</f>
        <v/>
      </c>
      <c r="R18" s="372" t="str">
        <f>IF(COUNTIFS(TKB_HK2_Moi_Giang!$N:$N,ThongKe_Phong!$B18,TKB_HK2_Moi_Giang!$K:$K,ThongKe_Phong!R$1,TKB_HK2_Moi_Giang!$L:$L,ThongKe_Phong!R$2)&gt;0,"X","") &amp; IF(COUNTIFS(TKB_HK2_Moi_Giang!$N:$N,#REF!,TKB_HK2_Moi_Giang!$K:$K,ThongKe_Phong!R$1,TKB_HK2_Moi_Giang!$L:$L,ThongKe_Phong!R$2)&gt;1,"?","")</f>
        <v/>
      </c>
      <c r="S18" s="372" t="str">
        <f>IF(COUNTIFS(TKB_HK2_Moi_Giang!$N:$N,ThongKe_Phong!$B18,TKB_HK2_Moi_Giang!$K:$K,ThongKe_Phong!S$1,TKB_HK2_Moi_Giang!$L:$L,ThongKe_Phong!S$2)&gt;0,"X","") &amp; IF(COUNTIFS(TKB_HK2_Moi_Giang!$N:$N,#REF!,TKB_HK2_Moi_Giang!$K:$K,ThongKe_Phong!S$1,TKB_HK2_Moi_Giang!$L:$L,ThongKe_Phong!S$2)&gt;1,"?","")</f>
        <v/>
      </c>
      <c r="T18" s="372" t="str">
        <f>IF(COUNTIFS(TKB_HK2_Moi_Giang!$N:$N,ThongKe_Phong!$B18,TKB_HK2_Moi_Giang!$K:$K,ThongKe_Phong!T$1,TKB_HK2_Moi_Giang!$L:$L,ThongKe_Phong!T$2)&gt;0,"X","") &amp; IF(COUNTIFS(TKB_HK2_Moi_Giang!$N:$N,#REF!,TKB_HK2_Moi_Giang!$K:$K,ThongKe_Phong!T$1,TKB_HK2_Moi_Giang!$L:$L,ThongKe_Phong!T$2)&gt;1,"?","")</f>
        <v/>
      </c>
      <c r="U18" s="372" t="str">
        <f>IF(COUNTIFS(TKB_HK2_Moi_Giang!$N:$N,ThongKe_Phong!$B18,TKB_HK2_Moi_Giang!$K:$K,ThongKe_Phong!U$1,TKB_HK2_Moi_Giang!$L:$L,ThongKe_Phong!U$2)&gt;0,"X","") &amp; IF(COUNTIFS(TKB_HK2_Moi_Giang!$N:$N,#REF!,TKB_HK2_Moi_Giang!$K:$K,ThongKe_Phong!U$1,TKB_HK2_Moi_Giang!$L:$L,ThongKe_Phong!U$2)&gt;1,"?","")</f>
        <v/>
      </c>
      <c r="V18" s="373" t="str">
        <f>IF(COUNTIFS(TKB_HK2_Moi_Giang!$N:$N,ThongKe_Phong!$B18,TKB_HK2_Moi_Giang!$K:$K,ThongKe_Phong!V$1,TKB_HK2_Moi_Giang!$L:$L,ThongKe_Phong!V$2)&gt;0,"X","") &amp; IF(COUNTIFS(TKB_HK2_Moi_Giang!$N:$N,#REF!,TKB_HK2_Moi_Giang!$K:$K,ThongKe_Phong!V$1,TKB_HK2_Moi_Giang!$L:$L,ThongKe_Phong!V$2)&gt;1,"?","")</f>
        <v>X</v>
      </c>
      <c r="W18" s="373" t="str">
        <f>IF(COUNTIFS(TKB_HK2_Moi_Giang!$N:$N,ThongKe_Phong!$B18,TKB_HK2_Moi_Giang!$K:$K,ThongKe_Phong!W$1,TKB_HK2_Moi_Giang!$L:$L,ThongKe_Phong!W$2)&gt;0,"X","") &amp; IF(COUNTIFS(TKB_HK2_Moi_Giang!$N:$N,#REF!,TKB_HK2_Moi_Giang!$K:$K,ThongKe_Phong!W$1,TKB_HK2_Moi_Giang!$L:$L,ThongKe_Phong!W$2)&gt;1,"?","")</f>
        <v/>
      </c>
      <c r="X18" s="373" t="str">
        <f>IF(COUNTIFS(TKB_HK2_Moi_Giang!$N:$N,ThongKe_Phong!$B18,TKB_HK2_Moi_Giang!$K:$K,ThongKe_Phong!X$1,TKB_HK2_Moi_Giang!$L:$L,ThongKe_Phong!X$2)&gt;0,"X","") &amp; IF(COUNTIFS(TKB_HK2_Moi_Giang!$N:$N,#REF!,TKB_HK2_Moi_Giang!$K:$K,ThongKe_Phong!X$1,TKB_HK2_Moi_Giang!$L:$L,ThongKe_Phong!X$2)&gt;1,"?","")</f>
        <v>X</v>
      </c>
      <c r="Y18" s="373" t="str">
        <f>IF(COUNTIFS(TKB_HK2_Moi_Giang!$N:$N,ThongKe_Phong!$B18,TKB_HK2_Moi_Giang!$K:$K,ThongKe_Phong!Y$1,TKB_HK2_Moi_Giang!$L:$L,ThongKe_Phong!Y$2)&gt;0,"X","") &amp; IF(COUNTIFS(TKB_HK2_Moi_Giang!$N:$N,#REF!,TKB_HK2_Moi_Giang!$K:$K,ThongKe_Phong!Y$1,TKB_HK2_Moi_Giang!$L:$L,ThongKe_Phong!Y$2)&gt;1,"?","")</f>
        <v/>
      </c>
      <c r="Z18" s="373" t="str">
        <f>IF(COUNTIFS(TKB_HK2_Moi_Giang!$N:$N,ThongKe_Phong!$B18,TKB_HK2_Moi_Giang!$K:$K,ThongKe_Phong!Z$1,TKB_HK2_Moi_Giang!$L:$L,ThongKe_Phong!Z$2)&gt;0,"X","") &amp; IF(COUNTIFS(TKB_HK2_Moi_Giang!$N:$N,#REF!,TKB_HK2_Moi_Giang!$K:$K,ThongKe_Phong!Z$1,TKB_HK2_Moi_Giang!$L:$L,ThongKe_Phong!Z$2)&gt;1,"?","")</f>
        <v>X</v>
      </c>
      <c r="AA18" s="373" t="str">
        <f>IF(COUNTIFS(TKB_HK2_Moi_Giang!$N:$N,ThongKe_Phong!$B18,TKB_HK2_Moi_Giang!$K:$K,ThongKe_Phong!AA$1,TKB_HK2_Moi_Giang!$L:$L,ThongKe_Phong!AA$2)&gt;0,"X","") &amp; IF(COUNTIFS(TKB_HK2_Moi_Giang!$N:$N,#REF!,TKB_HK2_Moi_Giang!$K:$K,ThongKe_Phong!AA$1,TKB_HK2_Moi_Giang!$L:$L,ThongKe_Phong!AA$2)&gt;1,"?","")</f>
        <v/>
      </c>
      <c r="AB18" s="373" t="str">
        <f>IF(COUNTIFS(TKB_HK2_Moi_Giang!$N:$N,ThongKe_Phong!$B18,TKB_HK2_Moi_Giang!$K:$K,ThongKe_Phong!AB$1,TKB_HK2_Moi_Giang!$L:$L,ThongKe_Phong!AB$2)&gt;0,"X","") &amp; IF(COUNTIFS(TKB_HK2_Moi_Giang!$N:$N,#REF!,TKB_HK2_Moi_Giang!$K:$K,ThongKe_Phong!AB$1,TKB_HK2_Moi_Giang!$L:$L,ThongKe_Phong!AB$2)&gt;1,"?","")</f>
        <v/>
      </c>
      <c r="AC18" s="373" t="str">
        <f>IF(COUNTIFS(TKB_HK2_Moi_Giang!$N:$N,ThongKe_Phong!$B18,TKB_HK2_Moi_Giang!$K:$K,ThongKe_Phong!AC$1,TKB_HK2_Moi_Giang!$L:$L,ThongKe_Phong!AC$2)&gt;0,"X","") &amp; IF(COUNTIFS(TKB_HK2_Moi_Giang!$N:$N,#REF!,TKB_HK2_Moi_Giang!$K:$K,ThongKe_Phong!AC$1,TKB_HK2_Moi_Giang!$L:$L,ThongKe_Phong!AC$2)&gt;1,"?","")</f>
        <v/>
      </c>
      <c r="AD18" s="373" t="str">
        <f>IF(COUNTIFS(TKB_HK2_Moi_Giang!$N:$N,ThongKe_Phong!$B18,TKB_HK2_Moi_Giang!$K:$K,ThongKe_Phong!AD$1,TKB_HK2_Moi_Giang!$L:$L,ThongKe_Phong!AD$2)&gt;0,"X","") &amp; IF(COUNTIFS(TKB_HK2_Moi_Giang!$N:$N,#REF!,TKB_HK2_Moi_Giang!$K:$K,ThongKe_Phong!AD$1,TKB_HK2_Moi_Giang!$L:$L,ThongKe_Phong!AD$2)&gt;1,"?","")</f>
        <v/>
      </c>
      <c r="AE18" s="373" t="str">
        <f>IF(COUNTIFS(TKB_HK2_Moi_Giang!$N:$N,ThongKe_Phong!$B18,TKB_HK2_Moi_Giang!$K:$K,ThongKe_Phong!AE$1,TKB_HK2_Moi_Giang!$L:$L,ThongKe_Phong!AE$2)&gt;0,"X","") &amp; IF(COUNTIFS(TKB_HK2_Moi_Giang!$N:$N,#REF!,TKB_HK2_Moi_Giang!$K:$K,ThongKe_Phong!AE$1,TKB_HK2_Moi_Giang!$L:$L,ThongKe_Phong!AE$2)&gt;1,"?","")</f>
        <v/>
      </c>
      <c r="AF18" s="373" t="str">
        <f>IF(COUNTIFS(TKB_HK2_Moi_Giang!$N:$N,ThongKe_Phong!$B18,TKB_HK2_Moi_Giang!$K:$K,ThongKe_Phong!AF$1,TKB_HK2_Moi_Giang!$L:$L,ThongKe_Phong!AF$2)&gt;0,"X","") &amp; IF(COUNTIFS(TKB_HK2_Moi_Giang!$N:$N,#REF!,TKB_HK2_Moi_Giang!$K:$K,ThongKe_Phong!AF$1,TKB_HK2_Moi_Giang!$L:$L,ThongKe_Phong!AF$2)&gt;1,"?","")</f>
        <v/>
      </c>
      <c r="AG18" s="373" t="str">
        <f>IF(COUNTIFS(TKB_HK2_Moi_Giang!$N:$N,ThongKe_Phong!$B18,TKB_HK2_Moi_Giang!$K:$K,ThongKe_Phong!AG$1,TKB_HK2_Moi_Giang!$L:$L,ThongKe_Phong!AG$2)&gt;0,"X","") &amp; IF(COUNTIFS(TKB_HK2_Moi_Giang!$N:$N,#REF!,TKB_HK2_Moi_Giang!$K:$K,ThongKe_Phong!AG$1,TKB_HK2_Moi_Giang!$L:$L,ThongKe_Phong!AG$2)&gt;1,"?","")</f>
        <v/>
      </c>
    </row>
    <row r="19">
      <c r="A19" s="376"/>
      <c r="B19" s="369" t="s">
        <v>1251</v>
      </c>
      <c r="C19" s="374" t="s">
        <v>1397</v>
      </c>
      <c r="D19" s="372" t="str">
        <f>IF(COUNTIFS(TKB_HK2_Moi_Giang!$N:$N,ThongKe_Phong!$B19,TKB_HK2_Moi_Giang!$K:$K,ThongKe_Phong!D$1,TKB_HK2_Moi_Giang!$L:$L,ThongKe_Phong!D$2)&gt;0,"X","") &amp; IF(COUNTIFS(TKB_HK2_Moi_Giang!$N:$N,TKB_HK2_Moi_Giang!$E1026,TKB_HK2_Moi_Giang!$K:$K,ThongKe_Phong!D$1,TKB_HK2_Moi_Giang!$L:$L,ThongKe_Phong!D$2)&gt;1,"?","")</f>
        <v/>
      </c>
      <c r="E19" s="372" t="str">
        <f>IF(COUNTIFS(TKB_HK2_Moi_Giang!$N:$N,ThongKe_Phong!$B19,TKB_HK2_Moi_Giang!$K:$K,ThongKe_Phong!E$1,TKB_HK2_Moi_Giang!$L:$L,ThongKe_Phong!E$2)&gt;0,"X","") &amp; IF(COUNTIFS(TKB_HK2_Moi_Giang!$N:$N,TKB_HK2_Moi_Giang!$E1026,TKB_HK2_Moi_Giang!$K:$K,ThongKe_Phong!E$1,TKB_HK2_Moi_Giang!$L:$L,ThongKe_Phong!E$2)&gt;1,"?","")</f>
        <v/>
      </c>
      <c r="F19" s="372" t="str">
        <f>IF(COUNTIFS(TKB_HK2_Moi_Giang!$N:$N,ThongKe_Phong!$B19,TKB_HK2_Moi_Giang!$K:$K,ThongKe_Phong!F$1,TKB_HK2_Moi_Giang!$L:$L,ThongKe_Phong!F$2)&gt;0,"X","") &amp; IF(COUNTIFS(TKB_HK2_Moi_Giang!$N:$N,TKB_HK2_Moi_Giang!$E1026,TKB_HK2_Moi_Giang!$K:$K,ThongKe_Phong!F$1,TKB_HK2_Moi_Giang!$L:$L,ThongKe_Phong!F$2)&gt;1,"?","")</f>
        <v/>
      </c>
      <c r="G19" s="372" t="str">
        <f>IF(COUNTIFS(TKB_HK2_Moi_Giang!$N:$N,ThongKe_Phong!$B19,TKB_HK2_Moi_Giang!$K:$K,ThongKe_Phong!G$1,TKB_HK2_Moi_Giang!$L:$L,ThongKe_Phong!G$2)&gt;0,"X","") &amp; IF(COUNTIFS(TKB_HK2_Moi_Giang!$N:$N,TKB_HK2_Moi_Giang!$E1026,TKB_HK2_Moi_Giang!$K:$K,ThongKe_Phong!G$1,TKB_HK2_Moi_Giang!$L:$L,ThongKe_Phong!G$2)&gt;1,"?","")</f>
        <v/>
      </c>
      <c r="H19" s="372" t="str">
        <f>IF(COUNTIFS(TKB_HK2_Moi_Giang!$N:$N,ThongKe_Phong!$B19,TKB_HK2_Moi_Giang!$K:$K,ThongKe_Phong!H$1,TKB_HK2_Moi_Giang!$L:$L,ThongKe_Phong!H$2)&gt;0,"X","") &amp; IF(COUNTIFS(TKB_HK2_Moi_Giang!$N:$N,TKB_HK2_Moi_Giang!$E1026,TKB_HK2_Moi_Giang!$K:$K,ThongKe_Phong!H$1,TKB_HK2_Moi_Giang!$L:$L,ThongKe_Phong!H$2)&gt;1,"?","")</f>
        <v/>
      </c>
      <c r="I19" s="372" t="str">
        <f>IF(COUNTIFS(TKB_HK2_Moi_Giang!$N:$N,ThongKe_Phong!$B19,TKB_HK2_Moi_Giang!$K:$K,ThongKe_Phong!I$1,TKB_HK2_Moi_Giang!$L:$L,ThongKe_Phong!I$2)&gt;0,"X","") &amp; IF(COUNTIFS(TKB_HK2_Moi_Giang!$N:$N,TKB_HK2_Moi_Giang!$E1026,TKB_HK2_Moi_Giang!$K:$K,ThongKe_Phong!I$1,TKB_HK2_Moi_Giang!$L:$L,ThongKe_Phong!I$2)&gt;1,"?","")</f>
        <v/>
      </c>
      <c r="J19" s="372" t="str">
        <f>IF(COUNTIFS(TKB_HK2_Moi_Giang!$N:$N,ThongKe_Phong!$B19,TKB_HK2_Moi_Giang!$K:$K,ThongKe_Phong!J$1,TKB_HK2_Moi_Giang!$L:$L,ThongKe_Phong!J$2)&gt;0,"X","") &amp; IF(COUNTIFS(TKB_HK2_Moi_Giang!$N:$N,TKB_HK2_Moi_Giang!$E1026,TKB_HK2_Moi_Giang!$K:$K,ThongKe_Phong!J$1,TKB_HK2_Moi_Giang!$L:$L,ThongKe_Phong!J$2)&gt;1,"?","")</f>
        <v>X</v>
      </c>
      <c r="K19" s="372" t="str">
        <f>IF(COUNTIFS(TKB_HK2_Moi_Giang!$N:$N,ThongKe_Phong!$B19,TKB_HK2_Moi_Giang!$K:$K,ThongKe_Phong!K$1,TKB_HK2_Moi_Giang!$L:$L,ThongKe_Phong!K$2)&gt;0,"X","") &amp; IF(COUNTIFS(TKB_HK2_Moi_Giang!$N:$N,TKB_HK2_Moi_Giang!$E1026,TKB_HK2_Moi_Giang!$K:$K,ThongKe_Phong!K$1,TKB_HK2_Moi_Giang!$L:$L,ThongKe_Phong!K$2)&gt;1,"?","")</f>
        <v/>
      </c>
      <c r="L19" s="372" t="str">
        <f>IF(COUNTIFS(TKB_HK2_Moi_Giang!$N:$N,ThongKe_Phong!$B19,TKB_HK2_Moi_Giang!$K:$K,ThongKe_Phong!L$1,TKB_HK2_Moi_Giang!$L:$L,ThongKe_Phong!L$2)&gt;0,"X","") &amp; IF(COUNTIFS(TKB_HK2_Moi_Giang!$N:$N,TKB_HK2_Moi_Giang!$E1026,TKB_HK2_Moi_Giang!$K:$K,ThongKe_Phong!L$1,TKB_HK2_Moi_Giang!$L:$L,ThongKe_Phong!L$2)&gt;1,"?","")</f>
        <v>X</v>
      </c>
      <c r="M19" s="372" t="str">
        <f>IF(COUNTIFS(TKB_HK2_Moi_Giang!$N:$N,ThongKe_Phong!$B19,TKB_HK2_Moi_Giang!$K:$K,ThongKe_Phong!M$1,TKB_HK2_Moi_Giang!$L:$L,ThongKe_Phong!M$2)&gt;0,"X","") &amp; IF(COUNTIFS(TKB_HK2_Moi_Giang!$N:$N,TKB_HK2_Moi_Giang!$E1026,TKB_HK2_Moi_Giang!$K:$K,ThongKe_Phong!M$1,TKB_HK2_Moi_Giang!$L:$L,ThongKe_Phong!M$2)&gt;1,"?","")</f>
        <v>X</v>
      </c>
      <c r="N19" s="372" t="str">
        <f>IF(COUNTIFS(TKB_HK2_Moi_Giang!$N:$N,ThongKe_Phong!$B19,TKB_HK2_Moi_Giang!$K:$K,ThongKe_Phong!N$1,TKB_HK2_Moi_Giang!$L:$L,ThongKe_Phong!N$2)&gt;0,"X","") &amp; IF(COUNTIFS(TKB_HK2_Moi_Giang!$N:$N,TKB_HK2_Moi_Giang!$E1026,TKB_HK2_Moi_Giang!$K:$K,ThongKe_Phong!N$1,TKB_HK2_Moi_Giang!$L:$L,ThongKe_Phong!N$2)&gt;1,"?","")</f>
        <v>X</v>
      </c>
      <c r="O19" s="372" t="str">
        <f>IF(COUNTIFS(TKB_HK2_Moi_Giang!$N:$N,ThongKe_Phong!$B19,TKB_HK2_Moi_Giang!$K:$K,ThongKe_Phong!O$1,TKB_HK2_Moi_Giang!$L:$L,ThongKe_Phong!O$2)&gt;0,"X","") &amp; IF(COUNTIFS(TKB_HK2_Moi_Giang!$N:$N,TKB_HK2_Moi_Giang!$E1026,TKB_HK2_Moi_Giang!$K:$K,ThongKe_Phong!O$1,TKB_HK2_Moi_Giang!$L:$L,ThongKe_Phong!O$2)&gt;1,"?","")</f>
        <v>X</v>
      </c>
      <c r="P19" s="372" t="str">
        <f>IF(COUNTIFS(TKB_HK2_Moi_Giang!$N:$N,ThongKe_Phong!$B19,TKB_HK2_Moi_Giang!$K:$K,ThongKe_Phong!P$1,TKB_HK2_Moi_Giang!$L:$L,ThongKe_Phong!P$2)&gt;0,"X","") &amp; IF(COUNTIFS(TKB_HK2_Moi_Giang!$N:$N,TKB_HK2_Moi_Giang!$E1026,TKB_HK2_Moi_Giang!$K:$K,ThongKe_Phong!P$1,TKB_HK2_Moi_Giang!$L:$L,ThongKe_Phong!P$2)&gt;1,"?","")</f>
        <v/>
      </c>
      <c r="Q19" s="372" t="str">
        <f>IF(COUNTIFS(TKB_HK2_Moi_Giang!$N:$N,ThongKe_Phong!$B19,TKB_HK2_Moi_Giang!$K:$K,ThongKe_Phong!Q$1,TKB_HK2_Moi_Giang!$L:$L,ThongKe_Phong!Q$2)&gt;0,"X","") &amp; IF(COUNTIFS(TKB_HK2_Moi_Giang!$N:$N,TKB_HK2_Moi_Giang!$E1026,TKB_HK2_Moi_Giang!$K:$K,ThongKe_Phong!Q$1,TKB_HK2_Moi_Giang!$L:$L,ThongKe_Phong!Q$2)&gt;1,"?","")</f>
        <v/>
      </c>
      <c r="R19" s="372" t="str">
        <f>IF(COUNTIFS(TKB_HK2_Moi_Giang!$N:$N,ThongKe_Phong!$B19,TKB_HK2_Moi_Giang!$K:$K,ThongKe_Phong!R$1,TKB_HK2_Moi_Giang!$L:$L,ThongKe_Phong!R$2)&gt;0,"X","") &amp; IF(COUNTIFS(TKB_HK2_Moi_Giang!$N:$N,TKB_HK2_Moi_Giang!$E1026,TKB_HK2_Moi_Giang!$K:$K,ThongKe_Phong!R$1,TKB_HK2_Moi_Giang!$L:$L,ThongKe_Phong!R$2)&gt;1,"?","")</f>
        <v/>
      </c>
      <c r="S19" s="372" t="str">
        <f>IF(COUNTIFS(TKB_HK2_Moi_Giang!$N:$N,ThongKe_Phong!$B19,TKB_HK2_Moi_Giang!$K:$K,ThongKe_Phong!S$1,TKB_HK2_Moi_Giang!$L:$L,ThongKe_Phong!S$2)&gt;0,"X","") &amp; IF(COUNTIFS(TKB_HK2_Moi_Giang!$N:$N,TKB_HK2_Moi_Giang!$E1026,TKB_HK2_Moi_Giang!$K:$K,ThongKe_Phong!S$1,TKB_HK2_Moi_Giang!$L:$L,ThongKe_Phong!S$2)&gt;1,"?","")</f>
        <v/>
      </c>
      <c r="T19" s="372" t="str">
        <f>IF(COUNTIFS(TKB_HK2_Moi_Giang!$N:$N,ThongKe_Phong!$B19,TKB_HK2_Moi_Giang!$K:$K,ThongKe_Phong!T$1,TKB_HK2_Moi_Giang!$L:$L,ThongKe_Phong!T$2)&gt;0,"X","") &amp; IF(COUNTIFS(TKB_HK2_Moi_Giang!$N:$N,TKB_HK2_Moi_Giang!$E1026,TKB_HK2_Moi_Giang!$K:$K,ThongKe_Phong!T$1,TKB_HK2_Moi_Giang!$L:$L,ThongKe_Phong!T$2)&gt;1,"?","")</f>
        <v/>
      </c>
      <c r="U19" s="372" t="str">
        <f>IF(COUNTIFS(TKB_HK2_Moi_Giang!$N:$N,ThongKe_Phong!$B19,TKB_HK2_Moi_Giang!$K:$K,ThongKe_Phong!U$1,TKB_HK2_Moi_Giang!$L:$L,ThongKe_Phong!U$2)&gt;0,"X","") &amp; IF(COUNTIFS(TKB_HK2_Moi_Giang!$N:$N,TKB_HK2_Moi_Giang!$E1026,TKB_HK2_Moi_Giang!$K:$K,ThongKe_Phong!U$1,TKB_HK2_Moi_Giang!$L:$L,ThongKe_Phong!U$2)&gt;1,"?","")</f>
        <v/>
      </c>
      <c r="V19" s="373" t="str">
        <f>IF(COUNTIFS(TKB_HK2_Moi_Giang!$N:$N,ThongKe_Phong!$B19,TKB_HK2_Moi_Giang!$K:$K,ThongKe_Phong!V$1,TKB_HK2_Moi_Giang!$L:$L,ThongKe_Phong!V$2)&gt;0,"X","") &amp; IF(COUNTIFS(TKB_HK2_Moi_Giang!$N:$N,TKB_HK2_Moi_Giang!$E1026,TKB_HK2_Moi_Giang!$K:$K,ThongKe_Phong!V$1,TKB_HK2_Moi_Giang!$L:$L,ThongKe_Phong!V$2)&gt;1,"?","")</f>
        <v>X</v>
      </c>
      <c r="W19" s="373" t="str">
        <f>IF(COUNTIFS(TKB_HK2_Moi_Giang!$N:$N,ThongKe_Phong!$B19,TKB_HK2_Moi_Giang!$K:$K,ThongKe_Phong!W$1,TKB_HK2_Moi_Giang!$L:$L,ThongKe_Phong!W$2)&gt;0,"X","") &amp; IF(COUNTIFS(TKB_HK2_Moi_Giang!$N:$N,TKB_HK2_Moi_Giang!$E1026,TKB_HK2_Moi_Giang!$K:$K,ThongKe_Phong!W$1,TKB_HK2_Moi_Giang!$L:$L,ThongKe_Phong!W$2)&gt;1,"?","")</f>
        <v/>
      </c>
      <c r="X19" s="373" t="str">
        <f>IF(COUNTIFS(TKB_HK2_Moi_Giang!$N:$N,ThongKe_Phong!$B19,TKB_HK2_Moi_Giang!$K:$K,ThongKe_Phong!X$1,TKB_HK2_Moi_Giang!$L:$L,ThongKe_Phong!X$2)&gt;0,"X","") &amp; IF(COUNTIFS(TKB_HK2_Moi_Giang!$N:$N,TKB_HK2_Moi_Giang!$E1026,TKB_HK2_Moi_Giang!$K:$K,ThongKe_Phong!X$1,TKB_HK2_Moi_Giang!$L:$L,ThongKe_Phong!X$2)&gt;1,"?","")</f>
        <v/>
      </c>
      <c r="Y19" s="373" t="str">
        <f>IF(COUNTIFS(TKB_HK2_Moi_Giang!$N:$N,ThongKe_Phong!$B19,TKB_HK2_Moi_Giang!$K:$K,ThongKe_Phong!Y$1,TKB_HK2_Moi_Giang!$L:$L,ThongKe_Phong!Y$2)&gt;0,"X","") &amp; IF(COUNTIFS(TKB_HK2_Moi_Giang!$N:$N,TKB_HK2_Moi_Giang!$E1026,TKB_HK2_Moi_Giang!$K:$K,ThongKe_Phong!Y$1,TKB_HK2_Moi_Giang!$L:$L,ThongKe_Phong!Y$2)&gt;1,"?","")</f>
        <v/>
      </c>
      <c r="Z19" s="373" t="str">
        <f>IF(COUNTIFS(TKB_HK2_Moi_Giang!$N:$N,ThongKe_Phong!$B19,TKB_HK2_Moi_Giang!$K:$K,ThongKe_Phong!Z$1,TKB_HK2_Moi_Giang!$L:$L,ThongKe_Phong!Z$2)&gt;0,"X","") &amp; IF(COUNTIFS(TKB_HK2_Moi_Giang!$N:$N,TKB_HK2_Moi_Giang!$E1026,TKB_HK2_Moi_Giang!$K:$K,ThongKe_Phong!Z$1,TKB_HK2_Moi_Giang!$L:$L,ThongKe_Phong!Z$2)&gt;1,"?","")</f>
        <v/>
      </c>
      <c r="AA19" s="373" t="str">
        <f>IF(COUNTIFS(TKB_HK2_Moi_Giang!$N:$N,ThongKe_Phong!$B19,TKB_HK2_Moi_Giang!$K:$K,ThongKe_Phong!AA$1,TKB_HK2_Moi_Giang!$L:$L,ThongKe_Phong!AA$2)&gt;0,"X","") &amp; IF(COUNTIFS(TKB_HK2_Moi_Giang!$N:$N,TKB_HK2_Moi_Giang!$E1026,TKB_HK2_Moi_Giang!$K:$K,ThongKe_Phong!AA$1,TKB_HK2_Moi_Giang!$L:$L,ThongKe_Phong!AA$2)&gt;1,"?","")</f>
        <v>X</v>
      </c>
      <c r="AB19" s="373" t="str">
        <f>IF(COUNTIFS(TKB_HK2_Moi_Giang!$N:$N,ThongKe_Phong!$B19,TKB_HK2_Moi_Giang!$K:$K,ThongKe_Phong!AB$1,TKB_HK2_Moi_Giang!$L:$L,ThongKe_Phong!AB$2)&gt;0,"X","") &amp; IF(COUNTIFS(TKB_HK2_Moi_Giang!$N:$N,TKB_HK2_Moi_Giang!$E1026,TKB_HK2_Moi_Giang!$K:$K,ThongKe_Phong!AB$1,TKB_HK2_Moi_Giang!$L:$L,ThongKe_Phong!AB$2)&gt;1,"?","")</f>
        <v/>
      </c>
      <c r="AC19" s="373" t="str">
        <f>IF(COUNTIFS(TKB_HK2_Moi_Giang!$N:$N,ThongKe_Phong!$B19,TKB_HK2_Moi_Giang!$K:$K,ThongKe_Phong!AC$1,TKB_HK2_Moi_Giang!$L:$L,ThongKe_Phong!AC$2)&gt;0,"X","") &amp; IF(COUNTIFS(TKB_HK2_Moi_Giang!$N:$N,TKB_HK2_Moi_Giang!$E1026,TKB_HK2_Moi_Giang!$K:$K,ThongKe_Phong!AC$1,TKB_HK2_Moi_Giang!$L:$L,ThongKe_Phong!AC$2)&gt;1,"?","")</f>
        <v/>
      </c>
      <c r="AD19" s="373" t="str">
        <f>IF(COUNTIFS(TKB_HK2_Moi_Giang!$N:$N,ThongKe_Phong!$B19,TKB_HK2_Moi_Giang!$K:$K,ThongKe_Phong!AD$1,TKB_HK2_Moi_Giang!$L:$L,ThongKe_Phong!AD$2)&gt;0,"X","") &amp; IF(COUNTIFS(TKB_HK2_Moi_Giang!$N:$N,TKB_HK2_Moi_Giang!$E1026,TKB_HK2_Moi_Giang!$K:$K,ThongKe_Phong!AD$1,TKB_HK2_Moi_Giang!$L:$L,ThongKe_Phong!AD$2)&gt;1,"?","")</f>
        <v/>
      </c>
      <c r="AE19" s="373" t="str">
        <f>IF(COUNTIFS(TKB_HK2_Moi_Giang!$N:$N,ThongKe_Phong!$B19,TKB_HK2_Moi_Giang!$K:$K,ThongKe_Phong!AE$1,TKB_HK2_Moi_Giang!$L:$L,ThongKe_Phong!AE$2)&gt;0,"X","") &amp; IF(COUNTIFS(TKB_HK2_Moi_Giang!$N:$N,TKB_HK2_Moi_Giang!$E1026,TKB_HK2_Moi_Giang!$K:$K,ThongKe_Phong!AE$1,TKB_HK2_Moi_Giang!$L:$L,ThongKe_Phong!AE$2)&gt;1,"?","")</f>
        <v/>
      </c>
      <c r="AF19" s="373" t="str">
        <f>IF(COUNTIFS(TKB_HK2_Moi_Giang!$N:$N,ThongKe_Phong!$B19,TKB_HK2_Moi_Giang!$K:$K,ThongKe_Phong!AF$1,TKB_HK2_Moi_Giang!$L:$L,ThongKe_Phong!AF$2)&gt;0,"X","") &amp; IF(COUNTIFS(TKB_HK2_Moi_Giang!$N:$N,TKB_HK2_Moi_Giang!$E1026,TKB_HK2_Moi_Giang!$K:$K,ThongKe_Phong!AF$1,TKB_HK2_Moi_Giang!$L:$L,ThongKe_Phong!AF$2)&gt;1,"?","")</f>
        <v/>
      </c>
      <c r="AG19" s="373" t="str">
        <f>IF(COUNTIFS(TKB_HK2_Moi_Giang!$N:$N,ThongKe_Phong!$B19,TKB_HK2_Moi_Giang!$K:$K,ThongKe_Phong!AG$1,TKB_HK2_Moi_Giang!$L:$L,ThongKe_Phong!AG$2)&gt;0,"X","") &amp; IF(COUNTIFS(TKB_HK2_Moi_Giang!$N:$N,TKB_HK2_Moi_Giang!$E1026,TKB_HK2_Moi_Giang!$K:$K,ThongKe_Phong!AG$1,TKB_HK2_Moi_Giang!$L:$L,ThongKe_Phong!AG$2)&gt;1,"?","")</f>
        <v/>
      </c>
    </row>
    <row r="20">
      <c r="A20" s="376"/>
      <c r="B20" s="370" t="s">
        <v>1277</v>
      </c>
      <c r="C20" s="374" t="s">
        <v>1398</v>
      </c>
      <c r="D20" s="372" t="str">
        <f>IF(COUNTIFS(TKB_HK2_Moi_Giang!$N:$N,ThongKe_Phong!$B20,TKB_HK2_Moi_Giang!$K:$K,ThongKe_Phong!D$1,TKB_HK2_Moi_Giang!$L:$L,ThongKe_Phong!D$2)&gt;0,"X","") &amp; IF(COUNTIFS(TKB_HK2_Moi_Giang!$N:$N,#REF!,TKB_HK2_Moi_Giang!$K:$K,ThongKe_Phong!D$1,TKB_HK2_Moi_Giang!$L:$L,ThongKe_Phong!D$2)&gt;1,"?","")</f>
        <v/>
      </c>
      <c r="E20" s="372" t="str">
        <f>IF(COUNTIFS(TKB_HK2_Moi_Giang!$N:$N,ThongKe_Phong!$B20,TKB_HK2_Moi_Giang!$K:$K,ThongKe_Phong!E$1,TKB_HK2_Moi_Giang!$L:$L,ThongKe_Phong!E$2)&gt;0,"X","") &amp; IF(COUNTIFS(TKB_HK2_Moi_Giang!$N:$N,#REF!,TKB_HK2_Moi_Giang!$K:$K,ThongKe_Phong!E$1,TKB_HK2_Moi_Giang!$L:$L,ThongKe_Phong!E$2)&gt;1,"?","")</f>
        <v/>
      </c>
      <c r="F20" s="372" t="str">
        <f>IF(COUNTIFS(TKB_HK2_Moi_Giang!$N:$N,ThongKe_Phong!$B20,TKB_HK2_Moi_Giang!$K:$K,ThongKe_Phong!F$1,TKB_HK2_Moi_Giang!$L:$L,ThongKe_Phong!F$2)&gt;0,"X","") &amp; IF(COUNTIFS(TKB_HK2_Moi_Giang!$N:$N,#REF!,TKB_HK2_Moi_Giang!$K:$K,ThongKe_Phong!F$1,TKB_HK2_Moi_Giang!$L:$L,ThongKe_Phong!F$2)&gt;1,"?","")</f>
        <v/>
      </c>
      <c r="G20" s="372" t="str">
        <f>IF(COUNTIFS(TKB_HK2_Moi_Giang!$N:$N,ThongKe_Phong!$B20,TKB_HK2_Moi_Giang!$K:$K,ThongKe_Phong!G$1,TKB_HK2_Moi_Giang!$L:$L,ThongKe_Phong!G$2)&gt;0,"X","") &amp; IF(COUNTIFS(TKB_HK2_Moi_Giang!$N:$N,#REF!,TKB_HK2_Moi_Giang!$K:$K,ThongKe_Phong!G$1,TKB_HK2_Moi_Giang!$L:$L,ThongKe_Phong!G$2)&gt;1,"?","")</f>
        <v/>
      </c>
      <c r="H20" s="372" t="str">
        <f>IF(COUNTIFS(TKB_HK2_Moi_Giang!$N:$N,ThongKe_Phong!$B20,TKB_HK2_Moi_Giang!$K:$K,ThongKe_Phong!H$1,TKB_HK2_Moi_Giang!$L:$L,ThongKe_Phong!H$2)&gt;0,"X","") &amp; IF(COUNTIFS(TKB_HK2_Moi_Giang!$N:$N,#REF!,TKB_HK2_Moi_Giang!$K:$K,ThongKe_Phong!H$1,TKB_HK2_Moi_Giang!$L:$L,ThongKe_Phong!H$2)&gt;1,"?","")</f>
        <v/>
      </c>
      <c r="I20" s="372" t="str">
        <f>IF(COUNTIFS(TKB_HK2_Moi_Giang!$N:$N,ThongKe_Phong!$B20,TKB_HK2_Moi_Giang!$K:$K,ThongKe_Phong!I$1,TKB_HK2_Moi_Giang!$L:$L,ThongKe_Phong!I$2)&gt;0,"X","") &amp; IF(COUNTIFS(TKB_HK2_Moi_Giang!$N:$N,#REF!,TKB_HK2_Moi_Giang!$K:$K,ThongKe_Phong!I$1,TKB_HK2_Moi_Giang!$L:$L,ThongKe_Phong!I$2)&gt;1,"?","")</f>
        <v/>
      </c>
      <c r="J20" s="372" t="str">
        <f>IF(COUNTIFS(TKB_HK2_Moi_Giang!$N:$N,ThongKe_Phong!$B20,TKB_HK2_Moi_Giang!$K:$K,ThongKe_Phong!J$1,TKB_HK2_Moi_Giang!$L:$L,ThongKe_Phong!J$2)&gt;0,"X","") &amp; IF(COUNTIFS(TKB_HK2_Moi_Giang!$N:$N,#REF!,TKB_HK2_Moi_Giang!$K:$K,ThongKe_Phong!J$1,TKB_HK2_Moi_Giang!$L:$L,ThongKe_Phong!J$2)&gt;1,"?","")</f>
        <v>X</v>
      </c>
      <c r="K20" s="372" t="str">
        <f>IF(COUNTIFS(TKB_HK2_Moi_Giang!$N:$N,ThongKe_Phong!$B20,TKB_HK2_Moi_Giang!$K:$K,ThongKe_Phong!K$1,TKB_HK2_Moi_Giang!$L:$L,ThongKe_Phong!K$2)&gt;0,"X","") &amp; IF(COUNTIFS(TKB_HK2_Moi_Giang!$N:$N,#REF!,TKB_HK2_Moi_Giang!$K:$K,ThongKe_Phong!K$1,TKB_HK2_Moi_Giang!$L:$L,ThongKe_Phong!K$2)&gt;1,"?","")</f>
        <v/>
      </c>
      <c r="L20" s="372" t="str">
        <f>IF(COUNTIFS(TKB_HK2_Moi_Giang!$N:$N,ThongKe_Phong!$B20,TKB_HK2_Moi_Giang!$K:$K,ThongKe_Phong!L$1,TKB_HK2_Moi_Giang!$L:$L,ThongKe_Phong!L$2)&gt;0,"X","") &amp; IF(COUNTIFS(TKB_HK2_Moi_Giang!$N:$N,#REF!,TKB_HK2_Moi_Giang!$K:$K,ThongKe_Phong!L$1,TKB_HK2_Moi_Giang!$L:$L,ThongKe_Phong!L$2)&gt;1,"?","")</f>
        <v/>
      </c>
      <c r="M20" s="372" t="str">
        <f>IF(COUNTIFS(TKB_HK2_Moi_Giang!$N:$N,ThongKe_Phong!$B20,TKB_HK2_Moi_Giang!$K:$K,ThongKe_Phong!M$1,TKB_HK2_Moi_Giang!$L:$L,ThongKe_Phong!M$2)&gt;0,"X","") &amp; IF(COUNTIFS(TKB_HK2_Moi_Giang!$N:$N,#REF!,TKB_HK2_Moi_Giang!$K:$K,ThongKe_Phong!M$1,TKB_HK2_Moi_Giang!$L:$L,ThongKe_Phong!M$2)&gt;1,"?","")</f>
        <v>X</v>
      </c>
      <c r="N20" s="372" t="str">
        <f>IF(COUNTIFS(TKB_HK2_Moi_Giang!$N:$N,ThongKe_Phong!$B20,TKB_HK2_Moi_Giang!$K:$K,ThongKe_Phong!N$1,TKB_HK2_Moi_Giang!$L:$L,ThongKe_Phong!N$2)&gt;0,"X","") &amp; IF(COUNTIFS(TKB_HK2_Moi_Giang!$N:$N,#REF!,TKB_HK2_Moi_Giang!$K:$K,ThongKe_Phong!N$1,TKB_HK2_Moi_Giang!$L:$L,ThongKe_Phong!N$2)&gt;1,"?","")</f>
        <v/>
      </c>
      <c r="O20" s="372" t="str">
        <f>IF(COUNTIFS(TKB_HK2_Moi_Giang!$N:$N,ThongKe_Phong!$B20,TKB_HK2_Moi_Giang!$K:$K,ThongKe_Phong!O$1,TKB_HK2_Moi_Giang!$L:$L,ThongKe_Phong!O$2)&gt;0,"X","") &amp; IF(COUNTIFS(TKB_HK2_Moi_Giang!$N:$N,#REF!,TKB_HK2_Moi_Giang!$K:$K,ThongKe_Phong!O$1,TKB_HK2_Moi_Giang!$L:$L,ThongKe_Phong!O$2)&gt;1,"?","")</f>
        <v>X</v>
      </c>
      <c r="P20" s="372" t="str">
        <f>IF(COUNTIFS(TKB_HK2_Moi_Giang!$N:$N,ThongKe_Phong!$B20,TKB_HK2_Moi_Giang!$K:$K,ThongKe_Phong!P$1,TKB_HK2_Moi_Giang!$L:$L,ThongKe_Phong!P$2)&gt;0,"X","") &amp; IF(COUNTIFS(TKB_HK2_Moi_Giang!$N:$N,#REF!,TKB_HK2_Moi_Giang!$K:$K,ThongKe_Phong!P$1,TKB_HK2_Moi_Giang!$L:$L,ThongKe_Phong!P$2)&gt;1,"?","")</f>
        <v/>
      </c>
      <c r="Q20" s="372" t="str">
        <f>IF(COUNTIFS(TKB_HK2_Moi_Giang!$N:$N,ThongKe_Phong!$B20,TKB_HK2_Moi_Giang!$K:$K,ThongKe_Phong!Q$1,TKB_HK2_Moi_Giang!$L:$L,ThongKe_Phong!Q$2)&gt;0,"X","") &amp; IF(COUNTIFS(TKB_HK2_Moi_Giang!$N:$N,#REF!,TKB_HK2_Moi_Giang!$K:$K,ThongKe_Phong!Q$1,TKB_HK2_Moi_Giang!$L:$L,ThongKe_Phong!Q$2)&gt;1,"?","")</f>
        <v/>
      </c>
      <c r="R20" s="372" t="str">
        <f>IF(COUNTIFS(TKB_HK2_Moi_Giang!$N:$N,ThongKe_Phong!$B20,TKB_HK2_Moi_Giang!$K:$K,ThongKe_Phong!R$1,TKB_HK2_Moi_Giang!$L:$L,ThongKe_Phong!R$2)&gt;0,"X","") &amp; IF(COUNTIFS(TKB_HK2_Moi_Giang!$N:$N,#REF!,TKB_HK2_Moi_Giang!$K:$K,ThongKe_Phong!R$1,TKB_HK2_Moi_Giang!$L:$L,ThongKe_Phong!R$2)&gt;1,"?","")</f>
        <v/>
      </c>
      <c r="S20" s="372" t="str">
        <f>IF(COUNTIFS(TKB_HK2_Moi_Giang!$N:$N,ThongKe_Phong!$B20,TKB_HK2_Moi_Giang!$K:$K,ThongKe_Phong!S$1,TKB_HK2_Moi_Giang!$L:$L,ThongKe_Phong!S$2)&gt;0,"X","") &amp; IF(COUNTIFS(TKB_HK2_Moi_Giang!$N:$N,#REF!,TKB_HK2_Moi_Giang!$K:$K,ThongKe_Phong!S$1,TKB_HK2_Moi_Giang!$L:$L,ThongKe_Phong!S$2)&gt;1,"?","")</f>
        <v/>
      </c>
      <c r="T20" s="372" t="str">
        <f>IF(COUNTIFS(TKB_HK2_Moi_Giang!$N:$N,ThongKe_Phong!$B20,TKB_HK2_Moi_Giang!$K:$K,ThongKe_Phong!T$1,TKB_HK2_Moi_Giang!$L:$L,ThongKe_Phong!T$2)&gt;0,"X","") &amp; IF(COUNTIFS(TKB_HK2_Moi_Giang!$N:$N,#REF!,TKB_HK2_Moi_Giang!$K:$K,ThongKe_Phong!T$1,TKB_HK2_Moi_Giang!$L:$L,ThongKe_Phong!T$2)&gt;1,"?","")</f>
        <v/>
      </c>
      <c r="U20" s="372" t="str">
        <f>IF(COUNTIFS(TKB_HK2_Moi_Giang!$N:$N,ThongKe_Phong!$B20,TKB_HK2_Moi_Giang!$K:$K,ThongKe_Phong!U$1,TKB_HK2_Moi_Giang!$L:$L,ThongKe_Phong!U$2)&gt;0,"X","") &amp; IF(COUNTIFS(TKB_HK2_Moi_Giang!$N:$N,#REF!,TKB_HK2_Moi_Giang!$K:$K,ThongKe_Phong!U$1,TKB_HK2_Moi_Giang!$L:$L,ThongKe_Phong!U$2)&gt;1,"?","")</f>
        <v/>
      </c>
      <c r="V20" s="373" t="str">
        <f>IF(COUNTIFS(TKB_HK2_Moi_Giang!$N:$N,ThongKe_Phong!$B20,TKB_HK2_Moi_Giang!$K:$K,ThongKe_Phong!V$1,TKB_HK2_Moi_Giang!$L:$L,ThongKe_Phong!V$2)&gt;0,"X","") &amp; IF(COUNTIFS(TKB_HK2_Moi_Giang!$N:$N,#REF!,TKB_HK2_Moi_Giang!$K:$K,ThongKe_Phong!V$1,TKB_HK2_Moi_Giang!$L:$L,ThongKe_Phong!V$2)&gt;1,"?","")</f>
        <v/>
      </c>
      <c r="W20" s="373" t="str">
        <f>IF(COUNTIFS(TKB_HK2_Moi_Giang!$N:$N,ThongKe_Phong!$B20,TKB_HK2_Moi_Giang!$K:$K,ThongKe_Phong!W$1,TKB_HK2_Moi_Giang!$L:$L,ThongKe_Phong!W$2)&gt;0,"X","") &amp; IF(COUNTIFS(TKB_HK2_Moi_Giang!$N:$N,#REF!,TKB_HK2_Moi_Giang!$K:$K,ThongKe_Phong!W$1,TKB_HK2_Moi_Giang!$L:$L,ThongKe_Phong!W$2)&gt;1,"?","")</f>
        <v/>
      </c>
      <c r="X20" s="373" t="str">
        <f>IF(COUNTIFS(TKB_HK2_Moi_Giang!$N:$N,ThongKe_Phong!$B20,TKB_HK2_Moi_Giang!$K:$K,ThongKe_Phong!X$1,TKB_HK2_Moi_Giang!$L:$L,ThongKe_Phong!X$2)&gt;0,"X","") &amp; IF(COUNTIFS(TKB_HK2_Moi_Giang!$N:$N,#REF!,TKB_HK2_Moi_Giang!$K:$K,ThongKe_Phong!X$1,TKB_HK2_Moi_Giang!$L:$L,ThongKe_Phong!X$2)&gt;1,"?","")</f>
        <v>X</v>
      </c>
      <c r="Y20" s="373" t="str">
        <f>IF(COUNTIFS(TKB_HK2_Moi_Giang!$N:$N,ThongKe_Phong!$B20,TKB_HK2_Moi_Giang!$K:$K,ThongKe_Phong!Y$1,TKB_HK2_Moi_Giang!$L:$L,ThongKe_Phong!Y$2)&gt;0,"X","") &amp; IF(COUNTIFS(TKB_HK2_Moi_Giang!$N:$N,#REF!,TKB_HK2_Moi_Giang!$K:$K,ThongKe_Phong!Y$1,TKB_HK2_Moi_Giang!$L:$L,ThongKe_Phong!Y$2)&gt;1,"?","")</f>
        <v>X</v>
      </c>
      <c r="Z20" s="373" t="str">
        <f>IF(COUNTIFS(TKB_HK2_Moi_Giang!$N:$N,ThongKe_Phong!$B20,TKB_HK2_Moi_Giang!$K:$K,ThongKe_Phong!Z$1,TKB_HK2_Moi_Giang!$L:$L,ThongKe_Phong!Z$2)&gt;0,"X","") &amp; IF(COUNTIFS(TKB_HK2_Moi_Giang!$N:$N,#REF!,TKB_HK2_Moi_Giang!$K:$K,ThongKe_Phong!Z$1,TKB_HK2_Moi_Giang!$L:$L,ThongKe_Phong!Z$2)&gt;1,"?","")</f>
        <v/>
      </c>
      <c r="AA20" s="373" t="str">
        <f>IF(COUNTIFS(TKB_HK2_Moi_Giang!$N:$N,ThongKe_Phong!$B20,TKB_HK2_Moi_Giang!$K:$K,ThongKe_Phong!AA$1,TKB_HK2_Moi_Giang!$L:$L,ThongKe_Phong!AA$2)&gt;0,"X","") &amp; IF(COUNTIFS(TKB_HK2_Moi_Giang!$N:$N,#REF!,TKB_HK2_Moi_Giang!$K:$K,ThongKe_Phong!AA$1,TKB_HK2_Moi_Giang!$L:$L,ThongKe_Phong!AA$2)&gt;1,"?","")</f>
        <v>X</v>
      </c>
      <c r="AB20" s="373" t="str">
        <f>IF(COUNTIFS(TKB_HK2_Moi_Giang!$N:$N,ThongKe_Phong!$B20,TKB_HK2_Moi_Giang!$K:$K,ThongKe_Phong!AB$1,TKB_HK2_Moi_Giang!$L:$L,ThongKe_Phong!AB$2)&gt;0,"X","") &amp; IF(COUNTIFS(TKB_HK2_Moi_Giang!$N:$N,#REF!,TKB_HK2_Moi_Giang!$K:$K,ThongKe_Phong!AB$1,TKB_HK2_Moi_Giang!$L:$L,ThongKe_Phong!AB$2)&gt;1,"?","")</f>
        <v/>
      </c>
      <c r="AC20" s="373" t="str">
        <f>IF(COUNTIFS(TKB_HK2_Moi_Giang!$N:$N,ThongKe_Phong!$B20,TKB_HK2_Moi_Giang!$K:$K,ThongKe_Phong!AC$1,TKB_HK2_Moi_Giang!$L:$L,ThongKe_Phong!AC$2)&gt;0,"X","") &amp; IF(COUNTIFS(TKB_HK2_Moi_Giang!$N:$N,#REF!,TKB_HK2_Moi_Giang!$K:$K,ThongKe_Phong!AC$1,TKB_HK2_Moi_Giang!$L:$L,ThongKe_Phong!AC$2)&gt;1,"?","")</f>
        <v/>
      </c>
      <c r="AD20" s="373" t="str">
        <f>IF(COUNTIFS(TKB_HK2_Moi_Giang!$N:$N,ThongKe_Phong!$B20,TKB_HK2_Moi_Giang!$K:$K,ThongKe_Phong!AD$1,TKB_HK2_Moi_Giang!$L:$L,ThongKe_Phong!AD$2)&gt;0,"X","") &amp; IF(COUNTIFS(TKB_HK2_Moi_Giang!$N:$N,#REF!,TKB_HK2_Moi_Giang!$K:$K,ThongKe_Phong!AD$1,TKB_HK2_Moi_Giang!$L:$L,ThongKe_Phong!AD$2)&gt;1,"?","")</f>
        <v/>
      </c>
      <c r="AE20" s="373" t="str">
        <f>IF(COUNTIFS(TKB_HK2_Moi_Giang!$N:$N,ThongKe_Phong!$B20,TKB_HK2_Moi_Giang!$K:$K,ThongKe_Phong!AE$1,TKB_HK2_Moi_Giang!$L:$L,ThongKe_Phong!AE$2)&gt;0,"X","") &amp; IF(COUNTIFS(TKB_HK2_Moi_Giang!$N:$N,#REF!,TKB_HK2_Moi_Giang!$K:$K,ThongKe_Phong!AE$1,TKB_HK2_Moi_Giang!$L:$L,ThongKe_Phong!AE$2)&gt;1,"?","")</f>
        <v/>
      </c>
      <c r="AF20" s="373" t="str">
        <f>IF(COUNTIFS(TKB_HK2_Moi_Giang!$N:$N,ThongKe_Phong!$B20,TKB_HK2_Moi_Giang!$K:$K,ThongKe_Phong!AF$1,TKB_HK2_Moi_Giang!$L:$L,ThongKe_Phong!AF$2)&gt;0,"X","") &amp; IF(COUNTIFS(TKB_HK2_Moi_Giang!$N:$N,#REF!,TKB_HK2_Moi_Giang!$K:$K,ThongKe_Phong!AF$1,TKB_HK2_Moi_Giang!$L:$L,ThongKe_Phong!AF$2)&gt;1,"?","")</f>
        <v/>
      </c>
      <c r="AG20" s="373" t="str">
        <f>IF(COUNTIFS(TKB_HK2_Moi_Giang!$N:$N,ThongKe_Phong!$B20,TKB_HK2_Moi_Giang!$K:$K,ThongKe_Phong!AG$1,TKB_HK2_Moi_Giang!$L:$L,ThongKe_Phong!AG$2)&gt;0,"X","") &amp; IF(COUNTIFS(TKB_HK2_Moi_Giang!$N:$N,#REF!,TKB_HK2_Moi_Giang!$K:$K,ThongKe_Phong!AG$1,TKB_HK2_Moi_Giang!$L:$L,ThongKe_Phong!AG$2)&gt;1,"?","")</f>
        <v/>
      </c>
    </row>
    <row r="21">
      <c r="A21" s="376"/>
      <c r="B21" s="370" t="s">
        <v>1290</v>
      </c>
      <c r="C21" s="374">
        <v>13.0</v>
      </c>
      <c r="D21" s="372" t="str">
        <f>IF(COUNTIFS(TKB_HK2_Moi_Giang!$N:$N,ThongKe_Phong!$B21,TKB_HK2_Moi_Giang!$K:$K,ThongKe_Phong!D$1,TKB_HK2_Moi_Giang!$L:$L,ThongKe_Phong!D$2)&gt;0,"X","") &amp; IF(COUNTIFS(TKB_HK2_Moi_Giang!$N:$N,#REF!,TKB_HK2_Moi_Giang!$K:$K,ThongKe_Phong!D$1,TKB_HK2_Moi_Giang!$L:$L,ThongKe_Phong!D$2)&gt;1,"?","")</f>
        <v/>
      </c>
      <c r="E21" s="372" t="str">
        <f>IF(COUNTIFS(TKB_HK2_Moi_Giang!$N:$N,ThongKe_Phong!$B21,TKB_HK2_Moi_Giang!$K:$K,ThongKe_Phong!E$1,TKB_HK2_Moi_Giang!$L:$L,ThongKe_Phong!E$2)&gt;0,"X","") &amp; IF(COUNTIFS(TKB_HK2_Moi_Giang!$N:$N,#REF!,TKB_HK2_Moi_Giang!$K:$K,ThongKe_Phong!E$1,TKB_HK2_Moi_Giang!$L:$L,ThongKe_Phong!E$2)&gt;1,"?","")</f>
        <v/>
      </c>
      <c r="F21" s="372" t="str">
        <f>IF(COUNTIFS(TKB_HK2_Moi_Giang!$N:$N,ThongKe_Phong!$B21,TKB_HK2_Moi_Giang!$K:$K,ThongKe_Phong!F$1,TKB_HK2_Moi_Giang!$L:$L,ThongKe_Phong!F$2)&gt;0,"X","") &amp; IF(COUNTIFS(TKB_HK2_Moi_Giang!$N:$N,#REF!,TKB_HK2_Moi_Giang!$K:$K,ThongKe_Phong!F$1,TKB_HK2_Moi_Giang!$L:$L,ThongKe_Phong!F$2)&gt;1,"?","")</f>
        <v/>
      </c>
      <c r="G21" s="372" t="str">
        <f>IF(COUNTIFS(TKB_HK2_Moi_Giang!$N:$N,ThongKe_Phong!$B21,TKB_HK2_Moi_Giang!$K:$K,ThongKe_Phong!G$1,TKB_HK2_Moi_Giang!$L:$L,ThongKe_Phong!G$2)&gt;0,"X","") &amp; IF(COUNTIFS(TKB_HK2_Moi_Giang!$N:$N,#REF!,TKB_HK2_Moi_Giang!$K:$K,ThongKe_Phong!G$1,TKB_HK2_Moi_Giang!$L:$L,ThongKe_Phong!G$2)&gt;1,"?","")</f>
        <v/>
      </c>
      <c r="H21" s="372" t="str">
        <f>IF(COUNTIFS(TKB_HK2_Moi_Giang!$N:$N,ThongKe_Phong!$B21,TKB_HK2_Moi_Giang!$K:$K,ThongKe_Phong!H$1,TKB_HK2_Moi_Giang!$L:$L,ThongKe_Phong!H$2)&gt;0,"X","") &amp; IF(COUNTIFS(TKB_HK2_Moi_Giang!$N:$N,#REF!,TKB_HK2_Moi_Giang!$K:$K,ThongKe_Phong!H$1,TKB_HK2_Moi_Giang!$L:$L,ThongKe_Phong!H$2)&gt;1,"?","")</f>
        <v/>
      </c>
      <c r="I21" s="372" t="str">
        <f>IF(COUNTIFS(TKB_HK2_Moi_Giang!$N:$N,ThongKe_Phong!$B21,TKB_HK2_Moi_Giang!$K:$K,ThongKe_Phong!I$1,TKB_HK2_Moi_Giang!$L:$L,ThongKe_Phong!I$2)&gt;0,"X","") &amp; IF(COUNTIFS(TKB_HK2_Moi_Giang!$N:$N,#REF!,TKB_HK2_Moi_Giang!$K:$K,ThongKe_Phong!I$1,TKB_HK2_Moi_Giang!$L:$L,ThongKe_Phong!I$2)&gt;1,"?","")</f>
        <v/>
      </c>
      <c r="J21" s="372" t="str">
        <f>IF(COUNTIFS(TKB_HK2_Moi_Giang!$N:$N,ThongKe_Phong!$B21,TKB_HK2_Moi_Giang!$K:$K,ThongKe_Phong!J$1,TKB_HK2_Moi_Giang!$L:$L,ThongKe_Phong!J$2)&gt;0,"X","") &amp; IF(COUNTIFS(TKB_HK2_Moi_Giang!$N:$N,#REF!,TKB_HK2_Moi_Giang!$K:$K,ThongKe_Phong!J$1,TKB_HK2_Moi_Giang!$L:$L,ThongKe_Phong!J$2)&gt;1,"?","")</f>
        <v/>
      </c>
      <c r="K21" s="372" t="str">
        <f>IF(COUNTIFS(TKB_HK2_Moi_Giang!$N:$N,ThongKe_Phong!$B21,TKB_HK2_Moi_Giang!$K:$K,ThongKe_Phong!K$1,TKB_HK2_Moi_Giang!$L:$L,ThongKe_Phong!K$2)&gt;0,"X","") &amp; IF(COUNTIFS(TKB_HK2_Moi_Giang!$N:$N,#REF!,TKB_HK2_Moi_Giang!$K:$K,ThongKe_Phong!K$1,TKB_HK2_Moi_Giang!$L:$L,ThongKe_Phong!K$2)&gt;1,"?","")</f>
        <v>X</v>
      </c>
      <c r="L21" s="372" t="str">
        <f>IF(COUNTIFS(TKB_HK2_Moi_Giang!$N:$N,ThongKe_Phong!$B21,TKB_HK2_Moi_Giang!$K:$K,ThongKe_Phong!L$1,TKB_HK2_Moi_Giang!$L:$L,ThongKe_Phong!L$2)&gt;0,"X","") &amp; IF(COUNTIFS(TKB_HK2_Moi_Giang!$N:$N,#REF!,TKB_HK2_Moi_Giang!$K:$K,ThongKe_Phong!L$1,TKB_HK2_Moi_Giang!$L:$L,ThongKe_Phong!L$2)&gt;1,"?","")</f>
        <v>X</v>
      </c>
      <c r="M21" s="372" t="str">
        <f>IF(COUNTIFS(TKB_HK2_Moi_Giang!$N:$N,ThongKe_Phong!$B21,TKB_HK2_Moi_Giang!$K:$K,ThongKe_Phong!M$1,TKB_HK2_Moi_Giang!$L:$L,ThongKe_Phong!M$2)&gt;0,"X","") &amp; IF(COUNTIFS(TKB_HK2_Moi_Giang!$N:$N,#REF!,TKB_HK2_Moi_Giang!$K:$K,ThongKe_Phong!M$1,TKB_HK2_Moi_Giang!$L:$L,ThongKe_Phong!M$2)&gt;1,"?","")</f>
        <v/>
      </c>
      <c r="N21" s="372" t="str">
        <f>IF(COUNTIFS(TKB_HK2_Moi_Giang!$N:$N,ThongKe_Phong!$B21,TKB_HK2_Moi_Giang!$K:$K,ThongKe_Phong!N$1,TKB_HK2_Moi_Giang!$L:$L,ThongKe_Phong!N$2)&gt;0,"X","") &amp; IF(COUNTIFS(TKB_HK2_Moi_Giang!$N:$N,#REF!,TKB_HK2_Moi_Giang!$K:$K,ThongKe_Phong!N$1,TKB_HK2_Moi_Giang!$L:$L,ThongKe_Phong!N$2)&gt;1,"?","")</f>
        <v>X</v>
      </c>
      <c r="O21" s="372" t="str">
        <f>IF(COUNTIFS(TKB_HK2_Moi_Giang!$N:$N,ThongKe_Phong!$B21,TKB_HK2_Moi_Giang!$K:$K,ThongKe_Phong!O$1,TKB_HK2_Moi_Giang!$L:$L,ThongKe_Phong!O$2)&gt;0,"X","") &amp; IF(COUNTIFS(TKB_HK2_Moi_Giang!$N:$N,#REF!,TKB_HK2_Moi_Giang!$K:$K,ThongKe_Phong!O$1,TKB_HK2_Moi_Giang!$L:$L,ThongKe_Phong!O$2)&gt;1,"?","")</f>
        <v/>
      </c>
      <c r="P21" s="372" t="str">
        <f>IF(COUNTIFS(TKB_HK2_Moi_Giang!$N:$N,ThongKe_Phong!$B21,TKB_HK2_Moi_Giang!$K:$K,ThongKe_Phong!P$1,TKB_HK2_Moi_Giang!$L:$L,ThongKe_Phong!P$2)&gt;0,"X","") &amp; IF(COUNTIFS(TKB_HK2_Moi_Giang!$N:$N,#REF!,TKB_HK2_Moi_Giang!$K:$K,ThongKe_Phong!P$1,TKB_HK2_Moi_Giang!$L:$L,ThongKe_Phong!P$2)&gt;1,"?","")</f>
        <v/>
      </c>
      <c r="Q21" s="372" t="str">
        <f>IF(COUNTIFS(TKB_HK2_Moi_Giang!$N:$N,ThongKe_Phong!$B21,TKB_HK2_Moi_Giang!$K:$K,ThongKe_Phong!Q$1,TKB_HK2_Moi_Giang!$L:$L,ThongKe_Phong!Q$2)&gt;0,"X","") &amp; IF(COUNTIFS(TKB_HK2_Moi_Giang!$N:$N,#REF!,TKB_HK2_Moi_Giang!$K:$K,ThongKe_Phong!Q$1,TKB_HK2_Moi_Giang!$L:$L,ThongKe_Phong!Q$2)&gt;1,"?","")</f>
        <v/>
      </c>
      <c r="R21" s="372" t="str">
        <f>IF(COUNTIFS(TKB_HK2_Moi_Giang!$N:$N,ThongKe_Phong!$B21,TKB_HK2_Moi_Giang!$K:$K,ThongKe_Phong!R$1,TKB_HK2_Moi_Giang!$L:$L,ThongKe_Phong!R$2)&gt;0,"X","") &amp; IF(COUNTIFS(TKB_HK2_Moi_Giang!$N:$N,#REF!,TKB_HK2_Moi_Giang!$K:$K,ThongKe_Phong!R$1,TKB_HK2_Moi_Giang!$L:$L,ThongKe_Phong!R$2)&gt;1,"?","")</f>
        <v/>
      </c>
      <c r="S21" s="372" t="str">
        <f>IF(COUNTIFS(TKB_HK2_Moi_Giang!$N:$N,ThongKe_Phong!$B21,TKB_HK2_Moi_Giang!$K:$K,ThongKe_Phong!S$1,TKB_HK2_Moi_Giang!$L:$L,ThongKe_Phong!S$2)&gt;0,"X","") &amp; IF(COUNTIFS(TKB_HK2_Moi_Giang!$N:$N,#REF!,TKB_HK2_Moi_Giang!$K:$K,ThongKe_Phong!S$1,TKB_HK2_Moi_Giang!$L:$L,ThongKe_Phong!S$2)&gt;1,"?","")</f>
        <v/>
      </c>
      <c r="T21" s="372" t="str">
        <f>IF(COUNTIFS(TKB_HK2_Moi_Giang!$N:$N,ThongKe_Phong!$B21,TKB_HK2_Moi_Giang!$K:$K,ThongKe_Phong!T$1,TKB_HK2_Moi_Giang!$L:$L,ThongKe_Phong!T$2)&gt;0,"X","") &amp; IF(COUNTIFS(TKB_HK2_Moi_Giang!$N:$N,#REF!,TKB_HK2_Moi_Giang!$K:$K,ThongKe_Phong!T$1,TKB_HK2_Moi_Giang!$L:$L,ThongKe_Phong!T$2)&gt;1,"?","")</f>
        <v/>
      </c>
      <c r="U21" s="372" t="str">
        <f>IF(COUNTIFS(TKB_HK2_Moi_Giang!$N:$N,ThongKe_Phong!$B21,TKB_HK2_Moi_Giang!$K:$K,ThongKe_Phong!U$1,TKB_HK2_Moi_Giang!$L:$L,ThongKe_Phong!U$2)&gt;0,"X","") &amp; IF(COUNTIFS(TKB_HK2_Moi_Giang!$N:$N,#REF!,TKB_HK2_Moi_Giang!$K:$K,ThongKe_Phong!U$1,TKB_HK2_Moi_Giang!$L:$L,ThongKe_Phong!U$2)&gt;1,"?","")</f>
        <v/>
      </c>
      <c r="V21" s="373" t="str">
        <f>IF(COUNTIFS(TKB_HK2_Moi_Giang!$N:$N,ThongKe_Phong!$B21,TKB_HK2_Moi_Giang!$K:$K,ThongKe_Phong!V$1,TKB_HK2_Moi_Giang!$L:$L,ThongKe_Phong!V$2)&gt;0,"X","") &amp; IF(COUNTIFS(TKB_HK2_Moi_Giang!$N:$N,#REF!,TKB_HK2_Moi_Giang!$K:$K,ThongKe_Phong!V$1,TKB_HK2_Moi_Giang!$L:$L,ThongKe_Phong!V$2)&gt;1,"?","")</f>
        <v/>
      </c>
      <c r="W21" s="373" t="str">
        <f>IF(COUNTIFS(TKB_HK2_Moi_Giang!$N:$N,ThongKe_Phong!$B21,TKB_HK2_Moi_Giang!$K:$K,ThongKe_Phong!W$1,TKB_HK2_Moi_Giang!$L:$L,ThongKe_Phong!W$2)&gt;0,"X","") &amp; IF(COUNTIFS(TKB_HK2_Moi_Giang!$N:$N,#REF!,TKB_HK2_Moi_Giang!$K:$K,ThongKe_Phong!W$1,TKB_HK2_Moi_Giang!$L:$L,ThongKe_Phong!W$2)&gt;1,"?","")</f>
        <v/>
      </c>
      <c r="X21" s="373" t="str">
        <f>IF(COUNTIFS(TKB_HK2_Moi_Giang!$N:$N,ThongKe_Phong!$B21,TKB_HK2_Moi_Giang!$K:$K,ThongKe_Phong!X$1,TKB_HK2_Moi_Giang!$L:$L,ThongKe_Phong!X$2)&gt;0,"X","") &amp; IF(COUNTIFS(TKB_HK2_Moi_Giang!$N:$N,#REF!,TKB_HK2_Moi_Giang!$K:$K,ThongKe_Phong!X$1,TKB_HK2_Moi_Giang!$L:$L,ThongKe_Phong!X$2)&gt;1,"?","")</f>
        <v>X</v>
      </c>
      <c r="Y21" s="373" t="str">
        <f>IF(COUNTIFS(TKB_HK2_Moi_Giang!$N:$N,ThongKe_Phong!$B21,TKB_HK2_Moi_Giang!$K:$K,ThongKe_Phong!Y$1,TKB_HK2_Moi_Giang!$L:$L,ThongKe_Phong!Y$2)&gt;0,"X","") &amp; IF(COUNTIFS(TKB_HK2_Moi_Giang!$N:$N,#REF!,TKB_HK2_Moi_Giang!$K:$K,ThongKe_Phong!Y$1,TKB_HK2_Moi_Giang!$L:$L,ThongKe_Phong!Y$2)&gt;1,"?","")</f>
        <v/>
      </c>
      <c r="Z21" s="373" t="str">
        <f>IF(COUNTIFS(TKB_HK2_Moi_Giang!$N:$N,ThongKe_Phong!$B21,TKB_HK2_Moi_Giang!$K:$K,ThongKe_Phong!Z$1,TKB_HK2_Moi_Giang!$L:$L,ThongKe_Phong!Z$2)&gt;0,"X","") &amp; IF(COUNTIFS(TKB_HK2_Moi_Giang!$N:$N,#REF!,TKB_HK2_Moi_Giang!$K:$K,ThongKe_Phong!Z$1,TKB_HK2_Moi_Giang!$L:$L,ThongKe_Phong!Z$2)&gt;1,"?","")</f>
        <v>X</v>
      </c>
      <c r="AA21" s="373" t="str">
        <f>IF(COUNTIFS(TKB_HK2_Moi_Giang!$N:$N,ThongKe_Phong!$B21,TKB_HK2_Moi_Giang!$K:$K,ThongKe_Phong!AA$1,TKB_HK2_Moi_Giang!$L:$L,ThongKe_Phong!AA$2)&gt;0,"X","") &amp; IF(COUNTIFS(TKB_HK2_Moi_Giang!$N:$N,#REF!,TKB_HK2_Moi_Giang!$K:$K,ThongKe_Phong!AA$1,TKB_HK2_Moi_Giang!$L:$L,ThongKe_Phong!AA$2)&gt;1,"?","")</f>
        <v/>
      </c>
      <c r="AB21" s="373" t="str">
        <f>IF(COUNTIFS(TKB_HK2_Moi_Giang!$N:$N,ThongKe_Phong!$B21,TKB_HK2_Moi_Giang!$K:$K,ThongKe_Phong!AB$1,TKB_HK2_Moi_Giang!$L:$L,ThongKe_Phong!AB$2)&gt;0,"X","") &amp; IF(COUNTIFS(TKB_HK2_Moi_Giang!$N:$N,#REF!,TKB_HK2_Moi_Giang!$K:$K,ThongKe_Phong!AB$1,TKB_HK2_Moi_Giang!$L:$L,ThongKe_Phong!AB$2)&gt;1,"?","")</f>
        <v/>
      </c>
      <c r="AC21" s="373" t="str">
        <f>IF(COUNTIFS(TKB_HK2_Moi_Giang!$N:$N,ThongKe_Phong!$B21,TKB_HK2_Moi_Giang!$K:$K,ThongKe_Phong!AC$1,TKB_HK2_Moi_Giang!$L:$L,ThongKe_Phong!AC$2)&gt;0,"X","") &amp; IF(COUNTIFS(TKB_HK2_Moi_Giang!$N:$N,#REF!,TKB_HK2_Moi_Giang!$K:$K,ThongKe_Phong!AC$1,TKB_HK2_Moi_Giang!$L:$L,ThongKe_Phong!AC$2)&gt;1,"?","")</f>
        <v/>
      </c>
      <c r="AD21" s="373" t="str">
        <f>IF(COUNTIFS(TKB_HK2_Moi_Giang!$N:$N,ThongKe_Phong!$B21,TKB_HK2_Moi_Giang!$K:$K,ThongKe_Phong!AD$1,TKB_HK2_Moi_Giang!$L:$L,ThongKe_Phong!AD$2)&gt;0,"X","") &amp; IF(COUNTIFS(TKB_HK2_Moi_Giang!$N:$N,#REF!,TKB_HK2_Moi_Giang!$K:$K,ThongKe_Phong!AD$1,TKB_HK2_Moi_Giang!$L:$L,ThongKe_Phong!AD$2)&gt;1,"?","")</f>
        <v/>
      </c>
      <c r="AE21" s="373" t="str">
        <f>IF(COUNTIFS(TKB_HK2_Moi_Giang!$N:$N,ThongKe_Phong!$B21,TKB_HK2_Moi_Giang!$K:$K,ThongKe_Phong!AE$1,TKB_HK2_Moi_Giang!$L:$L,ThongKe_Phong!AE$2)&gt;0,"X","") &amp; IF(COUNTIFS(TKB_HK2_Moi_Giang!$N:$N,#REF!,TKB_HK2_Moi_Giang!$K:$K,ThongKe_Phong!AE$1,TKB_HK2_Moi_Giang!$L:$L,ThongKe_Phong!AE$2)&gt;1,"?","")</f>
        <v/>
      </c>
      <c r="AF21" s="373" t="str">
        <f>IF(COUNTIFS(TKB_HK2_Moi_Giang!$N:$N,ThongKe_Phong!$B21,TKB_HK2_Moi_Giang!$K:$K,ThongKe_Phong!AF$1,TKB_HK2_Moi_Giang!$L:$L,ThongKe_Phong!AF$2)&gt;0,"X","") &amp; IF(COUNTIFS(TKB_HK2_Moi_Giang!$N:$N,#REF!,TKB_HK2_Moi_Giang!$K:$K,ThongKe_Phong!AF$1,TKB_HK2_Moi_Giang!$L:$L,ThongKe_Phong!AF$2)&gt;1,"?","")</f>
        <v/>
      </c>
      <c r="AG21" s="373" t="str">
        <f>IF(COUNTIFS(TKB_HK2_Moi_Giang!$N:$N,ThongKe_Phong!$B21,TKB_HK2_Moi_Giang!$K:$K,ThongKe_Phong!AG$1,TKB_HK2_Moi_Giang!$L:$L,ThongKe_Phong!AG$2)&gt;0,"X","") &amp; IF(COUNTIFS(TKB_HK2_Moi_Giang!$N:$N,#REF!,TKB_HK2_Moi_Giang!$K:$K,ThongKe_Phong!AG$1,TKB_HK2_Moi_Giang!$L:$L,ThongKe_Phong!AG$2)&gt;1,"?","")</f>
        <v/>
      </c>
    </row>
    <row r="22">
      <c r="A22" s="376"/>
      <c r="B22" s="370" t="s">
        <v>1327</v>
      </c>
      <c r="C22" s="374">
        <v>40.0</v>
      </c>
      <c r="D22" s="372" t="str">
        <f>IF(COUNTIFS(TKB_HK2_Moi_Giang!$N:$N,ThongKe_Phong!$B22,TKB_HK2_Moi_Giang!$K:$K,ThongKe_Phong!D$1,TKB_HK2_Moi_Giang!$L:$L,ThongKe_Phong!D$2)&gt;0,"X","") &amp; IF(COUNTIFS(TKB_HK2_Moi_Giang!$N:$N,#REF!,TKB_HK2_Moi_Giang!$K:$K,ThongKe_Phong!D$1,TKB_HK2_Moi_Giang!$L:$L,ThongKe_Phong!D$2)&gt;1,"?","")</f>
        <v/>
      </c>
      <c r="E22" s="372" t="str">
        <f>IF(COUNTIFS(TKB_HK2_Moi_Giang!$N:$N,ThongKe_Phong!$B22,TKB_HK2_Moi_Giang!$K:$K,ThongKe_Phong!E$1,TKB_HK2_Moi_Giang!$L:$L,ThongKe_Phong!E$2)&gt;0,"X","") &amp; IF(COUNTIFS(TKB_HK2_Moi_Giang!$N:$N,#REF!,TKB_HK2_Moi_Giang!$K:$K,ThongKe_Phong!E$1,TKB_HK2_Moi_Giang!$L:$L,ThongKe_Phong!E$2)&gt;1,"?","")</f>
        <v/>
      </c>
      <c r="F22" s="372" t="str">
        <f>IF(COUNTIFS(TKB_HK2_Moi_Giang!$N:$N,ThongKe_Phong!$B22,TKB_HK2_Moi_Giang!$K:$K,ThongKe_Phong!F$1,TKB_HK2_Moi_Giang!$L:$L,ThongKe_Phong!F$2)&gt;0,"X","") &amp; IF(COUNTIFS(TKB_HK2_Moi_Giang!$N:$N,#REF!,TKB_HK2_Moi_Giang!$K:$K,ThongKe_Phong!F$1,TKB_HK2_Moi_Giang!$L:$L,ThongKe_Phong!F$2)&gt;1,"?","")</f>
        <v/>
      </c>
      <c r="G22" s="372" t="str">
        <f>IF(COUNTIFS(TKB_HK2_Moi_Giang!$N:$N,ThongKe_Phong!$B22,TKB_HK2_Moi_Giang!$K:$K,ThongKe_Phong!G$1,TKB_HK2_Moi_Giang!$L:$L,ThongKe_Phong!G$2)&gt;0,"X","") &amp; IF(COUNTIFS(TKB_HK2_Moi_Giang!$N:$N,#REF!,TKB_HK2_Moi_Giang!$K:$K,ThongKe_Phong!G$1,TKB_HK2_Moi_Giang!$L:$L,ThongKe_Phong!G$2)&gt;1,"?","")</f>
        <v/>
      </c>
      <c r="H22" s="372" t="str">
        <f>IF(COUNTIFS(TKB_HK2_Moi_Giang!$N:$N,ThongKe_Phong!$B22,TKB_HK2_Moi_Giang!$K:$K,ThongKe_Phong!H$1,TKB_HK2_Moi_Giang!$L:$L,ThongKe_Phong!H$2)&gt;0,"X","") &amp; IF(COUNTIFS(TKB_HK2_Moi_Giang!$N:$N,#REF!,TKB_HK2_Moi_Giang!$K:$K,ThongKe_Phong!H$1,TKB_HK2_Moi_Giang!$L:$L,ThongKe_Phong!H$2)&gt;1,"?","")</f>
        <v/>
      </c>
      <c r="I22" s="372" t="str">
        <f>IF(COUNTIFS(TKB_HK2_Moi_Giang!$N:$N,ThongKe_Phong!$B22,TKB_HK2_Moi_Giang!$K:$K,ThongKe_Phong!I$1,TKB_HK2_Moi_Giang!$L:$L,ThongKe_Phong!I$2)&gt;0,"X","") &amp; IF(COUNTIFS(TKB_HK2_Moi_Giang!$N:$N,#REF!,TKB_HK2_Moi_Giang!$K:$K,ThongKe_Phong!I$1,TKB_HK2_Moi_Giang!$L:$L,ThongKe_Phong!I$2)&gt;1,"?","")</f>
        <v/>
      </c>
      <c r="J22" s="372" t="str">
        <f>IF(COUNTIFS(TKB_HK2_Moi_Giang!$N:$N,ThongKe_Phong!$B22,TKB_HK2_Moi_Giang!$K:$K,ThongKe_Phong!J$1,TKB_HK2_Moi_Giang!$L:$L,ThongKe_Phong!J$2)&gt;0,"X","") &amp; IF(COUNTIFS(TKB_HK2_Moi_Giang!$N:$N,#REF!,TKB_HK2_Moi_Giang!$K:$K,ThongKe_Phong!J$1,TKB_HK2_Moi_Giang!$L:$L,ThongKe_Phong!J$2)&gt;1,"?","")</f>
        <v>X</v>
      </c>
      <c r="K22" s="372" t="str">
        <f>IF(COUNTIFS(TKB_HK2_Moi_Giang!$N:$N,ThongKe_Phong!$B22,TKB_HK2_Moi_Giang!$K:$K,ThongKe_Phong!K$1,TKB_HK2_Moi_Giang!$L:$L,ThongKe_Phong!K$2)&gt;0,"X","") &amp; IF(COUNTIFS(TKB_HK2_Moi_Giang!$N:$N,#REF!,TKB_HK2_Moi_Giang!$K:$K,ThongKe_Phong!K$1,TKB_HK2_Moi_Giang!$L:$L,ThongKe_Phong!K$2)&gt;1,"?","")</f>
        <v>X</v>
      </c>
      <c r="L22" s="372" t="str">
        <f>IF(COUNTIFS(TKB_HK2_Moi_Giang!$N:$N,ThongKe_Phong!$B22,TKB_HK2_Moi_Giang!$K:$K,ThongKe_Phong!L$1,TKB_HK2_Moi_Giang!$L:$L,ThongKe_Phong!L$2)&gt;0,"X","") &amp; IF(COUNTIFS(TKB_HK2_Moi_Giang!$N:$N,#REF!,TKB_HK2_Moi_Giang!$K:$K,ThongKe_Phong!L$1,TKB_HK2_Moi_Giang!$L:$L,ThongKe_Phong!L$2)&gt;1,"?","")</f>
        <v>X</v>
      </c>
      <c r="M22" s="372" t="str">
        <f>IF(COUNTIFS(TKB_HK2_Moi_Giang!$N:$N,ThongKe_Phong!$B22,TKB_HK2_Moi_Giang!$K:$K,ThongKe_Phong!M$1,TKB_HK2_Moi_Giang!$L:$L,ThongKe_Phong!M$2)&gt;0,"X","") &amp; IF(COUNTIFS(TKB_HK2_Moi_Giang!$N:$N,#REF!,TKB_HK2_Moi_Giang!$K:$K,ThongKe_Phong!M$1,TKB_HK2_Moi_Giang!$L:$L,ThongKe_Phong!M$2)&gt;1,"?","")</f>
        <v/>
      </c>
      <c r="N22" s="372" t="str">
        <f>IF(COUNTIFS(TKB_HK2_Moi_Giang!$N:$N,ThongKe_Phong!$B22,TKB_HK2_Moi_Giang!$K:$K,ThongKe_Phong!N$1,TKB_HK2_Moi_Giang!$L:$L,ThongKe_Phong!N$2)&gt;0,"X","") &amp; IF(COUNTIFS(TKB_HK2_Moi_Giang!$N:$N,#REF!,TKB_HK2_Moi_Giang!$K:$K,ThongKe_Phong!N$1,TKB_HK2_Moi_Giang!$L:$L,ThongKe_Phong!N$2)&gt;1,"?","")</f>
        <v>X</v>
      </c>
      <c r="O22" s="372" t="str">
        <f>IF(COUNTIFS(TKB_HK2_Moi_Giang!$N:$N,ThongKe_Phong!$B22,TKB_HK2_Moi_Giang!$K:$K,ThongKe_Phong!O$1,TKB_HK2_Moi_Giang!$L:$L,ThongKe_Phong!O$2)&gt;0,"X","") &amp; IF(COUNTIFS(TKB_HK2_Moi_Giang!$N:$N,#REF!,TKB_HK2_Moi_Giang!$K:$K,ThongKe_Phong!O$1,TKB_HK2_Moi_Giang!$L:$L,ThongKe_Phong!O$2)&gt;1,"?","")</f>
        <v/>
      </c>
      <c r="P22" s="372" t="str">
        <f>IF(COUNTIFS(TKB_HK2_Moi_Giang!$N:$N,ThongKe_Phong!$B22,TKB_HK2_Moi_Giang!$K:$K,ThongKe_Phong!P$1,TKB_HK2_Moi_Giang!$L:$L,ThongKe_Phong!P$2)&gt;0,"X","") &amp; IF(COUNTIFS(TKB_HK2_Moi_Giang!$N:$N,#REF!,TKB_HK2_Moi_Giang!$K:$K,ThongKe_Phong!P$1,TKB_HK2_Moi_Giang!$L:$L,ThongKe_Phong!P$2)&gt;1,"?","")</f>
        <v/>
      </c>
      <c r="Q22" s="372" t="str">
        <f>IF(COUNTIFS(TKB_HK2_Moi_Giang!$N:$N,ThongKe_Phong!$B22,TKB_HK2_Moi_Giang!$K:$K,ThongKe_Phong!Q$1,TKB_HK2_Moi_Giang!$L:$L,ThongKe_Phong!Q$2)&gt;0,"X","") &amp; IF(COUNTIFS(TKB_HK2_Moi_Giang!$N:$N,#REF!,TKB_HK2_Moi_Giang!$K:$K,ThongKe_Phong!Q$1,TKB_HK2_Moi_Giang!$L:$L,ThongKe_Phong!Q$2)&gt;1,"?","")</f>
        <v/>
      </c>
      <c r="R22" s="372" t="str">
        <f>IF(COUNTIFS(TKB_HK2_Moi_Giang!$N:$N,ThongKe_Phong!$B22,TKB_HK2_Moi_Giang!$K:$K,ThongKe_Phong!R$1,TKB_HK2_Moi_Giang!$L:$L,ThongKe_Phong!R$2)&gt;0,"X","") &amp; IF(COUNTIFS(TKB_HK2_Moi_Giang!$N:$N,#REF!,TKB_HK2_Moi_Giang!$K:$K,ThongKe_Phong!R$1,TKB_HK2_Moi_Giang!$L:$L,ThongKe_Phong!R$2)&gt;1,"?","")</f>
        <v/>
      </c>
      <c r="S22" s="372" t="str">
        <f>IF(COUNTIFS(TKB_HK2_Moi_Giang!$N:$N,ThongKe_Phong!$B22,TKB_HK2_Moi_Giang!$K:$K,ThongKe_Phong!S$1,TKB_HK2_Moi_Giang!$L:$L,ThongKe_Phong!S$2)&gt;0,"X","") &amp; IF(COUNTIFS(TKB_HK2_Moi_Giang!$N:$N,#REF!,TKB_HK2_Moi_Giang!$K:$K,ThongKe_Phong!S$1,TKB_HK2_Moi_Giang!$L:$L,ThongKe_Phong!S$2)&gt;1,"?","")</f>
        <v/>
      </c>
      <c r="T22" s="372" t="str">
        <f>IF(COUNTIFS(TKB_HK2_Moi_Giang!$N:$N,ThongKe_Phong!$B22,TKB_HK2_Moi_Giang!$K:$K,ThongKe_Phong!T$1,TKB_HK2_Moi_Giang!$L:$L,ThongKe_Phong!T$2)&gt;0,"X","") &amp; IF(COUNTIFS(TKB_HK2_Moi_Giang!$N:$N,#REF!,TKB_HK2_Moi_Giang!$K:$K,ThongKe_Phong!T$1,TKB_HK2_Moi_Giang!$L:$L,ThongKe_Phong!T$2)&gt;1,"?","")</f>
        <v/>
      </c>
      <c r="U22" s="372" t="str">
        <f>IF(COUNTIFS(TKB_HK2_Moi_Giang!$N:$N,ThongKe_Phong!$B22,TKB_HK2_Moi_Giang!$K:$K,ThongKe_Phong!U$1,TKB_HK2_Moi_Giang!$L:$L,ThongKe_Phong!U$2)&gt;0,"X","") &amp; IF(COUNTIFS(TKB_HK2_Moi_Giang!$N:$N,#REF!,TKB_HK2_Moi_Giang!$K:$K,ThongKe_Phong!U$1,TKB_HK2_Moi_Giang!$L:$L,ThongKe_Phong!U$2)&gt;1,"?","")</f>
        <v/>
      </c>
      <c r="V22" s="373" t="str">
        <f>IF(COUNTIFS(TKB_HK2_Moi_Giang!$N:$N,ThongKe_Phong!$B22,TKB_HK2_Moi_Giang!$K:$K,ThongKe_Phong!V$1,TKB_HK2_Moi_Giang!$L:$L,ThongKe_Phong!V$2)&gt;0,"X","") &amp; IF(COUNTIFS(TKB_HK2_Moi_Giang!$N:$N,#REF!,TKB_HK2_Moi_Giang!$K:$K,ThongKe_Phong!V$1,TKB_HK2_Moi_Giang!$L:$L,ThongKe_Phong!V$2)&gt;1,"?","")</f>
        <v/>
      </c>
      <c r="W22" s="373" t="str">
        <f>IF(COUNTIFS(TKB_HK2_Moi_Giang!$N:$N,ThongKe_Phong!$B22,TKB_HK2_Moi_Giang!$K:$K,ThongKe_Phong!W$1,TKB_HK2_Moi_Giang!$L:$L,ThongKe_Phong!W$2)&gt;0,"X","") &amp; IF(COUNTIFS(TKB_HK2_Moi_Giang!$N:$N,#REF!,TKB_HK2_Moi_Giang!$K:$K,ThongKe_Phong!W$1,TKB_HK2_Moi_Giang!$L:$L,ThongKe_Phong!W$2)&gt;1,"?","")</f>
        <v/>
      </c>
      <c r="X22" s="373" t="str">
        <f>IF(COUNTIFS(TKB_HK2_Moi_Giang!$N:$N,ThongKe_Phong!$B22,TKB_HK2_Moi_Giang!$K:$K,ThongKe_Phong!X$1,TKB_HK2_Moi_Giang!$L:$L,ThongKe_Phong!X$2)&gt;0,"X","") &amp; IF(COUNTIFS(TKB_HK2_Moi_Giang!$N:$N,#REF!,TKB_HK2_Moi_Giang!$K:$K,ThongKe_Phong!X$1,TKB_HK2_Moi_Giang!$L:$L,ThongKe_Phong!X$2)&gt;1,"?","")</f>
        <v/>
      </c>
      <c r="Y22" s="373" t="str">
        <f>IF(COUNTIFS(TKB_HK2_Moi_Giang!$N:$N,ThongKe_Phong!$B22,TKB_HK2_Moi_Giang!$K:$K,ThongKe_Phong!Y$1,TKB_HK2_Moi_Giang!$L:$L,ThongKe_Phong!Y$2)&gt;0,"X","") &amp; IF(COUNTIFS(TKB_HK2_Moi_Giang!$N:$N,#REF!,TKB_HK2_Moi_Giang!$K:$K,ThongKe_Phong!Y$1,TKB_HK2_Moi_Giang!$L:$L,ThongKe_Phong!Y$2)&gt;1,"?","")</f>
        <v/>
      </c>
      <c r="Z22" s="373" t="str">
        <f>IF(COUNTIFS(TKB_HK2_Moi_Giang!$N:$N,ThongKe_Phong!$B22,TKB_HK2_Moi_Giang!$K:$K,ThongKe_Phong!Z$1,TKB_HK2_Moi_Giang!$L:$L,ThongKe_Phong!Z$2)&gt;0,"X","") &amp; IF(COUNTIFS(TKB_HK2_Moi_Giang!$N:$N,#REF!,TKB_HK2_Moi_Giang!$K:$K,ThongKe_Phong!Z$1,TKB_HK2_Moi_Giang!$L:$L,ThongKe_Phong!Z$2)&gt;1,"?","")</f>
        <v/>
      </c>
      <c r="AA22" s="373" t="str">
        <f>IF(COUNTIFS(TKB_HK2_Moi_Giang!$N:$N,ThongKe_Phong!$B22,TKB_HK2_Moi_Giang!$K:$K,ThongKe_Phong!AA$1,TKB_HK2_Moi_Giang!$L:$L,ThongKe_Phong!AA$2)&gt;0,"X","") &amp; IF(COUNTIFS(TKB_HK2_Moi_Giang!$N:$N,#REF!,TKB_HK2_Moi_Giang!$K:$K,ThongKe_Phong!AA$1,TKB_HK2_Moi_Giang!$L:$L,ThongKe_Phong!AA$2)&gt;1,"?","")</f>
        <v/>
      </c>
      <c r="AB22" s="373" t="str">
        <f>IF(COUNTIFS(TKB_HK2_Moi_Giang!$N:$N,ThongKe_Phong!$B22,TKB_HK2_Moi_Giang!$K:$K,ThongKe_Phong!AB$1,TKB_HK2_Moi_Giang!$L:$L,ThongKe_Phong!AB$2)&gt;0,"X","") &amp; IF(COUNTIFS(TKB_HK2_Moi_Giang!$N:$N,#REF!,TKB_HK2_Moi_Giang!$K:$K,ThongKe_Phong!AB$1,TKB_HK2_Moi_Giang!$L:$L,ThongKe_Phong!AB$2)&gt;1,"?","")</f>
        <v/>
      </c>
      <c r="AC22" s="373" t="str">
        <f>IF(COUNTIFS(TKB_HK2_Moi_Giang!$N:$N,ThongKe_Phong!$B22,TKB_HK2_Moi_Giang!$K:$K,ThongKe_Phong!AC$1,TKB_HK2_Moi_Giang!$L:$L,ThongKe_Phong!AC$2)&gt;0,"X","") &amp; IF(COUNTIFS(TKB_HK2_Moi_Giang!$N:$N,#REF!,TKB_HK2_Moi_Giang!$K:$K,ThongKe_Phong!AC$1,TKB_HK2_Moi_Giang!$L:$L,ThongKe_Phong!AC$2)&gt;1,"?","")</f>
        <v/>
      </c>
      <c r="AD22" s="373" t="str">
        <f>IF(COUNTIFS(TKB_HK2_Moi_Giang!$N:$N,ThongKe_Phong!$B22,TKB_HK2_Moi_Giang!$K:$K,ThongKe_Phong!AD$1,TKB_HK2_Moi_Giang!$L:$L,ThongKe_Phong!AD$2)&gt;0,"X","") &amp; IF(COUNTIFS(TKB_HK2_Moi_Giang!$N:$N,#REF!,TKB_HK2_Moi_Giang!$K:$K,ThongKe_Phong!AD$1,TKB_HK2_Moi_Giang!$L:$L,ThongKe_Phong!AD$2)&gt;1,"?","")</f>
        <v/>
      </c>
      <c r="AE22" s="373" t="str">
        <f>IF(COUNTIFS(TKB_HK2_Moi_Giang!$N:$N,ThongKe_Phong!$B22,TKB_HK2_Moi_Giang!$K:$K,ThongKe_Phong!AE$1,TKB_HK2_Moi_Giang!$L:$L,ThongKe_Phong!AE$2)&gt;0,"X","") &amp; IF(COUNTIFS(TKB_HK2_Moi_Giang!$N:$N,#REF!,TKB_HK2_Moi_Giang!$K:$K,ThongKe_Phong!AE$1,TKB_HK2_Moi_Giang!$L:$L,ThongKe_Phong!AE$2)&gt;1,"?","")</f>
        <v/>
      </c>
      <c r="AF22" s="373" t="str">
        <f>IF(COUNTIFS(TKB_HK2_Moi_Giang!$N:$N,ThongKe_Phong!$B22,TKB_HK2_Moi_Giang!$K:$K,ThongKe_Phong!AF$1,TKB_HK2_Moi_Giang!$L:$L,ThongKe_Phong!AF$2)&gt;0,"X","") &amp; IF(COUNTIFS(TKB_HK2_Moi_Giang!$N:$N,#REF!,TKB_HK2_Moi_Giang!$K:$K,ThongKe_Phong!AF$1,TKB_HK2_Moi_Giang!$L:$L,ThongKe_Phong!AF$2)&gt;1,"?","")</f>
        <v/>
      </c>
      <c r="AG22" s="373" t="str">
        <f>IF(COUNTIFS(TKB_HK2_Moi_Giang!$N:$N,ThongKe_Phong!$B22,TKB_HK2_Moi_Giang!$K:$K,ThongKe_Phong!AG$1,TKB_HK2_Moi_Giang!$L:$L,ThongKe_Phong!AG$2)&gt;0,"X","") &amp; IF(COUNTIFS(TKB_HK2_Moi_Giang!$N:$N,#REF!,TKB_HK2_Moi_Giang!$K:$K,ThongKe_Phong!AG$1,TKB_HK2_Moi_Giang!$L:$L,ThongKe_Phong!AG$2)&gt;1,"?","")</f>
        <v/>
      </c>
    </row>
    <row r="23">
      <c r="A23" s="376"/>
      <c r="B23" s="370" t="s">
        <v>1302</v>
      </c>
      <c r="C23" s="371">
        <v>25.0</v>
      </c>
      <c r="D23" s="372" t="str">
        <f>IF(COUNTIFS(TKB_HK2_Moi_Giang!$N:$N,ThongKe_Phong!$B23,TKB_HK2_Moi_Giang!$K:$K,ThongKe_Phong!D$1,TKB_HK2_Moi_Giang!$L:$L,ThongKe_Phong!D$2)&gt;0,"X","") &amp; IF(COUNTIFS(TKB_HK2_Moi_Giang!$N:$N,TKB_HK2_Moi_Giang!$E1027,TKB_HK2_Moi_Giang!$K:$K,ThongKe_Phong!D$1,TKB_HK2_Moi_Giang!$L:$L,ThongKe_Phong!D$2)&gt;1,"?","")</f>
        <v/>
      </c>
      <c r="E23" s="372" t="str">
        <f>IF(COUNTIFS(TKB_HK2_Moi_Giang!$N:$N,ThongKe_Phong!$B23,TKB_HK2_Moi_Giang!$K:$K,ThongKe_Phong!E$1,TKB_HK2_Moi_Giang!$L:$L,ThongKe_Phong!E$2)&gt;0,"X","") &amp; IF(COUNTIFS(TKB_HK2_Moi_Giang!$N:$N,TKB_HK2_Moi_Giang!$E1027,TKB_HK2_Moi_Giang!$K:$K,ThongKe_Phong!E$1,TKB_HK2_Moi_Giang!$L:$L,ThongKe_Phong!E$2)&gt;1,"?","")</f>
        <v/>
      </c>
      <c r="F23" s="372" t="str">
        <f>IF(COUNTIFS(TKB_HK2_Moi_Giang!$N:$N,ThongKe_Phong!$B23,TKB_HK2_Moi_Giang!$K:$K,ThongKe_Phong!F$1,TKB_HK2_Moi_Giang!$L:$L,ThongKe_Phong!F$2)&gt;0,"X","") &amp; IF(COUNTIFS(TKB_HK2_Moi_Giang!$N:$N,TKB_HK2_Moi_Giang!$E1027,TKB_HK2_Moi_Giang!$K:$K,ThongKe_Phong!F$1,TKB_HK2_Moi_Giang!$L:$L,ThongKe_Phong!F$2)&gt;1,"?","")</f>
        <v/>
      </c>
      <c r="G23" s="372" t="str">
        <f>IF(COUNTIFS(TKB_HK2_Moi_Giang!$N:$N,ThongKe_Phong!$B23,TKB_HK2_Moi_Giang!$K:$K,ThongKe_Phong!G$1,TKB_HK2_Moi_Giang!$L:$L,ThongKe_Phong!G$2)&gt;0,"X","") &amp; IF(COUNTIFS(TKB_HK2_Moi_Giang!$N:$N,TKB_HK2_Moi_Giang!$E1027,TKB_HK2_Moi_Giang!$K:$K,ThongKe_Phong!G$1,TKB_HK2_Moi_Giang!$L:$L,ThongKe_Phong!G$2)&gt;1,"?","")</f>
        <v/>
      </c>
      <c r="H23" s="372" t="str">
        <f>IF(COUNTIFS(TKB_HK2_Moi_Giang!$N:$N,ThongKe_Phong!$B23,TKB_HK2_Moi_Giang!$K:$K,ThongKe_Phong!H$1,TKB_HK2_Moi_Giang!$L:$L,ThongKe_Phong!H$2)&gt;0,"X","") &amp; IF(COUNTIFS(TKB_HK2_Moi_Giang!$N:$N,TKB_HK2_Moi_Giang!$E1027,TKB_HK2_Moi_Giang!$K:$K,ThongKe_Phong!H$1,TKB_HK2_Moi_Giang!$L:$L,ThongKe_Phong!H$2)&gt;1,"?","")</f>
        <v/>
      </c>
      <c r="I23" s="372" t="str">
        <f>IF(COUNTIFS(TKB_HK2_Moi_Giang!$N:$N,ThongKe_Phong!$B23,TKB_HK2_Moi_Giang!$K:$K,ThongKe_Phong!I$1,TKB_HK2_Moi_Giang!$L:$L,ThongKe_Phong!I$2)&gt;0,"X","") &amp; IF(COUNTIFS(TKB_HK2_Moi_Giang!$N:$N,TKB_HK2_Moi_Giang!$E1027,TKB_HK2_Moi_Giang!$K:$K,ThongKe_Phong!I$1,TKB_HK2_Moi_Giang!$L:$L,ThongKe_Phong!I$2)&gt;1,"?","")</f>
        <v/>
      </c>
      <c r="J23" s="372" t="str">
        <f>IF(COUNTIFS(TKB_HK2_Moi_Giang!$N:$N,ThongKe_Phong!$B23,TKB_HK2_Moi_Giang!$K:$K,ThongKe_Phong!J$1,TKB_HK2_Moi_Giang!$L:$L,ThongKe_Phong!J$2)&gt;0,"X","") &amp; IF(COUNTIFS(TKB_HK2_Moi_Giang!$N:$N,TKB_HK2_Moi_Giang!$E1027,TKB_HK2_Moi_Giang!$K:$K,ThongKe_Phong!J$1,TKB_HK2_Moi_Giang!$L:$L,ThongKe_Phong!J$2)&gt;1,"?","")</f>
        <v>X</v>
      </c>
      <c r="K23" s="372" t="str">
        <f>IF(COUNTIFS(TKB_HK2_Moi_Giang!$N:$N,ThongKe_Phong!$B23,TKB_HK2_Moi_Giang!$K:$K,ThongKe_Phong!K$1,TKB_HK2_Moi_Giang!$L:$L,ThongKe_Phong!K$2)&gt;0,"X","") &amp; IF(COUNTIFS(TKB_HK2_Moi_Giang!$N:$N,TKB_HK2_Moi_Giang!$E1027,TKB_HK2_Moi_Giang!$K:$K,ThongKe_Phong!K$1,TKB_HK2_Moi_Giang!$L:$L,ThongKe_Phong!K$2)&gt;1,"?","")</f>
        <v>X</v>
      </c>
      <c r="L23" s="372" t="str">
        <f>IF(COUNTIFS(TKB_HK2_Moi_Giang!$N:$N,ThongKe_Phong!$B23,TKB_HK2_Moi_Giang!$K:$K,ThongKe_Phong!L$1,TKB_HK2_Moi_Giang!$L:$L,ThongKe_Phong!L$2)&gt;0,"X","") &amp; IF(COUNTIFS(TKB_HK2_Moi_Giang!$N:$N,TKB_HK2_Moi_Giang!$E1027,TKB_HK2_Moi_Giang!$K:$K,ThongKe_Phong!L$1,TKB_HK2_Moi_Giang!$L:$L,ThongKe_Phong!L$2)&gt;1,"?","")</f>
        <v>X</v>
      </c>
      <c r="M23" s="372" t="str">
        <f>IF(COUNTIFS(TKB_HK2_Moi_Giang!$N:$N,ThongKe_Phong!$B23,TKB_HK2_Moi_Giang!$K:$K,ThongKe_Phong!M$1,TKB_HK2_Moi_Giang!$L:$L,ThongKe_Phong!M$2)&gt;0,"X","") &amp; IF(COUNTIFS(TKB_HK2_Moi_Giang!$N:$N,TKB_HK2_Moi_Giang!$E1027,TKB_HK2_Moi_Giang!$K:$K,ThongKe_Phong!M$1,TKB_HK2_Moi_Giang!$L:$L,ThongKe_Phong!M$2)&gt;1,"?","")</f>
        <v/>
      </c>
      <c r="N23" s="372" t="str">
        <f>IF(COUNTIFS(TKB_HK2_Moi_Giang!$N:$N,ThongKe_Phong!$B23,TKB_HK2_Moi_Giang!$K:$K,ThongKe_Phong!N$1,TKB_HK2_Moi_Giang!$L:$L,ThongKe_Phong!N$2)&gt;0,"X","") &amp; IF(COUNTIFS(TKB_HK2_Moi_Giang!$N:$N,TKB_HK2_Moi_Giang!$E1027,TKB_HK2_Moi_Giang!$K:$K,ThongKe_Phong!N$1,TKB_HK2_Moi_Giang!$L:$L,ThongKe_Phong!N$2)&gt;1,"?","")</f>
        <v/>
      </c>
      <c r="O23" s="372" t="str">
        <f>IF(COUNTIFS(TKB_HK2_Moi_Giang!$N:$N,ThongKe_Phong!$B23,TKB_HK2_Moi_Giang!$K:$K,ThongKe_Phong!O$1,TKB_HK2_Moi_Giang!$L:$L,ThongKe_Phong!O$2)&gt;0,"X","") &amp; IF(COUNTIFS(TKB_HK2_Moi_Giang!$N:$N,TKB_HK2_Moi_Giang!$E1027,TKB_HK2_Moi_Giang!$K:$K,ThongKe_Phong!O$1,TKB_HK2_Moi_Giang!$L:$L,ThongKe_Phong!O$2)&gt;1,"?","")</f>
        <v>X</v>
      </c>
      <c r="P23" s="372" t="str">
        <f>IF(COUNTIFS(TKB_HK2_Moi_Giang!$N:$N,ThongKe_Phong!$B23,TKB_HK2_Moi_Giang!$K:$K,ThongKe_Phong!P$1,TKB_HK2_Moi_Giang!$L:$L,ThongKe_Phong!P$2)&gt;0,"X","") &amp; IF(COUNTIFS(TKB_HK2_Moi_Giang!$N:$N,TKB_HK2_Moi_Giang!$E1027,TKB_HK2_Moi_Giang!$K:$K,ThongKe_Phong!P$1,TKB_HK2_Moi_Giang!$L:$L,ThongKe_Phong!P$2)&gt;1,"?","")</f>
        <v/>
      </c>
      <c r="Q23" s="372" t="str">
        <f>IF(COUNTIFS(TKB_HK2_Moi_Giang!$N:$N,ThongKe_Phong!$B23,TKB_HK2_Moi_Giang!$K:$K,ThongKe_Phong!Q$1,TKB_HK2_Moi_Giang!$L:$L,ThongKe_Phong!Q$2)&gt;0,"X","") &amp; IF(COUNTIFS(TKB_HK2_Moi_Giang!$N:$N,TKB_HK2_Moi_Giang!$E1027,TKB_HK2_Moi_Giang!$K:$K,ThongKe_Phong!Q$1,TKB_HK2_Moi_Giang!$L:$L,ThongKe_Phong!Q$2)&gt;1,"?","")</f>
        <v/>
      </c>
      <c r="R23" s="372" t="str">
        <f>IF(COUNTIFS(TKB_HK2_Moi_Giang!$N:$N,ThongKe_Phong!$B23,TKB_HK2_Moi_Giang!$K:$K,ThongKe_Phong!R$1,TKB_HK2_Moi_Giang!$L:$L,ThongKe_Phong!R$2)&gt;0,"X","") &amp; IF(COUNTIFS(TKB_HK2_Moi_Giang!$N:$N,TKB_HK2_Moi_Giang!$E1027,TKB_HK2_Moi_Giang!$K:$K,ThongKe_Phong!R$1,TKB_HK2_Moi_Giang!$L:$L,ThongKe_Phong!R$2)&gt;1,"?","")</f>
        <v/>
      </c>
      <c r="S23" s="372" t="str">
        <f>IF(COUNTIFS(TKB_HK2_Moi_Giang!$N:$N,ThongKe_Phong!$B23,TKB_HK2_Moi_Giang!$K:$K,ThongKe_Phong!S$1,TKB_HK2_Moi_Giang!$L:$L,ThongKe_Phong!S$2)&gt;0,"X","") &amp; IF(COUNTIFS(TKB_HK2_Moi_Giang!$N:$N,TKB_HK2_Moi_Giang!$E1027,TKB_HK2_Moi_Giang!$K:$K,ThongKe_Phong!S$1,TKB_HK2_Moi_Giang!$L:$L,ThongKe_Phong!S$2)&gt;1,"?","")</f>
        <v/>
      </c>
      <c r="T23" s="372" t="str">
        <f>IF(COUNTIFS(TKB_HK2_Moi_Giang!$N:$N,ThongKe_Phong!$B23,TKB_HK2_Moi_Giang!$K:$K,ThongKe_Phong!T$1,TKB_HK2_Moi_Giang!$L:$L,ThongKe_Phong!T$2)&gt;0,"X","") &amp; IF(COUNTIFS(TKB_HK2_Moi_Giang!$N:$N,TKB_HK2_Moi_Giang!$E1027,TKB_HK2_Moi_Giang!$K:$K,ThongKe_Phong!T$1,TKB_HK2_Moi_Giang!$L:$L,ThongKe_Phong!T$2)&gt;1,"?","")</f>
        <v/>
      </c>
      <c r="U23" s="372" t="str">
        <f>IF(COUNTIFS(TKB_HK2_Moi_Giang!$N:$N,ThongKe_Phong!$B23,TKB_HK2_Moi_Giang!$K:$K,ThongKe_Phong!U$1,TKB_HK2_Moi_Giang!$L:$L,ThongKe_Phong!U$2)&gt;0,"X","") &amp; IF(COUNTIFS(TKB_HK2_Moi_Giang!$N:$N,TKB_HK2_Moi_Giang!$E1027,TKB_HK2_Moi_Giang!$K:$K,ThongKe_Phong!U$1,TKB_HK2_Moi_Giang!$L:$L,ThongKe_Phong!U$2)&gt;1,"?","")</f>
        <v/>
      </c>
      <c r="V23" s="373" t="str">
        <f>IF(COUNTIFS(TKB_HK2_Moi_Giang!$N:$N,ThongKe_Phong!$B23,TKB_HK2_Moi_Giang!$K:$K,ThongKe_Phong!V$1,TKB_HK2_Moi_Giang!$L:$L,ThongKe_Phong!V$2)&gt;0,"X","") &amp; IF(COUNTIFS(TKB_HK2_Moi_Giang!$N:$N,TKB_HK2_Moi_Giang!$E1027,TKB_HK2_Moi_Giang!$K:$K,ThongKe_Phong!V$1,TKB_HK2_Moi_Giang!$L:$L,ThongKe_Phong!V$2)&gt;1,"?","")</f>
        <v>X</v>
      </c>
      <c r="W23" s="373" t="str">
        <f>IF(COUNTIFS(TKB_HK2_Moi_Giang!$N:$N,ThongKe_Phong!$B23,TKB_HK2_Moi_Giang!$K:$K,ThongKe_Phong!W$1,TKB_HK2_Moi_Giang!$L:$L,ThongKe_Phong!W$2)&gt;0,"X","") &amp; IF(COUNTIFS(TKB_HK2_Moi_Giang!$N:$N,TKB_HK2_Moi_Giang!$E1027,TKB_HK2_Moi_Giang!$K:$K,ThongKe_Phong!W$1,TKB_HK2_Moi_Giang!$L:$L,ThongKe_Phong!W$2)&gt;1,"?","")</f>
        <v>X</v>
      </c>
      <c r="X23" s="373" t="str">
        <f>IF(COUNTIFS(TKB_HK2_Moi_Giang!$N:$N,ThongKe_Phong!$B23,TKB_HK2_Moi_Giang!$K:$K,ThongKe_Phong!X$1,TKB_HK2_Moi_Giang!$L:$L,ThongKe_Phong!X$2)&gt;0,"X","") &amp; IF(COUNTIFS(TKB_HK2_Moi_Giang!$N:$N,TKB_HK2_Moi_Giang!$E1027,TKB_HK2_Moi_Giang!$K:$K,ThongKe_Phong!X$1,TKB_HK2_Moi_Giang!$L:$L,ThongKe_Phong!X$2)&gt;1,"?","")</f>
        <v>X</v>
      </c>
      <c r="Y23" s="373" t="str">
        <f>IF(COUNTIFS(TKB_HK2_Moi_Giang!$N:$N,ThongKe_Phong!$B23,TKB_HK2_Moi_Giang!$K:$K,ThongKe_Phong!Y$1,TKB_HK2_Moi_Giang!$L:$L,ThongKe_Phong!Y$2)&gt;0,"X","") &amp; IF(COUNTIFS(TKB_HK2_Moi_Giang!$N:$N,TKB_HK2_Moi_Giang!$E1027,TKB_HK2_Moi_Giang!$K:$K,ThongKe_Phong!Y$1,TKB_HK2_Moi_Giang!$L:$L,ThongKe_Phong!Y$2)&gt;1,"?","")</f>
        <v>X</v>
      </c>
      <c r="Z23" s="373" t="str">
        <f>IF(COUNTIFS(TKB_HK2_Moi_Giang!$N:$N,ThongKe_Phong!$B23,TKB_HK2_Moi_Giang!$K:$K,ThongKe_Phong!Z$1,TKB_HK2_Moi_Giang!$L:$L,ThongKe_Phong!Z$2)&gt;0,"X","") &amp; IF(COUNTIFS(TKB_HK2_Moi_Giang!$N:$N,TKB_HK2_Moi_Giang!$E1027,TKB_HK2_Moi_Giang!$K:$K,ThongKe_Phong!Z$1,TKB_HK2_Moi_Giang!$L:$L,ThongKe_Phong!Z$2)&gt;1,"?","")</f>
        <v/>
      </c>
      <c r="AA23" s="373" t="str">
        <f>IF(COUNTIFS(TKB_HK2_Moi_Giang!$N:$N,ThongKe_Phong!$B23,TKB_HK2_Moi_Giang!$K:$K,ThongKe_Phong!AA$1,TKB_HK2_Moi_Giang!$L:$L,ThongKe_Phong!AA$2)&gt;0,"X","") &amp; IF(COUNTIFS(TKB_HK2_Moi_Giang!$N:$N,TKB_HK2_Moi_Giang!$E1027,TKB_HK2_Moi_Giang!$K:$K,ThongKe_Phong!AA$1,TKB_HK2_Moi_Giang!$L:$L,ThongKe_Phong!AA$2)&gt;1,"?","")</f>
        <v/>
      </c>
      <c r="AB23" s="373" t="str">
        <f>IF(COUNTIFS(TKB_HK2_Moi_Giang!$N:$N,ThongKe_Phong!$B23,TKB_HK2_Moi_Giang!$K:$K,ThongKe_Phong!AB$1,TKB_HK2_Moi_Giang!$L:$L,ThongKe_Phong!AB$2)&gt;0,"X","") &amp; IF(COUNTIFS(TKB_HK2_Moi_Giang!$N:$N,TKB_HK2_Moi_Giang!$E1027,TKB_HK2_Moi_Giang!$K:$K,ThongKe_Phong!AB$1,TKB_HK2_Moi_Giang!$L:$L,ThongKe_Phong!AB$2)&gt;1,"?","")</f>
        <v/>
      </c>
      <c r="AC23" s="373" t="str">
        <f>IF(COUNTIFS(TKB_HK2_Moi_Giang!$N:$N,ThongKe_Phong!$B23,TKB_HK2_Moi_Giang!$K:$K,ThongKe_Phong!AC$1,TKB_HK2_Moi_Giang!$L:$L,ThongKe_Phong!AC$2)&gt;0,"X","") &amp; IF(COUNTIFS(TKB_HK2_Moi_Giang!$N:$N,TKB_HK2_Moi_Giang!$E1027,TKB_HK2_Moi_Giang!$K:$K,ThongKe_Phong!AC$1,TKB_HK2_Moi_Giang!$L:$L,ThongKe_Phong!AC$2)&gt;1,"?","")</f>
        <v/>
      </c>
      <c r="AD23" s="373" t="str">
        <f>IF(COUNTIFS(TKB_HK2_Moi_Giang!$N:$N,ThongKe_Phong!$B23,TKB_HK2_Moi_Giang!$K:$K,ThongKe_Phong!AD$1,TKB_HK2_Moi_Giang!$L:$L,ThongKe_Phong!AD$2)&gt;0,"X","") &amp; IF(COUNTIFS(TKB_HK2_Moi_Giang!$N:$N,TKB_HK2_Moi_Giang!$E1027,TKB_HK2_Moi_Giang!$K:$K,ThongKe_Phong!AD$1,TKB_HK2_Moi_Giang!$L:$L,ThongKe_Phong!AD$2)&gt;1,"?","")</f>
        <v/>
      </c>
      <c r="AE23" s="373" t="str">
        <f>IF(COUNTIFS(TKB_HK2_Moi_Giang!$N:$N,ThongKe_Phong!$B23,TKB_HK2_Moi_Giang!$K:$K,ThongKe_Phong!AE$1,TKB_HK2_Moi_Giang!$L:$L,ThongKe_Phong!AE$2)&gt;0,"X","") &amp; IF(COUNTIFS(TKB_HK2_Moi_Giang!$N:$N,TKB_HK2_Moi_Giang!$E1027,TKB_HK2_Moi_Giang!$K:$K,ThongKe_Phong!AE$1,TKB_HK2_Moi_Giang!$L:$L,ThongKe_Phong!AE$2)&gt;1,"?","")</f>
        <v/>
      </c>
      <c r="AF23" s="373" t="str">
        <f>IF(COUNTIFS(TKB_HK2_Moi_Giang!$N:$N,ThongKe_Phong!$B23,TKB_HK2_Moi_Giang!$K:$K,ThongKe_Phong!AF$1,TKB_HK2_Moi_Giang!$L:$L,ThongKe_Phong!AF$2)&gt;0,"X","") &amp; IF(COUNTIFS(TKB_HK2_Moi_Giang!$N:$N,TKB_HK2_Moi_Giang!$E1027,TKB_HK2_Moi_Giang!$K:$K,ThongKe_Phong!AF$1,TKB_HK2_Moi_Giang!$L:$L,ThongKe_Phong!AF$2)&gt;1,"?","")</f>
        <v/>
      </c>
      <c r="AG23" s="373" t="str">
        <f>IF(COUNTIFS(TKB_HK2_Moi_Giang!$N:$N,ThongKe_Phong!$B23,TKB_HK2_Moi_Giang!$K:$K,ThongKe_Phong!AG$1,TKB_HK2_Moi_Giang!$L:$L,ThongKe_Phong!AG$2)&gt;0,"X","") &amp; IF(COUNTIFS(TKB_HK2_Moi_Giang!$N:$N,TKB_HK2_Moi_Giang!$E1027,TKB_HK2_Moi_Giang!$K:$K,ThongKe_Phong!AG$1,TKB_HK2_Moi_Giang!$L:$L,ThongKe_Phong!AG$2)&gt;1,"?","")</f>
        <v/>
      </c>
    </row>
    <row r="24">
      <c r="A24" s="376"/>
      <c r="B24" s="370" t="s">
        <v>1308</v>
      </c>
      <c r="C24" s="374">
        <v>35.0</v>
      </c>
      <c r="D24" s="372" t="str">
        <f>IF(COUNTIFS(TKB_HK2_Moi_Giang!$N:$N,ThongKe_Phong!$B24,TKB_HK2_Moi_Giang!$K:$K,ThongKe_Phong!D$1,TKB_HK2_Moi_Giang!$L:$L,ThongKe_Phong!D$2)&gt;0,"X","") &amp; IF(COUNTIFS(TKB_HK2_Moi_Giang!$N:$N,#REF!,TKB_HK2_Moi_Giang!$K:$K,ThongKe_Phong!D$1,TKB_HK2_Moi_Giang!$L:$L,ThongKe_Phong!D$2)&gt;1,"?","")</f>
        <v/>
      </c>
      <c r="E24" s="372" t="str">
        <f>IF(COUNTIFS(TKB_HK2_Moi_Giang!$N:$N,ThongKe_Phong!$B24,TKB_HK2_Moi_Giang!$K:$K,ThongKe_Phong!E$1,TKB_HK2_Moi_Giang!$L:$L,ThongKe_Phong!E$2)&gt;0,"X","") &amp; IF(COUNTIFS(TKB_HK2_Moi_Giang!$N:$N,#REF!,TKB_HK2_Moi_Giang!$K:$K,ThongKe_Phong!E$1,TKB_HK2_Moi_Giang!$L:$L,ThongKe_Phong!E$2)&gt;1,"?","")</f>
        <v/>
      </c>
      <c r="F24" s="372" t="str">
        <f>IF(COUNTIFS(TKB_HK2_Moi_Giang!$N:$N,ThongKe_Phong!$B24,TKB_HK2_Moi_Giang!$K:$K,ThongKe_Phong!F$1,TKB_HK2_Moi_Giang!$L:$L,ThongKe_Phong!F$2)&gt;0,"X","") &amp; IF(COUNTIFS(TKB_HK2_Moi_Giang!$N:$N,#REF!,TKB_HK2_Moi_Giang!$K:$K,ThongKe_Phong!F$1,TKB_HK2_Moi_Giang!$L:$L,ThongKe_Phong!F$2)&gt;1,"?","")</f>
        <v/>
      </c>
      <c r="G24" s="372" t="str">
        <f>IF(COUNTIFS(TKB_HK2_Moi_Giang!$N:$N,ThongKe_Phong!$B24,TKB_HK2_Moi_Giang!$K:$K,ThongKe_Phong!G$1,TKB_HK2_Moi_Giang!$L:$L,ThongKe_Phong!G$2)&gt;0,"X","") &amp; IF(COUNTIFS(TKB_HK2_Moi_Giang!$N:$N,#REF!,TKB_HK2_Moi_Giang!$K:$K,ThongKe_Phong!G$1,TKB_HK2_Moi_Giang!$L:$L,ThongKe_Phong!G$2)&gt;1,"?","")</f>
        <v/>
      </c>
      <c r="H24" s="372" t="str">
        <f>IF(COUNTIFS(TKB_HK2_Moi_Giang!$N:$N,ThongKe_Phong!$B24,TKB_HK2_Moi_Giang!$K:$K,ThongKe_Phong!H$1,TKB_HK2_Moi_Giang!$L:$L,ThongKe_Phong!H$2)&gt;0,"X","") &amp; IF(COUNTIFS(TKB_HK2_Moi_Giang!$N:$N,#REF!,TKB_HK2_Moi_Giang!$K:$K,ThongKe_Phong!H$1,TKB_HK2_Moi_Giang!$L:$L,ThongKe_Phong!H$2)&gt;1,"?","")</f>
        <v/>
      </c>
      <c r="I24" s="372" t="str">
        <f>IF(COUNTIFS(TKB_HK2_Moi_Giang!$N:$N,ThongKe_Phong!$B24,TKB_HK2_Moi_Giang!$K:$K,ThongKe_Phong!I$1,TKB_HK2_Moi_Giang!$L:$L,ThongKe_Phong!I$2)&gt;0,"X","") &amp; IF(COUNTIFS(TKB_HK2_Moi_Giang!$N:$N,#REF!,TKB_HK2_Moi_Giang!$K:$K,ThongKe_Phong!I$1,TKB_HK2_Moi_Giang!$L:$L,ThongKe_Phong!I$2)&gt;1,"?","")</f>
        <v/>
      </c>
      <c r="J24" s="372" t="str">
        <f>IF(COUNTIFS(TKB_HK2_Moi_Giang!$N:$N,ThongKe_Phong!$B24,TKB_HK2_Moi_Giang!$K:$K,ThongKe_Phong!J$1,TKB_HK2_Moi_Giang!$L:$L,ThongKe_Phong!J$2)&gt;0,"X","") &amp; IF(COUNTIFS(TKB_HK2_Moi_Giang!$N:$N,#REF!,TKB_HK2_Moi_Giang!$K:$K,ThongKe_Phong!J$1,TKB_HK2_Moi_Giang!$L:$L,ThongKe_Phong!J$2)&gt;1,"?","")</f>
        <v/>
      </c>
      <c r="K24" s="372" t="str">
        <f>IF(COUNTIFS(TKB_HK2_Moi_Giang!$N:$N,ThongKe_Phong!$B24,TKB_HK2_Moi_Giang!$K:$K,ThongKe_Phong!K$1,TKB_HK2_Moi_Giang!$L:$L,ThongKe_Phong!K$2)&gt;0,"X","") &amp; IF(COUNTIFS(TKB_HK2_Moi_Giang!$N:$N,#REF!,TKB_HK2_Moi_Giang!$K:$K,ThongKe_Phong!K$1,TKB_HK2_Moi_Giang!$L:$L,ThongKe_Phong!K$2)&gt;1,"?","")</f>
        <v/>
      </c>
      <c r="L24" s="372" t="str">
        <f>IF(COUNTIFS(TKB_HK2_Moi_Giang!$N:$N,ThongKe_Phong!$B24,TKB_HK2_Moi_Giang!$K:$K,ThongKe_Phong!L$1,TKB_HK2_Moi_Giang!$L:$L,ThongKe_Phong!L$2)&gt;0,"X","") &amp; IF(COUNTIFS(TKB_HK2_Moi_Giang!$N:$N,#REF!,TKB_HK2_Moi_Giang!$K:$K,ThongKe_Phong!L$1,TKB_HK2_Moi_Giang!$L:$L,ThongKe_Phong!L$2)&gt;1,"?","")</f>
        <v>X</v>
      </c>
      <c r="M24" s="372" t="str">
        <f>IF(COUNTIFS(TKB_HK2_Moi_Giang!$N:$N,ThongKe_Phong!$B24,TKB_HK2_Moi_Giang!$K:$K,ThongKe_Phong!M$1,TKB_HK2_Moi_Giang!$L:$L,ThongKe_Phong!M$2)&gt;0,"X","") &amp; IF(COUNTIFS(TKB_HK2_Moi_Giang!$N:$N,#REF!,TKB_HK2_Moi_Giang!$K:$K,ThongKe_Phong!M$1,TKB_HK2_Moi_Giang!$L:$L,ThongKe_Phong!M$2)&gt;1,"?","")</f>
        <v>X</v>
      </c>
      <c r="N24" s="372" t="str">
        <f>IF(COUNTIFS(TKB_HK2_Moi_Giang!$N:$N,ThongKe_Phong!$B24,TKB_HK2_Moi_Giang!$K:$K,ThongKe_Phong!N$1,TKB_HK2_Moi_Giang!$L:$L,ThongKe_Phong!N$2)&gt;0,"X","") &amp; IF(COUNTIFS(TKB_HK2_Moi_Giang!$N:$N,#REF!,TKB_HK2_Moi_Giang!$K:$K,ThongKe_Phong!N$1,TKB_HK2_Moi_Giang!$L:$L,ThongKe_Phong!N$2)&gt;1,"?","")</f>
        <v>X</v>
      </c>
      <c r="O24" s="372" t="str">
        <f>IF(COUNTIFS(TKB_HK2_Moi_Giang!$N:$N,ThongKe_Phong!$B24,TKB_HK2_Moi_Giang!$K:$K,ThongKe_Phong!O$1,TKB_HK2_Moi_Giang!$L:$L,ThongKe_Phong!O$2)&gt;0,"X","") &amp; IF(COUNTIFS(TKB_HK2_Moi_Giang!$N:$N,#REF!,TKB_HK2_Moi_Giang!$K:$K,ThongKe_Phong!O$1,TKB_HK2_Moi_Giang!$L:$L,ThongKe_Phong!O$2)&gt;1,"?","")</f>
        <v/>
      </c>
      <c r="P24" s="372" t="str">
        <f>IF(COUNTIFS(TKB_HK2_Moi_Giang!$N:$N,ThongKe_Phong!$B24,TKB_HK2_Moi_Giang!$K:$K,ThongKe_Phong!P$1,TKB_HK2_Moi_Giang!$L:$L,ThongKe_Phong!P$2)&gt;0,"X","") &amp; IF(COUNTIFS(TKB_HK2_Moi_Giang!$N:$N,#REF!,TKB_HK2_Moi_Giang!$K:$K,ThongKe_Phong!P$1,TKB_HK2_Moi_Giang!$L:$L,ThongKe_Phong!P$2)&gt;1,"?","")</f>
        <v/>
      </c>
      <c r="Q24" s="372" t="str">
        <f>IF(COUNTIFS(TKB_HK2_Moi_Giang!$N:$N,ThongKe_Phong!$B24,TKB_HK2_Moi_Giang!$K:$K,ThongKe_Phong!Q$1,TKB_HK2_Moi_Giang!$L:$L,ThongKe_Phong!Q$2)&gt;0,"X","") &amp; IF(COUNTIFS(TKB_HK2_Moi_Giang!$N:$N,#REF!,TKB_HK2_Moi_Giang!$K:$K,ThongKe_Phong!Q$1,TKB_HK2_Moi_Giang!$L:$L,ThongKe_Phong!Q$2)&gt;1,"?","")</f>
        <v/>
      </c>
      <c r="R24" s="372" t="str">
        <f>IF(COUNTIFS(TKB_HK2_Moi_Giang!$N:$N,ThongKe_Phong!$B24,TKB_HK2_Moi_Giang!$K:$K,ThongKe_Phong!R$1,TKB_HK2_Moi_Giang!$L:$L,ThongKe_Phong!R$2)&gt;0,"X","") &amp; IF(COUNTIFS(TKB_HK2_Moi_Giang!$N:$N,#REF!,TKB_HK2_Moi_Giang!$K:$K,ThongKe_Phong!R$1,TKB_HK2_Moi_Giang!$L:$L,ThongKe_Phong!R$2)&gt;1,"?","")</f>
        <v/>
      </c>
      <c r="S24" s="372" t="str">
        <f>IF(COUNTIFS(TKB_HK2_Moi_Giang!$N:$N,ThongKe_Phong!$B24,TKB_HK2_Moi_Giang!$K:$K,ThongKe_Phong!S$1,TKB_HK2_Moi_Giang!$L:$L,ThongKe_Phong!S$2)&gt;0,"X","") &amp; IF(COUNTIFS(TKB_HK2_Moi_Giang!$N:$N,#REF!,TKB_HK2_Moi_Giang!$K:$K,ThongKe_Phong!S$1,TKB_HK2_Moi_Giang!$L:$L,ThongKe_Phong!S$2)&gt;1,"?","")</f>
        <v/>
      </c>
      <c r="T24" s="372" t="str">
        <f>IF(COUNTIFS(TKB_HK2_Moi_Giang!$N:$N,ThongKe_Phong!$B24,TKB_HK2_Moi_Giang!$K:$K,ThongKe_Phong!T$1,TKB_HK2_Moi_Giang!$L:$L,ThongKe_Phong!T$2)&gt;0,"X","") &amp; IF(COUNTIFS(TKB_HK2_Moi_Giang!$N:$N,#REF!,TKB_HK2_Moi_Giang!$K:$K,ThongKe_Phong!T$1,TKB_HK2_Moi_Giang!$L:$L,ThongKe_Phong!T$2)&gt;1,"?","")</f>
        <v/>
      </c>
      <c r="U24" s="372" t="str">
        <f>IF(COUNTIFS(TKB_HK2_Moi_Giang!$N:$N,ThongKe_Phong!$B24,TKB_HK2_Moi_Giang!$K:$K,ThongKe_Phong!U$1,TKB_HK2_Moi_Giang!$L:$L,ThongKe_Phong!U$2)&gt;0,"X","") &amp; IF(COUNTIFS(TKB_HK2_Moi_Giang!$N:$N,#REF!,TKB_HK2_Moi_Giang!$K:$K,ThongKe_Phong!U$1,TKB_HK2_Moi_Giang!$L:$L,ThongKe_Phong!U$2)&gt;1,"?","")</f>
        <v/>
      </c>
      <c r="V24" s="373" t="str">
        <f>IF(COUNTIFS(TKB_HK2_Moi_Giang!$N:$N,ThongKe_Phong!$B24,TKB_HK2_Moi_Giang!$K:$K,ThongKe_Phong!V$1,TKB_HK2_Moi_Giang!$L:$L,ThongKe_Phong!V$2)&gt;0,"X","") &amp; IF(COUNTIFS(TKB_HK2_Moi_Giang!$N:$N,#REF!,TKB_HK2_Moi_Giang!$K:$K,ThongKe_Phong!V$1,TKB_HK2_Moi_Giang!$L:$L,ThongKe_Phong!V$2)&gt;1,"?","")</f>
        <v/>
      </c>
      <c r="W24" s="373" t="str">
        <f>IF(COUNTIFS(TKB_HK2_Moi_Giang!$N:$N,ThongKe_Phong!$B24,TKB_HK2_Moi_Giang!$K:$K,ThongKe_Phong!W$1,TKB_HK2_Moi_Giang!$L:$L,ThongKe_Phong!W$2)&gt;0,"X","") &amp; IF(COUNTIFS(TKB_HK2_Moi_Giang!$N:$N,#REF!,TKB_HK2_Moi_Giang!$K:$K,ThongKe_Phong!W$1,TKB_HK2_Moi_Giang!$L:$L,ThongKe_Phong!W$2)&gt;1,"?","")</f>
        <v>X</v>
      </c>
      <c r="X24" s="373" t="str">
        <f>IF(COUNTIFS(TKB_HK2_Moi_Giang!$N:$N,ThongKe_Phong!$B24,TKB_HK2_Moi_Giang!$K:$K,ThongKe_Phong!X$1,TKB_HK2_Moi_Giang!$L:$L,ThongKe_Phong!X$2)&gt;0,"X","") &amp; IF(COUNTIFS(TKB_HK2_Moi_Giang!$N:$N,#REF!,TKB_HK2_Moi_Giang!$K:$K,ThongKe_Phong!X$1,TKB_HK2_Moi_Giang!$L:$L,ThongKe_Phong!X$2)&gt;1,"?","")</f>
        <v>X</v>
      </c>
      <c r="Y24" s="373" t="str">
        <f>IF(COUNTIFS(TKB_HK2_Moi_Giang!$N:$N,ThongKe_Phong!$B24,TKB_HK2_Moi_Giang!$K:$K,ThongKe_Phong!Y$1,TKB_HK2_Moi_Giang!$L:$L,ThongKe_Phong!Y$2)&gt;0,"X","") &amp; IF(COUNTIFS(TKB_HK2_Moi_Giang!$N:$N,#REF!,TKB_HK2_Moi_Giang!$K:$K,ThongKe_Phong!Y$1,TKB_HK2_Moi_Giang!$L:$L,ThongKe_Phong!Y$2)&gt;1,"?","")</f>
        <v/>
      </c>
      <c r="Z24" s="373" t="str">
        <f>IF(COUNTIFS(TKB_HK2_Moi_Giang!$N:$N,ThongKe_Phong!$B24,TKB_HK2_Moi_Giang!$K:$K,ThongKe_Phong!Z$1,TKB_HK2_Moi_Giang!$L:$L,ThongKe_Phong!Z$2)&gt;0,"X","") &amp; IF(COUNTIFS(TKB_HK2_Moi_Giang!$N:$N,#REF!,TKB_HK2_Moi_Giang!$K:$K,ThongKe_Phong!Z$1,TKB_HK2_Moi_Giang!$L:$L,ThongKe_Phong!Z$2)&gt;1,"?","")</f>
        <v>X</v>
      </c>
      <c r="AA24" s="373" t="str">
        <f>IF(COUNTIFS(TKB_HK2_Moi_Giang!$N:$N,ThongKe_Phong!$B24,TKB_HK2_Moi_Giang!$K:$K,ThongKe_Phong!AA$1,TKB_HK2_Moi_Giang!$L:$L,ThongKe_Phong!AA$2)&gt;0,"X","") &amp; IF(COUNTIFS(TKB_HK2_Moi_Giang!$N:$N,#REF!,TKB_HK2_Moi_Giang!$K:$K,ThongKe_Phong!AA$1,TKB_HK2_Moi_Giang!$L:$L,ThongKe_Phong!AA$2)&gt;1,"?","")</f>
        <v/>
      </c>
      <c r="AB24" s="373" t="str">
        <f>IF(COUNTIFS(TKB_HK2_Moi_Giang!$N:$N,ThongKe_Phong!$B24,TKB_HK2_Moi_Giang!$K:$K,ThongKe_Phong!AB$1,TKB_HK2_Moi_Giang!$L:$L,ThongKe_Phong!AB$2)&gt;0,"X","") &amp; IF(COUNTIFS(TKB_HK2_Moi_Giang!$N:$N,#REF!,TKB_HK2_Moi_Giang!$K:$K,ThongKe_Phong!AB$1,TKB_HK2_Moi_Giang!$L:$L,ThongKe_Phong!AB$2)&gt;1,"?","")</f>
        <v/>
      </c>
      <c r="AC24" s="373" t="str">
        <f>IF(COUNTIFS(TKB_HK2_Moi_Giang!$N:$N,ThongKe_Phong!$B24,TKB_HK2_Moi_Giang!$K:$K,ThongKe_Phong!AC$1,TKB_HK2_Moi_Giang!$L:$L,ThongKe_Phong!AC$2)&gt;0,"X","") &amp; IF(COUNTIFS(TKB_HK2_Moi_Giang!$N:$N,#REF!,TKB_HK2_Moi_Giang!$K:$K,ThongKe_Phong!AC$1,TKB_HK2_Moi_Giang!$L:$L,ThongKe_Phong!AC$2)&gt;1,"?","")</f>
        <v/>
      </c>
      <c r="AD24" s="373" t="str">
        <f>IF(COUNTIFS(TKB_HK2_Moi_Giang!$N:$N,ThongKe_Phong!$B24,TKB_HK2_Moi_Giang!$K:$K,ThongKe_Phong!AD$1,TKB_HK2_Moi_Giang!$L:$L,ThongKe_Phong!AD$2)&gt;0,"X","") &amp; IF(COUNTIFS(TKB_HK2_Moi_Giang!$N:$N,#REF!,TKB_HK2_Moi_Giang!$K:$K,ThongKe_Phong!AD$1,TKB_HK2_Moi_Giang!$L:$L,ThongKe_Phong!AD$2)&gt;1,"?","")</f>
        <v/>
      </c>
      <c r="AE24" s="373" t="str">
        <f>IF(COUNTIFS(TKB_HK2_Moi_Giang!$N:$N,ThongKe_Phong!$B24,TKB_HK2_Moi_Giang!$K:$K,ThongKe_Phong!AE$1,TKB_HK2_Moi_Giang!$L:$L,ThongKe_Phong!AE$2)&gt;0,"X","") &amp; IF(COUNTIFS(TKB_HK2_Moi_Giang!$N:$N,#REF!,TKB_HK2_Moi_Giang!$K:$K,ThongKe_Phong!AE$1,TKB_HK2_Moi_Giang!$L:$L,ThongKe_Phong!AE$2)&gt;1,"?","")</f>
        <v/>
      </c>
      <c r="AF24" s="373" t="str">
        <f>IF(COUNTIFS(TKB_HK2_Moi_Giang!$N:$N,ThongKe_Phong!$B24,TKB_HK2_Moi_Giang!$K:$K,ThongKe_Phong!AF$1,TKB_HK2_Moi_Giang!$L:$L,ThongKe_Phong!AF$2)&gt;0,"X","") &amp; IF(COUNTIFS(TKB_HK2_Moi_Giang!$N:$N,#REF!,TKB_HK2_Moi_Giang!$K:$K,ThongKe_Phong!AF$1,TKB_HK2_Moi_Giang!$L:$L,ThongKe_Phong!AF$2)&gt;1,"?","")</f>
        <v/>
      </c>
      <c r="AG24" s="373" t="str">
        <f>IF(COUNTIFS(TKB_HK2_Moi_Giang!$N:$N,ThongKe_Phong!$B24,TKB_HK2_Moi_Giang!$K:$K,ThongKe_Phong!AG$1,TKB_HK2_Moi_Giang!$L:$L,ThongKe_Phong!AG$2)&gt;0,"X","") &amp; IF(COUNTIFS(TKB_HK2_Moi_Giang!$N:$N,#REF!,TKB_HK2_Moi_Giang!$K:$K,ThongKe_Phong!AG$1,TKB_HK2_Moi_Giang!$L:$L,ThongKe_Phong!AG$2)&gt;1,"?","")</f>
        <v/>
      </c>
    </row>
    <row r="25">
      <c r="A25" s="376"/>
      <c r="B25" s="369" t="s">
        <v>1392</v>
      </c>
      <c r="C25" s="371">
        <v>20.0</v>
      </c>
      <c r="D25" s="372" t="str">
        <f>IF(COUNTIFS(TKB_HK2_Moi_Giang!$N:$N,ThongKe_Phong!$B25,TKB_HK2_Moi_Giang!$K:$K,ThongKe_Phong!D$1,TKB_HK2_Moi_Giang!$L:$L,ThongKe_Phong!D$2)&gt;0,"X","") &amp; IF(COUNTIFS(TKB_HK2_Moi_Giang!$N:$N,TKB_HK2_Moi_Giang!$E1028,TKB_HK2_Moi_Giang!$K:$K,ThongKe_Phong!D$1,TKB_HK2_Moi_Giang!$L:$L,ThongKe_Phong!D$2)&gt;1,"?","")</f>
        <v/>
      </c>
      <c r="E25" s="372" t="str">
        <f>IF(COUNTIFS(TKB_HK2_Moi_Giang!$N:$N,ThongKe_Phong!$B25,TKB_HK2_Moi_Giang!$K:$K,ThongKe_Phong!E$1,TKB_HK2_Moi_Giang!$L:$L,ThongKe_Phong!E$2)&gt;0,"X","") &amp; IF(COUNTIFS(TKB_HK2_Moi_Giang!$N:$N,TKB_HK2_Moi_Giang!$E1028,TKB_HK2_Moi_Giang!$K:$K,ThongKe_Phong!E$1,TKB_HK2_Moi_Giang!$L:$L,ThongKe_Phong!E$2)&gt;1,"?","")</f>
        <v/>
      </c>
      <c r="F25" s="372" t="str">
        <f>IF(COUNTIFS(TKB_HK2_Moi_Giang!$N:$N,ThongKe_Phong!$B25,TKB_HK2_Moi_Giang!$K:$K,ThongKe_Phong!F$1,TKB_HK2_Moi_Giang!$L:$L,ThongKe_Phong!F$2)&gt;0,"X","") &amp; IF(COUNTIFS(TKB_HK2_Moi_Giang!$N:$N,TKB_HK2_Moi_Giang!$E1028,TKB_HK2_Moi_Giang!$K:$K,ThongKe_Phong!F$1,TKB_HK2_Moi_Giang!$L:$L,ThongKe_Phong!F$2)&gt;1,"?","")</f>
        <v/>
      </c>
      <c r="G25" s="372" t="str">
        <f>IF(COUNTIFS(TKB_HK2_Moi_Giang!$N:$N,ThongKe_Phong!$B25,TKB_HK2_Moi_Giang!$K:$K,ThongKe_Phong!G$1,TKB_HK2_Moi_Giang!$L:$L,ThongKe_Phong!G$2)&gt;0,"X","") &amp; IF(COUNTIFS(TKB_HK2_Moi_Giang!$N:$N,TKB_HK2_Moi_Giang!$E1028,TKB_HK2_Moi_Giang!$K:$K,ThongKe_Phong!G$1,TKB_HK2_Moi_Giang!$L:$L,ThongKe_Phong!G$2)&gt;1,"?","")</f>
        <v/>
      </c>
      <c r="H25" s="372" t="str">
        <f>IF(COUNTIFS(TKB_HK2_Moi_Giang!$N:$N,ThongKe_Phong!$B25,TKB_HK2_Moi_Giang!$K:$K,ThongKe_Phong!H$1,TKB_HK2_Moi_Giang!$L:$L,ThongKe_Phong!H$2)&gt;0,"X","") &amp; IF(COUNTIFS(TKB_HK2_Moi_Giang!$N:$N,TKB_HK2_Moi_Giang!$E1028,TKB_HK2_Moi_Giang!$K:$K,ThongKe_Phong!H$1,TKB_HK2_Moi_Giang!$L:$L,ThongKe_Phong!H$2)&gt;1,"?","")</f>
        <v/>
      </c>
      <c r="I25" s="372" t="str">
        <f>IF(COUNTIFS(TKB_HK2_Moi_Giang!$N:$N,ThongKe_Phong!$B25,TKB_HK2_Moi_Giang!$K:$K,ThongKe_Phong!I$1,TKB_HK2_Moi_Giang!$L:$L,ThongKe_Phong!I$2)&gt;0,"X","") &amp; IF(COUNTIFS(TKB_HK2_Moi_Giang!$N:$N,TKB_HK2_Moi_Giang!$E1028,TKB_HK2_Moi_Giang!$K:$K,ThongKe_Phong!I$1,TKB_HK2_Moi_Giang!$L:$L,ThongKe_Phong!I$2)&gt;1,"?","")</f>
        <v/>
      </c>
      <c r="J25" s="372" t="str">
        <f>IF(COUNTIFS(TKB_HK2_Moi_Giang!$N:$N,ThongKe_Phong!$B25,TKB_HK2_Moi_Giang!$K:$K,ThongKe_Phong!J$1,TKB_HK2_Moi_Giang!$L:$L,ThongKe_Phong!J$2)&gt;0,"X","") &amp; IF(COUNTIFS(TKB_HK2_Moi_Giang!$N:$N,TKB_HK2_Moi_Giang!$E1028,TKB_HK2_Moi_Giang!$K:$K,ThongKe_Phong!J$1,TKB_HK2_Moi_Giang!$L:$L,ThongKe_Phong!J$2)&gt;1,"?","")</f>
        <v/>
      </c>
      <c r="K25" s="372" t="str">
        <f>IF(COUNTIFS(TKB_HK2_Moi_Giang!$N:$N,ThongKe_Phong!$B25,TKB_HK2_Moi_Giang!$K:$K,ThongKe_Phong!K$1,TKB_HK2_Moi_Giang!$L:$L,ThongKe_Phong!K$2)&gt;0,"X","") &amp; IF(COUNTIFS(TKB_HK2_Moi_Giang!$N:$N,TKB_HK2_Moi_Giang!$E1028,TKB_HK2_Moi_Giang!$K:$K,ThongKe_Phong!K$1,TKB_HK2_Moi_Giang!$L:$L,ThongKe_Phong!K$2)&gt;1,"?","")</f>
        <v/>
      </c>
      <c r="L25" s="372" t="str">
        <f>IF(COUNTIFS(TKB_HK2_Moi_Giang!$N:$N,ThongKe_Phong!$B25,TKB_HK2_Moi_Giang!$K:$K,ThongKe_Phong!L$1,TKB_HK2_Moi_Giang!$L:$L,ThongKe_Phong!L$2)&gt;0,"X","") &amp; IF(COUNTIFS(TKB_HK2_Moi_Giang!$N:$N,TKB_HK2_Moi_Giang!$E1028,TKB_HK2_Moi_Giang!$K:$K,ThongKe_Phong!L$1,TKB_HK2_Moi_Giang!$L:$L,ThongKe_Phong!L$2)&gt;1,"?","")</f>
        <v/>
      </c>
      <c r="M25" s="372" t="str">
        <f>IF(COUNTIFS(TKB_HK2_Moi_Giang!$N:$N,ThongKe_Phong!$B25,TKB_HK2_Moi_Giang!$K:$K,ThongKe_Phong!M$1,TKB_HK2_Moi_Giang!$L:$L,ThongKe_Phong!M$2)&gt;0,"X","") &amp; IF(COUNTIFS(TKB_HK2_Moi_Giang!$N:$N,TKB_HK2_Moi_Giang!$E1028,TKB_HK2_Moi_Giang!$K:$K,ThongKe_Phong!M$1,TKB_HK2_Moi_Giang!$L:$L,ThongKe_Phong!M$2)&gt;1,"?","")</f>
        <v/>
      </c>
      <c r="N25" s="372" t="str">
        <f>IF(COUNTIFS(TKB_HK2_Moi_Giang!$N:$N,ThongKe_Phong!$B25,TKB_HK2_Moi_Giang!$K:$K,ThongKe_Phong!N$1,TKB_HK2_Moi_Giang!$L:$L,ThongKe_Phong!N$2)&gt;0,"X","") &amp; IF(COUNTIFS(TKB_HK2_Moi_Giang!$N:$N,TKB_HK2_Moi_Giang!$E1028,TKB_HK2_Moi_Giang!$K:$K,ThongKe_Phong!N$1,TKB_HK2_Moi_Giang!$L:$L,ThongKe_Phong!N$2)&gt;1,"?","")</f>
        <v/>
      </c>
      <c r="O25" s="372" t="str">
        <f>IF(COUNTIFS(TKB_HK2_Moi_Giang!$N:$N,ThongKe_Phong!$B25,TKB_HK2_Moi_Giang!$K:$K,ThongKe_Phong!O$1,TKB_HK2_Moi_Giang!$L:$L,ThongKe_Phong!O$2)&gt;0,"X","") &amp; IF(COUNTIFS(TKB_HK2_Moi_Giang!$N:$N,TKB_HK2_Moi_Giang!$E1028,TKB_HK2_Moi_Giang!$K:$K,ThongKe_Phong!O$1,TKB_HK2_Moi_Giang!$L:$L,ThongKe_Phong!O$2)&gt;1,"?","")</f>
        <v/>
      </c>
      <c r="P25" s="372" t="str">
        <f>IF(COUNTIFS(TKB_HK2_Moi_Giang!$N:$N,ThongKe_Phong!$B25,TKB_HK2_Moi_Giang!$K:$K,ThongKe_Phong!P$1,TKB_HK2_Moi_Giang!$L:$L,ThongKe_Phong!P$2)&gt;0,"X","") &amp; IF(COUNTIFS(TKB_HK2_Moi_Giang!$N:$N,TKB_HK2_Moi_Giang!$E1028,TKB_HK2_Moi_Giang!$K:$K,ThongKe_Phong!P$1,TKB_HK2_Moi_Giang!$L:$L,ThongKe_Phong!P$2)&gt;1,"?","")</f>
        <v/>
      </c>
      <c r="Q25" s="372" t="str">
        <f>IF(COUNTIFS(TKB_HK2_Moi_Giang!$N:$N,ThongKe_Phong!$B25,TKB_HK2_Moi_Giang!$K:$K,ThongKe_Phong!Q$1,TKB_HK2_Moi_Giang!$L:$L,ThongKe_Phong!Q$2)&gt;0,"X","") &amp; IF(COUNTIFS(TKB_HK2_Moi_Giang!$N:$N,TKB_HK2_Moi_Giang!$E1028,TKB_HK2_Moi_Giang!$K:$K,ThongKe_Phong!Q$1,TKB_HK2_Moi_Giang!$L:$L,ThongKe_Phong!Q$2)&gt;1,"?","")</f>
        <v/>
      </c>
      <c r="R25" s="372" t="str">
        <f>IF(COUNTIFS(TKB_HK2_Moi_Giang!$N:$N,ThongKe_Phong!$B25,TKB_HK2_Moi_Giang!$K:$K,ThongKe_Phong!R$1,TKB_HK2_Moi_Giang!$L:$L,ThongKe_Phong!R$2)&gt;0,"X","") &amp; IF(COUNTIFS(TKB_HK2_Moi_Giang!$N:$N,TKB_HK2_Moi_Giang!$E1028,TKB_HK2_Moi_Giang!$K:$K,ThongKe_Phong!R$1,TKB_HK2_Moi_Giang!$L:$L,ThongKe_Phong!R$2)&gt;1,"?","")</f>
        <v/>
      </c>
      <c r="S25" s="372" t="str">
        <f>IF(COUNTIFS(TKB_HK2_Moi_Giang!$N:$N,ThongKe_Phong!$B25,TKB_HK2_Moi_Giang!$K:$K,ThongKe_Phong!S$1,TKB_HK2_Moi_Giang!$L:$L,ThongKe_Phong!S$2)&gt;0,"X","") &amp; IF(COUNTIFS(TKB_HK2_Moi_Giang!$N:$N,TKB_HK2_Moi_Giang!$E1028,TKB_HK2_Moi_Giang!$K:$K,ThongKe_Phong!S$1,TKB_HK2_Moi_Giang!$L:$L,ThongKe_Phong!S$2)&gt;1,"?","")</f>
        <v/>
      </c>
      <c r="T25" s="372" t="str">
        <f>IF(COUNTIFS(TKB_HK2_Moi_Giang!$N:$N,ThongKe_Phong!$B25,TKB_HK2_Moi_Giang!$K:$K,ThongKe_Phong!T$1,TKB_HK2_Moi_Giang!$L:$L,ThongKe_Phong!T$2)&gt;0,"X","") &amp; IF(COUNTIFS(TKB_HK2_Moi_Giang!$N:$N,TKB_HK2_Moi_Giang!$E1028,TKB_HK2_Moi_Giang!$K:$K,ThongKe_Phong!T$1,TKB_HK2_Moi_Giang!$L:$L,ThongKe_Phong!T$2)&gt;1,"?","")</f>
        <v/>
      </c>
      <c r="U25" s="372" t="str">
        <f>IF(COUNTIFS(TKB_HK2_Moi_Giang!$N:$N,ThongKe_Phong!$B25,TKB_HK2_Moi_Giang!$K:$K,ThongKe_Phong!U$1,TKB_HK2_Moi_Giang!$L:$L,ThongKe_Phong!U$2)&gt;0,"X","") &amp; IF(COUNTIFS(TKB_HK2_Moi_Giang!$N:$N,TKB_HK2_Moi_Giang!$E1028,TKB_HK2_Moi_Giang!$K:$K,ThongKe_Phong!U$1,TKB_HK2_Moi_Giang!$L:$L,ThongKe_Phong!U$2)&gt;1,"?","")</f>
        <v/>
      </c>
      <c r="V25" s="373" t="str">
        <f>IF(COUNTIFS(TKB_HK2_Moi_Giang!$N:$N,ThongKe_Phong!$B25,TKB_HK2_Moi_Giang!$K:$K,ThongKe_Phong!V$1,TKB_HK2_Moi_Giang!$L:$L,ThongKe_Phong!V$2)&gt;0,"X","") &amp; IF(COUNTIFS(TKB_HK2_Moi_Giang!$N:$N,TKB_HK2_Moi_Giang!$E1028,TKB_HK2_Moi_Giang!$K:$K,ThongKe_Phong!V$1,TKB_HK2_Moi_Giang!$L:$L,ThongKe_Phong!V$2)&gt;1,"?","")</f>
        <v/>
      </c>
      <c r="W25" s="373" t="str">
        <f>IF(COUNTIFS(TKB_HK2_Moi_Giang!$N:$N,ThongKe_Phong!$B25,TKB_HK2_Moi_Giang!$K:$K,ThongKe_Phong!W$1,TKB_HK2_Moi_Giang!$L:$L,ThongKe_Phong!W$2)&gt;0,"X","") &amp; IF(COUNTIFS(TKB_HK2_Moi_Giang!$N:$N,TKB_HK2_Moi_Giang!$E1028,TKB_HK2_Moi_Giang!$K:$K,ThongKe_Phong!W$1,TKB_HK2_Moi_Giang!$L:$L,ThongKe_Phong!W$2)&gt;1,"?","")</f>
        <v/>
      </c>
      <c r="X25" s="373" t="str">
        <f>IF(COUNTIFS(TKB_HK2_Moi_Giang!$N:$N,ThongKe_Phong!$B25,TKB_HK2_Moi_Giang!$K:$K,ThongKe_Phong!X$1,TKB_HK2_Moi_Giang!$L:$L,ThongKe_Phong!X$2)&gt;0,"X","") &amp; IF(COUNTIFS(TKB_HK2_Moi_Giang!$N:$N,TKB_HK2_Moi_Giang!$E1028,TKB_HK2_Moi_Giang!$K:$K,ThongKe_Phong!X$1,TKB_HK2_Moi_Giang!$L:$L,ThongKe_Phong!X$2)&gt;1,"?","")</f>
        <v/>
      </c>
      <c r="Y25" s="373" t="str">
        <f>IF(COUNTIFS(TKB_HK2_Moi_Giang!$N:$N,ThongKe_Phong!$B25,TKB_HK2_Moi_Giang!$K:$K,ThongKe_Phong!Y$1,TKB_HK2_Moi_Giang!$L:$L,ThongKe_Phong!Y$2)&gt;0,"X","") &amp; IF(COUNTIFS(TKB_HK2_Moi_Giang!$N:$N,TKB_HK2_Moi_Giang!$E1028,TKB_HK2_Moi_Giang!$K:$K,ThongKe_Phong!Y$1,TKB_HK2_Moi_Giang!$L:$L,ThongKe_Phong!Y$2)&gt;1,"?","")</f>
        <v/>
      </c>
      <c r="Z25" s="373" t="str">
        <f>IF(COUNTIFS(TKB_HK2_Moi_Giang!$N:$N,ThongKe_Phong!$B25,TKB_HK2_Moi_Giang!$K:$K,ThongKe_Phong!Z$1,TKB_HK2_Moi_Giang!$L:$L,ThongKe_Phong!Z$2)&gt;0,"X","") &amp; IF(COUNTIFS(TKB_HK2_Moi_Giang!$N:$N,TKB_HK2_Moi_Giang!$E1028,TKB_HK2_Moi_Giang!$K:$K,ThongKe_Phong!Z$1,TKB_HK2_Moi_Giang!$L:$L,ThongKe_Phong!Z$2)&gt;1,"?","")</f>
        <v/>
      </c>
      <c r="AA25" s="373" t="str">
        <f>IF(COUNTIFS(TKB_HK2_Moi_Giang!$N:$N,ThongKe_Phong!$B25,TKB_HK2_Moi_Giang!$K:$K,ThongKe_Phong!AA$1,TKB_HK2_Moi_Giang!$L:$L,ThongKe_Phong!AA$2)&gt;0,"X","") &amp; IF(COUNTIFS(TKB_HK2_Moi_Giang!$N:$N,TKB_HK2_Moi_Giang!$E1028,TKB_HK2_Moi_Giang!$K:$K,ThongKe_Phong!AA$1,TKB_HK2_Moi_Giang!$L:$L,ThongKe_Phong!AA$2)&gt;1,"?","")</f>
        <v/>
      </c>
      <c r="AB25" s="373" t="str">
        <f>IF(COUNTIFS(TKB_HK2_Moi_Giang!$N:$N,ThongKe_Phong!$B25,TKB_HK2_Moi_Giang!$K:$K,ThongKe_Phong!AB$1,TKB_HK2_Moi_Giang!$L:$L,ThongKe_Phong!AB$2)&gt;0,"X","") &amp; IF(COUNTIFS(TKB_HK2_Moi_Giang!$N:$N,TKB_HK2_Moi_Giang!$E1028,TKB_HK2_Moi_Giang!$K:$K,ThongKe_Phong!AB$1,TKB_HK2_Moi_Giang!$L:$L,ThongKe_Phong!AB$2)&gt;1,"?","")</f>
        <v/>
      </c>
      <c r="AC25" s="373" t="str">
        <f>IF(COUNTIFS(TKB_HK2_Moi_Giang!$N:$N,ThongKe_Phong!$B25,TKB_HK2_Moi_Giang!$K:$K,ThongKe_Phong!AC$1,TKB_HK2_Moi_Giang!$L:$L,ThongKe_Phong!AC$2)&gt;0,"X","") &amp; IF(COUNTIFS(TKB_HK2_Moi_Giang!$N:$N,TKB_HK2_Moi_Giang!$E1028,TKB_HK2_Moi_Giang!$K:$K,ThongKe_Phong!AC$1,TKB_HK2_Moi_Giang!$L:$L,ThongKe_Phong!AC$2)&gt;1,"?","")</f>
        <v/>
      </c>
      <c r="AD25" s="373" t="str">
        <f>IF(COUNTIFS(TKB_HK2_Moi_Giang!$N:$N,ThongKe_Phong!$B25,TKB_HK2_Moi_Giang!$K:$K,ThongKe_Phong!AD$1,TKB_HK2_Moi_Giang!$L:$L,ThongKe_Phong!AD$2)&gt;0,"X","") &amp; IF(COUNTIFS(TKB_HK2_Moi_Giang!$N:$N,TKB_HK2_Moi_Giang!$E1028,TKB_HK2_Moi_Giang!$K:$K,ThongKe_Phong!AD$1,TKB_HK2_Moi_Giang!$L:$L,ThongKe_Phong!AD$2)&gt;1,"?","")</f>
        <v/>
      </c>
      <c r="AE25" s="373" t="str">
        <f>IF(COUNTIFS(TKB_HK2_Moi_Giang!$N:$N,ThongKe_Phong!$B25,TKB_HK2_Moi_Giang!$K:$K,ThongKe_Phong!AE$1,TKB_HK2_Moi_Giang!$L:$L,ThongKe_Phong!AE$2)&gt;0,"X","") &amp; IF(COUNTIFS(TKB_HK2_Moi_Giang!$N:$N,TKB_HK2_Moi_Giang!$E1028,TKB_HK2_Moi_Giang!$K:$K,ThongKe_Phong!AE$1,TKB_HK2_Moi_Giang!$L:$L,ThongKe_Phong!AE$2)&gt;1,"?","")</f>
        <v/>
      </c>
      <c r="AF25" s="373" t="str">
        <f>IF(COUNTIFS(TKB_HK2_Moi_Giang!$N:$N,ThongKe_Phong!$B25,TKB_HK2_Moi_Giang!$K:$K,ThongKe_Phong!AF$1,TKB_HK2_Moi_Giang!$L:$L,ThongKe_Phong!AF$2)&gt;0,"X","") &amp; IF(COUNTIFS(TKB_HK2_Moi_Giang!$N:$N,TKB_HK2_Moi_Giang!$E1028,TKB_HK2_Moi_Giang!$K:$K,ThongKe_Phong!AF$1,TKB_HK2_Moi_Giang!$L:$L,ThongKe_Phong!AF$2)&gt;1,"?","")</f>
        <v/>
      </c>
      <c r="AG25" s="373" t="str">
        <f>IF(COUNTIFS(TKB_HK2_Moi_Giang!$N:$N,ThongKe_Phong!$B25,TKB_HK2_Moi_Giang!$K:$K,ThongKe_Phong!AG$1,TKB_HK2_Moi_Giang!$L:$L,ThongKe_Phong!AG$2)&gt;0,"X","") &amp; IF(COUNTIFS(TKB_HK2_Moi_Giang!$N:$N,TKB_HK2_Moi_Giang!$E1028,TKB_HK2_Moi_Giang!$K:$K,ThongKe_Phong!AG$1,TKB_HK2_Moi_Giang!$L:$L,ThongKe_Phong!AG$2)&gt;1,"?","")</f>
        <v/>
      </c>
    </row>
    <row r="26">
      <c r="A26" s="376"/>
      <c r="B26" s="369" t="s">
        <v>1393</v>
      </c>
      <c r="C26" s="371">
        <v>20.0</v>
      </c>
      <c r="D26" s="372" t="str">
        <f>IF(COUNTIFS(TKB_HK2_Moi_Giang!$N:$N,ThongKe_Phong!$B26,TKB_HK2_Moi_Giang!$K:$K,ThongKe_Phong!D$1,TKB_HK2_Moi_Giang!$L:$L,ThongKe_Phong!D$2)&gt;0,"X","") &amp; IF(COUNTIFS(TKB_HK2_Moi_Giang!$N:$N,TKB_HK2_Moi_Giang!$E1029,TKB_HK2_Moi_Giang!$K:$K,ThongKe_Phong!D$1,TKB_HK2_Moi_Giang!$L:$L,ThongKe_Phong!D$2)&gt;1,"?","")</f>
        <v/>
      </c>
      <c r="E26" s="372" t="str">
        <f>IF(COUNTIFS(TKB_HK2_Moi_Giang!$N:$N,ThongKe_Phong!$B26,TKB_HK2_Moi_Giang!$K:$K,ThongKe_Phong!E$1,TKB_HK2_Moi_Giang!$L:$L,ThongKe_Phong!E$2)&gt;0,"X","") &amp; IF(COUNTIFS(TKB_HK2_Moi_Giang!$N:$N,TKB_HK2_Moi_Giang!$E1029,TKB_HK2_Moi_Giang!$K:$K,ThongKe_Phong!E$1,TKB_HK2_Moi_Giang!$L:$L,ThongKe_Phong!E$2)&gt;1,"?","")</f>
        <v/>
      </c>
      <c r="F26" s="372" t="str">
        <f>IF(COUNTIFS(TKB_HK2_Moi_Giang!$N:$N,ThongKe_Phong!$B26,TKB_HK2_Moi_Giang!$K:$K,ThongKe_Phong!F$1,TKB_HK2_Moi_Giang!$L:$L,ThongKe_Phong!F$2)&gt;0,"X","") &amp; IF(COUNTIFS(TKB_HK2_Moi_Giang!$N:$N,TKB_HK2_Moi_Giang!$E1029,TKB_HK2_Moi_Giang!$K:$K,ThongKe_Phong!F$1,TKB_HK2_Moi_Giang!$L:$L,ThongKe_Phong!F$2)&gt;1,"?","")</f>
        <v/>
      </c>
      <c r="G26" s="372" t="str">
        <f>IF(COUNTIFS(TKB_HK2_Moi_Giang!$N:$N,ThongKe_Phong!$B26,TKB_HK2_Moi_Giang!$K:$K,ThongKe_Phong!G$1,TKB_HK2_Moi_Giang!$L:$L,ThongKe_Phong!G$2)&gt;0,"X","") &amp; IF(COUNTIFS(TKB_HK2_Moi_Giang!$N:$N,TKB_HK2_Moi_Giang!$E1029,TKB_HK2_Moi_Giang!$K:$K,ThongKe_Phong!G$1,TKB_HK2_Moi_Giang!$L:$L,ThongKe_Phong!G$2)&gt;1,"?","")</f>
        <v/>
      </c>
      <c r="H26" s="372" t="str">
        <f>IF(COUNTIFS(TKB_HK2_Moi_Giang!$N:$N,ThongKe_Phong!$B26,TKB_HK2_Moi_Giang!$K:$K,ThongKe_Phong!H$1,TKB_HK2_Moi_Giang!$L:$L,ThongKe_Phong!H$2)&gt;0,"X","") &amp; IF(COUNTIFS(TKB_HK2_Moi_Giang!$N:$N,TKB_HK2_Moi_Giang!$E1029,TKB_HK2_Moi_Giang!$K:$K,ThongKe_Phong!H$1,TKB_HK2_Moi_Giang!$L:$L,ThongKe_Phong!H$2)&gt;1,"?","")</f>
        <v/>
      </c>
      <c r="I26" s="372" t="str">
        <f>IF(COUNTIFS(TKB_HK2_Moi_Giang!$N:$N,ThongKe_Phong!$B26,TKB_HK2_Moi_Giang!$K:$K,ThongKe_Phong!I$1,TKB_HK2_Moi_Giang!$L:$L,ThongKe_Phong!I$2)&gt;0,"X","") &amp; IF(COUNTIFS(TKB_HK2_Moi_Giang!$N:$N,TKB_HK2_Moi_Giang!$E1029,TKB_HK2_Moi_Giang!$K:$K,ThongKe_Phong!I$1,TKB_HK2_Moi_Giang!$L:$L,ThongKe_Phong!I$2)&gt;1,"?","")</f>
        <v/>
      </c>
      <c r="J26" s="372" t="str">
        <f>IF(COUNTIFS(TKB_HK2_Moi_Giang!$N:$N,ThongKe_Phong!$B26,TKB_HK2_Moi_Giang!$K:$K,ThongKe_Phong!J$1,TKB_HK2_Moi_Giang!$L:$L,ThongKe_Phong!J$2)&gt;0,"X","") &amp; IF(COUNTIFS(TKB_HK2_Moi_Giang!$N:$N,TKB_HK2_Moi_Giang!$E1029,TKB_HK2_Moi_Giang!$K:$K,ThongKe_Phong!J$1,TKB_HK2_Moi_Giang!$L:$L,ThongKe_Phong!J$2)&gt;1,"?","")</f>
        <v/>
      </c>
      <c r="K26" s="372" t="str">
        <f>IF(COUNTIFS(TKB_HK2_Moi_Giang!$N:$N,ThongKe_Phong!$B26,TKB_HK2_Moi_Giang!$K:$K,ThongKe_Phong!K$1,TKB_HK2_Moi_Giang!$L:$L,ThongKe_Phong!K$2)&gt;0,"X","") &amp; IF(COUNTIFS(TKB_HK2_Moi_Giang!$N:$N,TKB_HK2_Moi_Giang!$E1029,TKB_HK2_Moi_Giang!$K:$K,ThongKe_Phong!K$1,TKB_HK2_Moi_Giang!$L:$L,ThongKe_Phong!K$2)&gt;1,"?","")</f>
        <v/>
      </c>
      <c r="L26" s="372" t="str">
        <f>IF(COUNTIFS(TKB_HK2_Moi_Giang!$N:$N,ThongKe_Phong!$B26,TKB_HK2_Moi_Giang!$K:$K,ThongKe_Phong!L$1,TKB_HK2_Moi_Giang!$L:$L,ThongKe_Phong!L$2)&gt;0,"X","") &amp; IF(COUNTIFS(TKB_HK2_Moi_Giang!$N:$N,TKB_HK2_Moi_Giang!$E1029,TKB_HK2_Moi_Giang!$K:$K,ThongKe_Phong!L$1,TKB_HK2_Moi_Giang!$L:$L,ThongKe_Phong!L$2)&gt;1,"?","")</f>
        <v/>
      </c>
      <c r="M26" s="372" t="str">
        <f>IF(COUNTIFS(TKB_HK2_Moi_Giang!$N:$N,ThongKe_Phong!$B26,TKB_HK2_Moi_Giang!$K:$K,ThongKe_Phong!M$1,TKB_HK2_Moi_Giang!$L:$L,ThongKe_Phong!M$2)&gt;0,"X","") &amp; IF(COUNTIFS(TKB_HK2_Moi_Giang!$N:$N,TKB_HK2_Moi_Giang!$E1029,TKB_HK2_Moi_Giang!$K:$K,ThongKe_Phong!M$1,TKB_HK2_Moi_Giang!$L:$L,ThongKe_Phong!M$2)&gt;1,"?","")</f>
        <v/>
      </c>
      <c r="N26" s="372" t="str">
        <f>IF(COUNTIFS(TKB_HK2_Moi_Giang!$N:$N,ThongKe_Phong!$B26,TKB_HK2_Moi_Giang!$K:$K,ThongKe_Phong!N$1,TKB_HK2_Moi_Giang!$L:$L,ThongKe_Phong!N$2)&gt;0,"X","") &amp; IF(COUNTIFS(TKB_HK2_Moi_Giang!$N:$N,TKB_HK2_Moi_Giang!$E1029,TKB_HK2_Moi_Giang!$K:$K,ThongKe_Phong!N$1,TKB_HK2_Moi_Giang!$L:$L,ThongKe_Phong!N$2)&gt;1,"?","")</f>
        <v/>
      </c>
      <c r="O26" s="372" t="str">
        <f>IF(COUNTIFS(TKB_HK2_Moi_Giang!$N:$N,ThongKe_Phong!$B26,TKB_HK2_Moi_Giang!$K:$K,ThongKe_Phong!O$1,TKB_HK2_Moi_Giang!$L:$L,ThongKe_Phong!O$2)&gt;0,"X","") &amp; IF(COUNTIFS(TKB_HK2_Moi_Giang!$N:$N,TKB_HK2_Moi_Giang!$E1029,TKB_HK2_Moi_Giang!$K:$K,ThongKe_Phong!O$1,TKB_HK2_Moi_Giang!$L:$L,ThongKe_Phong!O$2)&gt;1,"?","")</f>
        <v/>
      </c>
      <c r="P26" s="372" t="str">
        <f>IF(COUNTIFS(TKB_HK2_Moi_Giang!$N:$N,ThongKe_Phong!$B26,TKB_HK2_Moi_Giang!$K:$K,ThongKe_Phong!P$1,TKB_HK2_Moi_Giang!$L:$L,ThongKe_Phong!P$2)&gt;0,"X","") &amp; IF(COUNTIFS(TKB_HK2_Moi_Giang!$N:$N,TKB_HK2_Moi_Giang!$E1029,TKB_HK2_Moi_Giang!$K:$K,ThongKe_Phong!P$1,TKB_HK2_Moi_Giang!$L:$L,ThongKe_Phong!P$2)&gt;1,"?","")</f>
        <v/>
      </c>
      <c r="Q26" s="372" t="str">
        <f>IF(COUNTIFS(TKB_HK2_Moi_Giang!$N:$N,ThongKe_Phong!$B26,TKB_HK2_Moi_Giang!$K:$K,ThongKe_Phong!Q$1,TKB_HK2_Moi_Giang!$L:$L,ThongKe_Phong!Q$2)&gt;0,"X","") &amp; IF(COUNTIFS(TKB_HK2_Moi_Giang!$N:$N,TKB_HK2_Moi_Giang!$E1029,TKB_HK2_Moi_Giang!$K:$K,ThongKe_Phong!Q$1,TKB_HK2_Moi_Giang!$L:$L,ThongKe_Phong!Q$2)&gt;1,"?","")</f>
        <v/>
      </c>
      <c r="R26" s="372" t="str">
        <f>IF(COUNTIFS(TKB_HK2_Moi_Giang!$N:$N,ThongKe_Phong!$B26,TKB_HK2_Moi_Giang!$K:$K,ThongKe_Phong!R$1,TKB_HK2_Moi_Giang!$L:$L,ThongKe_Phong!R$2)&gt;0,"X","") &amp; IF(COUNTIFS(TKB_HK2_Moi_Giang!$N:$N,TKB_HK2_Moi_Giang!$E1029,TKB_HK2_Moi_Giang!$K:$K,ThongKe_Phong!R$1,TKB_HK2_Moi_Giang!$L:$L,ThongKe_Phong!R$2)&gt;1,"?","")</f>
        <v/>
      </c>
      <c r="S26" s="372" t="str">
        <f>IF(COUNTIFS(TKB_HK2_Moi_Giang!$N:$N,ThongKe_Phong!$B26,TKB_HK2_Moi_Giang!$K:$K,ThongKe_Phong!S$1,TKB_HK2_Moi_Giang!$L:$L,ThongKe_Phong!S$2)&gt;0,"X","") &amp; IF(COUNTIFS(TKB_HK2_Moi_Giang!$N:$N,TKB_HK2_Moi_Giang!$E1029,TKB_HK2_Moi_Giang!$K:$K,ThongKe_Phong!S$1,TKB_HK2_Moi_Giang!$L:$L,ThongKe_Phong!S$2)&gt;1,"?","")</f>
        <v/>
      </c>
      <c r="T26" s="372" t="str">
        <f>IF(COUNTIFS(TKB_HK2_Moi_Giang!$N:$N,ThongKe_Phong!$B26,TKB_HK2_Moi_Giang!$K:$K,ThongKe_Phong!T$1,TKB_HK2_Moi_Giang!$L:$L,ThongKe_Phong!T$2)&gt;0,"X","") &amp; IF(COUNTIFS(TKB_HK2_Moi_Giang!$N:$N,TKB_HK2_Moi_Giang!$E1029,TKB_HK2_Moi_Giang!$K:$K,ThongKe_Phong!T$1,TKB_HK2_Moi_Giang!$L:$L,ThongKe_Phong!T$2)&gt;1,"?","")</f>
        <v/>
      </c>
      <c r="U26" s="372" t="str">
        <f>IF(COUNTIFS(TKB_HK2_Moi_Giang!$N:$N,ThongKe_Phong!$B26,TKB_HK2_Moi_Giang!$K:$K,ThongKe_Phong!U$1,TKB_HK2_Moi_Giang!$L:$L,ThongKe_Phong!U$2)&gt;0,"X","") &amp; IF(COUNTIFS(TKB_HK2_Moi_Giang!$N:$N,TKB_HK2_Moi_Giang!$E1029,TKB_HK2_Moi_Giang!$K:$K,ThongKe_Phong!U$1,TKB_HK2_Moi_Giang!$L:$L,ThongKe_Phong!U$2)&gt;1,"?","")</f>
        <v/>
      </c>
      <c r="V26" s="373" t="str">
        <f>IF(COUNTIFS(TKB_HK2_Moi_Giang!$N:$N,ThongKe_Phong!$B26,TKB_HK2_Moi_Giang!$K:$K,ThongKe_Phong!V$1,TKB_HK2_Moi_Giang!$L:$L,ThongKe_Phong!V$2)&gt;0,"X","") &amp; IF(COUNTIFS(TKB_HK2_Moi_Giang!$N:$N,TKB_HK2_Moi_Giang!$E1029,TKB_HK2_Moi_Giang!$K:$K,ThongKe_Phong!V$1,TKB_HK2_Moi_Giang!$L:$L,ThongKe_Phong!V$2)&gt;1,"?","")</f>
        <v/>
      </c>
      <c r="W26" s="373" t="str">
        <f>IF(COUNTIFS(TKB_HK2_Moi_Giang!$N:$N,ThongKe_Phong!$B26,TKB_HK2_Moi_Giang!$K:$K,ThongKe_Phong!W$1,TKB_HK2_Moi_Giang!$L:$L,ThongKe_Phong!W$2)&gt;0,"X","") &amp; IF(COUNTIFS(TKB_HK2_Moi_Giang!$N:$N,TKB_HK2_Moi_Giang!$E1029,TKB_HK2_Moi_Giang!$K:$K,ThongKe_Phong!W$1,TKB_HK2_Moi_Giang!$L:$L,ThongKe_Phong!W$2)&gt;1,"?","")</f>
        <v/>
      </c>
      <c r="X26" s="373" t="str">
        <f>IF(COUNTIFS(TKB_HK2_Moi_Giang!$N:$N,ThongKe_Phong!$B26,TKB_HK2_Moi_Giang!$K:$K,ThongKe_Phong!X$1,TKB_HK2_Moi_Giang!$L:$L,ThongKe_Phong!X$2)&gt;0,"X","") &amp; IF(COUNTIFS(TKB_HK2_Moi_Giang!$N:$N,TKB_HK2_Moi_Giang!$E1029,TKB_HK2_Moi_Giang!$K:$K,ThongKe_Phong!X$1,TKB_HK2_Moi_Giang!$L:$L,ThongKe_Phong!X$2)&gt;1,"?","")</f>
        <v/>
      </c>
      <c r="Y26" s="373" t="str">
        <f>IF(COUNTIFS(TKB_HK2_Moi_Giang!$N:$N,ThongKe_Phong!$B26,TKB_HK2_Moi_Giang!$K:$K,ThongKe_Phong!Y$1,TKB_HK2_Moi_Giang!$L:$L,ThongKe_Phong!Y$2)&gt;0,"X","") &amp; IF(COUNTIFS(TKB_HK2_Moi_Giang!$N:$N,TKB_HK2_Moi_Giang!$E1029,TKB_HK2_Moi_Giang!$K:$K,ThongKe_Phong!Y$1,TKB_HK2_Moi_Giang!$L:$L,ThongKe_Phong!Y$2)&gt;1,"?","")</f>
        <v/>
      </c>
      <c r="Z26" s="373" t="str">
        <f>IF(COUNTIFS(TKB_HK2_Moi_Giang!$N:$N,ThongKe_Phong!$B26,TKB_HK2_Moi_Giang!$K:$K,ThongKe_Phong!Z$1,TKB_HK2_Moi_Giang!$L:$L,ThongKe_Phong!Z$2)&gt;0,"X","") &amp; IF(COUNTIFS(TKB_HK2_Moi_Giang!$N:$N,TKB_HK2_Moi_Giang!$E1029,TKB_HK2_Moi_Giang!$K:$K,ThongKe_Phong!Z$1,TKB_HK2_Moi_Giang!$L:$L,ThongKe_Phong!Z$2)&gt;1,"?","")</f>
        <v/>
      </c>
      <c r="AA26" s="373" t="str">
        <f>IF(COUNTIFS(TKB_HK2_Moi_Giang!$N:$N,ThongKe_Phong!$B26,TKB_HK2_Moi_Giang!$K:$K,ThongKe_Phong!AA$1,TKB_HK2_Moi_Giang!$L:$L,ThongKe_Phong!AA$2)&gt;0,"X","") &amp; IF(COUNTIFS(TKB_HK2_Moi_Giang!$N:$N,TKB_HK2_Moi_Giang!$E1029,TKB_HK2_Moi_Giang!$K:$K,ThongKe_Phong!AA$1,TKB_HK2_Moi_Giang!$L:$L,ThongKe_Phong!AA$2)&gt;1,"?","")</f>
        <v/>
      </c>
      <c r="AB26" s="373" t="str">
        <f>IF(COUNTIFS(TKB_HK2_Moi_Giang!$N:$N,ThongKe_Phong!$B26,TKB_HK2_Moi_Giang!$K:$K,ThongKe_Phong!AB$1,TKB_HK2_Moi_Giang!$L:$L,ThongKe_Phong!AB$2)&gt;0,"X","") &amp; IF(COUNTIFS(TKB_HK2_Moi_Giang!$N:$N,TKB_HK2_Moi_Giang!$E1029,TKB_HK2_Moi_Giang!$K:$K,ThongKe_Phong!AB$1,TKB_HK2_Moi_Giang!$L:$L,ThongKe_Phong!AB$2)&gt;1,"?","")</f>
        <v/>
      </c>
      <c r="AC26" s="373" t="str">
        <f>IF(COUNTIFS(TKB_HK2_Moi_Giang!$N:$N,ThongKe_Phong!$B26,TKB_HK2_Moi_Giang!$K:$K,ThongKe_Phong!AC$1,TKB_HK2_Moi_Giang!$L:$L,ThongKe_Phong!AC$2)&gt;0,"X","") &amp; IF(COUNTIFS(TKB_HK2_Moi_Giang!$N:$N,TKB_HK2_Moi_Giang!$E1029,TKB_HK2_Moi_Giang!$K:$K,ThongKe_Phong!AC$1,TKB_HK2_Moi_Giang!$L:$L,ThongKe_Phong!AC$2)&gt;1,"?","")</f>
        <v/>
      </c>
      <c r="AD26" s="373" t="str">
        <f>IF(COUNTIFS(TKB_HK2_Moi_Giang!$N:$N,ThongKe_Phong!$B26,TKB_HK2_Moi_Giang!$K:$K,ThongKe_Phong!AD$1,TKB_HK2_Moi_Giang!$L:$L,ThongKe_Phong!AD$2)&gt;0,"X","") &amp; IF(COUNTIFS(TKB_HK2_Moi_Giang!$N:$N,TKB_HK2_Moi_Giang!$E1029,TKB_HK2_Moi_Giang!$K:$K,ThongKe_Phong!AD$1,TKB_HK2_Moi_Giang!$L:$L,ThongKe_Phong!AD$2)&gt;1,"?","")</f>
        <v/>
      </c>
      <c r="AE26" s="373" t="str">
        <f>IF(COUNTIFS(TKB_HK2_Moi_Giang!$N:$N,ThongKe_Phong!$B26,TKB_HK2_Moi_Giang!$K:$K,ThongKe_Phong!AE$1,TKB_HK2_Moi_Giang!$L:$L,ThongKe_Phong!AE$2)&gt;0,"X","") &amp; IF(COUNTIFS(TKB_HK2_Moi_Giang!$N:$N,TKB_HK2_Moi_Giang!$E1029,TKB_HK2_Moi_Giang!$K:$K,ThongKe_Phong!AE$1,TKB_HK2_Moi_Giang!$L:$L,ThongKe_Phong!AE$2)&gt;1,"?","")</f>
        <v/>
      </c>
      <c r="AF26" s="373" t="str">
        <f>IF(COUNTIFS(TKB_HK2_Moi_Giang!$N:$N,ThongKe_Phong!$B26,TKB_HK2_Moi_Giang!$K:$K,ThongKe_Phong!AF$1,TKB_HK2_Moi_Giang!$L:$L,ThongKe_Phong!AF$2)&gt;0,"X","") &amp; IF(COUNTIFS(TKB_HK2_Moi_Giang!$N:$N,TKB_HK2_Moi_Giang!$E1029,TKB_HK2_Moi_Giang!$K:$K,ThongKe_Phong!AF$1,TKB_HK2_Moi_Giang!$L:$L,ThongKe_Phong!AF$2)&gt;1,"?","")</f>
        <v/>
      </c>
      <c r="AG26" s="373" t="str">
        <f>IF(COUNTIFS(TKB_HK2_Moi_Giang!$N:$N,ThongKe_Phong!$B26,TKB_HK2_Moi_Giang!$K:$K,ThongKe_Phong!AG$1,TKB_HK2_Moi_Giang!$L:$L,ThongKe_Phong!AG$2)&gt;0,"X","") &amp; IF(COUNTIFS(TKB_HK2_Moi_Giang!$N:$N,TKB_HK2_Moi_Giang!$E1029,TKB_HK2_Moi_Giang!$K:$K,ThongKe_Phong!AG$1,TKB_HK2_Moi_Giang!$L:$L,ThongKe_Phong!AG$2)&gt;1,"?","")</f>
        <v/>
      </c>
    </row>
    <row r="27">
      <c r="A27" s="376"/>
      <c r="B27" s="369" t="s">
        <v>1318</v>
      </c>
      <c r="C27" s="371">
        <v>20.0</v>
      </c>
      <c r="D27" s="372" t="str">
        <f>IF(COUNTIFS(TKB_HK2_Moi_Giang!$N:$N,ThongKe_Phong!$B27,TKB_HK2_Moi_Giang!$K:$K,ThongKe_Phong!D$1,TKB_HK2_Moi_Giang!$L:$L,ThongKe_Phong!D$2)&gt;0,"X","") &amp; IF(COUNTIFS(TKB_HK2_Moi_Giang!$N:$N,#REF!,TKB_HK2_Moi_Giang!$K:$K,ThongKe_Phong!D$1,TKB_HK2_Moi_Giang!$L:$L,ThongKe_Phong!D$2)&gt;1,"?","")</f>
        <v/>
      </c>
      <c r="E27" s="372" t="str">
        <f>IF(COUNTIFS(TKB_HK2_Moi_Giang!$N:$N,ThongKe_Phong!$B27,TKB_HK2_Moi_Giang!$K:$K,ThongKe_Phong!E$1,TKB_HK2_Moi_Giang!$L:$L,ThongKe_Phong!E$2)&gt;0,"X","") &amp; IF(COUNTIFS(TKB_HK2_Moi_Giang!$N:$N,#REF!,TKB_HK2_Moi_Giang!$K:$K,ThongKe_Phong!E$1,TKB_HK2_Moi_Giang!$L:$L,ThongKe_Phong!E$2)&gt;1,"?","")</f>
        <v/>
      </c>
      <c r="F27" s="372" t="str">
        <f>IF(COUNTIFS(TKB_HK2_Moi_Giang!$N:$N,ThongKe_Phong!$B27,TKB_HK2_Moi_Giang!$K:$K,ThongKe_Phong!F$1,TKB_HK2_Moi_Giang!$L:$L,ThongKe_Phong!F$2)&gt;0,"X","") &amp; IF(COUNTIFS(TKB_HK2_Moi_Giang!$N:$N,#REF!,TKB_HK2_Moi_Giang!$K:$K,ThongKe_Phong!F$1,TKB_HK2_Moi_Giang!$L:$L,ThongKe_Phong!F$2)&gt;1,"?","")</f>
        <v/>
      </c>
      <c r="G27" s="372" t="str">
        <f>IF(COUNTIFS(TKB_HK2_Moi_Giang!$N:$N,ThongKe_Phong!$B27,TKB_HK2_Moi_Giang!$K:$K,ThongKe_Phong!G$1,TKB_HK2_Moi_Giang!$L:$L,ThongKe_Phong!G$2)&gt;0,"X","") &amp; IF(COUNTIFS(TKB_HK2_Moi_Giang!$N:$N,#REF!,TKB_HK2_Moi_Giang!$K:$K,ThongKe_Phong!G$1,TKB_HK2_Moi_Giang!$L:$L,ThongKe_Phong!G$2)&gt;1,"?","")</f>
        <v/>
      </c>
      <c r="H27" s="372" t="str">
        <f>IF(COUNTIFS(TKB_HK2_Moi_Giang!$N:$N,ThongKe_Phong!$B27,TKB_HK2_Moi_Giang!$K:$K,ThongKe_Phong!H$1,TKB_HK2_Moi_Giang!$L:$L,ThongKe_Phong!H$2)&gt;0,"X","") &amp; IF(COUNTIFS(TKB_HK2_Moi_Giang!$N:$N,#REF!,TKB_HK2_Moi_Giang!$K:$K,ThongKe_Phong!H$1,TKB_HK2_Moi_Giang!$L:$L,ThongKe_Phong!H$2)&gt;1,"?","")</f>
        <v/>
      </c>
      <c r="I27" s="372" t="str">
        <f>IF(COUNTIFS(TKB_HK2_Moi_Giang!$N:$N,ThongKe_Phong!$B27,TKB_HK2_Moi_Giang!$K:$K,ThongKe_Phong!I$1,TKB_HK2_Moi_Giang!$L:$L,ThongKe_Phong!I$2)&gt;0,"X","") &amp; IF(COUNTIFS(TKB_HK2_Moi_Giang!$N:$N,#REF!,TKB_HK2_Moi_Giang!$K:$K,ThongKe_Phong!I$1,TKB_HK2_Moi_Giang!$L:$L,ThongKe_Phong!I$2)&gt;1,"?","")</f>
        <v/>
      </c>
      <c r="J27" s="372" t="str">
        <f>IF(COUNTIFS(TKB_HK2_Moi_Giang!$N:$N,ThongKe_Phong!$B27,TKB_HK2_Moi_Giang!$K:$K,ThongKe_Phong!J$1,TKB_HK2_Moi_Giang!$L:$L,ThongKe_Phong!J$2)&gt;0,"X","") &amp; IF(COUNTIFS(TKB_HK2_Moi_Giang!$N:$N,#REF!,TKB_HK2_Moi_Giang!$K:$K,ThongKe_Phong!J$1,TKB_HK2_Moi_Giang!$L:$L,ThongKe_Phong!J$2)&gt;1,"?","")</f>
        <v/>
      </c>
      <c r="K27" s="372" t="str">
        <f>IF(COUNTIFS(TKB_HK2_Moi_Giang!$N:$N,ThongKe_Phong!$B27,TKB_HK2_Moi_Giang!$K:$K,ThongKe_Phong!K$1,TKB_HK2_Moi_Giang!$L:$L,ThongKe_Phong!K$2)&gt;0,"X","") &amp; IF(COUNTIFS(TKB_HK2_Moi_Giang!$N:$N,#REF!,TKB_HK2_Moi_Giang!$K:$K,ThongKe_Phong!K$1,TKB_HK2_Moi_Giang!$L:$L,ThongKe_Phong!K$2)&gt;1,"?","")</f>
        <v/>
      </c>
      <c r="L27" s="372" t="str">
        <f>IF(COUNTIFS(TKB_HK2_Moi_Giang!$N:$N,ThongKe_Phong!$B27,TKB_HK2_Moi_Giang!$K:$K,ThongKe_Phong!L$1,TKB_HK2_Moi_Giang!$L:$L,ThongKe_Phong!L$2)&gt;0,"X","") &amp; IF(COUNTIFS(TKB_HK2_Moi_Giang!$N:$N,#REF!,TKB_HK2_Moi_Giang!$K:$K,ThongKe_Phong!L$1,TKB_HK2_Moi_Giang!$L:$L,ThongKe_Phong!L$2)&gt;1,"?","")</f>
        <v/>
      </c>
      <c r="M27" s="372" t="str">
        <f>IF(COUNTIFS(TKB_HK2_Moi_Giang!$N:$N,ThongKe_Phong!$B27,TKB_HK2_Moi_Giang!$K:$K,ThongKe_Phong!M$1,TKB_HK2_Moi_Giang!$L:$L,ThongKe_Phong!M$2)&gt;0,"X","") &amp; IF(COUNTIFS(TKB_HK2_Moi_Giang!$N:$N,#REF!,TKB_HK2_Moi_Giang!$K:$K,ThongKe_Phong!M$1,TKB_HK2_Moi_Giang!$L:$L,ThongKe_Phong!M$2)&gt;1,"?","")</f>
        <v/>
      </c>
      <c r="N27" s="372" t="str">
        <f>IF(COUNTIFS(TKB_HK2_Moi_Giang!$N:$N,ThongKe_Phong!$B27,TKB_HK2_Moi_Giang!$K:$K,ThongKe_Phong!N$1,TKB_HK2_Moi_Giang!$L:$L,ThongKe_Phong!N$2)&gt;0,"X","") &amp; IF(COUNTIFS(TKB_HK2_Moi_Giang!$N:$N,#REF!,TKB_HK2_Moi_Giang!$K:$K,ThongKe_Phong!N$1,TKB_HK2_Moi_Giang!$L:$L,ThongKe_Phong!N$2)&gt;1,"?","")</f>
        <v/>
      </c>
      <c r="O27" s="372" t="str">
        <f>IF(COUNTIFS(TKB_HK2_Moi_Giang!$N:$N,ThongKe_Phong!$B27,TKB_HK2_Moi_Giang!$K:$K,ThongKe_Phong!O$1,TKB_HK2_Moi_Giang!$L:$L,ThongKe_Phong!O$2)&gt;0,"X","") &amp; IF(COUNTIFS(TKB_HK2_Moi_Giang!$N:$N,#REF!,TKB_HK2_Moi_Giang!$K:$K,ThongKe_Phong!O$1,TKB_HK2_Moi_Giang!$L:$L,ThongKe_Phong!O$2)&gt;1,"?","")</f>
        <v/>
      </c>
      <c r="P27" s="372" t="str">
        <f>IF(COUNTIFS(TKB_HK2_Moi_Giang!$N:$N,ThongKe_Phong!$B27,TKB_HK2_Moi_Giang!$K:$K,ThongKe_Phong!P$1,TKB_HK2_Moi_Giang!$L:$L,ThongKe_Phong!P$2)&gt;0,"X","") &amp; IF(COUNTIFS(TKB_HK2_Moi_Giang!$N:$N,#REF!,TKB_HK2_Moi_Giang!$K:$K,ThongKe_Phong!P$1,TKB_HK2_Moi_Giang!$L:$L,ThongKe_Phong!P$2)&gt;1,"?","")</f>
        <v/>
      </c>
      <c r="Q27" s="372" t="str">
        <f>IF(COUNTIFS(TKB_HK2_Moi_Giang!$N:$N,ThongKe_Phong!$B27,TKB_HK2_Moi_Giang!$K:$K,ThongKe_Phong!Q$1,TKB_HK2_Moi_Giang!$L:$L,ThongKe_Phong!Q$2)&gt;0,"X","") &amp; IF(COUNTIFS(TKB_HK2_Moi_Giang!$N:$N,#REF!,TKB_HK2_Moi_Giang!$K:$K,ThongKe_Phong!Q$1,TKB_HK2_Moi_Giang!$L:$L,ThongKe_Phong!Q$2)&gt;1,"?","")</f>
        <v/>
      </c>
      <c r="R27" s="372" t="str">
        <f>IF(COUNTIFS(TKB_HK2_Moi_Giang!$N:$N,ThongKe_Phong!$B27,TKB_HK2_Moi_Giang!$K:$K,ThongKe_Phong!R$1,TKB_HK2_Moi_Giang!$L:$L,ThongKe_Phong!R$2)&gt;0,"X","") &amp; IF(COUNTIFS(TKB_HK2_Moi_Giang!$N:$N,#REF!,TKB_HK2_Moi_Giang!$K:$K,ThongKe_Phong!R$1,TKB_HK2_Moi_Giang!$L:$L,ThongKe_Phong!R$2)&gt;1,"?","")</f>
        <v/>
      </c>
      <c r="S27" s="372" t="str">
        <f>IF(COUNTIFS(TKB_HK2_Moi_Giang!$N:$N,ThongKe_Phong!$B27,TKB_HK2_Moi_Giang!$K:$K,ThongKe_Phong!S$1,TKB_HK2_Moi_Giang!$L:$L,ThongKe_Phong!S$2)&gt;0,"X","") &amp; IF(COUNTIFS(TKB_HK2_Moi_Giang!$N:$N,#REF!,TKB_HK2_Moi_Giang!$K:$K,ThongKe_Phong!S$1,TKB_HK2_Moi_Giang!$L:$L,ThongKe_Phong!S$2)&gt;1,"?","")</f>
        <v/>
      </c>
      <c r="T27" s="372" t="str">
        <f>IF(COUNTIFS(TKB_HK2_Moi_Giang!$N:$N,ThongKe_Phong!$B27,TKB_HK2_Moi_Giang!$K:$K,ThongKe_Phong!T$1,TKB_HK2_Moi_Giang!$L:$L,ThongKe_Phong!T$2)&gt;0,"X","") &amp; IF(COUNTIFS(TKB_HK2_Moi_Giang!$N:$N,#REF!,TKB_HK2_Moi_Giang!$K:$K,ThongKe_Phong!T$1,TKB_HK2_Moi_Giang!$L:$L,ThongKe_Phong!T$2)&gt;1,"?","")</f>
        <v/>
      </c>
      <c r="U27" s="372" t="str">
        <f>IF(COUNTIFS(TKB_HK2_Moi_Giang!$N:$N,ThongKe_Phong!$B27,TKB_HK2_Moi_Giang!$K:$K,ThongKe_Phong!U$1,TKB_HK2_Moi_Giang!$L:$L,ThongKe_Phong!U$2)&gt;0,"X","") &amp; IF(COUNTIFS(TKB_HK2_Moi_Giang!$N:$N,#REF!,TKB_HK2_Moi_Giang!$K:$K,ThongKe_Phong!U$1,TKB_HK2_Moi_Giang!$L:$L,ThongKe_Phong!U$2)&gt;1,"?","")</f>
        <v/>
      </c>
      <c r="V27" s="373" t="str">
        <f>IF(COUNTIFS(TKB_HK2_Moi_Giang!$N:$N,ThongKe_Phong!$B27,TKB_HK2_Moi_Giang!$K:$K,ThongKe_Phong!V$1,TKB_HK2_Moi_Giang!$L:$L,ThongKe_Phong!V$2)&gt;0,"X","") &amp; IF(COUNTIFS(TKB_HK2_Moi_Giang!$N:$N,#REF!,TKB_HK2_Moi_Giang!$K:$K,ThongKe_Phong!V$1,TKB_HK2_Moi_Giang!$L:$L,ThongKe_Phong!V$2)&gt;1,"?","")</f>
        <v/>
      </c>
      <c r="W27" s="373" t="str">
        <f>IF(COUNTIFS(TKB_HK2_Moi_Giang!$N:$N,ThongKe_Phong!$B27,TKB_HK2_Moi_Giang!$K:$K,ThongKe_Phong!W$1,TKB_HK2_Moi_Giang!$L:$L,ThongKe_Phong!W$2)&gt;0,"X","") &amp; IF(COUNTIFS(TKB_HK2_Moi_Giang!$N:$N,#REF!,TKB_HK2_Moi_Giang!$K:$K,ThongKe_Phong!W$1,TKB_HK2_Moi_Giang!$L:$L,ThongKe_Phong!W$2)&gt;1,"?","")</f>
        <v/>
      </c>
      <c r="X27" s="373" t="str">
        <f>IF(COUNTIFS(TKB_HK2_Moi_Giang!$N:$N,ThongKe_Phong!$B27,TKB_HK2_Moi_Giang!$K:$K,ThongKe_Phong!X$1,TKB_HK2_Moi_Giang!$L:$L,ThongKe_Phong!X$2)&gt;0,"X","") &amp; IF(COUNTIFS(TKB_HK2_Moi_Giang!$N:$N,#REF!,TKB_HK2_Moi_Giang!$K:$K,ThongKe_Phong!X$1,TKB_HK2_Moi_Giang!$L:$L,ThongKe_Phong!X$2)&gt;1,"?","")</f>
        <v/>
      </c>
      <c r="Y27" s="373" t="str">
        <f>IF(COUNTIFS(TKB_HK2_Moi_Giang!$N:$N,ThongKe_Phong!$B27,TKB_HK2_Moi_Giang!$K:$K,ThongKe_Phong!Y$1,TKB_HK2_Moi_Giang!$L:$L,ThongKe_Phong!Y$2)&gt;0,"X","") &amp; IF(COUNTIFS(TKB_HK2_Moi_Giang!$N:$N,#REF!,TKB_HK2_Moi_Giang!$K:$K,ThongKe_Phong!Y$1,TKB_HK2_Moi_Giang!$L:$L,ThongKe_Phong!Y$2)&gt;1,"?","")</f>
        <v/>
      </c>
      <c r="Z27" s="373" t="str">
        <f>IF(COUNTIFS(TKB_HK2_Moi_Giang!$N:$N,ThongKe_Phong!$B27,TKB_HK2_Moi_Giang!$K:$K,ThongKe_Phong!Z$1,TKB_HK2_Moi_Giang!$L:$L,ThongKe_Phong!Z$2)&gt;0,"X","") &amp; IF(COUNTIFS(TKB_HK2_Moi_Giang!$N:$N,#REF!,TKB_HK2_Moi_Giang!$K:$K,ThongKe_Phong!Z$1,TKB_HK2_Moi_Giang!$L:$L,ThongKe_Phong!Z$2)&gt;1,"?","")</f>
        <v/>
      </c>
      <c r="AA27" s="373" t="str">
        <f>IF(COUNTIFS(TKB_HK2_Moi_Giang!$N:$N,ThongKe_Phong!$B27,TKB_HK2_Moi_Giang!$K:$K,ThongKe_Phong!AA$1,TKB_HK2_Moi_Giang!$L:$L,ThongKe_Phong!AA$2)&gt;0,"X","") &amp; IF(COUNTIFS(TKB_HK2_Moi_Giang!$N:$N,#REF!,TKB_HK2_Moi_Giang!$K:$K,ThongKe_Phong!AA$1,TKB_HK2_Moi_Giang!$L:$L,ThongKe_Phong!AA$2)&gt;1,"?","")</f>
        <v>X</v>
      </c>
      <c r="AB27" s="373" t="str">
        <f>IF(COUNTIFS(TKB_HK2_Moi_Giang!$N:$N,ThongKe_Phong!$B27,TKB_HK2_Moi_Giang!$K:$K,ThongKe_Phong!AB$1,TKB_HK2_Moi_Giang!$L:$L,ThongKe_Phong!AB$2)&gt;0,"X","") &amp; IF(COUNTIFS(TKB_HK2_Moi_Giang!$N:$N,#REF!,TKB_HK2_Moi_Giang!$K:$K,ThongKe_Phong!AB$1,TKB_HK2_Moi_Giang!$L:$L,ThongKe_Phong!AB$2)&gt;1,"?","")</f>
        <v/>
      </c>
      <c r="AC27" s="373" t="str">
        <f>IF(COUNTIFS(TKB_HK2_Moi_Giang!$N:$N,ThongKe_Phong!$B27,TKB_HK2_Moi_Giang!$K:$K,ThongKe_Phong!AC$1,TKB_HK2_Moi_Giang!$L:$L,ThongKe_Phong!AC$2)&gt;0,"X","") &amp; IF(COUNTIFS(TKB_HK2_Moi_Giang!$N:$N,#REF!,TKB_HK2_Moi_Giang!$K:$K,ThongKe_Phong!AC$1,TKB_HK2_Moi_Giang!$L:$L,ThongKe_Phong!AC$2)&gt;1,"?","")</f>
        <v/>
      </c>
      <c r="AD27" s="373" t="str">
        <f>IF(COUNTIFS(TKB_HK2_Moi_Giang!$N:$N,ThongKe_Phong!$B27,TKB_HK2_Moi_Giang!$K:$K,ThongKe_Phong!AD$1,TKB_HK2_Moi_Giang!$L:$L,ThongKe_Phong!AD$2)&gt;0,"X","") &amp; IF(COUNTIFS(TKB_HK2_Moi_Giang!$N:$N,#REF!,TKB_HK2_Moi_Giang!$K:$K,ThongKe_Phong!AD$1,TKB_HK2_Moi_Giang!$L:$L,ThongKe_Phong!AD$2)&gt;1,"?","")</f>
        <v/>
      </c>
      <c r="AE27" s="373" t="str">
        <f>IF(COUNTIFS(TKB_HK2_Moi_Giang!$N:$N,ThongKe_Phong!$B27,TKB_HK2_Moi_Giang!$K:$K,ThongKe_Phong!AE$1,TKB_HK2_Moi_Giang!$L:$L,ThongKe_Phong!AE$2)&gt;0,"X","") &amp; IF(COUNTIFS(TKB_HK2_Moi_Giang!$N:$N,#REF!,TKB_HK2_Moi_Giang!$K:$K,ThongKe_Phong!AE$1,TKB_HK2_Moi_Giang!$L:$L,ThongKe_Phong!AE$2)&gt;1,"?","")</f>
        <v/>
      </c>
      <c r="AF27" s="373" t="str">
        <f>IF(COUNTIFS(TKB_HK2_Moi_Giang!$N:$N,ThongKe_Phong!$B27,TKB_HK2_Moi_Giang!$K:$K,ThongKe_Phong!AF$1,TKB_HK2_Moi_Giang!$L:$L,ThongKe_Phong!AF$2)&gt;0,"X","") &amp; IF(COUNTIFS(TKB_HK2_Moi_Giang!$N:$N,#REF!,TKB_HK2_Moi_Giang!$K:$K,ThongKe_Phong!AF$1,TKB_HK2_Moi_Giang!$L:$L,ThongKe_Phong!AF$2)&gt;1,"?","")</f>
        <v/>
      </c>
      <c r="AG27" s="373" t="str">
        <f>IF(COUNTIFS(TKB_HK2_Moi_Giang!$N:$N,ThongKe_Phong!$B27,TKB_HK2_Moi_Giang!$K:$K,ThongKe_Phong!AG$1,TKB_HK2_Moi_Giang!$L:$L,ThongKe_Phong!AG$2)&gt;0,"X","") &amp; IF(COUNTIFS(TKB_HK2_Moi_Giang!$N:$N,#REF!,TKB_HK2_Moi_Giang!$K:$K,ThongKe_Phong!AG$1,TKB_HK2_Moi_Giang!$L:$L,ThongKe_Phong!AG$2)&gt;1,"?","")</f>
        <v/>
      </c>
    </row>
    <row r="28">
      <c r="A28" s="376"/>
      <c r="B28" s="369" t="s">
        <v>1322</v>
      </c>
      <c r="C28" s="371">
        <v>20.0</v>
      </c>
      <c r="D28" s="372" t="str">
        <f>IF(COUNTIFS(TKB_HK2_Moi_Giang!$N:$N,ThongKe_Phong!$B28,TKB_HK2_Moi_Giang!$K:$K,ThongKe_Phong!D$1,TKB_HK2_Moi_Giang!$L:$L,ThongKe_Phong!D$2)&gt;0,"X","") &amp; IF(COUNTIFS(TKB_HK2_Moi_Giang!$N:$N,TKB_HK2_Moi_Giang!$E1030,TKB_HK2_Moi_Giang!$K:$K,ThongKe_Phong!D$1,TKB_HK2_Moi_Giang!$L:$L,ThongKe_Phong!D$2)&gt;1,"?","")</f>
        <v/>
      </c>
      <c r="E28" s="372" t="str">
        <f>IF(COUNTIFS(TKB_HK2_Moi_Giang!$N:$N,ThongKe_Phong!$B28,TKB_HK2_Moi_Giang!$K:$K,ThongKe_Phong!E$1,TKB_HK2_Moi_Giang!$L:$L,ThongKe_Phong!E$2)&gt;0,"X","") &amp; IF(COUNTIFS(TKB_HK2_Moi_Giang!$N:$N,TKB_HK2_Moi_Giang!$E1030,TKB_HK2_Moi_Giang!$K:$K,ThongKe_Phong!E$1,TKB_HK2_Moi_Giang!$L:$L,ThongKe_Phong!E$2)&gt;1,"?","")</f>
        <v/>
      </c>
      <c r="F28" s="372" t="str">
        <f>IF(COUNTIFS(TKB_HK2_Moi_Giang!$N:$N,ThongKe_Phong!$B28,TKB_HK2_Moi_Giang!$K:$K,ThongKe_Phong!F$1,TKB_HK2_Moi_Giang!$L:$L,ThongKe_Phong!F$2)&gt;0,"X","") &amp; IF(COUNTIFS(TKB_HK2_Moi_Giang!$N:$N,TKB_HK2_Moi_Giang!$E1030,TKB_HK2_Moi_Giang!$K:$K,ThongKe_Phong!F$1,TKB_HK2_Moi_Giang!$L:$L,ThongKe_Phong!F$2)&gt;1,"?","")</f>
        <v/>
      </c>
      <c r="G28" s="372" t="str">
        <f>IF(COUNTIFS(TKB_HK2_Moi_Giang!$N:$N,ThongKe_Phong!$B28,TKB_HK2_Moi_Giang!$K:$K,ThongKe_Phong!G$1,TKB_HK2_Moi_Giang!$L:$L,ThongKe_Phong!G$2)&gt;0,"X","") &amp; IF(COUNTIFS(TKB_HK2_Moi_Giang!$N:$N,TKB_HK2_Moi_Giang!$E1030,TKB_HK2_Moi_Giang!$K:$K,ThongKe_Phong!G$1,TKB_HK2_Moi_Giang!$L:$L,ThongKe_Phong!G$2)&gt;1,"?","")</f>
        <v/>
      </c>
      <c r="H28" s="372" t="str">
        <f>IF(COUNTIFS(TKB_HK2_Moi_Giang!$N:$N,ThongKe_Phong!$B28,TKB_HK2_Moi_Giang!$K:$K,ThongKe_Phong!H$1,TKB_HK2_Moi_Giang!$L:$L,ThongKe_Phong!H$2)&gt;0,"X","") &amp; IF(COUNTIFS(TKB_HK2_Moi_Giang!$N:$N,TKB_HK2_Moi_Giang!$E1030,TKB_HK2_Moi_Giang!$K:$K,ThongKe_Phong!H$1,TKB_HK2_Moi_Giang!$L:$L,ThongKe_Phong!H$2)&gt;1,"?","")</f>
        <v/>
      </c>
      <c r="I28" s="372" t="str">
        <f>IF(COUNTIFS(TKB_HK2_Moi_Giang!$N:$N,ThongKe_Phong!$B28,TKB_HK2_Moi_Giang!$K:$K,ThongKe_Phong!I$1,TKB_HK2_Moi_Giang!$L:$L,ThongKe_Phong!I$2)&gt;0,"X","") &amp; IF(COUNTIFS(TKB_HK2_Moi_Giang!$N:$N,TKB_HK2_Moi_Giang!$E1030,TKB_HK2_Moi_Giang!$K:$K,ThongKe_Phong!I$1,TKB_HK2_Moi_Giang!$L:$L,ThongKe_Phong!I$2)&gt;1,"?","")</f>
        <v/>
      </c>
      <c r="J28" s="372" t="str">
        <f>IF(COUNTIFS(TKB_HK2_Moi_Giang!$N:$N,ThongKe_Phong!$B28,TKB_HK2_Moi_Giang!$K:$K,ThongKe_Phong!J$1,TKB_HK2_Moi_Giang!$L:$L,ThongKe_Phong!J$2)&gt;0,"X","") &amp; IF(COUNTIFS(TKB_HK2_Moi_Giang!$N:$N,TKB_HK2_Moi_Giang!$E1030,TKB_HK2_Moi_Giang!$K:$K,ThongKe_Phong!J$1,TKB_HK2_Moi_Giang!$L:$L,ThongKe_Phong!J$2)&gt;1,"?","")</f>
        <v/>
      </c>
      <c r="K28" s="372" t="str">
        <f>IF(COUNTIFS(TKB_HK2_Moi_Giang!$N:$N,ThongKe_Phong!$B28,TKB_HK2_Moi_Giang!$K:$K,ThongKe_Phong!K$1,TKB_HK2_Moi_Giang!$L:$L,ThongKe_Phong!K$2)&gt;0,"X","") &amp; IF(COUNTIFS(TKB_HK2_Moi_Giang!$N:$N,TKB_HK2_Moi_Giang!$E1030,TKB_HK2_Moi_Giang!$K:$K,ThongKe_Phong!K$1,TKB_HK2_Moi_Giang!$L:$L,ThongKe_Phong!K$2)&gt;1,"?","")</f>
        <v/>
      </c>
      <c r="L28" s="372" t="str">
        <f>IF(COUNTIFS(TKB_HK2_Moi_Giang!$N:$N,ThongKe_Phong!$B28,TKB_HK2_Moi_Giang!$K:$K,ThongKe_Phong!L$1,TKB_HK2_Moi_Giang!$L:$L,ThongKe_Phong!L$2)&gt;0,"X","") &amp; IF(COUNTIFS(TKB_HK2_Moi_Giang!$N:$N,TKB_HK2_Moi_Giang!$E1030,TKB_HK2_Moi_Giang!$K:$K,ThongKe_Phong!L$1,TKB_HK2_Moi_Giang!$L:$L,ThongKe_Phong!L$2)&gt;1,"?","")</f>
        <v>X</v>
      </c>
      <c r="M28" s="372" t="str">
        <f>IF(COUNTIFS(TKB_HK2_Moi_Giang!$N:$N,ThongKe_Phong!$B28,TKB_HK2_Moi_Giang!$K:$K,ThongKe_Phong!M$1,TKB_HK2_Moi_Giang!$L:$L,ThongKe_Phong!M$2)&gt;0,"X","") &amp; IF(COUNTIFS(TKB_HK2_Moi_Giang!$N:$N,TKB_HK2_Moi_Giang!$E1030,TKB_HK2_Moi_Giang!$K:$K,ThongKe_Phong!M$1,TKB_HK2_Moi_Giang!$L:$L,ThongKe_Phong!M$2)&gt;1,"?","")</f>
        <v/>
      </c>
      <c r="N28" s="372" t="str">
        <f>IF(COUNTIFS(TKB_HK2_Moi_Giang!$N:$N,ThongKe_Phong!$B28,TKB_HK2_Moi_Giang!$K:$K,ThongKe_Phong!N$1,TKB_HK2_Moi_Giang!$L:$L,ThongKe_Phong!N$2)&gt;0,"X","") &amp; IF(COUNTIFS(TKB_HK2_Moi_Giang!$N:$N,TKB_HK2_Moi_Giang!$E1030,TKB_HK2_Moi_Giang!$K:$K,ThongKe_Phong!N$1,TKB_HK2_Moi_Giang!$L:$L,ThongKe_Phong!N$2)&gt;1,"?","")</f>
        <v/>
      </c>
      <c r="O28" s="372" t="str">
        <f>IF(COUNTIFS(TKB_HK2_Moi_Giang!$N:$N,ThongKe_Phong!$B28,TKB_HK2_Moi_Giang!$K:$K,ThongKe_Phong!O$1,TKB_HK2_Moi_Giang!$L:$L,ThongKe_Phong!O$2)&gt;0,"X","") &amp; IF(COUNTIFS(TKB_HK2_Moi_Giang!$N:$N,TKB_HK2_Moi_Giang!$E1030,TKB_HK2_Moi_Giang!$K:$K,ThongKe_Phong!O$1,TKB_HK2_Moi_Giang!$L:$L,ThongKe_Phong!O$2)&gt;1,"?","")</f>
        <v/>
      </c>
      <c r="P28" s="372" t="str">
        <f>IF(COUNTIFS(TKB_HK2_Moi_Giang!$N:$N,ThongKe_Phong!$B28,TKB_HK2_Moi_Giang!$K:$K,ThongKe_Phong!P$1,TKB_HK2_Moi_Giang!$L:$L,ThongKe_Phong!P$2)&gt;0,"X","") &amp; IF(COUNTIFS(TKB_HK2_Moi_Giang!$N:$N,TKB_HK2_Moi_Giang!$E1030,TKB_HK2_Moi_Giang!$K:$K,ThongKe_Phong!P$1,TKB_HK2_Moi_Giang!$L:$L,ThongKe_Phong!P$2)&gt;1,"?","")</f>
        <v/>
      </c>
      <c r="Q28" s="372" t="str">
        <f>IF(COUNTIFS(TKB_HK2_Moi_Giang!$N:$N,ThongKe_Phong!$B28,TKB_HK2_Moi_Giang!$K:$K,ThongKe_Phong!Q$1,TKB_HK2_Moi_Giang!$L:$L,ThongKe_Phong!Q$2)&gt;0,"X","") &amp; IF(COUNTIFS(TKB_HK2_Moi_Giang!$N:$N,TKB_HK2_Moi_Giang!$E1030,TKB_HK2_Moi_Giang!$K:$K,ThongKe_Phong!Q$1,TKB_HK2_Moi_Giang!$L:$L,ThongKe_Phong!Q$2)&gt;1,"?","")</f>
        <v/>
      </c>
      <c r="R28" s="372" t="str">
        <f>IF(COUNTIFS(TKB_HK2_Moi_Giang!$N:$N,ThongKe_Phong!$B28,TKB_HK2_Moi_Giang!$K:$K,ThongKe_Phong!R$1,TKB_HK2_Moi_Giang!$L:$L,ThongKe_Phong!R$2)&gt;0,"X","") &amp; IF(COUNTIFS(TKB_HK2_Moi_Giang!$N:$N,TKB_HK2_Moi_Giang!$E1030,TKB_HK2_Moi_Giang!$K:$K,ThongKe_Phong!R$1,TKB_HK2_Moi_Giang!$L:$L,ThongKe_Phong!R$2)&gt;1,"?","")</f>
        <v/>
      </c>
      <c r="S28" s="372" t="str">
        <f>IF(COUNTIFS(TKB_HK2_Moi_Giang!$N:$N,ThongKe_Phong!$B28,TKB_HK2_Moi_Giang!$K:$K,ThongKe_Phong!S$1,TKB_HK2_Moi_Giang!$L:$L,ThongKe_Phong!S$2)&gt;0,"X","") &amp; IF(COUNTIFS(TKB_HK2_Moi_Giang!$N:$N,TKB_HK2_Moi_Giang!$E1030,TKB_HK2_Moi_Giang!$K:$K,ThongKe_Phong!S$1,TKB_HK2_Moi_Giang!$L:$L,ThongKe_Phong!S$2)&gt;1,"?","")</f>
        <v/>
      </c>
      <c r="T28" s="372" t="str">
        <f>IF(COUNTIFS(TKB_HK2_Moi_Giang!$N:$N,ThongKe_Phong!$B28,TKB_HK2_Moi_Giang!$K:$K,ThongKe_Phong!T$1,TKB_HK2_Moi_Giang!$L:$L,ThongKe_Phong!T$2)&gt;0,"X","") &amp; IF(COUNTIFS(TKB_HK2_Moi_Giang!$N:$N,TKB_HK2_Moi_Giang!$E1030,TKB_HK2_Moi_Giang!$K:$K,ThongKe_Phong!T$1,TKB_HK2_Moi_Giang!$L:$L,ThongKe_Phong!T$2)&gt;1,"?","")</f>
        <v/>
      </c>
      <c r="U28" s="372" t="str">
        <f>IF(COUNTIFS(TKB_HK2_Moi_Giang!$N:$N,ThongKe_Phong!$B28,TKB_HK2_Moi_Giang!$K:$K,ThongKe_Phong!U$1,TKB_HK2_Moi_Giang!$L:$L,ThongKe_Phong!U$2)&gt;0,"X","") &amp; IF(COUNTIFS(TKB_HK2_Moi_Giang!$N:$N,TKB_HK2_Moi_Giang!$E1030,TKB_HK2_Moi_Giang!$K:$K,ThongKe_Phong!U$1,TKB_HK2_Moi_Giang!$L:$L,ThongKe_Phong!U$2)&gt;1,"?","")</f>
        <v/>
      </c>
      <c r="V28" s="373" t="str">
        <f>IF(COUNTIFS(TKB_HK2_Moi_Giang!$N:$N,ThongKe_Phong!$B28,TKB_HK2_Moi_Giang!$K:$K,ThongKe_Phong!V$1,TKB_HK2_Moi_Giang!$L:$L,ThongKe_Phong!V$2)&gt;0,"X","") &amp; IF(COUNTIFS(TKB_HK2_Moi_Giang!$N:$N,TKB_HK2_Moi_Giang!$E1030,TKB_HK2_Moi_Giang!$K:$K,ThongKe_Phong!V$1,TKB_HK2_Moi_Giang!$L:$L,ThongKe_Phong!V$2)&gt;1,"?","")</f>
        <v/>
      </c>
      <c r="W28" s="373" t="str">
        <f>IF(COUNTIFS(TKB_HK2_Moi_Giang!$N:$N,ThongKe_Phong!$B28,TKB_HK2_Moi_Giang!$K:$K,ThongKe_Phong!W$1,TKB_HK2_Moi_Giang!$L:$L,ThongKe_Phong!W$2)&gt;0,"X","") &amp; IF(COUNTIFS(TKB_HK2_Moi_Giang!$N:$N,TKB_HK2_Moi_Giang!$E1030,TKB_HK2_Moi_Giang!$K:$K,ThongKe_Phong!W$1,TKB_HK2_Moi_Giang!$L:$L,ThongKe_Phong!W$2)&gt;1,"?","")</f>
        <v/>
      </c>
      <c r="X28" s="373" t="str">
        <f>IF(COUNTIFS(TKB_HK2_Moi_Giang!$N:$N,ThongKe_Phong!$B28,TKB_HK2_Moi_Giang!$K:$K,ThongKe_Phong!X$1,TKB_HK2_Moi_Giang!$L:$L,ThongKe_Phong!X$2)&gt;0,"X","") &amp; IF(COUNTIFS(TKB_HK2_Moi_Giang!$N:$N,TKB_HK2_Moi_Giang!$E1030,TKB_HK2_Moi_Giang!$K:$K,ThongKe_Phong!X$1,TKB_HK2_Moi_Giang!$L:$L,ThongKe_Phong!X$2)&gt;1,"?","")</f>
        <v>X</v>
      </c>
      <c r="Y28" s="373" t="str">
        <f>IF(COUNTIFS(TKB_HK2_Moi_Giang!$N:$N,ThongKe_Phong!$B28,TKB_HK2_Moi_Giang!$K:$K,ThongKe_Phong!Y$1,TKB_HK2_Moi_Giang!$L:$L,ThongKe_Phong!Y$2)&gt;0,"X","") &amp; IF(COUNTIFS(TKB_HK2_Moi_Giang!$N:$N,TKB_HK2_Moi_Giang!$E1030,TKB_HK2_Moi_Giang!$K:$K,ThongKe_Phong!Y$1,TKB_HK2_Moi_Giang!$L:$L,ThongKe_Phong!Y$2)&gt;1,"?","")</f>
        <v/>
      </c>
      <c r="Z28" s="373" t="str">
        <f>IF(COUNTIFS(TKB_HK2_Moi_Giang!$N:$N,ThongKe_Phong!$B28,TKB_HK2_Moi_Giang!$K:$K,ThongKe_Phong!Z$1,TKB_HK2_Moi_Giang!$L:$L,ThongKe_Phong!Z$2)&gt;0,"X","") &amp; IF(COUNTIFS(TKB_HK2_Moi_Giang!$N:$N,TKB_HK2_Moi_Giang!$E1030,TKB_HK2_Moi_Giang!$K:$K,ThongKe_Phong!Z$1,TKB_HK2_Moi_Giang!$L:$L,ThongKe_Phong!Z$2)&gt;1,"?","")</f>
        <v/>
      </c>
      <c r="AA28" s="373" t="str">
        <f>IF(COUNTIFS(TKB_HK2_Moi_Giang!$N:$N,ThongKe_Phong!$B28,TKB_HK2_Moi_Giang!$K:$K,ThongKe_Phong!AA$1,TKB_HK2_Moi_Giang!$L:$L,ThongKe_Phong!AA$2)&gt;0,"X","") &amp; IF(COUNTIFS(TKB_HK2_Moi_Giang!$N:$N,TKB_HK2_Moi_Giang!$E1030,TKB_HK2_Moi_Giang!$K:$K,ThongKe_Phong!AA$1,TKB_HK2_Moi_Giang!$L:$L,ThongKe_Phong!AA$2)&gt;1,"?","")</f>
        <v/>
      </c>
      <c r="AB28" s="373" t="str">
        <f>IF(COUNTIFS(TKB_HK2_Moi_Giang!$N:$N,ThongKe_Phong!$B28,TKB_HK2_Moi_Giang!$K:$K,ThongKe_Phong!AB$1,TKB_HK2_Moi_Giang!$L:$L,ThongKe_Phong!AB$2)&gt;0,"X","") &amp; IF(COUNTIFS(TKB_HK2_Moi_Giang!$N:$N,TKB_HK2_Moi_Giang!$E1030,TKB_HK2_Moi_Giang!$K:$K,ThongKe_Phong!AB$1,TKB_HK2_Moi_Giang!$L:$L,ThongKe_Phong!AB$2)&gt;1,"?","")</f>
        <v/>
      </c>
      <c r="AC28" s="373" t="str">
        <f>IF(COUNTIFS(TKB_HK2_Moi_Giang!$N:$N,ThongKe_Phong!$B28,TKB_HK2_Moi_Giang!$K:$K,ThongKe_Phong!AC$1,TKB_HK2_Moi_Giang!$L:$L,ThongKe_Phong!AC$2)&gt;0,"X","") &amp; IF(COUNTIFS(TKB_HK2_Moi_Giang!$N:$N,TKB_HK2_Moi_Giang!$E1030,TKB_HK2_Moi_Giang!$K:$K,ThongKe_Phong!AC$1,TKB_HK2_Moi_Giang!$L:$L,ThongKe_Phong!AC$2)&gt;1,"?","")</f>
        <v/>
      </c>
      <c r="AD28" s="373" t="str">
        <f>IF(COUNTIFS(TKB_HK2_Moi_Giang!$N:$N,ThongKe_Phong!$B28,TKB_HK2_Moi_Giang!$K:$K,ThongKe_Phong!AD$1,TKB_HK2_Moi_Giang!$L:$L,ThongKe_Phong!AD$2)&gt;0,"X","") &amp; IF(COUNTIFS(TKB_HK2_Moi_Giang!$N:$N,TKB_HK2_Moi_Giang!$E1030,TKB_HK2_Moi_Giang!$K:$K,ThongKe_Phong!AD$1,TKB_HK2_Moi_Giang!$L:$L,ThongKe_Phong!AD$2)&gt;1,"?","")</f>
        <v/>
      </c>
      <c r="AE28" s="373" t="str">
        <f>IF(COUNTIFS(TKB_HK2_Moi_Giang!$N:$N,ThongKe_Phong!$B28,TKB_HK2_Moi_Giang!$K:$K,ThongKe_Phong!AE$1,TKB_HK2_Moi_Giang!$L:$L,ThongKe_Phong!AE$2)&gt;0,"X","") &amp; IF(COUNTIFS(TKB_HK2_Moi_Giang!$N:$N,TKB_HK2_Moi_Giang!$E1030,TKB_HK2_Moi_Giang!$K:$K,ThongKe_Phong!AE$1,TKB_HK2_Moi_Giang!$L:$L,ThongKe_Phong!AE$2)&gt;1,"?","")</f>
        <v/>
      </c>
      <c r="AF28" s="373" t="str">
        <f>IF(COUNTIFS(TKB_HK2_Moi_Giang!$N:$N,ThongKe_Phong!$B28,TKB_HK2_Moi_Giang!$K:$K,ThongKe_Phong!AF$1,TKB_HK2_Moi_Giang!$L:$L,ThongKe_Phong!AF$2)&gt;0,"X","") &amp; IF(COUNTIFS(TKB_HK2_Moi_Giang!$N:$N,TKB_HK2_Moi_Giang!$E1030,TKB_HK2_Moi_Giang!$K:$K,ThongKe_Phong!AF$1,TKB_HK2_Moi_Giang!$L:$L,ThongKe_Phong!AF$2)&gt;1,"?","")</f>
        <v/>
      </c>
      <c r="AG28" s="373" t="str">
        <f>IF(COUNTIFS(TKB_HK2_Moi_Giang!$N:$N,ThongKe_Phong!$B28,TKB_HK2_Moi_Giang!$K:$K,ThongKe_Phong!AG$1,TKB_HK2_Moi_Giang!$L:$L,ThongKe_Phong!AG$2)&gt;0,"X","") &amp; IF(COUNTIFS(TKB_HK2_Moi_Giang!$N:$N,TKB_HK2_Moi_Giang!$E1030,TKB_HK2_Moi_Giang!$K:$K,ThongKe_Phong!AG$1,TKB_HK2_Moi_Giang!$L:$L,ThongKe_Phong!AG$2)&gt;1,"?","")</f>
        <v/>
      </c>
    </row>
    <row r="29">
      <c r="A29" s="376"/>
      <c r="B29" s="369" t="s">
        <v>1317</v>
      </c>
      <c r="C29" s="371"/>
      <c r="D29" s="372" t="str">
        <f>IF(COUNTIFS(TKB_HK2_Moi_Giang!$N:$N,ThongKe_Phong!$B29,TKB_HK2_Moi_Giang!$K:$K,ThongKe_Phong!D$1,TKB_HK2_Moi_Giang!$L:$L,ThongKe_Phong!D$2)&gt;0,"X","") &amp; IF(COUNTIFS(TKB_HK2_Moi_Giang!$N:$N,TKB_HK2_Moi_Giang!$E1031,TKB_HK2_Moi_Giang!$K:$K,ThongKe_Phong!D$1,TKB_HK2_Moi_Giang!$L:$L,ThongKe_Phong!D$2)&gt;1,"?","")</f>
        <v/>
      </c>
      <c r="E29" s="372" t="str">
        <f>IF(COUNTIFS(TKB_HK2_Moi_Giang!$N:$N,ThongKe_Phong!$B29,TKB_HK2_Moi_Giang!$K:$K,ThongKe_Phong!E$1,TKB_HK2_Moi_Giang!$L:$L,ThongKe_Phong!E$2)&gt;0,"X","") &amp; IF(COUNTIFS(TKB_HK2_Moi_Giang!$N:$N,TKB_HK2_Moi_Giang!$E1031,TKB_HK2_Moi_Giang!$K:$K,ThongKe_Phong!E$1,TKB_HK2_Moi_Giang!$L:$L,ThongKe_Phong!E$2)&gt;1,"?","")</f>
        <v/>
      </c>
      <c r="F29" s="372" t="str">
        <f>IF(COUNTIFS(TKB_HK2_Moi_Giang!$N:$N,ThongKe_Phong!$B29,TKB_HK2_Moi_Giang!$K:$K,ThongKe_Phong!F$1,TKB_HK2_Moi_Giang!$L:$L,ThongKe_Phong!F$2)&gt;0,"X","") &amp; IF(COUNTIFS(TKB_HK2_Moi_Giang!$N:$N,TKB_HK2_Moi_Giang!$E1031,TKB_HK2_Moi_Giang!$K:$K,ThongKe_Phong!F$1,TKB_HK2_Moi_Giang!$L:$L,ThongKe_Phong!F$2)&gt;1,"?","")</f>
        <v/>
      </c>
      <c r="G29" s="372" t="str">
        <f>IF(COUNTIFS(TKB_HK2_Moi_Giang!$N:$N,ThongKe_Phong!$B29,TKB_HK2_Moi_Giang!$K:$K,ThongKe_Phong!G$1,TKB_HK2_Moi_Giang!$L:$L,ThongKe_Phong!G$2)&gt;0,"X","") &amp; IF(COUNTIFS(TKB_HK2_Moi_Giang!$N:$N,TKB_HK2_Moi_Giang!$E1031,TKB_HK2_Moi_Giang!$K:$K,ThongKe_Phong!G$1,TKB_HK2_Moi_Giang!$L:$L,ThongKe_Phong!G$2)&gt;1,"?","")</f>
        <v/>
      </c>
      <c r="H29" s="372" t="str">
        <f>IF(COUNTIFS(TKB_HK2_Moi_Giang!$N:$N,ThongKe_Phong!$B29,TKB_HK2_Moi_Giang!$K:$K,ThongKe_Phong!H$1,TKB_HK2_Moi_Giang!$L:$L,ThongKe_Phong!H$2)&gt;0,"X","") &amp; IF(COUNTIFS(TKB_HK2_Moi_Giang!$N:$N,TKB_HK2_Moi_Giang!$E1031,TKB_HK2_Moi_Giang!$K:$K,ThongKe_Phong!H$1,TKB_HK2_Moi_Giang!$L:$L,ThongKe_Phong!H$2)&gt;1,"?","")</f>
        <v/>
      </c>
      <c r="I29" s="372" t="str">
        <f>IF(COUNTIFS(TKB_HK2_Moi_Giang!$N:$N,ThongKe_Phong!$B29,TKB_HK2_Moi_Giang!$K:$K,ThongKe_Phong!I$1,TKB_HK2_Moi_Giang!$L:$L,ThongKe_Phong!I$2)&gt;0,"X","") &amp; IF(COUNTIFS(TKB_HK2_Moi_Giang!$N:$N,TKB_HK2_Moi_Giang!$E1031,TKB_HK2_Moi_Giang!$K:$K,ThongKe_Phong!I$1,TKB_HK2_Moi_Giang!$L:$L,ThongKe_Phong!I$2)&gt;1,"?","")</f>
        <v/>
      </c>
      <c r="J29" s="372" t="str">
        <f>IF(COUNTIFS(TKB_HK2_Moi_Giang!$N:$N,ThongKe_Phong!$B29,TKB_HK2_Moi_Giang!$K:$K,ThongKe_Phong!J$1,TKB_HK2_Moi_Giang!$L:$L,ThongKe_Phong!J$2)&gt;0,"X","") &amp; IF(COUNTIFS(TKB_HK2_Moi_Giang!$N:$N,TKB_HK2_Moi_Giang!$E1031,TKB_HK2_Moi_Giang!$K:$K,ThongKe_Phong!J$1,TKB_HK2_Moi_Giang!$L:$L,ThongKe_Phong!J$2)&gt;1,"?","")</f>
        <v/>
      </c>
      <c r="K29" s="372" t="str">
        <f>IF(COUNTIFS(TKB_HK2_Moi_Giang!$N:$N,ThongKe_Phong!$B29,TKB_HK2_Moi_Giang!$K:$K,ThongKe_Phong!K$1,TKB_HK2_Moi_Giang!$L:$L,ThongKe_Phong!K$2)&gt;0,"X","") &amp; IF(COUNTIFS(TKB_HK2_Moi_Giang!$N:$N,TKB_HK2_Moi_Giang!$E1031,TKB_HK2_Moi_Giang!$K:$K,ThongKe_Phong!K$1,TKB_HK2_Moi_Giang!$L:$L,ThongKe_Phong!K$2)&gt;1,"?","")</f>
        <v/>
      </c>
      <c r="L29" s="372" t="str">
        <f>IF(COUNTIFS(TKB_HK2_Moi_Giang!$N:$N,ThongKe_Phong!$B29,TKB_HK2_Moi_Giang!$K:$K,ThongKe_Phong!L$1,TKB_HK2_Moi_Giang!$L:$L,ThongKe_Phong!L$2)&gt;0,"X","") &amp; IF(COUNTIFS(TKB_HK2_Moi_Giang!$N:$N,TKB_HK2_Moi_Giang!$E1031,TKB_HK2_Moi_Giang!$K:$K,ThongKe_Phong!L$1,TKB_HK2_Moi_Giang!$L:$L,ThongKe_Phong!L$2)&gt;1,"?","")</f>
        <v/>
      </c>
      <c r="M29" s="372" t="str">
        <f>IF(COUNTIFS(TKB_HK2_Moi_Giang!$N:$N,ThongKe_Phong!$B29,TKB_HK2_Moi_Giang!$K:$K,ThongKe_Phong!M$1,TKB_HK2_Moi_Giang!$L:$L,ThongKe_Phong!M$2)&gt;0,"X","") &amp; IF(COUNTIFS(TKB_HK2_Moi_Giang!$N:$N,TKB_HK2_Moi_Giang!$E1031,TKB_HK2_Moi_Giang!$K:$K,ThongKe_Phong!M$1,TKB_HK2_Moi_Giang!$L:$L,ThongKe_Phong!M$2)&gt;1,"?","")</f>
        <v/>
      </c>
      <c r="N29" s="372" t="str">
        <f>IF(COUNTIFS(TKB_HK2_Moi_Giang!$N:$N,ThongKe_Phong!$B29,TKB_HK2_Moi_Giang!$K:$K,ThongKe_Phong!N$1,TKB_HK2_Moi_Giang!$L:$L,ThongKe_Phong!N$2)&gt;0,"X","") &amp; IF(COUNTIFS(TKB_HK2_Moi_Giang!$N:$N,TKB_HK2_Moi_Giang!$E1031,TKB_HK2_Moi_Giang!$K:$K,ThongKe_Phong!N$1,TKB_HK2_Moi_Giang!$L:$L,ThongKe_Phong!N$2)&gt;1,"?","")</f>
        <v/>
      </c>
      <c r="O29" s="372" t="str">
        <f>IF(COUNTIFS(TKB_HK2_Moi_Giang!$N:$N,ThongKe_Phong!$B29,TKB_HK2_Moi_Giang!$K:$K,ThongKe_Phong!O$1,TKB_HK2_Moi_Giang!$L:$L,ThongKe_Phong!O$2)&gt;0,"X","") &amp; IF(COUNTIFS(TKB_HK2_Moi_Giang!$N:$N,TKB_HK2_Moi_Giang!$E1031,TKB_HK2_Moi_Giang!$K:$K,ThongKe_Phong!O$1,TKB_HK2_Moi_Giang!$L:$L,ThongKe_Phong!O$2)&gt;1,"?","")</f>
        <v/>
      </c>
      <c r="P29" s="372" t="str">
        <f>IF(COUNTIFS(TKB_HK2_Moi_Giang!$N:$N,ThongKe_Phong!$B29,TKB_HK2_Moi_Giang!$K:$K,ThongKe_Phong!P$1,TKB_HK2_Moi_Giang!$L:$L,ThongKe_Phong!P$2)&gt;0,"X","") &amp; IF(COUNTIFS(TKB_HK2_Moi_Giang!$N:$N,TKB_HK2_Moi_Giang!$E1031,TKB_HK2_Moi_Giang!$K:$K,ThongKe_Phong!P$1,TKB_HK2_Moi_Giang!$L:$L,ThongKe_Phong!P$2)&gt;1,"?","")</f>
        <v/>
      </c>
      <c r="Q29" s="372" t="str">
        <f>IF(COUNTIFS(TKB_HK2_Moi_Giang!$N:$N,ThongKe_Phong!$B29,TKB_HK2_Moi_Giang!$K:$K,ThongKe_Phong!Q$1,TKB_HK2_Moi_Giang!$L:$L,ThongKe_Phong!Q$2)&gt;0,"X","") &amp; IF(COUNTIFS(TKB_HK2_Moi_Giang!$N:$N,TKB_HK2_Moi_Giang!$E1031,TKB_HK2_Moi_Giang!$K:$K,ThongKe_Phong!Q$1,TKB_HK2_Moi_Giang!$L:$L,ThongKe_Phong!Q$2)&gt;1,"?","")</f>
        <v/>
      </c>
      <c r="R29" s="372" t="str">
        <f>IF(COUNTIFS(TKB_HK2_Moi_Giang!$N:$N,ThongKe_Phong!$B29,TKB_HK2_Moi_Giang!$K:$K,ThongKe_Phong!R$1,TKB_HK2_Moi_Giang!$L:$L,ThongKe_Phong!R$2)&gt;0,"X","") &amp; IF(COUNTIFS(TKB_HK2_Moi_Giang!$N:$N,TKB_HK2_Moi_Giang!$E1031,TKB_HK2_Moi_Giang!$K:$K,ThongKe_Phong!R$1,TKB_HK2_Moi_Giang!$L:$L,ThongKe_Phong!R$2)&gt;1,"?","")</f>
        <v/>
      </c>
      <c r="S29" s="372" t="str">
        <f>IF(COUNTIFS(TKB_HK2_Moi_Giang!$N:$N,ThongKe_Phong!$B29,TKB_HK2_Moi_Giang!$K:$K,ThongKe_Phong!S$1,TKB_HK2_Moi_Giang!$L:$L,ThongKe_Phong!S$2)&gt;0,"X","") &amp; IF(COUNTIFS(TKB_HK2_Moi_Giang!$N:$N,TKB_HK2_Moi_Giang!$E1031,TKB_HK2_Moi_Giang!$K:$K,ThongKe_Phong!S$1,TKB_HK2_Moi_Giang!$L:$L,ThongKe_Phong!S$2)&gt;1,"?","")</f>
        <v/>
      </c>
      <c r="T29" s="372" t="str">
        <f>IF(COUNTIFS(TKB_HK2_Moi_Giang!$N:$N,ThongKe_Phong!$B29,TKB_HK2_Moi_Giang!$K:$K,ThongKe_Phong!T$1,TKB_HK2_Moi_Giang!$L:$L,ThongKe_Phong!T$2)&gt;0,"X","") &amp; IF(COUNTIFS(TKB_HK2_Moi_Giang!$N:$N,TKB_HK2_Moi_Giang!$E1031,TKB_HK2_Moi_Giang!$K:$K,ThongKe_Phong!T$1,TKB_HK2_Moi_Giang!$L:$L,ThongKe_Phong!T$2)&gt;1,"?","")</f>
        <v/>
      </c>
      <c r="U29" s="372" t="str">
        <f>IF(COUNTIFS(TKB_HK2_Moi_Giang!$N:$N,ThongKe_Phong!$B29,TKB_HK2_Moi_Giang!$K:$K,ThongKe_Phong!U$1,TKB_HK2_Moi_Giang!$L:$L,ThongKe_Phong!U$2)&gt;0,"X","") &amp; IF(COUNTIFS(TKB_HK2_Moi_Giang!$N:$N,TKB_HK2_Moi_Giang!$E1031,TKB_HK2_Moi_Giang!$K:$K,ThongKe_Phong!U$1,TKB_HK2_Moi_Giang!$L:$L,ThongKe_Phong!U$2)&gt;1,"?","")</f>
        <v/>
      </c>
      <c r="V29" s="373" t="str">
        <f>IF(COUNTIFS(TKB_HK2_Moi_Giang!$N:$N,ThongKe_Phong!$B29,TKB_HK2_Moi_Giang!$K:$K,ThongKe_Phong!V$1,TKB_HK2_Moi_Giang!$L:$L,ThongKe_Phong!V$2)&gt;0,"X","") &amp; IF(COUNTIFS(TKB_HK2_Moi_Giang!$N:$N,TKB_HK2_Moi_Giang!$E1031,TKB_HK2_Moi_Giang!$K:$K,ThongKe_Phong!V$1,TKB_HK2_Moi_Giang!$L:$L,ThongKe_Phong!V$2)&gt;1,"?","")</f>
        <v/>
      </c>
      <c r="W29" s="373" t="str">
        <f>IF(COUNTIFS(TKB_HK2_Moi_Giang!$N:$N,ThongKe_Phong!$B29,TKB_HK2_Moi_Giang!$K:$K,ThongKe_Phong!W$1,TKB_HK2_Moi_Giang!$L:$L,ThongKe_Phong!W$2)&gt;0,"X","") &amp; IF(COUNTIFS(TKB_HK2_Moi_Giang!$N:$N,TKB_HK2_Moi_Giang!$E1031,TKB_HK2_Moi_Giang!$K:$K,ThongKe_Phong!W$1,TKB_HK2_Moi_Giang!$L:$L,ThongKe_Phong!W$2)&gt;1,"?","")</f>
        <v/>
      </c>
      <c r="X29" s="373" t="str">
        <f>IF(COUNTIFS(TKB_HK2_Moi_Giang!$N:$N,ThongKe_Phong!$B29,TKB_HK2_Moi_Giang!$K:$K,ThongKe_Phong!X$1,TKB_HK2_Moi_Giang!$L:$L,ThongKe_Phong!X$2)&gt;0,"X","") &amp; IF(COUNTIFS(TKB_HK2_Moi_Giang!$N:$N,TKB_HK2_Moi_Giang!$E1031,TKB_HK2_Moi_Giang!$K:$K,ThongKe_Phong!X$1,TKB_HK2_Moi_Giang!$L:$L,ThongKe_Phong!X$2)&gt;1,"?","")</f>
        <v/>
      </c>
      <c r="Y29" s="373" t="str">
        <f>IF(COUNTIFS(TKB_HK2_Moi_Giang!$N:$N,ThongKe_Phong!$B29,TKB_HK2_Moi_Giang!$K:$K,ThongKe_Phong!Y$1,TKB_HK2_Moi_Giang!$L:$L,ThongKe_Phong!Y$2)&gt;0,"X","") &amp; IF(COUNTIFS(TKB_HK2_Moi_Giang!$N:$N,TKB_HK2_Moi_Giang!$E1031,TKB_HK2_Moi_Giang!$K:$K,ThongKe_Phong!Y$1,TKB_HK2_Moi_Giang!$L:$L,ThongKe_Phong!Y$2)&gt;1,"?","")</f>
        <v/>
      </c>
      <c r="Z29" s="373" t="str">
        <f>IF(COUNTIFS(TKB_HK2_Moi_Giang!$N:$N,ThongKe_Phong!$B29,TKB_HK2_Moi_Giang!$K:$K,ThongKe_Phong!Z$1,TKB_HK2_Moi_Giang!$L:$L,ThongKe_Phong!Z$2)&gt;0,"X","") &amp; IF(COUNTIFS(TKB_HK2_Moi_Giang!$N:$N,TKB_HK2_Moi_Giang!$E1031,TKB_HK2_Moi_Giang!$K:$K,ThongKe_Phong!Z$1,TKB_HK2_Moi_Giang!$L:$L,ThongKe_Phong!Z$2)&gt;1,"?","")</f>
        <v/>
      </c>
      <c r="AA29" s="373" t="str">
        <f>IF(COUNTIFS(TKB_HK2_Moi_Giang!$N:$N,ThongKe_Phong!$B29,TKB_HK2_Moi_Giang!$K:$K,ThongKe_Phong!AA$1,TKB_HK2_Moi_Giang!$L:$L,ThongKe_Phong!AA$2)&gt;0,"X","") &amp; IF(COUNTIFS(TKB_HK2_Moi_Giang!$N:$N,TKB_HK2_Moi_Giang!$E1031,TKB_HK2_Moi_Giang!$K:$K,ThongKe_Phong!AA$1,TKB_HK2_Moi_Giang!$L:$L,ThongKe_Phong!AA$2)&gt;1,"?","")</f>
        <v/>
      </c>
      <c r="AB29" s="373" t="str">
        <f>IF(COUNTIFS(TKB_HK2_Moi_Giang!$N:$N,ThongKe_Phong!$B29,TKB_HK2_Moi_Giang!$K:$K,ThongKe_Phong!AB$1,TKB_HK2_Moi_Giang!$L:$L,ThongKe_Phong!AB$2)&gt;0,"X","") &amp; IF(COUNTIFS(TKB_HK2_Moi_Giang!$N:$N,TKB_HK2_Moi_Giang!$E1031,TKB_HK2_Moi_Giang!$K:$K,ThongKe_Phong!AB$1,TKB_HK2_Moi_Giang!$L:$L,ThongKe_Phong!AB$2)&gt;1,"?","")</f>
        <v/>
      </c>
      <c r="AC29" s="373" t="str">
        <f>IF(COUNTIFS(TKB_HK2_Moi_Giang!$N:$N,ThongKe_Phong!$B29,TKB_HK2_Moi_Giang!$K:$K,ThongKe_Phong!AC$1,TKB_HK2_Moi_Giang!$L:$L,ThongKe_Phong!AC$2)&gt;0,"X","") &amp; IF(COUNTIFS(TKB_HK2_Moi_Giang!$N:$N,TKB_HK2_Moi_Giang!$E1031,TKB_HK2_Moi_Giang!$K:$K,ThongKe_Phong!AC$1,TKB_HK2_Moi_Giang!$L:$L,ThongKe_Phong!AC$2)&gt;1,"?","")</f>
        <v/>
      </c>
      <c r="AD29" s="373" t="str">
        <f>IF(COUNTIFS(TKB_HK2_Moi_Giang!$N:$N,ThongKe_Phong!$B29,TKB_HK2_Moi_Giang!$K:$K,ThongKe_Phong!AD$1,TKB_HK2_Moi_Giang!$L:$L,ThongKe_Phong!AD$2)&gt;0,"X","") &amp; IF(COUNTIFS(TKB_HK2_Moi_Giang!$N:$N,TKB_HK2_Moi_Giang!$E1031,TKB_HK2_Moi_Giang!$K:$K,ThongKe_Phong!AD$1,TKB_HK2_Moi_Giang!$L:$L,ThongKe_Phong!AD$2)&gt;1,"?","")</f>
        <v/>
      </c>
      <c r="AE29" s="373" t="str">
        <f>IF(COUNTIFS(TKB_HK2_Moi_Giang!$N:$N,ThongKe_Phong!$B29,TKB_HK2_Moi_Giang!$K:$K,ThongKe_Phong!AE$1,TKB_HK2_Moi_Giang!$L:$L,ThongKe_Phong!AE$2)&gt;0,"X","") &amp; IF(COUNTIFS(TKB_HK2_Moi_Giang!$N:$N,TKB_HK2_Moi_Giang!$E1031,TKB_HK2_Moi_Giang!$K:$K,ThongKe_Phong!AE$1,TKB_HK2_Moi_Giang!$L:$L,ThongKe_Phong!AE$2)&gt;1,"?","")</f>
        <v/>
      </c>
      <c r="AF29" s="373" t="str">
        <f>IF(COUNTIFS(TKB_HK2_Moi_Giang!$N:$N,ThongKe_Phong!$B29,TKB_HK2_Moi_Giang!$K:$K,ThongKe_Phong!AF$1,TKB_HK2_Moi_Giang!$L:$L,ThongKe_Phong!AF$2)&gt;0,"X","") &amp; IF(COUNTIFS(TKB_HK2_Moi_Giang!$N:$N,TKB_HK2_Moi_Giang!$E1031,TKB_HK2_Moi_Giang!$K:$K,ThongKe_Phong!AF$1,TKB_HK2_Moi_Giang!$L:$L,ThongKe_Phong!AF$2)&gt;1,"?","")</f>
        <v/>
      </c>
      <c r="AG29" s="373" t="str">
        <f>IF(COUNTIFS(TKB_HK2_Moi_Giang!$N:$N,ThongKe_Phong!$B29,TKB_HK2_Moi_Giang!$K:$K,ThongKe_Phong!AG$1,TKB_HK2_Moi_Giang!$L:$L,ThongKe_Phong!AG$2)&gt;0,"X","") &amp; IF(COUNTIFS(TKB_HK2_Moi_Giang!$N:$N,TKB_HK2_Moi_Giang!$E1031,TKB_HK2_Moi_Giang!$K:$K,ThongKe_Phong!AG$1,TKB_HK2_Moi_Giang!$L:$L,ThongKe_Phong!AG$2)&gt;1,"?","")</f>
        <v/>
      </c>
    </row>
    <row r="30">
      <c r="A30" s="370"/>
      <c r="B30" s="374" t="s">
        <v>1271</v>
      </c>
      <c r="C30" s="374">
        <v>52.0</v>
      </c>
      <c r="D30" s="372" t="str">
        <f>IF(COUNTIFS(TKB_HK2_Moi_Giang!$N:$N,ThongKe_Phong!$B30,TKB_HK2_Moi_Giang!$K:$K,ThongKe_Phong!D$1,TKB_HK2_Moi_Giang!$L:$L,ThongKe_Phong!D$2)&gt;0,"X","") &amp; IF(COUNTIFS(TKB_HK2_Moi_Giang!$N:$N,TKB_HK2_Moi_Giang!$E1032,TKB_HK2_Moi_Giang!$K:$K,ThongKe_Phong!D$1,TKB_HK2_Moi_Giang!$L:$L,ThongKe_Phong!D$2)&gt;1,"?","")</f>
        <v/>
      </c>
      <c r="E30" s="372" t="str">
        <f>IF(COUNTIFS(TKB_HK2_Moi_Giang!$N:$N,ThongKe_Phong!$B30,TKB_HK2_Moi_Giang!$K:$K,ThongKe_Phong!E$1,TKB_HK2_Moi_Giang!$L:$L,ThongKe_Phong!E$2)&gt;0,"X","") &amp; IF(COUNTIFS(TKB_HK2_Moi_Giang!$N:$N,TKB_HK2_Moi_Giang!$E1032,TKB_HK2_Moi_Giang!$K:$K,ThongKe_Phong!E$1,TKB_HK2_Moi_Giang!$L:$L,ThongKe_Phong!E$2)&gt;1,"?","")</f>
        <v/>
      </c>
      <c r="F30" s="372" t="str">
        <f>IF(COUNTIFS(TKB_HK2_Moi_Giang!$N:$N,ThongKe_Phong!$B30,TKB_HK2_Moi_Giang!$K:$K,ThongKe_Phong!F$1,TKB_HK2_Moi_Giang!$L:$L,ThongKe_Phong!F$2)&gt;0,"X","") &amp; IF(COUNTIFS(TKB_HK2_Moi_Giang!$N:$N,TKB_HK2_Moi_Giang!$E1032,TKB_HK2_Moi_Giang!$K:$K,ThongKe_Phong!F$1,TKB_HK2_Moi_Giang!$L:$L,ThongKe_Phong!F$2)&gt;1,"?","")</f>
        <v/>
      </c>
      <c r="G30" s="372" t="str">
        <f>IF(COUNTIFS(TKB_HK2_Moi_Giang!$N:$N,ThongKe_Phong!$B30,TKB_HK2_Moi_Giang!$K:$K,ThongKe_Phong!G$1,TKB_HK2_Moi_Giang!$L:$L,ThongKe_Phong!G$2)&gt;0,"X","") &amp; IF(COUNTIFS(TKB_HK2_Moi_Giang!$N:$N,TKB_HK2_Moi_Giang!$E1032,TKB_HK2_Moi_Giang!$K:$K,ThongKe_Phong!G$1,TKB_HK2_Moi_Giang!$L:$L,ThongKe_Phong!G$2)&gt;1,"?","")</f>
        <v/>
      </c>
      <c r="H30" s="372" t="str">
        <f>IF(COUNTIFS(TKB_HK2_Moi_Giang!$N:$N,ThongKe_Phong!$B30,TKB_HK2_Moi_Giang!$K:$K,ThongKe_Phong!H$1,TKB_HK2_Moi_Giang!$L:$L,ThongKe_Phong!H$2)&gt;0,"X","") &amp; IF(COUNTIFS(TKB_HK2_Moi_Giang!$N:$N,TKB_HK2_Moi_Giang!$E1032,TKB_HK2_Moi_Giang!$K:$K,ThongKe_Phong!H$1,TKB_HK2_Moi_Giang!$L:$L,ThongKe_Phong!H$2)&gt;1,"?","")</f>
        <v/>
      </c>
      <c r="I30" s="372" t="str">
        <f>IF(COUNTIFS(TKB_HK2_Moi_Giang!$N:$N,ThongKe_Phong!$B30,TKB_HK2_Moi_Giang!$K:$K,ThongKe_Phong!I$1,TKB_HK2_Moi_Giang!$L:$L,ThongKe_Phong!I$2)&gt;0,"X","") &amp; IF(COUNTIFS(TKB_HK2_Moi_Giang!$N:$N,TKB_HK2_Moi_Giang!$E1032,TKB_HK2_Moi_Giang!$K:$K,ThongKe_Phong!I$1,TKB_HK2_Moi_Giang!$L:$L,ThongKe_Phong!I$2)&gt;1,"?","")</f>
        <v/>
      </c>
      <c r="J30" s="372" t="str">
        <f>IF(COUNTIFS(TKB_HK2_Moi_Giang!$N:$N,ThongKe_Phong!$B30,TKB_HK2_Moi_Giang!$K:$K,ThongKe_Phong!J$1,TKB_HK2_Moi_Giang!$L:$L,ThongKe_Phong!J$2)&gt;0,"X","") &amp; IF(COUNTIFS(TKB_HK2_Moi_Giang!$N:$N,TKB_HK2_Moi_Giang!$E1032,TKB_HK2_Moi_Giang!$K:$K,ThongKe_Phong!J$1,TKB_HK2_Moi_Giang!$L:$L,ThongKe_Phong!J$2)&gt;1,"?","")</f>
        <v>X</v>
      </c>
      <c r="K30" s="372" t="str">
        <f>IF(COUNTIFS(TKB_HK2_Moi_Giang!$N:$N,ThongKe_Phong!$B30,TKB_HK2_Moi_Giang!$K:$K,ThongKe_Phong!K$1,TKB_HK2_Moi_Giang!$L:$L,ThongKe_Phong!K$2)&gt;0,"X","") &amp; IF(COUNTIFS(TKB_HK2_Moi_Giang!$N:$N,TKB_HK2_Moi_Giang!$E1032,TKB_HK2_Moi_Giang!$K:$K,ThongKe_Phong!K$1,TKB_HK2_Moi_Giang!$L:$L,ThongKe_Phong!K$2)&gt;1,"?","")</f>
        <v/>
      </c>
      <c r="L30" s="372" t="str">
        <f>IF(COUNTIFS(TKB_HK2_Moi_Giang!$N:$N,ThongKe_Phong!$B30,TKB_HK2_Moi_Giang!$K:$K,ThongKe_Phong!L$1,TKB_HK2_Moi_Giang!$L:$L,ThongKe_Phong!L$2)&gt;0,"X","") &amp; IF(COUNTIFS(TKB_HK2_Moi_Giang!$N:$N,TKB_HK2_Moi_Giang!$E1032,TKB_HK2_Moi_Giang!$K:$K,ThongKe_Phong!L$1,TKB_HK2_Moi_Giang!$L:$L,ThongKe_Phong!L$2)&gt;1,"?","")</f>
        <v>X</v>
      </c>
      <c r="M30" s="372" t="str">
        <f>IF(COUNTIFS(TKB_HK2_Moi_Giang!$N:$N,ThongKe_Phong!$B30,TKB_HK2_Moi_Giang!$K:$K,ThongKe_Phong!M$1,TKB_HK2_Moi_Giang!$L:$L,ThongKe_Phong!M$2)&gt;0,"X","") &amp; IF(COUNTIFS(TKB_HK2_Moi_Giang!$N:$N,TKB_HK2_Moi_Giang!$E1032,TKB_HK2_Moi_Giang!$K:$K,ThongKe_Phong!M$1,TKB_HK2_Moi_Giang!$L:$L,ThongKe_Phong!M$2)&gt;1,"?","")</f>
        <v>X</v>
      </c>
      <c r="N30" s="372" t="str">
        <f>IF(COUNTIFS(TKB_HK2_Moi_Giang!$N:$N,ThongKe_Phong!$B30,TKB_HK2_Moi_Giang!$K:$K,ThongKe_Phong!N$1,TKB_HK2_Moi_Giang!$L:$L,ThongKe_Phong!N$2)&gt;0,"X","") &amp; IF(COUNTIFS(TKB_HK2_Moi_Giang!$N:$N,TKB_HK2_Moi_Giang!$E1032,TKB_HK2_Moi_Giang!$K:$K,ThongKe_Phong!N$1,TKB_HK2_Moi_Giang!$L:$L,ThongKe_Phong!N$2)&gt;1,"?","")</f>
        <v>X</v>
      </c>
      <c r="O30" s="372" t="str">
        <f>IF(COUNTIFS(TKB_HK2_Moi_Giang!$N:$N,ThongKe_Phong!$B30,TKB_HK2_Moi_Giang!$K:$K,ThongKe_Phong!O$1,TKB_HK2_Moi_Giang!$L:$L,ThongKe_Phong!O$2)&gt;0,"X","") &amp; IF(COUNTIFS(TKB_HK2_Moi_Giang!$N:$N,TKB_HK2_Moi_Giang!$E1032,TKB_HK2_Moi_Giang!$K:$K,ThongKe_Phong!O$1,TKB_HK2_Moi_Giang!$L:$L,ThongKe_Phong!O$2)&gt;1,"?","")</f>
        <v/>
      </c>
      <c r="P30" s="372" t="str">
        <f>IF(COUNTIFS(TKB_HK2_Moi_Giang!$N:$N,ThongKe_Phong!$B30,TKB_HK2_Moi_Giang!$K:$K,ThongKe_Phong!P$1,TKB_HK2_Moi_Giang!$L:$L,ThongKe_Phong!P$2)&gt;0,"X","") &amp; IF(COUNTIFS(TKB_HK2_Moi_Giang!$N:$N,TKB_HK2_Moi_Giang!$E1032,TKB_HK2_Moi_Giang!$K:$K,ThongKe_Phong!P$1,TKB_HK2_Moi_Giang!$L:$L,ThongKe_Phong!P$2)&gt;1,"?","")</f>
        <v/>
      </c>
      <c r="Q30" s="372" t="str">
        <f>IF(COUNTIFS(TKB_HK2_Moi_Giang!$N:$N,ThongKe_Phong!$B30,TKB_HK2_Moi_Giang!$K:$K,ThongKe_Phong!Q$1,TKB_HK2_Moi_Giang!$L:$L,ThongKe_Phong!Q$2)&gt;0,"X","") &amp; IF(COUNTIFS(TKB_HK2_Moi_Giang!$N:$N,TKB_HK2_Moi_Giang!$E1032,TKB_HK2_Moi_Giang!$K:$K,ThongKe_Phong!Q$1,TKB_HK2_Moi_Giang!$L:$L,ThongKe_Phong!Q$2)&gt;1,"?","")</f>
        <v/>
      </c>
      <c r="R30" s="372" t="str">
        <f>IF(COUNTIFS(TKB_HK2_Moi_Giang!$N:$N,ThongKe_Phong!$B30,TKB_HK2_Moi_Giang!$K:$K,ThongKe_Phong!R$1,TKB_HK2_Moi_Giang!$L:$L,ThongKe_Phong!R$2)&gt;0,"X","") &amp; IF(COUNTIFS(TKB_HK2_Moi_Giang!$N:$N,TKB_HK2_Moi_Giang!$E1032,TKB_HK2_Moi_Giang!$K:$K,ThongKe_Phong!R$1,TKB_HK2_Moi_Giang!$L:$L,ThongKe_Phong!R$2)&gt;1,"?","")</f>
        <v/>
      </c>
      <c r="S30" s="372" t="str">
        <f>IF(COUNTIFS(TKB_HK2_Moi_Giang!$N:$N,ThongKe_Phong!$B30,TKB_HK2_Moi_Giang!$K:$K,ThongKe_Phong!S$1,TKB_HK2_Moi_Giang!$L:$L,ThongKe_Phong!S$2)&gt;0,"X","") &amp; IF(COUNTIFS(TKB_HK2_Moi_Giang!$N:$N,TKB_HK2_Moi_Giang!$E1032,TKB_HK2_Moi_Giang!$K:$K,ThongKe_Phong!S$1,TKB_HK2_Moi_Giang!$L:$L,ThongKe_Phong!S$2)&gt;1,"?","")</f>
        <v/>
      </c>
      <c r="T30" s="372" t="str">
        <f>IF(COUNTIFS(TKB_HK2_Moi_Giang!$N:$N,ThongKe_Phong!$B30,TKB_HK2_Moi_Giang!$K:$K,ThongKe_Phong!T$1,TKB_HK2_Moi_Giang!$L:$L,ThongKe_Phong!T$2)&gt;0,"X","") &amp; IF(COUNTIFS(TKB_HK2_Moi_Giang!$N:$N,TKB_HK2_Moi_Giang!$E1032,TKB_HK2_Moi_Giang!$K:$K,ThongKe_Phong!T$1,TKB_HK2_Moi_Giang!$L:$L,ThongKe_Phong!T$2)&gt;1,"?","")</f>
        <v/>
      </c>
      <c r="U30" s="372" t="str">
        <f>IF(COUNTIFS(TKB_HK2_Moi_Giang!$N:$N,ThongKe_Phong!$B30,TKB_HK2_Moi_Giang!$K:$K,ThongKe_Phong!U$1,TKB_HK2_Moi_Giang!$L:$L,ThongKe_Phong!U$2)&gt;0,"X","") &amp; IF(COUNTIFS(TKB_HK2_Moi_Giang!$N:$N,TKB_HK2_Moi_Giang!$E1032,TKB_HK2_Moi_Giang!$K:$K,ThongKe_Phong!U$1,TKB_HK2_Moi_Giang!$L:$L,ThongKe_Phong!U$2)&gt;1,"?","")</f>
        <v/>
      </c>
      <c r="V30" s="373" t="str">
        <f>IF(COUNTIFS(TKB_HK2_Moi_Giang!$N:$N,ThongKe_Phong!$B30,TKB_HK2_Moi_Giang!$K:$K,ThongKe_Phong!V$1,TKB_HK2_Moi_Giang!$L:$L,ThongKe_Phong!V$2)&gt;0,"X","") &amp; IF(COUNTIFS(TKB_HK2_Moi_Giang!$N:$N,TKB_HK2_Moi_Giang!$E1032,TKB_HK2_Moi_Giang!$K:$K,ThongKe_Phong!V$1,TKB_HK2_Moi_Giang!$L:$L,ThongKe_Phong!V$2)&gt;1,"?","")</f>
        <v/>
      </c>
      <c r="W30" s="373" t="str">
        <f>IF(COUNTIFS(TKB_HK2_Moi_Giang!$N:$N,ThongKe_Phong!$B30,TKB_HK2_Moi_Giang!$K:$K,ThongKe_Phong!W$1,TKB_HK2_Moi_Giang!$L:$L,ThongKe_Phong!W$2)&gt;0,"X","") &amp; IF(COUNTIFS(TKB_HK2_Moi_Giang!$N:$N,TKB_HK2_Moi_Giang!$E1032,TKB_HK2_Moi_Giang!$K:$K,ThongKe_Phong!W$1,TKB_HK2_Moi_Giang!$L:$L,ThongKe_Phong!W$2)&gt;1,"?","")</f>
        <v/>
      </c>
      <c r="X30" s="373" t="str">
        <f>IF(COUNTIFS(TKB_HK2_Moi_Giang!$N:$N,ThongKe_Phong!$B30,TKB_HK2_Moi_Giang!$K:$K,ThongKe_Phong!X$1,TKB_HK2_Moi_Giang!$L:$L,ThongKe_Phong!X$2)&gt;0,"X","") &amp; IF(COUNTIFS(TKB_HK2_Moi_Giang!$N:$N,TKB_HK2_Moi_Giang!$E1032,TKB_HK2_Moi_Giang!$K:$K,ThongKe_Phong!X$1,TKB_HK2_Moi_Giang!$L:$L,ThongKe_Phong!X$2)&gt;1,"?","")</f>
        <v/>
      </c>
      <c r="Y30" s="373" t="str">
        <f>IF(COUNTIFS(TKB_HK2_Moi_Giang!$N:$N,ThongKe_Phong!$B30,TKB_HK2_Moi_Giang!$K:$K,ThongKe_Phong!Y$1,TKB_HK2_Moi_Giang!$L:$L,ThongKe_Phong!Y$2)&gt;0,"X","") &amp; IF(COUNTIFS(TKB_HK2_Moi_Giang!$N:$N,TKB_HK2_Moi_Giang!$E1032,TKB_HK2_Moi_Giang!$K:$K,ThongKe_Phong!Y$1,TKB_HK2_Moi_Giang!$L:$L,ThongKe_Phong!Y$2)&gt;1,"?","")</f>
        <v/>
      </c>
      <c r="Z30" s="373" t="str">
        <f>IF(COUNTIFS(TKB_HK2_Moi_Giang!$N:$N,ThongKe_Phong!$B30,TKB_HK2_Moi_Giang!$K:$K,ThongKe_Phong!Z$1,TKB_HK2_Moi_Giang!$L:$L,ThongKe_Phong!Z$2)&gt;0,"X","") &amp; IF(COUNTIFS(TKB_HK2_Moi_Giang!$N:$N,TKB_HK2_Moi_Giang!$E1032,TKB_HK2_Moi_Giang!$K:$K,ThongKe_Phong!Z$1,TKB_HK2_Moi_Giang!$L:$L,ThongKe_Phong!Z$2)&gt;1,"?","")</f>
        <v>X</v>
      </c>
      <c r="AA30" s="373" t="str">
        <f>IF(COUNTIFS(TKB_HK2_Moi_Giang!$N:$N,ThongKe_Phong!$B30,TKB_HK2_Moi_Giang!$K:$K,ThongKe_Phong!AA$1,TKB_HK2_Moi_Giang!$L:$L,ThongKe_Phong!AA$2)&gt;0,"X","") &amp; IF(COUNTIFS(TKB_HK2_Moi_Giang!$N:$N,TKB_HK2_Moi_Giang!$E1032,TKB_HK2_Moi_Giang!$K:$K,ThongKe_Phong!AA$1,TKB_HK2_Moi_Giang!$L:$L,ThongKe_Phong!AA$2)&gt;1,"?","")</f>
        <v/>
      </c>
      <c r="AB30" s="373" t="str">
        <f>IF(COUNTIFS(TKB_HK2_Moi_Giang!$N:$N,ThongKe_Phong!$B30,TKB_HK2_Moi_Giang!$K:$K,ThongKe_Phong!AB$1,TKB_HK2_Moi_Giang!$L:$L,ThongKe_Phong!AB$2)&gt;0,"X","") &amp; IF(COUNTIFS(TKB_HK2_Moi_Giang!$N:$N,TKB_HK2_Moi_Giang!$E1032,TKB_HK2_Moi_Giang!$K:$K,ThongKe_Phong!AB$1,TKB_HK2_Moi_Giang!$L:$L,ThongKe_Phong!AB$2)&gt;1,"?","")</f>
        <v/>
      </c>
      <c r="AC30" s="373" t="str">
        <f>IF(COUNTIFS(TKB_HK2_Moi_Giang!$N:$N,ThongKe_Phong!$B30,TKB_HK2_Moi_Giang!$K:$K,ThongKe_Phong!AC$1,TKB_HK2_Moi_Giang!$L:$L,ThongKe_Phong!AC$2)&gt;0,"X","") &amp; IF(COUNTIFS(TKB_HK2_Moi_Giang!$N:$N,TKB_HK2_Moi_Giang!$E1032,TKB_HK2_Moi_Giang!$K:$K,ThongKe_Phong!AC$1,TKB_HK2_Moi_Giang!$L:$L,ThongKe_Phong!AC$2)&gt;1,"?","")</f>
        <v/>
      </c>
      <c r="AD30" s="373" t="str">
        <f>IF(COUNTIFS(TKB_HK2_Moi_Giang!$N:$N,ThongKe_Phong!$B30,TKB_HK2_Moi_Giang!$K:$K,ThongKe_Phong!AD$1,TKB_HK2_Moi_Giang!$L:$L,ThongKe_Phong!AD$2)&gt;0,"X","") &amp; IF(COUNTIFS(TKB_HK2_Moi_Giang!$N:$N,TKB_HK2_Moi_Giang!$E1032,TKB_HK2_Moi_Giang!$K:$K,ThongKe_Phong!AD$1,TKB_HK2_Moi_Giang!$L:$L,ThongKe_Phong!AD$2)&gt;1,"?","")</f>
        <v/>
      </c>
      <c r="AE30" s="373" t="str">
        <f>IF(COUNTIFS(TKB_HK2_Moi_Giang!$N:$N,ThongKe_Phong!$B30,TKB_HK2_Moi_Giang!$K:$K,ThongKe_Phong!AE$1,TKB_HK2_Moi_Giang!$L:$L,ThongKe_Phong!AE$2)&gt;0,"X","") &amp; IF(COUNTIFS(TKB_HK2_Moi_Giang!$N:$N,TKB_HK2_Moi_Giang!$E1032,TKB_HK2_Moi_Giang!$K:$K,ThongKe_Phong!AE$1,TKB_HK2_Moi_Giang!$L:$L,ThongKe_Phong!AE$2)&gt;1,"?","")</f>
        <v/>
      </c>
      <c r="AF30" s="373" t="str">
        <f>IF(COUNTIFS(TKB_HK2_Moi_Giang!$N:$N,ThongKe_Phong!$B30,TKB_HK2_Moi_Giang!$K:$K,ThongKe_Phong!AF$1,TKB_HK2_Moi_Giang!$L:$L,ThongKe_Phong!AF$2)&gt;0,"X","") &amp; IF(COUNTIFS(TKB_HK2_Moi_Giang!$N:$N,TKB_HK2_Moi_Giang!$E1032,TKB_HK2_Moi_Giang!$K:$K,ThongKe_Phong!AF$1,TKB_HK2_Moi_Giang!$L:$L,ThongKe_Phong!AF$2)&gt;1,"?","")</f>
        <v/>
      </c>
      <c r="AG30" s="373" t="str">
        <f>IF(COUNTIFS(TKB_HK2_Moi_Giang!$N:$N,ThongKe_Phong!$B30,TKB_HK2_Moi_Giang!$K:$K,ThongKe_Phong!AG$1,TKB_HK2_Moi_Giang!$L:$L,ThongKe_Phong!AG$2)&gt;0,"X","") &amp; IF(COUNTIFS(TKB_HK2_Moi_Giang!$N:$N,TKB_HK2_Moi_Giang!$E1032,TKB_HK2_Moi_Giang!$K:$K,ThongKe_Phong!AG$1,TKB_HK2_Moi_Giang!$L:$L,ThongKe_Phong!AG$2)&gt;1,"?","")</f>
        <v/>
      </c>
    </row>
    <row r="31">
      <c r="A31" s="370"/>
      <c r="B31" s="374" t="s">
        <v>1270</v>
      </c>
      <c r="C31" s="374">
        <v>28.0</v>
      </c>
      <c r="D31" s="372" t="str">
        <f>IF(COUNTIFS(TKB_HK2_Moi_Giang!$N:$N,ThongKe_Phong!$B31,TKB_HK2_Moi_Giang!$K:$K,ThongKe_Phong!D$1,TKB_HK2_Moi_Giang!$L:$L,ThongKe_Phong!D$2)&gt;0,"X","") &amp; IF(COUNTIFS(TKB_HK2_Moi_Giang!$N:$N,TKB_HK2_Moi_Giang!$E1033,TKB_HK2_Moi_Giang!$K:$K,ThongKe_Phong!D$1,TKB_HK2_Moi_Giang!$L:$L,ThongKe_Phong!D$2)&gt;1,"?","")</f>
        <v/>
      </c>
      <c r="E31" s="372" t="str">
        <f>IF(COUNTIFS(TKB_HK2_Moi_Giang!$N:$N,ThongKe_Phong!$B31,TKB_HK2_Moi_Giang!$K:$K,ThongKe_Phong!E$1,TKB_HK2_Moi_Giang!$L:$L,ThongKe_Phong!E$2)&gt;0,"X","") &amp; IF(COUNTIFS(TKB_HK2_Moi_Giang!$N:$N,TKB_HK2_Moi_Giang!$E1033,TKB_HK2_Moi_Giang!$K:$K,ThongKe_Phong!E$1,TKB_HK2_Moi_Giang!$L:$L,ThongKe_Phong!E$2)&gt;1,"?","")</f>
        <v/>
      </c>
      <c r="F31" s="372" t="str">
        <f>IF(COUNTIFS(TKB_HK2_Moi_Giang!$N:$N,ThongKe_Phong!$B31,TKB_HK2_Moi_Giang!$K:$K,ThongKe_Phong!F$1,TKB_HK2_Moi_Giang!$L:$L,ThongKe_Phong!F$2)&gt;0,"X","") &amp; IF(COUNTIFS(TKB_HK2_Moi_Giang!$N:$N,TKB_HK2_Moi_Giang!$E1033,TKB_HK2_Moi_Giang!$K:$K,ThongKe_Phong!F$1,TKB_HK2_Moi_Giang!$L:$L,ThongKe_Phong!F$2)&gt;1,"?","")</f>
        <v/>
      </c>
      <c r="G31" s="372" t="str">
        <f>IF(COUNTIFS(TKB_HK2_Moi_Giang!$N:$N,ThongKe_Phong!$B31,TKB_HK2_Moi_Giang!$K:$K,ThongKe_Phong!G$1,TKB_HK2_Moi_Giang!$L:$L,ThongKe_Phong!G$2)&gt;0,"X","") &amp; IF(COUNTIFS(TKB_HK2_Moi_Giang!$N:$N,TKB_HK2_Moi_Giang!$E1033,TKB_HK2_Moi_Giang!$K:$K,ThongKe_Phong!G$1,TKB_HK2_Moi_Giang!$L:$L,ThongKe_Phong!G$2)&gt;1,"?","")</f>
        <v/>
      </c>
      <c r="H31" s="372" t="str">
        <f>IF(COUNTIFS(TKB_HK2_Moi_Giang!$N:$N,ThongKe_Phong!$B31,TKB_HK2_Moi_Giang!$K:$K,ThongKe_Phong!H$1,TKB_HK2_Moi_Giang!$L:$L,ThongKe_Phong!H$2)&gt;0,"X","") &amp; IF(COUNTIFS(TKB_HK2_Moi_Giang!$N:$N,TKB_HK2_Moi_Giang!$E1033,TKB_HK2_Moi_Giang!$K:$K,ThongKe_Phong!H$1,TKB_HK2_Moi_Giang!$L:$L,ThongKe_Phong!H$2)&gt;1,"?","")</f>
        <v/>
      </c>
      <c r="I31" s="372" t="str">
        <f>IF(COUNTIFS(TKB_HK2_Moi_Giang!$N:$N,ThongKe_Phong!$B31,TKB_HK2_Moi_Giang!$K:$K,ThongKe_Phong!I$1,TKB_HK2_Moi_Giang!$L:$L,ThongKe_Phong!I$2)&gt;0,"X","") &amp; IF(COUNTIFS(TKB_HK2_Moi_Giang!$N:$N,TKB_HK2_Moi_Giang!$E1033,TKB_HK2_Moi_Giang!$K:$K,ThongKe_Phong!I$1,TKB_HK2_Moi_Giang!$L:$L,ThongKe_Phong!I$2)&gt;1,"?","")</f>
        <v/>
      </c>
      <c r="J31" s="372" t="str">
        <f>IF(COUNTIFS(TKB_HK2_Moi_Giang!$N:$N,ThongKe_Phong!$B31,TKB_HK2_Moi_Giang!$K:$K,ThongKe_Phong!J$1,TKB_HK2_Moi_Giang!$L:$L,ThongKe_Phong!J$2)&gt;0,"X","") &amp; IF(COUNTIFS(TKB_HK2_Moi_Giang!$N:$N,TKB_HK2_Moi_Giang!$E1033,TKB_HK2_Moi_Giang!$K:$K,ThongKe_Phong!J$1,TKB_HK2_Moi_Giang!$L:$L,ThongKe_Phong!J$2)&gt;1,"?","")</f>
        <v>X</v>
      </c>
      <c r="K31" s="372" t="str">
        <f>IF(COUNTIFS(TKB_HK2_Moi_Giang!$N:$N,ThongKe_Phong!$B31,TKB_HK2_Moi_Giang!$K:$K,ThongKe_Phong!K$1,TKB_HK2_Moi_Giang!$L:$L,ThongKe_Phong!K$2)&gt;0,"X","") &amp; IF(COUNTIFS(TKB_HK2_Moi_Giang!$N:$N,TKB_HK2_Moi_Giang!$E1033,TKB_HK2_Moi_Giang!$K:$K,ThongKe_Phong!K$1,TKB_HK2_Moi_Giang!$L:$L,ThongKe_Phong!K$2)&gt;1,"?","")</f>
        <v>X</v>
      </c>
      <c r="L31" s="372" t="str">
        <f>IF(COUNTIFS(TKB_HK2_Moi_Giang!$N:$N,ThongKe_Phong!$B31,TKB_HK2_Moi_Giang!$K:$K,ThongKe_Phong!L$1,TKB_HK2_Moi_Giang!$L:$L,ThongKe_Phong!L$2)&gt;0,"X","") &amp; IF(COUNTIFS(TKB_HK2_Moi_Giang!$N:$N,TKB_HK2_Moi_Giang!$E1033,TKB_HK2_Moi_Giang!$K:$K,ThongKe_Phong!L$1,TKB_HK2_Moi_Giang!$L:$L,ThongKe_Phong!L$2)&gt;1,"?","")</f>
        <v>X</v>
      </c>
      <c r="M31" s="372" t="str">
        <f>IF(COUNTIFS(TKB_HK2_Moi_Giang!$N:$N,ThongKe_Phong!$B31,TKB_HK2_Moi_Giang!$K:$K,ThongKe_Phong!M$1,TKB_HK2_Moi_Giang!$L:$L,ThongKe_Phong!M$2)&gt;0,"X","") &amp; IF(COUNTIFS(TKB_HK2_Moi_Giang!$N:$N,TKB_HK2_Moi_Giang!$E1033,TKB_HK2_Moi_Giang!$K:$K,ThongKe_Phong!M$1,TKB_HK2_Moi_Giang!$L:$L,ThongKe_Phong!M$2)&gt;1,"?","")</f>
        <v/>
      </c>
      <c r="N31" s="372" t="str">
        <f>IF(COUNTIFS(TKB_HK2_Moi_Giang!$N:$N,ThongKe_Phong!$B31,TKB_HK2_Moi_Giang!$K:$K,ThongKe_Phong!N$1,TKB_HK2_Moi_Giang!$L:$L,ThongKe_Phong!N$2)&gt;0,"X","") &amp; IF(COUNTIFS(TKB_HK2_Moi_Giang!$N:$N,TKB_HK2_Moi_Giang!$E1033,TKB_HK2_Moi_Giang!$K:$K,ThongKe_Phong!N$1,TKB_HK2_Moi_Giang!$L:$L,ThongKe_Phong!N$2)&gt;1,"?","")</f>
        <v/>
      </c>
      <c r="O31" s="372" t="str">
        <f>IF(COUNTIFS(TKB_HK2_Moi_Giang!$N:$N,ThongKe_Phong!$B31,TKB_HK2_Moi_Giang!$K:$K,ThongKe_Phong!O$1,TKB_HK2_Moi_Giang!$L:$L,ThongKe_Phong!O$2)&gt;0,"X","") &amp; IF(COUNTIFS(TKB_HK2_Moi_Giang!$N:$N,TKB_HK2_Moi_Giang!$E1033,TKB_HK2_Moi_Giang!$K:$K,ThongKe_Phong!O$1,TKB_HK2_Moi_Giang!$L:$L,ThongKe_Phong!O$2)&gt;1,"?","")</f>
        <v/>
      </c>
      <c r="P31" s="372" t="str">
        <f>IF(COUNTIFS(TKB_HK2_Moi_Giang!$N:$N,ThongKe_Phong!$B31,TKB_HK2_Moi_Giang!$K:$K,ThongKe_Phong!P$1,TKB_HK2_Moi_Giang!$L:$L,ThongKe_Phong!P$2)&gt;0,"X","") &amp; IF(COUNTIFS(TKB_HK2_Moi_Giang!$N:$N,TKB_HK2_Moi_Giang!$E1033,TKB_HK2_Moi_Giang!$K:$K,ThongKe_Phong!P$1,TKB_HK2_Moi_Giang!$L:$L,ThongKe_Phong!P$2)&gt;1,"?","")</f>
        <v/>
      </c>
      <c r="Q31" s="372" t="str">
        <f>IF(COUNTIFS(TKB_HK2_Moi_Giang!$N:$N,ThongKe_Phong!$B31,TKB_HK2_Moi_Giang!$K:$K,ThongKe_Phong!Q$1,TKB_HK2_Moi_Giang!$L:$L,ThongKe_Phong!Q$2)&gt;0,"X","") &amp; IF(COUNTIFS(TKB_HK2_Moi_Giang!$N:$N,TKB_HK2_Moi_Giang!$E1033,TKB_HK2_Moi_Giang!$K:$K,ThongKe_Phong!Q$1,TKB_HK2_Moi_Giang!$L:$L,ThongKe_Phong!Q$2)&gt;1,"?","")</f>
        <v/>
      </c>
      <c r="R31" s="372" t="str">
        <f>IF(COUNTIFS(TKB_HK2_Moi_Giang!$N:$N,ThongKe_Phong!$B31,TKB_HK2_Moi_Giang!$K:$K,ThongKe_Phong!R$1,TKB_HK2_Moi_Giang!$L:$L,ThongKe_Phong!R$2)&gt;0,"X","") &amp; IF(COUNTIFS(TKB_HK2_Moi_Giang!$N:$N,TKB_HK2_Moi_Giang!$E1033,TKB_HK2_Moi_Giang!$K:$K,ThongKe_Phong!R$1,TKB_HK2_Moi_Giang!$L:$L,ThongKe_Phong!R$2)&gt;1,"?","")</f>
        <v/>
      </c>
      <c r="S31" s="372" t="str">
        <f>IF(COUNTIFS(TKB_HK2_Moi_Giang!$N:$N,ThongKe_Phong!$B31,TKB_HK2_Moi_Giang!$K:$K,ThongKe_Phong!S$1,TKB_HK2_Moi_Giang!$L:$L,ThongKe_Phong!S$2)&gt;0,"X","") &amp; IF(COUNTIFS(TKB_HK2_Moi_Giang!$N:$N,TKB_HK2_Moi_Giang!$E1033,TKB_HK2_Moi_Giang!$K:$K,ThongKe_Phong!S$1,TKB_HK2_Moi_Giang!$L:$L,ThongKe_Phong!S$2)&gt;1,"?","")</f>
        <v/>
      </c>
      <c r="T31" s="372" t="str">
        <f>IF(COUNTIFS(TKB_HK2_Moi_Giang!$N:$N,ThongKe_Phong!$B31,TKB_HK2_Moi_Giang!$K:$K,ThongKe_Phong!T$1,TKB_HK2_Moi_Giang!$L:$L,ThongKe_Phong!T$2)&gt;0,"X","") &amp; IF(COUNTIFS(TKB_HK2_Moi_Giang!$N:$N,TKB_HK2_Moi_Giang!$E1033,TKB_HK2_Moi_Giang!$K:$K,ThongKe_Phong!T$1,TKB_HK2_Moi_Giang!$L:$L,ThongKe_Phong!T$2)&gt;1,"?","")</f>
        <v/>
      </c>
      <c r="U31" s="372" t="str">
        <f>IF(COUNTIFS(TKB_HK2_Moi_Giang!$N:$N,ThongKe_Phong!$B31,TKB_HK2_Moi_Giang!$K:$K,ThongKe_Phong!U$1,TKB_HK2_Moi_Giang!$L:$L,ThongKe_Phong!U$2)&gt;0,"X","") &amp; IF(COUNTIFS(TKB_HK2_Moi_Giang!$N:$N,TKB_HK2_Moi_Giang!$E1033,TKB_HK2_Moi_Giang!$K:$K,ThongKe_Phong!U$1,TKB_HK2_Moi_Giang!$L:$L,ThongKe_Phong!U$2)&gt;1,"?","")</f>
        <v/>
      </c>
      <c r="V31" s="373" t="str">
        <f>IF(COUNTIFS(TKB_HK2_Moi_Giang!$N:$N,ThongKe_Phong!$B31,TKB_HK2_Moi_Giang!$K:$K,ThongKe_Phong!V$1,TKB_HK2_Moi_Giang!$L:$L,ThongKe_Phong!V$2)&gt;0,"X","") &amp; IF(COUNTIFS(TKB_HK2_Moi_Giang!$N:$N,TKB_HK2_Moi_Giang!$E1033,TKB_HK2_Moi_Giang!$K:$K,ThongKe_Phong!V$1,TKB_HK2_Moi_Giang!$L:$L,ThongKe_Phong!V$2)&gt;1,"?","")</f>
        <v>X</v>
      </c>
      <c r="W31" s="373" t="str">
        <f>IF(COUNTIFS(TKB_HK2_Moi_Giang!$N:$N,ThongKe_Phong!$B31,TKB_HK2_Moi_Giang!$K:$K,ThongKe_Phong!W$1,TKB_HK2_Moi_Giang!$L:$L,ThongKe_Phong!W$2)&gt;0,"X","") &amp; IF(COUNTIFS(TKB_HK2_Moi_Giang!$N:$N,TKB_HK2_Moi_Giang!$E1033,TKB_HK2_Moi_Giang!$K:$K,ThongKe_Phong!W$1,TKB_HK2_Moi_Giang!$L:$L,ThongKe_Phong!W$2)&gt;1,"?","")</f>
        <v/>
      </c>
      <c r="X31" s="373" t="str">
        <f>IF(COUNTIFS(TKB_HK2_Moi_Giang!$N:$N,ThongKe_Phong!$B31,TKB_HK2_Moi_Giang!$K:$K,ThongKe_Phong!X$1,TKB_HK2_Moi_Giang!$L:$L,ThongKe_Phong!X$2)&gt;0,"X","") &amp; IF(COUNTIFS(TKB_HK2_Moi_Giang!$N:$N,TKB_HK2_Moi_Giang!$E1033,TKB_HK2_Moi_Giang!$K:$K,ThongKe_Phong!X$1,TKB_HK2_Moi_Giang!$L:$L,ThongKe_Phong!X$2)&gt;1,"?","")</f>
        <v>X</v>
      </c>
      <c r="Y31" s="373" t="str">
        <f>IF(COUNTIFS(TKB_HK2_Moi_Giang!$N:$N,ThongKe_Phong!$B31,TKB_HK2_Moi_Giang!$K:$K,ThongKe_Phong!Y$1,TKB_HK2_Moi_Giang!$L:$L,ThongKe_Phong!Y$2)&gt;0,"X","") &amp; IF(COUNTIFS(TKB_HK2_Moi_Giang!$N:$N,TKB_HK2_Moi_Giang!$E1033,TKB_HK2_Moi_Giang!$K:$K,ThongKe_Phong!Y$1,TKB_HK2_Moi_Giang!$L:$L,ThongKe_Phong!Y$2)&gt;1,"?","")</f>
        <v/>
      </c>
      <c r="Z31" s="373" t="str">
        <f>IF(COUNTIFS(TKB_HK2_Moi_Giang!$N:$N,ThongKe_Phong!$B31,TKB_HK2_Moi_Giang!$K:$K,ThongKe_Phong!Z$1,TKB_HK2_Moi_Giang!$L:$L,ThongKe_Phong!Z$2)&gt;0,"X","") &amp; IF(COUNTIFS(TKB_HK2_Moi_Giang!$N:$N,TKB_HK2_Moi_Giang!$E1033,TKB_HK2_Moi_Giang!$K:$K,ThongKe_Phong!Z$1,TKB_HK2_Moi_Giang!$L:$L,ThongKe_Phong!Z$2)&gt;1,"?","")</f>
        <v/>
      </c>
      <c r="AA31" s="373" t="str">
        <f>IF(COUNTIFS(TKB_HK2_Moi_Giang!$N:$N,ThongKe_Phong!$B31,TKB_HK2_Moi_Giang!$K:$K,ThongKe_Phong!AA$1,TKB_HK2_Moi_Giang!$L:$L,ThongKe_Phong!AA$2)&gt;0,"X","") &amp; IF(COUNTIFS(TKB_HK2_Moi_Giang!$N:$N,TKB_HK2_Moi_Giang!$E1033,TKB_HK2_Moi_Giang!$K:$K,ThongKe_Phong!AA$1,TKB_HK2_Moi_Giang!$L:$L,ThongKe_Phong!AA$2)&gt;1,"?","")</f>
        <v/>
      </c>
      <c r="AB31" s="373" t="str">
        <f>IF(COUNTIFS(TKB_HK2_Moi_Giang!$N:$N,ThongKe_Phong!$B31,TKB_HK2_Moi_Giang!$K:$K,ThongKe_Phong!AB$1,TKB_HK2_Moi_Giang!$L:$L,ThongKe_Phong!AB$2)&gt;0,"X","") &amp; IF(COUNTIFS(TKB_HK2_Moi_Giang!$N:$N,TKB_HK2_Moi_Giang!$E1033,TKB_HK2_Moi_Giang!$K:$K,ThongKe_Phong!AB$1,TKB_HK2_Moi_Giang!$L:$L,ThongKe_Phong!AB$2)&gt;1,"?","")</f>
        <v/>
      </c>
      <c r="AC31" s="373" t="str">
        <f>IF(COUNTIFS(TKB_HK2_Moi_Giang!$N:$N,ThongKe_Phong!$B31,TKB_HK2_Moi_Giang!$K:$K,ThongKe_Phong!AC$1,TKB_HK2_Moi_Giang!$L:$L,ThongKe_Phong!AC$2)&gt;0,"X","") &amp; IF(COUNTIFS(TKB_HK2_Moi_Giang!$N:$N,TKB_HK2_Moi_Giang!$E1033,TKB_HK2_Moi_Giang!$K:$K,ThongKe_Phong!AC$1,TKB_HK2_Moi_Giang!$L:$L,ThongKe_Phong!AC$2)&gt;1,"?","")</f>
        <v/>
      </c>
      <c r="AD31" s="373" t="str">
        <f>IF(COUNTIFS(TKB_HK2_Moi_Giang!$N:$N,ThongKe_Phong!$B31,TKB_HK2_Moi_Giang!$K:$K,ThongKe_Phong!AD$1,TKB_HK2_Moi_Giang!$L:$L,ThongKe_Phong!AD$2)&gt;0,"X","") &amp; IF(COUNTIFS(TKB_HK2_Moi_Giang!$N:$N,TKB_HK2_Moi_Giang!$E1033,TKB_HK2_Moi_Giang!$K:$K,ThongKe_Phong!AD$1,TKB_HK2_Moi_Giang!$L:$L,ThongKe_Phong!AD$2)&gt;1,"?","")</f>
        <v/>
      </c>
      <c r="AE31" s="373" t="str">
        <f>IF(COUNTIFS(TKB_HK2_Moi_Giang!$N:$N,ThongKe_Phong!$B31,TKB_HK2_Moi_Giang!$K:$K,ThongKe_Phong!AE$1,TKB_HK2_Moi_Giang!$L:$L,ThongKe_Phong!AE$2)&gt;0,"X","") &amp; IF(COUNTIFS(TKB_HK2_Moi_Giang!$N:$N,TKB_HK2_Moi_Giang!$E1033,TKB_HK2_Moi_Giang!$K:$K,ThongKe_Phong!AE$1,TKB_HK2_Moi_Giang!$L:$L,ThongKe_Phong!AE$2)&gt;1,"?","")</f>
        <v/>
      </c>
      <c r="AF31" s="373" t="str">
        <f>IF(COUNTIFS(TKB_HK2_Moi_Giang!$N:$N,ThongKe_Phong!$B31,TKB_HK2_Moi_Giang!$K:$K,ThongKe_Phong!AF$1,TKB_HK2_Moi_Giang!$L:$L,ThongKe_Phong!AF$2)&gt;0,"X","") &amp; IF(COUNTIFS(TKB_HK2_Moi_Giang!$N:$N,TKB_HK2_Moi_Giang!$E1033,TKB_HK2_Moi_Giang!$K:$K,ThongKe_Phong!AF$1,TKB_HK2_Moi_Giang!$L:$L,ThongKe_Phong!AF$2)&gt;1,"?","")</f>
        <v/>
      </c>
      <c r="AG31" s="373" t="str">
        <f>IF(COUNTIFS(TKB_HK2_Moi_Giang!$N:$N,ThongKe_Phong!$B31,TKB_HK2_Moi_Giang!$K:$K,ThongKe_Phong!AG$1,TKB_HK2_Moi_Giang!$L:$L,ThongKe_Phong!AG$2)&gt;0,"X","") &amp; IF(COUNTIFS(TKB_HK2_Moi_Giang!$N:$N,TKB_HK2_Moi_Giang!$E1033,TKB_HK2_Moi_Giang!$K:$K,ThongKe_Phong!AG$1,TKB_HK2_Moi_Giang!$L:$L,ThongKe_Phong!AG$2)&gt;1,"?","")</f>
        <v/>
      </c>
    </row>
    <row r="32">
      <c r="A32" s="376"/>
      <c r="B32" s="374" t="s">
        <v>1288</v>
      </c>
      <c r="C32" s="378">
        <v>28.0</v>
      </c>
      <c r="D32" s="372" t="str">
        <f>IF(COUNTIFS(TKB_HK2_Moi_Giang!$N:$N,ThongKe_Phong!$B32,TKB_HK2_Moi_Giang!$K:$K,ThongKe_Phong!D$1,TKB_HK2_Moi_Giang!$L:$L,ThongKe_Phong!D$2)&gt;0,"X","") &amp; IF(COUNTIFS(TKB_HK2_Moi_Giang!$N:$N,TKB_HK2_Moi_Giang!$E1034,TKB_HK2_Moi_Giang!$K:$K,ThongKe_Phong!D$1,TKB_HK2_Moi_Giang!$L:$L,ThongKe_Phong!D$2)&gt;1,"?","")</f>
        <v/>
      </c>
      <c r="E32" s="372" t="str">
        <f>IF(COUNTIFS(TKB_HK2_Moi_Giang!$N:$N,ThongKe_Phong!$B32,TKB_HK2_Moi_Giang!$K:$K,ThongKe_Phong!E$1,TKB_HK2_Moi_Giang!$L:$L,ThongKe_Phong!E$2)&gt;0,"X","") &amp; IF(COUNTIFS(TKB_HK2_Moi_Giang!$N:$N,TKB_HK2_Moi_Giang!$E1034,TKB_HK2_Moi_Giang!$K:$K,ThongKe_Phong!E$1,TKB_HK2_Moi_Giang!$L:$L,ThongKe_Phong!E$2)&gt;1,"?","")</f>
        <v/>
      </c>
      <c r="F32" s="372" t="str">
        <f>IF(COUNTIFS(TKB_HK2_Moi_Giang!$N:$N,ThongKe_Phong!$B32,TKB_HK2_Moi_Giang!$K:$K,ThongKe_Phong!F$1,TKB_HK2_Moi_Giang!$L:$L,ThongKe_Phong!F$2)&gt;0,"X","") &amp; IF(COUNTIFS(TKB_HK2_Moi_Giang!$N:$N,TKB_HK2_Moi_Giang!$E1034,TKB_HK2_Moi_Giang!$K:$K,ThongKe_Phong!F$1,TKB_HK2_Moi_Giang!$L:$L,ThongKe_Phong!F$2)&gt;1,"?","")</f>
        <v/>
      </c>
      <c r="G32" s="372" t="str">
        <f>IF(COUNTIFS(TKB_HK2_Moi_Giang!$N:$N,ThongKe_Phong!$B32,TKB_HK2_Moi_Giang!$K:$K,ThongKe_Phong!G$1,TKB_HK2_Moi_Giang!$L:$L,ThongKe_Phong!G$2)&gt;0,"X","") &amp; IF(COUNTIFS(TKB_HK2_Moi_Giang!$N:$N,TKB_HK2_Moi_Giang!$E1034,TKB_HK2_Moi_Giang!$K:$K,ThongKe_Phong!G$1,TKB_HK2_Moi_Giang!$L:$L,ThongKe_Phong!G$2)&gt;1,"?","")</f>
        <v/>
      </c>
      <c r="H32" s="372" t="str">
        <f>IF(COUNTIFS(TKB_HK2_Moi_Giang!$N:$N,ThongKe_Phong!$B32,TKB_HK2_Moi_Giang!$K:$K,ThongKe_Phong!H$1,TKB_HK2_Moi_Giang!$L:$L,ThongKe_Phong!H$2)&gt;0,"X","") &amp; IF(COUNTIFS(TKB_HK2_Moi_Giang!$N:$N,TKB_HK2_Moi_Giang!$E1034,TKB_HK2_Moi_Giang!$K:$K,ThongKe_Phong!H$1,TKB_HK2_Moi_Giang!$L:$L,ThongKe_Phong!H$2)&gt;1,"?","")</f>
        <v/>
      </c>
      <c r="I32" s="372" t="str">
        <f>IF(COUNTIFS(TKB_HK2_Moi_Giang!$N:$N,ThongKe_Phong!$B32,TKB_HK2_Moi_Giang!$K:$K,ThongKe_Phong!I$1,TKB_HK2_Moi_Giang!$L:$L,ThongKe_Phong!I$2)&gt;0,"X","") &amp; IF(COUNTIFS(TKB_HK2_Moi_Giang!$N:$N,TKB_HK2_Moi_Giang!$E1034,TKB_HK2_Moi_Giang!$K:$K,ThongKe_Phong!I$1,TKB_HK2_Moi_Giang!$L:$L,ThongKe_Phong!I$2)&gt;1,"?","")</f>
        <v/>
      </c>
      <c r="J32" s="372" t="str">
        <f>IF(COUNTIFS(TKB_HK2_Moi_Giang!$N:$N,ThongKe_Phong!$B32,TKB_HK2_Moi_Giang!$K:$K,ThongKe_Phong!J$1,TKB_HK2_Moi_Giang!$L:$L,ThongKe_Phong!J$2)&gt;0,"X","") &amp; IF(COUNTIFS(TKB_HK2_Moi_Giang!$N:$N,TKB_HK2_Moi_Giang!$E1034,TKB_HK2_Moi_Giang!$K:$K,ThongKe_Phong!J$1,TKB_HK2_Moi_Giang!$L:$L,ThongKe_Phong!J$2)&gt;1,"?","")</f>
        <v>X</v>
      </c>
      <c r="K32" s="372" t="str">
        <f>IF(COUNTIFS(TKB_HK2_Moi_Giang!$N:$N,ThongKe_Phong!$B32,TKB_HK2_Moi_Giang!$K:$K,ThongKe_Phong!K$1,TKB_HK2_Moi_Giang!$L:$L,ThongKe_Phong!K$2)&gt;0,"X","") &amp; IF(COUNTIFS(TKB_HK2_Moi_Giang!$N:$N,TKB_HK2_Moi_Giang!$E1034,TKB_HK2_Moi_Giang!$K:$K,ThongKe_Phong!K$1,TKB_HK2_Moi_Giang!$L:$L,ThongKe_Phong!K$2)&gt;1,"?","")</f>
        <v>X</v>
      </c>
      <c r="L32" s="372" t="str">
        <f>IF(COUNTIFS(TKB_HK2_Moi_Giang!$N:$N,ThongKe_Phong!$B32,TKB_HK2_Moi_Giang!$K:$K,ThongKe_Phong!L$1,TKB_HK2_Moi_Giang!$L:$L,ThongKe_Phong!L$2)&gt;0,"X","") &amp; IF(COUNTIFS(TKB_HK2_Moi_Giang!$N:$N,TKB_HK2_Moi_Giang!$E1034,TKB_HK2_Moi_Giang!$K:$K,ThongKe_Phong!L$1,TKB_HK2_Moi_Giang!$L:$L,ThongKe_Phong!L$2)&gt;1,"?","")</f>
        <v/>
      </c>
      <c r="M32" s="372" t="str">
        <f>IF(COUNTIFS(TKB_HK2_Moi_Giang!$N:$N,ThongKe_Phong!$B32,TKB_HK2_Moi_Giang!$K:$K,ThongKe_Phong!M$1,TKB_HK2_Moi_Giang!$L:$L,ThongKe_Phong!M$2)&gt;0,"X","") &amp; IF(COUNTIFS(TKB_HK2_Moi_Giang!$N:$N,TKB_HK2_Moi_Giang!$E1034,TKB_HK2_Moi_Giang!$K:$K,ThongKe_Phong!M$1,TKB_HK2_Moi_Giang!$L:$L,ThongKe_Phong!M$2)&gt;1,"?","")</f>
        <v/>
      </c>
      <c r="N32" s="372" t="str">
        <f>IF(COUNTIFS(TKB_HK2_Moi_Giang!$N:$N,ThongKe_Phong!$B32,TKB_HK2_Moi_Giang!$K:$K,ThongKe_Phong!N$1,TKB_HK2_Moi_Giang!$L:$L,ThongKe_Phong!N$2)&gt;0,"X","") &amp; IF(COUNTIFS(TKB_HK2_Moi_Giang!$N:$N,TKB_HK2_Moi_Giang!$E1034,TKB_HK2_Moi_Giang!$K:$K,ThongKe_Phong!N$1,TKB_HK2_Moi_Giang!$L:$L,ThongKe_Phong!N$2)&gt;1,"?","")</f>
        <v/>
      </c>
      <c r="O32" s="372" t="str">
        <f>IF(COUNTIFS(TKB_HK2_Moi_Giang!$N:$N,ThongKe_Phong!$B32,TKB_HK2_Moi_Giang!$K:$K,ThongKe_Phong!O$1,TKB_HK2_Moi_Giang!$L:$L,ThongKe_Phong!O$2)&gt;0,"X","") &amp; IF(COUNTIFS(TKB_HK2_Moi_Giang!$N:$N,TKB_HK2_Moi_Giang!$E1034,TKB_HK2_Moi_Giang!$K:$K,ThongKe_Phong!O$1,TKB_HK2_Moi_Giang!$L:$L,ThongKe_Phong!O$2)&gt;1,"?","")</f>
        <v/>
      </c>
      <c r="P32" s="372" t="str">
        <f>IF(COUNTIFS(TKB_HK2_Moi_Giang!$N:$N,ThongKe_Phong!$B32,TKB_HK2_Moi_Giang!$K:$K,ThongKe_Phong!P$1,TKB_HK2_Moi_Giang!$L:$L,ThongKe_Phong!P$2)&gt;0,"X","") &amp; IF(COUNTIFS(TKB_HK2_Moi_Giang!$N:$N,TKB_HK2_Moi_Giang!$E1034,TKB_HK2_Moi_Giang!$K:$K,ThongKe_Phong!P$1,TKB_HK2_Moi_Giang!$L:$L,ThongKe_Phong!P$2)&gt;1,"?","")</f>
        <v/>
      </c>
      <c r="Q32" s="372" t="str">
        <f>IF(COUNTIFS(TKB_HK2_Moi_Giang!$N:$N,ThongKe_Phong!$B32,TKB_HK2_Moi_Giang!$K:$K,ThongKe_Phong!Q$1,TKB_HK2_Moi_Giang!$L:$L,ThongKe_Phong!Q$2)&gt;0,"X","") &amp; IF(COUNTIFS(TKB_HK2_Moi_Giang!$N:$N,TKB_HK2_Moi_Giang!$E1034,TKB_HK2_Moi_Giang!$K:$K,ThongKe_Phong!Q$1,TKB_HK2_Moi_Giang!$L:$L,ThongKe_Phong!Q$2)&gt;1,"?","")</f>
        <v/>
      </c>
      <c r="R32" s="372" t="str">
        <f>IF(COUNTIFS(TKB_HK2_Moi_Giang!$N:$N,ThongKe_Phong!$B32,TKB_HK2_Moi_Giang!$K:$K,ThongKe_Phong!R$1,TKB_HK2_Moi_Giang!$L:$L,ThongKe_Phong!R$2)&gt;0,"X","") &amp; IF(COUNTIFS(TKB_HK2_Moi_Giang!$N:$N,TKB_HK2_Moi_Giang!$E1034,TKB_HK2_Moi_Giang!$K:$K,ThongKe_Phong!R$1,TKB_HK2_Moi_Giang!$L:$L,ThongKe_Phong!R$2)&gt;1,"?","")</f>
        <v/>
      </c>
      <c r="S32" s="372" t="str">
        <f>IF(COUNTIFS(TKB_HK2_Moi_Giang!$N:$N,ThongKe_Phong!$B32,TKB_HK2_Moi_Giang!$K:$K,ThongKe_Phong!S$1,TKB_HK2_Moi_Giang!$L:$L,ThongKe_Phong!S$2)&gt;0,"X","") &amp; IF(COUNTIFS(TKB_HK2_Moi_Giang!$N:$N,TKB_HK2_Moi_Giang!$E1034,TKB_HK2_Moi_Giang!$K:$K,ThongKe_Phong!S$1,TKB_HK2_Moi_Giang!$L:$L,ThongKe_Phong!S$2)&gt;1,"?","")</f>
        <v/>
      </c>
      <c r="T32" s="372" t="str">
        <f>IF(COUNTIFS(TKB_HK2_Moi_Giang!$N:$N,ThongKe_Phong!$B32,TKB_HK2_Moi_Giang!$K:$K,ThongKe_Phong!T$1,TKB_HK2_Moi_Giang!$L:$L,ThongKe_Phong!T$2)&gt;0,"X","") &amp; IF(COUNTIFS(TKB_HK2_Moi_Giang!$N:$N,TKB_HK2_Moi_Giang!$E1034,TKB_HK2_Moi_Giang!$K:$K,ThongKe_Phong!T$1,TKB_HK2_Moi_Giang!$L:$L,ThongKe_Phong!T$2)&gt;1,"?","")</f>
        <v/>
      </c>
      <c r="U32" s="372" t="str">
        <f>IF(COUNTIFS(TKB_HK2_Moi_Giang!$N:$N,ThongKe_Phong!$B32,TKB_HK2_Moi_Giang!$K:$K,ThongKe_Phong!U$1,TKB_HK2_Moi_Giang!$L:$L,ThongKe_Phong!U$2)&gt;0,"X","") &amp; IF(COUNTIFS(TKB_HK2_Moi_Giang!$N:$N,TKB_HK2_Moi_Giang!$E1034,TKB_HK2_Moi_Giang!$K:$K,ThongKe_Phong!U$1,TKB_HK2_Moi_Giang!$L:$L,ThongKe_Phong!U$2)&gt;1,"?","")</f>
        <v/>
      </c>
      <c r="V32" s="373" t="str">
        <f>IF(COUNTIFS(TKB_HK2_Moi_Giang!$N:$N,ThongKe_Phong!$B32,TKB_HK2_Moi_Giang!$K:$K,ThongKe_Phong!V$1,TKB_HK2_Moi_Giang!$L:$L,ThongKe_Phong!V$2)&gt;0,"X","") &amp; IF(COUNTIFS(TKB_HK2_Moi_Giang!$N:$N,TKB_HK2_Moi_Giang!$E1034,TKB_HK2_Moi_Giang!$K:$K,ThongKe_Phong!V$1,TKB_HK2_Moi_Giang!$L:$L,ThongKe_Phong!V$2)&gt;1,"?","")</f>
        <v/>
      </c>
      <c r="W32" s="373" t="str">
        <f>IF(COUNTIFS(TKB_HK2_Moi_Giang!$N:$N,ThongKe_Phong!$B32,TKB_HK2_Moi_Giang!$K:$K,ThongKe_Phong!W$1,TKB_HK2_Moi_Giang!$L:$L,ThongKe_Phong!W$2)&gt;0,"X","") &amp; IF(COUNTIFS(TKB_HK2_Moi_Giang!$N:$N,TKB_HK2_Moi_Giang!$E1034,TKB_HK2_Moi_Giang!$K:$K,ThongKe_Phong!W$1,TKB_HK2_Moi_Giang!$L:$L,ThongKe_Phong!W$2)&gt;1,"?","")</f>
        <v/>
      </c>
      <c r="X32" s="373" t="str">
        <f>IF(COUNTIFS(TKB_HK2_Moi_Giang!$N:$N,ThongKe_Phong!$B32,TKB_HK2_Moi_Giang!$K:$K,ThongKe_Phong!X$1,TKB_HK2_Moi_Giang!$L:$L,ThongKe_Phong!X$2)&gt;0,"X","") &amp; IF(COUNTIFS(TKB_HK2_Moi_Giang!$N:$N,TKB_HK2_Moi_Giang!$E1034,TKB_HK2_Moi_Giang!$K:$K,ThongKe_Phong!X$1,TKB_HK2_Moi_Giang!$L:$L,ThongKe_Phong!X$2)&gt;1,"?","")</f>
        <v>X</v>
      </c>
      <c r="Y32" s="373" t="str">
        <f>IF(COUNTIFS(TKB_HK2_Moi_Giang!$N:$N,ThongKe_Phong!$B32,TKB_HK2_Moi_Giang!$K:$K,ThongKe_Phong!Y$1,TKB_HK2_Moi_Giang!$L:$L,ThongKe_Phong!Y$2)&gt;0,"X","") &amp; IF(COUNTIFS(TKB_HK2_Moi_Giang!$N:$N,TKB_HK2_Moi_Giang!$E1034,TKB_HK2_Moi_Giang!$K:$K,ThongKe_Phong!Y$1,TKB_HK2_Moi_Giang!$L:$L,ThongKe_Phong!Y$2)&gt;1,"?","")</f>
        <v/>
      </c>
      <c r="Z32" s="373" t="str">
        <f>IF(COUNTIFS(TKB_HK2_Moi_Giang!$N:$N,ThongKe_Phong!$B32,TKB_HK2_Moi_Giang!$K:$K,ThongKe_Phong!Z$1,TKB_HK2_Moi_Giang!$L:$L,ThongKe_Phong!Z$2)&gt;0,"X","") &amp; IF(COUNTIFS(TKB_HK2_Moi_Giang!$N:$N,TKB_HK2_Moi_Giang!$E1034,TKB_HK2_Moi_Giang!$K:$K,ThongKe_Phong!Z$1,TKB_HK2_Moi_Giang!$L:$L,ThongKe_Phong!Z$2)&gt;1,"?","")</f>
        <v/>
      </c>
      <c r="AA32" s="373" t="str">
        <f>IF(COUNTIFS(TKB_HK2_Moi_Giang!$N:$N,ThongKe_Phong!$B32,TKB_HK2_Moi_Giang!$K:$K,ThongKe_Phong!AA$1,TKB_HK2_Moi_Giang!$L:$L,ThongKe_Phong!AA$2)&gt;0,"X","") &amp; IF(COUNTIFS(TKB_HK2_Moi_Giang!$N:$N,TKB_HK2_Moi_Giang!$E1034,TKB_HK2_Moi_Giang!$K:$K,ThongKe_Phong!AA$1,TKB_HK2_Moi_Giang!$L:$L,ThongKe_Phong!AA$2)&gt;1,"?","")</f>
        <v/>
      </c>
      <c r="AB32" s="373" t="str">
        <f>IF(COUNTIFS(TKB_HK2_Moi_Giang!$N:$N,ThongKe_Phong!$B32,TKB_HK2_Moi_Giang!$K:$K,ThongKe_Phong!AB$1,TKB_HK2_Moi_Giang!$L:$L,ThongKe_Phong!AB$2)&gt;0,"X","") &amp; IF(COUNTIFS(TKB_HK2_Moi_Giang!$N:$N,TKB_HK2_Moi_Giang!$E1034,TKB_HK2_Moi_Giang!$K:$K,ThongKe_Phong!AB$1,TKB_HK2_Moi_Giang!$L:$L,ThongKe_Phong!AB$2)&gt;1,"?","")</f>
        <v/>
      </c>
      <c r="AC32" s="373" t="str">
        <f>IF(COUNTIFS(TKB_HK2_Moi_Giang!$N:$N,ThongKe_Phong!$B32,TKB_HK2_Moi_Giang!$K:$K,ThongKe_Phong!AC$1,TKB_HK2_Moi_Giang!$L:$L,ThongKe_Phong!AC$2)&gt;0,"X","") &amp; IF(COUNTIFS(TKB_HK2_Moi_Giang!$N:$N,TKB_HK2_Moi_Giang!$E1034,TKB_HK2_Moi_Giang!$K:$K,ThongKe_Phong!AC$1,TKB_HK2_Moi_Giang!$L:$L,ThongKe_Phong!AC$2)&gt;1,"?","")</f>
        <v/>
      </c>
      <c r="AD32" s="373" t="str">
        <f>IF(COUNTIFS(TKB_HK2_Moi_Giang!$N:$N,ThongKe_Phong!$B32,TKB_HK2_Moi_Giang!$K:$K,ThongKe_Phong!AD$1,TKB_HK2_Moi_Giang!$L:$L,ThongKe_Phong!AD$2)&gt;0,"X","") &amp; IF(COUNTIFS(TKB_HK2_Moi_Giang!$N:$N,TKB_HK2_Moi_Giang!$E1034,TKB_HK2_Moi_Giang!$K:$K,ThongKe_Phong!AD$1,TKB_HK2_Moi_Giang!$L:$L,ThongKe_Phong!AD$2)&gt;1,"?","")</f>
        <v/>
      </c>
      <c r="AE32" s="373" t="str">
        <f>IF(COUNTIFS(TKB_HK2_Moi_Giang!$N:$N,ThongKe_Phong!$B32,TKB_HK2_Moi_Giang!$K:$K,ThongKe_Phong!AE$1,TKB_HK2_Moi_Giang!$L:$L,ThongKe_Phong!AE$2)&gt;0,"X","") &amp; IF(COUNTIFS(TKB_HK2_Moi_Giang!$N:$N,TKB_HK2_Moi_Giang!$E1034,TKB_HK2_Moi_Giang!$K:$K,ThongKe_Phong!AE$1,TKB_HK2_Moi_Giang!$L:$L,ThongKe_Phong!AE$2)&gt;1,"?","")</f>
        <v/>
      </c>
      <c r="AF32" s="373" t="str">
        <f>IF(COUNTIFS(TKB_HK2_Moi_Giang!$N:$N,ThongKe_Phong!$B32,TKB_HK2_Moi_Giang!$K:$K,ThongKe_Phong!AF$1,TKB_HK2_Moi_Giang!$L:$L,ThongKe_Phong!AF$2)&gt;0,"X","") &amp; IF(COUNTIFS(TKB_HK2_Moi_Giang!$N:$N,TKB_HK2_Moi_Giang!$E1034,TKB_HK2_Moi_Giang!$K:$K,ThongKe_Phong!AF$1,TKB_HK2_Moi_Giang!$L:$L,ThongKe_Phong!AF$2)&gt;1,"?","")</f>
        <v/>
      </c>
      <c r="AG32" s="373" t="str">
        <f>IF(COUNTIFS(TKB_HK2_Moi_Giang!$N:$N,ThongKe_Phong!$B32,TKB_HK2_Moi_Giang!$K:$K,ThongKe_Phong!AG$1,TKB_HK2_Moi_Giang!$L:$L,ThongKe_Phong!AG$2)&gt;0,"X","") &amp; IF(COUNTIFS(TKB_HK2_Moi_Giang!$N:$N,TKB_HK2_Moi_Giang!$E1034,TKB_HK2_Moi_Giang!$K:$K,ThongKe_Phong!AG$1,TKB_HK2_Moi_Giang!$L:$L,ThongKe_Phong!AG$2)&gt;1,"?","")</f>
        <v/>
      </c>
    </row>
    <row r="33">
      <c r="A33" s="376"/>
      <c r="B33" s="374" t="s">
        <v>1284</v>
      </c>
      <c r="C33" s="374">
        <v>52.0</v>
      </c>
      <c r="D33" s="372" t="str">
        <f>IF(COUNTIFS(TKB_HK2_Moi_Giang!$N:$N,ThongKe_Phong!$B33,TKB_HK2_Moi_Giang!$K:$K,ThongKe_Phong!D$1,TKB_HK2_Moi_Giang!$L:$L,ThongKe_Phong!D$2)&gt;0,"X","") &amp; IF(COUNTIFS(TKB_HK2_Moi_Giang!$N:$N,#REF!,TKB_HK2_Moi_Giang!$K:$K,ThongKe_Phong!D$1,TKB_HK2_Moi_Giang!$L:$L,ThongKe_Phong!D$2)&gt;1,"?","")</f>
        <v/>
      </c>
      <c r="E33" s="372" t="str">
        <f>IF(COUNTIFS(TKB_HK2_Moi_Giang!$N:$N,ThongKe_Phong!$B33,TKB_HK2_Moi_Giang!$K:$K,ThongKe_Phong!E$1,TKB_HK2_Moi_Giang!$L:$L,ThongKe_Phong!E$2)&gt;0,"X","") &amp; IF(COUNTIFS(TKB_HK2_Moi_Giang!$N:$N,#REF!,TKB_HK2_Moi_Giang!$K:$K,ThongKe_Phong!E$1,TKB_HK2_Moi_Giang!$L:$L,ThongKe_Phong!E$2)&gt;1,"?","")</f>
        <v/>
      </c>
      <c r="F33" s="372" t="str">
        <f>IF(COUNTIFS(TKB_HK2_Moi_Giang!$N:$N,ThongKe_Phong!$B33,TKB_HK2_Moi_Giang!$K:$K,ThongKe_Phong!F$1,TKB_HK2_Moi_Giang!$L:$L,ThongKe_Phong!F$2)&gt;0,"X","") &amp; IF(COUNTIFS(TKB_HK2_Moi_Giang!$N:$N,#REF!,TKB_HK2_Moi_Giang!$K:$K,ThongKe_Phong!F$1,TKB_HK2_Moi_Giang!$L:$L,ThongKe_Phong!F$2)&gt;1,"?","")</f>
        <v/>
      </c>
      <c r="G33" s="372" t="str">
        <f>IF(COUNTIFS(TKB_HK2_Moi_Giang!$N:$N,ThongKe_Phong!$B33,TKB_HK2_Moi_Giang!$K:$K,ThongKe_Phong!G$1,TKB_HK2_Moi_Giang!$L:$L,ThongKe_Phong!G$2)&gt;0,"X","") &amp; IF(COUNTIFS(TKB_HK2_Moi_Giang!$N:$N,#REF!,TKB_HK2_Moi_Giang!$K:$K,ThongKe_Phong!G$1,TKB_HK2_Moi_Giang!$L:$L,ThongKe_Phong!G$2)&gt;1,"?","")</f>
        <v/>
      </c>
      <c r="H33" s="372" t="str">
        <f>IF(COUNTIFS(TKB_HK2_Moi_Giang!$N:$N,ThongKe_Phong!$B33,TKB_HK2_Moi_Giang!$K:$K,ThongKe_Phong!H$1,TKB_HK2_Moi_Giang!$L:$L,ThongKe_Phong!H$2)&gt;0,"X","") &amp; IF(COUNTIFS(TKB_HK2_Moi_Giang!$N:$N,#REF!,TKB_HK2_Moi_Giang!$K:$K,ThongKe_Phong!H$1,TKB_HK2_Moi_Giang!$L:$L,ThongKe_Phong!H$2)&gt;1,"?","")</f>
        <v/>
      </c>
      <c r="I33" s="372" t="str">
        <f>IF(COUNTIFS(TKB_HK2_Moi_Giang!$N:$N,ThongKe_Phong!$B33,TKB_HK2_Moi_Giang!$K:$K,ThongKe_Phong!I$1,TKB_HK2_Moi_Giang!$L:$L,ThongKe_Phong!I$2)&gt;0,"X","") &amp; IF(COUNTIFS(TKB_HK2_Moi_Giang!$N:$N,#REF!,TKB_HK2_Moi_Giang!$K:$K,ThongKe_Phong!I$1,TKB_HK2_Moi_Giang!$L:$L,ThongKe_Phong!I$2)&gt;1,"?","")</f>
        <v/>
      </c>
      <c r="J33" s="372" t="str">
        <f>IF(COUNTIFS(TKB_HK2_Moi_Giang!$N:$N,ThongKe_Phong!$B33,TKB_HK2_Moi_Giang!$K:$K,ThongKe_Phong!J$1,TKB_HK2_Moi_Giang!$L:$L,ThongKe_Phong!J$2)&gt;0,"X","") &amp; IF(COUNTIFS(TKB_HK2_Moi_Giang!$N:$N,#REF!,TKB_HK2_Moi_Giang!$K:$K,ThongKe_Phong!J$1,TKB_HK2_Moi_Giang!$L:$L,ThongKe_Phong!J$2)&gt;1,"?","")</f>
        <v>X</v>
      </c>
      <c r="K33" s="372" t="str">
        <f>IF(COUNTIFS(TKB_HK2_Moi_Giang!$N:$N,ThongKe_Phong!$B33,TKB_HK2_Moi_Giang!$K:$K,ThongKe_Phong!K$1,TKB_HK2_Moi_Giang!$L:$L,ThongKe_Phong!K$2)&gt;0,"X","") &amp; IF(COUNTIFS(TKB_HK2_Moi_Giang!$N:$N,#REF!,TKB_HK2_Moi_Giang!$K:$K,ThongKe_Phong!K$1,TKB_HK2_Moi_Giang!$L:$L,ThongKe_Phong!K$2)&gt;1,"?","")</f>
        <v/>
      </c>
      <c r="L33" s="372" t="str">
        <f>IF(COUNTIFS(TKB_HK2_Moi_Giang!$N:$N,ThongKe_Phong!$B33,TKB_HK2_Moi_Giang!$K:$K,ThongKe_Phong!L$1,TKB_HK2_Moi_Giang!$L:$L,ThongKe_Phong!L$2)&gt;0,"X","") &amp; IF(COUNTIFS(TKB_HK2_Moi_Giang!$N:$N,#REF!,TKB_HK2_Moi_Giang!$K:$K,ThongKe_Phong!L$1,TKB_HK2_Moi_Giang!$L:$L,ThongKe_Phong!L$2)&gt;1,"?","")</f>
        <v>X</v>
      </c>
      <c r="M33" s="372" t="str">
        <f>IF(COUNTIFS(TKB_HK2_Moi_Giang!$N:$N,ThongKe_Phong!$B33,TKB_HK2_Moi_Giang!$K:$K,ThongKe_Phong!M$1,TKB_HK2_Moi_Giang!$L:$L,ThongKe_Phong!M$2)&gt;0,"X","") &amp; IF(COUNTIFS(TKB_HK2_Moi_Giang!$N:$N,#REF!,TKB_HK2_Moi_Giang!$K:$K,ThongKe_Phong!M$1,TKB_HK2_Moi_Giang!$L:$L,ThongKe_Phong!M$2)&gt;1,"?","")</f>
        <v>X</v>
      </c>
      <c r="N33" s="372" t="str">
        <f>IF(COUNTIFS(TKB_HK2_Moi_Giang!$N:$N,ThongKe_Phong!$B33,TKB_HK2_Moi_Giang!$K:$K,ThongKe_Phong!N$1,TKB_HK2_Moi_Giang!$L:$L,ThongKe_Phong!N$2)&gt;0,"X","") &amp; IF(COUNTIFS(TKB_HK2_Moi_Giang!$N:$N,#REF!,TKB_HK2_Moi_Giang!$K:$K,ThongKe_Phong!N$1,TKB_HK2_Moi_Giang!$L:$L,ThongKe_Phong!N$2)&gt;1,"?","")</f>
        <v>X</v>
      </c>
      <c r="O33" s="372" t="str">
        <f>IF(COUNTIFS(TKB_HK2_Moi_Giang!$N:$N,ThongKe_Phong!$B33,TKB_HK2_Moi_Giang!$K:$K,ThongKe_Phong!O$1,TKB_HK2_Moi_Giang!$L:$L,ThongKe_Phong!O$2)&gt;0,"X","") &amp; IF(COUNTIFS(TKB_HK2_Moi_Giang!$N:$N,#REF!,TKB_HK2_Moi_Giang!$K:$K,ThongKe_Phong!O$1,TKB_HK2_Moi_Giang!$L:$L,ThongKe_Phong!O$2)&gt;1,"?","")</f>
        <v>X</v>
      </c>
      <c r="P33" s="372" t="str">
        <f>IF(COUNTIFS(TKB_HK2_Moi_Giang!$N:$N,ThongKe_Phong!$B33,TKB_HK2_Moi_Giang!$K:$K,ThongKe_Phong!P$1,TKB_HK2_Moi_Giang!$L:$L,ThongKe_Phong!P$2)&gt;0,"X","") &amp; IF(COUNTIFS(TKB_HK2_Moi_Giang!$N:$N,#REF!,TKB_HK2_Moi_Giang!$K:$K,ThongKe_Phong!P$1,TKB_HK2_Moi_Giang!$L:$L,ThongKe_Phong!P$2)&gt;1,"?","")</f>
        <v/>
      </c>
      <c r="Q33" s="372" t="str">
        <f>IF(COUNTIFS(TKB_HK2_Moi_Giang!$N:$N,ThongKe_Phong!$B33,TKB_HK2_Moi_Giang!$K:$K,ThongKe_Phong!Q$1,TKB_HK2_Moi_Giang!$L:$L,ThongKe_Phong!Q$2)&gt;0,"X","") &amp; IF(COUNTIFS(TKB_HK2_Moi_Giang!$N:$N,#REF!,TKB_HK2_Moi_Giang!$K:$K,ThongKe_Phong!Q$1,TKB_HK2_Moi_Giang!$L:$L,ThongKe_Phong!Q$2)&gt;1,"?","")</f>
        <v/>
      </c>
      <c r="R33" s="372" t="str">
        <f>IF(COUNTIFS(TKB_HK2_Moi_Giang!$N:$N,ThongKe_Phong!$B33,TKB_HK2_Moi_Giang!$K:$K,ThongKe_Phong!R$1,TKB_HK2_Moi_Giang!$L:$L,ThongKe_Phong!R$2)&gt;0,"X","") &amp; IF(COUNTIFS(TKB_HK2_Moi_Giang!$N:$N,#REF!,TKB_HK2_Moi_Giang!$K:$K,ThongKe_Phong!R$1,TKB_HK2_Moi_Giang!$L:$L,ThongKe_Phong!R$2)&gt;1,"?","")</f>
        <v/>
      </c>
      <c r="S33" s="372" t="str">
        <f>IF(COUNTIFS(TKB_HK2_Moi_Giang!$N:$N,ThongKe_Phong!$B33,TKB_HK2_Moi_Giang!$K:$K,ThongKe_Phong!S$1,TKB_HK2_Moi_Giang!$L:$L,ThongKe_Phong!S$2)&gt;0,"X","") &amp; IF(COUNTIFS(TKB_HK2_Moi_Giang!$N:$N,#REF!,TKB_HK2_Moi_Giang!$K:$K,ThongKe_Phong!S$1,TKB_HK2_Moi_Giang!$L:$L,ThongKe_Phong!S$2)&gt;1,"?","")</f>
        <v/>
      </c>
      <c r="T33" s="372" t="str">
        <f>IF(COUNTIFS(TKB_HK2_Moi_Giang!$N:$N,ThongKe_Phong!$B33,TKB_HK2_Moi_Giang!$K:$K,ThongKe_Phong!T$1,TKB_HK2_Moi_Giang!$L:$L,ThongKe_Phong!T$2)&gt;0,"X","") &amp; IF(COUNTIFS(TKB_HK2_Moi_Giang!$N:$N,#REF!,TKB_HK2_Moi_Giang!$K:$K,ThongKe_Phong!T$1,TKB_HK2_Moi_Giang!$L:$L,ThongKe_Phong!T$2)&gt;1,"?","")</f>
        <v/>
      </c>
      <c r="U33" s="372" t="str">
        <f>IF(COUNTIFS(TKB_HK2_Moi_Giang!$N:$N,ThongKe_Phong!$B33,TKB_HK2_Moi_Giang!$K:$K,ThongKe_Phong!U$1,TKB_HK2_Moi_Giang!$L:$L,ThongKe_Phong!U$2)&gt;0,"X","") &amp; IF(COUNTIFS(TKB_HK2_Moi_Giang!$N:$N,#REF!,TKB_HK2_Moi_Giang!$K:$K,ThongKe_Phong!U$1,TKB_HK2_Moi_Giang!$L:$L,ThongKe_Phong!U$2)&gt;1,"?","")</f>
        <v/>
      </c>
      <c r="V33" s="373" t="str">
        <f>IF(COUNTIFS(TKB_HK2_Moi_Giang!$N:$N,ThongKe_Phong!$B33,TKB_HK2_Moi_Giang!$K:$K,ThongKe_Phong!V$1,TKB_HK2_Moi_Giang!$L:$L,ThongKe_Phong!V$2)&gt;0,"X","") &amp; IF(COUNTIFS(TKB_HK2_Moi_Giang!$N:$N,#REF!,TKB_HK2_Moi_Giang!$K:$K,ThongKe_Phong!V$1,TKB_HK2_Moi_Giang!$L:$L,ThongKe_Phong!V$2)&gt;1,"?","")</f>
        <v>X</v>
      </c>
      <c r="W33" s="373" t="str">
        <f>IF(COUNTIFS(TKB_HK2_Moi_Giang!$N:$N,ThongKe_Phong!$B33,TKB_HK2_Moi_Giang!$K:$K,ThongKe_Phong!W$1,TKB_HK2_Moi_Giang!$L:$L,ThongKe_Phong!W$2)&gt;0,"X","") &amp; IF(COUNTIFS(TKB_HK2_Moi_Giang!$N:$N,#REF!,TKB_HK2_Moi_Giang!$K:$K,ThongKe_Phong!W$1,TKB_HK2_Moi_Giang!$L:$L,ThongKe_Phong!W$2)&gt;1,"?","")</f>
        <v>X</v>
      </c>
      <c r="X33" s="373" t="str">
        <f>IF(COUNTIFS(TKB_HK2_Moi_Giang!$N:$N,ThongKe_Phong!$B33,TKB_HK2_Moi_Giang!$K:$K,ThongKe_Phong!X$1,TKB_HK2_Moi_Giang!$L:$L,ThongKe_Phong!X$2)&gt;0,"X","") &amp; IF(COUNTIFS(TKB_HK2_Moi_Giang!$N:$N,#REF!,TKB_HK2_Moi_Giang!$K:$K,ThongKe_Phong!X$1,TKB_HK2_Moi_Giang!$L:$L,ThongKe_Phong!X$2)&gt;1,"?","")</f>
        <v>X</v>
      </c>
      <c r="Y33" s="373" t="str">
        <f>IF(COUNTIFS(TKB_HK2_Moi_Giang!$N:$N,ThongKe_Phong!$B33,TKB_HK2_Moi_Giang!$K:$K,ThongKe_Phong!Y$1,TKB_HK2_Moi_Giang!$L:$L,ThongKe_Phong!Y$2)&gt;0,"X","") &amp; IF(COUNTIFS(TKB_HK2_Moi_Giang!$N:$N,#REF!,TKB_HK2_Moi_Giang!$K:$K,ThongKe_Phong!Y$1,TKB_HK2_Moi_Giang!$L:$L,ThongKe_Phong!Y$2)&gt;1,"?","")</f>
        <v>X</v>
      </c>
      <c r="Z33" s="373" t="str">
        <f>IF(COUNTIFS(TKB_HK2_Moi_Giang!$N:$N,ThongKe_Phong!$B33,TKB_HK2_Moi_Giang!$K:$K,ThongKe_Phong!Z$1,TKB_HK2_Moi_Giang!$L:$L,ThongKe_Phong!Z$2)&gt;0,"X","") &amp; IF(COUNTIFS(TKB_HK2_Moi_Giang!$N:$N,#REF!,TKB_HK2_Moi_Giang!$K:$K,ThongKe_Phong!Z$1,TKB_HK2_Moi_Giang!$L:$L,ThongKe_Phong!Z$2)&gt;1,"?","")</f>
        <v>X</v>
      </c>
      <c r="AA33" s="373" t="str">
        <f>IF(COUNTIFS(TKB_HK2_Moi_Giang!$N:$N,ThongKe_Phong!$B33,TKB_HK2_Moi_Giang!$K:$K,ThongKe_Phong!AA$1,TKB_HK2_Moi_Giang!$L:$L,ThongKe_Phong!AA$2)&gt;0,"X","") &amp; IF(COUNTIFS(TKB_HK2_Moi_Giang!$N:$N,#REF!,TKB_HK2_Moi_Giang!$K:$K,ThongKe_Phong!AA$1,TKB_HK2_Moi_Giang!$L:$L,ThongKe_Phong!AA$2)&gt;1,"?","")</f>
        <v>X</v>
      </c>
      <c r="AB33" s="373" t="str">
        <f>IF(COUNTIFS(TKB_HK2_Moi_Giang!$N:$N,ThongKe_Phong!$B33,TKB_HK2_Moi_Giang!$K:$K,ThongKe_Phong!AB$1,TKB_HK2_Moi_Giang!$L:$L,ThongKe_Phong!AB$2)&gt;0,"X","") &amp; IF(COUNTIFS(TKB_HK2_Moi_Giang!$N:$N,#REF!,TKB_HK2_Moi_Giang!$K:$K,ThongKe_Phong!AB$1,TKB_HK2_Moi_Giang!$L:$L,ThongKe_Phong!AB$2)&gt;1,"?","")</f>
        <v/>
      </c>
      <c r="AC33" s="373" t="str">
        <f>IF(COUNTIFS(TKB_HK2_Moi_Giang!$N:$N,ThongKe_Phong!$B33,TKB_HK2_Moi_Giang!$K:$K,ThongKe_Phong!AC$1,TKB_HK2_Moi_Giang!$L:$L,ThongKe_Phong!AC$2)&gt;0,"X","") &amp; IF(COUNTIFS(TKB_HK2_Moi_Giang!$N:$N,#REF!,TKB_HK2_Moi_Giang!$K:$K,ThongKe_Phong!AC$1,TKB_HK2_Moi_Giang!$L:$L,ThongKe_Phong!AC$2)&gt;1,"?","")</f>
        <v/>
      </c>
      <c r="AD33" s="373" t="str">
        <f>IF(COUNTIFS(TKB_HK2_Moi_Giang!$N:$N,ThongKe_Phong!$B33,TKB_HK2_Moi_Giang!$K:$K,ThongKe_Phong!AD$1,TKB_HK2_Moi_Giang!$L:$L,ThongKe_Phong!AD$2)&gt;0,"X","") &amp; IF(COUNTIFS(TKB_HK2_Moi_Giang!$N:$N,#REF!,TKB_HK2_Moi_Giang!$K:$K,ThongKe_Phong!AD$1,TKB_HK2_Moi_Giang!$L:$L,ThongKe_Phong!AD$2)&gt;1,"?","")</f>
        <v/>
      </c>
      <c r="AE33" s="373" t="str">
        <f>IF(COUNTIFS(TKB_HK2_Moi_Giang!$N:$N,ThongKe_Phong!$B33,TKB_HK2_Moi_Giang!$K:$K,ThongKe_Phong!AE$1,TKB_HK2_Moi_Giang!$L:$L,ThongKe_Phong!AE$2)&gt;0,"X","") &amp; IF(COUNTIFS(TKB_HK2_Moi_Giang!$N:$N,#REF!,TKB_HK2_Moi_Giang!$K:$K,ThongKe_Phong!AE$1,TKB_HK2_Moi_Giang!$L:$L,ThongKe_Phong!AE$2)&gt;1,"?","")</f>
        <v/>
      </c>
      <c r="AF33" s="373" t="str">
        <f>IF(COUNTIFS(TKB_HK2_Moi_Giang!$N:$N,ThongKe_Phong!$B33,TKB_HK2_Moi_Giang!$K:$K,ThongKe_Phong!AF$1,TKB_HK2_Moi_Giang!$L:$L,ThongKe_Phong!AF$2)&gt;0,"X","") &amp; IF(COUNTIFS(TKB_HK2_Moi_Giang!$N:$N,#REF!,TKB_HK2_Moi_Giang!$K:$K,ThongKe_Phong!AF$1,TKB_HK2_Moi_Giang!$L:$L,ThongKe_Phong!AF$2)&gt;1,"?","")</f>
        <v/>
      </c>
      <c r="AG33" s="373" t="str">
        <f>IF(COUNTIFS(TKB_HK2_Moi_Giang!$N:$N,ThongKe_Phong!$B33,TKB_HK2_Moi_Giang!$K:$K,ThongKe_Phong!AG$1,TKB_HK2_Moi_Giang!$L:$L,ThongKe_Phong!AG$2)&gt;0,"X","") &amp; IF(COUNTIFS(TKB_HK2_Moi_Giang!$N:$N,#REF!,TKB_HK2_Moi_Giang!$K:$K,ThongKe_Phong!AG$1,TKB_HK2_Moi_Giang!$L:$L,ThongKe_Phong!AG$2)&gt;1,"?","")</f>
        <v/>
      </c>
    </row>
    <row r="34">
      <c r="A34" s="376"/>
      <c r="B34" s="374" t="s">
        <v>1291</v>
      </c>
      <c r="C34" s="374">
        <v>28.0</v>
      </c>
      <c r="D34" s="372" t="str">
        <f>IF(COUNTIFS(TKB_HK2_Moi_Giang!$N:$N,ThongKe_Phong!$B34,TKB_HK2_Moi_Giang!$K:$K,ThongKe_Phong!D$1,TKB_HK2_Moi_Giang!$L:$L,ThongKe_Phong!D$2)&gt;0,"X","") &amp; IF(COUNTIFS(TKB_HK2_Moi_Giang!$N:$N,#REF!,TKB_HK2_Moi_Giang!$K:$K,ThongKe_Phong!D$1,TKB_HK2_Moi_Giang!$L:$L,ThongKe_Phong!D$2)&gt;1,"?","")</f>
        <v/>
      </c>
      <c r="E34" s="372" t="str">
        <f>IF(COUNTIFS(TKB_HK2_Moi_Giang!$N:$N,ThongKe_Phong!$B34,TKB_HK2_Moi_Giang!$K:$K,ThongKe_Phong!E$1,TKB_HK2_Moi_Giang!$L:$L,ThongKe_Phong!E$2)&gt;0,"X","") &amp; IF(COUNTIFS(TKB_HK2_Moi_Giang!$N:$N,#REF!,TKB_HK2_Moi_Giang!$K:$K,ThongKe_Phong!E$1,TKB_HK2_Moi_Giang!$L:$L,ThongKe_Phong!E$2)&gt;1,"?","")</f>
        <v/>
      </c>
      <c r="F34" s="372" t="str">
        <f>IF(COUNTIFS(TKB_HK2_Moi_Giang!$N:$N,ThongKe_Phong!$B34,TKB_HK2_Moi_Giang!$K:$K,ThongKe_Phong!F$1,TKB_HK2_Moi_Giang!$L:$L,ThongKe_Phong!F$2)&gt;0,"X","") &amp; IF(COUNTIFS(TKB_HK2_Moi_Giang!$N:$N,#REF!,TKB_HK2_Moi_Giang!$K:$K,ThongKe_Phong!F$1,TKB_HK2_Moi_Giang!$L:$L,ThongKe_Phong!F$2)&gt;1,"?","")</f>
        <v/>
      </c>
      <c r="G34" s="372" t="str">
        <f>IF(COUNTIFS(TKB_HK2_Moi_Giang!$N:$N,ThongKe_Phong!$B34,TKB_HK2_Moi_Giang!$K:$K,ThongKe_Phong!G$1,TKB_HK2_Moi_Giang!$L:$L,ThongKe_Phong!G$2)&gt;0,"X","") &amp; IF(COUNTIFS(TKB_HK2_Moi_Giang!$N:$N,#REF!,TKB_HK2_Moi_Giang!$K:$K,ThongKe_Phong!G$1,TKB_HK2_Moi_Giang!$L:$L,ThongKe_Phong!G$2)&gt;1,"?","")</f>
        <v/>
      </c>
      <c r="H34" s="372" t="str">
        <f>IF(COUNTIFS(TKB_HK2_Moi_Giang!$N:$N,ThongKe_Phong!$B34,TKB_HK2_Moi_Giang!$K:$K,ThongKe_Phong!H$1,TKB_HK2_Moi_Giang!$L:$L,ThongKe_Phong!H$2)&gt;0,"X","") &amp; IF(COUNTIFS(TKB_HK2_Moi_Giang!$N:$N,#REF!,TKB_HK2_Moi_Giang!$K:$K,ThongKe_Phong!H$1,TKB_HK2_Moi_Giang!$L:$L,ThongKe_Phong!H$2)&gt;1,"?","")</f>
        <v/>
      </c>
      <c r="I34" s="372" t="str">
        <f>IF(COUNTIFS(TKB_HK2_Moi_Giang!$N:$N,ThongKe_Phong!$B34,TKB_HK2_Moi_Giang!$K:$K,ThongKe_Phong!I$1,TKB_HK2_Moi_Giang!$L:$L,ThongKe_Phong!I$2)&gt;0,"X","") &amp; IF(COUNTIFS(TKB_HK2_Moi_Giang!$N:$N,#REF!,TKB_HK2_Moi_Giang!$K:$K,ThongKe_Phong!I$1,TKB_HK2_Moi_Giang!$L:$L,ThongKe_Phong!I$2)&gt;1,"?","")</f>
        <v/>
      </c>
      <c r="J34" s="372" t="str">
        <f>IF(COUNTIFS(TKB_HK2_Moi_Giang!$N:$N,ThongKe_Phong!$B34,TKB_HK2_Moi_Giang!$K:$K,ThongKe_Phong!J$1,TKB_HK2_Moi_Giang!$L:$L,ThongKe_Phong!J$2)&gt;0,"X","") &amp; IF(COUNTIFS(TKB_HK2_Moi_Giang!$N:$N,#REF!,TKB_HK2_Moi_Giang!$K:$K,ThongKe_Phong!J$1,TKB_HK2_Moi_Giang!$L:$L,ThongKe_Phong!J$2)&gt;1,"?","")</f>
        <v>X</v>
      </c>
      <c r="K34" s="372" t="str">
        <f>IF(COUNTIFS(TKB_HK2_Moi_Giang!$N:$N,ThongKe_Phong!$B34,TKB_HK2_Moi_Giang!$K:$K,ThongKe_Phong!K$1,TKB_HK2_Moi_Giang!$L:$L,ThongKe_Phong!K$2)&gt;0,"X","") &amp; IF(COUNTIFS(TKB_HK2_Moi_Giang!$N:$N,#REF!,TKB_HK2_Moi_Giang!$K:$K,ThongKe_Phong!K$1,TKB_HK2_Moi_Giang!$L:$L,ThongKe_Phong!K$2)&gt;1,"?","")</f>
        <v>X</v>
      </c>
      <c r="L34" s="372" t="str">
        <f>IF(COUNTIFS(TKB_HK2_Moi_Giang!$N:$N,ThongKe_Phong!$B34,TKB_HK2_Moi_Giang!$K:$K,ThongKe_Phong!L$1,TKB_HK2_Moi_Giang!$L:$L,ThongKe_Phong!L$2)&gt;0,"X","") &amp; IF(COUNTIFS(TKB_HK2_Moi_Giang!$N:$N,#REF!,TKB_HK2_Moi_Giang!$K:$K,ThongKe_Phong!L$1,TKB_HK2_Moi_Giang!$L:$L,ThongKe_Phong!L$2)&gt;1,"?","")</f>
        <v>X</v>
      </c>
      <c r="M34" s="372" t="str">
        <f>IF(COUNTIFS(TKB_HK2_Moi_Giang!$N:$N,ThongKe_Phong!$B34,TKB_HK2_Moi_Giang!$K:$K,ThongKe_Phong!M$1,TKB_HK2_Moi_Giang!$L:$L,ThongKe_Phong!M$2)&gt;0,"X","") &amp; IF(COUNTIFS(TKB_HK2_Moi_Giang!$N:$N,#REF!,TKB_HK2_Moi_Giang!$K:$K,ThongKe_Phong!M$1,TKB_HK2_Moi_Giang!$L:$L,ThongKe_Phong!M$2)&gt;1,"?","")</f>
        <v>X</v>
      </c>
      <c r="N34" s="372" t="str">
        <f>IF(COUNTIFS(TKB_HK2_Moi_Giang!$N:$N,ThongKe_Phong!$B34,TKB_HK2_Moi_Giang!$K:$K,ThongKe_Phong!N$1,TKB_HK2_Moi_Giang!$L:$L,ThongKe_Phong!N$2)&gt;0,"X","") &amp; IF(COUNTIFS(TKB_HK2_Moi_Giang!$N:$N,#REF!,TKB_HK2_Moi_Giang!$K:$K,ThongKe_Phong!N$1,TKB_HK2_Moi_Giang!$L:$L,ThongKe_Phong!N$2)&gt;1,"?","")</f>
        <v>X</v>
      </c>
      <c r="O34" s="372" t="str">
        <f>IF(COUNTIFS(TKB_HK2_Moi_Giang!$N:$N,ThongKe_Phong!$B34,TKB_HK2_Moi_Giang!$K:$K,ThongKe_Phong!O$1,TKB_HK2_Moi_Giang!$L:$L,ThongKe_Phong!O$2)&gt;0,"X","") &amp; IF(COUNTIFS(TKB_HK2_Moi_Giang!$N:$N,#REF!,TKB_HK2_Moi_Giang!$K:$K,ThongKe_Phong!O$1,TKB_HK2_Moi_Giang!$L:$L,ThongKe_Phong!O$2)&gt;1,"?","")</f>
        <v/>
      </c>
      <c r="P34" s="372" t="str">
        <f>IF(COUNTIFS(TKB_HK2_Moi_Giang!$N:$N,ThongKe_Phong!$B34,TKB_HK2_Moi_Giang!$K:$K,ThongKe_Phong!P$1,TKB_HK2_Moi_Giang!$L:$L,ThongKe_Phong!P$2)&gt;0,"X","") &amp; IF(COUNTIFS(TKB_HK2_Moi_Giang!$N:$N,#REF!,TKB_HK2_Moi_Giang!$K:$K,ThongKe_Phong!P$1,TKB_HK2_Moi_Giang!$L:$L,ThongKe_Phong!P$2)&gt;1,"?","")</f>
        <v/>
      </c>
      <c r="Q34" s="372" t="str">
        <f>IF(COUNTIFS(TKB_HK2_Moi_Giang!$N:$N,ThongKe_Phong!$B34,TKB_HK2_Moi_Giang!$K:$K,ThongKe_Phong!Q$1,TKB_HK2_Moi_Giang!$L:$L,ThongKe_Phong!Q$2)&gt;0,"X","") &amp; IF(COUNTIFS(TKB_HK2_Moi_Giang!$N:$N,#REF!,TKB_HK2_Moi_Giang!$K:$K,ThongKe_Phong!Q$1,TKB_HK2_Moi_Giang!$L:$L,ThongKe_Phong!Q$2)&gt;1,"?","")</f>
        <v/>
      </c>
      <c r="R34" s="372" t="str">
        <f>IF(COUNTIFS(TKB_HK2_Moi_Giang!$N:$N,ThongKe_Phong!$B34,TKB_HK2_Moi_Giang!$K:$K,ThongKe_Phong!R$1,TKB_HK2_Moi_Giang!$L:$L,ThongKe_Phong!R$2)&gt;0,"X","") &amp; IF(COUNTIFS(TKB_HK2_Moi_Giang!$N:$N,#REF!,TKB_HK2_Moi_Giang!$K:$K,ThongKe_Phong!R$1,TKB_HK2_Moi_Giang!$L:$L,ThongKe_Phong!R$2)&gt;1,"?","")</f>
        <v/>
      </c>
      <c r="S34" s="372" t="str">
        <f>IF(COUNTIFS(TKB_HK2_Moi_Giang!$N:$N,ThongKe_Phong!$B34,TKB_HK2_Moi_Giang!$K:$K,ThongKe_Phong!S$1,TKB_HK2_Moi_Giang!$L:$L,ThongKe_Phong!S$2)&gt;0,"X","") &amp; IF(COUNTIFS(TKB_HK2_Moi_Giang!$N:$N,#REF!,TKB_HK2_Moi_Giang!$K:$K,ThongKe_Phong!S$1,TKB_HK2_Moi_Giang!$L:$L,ThongKe_Phong!S$2)&gt;1,"?","")</f>
        <v/>
      </c>
      <c r="T34" s="372" t="str">
        <f>IF(COUNTIFS(TKB_HK2_Moi_Giang!$N:$N,ThongKe_Phong!$B34,TKB_HK2_Moi_Giang!$K:$K,ThongKe_Phong!T$1,TKB_HK2_Moi_Giang!$L:$L,ThongKe_Phong!T$2)&gt;0,"X","") &amp; IF(COUNTIFS(TKB_HK2_Moi_Giang!$N:$N,#REF!,TKB_HK2_Moi_Giang!$K:$K,ThongKe_Phong!T$1,TKB_HK2_Moi_Giang!$L:$L,ThongKe_Phong!T$2)&gt;1,"?","")</f>
        <v/>
      </c>
      <c r="U34" s="372" t="str">
        <f>IF(COUNTIFS(TKB_HK2_Moi_Giang!$N:$N,ThongKe_Phong!$B34,TKB_HK2_Moi_Giang!$K:$K,ThongKe_Phong!U$1,TKB_HK2_Moi_Giang!$L:$L,ThongKe_Phong!U$2)&gt;0,"X","") &amp; IF(COUNTIFS(TKB_HK2_Moi_Giang!$N:$N,#REF!,TKB_HK2_Moi_Giang!$K:$K,ThongKe_Phong!U$1,TKB_HK2_Moi_Giang!$L:$L,ThongKe_Phong!U$2)&gt;1,"?","")</f>
        <v/>
      </c>
      <c r="V34" s="373" t="str">
        <f>IF(COUNTIFS(TKB_HK2_Moi_Giang!$N:$N,ThongKe_Phong!$B34,TKB_HK2_Moi_Giang!$K:$K,ThongKe_Phong!V$1,TKB_HK2_Moi_Giang!$L:$L,ThongKe_Phong!V$2)&gt;0,"X","") &amp; IF(COUNTIFS(TKB_HK2_Moi_Giang!$N:$N,#REF!,TKB_HK2_Moi_Giang!$K:$K,ThongKe_Phong!V$1,TKB_HK2_Moi_Giang!$L:$L,ThongKe_Phong!V$2)&gt;1,"?","")</f>
        <v>X</v>
      </c>
      <c r="W34" s="373" t="str">
        <f>IF(COUNTIFS(TKB_HK2_Moi_Giang!$N:$N,ThongKe_Phong!$B34,TKB_HK2_Moi_Giang!$K:$K,ThongKe_Phong!W$1,TKB_HK2_Moi_Giang!$L:$L,ThongKe_Phong!W$2)&gt;0,"X","") &amp; IF(COUNTIFS(TKB_HK2_Moi_Giang!$N:$N,#REF!,TKB_HK2_Moi_Giang!$K:$K,ThongKe_Phong!W$1,TKB_HK2_Moi_Giang!$L:$L,ThongKe_Phong!W$2)&gt;1,"?","")</f>
        <v/>
      </c>
      <c r="X34" s="373" t="str">
        <f>IF(COUNTIFS(TKB_HK2_Moi_Giang!$N:$N,ThongKe_Phong!$B34,TKB_HK2_Moi_Giang!$K:$K,ThongKe_Phong!X$1,TKB_HK2_Moi_Giang!$L:$L,ThongKe_Phong!X$2)&gt;0,"X","") &amp; IF(COUNTIFS(TKB_HK2_Moi_Giang!$N:$N,#REF!,TKB_HK2_Moi_Giang!$K:$K,ThongKe_Phong!X$1,TKB_HK2_Moi_Giang!$L:$L,ThongKe_Phong!X$2)&gt;1,"?","")</f>
        <v/>
      </c>
      <c r="Y34" s="373" t="str">
        <f>IF(COUNTIFS(TKB_HK2_Moi_Giang!$N:$N,ThongKe_Phong!$B34,TKB_HK2_Moi_Giang!$K:$K,ThongKe_Phong!Y$1,TKB_HK2_Moi_Giang!$L:$L,ThongKe_Phong!Y$2)&gt;0,"X","") &amp; IF(COUNTIFS(TKB_HK2_Moi_Giang!$N:$N,#REF!,TKB_HK2_Moi_Giang!$K:$K,ThongKe_Phong!Y$1,TKB_HK2_Moi_Giang!$L:$L,ThongKe_Phong!Y$2)&gt;1,"?","")</f>
        <v/>
      </c>
      <c r="Z34" s="373" t="str">
        <f>IF(COUNTIFS(TKB_HK2_Moi_Giang!$N:$N,ThongKe_Phong!$B34,TKB_HK2_Moi_Giang!$K:$K,ThongKe_Phong!Z$1,TKB_HK2_Moi_Giang!$L:$L,ThongKe_Phong!Z$2)&gt;0,"X","") &amp; IF(COUNTIFS(TKB_HK2_Moi_Giang!$N:$N,#REF!,TKB_HK2_Moi_Giang!$K:$K,ThongKe_Phong!Z$1,TKB_HK2_Moi_Giang!$L:$L,ThongKe_Phong!Z$2)&gt;1,"?","")</f>
        <v/>
      </c>
      <c r="AA34" s="373" t="str">
        <f>IF(COUNTIFS(TKB_HK2_Moi_Giang!$N:$N,ThongKe_Phong!$B34,TKB_HK2_Moi_Giang!$K:$K,ThongKe_Phong!AA$1,TKB_HK2_Moi_Giang!$L:$L,ThongKe_Phong!AA$2)&gt;0,"X","") &amp; IF(COUNTIFS(TKB_HK2_Moi_Giang!$N:$N,#REF!,TKB_HK2_Moi_Giang!$K:$K,ThongKe_Phong!AA$1,TKB_HK2_Moi_Giang!$L:$L,ThongKe_Phong!AA$2)&gt;1,"?","")</f>
        <v/>
      </c>
      <c r="AB34" s="373" t="str">
        <f>IF(COUNTIFS(TKB_HK2_Moi_Giang!$N:$N,ThongKe_Phong!$B34,TKB_HK2_Moi_Giang!$K:$K,ThongKe_Phong!AB$1,TKB_HK2_Moi_Giang!$L:$L,ThongKe_Phong!AB$2)&gt;0,"X","") &amp; IF(COUNTIFS(TKB_HK2_Moi_Giang!$N:$N,#REF!,TKB_HK2_Moi_Giang!$K:$K,ThongKe_Phong!AB$1,TKB_HK2_Moi_Giang!$L:$L,ThongKe_Phong!AB$2)&gt;1,"?","")</f>
        <v/>
      </c>
      <c r="AC34" s="373" t="str">
        <f>IF(COUNTIFS(TKB_HK2_Moi_Giang!$N:$N,ThongKe_Phong!$B34,TKB_HK2_Moi_Giang!$K:$K,ThongKe_Phong!AC$1,TKB_HK2_Moi_Giang!$L:$L,ThongKe_Phong!AC$2)&gt;0,"X","") &amp; IF(COUNTIFS(TKB_HK2_Moi_Giang!$N:$N,#REF!,TKB_HK2_Moi_Giang!$K:$K,ThongKe_Phong!AC$1,TKB_HK2_Moi_Giang!$L:$L,ThongKe_Phong!AC$2)&gt;1,"?","")</f>
        <v/>
      </c>
      <c r="AD34" s="373" t="str">
        <f>IF(COUNTIFS(TKB_HK2_Moi_Giang!$N:$N,ThongKe_Phong!$B34,TKB_HK2_Moi_Giang!$K:$K,ThongKe_Phong!AD$1,TKB_HK2_Moi_Giang!$L:$L,ThongKe_Phong!AD$2)&gt;0,"X","") &amp; IF(COUNTIFS(TKB_HK2_Moi_Giang!$N:$N,#REF!,TKB_HK2_Moi_Giang!$K:$K,ThongKe_Phong!AD$1,TKB_HK2_Moi_Giang!$L:$L,ThongKe_Phong!AD$2)&gt;1,"?","")</f>
        <v/>
      </c>
      <c r="AE34" s="373" t="str">
        <f>IF(COUNTIFS(TKB_HK2_Moi_Giang!$N:$N,ThongKe_Phong!$B34,TKB_HK2_Moi_Giang!$K:$K,ThongKe_Phong!AE$1,TKB_HK2_Moi_Giang!$L:$L,ThongKe_Phong!AE$2)&gt;0,"X","") &amp; IF(COUNTIFS(TKB_HK2_Moi_Giang!$N:$N,#REF!,TKB_HK2_Moi_Giang!$K:$K,ThongKe_Phong!AE$1,TKB_HK2_Moi_Giang!$L:$L,ThongKe_Phong!AE$2)&gt;1,"?","")</f>
        <v/>
      </c>
      <c r="AF34" s="373" t="str">
        <f>IF(COUNTIFS(TKB_HK2_Moi_Giang!$N:$N,ThongKe_Phong!$B34,TKB_HK2_Moi_Giang!$K:$K,ThongKe_Phong!AF$1,TKB_HK2_Moi_Giang!$L:$L,ThongKe_Phong!AF$2)&gt;0,"X","") &amp; IF(COUNTIFS(TKB_HK2_Moi_Giang!$N:$N,#REF!,TKB_HK2_Moi_Giang!$K:$K,ThongKe_Phong!AF$1,TKB_HK2_Moi_Giang!$L:$L,ThongKe_Phong!AF$2)&gt;1,"?","")</f>
        <v/>
      </c>
      <c r="AG34" s="373" t="str">
        <f>IF(COUNTIFS(TKB_HK2_Moi_Giang!$N:$N,ThongKe_Phong!$B34,TKB_HK2_Moi_Giang!$K:$K,ThongKe_Phong!AG$1,TKB_HK2_Moi_Giang!$L:$L,ThongKe_Phong!AG$2)&gt;0,"X","") &amp; IF(COUNTIFS(TKB_HK2_Moi_Giang!$N:$N,#REF!,TKB_HK2_Moi_Giang!$K:$K,ThongKe_Phong!AG$1,TKB_HK2_Moi_Giang!$L:$L,ThongKe_Phong!AG$2)&gt;1,"?","")</f>
        <v/>
      </c>
    </row>
    <row r="35">
      <c r="A35" s="370"/>
      <c r="B35" s="374" t="s">
        <v>1296</v>
      </c>
      <c r="C35" s="378">
        <v>28.0</v>
      </c>
      <c r="D35" s="372" t="str">
        <f>IF(COUNTIFS(TKB_HK2_Moi_Giang!$N:$N,ThongKe_Phong!$B35,TKB_HK2_Moi_Giang!$K:$K,ThongKe_Phong!D$1,TKB_HK2_Moi_Giang!$L:$L,ThongKe_Phong!D$2)&gt;0,"X","") &amp; IF(COUNTIFS(TKB_HK2_Moi_Giang!$N:$N,TKB_HK2_Moi_Giang!$E1035,TKB_HK2_Moi_Giang!$K:$K,ThongKe_Phong!D$1,TKB_HK2_Moi_Giang!$L:$L,ThongKe_Phong!D$2)&gt;1,"?","")</f>
        <v/>
      </c>
      <c r="E35" s="372" t="str">
        <f>IF(COUNTIFS(TKB_HK2_Moi_Giang!$N:$N,ThongKe_Phong!$B35,TKB_HK2_Moi_Giang!$K:$K,ThongKe_Phong!E$1,TKB_HK2_Moi_Giang!$L:$L,ThongKe_Phong!E$2)&gt;0,"X","") &amp; IF(COUNTIFS(TKB_HK2_Moi_Giang!$N:$N,TKB_HK2_Moi_Giang!$E1035,TKB_HK2_Moi_Giang!$K:$K,ThongKe_Phong!E$1,TKB_HK2_Moi_Giang!$L:$L,ThongKe_Phong!E$2)&gt;1,"?","")</f>
        <v/>
      </c>
      <c r="F35" s="372" t="str">
        <f>IF(COUNTIFS(TKB_HK2_Moi_Giang!$N:$N,ThongKe_Phong!$B35,TKB_HK2_Moi_Giang!$K:$K,ThongKe_Phong!F$1,TKB_HK2_Moi_Giang!$L:$L,ThongKe_Phong!F$2)&gt;0,"X","") &amp; IF(COUNTIFS(TKB_HK2_Moi_Giang!$N:$N,TKB_HK2_Moi_Giang!$E1035,TKB_HK2_Moi_Giang!$K:$K,ThongKe_Phong!F$1,TKB_HK2_Moi_Giang!$L:$L,ThongKe_Phong!F$2)&gt;1,"?","")</f>
        <v/>
      </c>
      <c r="G35" s="372" t="str">
        <f>IF(COUNTIFS(TKB_HK2_Moi_Giang!$N:$N,ThongKe_Phong!$B35,TKB_HK2_Moi_Giang!$K:$K,ThongKe_Phong!G$1,TKB_HK2_Moi_Giang!$L:$L,ThongKe_Phong!G$2)&gt;0,"X","") &amp; IF(COUNTIFS(TKB_HK2_Moi_Giang!$N:$N,TKB_HK2_Moi_Giang!$E1035,TKB_HK2_Moi_Giang!$K:$K,ThongKe_Phong!G$1,TKB_HK2_Moi_Giang!$L:$L,ThongKe_Phong!G$2)&gt;1,"?","")</f>
        <v/>
      </c>
      <c r="H35" s="372" t="str">
        <f>IF(COUNTIFS(TKB_HK2_Moi_Giang!$N:$N,ThongKe_Phong!$B35,TKB_HK2_Moi_Giang!$K:$K,ThongKe_Phong!H$1,TKB_HK2_Moi_Giang!$L:$L,ThongKe_Phong!H$2)&gt;0,"X","") &amp; IF(COUNTIFS(TKB_HK2_Moi_Giang!$N:$N,TKB_HK2_Moi_Giang!$E1035,TKB_HK2_Moi_Giang!$K:$K,ThongKe_Phong!H$1,TKB_HK2_Moi_Giang!$L:$L,ThongKe_Phong!H$2)&gt;1,"?","")</f>
        <v/>
      </c>
      <c r="I35" s="372" t="str">
        <f>IF(COUNTIFS(TKB_HK2_Moi_Giang!$N:$N,ThongKe_Phong!$B35,TKB_HK2_Moi_Giang!$K:$K,ThongKe_Phong!I$1,TKB_HK2_Moi_Giang!$L:$L,ThongKe_Phong!I$2)&gt;0,"X","") &amp; IF(COUNTIFS(TKB_HK2_Moi_Giang!$N:$N,TKB_HK2_Moi_Giang!$E1035,TKB_HK2_Moi_Giang!$K:$K,ThongKe_Phong!I$1,TKB_HK2_Moi_Giang!$L:$L,ThongKe_Phong!I$2)&gt;1,"?","")</f>
        <v/>
      </c>
      <c r="J35" s="372" t="str">
        <f>IF(COUNTIFS(TKB_HK2_Moi_Giang!$N:$N,ThongKe_Phong!$B35,TKB_HK2_Moi_Giang!$K:$K,ThongKe_Phong!J$1,TKB_HK2_Moi_Giang!$L:$L,ThongKe_Phong!J$2)&gt;0,"X","") &amp; IF(COUNTIFS(TKB_HK2_Moi_Giang!$N:$N,TKB_HK2_Moi_Giang!$E1035,TKB_HK2_Moi_Giang!$K:$K,ThongKe_Phong!J$1,TKB_HK2_Moi_Giang!$L:$L,ThongKe_Phong!J$2)&gt;1,"?","")</f>
        <v/>
      </c>
      <c r="K35" s="372" t="str">
        <f>IF(COUNTIFS(TKB_HK2_Moi_Giang!$N:$N,ThongKe_Phong!$B35,TKB_HK2_Moi_Giang!$K:$K,ThongKe_Phong!K$1,TKB_HK2_Moi_Giang!$L:$L,ThongKe_Phong!K$2)&gt;0,"X","") &amp; IF(COUNTIFS(TKB_HK2_Moi_Giang!$N:$N,TKB_HK2_Moi_Giang!$E1035,TKB_HK2_Moi_Giang!$K:$K,ThongKe_Phong!K$1,TKB_HK2_Moi_Giang!$L:$L,ThongKe_Phong!K$2)&gt;1,"?","")</f>
        <v/>
      </c>
      <c r="L35" s="372" t="str">
        <f>IF(COUNTIFS(TKB_HK2_Moi_Giang!$N:$N,ThongKe_Phong!$B35,TKB_HK2_Moi_Giang!$K:$K,ThongKe_Phong!L$1,TKB_HK2_Moi_Giang!$L:$L,ThongKe_Phong!L$2)&gt;0,"X","") &amp; IF(COUNTIFS(TKB_HK2_Moi_Giang!$N:$N,TKB_HK2_Moi_Giang!$E1035,TKB_HK2_Moi_Giang!$K:$K,ThongKe_Phong!L$1,TKB_HK2_Moi_Giang!$L:$L,ThongKe_Phong!L$2)&gt;1,"?","")</f>
        <v/>
      </c>
      <c r="M35" s="372" t="str">
        <f>IF(COUNTIFS(TKB_HK2_Moi_Giang!$N:$N,ThongKe_Phong!$B35,TKB_HK2_Moi_Giang!$K:$K,ThongKe_Phong!M$1,TKB_HK2_Moi_Giang!$L:$L,ThongKe_Phong!M$2)&gt;0,"X","") &amp; IF(COUNTIFS(TKB_HK2_Moi_Giang!$N:$N,TKB_HK2_Moi_Giang!$E1035,TKB_HK2_Moi_Giang!$K:$K,ThongKe_Phong!M$1,TKB_HK2_Moi_Giang!$L:$L,ThongKe_Phong!M$2)&gt;1,"?","")</f>
        <v/>
      </c>
      <c r="N35" s="372" t="str">
        <f>IF(COUNTIFS(TKB_HK2_Moi_Giang!$N:$N,ThongKe_Phong!$B35,TKB_HK2_Moi_Giang!$K:$K,ThongKe_Phong!N$1,TKB_HK2_Moi_Giang!$L:$L,ThongKe_Phong!N$2)&gt;0,"X","") &amp; IF(COUNTIFS(TKB_HK2_Moi_Giang!$N:$N,TKB_HK2_Moi_Giang!$E1035,TKB_HK2_Moi_Giang!$K:$K,ThongKe_Phong!N$1,TKB_HK2_Moi_Giang!$L:$L,ThongKe_Phong!N$2)&gt;1,"?","")</f>
        <v/>
      </c>
      <c r="O35" s="372" t="str">
        <f>IF(COUNTIFS(TKB_HK2_Moi_Giang!$N:$N,ThongKe_Phong!$B35,TKB_HK2_Moi_Giang!$K:$K,ThongKe_Phong!O$1,TKB_HK2_Moi_Giang!$L:$L,ThongKe_Phong!O$2)&gt;0,"X","") &amp; IF(COUNTIFS(TKB_HK2_Moi_Giang!$N:$N,TKB_HK2_Moi_Giang!$E1035,TKB_HK2_Moi_Giang!$K:$K,ThongKe_Phong!O$1,TKB_HK2_Moi_Giang!$L:$L,ThongKe_Phong!O$2)&gt;1,"?","")</f>
        <v/>
      </c>
      <c r="P35" s="372" t="str">
        <f>IF(COUNTIFS(TKB_HK2_Moi_Giang!$N:$N,ThongKe_Phong!$B35,TKB_HK2_Moi_Giang!$K:$K,ThongKe_Phong!P$1,TKB_HK2_Moi_Giang!$L:$L,ThongKe_Phong!P$2)&gt;0,"X","") &amp; IF(COUNTIFS(TKB_HK2_Moi_Giang!$N:$N,TKB_HK2_Moi_Giang!$E1035,TKB_HK2_Moi_Giang!$K:$K,ThongKe_Phong!P$1,TKB_HK2_Moi_Giang!$L:$L,ThongKe_Phong!P$2)&gt;1,"?","")</f>
        <v/>
      </c>
      <c r="Q35" s="372" t="str">
        <f>IF(COUNTIFS(TKB_HK2_Moi_Giang!$N:$N,ThongKe_Phong!$B35,TKB_HK2_Moi_Giang!$K:$K,ThongKe_Phong!Q$1,TKB_HK2_Moi_Giang!$L:$L,ThongKe_Phong!Q$2)&gt;0,"X","") &amp; IF(COUNTIFS(TKB_HK2_Moi_Giang!$N:$N,TKB_HK2_Moi_Giang!$E1035,TKB_HK2_Moi_Giang!$K:$K,ThongKe_Phong!Q$1,TKB_HK2_Moi_Giang!$L:$L,ThongKe_Phong!Q$2)&gt;1,"?","")</f>
        <v/>
      </c>
      <c r="R35" s="372" t="str">
        <f>IF(COUNTIFS(TKB_HK2_Moi_Giang!$N:$N,ThongKe_Phong!$B35,TKB_HK2_Moi_Giang!$K:$K,ThongKe_Phong!R$1,TKB_HK2_Moi_Giang!$L:$L,ThongKe_Phong!R$2)&gt;0,"X","") &amp; IF(COUNTIFS(TKB_HK2_Moi_Giang!$N:$N,TKB_HK2_Moi_Giang!$E1035,TKB_HK2_Moi_Giang!$K:$K,ThongKe_Phong!R$1,TKB_HK2_Moi_Giang!$L:$L,ThongKe_Phong!R$2)&gt;1,"?","")</f>
        <v/>
      </c>
      <c r="S35" s="372" t="str">
        <f>IF(COUNTIFS(TKB_HK2_Moi_Giang!$N:$N,ThongKe_Phong!$B35,TKB_HK2_Moi_Giang!$K:$K,ThongKe_Phong!S$1,TKB_HK2_Moi_Giang!$L:$L,ThongKe_Phong!S$2)&gt;0,"X","") &amp; IF(COUNTIFS(TKB_HK2_Moi_Giang!$N:$N,TKB_HK2_Moi_Giang!$E1035,TKB_HK2_Moi_Giang!$K:$K,ThongKe_Phong!S$1,TKB_HK2_Moi_Giang!$L:$L,ThongKe_Phong!S$2)&gt;1,"?","")</f>
        <v/>
      </c>
      <c r="T35" s="372" t="str">
        <f>IF(COUNTIFS(TKB_HK2_Moi_Giang!$N:$N,ThongKe_Phong!$B35,TKB_HK2_Moi_Giang!$K:$K,ThongKe_Phong!T$1,TKB_HK2_Moi_Giang!$L:$L,ThongKe_Phong!T$2)&gt;0,"X","") &amp; IF(COUNTIFS(TKB_HK2_Moi_Giang!$N:$N,TKB_HK2_Moi_Giang!$E1035,TKB_HK2_Moi_Giang!$K:$K,ThongKe_Phong!T$1,TKB_HK2_Moi_Giang!$L:$L,ThongKe_Phong!T$2)&gt;1,"?","")</f>
        <v/>
      </c>
      <c r="U35" s="372" t="str">
        <f>IF(COUNTIFS(TKB_HK2_Moi_Giang!$N:$N,ThongKe_Phong!$B35,TKB_HK2_Moi_Giang!$K:$K,ThongKe_Phong!U$1,TKB_HK2_Moi_Giang!$L:$L,ThongKe_Phong!U$2)&gt;0,"X","") &amp; IF(COUNTIFS(TKB_HK2_Moi_Giang!$N:$N,TKB_HK2_Moi_Giang!$E1035,TKB_HK2_Moi_Giang!$K:$K,ThongKe_Phong!U$1,TKB_HK2_Moi_Giang!$L:$L,ThongKe_Phong!U$2)&gt;1,"?","")</f>
        <v/>
      </c>
      <c r="V35" s="373" t="str">
        <f>IF(COUNTIFS(TKB_HK2_Moi_Giang!$N:$N,ThongKe_Phong!$B35,TKB_HK2_Moi_Giang!$K:$K,ThongKe_Phong!V$1,TKB_HK2_Moi_Giang!$L:$L,ThongKe_Phong!V$2)&gt;0,"X","") &amp; IF(COUNTIFS(TKB_HK2_Moi_Giang!$N:$N,TKB_HK2_Moi_Giang!$E1035,TKB_HK2_Moi_Giang!$K:$K,ThongKe_Phong!V$1,TKB_HK2_Moi_Giang!$L:$L,ThongKe_Phong!V$2)&gt;1,"?","")</f>
        <v>X</v>
      </c>
      <c r="W35" s="373" t="str">
        <f>IF(COUNTIFS(TKB_HK2_Moi_Giang!$N:$N,ThongKe_Phong!$B35,TKB_HK2_Moi_Giang!$K:$K,ThongKe_Phong!W$1,TKB_HK2_Moi_Giang!$L:$L,ThongKe_Phong!W$2)&gt;0,"X","") &amp; IF(COUNTIFS(TKB_HK2_Moi_Giang!$N:$N,TKB_HK2_Moi_Giang!$E1035,TKB_HK2_Moi_Giang!$K:$K,ThongKe_Phong!W$1,TKB_HK2_Moi_Giang!$L:$L,ThongKe_Phong!W$2)&gt;1,"?","")</f>
        <v/>
      </c>
      <c r="X35" s="373" t="str">
        <f>IF(COUNTIFS(TKB_HK2_Moi_Giang!$N:$N,ThongKe_Phong!$B35,TKB_HK2_Moi_Giang!$K:$K,ThongKe_Phong!X$1,TKB_HK2_Moi_Giang!$L:$L,ThongKe_Phong!X$2)&gt;0,"X","") &amp; IF(COUNTIFS(TKB_HK2_Moi_Giang!$N:$N,TKB_HK2_Moi_Giang!$E1035,TKB_HK2_Moi_Giang!$K:$K,ThongKe_Phong!X$1,TKB_HK2_Moi_Giang!$L:$L,ThongKe_Phong!X$2)&gt;1,"?","")</f>
        <v/>
      </c>
      <c r="Y35" s="373" t="str">
        <f>IF(COUNTIFS(TKB_HK2_Moi_Giang!$N:$N,ThongKe_Phong!$B35,TKB_HK2_Moi_Giang!$K:$K,ThongKe_Phong!Y$1,TKB_HK2_Moi_Giang!$L:$L,ThongKe_Phong!Y$2)&gt;0,"X","") &amp; IF(COUNTIFS(TKB_HK2_Moi_Giang!$N:$N,TKB_HK2_Moi_Giang!$E1035,TKB_HK2_Moi_Giang!$K:$K,ThongKe_Phong!Y$1,TKB_HK2_Moi_Giang!$L:$L,ThongKe_Phong!Y$2)&gt;1,"?","")</f>
        <v/>
      </c>
      <c r="Z35" s="373" t="str">
        <f>IF(COUNTIFS(TKB_HK2_Moi_Giang!$N:$N,ThongKe_Phong!$B35,TKB_HK2_Moi_Giang!$K:$K,ThongKe_Phong!Z$1,TKB_HK2_Moi_Giang!$L:$L,ThongKe_Phong!Z$2)&gt;0,"X","") &amp; IF(COUNTIFS(TKB_HK2_Moi_Giang!$N:$N,TKB_HK2_Moi_Giang!$E1035,TKB_HK2_Moi_Giang!$K:$K,ThongKe_Phong!Z$1,TKB_HK2_Moi_Giang!$L:$L,ThongKe_Phong!Z$2)&gt;1,"?","")</f>
        <v/>
      </c>
      <c r="AA35" s="373" t="str">
        <f>IF(COUNTIFS(TKB_HK2_Moi_Giang!$N:$N,ThongKe_Phong!$B35,TKB_HK2_Moi_Giang!$K:$K,ThongKe_Phong!AA$1,TKB_HK2_Moi_Giang!$L:$L,ThongKe_Phong!AA$2)&gt;0,"X","") &amp; IF(COUNTIFS(TKB_HK2_Moi_Giang!$N:$N,TKB_HK2_Moi_Giang!$E1035,TKB_HK2_Moi_Giang!$K:$K,ThongKe_Phong!AA$1,TKB_HK2_Moi_Giang!$L:$L,ThongKe_Phong!AA$2)&gt;1,"?","")</f>
        <v/>
      </c>
      <c r="AB35" s="373" t="str">
        <f>IF(COUNTIFS(TKB_HK2_Moi_Giang!$N:$N,ThongKe_Phong!$B35,TKB_HK2_Moi_Giang!$K:$K,ThongKe_Phong!AB$1,TKB_HK2_Moi_Giang!$L:$L,ThongKe_Phong!AB$2)&gt;0,"X","") &amp; IF(COUNTIFS(TKB_HK2_Moi_Giang!$N:$N,TKB_HK2_Moi_Giang!$E1035,TKB_HK2_Moi_Giang!$K:$K,ThongKe_Phong!AB$1,TKB_HK2_Moi_Giang!$L:$L,ThongKe_Phong!AB$2)&gt;1,"?","")</f>
        <v/>
      </c>
      <c r="AC35" s="373" t="str">
        <f>IF(COUNTIFS(TKB_HK2_Moi_Giang!$N:$N,ThongKe_Phong!$B35,TKB_HK2_Moi_Giang!$K:$K,ThongKe_Phong!AC$1,TKB_HK2_Moi_Giang!$L:$L,ThongKe_Phong!AC$2)&gt;0,"X","") &amp; IF(COUNTIFS(TKB_HK2_Moi_Giang!$N:$N,TKB_HK2_Moi_Giang!$E1035,TKB_HK2_Moi_Giang!$K:$K,ThongKe_Phong!AC$1,TKB_HK2_Moi_Giang!$L:$L,ThongKe_Phong!AC$2)&gt;1,"?","")</f>
        <v/>
      </c>
      <c r="AD35" s="373" t="str">
        <f>IF(COUNTIFS(TKB_HK2_Moi_Giang!$N:$N,ThongKe_Phong!$B35,TKB_HK2_Moi_Giang!$K:$K,ThongKe_Phong!AD$1,TKB_HK2_Moi_Giang!$L:$L,ThongKe_Phong!AD$2)&gt;0,"X","") &amp; IF(COUNTIFS(TKB_HK2_Moi_Giang!$N:$N,TKB_HK2_Moi_Giang!$E1035,TKB_HK2_Moi_Giang!$K:$K,ThongKe_Phong!AD$1,TKB_HK2_Moi_Giang!$L:$L,ThongKe_Phong!AD$2)&gt;1,"?","")</f>
        <v/>
      </c>
      <c r="AE35" s="373" t="str">
        <f>IF(COUNTIFS(TKB_HK2_Moi_Giang!$N:$N,ThongKe_Phong!$B35,TKB_HK2_Moi_Giang!$K:$K,ThongKe_Phong!AE$1,TKB_HK2_Moi_Giang!$L:$L,ThongKe_Phong!AE$2)&gt;0,"X","") &amp; IF(COUNTIFS(TKB_HK2_Moi_Giang!$N:$N,TKB_HK2_Moi_Giang!$E1035,TKB_HK2_Moi_Giang!$K:$K,ThongKe_Phong!AE$1,TKB_HK2_Moi_Giang!$L:$L,ThongKe_Phong!AE$2)&gt;1,"?","")</f>
        <v/>
      </c>
      <c r="AF35" s="373" t="str">
        <f>IF(COUNTIFS(TKB_HK2_Moi_Giang!$N:$N,ThongKe_Phong!$B35,TKB_HK2_Moi_Giang!$K:$K,ThongKe_Phong!AF$1,TKB_HK2_Moi_Giang!$L:$L,ThongKe_Phong!AF$2)&gt;0,"X","") &amp; IF(COUNTIFS(TKB_HK2_Moi_Giang!$N:$N,TKB_HK2_Moi_Giang!$E1035,TKB_HK2_Moi_Giang!$K:$K,ThongKe_Phong!AF$1,TKB_HK2_Moi_Giang!$L:$L,ThongKe_Phong!AF$2)&gt;1,"?","")</f>
        <v/>
      </c>
      <c r="AG35" s="373" t="str">
        <f>IF(COUNTIFS(TKB_HK2_Moi_Giang!$N:$N,ThongKe_Phong!$B35,TKB_HK2_Moi_Giang!$K:$K,ThongKe_Phong!AG$1,TKB_HK2_Moi_Giang!$L:$L,ThongKe_Phong!AG$2)&gt;0,"X","") &amp; IF(COUNTIFS(TKB_HK2_Moi_Giang!$N:$N,TKB_HK2_Moi_Giang!$E1035,TKB_HK2_Moi_Giang!$K:$K,ThongKe_Phong!AG$1,TKB_HK2_Moi_Giang!$L:$L,ThongKe_Phong!AG$2)&gt;1,"?","")</f>
        <v/>
      </c>
    </row>
    <row r="36">
      <c r="A36" s="376"/>
      <c r="B36" s="369" t="s">
        <v>1329</v>
      </c>
      <c r="C36" s="374">
        <v>52.0</v>
      </c>
      <c r="D36" s="372" t="str">
        <f>IF(COUNTIFS(TKB_HK2_Moi_Giang!$N:$N,ThongKe_Phong!$B36,TKB_HK2_Moi_Giang!$K:$K,ThongKe_Phong!D$1,TKB_HK2_Moi_Giang!$L:$L,ThongKe_Phong!D$2)&gt;0,"X","") &amp; IF(COUNTIFS(TKB_HK2_Moi_Giang!$N:$N,TKB_HK2_Moi_Giang!$E1036,TKB_HK2_Moi_Giang!$K:$K,ThongKe_Phong!D$1,TKB_HK2_Moi_Giang!$L:$L,ThongKe_Phong!D$2)&gt;1,"?","")</f>
        <v/>
      </c>
      <c r="E36" s="372" t="str">
        <f>IF(COUNTIFS(TKB_HK2_Moi_Giang!$N:$N,ThongKe_Phong!$B36,TKB_HK2_Moi_Giang!$K:$K,ThongKe_Phong!E$1,TKB_HK2_Moi_Giang!$L:$L,ThongKe_Phong!E$2)&gt;0,"X","") &amp; IF(COUNTIFS(TKB_HK2_Moi_Giang!$N:$N,TKB_HK2_Moi_Giang!$E1036,TKB_HK2_Moi_Giang!$K:$K,ThongKe_Phong!E$1,TKB_HK2_Moi_Giang!$L:$L,ThongKe_Phong!E$2)&gt;1,"?","")</f>
        <v/>
      </c>
      <c r="F36" s="372" t="str">
        <f>IF(COUNTIFS(TKB_HK2_Moi_Giang!$N:$N,ThongKe_Phong!$B36,TKB_HK2_Moi_Giang!$K:$K,ThongKe_Phong!F$1,TKB_HK2_Moi_Giang!$L:$L,ThongKe_Phong!F$2)&gt;0,"X","") &amp; IF(COUNTIFS(TKB_HK2_Moi_Giang!$N:$N,TKB_HK2_Moi_Giang!$E1036,TKB_HK2_Moi_Giang!$K:$K,ThongKe_Phong!F$1,TKB_HK2_Moi_Giang!$L:$L,ThongKe_Phong!F$2)&gt;1,"?","")</f>
        <v/>
      </c>
      <c r="G36" s="372" t="str">
        <f>IF(COUNTIFS(TKB_HK2_Moi_Giang!$N:$N,ThongKe_Phong!$B36,TKB_HK2_Moi_Giang!$K:$K,ThongKe_Phong!G$1,TKB_HK2_Moi_Giang!$L:$L,ThongKe_Phong!G$2)&gt;0,"X","") &amp; IF(COUNTIFS(TKB_HK2_Moi_Giang!$N:$N,TKB_HK2_Moi_Giang!$E1036,TKB_HK2_Moi_Giang!$K:$K,ThongKe_Phong!G$1,TKB_HK2_Moi_Giang!$L:$L,ThongKe_Phong!G$2)&gt;1,"?","")</f>
        <v/>
      </c>
      <c r="H36" s="372" t="str">
        <f>IF(COUNTIFS(TKB_HK2_Moi_Giang!$N:$N,ThongKe_Phong!$B36,TKB_HK2_Moi_Giang!$K:$K,ThongKe_Phong!H$1,TKB_HK2_Moi_Giang!$L:$L,ThongKe_Phong!H$2)&gt;0,"X","") &amp; IF(COUNTIFS(TKB_HK2_Moi_Giang!$N:$N,TKB_HK2_Moi_Giang!$E1036,TKB_HK2_Moi_Giang!$K:$K,ThongKe_Phong!H$1,TKB_HK2_Moi_Giang!$L:$L,ThongKe_Phong!H$2)&gt;1,"?","")</f>
        <v/>
      </c>
      <c r="I36" s="372" t="str">
        <f>IF(COUNTIFS(TKB_HK2_Moi_Giang!$N:$N,ThongKe_Phong!$B36,TKB_HK2_Moi_Giang!$K:$K,ThongKe_Phong!I$1,TKB_HK2_Moi_Giang!$L:$L,ThongKe_Phong!I$2)&gt;0,"X","") &amp; IF(COUNTIFS(TKB_HK2_Moi_Giang!$N:$N,TKB_HK2_Moi_Giang!$E1036,TKB_HK2_Moi_Giang!$K:$K,ThongKe_Phong!I$1,TKB_HK2_Moi_Giang!$L:$L,ThongKe_Phong!I$2)&gt;1,"?","")</f>
        <v/>
      </c>
      <c r="J36" s="372" t="str">
        <f>IF(COUNTIFS(TKB_HK2_Moi_Giang!$N:$N,ThongKe_Phong!$B36,TKB_HK2_Moi_Giang!$K:$K,ThongKe_Phong!J$1,TKB_HK2_Moi_Giang!$L:$L,ThongKe_Phong!J$2)&gt;0,"X","") &amp; IF(COUNTIFS(TKB_HK2_Moi_Giang!$N:$N,TKB_HK2_Moi_Giang!$E1036,TKB_HK2_Moi_Giang!$K:$K,ThongKe_Phong!J$1,TKB_HK2_Moi_Giang!$L:$L,ThongKe_Phong!J$2)&gt;1,"?","")</f>
        <v/>
      </c>
      <c r="K36" s="372" t="str">
        <f>IF(COUNTIFS(TKB_HK2_Moi_Giang!$N:$N,ThongKe_Phong!$B36,TKB_HK2_Moi_Giang!$K:$K,ThongKe_Phong!K$1,TKB_HK2_Moi_Giang!$L:$L,ThongKe_Phong!K$2)&gt;0,"X","") &amp; IF(COUNTIFS(TKB_HK2_Moi_Giang!$N:$N,TKB_HK2_Moi_Giang!$E1036,TKB_HK2_Moi_Giang!$K:$K,ThongKe_Phong!K$1,TKB_HK2_Moi_Giang!$L:$L,ThongKe_Phong!K$2)&gt;1,"?","")</f>
        <v/>
      </c>
      <c r="L36" s="372" t="str">
        <f>IF(COUNTIFS(TKB_HK2_Moi_Giang!$N:$N,ThongKe_Phong!$B36,TKB_HK2_Moi_Giang!$K:$K,ThongKe_Phong!L$1,TKB_HK2_Moi_Giang!$L:$L,ThongKe_Phong!L$2)&gt;0,"X","") &amp; IF(COUNTIFS(TKB_HK2_Moi_Giang!$N:$N,TKB_HK2_Moi_Giang!$E1036,TKB_HK2_Moi_Giang!$K:$K,ThongKe_Phong!L$1,TKB_HK2_Moi_Giang!$L:$L,ThongKe_Phong!L$2)&gt;1,"?","")</f>
        <v/>
      </c>
      <c r="M36" s="372" t="str">
        <f>IF(COUNTIFS(TKB_HK2_Moi_Giang!$N:$N,ThongKe_Phong!$B36,TKB_HK2_Moi_Giang!$K:$K,ThongKe_Phong!M$1,TKB_HK2_Moi_Giang!$L:$L,ThongKe_Phong!M$2)&gt;0,"X","") &amp; IF(COUNTIFS(TKB_HK2_Moi_Giang!$N:$N,TKB_HK2_Moi_Giang!$E1036,TKB_HK2_Moi_Giang!$K:$K,ThongKe_Phong!M$1,TKB_HK2_Moi_Giang!$L:$L,ThongKe_Phong!M$2)&gt;1,"?","")</f>
        <v/>
      </c>
      <c r="N36" s="372" t="str">
        <f>IF(COUNTIFS(TKB_HK2_Moi_Giang!$N:$N,ThongKe_Phong!$B36,TKB_HK2_Moi_Giang!$K:$K,ThongKe_Phong!N$1,TKB_HK2_Moi_Giang!$L:$L,ThongKe_Phong!N$2)&gt;0,"X","") &amp; IF(COUNTIFS(TKB_HK2_Moi_Giang!$N:$N,TKB_HK2_Moi_Giang!$E1036,TKB_HK2_Moi_Giang!$K:$K,ThongKe_Phong!N$1,TKB_HK2_Moi_Giang!$L:$L,ThongKe_Phong!N$2)&gt;1,"?","")</f>
        <v>X</v>
      </c>
      <c r="O36" s="372" t="str">
        <f>IF(COUNTIFS(TKB_HK2_Moi_Giang!$N:$N,ThongKe_Phong!$B36,TKB_HK2_Moi_Giang!$K:$K,ThongKe_Phong!O$1,TKB_HK2_Moi_Giang!$L:$L,ThongKe_Phong!O$2)&gt;0,"X","") &amp; IF(COUNTIFS(TKB_HK2_Moi_Giang!$N:$N,TKB_HK2_Moi_Giang!$E1036,TKB_HK2_Moi_Giang!$K:$K,ThongKe_Phong!O$1,TKB_HK2_Moi_Giang!$L:$L,ThongKe_Phong!O$2)&gt;1,"?","")</f>
        <v/>
      </c>
      <c r="P36" s="372" t="str">
        <f>IF(COUNTIFS(TKB_HK2_Moi_Giang!$N:$N,ThongKe_Phong!$B36,TKB_HK2_Moi_Giang!$K:$K,ThongKe_Phong!P$1,TKB_HK2_Moi_Giang!$L:$L,ThongKe_Phong!P$2)&gt;0,"X","") &amp; IF(COUNTIFS(TKB_HK2_Moi_Giang!$N:$N,TKB_HK2_Moi_Giang!$E1036,TKB_HK2_Moi_Giang!$K:$K,ThongKe_Phong!P$1,TKB_HK2_Moi_Giang!$L:$L,ThongKe_Phong!P$2)&gt;1,"?","")</f>
        <v/>
      </c>
      <c r="Q36" s="372" t="str">
        <f>IF(COUNTIFS(TKB_HK2_Moi_Giang!$N:$N,ThongKe_Phong!$B36,TKB_HK2_Moi_Giang!$K:$K,ThongKe_Phong!Q$1,TKB_HK2_Moi_Giang!$L:$L,ThongKe_Phong!Q$2)&gt;0,"X","") &amp; IF(COUNTIFS(TKB_HK2_Moi_Giang!$N:$N,TKB_HK2_Moi_Giang!$E1036,TKB_HK2_Moi_Giang!$K:$K,ThongKe_Phong!Q$1,TKB_HK2_Moi_Giang!$L:$L,ThongKe_Phong!Q$2)&gt;1,"?","")</f>
        <v/>
      </c>
      <c r="R36" s="372" t="str">
        <f>IF(COUNTIFS(TKB_HK2_Moi_Giang!$N:$N,ThongKe_Phong!$B36,TKB_HK2_Moi_Giang!$K:$K,ThongKe_Phong!R$1,TKB_HK2_Moi_Giang!$L:$L,ThongKe_Phong!R$2)&gt;0,"X","") &amp; IF(COUNTIFS(TKB_HK2_Moi_Giang!$N:$N,TKB_HK2_Moi_Giang!$E1036,TKB_HK2_Moi_Giang!$K:$K,ThongKe_Phong!R$1,TKB_HK2_Moi_Giang!$L:$L,ThongKe_Phong!R$2)&gt;1,"?","")</f>
        <v/>
      </c>
      <c r="S36" s="372" t="str">
        <f>IF(COUNTIFS(TKB_HK2_Moi_Giang!$N:$N,ThongKe_Phong!$B36,TKB_HK2_Moi_Giang!$K:$K,ThongKe_Phong!S$1,TKB_HK2_Moi_Giang!$L:$L,ThongKe_Phong!S$2)&gt;0,"X","") &amp; IF(COUNTIFS(TKB_HK2_Moi_Giang!$N:$N,TKB_HK2_Moi_Giang!$E1036,TKB_HK2_Moi_Giang!$K:$K,ThongKe_Phong!S$1,TKB_HK2_Moi_Giang!$L:$L,ThongKe_Phong!S$2)&gt;1,"?","")</f>
        <v/>
      </c>
      <c r="T36" s="372" t="str">
        <f>IF(COUNTIFS(TKB_HK2_Moi_Giang!$N:$N,ThongKe_Phong!$B36,TKB_HK2_Moi_Giang!$K:$K,ThongKe_Phong!T$1,TKB_HK2_Moi_Giang!$L:$L,ThongKe_Phong!T$2)&gt;0,"X","") &amp; IF(COUNTIFS(TKB_HK2_Moi_Giang!$N:$N,TKB_HK2_Moi_Giang!$E1036,TKB_HK2_Moi_Giang!$K:$K,ThongKe_Phong!T$1,TKB_HK2_Moi_Giang!$L:$L,ThongKe_Phong!T$2)&gt;1,"?","")</f>
        <v/>
      </c>
      <c r="U36" s="372" t="str">
        <f>IF(COUNTIFS(TKB_HK2_Moi_Giang!$N:$N,ThongKe_Phong!$B36,TKB_HK2_Moi_Giang!$K:$K,ThongKe_Phong!U$1,TKB_HK2_Moi_Giang!$L:$L,ThongKe_Phong!U$2)&gt;0,"X","") &amp; IF(COUNTIFS(TKB_HK2_Moi_Giang!$N:$N,TKB_HK2_Moi_Giang!$E1036,TKB_HK2_Moi_Giang!$K:$K,ThongKe_Phong!U$1,TKB_HK2_Moi_Giang!$L:$L,ThongKe_Phong!U$2)&gt;1,"?","")</f>
        <v/>
      </c>
      <c r="V36" s="373" t="str">
        <f>IF(COUNTIFS(TKB_HK2_Moi_Giang!$N:$N,ThongKe_Phong!$B36,TKB_HK2_Moi_Giang!$K:$K,ThongKe_Phong!V$1,TKB_HK2_Moi_Giang!$L:$L,ThongKe_Phong!V$2)&gt;0,"X","") &amp; IF(COUNTIFS(TKB_HK2_Moi_Giang!$N:$N,TKB_HK2_Moi_Giang!$E1036,TKB_HK2_Moi_Giang!$K:$K,ThongKe_Phong!V$1,TKB_HK2_Moi_Giang!$L:$L,ThongKe_Phong!V$2)&gt;1,"?","")</f>
        <v>X</v>
      </c>
      <c r="W36" s="373" t="str">
        <f>IF(COUNTIFS(TKB_HK2_Moi_Giang!$N:$N,ThongKe_Phong!$B36,TKB_HK2_Moi_Giang!$K:$K,ThongKe_Phong!W$1,TKB_HK2_Moi_Giang!$L:$L,ThongKe_Phong!W$2)&gt;0,"X","") &amp; IF(COUNTIFS(TKB_HK2_Moi_Giang!$N:$N,TKB_HK2_Moi_Giang!$E1036,TKB_HK2_Moi_Giang!$K:$K,ThongKe_Phong!W$1,TKB_HK2_Moi_Giang!$L:$L,ThongKe_Phong!W$2)&gt;1,"?","")</f>
        <v>X</v>
      </c>
      <c r="X36" s="373" t="str">
        <f>IF(COUNTIFS(TKB_HK2_Moi_Giang!$N:$N,ThongKe_Phong!$B36,TKB_HK2_Moi_Giang!$K:$K,ThongKe_Phong!X$1,TKB_HK2_Moi_Giang!$L:$L,ThongKe_Phong!X$2)&gt;0,"X","") &amp; IF(COUNTIFS(TKB_HK2_Moi_Giang!$N:$N,TKB_HK2_Moi_Giang!$E1036,TKB_HK2_Moi_Giang!$K:$K,ThongKe_Phong!X$1,TKB_HK2_Moi_Giang!$L:$L,ThongKe_Phong!X$2)&gt;1,"?","")</f>
        <v>X</v>
      </c>
      <c r="Y36" s="373" t="str">
        <f>IF(COUNTIFS(TKB_HK2_Moi_Giang!$N:$N,ThongKe_Phong!$B36,TKB_HK2_Moi_Giang!$K:$K,ThongKe_Phong!Y$1,TKB_HK2_Moi_Giang!$L:$L,ThongKe_Phong!Y$2)&gt;0,"X","") &amp; IF(COUNTIFS(TKB_HK2_Moi_Giang!$N:$N,TKB_HK2_Moi_Giang!$E1036,TKB_HK2_Moi_Giang!$K:$K,ThongKe_Phong!Y$1,TKB_HK2_Moi_Giang!$L:$L,ThongKe_Phong!Y$2)&gt;1,"?","")</f>
        <v>X</v>
      </c>
      <c r="Z36" s="373" t="str">
        <f>IF(COUNTIFS(TKB_HK2_Moi_Giang!$N:$N,ThongKe_Phong!$B36,TKB_HK2_Moi_Giang!$K:$K,ThongKe_Phong!Z$1,TKB_HK2_Moi_Giang!$L:$L,ThongKe_Phong!Z$2)&gt;0,"X","") &amp; IF(COUNTIFS(TKB_HK2_Moi_Giang!$N:$N,TKB_HK2_Moi_Giang!$E1036,TKB_HK2_Moi_Giang!$K:$K,ThongKe_Phong!Z$1,TKB_HK2_Moi_Giang!$L:$L,ThongKe_Phong!Z$2)&gt;1,"?","")</f>
        <v>X</v>
      </c>
      <c r="AA36" s="373" t="str">
        <f>IF(COUNTIFS(TKB_HK2_Moi_Giang!$N:$N,ThongKe_Phong!$B36,TKB_HK2_Moi_Giang!$K:$K,ThongKe_Phong!AA$1,TKB_HK2_Moi_Giang!$L:$L,ThongKe_Phong!AA$2)&gt;0,"X","") &amp; IF(COUNTIFS(TKB_HK2_Moi_Giang!$N:$N,TKB_HK2_Moi_Giang!$E1036,TKB_HK2_Moi_Giang!$K:$K,ThongKe_Phong!AA$1,TKB_HK2_Moi_Giang!$L:$L,ThongKe_Phong!AA$2)&gt;1,"?","")</f>
        <v>X</v>
      </c>
      <c r="AB36" s="373" t="str">
        <f>IF(COUNTIFS(TKB_HK2_Moi_Giang!$N:$N,ThongKe_Phong!$B36,TKB_HK2_Moi_Giang!$K:$K,ThongKe_Phong!AB$1,TKB_HK2_Moi_Giang!$L:$L,ThongKe_Phong!AB$2)&gt;0,"X","") &amp; IF(COUNTIFS(TKB_HK2_Moi_Giang!$N:$N,TKB_HK2_Moi_Giang!$E1036,TKB_HK2_Moi_Giang!$K:$K,ThongKe_Phong!AB$1,TKB_HK2_Moi_Giang!$L:$L,ThongKe_Phong!AB$2)&gt;1,"?","")</f>
        <v/>
      </c>
      <c r="AC36" s="373" t="str">
        <f>IF(COUNTIFS(TKB_HK2_Moi_Giang!$N:$N,ThongKe_Phong!$B36,TKB_HK2_Moi_Giang!$K:$K,ThongKe_Phong!AC$1,TKB_HK2_Moi_Giang!$L:$L,ThongKe_Phong!AC$2)&gt;0,"X","") &amp; IF(COUNTIFS(TKB_HK2_Moi_Giang!$N:$N,TKB_HK2_Moi_Giang!$E1036,TKB_HK2_Moi_Giang!$K:$K,ThongKe_Phong!AC$1,TKB_HK2_Moi_Giang!$L:$L,ThongKe_Phong!AC$2)&gt;1,"?","")</f>
        <v/>
      </c>
      <c r="AD36" s="373" t="str">
        <f>IF(COUNTIFS(TKB_HK2_Moi_Giang!$N:$N,ThongKe_Phong!$B36,TKB_HK2_Moi_Giang!$K:$K,ThongKe_Phong!AD$1,TKB_HK2_Moi_Giang!$L:$L,ThongKe_Phong!AD$2)&gt;0,"X","") &amp; IF(COUNTIFS(TKB_HK2_Moi_Giang!$N:$N,TKB_HK2_Moi_Giang!$E1036,TKB_HK2_Moi_Giang!$K:$K,ThongKe_Phong!AD$1,TKB_HK2_Moi_Giang!$L:$L,ThongKe_Phong!AD$2)&gt;1,"?","")</f>
        <v/>
      </c>
      <c r="AE36" s="373" t="str">
        <f>IF(COUNTIFS(TKB_HK2_Moi_Giang!$N:$N,ThongKe_Phong!$B36,TKB_HK2_Moi_Giang!$K:$K,ThongKe_Phong!AE$1,TKB_HK2_Moi_Giang!$L:$L,ThongKe_Phong!AE$2)&gt;0,"X","") &amp; IF(COUNTIFS(TKB_HK2_Moi_Giang!$N:$N,TKB_HK2_Moi_Giang!$E1036,TKB_HK2_Moi_Giang!$K:$K,ThongKe_Phong!AE$1,TKB_HK2_Moi_Giang!$L:$L,ThongKe_Phong!AE$2)&gt;1,"?","")</f>
        <v/>
      </c>
      <c r="AF36" s="373" t="str">
        <f>IF(COUNTIFS(TKB_HK2_Moi_Giang!$N:$N,ThongKe_Phong!$B36,TKB_HK2_Moi_Giang!$K:$K,ThongKe_Phong!AF$1,TKB_HK2_Moi_Giang!$L:$L,ThongKe_Phong!AF$2)&gt;0,"X","") &amp; IF(COUNTIFS(TKB_HK2_Moi_Giang!$N:$N,TKB_HK2_Moi_Giang!$E1036,TKB_HK2_Moi_Giang!$K:$K,ThongKe_Phong!AF$1,TKB_HK2_Moi_Giang!$L:$L,ThongKe_Phong!AF$2)&gt;1,"?","")</f>
        <v/>
      </c>
      <c r="AG36" s="373" t="str">
        <f>IF(COUNTIFS(TKB_HK2_Moi_Giang!$N:$N,ThongKe_Phong!$B36,TKB_HK2_Moi_Giang!$K:$K,ThongKe_Phong!AG$1,TKB_HK2_Moi_Giang!$L:$L,ThongKe_Phong!AG$2)&gt;0,"X","") &amp; IF(COUNTIFS(TKB_HK2_Moi_Giang!$N:$N,TKB_HK2_Moi_Giang!$E1036,TKB_HK2_Moi_Giang!$K:$K,ThongKe_Phong!AG$1,TKB_HK2_Moi_Giang!$L:$L,ThongKe_Phong!AG$2)&gt;1,"?","")</f>
        <v/>
      </c>
    </row>
    <row r="37">
      <c r="A37" s="376"/>
      <c r="B37" s="369" t="s">
        <v>1292</v>
      </c>
      <c r="C37" s="374">
        <v>28.0</v>
      </c>
      <c r="D37" s="372" t="str">
        <f>IF(COUNTIFS(TKB_HK2_Moi_Giang!$N:$N,ThongKe_Phong!$B37,TKB_HK2_Moi_Giang!$K:$K,ThongKe_Phong!D$1,TKB_HK2_Moi_Giang!$L:$L,ThongKe_Phong!D$2)&gt;0,"X","") &amp; IF(COUNTIFS(TKB_HK2_Moi_Giang!$N:$N,TKB_HK2_Moi_Giang!$E1037,TKB_HK2_Moi_Giang!$K:$K,ThongKe_Phong!D$1,TKB_HK2_Moi_Giang!$L:$L,ThongKe_Phong!D$2)&gt;1,"?","")</f>
        <v/>
      </c>
      <c r="E37" s="372" t="str">
        <f>IF(COUNTIFS(TKB_HK2_Moi_Giang!$N:$N,ThongKe_Phong!$B37,TKB_HK2_Moi_Giang!$K:$K,ThongKe_Phong!E$1,TKB_HK2_Moi_Giang!$L:$L,ThongKe_Phong!E$2)&gt;0,"X","") &amp; IF(COUNTIFS(TKB_HK2_Moi_Giang!$N:$N,TKB_HK2_Moi_Giang!$E1037,TKB_HK2_Moi_Giang!$K:$K,ThongKe_Phong!E$1,TKB_HK2_Moi_Giang!$L:$L,ThongKe_Phong!E$2)&gt;1,"?","")</f>
        <v/>
      </c>
      <c r="F37" s="372" t="str">
        <f>IF(COUNTIFS(TKB_HK2_Moi_Giang!$N:$N,ThongKe_Phong!$B37,TKB_HK2_Moi_Giang!$K:$K,ThongKe_Phong!F$1,TKB_HK2_Moi_Giang!$L:$L,ThongKe_Phong!F$2)&gt;0,"X","") &amp; IF(COUNTIFS(TKB_HK2_Moi_Giang!$N:$N,TKB_HK2_Moi_Giang!$E1037,TKB_HK2_Moi_Giang!$K:$K,ThongKe_Phong!F$1,TKB_HK2_Moi_Giang!$L:$L,ThongKe_Phong!F$2)&gt;1,"?","")</f>
        <v/>
      </c>
      <c r="G37" s="372" t="str">
        <f>IF(COUNTIFS(TKB_HK2_Moi_Giang!$N:$N,ThongKe_Phong!$B37,TKB_HK2_Moi_Giang!$K:$K,ThongKe_Phong!G$1,TKB_HK2_Moi_Giang!$L:$L,ThongKe_Phong!G$2)&gt;0,"X","") &amp; IF(COUNTIFS(TKB_HK2_Moi_Giang!$N:$N,TKB_HK2_Moi_Giang!$E1037,TKB_HK2_Moi_Giang!$K:$K,ThongKe_Phong!G$1,TKB_HK2_Moi_Giang!$L:$L,ThongKe_Phong!G$2)&gt;1,"?","")</f>
        <v/>
      </c>
      <c r="H37" s="372" t="str">
        <f>IF(COUNTIFS(TKB_HK2_Moi_Giang!$N:$N,ThongKe_Phong!$B37,TKB_HK2_Moi_Giang!$K:$K,ThongKe_Phong!H$1,TKB_HK2_Moi_Giang!$L:$L,ThongKe_Phong!H$2)&gt;0,"X","") &amp; IF(COUNTIFS(TKB_HK2_Moi_Giang!$N:$N,TKB_HK2_Moi_Giang!$E1037,TKB_HK2_Moi_Giang!$K:$K,ThongKe_Phong!H$1,TKB_HK2_Moi_Giang!$L:$L,ThongKe_Phong!H$2)&gt;1,"?","")</f>
        <v/>
      </c>
      <c r="I37" s="372" t="str">
        <f>IF(COUNTIFS(TKB_HK2_Moi_Giang!$N:$N,ThongKe_Phong!$B37,TKB_HK2_Moi_Giang!$K:$K,ThongKe_Phong!I$1,TKB_HK2_Moi_Giang!$L:$L,ThongKe_Phong!I$2)&gt;0,"X","") &amp; IF(COUNTIFS(TKB_HK2_Moi_Giang!$N:$N,TKB_HK2_Moi_Giang!$E1037,TKB_HK2_Moi_Giang!$K:$K,ThongKe_Phong!I$1,TKB_HK2_Moi_Giang!$L:$L,ThongKe_Phong!I$2)&gt;1,"?","")</f>
        <v/>
      </c>
      <c r="J37" s="372" t="str">
        <f>IF(COUNTIFS(TKB_HK2_Moi_Giang!$N:$N,ThongKe_Phong!$B37,TKB_HK2_Moi_Giang!$K:$K,ThongKe_Phong!J$1,TKB_HK2_Moi_Giang!$L:$L,ThongKe_Phong!J$2)&gt;0,"X","") &amp; IF(COUNTIFS(TKB_HK2_Moi_Giang!$N:$N,TKB_HK2_Moi_Giang!$E1037,TKB_HK2_Moi_Giang!$K:$K,ThongKe_Phong!J$1,TKB_HK2_Moi_Giang!$L:$L,ThongKe_Phong!J$2)&gt;1,"?","")</f>
        <v/>
      </c>
      <c r="K37" s="372" t="str">
        <f>IF(COUNTIFS(TKB_HK2_Moi_Giang!$N:$N,ThongKe_Phong!$B37,TKB_HK2_Moi_Giang!$K:$K,ThongKe_Phong!K$1,TKB_HK2_Moi_Giang!$L:$L,ThongKe_Phong!K$2)&gt;0,"X","") &amp; IF(COUNTIFS(TKB_HK2_Moi_Giang!$N:$N,TKB_HK2_Moi_Giang!$E1037,TKB_HK2_Moi_Giang!$K:$K,ThongKe_Phong!K$1,TKB_HK2_Moi_Giang!$L:$L,ThongKe_Phong!K$2)&gt;1,"?","")</f>
        <v>X</v>
      </c>
      <c r="L37" s="372" t="str">
        <f>IF(COUNTIFS(TKB_HK2_Moi_Giang!$N:$N,ThongKe_Phong!$B37,TKB_HK2_Moi_Giang!$K:$K,ThongKe_Phong!L$1,TKB_HK2_Moi_Giang!$L:$L,ThongKe_Phong!L$2)&gt;0,"X","") &amp; IF(COUNTIFS(TKB_HK2_Moi_Giang!$N:$N,TKB_HK2_Moi_Giang!$E1037,TKB_HK2_Moi_Giang!$K:$K,ThongKe_Phong!L$1,TKB_HK2_Moi_Giang!$L:$L,ThongKe_Phong!L$2)&gt;1,"?","")</f>
        <v/>
      </c>
      <c r="M37" s="372" t="str">
        <f>IF(COUNTIFS(TKB_HK2_Moi_Giang!$N:$N,ThongKe_Phong!$B37,TKB_HK2_Moi_Giang!$K:$K,ThongKe_Phong!M$1,TKB_HK2_Moi_Giang!$L:$L,ThongKe_Phong!M$2)&gt;0,"X","") &amp; IF(COUNTIFS(TKB_HK2_Moi_Giang!$N:$N,TKB_HK2_Moi_Giang!$E1037,TKB_HK2_Moi_Giang!$K:$K,ThongKe_Phong!M$1,TKB_HK2_Moi_Giang!$L:$L,ThongKe_Phong!M$2)&gt;1,"?","")</f>
        <v/>
      </c>
      <c r="N37" s="372" t="str">
        <f>IF(COUNTIFS(TKB_HK2_Moi_Giang!$N:$N,ThongKe_Phong!$B37,TKB_HK2_Moi_Giang!$K:$K,ThongKe_Phong!N$1,TKB_HK2_Moi_Giang!$L:$L,ThongKe_Phong!N$2)&gt;0,"X","") &amp; IF(COUNTIFS(TKB_HK2_Moi_Giang!$N:$N,TKB_HK2_Moi_Giang!$E1037,TKB_HK2_Moi_Giang!$K:$K,ThongKe_Phong!N$1,TKB_HK2_Moi_Giang!$L:$L,ThongKe_Phong!N$2)&gt;1,"?","")</f>
        <v/>
      </c>
      <c r="O37" s="372" t="str">
        <f>IF(COUNTIFS(TKB_HK2_Moi_Giang!$N:$N,ThongKe_Phong!$B37,TKB_HK2_Moi_Giang!$K:$K,ThongKe_Phong!O$1,TKB_HK2_Moi_Giang!$L:$L,ThongKe_Phong!O$2)&gt;0,"X","") &amp; IF(COUNTIFS(TKB_HK2_Moi_Giang!$N:$N,TKB_HK2_Moi_Giang!$E1037,TKB_HK2_Moi_Giang!$K:$K,ThongKe_Phong!O$1,TKB_HK2_Moi_Giang!$L:$L,ThongKe_Phong!O$2)&gt;1,"?","")</f>
        <v/>
      </c>
      <c r="P37" s="372" t="str">
        <f>IF(COUNTIFS(TKB_HK2_Moi_Giang!$N:$N,ThongKe_Phong!$B37,TKB_HK2_Moi_Giang!$K:$K,ThongKe_Phong!P$1,TKB_HK2_Moi_Giang!$L:$L,ThongKe_Phong!P$2)&gt;0,"X","") &amp; IF(COUNTIFS(TKB_HK2_Moi_Giang!$N:$N,TKB_HK2_Moi_Giang!$E1037,TKB_HK2_Moi_Giang!$K:$K,ThongKe_Phong!P$1,TKB_HK2_Moi_Giang!$L:$L,ThongKe_Phong!P$2)&gt;1,"?","")</f>
        <v/>
      </c>
      <c r="Q37" s="372" t="str">
        <f>IF(COUNTIFS(TKB_HK2_Moi_Giang!$N:$N,ThongKe_Phong!$B37,TKB_HK2_Moi_Giang!$K:$K,ThongKe_Phong!Q$1,TKB_HK2_Moi_Giang!$L:$L,ThongKe_Phong!Q$2)&gt;0,"X","") &amp; IF(COUNTIFS(TKB_HK2_Moi_Giang!$N:$N,TKB_HK2_Moi_Giang!$E1037,TKB_HK2_Moi_Giang!$K:$K,ThongKe_Phong!Q$1,TKB_HK2_Moi_Giang!$L:$L,ThongKe_Phong!Q$2)&gt;1,"?","")</f>
        <v/>
      </c>
      <c r="R37" s="372" t="str">
        <f>IF(COUNTIFS(TKB_HK2_Moi_Giang!$N:$N,ThongKe_Phong!$B37,TKB_HK2_Moi_Giang!$K:$K,ThongKe_Phong!R$1,TKB_HK2_Moi_Giang!$L:$L,ThongKe_Phong!R$2)&gt;0,"X","") &amp; IF(COUNTIFS(TKB_HK2_Moi_Giang!$N:$N,TKB_HK2_Moi_Giang!$E1037,TKB_HK2_Moi_Giang!$K:$K,ThongKe_Phong!R$1,TKB_HK2_Moi_Giang!$L:$L,ThongKe_Phong!R$2)&gt;1,"?","")</f>
        <v/>
      </c>
      <c r="S37" s="372" t="str">
        <f>IF(COUNTIFS(TKB_HK2_Moi_Giang!$N:$N,ThongKe_Phong!$B37,TKB_HK2_Moi_Giang!$K:$K,ThongKe_Phong!S$1,TKB_HK2_Moi_Giang!$L:$L,ThongKe_Phong!S$2)&gt;0,"X","") &amp; IF(COUNTIFS(TKB_HK2_Moi_Giang!$N:$N,TKB_HK2_Moi_Giang!$E1037,TKB_HK2_Moi_Giang!$K:$K,ThongKe_Phong!S$1,TKB_HK2_Moi_Giang!$L:$L,ThongKe_Phong!S$2)&gt;1,"?","")</f>
        <v/>
      </c>
      <c r="T37" s="372" t="str">
        <f>IF(COUNTIFS(TKB_HK2_Moi_Giang!$N:$N,ThongKe_Phong!$B37,TKB_HK2_Moi_Giang!$K:$K,ThongKe_Phong!T$1,TKB_HK2_Moi_Giang!$L:$L,ThongKe_Phong!T$2)&gt;0,"X","") &amp; IF(COUNTIFS(TKB_HK2_Moi_Giang!$N:$N,TKB_HK2_Moi_Giang!$E1037,TKB_HK2_Moi_Giang!$K:$K,ThongKe_Phong!T$1,TKB_HK2_Moi_Giang!$L:$L,ThongKe_Phong!T$2)&gt;1,"?","")</f>
        <v/>
      </c>
      <c r="U37" s="372" t="str">
        <f>IF(COUNTIFS(TKB_HK2_Moi_Giang!$N:$N,ThongKe_Phong!$B37,TKB_HK2_Moi_Giang!$K:$K,ThongKe_Phong!U$1,TKB_HK2_Moi_Giang!$L:$L,ThongKe_Phong!U$2)&gt;0,"X","") &amp; IF(COUNTIFS(TKB_HK2_Moi_Giang!$N:$N,TKB_HK2_Moi_Giang!$E1037,TKB_HK2_Moi_Giang!$K:$K,ThongKe_Phong!U$1,TKB_HK2_Moi_Giang!$L:$L,ThongKe_Phong!U$2)&gt;1,"?","")</f>
        <v/>
      </c>
      <c r="V37" s="373" t="str">
        <f>IF(COUNTIFS(TKB_HK2_Moi_Giang!$N:$N,ThongKe_Phong!$B37,TKB_HK2_Moi_Giang!$K:$K,ThongKe_Phong!V$1,TKB_HK2_Moi_Giang!$L:$L,ThongKe_Phong!V$2)&gt;0,"X","") &amp; IF(COUNTIFS(TKB_HK2_Moi_Giang!$N:$N,TKB_HK2_Moi_Giang!$E1037,TKB_HK2_Moi_Giang!$K:$K,ThongKe_Phong!V$1,TKB_HK2_Moi_Giang!$L:$L,ThongKe_Phong!V$2)&gt;1,"?","")</f>
        <v/>
      </c>
      <c r="W37" s="373" t="str">
        <f>IF(COUNTIFS(TKB_HK2_Moi_Giang!$N:$N,ThongKe_Phong!$B37,TKB_HK2_Moi_Giang!$K:$K,ThongKe_Phong!W$1,TKB_HK2_Moi_Giang!$L:$L,ThongKe_Phong!W$2)&gt;0,"X","") &amp; IF(COUNTIFS(TKB_HK2_Moi_Giang!$N:$N,TKB_HK2_Moi_Giang!$E1037,TKB_HK2_Moi_Giang!$K:$K,ThongKe_Phong!W$1,TKB_HK2_Moi_Giang!$L:$L,ThongKe_Phong!W$2)&gt;1,"?","")</f>
        <v>X</v>
      </c>
      <c r="X37" s="373" t="str">
        <f>IF(COUNTIFS(TKB_HK2_Moi_Giang!$N:$N,ThongKe_Phong!$B37,TKB_HK2_Moi_Giang!$K:$K,ThongKe_Phong!X$1,TKB_HK2_Moi_Giang!$L:$L,ThongKe_Phong!X$2)&gt;0,"X","") &amp; IF(COUNTIFS(TKB_HK2_Moi_Giang!$N:$N,TKB_HK2_Moi_Giang!$E1037,TKB_HK2_Moi_Giang!$K:$K,ThongKe_Phong!X$1,TKB_HK2_Moi_Giang!$L:$L,ThongKe_Phong!X$2)&gt;1,"?","")</f>
        <v/>
      </c>
      <c r="Y37" s="373" t="str">
        <f>IF(COUNTIFS(TKB_HK2_Moi_Giang!$N:$N,ThongKe_Phong!$B37,TKB_HK2_Moi_Giang!$K:$K,ThongKe_Phong!Y$1,TKB_HK2_Moi_Giang!$L:$L,ThongKe_Phong!Y$2)&gt;0,"X","") &amp; IF(COUNTIFS(TKB_HK2_Moi_Giang!$N:$N,TKB_HK2_Moi_Giang!$E1037,TKB_HK2_Moi_Giang!$K:$K,ThongKe_Phong!Y$1,TKB_HK2_Moi_Giang!$L:$L,ThongKe_Phong!Y$2)&gt;1,"?","")</f>
        <v/>
      </c>
      <c r="Z37" s="373" t="str">
        <f>IF(COUNTIFS(TKB_HK2_Moi_Giang!$N:$N,ThongKe_Phong!$B37,TKB_HK2_Moi_Giang!$K:$K,ThongKe_Phong!Z$1,TKB_HK2_Moi_Giang!$L:$L,ThongKe_Phong!Z$2)&gt;0,"X","") &amp; IF(COUNTIFS(TKB_HK2_Moi_Giang!$N:$N,TKB_HK2_Moi_Giang!$E1037,TKB_HK2_Moi_Giang!$K:$K,ThongKe_Phong!Z$1,TKB_HK2_Moi_Giang!$L:$L,ThongKe_Phong!Z$2)&gt;1,"?","")</f>
        <v/>
      </c>
      <c r="AA37" s="373" t="str">
        <f>IF(COUNTIFS(TKB_HK2_Moi_Giang!$N:$N,ThongKe_Phong!$B37,TKB_HK2_Moi_Giang!$K:$K,ThongKe_Phong!AA$1,TKB_HK2_Moi_Giang!$L:$L,ThongKe_Phong!AA$2)&gt;0,"X","") &amp; IF(COUNTIFS(TKB_HK2_Moi_Giang!$N:$N,TKB_HK2_Moi_Giang!$E1037,TKB_HK2_Moi_Giang!$K:$K,ThongKe_Phong!AA$1,TKB_HK2_Moi_Giang!$L:$L,ThongKe_Phong!AA$2)&gt;1,"?","")</f>
        <v/>
      </c>
      <c r="AB37" s="373" t="str">
        <f>IF(COUNTIFS(TKB_HK2_Moi_Giang!$N:$N,ThongKe_Phong!$B37,TKB_HK2_Moi_Giang!$K:$K,ThongKe_Phong!AB$1,TKB_HK2_Moi_Giang!$L:$L,ThongKe_Phong!AB$2)&gt;0,"X","") &amp; IF(COUNTIFS(TKB_HK2_Moi_Giang!$N:$N,TKB_HK2_Moi_Giang!$E1037,TKB_HK2_Moi_Giang!$K:$K,ThongKe_Phong!AB$1,TKB_HK2_Moi_Giang!$L:$L,ThongKe_Phong!AB$2)&gt;1,"?","")</f>
        <v/>
      </c>
      <c r="AC37" s="373" t="str">
        <f>IF(COUNTIFS(TKB_HK2_Moi_Giang!$N:$N,ThongKe_Phong!$B37,TKB_HK2_Moi_Giang!$K:$K,ThongKe_Phong!AC$1,TKB_HK2_Moi_Giang!$L:$L,ThongKe_Phong!AC$2)&gt;0,"X","") &amp; IF(COUNTIFS(TKB_HK2_Moi_Giang!$N:$N,TKB_HK2_Moi_Giang!$E1037,TKB_HK2_Moi_Giang!$K:$K,ThongKe_Phong!AC$1,TKB_HK2_Moi_Giang!$L:$L,ThongKe_Phong!AC$2)&gt;1,"?","")</f>
        <v/>
      </c>
      <c r="AD37" s="373" t="str">
        <f>IF(COUNTIFS(TKB_HK2_Moi_Giang!$N:$N,ThongKe_Phong!$B37,TKB_HK2_Moi_Giang!$K:$K,ThongKe_Phong!AD$1,TKB_HK2_Moi_Giang!$L:$L,ThongKe_Phong!AD$2)&gt;0,"X","") &amp; IF(COUNTIFS(TKB_HK2_Moi_Giang!$N:$N,TKB_HK2_Moi_Giang!$E1037,TKB_HK2_Moi_Giang!$K:$K,ThongKe_Phong!AD$1,TKB_HK2_Moi_Giang!$L:$L,ThongKe_Phong!AD$2)&gt;1,"?","")</f>
        <v/>
      </c>
      <c r="AE37" s="373" t="str">
        <f>IF(COUNTIFS(TKB_HK2_Moi_Giang!$N:$N,ThongKe_Phong!$B37,TKB_HK2_Moi_Giang!$K:$K,ThongKe_Phong!AE$1,TKB_HK2_Moi_Giang!$L:$L,ThongKe_Phong!AE$2)&gt;0,"X","") &amp; IF(COUNTIFS(TKB_HK2_Moi_Giang!$N:$N,TKB_HK2_Moi_Giang!$E1037,TKB_HK2_Moi_Giang!$K:$K,ThongKe_Phong!AE$1,TKB_HK2_Moi_Giang!$L:$L,ThongKe_Phong!AE$2)&gt;1,"?","")</f>
        <v/>
      </c>
      <c r="AF37" s="373" t="str">
        <f>IF(COUNTIFS(TKB_HK2_Moi_Giang!$N:$N,ThongKe_Phong!$B37,TKB_HK2_Moi_Giang!$K:$K,ThongKe_Phong!AF$1,TKB_HK2_Moi_Giang!$L:$L,ThongKe_Phong!AF$2)&gt;0,"X","") &amp; IF(COUNTIFS(TKB_HK2_Moi_Giang!$N:$N,TKB_HK2_Moi_Giang!$E1037,TKB_HK2_Moi_Giang!$K:$K,ThongKe_Phong!AF$1,TKB_HK2_Moi_Giang!$L:$L,ThongKe_Phong!AF$2)&gt;1,"?","")</f>
        <v/>
      </c>
      <c r="AG37" s="373" t="str">
        <f>IF(COUNTIFS(TKB_HK2_Moi_Giang!$N:$N,ThongKe_Phong!$B37,TKB_HK2_Moi_Giang!$K:$K,ThongKe_Phong!AG$1,TKB_HK2_Moi_Giang!$L:$L,ThongKe_Phong!AG$2)&gt;0,"X","") &amp; IF(COUNTIFS(TKB_HK2_Moi_Giang!$N:$N,TKB_HK2_Moi_Giang!$E1037,TKB_HK2_Moi_Giang!$K:$K,ThongKe_Phong!AG$1,TKB_HK2_Moi_Giang!$L:$L,ThongKe_Phong!AG$2)&gt;1,"?","")</f>
        <v/>
      </c>
    </row>
    <row r="38">
      <c r="A38" s="376"/>
      <c r="B38" s="369" t="s">
        <v>1295</v>
      </c>
      <c r="C38" s="378">
        <v>28.0</v>
      </c>
      <c r="D38" s="372" t="str">
        <f>IF(COUNTIFS(TKB_HK2_Moi_Giang!$N:$N,ThongKe_Phong!$B38,TKB_HK2_Moi_Giang!$K:$K,ThongKe_Phong!D$1,TKB_HK2_Moi_Giang!$L:$L,ThongKe_Phong!D$2)&gt;0,"X","") &amp; IF(COUNTIFS(TKB_HK2_Moi_Giang!$N:$N,TKB_HK2_Moi_Giang!$E1038,TKB_HK2_Moi_Giang!$K:$K,ThongKe_Phong!D$1,TKB_HK2_Moi_Giang!$L:$L,ThongKe_Phong!D$2)&gt;1,"?","")</f>
        <v/>
      </c>
      <c r="E38" s="372" t="str">
        <f>IF(COUNTIFS(TKB_HK2_Moi_Giang!$N:$N,ThongKe_Phong!$B38,TKB_HK2_Moi_Giang!$K:$K,ThongKe_Phong!E$1,TKB_HK2_Moi_Giang!$L:$L,ThongKe_Phong!E$2)&gt;0,"X","") &amp; IF(COUNTIFS(TKB_HK2_Moi_Giang!$N:$N,TKB_HK2_Moi_Giang!$E1038,TKB_HK2_Moi_Giang!$K:$K,ThongKe_Phong!E$1,TKB_HK2_Moi_Giang!$L:$L,ThongKe_Phong!E$2)&gt;1,"?","")</f>
        <v/>
      </c>
      <c r="F38" s="372" t="str">
        <f>IF(COUNTIFS(TKB_HK2_Moi_Giang!$N:$N,ThongKe_Phong!$B38,TKB_HK2_Moi_Giang!$K:$K,ThongKe_Phong!F$1,TKB_HK2_Moi_Giang!$L:$L,ThongKe_Phong!F$2)&gt;0,"X","") &amp; IF(COUNTIFS(TKB_HK2_Moi_Giang!$N:$N,TKB_HK2_Moi_Giang!$E1038,TKB_HK2_Moi_Giang!$K:$K,ThongKe_Phong!F$1,TKB_HK2_Moi_Giang!$L:$L,ThongKe_Phong!F$2)&gt;1,"?","")</f>
        <v/>
      </c>
      <c r="G38" s="372" t="str">
        <f>IF(COUNTIFS(TKB_HK2_Moi_Giang!$N:$N,ThongKe_Phong!$B38,TKB_HK2_Moi_Giang!$K:$K,ThongKe_Phong!G$1,TKB_HK2_Moi_Giang!$L:$L,ThongKe_Phong!G$2)&gt;0,"X","") &amp; IF(COUNTIFS(TKB_HK2_Moi_Giang!$N:$N,TKB_HK2_Moi_Giang!$E1038,TKB_HK2_Moi_Giang!$K:$K,ThongKe_Phong!G$1,TKB_HK2_Moi_Giang!$L:$L,ThongKe_Phong!G$2)&gt;1,"?","")</f>
        <v/>
      </c>
      <c r="H38" s="372" t="str">
        <f>IF(COUNTIFS(TKB_HK2_Moi_Giang!$N:$N,ThongKe_Phong!$B38,TKB_HK2_Moi_Giang!$K:$K,ThongKe_Phong!H$1,TKB_HK2_Moi_Giang!$L:$L,ThongKe_Phong!H$2)&gt;0,"X","") &amp; IF(COUNTIFS(TKB_HK2_Moi_Giang!$N:$N,TKB_HK2_Moi_Giang!$E1038,TKB_HK2_Moi_Giang!$K:$K,ThongKe_Phong!H$1,TKB_HK2_Moi_Giang!$L:$L,ThongKe_Phong!H$2)&gt;1,"?","")</f>
        <v/>
      </c>
      <c r="I38" s="372" t="str">
        <f>IF(COUNTIFS(TKB_HK2_Moi_Giang!$N:$N,ThongKe_Phong!$B38,TKB_HK2_Moi_Giang!$K:$K,ThongKe_Phong!I$1,TKB_HK2_Moi_Giang!$L:$L,ThongKe_Phong!I$2)&gt;0,"X","") &amp; IF(COUNTIFS(TKB_HK2_Moi_Giang!$N:$N,TKB_HK2_Moi_Giang!$E1038,TKB_HK2_Moi_Giang!$K:$K,ThongKe_Phong!I$1,TKB_HK2_Moi_Giang!$L:$L,ThongKe_Phong!I$2)&gt;1,"?","")</f>
        <v/>
      </c>
      <c r="J38" s="372" t="str">
        <f>IF(COUNTIFS(TKB_HK2_Moi_Giang!$N:$N,ThongKe_Phong!$B38,TKB_HK2_Moi_Giang!$K:$K,ThongKe_Phong!J$1,TKB_HK2_Moi_Giang!$L:$L,ThongKe_Phong!J$2)&gt;0,"X","") &amp; IF(COUNTIFS(TKB_HK2_Moi_Giang!$N:$N,TKB_HK2_Moi_Giang!$E1038,TKB_HK2_Moi_Giang!$K:$K,ThongKe_Phong!J$1,TKB_HK2_Moi_Giang!$L:$L,ThongKe_Phong!J$2)&gt;1,"?","")</f>
        <v/>
      </c>
      <c r="K38" s="372" t="str">
        <f>IF(COUNTIFS(TKB_HK2_Moi_Giang!$N:$N,ThongKe_Phong!$B38,TKB_HK2_Moi_Giang!$K:$K,ThongKe_Phong!K$1,TKB_HK2_Moi_Giang!$L:$L,ThongKe_Phong!K$2)&gt;0,"X","") &amp; IF(COUNTIFS(TKB_HK2_Moi_Giang!$N:$N,TKB_HK2_Moi_Giang!$E1038,TKB_HK2_Moi_Giang!$K:$K,ThongKe_Phong!K$1,TKB_HK2_Moi_Giang!$L:$L,ThongKe_Phong!K$2)&gt;1,"?","")</f>
        <v>X</v>
      </c>
      <c r="L38" s="372" t="str">
        <f>IF(COUNTIFS(TKB_HK2_Moi_Giang!$N:$N,ThongKe_Phong!$B38,TKB_HK2_Moi_Giang!$K:$K,ThongKe_Phong!L$1,TKB_HK2_Moi_Giang!$L:$L,ThongKe_Phong!L$2)&gt;0,"X","") &amp; IF(COUNTIFS(TKB_HK2_Moi_Giang!$N:$N,TKB_HK2_Moi_Giang!$E1038,TKB_HK2_Moi_Giang!$K:$K,ThongKe_Phong!L$1,TKB_HK2_Moi_Giang!$L:$L,ThongKe_Phong!L$2)&gt;1,"?","")</f>
        <v/>
      </c>
      <c r="M38" s="372" t="str">
        <f>IF(COUNTIFS(TKB_HK2_Moi_Giang!$N:$N,ThongKe_Phong!$B38,TKB_HK2_Moi_Giang!$K:$K,ThongKe_Phong!M$1,TKB_HK2_Moi_Giang!$L:$L,ThongKe_Phong!M$2)&gt;0,"X","") &amp; IF(COUNTIFS(TKB_HK2_Moi_Giang!$N:$N,TKB_HK2_Moi_Giang!$E1038,TKB_HK2_Moi_Giang!$K:$K,ThongKe_Phong!M$1,TKB_HK2_Moi_Giang!$L:$L,ThongKe_Phong!M$2)&gt;1,"?","")</f>
        <v/>
      </c>
      <c r="N38" s="372" t="str">
        <f>IF(COUNTIFS(TKB_HK2_Moi_Giang!$N:$N,ThongKe_Phong!$B38,TKB_HK2_Moi_Giang!$K:$K,ThongKe_Phong!N$1,TKB_HK2_Moi_Giang!$L:$L,ThongKe_Phong!N$2)&gt;0,"X","") &amp; IF(COUNTIFS(TKB_HK2_Moi_Giang!$N:$N,TKB_HK2_Moi_Giang!$E1038,TKB_HK2_Moi_Giang!$K:$K,ThongKe_Phong!N$1,TKB_HK2_Moi_Giang!$L:$L,ThongKe_Phong!N$2)&gt;1,"?","")</f>
        <v/>
      </c>
      <c r="O38" s="372" t="str">
        <f>IF(COUNTIFS(TKB_HK2_Moi_Giang!$N:$N,ThongKe_Phong!$B38,TKB_HK2_Moi_Giang!$K:$K,ThongKe_Phong!O$1,TKB_HK2_Moi_Giang!$L:$L,ThongKe_Phong!O$2)&gt;0,"X","") &amp; IF(COUNTIFS(TKB_HK2_Moi_Giang!$N:$N,TKB_HK2_Moi_Giang!$E1038,TKB_HK2_Moi_Giang!$K:$K,ThongKe_Phong!O$1,TKB_HK2_Moi_Giang!$L:$L,ThongKe_Phong!O$2)&gt;1,"?","")</f>
        <v/>
      </c>
      <c r="P38" s="372" t="str">
        <f>IF(COUNTIFS(TKB_HK2_Moi_Giang!$N:$N,ThongKe_Phong!$B38,TKB_HK2_Moi_Giang!$K:$K,ThongKe_Phong!P$1,TKB_HK2_Moi_Giang!$L:$L,ThongKe_Phong!P$2)&gt;0,"X","") &amp; IF(COUNTIFS(TKB_HK2_Moi_Giang!$N:$N,TKB_HK2_Moi_Giang!$E1038,TKB_HK2_Moi_Giang!$K:$K,ThongKe_Phong!P$1,TKB_HK2_Moi_Giang!$L:$L,ThongKe_Phong!P$2)&gt;1,"?","")</f>
        <v/>
      </c>
      <c r="Q38" s="372" t="str">
        <f>IF(COUNTIFS(TKB_HK2_Moi_Giang!$N:$N,ThongKe_Phong!$B38,TKB_HK2_Moi_Giang!$K:$K,ThongKe_Phong!Q$1,TKB_HK2_Moi_Giang!$L:$L,ThongKe_Phong!Q$2)&gt;0,"X","") &amp; IF(COUNTIFS(TKB_HK2_Moi_Giang!$N:$N,TKB_HK2_Moi_Giang!$E1038,TKB_HK2_Moi_Giang!$K:$K,ThongKe_Phong!Q$1,TKB_HK2_Moi_Giang!$L:$L,ThongKe_Phong!Q$2)&gt;1,"?","")</f>
        <v/>
      </c>
      <c r="R38" s="372" t="str">
        <f>IF(COUNTIFS(TKB_HK2_Moi_Giang!$N:$N,ThongKe_Phong!$B38,TKB_HK2_Moi_Giang!$K:$K,ThongKe_Phong!R$1,TKB_HK2_Moi_Giang!$L:$L,ThongKe_Phong!R$2)&gt;0,"X","") &amp; IF(COUNTIFS(TKB_HK2_Moi_Giang!$N:$N,TKB_HK2_Moi_Giang!$E1038,TKB_HK2_Moi_Giang!$K:$K,ThongKe_Phong!R$1,TKB_HK2_Moi_Giang!$L:$L,ThongKe_Phong!R$2)&gt;1,"?","")</f>
        <v/>
      </c>
      <c r="S38" s="372" t="str">
        <f>IF(COUNTIFS(TKB_HK2_Moi_Giang!$N:$N,ThongKe_Phong!$B38,TKB_HK2_Moi_Giang!$K:$K,ThongKe_Phong!S$1,TKB_HK2_Moi_Giang!$L:$L,ThongKe_Phong!S$2)&gt;0,"X","") &amp; IF(COUNTIFS(TKB_HK2_Moi_Giang!$N:$N,TKB_HK2_Moi_Giang!$E1038,TKB_HK2_Moi_Giang!$K:$K,ThongKe_Phong!S$1,TKB_HK2_Moi_Giang!$L:$L,ThongKe_Phong!S$2)&gt;1,"?","")</f>
        <v/>
      </c>
      <c r="T38" s="372" t="str">
        <f>IF(COUNTIFS(TKB_HK2_Moi_Giang!$N:$N,ThongKe_Phong!$B38,TKB_HK2_Moi_Giang!$K:$K,ThongKe_Phong!T$1,TKB_HK2_Moi_Giang!$L:$L,ThongKe_Phong!T$2)&gt;0,"X","") &amp; IF(COUNTIFS(TKB_HK2_Moi_Giang!$N:$N,TKB_HK2_Moi_Giang!$E1038,TKB_HK2_Moi_Giang!$K:$K,ThongKe_Phong!T$1,TKB_HK2_Moi_Giang!$L:$L,ThongKe_Phong!T$2)&gt;1,"?","")</f>
        <v/>
      </c>
      <c r="U38" s="372" t="str">
        <f>IF(COUNTIFS(TKB_HK2_Moi_Giang!$N:$N,ThongKe_Phong!$B38,TKB_HK2_Moi_Giang!$K:$K,ThongKe_Phong!U$1,TKB_HK2_Moi_Giang!$L:$L,ThongKe_Phong!U$2)&gt;0,"X","") &amp; IF(COUNTIFS(TKB_HK2_Moi_Giang!$N:$N,TKB_HK2_Moi_Giang!$E1038,TKB_HK2_Moi_Giang!$K:$K,ThongKe_Phong!U$1,TKB_HK2_Moi_Giang!$L:$L,ThongKe_Phong!U$2)&gt;1,"?","")</f>
        <v/>
      </c>
      <c r="V38" s="373" t="str">
        <f>IF(COUNTIFS(TKB_HK2_Moi_Giang!$N:$N,ThongKe_Phong!$B38,TKB_HK2_Moi_Giang!$K:$K,ThongKe_Phong!V$1,TKB_HK2_Moi_Giang!$L:$L,ThongKe_Phong!V$2)&gt;0,"X","") &amp; IF(COUNTIFS(TKB_HK2_Moi_Giang!$N:$N,TKB_HK2_Moi_Giang!$E1038,TKB_HK2_Moi_Giang!$K:$K,ThongKe_Phong!V$1,TKB_HK2_Moi_Giang!$L:$L,ThongKe_Phong!V$2)&gt;1,"?","")</f>
        <v/>
      </c>
      <c r="W38" s="373" t="str">
        <f>IF(COUNTIFS(TKB_HK2_Moi_Giang!$N:$N,ThongKe_Phong!$B38,TKB_HK2_Moi_Giang!$K:$K,ThongKe_Phong!W$1,TKB_HK2_Moi_Giang!$L:$L,ThongKe_Phong!W$2)&gt;0,"X","") &amp; IF(COUNTIFS(TKB_HK2_Moi_Giang!$N:$N,TKB_HK2_Moi_Giang!$E1038,TKB_HK2_Moi_Giang!$K:$K,ThongKe_Phong!W$1,TKB_HK2_Moi_Giang!$L:$L,ThongKe_Phong!W$2)&gt;1,"?","")</f>
        <v>X</v>
      </c>
      <c r="X38" s="373" t="str">
        <f>IF(COUNTIFS(TKB_HK2_Moi_Giang!$N:$N,ThongKe_Phong!$B38,TKB_HK2_Moi_Giang!$K:$K,ThongKe_Phong!X$1,TKB_HK2_Moi_Giang!$L:$L,ThongKe_Phong!X$2)&gt;0,"X","") &amp; IF(COUNTIFS(TKB_HK2_Moi_Giang!$N:$N,TKB_HK2_Moi_Giang!$E1038,TKB_HK2_Moi_Giang!$K:$K,ThongKe_Phong!X$1,TKB_HK2_Moi_Giang!$L:$L,ThongKe_Phong!X$2)&gt;1,"?","")</f>
        <v/>
      </c>
      <c r="Y38" s="373" t="str">
        <f>IF(COUNTIFS(TKB_HK2_Moi_Giang!$N:$N,ThongKe_Phong!$B38,TKB_HK2_Moi_Giang!$K:$K,ThongKe_Phong!Y$1,TKB_HK2_Moi_Giang!$L:$L,ThongKe_Phong!Y$2)&gt;0,"X","") &amp; IF(COUNTIFS(TKB_HK2_Moi_Giang!$N:$N,TKB_HK2_Moi_Giang!$E1038,TKB_HK2_Moi_Giang!$K:$K,ThongKe_Phong!Y$1,TKB_HK2_Moi_Giang!$L:$L,ThongKe_Phong!Y$2)&gt;1,"?","")</f>
        <v/>
      </c>
      <c r="Z38" s="373" t="str">
        <f>IF(COUNTIFS(TKB_HK2_Moi_Giang!$N:$N,ThongKe_Phong!$B38,TKB_HK2_Moi_Giang!$K:$K,ThongKe_Phong!Z$1,TKB_HK2_Moi_Giang!$L:$L,ThongKe_Phong!Z$2)&gt;0,"X","") &amp; IF(COUNTIFS(TKB_HK2_Moi_Giang!$N:$N,TKB_HK2_Moi_Giang!$E1038,TKB_HK2_Moi_Giang!$K:$K,ThongKe_Phong!Z$1,TKB_HK2_Moi_Giang!$L:$L,ThongKe_Phong!Z$2)&gt;1,"?","")</f>
        <v/>
      </c>
      <c r="AA38" s="373" t="str">
        <f>IF(COUNTIFS(TKB_HK2_Moi_Giang!$N:$N,ThongKe_Phong!$B38,TKB_HK2_Moi_Giang!$K:$K,ThongKe_Phong!AA$1,TKB_HK2_Moi_Giang!$L:$L,ThongKe_Phong!AA$2)&gt;0,"X","") &amp; IF(COUNTIFS(TKB_HK2_Moi_Giang!$N:$N,TKB_HK2_Moi_Giang!$E1038,TKB_HK2_Moi_Giang!$K:$K,ThongKe_Phong!AA$1,TKB_HK2_Moi_Giang!$L:$L,ThongKe_Phong!AA$2)&gt;1,"?","")</f>
        <v>X</v>
      </c>
      <c r="AB38" s="373" t="str">
        <f>IF(COUNTIFS(TKB_HK2_Moi_Giang!$N:$N,ThongKe_Phong!$B38,TKB_HK2_Moi_Giang!$K:$K,ThongKe_Phong!AB$1,TKB_HK2_Moi_Giang!$L:$L,ThongKe_Phong!AB$2)&gt;0,"X","") &amp; IF(COUNTIFS(TKB_HK2_Moi_Giang!$N:$N,TKB_HK2_Moi_Giang!$E1038,TKB_HK2_Moi_Giang!$K:$K,ThongKe_Phong!AB$1,TKB_HK2_Moi_Giang!$L:$L,ThongKe_Phong!AB$2)&gt;1,"?","")</f>
        <v/>
      </c>
      <c r="AC38" s="373" t="str">
        <f>IF(COUNTIFS(TKB_HK2_Moi_Giang!$N:$N,ThongKe_Phong!$B38,TKB_HK2_Moi_Giang!$K:$K,ThongKe_Phong!AC$1,TKB_HK2_Moi_Giang!$L:$L,ThongKe_Phong!AC$2)&gt;0,"X","") &amp; IF(COUNTIFS(TKB_HK2_Moi_Giang!$N:$N,TKB_HK2_Moi_Giang!$E1038,TKB_HK2_Moi_Giang!$K:$K,ThongKe_Phong!AC$1,TKB_HK2_Moi_Giang!$L:$L,ThongKe_Phong!AC$2)&gt;1,"?","")</f>
        <v/>
      </c>
      <c r="AD38" s="373" t="str">
        <f>IF(COUNTIFS(TKB_HK2_Moi_Giang!$N:$N,ThongKe_Phong!$B38,TKB_HK2_Moi_Giang!$K:$K,ThongKe_Phong!AD$1,TKB_HK2_Moi_Giang!$L:$L,ThongKe_Phong!AD$2)&gt;0,"X","") &amp; IF(COUNTIFS(TKB_HK2_Moi_Giang!$N:$N,TKB_HK2_Moi_Giang!$E1038,TKB_HK2_Moi_Giang!$K:$K,ThongKe_Phong!AD$1,TKB_HK2_Moi_Giang!$L:$L,ThongKe_Phong!AD$2)&gt;1,"?","")</f>
        <v/>
      </c>
      <c r="AE38" s="373" t="str">
        <f>IF(COUNTIFS(TKB_HK2_Moi_Giang!$N:$N,ThongKe_Phong!$B38,TKB_HK2_Moi_Giang!$K:$K,ThongKe_Phong!AE$1,TKB_HK2_Moi_Giang!$L:$L,ThongKe_Phong!AE$2)&gt;0,"X","") &amp; IF(COUNTIFS(TKB_HK2_Moi_Giang!$N:$N,TKB_HK2_Moi_Giang!$E1038,TKB_HK2_Moi_Giang!$K:$K,ThongKe_Phong!AE$1,TKB_HK2_Moi_Giang!$L:$L,ThongKe_Phong!AE$2)&gt;1,"?","")</f>
        <v/>
      </c>
      <c r="AF38" s="373" t="str">
        <f>IF(COUNTIFS(TKB_HK2_Moi_Giang!$N:$N,ThongKe_Phong!$B38,TKB_HK2_Moi_Giang!$K:$K,ThongKe_Phong!AF$1,TKB_HK2_Moi_Giang!$L:$L,ThongKe_Phong!AF$2)&gt;0,"X","") &amp; IF(COUNTIFS(TKB_HK2_Moi_Giang!$N:$N,TKB_HK2_Moi_Giang!$E1038,TKB_HK2_Moi_Giang!$K:$K,ThongKe_Phong!AF$1,TKB_HK2_Moi_Giang!$L:$L,ThongKe_Phong!AF$2)&gt;1,"?","")</f>
        <v/>
      </c>
      <c r="AG38" s="373" t="str">
        <f>IF(COUNTIFS(TKB_HK2_Moi_Giang!$N:$N,ThongKe_Phong!$B38,TKB_HK2_Moi_Giang!$K:$K,ThongKe_Phong!AG$1,TKB_HK2_Moi_Giang!$L:$L,ThongKe_Phong!AG$2)&gt;0,"X","") &amp; IF(COUNTIFS(TKB_HK2_Moi_Giang!$N:$N,TKB_HK2_Moi_Giang!$E1038,TKB_HK2_Moi_Giang!$K:$K,ThongKe_Phong!AG$1,TKB_HK2_Moi_Giang!$L:$L,ThongKe_Phong!AG$2)&gt;1,"?","")</f>
        <v/>
      </c>
    </row>
    <row r="39">
      <c r="A39" s="376"/>
      <c r="B39" s="379" t="s">
        <v>1377</v>
      </c>
      <c r="C39" s="374">
        <v>52.0</v>
      </c>
      <c r="D39" s="372" t="str">
        <f>IF(COUNTIFS(TKB_HK2_Moi_Giang!$N:$N,ThongKe_Phong!$B39,TKB_HK2_Moi_Giang!$K:$K,ThongKe_Phong!D$1,TKB_HK2_Moi_Giang!$L:$L,ThongKe_Phong!D$2)&gt;0,"X","") &amp; IF(COUNTIFS(TKB_HK2_Moi_Giang!$N:$N,TKB_HK2_Moi_Giang!$E1039,TKB_HK2_Moi_Giang!$K:$K,ThongKe_Phong!D$1,TKB_HK2_Moi_Giang!$L:$L,ThongKe_Phong!D$2)&gt;1,"?","")</f>
        <v/>
      </c>
      <c r="E39" s="372" t="str">
        <f>IF(COUNTIFS(TKB_HK2_Moi_Giang!$N:$N,ThongKe_Phong!$B39,TKB_HK2_Moi_Giang!$K:$K,ThongKe_Phong!E$1,TKB_HK2_Moi_Giang!$L:$L,ThongKe_Phong!E$2)&gt;0,"X","") &amp; IF(COUNTIFS(TKB_HK2_Moi_Giang!$N:$N,TKB_HK2_Moi_Giang!$E1039,TKB_HK2_Moi_Giang!$K:$K,ThongKe_Phong!E$1,TKB_HK2_Moi_Giang!$L:$L,ThongKe_Phong!E$2)&gt;1,"?","")</f>
        <v/>
      </c>
      <c r="F39" s="372" t="str">
        <f>IF(COUNTIFS(TKB_HK2_Moi_Giang!$N:$N,ThongKe_Phong!$B39,TKB_HK2_Moi_Giang!$K:$K,ThongKe_Phong!F$1,TKB_HK2_Moi_Giang!$L:$L,ThongKe_Phong!F$2)&gt;0,"X","") &amp; IF(COUNTIFS(TKB_HK2_Moi_Giang!$N:$N,TKB_HK2_Moi_Giang!$E1039,TKB_HK2_Moi_Giang!$K:$K,ThongKe_Phong!F$1,TKB_HK2_Moi_Giang!$L:$L,ThongKe_Phong!F$2)&gt;1,"?","")</f>
        <v/>
      </c>
      <c r="G39" s="372" t="str">
        <f>IF(COUNTIFS(TKB_HK2_Moi_Giang!$N:$N,ThongKe_Phong!$B39,TKB_HK2_Moi_Giang!$K:$K,ThongKe_Phong!G$1,TKB_HK2_Moi_Giang!$L:$L,ThongKe_Phong!G$2)&gt;0,"X","") &amp; IF(COUNTIFS(TKB_HK2_Moi_Giang!$N:$N,TKB_HK2_Moi_Giang!$E1039,TKB_HK2_Moi_Giang!$K:$K,ThongKe_Phong!G$1,TKB_HK2_Moi_Giang!$L:$L,ThongKe_Phong!G$2)&gt;1,"?","")</f>
        <v/>
      </c>
      <c r="H39" s="372" t="str">
        <f>IF(COUNTIFS(TKB_HK2_Moi_Giang!$N:$N,ThongKe_Phong!$B39,TKB_HK2_Moi_Giang!$K:$K,ThongKe_Phong!H$1,TKB_HK2_Moi_Giang!$L:$L,ThongKe_Phong!H$2)&gt;0,"X","") &amp; IF(COUNTIFS(TKB_HK2_Moi_Giang!$N:$N,TKB_HK2_Moi_Giang!$E1039,TKB_HK2_Moi_Giang!$K:$K,ThongKe_Phong!H$1,TKB_HK2_Moi_Giang!$L:$L,ThongKe_Phong!H$2)&gt;1,"?","")</f>
        <v/>
      </c>
      <c r="I39" s="372" t="str">
        <f>IF(COUNTIFS(TKB_HK2_Moi_Giang!$N:$N,ThongKe_Phong!$B39,TKB_HK2_Moi_Giang!$K:$K,ThongKe_Phong!I$1,TKB_HK2_Moi_Giang!$L:$L,ThongKe_Phong!I$2)&gt;0,"X","") &amp; IF(COUNTIFS(TKB_HK2_Moi_Giang!$N:$N,TKB_HK2_Moi_Giang!$E1039,TKB_HK2_Moi_Giang!$K:$K,ThongKe_Phong!I$1,TKB_HK2_Moi_Giang!$L:$L,ThongKe_Phong!I$2)&gt;1,"?","")</f>
        <v/>
      </c>
      <c r="J39" s="372" t="str">
        <f>IF(COUNTIFS(TKB_HK2_Moi_Giang!$N:$N,ThongKe_Phong!$B39,TKB_HK2_Moi_Giang!$K:$K,ThongKe_Phong!J$1,TKB_HK2_Moi_Giang!$L:$L,ThongKe_Phong!J$2)&gt;0,"X","") &amp; IF(COUNTIFS(TKB_HK2_Moi_Giang!$N:$N,TKB_HK2_Moi_Giang!$E1039,TKB_HK2_Moi_Giang!$K:$K,ThongKe_Phong!J$1,TKB_HK2_Moi_Giang!$L:$L,ThongKe_Phong!J$2)&gt;1,"?","")</f>
        <v/>
      </c>
      <c r="K39" s="372" t="str">
        <f>IF(COUNTIFS(TKB_HK2_Moi_Giang!$N:$N,ThongKe_Phong!$B39,TKB_HK2_Moi_Giang!$K:$K,ThongKe_Phong!K$1,TKB_HK2_Moi_Giang!$L:$L,ThongKe_Phong!K$2)&gt;0,"X","") &amp; IF(COUNTIFS(TKB_HK2_Moi_Giang!$N:$N,TKB_HK2_Moi_Giang!$E1039,TKB_HK2_Moi_Giang!$K:$K,ThongKe_Phong!K$1,TKB_HK2_Moi_Giang!$L:$L,ThongKe_Phong!K$2)&gt;1,"?","")</f>
        <v/>
      </c>
      <c r="L39" s="372" t="str">
        <f>IF(COUNTIFS(TKB_HK2_Moi_Giang!$N:$N,ThongKe_Phong!$B39,TKB_HK2_Moi_Giang!$K:$K,ThongKe_Phong!L$1,TKB_HK2_Moi_Giang!$L:$L,ThongKe_Phong!L$2)&gt;0,"X","") &amp; IF(COUNTIFS(TKB_HK2_Moi_Giang!$N:$N,TKB_HK2_Moi_Giang!$E1039,TKB_HK2_Moi_Giang!$K:$K,ThongKe_Phong!L$1,TKB_HK2_Moi_Giang!$L:$L,ThongKe_Phong!L$2)&gt;1,"?","")</f>
        <v/>
      </c>
      <c r="M39" s="372" t="str">
        <f>IF(COUNTIFS(TKB_HK2_Moi_Giang!$N:$N,ThongKe_Phong!$B39,TKB_HK2_Moi_Giang!$K:$K,ThongKe_Phong!M$1,TKB_HK2_Moi_Giang!$L:$L,ThongKe_Phong!M$2)&gt;0,"X","") &amp; IF(COUNTIFS(TKB_HK2_Moi_Giang!$N:$N,TKB_HK2_Moi_Giang!$E1039,TKB_HK2_Moi_Giang!$K:$K,ThongKe_Phong!M$1,TKB_HK2_Moi_Giang!$L:$L,ThongKe_Phong!M$2)&gt;1,"?","")</f>
        <v/>
      </c>
      <c r="N39" s="372" t="str">
        <f>IF(COUNTIFS(TKB_HK2_Moi_Giang!$N:$N,ThongKe_Phong!$B39,TKB_HK2_Moi_Giang!$K:$K,ThongKe_Phong!N$1,TKB_HK2_Moi_Giang!$L:$L,ThongKe_Phong!N$2)&gt;0,"X","") &amp; IF(COUNTIFS(TKB_HK2_Moi_Giang!$N:$N,TKB_HK2_Moi_Giang!$E1039,TKB_HK2_Moi_Giang!$K:$K,ThongKe_Phong!N$1,TKB_HK2_Moi_Giang!$L:$L,ThongKe_Phong!N$2)&gt;1,"?","")</f>
        <v/>
      </c>
      <c r="O39" s="372" t="str">
        <f>IF(COUNTIFS(TKB_HK2_Moi_Giang!$N:$N,ThongKe_Phong!$B39,TKB_HK2_Moi_Giang!$K:$K,ThongKe_Phong!O$1,TKB_HK2_Moi_Giang!$L:$L,ThongKe_Phong!O$2)&gt;0,"X","") &amp; IF(COUNTIFS(TKB_HK2_Moi_Giang!$N:$N,TKB_HK2_Moi_Giang!$E1039,TKB_HK2_Moi_Giang!$K:$K,ThongKe_Phong!O$1,TKB_HK2_Moi_Giang!$L:$L,ThongKe_Phong!O$2)&gt;1,"?","")</f>
        <v/>
      </c>
      <c r="P39" s="372" t="str">
        <f>IF(COUNTIFS(TKB_HK2_Moi_Giang!$N:$N,ThongKe_Phong!$B39,TKB_HK2_Moi_Giang!$K:$K,ThongKe_Phong!P$1,TKB_HK2_Moi_Giang!$L:$L,ThongKe_Phong!P$2)&gt;0,"X","") &amp; IF(COUNTIFS(TKB_HK2_Moi_Giang!$N:$N,TKB_HK2_Moi_Giang!$E1039,TKB_HK2_Moi_Giang!$K:$K,ThongKe_Phong!P$1,TKB_HK2_Moi_Giang!$L:$L,ThongKe_Phong!P$2)&gt;1,"?","")</f>
        <v/>
      </c>
      <c r="Q39" s="372" t="str">
        <f>IF(COUNTIFS(TKB_HK2_Moi_Giang!$N:$N,ThongKe_Phong!$B39,TKB_HK2_Moi_Giang!$K:$K,ThongKe_Phong!Q$1,TKB_HK2_Moi_Giang!$L:$L,ThongKe_Phong!Q$2)&gt;0,"X","") &amp; IF(COUNTIFS(TKB_HK2_Moi_Giang!$N:$N,TKB_HK2_Moi_Giang!$E1039,TKB_HK2_Moi_Giang!$K:$K,ThongKe_Phong!Q$1,TKB_HK2_Moi_Giang!$L:$L,ThongKe_Phong!Q$2)&gt;1,"?","")</f>
        <v/>
      </c>
      <c r="R39" s="372" t="str">
        <f>IF(COUNTIFS(TKB_HK2_Moi_Giang!$N:$N,ThongKe_Phong!$B39,TKB_HK2_Moi_Giang!$K:$K,ThongKe_Phong!R$1,TKB_HK2_Moi_Giang!$L:$L,ThongKe_Phong!R$2)&gt;0,"X","") &amp; IF(COUNTIFS(TKB_HK2_Moi_Giang!$N:$N,TKB_HK2_Moi_Giang!$E1039,TKB_HK2_Moi_Giang!$K:$K,ThongKe_Phong!R$1,TKB_HK2_Moi_Giang!$L:$L,ThongKe_Phong!R$2)&gt;1,"?","")</f>
        <v/>
      </c>
      <c r="S39" s="372" t="str">
        <f>IF(COUNTIFS(TKB_HK2_Moi_Giang!$N:$N,ThongKe_Phong!$B39,TKB_HK2_Moi_Giang!$K:$K,ThongKe_Phong!S$1,TKB_HK2_Moi_Giang!$L:$L,ThongKe_Phong!S$2)&gt;0,"X","") &amp; IF(COUNTIFS(TKB_HK2_Moi_Giang!$N:$N,TKB_HK2_Moi_Giang!$E1039,TKB_HK2_Moi_Giang!$K:$K,ThongKe_Phong!S$1,TKB_HK2_Moi_Giang!$L:$L,ThongKe_Phong!S$2)&gt;1,"?","")</f>
        <v/>
      </c>
      <c r="T39" s="372" t="str">
        <f>IF(COUNTIFS(TKB_HK2_Moi_Giang!$N:$N,ThongKe_Phong!$B39,TKB_HK2_Moi_Giang!$K:$K,ThongKe_Phong!T$1,TKB_HK2_Moi_Giang!$L:$L,ThongKe_Phong!T$2)&gt;0,"X","") &amp; IF(COUNTIFS(TKB_HK2_Moi_Giang!$N:$N,TKB_HK2_Moi_Giang!$E1039,TKB_HK2_Moi_Giang!$K:$K,ThongKe_Phong!T$1,TKB_HK2_Moi_Giang!$L:$L,ThongKe_Phong!T$2)&gt;1,"?","")</f>
        <v/>
      </c>
      <c r="U39" s="372" t="str">
        <f>IF(COUNTIFS(TKB_HK2_Moi_Giang!$N:$N,ThongKe_Phong!$B39,TKB_HK2_Moi_Giang!$K:$K,ThongKe_Phong!U$1,TKB_HK2_Moi_Giang!$L:$L,ThongKe_Phong!U$2)&gt;0,"X","") &amp; IF(COUNTIFS(TKB_HK2_Moi_Giang!$N:$N,TKB_HK2_Moi_Giang!$E1039,TKB_HK2_Moi_Giang!$K:$K,ThongKe_Phong!U$1,TKB_HK2_Moi_Giang!$L:$L,ThongKe_Phong!U$2)&gt;1,"?","")</f>
        <v/>
      </c>
      <c r="V39" s="373" t="str">
        <f>IF(COUNTIFS(TKB_HK2_Moi_Giang!$N:$N,ThongKe_Phong!$B39,TKB_HK2_Moi_Giang!$K:$K,ThongKe_Phong!V$1,TKB_HK2_Moi_Giang!$L:$L,ThongKe_Phong!V$2)&gt;0,"X","") &amp; IF(COUNTIFS(TKB_HK2_Moi_Giang!$N:$N,TKB_HK2_Moi_Giang!$E1039,TKB_HK2_Moi_Giang!$K:$K,ThongKe_Phong!V$1,TKB_HK2_Moi_Giang!$L:$L,ThongKe_Phong!V$2)&gt;1,"?","")</f>
        <v>X</v>
      </c>
      <c r="W39" s="373" t="str">
        <f>IF(COUNTIFS(TKB_HK2_Moi_Giang!$N:$N,ThongKe_Phong!$B39,TKB_HK2_Moi_Giang!$K:$K,ThongKe_Phong!W$1,TKB_HK2_Moi_Giang!$L:$L,ThongKe_Phong!W$2)&gt;0,"X","") &amp; IF(COUNTIFS(TKB_HK2_Moi_Giang!$N:$N,TKB_HK2_Moi_Giang!$E1039,TKB_HK2_Moi_Giang!$K:$K,ThongKe_Phong!W$1,TKB_HK2_Moi_Giang!$L:$L,ThongKe_Phong!W$2)&gt;1,"?","")</f>
        <v>X</v>
      </c>
      <c r="X39" s="373" t="str">
        <f>IF(COUNTIFS(TKB_HK2_Moi_Giang!$N:$N,ThongKe_Phong!$B39,TKB_HK2_Moi_Giang!$K:$K,ThongKe_Phong!X$1,TKB_HK2_Moi_Giang!$L:$L,ThongKe_Phong!X$2)&gt;0,"X","") &amp; IF(COUNTIFS(TKB_HK2_Moi_Giang!$N:$N,TKB_HK2_Moi_Giang!$E1039,TKB_HK2_Moi_Giang!$K:$K,ThongKe_Phong!X$1,TKB_HK2_Moi_Giang!$L:$L,ThongKe_Phong!X$2)&gt;1,"?","")</f>
        <v>X</v>
      </c>
      <c r="Y39" s="373" t="str">
        <f>IF(COUNTIFS(TKB_HK2_Moi_Giang!$N:$N,ThongKe_Phong!$B39,TKB_HK2_Moi_Giang!$K:$K,ThongKe_Phong!Y$1,TKB_HK2_Moi_Giang!$L:$L,ThongKe_Phong!Y$2)&gt;0,"X","") &amp; IF(COUNTIFS(TKB_HK2_Moi_Giang!$N:$N,TKB_HK2_Moi_Giang!$E1039,TKB_HK2_Moi_Giang!$K:$K,ThongKe_Phong!Y$1,TKB_HK2_Moi_Giang!$L:$L,ThongKe_Phong!Y$2)&gt;1,"?","")</f>
        <v>X</v>
      </c>
      <c r="Z39" s="373" t="str">
        <f>IF(COUNTIFS(TKB_HK2_Moi_Giang!$N:$N,ThongKe_Phong!$B39,TKB_HK2_Moi_Giang!$K:$K,ThongKe_Phong!Z$1,TKB_HK2_Moi_Giang!$L:$L,ThongKe_Phong!Z$2)&gt;0,"X","") &amp; IF(COUNTIFS(TKB_HK2_Moi_Giang!$N:$N,TKB_HK2_Moi_Giang!$E1039,TKB_HK2_Moi_Giang!$K:$K,ThongKe_Phong!Z$1,TKB_HK2_Moi_Giang!$L:$L,ThongKe_Phong!Z$2)&gt;1,"?","")</f>
        <v>X</v>
      </c>
      <c r="AA39" s="373" t="str">
        <f>IF(COUNTIFS(TKB_HK2_Moi_Giang!$N:$N,ThongKe_Phong!$B39,TKB_HK2_Moi_Giang!$K:$K,ThongKe_Phong!AA$1,TKB_HK2_Moi_Giang!$L:$L,ThongKe_Phong!AA$2)&gt;0,"X","") &amp; IF(COUNTIFS(TKB_HK2_Moi_Giang!$N:$N,TKB_HK2_Moi_Giang!$E1039,TKB_HK2_Moi_Giang!$K:$K,ThongKe_Phong!AA$1,TKB_HK2_Moi_Giang!$L:$L,ThongKe_Phong!AA$2)&gt;1,"?","")</f>
        <v>X</v>
      </c>
      <c r="AB39" s="373" t="str">
        <f>IF(COUNTIFS(TKB_HK2_Moi_Giang!$N:$N,ThongKe_Phong!$B39,TKB_HK2_Moi_Giang!$K:$K,ThongKe_Phong!AB$1,TKB_HK2_Moi_Giang!$L:$L,ThongKe_Phong!AB$2)&gt;0,"X","") &amp; IF(COUNTIFS(TKB_HK2_Moi_Giang!$N:$N,TKB_HK2_Moi_Giang!$E1039,TKB_HK2_Moi_Giang!$K:$K,ThongKe_Phong!AB$1,TKB_HK2_Moi_Giang!$L:$L,ThongKe_Phong!AB$2)&gt;1,"?","")</f>
        <v/>
      </c>
      <c r="AC39" s="373" t="str">
        <f>IF(COUNTIFS(TKB_HK2_Moi_Giang!$N:$N,ThongKe_Phong!$B39,TKB_HK2_Moi_Giang!$K:$K,ThongKe_Phong!AC$1,TKB_HK2_Moi_Giang!$L:$L,ThongKe_Phong!AC$2)&gt;0,"X","") &amp; IF(COUNTIFS(TKB_HK2_Moi_Giang!$N:$N,TKB_HK2_Moi_Giang!$E1039,TKB_HK2_Moi_Giang!$K:$K,ThongKe_Phong!AC$1,TKB_HK2_Moi_Giang!$L:$L,ThongKe_Phong!AC$2)&gt;1,"?","")</f>
        <v/>
      </c>
      <c r="AD39" s="373" t="str">
        <f>IF(COUNTIFS(TKB_HK2_Moi_Giang!$N:$N,ThongKe_Phong!$B39,TKB_HK2_Moi_Giang!$K:$K,ThongKe_Phong!AD$1,TKB_HK2_Moi_Giang!$L:$L,ThongKe_Phong!AD$2)&gt;0,"X","") &amp; IF(COUNTIFS(TKB_HK2_Moi_Giang!$N:$N,TKB_HK2_Moi_Giang!$E1039,TKB_HK2_Moi_Giang!$K:$K,ThongKe_Phong!AD$1,TKB_HK2_Moi_Giang!$L:$L,ThongKe_Phong!AD$2)&gt;1,"?","")</f>
        <v/>
      </c>
      <c r="AE39" s="373" t="str">
        <f>IF(COUNTIFS(TKB_HK2_Moi_Giang!$N:$N,ThongKe_Phong!$B39,TKB_HK2_Moi_Giang!$K:$K,ThongKe_Phong!AE$1,TKB_HK2_Moi_Giang!$L:$L,ThongKe_Phong!AE$2)&gt;0,"X","") &amp; IF(COUNTIFS(TKB_HK2_Moi_Giang!$N:$N,TKB_HK2_Moi_Giang!$E1039,TKB_HK2_Moi_Giang!$K:$K,ThongKe_Phong!AE$1,TKB_HK2_Moi_Giang!$L:$L,ThongKe_Phong!AE$2)&gt;1,"?","")</f>
        <v/>
      </c>
      <c r="AF39" s="373" t="str">
        <f>IF(COUNTIFS(TKB_HK2_Moi_Giang!$N:$N,ThongKe_Phong!$B39,TKB_HK2_Moi_Giang!$K:$K,ThongKe_Phong!AF$1,TKB_HK2_Moi_Giang!$L:$L,ThongKe_Phong!AF$2)&gt;0,"X","") &amp; IF(COUNTIFS(TKB_HK2_Moi_Giang!$N:$N,TKB_HK2_Moi_Giang!$E1039,TKB_HK2_Moi_Giang!$K:$K,ThongKe_Phong!AF$1,TKB_HK2_Moi_Giang!$L:$L,ThongKe_Phong!AF$2)&gt;1,"?","")</f>
        <v/>
      </c>
      <c r="AG39" s="373" t="str">
        <f>IF(COUNTIFS(TKB_HK2_Moi_Giang!$N:$N,ThongKe_Phong!$B39,TKB_HK2_Moi_Giang!$K:$K,ThongKe_Phong!AG$1,TKB_HK2_Moi_Giang!$L:$L,ThongKe_Phong!AG$2)&gt;0,"X","") &amp; IF(COUNTIFS(TKB_HK2_Moi_Giang!$N:$N,TKB_HK2_Moi_Giang!$E1039,TKB_HK2_Moi_Giang!$K:$K,ThongKe_Phong!AG$1,TKB_HK2_Moi_Giang!$L:$L,ThongKe_Phong!AG$2)&gt;1,"?","")</f>
        <v/>
      </c>
    </row>
    <row r="40">
      <c r="A40" s="376"/>
      <c r="B40" s="379" t="s">
        <v>1283</v>
      </c>
      <c r="C40" s="374">
        <v>40.0</v>
      </c>
      <c r="D40" s="372" t="str">
        <f>IF(COUNTIFS(TKB_HK2_Moi_Giang!$N:$N,ThongKe_Phong!$B40,TKB_HK2_Moi_Giang!$K:$K,ThongKe_Phong!D$1,TKB_HK2_Moi_Giang!$L:$L,ThongKe_Phong!D$2)&gt;0,"X","") &amp; IF(COUNTIFS(TKB_HK2_Moi_Giang!$N:$N,TKB_HK2_Moi_Giang!$E1040,TKB_HK2_Moi_Giang!$K:$K,ThongKe_Phong!D$1,TKB_HK2_Moi_Giang!$L:$L,ThongKe_Phong!D$2)&gt;1,"?","")</f>
        <v/>
      </c>
      <c r="E40" s="372" t="str">
        <f>IF(COUNTIFS(TKB_HK2_Moi_Giang!$N:$N,ThongKe_Phong!$B40,TKB_HK2_Moi_Giang!$K:$K,ThongKe_Phong!E$1,TKB_HK2_Moi_Giang!$L:$L,ThongKe_Phong!E$2)&gt;0,"X","") &amp; IF(COUNTIFS(TKB_HK2_Moi_Giang!$N:$N,TKB_HK2_Moi_Giang!$E1040,TKB_HK2_Moi_Giang!$K:$K,ThongKe_Phong!E$1,TKB_HK2_Moi_Giang!$L:$L,ThongKe_Phong!E$2)&gt;1,"?","")</f>
        <v/>
      </c>
      <c r="F40" s="372" t="str">
        <f>IF(COUNTIFS(TKB_HK2_Moi_Giang!$N:$N,ThongKe_Phong!$B40,TKB_HK2_Moi_Giang!$K:$K,ThongKe_Phong!F$1,TKB_HK2_Moi_Giang!$L:$L,ThongKe_Phong!F$2)&gt;0,"X","") &amp; IF(COUNTIFS(TKB_HK2_Moi_Giang!$N:$N,TKB_HK2_Moi_Giang!$E1040,TKB_HK2_Moi_Giang!$K:$K,ThongKe_Phong!F$1,TKB_HK2_Moi_Giang!$L:$L,ThongKe_Phong!F$2)&gt;1,"?","")</f>
        <v/>
      </c>
      <c r="G40" s="372" t="str">
        <f>IF(COUNTIFS(TKB_HK2_Moi_Giang!$N:$N,ThongKe_Phong!$B40,TKB_HK2_Moi_Giang!$K:$K,ThongKe_Phong!G$1,TKB_HK2_Moi_Giang!$L:$L,ThongKe_Phong!G$2)&gt;0,"X","") &amp; IF(COUNTIFS(TKB_HK2_Moi_Giang!$N:$N,TKB_HK2_Moi_Giang!$E1040,TKB_HK2_Moi_Giang!$K:$K,ThongKe_Phong!G$1,TKB_HK2_Moi_Giang!$L:$L,ThongKe_Phong!G$2)&gt;1,"?","")</f>
        <v/>
      </c>
      <c r="H40" s="372" t="str">
        <f>IF(COUNTIFS(TKB_HK2_Moi_Giang!$N:$N,ThongKe_Phong!$B40,TKB_HK2_Moi_Giang!$K:$K,ThongKe_Phong!H$1,TKB_HK2_Moi_Giang!$L:$L,ThongKe_Phong!H$2)&gt;0,"X","") &amp; IF(COUNTIFS(TKB_HK2_Moi_Giang!$N:$N,TKB_HK2_Moi_Giang!$E1040,TKB_HK2_Moi_Giang!$K:$K,ThongKe_Phong!H$1,TKB_HK2_Moi_Giang!$L:$L,ThongKe_Phong!H$2)&gt;1,"?","")</f>
        <v/>
      </c>
      <c r="I40" s="372" t="str">
        <f>IF(COUNTIFS(TKB_HK2_Moi_Giang!$N:$N,ThongKe_Phong!$B40,TKB_HK2_Moi_Giang!$K:$K,ThongKe_Phong!I$1,TKB_HK2_Moi_Giang!$L:$L,ThongKe_Phong!I$2)&gt;0,"X","") &amp; IF(COUNTIFS(TKB_HK2_Moi_Giang!$N:$N,TKB_HK2_Moi_Giang!$E1040,TKB_HK2_Moi_Giang!$K:$K,ThongKe_Phong!I$1,TKB_HK2_Moi_Giang!$L:$L,ThongKe_Phong!I$2)&gt;1,"?","")</f>
        <v/>
      </c>
      <c r="J40" s="372" t="str">
        <f>IF(COUNTIFS(TKB_HK2_Moi_Giang!$N:$N,ThongKe_Phong!$B40,TKB_HK2_Moi_Giang!$K:$K,ThongKe_Phong!J$1,TKB_HK2_Moi_Giang!$L:$L,ThongKe_Phong!J$2)&gt;0,"X","") &amp; IF(COUNTIFS(TKB_HK2_Moi_Giang!$N:$N,TKB_HK2_Moi_Giang!$E1040,TKB_HK2_Moi_Giang!$K:$K,ThongKe_Phong!J$1,TKB_HK2_Moi_Giang!$L:$L,ThongKe_Phong!J$2)&gt;1,"?","")</f>
        <v>X</v>
      </c>
      <c r="K40" s="372" t="str">
        <f>IF(COUNTIFS(TKB_HK2_Moi_Giang!$N:$N,ThongKe_Phong!$B40,TKB_HK2_Moi_Giang!$K:$K,ThongKe_Phong!K$1,TKB_HK2_Moi_Giang!$L:$L,ThongKe_Phong!K$2)&gt;0,"X","") &amp; IF(COUNTIFS(TKB_HK2_Moi_Giang!$N:$N,TKB_HK2_Moi_Giang!$E1040,TKB_HK2_Moi_Giang!$K:$K,ThongKe_Phong!K$1,TKB_HK2_Moi_Giang!$L:$L,ThongKe_Phong!K$2)&gt;1,"?","")</f>
        <v/>
      </c>
      <c r="L40" s="372" t="str">
        <f>IF(COUNTIFS(TKB_HK2_Moi_Giang!$N:$N,ThongKe_Phong!$B40,TKB_HK2_Moi_Giang!$K:$K,ThongKe_Phong!L$1,TKB_HK2_Moi_Giang!$L:$L,ThongKe_Phong!L$2)&gt;0,"X","") &amp; IF(COUNTIFS(TKB_HK2_Moi_Giang!$N:$N,TKB_HK2_Moi_Giang!$E1040,TKB_HK2_Moi_Giang!$K:$K,ThongKe_Phong!L$1,TKB_HK2_Moi_Giang!$L:$L,ThongKe_Phong!L$2)&gt;1,"?","")</f>
        <v/>
      </c>
      <c r="M40" s="372" t="str">
        <f>IF(COUNTIFS(TKB_HK2_Moi_Giang!$N:$N,ThongKe_Phong!$B40,TKB_HK2_Moi_Giang!$K:$K,ThongKe_Phong!M$1,TKB_HK2_Moi_Giang!$L:$L,ThongKe_Phong!M$2)&gt;0,"X","") &amp; IF(COUNTIFS(TKB_HK2_Moi_Giang!$N:$N,TKB_HK2_Moi_Giang!$E1040,TKB_HK2_Moi_Giang!$K:$K,ThongKe_Phong!M$1,TKB_HK2_Moi_Giang!$L:$L,ThongKe_Phong!M$2)&gt;1,"?","")</f>
        <v/>
      </c>
      <c r="N40" s="372" t="str">
        <f>IF(COUNTIFS(TKB_HK2_Moi_Giang!$N:$N,ThongKe_Phong!$B40,TKB_HK2_Moi_Giang!$K:$K,ThongKe_Phong!N$1,TKB_HK2_Moi_Giang!$L:$L,ThongKe_Phong!N$2)&gt;0,"X","") &amp; IF(COUNTIFS(TKB_HK2_Moi_Giang!$N:$N,TKB_HK2_Moi_Giang!$E1040,TKB_HK2_Moi_Giang!$K:$K,ThongKe_Phong!N$1,TKB_HK2_Moi_Giang!$L:$L,ThongKe_Phong!N$2)&gt;1,"?","")</f>
        <v/>
      </c>
      <c r="O40" s="372" t="str">
        <f>IF(COUNTIFS(TKB_HK2_Moi_Giang!$N:$N,ThongKe_Phong!$B40,TKB_HK2_Moi_Giang!$K:$K,ThongKe_Phong!O$1,TKB_HK2_Moi_Giang!$L:$L,ThongKe_Phong!O$2)&gt;0,"X","") &amp; IF(COUNTIFS(TKB_HK2_Moi_Giang!$N:$N,TKB_HK2_Moi_Giang!$E1040,TKB_HK2_Moi_Giang!$K:$K,ThongKe_Phong!O$1,TKB_HK2_Moi_Giang!$L:$L,ThongKe_Phong!O$2)&gt;1,"?","")</f>
        <v/>
      </c>
      <c r="P40" s="372" t="str">
        <f>IF(COUNTIFS(TKB_HK2_Moi_Giang!$N:$N,ThongKe_Phong!$B40,TKB_HK2_Moi_Giang!$K:$K,ThongKe_Phong!P$1,TKB_HK2_Moi_Giang!$L:$L,ThongKe_Phong!P$2)&gt;0,"X","") &amp; IF(COUNTIFS(TKB_HK2_Moi_Giang!$N:$N,TKB_HK2_Moi_Giang!$E1040,TKB_HK2_Moi_Giang!$K:$K,ThongKe_Phong!P$1,TKB_HK2_Moi_Giang!$L:$L,ThongKe_Phong!P$2)&gt;1,"?","")</f>
        <v/>
      </c>
      <c r="Q40" s="372" t="str">
        <f>IF(COUNTIFS(TKB_HK2_Moi_Giang!$N:$N,ThongKe_Phong!$B40,TKB_HK2_Moi_Giang!$K:$K,ThongKe_Phong!Q$1,TKB_HK2_Moi_Giang!$L:$L,ThongKe_Phong!Q$2)&gt;0,"X","") &amp; IF(COUNTIFS(TKB_HK2_Moi_Giang!$N:$N,TKB_HK2_Moi_Giang!$E1040,TKB_HK2_Moi_Giang!$K:$K,ThongKe_Phong!Q$1,TKB_HK2_Moi_Giang!$L:$L,ThongKe_Phong!Q$2)&gt;1,"?","")</f>
        <v/>
      </c>
      <c r="R40" s="372" t="str">
        <f>IF(COUNTIFS(TKB_HK2_Moi_Giang!$N:$N,ThongKe_Phong!$B40,TKB_HK2_Moi_Giang!$K:$K,ThongKe_Phong!R$1,TKB_HK2_Moi_Giang!$L:$L,ThongKe_Phong!R$2)&gt;0,"X","") &amp; IF(COUNTIFS(TKB_HK2_Moi_Giang!$N:$N,TKB_HK2_Moi_Giang!$E1040,TKB_HK2_Moi_Giang!$K:$K,ThongKe_Phong!R$1,TKB_HK2_Moi_Giang!$L:$L,ThongKe_Phong!R$2)&gt;1,"?","")</f>
        <v/>
      </c>
      <c r="S40" s="372" t="str">
        <f>IF(COUNTIFS(TKB_HK2_Moi_Giang!$N:$N,ThongKe_Phong!$B40,TKB_HK2_Moi_Giang!$K:$K,ThongKe_Phong!S$1,TKB_HK2_Moi_Giang!$L:$L,ThongKe_Phong!S$2)&gt;0,"X","") &amp; IF(COUNTIFS(TKB_HK2_Moi_Giang!$N:$N,TKB_HK2_Moi_Giang!$E1040,TKB_HK2_Moi_Giang!$K:$K,ThongKe_Phong!S$1,TKB_HK2_Moi_Giang!$L:$L,ThongKe_Phong!S$2)&gt;1,"?","")</f>
        <v/>
      </c>
      <c r="T40" s="372" t="str">
        <f>IF(COUNTIFS(TKB_HK2_Moi_Giang!$N:$N,ThongKe_Phong!$B40,TKB_HK2_Moi_Giang!$K:$K,ThongKe_Phong!T$1,TKB_HK2_Moi_Giang!$L:$L,ThongKe_Phong!T$2)&gt;0,"X","") &amp; IF(COUNTIFS(TKB_HK2_Moi_Giang!$N:$N,TKB_HK2_Moi_Giang!$E1040,TKB_HK2_Moi_Giang!$K:$K,ThongKe_Phong!T$1,TKB_HK2_Moi_Giang!$L:$L,ThongKe_Phong!T$2)&gt;1,"?","")</f>
        <v/>
      </c>
      <c r="U40" s="372" t="str">
        <f>IF(COUNTIFS(TKB_HK2_Moi_Giang!$N:$N,ThongKe_Phong!$B40,TKB_HK2_Moi_Giang!$K:$K,ThongKe_Phong!U$1,TKB_HK2_Moi_Giang!$L:$L,ThongKe_Phong!U$2)&gt;0,"X","") &amp; IF(COUNTIFS(TKB_HK2_Moi_Giang!$N:$N,TKB_HK2_Moi_Giang!$E1040,TKB_HK2_Moi_Giang!$K:$K,ThongKe_Phong!U$1,TKB_HK2_Moi_Giang!$L:$L,ThongKe_Phong!U$2)&gt;1,"?","")</f>
        <v/>
      </c>
      <c r="V40" s="373" t="str">
        <f>IF(COUNTIFS(TKB_HK2_Moi_Giang!$N:$N,ThongKe_Phong!$B40,TKB_HK2_Moi_Giang!$K:$K,ThongKe_Phong!V$1,TKB_HK2_Moi_Giang!$L:$L,ThongKe_Phong!V$2)&gt;0,"X","") &amp; IF(COUNTIFS(TKB_HK2_Moi_Giang!$N:$N,TKB_HK2_Moi_Giang!$E1040,TKB_HK2_Moi_Giang!$K:$K,ThongKe_Phong!V$1,TKB_HK2_Moi_Giang!$L:$L,ThongKe_Phong!V$2)&gt;1,"?","")</f>
        <v>X</v>
      </c>
      <c r="W40" s="373" t="str">
        <f>IF(COUNTIFS(TKB_HK2_Moi_Giang!$N:$N,ThongKe_Phong!$B40,TKB_HK2_Moi_Giang!$K:$K,ThongKe_Phong!W$1,TKB_HK2_Moi_Giang!$L:$L,ThongKe_Phong!W$2)&gt;0,"X","") &amp; IF(COUNTIFS(TKB_HK2_Moi_Giang!$N:$N,TKB_HK2_Moi_Giang!$E1040,TKB_HK2_Moi_Giang!$K:$K,ThongKe_Phong!W$1,TKB_HK2_Moi_Giang!$L:$L,ThongKe_Phong!W$2)&gt;1,"?","")</f>
        <v>X</v>
      </c>
      <c r="X40" s="373" t="str">
        <f>IF(COUNTIFS(TKB_HK2_Moi_Giang!$N:$N,ThongKe_Phong!$B40,TKB_HK2_Moi_Giang!$K:$K,ThongKe_Phong!X$1,TKB_HK2_Moi_Giang!$L:$L,ThongKe_Phong!X$2)&gt;0,"X","") &amp; IF(COUNTIFS(TKB_HK2_Moi_Giang!$N:$N,TKB_HK2_Moi_Giang!$E1040,TKB_HK2_Moi_Giang!$K:$K,ThongKe_Phong!X$1,TKB_HK2_Moi_Giang!$L:$L,ThongKe_Phong!X$2)&gt;1,"?","")</f>
        <v>X</v>
      </c>
      <c r="Y40" s="373" t="str">
        <f>IF(COUNTIFS(TKB_HK2_Moi_Giang!$N:$N,ThongKe_Phong!$B40,TKB_HK2_Moi_Giang!$K:$K,ThongKe_Phong!Y$1,TKB_HK2_Moi_Giang!$L:$L,ThongKe_Phong!Y$2)&gt;0,"X","") &amp; IF(COUNTIFS(TKB_HK2_Moi_Giang!$N:$N,TKB_HK2_Moi_Giang!$E1040,TKB_HK2_Moi_Giang!$K:$K,ThongKe_Phong!Y$1,TKB_HK2_Moi_Giang!$L:$L,ThongKe_Phong!Y$2)&gt;1,"?","")</f>
        <v>X</v>
      </c>
      <c r="Z40" s="373" t="str">
        <f>IF(COUNTIFS(TKB_HK2_Moi_Giang!$N:$N,ThongKe_Phong!$B40,TKB_HK2_Moi_Giang!$K:$K,ThongKe_Phong!Z$1,TKB_HK2_Moi_Giang!$L:$L,ThongKe_Phong!Z$2)&gt;0,"X","") &amp; IF(COUNTIFS(TKB_HK2_Moi_Giang!$N:$N,TKB_HK2_Moi_Giang!$E1040,TKB_HK2_Moi_Giang!$K:$K,ThongKe_Phong!Z$1,TKB_HK2_Moi_Giang!$L:$L,ThongKe_Phong!Z$2)&gt;1,"?","")</f>
        <v>X</v>
      </c>
      <c r="AA40" s="373" t="str">
        <f>IF(COUNTIFS(TKB_HK2_Moi_Giang!$N:$N,ThongKe_Phong!$B40,TKB_HK2_Moi_Giang!$K:$K,ThongKe_Phong!AA$1,TKB_HK2_Moi_Giang!$L:$L,ThongKe_Phong!AA$2)&gt;0,"X","") &amp; IF(COUNTIFS(TKB_HK2_Moi_Giang!$N:$N,TKB_HK2_Moi_Giang!$E1040,TKB_HK2_Moi_Giang!$K:$K,ThongKe_Phong!AA$1,TKB_HK2_Moi_Giang!$L:$L,ThongKe_Phong!AA$2)&gt;1,"?","")</f>
        <v>X</v>
      </c>
      <c r="AB40" s="373" t="str">
        <f>IF(COUNTIFS(TKB_HK2_Moi_Giang!$N:$N,ThongKe_Phong!$B40,TKB_HK2_Moi_Giang!$K:$K,ThongKe_Phong!AB$1,TKB_HK2_Moi_Giang!$L:$L,ThongKe_Phong!AB$2)&gt;0,"X","") &amp; IF(COUNTIFS(TKB_HK2_Moi_Giang!$N:$N,TKB_HK2_Moi_Giang!$E1040,TKB_HK2_Moi_Giang!$K:$K,ThongKe_Phong!AB$1,TKB_HK2_Moi_Giang!$L:$L,ThongKe_Phong!AB$2)&gt;1,"?","")</f>
        <v/>
      </c>
      <c r="AC40" s="373" t="str">
        <f>IF(COUNTIFS(TKB_HK2_Moi_Giang!$N:$N,ThongKe_Phong!$B40,TKB_HK2_Moi_Giang!$K:$K,ThongKe_Phong!AC$1,TKB_HK2_Moi_Giang!$L:$L,ThongKe_Phong!AC$2)&gt;0,"X","") &amp; IF(COUNTIFS(TKB_HK2_Moi_Giang!$N:$N,TKB_HK2_Moi_Giang!$E1040,TKB_HK2_Moi_Giang!$K:$K,ThongKe_Phong!AC$1,TKB_HK2_Moi_Giang!$L:$L,ThongKe_Phong!AC$2)&gt;1,"?","")</f>
        <v/>
      </c>
      <c r="AD40" s="373" t="str">
        <f>IF(COUNTIFS(TKB_HK2_Moi_Giang!$N:$N,ThongKe_Phong!$B40,TKB_HK2_Moi_Giang!$K:$K,ThongKe_Phong!AD$1,TKB_HK2_Moi_Giang!$L:$L,ThongKe_Phong!AD$2)&gt;0,"X","") &amp; IF(COUNTIFS(TKB_HK2_Moi_Giang!$N:$N,TKB_HK2_Moi_Giang!$E1040,TKB_HK2_Moi_Giang!$K:$K,ThongKe_Phong!AD$1,TKB_HK2_Moi_Giang!$L:$L,ThongKe_Phong!AD$2)&gt;1,"?","")</f>
        <v/>
      </c>
      <c r="AE40" s="373" t="str">
        <f>IF(COUNTIFS(TKB_HK2_Moi_Giang!$N:$N,ThongKe_Phong!$B40,TKB_HK2_Moi_Giang!$K:$K,ThongKe_Phong!AE$1,TKB_HK2_Moi_Giang!$L:$L,ThongKe_Phong!AE$2)&gt;0,"X","") &amp; IF(COUNTIFS(TKB_HK2_Moi_Giang!$N:$N,TKB_HK2_Moi_Giang!$E1040,TKB_HK2_Moi_Giang!$K:$K,ThongKe_Phong!AE$1,TKB_HK2_Moi_Giang!$L:$L,ThongKe_Phong!AE$2)&gt;1,"?","")</f>
        <v/>
      </c>
      <c r="AF40" s="373" t="str">
        <f>IF(COUNTIFS(TKB_HK2_Moi_Giang!$N:$N,ThongKe_Phong!$B40,TKB_HK2_Moi_Giang!$K:$K,ThongKe_Phong!AF$1,TKB_HK2_Moi_Giang!$L:$L,ThongKe_Phong!AF$2)&gt;0,"X","") &amp; IF(COUNTIFS(TKB_HK2_Moi_Giang!$N:$N,TKB_HK2_Moi_Giang!$E1040,TKB_HK2_Moi_Giang!$K:$K,ThongKe_Phong!AF$1,TKB_HK2_Moi_Giang!$L:$L,ThongKe_Phong!AF$2)&gt;1,"?","")</f>
        <v/>
      </c>
      <c r="AG40" s="373" t="str">
        <f>IF(COUNTIFS(TKB_HK2_Moi_Giang!$N:$N,ThongKe_Phong!$B40,TKB_HK2_Moi_Giang!$K:$K,ThongKe_Phong!AG$1,TKB_HK2_Moi_Giang!$L:$L,ThongKe_Phong!AG$2)&gt;0,"X","") &amp; IF(COUNTIFS(TKB_HK2_Moi_Giang!$N:$N,TKB_HK2_Moi_Giang!$E1040,TKB_HK2_Moi_Giang!$K:$K,ThongKe_Phong!AG$1,TKB_HK2_Moi_Giang!$L:$L,ThongKe_Phong!AG$2)&gt;1,"?","")</f>
        <v/>
      </c>
    </row>
    <row r="41">
      <c r="A41" s="376"/>
      <c r="B41" s="379" t="s">
        <v>1368</v>
      </c>
      <c r="C41" s="374">
        <v>40.0</v>
      </c>
      <c r="D41" s="372" t="str">
        <f>IF(COUNTIFS(TKB_HK2_Moi_Giang!$N:$N,ThongKe_Phong!$B41,TKB_HK2_Moi_Giang!$K:$K,ThongKe_Phong!D$1,TKB_HK2_Moi_Giang!$L:$L,ThongKe_Phong!D$2)&gt;0,"X","") &amp; IF(COUNTIFS(TKB_HK2_Moi_Giang!$N:$N,TKB_HK2_Moi_Giang!$E1041,TKB_HK2_Moi_Giang!$K:$K,ThongKe_Phong!D$1,TKB_HK2_Moi_Giang!$L:$L,ThongKe_Phong!D$2)&gt;1,"?","")</f>
        <v/>
      </c>
      <c r="E41" s="372" t="str">
        <f>IF(COUNTIFS(TKB_HK2_Moi_Giang!$N:$N,ThongKe_Phong!$B41,TKB_HK2_Moi_Giang!$K:$K,ThongKe_Phong!E$1,TKB_HK2_Moi_Giang!$L:$L,ThongKe_Phong!E$2)&gt;0,"X","") &amp; IF(COUNTIFS(TKB_HK2_Moi_Giang!$N:$N,TKB_HK2_Moi_Giang!$E1041,TKB_HK2_Moi_Giang!$K:$K,ThongKe_Phong!E$1,TKB_HK2_Moi_Giang!$L:$L,ThongKe_Phong!E$2)&gt;1,"?","")</f>
        <v/>
      </c>
      <c r="F41" s="372" t="str">
        <f>IF(COUNTIFS(TKB_HK2_Moi_Giang!$N:$N,ThongKe_Phong!$B41,TKB_HK2_Moi_Giang!$K:$K,ThongKe_Phong!F$1,TKB_HK2_Moi_Giang!$L:$L,ThongKe_Phong!F$2)&gt;0,"X","") &amp; IF(COUNTIFS(TKB_HK2_Moi_Giang!$N:$N,TKB_HK2_Moi_Giang!$E1041,TKB_HK2_Moi_Giang!$K:$K,ThongKe_Phong!F$1,TKB_HK2_Moi_Giang!$L:$L,ThongKe_Phong!F$2)&gt;1,"?","")</f>
        <v/>
      </c>
      <c r="G41" s="372" t="str">
        <f>IF(COUNTIFS(TKB_HK2_Moi_Giang!$N:$N,ThongKe_Phong!$B41,TKB_HK2_Moi_Giang!$K:$K,ThongKe_Phong!G$1,TKB_HK2_Moi_Giang!$L:$L,ThongKe_Phong!G$2)&gt;0,"X","") &amp; IF(COUNTIFS(TKB_HK2_Moi_Giang!$N:$N,TKB_HK2_Moi_Giang!$E1041,TKB_HK2_Moi_Giang!$K:$K,ThongKe_Phong!G$1,TKB_HK2_Moi_Giang!$L:$L,ThongKe_Phong!G$2)&gt;1,"?","")</f>
        <v/>
      </c>
      <c r="H41" s="372" t="str">
        <f>IF(COUNTIFS(TKB_HK2_Moi_Giang!$N:$N,ThongKe_Phong!$B41,TKB_HK2_Moi_Giang!$K:$K,ThongKe_Phong!H$1,TKB_HK2_Moi_Giang!$L:$L,ThongKe_Phong!H$2)&gt;0,"X","") &amp; IF(COUNTIFS(TKB_HK2_Moi_Giang!$N:$N,TKB_HK2_Moi_Giang!$E1041,TKB_HK2_Moi_Giang!$K:$K,ThongKe_Phong!H$1,TKB_HK2_Moi_Giang!$L:$L,ThongKe_Phong!H$2)&gt;1,"?","")</f>
        <v/>
      </c>
      <c r="I41" s="372" t="str">
        <f>IF(COUNTIFS(TKB_HK2_Moi_Giang!$N:$N,ThongKe_Phong!$B41,TKB_HK2_Moi_Giang!$K:$K,ThongKe_Phong!I$1,TKB_HK2_Moi_Giang!$L:$L,ThongKe_Phong!I$2)&gt;0,"X","") &amp; IF(COUNTIFS(TKB_HK2_Moi_Giang!$N:$N,TKB_HK2_Moi_Giang!$E1041,TKB_HK2_Moi_Giang!$K:$K,ThongKe_Phong!I$1,TKB_HK2_Moi_Giang!$L:$L,ThongKe_Phong!I$2)&gt;1,"?","")</f>
        <v/>
      </c>
      <c r="J41" s="372" t="str">
        <f>IF(COUNTIFS(TKB_HK2_Moi_Giang!$N:$N,ThongKe_Phong!$B41,TKB_HK2_Moi_Giang!$K:$K,ThongKe_Phong!J$1,TKB_HK2_Moi_Giang!$L:$L,ThongKe_Phong!J$2)&gt;0,"X","") &amp; IF(COUNTIFS(TKB_HK2_Moi_Giang!$N:$N,TKB_HK2_Moi_Giang!$E1041,TKB_HK2_Moi_Giang!$K:$K,ThongKe_Phong!J$1,TKB_HK2_Moi_Giang!$L:$L,ThongKe_Phong!J$2)&gt;1,"?","")</f>
        <v/>
      </c>
      <c r="K41" s="372" t="str">
        <f>IF(COUNTIFS(TKB_HK2_Moi_Giang!$N:$N,ThongKe_Phong!$B41,TKB_HK2_Moi_Giang!$K:$K,ThongKe_Phong!K$1,TKB_HK2_Moi_Giang!$L:$L,ThongKe_Phong!K$2)&gt;0,"X","") &amp; IF(COUNTIFS(TKB_HK2_Moi_Giang!$N:$N,TKB_HK2_Moi_Giang!$E1041,TKB_HK2_Moi_Giang!$K:$K,ThongKe_Phong!K$1,TKB_HK2_Moi_Giang!$L:$L,ThongKe_Phong!K$2)&gt;1,"?","")</f>
        <v/>
      </c>
      <c r="L41" s="372" t="str">
        <f>IF(COUNTIFS(TKB_HK2_Moi_Giang!$N:$N,ThongKe_Phong!$B41,TKB_HK2_Moi_Giang!$K:$K,ThongKe_Phong!L$1,TKB_HK2_Moi_Giang!$L:$L,ThongKe_Phong!L$2)&gt;0,"X","") &amp; IF(COUNTIFS(TKB_HK2_Moi_Giang!$N:$N,TKB_HK2_Moi_Giang!$E1041,TKB_HK2_Moi_Giang!$K:$K,ThongKe_Phong!L$1,TKB_HK2_Moi_Giang!$L:$L,ThongKe_Phong!L$2)&gt;1,"?","")</f>
        <v/>
      </c>
      <c r="M41" s="372" t="str">
        <f>IF(COUNTIFS(TKB_HK2_Moi_Giang!$N:$N,ThongKe_Phong!$B41,TKB_HK2_Moi_Giang!$K:$K,ThongKe_Phong!M$1,TKB_HK2_Moi_Giang!$L:$L,ThongKe_Phong!M$2)&gt;0,"X","") &amp; IF(COUNTIFS(TKB_HK2_Moi_Giang!$N:$N,TKB_HK2_Moi_Giang!$E1041,TKB_HK2_Moi_Giang!$K:$K,ThongKe_Phong!M$1,TKB_HK2_Moi_Giang!$L:$L,ThongKe_Phong!M$2)&gt;1,"?","")</f>
        <v/>
      </c>
      <c r="N41" s="372" t="str">
        <f>IF(COUNTIFS(TKB_HK2_Moi_Giang!$N:$N,ThongKe_Phong!$B41,TKB_HK2_Moi_Giang!$K:$K,ThongKe_Phong!N$1,TKB_HK2_Moi_Giang!$L:$L,ThongKe_Phong!N$2)&gt;0,"X","") &amp; IF(COUNTIFS(TKB_HK2_Moi_Giang!$N:$N,TKB_HK2_Moi_Giang!$E1041,TKB_HK2_Moi_Giang!$K:$K,ThongKe_Phong!N$1,TKB_HK2_Moi_Giang!$L:$L,ThongKe_Phong!N$2)&gt;1,"?","")</f>
        <v/>
      </c>
      <c r="O41" s="372" t="str">
        <f>IF(COUNTIFS(TKB_HK2_Moi_Giang!$N:$N,ThongKe_Phong!$B41,TKB_HK2_Moi_Giang!$K:$K,ThongKe_Phong!O$1,TKB_HK2_Moi_Giang!$L:$L,ThongKe_Phong!O$2)&gt;0,"X","") &amp; IF(COUNTIFS(TKB_HK2_Moi_Giang!$N:$N,TKB_HK2_Moi_Giang!$E1041,TKB_HK2_Moi_Giang!$K:$K,ThongKe_Phong!O$1,TKB_HK2_Moi_Giang!$L:$L,ThongKe_Phong!O$2)&gt;1,"?","")</f>
        <v/>
      </c>
      <c r="P41" s="372" t="str">
        <f>IF(COUNTIFS(TKB_HK2_Moi_Giang!$N:$N,ThongKe_Phong!$B41,TKB_HK2_Moi_Giang!$K:$K,ThongKe_Phong!P$1,TKB_HK2_Moi_Giang!$L:$L,ThongKe_Phong!P$2)&gt;0,"X","") &amp; IF(COUNTIFS(TKB_HK2_Moi_Giang!$N:$N,TKB_HK2_Moi_Giang!$E1041,TKB_HK2_Moi_Giang!$K:$K,ThongKe_Phong!P$1,TKB_HK2_Moi_Giang!$L:$L,ThongKe_Phong!P$2)&gt;1,"?","")</f>
        <v/>
      </c>
      <c r="Q41" s="372" t="str">
        <f>IF(COUNTIFS(TKB_HK2_Moi_Giang!$N:$N,ThongKe_Phong!$B41,TKB_HK2_Moi_Giang!$K:$K,ThongKe_Phong!Q$1,TKB_HK2_Moi_Giang!$L:$L,ThongKe_Phong!Q$2)&gt;0,"X","") &amp; IF(COUNTIFS(TKB_HK2_Moi_Giang!$N:$N,TKB_HK2_Moi_Giang!$E1041,TKB_HK2_Moi_Giang!$K:$K,ThongKe_Phong!Q$1,TKB_HK2_Moi_Giang!$L:$L,ThongKe_Phong!Q$2)&gt;1,"?","")</f>
        <v/>
      </c>
      <c r="R41" s="372" t="str">
        <f>IF(COUNTIFS(TKB_HK2_Moi_Giang!$N:$N,ThongKe_Phong!$B41,TKB_HK2_Moi_Giang!$K:$K,ThongKe_Phong!R$1,TKB_HK2_Moi_Giang!$L:$L,ThongKe_Phong!R$2)&gt;0,"X","") &amp; IF(COUNTIFS(TKB_HK2_Moi_Giang!$N:$N,TKB_HK2_Moi_Giang!$E1041,TKB_HK2_Moi_Giang!$K:$K,ThongKe_Phong!R$1,TKB_HK2_Moi_Giang!$L:$L,ThongKe_Phong!R$2)&gt;1,"?","")</f>
        <v/>
      </c>
      <c r="S41" s="372" t="str">
        <f>IF(COUNTIFS(TKB_HK2_Moi_Giang!$N:$N,ThongKe_Phong!$B41,TKB_HK2_Moi_Giang!$K:$K,ThongKe_Phong!S$1,TKB_HK2_Moi_Giang!$L:$L,ThongKe_Phong!S$2)&gt;0,"X","") &amp; IF(COUNTIFS(TKB_HK2_Moi_Giang!$N:$N,TKB_HK2_Moi_Giang!$E1041,TKB_HK2_Moi_Giang!$K:$K,ThongKe_Phong!S$1,TKB_HK2_Moi_Giang!$L:$L,ThongKe_Phong!S$2)&gt;1,"?","")</f>
        <v/>
      </c>
      <c r="T41" s="372" t="str">
        <f>IF(COUNTIFS(TKB_HK2_Moi_Giang!$N:$N,ThongKe_Phong!$B41,TKB_HK2_Moi_Giang!$K:$K,ThongKe_Phong!T$1,TKB_HK2_Moi_Giang!$L:$L,ThongKe_Phong!T$2)&gt;0,"X","") &amp; IF(COUNTIFS(TKB_HK2_Moi_Giang!$N:$N,TKB_HK2_Moi_Giang!$E1041,TKB_HK2_Moi_Giang!$K:$K,ThongKe_Phong!T$1,TKB_HK2_Moi_Giang!$L:$L,ThongKe_Phong!T$2)&gt;1,"?","")</f>
        <v/>
      </c>
      <c r="U41" s="372" t="str">
        <f>IF(COUNTIFS(TKB_HK2_Moi_Giang!$N:$N,ThongKe_Phong!$B41,TKB_HK2_Moi_Giang!$K:$K,ThongKe_Phong!U$1,TKB_HK2_Moi_Giang!$L:$L,ThongKe_Phong!U$2)&gt;0,"X","") &amp; IF(COUNTIFS(TKB_HK2_Moi_Giang!$N:$N,TKB_HK2_Moi_Giang!$E1041,TKB_HK2_Moi_Giang!$K:$K,ThongKe_Phong!U$1,TKB_HK2_Moi_Giang!$L:$L,ThongKe_Phong!U$2)&gt;1,"?","")</f>
        <v/>
      </c>
      <c r="V41" s="373" t="str">
        <f>IF(COUNTIFS(TKB_HK2_Moi_Giang!$N:$N,ThongKe_Phong!$B41,TKB_HK2_Moi_Giang!$K:$K,ThongKe_Phong!V$1,TKB_HK2_Moi_Giang!$L:$L,ThongKe_Phong!V$2)&gt;0,"X","") &amp; IF(COUNTIFS(TKB_HK2_Moi_Giang!$N:$N,TKB_HK2_Moi_Giang!$E1041,TKB_HK2_Moi_Giang!$K:$K,ThongKe_Phong!V$1,TKB_HK2_Moi_Giang!$L:$L,ThongKe_Phong!V$2)&gt;1,"?","")</f>
        <v>X</v>
      </c>
      <c r="W41" s="373" t="str">
        <f>IF(COUNTIFS(TKB_HK2_Moi_Giang!$N:$N,ThongKe_Phong!$B41,TKB_HK2_Moi_Giang!$K:$K,ThongKe_Phong!W$1,TKB_HK2_Moi_Giang!$L:$L,ThongKe_Phong!W$2)&gt;0,"X","") &amp; IF(COUNTIFS(TKB_HK2_Moi_Giang!$N:$N,TKB_HK2_Moi_Giang!$E1041,TKB_HK2_Moi_Giang!$K:$K,ThongKe_Phong!W$1,TKB_HK2_Moi_Giang!$L:$L,ThongKe_Phong!W$2)&gt;1,"?","")</f>
        <v>X</v>
      </c>
      <c r="X41" s="373" t="str">
        <f>IF(COUNTIFS(TKB_HK2_Moi_Giang!$N:$N,ThongKe_Phong!$B41,TKB_HK2_Moi_Giang!$K:$K,ThongKe_Phong!X$1,TKB_HK2_Moi_Giang!$L:$L,ThongKe_Phong!X$2)&gt;0,"X","") &amp; IF(COUNTIFS(TKB_HK2_Moi_Giang!$N:$N,TKB_HK2_Moi_Giang!$E1041,TKB_HK2_Moi_Giang!$K:$K,ThongKe_Phong!X$1,TKB_HK2_Moi_Giang!$L:$L,ThongKe_Phong!X$2)&gt;1,"?","")</f>
        <v>X</v>
      </c>
      <c r="Y41" s="373" t="str">
        <f>IF(COUNTIFS(TKB_HK2_Moi_Giang!$N:$N,ThongKe_Phong!$B41,TKB_HK2_Moi_Giang!$K:$K,ThongKe_Phong!Y$1,TKB_HK2_Moi_Giang!$L:$L,ThongKe_Phong!Y$2)&gt;0,"X","") &amp; IF(COUNTIFS(TKB_HK2_Moi_Giang!$N:$N,TKB_HK2_Moi_Giang!$E1041,TKB_HK2_Moi_Giang!$K:$K,ThongKe_Phong!Y$1,TKB_HK2_Moi_Giang!$L:$L,ThongKe_Phong!Y$2)&gt;1,"?","")</f>
        <v>X</v>
      </c>
      <c r="Z41" s="373" t="str">
        <f>IF(COUNTIFS(TKB_HK2_Moi_Giang!$N:$N,ThongKe_Phong!$B41,TKB_HK2_Moi_Giang!$K:$K,ThongKe_Phong!Z$1,TKB_HK2_Moi_Giang!$L:$L,ThongKe_Phong!Z$2)&gt;0,"X","") &amp; IF(COUNTIFS(TKB_HK2_Moi_Giang!$N:$N,TKB_HK2_Moi_Giang!$E1041,TKB_HK2_Moi_Giang!$K:$K,ThongKe_Phong!Z$1,TKB_HK2_Moi_Giang!$L:$L,ThongKe_Phong!Z$2)&gt;1,"?","")</f>
        <v>X</v>
      </c>
      <c r="AA41" s="373" t="str">
        <f>IF(COUNTIFS(TKB_HK2_Moi_Giang!$N:$N,ThongKe_Phong!$B41,TKB_HK2_Moi_Giang!$K:$K,ThongKe_Phong!AA$1,TKB_HK2_Moi_Giang!$L:$L,ThongKe_Phong!AA$2)&gt;0,"X","") &amp; IF(COUNTIFS(TKB_HK2_Moi_Giang!$N:$N,TKB_HK2_Moi_Giang!$E1041,TKB_HK2_Moi_Giang!$K:$K,ThongKe_Phong!AA$1,TKB_HK2_Moi_Giang!$L:$L,ThongKe_Phong!AA$2)&gt;1,"?","")</f>
        <v>X</v>
      </c>
      <c r="AB41" s="373" t="str">
        <f>IF(COUNTIFS(TKB_HK2_Moi_Giang!$N:$N,ThongKe_Phong!$B41,TKB_HK2_Moi_Giang!$K:$K,ThongKe_Phong!AB$1,TKB_HK2_Moi_Giang!$L:$L,ThongKe_Phong!AB$2)&gt;0,"X","") &amp; IF(COUNTIFS(TKB_HK2_Moi_Giang!$N:$N,TKB_HK2_Moi_Giang!$E1041,TKB_HK2_Moi_Giang!$K:$K,ThongKe_Phong!AB$1,TKB_HK2_Moi_Giang!$L:$L,ThongKe_Phong!AB$2)&gt;1,"?","")</f>
        <v/>
      </c>
      <c r="AC41" s="373" t="str">
        <f>IF(COUNTIFS(TKB_HK2_Moi_Giang!$N:$N,ThongKe_Phong!$B41,TKB_HK2_Moi_Giang!$K:$K,ThongKe_Phong!AC$1,TKB_HK2_Moi_Giang!$L:$L,ThongKe_Phong!AC$2)&gt;0,"X","") &amp; IF(COUNTIFS(TKB_HK2_Moi_Giang!$N:$N,TKB_HK2_Moi_Giang!$E1041,TKB_HK2_Moi_Giang!$K:$K,ThongKe_Phong!AC$1,TKB_HK2_Moi_Giang!$L:$L,ThongKe_Phong!AC$2)&gt;1,"?","")</f>
        <v/>
      </c>
      <c r="AD41" s="373" t="str">
        <f>IF(COUNTIFS(TKB_HK2_Moi_Giang!$N:$N,ThongKe_Phong!$B41,TKB_HK2_Moi_Giang!$K:$K,ThongKe_Phong!AD$1,TKB_HK2_Moi_Giang!$L:$L,ThongKe_Phong!AD$2)&gt;0,"X","") &amp; IF(COUNTIFS(TKB_HK2_Moi_Giang!$N:$N,TKB_HK2_Moi_Giang!$E1041,TKB_HK2_Moi_Giang!$K:$K,ThongKe_Phong!AD$1,TKB_HK2_Moi_Giang!$L:$L,ThongKe_Phong!AD$2)&gt;1,"?","")</f>
        <v/>
      </c>
      <c r="AE41" s="373" t="str">
        <f>IF(COUNTIFS(TKB_HK2_Moi_Giang!$N:$N,ThongKe_Phong!$B41,TKB_HK2_Moi_Giang!$K:$K,ThongKe_Phong!AE$1,TKB_HK2_Moi_Giang!$L:$L,ThongKe_Phong!AE$2)&gt;0,"X","") &amp; IF(COUNTIFS(TKB_HK2_Moi_Giang!$N:$N,TKB_HK2_Moi_Giang!$E1041,TKB_HK2_Moi_Giang!$K:$K,ThongKe_Phong!AE$1,TKB_HK2_Moi_Giang!$L:$L,ThongKe_Phong!AE$2)&gt;1,"?","")</f>
        <v/>
      </c>
      <c r="AF41" s="373" t="str">
        <f>IF(COUNTIFS(TKB_HK2_Moi_Giang!$N:$N,ThongKe_Phong!$B41,TKB_HK2_Moi_Giang!$K:$K,ThongKe_Phong!AF$1,TKB_HK2_Moi_Giang!$L:$L,ThongKe_Phong!AF$2)&gt;0,"X","") &amp; IF(COUNTIFS(TKB_HK2_Moi_Giang!$N:$N,TKB_HK2_Moi_Giang!$E1041,TKB_HK2_Moi_Giang!$K:$K,ThongKe_Phong!AF$1,TKB_HK2_Moi_Giang!$L:$L,ThongKe_Phong!AF$2)&gt;1,"?","")</f>
        <v/>
      </c>
      <c r="AG41" s="373" t="str">
        <f>IF(COUNTIFS(TKB_HK2_Moi_Giang!$N:$N,ThongKe_Phong!$B41,TKB_HK2_Moi_Giang!$K:$K,ThongKe_Phong!AG$1,TKB_HK2_Moi_Giang!$L:$L,ThongKe_Phong!AG$2)&gt;0,"X","") &amp; IF(COUNTIFS(TKB_HK2_Moi_Giang!$N:$N,TKB_HK2_Moi_Giang!$E1041,TKB_HK2_Moi_Giang!$K:$K,ThongKe_Phong!AG$1,TKB_HK2_Moi_Giang!$L:$L,ThongKe_Phong!AG$2)&gt;1,"?","")</f>
        <v/>
      </c>
    </row>
    <row r="42">
      <c r="A42" s="376"/>
      <c r="B42" s="374" t="s">
        <v>1265</v>
      </c>
      <c r="C42" s="374" t="s">
        <v>1399</v>
      </c>
      <c r="D42" s="372" t="str">
        <f>IF(COUNTIFS(TKB_HK2_Moi_Giang!$N:$N,ThongKe_Phong!$B42,TKB_HK2_Moi_Giang!$K:$K,ThongKe_Phong!D$1,TKB_HK2_Moi_Giang!$L:$L,ThongKe_Phong!D$2)&gt;0,"X","") &amp; IF(COUNTIFS(TKB_HK2_Moi_Giang!$N:$N,#REF!,TKB_HK2_Moi_Giang!$K:$K,ThongKe_Phong!D$1,TKB_HK2_Moi_Giang!$L:$L,ThongKe_Phong!D$2)&gt;1,"?","")</f>
        <v/>
      </c>
      <c r="E42" s="372" t="str">
        <f>IF(COUNTIFS(TKB_HK2_Moi_Giang!$N:$N,ThongKe_Phong!$B42,TKB_HK2_Moi_Giang!$K:$K,ThongKe_Phong!E$1,TKB_HK2_Moi_Giang!$L:$L,ThongKe_Phong!E$2)&gt;0,"X","") &amp; IF(COUNTIFS(TKB_HK2_Moi_Giang!$N:$N,#REF!,TKB_HK2_Moi_Giang!$K:$K,ThongKe_Phong!E$1,TKB_HK2_Moi_Giang!$L:$L,ThongKe_Phong!E$2)&gt;1,"?","")</f>
        <v/>
      </c>
      <c r="F42" s="372" t="str">
        <f>IF(COUNTIFS(TKB_HK2_Moi_Giang!$N:$N,ThongKe_Phong!$B42,TKB_HK2_Moi_Giang!$K:$K,ThongKe_Phong!F$1,TKB_HK2_Moi_Giang!$L:$L,ThongKe_Phong!F$2)&gt;0,"X","") &amp; IF(COUNTIFS(TKB_HK2_Moi_Giang!$N:$N,#REF!,TKB_HK2_Moi_Giang!$K:$K,ThongKe_Phong!F$1,TKB_HK2_Moi_Giang!$L:$L,ThongKe_Phong!F$2)&gt;1,"?","")</f>
        <v/>
      </c>
      <c r="G42" s="372" t="str">
        <f>IF(COUNTIFS(TKB_HK2_Moi_Giang!$N:$N,ThongKe_Phong!$B42,TKB_HK2_Moi_Giang!$K:$K,ThongKe_Phong!G$1,TKB_HK2_Moi_Giang!$L:$L,ThongKe_Phong!G$2)&gt;0,"X","") &amp; IF(COUNTIFS(TKB_HK2_Moi_Giang!$N:$N,#REF!,TKB_HK2_Moi_Giang!$K:$K,ThongKe_Phong!G$1,TKB_HK2_Moi_Giang!$L:$L,ThongKe_Phong!G$2)&gt;1,"?","")</f>
        <v/>
      </c>
      <c r="H42" s="372" t="str">
        <f>IF(COUNTIFS(TKB_HK2_Moi_Giang!$N:$N,ThongKe_Phong!$B42,TKB_HK2_Moi_Giang!$K:$K,ThongKe_Phong!H$1,TKB_HK2_Moi_Giang!$L:$L,ThongKe_Phong!H$2)&gt;0,"X","") &amp; IF(COUNTIFS(TKB_HK2_Moi_Giang!$N:$N,#REF!,TKB_HK2_Moi_Giang!$K:$K,ThongKe_Phong!H$1,TKB_HK2_Moi_Giang!$L:$L,ThongKe_Phong!H$2)&gt;1,"?","")</f>
        <v/>
      </c>
      <c r="I42" s="372" t="str">
        <f>IF(COUNTIFS(TKB_HK2_Moi_Giang!$N:$N,ThongKe_Phong!$B42,TKB_HK2_Moi_Giang!$K:$K,ThongKe_Phong!I$1,TKB_HK2_Moi_Giang!$L:$L,ThongKe_Phong!I$2)&gt;0,"X","") &amp; IF(COUNTIFS(TKB_HK2_Moi_Giang!$N:$N,#REF!,TKB_HK2_Moi_Giang!$K:$K,ThongKe_Phong!I$1,TKB_HK2_Moi_Giang!$L:$L,ThongKe_Phong!I$2)&gt;1,"?","")</f>
        <v/>
      </c>
      <c r="J42" s="372" t="str">
        <f>IF(COUNTIFS(TKB_HK2_Moi_Giang!$N:$N,ThongKe_Phong!$B42,TKB_HK2_Moi_Giang!$K:$K,ThongKe_Phong!J$1,TKB_HK2_Moi_Giang!$L:$L,ThongKe_Phong!J$2)&gt;0,"X","") &amp; IF(COUNTIFS(TKB_HK2_Moi_Giang!$N:$N,#REF!,TKB_HK2_Moi_Giang!$K:$K,ThongKe_Phong!J$1,TKB_HK2_Moi_Giang!$L:$L,ThongKe_Phong!J$2)&gt;1,"?","")</f>
        <v>X</v>
      </c>
      <c r="K42" s="372" t="str">
        <f>IF(COUNTIFS(TKB_HK2_Moi_Giang!$N:$N,ThongKe_Phong!$B42,TKB_HK2_Moi_Giang!$K:$K,ThongKe_Phong!K$1,TKB_HK2_Moi_Giang!$L:$L,ThongKe_Phong!K$2)&gt;0,"X","") &amp; IF(COUNTIFS(TKB_HK2_Moi_Giang!$N:$N,#REF!,TKB_HK2_Moi_Giang!$K:$K,ThongKe_Phong!K$1,TKB_HK2_Moi_Giang!$L:$L,ThongKe_Phong!K$2)&gt;1,"?","")</f>
        <v>X</v>
      </c>
      <c r="L42" s="372" t="str">
        <f>IF(COUNTIFS(TKB_HK2_Moi_Giang!$N:$N,ThongKe_Phong!$B42,TKB_HK2_Moi_Giang!$K:$K,ThongKe_Phong!L$1,TKB_HK2_Moi_Giang!$L:$L,ThongKe_Phong!L$2)&gt;0,"X","") &amp; IF(COUNTIFS(TKB_HK2_Moi_Giang!$N:$N,#REF!,TKB_HK2_Moi_Giang!$K:$K,ThongKe_Phong!L$1,TKB_HK2_Moi_Giang!$L:$L,ThongKe_Phong!L$2)&gt;1,"?","")</f>
        <v>X</v>
      </c>
      <c r="M42" s="372" t="str">
        <f>IF(COUNTIFS(TKB_HK2_Moi_Giang!$N:$N,ThongKe_Phong!$B42,TKB_HK2_Moi_Giang!$K:$K,ThongKe_Phong!M$1,TKB_HK2_Moi_Giang!$L:$L,ThongKe_Phong!M$2)&gt;0,"X","") &amp; IF(COUNTIFS(TKB_HK2_Moi_Giang!$N:$N,#REF!,TKB_HK2_Moi_Giang!$K:$K,ThongKe_Phong!M$1,TKB_HK2_Moi_Giang!$L:$L,ThongKe_Phong!M$2)&gt;1,"?","")</f>
        <v>X</v>
      </c>
      <c r="N42" s="372" t="str">
        <f>IF(COUNTIFS(TKB_HK2_Moi_Giang!$N:$N,ThongKe_Phong!$B42,TKB_HK2_Moi_Giang!$K:$K,ThongKe_Phong!N$1,TKB_HK2_Moi_Giang!$L:$L,ThongKe_Phong!N$2)&gt;0,"X","") &amp; IF(COUNTIFS(TKB_HK2_Moi_Giang!$N:$N,#REF!,TKB_HK2_Moi_Giang!$K:$K,ThongKe_Phong!N$1,TKB_HK2_Moi_Giang!$L:$L,ThongKe_Phong!N$2)&gt;1,"?","")</f>
        <v>X</v>
      </c>
      <c r="O42" s="372" t="str">
        <f>IF(COUNTIFS(TKB_HK2_Moi_Giang!$N:$N,ThongKe_Phong!$B42,TKB_HK2_Moi_Giang!$K:$K,ThongKe_Phong!O$1,TKB_HK2_Moi_Giang!$L:$L,ThongKe_Phong!O$2)&gt;0,"X","") &amp; IF(COUNTIFS(TKB_HK2_Moi_Giang!$N:$N,#REF!,TKB_HK2_Moi_Giang!$K:$K,ThongKe_Phong!O$1,TKB_HK2_Moi_Giang!$L:$L,ThongKe_Phong!O$2)&gt;1,"?","")</f>
        <v>X</v>
      </c>
      <c r="P42" s="372" t="str">
        <f>IF(COUNTIFS(TKB_HK2_Moi_Giang!$N:$N,ThongKe_Phong!$B42,TKB_HK2_Moi_Giang!$K:$K,ThongKe_Phong!P$1,TKB_HK2_Moi_Giang!$L:$L,ThongKe_Phong!P$2)&gt;0,"X","") &amp; IF(COUNTIFS(TKB_HK2_Moi_Giang!$N:$N,#REF!,TKB_HK2_Moi_Giang!$K:$K,ThongKe_Phong!P$1,TKB_HK2_Moi_Giang!$L:$L,ThongKe_Phong!P$2)&gt;1,"?","")</f>
        <v/>
      </c>
      <c r="Q42" s="372" t="str">
        <f>IF(COUNTIFS(TKB_HK2_Moi_Giang!$N:$N,ThongKe_Phong!$B42,TKB_HK2_Moi_Giang!$K:$K,ThongKe_Phong!Q$1,TKB_HK2_Moi_Giang!$L:$L,ThongKe_Phong!Q$2)&gt;0,"X","") &amp; IF(COUNTIFS(TKB_HK2_Moi_Giang!$N:$N,#REF!,TKB_HK2_Moi_Giang!$K:$K,ThongKe_Phong!Q$1,TKB_HK2_Moi_Giang!$L:$L,ThongKe_Phong!Q$2)&gt;1,"?","")</f>
        <v/>
      </c>
      <c r="R42" s="372" t="str">
        <f>IF(COUNTIFS(TKB_HK2_Moi_Giang!$N:$N,ThongKe_Phong!$B42,TKB_HK2_Moi_Giang!$K:$K,ThongKe_Phong!R$1,TKB_HK2_Moi_Giang!$L:$L,ThongKe_Phong!R$2)&gt;0,"X","") &amp; IF(COUNTIFS(TKB_HK2_Moi_Giang!$N:$N,#REF!,TKB_HK2_Moi_Giang!$K:$K,ThongKe_Phong!R$1,TKB_HK2_Moi_Giang!$L:$L,ThongKe_Phong!R$2)&gt;1,"?","")</f>
        <v/>
      </c>
      <c r="S42" s="372" t="str">
        <f>IF(COUNTIFS(TKB_HK2_Moi_Giang!$N:$N,ThongKe_Phong!$B42,TKB_HK2_Moi_Giang!$K:$K,ThongKe_Phong!S$1,TKB_HK2_Moi_Giang!$L:$L,ThongKe_Phong!S$2)&gt;0,"X","") &amp; IF(COUNTIFS(TKB_HK2_Moi_Giang!$N:$N,#REF!,TKB_HK2_Moi_Giang!$K:$K,ThongKe_Phong!S$1,TKB_HK2_Moi_Giang!$L:$L,ThongKe_Phong!S$2)&gt;1,"?","")</f>
        <v/>
      </c>
      <c r="T42" s="372" t="str">
        <f>IF(COUNTIFS(TKB_HK2_Moi_Giang!$N:$N,ThongKe_Phong!$B42,TKB_HK2_Moi_Giang!$K:$K,ThongKe_Phong!T$1,TKB_HK2_Moi_Giang!$L:$L,ThongKe_Phong!T$2)&gt;0,"X","") &amp; IF(COUNTIFS(TKB_HK2_Moi_Giang!$N:$N,#REF!,TKB_HK2_Moi_Giang!$K:$K,ThongKe_Phong!T$1,TKB_HK2_Moi_Giang!$L:$L,ThongKe_Phong!T$2)&gt;1,"?","")</f>
        <v/>
      </c>
      <c r="U42" s="372" t="str">
        <f>IF(COUNTIFS(TKB_HK2_Moi_Giang!$N:$N,ThongKe_Phong!$B42,TKB_HK2_Moi_Giang!$K:$K,ThongKe_Phong!U$1,TKB_HK2_Moi_Giang!$L:$L,ThongKe_Phong!U$2)&gt;0,"X","") &amp; IF(COUNTIFS(TKB_HK2_Moi_Giang!$N:$N,#REF!,TKB_HK2_Moi_Giang!$K:$K,ThongKe_Phong!U$1,TKB_HK2_Moi_Giang!$L:$L,ThongKe_Phong!U$2)&gt;1,"?","")</f>
        <v/>
      </c>
      <c r="V42" s="373" t="str">
        <f>IF(COUNTIFS(TKB_HK2_Moi_Giang!$N:$N,ThongKe_Phong!$B42,TKB_HK2_Moi_Giang!$K:$K,ThongKe_Phong!V$1,TKB_HK2_Moi_Giang!$L:$L,ThongKe_Phong!V$2)&gt;0,"X","") &amp; IF(COUNTIFS(TKB_HK2_Moi_Giang!$N:$N,#REF!,TKB_HK2_Moi_Giang!$K:$K,ThongKe_Phong!V$1,TKB_HK2_Moi_Giang!$L:$L,ThongKe_Phong!V$2)&gt;1,"?","")</f>
        <v/>
      </c>
      <c r="W42" s="373" t="str">
        <f>IF(COUNTIFS(TKB_HK2_Moi_Giang!$N:$N,ThongKe_Phong!$B42,TKB_HK2_Moi_Giang!$K:$K,ThongKe_Phong!W$1,TKB_HK2_Moi_Giang!$L:$L,ThongKe_Phong!W$2)&gt;0,"X","") &amp; IF(COUNTIFS(TKB_HK2_Moi_Giang!$N:$N,#REF!,TKB_HK2_Moi_Giang!$K:$K,ThongKe_Phong!W$1,TKB_HK2_Moi_Giang!$L:$L,ThongKe_Phong!W$2)&gt;1,"?","")</f>
        <v/>
      </c>
      <c r="X42" s="373" t="str">
        <f>IF(COUNTIFS(TKB_HK2_Moi_Giang!$N:$N,ThongKe_Phong!$B42,TKB_HK2_Moi_Giang!$K:$K,ThongKe_Phong!X$1,TKB_HK2_Moi_Giang!$L:$L,ThongKe_Phong!X$2)&gt;0,"X","") &amp; IF(COUNTIFS(TKB_HK2_Moi_Giang!$N:$N,#REF!,TKB_HK2_Moi_Giang!$K:$K,ThongKe_Phong!X$1,TKB_HK2_Moi_Giang!$L:$L,ThongKe_Phong!X$2)&gt;1,"?","")</f>
        <v/>
      </c>
      <c r="Y42" s="373" t="str">
        <f>IF(COUNTIFS(TKB_HK2_Moi_Giang!$N:$N,ThongKe_Phong!$B42,TKB_HK2_Moi_Giang!$K:$K,ThongKe_Phong!Y$1,TKB_HK2_Moi_Giang!$L:$L,ThongKe_Phong!Y$2)&gt;0,"X","") &amp; IF(COUNTIFS(TKB_HK2_Moi_Giang!$N:$N,#REF!,TKB_HK2_Moi_Giang!$K:$K,ThongKe_Phong!Y$1,TKB_HK2_Moi_Giang!$L:$L,ThongKe_Phong!Y$2)&gt;1,"?","")</f>
        <v/>
      </c>
      <c r="Z42" s="373" t="str">
        <f>IF(COUNTIFS(TKB_HK2_Moi_Giang!$N:$N,ThongKe_Phong!$B42,TKB_HK2_Moi_Giang!$K:$K,ThongKe_Phong!Z$1,TKB_HK2_Moi_Giang!$L:$L,ThongKe_Phong!Z$2)&gt;0,"X","") &amp; IF(COUNTIFS(TKB_HK2_Moi_Giang!$N:$N,#REF!,TKB_HK2_Moi_Giang!$K:$K,ThongKe_Phong!Z$1,TKB_HK2_Moi_Giang!$L:$L,ThongKe_Phong!Z$2)&gt;1,"?","")</f>
        <v/>
      </c>
      <c r="AA42" s="373" t="str">
        <f>IF(COUNTIFS(TKB_HK2_Moi_Giang!$N:$N,ThongKe_Phong!$B42,TKB_HK2_Moi_Giang!$K:$K,ThongKe_Phong!AA$1,TKB_HK2_Moi_Giang!$L:$L,ThongKe_Phong!AA$2)&gt;0,"X","") &amp; IF(COUNTIFS(TKB_HK2_Moi_Giang!$N:$N,#REF!,TKB_HK2_Moi_Giang!$K:$K,ThongKe_Phong!AA$1,TKB_HK2_Moi_Giang!$L:$L,ThongKe_Phong!AA$2)&gt;1,"?","")</f>
        <v/>
      </c>
      <c r="AB42" s="373" t="str">
        <f>IF(COUNTIFS(TKB_HK2_Moi_Giang!$N:$N,ThongKe_Phong!$B42,TKB_HK2_Moi_Giang!$K:$K,ThongKe_Phong!AB$1,TKB_HK2_Moi_Giang!$L:$L,ThongKe_Phong!AB$2)&gt;0,"X","") &amp; IF(COUNTIFS(TKB_HK2_Moi_Giang!$N:$N,#REF!,TKB_HK2_Moi_Giang!$K:$K,ThongKe_Phong!AB$1,TKB_HK2_Moi_Giang!$L:$L,ThongKe_Phong!AB$2)&gt;1,"?","")</f>
        <v/>
      </c>
      <c r="AC42" s="373" t="str">
        <f>IF(COUNTIFS(TKB_HK2_Moi_Giang!$N:$N,ThongKe_Phong!$B42,TKB_HK2_Moi_Giang!$K:$K,ThongKe_Phong!AC$1,TKB_HK2_Moi_Giang!$L:$L,ThongKe_Phong!AC$2)&gt;0,"X","") &amp; IF(COUNTIFS(TKB_HK2_Moi_Giang!$N:$N,#REF!,TKB_HK2_Moi_Giang!$K:$K,ThongKe_Phong!AC$1,TKB_HK2_Moi_Giang!$L:$L,ThongKe_Phong!AC$2)&gt;1,"?","")</f>
        <v/>
      </c>
      <c r="AD42" s="373" t="str">
        <f>IF(COUNTIFS(TKB_HK2_Moi_Giang!$N:$N,ThongKe_Phong!$B42,TKB_HK2_Moi_Giang!$K:$K,ThongKe_Phong!AD$1,TKB_HK2_Moi_Giang!$L:$L,ThongKe_Phong!AD$2)&gt;0,"X","") &amp; IF(COUNTIFS(TKB_HK2_Moi_Giang!$N:$N,#REF!,TKB_HK2_Moi_Giang!$K:$K,ThongKe_Phong!AD$1,TKB_HK2_Moi_Giang!$L:$L,ThongKe_Phong!AD$2)&gt;1,"?","")</f>
        <v/>
      </c>
      <c r="AE42" s="373" t="str">
        <f>IF(COUNTIFS(TKB_HK2_Moi_Giang!$N:$N,ThongKe_Phong!$B42,TKB_HK2_Moi_Giang!$K:$K,ThongKe_Phong!AE$1,TKB_HK2_Moi_Giang!$L:$L,ThongKe_Phong!AE$2)&gt;0,"X","") &amp; IF(COUNTIFS(TKB_HK2_Moi_Giang!$N:$N,#REF!,TKB_HK2_Moi_Giang!$K:$K,ThongKe_Phong!AE$1,TKB_HK2_Moi_Giang!$L:$L,ThongKe_Phong!AE$2)&gt;1,"?","")</f>
        <v/>
      </c>
      <c r="AF42" s="373" t="str">
        <f>IF(COUNTIFS(TKB_HK2_Moi_Giang!$N:$N,ThongKe_Phong!$B42,TKB_HK2_Moi_Giang!$K:$K,ThongKe_Phong!AF$1,TKB_HK2_Moi_Giang!$L:$L,ThongKe_Phong!AF$2)&gt;0,"X","") &amp; IF(COUNTIFS(TKB_HK2_Moi_Giang!$N:$N,#REF!,TKB_HK2_Moi_Giang!$K:$K,ThongKe_Phong!AF$1,TKB_HK2_Moi_Giang!$L:$L,ThongKe_Phong!AF$2)&gt;1,"?","")</f>
        <v/>
      </c>
      <c r="AG42" s="373" t="str">
        <f>IF(COUNTIFS(TKB_HK2_Moi_Giang!$N:$N,ThongKe_Phong!$B42,TKB_HK2_Moi_Giang!$K:$K,ThongKe_Phong!AG$1,TKB_HK2_Moi_Giang!$L:$L,ThongKe_Phong!AG$2)&gt;0,"X","") &amp; IF(COUNTIFS(TKB_HK2_Moi_Giang!$N:$N,#REF!,TKB_HK2_Moi_Giang!$K:$K,ThongKe_Phong!AG$1,TKB_HK2_Moi_Giang!$L:$L,ThongKe_Phong!AG$2)&gt;1,"?","")</f>
        <v/>
      </c>
    </row>
    <row r="43">
      <c r="A43" s="376"/>
      <c r="B43" s="374" t="s">
        <v>1269</v>
      </c>
      <c r="C43" s="374">
        <v>24.0</v>
      </c>
      <c r="D43" s="372" t="str">
        <f>IF(COUNTIFS(TKB_HK2_Moi_Giang!$N:$N,ThongKe_Phong!$B43,TKB_HK2_Moi_Giang!$K:$K,ThongKe_Phong!D$1,TKB_HK2_Moi_Giang!$L:$L,ThongKe_Phong!D$2)&gt;0,"X","") &amp; IF(COUNTIFS(TKB_HK2_Moi_Giang!$N:$N,#REF!,TKB_HK2_Moi_Giang!$K:$K,ThongKe_Phong!D$1,TKB_HK2_Moi_Giang!$L:$L,ThongKe_Phong!D$2)&gt;1,"?","")</f>
        <v/>
      </c>
      <c r="E43" s="372" t="str">
        <f>IF(COUNTIFS(TKB_HK2_Moi_Giang!$N:$N,ThongKe_Phong!$B43,TKB_HK2_Moi_Giang!$K:$K,ThongKe_Phong!E$1,TKB_HK2_Moi_Giang!$L:$L,ThongKe_Phong!E$2)&gt;0,"X","") &amp; IF(COUNTIFS(TKB_HK2_Moi_Giang!$N:$N,#REF!,TKB_HK2_Moi_Giang!$K:$K,ThongKe_Phong!E$1,TKB_HK2_Moi_Giang!$L:$L,ThongKe_Phong!E$2)&gt;1,"?","")</f>
        <v/>
      </c>
      <c r="F43" s="372" t="str">
        <f>IF(COUNTIFS(TKB_HK2_Moi_Giang!$N:$N,ThongKe_Phong!$B43,TKB_HK2_Moi_Giang!$K:$K,ThongKe_Phong!F$1,TKB_HK2_Moi_Giang!$L:$L,ThongKe_Phong!F$2)&gt;0,"X","") &amp; IF(COUNTIFS(TKB_HK2_Moi_Giang!$N:$N,#REF!,TKB_HK2_Moi_Giang!$K:$K,ThongKe_Phong!F$1,TKB_HK2_Moi_Giang!$L:$L,ThongKe_Phong!F$2)&gt;1,"?","")</f>
        <v/>
      </c>
      <c r="G43" s="372" t="str">
        <f>IF(COUNTIFS(TKB_HK2_Moi_Giang!$N:$N,ThongKe_Phong!$B43,TKB_HK2_Moi_Giang!$K:$K,ThongKe_Phong!G$1,TKB_HK2_Moi_Giang!$L:$L,ThongKe_Phong!G$2)&gt;0,"X","") &amp; IF(COUNTIFS(TKB_HK2_Moi_Giang!$N:$N,#REF!,TKB_HK2_Moi_Giang!$K:$K,ThongKe_Phong!G$1,TKB_HK2_Moi_Giang!$L:$L,ThongKe_Phong!G$2)&gt;1,"?","")</f>
        <v/>
      </c>
      <c r="H43" s="372" t="str">
        <f>IF(COUNTIFS(TKB_HK2_Moi_Giang!$N:$N,ThongKe_Phong!$B43,TKB_HK2_Moi_Giang!$K:$K,ThongKe_Phong!H$1,TKB_HK2_Moi_Giang!$L:$L,ThongKe_Phong!H$2)&gt;0,"X","") &amp; IF(COUNTIFS(TKB_HK2_Moi_Giang!$N:$N,#REF!,TKB_HK2_Moi_Giang!$K:$K,ThongKe_Phong!H$1,TKB_HK2_Moi_Giang!$L:$L,ThongKe_Phong!H$2)&gt;1,"?","")</f>
        <v/>
      </c>
      <c r="I43" s="372" t="str">
        <f>IF(COUNTIFS(TKB_HK2_Moi_Giang!$N:$N,ThongKe_Phong!$B43,TKB_HK2_Moi_Giang!$K:$K,ThongKe_Phong!I$1,TKB_HK2_Moi_Giang!$L:$L,ThongKe_Phong!I$2)&gt;0,"X","") &amp; IF(COUNTIFS(TKB_HK2_Moi_Giang!$N:$N,#REF!,TKB_HK2_Moi_Giang!$K:$K,ThongKe_Phong!I$1,TKB_HK2_Moi_Giang!$L:$L,ThongKe_Phong!I$2)&gt;1,"?","")</f>
        <v/>
      </c>
      <c r="J43" s="372" t="str">
        <f>IF(COUNTIFS(TKB_HK2_Moi_Giang!$N:$N,ThongKe_Phong!$B43,TKB_HK2_Moi_Giang!$K:$K,ThongKe_Phong!J$1,TKB_HK2_Moi_Giang!$L:$L,ThongKe_Phong!J$2)&gt;0,"X","") &amp; IF(COUNTIFS(TKB_HK2_Moi_Giang!$N:$N,#REF!,TKB_HK2_Moi_Giang!$K:$K,ThongKe_Phong!J$1,TKB_HK2_Moi_Giang!$L:$L,ThongKe_Phong!J$2)&gt;1,"?","")</f>
        <v/>
      </c>
      <c r="K43" s="372" t="str">
        <f>IF(COUNTIFS(TKB_HK2_Moi_Giang!$N:$N,ThongKe_Phong!$B43,TKB_HK2_Moi_Giang!$K:$K,ThongKe_Phong!K$1,TKB_HK2_Moi_Giang!$L:$L,ThongKe_Phong!K$2)&gt;0,"X","") &amp; IF(COUNTIFS(TKB_HK2_Moi_Giang!$N:$N,#REF!,TKB_HK2_Moi_Giang!$K:$K,ThongKe_Phong!K$1,TKB_HK2_Moi_Giang!$L:$L,ThongKe_Phong!K$2)&gt;1,"?","")</f>
        <v/>
      </c>
      <c r="L43" s="372" t="str">
        <f>IF(COUNTIFS(TKB_HK2_Moi_Giang!$N:$N,ThongKe_Phong!$B43,TKB_HK2_Moi_Giang!$K:$K,ThongKe_Phong!L$1,TKB_HK2_Moi_Giang!$L:$L,ThongKe_Phong!L$2)&gt;0,"X","") &amp; IF(COUNTIFS(TKB_HK2_Moi_Giang!$N:$N,#REF!,TKB_HK2_Moi_Giang!$K:$K,ThongKe_Phong!L$1,TKB_HK2_Moi_Giang!$L:$L,ThongKe_Phong!L$2)&gt;1,"?","")</f>
        <v/>
      </c>
      <c r="M43" s="372" t="str">
        <f>IF(COUNTIFS(TKB_HK2_Moi_Giang!$N:$N,ThongKe_Phong!$B43,TKB_HK2_Moi_Giang!$K:$K,ThongKe_Phong!M$1,TKB_HK2_Moi_Giang!$L:$L,ThongKe_Phong!M$2)&gt;0,"X","") &amp; IF(COUNTIFS(TKB_HK2_Moi_Giang!$N:$N,#REF!,TKB_HK2_Moi_Giang!$K:$K,ThongKe_Phong!M$1,TKB_HK2_Moi_Giang!$L:$L,ThongKe_Phong!M$2)&gt;1,"?","")</f>
        <v/>
      </c>
      <c r="N43" s="372" t="str">
        <f>IF(COUNTIFS(TKB_HK2_Moi_Giang!$N:$N,ThongKe_Phong!$B43,TKB_HK2_Moi_Giang!$K:$K,ThongKe_Phong!N$1,TKB_HK2_Moi_Giang!$L:$L,ThongKe_Phong!N$2)&gt;0,"X","") &amp; IF(COUNTIFS(TKB_HK2_Moi_Giang!$N:$N,#REF!,TKB_HK2_Moi_Giang!$K:$K,ThongKe_Phong!N$1,TKB_HK2_Moi_Giang!$L:$L,ThongKe_Phong!N$2)&gt;1,"?","")</f>
        <v/>
      </c>
      <c r="O43" s="372" t="str">
        <f>IF(COUNTIFS(TKB_HK2_Moi_Giang!$N:$N,ThongKe_Phong!$B43,TKB_HK2_Moi_Giang!$K:$K,ThongKe_Phong!O$1,TKB_HK2_Moi_Giang!$L:$L,ThongKe_Phong!O$2)&gt;0,"X","") &amp; IF(COUNTIFS(TKB_HK2_Moi_Giang!$N:$N,#REF!,TKB_HK2_Moi_Giang!$K:$K,ThongKe_Phong!O$1,TKB_HK2_Moi_Giang!$L:$L,ThongKe_Phong!O$2)&gt;1,"?","")</f>
        <v>X</v>
      </c>
      <c r="P43" s="372" t="str">
        <f>IF(COUNTIFS(TKB_HK2_Moi_Giang!$N:$N,ThongKe_Phong!$B43,TKB_HK2_Moi_Giang!$K:$K,ThongKe_Phong!P$1,TKB_HK2_Moi_Giang!$L:$L,ThongKe_Phong!P$2)&gt;0,"X","") &amp; IF(COUNTIFS(TKB_HK2_Moi_Giang!$N:$N,#REF!,TKB_HK2_Moi_Giang!$K:$K,ThongKe_Phong!P$1,TKB_HK2_Moi_Giang!$L:$L,ThongKe_Phong!P$2)&gt;1,"?","")</f>
        <v/>
      </c>
      <c r="Q43" s="372" t="str">
        <f>IF(COUNTIFS(TKB_HK2_Moi_Giang!$N:$N,ThongKe_Phong!$B43,TKB_HK2_Moi_Giang!$K:$K,ThongKe_Phong!Q$1,TKB_HK2_Moi_Giang!$L:$L,ThongKe_Phong!Q$2)&gt;0,"X","") &amp; IF(COUNTIFS(TKB_HK2_Moi_Giang!$N:$N,#REF!,TKB_HK2_Moi_Giang!$K:$K,ThongKe_Phong!Q$1,TKB_HK2_Moi_Giang!$L:$L,ThongKe_Phong!Q$2)&gt;1,"?","")</f>
        <v/>
      </c>
      <c r="R43" s="372" t="str">
        <f>IF(COUNTIFS(TKB_HK2_Moi_Giang!$N:$N,ThongKe_Phong!$B43,TKB_HK2_Moi_Giang!$K:$K,ThongKe_Phong!R$1,TKB_HK2_Moi_Giang!$L:$L,ThongKe_Phong!R$2)&gt;0,"X","") &amp; IF(COUNTIFS(TKB_HK2_Moi_Giang!$N:$N,#REF!,TKB_HK2_Moi_Giang!$K:$K,ThongKe_Phong!R$1,TKB_HK2_Moi_Giang!$L:$L,ThongKe_Phong!R$2)&gt;1,"?","")</f>
        <v/>
      </c>
      <c r="S43" s="372" t="str">
        <f>IF(COUNTIFS(TKB_HK2_Moi_Giang!$N:$N,ThongKe_Phong!$B43,TKB_HK2_Moi_Giang!$K:$K,ThongKe_Phong!S$1,TKB_HK2_Moi_Giang!$L:$L,ThongKe_Phong!S$2)&gt;0,"X","") &amp; IF(COUNTIFS(TKB_HK2_Moi_Giang!$N:$N,#REF!,TKB_HK2_Moi_Giang!$K:$K,ThongKe_Phong!S$1,TKB_HK2_Moi_Giang!$L:$L,ThongKe_Phong!S$2)&gt;1,"?","")</f>
        <v/>
      </c>
      <c r="T43" s="372" t="str">
        <f>IF(COUNTIFS(TKB_HK2_Moi_Giang!$N:$N,ThongKe_Phong!$B43,TKB_HK2_Moi_Giang!$K:$K,ThongKe_Phong!T$1,TKB_HK2_Moi_Giang!$L:$L,ThongKe_Phong!T$2)&gt;0,"X","") &amp; IF(COUNTIFS(TKB_HK2_Moi_Giang!$N:$N,#REF!,TKB_HK2_Moi_Giang!$K:$K,ThongKe_Phong!T$1,TKB_HK2_Moi_Giang!$L:$L,ThongKe_Phong!T$2)&gt;1,"?","")</f>
        <v/>
      </c>
      <c r="U43" s="372" t="str">
        <f>IF(COUNTIFS(TKB_HK2_Moi_Giang!$N:$N,ThongKe_Phong!$B43,TKB_HK2_Moi_Giang!$K:$K,ThongKe_Phong!U$1,TKB_HK2_Moi_Giang!$L:$L,ThongKe_Phong!U$2)&gt;0,"X","") &amp; IF(COUNTIFS(TKB_HK2_Moi_Giang!$N:$N,#REF!,TKB_HK2_Moi_Giang!$K:$K,ThongKe_Phong!U$1,TKB_HK2_Moi_Giang!$L:$L,ThongKe_Phong!U$2)&gt;1,"?","")</f>
        <v/>
      </c>
      <c r="V43" s="373" t="str">
        <f>IF(COUNTIFS(TKB_HK2_Moi_Giang!$N:$N,ThongKe_Phong!$B43,TKB_HK2_Moi_Giang!$K:$K,ThongKe_Phong!V$1,TKB_HK2_Moi_Giang!$L:$L,ThongKe_Phong!V$2)&gt;0,"X","") &amp; IF(COUNTIFS(TKB_HK2_Moi_Giang!$N:$N,#REF!,TKB_HK2_Moi_Giang!$K:$K,ThongKe_Phong!V$1,TKB_HK2_Moi_Giang!$L:$L,ThongKe_Phong!V$2)&gt;1,"?","")</f>
        <v/>
      </c>
      <c r="W43" s="373" t="str">
        <f>IF(COUNTIFS(TKB_HK2_Moi_Giang!$N:$N,ThongKe_Phong!$B43,TKB_HK2_Moi_Giang!$K:$K,ThongKe_Phong!W$1,TKB_HK2_Moi_Giang!$L:$L,ThongKe_Phong!W$2)&gt;0,"X","") &amp; IF(COUNTIFS(TKB_HK2_Moi_Giang!$N:$N,#REF!,TKB_HK2_Moi_Giang!$K:$K,ThongKe_Phong!W$1,TKB_HK2_Moi_Giang!$L:$L,ThongKe_Phong!W$2)&gt;1,"?","")</f>
        <v>X</v>
      </c>
      <c r="X43" s="373" t="str">
        <f>IF(COUNTIFS(TKB_HK2_Moi_Giang!$N:$N,ThongKe_Phong!$B43,TKB_HK2_Moi_Giang!$K:$K,ThongKe_Phong!X$1,TKB_HK2_Moi_Giang!$L:$L,ThongKe_Phong!X$2)&gt;0,"X","") &amp; IF(COUNTIFS(TKB_HK2_Moi_Giang!$N:$N,#REF!,TKB_HK2_Moi_Giang!$K:$K,ThongKe_Phong!X$1,TKB_HK2_Moi_Giang!$L:$L,ThongKe_Phong!X$2)&gt;1,"?","")</f>
        <v>X</v>
      </c>
      <c r="Y43" s="373" t="str">
        <f>IF(COUNTIFS(TKB_HK2_Moi_Giang!$N:$N,ThongKe_Phong!$B43,TKB_HK2_Moi_Giang!$K:$K,ThongKe_Phong!Y$1,TKB_HK2_Moi_Giang!$L:$L,ThongKe_Phong!Y$2)&gt;0,"X","") &amp; IF(COUNTIFS(TKB_HK2_Moi_Giang!$N:$N,#REF!,TKB_HK2_Moi_Giang!$K:$K,ThongKe_Phong!Y$1,TKB_HK2_Moi_Giang!$L:$L,ThongKe_Phong!Y$2)&gt;1,"?","")</f>
        <v/>
      </c>
      <c r="Z43" s="373" t="str">
        <f>IF(COUNTIFS(TKB_HK2_Moi_Giang!$N:$N,ThongKe_Phong!$B43,TKB_HK2_Moi_Giang!$K:$K,ThongKe_Phong!Z$1,TKB_HK2_Moi_Giang!$L:$L,ThongKe_Phong!Z$2)&gt;0,"X","") &amp; IF(COUNTIFS(TKB_HK2_Moi_Giang!$N:$N,#REF!,TKB_HK2_Moi_Giang!$K:$K,ThongKe_Phong!Z$1,TKB_HK2_Moi_Giang!$L:$L,ThongKe_Phong!Z$2)&gt;1,"?","")</f>
        <v/>
      </c>
      <c r="AA43" s="373" t="str">
        <f>IF(COUNTIFS(TKB_HK2_Moi_Giang!$N:$N,ThongKe_Phong!$B43,TKB_HK2_Moi_Giang!$K:$K,ThongKe_Phong!AA$1,TKB_HK2_Moi_Giang!$L:$L,ThongKe_Phong!AA$2)&gt;0,"X","") &amp; IF(COUNTIFS(TKB_HK2_Moi_Giang!$N:$N,#REF!,TKB_HK2_Moi_Giang!$K:$K,ThongKe_Phong!AA$1,TKB_HK2_Moi_Giang!$L:$L,ThongKe_Phong!AA$2)&gt;1,"?","")</f>
        <v>X</v>
      </c>
      <c r="AB43" s="373" t="str">
        <f>IF(COUNTIFS(TKB_HK2_Moi_Giang!$N:$N,ThongKe_Phong!$B43,TKB_HK2_Moi_Giang!$K:$K,ThongKe_Phong!AB$1,TKB_HK2_Moi_Giang!$L:$L,ThongKe_Phong!AB$2)&gt;0,"X","") &amp; IF(COUNTIFS(TKB_HK2_Moi_Giang!$N:$N,#REF!,TKB_HK2_Moi_Giang!$K:$K,ThongKe_Phong!AB$1,TKB_HK2_Moi_Giang!$L:$L,ThongKe_Phong!AB$2)&gt;1,"?","")</f>
        <v/>
      </c>
      <c r="AC43" s="373" t="str">
        <f>IF(COUNTIFS(TKB_HK2_Moi_Giang!$N:$N,ThongKe_Phong!$B43,TKB_HK2_Moi_Giang!$K:$K,ThongKe_Phong!AC$1,TKB_HK2_Moi_Giang!$L:$L,ThongKe_Phong!AC$2)&gt;0,"X","") &amp; IF(COUNTIFS(TKB_HK2_Moi_Giang!$N:$N,#REF!,TKB_HK2_Moi_Giang!$K:$K,ThongKe_Phong!AC$1,TKB_HK2_Moi_Giang!$L:$L,ThongKe_Phong!AC$2)&gt;1,"?","")</f>
        <v/>
      </c>
      <c r="AD43" s="373" t="str">
        <f>IF(COUNTIFS(TKB_HK2_Moi_Giang!$N:$N,ThongKe_Phong!$B43,TKB_HK2_Moi_Giang!$K:$K,ThongKe_Phong!AD$1,TKB_HK2_Moi_Giang!$L:$L,ThongKe_Phong!AD$2)&gt;0,"X","") &amp; IF(COUNTIFS(TKB_HK2_Moi_Giang!$N:$N,#REF!,TKB_HK2_Moi_Giang!$K:$K,ThongKe_Phong!AD$1,TKB_HK2_Moi_Giang!$L:$L,ThongKe_Phong!AD$2)&gt;1,"?","")</f>
        <v/>
      </c>
      <c r="AE43" s="373" t="str">
        <f>IF(COUNTIFS(TKB_HK2_Moi_Giang!$N:$N,ThongKe_Phong!$B43,TKB_HK2_Moi_Giang!$K:$K,ThongKe_Phong!AE$1,TKB_HK2_Moi_Giang!$L:$L,ThongKe_Phong!AE$2)&gt;0,"X","") &amp; IF(COUNTIFS(TKB_HK2_Moi_Giang!$N:$N,#REF!,TKB_HK2_Moi_Giang!$K:$K,ThongKe_Phong!AE$1,TKB_HK2_Moi_Giang!$L:$L,ThongKe_Phong!AE$2)&gt;1,"?","")</f>
        <v/>
      </c>
      <c r="AF43" s="373" t="str">
        <f>IF(COUNTIFS(TKB_HK2_Moi_Giang!$N:$N,ThongKe_Phong!$B43,TKB_HK2_Moi_Giang!$K:$K,ThongKe_Phong!AF$1,TKB_HK2_Moi_Giang!$L:$L,ThongKe_Phong!AF$2)&gt;0,"X","") &amp; IF(COUNTIFS(TKB_HK2_Moi_Giang!$N:$N,#REF!,TKB_HK2_Moi_Giang!$K:$K,ThongKe_Phong!AF$1,TKB_HK2_Moi_Giang!$L:$L,ThongKe_Phong!AF$2)&gt;1,"?","")</f>
        <v/>
      </c>
      <c r="AG43" s="373" t="str">
        <f>IF(COUNTIFS(TKB_HK2_Moi_Giang!$N:$N,ThongKe_Phong!$B43,TKB_HK2_Moi_Giang!$K:$K,ThongKe_Phong!AG$1,TKB_HK2_Moi_Giang!$L:$L,ThongKe_Phong!AG$2)&gt;0,"X","") &amp; IF(COUNTIFS(TKB_HK2_Moi_Giang!$N:$N,#REF!,TKB_HK2_Moi_Giang!$K:$K,ThongKe_Phong!AG$1,TKB_HK2_Moi_Giang!$L:$L,ThongKe_Phong!AG$2)&gt;1,"?","")</f>
        <v/>
      </c>
    </row>
    <row r="44">
      <c r="A44" s="376"/>
      <c r="B44" s="374" t="s">
        <v>1389</v>
      </c>
      <c r="C44" s="374">
        <v>40.0</v>
      </c>
      <c r="D44" s="372" t="str">
        <f>IF(COUNTIFS(TKB_HK2_Moi_Giang!$N:$N,ThongKe_Phong!$B44,TKB_HK2_Moi_Giang!$K:$K,ThongKe_Phong!D$1,TKB_HK2_Moi_Giang!$L:$L,ThongKe_Phong!D$2)&gt;0,"X","") &amp; IF(COUNTIFS(TKB_HK2_Moi_Giang!$N:$N,#REF!,TKB_HK2_Moi_Giang!$K:$K,ThongKe_Phong!D$1,TKB_HK2_Moi_Giang!$L:$L,ThongKe_Phong!D$2)&gt;1,"?","")</f>
        <v/>
      </c>
      <c r="E44" s="372" t="str">
        <f>IF(COUNTIFS(TKB_HK2_Moi_Giang!$N:$N,ThongKe_Phong!$B44,TKB_HK2_Moi_Giang!$K:$K,ThongKe_Phong!E$1,TKB_HK2_Moi_Giang!$L:$L,ThongKe_Phong!E$2)&gt;0,"X","") &amp; IF(COUNTIFS(TKB_HK2_Moi_Giang!$N:$N,#REF!,TKB_HK2_Moi_Giang!$K:$K,ThongKe_Phong!E$1,TKB_HK2_Moi_Giang!$L:$L,ThongKe_Phong!E$2)&gt;1,"?","")</f>
        <v/>
      </c>
      <c r="F44" s="372" t="str">
        <f>IF(COUNTIFS(TKB_HK2_Moi_Giang!$N:$N,ThongKe_Phong!$B44,TKB_HK2_Moi_Giang!$K:$K,ThongKe_Phong!F$1,TKB_HK2_Moi_Giang!$L:$L,ThongKe_Phong!F$2)&gt;0,"X","") &amp; IF(COUNTIFS(TKB_HK2_Moi_Giang!$N:$N,#REF!,TKB_HK2_Moi_Giang!$K:$K,ThongKe_Phong!F$1,TKB_HK2_Moi_Giang!$L:$L,ThongKe_Phong!F$2)&gt;1,"?","")</f>
        <v/>
      </c>
      <c r="G44" s="372" t="str">
        <f>IF(COUNTIFS(TKB_HK2_Moi_Giang!$N:$N,ThongKe_Phong!$B44,TKB_HK2_Moi_Giang!$K:$K,ThongKe_Phong!G$1,TKB_HK2_Moi_Giang!$L:$L,ThongKe_Phong!G$2)&gt;0,"X","") &amp; IF(COUNTIFS(TKB_HK2_Moi_Giang!$N:$N,#REF!,TKB_HK2_Moi_Giang!$K:$K,ThongKe_Phong!G$1,TKB_HK2_Moi_Giang!$L:$L,ThongKe_Phong!G$2)&gt;1,"?","")</f>
        <v/>
      </c>
      <c r="H44" s="372" t="str">
        <f>IF(COUNTIFS(TKB_HK2_Moi_Giang!$N:$N,ThongKe_Phong!$B44,TKB_HK2_Moi_Giang!$K:$K,ThongKe_Phong!H$1,TKB_HK2_Moi_Giang!$L:$L,ThongKe_Phong!H$2)&gt;0,"X","") &amp; IF(COUNTIFS(TKB_HK2_Moi_Giang!$N:$N,#REF!,TKB_HK2_Moi_Giang!$K:$K,ThongKe_Phong!H$1,TKB_HK2_Moi_Giang!$L:$L,ThongKe_Phong!H$2)&gt;1,"?","")</f>
        <v/>
      </c>
      <c r="I44" s="372" t="str">
        <f>IF(COUNTIFS(TKB_HK2_Moi_Giang!$N:$N,ThongKe_Phong!$B44,TKB_HK2_Moi_Giang!$K:$K,ThongKe_Phong!I$1,TKB_HK2_Moi_Giang!$L:$L,ThongKe_Phong!I$2)&gt;0,"X","") &amp; IF(COUNTIFS(TKB_HK2_Moi_Giang!$N:$N,#REF!,TKB_HK2_Moi_Giang!$K:$K,ThongKe_Phong!I$1,TKB_HK2_Moi_Giang!$L:$L,ThongKe_Phong!I$2)&gt;1,"?","")</f>
        <v/>
      </c>
      <c r="J44" s="372" t="str">
        <f>IF(COUNTIFS(TKB_HK2_Moi_Giang!$N:$N,ThongKe_Phong!$B44,TKB_HK2_Moi_Giang!$K:$K,ThongKe_Phong!J$1,TKB_HK2_Moi_Giang!$L:$L,ThongKe_Phong!J$2)&gt;0,"X","") &amp; IF(COUNTIFS(TKB_HK2_Moi_Giang!$N:$N,#REF!,TKB_HK2_Moi_Giang!$K:$K,ThongKe_Phong!J$1,TKB_HK2_Moi_Giang!$L:$L,ThongKe_Phong!J$2)&gt;1,"?","")</f>
        <v/>
      </c>
      <c r="K44" s="372" t="str">
        <f>IF(COUNTIFS(TKB_HK2_Moi_Giang!$N:$N,ThongKe_Phong!$B44,TKB_HK2_Moi_Giang!$K:$K,ThongKe_Phong!K$1,TKB_HK2_Moi_Giang!$L:$L,ThongKe_Phong!K$2)&gt;0,"X","") &amp; IF(COUNTIFS(TKB_HK2_Moi_Giang!$N:$N,#REF!,TKB_HK2_Moi_Giang!$K:$K,ThongKe_Phong!K$1,TKB_HK2_Moi_Giang!$L:$L,ThongKe_Phong!K$2)&gt;1,"?","")</f>
        <v/>
      </c>
      <c r="L44" s="372" t="str">
        <f>IF(COUNTIFS(TKB_HK2_Moi_Giang!$N:$N,ThongKe_Phong!$B44,TKB_HK2_Moi_Giang!$K:$K,ThongKe_Phong!L$1,TKB_HK2_Moi_Giang!$L:$L,ThongKe_Phong!L$2)&gt;0,"X","") &amp; IF(COUNTIFS(TKB_HK2_Moi_Giang!$N:$N,#REF!,TKB_HK2_Moi_Giang!$K:$K,ThongKe_Phong!L$1,TKB_HK2_Moi_Giang!$L:$L,ThongKe_Phong!L$2)&gt;1,"?","")</f>
        <v/>
      </c>
      <c r="M44" s="372" t="str">
        <f>IF(COUNTIFS(TKB_HK2_Moi_Giang!$N:$N,ThongKe_Phong!$B44,TKB_HK2_Moi_Giang!$K:$K,ThongKe_Phong!M$1,TKB_HK2_Moi_Giang!$L:$L,ThongKe_Phong!M$2)&gt;0,"X","") &amp; IF(COUNTIFS(TKB_HK2_Moi_Giang!$N:$N,#REF!,TKB_HK2_Moi_Giang!$K:$K,ThongKe_Phong!M$1,TKB_HK2_Moi_Giang!$L:$L,ThongKe_Phong!M$2)&gt;1,"?","")</f>
        <v/>
      </c>
      <c r="N44" s="372" t="str">
        <f>IF(COUNTIFS(TKB_HK2_Moi_Giang!$N:$N,ThongKe_Phong!$B44,TKB_HK2_Moi_Giang!$K:$K,ThongKe_Phong!N$1,TKB_HK2_Moi_Giang!$L:$L,ThongKe_Phong!N$2)&gt;0,"X","") &amp; IF(COUNTIFS(TKB_HK2_Moi_Giang!$N:$N,#REF!,TKB_HK2_Moi_Giang!$K:$K,ThongKe_Phong!N$1,TKB_HK2_Moi_Giang!$L:$L,ThongKe_Phong!N$2)&gt;1,"?","")</f>
        <v/>
      </c>
      <c r="O44" s="372" t="str">
        <f>IF(COUNTIFS(TKB_HK2_Moi_Giang!$N:$N,ThongKe_Phong!$B44,TKB_HK2_Moi_Giang!$K:$K,ThongKe_Phong!O$1,TKB_HK2_Moi_Giang!$L:$L,ThongKe_Phong!O$2)&gt;0,"X","") &amp; IF(COUNTIFS(TKB_HK2_Moi_Giang!$N:$N,#REF!,TKB_HK2_Moi_Giang!$K:$K,ThongKe_Phong!O$1,TKB_HK2_Moi_Giang!$L:$L,ThongKe_Phong!O$2)&gt;1,"?","")</f>
        <v/>
      </c>
      <c r="P44" s="372" t="str">
        <f>IF(COUNTIFS(TKB_HK2_Moi_Giang!$N:$N,ThongKe_Phong!$B44,TKB_HK2_Moi_Giang!$K:$K,ThongKe_Phong!P$1,TKB_HK2_Moi_Giang!$L:$L,ThongKe_Phong!P$2)&gt;0,"X","") &amp; IF(COUNTIFS(TKB_HK2_Moi_Giang!$N:$N,#REF!,TKB_HK2_Moi_Giang!$K:$K,ThongKe_Phong!P$1,TKB_HK2_Moi_Giang!$L:$L,ThongKe_Phong!P$2)&gt;1,"?","")</f>
        <v/>
      </c>
      <c r="Q44" s="372" t="str">
        <f>IF(COUNTIFS(TKB_HK2_Moi_Giang!$N:$N,ThongKe_Phong!$B44,TKB_HK2_Moi_Giang!$K:$K,ThongKe_Phong!Q$1,TKB_HK2_Moi_Giang!$L:$L,ThongKe_Phong!Q$2)&gt;0,"X","") &amp; IF(COUNTIFS(TKB_HK2_Moi_Giang!$N:$N,#REF!,TKB_HK2_Moi_Giang!$K:$K,ThongKe_Phong!Q$1,TKB_HK2_Moi_Giang!$L:$L,ThongKe_Phong!Q$2)&gt;1,"?","")</f>
        <v/>
      </c>
      <c r="R44" s="372" t="str">
        <f>IF(COUNTIFS(TKB_HK2_Moi_Giang!$N:$N,ThongKe_Phong!$B44,TKB_HK2_Moi_Giang!$K:$K,ThongKe_Phong!R$1,TKB_HK2_Moi_Giang!$L:$L,ThongKe_Phong!R$2)&gt;0,"X","") &amp; IF(COUNTIFS(TKB_HK2_Moi_Giang!$N:$N,#REF!,TKB_HK2_Moi_Giang!$K:$K,ThongKe_Phong!R$1,TKB_HK2_Moi_Giang!$L:$L,ThongKe_Phong!R$2)&gt;1,"?","")</f>
        <v/>
      </c>
      <c r="S44" s="372" t="str">
        <f>IF(COUNTIFS(TKB_HK2_Moi_Giang!$N:$N,ThongKe_Phong!$B44,TKB_HK2_Moi_Giang!$K:$K,ThongKe_Phong!S$1,TKB_HK2_Moi_Giang!$L:$L,ThongKe_Phong!S$2)&gt;0,"X","") &amp; IF(COUNTIFS(TKB_HK2_Moi_Giang!$N:$N,#REF!,TKB_HK2_Moi_Giang!$K:$K,ThongKe_Phong!S$1,TKB_HK2_Moi_Giang!$L:$L,ThongKe_Phong!S$2)&gt;1,"?","")</f>
        <v/>
      </c>
      <c r="T44" s="372" t="str">
        <f>IF(COUNTIFS(TKB_HK2_Moi_Giang!$N:$N,ThongKe_Phong!$B44,TKB_HK2_Moi_Giang!$K:$K,ThongKe_Phong!T$1,TKB_HK2_Moi_Giang!$L:$L,ThongKe_Phong!T$2)&gt;0,"X","") &amp; IF(COUNTIFS(TKB_HK2_Moi_Giang!$N:$N,#REF!,TKB_HK2_Moi_Giang!$K:$K,ThongKe_Phong!T$1,TKB_HK2_Moi_Giang!$L:$L,ThongKe_Phong!T$2)&gt;1,"?","")</f>
        <v/>
      </c>
      <c r="U44" s="372" t="str">
        <f>IF(COUNTIFS(TKB_HK2_Moi_Giang!$N:$N,ThongKe_Phong!$B44,TKB_HK2_Moi_Giang!$K:$K,ThongKe_Phong!U$1,TKB_HK2_Moi_Giang!$L:$L,ThongKe_Phong!U$2)&gt;0,"X","") &amp; IF(COUNTIFS(TKB_HK2_Moi_Giang!$N:$N,#REF!,TKB_HK2_Moi_Giang!$K:$K,ThongKe_Phong!U$1,TKB_HK2_Moi_Giang!$L:$L,ThongKe_Phong!U$2)&gt;1,"?","")</f>
        <v/>
      </c>
      <c r="V44" s="373" t="str">
        <f>IF(COUNTIFS(TKB_HK2_Moi_Giang!$N:$N,ThongKe_Phong!$B44,TKB_HK2_Moi_Giang!$K:$K,ThongKe_Phong!V$1,TKB_HK2_Moi_Giang!$L:$L,ThongKe_Phong!V$2)&gt;0,"X","") &amp; IF(COUNTIFS(TKB_HK2_Moi_Giang!$N:$N,#REF!,TKB_HK2_Moi_Giang!$K:$K,ThongKe_Phong!V$1,TKB_HK2_Moi_Giang!$L:$L,ThongKe_Phong!V$2)&gt;1,"?","")</f>
        <v/>
      </c>
      <c r="W44" s="373" t="str">
        <f>IF(COUNTIFS(TKB_HK2_Moi_Giang!$N:$N,ThongKe_Phong!$B44,TKB_HK2_Moi_Giang!$K:$K,ThongKe_Phong!W$1,TKB_HK2_Moi_Giang!$L:$L,ThongKe_Phong!W$2)&gt;0,"X","") &amp; IF(COUNTIFS(TKB_HK2_Moi_Giang!$N:$N,#REF!,TKB_HK2_Moi_Giang!$K:$K,ThongKe_Phong!W$1,TKB_HK2_Moi_Giang!$L:$L,ThongKe_Phong!W$2)&gt;1,"?","")</f>
        <v/>
      </c>
      <c r="X44" s="373" t="str">
        <f>IF(COUNTIFS(TKB_HK2_Moi_Giang!$N:$N,ThongKe_Phong!$B44,TKB_HK2_Moi_Giang!$K:$K,ThongKe_Phong!X$1,TKB_HK2_Moi_Giang!$L:$L,ThongKe_Phong!X$2)&gt;0,"X","") &amp; IF(COUNTIFS(TKB_HK2_Moi_Giang!$N:$N,#REF!,TKB_HK2_Moi_Giang!$K:$K,ThongKe_Phong!X$1,TKB_HK2_Moi_Giang!$L:$L,ThongKe_Phong!X$2)&gt;1,"?","")</f>
        <v/>
      </c>
      <c r="Y44" s="373" t="str">
        <f>IF(COUNTIFS(TKB_HK2_Moi_Giang!$N:$N,ThongKe_Phong!$B44,TKB_HK2_Moi_Giang!$K:$K,ThongKe_Phong!Y$1,TKB_HK2_Moi_Giang!$L:$L,ThongKe_Phong!Y$2)&gt;0,"X","") &amp; IF(COUNTIFS(TKB_HK2_Moi_Giang!$N:$N,#REF!,TKB_HK2_Moi_Giang!$K:$K,ThongKe_Phong!Y$1,TKB_HK2_Moi_Giang!$L:$L,ThongKe_Phong!Y$2)&gt;1,"?","")</f>
        <v/>
      </c>
      <c r="Z44" s="373" t="str">
        <f>IF(COUNTIFS(TKB_HK2_Moi_Giang!$N:$N,ThongKe_Phong!$B44,TKB_HK2_Moi_Giang!$K:$K,ThongKe_Phong!Z$1,TKB_HK2_Moi_Giang!$L:$L,ThongKe_Phong!Z$2)&gt;0,"X","") &amp; IF(COUNTIFS(TKB_HK2_Moi_Giang!$N:$N,#REF!,TKB_HK2_Moi_Giang!$K:$K,ThongKe_Phong!Z$1,TKB_HK2_Moi_Giang!$L:$L,ThongKe_Phong!Z$2)&gt;1,"?","")</f>
        <v/>
      </c>
      <c r="AA44" s="373" t="str">
        <f>IF(COUNTIFS(TKB_HK2_Moi_Giang!$N:$N,ThongKe_Phong!$B44,TKB_HK2_Moi_Giang!$K:$K,ThongKe_Phong!AA$1,TKB_HK2_Moi_Giang!$L:$L,ThongKe_Phong!AA$2)&gt;0,"X","") &amp; IF(COUNTIFS(TKB_HK2_Moi_Giang!$N:$N,#REF!,TKB_HK2_Moi_Giang!$K:$K,ThongKe_Phong!AA$1,TKB_HK2_Moi_Giang!$L:$L,ThongKe_Phong!AA$2)&gt;1,"?","")</f>
        <v/>
      </c>
      <c r="AB44" s="373" t="str">
        <f>IF(COUNTIFS(TKB_HK2_Moi_Giang!$N:$N,ThongKe_Phong!$B44,TKB_HK2_Moi_Giang!$K:$K,ThongKe_Phong!AB$1,TKB_HK2_Moi_Giang!$L:$L,ThongKe_Phong!AB$2)&gt;0,"X","") &amp; IF(COUNTIFS(TKB_HK2_Moi_Giang!$N:$N,#REF!,TKB_HK2_Moi_Giang!$K:$K,ThongKe_Phong!AB$1,TKB_HK2_Moi_Giang!$L:$L,ThongKe_Phong!AB$2)&gt;1,"?","")</f>
        <v/>
      </c>
      <c r="AC44" s="373" t="str">
        <f>IF(COUNTIFS(TKB_HK2_Moi_Giang!$N:$N,ThongKe_Phong!$B44,TKB_HK2_Moi_Giang!$K:$K,ThongKe_Phong!AC$1,TKB_HK2_Moi_Giang!$L:$L,ThongKe_Phong!AC$2)&gt;0,"X","") &amp; IF(COUNTIFS(TKB_HK2_Moi_Giang!$N:$N,#REF!,TKB_HK2_Moi_Giang!$K:$K,ThongKe_Phong!AC$1,TKB_HK2_Moi_Giang!$L:$L,ThongKe_Phong!AC$2)&gt;1,"?","")</f>
        <v/>
      </c>
      <c r="AD44" s="373" t="str">
        <f>IF(COUNTIFS(TKB_HK2_Moi_Giang!$N:$N,ThongKe_Phong!$B44,TKB_HK2_Moi_Giang!$K:$K,ThongKe_Phong!AD$1,TKB_HK2_Moi_Giang!$L:$L,ThongKe_Phong!AD$2)&gt;0,"X","") &amp; IF(COUNTIFS(TKB_HK2_Moi_Giang!$N:$N,#REF!,TKB_HK2_Moi_Giang!$K:$K,ThongKe_Phong!AD$1,TKB_HK2_Moi_Giang!$L:$L,ThongKe_Phong!AD$2)&gt;1,"?","")</f>
        <v/>
      </c>
      <c r="AE44" s="373" t="str">
        <f>IF(COUNTIFS(TKB_HK2_Moi_Giang!$N:$N,ThongKe_Phong!$B44,TKB_HK2_Moi_Giang!$K:$K,ThongKe_Phong!AE$1,TKB_HK2_Moi_Giang!$L:$L,ThongKe_Phong!AE$2)&gt;0,"X","") &amp; IF(COUNTIFS(TKB_HK2_Moi_Giang!$N:$N,#REF!,TKB_HK2_Moi_Giang!$K:$K,ThongKe_Phong!AE$1,TKB_HK2_Moi_Giang!$L:$L,ThongKe_Phong!AE$2)&gt;1,"?","")</f>
        <v/>
      </c>
      <c r="AF44" s="373" t="str">
        <f>IF(COUNTIFS(TKB_HK2_Moi_Giang!$N:$N,ThongKe_Phong!$B44,TKB_HK2_Moi_Giang!$K:$K,ThongKe_Phong!AF$1,TKB_HK2_Moi_Giang!$L:$L,ThongKe_Phong!AF$2)&gt;0,"X","") &amp; IF(COUNTIFS(TKB_HK2_Moi_Giang!$N:$N,#REF!,TKB_HK2_Moi_Giang!$K:$K,ThongKe_Phong!AF$1,TKB_HK2_Moi_Giang!$L:$L,ThongKe_Phong!AF$2)&gt;1,"?","")</f>
        <v/>
      </c>
      <c r="AG44" s="373" t="str">
        <f>IF(COUNTIFS(TKB_HK2_Moi_Giang!$N:$N,ThongKe_Phong!$B44,TKB_HK2_Moi_Giang!$K:$K,ThongKe_Phong!AG$1,TKB_HK2_Moi_Giang!$L:$L,ThongKe_Phong!AG$2)&gt;0,"X","") &amp; IF(COUNTIFS(TKB_HK2_Moi_Giang!$N:$N,#REF!,TKB_HK2_Moi_Giang!$K:$K,ThongKe_Phong!AG$1,TKB_HK2_Moi_Giang!$L:$L,ThongKe_Phong!AG$2)&gt;1,"?","")</f>
        <v/>
      </c>
    </row>
    <row r="45">
      <c r="A45" s="376"/>
      <c r="B45" s="370" t="s">
        <v>1273</v>
      </c>
      <c r="C45" s="38"/>
      <c r="D45" s="372" t="str">
        <f>IF(COUNTIFS(TKB_HK2_Moi_Giang!$N:$N,ThongKe_Phong!$B45,TKB_HK2_Moi_Giang!$K:$K,ThongKe_Phong!D$1,TKB_HK2_Moi_Giang!$L:$L,ThongKe_Phong!D$2)&gt;0,"X","") &amp; IF(COUNTIFS(TKB_HK2_Moi_Giang!$N:$N,#REF!,TKB_HK2_Moi_Giang!$K:$K,ThongKe_Phong!D$1,TKB_HK2_Moi_Giang!$L:$L,ThongKe_Phong!D$2)&gt;1,"?","")</f>
        <v/>
      </c>
      <c r="E45" s="372" t="str">
        <f>IF(COUNTIFS(TKB_HK2_Moi_Giang!$N:$N,ThongKe_Phong!$B45,TKB_HK2_Moi_Giang!$K:$K,ThongKe_Phong!E$1,TKB_HK2_Moi_Giang!$L:$L,ThongKe_Phong!E$2)&gt;0,"X","") &amp; IF(COUNTIFS(TKB_HK2_Moi_Giang!$N:$N,#REF!,TKB_HK2_Moi_Giang!$K:$K,ThongKe_Phong!E$1,TKB_HK2_Moi_Giang!$L:$L,ThongKe_Phong!E$2)&gt;1,"?","")</f>
        <v/>
      </c>
      <c r="F45" s="372" t="str">
        <f>IF(COUNTIFS(TKB_HK2_Moi_Giang!$N:$N,ThongKe_Phong!$B45,TKB_HK2_Moi_Giang!$K:$K,ThongKe_Phong!F$1,TKB_HK2_Moi_Giang!$L:$L,ThongKe_Phong!F$2)&gt;0,"X","") &amp; IF(COUNTIFS(TKB_HK2_Moi_Giang!$N:$N,#REF!,TKB_HK2_Moi_Giang!$K:$K,ThongKe_Phong!F$1,TKB_HK2_Moi_Giang!$L:$L,ThongKe_Phong!F$2)&gt;1,"?","")</f>
        <v/>
      </c>
      <c r="G45" s="372" t="str">
        <f>IF(COUNTIFS(TKB_HK2_Moi_Giang!$N:$N,ThongKe_Phong!$B45,TKB_HK2_Moi_Giang!$K:$K,ThongKe_Phong!G$1,TKB_HK2_Moi_Giang!$L:$L,ThongKe_Phong!G$2)&gt;0,"X","") &amp; IF(COUNTIFS(TKB_HK2_Moi_Giang!$N:$N,#REF!,TKB_HK2_Moi_Giang!$K:$K,ThongKe_Phong!G$1,TKB_HK2_Moi_Giang!$L:$L,ThongKe_Phong!G$2)&gt;1,"?","")</f>
        <v/>
      </c>
      <c r="H45" s="372" t="str">
        <f>IF(COUNTIFS(TKB_HK2_Moi_Giang!$N:$N,ThongKe_Phong!$B45,TKB_HK2_Moi_Giang!$K:$K,ThongKe_Phong!H$1,TKB_HK2_Moi_Giang!$L:$L,ThongKe_Phong!H$2)&gt;0,"X","") &amp; IF(COUNTIFS(TKB_HK2_Moi_Giang!$N:$N,#REF!,TKB_HK2_Moi_Giang!$K:$K,ThongKe_Phong!H$1,TKB_HK2_Moi_Giang!$L:$L,ThongKe_Phong!H$2)&gt;1,"?","")</f>
        <v/>
      </c>
      <c r="I45" s="372" t="str">
        <f>IF(COUNTIFS(TKB_HK2_Moi_Giang!$N:$N,ThongKe_Phong!$B45,TKB_HK2_Moi_Giang!$K:$K,ThongKe_Phong!I$1,TKB_HK2_Moi_Giang!$L:$L,ThongKe_Phong!I$2)&gt;0,"X","") &amp; IF(COUNTIFS(TKB_HK2_Moi_Giang!$N:$N,#REF!,TKB_HK2_Moi_Giang!$K:$K,ThongKe_Phong!I$1,TKB_HK2_Moi_Giang!$L:$L,ThongKe_Phong!I$2)&gt;1,"?","")</f>
        <v/>
      </c>
      <c r="J45" s="372" t="str">
        <f>IF(COUNTIFS(TKB_HK2_Moi_Giang!$N:$N,ThongKe_Phong!$B45,TKB_HK2_Moi_Giang!$K:$K,ThongKe_Phong!J$1,TKB_HK2_Moi_Giang!$L:$L,ThongKe_Phong!J$2)&gt;0,"X","") &amp; IF(COUNTIFS(TKB_HK2_Moi_Giang!$N:$N,#REF!,TKB_HK2_Moi_Giang!$K:$K,ThongKe_Phong!J$1,TKB_HK2_Moi_Giang!$L:$L,ThongKe_Phong!J$2)&gt;1,"?","")</f>
        <v/>
      </c>
      <c r="K45" s="372" t="str">
        <f>IF(COUNTIFS(TKB_HK2_Moi_Giang!$N:$N,ThongKe_Phong!$B45,TKB_HK2_Moi_Giang!$K:$K,ThongKe_Phong!K$1,TKB_HK2_Moi_Giang!$L:$L,ThongKe_Phong!K$2)&gt;0,"X","") &amp; IF(COUNTIFS(TKB_HK2_Moi_Giang!$N:$N,#REF!,TKB_HK2_Moi_Giang!$K:$K,ThongKe_Phong!K$1,TKB_HK2_Moi_Giang!$L:$L,ThongKe_Phong!K$2)&gt;1,"?","")</f>
        <v/>
      </c>
      <c r="L45" s="372" t="str">
        <f>IF(COUNTIFS(TKB_HK2_Moi_Giang!$N:$N,ThongKe_Phong!$B45,TKB_HK2_Moi_Giang!$K:$K,ThongKe_Phong!L$1,TKB_HK2_Moi_Giang!$L:$L,ThongKe_Phong!L$2)&gt;0,"X","") &amp; IF(COUNTIFS(TKB_HK2_Moi_Giang!$N:$N,#REF!,TKB_HK2_Moi_Giang!$K:$K,ThongKe_Phong!L$1,TKB_HK2_Moi_Giang!$L:$L,ThongKe_Phong!L$2)&gt;1,"?","")</f>
        <v/>
      </c>
      <c r="M45" s="372" t="str">
        <f>IF(COUNTIFS(TKB_HK2_Moi_Giang!$N:$N,ThongKe_Phong!$B45,TKB_HK2_Moi_Giang!$K:$K,ThongKe_Phong!M$1,TKB_HK2_Moi_Giang!$L:$L,ThongKe_Phong!M$2)&gt;0,"X","") &amp; IF(COUNTIFS(TKB_HK2_Moi_Giang!$N:$N,#REF!,TKB_HK2_Moi_Giang!$K:$K,ThongKe_Phong!M$1,TKB_HK2_Moi_Giang!$L:$L,ThongKe_Phong!M$2)&gt;1,"?","")</f>
        <v/>
      </c>
      <c r="N45" s="372" t="str">
        <f>IF(COUNTIFS(TKB_HK2_Moi_Giang!$N:$N,ThongKe_Phong!$B45,TKB_HK2_Moi_Giang!$K:$K,ThongKe_Phong!N$1,TKB_HK2_Moi_Giang!$L:$L,ThongKe_Phong!N$2)&gt;0,"X","") &amp; IF(COUNTIFS(TKB_HK2_Moi_Giang!$N:$N,#REF!,TKB_HK2_Moi_Giang!$K:$K,ThongKe_Phong!N$1,TKB_HK2_Moi_Giang!$L:$L,ThongKe_Phong!N$2)&gt;1,"?","")</f>
        <v/>
      </c>
      <c r="O45" s="372" t="str">
        <f>IF(COUNTIFS(TKB_HK2_Moi_Giang!$N:$N,ThongKe_Phong!$B45,TKB_HK2_Moi_Giang!$K:$K,ThongKe_Phong!O$1,TKB_HK2_Moi_Giang!$L:$L,ThongKe_Phong!O$2)&gt;0,"X","") &amp; IF(COUNTIFS(TKB_HK2_Moi_Giang!$N:$N,#REF!,TKB_HK2_Moi_Giang!$K:$K,ThongKe_Phong!O$1,TKB_HK2_Moi_Giang!$L:$L,ThongKe_Phong!O$2)&gt;1,"?","")</f>
        <v>X</v>
      </c>
      <c r="P45" s="372" t="str">
        <f>IF(COUNTIFS(TKB_HK2_Moi_Giang!$N:$N,ThongKe_Phong!$B45,TKB_HK2_Moi_Giang!$K:$K,ThongKe_Phong!P$1,TKB_HK2_Moi_Giang!$L:$L,ThongKe_Phong!P$2)&gt;0,"X","") &amp; IF(COUNTIFS(TKB_HK2_Moi_Giang!$N:$N,#REF!,TKB_HK2_Moi_Giang!$K:$K,ThongKe_Phong!P$1,TKB_HK2_Moi_Giang!$L:$L,ThongKe_Phong!P$2)&gt;1,"?","")</f>
        <v/>
      </c>
      <c r="Q45" s="372" t="str">
        <f>IF(COUNTIFS(TKB_HK2_Moi_Giang!$N:$N,ThongKe_Phong!$B45,TKB_HK2_Moi_Giang!$K:$K,ThongKe_Phong!Q$1,TKB_HK2_Moi_Giang!$L:$L,ThongKe_Phong!Q$2)&gt;0,"X","") &amp; IF(COUNTIFS(TKB_HK2_Moi_Giang!$N:$N,#REF!,TKB_HK2_Moi_Giang!$K:$K,ThongKe_Phong!Q$1,TKB_HK2_Moi_Giang!$L:$L,ThongKe_Phong!Q$2)&gt;1,"?","")</f>
        <v/>
      </c>
      <c r="R45" s="372" t="str">
        <f>IF(COUNTIFS(TKB_HK2_Moi_Giang!$N:$N,ThongKe_Phong!$B45,TKB_HK2_Moi_Giang!$K:$K,ThongKe_Phong!R$1,TKB_HK2_Moi_Giang!$L:$L,ThongKe_Phong!R$2)&gt;0,"X","") &amp; IF(COUNTIFS(TKB_HK2_Moi_Giang!$N:$N,#REF!,TKB_HK2_Moi_Giang!$K:$K,ThongKe_Phong!R$1,TKB_HK2_Moi_Giang!$L:$L,ThongKe_Phong!R$2)&gt;1,"?","")</f>
        <v/>
      </c>
      <c r="S45" s="372" t="str">
        <f>IF(COUNTIFS(TKB_HK2_Moi_Giang!$N:$N,ThongKe_Phong!$B45,TKB_HK2_Moi_Giang!$K:$K,ThongKe_Phong!S$1,TKB_HK2_Moi_Giang!$L:$L,ThongKe_Phong!S$2)&gt;0,"X","") &amp; IF(COUNTIFS(TKB_HK2_Moi_Giang!$N:$N,#REF!,TKB_HK2_Moi_Giang!$K:$K,ThongKe_Phong!S$1,TKB_HK2_Moi_Giang!$L:$L,ThongKe_Phong!S$2)&gt;1,"?","")</f>
        <v/>
      </c>
      <c r="T45" s="372" t="str">
        <f>IF(COUNTIFS(TKB_HK2_Moi_Giang!$N:$N,ThongKe_Phong!$B45,TKB_HK2_Moi_Giang!$K:$K,ThongKe_Phong!T$1,TKB_HK2_Moi_Giang!$L:$L,ThongKe_Phong!T$2)&gt;0,"X","") &amp; IF(COUNTIFS(TKB_HK2_Moi_Giang!$N:$N,#REF!,TKB_HK2_Moi_Giang!$K:$K,ThongKe_Phong!T$1,TKB_HK2_Moi_Giang!$L:$L,ThongKe_Phong!T$2)&gt;1,"?","")</f>
        <v/>
      </c>
      <c r="U45" s="372" t="str">
        <f>IF(COUNTIFS(TKB_HK2_Moi_Giang!$N:$N,ThongKe_Phong!$B45,TKB_HK2_Moi_Giang!$K:$K,ThongKe_Phong!U$1,TKB_HK2_Moi_Giang!$L:$L,ThongKe_Phong!U$2)&gt;0,"X","") &amp; IF(COUNTIFS(TKB_HK2_Moi_Giang!$N:$N,#REF!,TKB_HK2_Moi_Giang!$K:$K,ThongKe_Phong!U$1,TKB_HK2_Moi_Giang!$L:$L,ThongKe_Phong!U$2)&gt;1,"?","")</f>
        <v/>
      </c>
      <c r="V45" s="373" t="str">
        <f>IF(COUNTIFS(TKB_HK2_Moi_Giang!$N:$N,ThongKe_Phong!$B45,TKB_HK2_Moi_Giang!$K:$K,ThongKe_Phong!V$1,TKB_HK2_Moi_Giang!$L:$L,ThongKe_Phong!V$2)&gt;0,"X","") &amp; IF(COUNTIFS(TKB_HK2_Moi_Giang!$N:$N,#REF!,TKB_HK2_Moi_Giang!$K:$K,ThongKe_Phong!V$1,TKB_HK2_Moi_Giang!$L:$L,ThongKe_Phong!V$2)&gt;1,"?","")</f>
        <v/>
      </c>
      <c r="W45" s="373" t="str">
        <f>IF(COUNTIFS(TKB_HK2_Moi_Giang!$N:$N,ThongKe_Phong!$B45,TKB_HK2_Moi_Giang!$K:$K,ThongKe_Phong!W$1,TKB_HK2_Moi_Giang!$L:$L,ThongKe_Phong!W$2)&gt;0,"X","") &amp; IF(COUNTIFS(TKB_HK2_Moi_Giang!$N:$N,#REF!,TKB_HK2_Moi_Giang!$K:$K,ThongKe_Phong!W$1,TKB_HK2_Moi_Giang!$L:$L,ThongKe_Phong!W$2)&gt;1,"?","")</f>
        <v/>
      </c>
      <c r="X45" s="373" t="str">
        <f>IF(COUNTIFS(TKB_HK2_Moi_Giang!$N:$N,ThongKe_Phong!$B45,TKB_HK2_Moi_Giang!$K:$K,ThongKe_Phong!X$1,TKB_HK2_Moi_Giang!$L:$L,ThongKe_Phong!X$2)&gt;0,"X","") &amp; IF(COUNTIFS(TKB_HK2_Moi_Giang!$N:$N,#REF!,TKB_HK2_Moi_Giang!$K:$K,ThongKe_Phong!X$1,TKB_HK2_Moi_Giang!$L:$L,ThongKe_Phong!X$2)&gt;1,"?","")</f>
        <v/>
      </c>
      <c r="Y45" s="373" t="str">
        <f>IF(COUNTIFS(TKB_HK2_Moi_Giang!$N:$N,ThongKe_Phong!$B45,TKB_HK2_Moi_Giang!$K:$K,ThongKe_Phong!Y$1,TKB_HK2_Moi_Giang!$L:$L,ThongKe_Phong!Y$2)&gt;0,"X","") &amp; IF(COUNTIFS(TKB_HK2_Moi_Giang!$N:$N,#REF!,TKB_HK2_Moi_Giang!$K:$K,ThongKe_Phong!Y$1,TKB_HK2_Moi_Giang!$L:$L,ThongKe_Phong!Y$2)&gt;1,"?","")</f>
        <v>X</v>
      </c>
      <c r="Z45" s="373" t="str">
        <f>IF(COUNTIFS(TKB_HK2_Moi_Giang!$N:$N,ThongKe_Phong!$B45,TKB_HK2_Moi_Giang!$K:$K,ThongKe_Phong!Z$1,TKB_HK2_Moi_Giang!$L:$L,ThongKe_Phong!Z$2)&gt;0,"X","") &amp; IF(COUNTIFS(TKB_HK2_Moi_Giang!$N:$N,#REF!,TKB_HK2_Moi_Giang!$K:$K,ThongKe_Phong!Z$1,TKB_HK2_Moi_Giang!$L:$L,ThongKe_Phong!Z$2)&gt;1,"?","")</f>
        <v/>
      </c>
      <c r="AA45" s="373" t="str">
        <f>IF(COUNTIFS(TKB_HK2_Moi_Giang!$N:$N,ThongKe_Phong!$B45,TKB_HK2_Moi_Giang!$K:$K,ThongKe_Phong!AA$1,TKB_HK2_Moi_Giang!$L:$L,ThongKe_Phong!AA$2)&gt;0,"X","") &amp; IF(COUNTIFS(TKB_HK2_Moi_Giang!$N:$N,#REF!,TKB_HK2_Moi_Giang!$K:$K,ThongKe_Phong!AA$1,TKB_HK2_Moi_Giang!$L:$L,ThongKe_Phong!AA$2)&gt;1,"?","")</f>
        <v/>
      </c>
      <c r="AB45" s="373" t="str">
        <f>IF(COUNTIFS(TKB_HK2_Moi_Giang!$N:$N,ThongKe_Phong!$B45,TKB_HK2_Moi_Giang!$K:$K,ThongKe_Phong!AB$1,TKB_HK2_Moi_Giang!$L:$L,ThongKe_Phong!AB$2)&gt;0,"X","") &amp; IF(COUNTIFS(TKB_HK2_Moi_Giang!$N:$N,#REF!,TKB_HK2_Moi_Giang!$K:$K,ThongKe_Phong!AB$1,TKB_HK2_Moi_Giang!$L:$L,ThongKe_Phong!AB$2)&gt;1,"?","")</f>
        <v/>
      </c>
      <c r="AC45" s="373" t="str">
        <f>IF(COUNTIFS(TKB_HK2_Moi_Giang!$N:$N,ThongKe_Phong!$B45,TKB_HK2_Moi_Giang!$K:$K,ThongKe_Phong!AC$1,TKB_HK2_Moi_Giang!$L:$L,ThongKe_Phong!AC$2)&gt;0,"X","") &amp; IF(COUNTIFS(TKB_HK2_Moi_Giang!$N:$N,#REF!,TKB_HK2_Moi_Giang!$K:$K,ThongKe_Phong!AC$1,TKB_HK2_Moi_Giang!$L:$L,ThongKe_Phong!AC$2)&gt;1,"?","")</f>
        <v/>
      </c>
      <c r="AD45" s="373" t="str">
        <f>IF(COUNTIFS(TKB_HK2_Moi_Giang!$N:$N,ThongKe_Phong!$B45,TKB_HK2_Moi_Giang!$K:$K,ThongKe_Phong!AD$1,TKB_HK2_Moi_Giang!$L:$L,ThongKe_Phong!AD$2)&gt;0,"X","") &amp; IF(COUNTIFS(TKB_HK2_Moi_Giang!$N:$N,#REF!,TKB_HK2_Moi_Giang!$K:$K,ThongKe_Phong!AD$1,TKB_HK2_Moi_Giang!$L:$L,ThongKe_Phong!AD$2)&gt;1,"?","")</f>
        <v/>
      </c>
      <c r="AE45" s="373" t="str">
        <f>IF(COUNTIFS(TKB_HK2_Moi_Giang!$N:$N,ThongKe_Phong!$B45,TKB_HK2_Moi_Giang!$K:$K,ThongKe_Phong!AE$1,TKB_HK2_Moi_Giang!$L:$L,ThongKe_Phong!AE$2)&gt;0,"X","") &amp; IF(COUNTIFS(TKB_HK2_Moi_Giang!$N:$N,#REF!,TKB_HK2_Moi_Giang!$K:$K,ThongKe_Phong!AE$1,TKB_HK2_Moi_Giang!$L:$L,ThongKe_Phong!AE$2)&gt;1,"?","")</f>
        <v/>
      </c>
      <c r="AF45" s="373" t="str">
        <f>IF(COUNTIFS(TKB_HK2_Moi_Giang!$N:$N,ThongKe_Phong!$B45,TKB_HK2_Moi_Giang!$K:$K,ThongKe_Phong!AF$1,TKB_HK2_Moi_Giang!$L:$L,ThongKe_Phong!AF$2)&gt;0,"X","") &amp; IF(COUNTIFS(TKB_HK2_Moi_Giang!$N:$N,#REF!,TKB_HK2_Moi_Giang!$K:$K,ThongKe_Phong!AF$1,TKB_HK2_Moi_Giang!$L:$L,ThongKe_Phong!AF$2)&gt;1,"?","")</f>
        <v/>
      </c>
      <c r="AG45" s="373" t="str">
        <f>IF(COUNTIFS(TKB_HK2_Moi_Giang!$N:$N,ThongKe_Phong!$B45,TKB_HK2_Moi_Giang!$K:$K,ThongKe_Phong!AG$1,TKB_HK2_Moi_Giang!$L:$L,ThongKe_Phong!AG$2)&gt;0,"X","") &amp; IF(COUNTIFS(TKB_HK2_Moi_Giang!$N:$N,#REF!,TKB_HK2_Moi_Giang!$K:$K,ThongKe_Phong!AG$1,TKB_HK2_Moi_Giang!$L:$L,ThongKe_Phong!AG$2)&gt;1,"?","")</f>
        <v/>
      </c>
    </row>
    <row r="46">
      <c r="A46" s="376"/>
      <c r="B46" s="370" t="s">
        <v>1335</v>
      </c>
      <c r="C46" s="38"/>
      <c r="D46" s="372" t="str">
        <f>IF(COUNTIFS(TKB_HK2_Moi_Giang!$N:$N,ThongKe_Phong!$B46,TKB_HK2_Moi_Giang!$K:$K,ThongKe_Phong!D$1,TKB_HK2_Moi_Giang!$L:$L,ThongKe_Phong!D$2)&gt;0,"X","") &amp; IF(COUNTIFS(TKB_HK2_Moi_Giang!$N:$N,#REF!,TKB_HK2_Moi_Giang!$K:$K,ThongKe_Phong!D$1,TKB_HK2_Moi_Giang!$L:$L,ThongKe_Phong!D$2)&gt;1,"?","")</f>
        <v/>
      </c>
      <c r="E46" s="372" t="str">
        <f>IF(COUNTIFS(TKB_HK2_Moi_Giang!$N:$N,ThongKe_Phong!$B46,TKB_HK2_Moi_Giang!$K:$K,ThongKe_Phong!E$1,TKB_HK2_Moi_Giang!$L:$L,ThongKe_Phong!E$2)&gt;0,"X","") &amp; IF(COUNTIFS(TKB_HK2_Moi_Giang!$N:$N,#REF!,TKB_HK2_Moi_Giang!$K:$K,ThongKe_Phong!E$1,TKB_HK2_Moi_Giang!$L:$L,ThongKe_Phong!E$2)&gt;1,"?","")</f>
        <v/>
      </c>
      <c r="F46" s="372" t="str">
        <f>IF(COUNTIFS(TKB_HK2_Moi_Giang!$N:$N,ThongKe_Phong!$B46,TKB_HK2_Moi_Giang!$K:$K,ThongKe_Phong!F$1,TKB_HK2_Moi_Giang!$L:$L,ThongKe_Phong!F$2)&gt;0,"X","") &amp; IF(COUNTIFS(TKB_HK2_Moi_Giang!$N:$N,#REF!,TKB_HK2_Moi_Giang!$K:$K,ThongKe_Phong!F$1,TKB_HK2_Moi_Giang!$L:$L,ThongKe_Phong!F$2)&gt;1,"?","")</f>
        <v/>
      </c>
      <c r="G46" s="372" t="str">
        <f>IF(COUNTIFS(TKB_HK2_Moi_Giang!$N:$N,ThongKe_Phong!$B46,TKB_HK2_Moi_Giang!$K:$K,ThongKe_Phong!G$1,TKB_HK2_Moi_Giang!$L:$L,ThongKe_Phong!G$2)&gt;0,"X","") &amp; IF(COUNTIFS(TKB_HK2_Moi_Giang!$N:$N,#REF!,TKB_HK2_Moi_Giang!$K:$K,ThongKe_Phong!G$1,TKB_HK2_Moi_Giang!$L:$L,ThongKe_Phong!G$2)&gt;1,"?","")</f>
        <v/>
      </c>
      <c r="H46" s="372" t="str">
        <f>IF(COUNTIFS(TKB_HK2_Moi_Giang!$N:$N,ThongKe_Phong!$B46,TKB_HK2_Moi_Giang!$K:$K,ThongKe_Phong!H$1,TKB_HK2_Moi_Giang!$L:$L,ThongKe_Phong!H$2)&gt;0,"X","") &amp; IF(COUNTIFS(TKB_HK2_Moi_Giang!$N:$N,#REF!,TKB_HK2_Moi_Giang!$K:$K,ThongKe_Phong!H$1,TKB_HK2_Moi_Giang!$L:$L,ThongKe_Phong!H$2)&gt;1,"?","")</f>
        <v/>
      </c>
      <c r="I46" s="372" t="str">
        <f>IF(COUNTIFS(TKB_HK2_Moi_Giang!$N:$N,ThongKe_Phong!$B46,TKB_HK2_Moi_Giang!$K:$K,ThongKe_Phong!I$1,TKB_HK2_Moi_Giang!$L:$L,ThongKe_Phong!I$2)&gt;0,"X","") &amp; IF(COUNTIFS(TKB_HK2_Moi_Giang!$N:$N,#REF!,TKB_HK2_Moi_Giang!$K:$K,ThongKe_Phong!I$1,TKB_HK2_Moi_Giang!$L:$L,ThongKe_Phong!I$2)&gt;1,"?","")</f>
        <v/>
      </c>
      <c r="J46" s="372" t="str">
        <f>IF(COUNTIFS(TKB_HK2_Moi_Giang!$N:$N,ThongKe_Phong!$B46,TKB_HK2_Moi_Giang!$K:$K,ThongKe_Phong!J$1,TKB_HK2_Moi_Giang!$L:$L,ThongKe_Phong!J$2)&gt;0,"X","") &amp; IF(COUNTIFS(TKB_HK2_Moi_Giang!$N:$N,#REF!,TKB_HK2_Moi_Giang!$K:$K,ThongKe_Phong!J$1,TKB_HK2_Moi_Giang!$L:$L,ThongKe_Phong!J$2)&gt;1,"?","")</f>
        <v/>
      </c>
      <c r="K46" s="372" t="str">
        <f>IF(COUNTIFS(TKB_HK2_Moi_Giang!$N:$N,ThongKe_Phong!$B46,TKB_HK2_Moi_Giang!$K:$K,ThongKe_Phong!K$1,TKB_HK2_Moi_Giang!$L:$L,ThongKe_Phong!K$2)&gt;0,"X","") &amp; IF(COUNTIFS(TKB_HK2_Moi_Giang!$N:$N,#REF!,TKB_HK2_Moi_Giang!$K:$K,ThongKe_Phong!K$1,TKB_HK2_Moi_Giang!$L:$L,ThongKe_Phong!K$2)&gt;1,"?","")</f>
        <v/>
      </c>
      <c r="L46" s="372" t="str">
        <f>IF(COUNTIFS(TKB_HK2_Moi_Giang!$N:$N,ThongKe_Phong!$B46,TKB_HK2_Moi_Giang!$K:$K,ThongKe_Phong!L$1,TKB_HK2_Moi_Giang!$L:$L,ThongKe_Phong!L$2)&gt;0,"X","") &amp; IF(COUNTIFS(TKB_HK2_Moi_Giang!$N:$N,#REF!,TKB_HK2_Moi_Giang!$K:$K,ThongKe_Phong!L$1,TKB_HK2_Moi_Giang!$L:$L,ThongKe_Phong!L$2)&gt;1,"?","")</f>
        <v/>
      </c>
      <c r="M46" s="372" t="str">
        <f>IF(COUNTIFS(TKB_HK2_Moi_Giang!$N:$N,ThongKe_Phong!$B46,TKB_HK2_Moi_Giang!$K:$K,ThongKe_Phong!M$1,TKB_HK2_Moi_Giang!$L:$L,ThongKe_Phong!M$2)&gt;0,"X","") &amp; IF(COUNTIFS(TKB_HK2_Moi_Giang!$N:$N,#REF!,TKB_HK2_Moi_Giang!$K:$K,ThongKe_Phong!M$1,TKB_HK2_Moi_Giang!$L:$L,ThongKe_Phong!M$2)&gt;1,"?","")</f>
        <v/>
      </c>
      <c r="N46" s="372" t="str">
        <f>IF(COUNTIFS(TKB_HK2_Moi_Giang!$N:$N,ThongKe_Phong!$B46,TKB_HK2_Moi_Giang!$K:$K,ThongKe_Phong!N$1,TKB_HK2_Moi_Giang!$L:$L,ThongKe_Phong!N$2)&gt;0,"X","") &amp; IF(COUNTIFS(TKB_HK2_Moi_Giang!$N:$N,#REF!,TKB_HK2_Moi_Giang!$K:$K,ThongKe_Phong!N$1,TKB_HK2_Moi_Giang!$L:$L,ThongKe_Phong!N$2)&gt;1,"?","")</f>
        <v/>
      </c>
      <c r="O46" s="372" t="str">
        <f>IF(COUNTIFS(TKB_HK2_Moi_Giang!$N:$N,ThongKe_Phong!$B46,TKB_HK2_Moi_Giang!$K:$K,ThongKe_Phong!O$1,TKB_HK2_Moi_Giang!$L:$L,ThongKe_Phong!O$2)&gt;0,"X","") &amp; IF(COUNTIFS(TKB_HK2_Moi_Giang!$N:$N,#REF!,TKB_HK2_Moi_Giang!$K:$K,ThongKe_Phong!O$1,TKB_HK2_Moi_Giang!$L:$L,ThongKe_Phong!O$2)&gt;1,"?","")</f>
        <v/>
      </c>
      <c r="P46" s="372" t="str">
        <f>IF(COUNTIFS(TKB_HK2_Moi_Giang!$N:$N,ThongKe_Phong!$B46,TKB_HK2_Moi_Giang!$K:$K,ThongKe_Phong!P$1,TKB_HK2_Moi_Giang!$L:$L,ThongKe_Phong!P$2)&gt;0,"X","") &amp; IF(COUNTIFS(TKB_HK2_Moi_Giang!$N:$N,#REF!,TKB_HK2_Moi_Giang!$K:$K,ThongKe_Phong!P$1,TKB_HK2_Moi_Giang!$L:$L,ThongKe_Phong!P$2)&gt;1,"?","")</f>
        <v/>
      </c>
      <c r="Q46" s="372" t="str">
        <f>IF(COUNTIFS(TKB_HK2_Moi_Giang!$N:$N,ThongKe_Phong!$B46,TKB_HK2_Moi_Giang!$K:$K,ThongKe_Phong!Q$1,TKB_HK2_Moi_Giang!$L:$L,ThongKe_Phong!Q$2)&gt;0,"X","") &amp; IF(COUNTIFS(TKB_HK2_Moi_Giang!$N:$N,#REF!,TKB_HK2_Moi_Giang!$K:$K,ThongKe_Phong!Q$1,TKB_HK2_Moi_Giang!$L:$L,ThongKe_Phong!Q$2)&gt;1,"?","")</f>
        <v/>
      </c>
      <c r="R46" s="372" t="str">
        <f>IF(COUNTIFS(TKB_HK2_Moi_Giang!$N:$N,ThongKe_Phong!$B46,TKB_HK2_Moi_Giang!$K:$K,ThongKe_Phong!R$1,TKB_HK2_Moi_Giang!$L:$L,ThongKe_Phong!R$2)&gt;0,"X","") &amp; IF(COUNTIFS(TKB_HK2_Moi_Giang!$N:$N,#REF!,TKB_HK2_Moi_Giang!$K:$K,ThongKe_Phong!R$1,TKB_HK2_Moi_Giang!$L:$L,ThongKe_Phong!R$2)&gt;1,"?","")</f>
        <v/>
      </c>
      <c r="S46" s="372" t="str">
        <f>IF(COUNTIFS(TKB_HK2_Moi_Giang!$N:$N,ThongKe_Phong!$B46,TKB_HK2_Moi_Giang!$K:$K,ThongKe_Phong!S$1,TKB_HK2_Moi_Giang!$L:$L,ThongKe_Phong!S$2)&gt;0,"X","") &amp; IF(COUNTIFS(TKB_HK2_Moi_Giang!$N:$N,#REF!,TKB_HK2_Moi_Giang!$K:$K,ThongKe_Phong!S$1,TKB_HK2_Moi_Giang!$L:$L,ThongKe_Phong!S$2)&gt;1,"?","")</f>
        <v/>
      </c>
      <c r="T46" s="372" t="str">
        <f>IF(COUNTIFS(TKB_HK2_Moi_Giang!$N:$N,ThongKe_Phong!$B46,TKB_HK2_Moi_Giang!$K:$K,ThongKe_Phong!T$1,TKB_HK2_Moi_Giang!$L:$L,ThongKe_Phong!T$2)&gt;0,"X","") &amp; IF(COUNTIFS(TKB_HK2_Moi_Giang!$N:$N,#REF!,TKB_HK2_Moi_Giang!$K:$K,ThongKe_Phong!T$1,TKB_HK2_Moi_Giang!$L:$L,ThongKe_Phong!T$2)&gt;1,"?","")</f>
        <v/>
      </c>
      <c r="U46" s="372" t="str">
        <f>IF(COUNTIFS(TKB_HK2_Moi_Giang!$N:$N,ThongKe_Phong!$B46,TKB_HK2_Moi_Giang!$K:$K,ThongKe_Phong!U$1,TKB_HK2_Moi_Giang!$L:$L,ThongKe_Phong!U$2)&gt;0,"X","") &amp; IF(COUNTIFS(TKB_HK2_Moi_Giang!$N:$N,#REF!,TKB_HK2_Moi_Giang!$K:$K,ThongKe_Phong!U$1,TKB_HK2_Moi_Giang!$L:$L,ThongKe_Phong!U$2)&gt;1,"?","")</f>
        <v/>
      </c>
      <c r="V46" s="373" t="str">
        <f>IF(COUNTIFS(TKB_HK2_Moi_Giang!$N:$N,ThongKe_Phong!$B46,TKB_HK2_Moi_Giang!$K:$K,ThongKe_Phong!V$1,TKB_HK2_Moi_Giang!$L:$L,ThongKe_Phong!V$2)&gt;0,"X","") &amp; IF(COUNTIFS(TKB_HK2_Moi_Giang!$N:$N,#REF!,TKB_HK2_Moi_Giang!$K:$K,ThongKe_Phong!V$1,TKB_HK2_Moi_Giang!$L:$L,ThongKe_Phong!V$2)&gt;1,"?","")</f>
        <v/>
      </c>
      <c r="W46" s="373" t="str">
        <f>IF(COUNTIFS(TKB_HK2_Moi_Giang!$N:$N,ThongKe_Phong!$B46,TKB_HK2_Moi_Giang!$K:$K,ThongKe_Phong!W$1,TKB_HK2_Moi_Giang!$L:$L,ThongKe_Phong!W$2)&gt;0,"X","") &amp; IF(COUNTIFS(TKB_HK2_Moi_Giang!$N:$N,#REF!,TKB_HK2_Moi_Giang!$K:$K,ThongKe_Phong!W$1,TKB_HK2_Moi_Giang!$L:$L,ThongKe_Phong!W$2)&gt;1,"?","")</f>
        <v/>
      </c>
      <c r="X46" s="373" t="str">
        <f>IF(COUNTIFS(TKB_HK2_Moi_Giang!$N:$N,ThongKe_Phong!$B46,TKB_HK2_Moi_Giang!$K:$K,ThongKe_Phong!X$1,TKB_HK2_Moi_Giang!$L:$L,ThongKe_Phong!X$2)&gt;0,"X","") &amp; IF(COUNTIFS(TKB_HK2_Moi_Giang!$N:$N,#REF!,TKB_HK2_Moi_Giang!$K:$K,ThongKe_Phong!X$1,TKB_HK2_Moi_Giang!$L:$L,ThongKe_Phong!X$2)&gt;1,"?","")</f>
        <v/>
      </c>
      <c r="Y46" s="373" t="str">
        <f>IF(COUNTIFS(TKB_HK2_Moi_Giang!$N:$N,ThongKe_Phong!$B46,TKB_HK2_Moi_Giang!$K:$K,ThongKe_Phong!Y$1,TKB_HK2_Moi_Giang!$L:$L,ThongKe_Phong!Y$2)&gt;0,"X","") &amp; IF(COUNTIFS(TKB_HK2_Moi_Giang!$N:$N,#REF!,TKB_HK2_Moi_Giang!$K:$K,ThongKe_Phong!Y$1,TKB_HK2_Moi_Giang!$L:$L,ThongKe_Phong!Y$2)&gt;1,"?","")</f>
        <v/>
      </c>
      <c r="Z46" s="373" t="str">
        <f>IF(COUNTIFS(TKB_HK2_Moi_Giang!$N:$N,ThongKe_Phong!$B46,TKB_HK2_Moi_Giang!$K:$K,ThongKe_Phong!Z$1,TKB_HK2_Moi_Giang!$L:$L,ThongKe_Phong!Z$2)&gt;0,"X","") &amp; IF(COUNTIFS(TKB_HK2_Moi_Giang!$N:$N,#REF!,TKB_HK2_Moi_Giang!$K:$K,ThongKe_Phong!Z$1,TKB_HK2_Moi_Giang!$L:$L,ThongKe_Phong!Z$2)&gt;1,"?","")</f>
        <v/>
      </c>
      <c r="AA46" s="373" t="str">
        <f>IF(COUNTIFS(TKB_HK2_Moi_Giang!$N:$N,ThongKe_Phong!$B46,TKB_HK2_Moi_Giang!$K:$K,ThongKe_Phong!AA$1,TKB_HK2_Moi_Giang!$L:$L,ThongKe_Phong!AA$2)&gt;0,"X","") &amp; IF(COUNTIFS(TKB_HK2_Moi_Giang!$N:$N,#REF!,TKB_HK2_Moi_Giang!$K:$K,ThongKe_Phong!AA$1,TKB_HK2_Moi_Giang!$L:$L,ThongKe_Phong!AA$2)&gt;1,"?","")</f>
        <v>X</v>
      </c>
      <c r="AB46" s="373" t="str">
        <f>IF(COUNTIFS(TKB_HK2_Moi_Giang!$N:$N,ThongKe_Phong!$B46,TKB_HK2_Moi_Giang!$K:$K,ThongKe_Phong!AB$1,TKB_HK2_Moi_Giang!$L:$L,ThongKe_Phong!AB$2)&gt;0,"X","") &amp; IF(COUNTIFS(TKB_HK2_Moi_Giang!$N:$N,#REF!,TKB_HK2_Moi_Giang!$K:$K,ThongKe_Phong!AB$1,TKB_HK2_Moi_Giang!$L:$L,ThongKe_Phong!AB$2)&gt;1,"?","")</f>
        <v/>
      </c>
      <c r="AC46" s="373" t="str">
        <f>IF(COUNTIFS(TKB_HK2_Moi_Giang!$N:$N,ThongKe_Phong!$B46,TKB_HK2_Moi_Giang!$K:$K,ThongKe_Phong!AC$1,TKB_HK2_Moi_Giang!$L:$L,ThongKe_Phong!AC$2)&gt;0,"X","") &amp; IF(COUNTIFS(TKB_HK2_Moi_Giang!$N:$N,#REF!,TKB_HK2_Moi_Giang!$K:$K,ThongKe_Phong!AC$1,TKB_HK2_Moi_Giang!$L:$L,ThongKe_Phong!AC$2)&gt;1,"?","")</f>
        <v/>
      </c>
      <c r="AD46" s="373" t="str">
        <f>IF(COUNTIFS(TKB_HK2_Moi_Giang!$N:$N,ThongKe_Phong!$B46,TKB_HK2_Moi_Giang!$K:$K,ThongKe_Phong!AD$1,TKB_HK2_Moi_Giang!$L:$L,ThongKe_Phong!AD$2)&gt;0,"X","") &amp; IF(COUNTIFS(TKB_HK2_Moi_Giang!$N:$N,#REF!,TKB_HK2_Moi_Giang!$K:$K,ThongKe_Phong!AD$1,TKB_HK2_Moi_Giang!$L:$L,ThongKe_Phong!AD$2)&gt;1,"?","")</f>
        <v/>
      </c>
      <c r="AE46" s="373" t="str">
        <f>IF(COUNTIFS(TKB_HK2_Moi_Giang!$N:$N,ThongKe_Phong!$B46,TKB_HK2_Moi_Giang!$K:$K,ThongKe_Phong!AE$1,TKB_HK2_Moi_Giang!$L:$L,ThongKe_Phong!AE$2)&gt;0,"X","") &amp; IF(COUNTIFS(TKB_HK2_Moi_Giang!$N:$N,#REF!,TKB_HK2_Moi_Giang!$K:$K,ThongKe_Phong!AE$1,TKB_HK2_Moi_Giang!$L:$L,ThongKe_Phong!AE$2)&gt;1,"?","")</f>
        <v/>
      </c>
      <c r="AF46" s="373" t="str">
        <f>IF(COUNTIFS(TKB_HK2_Moi_Giang!$N:$N,ThongKe_Phong!$B46,TKB_HK2_Moi_Giang!$K:$K,ThongKe_Phong!AF$1,TKB_HK2_Moi_Giang!$L:$L,ThongKe_Phong!AF$2)&gt;0,"X","") &amp; IF(COUNTIFS(TKB_HK2_Moi_Giang!$N:$N,#REF!,TKB_HK2_Moi_Giang!$K:$K,ThongKe_Phong!AF$1,TKB_HK2_Moi_Giang!$L:$L,ThongKe_Phong!AF$2)&gt;1,"?","")</f>
        <v/>
      </c>
      <c r="AG46" s="373" t="str">
        <f>IF(COUNTIFS(TKB_HK2_Moi_Giang!$N:$N,ThongKe_Phong!$B46,TKB_HK2_Moi_Giang!$K:$K,ThongKe_Phong!AG$1,TKB_HK2_Moi_Giang!$L:$L,ThongKe_Phong!AG$2)&gt;0,"X","") &amp; IF(COUNTIFS(TKB_HK2_Moi_Giang!$N:$N,#REF!,TKB_HK2_Moi_Giang!$K:$K,ThongKe_Phong!AG$1,TKB_HK2_Moi_Giang!$L:$L,ThongKe_Phong!AG$2)&gt;1,"?","")</f>
        <v/>
      </c>
    </row>
    <row r="47">
      <c r="A47" s="376"/>
      <c r="B47" s="369" t="s">
        <v>1259</v>
      </c>
      <c r="C47" s="38"/>
      <c r="D47" s="372" t="str">
        <f>IF(COUNTIFS(TKB_HK2_Moi_Giang!$N:$N,ThongKe_Phong!$B47,TKB_HK2_Moi_Giang!$K:$K,ThongKe_Phong!D$1,TKB_HK2_Moi_Giang!$L:$L,ThongKe_Phong!D$2)&gt;0,"X","") &amp; IF(COUNTIFS(TKB_HK2_Moi_Giang!$N:$N,#REF!,TKB_HK2_Moi_Giang!$K:$K,ThongKe_Phong!D$1,TKB_HK2_Moi_Giang!$L:$L,ThongKe_Phong!D$2)&gt;1,"?","")</f>
        <v/>
      </c>
      <c r="E47" s="372" t="str">
        <f>IF(COUNTIFS(TKB_HK2_Moi_Giang!$N:$N,ThongKe_Phong!$B47,TKB_HK2_Moi_Giang!$K:$K,ThongKe_Phong!E$1,TKB_HK2_Moi_Giang!$L:$L,ThongKe_Phong!E$2)&gt;0,"X","") &amp; IF(COUNTIFS(TKB_HK2_Moi_Giang!$N:$N,#REF!,TKB_HK2_Moi_Giang!$K:$K,ThongKe_Phong!E$1,TKB_HK2_Moi_Giang!$L:$L,ThongKe_Phong!E$2)&gt;1,"?","")</f>
        <v/>
      </c>
      <c r="F47" s="372" t="str">
        <f>IF(COUNTIFS(TKB_HK2_Moi_Giang!$N:$N,ThongKe_Phong!$B47,TKB_HK2_Moi_Giang!$K:$K,ThongKe_Phong!F$1,TKB_HK2_Moi_Giang!$L:$L,ThongKe_Phong!F$2)&gt;0,"X","") &amp; IF(COUNTIFS(TKB_HK2_Moi_Giang!$N:$N,#REF!,TKB_HK2_Moi_Giang!$K:$K,ThongKe_Phong!F$1,TKB_HK2_Moi_Giang!$L:$L,ThongKe_Phong!F$2)&gt;1,"?","")</f>
        <v/>
      </c>
      <c r="G47" s="372" t="str">
        <f>IF(COUNTIFS(TKB_HK2_Moi_Giang!$N:$N,ThongKe_Phong!$B47,TKB_HK2_Moi_Giang!$K:$K,ThongKe_Phong!G$1,TKB_HK2_Moi_Giang!$L:$L,ThongKe_Phong!G$2)&gt;0,"X","") &amp; IF(COUNTIFS(TKB_HK2_Moi_Giang!$N:$N,#REF!,TKB_HK2_Moi_Giang!$K:$K,ThongKe_Phong!G$1,TKB_HK2_Moi_Giang!$L:$L,ThongKe_Phong!G$2)&gt;1,"?","")</f>
        <v/>
      </c>
      <c r="H47" s="372" t="str">
        <f>IF(COUNTIFS(TKB_HK2_Moi_Giang!$N:$N,ThongKe_Phong!$B47,TKB_HK2_Moi_Giang!$K:$K,ThongKe_Phong!H$1,TKB_HK2_Moi_Giang!$L:$L,ThongKe_Phong!H$2)&gt;0,"X","") &amp; IF(COUNTIFS(TKB_HK2_Moi_Giang!$N:$N,#REF!,TKB_HK2_Moi_Giang!$K:$K,ThongKe_Phong!H$1,TKB_HK2_Moi_Giang!$L:$L,ThongKe_Phong!H$2)&gt;1,"?","")</f>
        <v/>
      </c>
      <c r="I47" s="372" t="str">
        <f>IF(COUNTIFS(TKB_HK2_Moi_Giang!$N:$N,ThongKe_Phong!$B47,TKB_HK2_Moi_Giang!$K:$K,ThongKe_Phong!I$1,TKB_HK2_Moi_Giang!$L:$L,ThongKe_Phong!I$2)&gt;0,"X","") &amp; IF(COUNTIFS(TKB_HK2_Moi_Giang!$N:$N,#REF!,TKB_HK2_Moi_Giang!$K:$K,ThongKe_Phong!I$1,TKB_HK2_Moi_Giang!$L:$L,ThongKe_Phong!I$2)&gt;1,"?","")</f>
        <v/>
      </c>
      <c r="J47" s="372" t="str">
        <f>IF(COUNTIFS(TKB_HK2_Moi_Giang!$N:$N,ThongKe_Phong!$B47,TKB_HK2_Moi_Giang!$K:$K,ThongKe_Phong!J$1,TKB_HK2_Moi_Giang!$L:$L,ThongKe_Phong!J$2)&gt;0,"X","") &amp; IF(COUNTIFS(TKB_HK2_Moi_Giang!$N:$N,#REF!,TKB_HK2_Moi_Giang!$K:$K,ThongKe_Phong!J$1,TKB_HK2_Moi_Giang!$L:$L,ThongKe_Phong!J$2)&gt;1,"?","")</f>
        <v/>
      </c>
      <c r="K47" s="372" t="str">
        <f>IF(COUNTIFS(TKB_HK2_Moi_Giang!$N:$N,ThongKe_Phong!$B47,TKB_HK2_Moi_Giang!$K:$K,ThongKe_Phong!K$1,TKB_HK2_Moi_Giang!$L:$L,ThongKe_Phong!K$2)&gt;0,"X","") &amp; IF(COUNTIFS(TKB_HK2_Moi_Giang!$N:$N,#REF!,TKB_HK2_Moi_Giang!$K:$K,ThongKe_Phong!K$1,TKB_HK2_Moi_Giang!$L:$L,ThongKe_Phong!K$2)&gt;1,"?","")</f>
        <v>X</v>
      </c>
      <c r="L47" s="372" t="str">
        <f>IF(COUNTIFS(TKB_HK2_Moi_Giang!$N:$N,ThongKe_Phong!$B47,TKB_HK2_Moi_Giang!$K:$K,ThongKe_Phong!L$1,TKB_HK2_Moi_Giang!$L:$L,ThongKe_Phong!L$2)&gt;0,"X","") &amp; IF(COUNTIFS(TKB_HK2_Moi_Giang!$N:$N,#REF!,TKB_HK2_Moi_Giang!$K:$K,ThongKe_Phong!L$1,TKB_HK2_Moi_Giang!$L:$L,ThongKe_Phong!L$2)&gt;1,"?","")</f>
        <v/>
      </c>
      <c r="M47" s="372" t="str">
        <f>IF(COUNTIFS(TKB_HK2_Moi_Giang!$N:$N,ThongKe_Phong!$B47,TKB_HK2_Moi_Giang!$K:$K,ThongKe_Phong!M$1,TKB_HK2_Moi_Giang!$L:$L,ThongKe_Phong!M$2)&gt;0,"X","") &amp; IF(COUNTIFS(TKB_HK2_Moi_Giang!$N:$N,#REF!,TKB_HK2_Moi_Giang!$K:$K,ThongKe_Phong!M$1,TKB_HK2_Moi_Giang!$L:$L,ThongKe_Phong!M$2)&gt;1,"?","")</f>
        <v/>
      </c>
      <c r="N47" s="372" t="str">
        <f>IF(COUNTIFS(TKB_HK2_Moi_Giang!$N:$N,ThongKe_Phong!$B47,TKB_HK2_Moi_Giang!$K:$K,ThongKe_Phong!N$1,TKB_HK2_Moi_Giang!$L:$L,ThongKe_Phong!N$2)&gt;0,"X","") &amp; IF(COUNTIFS(TKB_HK2_Moi_Giang!$N:$N,#REF!,TKB_HK2_Moi_Giang!$K:$K,ThongKe_Phong!N$1,TKB_HK2_Moi_Giang!$L:$L,ThongKe_Phong!N$2)&gt;1,"?","")</f>
        <v/>
      </c>
      <c r="O47" s="372" t="str">
        <f>IF(COUNTIFS(TKB_HK2_Moi_Giang!$N:$N,ThongKe_Phong!$B47,TKB_HK2_Moi_Giang!$K:$K,ThongKe_Phong!O$1,TKB_HK2_Moi_Giang!$L:$L,ThongKe_Phong!O$2)&gt;0,"X","") &amp; IF(COUNTIFS(TKB_HK2_Moi_Giang!$N:$N,#REF!,TKB_HK2_Moi_Giang!$K:$K,ThongKe_Phong!O$1,TKB_HK2_Moi_Giang!$L:$L,ThongKe_Phong!O$2)&gt;1,"?","")</f>
        <v>X</v>
      </c>
      <c r="P47" s="372" t="str">
        <f>IF(COUNTIFS(TKB_HK2_Moi_Giang!$N:$N,ThongKe_Phong!$B47,TKB_HK2_Moi_Giang!$K:$K,ThongKe_Phong!P$1,TKB_HK2_Moi_Giang!$L:$L,ThongKe_Phong!P$2)&gt;0,"X","") &amp; IF(COUNTIFS(TKB_HK2_Moi_Giang!$N:$N,#REF!,TKB_HK2_Moi_Giang!$K:$K,ThongKe_Phong!P$1,TKB_HK2_Moi_Giang!$L:$L,ThongKe_Phong!P$2)&gt;1,"?","")</f>
        <v/>
      </c>
      <c r="Q47" s="372" t="str">
        <f>IF(COUNTIFS(TKB_HK2_Moi_Giang!$N:$N,ThongKe_Phong!$B47,TKB_HK2_Moi_Giang!$K:$K,ThongKe_Phong!Q$1,TKB_HK2_Moi_Giang!$L:$L,ThongKe_Phong!Q$2)&gt;0,"X","") &amp; IF(COUNTIFS(TKB_HK2_Moi_Giang!$N:$N,#REF!,TKB_HK2_Moi_Giang!$K:$K,ThongKe_Phong!Q$1,TKB_HK2_Moi_Giang!$L:$L,ThongKe_Phong!Q$2)&gt;1,"?","")</f>
        <v/>
      </c>
      <c r="R47" s="372" t="str">
        <f>IF(COUNTIFS(TKB_HK2_Moi_Giang!$N:$N,ThongKe_Phong!$B47,TKB_HK2_Moi_Giang!$K:$K,ThongKe_Phong!R$1,TKB_HK2_Moi_Giang!$L:$L,ThongKe_Phong!R$2)&gt;0,"X","") &amp; IF(COUNTIFS(TKB_HK2_Moi_Giang!$N:$N,#REF!,TKB_HK2_Moi_Giang!$K:$K,ThongKe_Phong!R$1,TKB_HK2_Moi_Giang!$L:$L,ThongKe_Phong!R$2)&gt;1,"?","")</f>
        <v/>
      </c>
      <c r="S47" s="372" t="str">
        <f>IF(COUNTIFS(TKB_HK2_Moi_Giang!$N:$N,ThongKe_Phong!$B47,TKB_HK2_Moi_Giang!$K:$K,ThongKe_Phong!S$1,TKB_HK2_Moi_Giang!$L:$L,ThongKe_Phong!S$2)&gt;0,"X","") &amp; IF(COUNTIFS(TKB_HK2_Moi_Giang!$N:$N,#REF!,TKB_HK2_Moi_Giang!$K:$K,ThongKe_Phong!S$1,TKB_HK2_Moi_Giang!$L:$L,ThongKe_Phong!S$2)&gt;1,"?","")</f>
        <v/>
      </c>
      <c r="T47" s="372" t="str">
        <f>IF(COUNTIFS(TKB_HK2_Moi_Giang!$N:$N,ThongKe_Phong!$B47,TKB_HK2_Moi_Giang!$K:$K,ThongKe_Phong!T$1,TKB_HK2_Moi_Giang!$L:$L,ThongKe_Phong!T$2)&gt;0,"X","") &amp; IF(COUNTIFS(TKB_HK2_Moi_Giang!$N:$N,#REF!,TKB_HK2_Moi_Giang!$K:$K,ThongKe_Phong!T$1,TKB_HK2_Moi_Giang!$L:$L,ThongKe_Phong!T$2)&gt;1,"?","")</f>
        <v/>
      </c>
      <c r="U47" s="372" t="str">
        <f>IF(COUNTIFS(TKB_HK2_Moi_Giang!$N:$N,ThongKe_Phong!$B47,TKB_HK2_Moi_Giang!$K:$K,ThongKe_Phong!U$1,TKB_HK2_Moi_Giang!$L:$L,ThongKe_Phong!U$2)&gt;0,"X","") &amp; IF(COUNTIFS(TKB_HK2_Moi_Giang!$N:$N,#REF!,TKB_HK2_Moi_Giang!$K:$K,ThongKe_Phong!U$1,TKB_HK2_Moi_Giang!$L:$L,ThongKe_Phong!U$2)&gt;1,"?","")</f>
        <v/>
      </c>
      <c r="V47" s="373" t="str">
        <f>IF(COUNTIFS(TKB_HK2_Moi_Giang!$N:$N,ThongKe_Phong!$B47,TKB_HK2_Moi_Giang!$K:$K,ThongKe_Phong!V$1,TKB_HK2_Moi_Giang!$L:$L,ThongKe_Phong!V$2)&gt;0,"X","") &amp; IF(COUNTIFS(TKB_HK2_Moi_Giang!$N:$N,#REF!,TKB_HK2_Moi_Giang!$K:$K,ThongKe_Phong!V$1,TKB_HK2_Moi_Giang!$L:$L,ThongKe_Phong!V$2)&gt;1,"?","")</f>
        <v/>
      </c>
      <c r="W47" s="373" t="str">
        <f>IF(COUNTIFS(TKB_HK2_Moi_Giang!$N:$N,ThongKe_Phong!$B47,TKB_HK2_Moi_Giang!$K:$K,ThongKe_Phong!W$1,TKB_HK2_Moi_Giang!$L:$L,ThongKe_Phong!W$2)&gt;0,"X","") &amp; IF(COUNTIFS(TKB_HK2_Moi_Giang!$N:$N,#REF!,TKB_HK2_Moi_Giang!$K:$K,ThongKe_Phong!W$1,TKB_HK2_Moi_Giang!$L:$L,ThongKe_Phong!W$2)&gt;1,"?","")</f>
        <v/>
      </c>
      <c r="X47" s="373" t="str">
        <f>IF(COUNTIFS(TKB_HK2_Moi_Giang!$N:$N,ThongKe_Phong!$B47,TKB_HK2_Moi_Giang!$K:$K,ThongKe_Phong!X$1,TKB_HK2_Moi_Giang!$L:$L,ThongKe_Phong!X$2)&gt;0,"X","") &amp; IF(COUNTIFS(TKB_HK2_Moi_Giang!$N:$N,#REF!,TKB_HK2_Moi_Giang!$K:$K,ThongKe_Phong!X$1,TKB_HK2_Moi_Giang!$L:$L,ThongKe_Phong!X$2)&gt;1,"?","")</f>
        <v/>
      </c>
      <c r="Y47" s="373" t="str">
        <f>IF(COUNTIFS(TKB_HK2_Moi_Giang!$N:$N,ThongKe_Phong!$B47,TKB_HK2_Moi_Giang!$K:$K,ThongKe_Phong!Y$1,TKB_HK2_Moi_Giang!$L:$L,ThongKe_Phong!Y$2)&gt;0,"X","") &amp; IF(COUNTIFS(TKB_HK2_Moi_Giang!$N:$N,#REF!,TKB_HK2_Moi_Giang!$K:$K,ThongKe_Phong!Y$1,TKB_HK2_Moi_Giang!$L:$L,ThongKe_Phong!Y$2)&gt;1,"?","")</f>
        <v/>
      </c>
      <c r="Z47" s="373" t="str">
        <f>IF(COUNTIFS(TKB_HK2_Moi_Giang!$N:$N,ThongKe_Phong!$B47,TKB_HK2_Moi_Giang!$K:$K,ThongKe_Phong!Z$1,TKB_HK2_Moi_Giang!$L:$L,ThongKe_Phong!Z$2)&gt;0,"X","") &amp; IF(COUNTIFS(TKB_HK2_Moi_Giang!$N:$N,#REF!,TKB_HK2_Moi_Giang!$K:$K,ThongKe_Phong!Z$1,TKB_HK2_Moi_Giang!$L:$L,ThongKe_Phong!Z$2)&gt;1,"?","")</f>
        <v/>
      </c>
      <c r="AA47" s="373" t="str">
        <f>IF(COUNTIFS(TKB_HK2_Moi_Giang!$N:$N,ThongKe_Phong!$B47,TKB_HK2_Moi_Giang!$K:$K,ThongKe_Phong!AA$1,TKB_HK2_Moi_Giang!$L:$L,ThongKe_Phong!AA$2)&gt;0,"X","") &amp; IF(COUNTIFS(TKB_HK2_Moi_Giang!$N:$N,#REF!,TKB_HK2_Moi_Giang!$K:$K,ThongKe_Phong!AA$1,TKB_HK2_Moi_Giang!$L:$L,ThongKe_Phong!AA$2)&gt;1,"?","")</f>
        <v/>
      </c>
      <c r="AB47" s="373" t="str">
        <f>IF(COUNTIFS(TKB_HK2_Moi_Giang!$N:$N,ThongKe_Phong!$B47,TKB_HK2_Moi_Giang!$K:$K,ThongKe_Phong!AB$1,TKB_HK2_Moi_Giang!$L:$L,ThongKe_Phong!AB$2)&gt;0,"X","") &amp; IF(COUNTIFS(TKB_HK2_Moi_Giang!$N:$N,#REF!,TKB_HK2_Moi_Giang!$K:$K,ThongKe_Phong!AB$1,TKB_HK2_Moi_Giang!$L:$L,ThongKe_Phong!AB$2)&gt;1,"?","")</f>
        <v/>
      </c>
      <c r="AC47" s="373" t="str">
        <f>IF(COUNTIFS(TKB_HK2_Moi_Giang!$N:$N,ThongKe_Phong!$B47,TKB_HK2_Moi_Giang!$K:$K,ThongKe_Phong!AC$1,TKB_HK2_Moi_Giang!$L:$L,ThongKe_Phong!AC$2)&gt;0,"X","") &amp; IF(COUNTIFS(TKB_HK2_Moi_Giang!$N:$N,#REF!,TKB_HK2_Moi_Giang!$K:$K,ThongKe_Phong!AC$1,TKB_HK2_Moi_Giang!$L:$L,ThongKe_Phong!AC$2)&gt;1,"?","")</f>
        <v/>
      </c>
      <c r="AD47" s="373" t="str">
        <f>IF(COUNTIFS(TKB_HK2_Moi_Giang!$N:$N,ThongKe_Phong!$B47,TKB_HK2_Moi_Giang!$K:$K,ThongKe_Phong!AD$1,TKB_HK2_Moi_Giang!$L:$L,ThongKe_Phong!AD$2)&gt;0,"X","") &amp; IF(COUNTIFS(TKB_HK2_Moi_Giang!$N:$N,#REF!,TKB_HK2_Moi_Giang!$K:$K,ThongKe_Phong!AD$1,TKB_HK2_Moi_Giang!$L:$L,ThongKe_Phong!AD$2)&gt;1,"?","")</f>
        <v/>
      </c>
      <c r="AE47" s="373" t="str">
        <f>IF(COUNTIFS(TKB_HK2_Moi_Giang!$N:$N,ThongKe_Phong!$B47,TKB_HK2_Moi_Giang!$K:$K,ThongKe_Phong!AE$1,TKB_HK2_Moi_Giang!$L:$L,ThongKe_Phong!AE$2)&gt;0,"X","") &amp; IF(COUNTIFS(TKB_HK2_Moi_Giang!$N:$N,#REF!,TKB_HK2_Moi_Giang!$K:$K,ThongKe_Phong!AE$1,TKB_HK2_Moi_Giang!$L:$L,ThongKe_Phong!AE$2)&gt;1,"?","")</f>
        <v/>
      </c>
      <c r="AF47" s="373" t="str">
        <f>IF(COUNTIFS(TKB_HK2_Moi_Giang!$N:$N,ThongKe_Phong!$B47,TKB_HK2_Moi_Giang!$K:$K,ThongKe_Phong!AF$1,TKB_HK2_Moi_Giang!$L:$L,ThongKe_Phong!AF$2)&gt;0,"X","") &amp; IF(COUNTIFS(TKB_HK2_Moi_Giang!$N:$N,#REF!,TKB_HK2_Moi_Giang!$K:$K,ThongKe_Phong!AF$1,TKB_HK2_Moi_Giang!$L:$L,ThongKe_Phong!AF$2)&gt;1,"?","")</f>
        <v/>
      </c>
      <c r="AG47" s="373" t="str">
        <f>IF(COUNTIFS(TKB_HK2_Moi_Giang!$N:$N,ThongKe_Phong!$B47,TKB_HK2_Moi_Giang!$K:$K,ThongKe_Phong!AG$1,TKB_HK2_Moi_Giang!$L:$L,ThongKe_Phong!AG$2)&gt;0,"X","") &amp; IF(COUNTIFS(TKB_HK2_Moi_Giang!$N:$N,#REF!,TKB_HK2_Moi_Giang!$K:$K,ThongKe_Phong!AG$1,TKB_HK2_Moi_Giang!$L:$L,ThongKe_Phong!AG$2)&gt;1,"?","")</f>
        <v/>
      </c>
    </row>
    <row r="48">
      <c r="A48" s="376"/>
      <c r="B48" s="369" t="s">
        <v>1336</v>
      </c>
      <c r="C48" s="38"/>
      <c r="D48" s="372" t="str">
        <f>IF(COUNTIFS(TKB_HK2_Moi_Giang!$N:$N,ThongKe_Phong!$B48,TKB_HK2_Moi_Giang!$K:$K,ThongKe_Phong!D$1,TKB_HK2_Moi_Giang!$L:$L,ThongKe_Phong!D$2)&gt;0,"X","") &amp; IF(COUNTIFS(TKB_HK2_Moi_Giang!$N:$N,#REF!,TKB_HK2_Moi_Giang!$K:$K,ThongKe_Phong!D$1,TKB_HK2_Moi_Giang!$L:$L,ThongKe_Phong!D$2)&gt;1,"?","")</f>
        <v/>
      </c>
      <c r="E48" s="372" t="str">
        <f>IF(COUNTIFS(TKB_HK2_Moi_Giang!$N:$N,ThongKe_Phong!$B48,TKB_HK2_Moi_Giang!$K:$K,ThongKe_Phong!E$1,TKB_HK2_Moi_Giang!$L:$L,ThongKe_Phong!E$2)&gt;0,"X","") &amp; IF(COUNTIFS(TKB_HK2_Moi_Giang!$N:$N,#REF!,TKB_HK2_Moi_Giang!$K:$K,ThongKe_Phong!E$1,TKB_HK2_Moi_Giang!$L:$L,ThongKe_Phong!E$2)&gt;1,"?","")</f>
        <v/>
      </c>
      <c r="F48" s="372" t="str">
        <f>IF(COUNTIFS(TKB_HK2_Moi_Giang!$N:$N,ThongKe_Phong!$B48,TKB_HK2_Moi_Giang!$K:$K,ThongKe_Phong!F$1,TKB_HK2_Moi_Giang!$L:$L,ThongKe_Phong!F$2)&gt;0,"X","") &amp; IF(COUNTIFS(TKB_HK2_Moi_Giang!$N:$N,#REF!,TKB_HK2_Moi_Giang!$K:$K,ThongKe_Phong!F$1,TKB_HK2_Moi_Giang!$L:$L,ThongKe_Phong!F$2)&gt;1,"?","")</f>
        <v/>
      </c>
      <c r="G48" s="372" t="str">
        <f>IF(COUNTIFS(TKB_HK2_Moi_Giang!$N:$N,ThongKe_Phong!$B48,TKB_HK2_Moi_Giang!$K:$K,ThongKe_Phong!G$1,TKB_HK2_Moi_Giang!$L:$L,ThongKe_Phong!G$2)&gt;0,"X","") &amp; IF(COUNTIFS(TKB_HK2_Moi_Giang!$N:$N,#REF!,TKB_HK2_Moi_Giang!$K:$K,ThongKe_Phong!G$1,TKB_HK2_Moi_Giang!$L:$L,ThongKe_Phong!G$2)&gt;1,"?","")</f>
        <v/>
      </c>
      <c r="H48" s="372" t="str">
        <f>IF(COUNTIFS(TKB_HK2_Moi_Giang!$N:$N,ThongKe_Phong!$B48,TKB_HK2_Moi_Giang!$K:$K,ThongKe_Phong!H$1,TKB_HK2_Moi_Giang!$L:$L,ThongKe_Phong!H$2)&gt;0,"X","") &amp; IF(COUNTIFS(TKB_HK2_Moi_Giang!$N:$N,#REF!,TKB_HK2_Moi_Giang!$K:$K,ThongKe_Phong!H$1,TKB_HK2_Moi_Giang!$L:$L,ThongKe_Phong!H$2)&gt;1,"?","")</f>
        <v/>
      </c>
      <c r="I48" s="372" t="str">
        <f>IF(COUNTIFS(TKB_HK2_Moi_Giang!$N:$N,ThongKe_Phong!$B48,TKB_HK2_Moi_Giang!$K:$K,ThongKe_Phong!I$1,TKB_HK2_Moi_Giang!$L:$L,ThongKe_Phong!I$2)&gt;0,"X","") &amp; IF(COUNTIFS(TKB_HK2_Moi_Giang!$N:$N,#REF!,TKB_HK2_Moi_Giang!$K:$K,ThongKe_Phong!I$1,TKB_HK2_Moi_Giang!$L:$L,ThongKe_Phong!I$2)&gt;1,"?","")</f>
        <v/>
      </c>
      <c r="J48" s="372" t="str">
        <f>IF(COUNTIFS(TKB_HK2_Moi_Giang!$N:$N,ThongKe_Phong!$B48,TKB_HK2_Moi_Giang!$K:$K,ThongKe_Phong!J$1,TKB_HK2_Moi_Giang!$L:$L,ThongKe_Phong!J$2)&gt;0,"X","") &amp; IF(COUNTIFS(TKB_HK2_Moi_Giang!$N:$N,#REF!,TKB_HK2_Moi_Giang!$K:$K,ThongKe_Phong!J$1,TKB_HK2_Moi_Giang!$L:$L,ThongKe_Phong!J$2)&gt;1,"?","")</f>
        <v/>
      </c>
      <c r="K48" s="372" t="str">
        <f>IF(COUNTIFS(TKB_HK2_Moi_Giang!$N:$N,ThongKe_Phong!$B48,TKB_HK2_Moi_Giang!$K:$K,ThongKe_Phong!K$1,TKB_HK2_Moi_Giang!$L:$L,ThongKe_Phong!K$2)&gt;0,"X","") &amp; IF(COUNTIFS(TKB_HK2_Moi_Giang!$N:$N,#REF!,TKB_HK2_Moi_Giang!$K:$K,ThongKe_Phong!K$1,TKB_HK2_Moi_Giang!$L:$L,ThongKe_Phong!K$2)&gt;1,"?","")</f>
        <v/>
      </c>
      <c r="L48" s="372" t="str">
        <f>IF(COUNTIFS(TKB_HK2_Moi_Giang!$N:$N,ThongKe_Phong!$B48,TKB_HK2_Moi_Giang!$K:$K,ThongKe_Phong!L$1,TKB_HK2_Moi_Giang!$L:$L,ThongKe_Phong!L$2)&gt;0,"X","") &amp; IF(COUNTIFS(TKB_HK2_Moi_Giang!$N:$N,#REF!,TKB_HK2_Moi_Giang!$K:$K,ThongKe_Phong!L$1,TKB_HK2_Moi_Giang!$L:$L,ThongKe_Phong!L$2)&gt;1,"?","")</f>
        <v/>
      </c>
      <c r="M48" s="372" t="str">
        <f>IF(COUNTIFS(TKB_HK2_Moi_Giang!$N:$N,ThongKe_Phong!$B48,TKB_HK2_Moi_Giang!$K:$K,ThongKe_Phong!M$1,TKB_HK2_Moi_Giang!$L:$L,ThongKe_Phong!M$2)&gt;0,"X","") &amp; IF(COUNTIFS(TKB_HK2_Moi_Giang!$N:$N,#REF!,TKB_HK2_Moi_Giang!$K:$K,ThongKe_Phong!M$1,TKB_HK2_Moi_Giang!$L:$L,ThongKe_Phong!M$2)&gt;1,"?","")</f>
        <v/>
      </c>
      <c r="N48" s="372" t="str">
        <f>IF(COUNTIFS(TKB_HK2_Moi_Giang!$N:$N,ThongKe_Phong!$B48,TKB_HK2_Moi_Giang!$K:$K,ThongKe_Phong!N$1,TKB_HK2_Moi_Giang!$L:$L,ThongKe_Phong!N$2)&gt;0,"X","") &amp; IF(COUNTIFS(TKB_HK2_Moi_Giang!$N:$N,#REF!,TKB_HK2_Moi_Giang!$K:$K,ThongKe_Phong!N$1,TKB_HK2_Moi_Giang!$L:$L,ThongKe_Phong!N$2)&gt;1,"?","")</f>
        <v/>
      </c>
      <c r="O48" s="372" t="str">
        <f>IF(COUNTIFS(TKB_HK2_Moi_Giang!$N:$N,ThongKe_Phong!$B48,TKB_HK2_Moi_Giang!$K:$K,ThongKe_Phong!O$1,TKB_HK2_Moi_Giang!$L:$L,ThongKe_Phong!O$2)&gt;0,"X","") &amp; IF(COUNTIFS(TKB_HK2_Moi_Giang!$N:$N,#REF!,TKB_HK2_Moi_Giang!$K:$K,ThongKe_Phong!O$1,TKB_HK2_Moi_Giang!$L:$L,ThongKe_Phong!O$2)&gt;1,"?","")</f>
        <v>X</v>
      </c>
      <c r="P48" s="372" t="str">
        <f>IF(COUNTIFS(TKB_HK2_Moi_Giang!$N:$N,ThongKe_Phong!$B48,TKB_HK2_Moi_Giang!$K:$K,ThongKe_Phong!P$1,TKB_HK2_Moi_Giang!$L:$L,ThongKe_Phong!P$2)&gt;0,"X","") &amp; IF(COUNTIFS(TKB_HK2_Moi_Giang!$N:$N,#REF!,TKB_HK2_Moi_Giang!$K:$K,ThongKe_Phong!P$1,TKB_HK2_Moi_Giang!$L:$L,ThongKe_Phong!P$2)&gt;1,"?","")</f>
        <v/>
      </c>
      <c r="Q48" s="372" t="str">
        <f>IF(COUNTIFS(TKB_HK2_Moi_Giang!$N:$N,ThongKe_Phong!$B48,TKB_HK2_Moi_Giang!$K:$K,ThongKe_Phong!Q$1,TKB_HK2_Moi_Giang!$L:$L,ThongKe_Phong!Q$2)&gt;0,"X","") &amp; IF(COUNTIFS(TKB_HK2_Moi_Giang!$N:$N,#REF!,TKB_HK2_Moi_Giang!$K:$K,ThongKe_Phong!Q$1,TKB_HK2_Moi_Giang!$L:$L,ThongKe_Phong!Q$2)&gt;1,"?","")</f>
        <v/>
      </c>
      <c r="R48" s="372" t="str">
        <f>IF(COUNTIFS(TKB_HK2_Moi_Giang!$N:$N,ThongKe_Phong!$B48,TKB_HK2_Moi_Giang!$K:$K,ThongKe_Phong!R$1,TKB_HK2_Moi_Giang!$L:$L,ThongKe_Phong!R$2)&gt;0,"X","") &amp; IF(COUNTIFS(TKB_HK2_Moi_Giang!$N:$N,#REF!,TKB_HK2_Moi_Giang!$K:$K,ThongKe_Phong!R$1,TKB_HK2_Moi_Giang!$L:$L,ThongKe_Phong!R$2)&gt;1,"?","")</f>
        <v/>
      </c>
      <c r="S48" s="372" t="str">
        <f>IF(COUNTIFS(TKB_HK2_Moi_Giang!$N:$N,ThongKe_Phong!$B48,TKB_HK2_Moi_Giang!$K:$K,ThongKe_Phong!S$1,TKB_HK2_Moi_Giang!$L:$L,ThongKe_Phong!S$2)&gt;0,"X","") &amp; IF(COUNTIFS(TKB_HK2_Moi_Giang!$N:$N,#REF!,TKB_HK2_Moi_Giang!$K:$K,ThongKe_Phong!S$1,TKB_HK2_Moi_Giang!$L:$L,ThongKe_Phong!S$2)&gt;1,"?","")</f>
        <v/>
      </c>
      <c r="T48" s="372" t="str">
        <f>IF(COUNTIFS(TKB_HK2_Moi_Giang!$N:$N,ThongKe_Phong!$B48,TKB_HK2_Moi_Giang!$K:$K,ThongKe_Phong!T$1,TKB_HK2_Moi_Giang!$L:$L,ThongKe_Phong!T$2)&gt;0,"X","") &amp; IF(COUNTIFS(TKB_HK2_Moi_Giang!$N:$N,#REF!,TKB_HK2_Moi_Giang!$K:$K,ThongKe_Phong!T$1,TKB_HK2_Moi_Giang!$L:$L,ThongKe_Phong!T$2)&gt;1,"?","")</f>
        <v/>
      </c>
      <c r="U48" s="372" t="str">
        <f>IF(COUNTIFS(TKB_HK2_Moi_Giang!$N:$N,ThongKe_Phong!$B48,TKB_HK2_Moi_Giang!$K:$K,ThongKe_Phong!U$1,TKB_HK2_Moi_Giang!$L:$L,ThongKe_Phong!U$2)&gt;0,"X","") &amp; IF(COUNTIFS(TKB_HK2_Moi_Giang!$N:$N,#REF!,TKB_HK2_Moi_Giang!$K:$K,ThongKe_Phong!U$1,TKB_HK2_Moi_Giang!$L:$L,ThongKe_Phong!U$2)&gt;1,"?","")</f>
        <v/>
      </c>
      <c r="V48" s="373" t="str">
        <f>IF(COUNTIFS(TKB_HK2_Moi_Giang!$N:$N,ThongKe_Phong!$B48,TKB_HK2_Moi_Giang!$K:$K,ThongKe_Phong!V$1,TKB_HK2_Moi_Giang!$L:$L,ThongKe_Phong!V$2)&gt;0,"X","") &amp; IF(COUNTIFS(TKB_HK2_Moi_Giang!$N:$N,#REF!,TKB_HK2_Moi_Giang!$K:$K,ThongKe_Phong!V$1,TKB_HK2_Moi_Giang!$L:$L,ThongKe_Phong!V$2)&gt;1,"?","")</f>
        <v/>
      </c>
      <c r="W48" s="373" t="str">
        <f>IF(COUNTIFS(TKB_HK2_Moi_Giang!$N:$N,ThongKe_Phong!$B48,TKB_HK2_Moi_Giang!$K:$K,ThongKe_Phong!W$1,TKB_HK2_Moi_Giang!$L:$L,ThongKe_Phong!W$2)&gt;0,"X","") &amp; IF(COUNTIFS(TKB_HK2_Moi_Giang!$N:$N,#REF!,TKB_HK2_Moi_Giang!$K:$K,ThongKe_Phong!W$1,TKB_HK2_Moi_Giang!$L:$L,ThongKe_Phong!W$2)&gt;1,"?","")</f>
        <v/>
      </c>
      <c r="X48" s="373" t="str">
        <f>IF(COUNTIFS(TKB_HK2_Moi_Giang!$N:$N,ThongKe_Phong!$B48,TKB_HK2_Moi_Giang!$K:$K,ThongKe_Phong!X$1,TKB_HK2_Moi_Giang!$L:$L,ThongKe_Phong!X$2)&gt;0,"X","") &amp; IF(COUNTIFS(TKB_HK2_Moi_Giang!$N:$N,#REF!,TKB_HK2_Moi_Giang!$K:$K,ThongKe_Phong!X$1,TKB_HK2_Moi_Giang!$L:$L,ThongKe_Phong!X$2)&gt;1,"?","")</f>
        <v/>
      </c>
      <c r="Y48" s="373" t="str">
        <f>IF(COUNTIFS(TKB_HK2_Moi_Giang!$N:$N,ThongKe_Phong!$B48,TKB_HK2_Moi_Giang!$K:$K,ThongKe_Phong!Y$1,TKB_HK2_Moi_Giang!$L:$L,ThongKe_Phong!Y$2)&gt;0,"X","") &amp; IF(COUNTIFS(TKB_HK2_Moi_Giang!$N:$N,#REF!,TKB_HK2_Moi_Giang!$K:$K,ThongKe_Phong!Y$1,TKB_HK2_Moi_Giang!$L:$L,ThongKe_Phong!Y$2)&gt;1,"?","")</f>
        <v/>
      </c>
      <c r="Z48" s="373" t="str">
        <f>IF(COUNTIFS(TKB_HK2_Moi_Giang!$N:$N,ThongKe_Phong!$B48,TKB_HK2_Moi_Giang!$K:$K,ThongKe_Phong!Z$1,TKB_HK2_Moi_Giang!$L:$L,ThongKe_Phong!Z$2)&gt;0,"X","") &amp; IF(COUNTIFS(TKB_HK2_Moi_Giang!$N:$N,#REF!,TKB_HK2_Moi_Giang!$K:$K,ThongKe_Phong!Z$1,TKB_HK2_Moi_Giang!$L:$L,ThongKe_Phong!Z$2)&gt;1,"?","")</f>
        <v/>
      </c>
      <c r="AA48" s="373" t="str">
        <f>IF(COUNTIFS(TKB_HK2_Moi_Giang!$N:$N,ThongKe_Phong!$B48,TKB_HK2_Moi_Giang!$K:$K,ThongKe_Phong!AA$1,TKB_HK2_Moi_Giang!$L:$L,ThongKe_Phong!AA$2)&gt;0,"X","") &amp; IF(COUNTIFS(TKB_HK2_Moi_Giang!$N:$N,#REF!,TKB_HK2_Moi_Giang!$K:$K,ThongKe_Phong!AA$1,TKB_HK2_Moi_Giang!$L:$L,ThongKe_Phong!AA$2)&gt;1,"?","")</f>
        <v/>
      </c>
      <c r="AB48" s="373" t="str">
        <f>IF(COUNTIFS(TKB_HK2_Moi_Giang!$N:$N,ThongKe_Phong!$B48,TKB_HK2_Moi_Giang!$K:$K,ThongKe_Phong!AB$1,TKB_HK2_Moi_Giang!$L:$L,ThongKe_Phong!AB$2)&gt;0,"X","") &amp; IF(COUNTIFS(TKB_HK2_Moi_Giang!$N:$N,#REF!,TKB_HK2_Moi_Giang!$K:$K,ThongKe_Phong!AB$1,TKB_HK2_Moi_Giang!$L:$L,ThongKe_Phong!AB$2)&gt;1,"?","")</f>
        <v/>
      </c>
      <c r="AC48" s="373" t="str">
        <f>IF(COUNTIFS(TKB_HK2_Moi_Giang!$N:$N,ThongKe_Phong!$B48,TKB_HK2_Moi_Giang!$K:$K,ThongKe_Phong!AC$1,TKB_HK2_Moi_Giang!$L:$L,ThongKe_Phong!AC$2)&gt;0,"X","") &amp; IF(COUNTIFS(TKB_HK2_Moi_Giang!$N:$N,#REF!,TKB_HK2_Moi_Giang!$K:$K,ThongKe_Phong!AC$1,TKB_HK2_Moi_Giang!$L:$L,ThongKe_Phong!AC$2)&gt;1,"?","")</f>
        <v/>
      </c>
      <c r="AD48" s="373" t="str">
        <f>IF(COUNTIFS(TKB_HK2_Moi_Giang!$N:$N,ThongKe_Phong!$B48,TKB_HK2_Moi_Giang!$K:$K,ThongKe_Phong!AD$1,TKB_HK2_Moi_Giang!$L:$L,ThongKe_Phong!AD$2)&gt;0,"X","") &amp; IF(COUNTIFS(TKB_HK2_Moi_Giang!$N:$N,#REF!,TKB_HK2_Moi_Giang!$K:$K,ThongKe_Phong!AD$1,TKB_HK2_Moi_Giang!$L:$L,ThongKe_Phong!AD$2)&gt;1,"?","")</f>
        <v/>
      </c>
      <c r="AE48" s="373" t="str">
        <f>IF(COUNTIFS(TKB_HK2_Moi_Giang!$N:$N,ThongKe_Phong!$B48,TKB_HK2_Moi_Giang!$K:$K,ThongKe_Phong!AE$1,TKB_HK2_Moi_Giang!$L:$L,ThongKe_Phong!AE$2)&gt;0,"X","") &amp; IF(COUNTIFS(TKB_HK2_Moi_Giang!$N:$N,#REF!,TKB_HK2_Moi_Giang!$K:$K,ThongKe_Phong!AE$1,TKB_HK2_Moi_Giang!$L:$L,ThongKe_Phong!AE$2)&gt;1,"?","")</f>
        <v/>
      </c>
      <c r="AF48" s="373" t="str">
        <f>IF(COUNTIFS(TKB_HK2_Moi_Giang!$N:$N,ThongKe_Phong!$B48,TKB_HK2_Moi_Giang!$K:$K,ThongKe_Phong!AF$1,TKB_HK2_Moi_Giang!$L:$L,ThongKe_Phong!AF$2)&gt;0,"X","") &amp; IF(COUNTIFS(TKB_HK2_Moi_Giang!$N:$N,#REF!,TKB_HK2_Moi_Giang!$K:$K,ThongKe_Phong!AF$1,TKB_HK2_Moi_Giang!$L:$L,ThongKe_Phong!AF$2)&gt;1,"?","")</f>
        <v/>
      </c>
      <c r="AG48" s="373" t="str">
        <f>IF(COUNTIFS(TKB_HK2_Moi_Giang!$N:$N,ThongKe_Phong!$B48,TKB_HK2_Moi_Giang!$K:$K,ThongKe_Phong!AG$1,TKB_HK2_Moi_Giang!$L:$L,ThongKe_Phong!AG$2)&gt;0,"X","") &amp; IF(COUNTIFS(TKB_HK2_Moi_Giang!$N:$N,#REF!,TKB_HK2_Moi_Giang!$K:$K,ThongKe_Phong!AG$1,TKB_HK2_Moi_Giang!$L:$L,ThongKe_Phong!AG$2)&gt;1,"?","")</f>
        <v/>
      </c>
    </row>
    <row r="49">
      <c r="A49" s="376"/>
      <c r="B49" s="369" t="s">
        <v>1276</v>
      </c>
      <c r="C49" s="38"/>
      <c r="D49" s="372" t="str">
        <f>IF(COUNTIFS(TKB_HK2_Moi_Giang!$N:$N,ThongKe_Phong!$B49,TKB_HK2_Moi_Giang!$K:$K,ThongKe_Phong!D$1,TKB_HK2_Moi_Giang!$L:$L,ThongKe_Phong!D$2)&gt;0,"X","") &amp; IF(COUNTIFS(TKB_HK2_Moi_Giang!$N:$N,#REF!,TKB_HK2_Moi_Giang!$K:$K,ThongKe_Phong!D$1,TKB_HK2_Moi_Giang!$L:$L,ThongKe_Phong!D$2)&gt;1,"?","")</f>
        <v/>
      </c>
      <c r="E49" s="372" t="str">
        <f>IF(COUNTIFS(TKB_HK2_Moi_Giang!$N:$N,ThongKe_Phong!$B49,TKB_HK2_Moi_Giang!$K:$K,ThongKe_Phong!E$1,TKB_HK2_Moi_Giang!$L:$L,ThongKe_Phong!E$2)&gt;0,"X","") &amp; IF(COUNTIFS(TKB_HK2_Moi_Giang!$N:$N,#REF!,TKB_HK2_Moi_Giang!$K:$K,ThongKe_Phong!E$1,TKB_HK2_Moi_Giang!$L:$L,ThongKe_Phong!E$2)&gt;1,"?","")</f>
        <v/>
      </c>
      <c r="F49" s="372" t="str">
        <f>IF(COUNTIFS(TKB_HK2_Moi_Giang!$N:$N,ThongKe_Phong!$B49,TKB_HK2_Moi_Giang!$K:$K,ThongKe_Phong!F$1,TKB_HK2_Moi_Giang!$L:$L,ThongKe_Phong!F$2)&gt;0,"X","") &amp; IF(COUNTIFS(TKB_HK2_Moi_Giang!$N:$N,#REF!,TKB_HK2_Moi_Giang!$K:$K,ThongKe_Phong!F$1,TKB_HK2_Moi_Giang!$L:$L,ThongKe_Phong!F$2)&gt;1,"?","")</f>
        <v/>
      </c>
      <c r="G49" s="372" t="str">
        <f>IF(COUNTIFS(TKB_HK2_Moi_Giang!$N:$N,ThongKe_Phong!$B49,TKB_HK2_Moi_Giang!$K:$K,ThongKe_Phong!G$1,TKB_HK2_Moi_Giang!$L:$L,ThongKe_Phong!G$2)&gt;0,"X","") &amp; IF(COUNTIFS(TKB_HK2_Moi_Giang!$N:$N,#REF!,TKB_HK2_Moi_Giang!$K:$K,ThongKe_Phong!G$1,TKB_HK2_Moi_Giang!$L:$L,ThongKe_Phong!G$2)&gt;1,"?","")</f>
        <v/>
      </c>
      <c r="H49" s="372" t="str">
        <f>IF(COUNTIFS(TKB_HK2_Moi_Giang!$N:$N,ThongKe_Phong!$B49,TKB_HK2_Moi_Giang!$K:$K,ThongKe_Phong!H$1,TKB_HK2_Moi_Giang!$L:$L,ThongKe_Phong!H$2)&gt;0,"X","") &amp; IF(COUNTIFS(TKB_HK2_Moi_Giang!$N:$N,#REF!,TKB_HK2_Moi_Giang!$K:$K,ThongKe_Phong!H$1,TKB_HK2_Moi_Giang!$L:$L,ThongKe_Phong!H$2)&gt;1,"?","")</f>
        <v/>
      </c>
      <c r="I49" s="372" t="str">
        <f>IF(COUNTIFS(TKB_HK2_Moi_Giang!$N:$N,ThongKe_Phong!$B49,TKB_HK2_Moi_Giang!$K:$K,ThongKe_Phong!I$1,TKB_HK2_Moi_Giang!$L:$L,ThongKe_Phong!I$2)&gt;0,"X","") &amp; IF(COUNTIFS(TKB_HK2_Moi_Giang!$N:$N,#REF!,TKB_HK2_Moi_Giang!$K:$K,ThongKe_Phong!I$1,TKB_HK2_Moi_Giang!$L:$L,ThongKe_Phong!I$2)&gt;1,"?","")</f>
        <v/>
      </c>
      <c r="J49" s="372" t="str">
        <f>IF(COUNTIFS(TKB_HK2_Moi_Giang!$N:$N,ThongKe_Phong!$B49,TKB_HK2_Moi_Giang!$K:$K,ThongKe_Phong!J$1,TKB_HK2_Moi_Giang!$L:$L,ThongKe_Phong!J$2)&gt;0,"X","") &amp; IF(COUNTIFS(TKB_HK2_Moi_Giang!$N:$N,#REF!,TKB_HK2_Moi_Giang!$K:$K,ThongKe_Phong!J$1,TKB_HK2_Moi_Giang!$L:$L,ThongKe_Phong!J$2)&gt;1,"?","")</f>
        <v>X</v>
      </c>
      <c r="K49" s="372" t="str">
        <f>IF(COUNTIFS(TKB_HK2_Moi_Giang!$N:$N,ThongKe_Phong!$B49,TKB_HK2_Moi_Giang!$K:$K,ThongKe_Phong!K$1,TKB_HK2_Moi_Giang!$L:$L,ThongKe_Phong!K$2)&gt;0,"X","") &amp; IF(COUNTIFS(TKB_HK2_Moi_Giang!$N:$N,#REF!,TKB_HK2_Moi_Giang!$K:$K,ThongKe_Phong!K$1,TKB_HK2_Moi_Giang!$L:$L,ThongKe_Phong!K$2)&gt;1,"?","")</f>
        <v>X</v>
      </c>
      <c r="L49" s="372" t="str">
        <f>IF(COUNTIFS(TKB_HK2_Moi_Giang!$N:$N,ThongKe_Phong!$B49,TKB_HK2_Moi_Giang!$K:$K,ThongKe_Phong!L$1,TKB_HK2_Moi_Giang!$L:$L,ThongKe_Phong!L$2)&gt;0,"X","") &amp; IF(COUNTIFS(TKB_HK2_Moi_Giang!$N:$N,#REF!,TKB_HK2_Moi_Giang!$K:$K,ThongKe_Phong!L$1,TKB_HK2_Moi_Giang!$L:$L,ThongKe_Phong!L$2)&gt;1,"?","")</f>
        <v>X</v>
      </c>
      <c r="M49" s="372" t="str">
        <f>IF(COUNTIFS(TKB_HK2_Moi_Giang!$N:$N,ThongKe_Phong!$B49,TKB_HK2_Moi_Giang!$K:$K,ThongKe_Phong!M$1,TKB_HK2_Moi_Giang!$L:$L,ThongKe_Phong!M$2)&gt;0,"X","") &amp; IF(COUNTIFS(TKB_HK2_Moi_Giang!$N:$N,#REF!,TKB_HK2_Moi_Giang!$K:$K,ThongKe_Phong!M$1,TKB_HK2_Moi_Giang!$L:$L,ThongKe_Phong!M$2)&gt;1,"?","")</f>
        <v/>
      </c>
      <c r="N49" s="372" t="str">
        <f>IF(COUNTIFS(TKB_HK2_Moi_Giang!$N:$N,ThongKe_Phong!$B49,TKB_HK2_Moi_Giang!$K:$K,ThongKe_Phong!N$1,TKB_HK2_Moi_Giang!$L:$L,ThongKe_Phong!N$2)&gt;0,"X","") &amp; IF(COUNTIFS(TKB_HK2_Moi_Giang!$N:$N,#REF!,TKB_HK2_Moi_Giang!$K:$K,ThongKe_Phong!N$1,TKB_HK2_Moi_Giang!$L:$L,ThongKe_Phong!N$2)&gt;1,"?","")</f>
        <v/>
      </c>
      <c r="O49" s="372" t="str">
        <f>IF(COUNTIFS(TKB_HK2_Moi_Giang!$N:$N,ThongKe_Phong!$B49,TKB_HK2_Moi_Giang!$K:$K,ThongKe_Phong!O$1,TKB_HK2_Moi_Giang!$L:$L,ThongKe_Phong!O$2)&gt;0,"X","") &amp; IF(COUNTIFS(TKB_HK2_Moi_Giang!$N:$N,#REF!,TKB_HK2_Moi_Giang!$K:$K,ThongKe_Phong!O$1,TKB_HK2_Moi_Giang!$L:$L,ThongKe_Phong!O$2)&gt;1,"?","")</f>
        <v/>
      </c>
      <c r="P49" s="372" t="str">
        <f>IF(COUNTIFS(TKB_HK2_Moi_Giang!$N:$N,ThongKe_Phong!$B49,TKB_HK2_Moi_Giang!$K:$K,ThongKe_Phong!P$1,TKB_HK2_Moi_Giang!$L:$L,ThongKe_Phong!P$2)&gt;0,"X","") &amp; IF(COUNTIFS(TKB_HK2_Moi_Giang!$N:$N,#REF!,TKB_HK2_Moi_Giang!$K:$K,ThongKe_Phong!P$1,TKB_HK2_Moi_Giang!$L:$L,ThongKe_Phong!P$2)&gt;1,"?","")</f>
        <v/>
      </c>
      <c r="Q49" s="372" t="str">
        <f>IF(COUNTIFS(TKB_HK2_Moi_Giang!$N:$N,ThongKe_Phong!$B49,TKB_HK2_Moi_Giang!$K:$K,ThongKe_Phong!Q$1,TKB_HK2_Moi_Giang!$L:$L,ThongKe_Phong!Q$2)&gt;0,"X","") &amp; IF(COUNTIFS(TKB_HK2_Moi_Giang!$N:$N,#REF!,TKB_HK2_Moi_Giang!$K:$K,ThongKe_Phong!Q$1,TKB_HK2_Moi_Giang!$L:$L,ThongKe_Phong!Q$2)&gt;1,"?","")</f>
        <v/>
      </c>
      <c r="R49" s="372" t="str">
        <f>IF(COUNTIFS(TKB_HK2_Moi_Giang!$N:$N,ThongKe_Phong!$B49,TKB_HK2_Moi_Giang!$K:$K,ThongKe_Phong!R$1,TKB_HK2_Moi_Giang!$L:$L,ThongKe_Phong!R$2)&gt;0,"X","") &amp; IF(COUNTIFS(TKB_HK2_Moi_Giang!$N:$N,#REF!,TKB_HK2_Moi_Giang!$K:$K,ThongKe_Phong!R$1,TKB_HK2_Moi_Giang!$L:$L,ThongKe_Phong!R$2)&gt;1,"?","")</f>
        <v/>
      </c>
      <c r="S49" s="372" t="str">
        <f>IF(COUNTIFS(TKB_HK2_Moi_Giang!$N:$N,ThongKe_Phong!$B49,TKB_HK2_Moi_Giang!$K:$K,ThongKe_Phong!S$1,TKB_HK2_Moi_Giang!$L:$L,ThongKe_Phong!S$2)&gt;0,"X","") &amp; IF(COUNTIFS(TKB_HK2_Moi_Giang!$N:$N,#REF!,TKB_HK2_Moi_Giang!$K:$K,ThongKe_Phong!S$1,TKB_HK2_Moi_Giang!$L:$L,ThongKe_Phong!S$2)&gt;1,"?","")</f>
        <v/>
      </c>
      <c r="T49" s="372" t="str">
        <f>IF(COUNTIFS(TKB_HK2_Moi_Giang!$N:$N,ThongKe_Phong!$B49,TKB_HK2_Moi_Giang!$K:$K,ThongKe_Phong!T$1,TKB_HK2_Moi_Giang!$L:$L,ThongKe_Phong!T$2)&gt;0,"X","") &amp; IF(COUNTIFS(TKB_HK2_Moi_Giang!$N:$N,#REF!,TKB_HK2_Moi_Giang!$K:$K,ThongKe_Phong!T$1,TKB_HK2_Moi_Giang!$L:$L,ThongKe_Phong!T$2)&gt;1,"?","")</f>
        <v/>
      </c>
      <c r="U49" s="372" t="str">
        <f>IF(COUNTIFS(TKB_HK2_Moi_Giang!$N:$N,ThongKe_Phong!$B49,TKB_HK2_Moi_Giang!$K:$K,ThongKe_Phong!U$1,TKB_HK2_Moi_Giang!$L:$L,ThongKe_Phong!U$2)&gt;0,"X","") &amp; IF(COUNTIFS(TKB_HK2_Moi_Giang!$N:$N,#REF!,TKB_HK2_Moi_Giang!$K:$K,ThongKe_Phong!U$1,TKB_HK2_Moi_Giang!$L:$L,ThongKe_Phong!U$2)&gt;1,"?","")</f>
        <v/>
      </c>
      <c r="V49" s="373" t="str">
        <f>IF(COUNTIFS(TKB_HK2_Moi_Giang!$N:$N,ThongKe_Phong!$B49,TKB_HK2_Moi_Giang!$K:$K,ThongKe_Phong!V$1,TKB_HK2_Moi_Giang!$L:$L,ThongKe_Phong!V$2)&gt;0,"X","") &amp; IF(COUNTIFS(TKB_HK2_Moi_Giang!$N:$N,#REF!,TKB_HK2_Moi_Giang!$K:$K,ThongKe_Phong!V$1,TKB_HK2_Moi_Giang!$L:$L,ThongKe_Phong!V$2)&gt;1,"?","")</f>
        <v>X</v>
      </c>
      <c r="W49" s="373" t="str">
        <f>IF(COUNTIFS(TKB_HK2_Moi_Giang!$N:$N,ThongKe_Phong!$B49,TKB_HK2_Moi_Giang!$K:$K,ThongKe_Phong!W$1,TKB_HK2_Moi_Giang!$L:$L,ThongKe_Phong!W$2)&gt;0,"X","") &amp; IF(COUNTIFS(TKB_HK2_Moi_Giang!$N:$N,#REF!,TKB_HK2_Moi_Giang!$K:$K,ThongKe_Phong!W$1,TKB_HK2_Moi_Giang!$L:$L,ThongKe_Phong!W$2)&gt;1,"?","")</f>
        <v/>
      </c>
      <c r="X49" s="373" t="str">
        <f>IF(COUNTIFS(TKB_HK2_Moi_Giang!$N:$N,ThongKe_Phong!$B49,TKB_HK2_Moi_Giang!$K:$K,ThongKe_Phong!X$1,TKB_HK2_Moi_Giang!$L:$L,ThongKe_Phong!X$2)&gt;0,"X","") &amp; IF(COUNTIFS(TKB_HK2_Moi_Giang!$N:$N,#REF!,TKB_HK2_Moi_Giang!$K:$K,ThongKe_Phong!X$1,TKB_HK2_Moi_Giang!$L:$L,ThongKe_Phong!X$2)&gt;1,"?","")</f>
        <v/>
      </c>
      <c r="Y49" s="373" t="str">
        <f>IF(COUNTIFS(TKB_HK2_Moi_Giang!$N:$N,ThongKe_Phong!$B49,TKB_HK2_Moi_Giang!$K:$K,ThongKe_Phong!Y$1,TKB_HK2_Moi_Giang!$L:$L,ThongKe_Phong!Y$2)&gt;0,"X","") &amp; IF(COUNTIFS(TKB_HK2_Moi_Giang!$N:$N,#REF!,TKB_HK2_Moi_Giang!$K:$K,ThongKe_Phong!Y$1,TKB_HK2_Moi_Giang!$L:$L,ThongKe_Phong!Y$2)&gt;1,"?","")</f>
        <v/>
      </c>
      <c r="Z49" s="373" t="str">
        <f>IF(COUNTIFS(TKB_HK2_Moi_Giang!$N:$N,ThongKe_Phong!$B49,TKB_HK2_Moi_Giang!$K:$K,ThongKe_Phong!Z$1,TKB_HK2_Moi_Giang!$L:$L,ThongKe_Phong!Z$2)&gt;0,"X","") &amp; IF(COUNTIFS(TKB_HK2_Moi_Giang!$N:$N,#REF!,TKB_HK2_Moi_Giang!$K:$K,ThongKe_Phong!Z$1,TKB_HK2_Moi_Giang!$L:$L,ThongKe_Phong!Z$2)&gt;1,"?","")</f>
        <v/>
      </c>
      <c r="AA49" s="373" t="str">
        <f>IF(COUNTIFS(TKB_HK2_Moi_Giang!$N:$N,ThongKe_Phong!$B49,TKB_HK2_Moi_Giang!$K:$K,ThongKe_Phong!AA$1,TKB_HK2_Moi_Giang!$L:$L,ThongKe_Phong!AA$2)&gt;0,"X","") &amp; IF(COUNTIFS(TKB_HK2_Moi_Giang!$N:$N,#REF!,TKB_HK2_Moi_Giang!$K:$K,ThongKe_Phong!AA$1,TKB_HK2_Moi_Giang!$L:$L,ThongKe_Phong!AA$2)&gt;1,"?","")</f>
        <v/>
      </c>
      <c r="AB49" s="373" t="str">
        <f>IF(COUNTIFS(TKB_HK2_Moi_Giang!$N:$N,ThongKe_Phong!$B49,TKB_HK2_Moi_Giang!$K:$K,ThongKe_Phong!AB$1,TKB_HK2_Moi_Giang!$L:$L,ThongKe_Phong!AB$2)&gt;0,"X","") &amp; IF(COUNTIFS(TKB_HK2_Moi_Giang!$N:$N,#REF!,TKB_HK2_Moi_Giang!$K:$K,ThongKe_Phong!AB$1,TKB_HK2_Moi_Giang!$L:$L,ThongKe_Phong!AB$2)&gt;1,"?","")</f>
        <v/>
      </c>
      <c r="AC49" s="373" t="str">
        <f>IF(COUNTIFS(TKB_HK2_Moi_Giang!$N:$N,ThongKe_Phong!$B49,TKB_HK2_Moi_Giang!$K:$K,ThongKe_Phong!AC$1,TKB_HK2_Moi_Giang!$L:$L,ThongKe_Phong!AC$2)&gt;0,"X","") &amp; IF(COUNTIFS(TKB_HK2_Moi_Giang!$N:$N,#REF!,TKB_HK2_Moi_Giang!$K:$K,ThongKe_Phong!AC$1,TKB_HK2_Moi_Giang!$L:$L,ThongKe_Phong!AC$2)&gt;1,"?","")</f>
        <v/>
      </c>
      <c r="AD49" s="373" t="str">
        <f>IF(COUNTIFS(TKB_HK2_Moi_Giang!$N:$N,ThongKe_Phong!$B49,TKB_HK2_Moi_Giang!$K:$K,ThongKe_Phong!AD$1,TKB_HK2_Moi_Giang!$L:$L,ThongKe_Phong!AD$2)&gt;0,"X","") &amp; IF(COUNTIFS(TKB_HK2_Moi_Giang!$N:$N,#REF!,TKB_HK2_Moi_Giang!$K:$K,ThongKe_Phong!AD$1,TKB_HK2_Moi_Giang!$L:$L,ThongKe_Phong!AD$2)&gt;1,"?","")</f>
        <v/>
      </c>
      <c r="AE49" s="373" t="str">
        <f>IF(COUNTIFS(TKB_HK2_Moi_Giang!$N:$N,ThongKe_Phong!$B49,TKB_HK2_Moi_Giang!$K:$K,ThongKe_Phong!AE$1,TKB_HK2_Moi_Giang!$L:$L,ThongKe_Phong!AE$2)&gt;0,"X","") &amp; IF(COUNTIFS(TKB_HK2_Moi_Giang!$N:$N,#REF!,TKB_HK2_Moi_Giang!$K:$K,ThongKe_Phong!AE$1,TKB_HK2_Moi_Giang!$L:$L,ThongKe_Phong!AE$2)&gt;1,"?","")</f>
        <v/>
      </c>
      <c r="AF49" s="373" t="str">
        <f>IF(COUNTIFS(TKB_HK2_Moi_Giang!$N:$N,ThongKe_Phong!$B49,TKB_HK2_Moi_Giang!$K:$K,ThongKe_Phong!AF$1,TKB_HK2_Moi_Giang!$L:$L,ThongKe_Phong!AF$2)&gt;0,"X","") &amp; IF(COUNTIFS(TKB_HK2_Moi_Giang!$N:$N,#REF!,TKB_HK2_Moi_Giang!$K:$K,ThongKe_Phong!AF$1,TKB_HK2_Moi_Giang!$L:$L,ThongKe_Phong!AF$2)&gt;1,"?","")</f>
        <v/>
      </c>
      <c r="AG49" s="373" t="str">
        <f>IF(COUNTIFS(TKB_HK2_Moi_Giang!$N:$N,ThongKe_Phong!$B49,TKB_HK2_Moi_Giang!$K:$K,ThongKe_Phong!AG$1,TKB_HK2_Moi_Giang!$L:$L,ThongKe_Phong!AG$2)&gt;0,"X","") &amp; IF(COUNTIFS(TKB_HK2_Moi_Giang!$N:$N,#REF!,TKB_HK2_Moi_Giang!$K:$K,ThongKe_Phong!AG$1,TKB_HK2_Moi_Giang!$L:$L,ThongKe_Phong!AG$2)&gt;1,"?","")</f>
        <v/>
      </c>
    </row>
    <row r="50">
      <c r="A50" s="376"/>
      <c r="B50" s="369" t="s">
        <v>1400</v>
      </c>
      <c r="C50" s="38"/>
      <c r="D50" s="372" t="str">
        <f>IF(COUNTIFS(TKB_HK2_Moi_Giang!$N:$N,ThongKe_Phong!$B50,TKB_HK2_Moi_Giang!$K:$K,ThongKe_Phong!D$1,TKB_HK2_Moi_Giang!$L:$L,ThongKe_Phong!D$2)&gt;0,"X","") &amp; IF(COUNTIFS(TKB_HK2_Moi_Giang!$N:$N,#REF!,TKB_HK2_Moi_Giang!$K:$K,ThongKe_Phong!D$1,TKB_HK2_Moi_Giang!$L:$L,ThongKe_Phong!D$2)&gt;1,"?","")</f>
        <v/>
      </c>
      <c r="E50" s="372" t="str">
        <f>IF(COUNTIFS(TKB_HK2_Moi_Giang!$N:$N,ThongKe_Phong!$B50,TKB_HK2_Moi_Giang!$K:$K,ThongKe_Phong!E$1,TKB_HK2_Moi_Giang!$L:$L,ThongKe_Phong!E$2)&gt;0,"X","") &amp; IF(COUNTIFS(TKB_HK2_Moi_Giang!$N:$N,#REF!,TKB_HK2_Moi_Giang!$K:$K,ThongKe_Phong!E$1,TKB_HK2_Moi_Giang!$L:$L,ThongKe_Phong!E$2)&gt;1,"?","")</f>
        <v/>
      </c>
      <c r="F50" s="372" t="str">
        <f>IF(COUNTIFS(TKB_HK2_Moi_Giang!$N:$N,ThongKe_Phong!$B50,TKB_HK2_Moi_Giang!$K:$K,ThongKe_Phong!F$1,TKB_HK2_Moi_Giang!$L:$L,ThongKe_Phong!F$2)&gt;0,"X","") &amp; IF(COUNTIFS(TKB_HK2_Moi_Giang!$N:$N,#REF!,TKB_HK2_Moi_Giang!$K:$K,ThongKe_Phong!F$1,TKB_HK2_Moi_Giang!$L:$L,ThongKe_Phong!F$2)&gt;1,"?","")</f>
        <v/>
      </c>
      <c r="G50" s="372" t="str">
        <f>IF(COUNTIFS(TKB_HK2_Moi_Giang!$N:$N,ThongKe_Phong!$B50,TKB_HK2_Moi_Giang!$K:$K,ThongKe_Phong!G$1,TKB_HK2_Moi_Giang!$L:$L,ThongKe_Phong!G$2)&gt;0,"X","") &amp; IF(COUNTIFS(TKB_HK2_Moi_Giang!$N:$N,#REF!,TKB_HK2_Moi_Giang!$K:$K,ThongKe_Phong!G$1,TKB_HK2_Moi_Giang!$L:$L,ThongKe_Phong!G$2)&gt;1,"?","")</f>
        <v/>
      </c>
      <c r="H50" s="372" t="str">
        <f>IF(COUNTIFS(TKB_HK2_Moi_Giang!$N:$N,ThongKe_Phong!$B50,TKB_HK2_Moi_Giang!$K:$K,ThongKe_Phong!H$1,TKB_HK2_Moi_Giang!$L:$L,ThongKe_Phong!H$2)&gt;0,"X","") &amp; IF(COUNTIFS(TKB_HK2_Moi_Giang!$N:$N,#REF!,TKB_HK2_Moi_Giang!$K:$K,ThongKe_Phong!H$1,TKB_HK2_Moi_Giang!$L:$L,ThongKe_Phong!H$2)&gt;1,"?","")</f>
        <v/>
      </c>
      <c r="I50" s="372" t="str">
        <f>IF(COUNTIFS(TKB_HK2_Moi_Giang!$N:$N,ThongKe_Phong!$B50,TKB_HK2_Moi_Giang!$K:$K,ThongKe_Phong!I$1,TKB_HK2_Moi_Giang!$L:$L,ThongKe_Phong!I$2)&gt;0,"X","") &amp; IF(COUNTIFS(TKB_HK2_Moi_Giang!$N:$N,#REF!,TKB_HK2_Moi_Giang!$K:$K,ThongKe_Phong!I$1,TKB_HK2_Moi_Giang!$L:$L,ThongKe_Phong!I$2)&gt;1,"?","")</f>
        <v/>
      </c>
      <c r="J50" s="372" t="str">
        <f>IF(COUNTIFS(TKB_HK2_Moi_Giang!$N:$N,ThongKe_Phong!$B50,TKB_HK2_Moi_Giang!$K:$K,ThongKe_Phong!J$1,TKB_HK2_Moi_Giang!$L:$L,ThongKe_Phong!J$2)&gt;0,"X","") &amp; IF(COUNTIFS(TKB_HK2_Moi_Giang!$N:$N,#REF!,TKB_HK2_Moi_Giang!$K:$K,ThongKe_Phong!J$1,TKB_HK2_Moi_Giang!$L:$L,ThongKe_Phong!J$2)&gt;1,"?","")</f>
        <v/>
      </c>
      <c r="K50" s="372" t="str">
        <f>IF(COUNTIFS(TKB_HK2_Moi_Giang!$N:$N,ThongKe_Phong!$B50,TKB_HK2_Moi_Giang!$K:$K,ThongKe_Phong!K$1,TKB_HK2_Moi_Giang!$L:$L,ThongKe_Phong!K$2)&gt;0,"X","") &amp; IF(COUNTIFS(TKB_HK2_Moi_Giang!$N:$N,#REF!,TKB_HK2_Moi_Giang!$K:$K,ThongKe_Phong!K$1,TKB_HK2_Moi_Giang!$L:$L,ThongKe_Phong!K$2)&gt;1,"?","")</f>
        <v/>
      </c>
      <c r="L50" s="372" t="str">
        <f>IF(COUNTIFS(TKB_HK2_Moi_Giang!$N:$N,ThongKe_Phong!$B50,TKB_HK2_Moi_Giang!$K:$K,ThongKe_Phong!L$1,TKB_HK2_Moi_Giang!$L:$L,ThongKe_Phong!L$2)&gt;0,"X","") &amp; IF(COUNTIFS(TKB_HK2_Moi_Giang!$N:$N,#REF!,TKB_HK2_Moi_Giang!$K:$K,ThongKe_Phong!L$1,TKB_HK2_Moi_Giang!$L:$L,ThongKe_Phong!L$2)&gt;1,"?","")</f>
        <v/>
      </c>
      <c r="M50" s="372" t="str">
        <f>IF(COUNTIFS(TKB_HK2_Moi_Giang!$N:$N,ThongKe_Phong!$B50,TKB_HK2_Moi_Giang!$K:$K,ThongKe_Phong!M$1,TKB_HK2_Moi_Giang!$L:$L,ThongKe_Phong!M$2)&gt;0,"X","") &amp; IF(COUNTIFS(TKB_HK2_Moi_Giang!$N:$N,#REF!,TKB_HK2_Moi_Giang!$K:$K,ThongKe_Phong!M$1,TKB_HK2_Moi_Giang!$L:$L,ThongKe_Phong!M$2)&gt;1,"?","")</f>
        <v/>
      </c>
      <c r="N50" s="372" t="str">
        <f>IF(COUNTIFS(TKB_HK2_Moi_Giang!$N:$N,ThongKe_Phong!$B50,TKB_HK2_Moi_Giang!$K:$K,ThongKe_Phong!N$1,TKB_HK2_Moi_Giang!$L:$L,ThongKe_Phong!N$2)&gt;0,"X","") &amp; IF(COUNTIFS(TKB_HK2_Moi_Giang!$N:$N,#REF!,TKB_HK2_Moi_Giang!$K:$K,ThongKe_Phong!N$1,TKB_HK2_Moi_Giang!$L:$L,ThongKe_Phong!N$2)&gt;1,"?","")</f>
        <v/>
      </c>
      <c r="O50" s="372" t="str">
        <f>IF(COUNTIFS(TKB_HK2_Moi_Giang!$N:$N,ThongKe_Phong!$B50,TKB_HK2_Moi_Giang!$K:$K,ThongKe_Phong!O$1,TKB_HK2_Moi_Giang!$L:$L,ThongKe_Phong!O$2)&gt;0,"X","") &amp; IF(COUNTIFS(TKB_HK2_Moi_Giang!$N:$N,#REF!,TKB_HK2_Moi_Giang!$K:$K,ThongKe_Phong!O$1,TKB_HK2_Moi_Giang!$L:$L,ThongKe_Phong!O$2)&gt;1,"?","")</f>
        <v/>
      </c>
      <c r="P50" s="372" t="str">
        <f>IF(COUNTIFS(TKB_HK2_Moi_Giang!$N:$N,ThongKe_Phong!$B50,TKB_HK2_Moi_Giang!$K:$K,ThongKe_Phong!P$1,TKB_HK2_Moi_Giang!$L:$L,ThongKe_Phong!P$2)&gt;0,"X","") &amp; IF(COUNTIFS(TKB_HK2_Moi_Giang!$N:$N,#REF!,TKB_HK2_Moi_Giang!$K:$K,ThongKe_Phong!P$1,TKB_HK2_Moi_Giang!$L:$L,ThongKe_Phong!P$2)&gt;1,"?","")</f>
        <v/>
      </c>
      <c r="Q50" s="372" t="str">
        <f>IF(COUNTIFS(TKB_HK2_Moi_Giang!$N:$N,ThongKe_Phong!$B50,TKB_HK2_Moi_Giang!$K:$K,ThongKe_Phong!Q$1,TKB_HK2_Moi_Giang!$L:$L,ThongKe_Phong!Q$2)&gt;0,"X","") &amp; IF(COUNTIFS(TKB_HK2_Moi_Giang!$N:$N,#REF!,TKB_HK2_Moi_Giang!$K:$K,ThongKe_Phong!Q$1,TKB_HK2_Moi_Giang!$L:$L,ThongKe_Phong!Q$2)&gt;1,"?","")</f>
        <v/>
      </c>
      <c r="R50" s="372" t="str">
        <f>IF(COUNTIFS(TKB_HK2_Moi_Giang!$N:$N,ThongKe_Phong!$B50,TKB_HK2_Moi_Giang!$K:$K,ThongKe_Phong!R$1,TKB_HK2_Moi_Giang!$L:$L,ThongKe_Phong!R$2)&gt;0,"X","") &amp; IF(COUNTIFS(TKB_HK2_Moi_Giang!$N:$N,#REF!,TKB_HK2_Moi_Giang!$K:$K,ThongKe_Phong!R$1,TKB_HK2_Moi_Giang!$L:$L,ThongKe_Phong!R$2)&gt;1,"?","")</f>
        <v/>
      </c>
      <c r="S50" s="372" t="str">
        <f>IF(COUNTIFS(TKB_HK2_Moi_Giang!$N:$N,ThongKe_Phong!$B50,TKB_HK2_Moi_Giang!$K:$K,ThongKe_Phong!S$1,TKB_HK2_Moi_Giang!$L:$L,ThongKe_Phong!S$2)&gt;0,"X","") &amp; IF(COUNTIFS(TKB_HK2_Moi_Giang!$N:$N,#REF!,TKB_HK2_Moi_Giang!$K:$K,ThongKe_Phong!S$1,TKB_HK2_Moi_Giang!$L:$L,ThongKe_Phong!S$2)&gt;1,"?","")</f>
        <v/>
      </c>
      <c r="T50" s="372" t="str">
        <f>IF(COUNTIFS(TKB_HK2_Moi_Giang!$N:$N,ThongKe_Phong!$B50,TKB_HK2_Moi_Giang!$K:$K,ThongKe_Phong!T$1,TKB_HK2_Moi_Giang!$L:$L,ThongKe_Phong!T$2)&gt;0,"X","") &amp; IF(COUNTIFS(TKB_HK2_Moi_Giang!$N:$N,#REF!,TKB_HK2_Moi_Giang!$K:$K,ThongKe_Phong!T$1,TKB_HK2_Moi_Giang!$L:$L,ThongKe_Phong!T$2)&gt;1,"?","")</f>
        <v/>
      </c>
      <c r="U50" s="372" t="str">
        <f>IF(COUNTIFS(TKB_HK2_Moi_Giang!$N:$N,ThongKe_Phong!$B50,TKB_HK2_Moi_Giang!$K:$K,ThongKe_Phong!U$1,TKB_HK2_Moi_Giang!$L:$L,ThongKe_Phong!U$2)&gt;0,"X","") &amp; IF(COUNTIFS(TKB_HK2_Moi_Giang!$N:$N,#REF!,TKB_HK2_Moi_Giang!$K:$K,ThongKe_Phong!U$1,TKB_HK2_Moi_Giang!$L:$L,ThongKe_Phong!U$2)&gt;1,"?","")</f>
        <v/>
      </c>
      <c r="V50" s="373" t="str">
        <f>IF(COUNTIFS(TKB_HK2_Moi_Giang!$N:$N,ThongKe_Phong!$B50,TKB_HK2_Moi_Giang!$K:$K,ThongKe_Phong!V$1,TKB_HK2_Moi_Giang!$L:$L,ThongKe_Phong!V$2)&gt;0,"X","") &amp; IF(COUNTIFS(TKB_HK2_Moi_Giang!$N:$N,#REF!,TKB_HK2_Moi_Giang!$K:$K,ThongKe_Phong!V$1,TKB_HK2_Moi_Giang!$L:$L,ThongKe_Phong!V$2)&gt;1,"?","")</f>
        <v/>
      </c>
      <c r="W50" s="373" t="str">
        <f>IF(COUNTIFS(TKB_HK2_Moi_Giang!$N:$N,ThongKe_Phong!$B50,TKB_HK2_Moi_Giang!$K:$K,ThongKe_Phong!W$1,TKB_HK2_Moi_Giang!$L:$L,ThongKe_Phong!W$2)&gt;0,"X","") &amp; IF(COUNTIFS(TKB_HK2_Moi_Giang!$N:$N,#REF!,TKB_HK2_Moi_Giang!$K:$K,ThongKe_Phong!W$1,TKB_HK2_Moi_Giang!$L:$L,ThongKe_Phong!W$2)&gt;1,"?","")</f>
        <v/>
      </c>
      <c r="X50" s="373" t="str">
        <f>IF(COUNTIFS(TKB_HK2_Moi_Giang!$N:$N,ThongKe_Phong!$B50,TKB_HK2_Moi_Giang!$K:$K,ThongKe_Phong!X$1,TKB_HK2_Moi_Giang!$L:$L,ThongKe_Phong!X$2)&gt;0,"X","") &amp; IF(COUNTIFS(TKB_HK2_Moi_Giang!$N:$N,#REF!,TKB_HK2_Moi_Giang!$K:$K,ThongKe_Phong!X$1,TKB_HK2_Moi_Giang!$L:$L,ThongKe_Phong!X$2)&gt;1,"?","")</f>
        <v/>
      </c>
      <c r="Y50" s="373" t="str">
        <f>IF(COUNTIFS(TKB_HK2_Moi_Giang!$N:$N,ThongKe_Phong!$B50,TKB_HK2_Moi_Giang!$K:$K,ThongKe_Phong!Y$1,TKB_HK2_Moi_Giang!$L:$L,ThongKe_Phong!Y$2)&gt;0,"X","") &amp; IF(COUNTIFS(TKB_HK2_Moi_Giang!$N:$N,#REF!,TKB_HK2_Moi_Giang!$K:$K,ThongKe_Phong!Y$1,TKB_HK2_Moi_Giang!$L:$L,ThongKe_Phong!Y$2)&gt;1,"?","")</f>
        <v/>
      </c>
      <c r="Z50" s="373" t="str">
        <f>IF(COUNTIFS(TKB_HK2_Moi_Giang!$N:$N,ThongKe_Phong!$B50,TKB_HK2_Moi_Giang!$K:$K,ThongKe_Phong!Z$1,TKB_HK2_Moi_Giang!$L:$L,ThongKe_Phong!Z$2)&gt;0,"X","") &amp; IF(COUNTIFS(TKB_HK2_Moi_Giang!$N:$N,#REF!,TKB_HK2_Moi_Giang!$K:$K,ThongKe_Phong!Z$1,TKB_HK2_Moi_Giang!$L:$L,ThongKe_Phong!Z$2)&gt;1,"?","")</f>
        <v/>
      </c>
      <c r="AA50" s="373" t="str">
        <f>IF(COUNTIFS(TKB_HK2_Moi_Giang!$N:$N,ThongKe_Phong!$B50,TKB_HK2_Moi_Giang!$K:$K,ThongKe_Phong!AA$1,TKB_HK2_Moi_Giang!$L:$L,ThongKe_Phong!AA$2)&gt;0,"X","") &amp; IF(COUNTIFS(TKB_HK2_Moi_Giang!$N:$N,#REF!,TKB_HK2_Moi_Giang!$K:$K,ThongKe_Phong!AA$1,TKB_HK2_Moi_Giang!$L:$L,ThongKe_Phong!AA$2)&gt;1,"?","")</f>
        <v/>
      </c>
      <c r="AB50" s="373" t="str">
        <f>IF(COUNTIFS(TKB_HK2_Moi_Giang!$N:$N,ThongKe_Phong!$B50,TKB_HK2_Moi_Giang!$K:$K,ThongKe_Phong!AB$1,TKB_HK2_Moi_Giang!$L:$L,ThongKe_Phong!AB$2)&gt;0,"X","") &amp; IF(COUNTIFS(TKB_HK2_Moi_Giang!$N:$N,#REF!,TKB_HK2_Moi_Giang!$K:$K,ThongKe_Phong!AB$1,TKB_HK2_Moi_Giang!$L:$L,ThongKe_Phong!AB$2)&gt;1,"?","")</f>
        <v/>
      </c>
      <c r="AC50" s="373" t="str">
        <f>IF(COUNTIFS(TKB_HK2_Moi_Giang!$N:$N,ThongKe_Phong!$B50,TKB_HK2_Moi_Giang!$K:$K,ThongKe_Phong!AC$1,TKB_HK2_Moi_Giang!$L:$L,ThongKe_Phong!AC$2)&gt;0,"X","") &amp; IF(COUNTIFS(TKB_HK2_Moi_Giang!$N:$N,#REF!,TKB_HK2_Moi_Giang!$K:$K,ThongKe_Phong!AC$1,TKB_HK2_Moi_Giang!$L:$L,ThongKe_Phong!AC$2)&gt;1,"?","")</f>
        <v/>
      </c>
      <c r="AD50" s="373" t="str">
        <f>IF(COUNTIFS(TKB_HK2_Moi_Giang!$N:$N,ThongKe_Phong!$B50,TKB_HK2_Moi_Giang!$K:$K,ThongKe_Phong!AD$1,TKB_HK2_Moi_Giang!$L:$L,ThongKe_Phong!AD$2)&gt;0,"X","") &amp; IF(COUNTIFS(TKB_HK2_Moi_Giang!$N:$N,#REF!,TKB_HK2_Moi_Giang!$K:$K,ThongKe_Phong!AD$1,TKB_HK2_Moi_Giang!$L:$L,ThongKe_Phong!AD$2)&gt;1,"?","")</f>
        <v/>
      </c>
      <c r="AE50" s="373" t="str">
        <f>IF(COUNTIFS(TKB_HK2_Moi_Giang!$N:$N,ThongKe_Phong!$B50,TKB_HK2_Moi_Giang!$K:$K,ThongKe_Phong!AE$1,TKB_HK2_Moi_Giang!$L:$L,ThongKe_Phong!AE$2)&gt;0,"X","") &amp; IF(COUNTIFS(TKB_HK2_Moi_Giang!$N:$N,#REF!,TKB_HK2_Moi_Giang!$K:$K,ThongKe_Phong!AE$1,TKB_HK2_Moi_Giang!$L:$L,ThongKe_Phong!AE$2)&gt;1,"?","")</f>
        <v/>
      </c>
      <c r="AF50" s="373" t="str">
        <f>IF(COUNTIFS(TKB_HK2_Moi_Giang!$N:$N,ThongKe_Phong!$B50,TKB_HK2_Moi_Giang!$K:$K,ThongKe_Phong!AF$1,TKB_HK2_Moi_Giang!$L:$L,ThongKe_Phong!AF$2)&gt;0,"X","") &amp; IF(COUNTIFS(TKB_HK2_Moi_Giang!$N:$N,#REF!,TKB_HK2_Moi_Giang!$K:$K,ThongKe_Phong!AF$1,TKB_HK2_Moi_Giang!$L:$L,ThongKe_Phong!AF$2)&gt;1,"?","")</f>
        <v/>
      </c>
      <c r="AG50" s="373" t="str">
        <f>IF(COUNTIFS(TKB_HK2_Moi_Giang!$N:$N,ThongKe_Phong!$B50,TKB_HK2_Moi_Giang!$K:$K,ThongKe_Phong!AG$1,TKB_HK2_Moi_Giang!$L:$L,ThongKe_Phong!AG$2)&gt;0,"X","") &amp; IF(COUNTIFS(TKB_HK2_Moi_Giang!$N:$N,#REF!,TKB_HK2_Moi_Giang!$K:$K,ThongKe_Phong!AG$1,TKB_HK2_Moi_Giang!$L:$L,ThongKe_Phong!AG$2)&gt;1,"?","")</f>
        <v/>
      </c>
    </row>
    <row r="51">
      <c r="A51" s="376"/>
      <c r="B51" s="369" t="s">
        <v>1401</v>
      </c>
      <c r="C51" s="38"/>
      <c r="D51" s="372" t="str">
        <f>IF(COUNTIFS(TKB_HK2_Moi_Giang!$N:$N,ThongKe_Phong!$B51,TKB_HK2_Moi_Giang!$K:$K,ThongKe_Phong!D$1,TKB_HK2_Moi_Giang!$L:$L,ThongKe_Phong!D$2)&gt;0,"X","") &amp; IF(COUNTIFS(TKB_HK2_Moi_Giang!$N:$N,#REF!,TKB_HK2_Moi_Giang!$K:$K,ThongKe_Phong!D$1,TKB_HK2_Moi_Giang!$L:$L,ThongKe_Phong!D$2)&gt;1,"?","")</f>
        <v/>
      </c>
      <c r="E51" s="372" t="str">
        <f>IF(COUNTIFS(TKB_HK2_Moi_Giang!$N:$N,ThongKe_Phong!$B51,TKB_HK2_Moi_Giang!$K:$K,ThongKe_Phong!E$1,TKB_HK2_Moi_Giang!$L:$L,ThongKe_Phong!E$2)&gt;0,"X","") &amp; IF(COUNTIFS(TKB_HK2_Moi_Giang!$N:$N,#REF!,TKB_HK2_Moi_Giang!$K:$K,ThongKe_Phong!E$1,TKB_HK2_Moi_Giang!$L:$L,ThongKe_Phong!E$2)&gt;1,"?","")</f>
        <v/>
      </c>
      <c r="F51" s="372" t="str">
        <f>IF(COUNTIFS(TKB_HK2_Moi_Giang!$N:$N,ThongKe_Phong!$B51,TKB_HK2_Moi_Giang!$K:$K,ThongKe_Phong!F$1,TKB_HK2_Moi_Giang!$L:$L,ThongKe_Phong!F$2)&gt;0,"X","") &amp; IF(COUNTIFS(TKB_HK2_Moi_Giang!$N:$N,#REF!,TKB_HK2_Moi_Giang!$K:$K,ThongKe_Phong!F$1,TKB_HK2_Moi_Giang!$L:$L,ThongKe_Phong!F$2)&gt;1,"?","")</f>
        <v/>
      </c>
      <c r="G51" s="372" t="str">
        <f>IF(COUNTIFS(TKB_HK2_Moi_Giang!$N:$N,ThongKe_Phong!$B51,TKB_HK2_Moi_Giang!$K:$K,ThongKe_Phong!G$1,TKB_HK2_Moi_Giang!$L:$L,ThongKe_Phong!G$2)&gt;0,"X","") &amp; IF(COUNTIFS(TKB_HK2_Moi_Giang!$N:$N,#REF!,TKB_HK2_Moi_Giang!$K:$K,ThongKe_Phong!G$1,TKB_HK2_Moi_Giang!$L:$L,ThongKe_Phong!G$2)&gt;1,"?","")</f>
        <v/>
      </c>
      <c r="H51" s="372" t="str">
        <f>IF(COUNTIFS(TKB_HK2_Moi_Giang!$N:$N,ThongKe_Phong!$B51,TKB_HK2_Moi_Giang!$K:$K,ThongKe_Phong!H$1,TKB_HK2_Moi_Giang!$L:$L,ThongKe_Phong!H$2)&gt;0,"X","") &amp; IF(COUNTIFS(TKB_HK2_Moi_Giang!$N:$N,#REF!,TKB_HK2_Moi_Giang!$K:$K,ThongKe_Phong!H$1,TKB_HK2_Moi_Giang!$L:$L,ThongKe_Phong!H$2)&gt;1,"?","")</f>
        <v/>
      </c>
      <c r="I51" s="372" t="str">
        <f>IF(COUNTIFS(TKB_HK2_Moi_Giang!$N:$N,ThongKe_Phong!$B51,TKB_HK2_Moi_Giang!$K:$K,ThongKe_Phong!I$1,TKB_HK2_Moi_Giang!$L:$L,ThongKe_Phong!I$2)&gt;0,"X","") &amp; IF(COUNTIFS(TKB_HK2_Moi_Giang!$N:$N,#REF!,TKB_HK2_Moi_Giang!$K:$K,ThongKe_Phong!I$1,TKB_HK2_Moi_Giang!$L:$L,ThongKe_Phong!I$2)&gt;1,"?","")</f>
        <v/>
      </c>
      <c r="J51" s="372" t="str">
        <f>IF(COUNTIFS(TKB_HK2_Moi_Giang!$N:$N,ThongKe_Phong!$B51,TKB_HK2_Moi_Giang!$K:$K,ThongKe_Phong!J$1,TKB_HK2_Moi_Giang!$L:$L,ThongKe_Phong!J$2)&gt;0,"X","") &amp; IF(COUNTIFS(TKB_HK2_Moi_Giang!$N:$N,#REF!,TKB_HK2_Moi_Giang!$K:$K,ThongKe_Phong!J$1,TKB_HK2_Moi_Giang!$L:$L,ThongKe_Phong!J$2)&gt;1,"?","")</f>
        <v/>
      </c>
      <c r="K51" s="372" t="str">
        <f>IF(COUNTIFS(TKB_HK2_Moi_Giang!$N:$N,ThongKe_Phong!$B51,TKB_HK2_Moi_Giang!$K:$K,ThongKe_Phong!K$1,TKB_HK2_Moi_Giang!$L:$L,ThongKe_Phong!K$2)&gt;0,"X","") &amp; IF(COUNTIFS(TKB_HK2_Moi_Giang!$N:$N,#REF!,TKB_HK2_Moi_Giang!$K:$K,ThongKe_Phong!K$1,TKB_HK2_Moi_Giang!$L:$L,ThongKe_Phong!K$2)&gt;1,"?","")</f>
        <v/>
      </c>
      <c r="L51" s="372" t="str">
        <f>IF(COUNTIFS(TKB_HK2_Moi_Giang!$N:$N,ThongKe_Phong!$B51,TKB_HK2_Moi_Giang!$K:$K,ThongKe_Phong!L$1,TKB_HK2_Moi_Giang!$L:$L,ThongKe_Phong!L$2)&gt;0,"X","") &amp; IF(COUNTIFS(TKB_HK2_Moi_Giang!$N:$N,#REF!,TKB_HK2_Moi_Giang!$K:$K,ThongKe_Phong!L$1,TKB_HK2_Moi_Giang!$L:$L,ThongKe_Phong!L$2)&gt;1,"?","")</f>
        <v/>
      </c>
      <c r="M51" s="372" t="str">
        <f>IF(COUNTIFS(TKB_HK2_Moi_Giang!$N:$N,ThongKe_Phong!$B51,TKB_HK2_Moi_Giang!$K:$K,ThongKe_Phong!M$1,TKB_HK2_Moi_Giang!$L:$L,ThongKe_Phong!M$2)&gt;0,"X","") &amp; IF(COUNTIFS(TKB_HK2_Moi_Giang!$N:$N,#REF!,TKB_HK2_Moi_Giang!$K:$K,ThongKe_Phong!M$1,TKB_HK2_Moi_Giang!$L:$L,ThongKe_Phong!M$2)&gt;1,"?","")</f>
        <v/>
      </c>
      <c r="N51" s="372" t="str">
        <f>IF(COUNTIFS(TKB_HK2_Moi_Giang!$N:$N,ThongKe_Phong!$B51,TKB_HK2_Moi_Giang!$K:$K,ThongKe_Phong!N$1,TKB_HK2_Moi_Giang!$L:$L,ThongKe_Phong!N$2)&gt;0,"X","") &amp; IF(COUNTIFS(TKB_HK2_Moi_Giang!$N:$N,#REF!,TKB_HK2_Moi_Giang!$K:$K,ThongKe_Phong!N$1,TKB_HK2_Moi_Giang!$L:$L,ThongKe_Phong!N$2)&gt;1,"?","")</f>
        <v/>
      </c>
      <c r="O51" s="372" t="str">
        <f>IF(COUNTIFS(TKB_HK2_Moi_Giang!$N:$N,ThongKe_Phong!$B51,TKB_HK2_Moi_Giang!$K:$K,ThongKe_Phong!O$1,TKB_HK2_Moi_Giang!$L:$L,ThongKe_Phong!O$2)&gt;0,"X","") &amp; IF(COUNTIFS(TKB_HK2_Moi_Giang!$N:$N,#REF!,TKB_HK2_Moi_Giang!$K:$K,ThongKe_Phong!O$1,TKB_HK2_Moi_Giang!$L:$L,ThongKe_Phong!O$2)&gt;1,"?","")</f>
        <v/>
      </c>
      <c r="P51" s="372" t="str">
        <f>IF(COUNTIFS(TKB_HK2_Moi_Giang!$N:$N,ThongKe_Phong!$B51,TKB_HK2_Moi_Giang!$K:$K,ThongKe_Phong!P$1,TKB_HK2_Moi_Giang!$L:$L,ThongKe_Phong!P$2)&gt;0,"X","") &amp; IF(COUNTIFS(TKB_HK2_Moi_Giang!$N:$N,#REF!,TKB_HK2_Moi_Giang!$K:$K,ThongKe_Phong!P$1,TKB_HK2_Moi_Giang!$L:$L,ThongKe_Phong!P$2)&gt;1,"?","")</f>
        <v/>
      </c>
      <c r="Q51" s="372" t="str">
        <f>IF(COUNTIFS(TKB_HK2_Moi_Giang!$N:$N,ThongKe_Phong!$B51,TKB_HK2_Moi_Giang!$K:$K,ThongKe_Phong!Q$1,TKB_HK2_Moi_Giang!$L:$L,ThongKe_Phong!Q$2)&gt;0,"X","") &amp; IF(COUNTIFS(TKB_HK2_Moi_Giang!$N:$N,#REF!,TKB_HK2_Moi_Giang!$K:$K,ThongKe_Phong!Q$1,TKB_HK2_Moi_Giang!$L:$L,ThongKe_Phong!Q$2)&gt;1,"?","")</f>
        <v/>
      </c>
      <c r="R51" s="372" t="str">
        <f>IF(COUNTIFS(TKB_HK2_Moi_Giang!$N:$N,ThongKe_Phong!$B51,TKB_HK2_Moi_Giang!$K:$K,ThongKe_Phong!R$1,TKB_HK2_Moi_Giang!$L:$L,ThongKe_Phong!R$2)&gt;0,"X","") &amp; IF(COUNTIFS(TKB_HK2_Moi_Giang!$N:$N,#REF!,TKB_HK2_Moi_Giang!$K:$K,ThongKe_Phong!R$1,TKB_HK2_Moi_Giang!$L:$L,ThongKe_Phong!R$2)&gt;1,"?","")</f>
        <v/>
      </c>
      <c r="S51" s="372" t="str">
        <f>IF(COUNTIFS(TKB_HK2_Moi_Giang!$N:$N,ThongKe_Phong!$B51,TKB_HK2_Moi_Giang!$K:$K,ThongKe_Phong!S$1,TKB_HK2_Moi_Giang!$L:$L,ThongKe_Phong!S$2)&gt;0,"X","") &amp; IF(COUNTIFS(TKB_HK2_Moi_Giang!$N:$N,#REF!,TKB_HK2_Moi_Giang!$K:$K,ThongKe_Phong!S$1,TKB_HK2_Moi_Giang!$L:$L,ThongKe_Phong!S$2)&gt;1,"?","")</f>
        <v/>
      </c>
      <c r="T51" s="372" t="str">
        <f>IF(COUNTIFS(TKB_HK2_Moi_Giang!$N:$N,ThongKe_Phong!$B51,TKB_HK2_Moi_Giang!$K:$K,ThongKe_Phong!T$1,TKB_HK2_Moi_Giang!$L:$L,ThongKe_Phong!T$2)&gt;0,"X","") &amp; IF(COUNTIFS(TKB_HK2_Moi_Giang!$N:$N,#REF!,TKB_HK2_Moi_Giang!$K:$K,ThongKe_Phong!T$1,TKB_HK2_Moi_Giang!$L:$L,ThongKe_Phong!T$2)&gt;1,"?","")</f>
        <v/>
      </c>
      <c r="U51" s="372" t="str">
        <f>IF(COUNTIFS(TKB_HK2_Moi_Giang!$N:$N,ThongKe_Phong!$B51,TKB_HK2_Moi_Giang!$K:$K,ThongKe_Phong!U$1,TKB_HK2_Moi_Giang!$L:$L,ThongKe_Phong!U$2)&gt;0,"X","") &amp; IF(COUNTIFS(TKB_HK2_Moi_Giang!$N:$N,#REF!,TKB_HK2_Moi_Giang!$K:$K,ThongKe_Phong!U$1,TKB_HK2_Moi_Giang!$L:$L,ThongKe_Phong!U$2)&gt;1,"?","")</f>
        <v/>
      </c>
      <c r="V51" s="373" t="str">
        <f>IF(COUNTIFS(TKB_HK2_Moi_Giang!$N:$N,ThongKe_Phong!$B51,TKB_HK2_Moi_Giang!$K:$K,ThongKe_Phong!V$1,TKB_HK2_Moi_Giang!$L:$L,ThongKe_Phong!V$2)&gt;0,"X","") &amp; IF(COUNTIFS(TKB_HK2_Moi_Giang!$N:$N,#REF!,TKB_HK2_Moi_Giang!$K:$K,ThongKe_Phong!V$1,TKB_HK2_Moi_Giang!$L:$L,ThongKe_Phong!V$2)&gt;1,"?","")</f>
        <v/>
      </c>
      <c r="W51" s="373" t="str">
        <f>IF(COUNTIFS(TKB_HK2_Moi_Giang!$N:$N,ThongKe_Phong!$B51,TKB_HK2_Moi_Giang!$K:$K,ThongKe_Phong!W$1,TKB_HK2_Moi_Giang!$L:$L,ThongKe_Phong!W$2)&gt;0,"X","") &amp; IF(COUNTIFS(TKB_HK2_Moi_Giang!$N:$N,#REF!,TKB_HK2_Moi_Giang!$K:$K,ThongKe_Phong!W$1,TKB_HK2_Moi_Giang!$L:$L,ThongKe_Phong!W$2)&gt;1,"?","")</f>
        <v/>
      </c>
      <c r="X51" s="373" t="str">
        <f>IF(COUNTIFS(TKB_HK2_Moi_Giang!$N:$N,ThongKe_Phong!$B51,TKB_HK2_Moi_Giang!$K:$K,ThongKe_Phong!X$1,TKB_HK2_Moi_Giang!$L:$L,ThongKe_Phong!X$2)&gt;0,"X","") &amp; IF(COUNTIFS(TKB_HK2_Moi_Giang!$N:$N,#REF!,TKB_HK2_Moi_Giang!$K:$K,ThongKe_Phong!X$1,TKB_HK2_Moi_Giang!$L:$L,ThongKe_Phong!X$2)&gt;1,"?","")</f>
        <v/>
      </c>
      <c r="Y51" s="373" t="str">
        <f>IF(COUNTIFS(TKB_HK2_Moi_Giang!$N:$N,ThongKe_Phong!$B51,TKB_HK2_Moi_Giang!$K:$K,ThongKe_Phong!Y$1,TKB_HK2_Moi_Giang!$L:$L,ThongKe_Phong!Y$2)&gt;0,"X","") &amp; IF(COUNTIFS(TKB_HK2_Moi_Giang!$N:$N,#REF!,TKB_HK2_Moi_Giang!$K:$K,ThongKe_Phong!Y$1,TKB_HK2_Moi_Giang!$L:$L,ThongKe_Phong!Y$2)&gt;1,"?","")</f>
        <v/>
      </c>
      <c r="Z51" s="373" t="str">
        <f>IF(COUNTIFS(TKB_HK2_Moi_Giang!$N:$N,ThongKe_Phong!$B51,TKB_HK2_Moi_Giang!$K:$K,ThongKe_Phong!Z$1,TKB_HK2_Moi_Giang!$L:$L,ThongKe_Phong!Z$2)&gt;0,"X","") &amp; IF(COUNTIFS(TKB_HK2_Moi_Giang!$N:$N,#REF!,TKB_HK2_Moi_Giang!$K:$K,ThongKe_Phong!Z$1,TKB_HK2_Moi_Giang!$L:$L,ThongKe_Phong!Z$2)&gt;1,"?","")</f>
        <v/>
      </c>
      <c r="AA51" s="373" t="str">
        <f>IF(COUNTIFS(TKB_HK2_Moi_Giang!$N:$N,ThongKe_Phong!$B51,TKB_HK2_Moi_Giang!$K:$K,ThongKe_Phong!AA$1,TKB_HK2_Moi_Giang!$L:$L,ThongKe_Phong!AA$2)&gt;0,"X","") &amp; IF(COUNTIFS(TKB_HK2_Moi_Giang!$N:$N,#REF!,TKB_HK2_Moi_Giang!$K:$K,ThongKe_Phong!AA$1,TKB_HK2_Moi_Giang!$L:$L,ThongKe_Phong!AA$2)&gt;1,"?","")</f>
        <v/>
      </c>
      <c r="AB51" s="373" t="str">
        <f>IF(COUNTIFS(TKB_HK2_Moi_Giang!$N:$N,ThongKe_Phong!$B51,TKB_HK2_Moi_Giang!$K:$K,ThongKe_Phong!AB$1,TKB_HK2_Moi_Giang!$L:$L,ThongKe_Phong!AB$2)&gt;0,"X","") &amp; IF(COUNTIFS(TKB_HK2_Moi_Giang!$N:$N,#REF!,TKB_HK2_Moi_Giang!$K:$K,ThongKe_Phong!AB$1,TKB_HK2_Moi_Giang!$L:$L,ThongKe_Phong!AB$2)&gt;1,"?","")</f>
        <v/>
      </c>
      <c r="AC51" s="373" t="str">
        <f>IF(COUNTIFS(TKB_HK2_Moi_Giang!$N:$N,ThongKe_Phong!$B51,TKB_HK2_Moi_Giang!$K:$K,ThongKe_Phong!AC$1,TKB_HK2_Moi_Giang!$L:$L,ThongKe_Phong!AC$2)&gt;0,"X","") &amp; IF(COUNTIFS(TKB_HK2_Moi_Giang!$N:$N,#REF!,TKB_HK2_Moi_Giang!$K:$K,ThongKe_Phong!AC$1,TKB_HK2_Moi_Giang!$L:$L,ThongKe_Phong!AC$2)&gt;1,"?","")</f>
        <v/>
      </c>
      <c r="AD51" s="373" t="str">
        <f>IF(COUNTIFS(TKB_HK2_Moi_Giang!$N:$N,ThongKe_Phong!$B51,TKB_HK2_Moi_Giang!$K:$K,ThongKe_Phong!AD$1,TKB_HK2_Moi_Giang!$L:$L,ThongKe_Phong!AD$2)&gt;0,"X","") &amp; IF(COUNTIFS(TKB_HK2_Moi_Giang!$N:$N,#REF!,TKB_HK2_Moi_Giang!$K:$K,ThongKe_Phong!AD$1,TKB_HK2_Moi_Giang!$L:$L,ThongKe_Phong!AD$2)&gt;1,"?","")</f>
        <v/>
      </c>
      <c r="AE51" s="373" t="str">
        <f>IF(COUNTIFS(TKB_HK2_Moi_Giang!$N:$N,ThongKe_Phong!$B51,TKB_HK2_Moi_Giang!$K:$K,ThongKe_Phong!AE$1,TKB_HK2_Moi_Giang!$L:$L,ThongKe_Phong!AE$2)&gt;0,"X","") &amp; IF(COUNTIFS(TKB_HK2_Moi_Giang!$N:$N,#REF!,TKB_HK2_Moi_Giang!$K:$K,ThongKe_Phong!AE$1,TKB_HK2_Moi_Giang!$L:$L,ThongKe_Phong!AE$2)&gt;1,"?","")</f>
        <v/>
      </c>
      <c r="AF51" s="373" t="str">
        <f>IF(COUNTIFS(TKB_HK2_Moi_Giang!$N:$N,ThongKe_Phong!$B51,TKB_HK2_Moi_Giang!$K:$K,ThongKe_Phong!AF$1,TKB_HK2_Moi_Giang!$L:$L,ThongKe_Phong!AF$2)&gt;0,"X","") &amp; IF(COUNTIFS(TKB_HK2_Moi_Giang!$N:$N,#REF!,TKB_HK2_Moi_Giang!$K:$K,ThongKe_Phong!AF$1,TKB_HK2_Moi_Giang!$L:$L,ThongKe_Phong!AF$2)&gt;1,"?","")</f>
        <v/>
      </c>
      <c r="AG51" s="373" t="str">
        <f>IF(COUNTIFS(TKB_HK2_Moi_Giang!$N:$N,ThongKe_Phong!$B51,TKB_HK2_Moi_Giang!$K:$K,ThongKe_Phong!AG$1,TKB_HK2_Moi_Giang!$L:$L,ThongKe_Phong!AG$2)&gt;0,"X","") &amp; IF(COUNTIFS(TKB_HK2_Moi_Giang!$N:$N,#REF!,TKB_HK2_Moi_Giang!$K:$K,ThongKe_Phong!AG$1,TKB_HK2_Moi_Giang!$L:$L,ThongKe_Phong!AG$2)&gt;1,"?","")</f>
        <v/>
      </c>
    </row>
    <row r="52">
      <c r="A52" s="376"/>
      <c r="B52" s="369" t="s">
        <v>1402</v>
      </c>
      <c r="C52" s="38"/>
      <c r="D52" s="372" t="str">
        <f>IF(COUNTIFS(TKB_HK2_Moi_Giang!$N:$N,ThongKe_Phong!$B52,TKB_HK2_Moi_Giang!$K:$K,ThongKe_Phong!D$1,TKB_HK2_Moi_Giang!$L:$L,ThongKe_Phong!D$2)&gt;0,"X","") &amp; IF(COUNTIFS(TKB_HK2_Moi_Giang!$N:$N,#REF!,TKB_HK2_Moi_Giang!$K:$K,ThongKe_Phong!D$1,TKB_HK2_Moi_Giang!$L:$L,ThongKe_Phong!D$2)&gt;1,"?","")</f>
        <v/>
      </c>
      <c r="E52" s="372" t="str">
        <f>IF(COUNTIFS(TKB_HK2_Moi_Giang!$N:$N,ThongKe_Phong!$B52,TKB_HK2_Moi_Giang!$K:$K,ThongKe_Phong!E$1,TKB_HK2_Moi_Giang!$L:$L,ThongKe_Phong!E$2)&gt;0,"X","") &amp; IF(COUNTIFS(TKB_HK2_Moi_Giang!$N:$N,#REF!,TKB_HK2_Moi_Giang!$K:$K,ThongKe_Phong!E$1,TKB_HK2_Moi_Giang!$L:$L,ThongKe_Phong!E$2)&gt;1,"?","")</f>
        <v/>
      </c>
      <c r="F52" s="372" t="str">
        <f>IF(COUNTIFS(TKB_HK2_Moi_Giang!$N:$N,ThongKe_Phong!$B52,TKB_HK2_Moi_Giang!$K:$K,ThongKe_Phong!F$1,TKB_HK2_Moi_Giang!$L:$L,ThongKe_Phong!F$2)&gt;0,"X","") &amp; IF(COUNTIFS(TKB_HK2_Moi_Giang!$N:$N,#REF!,TKB_HK2_Moi_Giang!$K:$K,ThongKe_Phong!F$1,TKB_HK2_Moi_Giang!$L:$L,ThongKe_Phong!F$2)&gt;1,"?","")</f>
        <v/>
      </c>
      <c r="G52" s="372" t="str">
        <f>IF(COUNTIFS(TKB_HK2_Moi_Giang!$N:$N,ThongKe_Phong!$B52,TKB_HK2_Moi_Giang!$K:$K,ThongKe_Phong!G$1,TKB_HK2_Moi_Giang!$L:$L,ThongKe_Phong!G$2)&gt;0,"X","") &amp; IF(COUNTIFS(TKB_HK2_Moi_Giang!$N:$N,#REF!,TKB_HK2_Moi_Giang!$K:$K,ThongKe_Phong!G$1,TKB_HK2_Moi_Giang!$L:$L,ThongKe_Phong!G$2)&gt;1,"?","")</f>
        <v/>
      </c>
      <c r="H52" s="372" t="str">
        <f>IF(COUNTIFS(TKB_HK2_Moi_Giang!$N:$N,ThongKe_Phong!$B52,TKB_HK2_Moi_Giang!$K:$K,ThongKe_Phong!H$1,TKB_HK2_Moi_Giang!$L:$L,ThongKe_Phong!H$2)&gt;0,"X","") &amp; IF(COUNTIFS(TKB_HK2_Moi_Giang!$N:$N,#REF!,TKB_HK2_Moi_Giang!$K:$K,ThongKe_Phong!H$1,TKB_HK2_Moi_Giang!$L:$L,ThongKe_Phong!H$2)&gt;1,"?","")</f>
        <v/>
      </c>
      <c r="I52" s="372" t="str">
        <f>IF(COUNTIFS(TKB_HK2_Moi_Giang!$N:$N,ThongKe_Phong!$B52,TKB_HK2_Moi_Giang!$K:$K,ThongKe_Phong!I$1,TKB_HK2_Moi_Giang!$L:$L,ThongKe_Phong!I$2)&gt;0,"X","") &amp; IF(COUNTIFS(TKB_HK2_Moi_Giang!$N:$N,#REF!,TKB_HK2_Moi_Giang!$K:$K,ThongKe_Phong!I$1,TKB_HK2_Moi_Giang!$L:$L,ThongKe_Phong!I$2)&gt;1,"?","")</f>
        <v/>
      </c>
      <c r="J52" s="372" t="str">
        <f>IF(COUNTIFS(TKB_HK2_Moi_Giang!$N:$N,ThongKe_Phong!$B52,TKB_HK2_Moi_Giang!$K:$K,ThongKe_Phong!J$1,TKB_HK2_Moi_Giang!$L:$L,ThongKe_Phong!J$2)&gt;0,"X","") &amp; IF(COUNTIFS(TKB_HK2_Moi_Giang!$N:$N,#REF!,TKB_HK2_Moi_Giang!$K:$K,ThongKe_Phong!J$1,TKB_HK2_Moi_Giang!$L:$L,ThongKe_Phong!J$2)&gt;1,"?","")</f>
        <v/>
      </c>
      <c r="K52" s="372" t="str">
        <f>IF(COUNTIFS(TKB_HK2_Moi_Giang!$N:$N,ThongKe_Phong!$B52,TKB_HK2_Moi_Giang!$K:$K,ThongKe_Phong!K$1,TKB_HK2_Moi_Giang!$L:$L,ThongKe_Phong!K$2)&gt;0,"X","") &amp; IF(COUNTIFS(TKB_HK2_Moi_Giang!$N:$N,#REF!,TKB_HK2_Moi_Giang!$K:$K,ThongKe_Phong!K$1,TKB_HK2_Moi_Giang!$L:$L,ThongKe_Phong!K$2)&gt;1,"?","")</f>
        <v/>
      </c>
      <c r="L52" s="372" t="str">
        <f>IF(COUNTIFS(TKB_HK2_Moi_Giang!$N:$N,ThongKe_Phong!$B52,TKB_HK2_Moi_Giang!$K:$K,ThongKe_Phong!L$1,TKB_HK2_Moi_Giang!$L:$L,ThongKe_Phong!L$2)&gt;0,"X","") &amp; IF(COUNTIFS(TKB_HK2_Moi_Giang!$N:$N,#REF!,TKB_HK2_Moi_Giang!$K:$K,ThongKe_Phong!L$1,TKB_HK2_Moi_Giang!$L:$L,ThongKe_Phong!L$2)&gt;1,"?","")</f>
        <v/>
      </c>
      <c r="M52" s="372" t="str">
        <f>IF(COUNTIFS(TKB_HK2_Moi_Giang!$N:$N,ThongKe_Phong!$B52,TKB_HK2_Moi_Giang!$K:$K,ThongKe_Phong!M$1,TKB_HK2_Moi_Giang!$L:$L,ThongKe_Phong!M$2)&gt;0,"X","") &amp; IF(COUNTIFS(TKB_HK2_Moi_Giang!$N:$N,#REF!,TKB_HK2_Moi_Giang!$K:$K,ThongKe_Phong!M$1,TKB_HK2_Moi_Giang!$L:$L,ThongKe_Phong!M$2)&gt;1,"?","")</f>
        <v/>
      </c>
      <c r="N52" s="372" t="str">
        <f>IF(COUNTIFS(TKB_HK2_Moi_Giang!$N:$N,ThongKe_Phong!$B52,TKB_HK2_Moi_Giang!$K:$K,ThongKe_Phong!N$1,TKB_HK2_Moi_Giang!$L:$L,ThongKe_Phong!N$2)&gt;0,"X","") &amp; IF(COUNTIFS(TKB_HK2_Moi_Giang!$N:$N,#REF!,TKB_HK2_Moi_Giang!$K:$K,ThongKe_Phong!N$1,TKB_HK2_Moi_Giang!$L:$L,ThongKe_Phong!N$2)&gt;1,"?","")</f>
        <v/>
      </c>
      <c r="O52" s="372" t="str">
        <f>IF(COUNTIFS(TKB_HK2_Moi_Giang!$N:$N,ThongKe_Phong!$B52,TKB_HK2_Moi_Giang!$K:$K,ThongKe_Phong!O$1,TKB_HK2_Moi_Giang!$L:$L,ThongKe_Phong!O$2)&gt;0,"X","") &amp; IF(COUNTIFS(TKB_HK2_Moi_Giang!$N:$N,#REF!,TKB_HK2_Moi_Giang!$K:$K,ThongKe_Phong!O$1,TKB_HK2_Moi_Giang!$L:$L,ThongKe_Phong!O$2)&gt;1,"?","")</f>
        <v/>
      </c>
      <c r="P52" s="372" t="str">
        <f>IF(COUNTIFS(TKB_HK2_Moi_Giang!$N:$N,ThongKe_Phong!$B52,TKB_HK2_Moi_Giang!$K:$K,ThongKe_Phong!P$1,TKB_HK2_Moi_Giang!$L:$L,ThongKe_Phong!P$2)&gt;0,"X","") &amp; IF(COUNTIFS(TKB_HK2_Moi_Giang!$N:$N,#REF!,TKB_HK2_Moi_Giang!$K:$K,ThongKe_Phong!P$1,TKB_HK2_Moi_Giang!$L:$L,ThongKe_Phong!P$2)&gt;1,"?","")</f>
        <v/>
      </c>
      <c r="Q52" s="372" t="str">
        <f>IF(COUNTIFS(TKB_HK2_Moi_Giang!$N:$N,ThongKe_Phong!$B52,TKB_HK2_Moi_Giang!$K:$K,ThongKe_Phong!Q$1,TKB_HK2_Moi_Giang!$L:$L,ThongKe_Phong!Q$2)&gt;0,"X","") &amp; IF(COUNTIFS(TKB_HK2_Moi_Giang!$N:$N,#REF!,TKB_HK2_Moi_Giang!$K:$K,ThongKe_Phong!Q$1,TKB_HK2_Moi_Giang!$L:$L,ThongKe_Phong!Q$2)&gt;1,"?","")</f>
        <v/>
      </c>
      <c r="R52" s="372" t="str">
        <f>IF(COUNTIFS(TKB_HK2_Moi_Giang!$N:$N,ThongKe_Phong!$B52,TKB_HK2_Moi_Giang!$K:$K,ThongKe_Phong!R$1,TKB_HK2_Moi_Giang!$L:$L,ThongKe_Phong!R$2)&gt;0,"X","") &amp; IF(COUNTIFS(TKB_HK2_Moi_Giang!$N:$N,#REF!,TKB_HK2_Moi_Giang!$K:$K,ThongKe_Phong!R$1,TKB_HK2_Moi_Giang!$L:$L,ThongKe_Phong!R$2)&gt;1,"?","")</f>
        <v/>
      </c>
      <c r="S52" s="372" t="str">
        <f>IF(COUNTIFS(TKB_HK2_Moi_Giang!$N:$N,ThongKe_Phong!$B52,TKB_HK2_Moi_Giang!$K:$K,ThongKe_Phong!S$1,TKB_HK2_Moi_Giang!$L:$L,ThongKe_Phong!S$2)&gt;0,"X","") &amp; IF(COUNTIFS(TKB_HK2_Moi_Giang!$N:$N,#REF!,TKB_HK2_Moi_Giang!$K:$K,ThongKe_Phong!S$1,TKB_HK2_Moi_Giang!$L:$L,ThongKe_Phong!S$2)&gt;1,"?","")</f>
        <v/>
      </c>
      <c r="T52" s="372" t="str">
        <f>IF(COUNTIFS(TKB_HK2_Moi_Giang!$N:$N,ThongKe_Phong!$B52,TKB_HK2_Moi_Giang!$K:$K,ThongKe_Phong!T$1,TKB_HK2_Moi_Giang!$L:$L,ThongKe_Phong!T$2)&gt;0,"X","") &amp; IF(COUNTIFS(TKB_HK2_Moi_Giang!$N:$N,#REF!,TKB_HK2_Moi_Giang!$K:$K,ThongKe_Phong!T$1,TKB_HK2_Moi_Giang!$L:$L,ThongKe_Phong!T$2)&gt;1,"?","")</f>
        <v/>
      </c>
      <c r="U52" s="372" t="str">
        <f>IF(COUNTIFS(TKB_HK2_Moi_Giang!$N:$N,ThongKe_Phong!$B52,TKB_HK2_Moi_Giang!$K:$K,ThongKe_Phong!U$1,TKB_HK2_Moi_Giang!$L:$L,ThongKe_Phong!U$2)&gt;0,"X","") &amp; IF(COUNTIFS(TKB_HK2_Moi_Giang!$N:$N,#REF!,TKB_HK2_Moi_Giang!$K:$K,ThongKe_Phong!U$1,TKB_HK2_Moi_Giang!$L:$L,ThongKe_Phong!U$2)&gt;1,"?","")</f>
        <v/>
      </c>
      <c r="V52" s="373" t="str">
        <f>IF(COUNTIFS(TKB_HK2_Moi_Giang!$N:$N,ThongKe_Phong!$B52,TKB_HK2_Moi_Giang!$K:$K,ThongKe_Phong!V$1,TKB_HK2_Moi_Giang!$L:$L,ThongKe_Phong!V$2)&gt;0,"X","") &amp; IF(COUNTIFS(TKB_HK2_Moi_Giang!$N:$N,#REF!,TKB_HK2_Moi_Giang!$K:$K,ThongKe_Phong!V$1,TKB_HK2_Moi_Giang!$L:$L,ThongKe_Phong!V$2)&gt;1,"?","")</f>
        <v/>
      </c>
      <c r="W52" s="373" t="str">
        <f>IF(COUNTIFS(TKB_HK2_Moi_Giang!$N:$N,ThongKe_Phong!$B52,TKB_HK2_Moi_Giang!$K:$K,ThongKe_Phong!W$1,TKB_HK2_Moi_Giang!$L:$L,ThongKe_Phong!W$2)&gt;0,"X","") &amp; IF(COUNTIFS(TKB_HK2_Moi_Giang!$N:$N,#REF!,TKB_HK2_Moi_Giang!$K:$K,ThongKe_Phong!W$1,TKB_HK2_Moi_Giang!$L:$L,ThongKe_Phong!W$2)&gt;1,"?","")</f>
        <v/>
      </c>
      <c r="X52" s="373" t="str">
        <f>IF(COUNTIFS(TKB_HK2_Moi_Giang!$N:$N,ThongKe_Phong!$B52,TKB_HK2_Moi_Giang!$K:$K,ThongKe_Phong!X$1,TKB_HK2_Moi_Giang!$L:$L,ThongKe_Phong!X$2)&gt;0,"X","") &amp; IF(COUNTIFS(TKB_HK2_Moi_Giang!$N:$N,#REF!,TKB_HK2_Moi_Giang!$K:$K,ThongKe_Phong!X$1,TKB_HK2_Moi_Giang!$L:$L,ThongKe_Phong!X$2)&gt;1,"?","")</f>
        <v/>
      </c>
      <c r="Y52" s="373" t="str">
        <f>IF(COUNTIFS(TKB_HK2_Moi_Giang!$N:$N,ThongKe_Phong!$B52,TKB_HK2_Moi_Giang!$K:$K,ThongKe_Phong!Y$1,TKB_HK2_Moi_Giang!$L:$L,ThongKe_Phong!Y$2)&gt;0,"X","") &amp; IF(COUNTIFS(TKB_HK2_Moi_Giang!$N:$N,#REF!,TKB_HK2_Moi_Giang!$K:$K,ThongKe_Phong!Y$1,TKB_HK2_Moi_Giang!$L:$L,ThongKe_Phong!Y$2)&gt;1,"?","")</f>
        <v/>
      </c>
      <c r="Z52" s="373" t="str">
        <f>IF(COUNTIFS(TKB_HK2_Moi_Giang!$N:$N,ThongKe_Phong!$B52,TKB_HK2_Moi_Giang!$K:$K,ThongKe_Phong!Z$1,TKB_HK2_Moi_Giang!$L:$L,ThongKe_Phong!Z$2)&gt;0,"X","") &amp; IF(COUNTIFS(TKB_HK2_Moi_Giang!$N:$N,#REF!,TKB_HK2_Moi_Giang!$K:$K,ThongKe_Phong!Z$1,TKB_HK2_Moi_Giang!$L:$L,ThongKe_Phong!Z$2)&gt;1,"?","")</f>
        <v/>
      </c>
      <c r="AA52" s="373" t="str">
        <f>IF(COUNTIFS(TKB_HK2_Moi_Giang!$N:$N,ThongKe_Phong!$B52,TKB_HK2_Moi_Giang!$K:$K,ThongKe_Phong!AA$1,TKB_HK2_Moi_Giang!$L:$L,ThongKe_Phong!AA$2)&gt;0,"X","") &amp; IF(COUNTIFS(TKB_HK2_Moi_Giang!$N:$N,#REF!,TKB_HK2_Moi_Giang!$K:$K,ThongKe_Phong!AA$1,TKB_HK2_Moi_Giang!$L:$L,ThongKe_Phong!AA$2)&gt;1,"?","")</f>
        <v/>
      </c>
      <c r="AB52" s="373" t="str">
        <f>IF(COUNTIFS(TKB_HK2_Moi_Giang!$N:$N,ThongKe_Phong!$B52,TKB_HK2_Moi_Giang!$K:$K,ThongKe_Phong!AB$1,TKB_HK2_Moi_Giang!$L:$L,ThongKe_Phong!AB$2)&gt;0,"X","") &amp; IF(COUNTIFS(TKB_HK2_Moi_Giang!$N:$N,#REF!,TKB_HK2_Moi_Giang!$K:$K,ThongKe_Phong!AB$1,TKB_HK2_Moi_Giang!$L:$L,ThongKe_Phong!AB$2)&gt;1,"?","")</f>
        <v/>
      </c>
      <c r="AC52" s="373" t="str">
        <f>IF(COUNTIFS(TKB_HK2_Moi_Giang!$N:$N,ThongKe_Phong!$B52,TKB_HK2_Moi_Giang!$K:$K,ThongKe_Phong!AC$1,TKB_HK2_Moi_Giang!$L:$L,ThongKe_Phong!AC$2)&gt;0,"X","") &amp; IF(COUNTIFS(TKB_HK2_Moi_Giang!$N:$N,#REF!,TKB_HK2_Moi_Giang!$K:$K,ThongKe_Phong!AC$1,TKB_HK2_Moi_Giang!$L:$L,ThongKe_Phong!AC$2)&gt;1,"?","")</f>
        <v/>
      </c>
      <c r="AD52" s="373" t="str">
        <f>IF(COUNTIFS(TKB_HK2_Moi_Giang!$N:$N,ThongKe_Phong!$B52,TKB_HK2_Moi_Giang!$K:$K,ThongKe_Phong!AD$1,TKB_HK2_Moi_Giang!$L:$L,ThongKe_Phong!AD$2)&gt;0,"X","") &amp; IF(COUNTIFS(TKB_HK2_Moi_Giang!$N:$N,#REF!,TKB_HK2_Moi_Giang!$K:$K,ThongKe_Phong!AD$1,TKB_HK2_Moi_Giang!$L:$L,ThongKe_Phong!AD$2)&gt;1,"?","")</f>
        <v/>
      </c>
      <c r="AE52" s="373" t="str">
        <f>IF(COUNTIFS(TKB_HK2_Moi_Giang!$N:$N,ThongKe_Phong!$B52,TKB_HK2_Moi_Giang!$K:$K,ThongKe_Phong!AE$1,TKB_HK2_Moi_Giang!$L:$L,ThongKe_Phong!AE$2)&gt;0,"X","") &amp; IF(COUNTIFS(TKB_HK2_Moi_Giang!$N:$N,#REF!,TKB_HK2_Moi_Giang!$K:$K,ThongKe_Phong!AE$1,TKB_HK2_Moi_Giang!$L:$L,ThongKe_Phong!AE$2)&gt;1,"?","")</f>
        <v/>
      </c>
      <c r="AF52" s="373" t="str">
        <f>IF(COUNTIFS(TKB_HK2_Moi_Giang!$N:$N,ThongKe_Phong!$B52,TKB_HK2_Moi_Giang!$K:$K,ThongKe_Phong!AF$1,TKB_HK2_Moi_Giang!$L:$L,ThongKe_Phong!AF$2)&gt;0,"X","") &amp; IF(COUNTIFS(TKB_HK2_Moi_Giang!$N:$N,#REF!,TKB_HK2_Moi_Giang!$K:$K,ThongKe_Phong!AF$1,TKB_HK2_Moi_Giang!$L:$L,ThongKe_Phong!AF$2)&gt;1,"?","")</f>
        <v/>
      </c>
      <c r="AG52" s="373" t="str">
        <f>IF(COUNTIFS(TKB_HK2_Moi_Giang!$N:$N,ThongKe_Phong!$B52,TKB_HK2_Moi_Giang!$K:$K,ThongKe_Phong!AG$1,TKB_HK2_Moi_Giang!$L:$L,ThongKe_Phong!AG$2)&gt;0,"X","") &amp; IF(COUNTIFS(TKB_HK2_Moi_Giang!$N:$N,#REF!,TKB_HK2_Moi_Giang!$K:$K,ThongKe_Phong!AG$1,TKB_HK2_Moi_Giang!$L:$L,ThongKe_Phong!AG$2)&gt;1,"?","")</f>
        <v/>
      </c>
    </row>
    <row r="53">
      <c r="A53" s="376"/>
      <c r="B53" s="369" t="s">
        <v>1403</v>
      </c>
      <c r="C53" s="38"/>
      <c r="D53" s="372" t="str">
        <f>IF(COUNTIFS(TKB_HK2_Moi_Giang!$N:$N,ThongKe_Phong!$B53,TKB_HK2_Moi_Giang!$K:$K,ThongKe_Phong!D$1,TKB_HK2_Moi_Giang!$L:$L,ThongKe_Phong!D$2)&gt;0,"X","") &amp; IF(COUNTIFS(TKB_HK2_Moi_Giang!$N:$N,#REF!,TKB_HK2_Moi_Giang!$K:$K,ThongKe_Phong!D$1,TKB_HK2_Moi_Giang!$L:$L,ThongKe_Phong!D$2)&gt;1,"?","")</f>
        <v/>
      </c>
      <c r="E53" s="372" t="str">
        <f>IF(COUNTIFS(TKB_HK2_Moi_Giang!$N:$N,ThongKe_Phong!$B53,TKB_HK2_Moi_Giang!$K:$K,ThongKe_Phong!E$1,TKB_HK2_Moi_Giang!$L:$L,ThongKe_Phong!E$2)&gt;0,"X","") &amp; IF(COUNTIFS(TKB_HK2_Moi_Giang!$N:$N,#REF!,TKB_HK2_Moi_Giang!$K:$K,ThongKe_Phong!E$1,TKB_HK2_Moi_Giang!$L:$L,ThongKe_Phong!E$2)&gt;1,"?","")</f>
        <v/>
      </c>
      <c r="F53" s="372" t="str">
        <f>IF(COUNTIFS(TKB_HK2_Moi_Giang!$N:$N,ThongKe_Phong!$B53,TKB_HK2_Moi_Giang!$K:$K,ThongKe_Phong!F$1,TKB_HK2_Moi_Giang!$L:$L,ThongKe_Phong!F$2)&gt;0,"X","") &amp; IF(COUNTIFS(TKB_HK2_Moi_Giang!$N:$N,#REF!,TKB_HK2_Moi_Giang!$K:$K,ThongKe_Phong!F$1,TKB_HK2_Moi_Giang!$L:$L,ThongKe_Phong!F$2)&gt;1,"?","")</f>
        <v/>
      </c>
      <c r="G53" s="372" t="str">
        <f>IF(COUNTIFS(TKB_HK2_Moi_Giang!$N:$N,ThongKe_Phong!$B53,TKB_HK2_Moi_Giang!$K:$K,ThongKe_Phong!G$1,TKB_HK2_Moi_Giang!$L:$L,ThongKe_Phong!G$2)&gt;0,"X","") &amp; IF(COUNTIFS(TKB_HK2_Moi_Giang!$N:$N,#REF!,TKB_HK2_Moi_Giang!$K:$K,ThongKe_Phong!G$1,TKB_HK2_Moi_Giang!$L:$L,ThongKe_Phong!G$2)&gt;1,"?","")</f>
        <v/>
      </c>
      <c r="H53" s="372" t="str">
        <f>IF(COUNTIFS(TKB_HK2_Moi_Giang!$N:$N,ThongKe_Phong!$B53,TKB_HK2_Moi_Giang!$K:$K,ThongKe_Phong!H$1,TKB_HK2_Moi_Giang!$L:$L,ThongKe_Phong!H$2)&gt;0,"X","") &amp; IF(COUNTIFS(TKB_HK2_Moi_Giang!$N:$N,#REF!,TKB_HK2_Moi_Giang!$K:$K,ThongKe_Phong!H$1,TKB_HK2_Moi_Giang!$L:$L,ThongKe_Phong!H$2)&gt;1,"?","")</f>
        <v/>
      </c>
      <c r="I53" s="372" t="str">
        <f>IF(COUNTIFS(TKB_HK2_Moi_Giang!$N:$N,ThongKe_Phong!$B53,TKB_HK2_Moi_Giang!$K:$K,ThongKe_Phong!I$1,TKB_HK2_Moi_Giang!$L:$L,ThongKe_Phong!I$2)&gt;0,"X","") &amp; IF(COUNTIFS(TKB_HK2_Moi_Giang!$N:$N,#REF!,TKB_HK2_Moi_Giang!$K:$K,ThongKe_Phong!I$1,TKB_HK2_Moi_Giang!$L:$L,ThongKe_Phong!I$2)&gt;1,"?","")</f>
        <v/>
      </c>
      <c r="J53" s="372" t="str">
        <f>IF(COUNTIFS(TKB_HK2_Moi_Giang!$N:$N,ThongKe_Phong!$B53,TKB_HK2_Moi_Giang!$K:$K,ThongKe_Phong!J$1,TKB_HK2_Moi_Giang!$L:$L,ThongKe_Phong!J$2)&gt;0,"X","") &amp; IF(COUNTIFS(TKB_HK2_Moi_Giang!$N:$N,#REF!,TKB_HK2_Moi_Giang!$K:$K,ThongKe_Phong!J$1,TKB_HK2_Moi_Giang!$L:$L,ThongKe_Phong!J$2)&gt;1,"?","")</f>
        <v/>
      </c>
      <c r="K53" s="372" t="str">
        <f>IF(COUNTIFS(TKB_HK2_Moi_Giang!$N:$N,ThongKe_Phong!$B53,TKB_HK2_Moi_Giang!$K:$K,ThongKe_Phong!K$1,TKB_HK2_Moi_Giang!$L:$L,ThongKe_Phong!K$2)&gt;0,"X","") &amp; IF(COUNTIFS(TKB_HK2_Moi_Giang!$N:$N,#REF!,TKB_HK2_Moi_Giang!$K:$K,ThongKe_Phong!K$1,TKB_HK2_Moi_Giang!$L:$L,ThongKe_Phong!K$2)&gt;1,"?","")</f>
        <v/>
      </c>
      <c r="L53" s="372" t="str">
        <f>IF(COUNTIFS(TKB_HK2_Moi_Giang!$N:$N,ThongKe_Phong!$B53,TKB_HK2_Moi_Giang!$K:$K,ThongKe_Phong!L$1,TKB_HK2_Moi_Giang!$L:$L,ThongKe_Phong!L$2)&gt;0,"X","") &amp; IF(COUNTIFS(TKB_HK2_Moi_Giang!$N:$N,#REF!,TKB_HK2_Moi_Giang!$K:$K,ThongKe_Phong!L$1,TKB_HK2_Moi_Giang!$L:$L,ThongKe_Phong!L$2)&gt;1,"?","")</f>
        <v/>
      </c>
      <c r="M53" s="372" t="str">
        <f>IF(COUNTIFS(TKB_HK2_Moi_Giang!$N:$N,ThongKe_Phong!$B53,TKB_HK2_Moi_Giang!$K:$K,ThongKe_Phong!M$1,TKB_HK2_Moi_Giang!$L:$L,ThongKe_Phong!M$2)&gt;0,"X","") &amp; IF(COUNTIFS(TKB_HK2_Moi_Giang!$N:$N,#REF!,TKB_HK2_Moi_Giang!$K:$K,ThongKe_Phong!M$1,TKB_HK2_Moi_Giang!$L:$L,ThongKe_Phong!M$2)&gt;1,"?","")</f>
        <v/>
      </c>
      <c r="N53" s="372" t="str">
        <f>IF(COUNTIFS(TKB_HK2_Moi_Giang!$N:$N,ThongKe_Phong!$B53,TKB_HK2_Moi_Giang!$K:$K,ThongKe_Phong!N$1,TKB_HK2_Moi_Giang!$L:$L,ThongKe_Phong!N$2)&gt;0,"X","") &amp; IF(COUNTIFS(TKB_HK2_Moi_Giang!$N:$N,#REF!,TKB_HK2_Moi_Giang!$K:$K,ThongKe_Phong!N$1,TKB_HK2_Moi_Giang!$L:$L,ThongKe_Phong!N$2)&gt;1,"?","")</f>
        <v/>
      </c>
      <c r="O53" s="372" t="str">
        <f>IF(COUNTIFS(TKB_HK2_Moi_Giang!$N:$N,ThongKe_Phong!$B53,TKB_HK2_Moi_Giang!$K:$K,ThongKe_Phong!O$1,TKB_HK2_Moi_Giang!$L:$L,ThongKe_Phong!O$2)&gt;0,"X","") &amp; IF(COUNTIFS(TKB_HK2_Moi_Giang!$N:$N,#REF!,TKB_HK2_Moi_Giang!$K:$K,ThongKe_Phong!O$1,TKB_HK2_Moi_Giang!$L:$L,ThongKe_Phong!O$2)&gt;1,"?","")</f>
        <v/>
      </c>
      <c r="P53" s="372" t="str">
        <f>IF(COUNTIFS(TKB_HK2_Moi_Giang!$N:$N,ThongKe_Phong!$B53,TKB_HK2_Moi_Giang!$K:$K,ThongKe_Phong!P$1,TKB_HK2_Moi_Giang!$L:$L,ThongKe_Phong!P$2)&gt;0,"X","") &amp; IF(COUNTIFS(TKB_HK2_Moi_Giang!$N:$N,#REF!,TKB_HK2_Moi_Giang!$K:$K,ThongKe_Phong!P$1,TKB_HK2_Moi_Giang!$L:$L,ThongKe_Phong!P$2)&gt;1,"?","")</f>
        <v/>
      </c>
      <c r="Q53" s="372" t="str">
        <f>IF(COUNTIFS(TKB_HK2_Moi_Giang!$N:$N,ThongKe_Phong!$B53,TKB_HK2_Moi_Giang!$K:$K,ThongKe_Phong!Q$1,TKB_HK2_Moi_Giang!$L:$L,ThongKe_Phong!Q$2)&gt;0,"X","") &amp; IF(COUNTIFS(TKB_HK2_Moi_Giang!$N:$N,#REF!,TKB_HK2_Moi_Giang!$K:$K,ThongKe_Phong!Q$1,TKB_HK2_Moi_Giang!$L:$L,ThongKe_Phong!Q$2)&gt;1,"?","")</f>
        <v/>
      </c>
      <c r="R53" s="372" t="str">
        <f>IF(COUNTIFS(TKB_HK2_Moi_Giang!$N:$N,ThongKe_Phong!$B53,TKB_HK2_Moi_Giang!$K:$K,ThongKe_Phong!R$1,TKB_HK2_Moi_Giang!$L:$L,ThongKe_Phong!R$2)&gt;0,"X","") &amp; IF(COUNTIFS(TKB_HK2_Moi_Giang!$N:$N,#REF!,TKB_HK2_Moi_Giang!$K:$K,ThongKe_Phong!R$1,TKB_HK2_Moi_Giang!$L:$L,ThongKe_Phong!R$2)&gt;1,"?","")</f>
        <v/>
      </c>
      <c r="S53" s="372" t="str">
        <f>IF(COUNTIFS(TKB_HK2_Moi_Giang!$N:$N,ThongKe_Phong!$B53,TKB_HK2_Moi_Giang!$K:$K,ThongKe_Phong!S$1,TKB_HK2_Moi_Giang!$L:$L,ThongKe_Phong!S$2)&gt;0,"X","") &amp; IF(COUNTIFS(TKB_HK2_Moi_Giang!$N:$N,#REF!,TKB_HK2_Moi_Giang!$K:$K,ThongKe_Phong!S$1,TKB_HK2_Moi_Giang!$L:$L,ThongKe_Phong!S$2)&gt;1,"?","")</f>
        <v/>
      </c>
      <c r="T53" s="372" t="str">
        <f>IF(COUNTIFS(TKB_HK2_Moi_Giang!$N:$N,ThongKe_Phong!$B53,TKB_HK2_Moi_Giang!$K:$K,ThongKe_Phong!T$1,TKB_HK2_Moi_Giang!$L:$L,ThongKe_Phong!T$2)&gt;0,"X","") &amp; IF(COUNTIFS(TKB_HK2_Moi_Giang!$N:$N,#REF!,TKB_HK2_Moi_Giang!$K:$K,ThongKe_Phong!T$1,TKB_HK2_Moi_Giang!$L:$L,ThongKe_Phong!T$2)&gt;1,"?","")</f>
        <v/>
      </c>
      <c r="U53" s="372" t="str">
        <f>IF(COUNTIFS(TKB_HK2_Moi_Giang!$N:$N,ThongKe_Phong!$B53,TKB_HK2_Moi_Giang!$K:$K,ThongKe_Phong!U$1,TKB_HK2_Moi_Giang!$L:$L,ThongKe_Phong!U$2)&gt;0,"X","") &amp; IF(COUNTIFS(TKB_HK2_Moi_Giang!$N:$N,#REF!,TKB_HK2_Moi_Giang!$K:$K,ThongKe_Phong!U$1,TKB_HK2_Moi_Giang!$L:$L,ThongKe_Phong!U$2)&gt;1,"?","")</f>
        <v/>
      </c>
      <c r="V53" s="373" t="str">
        <f>IF(COUNTIFS(TKB_HK2_Moi_Giang!$N:$N,ThongKe_Phong!$B53,TKB_HK2_Moi_Giang!$K:$K,ThongKe_Phong!V$1,TKB_HK2_Moi_Giang!$L:$L,ThongKe_Phong!V$2)&gt;0,"X","") &amp; IF(COUNTIFS(TKB_HK2_Moi_Giang!$N:$N,#REF!,TKB_HK2_Moi_Giang!$K:$K,ThongKe_Phong!V$1,TKB_HK2_Moi_Giang!$L:$L,ThongKe_Phong!V$2)&gt;1,"?","")</f>
        <v/>
      </c>
      <c r="W53" s="373" t="str">
        <f>IF(COUNTIFS(TKB_HK2_Moi_Giang!$N:$N,ThongKe_Phong!$B53,TKB_HK2_Moi_Giang!$K:$K,ThongKe_Phong!W$1,TKB_HK2_Moi_Giang!$L:$L,ThongKe_Phong!W$2)&gt;0,"X","") &amp; IF(COUNTIFS(TKB_HK2_Moi_Giang!$N:$N,#REF!,TKB_HK2_Moi_Giang!$K:$K,ThongKe_Phong!W$1,TKB_HK2_Moi_Giang!$L:$L,ThongKe_Phong!W$2)&gt;1,"?","")</f>
        <v/>
      </c>
      <c r="X53" s="373" t="str">
        <f>IF(COUNTIFS(TKB_HK2_Moi_Giang!$N:$N,ThongKe_Phong!$B53,TKB_HK2_Moi_Giang!$K:$K,ThongKe_Phong!X$1,TKB_HK2_Moi_Giang!$L:$L,ThongKe_Phong!X$2)&gt;0,"X","") &amp; IF(COUNTIFS(TKB_HK2_Moi_Giang!$N:$N,#REF!,TKB_HK2_Moi_Giang!$K:$K,ThongKe_Phong!X$1,TKB_HK2_Moi_Giang!$L:$L,ThongKe_Phong!X$2)&gt;1,"?","")</f>
        <v/>
      </c>
      <c r="Y53" s="373" t="str">
        <f>IF(COUNTIFS(TKB_HK2_Moi_Giang!$N:$N,ThongKe_Phong!$B53,TKB_HK2_Moi_Giang!$K:$K,ThongKe_Phong!Y$1,TKB_HK2_Moi_Giang!$L:$L,ThongKe_Phong!Y$2)&gt;0,"X","") &amp; IF(COUNTIFS(TKB_HK2_Moi_Giang!$N:$N,#REF!,TKB_HK2_Moi_Giang!$K:$K,ThongKe_Phong!Y$1,TKB_HK2_Moi_Giang!$L:$L,ThongKe_Phong!Y$2)&gt;1,"?","")</f>
        <v/>
      </c>
      <c r="Z53" s="373" t="str">
        <f>IF(COUNTIFS(TKB_HK2_Moi_Giang!$N:$N,ThongKe_Phong!$B53,TKB_HK2_Moi_Giang!$K:$K,ThongKe_Phong!Z$1,TKB_HK2_Moi_Giang!$L:$L,ThongKe_Phong!Z$2)&gt;0,"X","") &amp; IF(COUNTIFS(TKB_HK2_Moi_Giang!$N:$N,#REF!,TKB_HK2_Moi_Giang!$K:$K,ThongKe_Phong!Z$1,TKB_HK2_Moi_Giang!$L:$L,ThongKe_Phong!Z$2)&gt;1,"?","")</f>
        <v/>
      </c>
      <c r="AA53" s="373" t="str">
        <f>IF(COUNTIFS(TKB_HK2_Moi_Giang!$N:$N,ThongKe_Phong!$B53,TKB_HK2_Moi_Giang!$K:$K,ThongKe_Phong!AA$1,TKB_HK2_Moi_Giang!$L:$L,ThongKe_Phong!AA$2)&gt;0,"X","") &amp; IF(COUNTIFS(TKB_HK2_Moi_Giang!$N:$N,#REF!,TKB_HK2_Moi_Giang!$K:$K,ThongKe_Phong!AA$1,TKB_HK2_Moi_Giang!$L:$L,ThongKe_Phong!AA$2)&gt;1,"?","")</f>
        <v/>
      </c>
      <c r="AB53" s="373" t="str">
        <f>IF(COUNTIFS(TKB_HK2_Moi_Giang!$N:$N,ThongKe_Phong!$B53,TKB_HK2_Moi_Giang!$K:$K,ThongKe_Phong!AB$1,TKB_HK2_Moi_Giang!$L:$L,ThongKe_Phong!AB$2)&gt;0,"X","") &amp; IF(COUNTIFS(TKB_HK2_Moi_Giang!$N:$N,#REF!,TKB_HK2_Moi_Giang!$K:$K,ThongKe_Phong!AB$1,TKB_HK2_Moi_Giang!$L:$L,ThongKe_Phong!AB$2)&gt;1,"?","")</f>
        <v/>
      </c>
      <c r="AC53" s="373" t="str">
        <f>IF(COUNTIFS(TKB_HK2_Moi_Giang!$N:$N,ThongKe_Phong!$B53,TKB_HK2_Moi_Giang!$K:$K,ThongKe_Phong!AC$1,TKB_HK2_Moi_Giang!$L:$L,ThongKe_Phong!AC$2)&gt;0,"X","") &amp; IF(COUNTIFS(TKB_HK2_Moi_Giang!$N:$N,#REF!,TKB_HK2_Moi_Giang!$K:$K,ThongKe_Phong!AC$1,TKB_HK2_Moi_Giang!$L:$L,ThongKe_Phong!AC$2)&gt;1,"?","")</f>
        <v/>
      </c>
      <c r="AD53" s="373" t="str">
        <f>IF(COUNTIFS(TKB_HK2_Moi_Giang!$N:$N,ThongKe_Phong!$B53,TKB_HK2_Moi_Giang!$K:$K,ThongKe_Phong!AD$1,TKB_HK2_Moi_Giang!$L:$L,ThongKe_Phong!AD$2)&gt;0,"X","") &amp; IF(COUNTIFS(TKB_HK2_Moi_Giang!$N:$N,#REF!,TKB_HK2_Moi_Giang!$K:$K,ThongKe_Phong!AD$1,TKB_HK2_Moi_Giang!$L:$L,ThongKe_Phong!AD$2)&gt;1,"?","")</f>
        <v/>
      </c>
      <c r="AE53" s="373" t="str">
        <f>IF(COUNTIFS(TKB_HK2_Moi_Giang!$N:$N,ThongKe_Phong!$B53,TKB_HK2_Moi_Giang!$K:$K,ThongKe_Phong!AE$1,TKB_HK2_Moi_Giang!$L:$L,ThongKe_Phong!AE$2)&gt;0,"X","") &amp; IF(COUNTIFS(TKB_HK2_Moi_Giang!$N:$N,#REF!,TKB_HK2_Moi_Giang!$K:$K,ThongKe_Phong!AE$1,TKB_HK2_Moi_Giang!$L:$L,ThongKe_Phong!AE$2)&gt;1,"?","")</f>
        <v/>
      </c>
      <c r="AF53" s="373" t="str">
        <f>IF(COUNTIFS(TKB_HK2_Moi_Giang!$N:$N,ThongKe_Phong!$B53,TKB_HK2_Moi_Giang!$K:$K,ThongKe_Phong!AF$1,TKB_HK2_Moi_Giang!$L:$L,ThongKe_Phong!AF$2)&gt;0,"X","") &amp; IF(COUNTIFS(TKB_HK2_Moi_Giang!$N:$N,#REF!,TKB_HK2_Moi_Giang!$K:$K,ThongKe_Phong!AF$1,TKB_HK2_Moi_Giang!$L:$L,ThongKe_Phong!AF$2)&gt;1,"?","")</f>
        <v/>
      </c>
      <c r="AG53" s="373" t="str">
        <f>IF(COUNTIFS(TKB_HK2_Moi_Giang!$N:$N,ThongKe_Phong!$B53,TKB_HK2_Moi_Giang!$K:$K,ThongKe_Phong!AG$1,TKB_HK2_Moi_Giang!$L:$L,ThongKe_Phong!AG$2)&gt;0,"X","") &amp; IF(COUNTIFS(TKB_HK2_Moi_Giang!$N:$N,#REF!,TKB_HK2_Moi_Giang!$K:$K,ThongKe_Phong!AG$1,TKB_HK2_Moi_Giang!$L:$L,ThongKe_Phong!AG$2)&gt;1,"?","")</f>
        <v/>
      </c>
    </row>
    <row r="54">
      <c r="A54" s="376"/>
      <c r="B54" s="369" t="s">
        <v>1338</v>
      </c>
      <c r="C54" s="38"/>
      <c r="D54" s="372" t="str">
        <f>IF(COUNTIFS(TKB_HK2_Moi_Giang!$N:$N,ThongKe_Phong!$B54,TKB_HK2_Moi_Giang!$K:$K,ThongKe_Phong!D$1,TKB_HK2_Moi_Giang!$L:$L,ThongKe_Phong!D$2)&gt;0,"X","") &amp; IF(COUNTIFS(TKB_HK2_Moi_Giang!$N:$N,#REF!,TKB_HK2_Moi_Giang!$K:$K,ThongKe_Phong!D$1,TKB_HK2_Moi_Giang!$L:$L,ThongKe_Phong!D$2)&gt;1,"?","")</f>
        <v/>
      </c>
      <c r="E54" s="372" t="str">
        <f>IF(COUNTIFS(TKB_HK2_Moi_Giang!$N:$N,ThongKe_Phong!$B54,TKB_HK2_Moi_Giang!$K:$K,ThongKe_Phong!E$1,TKB_HK2_Moi_Giang!$L:$L,ThongKe_Phong!E$2)&gt;0,"X","") &amp; IF(COUNTIFS(TKB_HK2_Moi_Giang!$N:$N,#REF!,TKB_HK2_Moi_Giang!$K:$K,ThongKe_Phong!E$1,TKB_HK2_Moi_Giang!$L:$L,ThongKe_Phong!E$2)&gt;1,"?","")</f>
        <v/>
      </c>
      <c r="F54" s="372" t="str">
        <f>IF(COUNTIFS(TKB_HK2_Moi_Giang!$N:$N,ThongKe_Phong!$B54,TKB_HK2_Moi_Giang!$K:$K,ThongKe_Phong!F$1,TKB_HK2_Moi_Giang!$L:$L,ThongKe_Phong!F$2)&gt;0,"X","") &amp; IF(COUNTIFS(TKB_HK2_Moi_Giang!$N:$N,#REF!,TKB_HK2_Moi_Giang!$K:$K,ThongKe_Phong!F$1,TKB_HK2_Moi_Giang!$L:$L,ThongKe_Phong!F$2)&gt;1,"?","")</f>
        <v/>
      </c>
      <c r="G54" s="372" t="str">
        <f>IF(COUNTIFS(TKB_HK2_Moi_Giang!$N:$N,ThongKe_Phong!$B54,TKB_HK2_Moi_Giang!$K:$K,ThongKe_Phong!G$1,TKB_HK2_Moi_Giang!$L:$L,ThongKe_Phong!G$2)&gt;0,"X","") &amp; IF(COUNTIFS(TKB_HK2_Moi_Giang!$N:$N,#REF!,TKB_HK2_Moi_Giang!$K:$K,ThongKe_Phong!G$1,TKB_HK2_Moi_Giang!$L:$L,ThongKe_Phong!G$2)&gt;1,"?","")</f>
        <v/>
      </c>
      <c r="H54" s="372" t="str">
        <f>IF(COUNTIFS(TKB_HK2_Moi_Giang!$N:$N,ThongKe_Phong!$B54,TKB_HK2_Moi_Giang!$K:$K,ThongKe_Phong!H$1,TKB_HK2_Moi_Giang!$L:$L,ThongKe_Phong!H$2)&gt;0,"X","") &amp; IF(COUNTIFS(TKB_HK2_Moi_Giang!$N:$N,#REF!,TKB_HK2_Moi_Giang!$K:$K,ThongKe_Phong!H$1,TKB_HK2_Moi_Giang!$L:$L,ThongKe_Phong!H$2)&gt;1,"?","")</f>
        <v/>
      </c>
      <c r="I54" s="372" t="str">
        <f>IF(COUNTIFS(TKB_HK2_Moi_Giang!$N:$N,ThongKe_Phong!$B54,TKB_HK2_Moi_Giang!$K:$K,ThongKe_Phong!I$1,TKB_HK2_Moi_Giang!$L:$L,ThongKe_Phong!I$2)&gt;0,"X","") &amp; IF(COUNTIFS(TKB_HK2_Moi_Giang!$N:$N,#REF!,TKB_HK2_Moi_Giang!$K:$K,ThongKe_Phong!I$1,TKB_HK2_Moi_Giang!$L:$L,ThongKe_Phong!I$2)&gt;1,"?","")</f>
        <v/>
      </c>
      <c r="J54" s="372" t="str">
        <f>IF(COUNTIFS(TKB_HK2_Moi_Giang!$N:$N,ThongKe_Phong!$B54,TKB_HK2_Moi_Giang!$K:$K,ThongKe_Phong!J$1,TKB_HK2_Moi_Giang!$L:$L,ThongKe_Phong!J$2)&gt;0,"X","") &amp; IF(COUNTIFS(TKB_HK2_Moi_Giang!$N:$N,#REF!,TKB_HK2_Moi_Giang!$K:$K,ThongKe_Phong!J$1,TKB_HK2_Moi_Giang!$L:$L,ThongKe_Phong!J$2)&gt;1,"?","")</f>
        <v/>
      </c>
      <c r="K54" s="372" t="str">
        <f>IF(COUNTIFS(TKB_HK2_Moi_Giang!$N:$N,ThongKe_Phong!$B54,TKB_HK2_Moi_Giang!$K:$K,ThongKe_Phong!K$1,TKB_HK2_Moi_Giang!$L:$L,ThongKe_Phong!K$2)&gt;0,"X","") &amp; IF(COUNTIFS(TKB_HK2_Moi_Giang!$N:$N,#REF!,TKB_HK2_Moi_Giang!$K:$K,ThongKe_Phong!K$1,TKB_HK2_Moi_Giang!$L:$L,ThongKe_Phong!K$2)&gt;1,"?","")</f>
        <v/>
      </c>
      <c r="L54" s="372" t="str">
        <f>IF(COUNTIFS(TKB_HK2_Moi_Giang!$N:$N,ThongKe_Phong!$B54,TKB_HK2_Moi_Giang!$K:$K,ThongKe_Phong!L$1,TKB_HK2_Moi_Giang!$L:$L,ThongKe_Phong!L$2)&gt;0,"X","") &amp; IF(COUNTIFS(TKB_HK2_Moi_Giang!$N:$N,#REF!,TKB_HK2_Moi_Giang!$K:$K,ThongKe_Phong!L$1,TKB_HK2_Moi_Giang!$L:$L,ThongKe_Phong!L$2)&gt;1,"?","")</f>
        <v/>
      </c>
      <c r="M54" s="372" t="str">
        <f>IF(COUNTIFS(TKB_HK2_Moi_Giang!$N:$N,ThongKe_Phong!$B54,TKB_HK2_Moi_Giang!$K:$K,ThongKe_Phong!M$1,TKB_HK2_Moi_Giang!$L:$L,ThongKe_Phong!M$2)&gt;0,"X","") &amp; IF(COUNTIFS(TKB_HK2_Moi_Giang!$N:$N,#REF!,TKB_HK2_Moi_Giang!$K:$K,ThongKe_Phong!M$1,TKB_HK2_Moi_Giang!$L:$L,ThongKe_Phong!M$2)&gt;1,"?","")</f>
        <v/>
      </c>
      <c r="N54" s="372" t="str">
        <f>IF(COUNTIFS(TKB_HK2_Moi_Giang!$N:$N,ThongKe_Phong!$B54,TKB_HK2_Moi_Giang!$K:$K,ThongKe_Phong!N$1,TKB_HK2_Moi_Giang!$L:$L,ThongKe_Phong!N$2)&gt;0,"X","") &amp; IF(COUNTIFS(TKB_HK2_Moi_Giang!$N:$N,#REF!,TKB_HK2_Moi_Giang!$K:$K,ThongKe_Phong!N$1,TKB_HK2_Moi_Giang!$L:$L,ThongKe_Phong!N$2)&gt;1,"?","")</f>
        <v/>
      </c>
      <c r="O54" s="372" t="str">
        <f>IF(COUNTIFS(TKB_HK2_Moi_Giang!$N:$N,ThongKe_Phong!$B54,TKB_HK2_Moi_Giang!$K:$K,ThongKe_Phong!O$1,TKB_HK2_Moi_Giang!$L:$L,ThongKe_Phong!O$2)&gt;0,"X","") &amp; IF(COUNTIFS(TKB_HK2_Moi_Giang!$N:$N,#REF!,TKB_HK2_Moi_Giang!$K:$K,ThongKe_Phong!O$1,TKB_HK2_Moi_Giang!$L:$L,ThongKe_Phong!O$2)&gt;1,"?","")</f>
        <v/>
      </c>
      <c r="P54" s="372" t="str">
        <f>IF(COUNTIFS(TKB_HK2_Moi_Giang!$N:$N,ThongKe_Phong!$B54,TKB_HK2_Moi_Giang!$K:$K,ThongKe_Phong!P$1,TKB_HK2_Moi_Giang!$L:$L,ThongKe_Phong!P$2)&gt;0,"X","") &amp; IF(COUNTIFS(TKB_HK2_Moi_Giang!$N:$N,#REF!,TKB_HK2_Moi_Giang!$K:$K,ThongKe_Phong!P$1,TKB_HK2_Moi_Giang!$L:$L,ThongKe_Phong!P$2)&gt;1,"?","")</f>
        <v/>
      </c>
      <c r="Q54" s="372" t="str">
        <f>IF(COUNTIFS(TKB_HK2_Moi_Giang!$N:$N,ThongKe_Phong!$B54,TKB_HK2_Moi_Giang!$K:$K,ThongKe_Phong!Q$1,TKB_HK2_Moi_Giang!$L:$L,ThongKe_Phong!Q$2)&gt;0,"X","") &amp; IF(COUNTIFS(TKB_HK2_Moi_Giang!$N:$N,#REF!,TKB_HK2_Moi_Giang!$K:$K,ThongKe_Phong!Q$1,TKB_HK2_Moi_Giang!$L:$L,ThongKe_Phong!Q$2)&gt;1,"?","")</f>
        <v/>
      </c>
      <c r="R54" s="372" t="str">
        <f>IF(COUNTIFS(TKB_HK2_Moi_Giang!$N:$N,ThongKe_Phong!$B54,TKB_HK2_Moi_Giang!$K:$K,ThongKe_Phong!R$1,TKB_HK2_Moi_Giang!$L:$L,ThongKe_Phong!R$2)&gt;0,"X","") &amp; IF(COUNTIFS(TKB_HK2_Moi_Giang!$N:$N,#REF!,TKB_HK2_Moi_Giang!$K:$K,ThongKe_Phong!R$1,TKB_HK2_Moi_Giang!$L:$L,ThongKe_Phong!R$2)&gt;1,"?","")</f>
        <v/>
      </c>
      <c r="S54" s="372" t="str">
        <f>IF(COUNTIFS(TKB_HK2_Moi_Giang!$N:$N,ThongKe_Phong!$B54,TKB_HK2_Moi_Giang!$K:$K,ThongKe_Phong!S$1,TKB_HK2_Moi_Giang!$L:$L,ThongKe_Phong!S$2)&gt;0,"X","") &amp; IF(COUNTIFS(TKB_HK2_Moi_Giang!$N:$N,#REF!,TKB_HK2_Moi_Giang!$K:$K,ThongKe_Phong!S$1,TKB_HK2_Moi_Giang!$L:$L,ThongKe_Phong!S$2)&gt;1,"?","")</f>
        <v/>
      </c>
      <c r="T54" s="372" t="str">
        <f>IF(COUNTIFS(TKB_HK2_Moi_Giang!$N:$N,ThongKe_Phong!$B54,TKB_HK2_Moi_Giang!$K:$K,ThongKe_Phong!T$1,TKB_HK2_Moi_Giang!$L:$L,ThongKe_Phong!T$2)&gt;0,"X","") &amp; IF(COUNTIFS(TKB_HK2_Moi_Giang!$N:$N,#REF!,TKB_HK2_Moi_Giang!$K:$K,ThongKe_Phong!T$1,TKB_HK2_Moi_Giang!$L:$L,ThongKe_Phong!T$2)&gt;1,"?","")</f>
        <v/>
      </c>
      <c r="U54" s="372" t="str">
        <f>IF(COUNTIFS(TKB_HK2_Moi_Giang!$N:$N,ThongKe_Phong!$B54,TKB_HK2_Moi_Giang!$K:$K,ThongKe_Phong!U$1,TKB_HK2_Moi_Giang!$L:$L,ThongKe_Phong!U$2)&gt;0,"X","") &amp; IF(COUNTIFS(TKB_HK2_Moi_Giang!$N:$N,#REF!,TKB_HK2_Moi_Giang!$K:$K,ThongKe_Phong!U$1,TKB_HK2_Moi_Giang!$L:$L,ThongKe_Phong!U$2)&gt;1,"?","")</f>
        <v/>
      </c>
      <c r="V54" s="373" t="str">
        <f>IF(COUNTIFS(TKB_HK2_Moi_Giang!$N:$N,ThongKe_Phong!$B54,TKB_HK2_Moi_Giang!$K:$K,ThongKe_Phong!V$1,TKB_HK2_Moi_Giang!$L:$L,ThongKe_Phong!V$2)&gt;0,"X","") &amp; IF(COUNTIFS(TKB_HK2_Moi_Giang!$N:$N,#REF!,TKB_HK2_Moi_Giang!$K:$K,ThongKe_Phong!V$1,TKB_HK2_Moi_Giang!$L:$L,ThongKe_Phong!V$2)&gt;1,"?","")</f>
        <v/>
      </c>
      <c r="W54" s="373" t="str">
        <f>IF(COUNTIFS(TKB_HK2_Moi_Giang!$N:$N,ThongKe_Phong!$B54,TKB_HK2_Moi_Giang!$K:$K,ThongKe_Phong!W$1,TKB_HK2_Moi_Giang!$L:$L,ThongKe_Phong!W$2)&gt;0,"X","") &amp; IF(COUNTIFS(TKB_HK2_Moi_Giang!$N:$N,#REF!,TKB_HK2_Moi_Giang!$K:$K,ThongKe_Phong!W$1,TKB_HK2_Moi_Giang!$L:$L,ThongKe_Phong!W$2)&gt;1,"?","")</f>
        <v/>
      </c>
      <c r="X54" s="373" t="str">
        <f>IF(COUNTIFS(TKB_HK2_Moi_Giang!$N:$N,ThongKe_Phong!$B54,TKB_HK2_Moi_Giang!$K:$K,ThongKe_Phong!X$1,TKB_HK2_Moi_Giang!$L:$L,ThongKe_Phong!X$2)&gt;0,"X","") &amp; IF(COUNTIFS(TKB_HK2_Moi_Giang!$N:$N,#REF!,TKB_HK2_Moi_Giang!$K:$K,ThongKe_Phong!X$1,TKB_HK2_Moi_Giang!$L:$L,ThongKe_Phong!X$2)&gt;1,"?","")</f>
        <v/>
      </c>
      <c r="Y54" s="373" t="str">
        <f>IF(COUNTIFS(TKB_HK2_Moi_Giang!$N:$N,ThongKe_Phong!$B54,TKB_HK2_Moi_Giang!$K:$K,ThongKe_Phong!Y$1,TKB_HK2_Moi_Giang!$L:$L,ThongKe_Phong!Y$2)&gt;0,"X","") &amp; IF(COUNTIFS(TKB_HK2_Moi_Giang!$N:$N,#REF!,TKB_HK2_Moi_Giang!$K:$K,ThongKe_Phong!Y$1,TKB_HK2_Moi_Giang!$L:$L,ThongKe_Phong!Y$2)&gt;1,"?","")</f>
        <v/>
      </c>
      <c r="Z54" s="373" t="str">
        <f>IF(COUNTIFS(TKB_HK2_Moi_Giang!$N:$N,ThongKe_Phong!$B54,TKB_HK2_Moi_Giang!$K:$K,ThongKe_Phong!Z$1,TKB_HK2_Moi_Giang!$L:$L,ThongKe_Phong!Z$2)&gt;0,"X","") &amp; IF(COUNTIFS(TKB_HK2_Moi_Giang!$N:$N,#REF!,TKB_HK2_Moi_Giang!$K:$K,ThongKe_Phong!Z$1,TKB_HK2_Moi_Giang!$L:$L,ThongKe_Phong!Z$2)&gt;1,"?","")</f>
        <v/>
      </c>
      <c r="AA54" s="373" t="str">
        <f>IF(COUNTIFS(TKB_HK2_Moi_Giang!$N:$N,ThongKe_Phong!$B54,TKB_HK2_Moi_Giang!$K:$K,ThongKe_Phong!AA$1,TKB_HK2_Moi_Giang!$L:$L,ThongKe_Phong!AA$2)&gt;0,"X","") &amp; IF(COUNTIFS(TKB_HK2_Moi_Giang!$N:$N,#REF!,TKB_HK2_Moi_Giang!$K:$K,ThongKe_Phong!AA$1,TKB_HK2_Moi_Giang!$L:$L,ThongKe_Phong!AA$2)&gt;1,"?","")</f>
        <v/>
      </c>
      <c r="AB54" s="373" t="str">
        <f>IF(COUNTIFS(TKB_HK2_Moi_Giang!$N:$N,ThongKe_Phong!$B54,TKB_HK2_Moi_Giang!$K:$K,ThongKe_Phong!AB$1,TKB_HK2_Moi_Giang!$L:$L,ThongKe_Phong!AB$2)&gt;0,"X","") &amp; IF(COUNTIFS(TKB_HK2_Moi_Giang!$N:$N,#REF!,TKB_HK2_Moi_Giang!$K:$K,ThongKe_Phong!AB$1,TKB_HK2_Moi_Giang!$L:$L,ThongKe_Phong!AB$2)&gt;1,"?","")</f>
        <v/>
      </c>
      <c r="AC54" s="373" t="str">
        <f>IF(COUNTIFS(TKB_HK2_Moi_Giang!$N:$N,ThongKe_Phong!$B54,TKB_HK2_Moi_Giang!$K:$K,ThongKe_Phong!AC$1,TKB_HK2_Moi_Giang!$L:$L,ThongKe_Phong!AC$2)&gt;0,"X","") &amp; IF(COUNTIFS(TKB_HK2_Moi_Giang!$N:$N,#REF!,TKB_HK2_Moi_Giang!$K:$K,ThongKe_Phong!AC$1,TKB_HK2_Moi_Giang!$L:$L,ThongKe_Phong!AC$2)&gt;1,"?","")</f>
        <v/>
      </c>
      <c r="AD54" s="373" t="str">
        <f>IF(COUNTIFS(TKB_HK2_Moi_Giang!$N:$N,ThongKe_Phong!$B54,TKB_HK2_Moi_Giang!$K:$K,ThongKe_Phong!AD$1,TKB_HK2_Moi_Giang!$L:$L,ThongKe_Phong!AD$2)&gt;0,"X","") &amp; IF(COUNTIFS(TKB_HK2_Moi_Giang!$N:$N,#REF!,TKB_HK2_Moi_Giang!$K:$K,ThongKe_Phong!AD$1,TKB_HK2_Moi_Giang!$L:$L,ThongKe_Phong!AD$2)&gt;1,"?","")</f>
        <v/>
      </c>
      <c r="AE54" s="373" t="str">
        <f>IF(COUNTIFS(TKB_HK2_Moi_Giang!$N:$N,ThongKe_Phong!$B54,TKB_HK2_Moi_Giang!$K:$K,ThongKe_Phong!AE$1,TKB_HK2_Moi_Giang!$L:$L,ThongKe_Phong!AE$2)&gt;0,"X","") &amp; IF(COUNTIFS(TKB_HK2_Moi_Giang!$N:$N,#REF!,TKB_HK2_Moi_Giang!$K:$K,ThongKe_Phong!AE$1,TKB_HK2_Moi_Giang!$L:$L,ThongKe_Phong!AE$2)&gt;1,"?","")</f>
        <v/>
      </c>
      <c r="AF54" s="373" t="str">
        <f>IF(COUNTIFS(TKB_HK2_Moi_Giang!$N:$N,ThongKe_Phong!$B54,TKB_HK2_Moi_Giang!$K:$K,ThongKe_Phong!AF$1,TKB_HK2_Moi_Giang!$L:$L,ThongKe_Phong!AF$2)&gt;0,"X","") &amp; IF(COUNTIFS(TKB_HK2_Moi_Giang!$N:$N,#REF!,TKB_HK2_Moi_Giang!$K:$K,ThongKe_Phong!AF$1,TKB_HK2_Moi_Giang!$L:$L,ThongKe_Phong!AF$2)&gt;1,"?","")</f>
        <v/>
      </c>
      <c r="AG54" s="373" t="str">
        <f>IF(COUNTIFS(TKB_HK2_Moi_Giang!$N:$N,ThongKe_Phong!$B54,TKB_HK2_Moi_Giang!$K:$K,ThongKe_Phong!AG$1,TKB_HK2_Moi_Giang!$L:$L,ThongKe_Phong!AG$2)&gt;0,"X","") &amp; IF(COUNTIFS(TKB_HK2_Moi_Giang!$N:$N,#REF!,TKB_HK2_Moi_Giang!$K:$K,ThongKe_Phong!AG$1,TKB_HK2_Moi_Giang!$L:$L,ThongKe_Phong!AG$2)&gt;1,"?","")</f>
        <v/>
      </c>
    </row>
    <row r="55">
      <c r="A55" s="376"/>
      <c r="B55" s="369" t="s">
        <v>1257</v>
      </c>
      <c r="C55" s="38"/>
      <c r="D55" s="372" t="str">
        <f>IF(COUNTIFS(TKB_HK2_Moi_Giang!$N:$N,ThongKe_Phong!$B55,TKB_HK2_Moi_Giang!$K:$K,ThongKe_Phong!D$1,TKB_HK2_Moi_Giang!$L:$L,ThongKe_Phong!D$2)&gt;0,"X","") &amp; IF(COUNTIFS(TKB_HK2_Moi_Giang!$N:$N,#REF!,TKB_HK2_Moi_Giang!$K:$K,ThongKe_Phong!D$1,TKB_HK2_Moi_Giang!$L:$L,ThongKe_Phong!D$2)&gt;1,"?","")</f>
        <v/>
      </c>
      <c r="E55" s="372" t="str">
        <f>IF(COUNTIFS(TKB_HK2_Moi_Giang!$N:$N,ThongKe_Phong!$B55,TKB_HK2_Moi_Giang!$K:$K,ThongKe_Phong!E$1,TKB_HK2_Moi_Giang!$L:$L,ThongKe_Phong!E$2)&gt;0,"X","") &amp; IF(COUNTIFS(TKB_HK2_Moi_Giang!$N:$N,#REF!,TKB_HK2_Moi_Giang!$K:$K,ThongKe_Phong!E$1,TKB_HK2_Moi_Giang!$L:$L,ThongKe_Phong!E$2)&gt;1,"?","")</f>
        <v/>
      </c>
      <c r="F55" s="372" t="str">
        <f>IF(COUNTIFS(TKB_HK2_Moi_Giang!$N:$N,ThongKe_Phong!$B55,TKB_HK2_Moi_Giang!$K:$K,ThongKe_Phong!F$1,TKB_HK2_Moi_Giang!$L:$L,ThongKe_Phong!F$2)&gt;0,"X","") &amp; IF(COUNTIFS(TKB_HK2_Moi_Giang!$N:$N,#REF!,TKB_HK2_Moi_Giang!$K:$K,ThongKe_Phong!F$1,TKB_HK2_Moi_Giang!$L:$L,ThongKe_Phong!F$2)&gt;1,"?","")</f>
        <v/>
      </c>
      <c r="G55" s="372" t="str">
        <f>IF(COUNTIFS(TKB_HK2_Moi_Giang!$N:$N,ThongKe_Phong!$B55,TKB_HK2_Moi_Giang!$K:$K,ThongKe_Phong!G$1,TKB_HK2_Moi_Giang!$L:$L,ThongKe_Phong!G$2)&gt;0,"X","") &amp; IF(COUNTIFS(TKB_HK2_Moi_Giang!$N:$N,#REF!,TKB_HK2_Moi_Giang!$K:$K,ThongKe_Phong!G$1,TKB_HK2_Moi_Giang!$L:$L,ThongKe_Phong!G$2)&gt;1,"?","")</f>
        <v/>
      </c>
      <c r="H55" s="372" t="str">
        <f>IF(COUNTIFS(TKB_HK2_Moi_Giang!$N:$N,ThongKe_Phong!$B55,TKB_HK2_Moi_Giang!$K:$K,ThongKe_Phong!H$1,TKB_HK2_Moi_Giang!$L:$L,ThongKe_Phong!H$2)&gt;0,"X","") &amp; IF(COUNTIFS(TKB_HK2_Moi_Giang!$N:$N,#REF!,TKB_HK2_Moi_Giang!$K:$K,ThongKe_Phong!H$1,TKB_HK2_Moi_Giang!$L:$L,ThongKe_Phong!H$2)&gt;1,"?","")</f>
        <v/>
      </c>
      <c r="I55" s="372" t="str">
        <f>IF(COUNTIFS(TKB_HK2_Moi_Giang!$N:$N,ThongKe_Phong!$B55,TKB_HK2_Moi_Giang!$K:$K,ThongKe_Phong!I$1,TKB_HK2_Moi_Giang!$L:$L,ThongKe_Phong!I$2)&gt;0,"X","") &amp; IF(COUNTIFS(TKB_HK2_Moi_Giang!$N:$N,#REF!,TKB_HK2_Moi_Giang!$K:$K,ThongKe_Phong!I$1,TKB_HK2_Moi_Giang!$L:$L,ThongKe_Phong!I$2)&gt;1,"?","")</f>
        <v/>
      </c>
      <c r="J55" s="372" t="str">
        <f>IF(COUNTIFS(TKB_HK2_Moi_Giang!$N:$N,ThongKe_Phong!$B55,TKB_HK2_Moi_Giang!$K:$K,ThongKe_Phong!J$1,TKB_HK2_Moi_Giang!$L:$L,ThongKe_Phong!J$2)&gt;0,"X","") &amp; IF(COUNTIFS(TKB_HK2_Moi_Giang!$N:$N,#REF!,TKB_HK2_Moi_Giang!$K:$K,ThongKe_Phong!J$1,TKB_HK2_Moi_Giang!$L:$L,ThongKe_Phong!J$2)&gt;1,"?","")</f>
        <v/>
      </c>
      <c r="K55" s="372" t="str">
        <f>IF(COUNTIFS(TKB_HK2_Moi_Giang!$N:$N,ThongKe_Phong!$B55,TKB_HK2_Moi_Giang!$K:$K,ThongKe_Phong!K$1,TKB_HK2_Moi_Giang!$L:$L,ThongKe_Phong!K$2)&gt;0,"X","") &amp; IF(COUNTIFS(TKB_HK2_Moi_Giang!$N:$N,#REF!,TKB_HK2_Moi_Giang!$K:$K,ThongKe_Phong!K$1,TKB_HK2_Moi_Giang!$L:$L,ThongKe_Phong!K$2)&gt;1,"?","")</f>
        <v/>
      </c>
      <c r="L55" s="372" t="str">
        <f>IF(COUNTIFS(TKB_HK2_Moi_Giang!$N:$N,ThongKe_Phong!$B55,TKB_HK2_Moi_Giang!$K:$K,ThongKe_Phong!L$1,TKB_HK2_Moi_Giang!$L:$L,ThongKe_Phong!L$2)&gt;0,"X","") &amp; IF(COUNTIFS(TKB_HK2_Moi_Giang!$N:$N,#REF!,TKB_HK2_Moi_Giang!$K:$K,ThongKe_Phong!L$1,TKB_HK2_Moi_Giang!$L:$L,ThongKe_Phong!L$2)&gt;1,"?","")</f>
        <v/>
      </c>
      <c r="M55" s="372" t="str">
        <f>IF(COUNTIFS(TKB_HK2_Moi_Giang!$N:$N,ThongKe_Phong!$B55,TKB_HK2_Moi_Giang!$K:$K,ThongKe_Phong!M$1,TKB_HK2_Moi_Giang!$L:$L,ThongKe_Phong!M$2)&gt;0,"X","") &amp; IF(COUNTIFS(TKB_HK2_Moi_Giang!$N:$N,#REF!,TKB_HK2_Moi_Giang!$K:$K,ThongKe_Phong!M$1,TKB_HK2_Moi_Giang!$L:$L,ThongKe_Phong!M$2)&gt;1,"?","")</f>
        <v/>
      </c>
      <c r="N55" s="372" t="str">
        <f>IF(COUNTIFS(TKB_HK2_Moi_Giang!$N:$N,ThongKe_Phong!$B55,TKB_HK2_Moi_Giang!$K:$K,ThongKe_Phong!N$1,TKB_HK2_Moi_Giang!$L:$L,ThongKe_Phong!N$2)&gt;0,"X","") &amp; IF(COUNTIFS(TKB_HK2_Moi_Giang!$N:$N,#REF!,TKB_HK2_Moi_Giang!$K:$K,ThongKe_Phong!N$1,TKB_HK2_Moi_Giang!$L:$L,ThongKe_Phong!N$2)&gt;1,"?","")</f>
        <v/>
      </c>
      <c r="O55" s="372" t="str">
        <f>IF(COUNTIFS(TKB_HK2_Moi_Giang!$N:$N,ThongKe_Phong!$B55,TKB_HK2_Moi_Giang!$K:$K,ThongKe_Phong!O$1,TKB_HK2_Moi_Giang!$L:$L,ThongKe_Phong!O$2)&gt;0,"X","") &amp; IF(COUNTIFS(TKB_HK2_Moi_Giang!$N:$N,#REF!,TKB_HK2_Moi_Giang!$K:$K,ThongKe_Phong!O$1,TKB_HK2_Moi_Giang!$L:$L,ThongKe_Phong!O$2)&gt;1,"?","")</f>
        <v/>
      </c>
      <c r="P55" s="372" t="str">
        <f>IF(COUNTIFS(TKB_HK2_Moi_Giang!$N:$N,ThongKe_Phong!$B55,TKB_HK2_Moi_Giang!$K:$K,ThongKe_Phong!P$1,TKB_HK2_Moi_Giang!$L:$L,ThongKe_Phong!P$2)&gt;0,"X","") &amp; IF(COUNTIFS(TKB_HK2_Moi_Giang!$N:$N,#REF!,TKB_HK2_Moi_Giang!$K:$K,ThongKe_Phong!P$1,TKB_HK2_Moi_Giang!$L:$L,ThongKe_Phong!P$2)&gt;1,"?","")</f>
        <v/>
      </c>
      <c r="Q55" s="372" t="str">
        <f>IF(COUNTIFS(TKB_HK2_Moi_Giang!$N:$N,ThongKe_Phong!$B55,TKB_HK2_Moi_Giang!$K:$K,ThongKe_Phong!Q$1,TKB_HK2_Moi_Giang!$L:$L,ThongKe_Phong!Q$2)&gt;0,"X","") &amp; IF(COUNTIFS(TKB_HK2_Moi_Giang!$N:$N,#REF!,TKB_HK2_Moi_Giang!$K:$K,ThongKe_Phong!Q$1,TKB_HK2_Moi_Giang!$L:$L,ThongKe_Phong!Q$2)&gt;1,"?","")</f>
        <v/>
      </c>
      <c r="R55" s="372" t="str">
        <f>IF(COUNTIFS(TKB_HK2_Moi_Giang!$N:$N,ThongKe_Phong!$B55,TKB_HK2_Moi_Giang!$K:$K,ThongKe_Phong!R$1,TKB_HK2_Moi_Giang!$L:$L,ThongKe_Phong!R$2)&gt;0,"X","") &amp; IF(COUNTIFS(TKB_HK2_Moi_Giang!$N:$N,#REF!,TKB_HK2_Moi_Giang!$K:$K,ThongKe_Phong!R$1,TKB_HK2_Moi_Giang!$L:$L,ThongKe_Phong!R$2)&gt;1,"?","")</f>
        <v/>
      </c>
      <c r="S55" s="372" t="str">
        <f>IF(COUNTIFS(TKB_HK2_Moi_Giang!$N:$N,ThongKe_Phong!$B55,TKB_HK2_Moi_Giang!$K:$K,ThongKe_Phong!S$1,TKB_HK2_Moi_Giang!$L:$L,ThongKe_Phong!S$2)&gt;0,"X","") &amp; IF(COUNTIFS(TKB_HK2_Moi_Giang!$N:$N,#REF!,TKB_HK2_Moi_Giang!$K:$K,ThongKe_Phong!S$1,TKB_HK2_Moi_Giang!$L:$L,ThongKe_Phong!S$2)&gt;1,"?","")</f>
        <v/>
      </c>
      <c r="T55" s="372" t="str">
        <f>IF(COUNTIFS(TKB_HK2_Moi_Giang!$N:$N,ThongKe_Phong!$B55,TKB_HK2_Moi_Giang!$K:$K,ThongKe_Phong!T$1,TKB_HK2_Moi_Giang!$L:$L,ThongKe_Phong!T$2)&gt;0,"X","") &amp; IF(COUNTIFS(TKB_HK2_Moi_Giang!$N:$N,#REF!,TKB_HK2_Moi_Giang!$K:$K,ThongKe_Phong!T$1,TKB_HK2_Moi_Giang!$L:$L,ThongKe_Phong!T$2)&gt;1,"?","")</f>
        <v/>
      </c>
      <c r="U55" s="372" t="str">
        <f>IF(COUNTIFS(TKB_HK2_Moi_Giang!$N:$N,ThongKe_Phong!$B55,TKB_HK2_Moi_Giang!$K:$K,ThongKe_Phong!U$1,TKB_HK2_Moi_Giang!$L:$L,ThongKe_Phong!U$2)&gt;0,"X","") &amp; IF(COUNTIFS(TKB_HK2_Moi_Giang!$N:$N,#REF!,TKB_HK2_Moi_Giang!$K:$K,ThongKe_Phong!U$1,TKB_HK2_Moi_Giang!$L:$L,ThongKe_Phong!U$2)&gt;1,"?","")</f>
        <v/>
      </c>
      <c r="V55" s="373" t="str">
        <f>IF(COUNTIFS(TKB_HK2_Moi_Giang!$N:$N,ThongKe_Phong!$B55,TKB_HK2_Moi_Giang!$K:$K,ThongKe_Phong!V$1,TKB_HK2_Moi_Giang!$L:$L,ThongKe_Phong!V$2)&gt;0,"X","") &amp; IF(COUNTIFS(TKB_HK2_Moi_Giang!$N:$N,#REF!,TKB_HK2_Moi_Giang!$K:$K,ThongKe_Phong!V$1,TKB_HK2_Moi_Giang!$L:$L,ThongKe_Phong!V$2)&gt;1,"?","")</f>
        <v/>
      </c>
      <c r="W55" s="373" t="str">
        <f>IF(COUNTIFS(TKB_HK2_Moi_Giang!$N:$N,ThongKe_Phong!$B55,TKB_HK2_Moi_Giang!$K:$K,ThongKe_Phong!W$1,TKB_HK2_Moi_Giang!$L:$L,ThongKe_Phong!W$2)&gt;0,"X","") &amp; IF(COUNTIFS(TKB_HK2_Moi_Giang!$N:$N,#REF!,TKB_HK2_Moi_Giang!$K:$K,ThongKe_Phong!W$1,TKB_HK2_Moi_Giang!$L:$L,ThongKe_Phong!W$2)&gt;1,"?","")</f>
        <v/>
      </c>
      <c r="X55" s="373" t="str">
        <f>IF(COUNTIFS(TKB_HK2_Moi_Giang!$N:$N,ThongKe_Phong!$B55,TKB_HK2_Moi_Giang!$K:$K,ThongKe_Phong!X$1,TKB_HK2_Moi_Giang!$L:$L,ThongKe_Phong!X$2)&gt;0,"X","") &amp; IF(COUNTIFS(TKB_HK2_Moi_Giang!$N:$N,#REF!,TKB_HK2_Moi_Giang!$K:$K,ThongKe_Phong!X$1,TKB_HK2_Moi_Giang!$L:$L,ThongKe_Phong!X$2)&gt;1,"?","")</f>
        <v/>
      </c>
      <c r="Y55" s="373" t="str">
        <f>IF(COUNTIFS(TKB_HK2_Moi_Giang!$N:$N,ThongKe_Phong!$B55,TKB_HK2_Moi_Giang!$K:$K,ThongKe_Phong!Y$1,TKB_HK2_Moi_Giang!$L:$L,ThongKe_Phong!Y$2)&gt;0,"X","") &amp; IF(COUNTIFS(TKB_HK2_Moi_Giang!$N:$N,#REF!,TKB_HK2_Moi_Giang!$K:$K,ThongKe_Phong!Y$1,TKB_HK2_Moi_Giang!$L:$L,ThongKe_Phong!Y$2)&gt;1,"?","")</f>
        <v/>
      </c>
      <c r="Z55" s="373" t="str">
        <f>IF(COUNTIFS(TKB_HK2_Moi_Giang!$N:$N,ThongKe_Phong!$B55,TKB_HK2_Moi_Giang!$K:$K,ThongKe_Phong!Z$1,TKB_HK2_Moi_Giang!$L:$L,ThongKe_Phong!Z$2)&gt;0,"X","") &amp; IF(COUNTIFS(TKB_HK2_Moi_Giang!$N:$N,#REF!,TKB_HK2_Moi_Giang!$K:$K,ThongKe_Phong!Z$1,TKB_HK2_Moi_Giang!$L:$L,ThongKe_Phong!Z$2)&gt;1,"?","")</f>
        <v/>
      </c>
      <c r="AA55" s="373" t="str">
        <f>IF(COUNTIFS(TKB_HK2_Moi_Giang!$N:$N,ThongKe_Phong!$B55,TKB_HK2_Moi_Giang!$K:$K,ThongKe_Phong!AA$1,TKB_HK2_Moi_Giang!$L:$L,ThongKe_Phong!AA$2)&gt;0,"X","") &amp; IF(COUNTIFS(TKB_HK2_Moi_Giang!$N:$N,#REF!,TKB_HK2_Moi_Giang!$K:$K,ThongKe_Phong!AA$1,TKB_HK2_Moi_Giang!$L:$L,ThongKe_Phong!AA$2)&gt;1,"?","")</f>
        <v/>
      </c>
      <c r="AB55" s="373" t="str">
        <f>IF(COUNTIFS(TKB_HK2_Moi_Giang!$N:$N,ThongKe_Phong!$B55,TKB_HK2_Moi_Giang!$K:$K,ThongKe_Phong!AB$1,TKB_HK2_Moi_Giang!$L:$L,ThongKe_Phong!AB$2)&gt;0,"X","") &amp; IF(COUNTIFS(TKB_HK2_Moi_Giang!$N:$N,#REF!,TKB_HK2_Moi_Giang!$K:$K,ThongKe_Phong!AB$1,TKB_HK2_Moi_Giang!$L:$L,ThongKe_Phong!AB$2)&gt;1,"?","")</f>
        <v/>
      </c>
      <c r="AC55" s="373" t="str">
        <f>IF(COUNTIFS(TKB_HK2_Moi_Giang!$N:$N,ThongKe_Phong!$B55,TKB_HK2_Moi_Giang!$K:$K,ThongKe_Phong!AC$1,TKB_HK2_Moi_Giang!$L:$L,ThongKe_Phong!AC$2)&gt;0,"X","") &amp; IF(COUNTIFS(TKB_HK2_Moi_Giang!$N:$N,#REF!,TKB_HK2_Moi_Giang!$K:$K,ThongKe_Phong!AC$1,TKB_HK2_Moi_Giang!$L:$L,ThongKe_Phong!AC$2)&gt;1,"?","")</f>
        <v/>
      </c>
      <c r="AD55" s="373" t="str">
        <f>IF(COUNTIFS(TKB_HK2_Moi_Giang!$N:$N,ThongKe_Phong!$B55,TKB_HK2_Moi_Giang!$K:$K,ThongKe_Phong!AD$1,TKB_HK2_Moi_Giang!$L:$L,ThongKe_Phong!AD$2)&gt;0,"X","") &amp; IF(COUNTIFS(TKB_HK2_Moi_Giang!$N:$N,#REF!,TKB_HK2_Moi_Giang!$K:$K,ThongKe_Phong!AD$1,TKB_HK2_Moi_Giang!$L:$L,ThongKe_Phong!AD$2)&gt;1,"?","")</f>
        <v/>
      </c>
      <c r="AE55" s="373" t="str">
        <f>IF(COUNTIFS(TKB_HK2_Moi_Giang!$N:$N,ThongKe_Phong!$B55,TKB_HK2_Moi_Giang!$K:$K,ThongKe_Phong!AE$1,TKB_HK2_Moi_Giang!$L:$L,ThongKe_Phong!AE$2)&gt;0,"X","") &amp; IF(COUNTIFS(TKB_HK2_Moi_Giang!$N:$N,#REF!,TKB_HK2_Moi_Giang!$K:$K,ThongKe_Phong!AE$1,TKB_HK2_Moi_Giang!$L:$L,ThongKe_Phong!AE$2)&gt;1,"?","")</f>
        <v/>
      </c>
      <c r="AF55" s="373" t="str">
        <f>IF(COUNTIFS(TKB_HK2_Moi_Giang!$N:$N,ThongKe_Phong!$B55,TKB_HK2_Moi_Giang!$K:$K,ThongKe_Phong!AF$1,TKB_HK2_Moi_Giang!$L:$L,ThongKe_Phong!AF$2)&gt;0,"X","") &amp; IF(COUNTIFS(TKB_HK2_Moi_Giang!$N:$N,#REF!,TKB_HK2_Moi_Giang!$K:$K,ThongKe_Phong!AF$1,TKB_HK2_Moi_Giang!$L:$L,ThongKe_Phong!AF$2)&gt;1,"?","")</f>
        <v/>
      </c>
      <c r="AG55" s="373" t="str">
        <f>IF(COUNTIFS(TKB_HK2_Moi_Giang!$N:$N,ThongKe_Phong!$B55,TKB_HK2_Moi_Giang!$K:$K,ThongKe_Phong!AG$1,TKB_HK2_Moi_Giang!$L:$L,ThongKe_Phong!AG$2)&gt;0,"X","") &amp; IF(COUNTIFS(TKB_HK2_Moi_Giang!$N:$N,#REF!,TKB_HK2_Moi_Giang!$K:$K,ThongKe_Phong!AG$1,TKB_HK2_Moi_Giang!$L:$L,ThongKe_Phong!AG$2)&gt;1,"?","")</f>
        <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20.13"/>
    <col customWidth="1" min="3" max="3" width="22.63"/>
    <col customWidth="1" min="4" max="4" width="32.25"/>
    <col customWidth="1" min="5" max="5" width="23.0"/>
    <col customWidth="1" min="9" max="9" width="24.63"/>
  </cols>
  <sheetData>
    <row r="1">
      <c r="A1" s="380" t="s">
        <v>1404</v>
      </c>
      <c r="O1" s="381"/>
      <c r="P1" s="381"/>
      <c r="Q1" s="381"/>
      <c r="R1" s="381"/>
      <c r="S1" s="381"/>
      <c r="T1" s="381"/>
      <c r="U1" s="381"/>
      <c r="V1" s="381"/>
      <c r="W1" s="381"/>
      <c r="X1" s="381"/>
      <c r="Y1" s="381"/>
      <c r="Z1" s="381"/>
    </row>
    <row r="2">
      <c r="A2" s="382"/>
      <c r="B2" s="382"/>
      <c r="C2" s="382"/>
      <c r="D2" s="382"/>
      <c r="E2" s="382"/>
      <c r="F2" s="382"/>
      <c r="G2" s="382"/>
      <c r="H2" s="382"/>
      <c r="I2" s="382"/>
      <c r="J2" s="382"/>
      <c r="K2" s="382"/>
      <c r="L2" s="382"/>
      <c r="M2" s="382"/>
      <c r="N2" s="382"/>
      <c r="O2" s="381"/>
      <c r="P2" s="381"/>
      <c r="Q2" s="381"/>
      <c r="R2" s="381"/>
      <c r="S2" s="381"/>
      <c r="T2" s="381"/>
      <c r="U2" s="381"/>
      <c r="V2" s="381"/>
      <c r="W2" s="381"/>
      <c r="X2" s="381"/>
      <c r="Y2" s="381"/>
      <c r="Z2" s="381"/>
    </row>
    <row r="3">
      <c r="A3" s="383" t="s">
        <v>1405</v>
      </c>
      <c r="B3" s="384"/>
      <c r="C3" s="384"/>
      <c r="D3" s="384"/>
      <c r="E3" s="384"/>
      <c r="F3" s="384"/>
      <c r="G3" s="384"/>
      <c r="H3" s="384"/>
      <c r="I3" s="384"/>
      <c r="J3" s="21"/>
      <c r="K3" s="385" t="s">
        <v>1406</v>
      </c>
      <c r="L3" s="384"/>
      <c r="M3" s="384"/>
      <c r="N3" s="21"/>
      <c r="O3" s="381"/>
      <c r="P3" s="381"/>
      <c r="Q3" s="381"/>
      <c r="R3" s="381"/>
      <c r="S3" s="381"/>
      <c r="T3" s="381"/>
      <c r="U3" s="381"/>
      <c r="V3" s="381"/>
      <c r="W3" s="381"/>
      <c r="X3" s="381"/>
      <c r="Y3" s="381"/>
      <c r="Z3" s="381"/>
    </row>
    <row r="4">
      <c r="A4" s="386" t="s">
        <v>1407</v>
      </c>
      <c r="B4" s="387" t="s">
        <v>1408</v>
      </c>
      <c r="C4" s="387" t="s">
        <v>1409</v>
      </c>
      <c r="D4" s="387" t="s">
        <v>1410</v>
      </c>
      <c r="E4" s="388" t="s">
        <v>1411</v>
      </c>
      <c r="F4" s="384"/>
      <c r="G4" s="384"/>
      <c r="H4" s="384"/>
      <c r="I4" s="384"/>
      <c r="J4" s="21"/>
      <c r="K4" s="385" t="s">
        <v>1412</v>
      </c>
      <c r="L4" s="384"/>
      <c r="M4" s="384"/>
      <c r="N4" s="21"/>
      <c r="O4" s="381"/>
      <c r="P4" s="381"/>
      <c r="Q4" s="381"/>
      <c r="R4" s="381"/>
      <c r="S4" s="381"/>
      <c r="T4" s="381"/>
      <c r="U4" s="381"/>
      <c r="V4" s="381"/>
      <c r="W4" s="381"/>
      <c r="X4" s="381"/>
      <c r="Y4" s="381"/>
      <c r="Z4" s="381"/>
    </row>
    <row r="5">
      <c r="A5" s="19"/>
      <c r="B5" s="21"/>
      <c r="C5" s="21"/>
      <c r="D5" s="21"/>
      <c r="E5" s="389" t="s">
        <v>1413</v>
      </c>
      <c r="F5" s="389" t="s">
        <v>1414</v>
      </c>
      <c r="G5" s="389" t="s">
        <v>1415</v>
      </c>
      <c r="H5" s="389" t="s">
        <v>1416</v>
      </c>
      <c r="I5" s="390" t="s">
        <v>1417</v>
      </c>
      <c r="J5" s="390" t="s">
        <v>1418</v>
      </c>
      <c r="K5" s="391" t="s">
        <v>1419</v>
      </c>
      <c r="L5" s="391" t="s">
        <v>1415</v>
      </c>
      <c r="M5" s="391" t="s">
        <v>1385</v>
      </c>
      <c r="N5" s="392" t="s">
        <v>1420</v>
      </c>
      <c r="O5" s="381"/>
      <c r="P5" s="381"/>
      <c r="Q5" s="381"/>
      <c r="R5" s="381"/>
      <c r="S5" s="381"/>
      <c r="T5" s="381"/>
      <c r="U5" s="381"/>
      <c r="V5" s="381"/>
      <c r="W5" s="381"/>
      <c r="X5" s="381"/>
      <c r="Y5" s="381"/>
      <c r="Z5" s="381"/>
    </row>
    <row r="6" ht="24.0" customHeight="1">
      <c r="A6" s="205"/>
      <c r="B6" s="205"/>
      <c r="C6" s="205"/>
      <c r="D6" s="205"/>
      <c r="E6" s="205"/>
      <c r="F6" s="205"/>
      <c r="G6" s="205"/>
      <c r="H6" s="205"/>
      <c r="I6" s="205"/>
      <c r="J6" s="205"/>
      <c r="K6" s="205"/>
      <c r="L6" s="205"/>
      <c r="M6" s="205"/>
      <c r="N6" s="205"/>
      <c r="O6" s="393"/>
      <c r="P6" s="393"/>
      <c r="Q6" s="393"/>
      <c r="R6" s="393"/>
      <c r="S6" s="393"/>
      <c r="T6" s="393"/>
      <c r="U6" s="393"/>
      <c r="V6" s="393"/>
      <c r="W6" s="393"/>
      <c r="X6" s="393"/>
      <c r="Y6" s="393"/>
      <c r="Z6" s="393"/>
    </row>
    <row r="7" ht="24.0" customHeight="1">
      <c r="A7" s="205"/>
      <c r="B7" s="205"/>
      <c r="C7" s="205"/>
      <c r="D7" s="205"/>
      <c r="E7" s="205"/>
      <c r="F7" s="205"/>
      <c r="G7" s="205"/>
      <c r="H7" s="205"/>
      <c r="I7" s="205"/>
      <c r="J7" s="205"/>
      <c r="K7" s="205"/>
      <c r="L7" s="205"/>
      <c r="M7" s="205"/>
      <c r="N7" s="205"/>
      <c r="O7" s="393"/>
      <c r="P7" s="393"/>
      <c r="Q7" s="393"/>
      <c r="R7" s="393"/>
      <c r="S7" s="393"/>
      <c r="T7" s="393"/>
      <c r="U7" s="393"/>
      <c r="V7" s="393"/>
      <c r="W7" s="393"/>
      <c r="X7" s="393"/>
      <c r="Y7" s="393"/>
      <c r="Z7" s="393"/>
    </row>
    <row r="8" ht="24.0" customHeight="1">
      <c r="A8" s="205"/>
      <c r="B8" s="205"/>
      <c r="C8" s="205"/>
      <c r="D8" s="205"/>
      <c r="E8" s="205"/>
      <c r="F8" s="205"/>
      <c r="G8" s="205"/>
      <c r="H8" s="205"/>
      <c r="I8" s="205"/>
      <c r="J8" s="205"/>
      <c r="K8" s="205"/>
      <c r="L8" s="205"/>
      <c r="M8" s="205"/>
      <c r="N8" s="205"/>
      <c r="O8" s="393"/>
      <c r="P8" s="393"/>
      <c r="Q8" s="393"/>
      <c r="R8" s="393"/>
      <c r="S8" s="393"/>
      <c r="T8" s="393"/>
      <c r="U8" s="393"/>
      <c r="V8" s="393"/>
      <c r="W8" s="393"/>
      <c r="X8" s="393"/>
      <c r="Y8" s="393"/>
      <c r="Z8" s="393"/>
    </row>
    <row r="9" ht="24.0" customHeight="1">
      <c r="A9" s="205"/>
      <c r="B9" s="205"/>
      <c r="C9" s="205"/>
      <c r="D9" s="205"/>
      <c r="E9" s="205"/>
      <c r="F9" s="205"/>
      <c r="G9" s="205"/>
      <c r="H9" s="205"/>
      <c r="I9" s="205"/>
      <c r="J9" s="205"/>
      <c r="K9" s="205"/>
      <c r="L9" s="205"/>
      <c r="M9" s="205"/>
      <c r="N9" s="205"/>
      <c r="O9" s="393"/>
      <c r="P9" s="393"/>
      <c r="Q9" s="393"/>
      <c r="R9" s="393"/>
      <c r="S9" s="393"/>
      <c r="T9" s="393"/>
      <c r="U9" s="393"/>
      <c r="V9" s="393"/>
      <c r="W9" s="393"/>
      <c r="X9" s="393"/>
      <c r="Y9" s="393"/>
      <c r="Z9" s="393"/>
    </row>
    <row r="10">
      <c r="A10" s="381"/>
      <c r="B10" s="381"/>
      <c r="C10" s="381"/>
      <c r="D10" s="381"/>
      <c r="E10" s="381"/>
      <c r="F10" s="381"/>
      <c r="G10" s="381"/>
      <c r="H10" s="381"/>
      <c r="I10" s="381"/>
      <c r="J10" s="381"/>
      <c r="K10" s="381"/>
      <c r="L10" s="381"/>
      <c r="M10" s="381"/>
      <c r="N10" s="381"/>
      <c r="O10" s="381"/>
      <c r="P10" s="381"/>
      <c r="Q10" s="381"/>
      <c r="R10" s="381"/>
      <c r="S10" s="381"/>
      <c r="T10" s="381"/>
      <c r="U10" s="381"/>
      <c r="V10" s="381"/>
      <c r="W10" s="381"/>
      <c r="X10" s="381"/>
      <c r="Y10" s="381"/>
      <c r="Z10" s="381"/>
    </row>
    <row r="11">
      <c r="A11" s="381"/>
      <c r="B11" s="381"/>
      <c r="C11" s="381"/>
      <c r="D11" s="381"/>
      <c r="E11" s="381"/>
      <c r="F11" s="381"/>
      <c r="G11" s="381"/>
      <c r="H11" s="381"/>
      <c r="I11" s="381"/>
      <c r="J11" s="381"/>
      <c r="K11" s="381"/>
      <c r="L11" s="381"/>
      <c r="M11" s="381"/>
      <c r="N11" s="381"/>
      <c r="O11" s="381"/>
      <c r="P11" s="381"/>
      <c r="Q11" s="381"/>
      <c r="R11" s="381"/>
      <c r="S11" s="381"/>
      <c r="T11" s="381"/>
      <c r="U11" s="381"/>
      <c r="V11" s="381"/>
      <c r="W11" s="381"/>
      <c r="X11" s="381"/>
      <c r="Y11" s="381"/>
      <c r="Z11" s="381"/>
    </row>
    <row r="12">
      <c r="A12" s="381"/>
      <c r="B12" s="381"/>
      <c r="C12" s="381"/>
      <c r="D12" s="381"/>
      <c r="E12" s="381"/>
      <c r="F12" s="381"/>
      <c r="G12" s="381"/>
      <c r="H12" s="381"/>
      <c r="I12" s="381"/>
      <c r="J12" s="381"/>
      <c r="K12" s="381"/>
      <c r="L12" s="381"/>
      <c r="M12" s="381"/>
      <c r="N12" s="381"/>
      <c r="O12" s="381"/>
      <c r="P12" s="381"/>
      <c r="Q12" s="381"/>
      <c r="R12" s="381"/>
      <c r="S12" s="381"/>
      <c r="T12" s="381"/>
      <c r="U12" s="381"/>
      <c r="V12" s="381"/>
      <c r="W12" s="381"/>
      <c r="X12" s="381"/>
      <c r="Y12" s="381"/>
      <c r="Z12" s="381"/>
    </row>
    <row r="13">
      <c r="A13" s="381"/>
      <c r="B13" s="381"/>
      <c r="C13" s="381"/>
      <c r="D13" s="381"/>
      <c r="E13" s="381"/>
      <c r="F13" s="381"/>
      <c r="G13" s="381"/>
      <c r="H13" s="381"/>
      <c r="I13" s="381"/>
      <c r="J13" s="381"/>
      <c r="K13" s="381"/>
      <c r="L13" s="381"/>
      <c r="M13" s="381"/>
      <c r="N13" s="381"/>
      <c r="O13" s="381"/>
      <c r="P13" s="381"/>
      <c r="Q13" s="381"/>
      <c r="R13" s="381"/>
      <c r="S13" s="381"/>
      <c r="T13" s="381"/>
      <c r="U13" s="381"/>
      <c r="V13" s="381"/>
      <c r="W13" s="381"/>
      <c r="X13" s="381"/>
      <c r="Y13" s="381"/>
      <c r="Z13" s="381"/>
    </row>
    <row r="14">
      <c r="A14" s="381"/>
      <c r="B14" s="381"/>
      <c r="C14" s="381"/>
      <c r="D14" s="381"/>
      <c r="E14" s="381"/>
      <c r="F14" s="381"/>
      <c r="G14" s="381"/>
      <c r="H14" s="381"/>
      <c r="I14" s="381"/>
      <c r="J14" s="381"/>
      <c r="K14" s="381"/>
      <c r="L14" s="381"/>
      <c r="M14" s="381"/>
      <c r="N14" s="381"/>
      <c r="O14" s="381"/>
      <c r="P14" s="381"/>
      <c r="Q14" s="381"/>
      <c r="R14" s="381"/>
      <c r="S14" s="381"/>
      <c r="T14" s="381"/>
      <c r="U14" s="381"/>
      <c r="V14" s="381"/>
      <c r="W14" s="381"/>
      <c r="X14" s="381"/>
      <c r="Y14" s="381"/>
      <c r="Z14" s="381"/>
    </row>
    <row r="15">
      <c r="A15" s="381"/>
      <c r="B15" s="381"/>
      <c r="C15" s="381"/>
      <c r="D15" s="381"/>
      <c r="E15" s="381"/>
      <c r="F15" s="381"/>
      <c r="G15" s="381"/>
      <c r="H15" s="381"/>
      <c r="I15" s="381"/>
      <c r="J15" s="381"/>
      <c r="K15" s="381"/>
      <c r="L15" s="381"/>
      <c r="M15" s="381"/>
      <c r="N15" s="381"/>
      <c r="O15" s="381"/>
      <c r="P15" s="381"/>
      <c r="Q15" s="381"/>
      <c r="R15" s="381"/>
      <c r="S15" s="381"/>
      <c r="T15" s="381"/>
      <c r="U15" s="381"/>
      <c r="V15" s="381"/>
      <c r="W15" s="381"/>
      <c r="X15" s="381"/>
      <c r="Y15" s="381"/>
      <c r="Z15" s="381"/>
    </row>
    <row r="16">
      <c r="A16" s="381"/>
      <c r="B16" s="381"/>
      <c r="C16" s="381"/>
      <c r="D16" s="381"/>
      <c r="E16" s="381"/>
      <c r="F16" s="381"/>
      <c r="G16" s="381"/>
      <c r="H16" s="381"/>
      <c r="I16" s="381"/>
      <c r="J16" s="381"/>
      <c r="K16" s="381"/>
      <c r="L16" s="381"/>
      <c r="M16" s="381"/>
      <c r="N16" s="381"/>
      <c r="O16" s="381"/>
      <c r="P16" s="381"/>
      <c r="Q16" s="381"/>
      <c r="R16" s="381"/>
      <c r="S16" s="381"/>
      <c r="T16" s="381"/>
      <c r="U16" s="381"/>
      <c r="V16" s="381"/>
      <c r="W16" s="381"/>
      <c r="X16" s="381"/>
      <c r="Y16" s="381"/>
      <c r="Z16" s="381"/>
    </row>
    <row r="17">
      <c r="A17" s="381"/>
      <c r="B17" s="381"/>
      <c r="C17" s="381"/>
      <c r="D17" s="381"/>
      <c r="E17" s="381"/>
      <c r="F17" s="381"/>
      <c r="G17" s="381"/>
      <c r="H17" s="381"/>
      <c r="I17" s="381"/>
      <c r="J17" s="381"/>
      <c r="K17" s="381"/>
      <c r="L17" s="381"/>
      <c r="M17" s="381"/>
      <c r="N17" s="381"/>
      <c r="O17" s="381"/>
      <c r="P17" s="381"/>
      <c r="Q17" s="381"/>
      <c r="R17" s="381"/>
      <c r="S17" s="381"/>
      <c r="T17" s="381"/>
      <c r="U17" s="381"/>
      <c r="V17" s="381"/>
      <c r="W17" s="381"/>
      <c r="X17" s="381"/>
      <c r="Y17" s="381"/>
      <c r="Z17" s="381"/>
    </row>
    <row r="18">
      <c r="A18" s="381"/>
      <c r="B18" s="381"/>
      <c r="C18" s="381"/>
      <c r="D18" s="381"/>
      <c r="E18" s="381"/>
      <c r="F18" s="381"/>
      <c r="G18" s="381"/>
      <c r="H18" s="381"/>
      <c r="I18" s="381"/>
      <c r="J18" s="381"/>
      <c r="K18" s="381"/>
      <c r="L18" s="381"/>
      <c r="M18" s="381"/>
      <c r="N18" s="381"/>
      <c r="O18" s="381"/>
      <c r="P18" s="381"/>
      <c r="Q18" s="381"/>
      <c r="R18" s="381"/>
      <c r="S18" s="381"/>
      <c r="T18" s="381"/>
      <c r="U18" s="381"/>
      <c r="V18" s="381"/>
      <c r="W18" s="381"/>
      <c r="X18" s="381"/>
      <c r="Y18" s="381"/>
      <c r="Z18" s="381"/>
    </row>
    <row r="19">
      <c r="A19" s="381"/>
      <c r="B19" s="381"/>
      <c r="C19" s="381"/>
      <c r="D19" s="381"/>
      <c r="E19" s="381"/>
      <c r="F19" s="381"/>
      <c r="G19" s="381"/>
      <c r="H19" s="381"/>
      <c r="I19" s="381"/>
      <c r="J19" s="381"/>
      <c r="K19" s="381"/>
      <c r="L19" s="381"/>
      <c r="M19" s="381"/>
      <c r="N19" s="381"/>
      <c r="O19" s="381"/>
      <c r="P19" s="381"/>
      <c r="Q19" s="381"/>
      <c r="R19" s="381"/>
      <c r="S19" s="381"/>
      <c r="T19" s="381"/>
      <c r="U19" s="381"/>
      <c r="V19" s="381"/>
      <c r="W19" s="381"/>
      <c r="X19" s="381"/>
      <c r="Y19" s="381"/>
      <c r="Z19" s="381"/>
    </row>
    <row r="20">
      <c r="A20" s="381"/>
      <c r="B20" s="381"/>
      <c r="C20" s="381"/>
      <c r="D20" s="381"/>
      <c r="E20" s="381"/>
      <c r="F20" s="381"/>
      <c r="G20" s="381"/>
      <c r="H20" s="381"/>
      <c r="I20" s="381"/>
      <c r="J20" s="381"/>
      <c r="K20" s="381"/>
      <c r="L20" s="381"/>
      <c r="M20" s="381"/>
      <c r="N20" s="381"/>
      <c r="O20" s="381"/>
      <c r="P20" s="381"/>
      <c r="Q20" s="381"/>
      <c r="R20" s="381"/>
      <c r="S20" s="381"/>
      <c r="T20" s="381"/>
      <c r="U20" s="381"/>
      <c r="V20" s="381"/>
      <c r="W20" s="381"/>
      <c r="X20" s="381"/>
      <c r="Y20" s="381"/>
      <c r="Z20" s="381"/>
    </row>
    <row r="21">
      <c r="A21" s="381"/>
      <c r="B21" s="381"/>
      <c r="C21" s="381"/>
      <c r="D21" s="381"/>
      <c r="E21" s="381"/>
      <c r="F21" s="381"/>
      <c r="G21" s="381"/>
      <c r="H21" s="381"/>
      <c r="I21" s="381"/>
      <c r="J21" s="381"/>
      <c r="K21" s="381"/>
      <c r="L21" s="381"/>
      <c r="M21" s="381"/>
      <c r="N21" s="381"/>
      <c r="O21" s="381"/>
      <c r="P21" s="381"/>
      <c r="Q21" s="381"/>
      <c r="R21" s="381"/>
      <c r="S21" s="381"/>
      <c r="T21" s="381"/>
      <c r="U21" s="381"/>
      <c r="V21" s="381"/>
      <c r="W21" s="381"/>
      <c r="X21" s="381"/>
      <c r="Y21" s="381"/>
      <c r="Z21" s="381"/>
    </row>
    <row r="22">
      <c r="A22" s="381"/>
      <c r="B22" s="381"/>
      <c r="C22" s="381"/>
      <c r="D22" s="381"/>
      <c r="E22" s="381"/>
      <c r="F22" s="381"/>
      <c r="G22" s="381"/>
      <c r="H22" s="381"/>
      <c r="I22" s="381"/>
      <c r="J22" s="381"/>
      <c r="K22" s="381"/>
      <c r="L22" s="381"/>
      <c r="M22" s="381"/>
      <c r="N22" s="381"/>
      <c r="O22" s="381"/>
      <c r="P22" s="381"/>
      <c r="Q22" s="381"/>
      <c r="R22" s="381"/>
      <c r="S22" s="381"/>
      <c r="T22" s="381"/>
      <c r="U22" s="381"/>
      <c r="V22" s="381"/>
      <c r="W22" s="381"/>
      <c r="X22" s="381"/>
      <c r="Y22" s="381"/>
      <c r="Z22" s="381"/>
    </row>
    <row r="23">
      <c r="A23" s="381"/>
      <c r="B23" s="381"/>
      <c r="C23" s="381"/>
      <c r="D23" s="381"/>
      <c r="E23" s="381"/>
      <c r="F23" s="381"/>
      <c r="G23" s="381"/>
      <c r="H23" s="381"/>
      <c r="I23" s="381"/>
      <c r="J23" s="381"/>
      <c r="K23" s="381"/>
      <c r="L23" s="381"/>
      <c r="M23" s="381"/>
      <c r="N23" s="381"/>
      <c r="O23" s="381"/>
      <c r="P23" s="381"/>
      <c r="Q23" s="381"/>
      <c r="R23" s="381"/>
      <c r="S23" s="381"/>
      <c r="T23" s="381"/>
      <c r="U23" s="381"/>
      <c r="V23" s="381"/>
      <c r="W23" s="381"/>
      <c r="X23" s="381"/>
      <c r="Y23" s="381"/>
      <c r="Z23" s="381"/>
    </row>
    <row r="24">
      <c r="A24" s="381"/>
      <c r="B24" s="381"/>
      <c r="C24" s="381"/>
      <c r="D24" s="381"/>
      <c r="E24" s="381"/>
      <c r="F24" s="381"/>
      <c r="G24" s="381"/>
      <c r="H24" s="381"/>
      <c r="I24" s="381"/>
      <c r="J24" s="381"/>
      <c r="K24" s="381"/>
      <c r="L24" s="381"/>
      <c r="M24" s="381"/>
      <c r="N24" s="381"/>
      <c r="O24" s="381"/>
      <c r="P24" s="381"/>
      <c r="Q24" s="381"/>
      <c r="R24" s="381"/>
      <c r="S24" s="381"/>
      <c r="T24" s="381"/>
      <c r="U24" s="381"/>
      <c r="V24" s="381"/>
      <c r="W24" s="381"/>
      <c r="X24" s="381"/>
      <c r="Y24" s="381"/>
      <c r="Z24" s="381"/>
    </row>
    <row r="25">
      <c r="A25" s="381"/>
      <c r="B25" s="381"/>
      <c r="C25" s="381"/>
      <c r="D25" s="381"/>
      <c r="E25" s="381"/>
      <c r="F25" s="381"/>
      <c r="G25" s="381"/>
      <c r="H25" s="381"/>
      <c r="I25" s="381"/>
      <c r="J25" s="381"/>
      <c r="K25" s="381"/>
      <c r="L25" s="381"/>
      <c r="M25" s="381"/>
      <c r="N25" s="381"/>
      <c r="O25" s="381"/>
      <c r="P25" s="381"/>
      <c r="Q25" s="381"/>
      <c r="R25" s="381"/>
      <c r="S25" s="381"/>
      <c r="T25" s="381"/>
      <c r="U25" s="381"/>
      <c r="V25" s="381"/>
      <c r="W25" s="381"/>
      <c r="X25" s="381"/>
      <c r="Y25" s="381"/>
      <c r="Z25" s="381"/>
    </row>
    <row r="26">
      <c r="A26" s="381"/>
      <c r="B26" s="381"/>
      <c r="C26" s="381"/>
      <c r="D26" s="381"/>
      <c r="E26" s="381"/>
      <c r="F26" s="381"/>
      <c r="G26" s="381"/>
      <c r="H26" s="381"/>
      <c r="I26" s="381"/>
      <c r="J26" s="381"/>
      <c r="K26" s="381"/>
      <c r="L26" s="381"/>
      <c r="M26" s="381"/>
      <c r="N26" s="381"/>
      <c r="O26" s="381"/>
      <c r="P26" s="381"/>
      <c r="Q26" s="381"/>
      <c r="R26" s="381"/>
      <c r="S26" s="381"/>
      <c r="T26" s="381"/>
      <c r="U26" s="381"/>
      <c r="V26" s="381"/>
      <c r="W26" s="381"/>
      <c r="X26" s="381"/>
      <c r="Y26" s="381"/>
      <c r="Z26" s="381"/>
    </row>
    <row r="27">
      <c r="A27" s="381"/>
      <c r="B27" s="381"/>
      <c r="C27" s="381"/>
      <c r="D27" s="381"/>
      <c r="E27" s="381"/>
      <c r="F27" s="381"/>
      <c r="G27" s="381"/>
      <c r="H27" s="381"/>
      <c r="I27" s="381"/>
      <c r="J27" s="381"/>
      <c r="K27" s="381"/>
      <c r="L27" s="381"/>
      <c r="M27" s="381"/>
      <c r="N27" s="381"/>
      <c r="O27" s="381"/>
      <c r="P27" s="381"/>
      <c r="Q27" s="381"/>
      <c r="R27" s="381"/>
      <c r="S27" s="381"/>
      <c r="T27" s="381"/>
      <c r="U27" s="381"/>
      <c r="V27" s="381"/>
      <c r="W27" s="381"/>
      <c r="X27" s="381"/>
      <c r="Y27" s="381"/>
      <c r="Z27" s="381"/>
    </row>
    <row r="28">
      <c r="A28" s="381"/>
      <c r="B28" s="381"/>
      <c r="C28" s="381"/>
      <c r="D28" s="381"/>
      <c r="E28" s="381"/>
      <c r="F28" s="381"/>
      <c r="G28" s="381"/>
      <c r="H28" s="381"/>
      <c r="I28" s="381"/>
      <c r="J28" s="381"/>
      <c r="K28" s="381"/>
      <c r="L28" s="381"/>
      <c r="M28" s="381"/>
      <c r="N28" s="381"/>
      <c r="O28" s="381"/>
      <c r="P28" s="381"/>
      <c r="Q28" s="381"/>
      <c r="R28" s="381"/>
      <c r="S28" s="381"/>
      <c r="T28" s="381"/>
      <c r="U28" s="381"/>
      <c r="V28" s="381"/>
      <c r="W28" s="381"/>
      <c r="X28" s="381"/>
      <c r="Y28" s="381"/>
      <c r="Z28" s="381"/>
    </row>
    <row r="29">
      <c r="A29" s="381"/>
      <c r="B29" s="381"/>
      <c r="C29" s="381"/>
      <c r="D29" s="381"/>
      <c r="E29" s="381"/>
      <c r="F29" s="381"/>
      <c r="G29" s="381"/>
      <c r="H29" s="381"/>
      <c r="I29" s="381"/>
      <c r="J29" s="381"/>
      <c r="K29" s="381"/>
      <c r="L29" s="381"/>
      <c r="M29" s="381"/>
      <c r="N29" s="381"/>
      <c r="O29" s="381"/>
      <c r="P29" s="381"/>
      <c r="Q29" s="381"/>
      <c r="R29" s="381"/>
      <c r="S29" s="381"/>
      <c r="T29" s="381"/>
      <c r="U29" s="381"/>
      <c r="V29" s="381"/>
      <c r="W29" s="381"/>
      <c r="X29" s="381"/>
      <c r="Y29" s="381"/>
      <c r="Z29" s="381"/>
    </row>
    <row r="30">
      <c r="A30" s="381"/>
      <c r="B30" s="381"/>
      <c r="C30" s="381"/>
      <c r="D30" s="381"/>
      <c r="E30" s="381"/>
      <c r="F30" s="381"/>
      <c r="G30" s="381"/>
      <c r="H30" s="381"/>
      <c r="I30" s="381"/>
      <c r="J30" s="381"/>
      <c r="K30" s="381"/>
      <c r="L30" s="381"/>
      <c r="M30" s="381"/>
      <c r="N30" s="381"/>
      <c r="O30" s="381"/>
      <c r="P30" s="381"/>
      <c r="Q30" s="381"/>
      <c r="R30" s="381"/>
      <c r="S30" s="381"/>
      <c r="T30" s="381"/>
      <c r="U30" s="381"/>
      <c r="V30" s="381"/>
      <c r="W30" s="381"/>
      <c r="X30" s="381"/>
      <c r="Y30" s="381"/>
      <c r="Z30" s="381"/>
    </row>
    <row r="31">
      <c r="A31" s="381"/>
      <c r="B31" s="381"/>
      <c r="C31" s="381"/>
      <c r="D31" s="381"/>
      <c r="E31" s="381"/>
      <c r="F31" s="381"/>
      <c r="G31" s="381"/>
      <c r="H31" s="381"/>
      <c r="I31" s="381"/>
      <c r="J31" s="381"/>
      <c r="K31" s="381"/>
      <c r="L31" s="381"/>
      <c r="M31" s="381"/>
      <c r="N31" s="381"/>
      <c r="O31" s="381"/>
      <c r="P31" s="381"/>
      <c r="Q31" s="381"/>
      <c r="R31" s="381"/>
      <c r="S31" s="381"/>
      <c r="T31" s="381"/>
      <c r="U31" s="381"/>
      <c r="V31" s="381"/>
      <c r="W31" s="381"/>
      <c r="X31" s="381"/>
      <c r="Y31" s="381"/>
      <c r="Z31" s="381"/>
    </row>
    <row r="32">
      <c r="A32" s="381"/>
      <c r="B32" s="381"/>
      <c r="C32" s="381"/>
      <c r="D32" s="381"/>
      <c r="E32" s="381"/>
      <c r="F32" s="381"/>
      <c r="G32" s="381"/>
      <c r="H32" s="381"/>
      <c r="I32" s="381"/>
      <c r="J32" s="381"/>
      <c r="K32" s="381"/>
      <c r="L32" s="381"/>
      <c r="M32" s="381"/>
      <c r="N32" s="381"/>
      <c r="O32" s="381"/>
      <c r="P32" s="381"/>
      <c r="Q32" s="381"/>
      <c r="R32" s="381"/>
      <c r="S32" s="381"/>
      <c r="T32" s="381"/>
      <c r="U32" s="381"/>
      <c r="V32" s="381"/>
      <c r="W32" s="381"/>
      <c r="X32" s="381"/>
      <c r="Y32" s="381"/>
      <c r="Z32" s="381"/>
    </row>
    <row r="33">
      <c r="A33" s="381"/>
      <c r="B33" s="381"/>
      <c r="C33" s="381"/>
      <c r="D33" s="381"/>
      <c r="E33" s="381"/>
      <c r="F33" s="381"/>
      <c r="G33" s="381"/>
      <c r="H33" s="381"/>
      <c r="I33" s="381"/>
      <c r="J33" s="381"/>
      <c r="K33" s="381"/>
      <c r="L33" s="381"/>
      <c r="M33" s="381"/>
      <c r="N33" s="381"/>
      <c r="O33" s="381"/>
      <c r="P33" s="381"/>
      <c r="Q33" s="381"/>
      <c r="R33" s="381"/>
      <c r="S33" s="381"/>
      <c r="T33" s="381"/>
      <c r="U33" s="381"/>
      <c r="V33" s="381"/>
      <c r="W33" s="381"/>
      <c r="X33" s="381"/>
      <c r="Y33" s="381"/>
      <c r="Z33" s="381"/>
    </row>
    <row r="34">
      <c r="A34" s="381"/>
      <c r="B34" s="381"/>
      <c r="C34" s="381"/>
      <c r="D34" s="381"/>
      <c r="E34" s="381"/>
      <c r="F34" s="381"/>
      <c r="G34" s="381"/>
      <c r="H34" s="381"/>
      <c r="I34" s="381"/>
      <c r="J34" s="381"/>
      <c r="K34" s="381"/>
      <c r="L34" s="381"/>
      <c r="M34" s="381"/>
      <c r="N34" s="381"/>
      <c r="O34" s="381"/>
      <c r="P34" s="381"/>
      <c r="Q34" s="381"/>
      <c r="R34" s="381"/>
      <c r="S34" s="381"/>
      <c r="T34" s="381"/>
      <c r="U34" s="381"/>
      <c r="V34" s="381"/>
      <c r="W34" s="381"/>
      <c r="X34" s="381"/>
      <c r="Y34" s="381"/>
      <c r="Z34" s="381"/>
    </row>
    <row r="35">
      <c r="A35" s="381"/>
      <c r="B35" s="381"/>
      <c r="C35" s="381"/>
      <c r="D35" s="381"/>
      <c r="E35" s="381"/>
      <c r="F35" s="381"/>
      <c r="G35" s="381"/>
      <c r="H35" s="381"/>
      <c r="I35" s="381"/>
      <c r="J35" s="381"/>
      <c r="K35" s="381"/>
      <c r="L35" s="381"/>
      <c r="M35" s="381"/>
      <c r="N35" s="381"/>
      <c r="O35" s="381"/>
      <c r="P35" s="381"/>
      <c r="Q35" s="381"/>
      <c r="R35" s="381"/>
      <c r="S35" s="381"/>
      <c r="T35" s="381"/>
      <c r="U35" s="381"/>
      <c r="V35" s="381"/>
      <c r="W35" s="381"/>
      <c r="X35" s="381"/>
      <c r="Y35" s="381"/>
      <c r="Z35" s="381"/>
    </row>
    <row r="36">
      <c r="A36" s="381"/>
      <c r="B36" s="381"/>
      <c r="C36" s="381"/>
      <c r="D36" s="381"/>
      <c r="E36" s="381"/>
      <c r="F36" s="381"/>
      <c r="G36" s="381"/>
      <c r="H36" s="381"/>
      <c r="I36" s="381"/>
      <c r="J36" s="381"/>
      <c r="K36" s="381"/>
      <c r="L36" s="381"/>
      <c r="M36" s="381"/>
      <c r="N36" s="381"/>
      <c r="O36" s="381"/>
      <c r="P36" s="381"/>
      <c r="Q36" s="381"/>
      <c r="R36" s="381"/>
      <c r="S36" s="381"/>
      <c r="T36" s="381"/>
      <c r="U36" s="381"/>
      <c r="V36" s="381"/>
      <c r="W36" s="381"/>
      <c r="X36" s="381"/>
      <c r="Y36" s="381"/>
      <c r="Z36" s="381"/>
    </row>
    <row r="37">
      <c r="A37" s="381"/>
      <c r="B37" s="381"/>
      <c r="C37" s="381"/>
      <c r="D37" s="381"/>
      <c r="E37" s="381"/>
      <c r="F37" s="381"/>
      <c r="G37" s="381"/>
      <c r="H37" s="381"/>
      <c r="I37" s="381"/>
      <c r="J37" s="381"/>
      <c r="K37" s="381"/>
      <c r="L37" s="381"/>
      <c r="M37" s="381"/>
      <c r="N37" s="381"/>
      <c r="O37" s="381"/>
      <c r="P37" s="381"/>
      <c r="Q37" s="381"/>
      <c r="R37" s="381"/>
      <c r="S37" s="381"/>
      <c r="T37" s="381"/>
      <c r="U37" s="381"/>
      <c r="V37" s="381"/>
      <c r="W37" s="381"/>
      <c r="X37" s="381"/>
      <c r="Y37" s="381"/>
      <c r="Z37" s="381"/>
    </row>
    <row r="38">
      <c r="A38" s="381"/>
      <c r="B38" s="381"/>
      <c r="C38" s="381"/>
      <c r="D38" s="381"/>
      <c r="E38" s="381"/>
      <c r="F38" s="381"/>
      <c r="G38" s="381"/>
      <c r="H38" s="381"/>
      <c r="I38" s="381"/>
      <c r="J38" s="381"/>
      <c r="K38" s="381"/>
      <c r="L38" s="381"/>
      <c r="M38" s="381"/>
      <c r="N38" s="381"/>
      <c r="O38" s="381"/>
      <c r="P38" s="381"/>
      <c r="Q38" s="381"/>
      <c r="R38" s="381"/>
      <c r="S38" s="381"/>
      <c r="T38" s="381"/>
      <c r="U38" s="381"/>
      <c r="V38" s="381"/>
      <c r="W38" s="381"/>
      <c r="X38" s="381"/>
      <c r="Y38" s="381"/>
      <c r="Z38" s="381"/>
    </row>
    <row r="39">
      <c r="A39" s="381"/>
      <c r="B39" s="381"/>
      <c r="C39" s="381"/>
      <c r="D39" s="381"/>
      <c r="E39" s="381"/>
      <c r="F39" s="381"/>
      <c r="G39" s="381"/>
      <c r="H39" s="381"/>
      <c r="I39" s="381"/>
      <c r="J39" s="381"/>
      <c r="K39" s="381"/>
      <c r="L39" s="381"/>
      <c r="M39" s="381"/>
      <c r="N39" s="381"/>
      <c r="O39" s="381"/>
      <c r="P39" s="381"/>
      <c r="Q39" s="381"/>
      <c r="R39" s="381"/>
      <c r="S39" s="381"/>
      <c r="T39" s="381"/>
      <c r="U39" s="381"/>
      <c r="V39" s="381"/>
      <c r="W39" s="381"/>
      <c r="X39" s="381"/>
      <c r="Y39" s="381"/>
      <c r="Z39" s="381"/>
    </row>
    <row r="40">
      <c r="A40" s="381"/>
      <c r="B40" s="381"/>
      <c r="C40" s="381"/>
      <c r="D40" s="381"/>
      <c r="E40" s="381"/>
      <c r="F40" s="381"/>
      <c r="G40" s="381"/>
      <c r="H40" s="381"/>
      <c r="I40" s="381"/>
      <c r="J40" s="381"/>
      <c r="K40" s="381"/>
      <c r="L40" s="381"/>
      <c r="M40" s="381"/>
      <c r="N40" s="381"/>
      <c r="O40" s="381"/>
      <c r="P40" s="381"/>
      <c r="Q40" s="381"/>
      <c r="R40" s="381"/>
      <c r="S40" s="381"/>
      <c r="T40" s="381"/>
      <c r="U40" s="381"/>
      <c r="V40" s="381"/>
      <c r="W40" s="381"/>
      <c r="X40" s="381"/>
      <c r="Y40" s="381"/>
      <c r="Z40" s="381"/>
    </row>
    <row r="41">
      <c r="A41" s="381"/>
      <c r="B41" s="381"/>
      <c r="C41" s="381"/>
      <c r="D41" s="381"/>
      <c r="E41" s="381"/>
      <c r="F41" s="381"/>
      <c r="G41" s="381"/>
      <c r="H41" s="381"/>
      <c r="I41" s="381"/>
      <c r="J41" s="381"/>
      <c r="K41" s="381"/>
      <c r="L41" s="381"/>
      <c r="M41" s="381"/>
      <c r="N41" s="381"/>
      <c r="O41" s="381"/>
      <c r="P41" s="381"/>
      <c r="Q41" s="381"/>
      <c r="R41" s="381"/>
      <c r="S41" s="381"/>
      <c r="T41" s="381"/>
      <c r="U41" s="381"/>
      <c r="V41" s="381"/>
      <c r="W41" s="381"/>
      <c r="X41" s="381"/>
      <c r="Y41" s="381"/>
      <c r="Z41" s="381"/>
    </row>
    <row r="42">
      <c r="A42" s="381"/>
      <c r="B42" s="381"/>
      <c r="C42" s="381"/>
      <c r="D42" s="381"/>
      <c r="E42" s="381"/>
      <c r="F42" s="381"/>
      <c r="G42" s="381"/>
      <c r="H42" s="381"/>
      <c r="I42" s="381"/>
      <c r="J42" s="381"/>
      <c r="K42" s="381"/>
      <c r="L42" s="381"/>
      <c r="M42" s="381"/>
      <c r="N42" s="381"/>
      <c r="O42" s="381"/>
      <c r="P42" s="381"/>
      <c r="Q42" s="381"/>
      <c r="R42" s="381"/>
      <c r="S42" s="381"/>
      <c r="T42" s="381"/>
      <c r="U42" s="381"/>
      <c r="V42" s="381"/>
      <c r="W42" s="381"/>
      <c r="X42" s="381"/>
      <c r="Y42" s="381"/>
      <c r="Z42" s="381"/>
    </row>
    <row r="43">
      <c r="A43" s="381"/>
      <c r="B43" s="381"/>
      <c r="C43" s="381"/>
      <c r="D43" s="381"/>
      <c r="E43" s="381"/>
      <c r="F43" s="381"/>
      <c r="G43" s="381"/>
      <c r="H43" s="381"/>
      <c r="I43" s="381"/>
      <c r="J43" s="381"/>
      <c r="K43" s="381"/>
      <c r="L43" s="381"/>
      <c r="M43" s="381"/>
      <c r="N43" s="381"/>
      <c r="O43" s="381"/>
      <c r="P43" s="381"/>
      <c r="Q43" s="381"/>
      <c r="R43" s="381"/>
      <c r="S43" s="381"/>
      <c r="T43" s="381"/>
      <c r="U43" s="381"/>
      <c r="V43" s="381"/>
      <c r="W43" s="381"/>
      <c r="X43" s="381"/>
      <c r="Y43" s="381"/>
      <c r="Z43" s="381"/>
    </row>
    <row r="44">
      <c r="A44" s="381"/>
      <c r="B44" s="381"/>
      <c r="C44" s="381"/>
      <c r="D44" s="381"/>
      <c r="E44" s="381"/>
      <c r="F44" s="381"/>
      <c r="G44" s="381"/>
      <c r="H44" s="381"/>
      <c r="I44" s="381"/>
      <c r="J44" s="381"/>
      <c r="K44" s="381"/>
      <c r="L44" s="381"/>
      <c r="M44" s="381"/>
      <c r="N44" s="381"/>
      <c r="O44" s="381"/>
      <c r="P44" s="381"/>
      <c r="Q44" s="381"/>
      <c r="R44" s="381"/>
      <c r="S44" s="381"/>
      <c r="T44" s="381"/>
      <c r="U44" s="381"/>
      <c r="V44" s="381"/>
      <c r="W44" s="381"/>
      <c r="X44" s="381"/>
      <c r="Y44" s="381"/>
      <c r="Z44" s="381"/>
    </row>
    <row r="45">
      <c r="A45" s="381"/>
      <c r="B45" s="381"/>
      <c r="C45" s="381"/>
      <c r="D45" s="381"/>
      <c r="E45" s="381"/>
      <c r="F45" s="381"/>
      <c r="G45" s="381"/>
      <c r="H45" s="381"/>
      <c r="I45" s="381"/>
      <c r="J45" s="381"/>
      <c r="K45" s="381"/>
      <c r="L45" s="381"/>
      <c r="M45" s="381"/>
      <c r="N45" s="381"/>
      <c r="O45" s="381"/>
      <c r="P45" s="381"/>
      <c r="Q45" s="381"/>
      <c r="R45" s="381"/>
      <c r="S45" s="381"/>
      <c r="T45" s="381"/>
      <c r="U45" s="381"/>
      <c r="V45" s="381"/>
      <c r="W45" s="381"/>
      <c r="X45" s="381"/>
      <c r="Y45" s="381"/>
      <c r="Z45" s="381"/>
    </row>
    <row r="46">
      <c r="A46" s="381"/>
      <c r="B46" s="381"/>
      <c r="C46" s="381"/>
      <c r="D46" s="381"/>
      <c r="E46" s="381"/>
      <c r="F46" s="381"/>
      <c r="G46" s="381"/>
      <c r="H46" s="381"/>
      <c r="I46" s="381"/>
      <c r="J46" s="381"/>
      <c r="K46" s="381"/>
      <c r="L46" s="381"/>
      <c r="M46" s="381"/>
      <c r="N46" s="381"/>
      <c r="O46" s="381"/>
      <c r="P46" s="381"/>
      <c r="Q46" s="381"/>
      <c r="R46" s="381"/>
      <c r="S46" s="381"/>
      <c r="T46" s="381"/>
      <c r="U46" s="381"/>
      <c r="V46" s="381"/>
      <c r="W46" s="381"/>
      <c r="X46" s="381"/>
      <c r="Y46" s="381"/>
      <c r="Z46" s="381"/>
    </row>
    <row r="47">
      <c r="A47" s="381"/>
      <c r="B47" s="381"/>
      <c r="C47" s="381"/>
      <c r="D47" s="381"/>
      <c r="E47" s="381"/>
      <c r="F47" s="381"/>
      <c r="G47" s="381"/>
      <c r="H47" s="381"/>
      <c r="I47" s="381"/>
      <c r="J47" s="381"/>
      <c r="K47" s="381"/>
      <c r="L47" s="381"/>
      <c r="M47" s="381"/>
      <c r="N47" s="381"/>
      <c r="O47" s="381"/>
      <c r="P47" s="381"/>
      <c r="Q47" s="381"/>
      <c r="R47" s="381"/>
      <c r="S47" s="381"/>
      <c r="T47" s="381"/>
      <c r="U47" s="381"/>
      <c r="V47" s="381"/>
      <c r="W47" s="381"/>
      <c r="X47" s="381"/>
      <c r="Y47" s="381"/>
      <c r="Z47" s="381"/>
    </row>
    <row r="48">
      <c r="A48" s="381"/>
      <c r="B48" s="381"/>
      <c r="C48" s="381"/>
      <c r="D48" s="381"/>
      <c r="E48" s="381"/>
      <c r="F48" s="381"/>
      <c r="G48" s="381"/>
      <c r="H48" s="381"/>
      <c r="I48" s="381"/>
      <c r="J48" s="381"/>
      <c r="K48" s="381"/>
      <c r="L48" s="381"/>
      <c r="M48" s="381"/>
      <c r="N48" s="381"/>
      <c r="O48" s="381"/>
      <c r="P48" s="381"/>
      <c r="Q48" s="381"/>
      <c r="R48" s="381"/>
      <c r="S48" s="381"/>
      <c r="T48" s="381"/>
      <c r="U48" s="381"/>
      <c r="V48" s="381"/>
      <c r="W48" s="381"/>
      <c r="X48" s="381"/>
      <c r="Y48" s="381"/>
      <c r="Z48" s="381"/>
    </row>
    <row r="49">
      <c r="A49" s="381"/>
      <c r="B49" s="381"/>
      <c r="C49" s="381"/>
      <c r="D49" s="381"/>
      <c r="E49" s="381"/>
      <c r="F49" s="381"/>
      <c r="G49" s="381"/>
      <c r="H49" s="381"/>
      <c r="I49" s="381"/>
      <c r="J49" s="381"/>
      <c r="K49" s="381"/>
      <c r="L49" s="381"/>
      <c r="M49" s="381"/>
      <c r="N49" s="381"/>
      <c r="O49" s="381"/>
      <c r="P49" s="381"/>
      <c r="Q49" s="381"/>
      <c r="R49" s="381"/>
      <c r="S49" s="381"/>
      <c r="T49" s="381"/>
      <c r="U49" s="381"/>
      <c r="V49" s="381"/>
      <c r="W49" s="381"/>
      <c r="X49" s="381"/>
      <c r="Y49" s="381"/>
      <c r="Z49" s="381"/>
    </row>
    <row r="50">
      <c r="A50" s="381"/>
      <c r="B50" s="381"/>
      <c r="C50" s="381"/>
      <c r="D50" s="381"/>
      <c r="E50" s="381"/>
      <c r="F50" s="381"/>
      <c r="G50" s="381"/>
      <c r="H50" s="381"/>
      <c r="I50" s="381"/>
      <c r="J50" s="381"/>
      <c r="K50" s="381"/>
      <c r="L50" s="381"/>
      <c r="M50" s="381"/>
      <c r="N50" s="381"/>
      <c r="O50" s="381"/>
      <c r="P50" s="381"/>
      <c r="Q50" s="381"/>
      <c r="R50" s="381"/>
      <c r="S50" s="381"/>
      <c r="T50" s="381"/>
      <c r="U50" s="381"/>
      <c r="V50" s="381"/>
      <c r="W50" s="381"/>
      <c r="X50" s="381"/>
      <c r="Y50" s="381"/>
      <c r="Z50" s="381"/>
    </row>
    <row r="51">
      <c r="A51" s="381"/>
      <c r="B51" s="381"/>
      <c r="C51" s="381"/>
      <c r="D51" s="381"/>
      <c r="E51" s="381"/>
      <c r="F51" s="381"/>
      <c r="G51" s="381"/>
      <c r="H51" s="381"/>
      <c r="I51" s="381"/>
      <c r="J51" s="381"/>
      <c r="K51" s="381"/>
      <c r="L51" s="381"/>
      <c r="M51" s="381"/>
      <c r="N51" s="381"/>
      <c r="O51" s="381"/>
      <c r="P51" s="381"/>
      <c r="Q51" s="381"/>
      <c r="R51" s="381"/>
      <c r="S51" s="381"/>
      <c r="T51" s="381"/>
      <c r="U51" s="381"/>
      <c r="V51" s="381"/>
      <c r="W51" s="381"/>
      <c r="X51" s="381"/>
      <c r="Y51" s="381"/>
      <c r="Z51" s="381"/>
    </row>
    <row r="52">
      <c r="A52" s="381"/>
      <c r="B52" s="381"/>
      <c r="C52" s="381"/>
      <c r="D52" s="381"/>
      <c r="E52" s="381"/>
      <c r="F52" s="381"/>
      <c r="G52" s="381"/>
      <c r="H52" s="381"/>
      <c r="I52" s="381"/>
      <c r="J52" s="381"/>
      <c r="K52" s="381"/>
      <c r="L52" s="381"/>
      <c r="M52" s="381"/>
      <c r="N52" s="381"/>
      <c r="O52" s="381"/>
      <c r="P52" s="381"/>
      <c r="Q52" s="381"/>
      <c r="R52" s="381"/>
      <c r="S52" s="381"/>
      <c r="T52" s="381"/>
      <c r="U52" s="381"/>
      <c r="V52" s="381"/>
      <c r="W52" s="381"/>
      <c r="X52" s="381"/>
      <c r="Y52" s="381"/>
      <c r="Z52" s="381"/>
    </row>
    <row r="53">
      <c r="A53" s="381"/>
      <c r="B53" s="381"/>
      <c r="C53" s="381"/>
      <c r="D53" s="381"/>
      <c r="E53" s="381"/>
      <c r="F53" s="381"/>
      <c r="G53" s="381"/>
      <c r="H53" s="381"/>
      <c r="I53" s="381"/>
      <c r="J53" s="381"/>
      <c r="K53" s="381"/>
      <c r="L53" s="381"/>
      <c r="M53" s="381"/>
      <c r="N53" s="381"/>
      <c r="O53" s="381"/>
      <c r="P53" s="381"/>
      <c r="Q53" s="381"/>
      <c r="R53" s="381"/>
      <c r="S53" s="381"/>
      <c r="T53" s="381"/>
      <c r="U53" s="381"/>
      <c r="V53" s="381"/>
      <c r="W53" s="381"/>
      <c r="X53" s="381"/>
      <c r="Y53" s="381"/>
      <c r="Z53" s="381"/>
    </row>
    <row r="54">
      <c r="A54" s="381"/>
      <c r="B54" s="381"/>
      <c r="C54" s="381"/>
      <c r="D54" s="381"/>
      <c r="E54" s="381"/>
      <c r="F54" s="381"/>
      <c r="G54" s="381"/>
      <c r="H54" s="381"/>
      <c r="I54" s="381"/>
      <c r="J54" s="381"/>
      <c r="K54" s="381"/>
      <c r="L54" s="381"/>
      <c r="M54" s="381"/>
      <c r="N54" s="381"/>
      <c r="O54" s="381"/>
      <c r="P54" s="381"/>
      <c r="Q54" s="381"/>
      <c r="R54" s="381"/>
      <c r="S54" s="381"/>
      <c r="T54" s="381"/>
      <c r="U54" s="381"/>
      <c r="V54" s="381"/>
      <c r="W54" s="381"/>
      <c r="X54" s="381"/>
      <c r="Y54" s="381"/>
      <c r="Z54" s="381"/>
    </row>
    <row r="55">
      <c r="A55" s="381"/>
      <c r="B55" s="381"/>
      <c r="C55" s="381"/>
      <c r="D55" s="381"/>
      <c r="E55" s="381"/>
      <c r="F55" s="381"/>
      <c r="G55" s="381"/>
      <c r="H55" s="381"/>
      <c r="I55" s="381"/>
      <c r="J55" s="381"/>
      <c r="K55" s="381"/>
      <c r="L55" s="381"/>
      <c r="M55" s="381"/>
      <c r="N55" s="381"/>
      <c r="O55" s="381"/>
      <c r="P55" s="381"/>
      <c r="Q55" s="381"/>
      <c r="R55" s="381"/>
      <c r="S55" s="381"/>
      <c r="T55" s="381"/>
      <c r="U55" s="381"/>
      <c r="V55" s="381"/>
      <c r="W55" s="381"/>
      <c r="X55" s="381"/>
      <c r="Y55" s="381"/>
      <c r="Z55" s="381"/>
    </row>
    <row r="56">
      <c r="A56" s="381"/>
      <c r="B56" s="381"/>
      <c r="C56" s="381"/>
      <c r="D56" s="381"/>
      <c r="E56" s="381"/>
      <c r="F56" s="381"/>
      <c r="G56" s="381"/>
      <c r="H56" s="381"/>
      <c r="I56" s="381"/>
      <c r="J56" s="381"/>
      <c r="K56" s="381"/>
      <c r="L56" s="381"/>
      <c r="M56" s="381"/>
      <c r="N56" s="381"/>
      <c r="O56" s="381"/>
      <c r="P56" s="381"/>
      <c r="Q56" s="381"/>
      <c r="R56" s="381"/>
      <c r="S56" s="381"/>
      <c r="T56" s="381"/>
      <c r="U56" s="381"/>
      <c r="V56" s="381"/>
      <c r="W56" s="381"/>
      <c r="X56" s="381"/>
      <c r="Y56" s="381"/>
      <c r="Z56" s="381"/>
    </row>
    <row r="57">
      <c r="A57" s="381"/>
      <c r="B57" s="381"/>
      <c r="C57" s="381"/>
      <c r="D57" s="381"/>
      <c r="E57" s="381"/>
      <c r="F57" s="381"/>
      <c r="G57" s="381"/>
      <c r="H57" s="381"/>
      <c r="I57" s="381"/>
      <c r="J57" s="381"/>
      <c r="K57" s="381"/>
      <c r="L57" s="381"/>
      <c r="M57" s="381"/>
      <c r="N57" s="381"/>
      <c r="O57" s="381"/>
      <c r="P57" s="381"/>
      <c r="Q57" s="381"/>
      <c r="R57" s="381"/>
      <c r="S57" s="381"/>
      <c r="T57" s="381"/>
      <c r="U57" s="381"/>
      <c r="V57" s="381"/>
      <c r="W57" s="381"/>
      <c r="X57" s="381"/>
      <c r="Y57" s="381"/>
      <c r="Z57" s="381"/>
    </row>
    <row r="58">
      <c r="A58" s="381"/>
      <c r="B58" s="381"/>
      <c r="C58" s="381"/>
      <c r="D58" s="381"/>
      <c r="E58" s="381"/>
      <c r="F58" s="381"/>
      <c r="G58" s="381"/>
      <c r="H58" s="381"/>
      <c r="I58" s="381"/>
      <c r="J58" s="381"/>
      <c r="K58" s="381"/>
      <c r="L58" s="381"/>
      <c r="M58" s="381"/>
      <c r="N58" s="381"/>
      <c r="O58" s="381"/>
      <c r="P58" s="381"/>
      <c r="Q58" s="381"/>
      <c r="R58" s="381"/>
      <c r="S58" s="381"/>
      <c r="T58" s="381"/>
      <c r="U58" s="381"/>
      <c r="V58" s="381"/>
      <c r="W58" s="381"/>
      <c r="X58" s="381"/>
      <c r="Y58" s="381"/>
      <c r="Z58" s="381"/>
    </row>
    <row r="59">
      <c r="A59" s="381"/>
      <c r="B59" s="381"/>
      <c r="C59" s="381"/>
      <c r="D59" s="381"/>
      <c r="E59" s="381"/>
      <c r="F59" s="381"/>
      <c r="G59" s="381"/>
      <c r="H59" s="381"/>
      <c r="I59" s="381"/>
      <c r="J59" s="381"/>
      <c r="K59" s="381"/>
      <c r="L59" s="381"/>
      <c r="M59" s="381"/>
      <c r="N59" s="381"/>
      <c r="O59" s="381"/>
      <c r="P59" s="381"/>
      <c r="Q59" s="381"/>
      <c r="R59" s="381"/>
      <c r="S59" s="381"/>
      <c r="T59" s="381"/>
      <c r="U59" s="381"/>
      <c r="V59" s="381"/>
      <c r="W59" s="381"/>
      <c r="X59" s="381"/>
      <c r="Y59" s="381"/>
      <c r="Z59" s="381"/>
    </row>
    <row r="60">
      <c r="A60" s="381"/>
      <c r="B60" s="381"/>
      <c r="C60" s="381"/>
      <c r="D60" s="381"/>
      <c r="E60" s="381"/>
      <c r="F60" s="381"/>
      <c r="G60" s="381"/>
      <c r="H60" s="381"/>
      <c r="I60" s="381"/>
      <c r="J60" s="381"/>
      <c r="K60" s="381"/>
      <c r="L60" s="381"/>
      <c r="M60" s="381"/>
      <c r="N60" s="381"/>
      <c r="O60" s="381"/>
      <c r="P60" s="381"/>
      <c r="Q60" s="381"/>
      <c r="R60" s="381"/>
      <c r="S60" s="381"/>
      <c r="T60" s="381"/>
      <c r="U60" s="381"/>
      <c r="V60" s="381"/>
      <c r="W60" s="381"/>
      <c r="X60" s="381"/>
      <c r="Y60" s="381"/>
      <c r="Z60" s="381"/>
    </row>
    <row r="61">
      <c r="A61" s="381"/>
      <c r="B61" s="381"/>
      <c r="C61" s="381"/>
      <c r="D61" s="381"/>
      <c r="E61" s="381"/>
      <c r="F61" s="381"/>
      <c r="G61" s="381"/>
      <c r="H61" s="381"/>
      <c r="I61" s="381"/>
      <c r="J61" s="381"/>
      <c r="K61" s="381"/>
      <c r="L61" s="381"/>
      <c r="M61" s="381"/>
      <c r="N61" s="381"/>
      <c r="O61" s="381"/>
      <c r="P61" s="381"/>
      <c r="Q61" s="381"/>
      <c r="R61" s="381"/>
      <c r="S61" s="381"/>
      <c r="T61" s="381"/>
      <c r="U61" s="381"/>
      <c r="V61" s="381"/>
      <c r="W61" s="381"/>
      <c r="X61" s="381"/>
      <c r="Y61" s="381"/>
      <c r="Z61" s="381"/>
    </row>
    <row r="62">
      <c r="A62" s="381"/>
      <c r="B62" s="381"/>
      <c r="C62" s="381"/>
      <c r="D62" s="381"/>
      <c r="E62" s="381"/>
      <c r="F62" s="381"/>
      <c r="G62" s="381"/>
      <c r="H62" s="381"/>
      <c r="I62" s="381"/>
      <c r="J62" s="381"/>
      <c r="K62" s="381"/>
      <c r="L62" s="381"/>
      <c r="M62" s="381"/>
      <c r="N62" s="381"/>
      <c r="O62" s="381"/>
      <c r="P62" s="381"/>
      <c r="Q62" s="381"/>
      <c r="R62" s="381"/>
      <c r="S62" s="381"/>
      <c r="T62" s="381"/>
      <c r="U62" s="381"/>
      <c r="V62" s="381"/>
      <c r="W62" s="381"/>
      <c r="X62" s="381"/>
      <c r="Y62" s="381"/>
      <c r="Z62" s="381"/>
    </row>
    <row r="63">
      <c r="A63" s="381"/>
      <c r="B63" s="381"/>
      <c r="C63" s="381"/>
      <c r="D63" s="381"/>
      <c r="E63" s="381"/>
      <c r="F63" s="381"/>
      <c r="G63" s="381"/>
      <c r="H63" s="381"/>
      <c r="I63" s="381"/>
      <c r="J63" s="381"/>
      <c r="K63" s="381"/>
      <c r="L63" s="381"/>
      <c r="M63" s="381"/>
      <c r="N63" s="381"/>
      <c r="O63" s="381"/>
      <c r="P63" s="381"/>
      <c r="Q63" s="381"/>
      <c r="R63" s="381"/>
      <c r="S63" s="381"/>
      <c r="T63" s="381"/>
      <c r="U63" s="381"/>
      <c r="V63" s="381"/>
      <c r="W63" s="381"/>
      <c r="X63" s="381"/>
      <c r="Y63" s="381"/>
      <c r="Z63" s="381"/>
    </row>
    <row r="64">
      <c r="A64" s="381"/>
      <c r="B64" s="381"/>
      <c r="C64" s="381"/>
      <c r="D64" s="381"/>
      <c r="E64" s="381"/>
      <c r="F64" s="381"/>
      <c r="G64" s="381"/>
      <c r="H64" s="381"/>
      <c r="I64" s="381"/>
      <c r="J64" s="381"/>
      <c r="K64" s="381"/>
      <c r="L64" s="381"/>
      <c r="M64" s="381"/>
      <c r="N64" s="381"/>
      <c r="O64" s="381"/>
      <c r="P64" s="381"/>
      <c r="Q64" s="381"/>
      <c r="R64" s="381"/>
      <c r="S64" s="381"/>
      <c r="T64" s="381"/>
      <c r="U64" s="381"/>
      <c r="V64" s="381"/>
      <c r="W64" s="381"/>
      <c r="X64" s="381"/>
      <c r="Y64" s="381"/>
      <c r="Z64" s="381"/>
    </row>
    <row r="65">
      <c r="A65" s="381"/>
      <c r="B65" s="381"/>
      <c r="C65" s="381"/>
      <c r="D65" s="381"/>
      <c r="E65" s="381"/>
      <c r="F65" s="381"/>
      <c r="G65" s="381"/>
      <c r="H65" s="381"/>
      <c r="I65" s="381"/>
      <c r="J65" s="381"/>
      <c r="K65" s="381"/>
      <c r="L65" s="381"/>
      <c r="M65" s="381"/>
      <c r="N65" s="381"/>
      <c r="O65" s="381"/>
      <c r="P65" s="381"/>
      <c r="Q65" s="381"/>
      <c r="R65" s="381"/>
      <c r="S65" s="381"/>
      <c r="T65" s="381"/>
      <c r="U65" s="381"/>
      <c r="V65" s="381"/>
      <c r="W65" s="381"/>
      <c r="X65" s="381"/>
      <c r="Y65" s="381"/>
      <c r="Z65" s="381"/>
    </row>
    <row r="66">
      <c r="A66" s="381"/>
      <c r="B66" s="381"/>
      <c r="C66" s="381"/>
      <c r="D66" s="381"/>
      <c r="E66" s="381"/>
      <c r="F66" s="381"/>
      <c r="G66" s="381"/>
      <c r="H66" s="381"/>
      <c r="I66" s="381"/>
      <c r="J66" s="381"/>
      <c r="K66" s="381"/>
      <c r="L66" s="381"/>
      <c r="M66" s="381"/>
      <c r="N66" s="381"/>
      <c r="O66" s="381"/>
      <c r="P66" s="381"/>
      <c r="Q66" s="381"/>
      <c r="R66" s="381"/>
      <c r="S66" s="381"/>
      <c r="T66" s="381"/>
      <c r="U66" s="381"/>
      <c r="V66" s="381"/>
      <c r="W66" s="381"/>
      <c r="X66" s="381"/>
      <c r="Y66" s="381"/>
      <c r="Z66" s="381"/>
    </row>
    <row r="67">
      <c r="A67" s="381"/>
      <c r="B67" s="381"/>
      <c r="C67" s="381"/>
      <c r="D67" s="381"/>
      <c r="E67" s="381"/>
      <c r="F67" s="381"/>
      <c r="G67" s="381"/>
      <c r="H67" s="381"/>
      <c r="I67" s="381"/>
      <c r="J67" s="381"/>
      <c r="K67" s="381"/>
      <c r="L67" s="381"/>
      <c r="M67" s="381"/>
      <c r="N67" s="381"/>
      <c r="O67" s="381"/>
      <c r="P67" s="381"/>
      <c r="Q67" s="381"/>
      <c r="R67" s="381"/>
      <c r="S67" s="381"/>
      <c r="T67" s="381"/>
      <c r="U67" s="381"/>
      <c r="V67" s="381"/>
      <c r="W67" s="381"/>
      <c r="X67" s="381"/>
      <c r="Y67" s="381"/>
      <c r="Z67" s="381"/>
    </row>
    <row r="68">
      <c r="A68" s="381"/>
      <c r="B68" s="381"/>
      <c r="C68" s="381"/>
      <c r="D68" s="381"/>
      <c r="E68" s="381"/>
      <c r="F68" s="381"/>
      <c r="G68" s="381"/>
      <c r="H68" s="381"/>
      <c r="I68" s="381"/>
      <c r="J68" s="381"/>
      <c r="K68" s="381"/>
      <c r="L68" s="381"/>
      <c r="M68" s="381"/>
      <c r="N68" s="381"/>
      <c r="O68" s="381"/>
      <c r="P68" s="381"/>
      <c r="Q68" s="381"/>
      <c r="R68" s="381"/>
      <c r="S68" s="381"/>
      <c r="T68" s="381"/>
      <c r="U68" s="381"/>
      <c r="V68" s="381"/>
      <c r="W68" s="381"/>
      <c r="X68" s="381"/>
      <c r="Y68" s="381"/>
      <c r="Z68" s="381"/>
    </row>
    <row r="69">
      <c r="A69" s="381"/>
      <c r="B69" s="381"/>
      <c r="C69" s="381"/>
      <c r="D69" s="381"/>
      <c r="E69" s="381"/>
      <c r="F69" s="381"/>
      <c r="G69" s="381"/>
      <c r="H69" s="381"/>
      <c r="I69" s="381"/>
      <c r="J69" s="381"/>
      <c r="K69" s="381"/>
      <c r="L69" s="381"/>
      <c r="M69" s="381"/>
      <c r="N69" s="381"/>
      <c r="O69" s="381"/>
      <c r="P69" s="381"/>
      <c r="Q69" s="381"/>
      <c r="R69" s="381"/>
      <c r="S69" s="381"/>
      <c r="T69" s="381"/>
      <c r="U69" s="381"/>
      <c r="V69" s="381"/>
      <c r="W69" s="381"/>
      <c r="X69" s="381"/>
      <c r="Y69" s="381"/>
      <c r="Z69" s="381"/>
    </row>
    <row r="70">
      <c r="A70" s="381"/>
      <c r="B70" s="381"/>
      <c r="C70" s="381"/>
      <c r="D70" s="381"/>
      <c r="E70" s="381"/>
      <c r="F70" s="381"/>
      <c r="G70" s="381"/>
      <c r="H70" s="381"/>
      <c r="I70" s="381"/>
      <c r="J70" s="381"/>
      <c r="K70" s="381"/>
      <c r="L70" s="381"/>
      <c r="M70" s="381"/>
      <c r="N70" s="381"/>
      <c r="O70" s="381"/>
      <c r="P70" s="381"/>
      <c r="Q70" s="381"/>
      <c r="R70" s="381"/>
      <c r="S70" s="381"/>
      <c r="T70" s="381"/>
      <c r="U70" s="381"/>
      <c r="V70" s="381"/>
      <c r="W70" s="381"/>
      <c r="X70" s="381"/>
      <c r="Y70" s="381"/>
      <c r="Z70" s="381"/>
    </row>
    <row r="71">
      <c r="A71" s="381"/>
      <c r="B71" s="381"/>
      <c r="C71" s="381"/>
      <c r="D71" s="381"/>
      <c r="E71" s="381"/>
      <c r="F71" s="381"/>
      <c r="G71" s="381"/>
      <c r="H71" s="381"/>
      <c r="I71" s="381"/>
      <c r="J71" s="381"/>
      <c r="K71" s="381"/>
      <c r="L71" s="381"/>
      <c r="M71" s="381"/>
      <c r="N71" s="381"/>
      <c r="O71" s="381"/>
      <c r="P71" s="381"/>
      <c r="Q71" s="381"/>
      <c r="R71" s="381"/>
      <c r="S71" s="381"/>
      <c r="T71" s="381"/>
      <c r="U71" s="381"/>
      <c r="V71" s="381"/>
      <c r="W71" s="381"/>
      <c r="X71" s="381"/>
      <c r="Y71" s="381"/>
      <c r="Z71" s="381"/>
    </row>
    <row r="72">
      <c r="A72" s="381"/>
      <c r="B72" s="381"/>
      <c r="C72" s="381"/>
      <c r="D72" s="381"/>
      <c r="E72" s="381"/>
      <c r="F72" s="381"/>
      <c r="G72" s="381"/>
      <c r="H72" s="381"/>
      <c r="I72" s="381"/>
      <c r="J72" s="381"/>
      <c r="K72" s="381"/>
      <c r="L72" s="381"/>
      <c r="M72" s="381"/>
      <c r="N72" s="381"/>
      <c r="O72" s="381"/>
      <c r="P72" s="381"/>
      <c r="Q72" s="381"/>
      <c r="R72" s="381"/>
      <c r="S72" s="381"/>
      <c r="T72" s="381"/>
      <c r="U72" s="381"/>
      <c r="V72" s="381"/>
      <c r="W72" s="381"/>
      <c r="X72" s="381"/>
      <c r="Y72" s="381"/>
      <c r="Z72" s="381"/>
    </row>
    <row r="73">
      <c r="A73" s="381"/>
      <c r="B73" s="381"/>
      <c r="C73" s="381"/>
      <c r="D73" s="381"/>
      <c r="E73" s="381"/>
      <c r="F73" s="381"/>
      <c r="G73" s="381"/>
      <c r="H73" s="381"/>
      <c r="I73" s="381"/>
      <c r="J73" s="381"/>
      <c r="K73" s="381"/>
      <c r="L73" s="381"/>
      <c r="M73" s="381"/>
      <c r="N73" s="381"/>
      <c r="O73" s="381"/>
      <c r="P73" s="381"/>
      <c r="Q73" s="381"/>
      <c r="R73" s="381"/>
      <c r="S73" s="381"/>
      <c r="T73" s="381"/>
      <c r="U73" s="381"/>
      <c r="V73" s="381"/>
      <c r="W73" s="381"/>
      <c r="X73" s="381"/>
      <c r="Y73" s="381"/>
      <c r="Z73" s="381"/>
    </row>
    <row r="74">
      <c r="A74" s="381"/>
      <c r="B74" s="381"/>
      <c r="C74" s="381"/>
      <c r="D74" s="381"/>
      <c r="E74" s="381"/>
      <c r="F74" s="381"/>
      <c r="G74" s="381"/>
      <c r="H74" s="381"/>
      <c r="I74" s="381"/>
      <c r="J74" s="381"/>
      <c r="K74" s="381"/>
      <c r="L74" s="381"/>
      <c r="M74" s="381"/>
      <c r="N74" s="381"/>
      <c r="O74" s="381"/>
      <c r="P74" s="381"/>
      <c r="Q74" s="381"/>
      <c r="R74" s="381"/>
      <c r="S74" s="381"/>
      <c r="T74" s="381"/>
      <c r="U74" s="381"/>
      <c r="V74" s="381"/>
      <c r="W74" s="381"/>
      <c r="X74" s="381"/>
      <c r="Y74" s="381"/>
      <c r="Z74" s="381"/>
    </row>
    <row r="75">
      <c r="A75" s="381"/>
      <c r="B75" s="381"/>
      <c r="C75" s="381"/>
      <c r="D75" s="381"/>
      <c r="E75" s="381"/>
      <c r="F75" s="381"/>
      <c r="G75" s="381"/>
      <c r="H75" s="381"/>
      <c r="I75" s="381"/>
      <c r="J75" s="381"/>
      <c r="K75" s="381"/>
      <c r="L75" s="381"/>
      <c r="M75" s="381"/>
      <c r="N75" s="381"/>
      <c r="O75" s="381"/>
      <c r="P75" s="381"/>
      <c r="Q75" s="381"/>
      <c r="R75" s="381"/>
      <c r="S75" s="381"/>
      <c r="T75" s="381"/>
      <c r="U75" s="381"/>
      <c r="V75" s="381"/>
      <c r="W75" s="381"/>
      <c r="X75" s="381"/>
      <c r="Y75" s="381"/>
      <c r="Z75" s="381"/>
    </row>
    <row r="76">
      <c r="A76" s="381"/>
      <c r="B76" s="381"/>
      <c r="C76" s="381"/>
      <c r="D76" s="381"/>
      <c r="E76" s="381"/>
      <c r="F76" s="381"/>
      <c r="G76" s="381"/>
      <c r="H76" s="381"/>
      <c r="I76" s="381"/>
      <c r="J76" s="381"/>
      <c r="K76" s="381"/>
      <c r="L76" s="381"/>
      <c r="M76" s="381"/>
      <c r="N76" s="381"/>
      <c r="O76" s="381"/>
      <c r="P76" s="381"/>
      <c r="Q76" s="381"/>
      <c r="R76" s="381"/>
      <c r="S76" s="381"/>
      <c r="T76" s="381"/>
      <c r="U76" s="381"/>
      <c r="V76" s="381"/>
      <c r="W76" s="381"/>
      <c r="X76" s="381"/>
      <c r="Y76" s="381"/>
      <c r="Z76" s="381"/>
    </row>
    <row r="77">
      <c r="A77" s="381"/>
      <c r="B77" s="381"/>
      <c r="C77" s="381"/>
      <c r="D77" s="381"/>
      <c r="E77" s="381"/>
      <c r="F77" s="381"/>
      <c r="G77" s="381"/>
      <c r="H77" s="381"/>
      <c r="I77" s="381"/>
      <c r="J77" s="381"/>
      <c r="K77" s="381"/>
      <c r="L77" s="381"/>
      <c r="M77" s="381"/>
      <c r="N77" s="381"/>
      <c r="O77" s="381"/>
      <c r="P77" s="381"/>
      <c r="Q77" s="381"/>
      <c r="R77" s="381"/>
      <c r="S77" s="381"/>
      <c r="T77" s="381"/>
      <c r="U77" s="381"/>
      <c r="V77" s="381"/>
      <c r="W77" s="381"/>
      <c r="X77" s="381"/>
      <c r="Y77" s="381"/>
      <c r="Z77" s="381"/>
    </row>
    <row r="78">
      <c r="A78" s="381"/>
      <c r="B78" s="381"/>
      <c r="C78" s="381"/>
      <c r="D78" s="381"/>
      <c r="E78" s="381"/>
      <c r="F78" s="381"/>
      <c r="G78" s="381"/>
      <c r="H78" s="381"/>
      <c r="I78" s="381"/>
      <c r="J78" s="381"/>
      <c r="K78" s="381"/>
      <c r="L78" s="381"/>
      <c r="M78" s="381"/>
      <c r="N78" s="381"/>
      <c r="O78" s="381"/>
      <c r="P78" s="381"/>
      <c r="Q78" s="381"/>
      <c r="R78" s="381"/>
      <c r="S78" s="381"/>
      <c r="T78" s="381"/>
      <c r="U78" s="381"/>
      <c r="V78" s="381"/>
      <c r="W78" s="381"/>
      <c r="X78" s="381"/>
      <c r="Y78" s="381"/>
      <c r="Z78" s="381"/>
    </row>
    <row r="79">
      <c r="A79" s="381"/>
      <c r="B79" s="381"/>
      <c r="C79" s="381"/>
      <c r="D79" s="381"/>
      <c r="E79" s="381"/>
      <c r="F79" s="381"/>
      <c r="G79" s="381"/>
      <c r="H79" s="381"/>
      <c r="I79" s="381"/>
      <c r="J79" s="381"/>
      <c r="K79" s="381"/>
      <c r="L79" s="381"/>
      <c r="M79" s="381"/>
      <c r="N79" s="381"/>
      <c r="O79" s="381"/>
      <c r="P79" s="381"/>
      <c r="Q79" s="381"/>
      <c r="R79" s="381"/>
      <c r="S79" s="381"/>
      <c r="T79" s="381"/>
      <c r="U79" s="381"/>
      <c r="V79" s="381"/>
      <c r="W79" s="381"/>
      <c r="X79" s="381"/>
      <c r="Y79" s="381"/>
      <c r="Z79" s="381"/>
    </row>
    <row r="80">
      <c r="A80" s="381"/>
      <c r="B80" s="381"/>
      <c r="C80" s="381"/>
      <c r="D80" s="381"/>
      <c r="E80" s="381"/>
      <c r="F80" s="381"/>
      <c r="G80" s="381"/>
      <c r="H80" s="381"/>
      <c r="I80" s="381"/>
      <c r="J80" s="381"/>
      <c r="K80" s="381"/>
      <c r="L80" s="381"/>
      <c r="M80" s="381"/>
      <c r="N80" s="381"/>
      <c r="O80" s="381"/>
      <c r="P80" s="381"/>
      <c r="Q80" s="381"/>
      <c r="R80" s="381"/>
      <c r="S80" s="381"/>
      <c r="T80" s="381"/>
      <c r="U80" s="381"/>
      <c r="V80" s="381"/>
      <c r="W80" s="381"/>
      <c r="X80" s="381"/>
      <c r="Y80" s="381"/>
      <c r="Z80" s="381"/>
    </row>
    <row r="81">
      <c r="A81" s="381"/>
      <c r="B81" s="381"/>
      <c r="C81" s="381"/>
      <c r="D81" s="381"/>
      <c r="E81" s="381"/>
      <c r="F81" s="381"/>
      <c r="G81" s="381"/>
      <c r="H81" s="381"/>
      <c r="I81" s="381"/>
      <c r="J81" s="381"/>
      <c r="K81" s="381"/>
      <c r="L81" s="381"/>
      <c r="M81" s="381"/>
      <c r="N81" s="381"/>
      <c r="O81" s="381"/>
      <c r="P81" s="381"/>
      <c r="Q81" s="381"/>
      <c r="R81" s="381"/>
      <c r="S81" s="381"/>
      <c r="T81" s="381"/>
      <c r="U81" s="381"/>
      <c r="V81" s="381"/>
      <c r="W81" s="381"/>
      <c r="X81" s="381"/>
      <c r="Y81" s="381"/>
      <c r="Z81" s="381"/>
    </row>
    <row r="82">
      <c r="A82" s="381"/>
      <c r="B82" s="381"/>
      <c r="C82" s="381"/>
      <c r="D82" s="381"/>
      <c r="E82" s="381"/>
      <c r="F82" s="381"/>
      <c r="G82" s="381"/>
      <c r="H82" s="381"/>
      <c r="I82" s="381"/>
      <c r="J82" s="381"/>
      <c r="K82" s="381"/>
      <c r="L82" s="381"/>
      <c r="M82" s="381"/>
      <c r="N82" s="381"/>
      <c r="O82" s="381"/>
      <c r="P82" s="381"/>
      <c r="Q82" s="381"/>
      <c r="R82" s="381"/>
      <c r="S82" s="381"/>
      <c r="T82" s="381"/>
      <c r="U82" s="381"/>
      <c r="V82" s="381"/>
      <c r="W82" s="381"/>
      <c r="X82" s="381"/>
      <c r="Y82" s="381"/>
      <c r="Z82" s="381"/>
    </row>
    <row r="83">
      <c r="A83" s="381"/>
      <c r="B83" s="381"/>
      <c r="C83" s="381"/>
      <c r="D83" s="381"/>
      <c r="E83" s="381"/>
      <c r="F83" s="381"/>
      <c r="G83" s="381"/>
      <c r="H83" s="381"/>
      <c r="I83" s="381"/>
      <c r="J83" s="381"/>
      <c r="K83" s="381"/>
      <c r="L83" s="381"/>
      <c r="M83" s="381"/>
      <c r="N83" s="381"/>
      <c r="O83" s="381"/>
      <c r="P83" s="381"/>
      <c r="Q83" s="381"/>
      <c r="R83" s="381"/>
      <c r="S83" s="381"/>
      <c r="T83" s="381"/>
      <c r="U83" s="381"/>
      <c r="V83" s="381"/>
      <c r="W83" s="381"/>
      <c r="X83" s="381"/>
      <c r="Y83" s="381"/>
      <c r="Z83" s="381"/>
    </row>
    <row r="84">
      <c r="A84" s="381"/>
      <c r="B84" s="381"/>
      <c r="C84" s="381"/>
      <c r="D84" s="381"/>
      <c r="E84" s="381"/>
      <c r="F84" s="381"/>
      <c r="G84" s="381"/>
      <c r="H84" s="381"/>
      <c r="I84" s="381"/>
      <c r="J84" s="381"/>
      <c r="K84" s="381"/>
      <c r="L84" s="381"/>
      <c r="M84" s="381"/>
      <c r="N84" s="381"/>
      <c r="O84" s="381"/>
      <c r="P84" s="381"/>
      <c r="Q84" s="381"/>
      <c r="R84" s="381"/>
      <c r="S84" s="381"/>
      <c r="T84" s="381"/>
      <c r="U84" s="381"/>
      <c r="V84" s="381"/>
      <c r="W84" s="381"/>
      <c r="X84" s="381"/>
      <c r="Y84" s="381"/>
      <c r="Z84" s="381"/>
    </row>
    <row r="85">
      <c r="A85" s="381"/>
      <c r="B85" s="381"/>
      <c r="C85" s="381"/>
      <c r="D85" s="381"/>
      <c r="E85" s="381"/>
      <c r="F85" s="381"/>
      <c r="G85" s="381"/>
      <c r="H85" s="381"/>
      <c r="I85" s="381"/>
      <c r="J85" s="381"/>
      <c r="K85" s="381"/>
      <c r="L85" s="381"/>
      <c r="M85" s="381"/>
      <c r="N85" s="381"/>
      <c r="O85" s="381"/>
      <c r="P85" s="381"/>
      <c r="Q85" s="381"/>
      <c r="R85" s="381"/>
      <c r="S85" s="381"/>
      <c r="T85" s="381"/>
      <c r="U85" s="381"/>
      <c r="V85" s="381"/>
      <c r="W85" s="381"/>
      <c r="X85" s="381"/>
      <c r="Y85" s="381"/>
      <c r="Z85" s="381"/>
    </row>
    <row r="86">
      <c r="A86" s="381"/>
      <c r="B86" s="381"/>
      <c r="C86" s="381"/>
      <c r="D86" s="381"/>
      <c r="E86" s="381"/>
      <c r="F86" s="381"/>
      <c r="G86" s="381"/>
      <c r="H86" s="381"/>
      <c r="I86" s="381"/>
      <c r="J86" s="381"/>
      <c r="K86" s="381"/>
      <c r="L86" s="381"/>
      <c r="M86" s="381"/>
      <c r="N86" s="381"/>
      <c r="O86" s="381"/>
      <c r="P86" s="381"/>
      <c r="Q86" s="381"/>
      <c r="R86" s="381"/>
      <c r="S86" s="381"/>
      <c r="T86" s="381"/>
      <c r="U86" s="381"/>
      <c r="V86" s="381"/>
      <c r="W86" s="381"/>
      <c r="X86" s="381"/>
      <c r="Y86" s="381"/>
      <c r="Z86" s="381"/>
    </row>
    <row r="87">
      <c r="A87" s="381"/>
      <c r="B87" s="381"/>
      <c r="C87" s="381"/>
      <c r="D87" s="381"/>
      <c r="E87" s="381"/>
      <c r="F87" s="381"/>
      <c r="G87" s="381"/>
      <c r="H87" s="381"/>
      <c r="I87" s="381"/>
      <c r="J87" s="381"/>
      <c r="K87" s="381"/>
      <c r="L87" s="381"/>
      <c r="M87" s="381"/>
      <c r="N87" s="381"/>
      <c r="O87" s="381"/>
      <c r="P87" s="381"/>
      <c r="Q87" s="381"/>
      <c r="R87" s="381"/>
      <c r="S87" s="381"/>
      <c r="T87" s="381"/>
      <c r="U87" s="381"/>
      <c r="V87" s="381"/>
      <c r="W87" s="381"/>
      <c r="X87" s="381"/>
      <c r="Y87" s="381"/>
      <c r="Z87" s="381"/>
    </row>
    <row r="88">
      <c r="A88" s="381"/>
      <c r="B88" s="381"/>
      <c r="C88" s="381"/>
      <c r="D88" s="381"/>
      <c r="E88" s="381"/>
      <c r="F88" s="381"/>
      <c r="G88" s="381"/>
      <c r="H88" s="381"/>
      <c r="I88" s="381"/>
      <c r="J88" s="381"/>
      <c r="K88" s="381"/>
      <c r="L88" s="381"/>
      <c r="M88" s="381"/>
      <c r="N88" s="381"/>
      <c r="O88" s="381"/>
      <c r="P88" s="381"/>
      <c r="Q88" s="381"/>
      <c r="R88" s="381"/>
      <c r="S88" s="381"/>
      <c r="T88" s="381"/>
      <c r="U88" s="381"/>
      <c r="V88" s="381"/>
      <c r="W88" s="381"/>
      <c r="X88" s="381"/>
      <c r="Y88" s="381"/>
      <c r="Z88" s="381"/>
    </row>
    <row r="89">
      <c r="A89" s="381"/>
      <c r="B89" s="381"/>
      <c r="C89" s="381"/>
      <c r="D89" s="381"/>
      <c r="E89" s="381"/>
      <c r="F89" s="381"/>
      <c r="G89" s="381"/>
      <c r="H89" s="381"/>
      <c r="I89" s="381"/>
      <c r="J89" s="381"/>
      <c r="K89" s="381"/>
      <c r="L89" s="381"/>
      <c r="M89" s="381"/>
      <c r="N89" s="381"/>
      <c r="O89" s="381"/>
      <c r="P89" s="381"/>
      <c r="Q89" s="381"/>
      <c r="R89" s="381"/>
      <c r="S89" s="381"/>
      <c r="T89" s="381"/>
      <c r="U89" s="381"/>
      <c r="V89" s="381"/>
      <c r="W89" s="381"/>
      <c r="X89" s="381"/>
      <c r="Y89" s="381"/>
      <c r="Z89" s="381"/>
    </row>
    <row r="90">
      <c r="A90" s="381"/>
      <c r="B90" s="381"/>
      <c r="C90" s="381"/>
      <c r="D90" s="381"/>
      <c r="E90" s="381"/>
      <c r="F90" s="381"/>
      <c r="G90" s="381"/>
      <c r="H90" s="381"/>
      <c r="I90" s="381"/>
      <c r="J90" s="381"/>
      <c r="K90" s="381"/>
      <c r="L90" s="381"/>
      <c r="M90" s="381"/>
      <c r="N90" s="381"/>
      <c r="O90" s="381"/>
      <c r="P90" s="381"/>
      <c r="Q90" s="381"/>
      <c r="R90" s="381"/>
      <c r="S90" s="381"/>
      <c r="T90" s="381"/>
      <c r="U90" s="381"/>
      <c r="V90" s="381"/>
      <c r="W90" s="381"/>
      <c r="X90" s="381"/>
      <c r="Y90" s="381"/>
      <c r="Z90" s="381"/>
    </row>
    <row r="91">
      <c r="A91" s="381"/>
      <c r="B91" s="381"/>
      <c r="C91" s="381"/>
      <c r="D91" s="381"/>
      <c r="E91" s="381"/>
      <c r="F91" s="381"/>
      <c r="G91" s="381"/>
      <c r="H91" s="381"/>
      <c r="I91" s="381"/>
      <c r="J91" s="381"/>
      <c r="K91" s="381"/>
      <c r="L91" s="381"/>
      <c r="M91" s="381"/>
      <c r="N91" s="381"/>
      <c r="O91" s="381"/>
      <c r="P91" s="381"/>
      <c r="Q91" s="381"/>
      <c r="R91" s="381"/>
      <c r="S91" s="381"/>
      <c r="T91" s="381"/>
      <c r="U91" s="381"/>
      <c r="V91" s="381"/>
      <c r="W91" s="381"/>
      <c r="X91" s="381"/>
      <c r="Y91" s="381"/>
      <c r="Z91" s="381"/>
    </row>
    <row r="92">
      <c r="A92" s="381"/>
      <c r="B92" s="381"/>
      <c r="C92" s="381"/>
      <c r="D92" s="381"/>
      <c r="E92" s="381"/>
      <c r="F92" s="381"/>
      <c r="G92" s="381"/>
      <c r="H92" s="381"/>
      <c r="I92" s="381"/>
      <c r="J92" s="381"/>
      <c r="K92" s="381"/>
      <c r="L92" s="381"/>
      <c r="M92" s="381"/>
      <c r="N92" s="381"/>
      <c r="O92" s="381"/>
      <c r="P92" s="381"/>
      <c r="Q92" s="381"/>
      <c r="R92" s="381"/>
      <c r="S92" s="381"/>
      <c r="T92" s="381"/>
      <c r="U92" s="381"/>
      <c r="V92" s="381"/>
      <c r="W92" s="381"/>
      <c r="X92" s="381"/>
      <c r="Y92" s="381"/>
      <c r="Z92" s="381"/>
    </row>
    <row r="93">
      <c r="A93" s="381"/>
      <c r="B93" s="381"/>
      <c r="C93" s="381"/>
      <c r="D93" s="381"/>
      <c r="E93" s="381"/>
      <c r="F93" s="381"/>
      <c r="G93" s="381"/>
      <c r="H93" s="381"/>
      <c r="I93" s="381"/>
      <c r="J93" s="381"/>
      <c r="K93" s="381"/>
      <c r="L93" s="381"/>
      <c r="M93" s="381"/>
      <c r="N93" s="381"/>
      <c r="O93" s="381"/>
      <c r="P93" s="381"/>
      <c r="Q93" s="381"/>
      <c r="R93" s="381"/>
      <c r="S93" s="381"/>
      <c r="T93" s="381"/>
      <c r="U93" s="381"/>
      <c r="V93" s="381"/>
      <c r="W93" s="381"/>
      <c r="X93" s="381"/>
      <c r="Y93" s="381"/>
      <c r="Z93" s="381"/>
    </row>
    <row r="94">
      <c r="A94" s="381"/>
      <c r="B94" s="381"/>
      <c r="C94" s="381"/>
      <c r="D94" s="381"/>
      <c r="E94" s="381"/>
      <c r="F94" s="381"/>
      <c r="G94" s="381"/>
      <c r="H94" s="381"/>
      <c r="I94" s="381"/>
      <c r="J94" s="381"/>
      <c r="K94" s="381"/>
      <c r="L94" s="381"/>
      <c r="M94" s="381"/>
      <c r="N94" s="381"/>
      <c r="O94" s="381"/>
      <c r="P94" s="381"/>
      <c r="Q94" s="381"/>
      <c r="R94" s="381"/>
      <c r="S94" s="381"/>
      <c r="T94" s="381"/>
      <c r="U94" s="381"/>
      <c r="V94" s="381"/>
      <c r="W94" s="381"/>
      <c r="X94" s="381"/>
      <c r="Y94" s="381"/>
      <c r="Z94" s="381"/>
    </row>
    <row r="95">
      <c r="A95" s="381"/>
      <c r="B95" s="381"/>
      <c r="C95" s="381"/>
      <c r="D95" s="381"/>
      <c r="E95" s="381"/>
      <c r="F95" s="381"/>
      <c r="G95" s="381"/>
      <c r="H95" s="381"/>
      <c r="I95" s="381"/>
      <c r="J95" s="381"/>
      <c r="K95" s="381"/>
      <c r="L95" s="381"/>
      <c r="M95" s="381"/>
      <c r="N95" s="381"/>
      <c r="O95" s="381"/>
      <c r="P95" s="381"/>
      <c r="Q95" s="381"/>
      <c r="R95" s="381"/>
      <c r="S95" s="381"/>
      <c r="T95" s="381"/>
      <c r="U95" s="381"/>
      <c r="V95" s="381"/>
      <c r="W95" s="381"/>
      <c r="X95" s="381"/>
      <c r="Y95" s="381"/>
      <c r="Z95" s="381"/>
    </row>
    <row r="96">
      <c r="A96" s="381"/>
      <c r="B96" s="381"/>
      <c r="C96" s="381"/>
      <c r="D96" s="381"/>
      <c r="E96" s="381"/>
      <c r="F96" s="381"/>
      <c r="G96" s="381"/>
      <c r="H96" s="381"/>
      <c r="I96" s="381"/>
      <c r="J96" s="381"/>
      <c r="K96" s="381"/>
      <c r="L96" s="381"/>
      <c r="M96" s="381"/>
      <c r="N96" s="381"/>
      <c r="O96" s="381"/>
      <c r="P96" s="381"/>
      <c r="Q96" s="381"/>
      <c r="R96" s="381"/>
      <c r="S96" s="381"/>
      <c r="T96" s="381"/>
      <c r="U96" s="381"/>
      <c r="V96" s="381"/>
      <c r="W96" s="381"/>
      <c r="X96" s="381"/>
      <c r="Y96" s="381"/>
      <c r="Z96" s="381"/>
    </row>
    <row r="97">
      <c r="A97" s="381"/>
      <c r="B97" s="381"/>
      <c r="C97" s="381"/>
      <c r="D97" s="381"/>
      <c r="E97" s="381"/>
      <c r="F97" s="381"/>
      <c r="G97" s="381"/>
      <c r="H97" s="381"/>
      <c r="I97" s="381"/>
      <c r="J97" s="381"/>
      <c r="K97" s="381"/>
      <c r="L97" s="381"/>
      <c r="M97" s="381"/>
      <c r="N97" s="381"/>
      <c r="O97" s="381"/>
      <c r="P97" s="381"/>
      <c r="Q97" s="381"/>
      <c r="R97" s="381"/>
      <c r="S97" s="381"/>
      <c r="T97" s="381"/>
      <c r="U97" s="381"/>
      <c r="V97" s="381"/>
      <c r="W97" s="381"/>
      <c r="X97" s="381"/>
      <c r="Y97" s="381"/>
      <c r="Z97" s="381"/>
    </row>
    <row r="98">
      <c r="A98" s="381"/>
      <c r="B98" s="381"/>
      <c r="C98" s="381"/>
      <c r="D98" s="381"/>
      <c r="E98" s="381"/>
      <c r="F98" s="381"/>
      <c r="G98" s="381"/>
      <c r="H98" s="381"/>
      <c r="I98" s="381"/>
      <c r="J98" s="381"/>
      <c r="K98" s="381"/>
      <c r="L98" s="381"/>
      <c r="M98" s="381"/>
      <c r="N98" s="381"/>
      <c r="O98" s="381"/>
      <c r="P98" s="381"/>
      <c r="Q98" s="381"/>
      <c r="R98" s="381"/>
      <c r="S98" s="381"/>
      <c r="T98" s="381"/>
      <c r="U98" s="381"/>
      <c r="V98" s="381"/>
      <c r="W98" s="381"/>
      <c r="X98" s="381"/>
      <c r="Y98" s="381"/>
      <c r="Z98" s="381"/>
    </row>
    <row r="99">
      <c r="A99" s="381"/>
      <c r="B99" s="381"/>
      <c r="C99" s="381"/>
      <c r="D99" s="381"/>
      <c r="E99" s="381"/>
      <c r="F99" s="381"/>
      <c r="G99" s="381"/>
      <c r="H99" s="381"/>
      <c r="I99" s="381"/>
      <c r="J99" s="381"/>
      <c r="K99" s="381"/>
      <c r="L99" s="381"/>
      <c r="M99" s="381"/>
      <c r="N99" s="381"/>
      <c r="O99" s="381"/>
      <c r="P99" s="381"/>
      <c r="Q99" s="381"/>
      <c r="R99" s="381"/>
      <c r="S99" s="381"/>
      <c r="T99" s="381"/>
      <c r="U99" s="381"/>
      <c r="V99" s="381"/>
      <c r="W99" s="381"/>
      <c r="X99" s="381"/>
      <c r="Y99" s="381"/>
      <c r="Z99" s="381"/>
    </row>
    <row r="100">
      <c r="A100" s="381"/>
      <c r="B100" s="381"/>
      <c r="C100" s="381"/>
      <c r="D100" s="381"/>
      <c r="E100" s="381"/>
      <c r="F100" s="381"/>
      <c r="G100" s="381"/>
      <c r="H100" s="381"/>
      <c r="I100" s="381"/>
      <c r="J100" s="381"/>
      <c r="K100" s="381"/>
      <c r="L100" s="381"/>
      <c r="M100" s="381"/>
      <c r="N100" s="381"/>
      <c r="O100" s="381"/>
      <c r="P100" s="381"/>
      <c r="Q100" s="381"/>
      <c r="R100" s="381"/>
      <c r="S100" s="381"/>
      <c r="T100" s="381"/>
      <c r="U100" s="381"/>
      <c r="V100" s="381"/>
      <c r="W100" s="381"/>
      <c r="X100" s="381"/>
      <c r="Y100" s="381"/>
      <c r="Z100" s="381"/>
    </row>
    <row r="101">
      <c r="A101" s="381"/>
      <c r="B101" s="381"/>
      <c r="C101" s="381"/>
      <c r="D101" s="381"/>
      <c r="E101" s="381"/>
      <c r="F101" s="381"/>
      <c r="G101" s="381"/>
      <c r="H101" s="381"/>
      <c r="I101" s="381"/>
      <c r="J101" s="381"/>
      <c r="K101" s="381"/>
      <c r="L101" s="381"/>
      <c r="M101" s="381"/>
      <c r="N101" s="381"/>
      <c r="O101" s="381"/>
      <c r="P101" s="381"/>
      <c r="Q101" s="381"/>
      <c r="R101" s="381"/>
      <c r="S101" s="381"/>
      <c r="T101" s="381"/>
      <c r="U101" s="381"/>
      <c r="V101" s="381"/>
      <c r="W101" s="381"/>
      <c r="X101" s="381"/>
      <c r="Y101" s="381"/>
      <c r="Z101" s="381"/>
    </row>
    <row r="102">
      <c r="A102" s="381"/>
      <c r="B102" s="381"/>
      <c r="C102" s="381"/>
      <c r="D102" s="381"/>
      <c r="E102" s="381"/>
      <c r="F102" s="381"/>
      <c r="G102" s="381"/>
      <c r="H102" s="381"/>
      <c r="I102" s="381"/>
      <c r="J102" s="381"/>
      <c r="K102" s="381"/>
      <c r="L102" s="381"/>
      <c r="M102" s="381"/>
      <c r="N102" s="381"/>
      <c r="O102" s="381"/>
      <c r="P102" s="381"/>
      <c r="Q102" s="381"/>
      <c r="R102" s="381"/>
      <c r="S102" s="381"/>
      <c r="T102" s="381"/>
      <c r="U102" s="381"/>
      <c r="V102" s="381"/>
      <c r="W102" s="381"/>
      <c r="X102" s="381"/>
      <c r="Y102" s="381"/>
      <c r="Z102" s="381"/>
    </row>
    <row r="103">
      <c r="A103" s="381"/>
      <c r="B103" s="381"/>
      <c r="C103" s="381"/>
      <c r="D103" s="381"/>
      <c r="E103" s="381"/>
      <c r="F103" s="381"/>
      <c r="G103" s="381"/>
      <c r="H103" s="381"/>
      <c r="I103" s="381"/>
      <c r="J103" s="381"/>
      <c r="K103" s="381"/>
      <c r="L103" s="381"/>
      <c r="M103" s="381"/>
      <c r="N103" s="381"/>
      <c r="O103" s="381"/>
      <c r="P103" s="381"/>
      <c r="Q103" s="381"/>
      <c r="R103" s="381"/>
      <c r="S103" s="381"/>
      <c r="T103" s="381"/>
      <c r="U103" s="381"/>
      <c r="V103" s="381"/>
      <c r="W103" s="381"/>
      <c r="X103" s="381"/>
      <c r="Y103" s="381"/>
      <c r="Z103" s="381"/>
    </row>
    <row r="104">
      <c r="A104" s="381"/>
      <c r="B104" s="381"/>
      <c r="C104" s="381"/>
      <c r="D104" s="381"/>
      <c r="E104" s="381"/>
      <c r="F104" s="381"/>
      <c r="G104" s="381"/>
      <c r="H104" s="381"/>
      <c r="I104" s="381"/>
      <c r="J104" s="381"/>
      <c r="K104" s="381"/>
      <c r="L104" s="381"/>
      <c r="M104" s="381"/>
      <c r="N104" s="381"/>
      <c r="O104" s="381"/>
      <c r="P104" s="381"/>
      <c r="Q104" s="381"/>
      <c r="R104" s="381"/>
      <c r="S104" s="381"/>
      <c r="T104" s="381"/>
      <c r="U104" s="381"/>
      <c r="V104" s="381"/>
      <c r="W104" s="381"/>
      <c r="X104" s="381"/>
      <c r="Y104" s="381"/>
      <c r="Z104" s="381"/>
    </row>
    <row r="105">
      <c r="A105" s="381"/>
      <c r="B105" s="381"/>
      <c r="C105" s="381"/>
      <c r="D105" s="381"/>
      <c r="E105" s="381"/>
      <c r="F105" s="381"/>
      <c r="G105" s="381"/>
      <c r="H105" s="381"/>
      <c r="I105" s="381"/>
      <c r="J105" s="381"/>
      <c r="K105" s="381"/>
      <c r="L105" s="381"/>
      <c r="M105" s="381"/>
      <c r="N105" s="381"/>
      <c r="O105" s="381"/>
      <c r="P105" s="381"/>
      <c r="Q105" s="381"/>
      <c r="R105" s="381"/>
      <c r="S105" s="381"/>
      <c r="T105" s="381"/>
      <c r="U105" s="381"/>
      <c r="V105" s="381"/>
      <c r="W105" s="381"/>
      <c r="X105" s="381"/>
      <c r="Y105" s="381"/>
      <c r="Z105" s="381"/>
    </row>
    <row r="106">
      <c r="A106" s="381"/>
      <c r="B106" s="381"/>
      <c r="C106" s="381"/>
      <c r="D106" s="381"/>
      <c r="E106" s="381"/>
      <c r="F106" s="381"/>
      <c r="G106" s="381"/>
      <c r="H106" s="381"/>
      <c r="I106" s="381"/>
      <c r="J106" s="381"/>
      <c r="K106" s="381"/>
      <c r="L106" s="381"/>
      <c r="M106" s="381"/>
      <c r="N106" s="381"/>
      <c r="O106" s="381"/>
      <c r="P106" s="381"/>
      <c r="Q106" s="381"/>
      <c r="R106" s="381"/>
      <c r="S106" s="381"/>
      <c r="T106" s="381"/>
      <c r="U106" s="381"/>
      <c r="V106" s="381"/>
      <c r="W106" s="381"/>
      <c r="X106" s="381"/>
      <c r="Y106" s="381"/>
      <c r="Z106" s="381"/>
    </row>
    <row r="107">
      <c r="A107" s="381"/>
      <c r="B107" s="381"/>
      <c r="C107" s="381"/>
      <c r="D107" s="381"/>
      <c r="E107" s="381"/>
      <c r="F107" s="381"/>
      <c r="G107" s="381"/>
      <c r="H107" s="381"/>
      <c r="I107" s="381"/>
      <c r="J107" s="381"/>
      <c r="K107" s="381"/>
      <c r="L107" s="381"/>
      <c r="M107" s="381"/>
      <c r="N107" s="381"/>
      <c r="O107" s="381"/>
      <c r="P107" s="381"/>
      <c r="Q107" s="381"/>
      <c r="R107" s="381"/>
      <c r="S107" s="381"/>
      <c r="T107" s="381"/>
      <c r="U107" s="381"/>
      <c r="V107" s="381"/>
      <c r="W107" s="381"/>
      <c r="X107" s="381"/>
      <c r="Y107" s="381"/>
      <c r="Z107" s="381"/>
    </row>
    <row r="108">
      <c r="A108" s="381"/>
      <c r="B108" s="381"/>
      <c r="C108" s="381"/>
      <c r="D108" s="381"/>
      <c r="E108" s="381"/>
      <c r="F108" s="381"/>
      <c r="G108" s="381"/>
      <c r="H108" s="381"/>
      <c r="I108" s="381"/>
      <c r="J108" s="381"/>
      <c r="K108" s="381"/>
      <c r="L108" s="381"/>
      <c r="M108" s="381"/>
      <c r="N108" s="381"/>
      <c r="O108" s="381"/>
      <c r="P108" s="381"/>
      <c r="Q108" s="381"/>
      <c r="R108" s="381"/>
      <c r="S108" s="381"/>
      <c r="T108" s="381"/>
      <c r="U108" s="381"/>
      <c r="V108" s="381"/>
      <c r="W108" s="381"/>
      <c r="X108" s="381"/>
      <c r="Y108" s="381"/>
      <c r="Z108" s="381"/>
    </row>
    <row r="109">
      <c r="A109" s="381"/>
      <c r="B109" s="381"/>
      <c r="C109" s="381"/>
      <c r="D109" s="381"/>
      <c r="E109" s="381"/>
      <c r="F109" s="381"/>
      <c r="G109" s="381"/>
      <c r="H109" s="381"/>
      <c r="I109" s="381"/>
      <c r="J109" s="381"/>
      <c r="K109" s="381"/>
      <c r="L109" s="381"/>
      <c r="M109" s="381"/>
      <c r="N109" s="381"/>
      <c r="O109" s="381"/>
      <c r="P109" s="381"/>
      <c r="Q109" s="381"/>
      <c r="R109" s="381"/>
      <c r="S109" s="381"/>
      <c r="T109" s="381"/>
      <c r="U109" s="381"/>
      <c r="V109" s="381"/>
      <c r="W109" s="381"/>
      <c r="X109" s="381"/>
      <c r="Y109" s="381"/>
      <c r="Z109" s="381"/>
    </row>
    <row r="110">
      <c r="A110" s="381"/>
      <c r="B110" s="381"/>
      <c r="C110" s="381"/>
      <c r="D110" s="381"/>
      <c r="E110" s="381"/>
      <c r="F110" s="381"/>
      <c r="G110" s="381"/>
      <c r="H110" s="381"/>
      <c r="I110" s="381"/>
      <c r="J110" s="381"/>
      <c r="K110" s="381"/>
      <c r="L110" s="381"/>
      <c r="M110" s="381"/>
      <c r="N110" s="381"/>
      <c r="O110" s="381"/>
      <c r="P110" s="381"/>
      <c r="Q110" s="381"/>
      <c r="R110" s="381"/>
      <c r="S110" s="381"/>
      <c r="T110" s="381"/>
      <c r="U110" s="381"/>
      <c r="V110" s="381"/>
      <c r="W110" s="381"/>
      <c r="X110" s="381"/>
      <c r="Y110" s="381"/>
      <c r="Z110" s="381"/>
    </row>
    <row r="111">
      <c r="A111" s="381"/>
      <c r="B111" s="381"/>
      <c r="C111" s="381"/>
      <c r="D111" s="381"/>
      <c r="E111" s="381"/>
      <c r="F111" s="381"/>
      <c r="G111" s="381"/>
      <c r="H111" s="381"/>
      <c r="I111" s="381"/>
      <c r="J111" s="381"/>
      <c r="K111" s="381"/>
      <c r="L111" s="381"/>
      <c r="M111" s="381"/>
      <c r="N111" s="381"/>
      <c r="O111" s="381"/>
      <c r="P111" s="381"/>
      <c r="Q111" s="381"/>
      <c r="R111" s="381"/>
      <c r="S111" s="381"/>
      <c r="T111" s="381"/>
      <c r="U111" s="381"/>
      <c r="V111" s="381"/>
      <c r="W111" s="381"/>
      <c r="X111" s="381"/>
      <c r="Y111" s="381"/>
      <c r="Z111" s="381"/>
    </row>
    <row r="112">
      <c r="A112" s="381"/>
      <c r="B112" s="381"/>
      <c r="C112" s="381"/>
      <c r="D112" s="381"/>
      <c r="E112" s="381"/>
      <c r="F112" s="381"/>
      <c r="G112" s="381"/>
      <c r="H112" s="381"/>
      <c r="I112" s="381"/>
      <c r="J112" s="381"/>
      <c r="K112" s="381"/>
      <c r="L112" s="381"/>
      <c r="M112" s="381"/>
      <c r="N112" s="381"/>
      <c r="O112" s="381"/>
      <c r="P112" s="381"/>
      <c r="Q112" s="381"/>
      <c r="R112" s="381"/>
      <c r="S112" s="381"/>
      <c r="T112" s="381"/>
      <c r="U112" s="381"/>
      <c r="V112" s="381"/>
      <c r="W112" s="381"/>
      <c r="X112" s="381"/>
      <c r="Y112" s="381"/>
      <c r="Z112" s="381"/>
    </row>
    <row r="113">
      <c r="A113" s="381"/>
      <c r="B113" s="381"/>
      <c r="C113" s="381"/>
      <c r="D113" s="381"/>
      <c r="E113" s="381"/>
      <c r="F113" s="381"/>
      <c r="G113" s="381"/>
      <c r="H113" s="381"/>
      <c r="I113" s="381"/>
      <c r="J113" s="381"/>
      <c r="K113" s="381"/>
      <c r="L113" s="381"/>
      <c r="M113" s="381"/>
      <c r="N113" s="381"/>
      <c r="O113" s="381"/>
      <c r="P113" s="381"/>
      <c r="Q113" s="381"/>
      <c r="R113" s="381"/>
      <c r="S113" s="381"/>
      <c r="T113" s="381"/>
      <c r="U113" s="381"/>
      <c r="V113" s="381"/>
      <c r="W113" s="381"/>
      <c r="X113" s="381"/>
      <c r="Y113" s="381"/>
      <c r="Z113" s="381"/>
    </row>
    <row r="114">
      <c r="A114" s="381"/>
      <c r="B114" s="381"/>
      <c r="C114" s="381"/>
      <c r="D114" s="381"/>
      <c r="E114" s="381"/>
      <c r="F114" s="381"/>
      <c r="G114" s="381"/>
      <c r="H114" s="381"/>
      <c r="I114" s="381"/>
      <c r="J114" s="381"/>
      <c r="K114" s="381"/>
      <c r="L114" s="381"/>
      <c r="M114" s="381"/>
      <c r="N114" s="381"/>
      <c r="O114" s="381"/>
      <c r="P114" s="381"/>
      <c r="Q114" s="381"/>
      <c r="R114" s="381"/>
      <c r="S114" s="381"/>
      <c r="T114" s="381"/>
      <c r="U114" s="381"/>
      <c r="V114" s="381"/>
      <c r="W114" s="381"/>
      <c r="X114" s="381"/>
      <c r="Y114" s="381"/>
      <c r="Z114" s="381"/>
    </row>
    <row r="115">
      <c r="A115" s="381"/>
      <c r="B115" s="381"/>
      <c r="C115" s="381"/>
      <c r="D115" s="381"/>
      <c r="E115" s="381"/>
      <c r="F115" s="381"/>
      <c r="G115" s="381"/>
      <c r="H115" s="381"/>
      <c r="I115" s="381"/>
      <c r="J115" s="381"/>
      <c r="K115" s="381"/>
      <c r="L115" s="381"/>
      <c r="M115" s="381"/>
      <c r="N115" s="381"/>
      <c r="O115" s="381"/>
      <c r="P115" s="381"/>
      <c r="Q115" s="381"/>
      <c r="R115" s="381"/>
      <c r="S115" s="381"/>
      <c r="T115" s="381"/>
      <c r="U115" s="381"/>
      <c r="V115" s="381"/>
      <c r="W115" s="381"/>
      <c r="X115" s="381"/>
      <c r="Y115" s="381"/>
      <c r="Z115" s="381"/>
    </row>
    <row r="116">
      <c r="A116" s="381"/>
      <c r="B116" s="381"/>
      <c r="C116" s="381"/>
      <c r="D116" s="381"/>
      <c r="E116" s="381"/>
      <c r="F116" s="381"/>
      <c r="G116" s="381"/>
      <c r="H116" s="381"/>
      <c r="I116" s="381"/>
      <c r="J116" s="381"/>
      <c r="K116" s="381"/>
      <c r="L116" s="381"/>
      <c r="M116" s="381"/>
      <c r="N116" s="381"/>
      <c r="O116" s="381"/>
      <c r="P116" s="381"/>
      <c r="Q116" s="381"/>
      <c r="R116" s="381"/>
      <c r="S116" s="381"/>
      <c r="T116" s="381"/>
      <c r="U116" s="381"/>
      <c r="V116" s="381"/>
      <c r="W116" s="381"/>
      <c r="X116" s="381"/>
      <c r="Y116" s="381"/>
      <c r="Z116" s="381"/>
    </row>
    <row r="117">
      <c r="A117" s="381"/>
      <c r="B117" s="381"/>
      <c r="C117" s="381"/>
      <c r="D117" s="381"/>
      <c r="E117" s="381"/>
      <c r="F117" s="381"/>
      <c r="G117" s="381"/>
      <c r="H117" s="381"/>
      <c r="I117" s="381"/>
      <c r="J117" s="381"/>
      <c r="K117" s="381"/>
      <c r="L117" s="381"/>
      <c r="M117" s="381"/>
      <c r="N117" s="381"/>
      <c r="O117" s="381"/>
      <c r="P117" s="381"/>
      <c r="Q117" s="381"/>
      <c r="R117" s="381"/>
      <c r="S117" s="381"/>
      <c r="T117" s="381"/>
      <c r="U117" s="381"/>
      <c r="V117" s="381"/>
      <c r="W117" s="381"/>
      <c r="X117" s="381"/>
      <c r="Y117" s="381"/>
      <c r="Z117" s="381"/>
    </row>
    <row r="118">
      <c r="A118" s="381"/>
      <c r="B118" s="381"/>
      <c r="C118" s="381"/>
      <c r="D118" s="381"/>
      <c r="E118" s="381"/>
      <c r="F118" s="381"/>
      <c r="G118" s="381"/>
      <c r="H118" s="381"/>
      <c r="I118" s="381"/>
      <c r="J118" s="381"/>
      <c r="K118" s="381"/>
      <c r="L118" s="381"/>
      <c r="M118" s="381"/>
      <c r="N118" s="381"/>
      <c r="O118" s="381"/>
      <c r="P118" s="381"/>
      <c r="Q118" s="381"/>
      <c r="R118" s="381"/>
      <c r="S118" s="381"/>
      <c r="T118" s="381"/>
      <c r="U118" s="381"/>
      <c r="V118" s="381"/>
      <c r="W118" s="381"/>
      <c r="X118" s="381"/>
      <c r="Y118" s="381"/>
      <c r="Z118" s="381"/>
    </row>
    <row r="119">
      <c r="A119" s="381"/>
      <c r="B119" s="381"/>
      <c r="C119" s="381"/>
      <c r="D119" s="381"/>
      <c r="E119" s="381"/>
      <c r="F119" s="381"/>
      <c r="G119" s="381"/>
      <c r="H119" s="381"/>
      <c r="I119" s="381"/>
      <c r="J119" s="381"/>
      <c r="K119" s="381"/>
      <c r="L119" s="381"/>
      <c r="M119" s="381"/>
      <c r="N119" s="381"/>
      <c r="O119" s="381"/>
      <c r="P119" s="381"/>
      <c r="Q119" s="381"/>
      <c r="R119" s="381"/>
      <c r="S119" s="381"/>
      <c r="T119" s="381"/>
      <c r="U119" s="381"/>
      <c r="V119" s="381"/>
      <c r="W119" s="381"/>
      <c r="X119" s="381"/>
      <c r="Y119" s="381"/>
      <c r="Z119" s="381"/>
    </row>
    <row r="120">
      <c r="A120" s="381"/>
      <c r="B120" s="381"/>
      <c r="C120" s="381"/>
      <c r="D120" s="381"/>
      <c r="E120" s="381"/>
      <c r="F120" s="381"/>
      <c r="G120" s="381"/>
      <c r="H120" s="381"/>
      <c r="I120" s="381"/>
      <c r="J120" s="381"/>
      <c r="K120" s="381"/>
      <c r="L120" s="381"/>
      <c r="M120" s="381"/>
      <c r="N120" s="381"/>
      <c r="O120" s="381"/>
      <c r="P120" s="381"/>
      <c r="Q120" s="381"/>
      <c r="R120" s="381"/>
      <c r="S120" s="381"/>
      <c r="T120" s="381"/>
      <c r="U120" s="381"/>
      <c r="V120" s="381"/>
      <c r="W120" s="381"/>
      <c r="X120" s="381"/>
      <c r="Y120" s="381"/>
      <c r="Z120" s="381"/>
    </row>
    <row r="121">
      <c r="A121" s="381"/>
      <c r="B121" s="381"/>
      <c r="C121" s="381"/>
      <c r="D121" s="381"/>
      <c r="E121" s="381"/>
      <c r="F121" s="381"/>
      <c r="G121" s="381"/>
      <c r="H121" s="381"/>
      <c r="I121" s="381"/>
      <c r="J121" s="381"/>
      <c r="K121" s="381"/>
      <c r="L121" s="381"/>
      <c r="M121" s="381"/>
      <c r="N121" s="381"/>
      <c r="O121" s="381"/>
      <c r="P121" s="381"/>
      <c r="Q121" s="381"/>
      <c r="R121" s="381"/>
      <c r="S121" s="381"/>
      <c r="T121" s="381"/>
      <c r="U121" s="381"/>
      <c r="V121" s="381"/>
      <c r="W121" s="381"/>
      <c r="X121" s="381"/>
      <c r="Y121" s="381"/>
      <c r="Z121" s="381"/>
    </row>
    <row r="122">
      <c r="A122" s="381"/>
      <c r="B122" s="381"/>
      <c r="C122" s="381"/>
      <c r="D122" s="381"/>
      <c r="E122" s="381"/>
      <c r="F122" s="381"/>
      <c r="G122" s="381"/>
      <c r="H122" s="381"/>
      <c r="I122" s="381"/>
      <c r="J122" s="381"/>
      <c r="K122" s="381"/>
      <c r="L122" s="381"/>
      <c r="M122" s="381"/>
      <c r="N122" s="381"/>
      <c r="O122" s="381"/>
      <c r="P122" s="381"/>
      <c r="Q122" s="381"/>
      <c r="R122" s="381"/>
      <c r="S122" s="381"/>
      <c r="T122" s="381"/>
      <c r="U122" s="381"/>
      <c r="V122" s="381"/>
      <c r="W122" s="381"/>
      <c r="X122" s="381"/>
      <c r="Y122" s="381"/>
      <c r="Z122" s="381"/>
    </row>
    <row r="123">
      <c r="A123" s="381"/>
      <c r="B123" s="381"/>
      <c r="C123" s="381"/>
      <c r="D123" s="381"/>
      <c r="E123" s="381"/>
      <c r="F123" s="381"/>
      <c r="G123" s="381"/>
      <c r="H123" s="381"/>
      <c r="I123" s="381"/>
      <c r="J123" s="381"/>
      <c r="K123" s="381"/>
      <c r="L123" s="381"/>
      <c r="M123" s="381"/>
      <c r="N123" s="381"/>
      <c r="O123" s="381"/>
      <c r="P123" s="381"/>
      <c r="Q123" s="381"/>
      <c r="R123" s="381"/>
      <c r="S123" s="381"/>
      <c r="T123" s="381"/>
      <c r="U123" s="381"/>
      <c r="V123" s="381"/>
      <c r="W123" s="381"/>
      <c r="X123" s="381"/>
      <c r="Y123" s="381"/>
      <c r="Z123" s="381"/>
    </row>
    <row r="124">
      <c r="A124" s="381"/>
      <c r="B124" s="381"/>
      <c r="C124" s="381"/>
      <c r="D124" s="381"/>
      <c r="E124" s="381"/>
      <c r="F124" s="381"/>
      <c r="G124" s="381"/>
      <c r="H124" s="381"/>
      <c r="I124" s="381"/>
      <c r="J124" s="381"/>
      <c r="K124" s="381"/>
      <c r="L124" s="381"/>
      <c r="M124" s="381"/>
      <c r="N124" s="381"/>
      <c r="O124" s="381"/>
      <c r="P124" s="381"/>
      <c r="Q124" s="381"/>
      <c r="R124" s="381"/>
      <c r="S124" s="381"/>
      <c r="T124" s="381"/>
      <c r="U124" s="381"/>
      <c r="V124" s="381"/>
      <c r="W124" s="381"/>
      <c r="X124" s="381"/>
      <c r="Y124" s="381"/>
      <c r="Z124" s="381"/>
    </row>
    <row r="125">
      <c r="A125" s="381"/>
      <c r="B125" s="381"/>
      <c r="C125" s="381"/>
      <c r="D125" s="381"/>
      <c r="E125" s="381"/>
      <c r="F125" s="381"/>
      <c r="G125" s="381"/>
      <c r="H125" s="381"/>
      <c r="I125" s="381"/>
      <c r="J125" s="381"/>
      <c r="K125" s="381"/>
      <c r="L125" s="381"/>
      <c r="M125" s="381"/>
      <c r="N125" s="381"/>
      <c r="O125" s="381"/>
      <c r="P125" s="381"/>
      <c r="Q125" s="381"/>
      <c r="R125" s="381"/>
      <c r="S125" s="381"/>
      <c r="T125" s="381"/>
      <c r="U125" s="381"/>
      <c r="V125" s="381"/>
      <c r="W125" s="381"/>
      <c r="X125" s="381"/>
      <c r="Y125" s="381"/>
      <c r="Z125" s="381"/>
    </row>
    <row r="126">
      <c r="A126" s="381"/>
      <c r="B126" s="381"/>
      <c r="C126" s="381"/>
      <c r="D126" s="381"/>
      <c r="E126" s="381"/>
      <c r="F126" s="381"/>
      <c r="G126" s="381"/>
      <c r="H126" s="381"/>
      <c r="I126" s="381"/>
      <c r="J126" s="381"/>
      <c r="K126" s="381"/>
      <c r="L126" s="381"/>
      <c r="M126" s="381"/>
      <c r="N126" s="381"/>
      <c r="O126" s="381"/>
      <c r="P126" s="381"/>
      <c r="Q126" s="381"/>
      <c r="R126" s="381"/>
      <c r="S126" s="381"/>
      <c r="T126" s="381"/>
      <c r="U126" s="381"/>
      <c r="V126" s="381"/>
      <c r="W126" s="381"/>
      <c r="X126" s="381"/>
      <c r="Y126" s="381"/>
      <c r="Z126" s="381"/>
    </row>
    <row r="127">
      <c r="A127" s="381"/>
      <c r="B127" s="381"/>
      <c r="C127" s="381"/>
      <c r="D127" s="381"/>
      <c r="E127" s="381"/>
      <c r="F127" s="381"/>
      <c r="G127" s="381"/>
      <c r="H127" s="381"/>
      <c r="I127" s="381"/>
      <c r="J127" s="381"/>
      <c r="K127" s="381"/>
      <c r="L127" s="381"/>
      <c r="M127" s="381"/>
      <c r="N127" s="381"/>
      <c r="O127" s="381"/>
      <c r="P127" s="381"/>
      <c r="Q127" s="381"/>
      <c r="R127" s="381"/>
      <c r="S127" s="381"/>
      <c r="T127" s="381"/>
      <c r="U127" s="381"/>
      <c r="V127" s="381"/>
      <c r="W127" s="381"/>
      <c r="X127" s="381"/>
      <c r="Y127" s="381"/>
      <c r="Z127" s="381"/>
    </row>
    <row r="128">
      <c r="A128" s="381"/>
      <c r="B128" s="381"/>
      <c r="C128" s="381"/>
      <c r="D128" s="381"/>
      <c r="E128" s="381"/>
      <c r="F128" s="381"/>
      <c r="G128" s="381"/>
      <c r="H128" s="381"/>
      <c r="I128" s="381"/>
      <c r="J128" s="381"/>
      <c r="K128" s="381"/>
      <c r="L128" s="381"/>
      <c r="M128" s="381"/>
      <c r="N128" s="381"/>
      <c r="O128" s="381"/>
      <c r="P128" s="381"/>
      <c r="Q128" s="381"/>
      <c r="R128" s="381"/>
      <c r="S128" s="381"/>
      <c r="T128" s="381"/>
      <c r="U128" s="381"/>
      <c r="V128" s="381"/>
      <c r="W128" s="381"/>
      <c r="X128" s="381"/>
      <c r="Y128" s="381"/>
      <c r="Z128" s="381"/>
    </row>
    <row r="129">
      <c r="A129" s="381"/>
      <c r="B129" s="381"/>
      <c r="C129" s="381"/>
      <c r="D129" s="381"/>
      <c r="E129" s="381"/>
      <c r="F129" s="381"/>
      <c r="G129" s="381"/>
      <c r="H129" s="381"/>
      <c r="I129" s="381"/>
      <c r="J129" s="381"/>
      <c r="K129" s="381"/>
      <c r="L129" s="381"/>
      <c r="M129" s="381"/>
      <c r="N129" s="381"/>
      <c r="O129" s="381"/>
      <c r="P129" s="381"/>
      <c r="Q129" s="381"/>
      <c r="R129" s="381"/>
      <c r="S129" s="381"/>
      <c r="T129" s="381"/>
      <c r="U129" s="381"/>
      <c r="V129" s="381"/>
      <c r="W129" s="381"/>
      <c r="X129" s="381"/>
      <c r="Y129" s="381"/>
      <c r="Z129" s="381"/>
    </row>
    <row r="130">
      <c r="A130" s="381"/>
      <c r="B130" s="381"/>
      <c r="C130" s="381"/>
      <c r="D130" s="381"/>
      <c r="E130" s="381"/>
      <c r="F130" s="381"/>
      <c r="G130" s="381"/>
      <c r="H130" s="381"/>
      <c r="I130" s="381"/>
      <c r="J130" s="381"/>
      <c r="K130" s="381"/>
      <c r="L130" s="381"/>
      <c r="M130" s="381"/>
      <c r="N130" s="381"/>
      <c r="O130" s="381"/>
      <c r="P130" s="381"/>
      <c r="Q130" s="381"/>
      <c r="R130" s="381"/>
      <c r="S130" s="381"/>
      <c r="T130" s="381"/>
      <c r="U130" s="381"/>
      <c r="V130" s="381"/>
      <c r="W130" s="381"/>
      <c r="X130" s="381"/>
      <c r="Y130" s="381"/>
      <c r="Z130" s="381"/>
    </row>
    <row r="131">
      <c r="A131" s="381"/>
      <c r="B131" s="381"/>
      <c r="C131" s="381"/>
      <c r="D131" s="381"/>
      <c r="E131" s="381"/>
      <c r="F131" s="381"/>
      <c r="G131" s="381"/>
      <c r="H131" s="381"/>
      <c r="I131" s="381"/>
      <c r="J131" s="381"/>
      <c r="K131" s="381"/>
      <c r="L131" s="381"/>
      <c r="M131" s="381"/>
      <c r="N131" s="381"/>
      <c r="O131" s="381"/>
      <c r="P131" s="381"/>
      <c r="Q131" s="381"/>
      <c r="R131" s="381"/>
      <c r="S131" s="381"/>
      <c r="T131" s="381"/>
      <c r="U131" s="381"/>
      <c r="V131" s="381"/>
      <c r="W131" s="381"/>
      <c r="X131" s="381"/>
      <c r="Y131" s="381"/>
      <c r="Z131" s="381"/>
    </row>
    <row r="132">
      <c r="A132" s="381"/>
      <c r="B132" s="381"/>
      <c r="C132" s="381"/>
      <c r="D132" s="381"/>
      <c r="E132" s="381"/>
      <c r="F132" s="381"/>
      <c r="G132" s="381"/>
      <c r="H132" s="381"/>
      <c r="I132" s="381"/>
      <c r="J132" s="381"/>
      <c r="K132" s="381"/>
      <c r="L132" s="381"/>
      <c r="M132" s="381"/>
      <c r="N132" s="381"/>
      <c r="O132" s="381"/>
      <c r="P132" s="381"/>
      <c r="Q132" s="381"/>
      <c r="R132" s="381"/>
      <c r="S132" s="381"/>
      <c r="T132" s="381"/>
      <c r="U132" s="381"/>
      <c r="V132" s="381"/>
      <c r="W132" s="381"/>
      <c r="X132" s="381"/>
      <c r="Y132" s="381"/>
      <c r="Z132" s="381"/>
    </row>
    <row r="133">
      <c r="A133" s="381"/>
      <c r="B133" s="381"/>
      <c r="C133" s="381"/>
      <c r="D133" s="381"/>
      <c r="E133" s="381"/>
      <c r="F133" s="381"/>
      <c r="G133" s="381"/>
      <c r="H133" s="381"/>
      <c r="I133" s="381"/>
      <c r="J133" s="381"/>
      <c r="K133" s="381"/>
      <c r="L133" s="381"/>
      <c r="M133" s="381"/>
      <c r="N133" s="381"/>
      <c r="O133" s="381"/>
      <c r="P133" s="381"/>
      <c r="Q133" s="381"/>
      <c r="R133" s="381"/>
      <c r="S133" s="381"/>
      <c r="T133" s="381"/>
      <c r="U133" s="381"/>
      <c r="V133" s="381"/>
      <c r="W133" s="381"/>
      <c r="X133" s="381"/>
      <c r="Y133" s="381"/>
      <c r="Z133" s="381"/>
    </row>
    <row r="134">
      <c r="A134" s="381"/>
      <c r="B134" s="381"/>
      <c r="C134" s="381"/>
      <c r="D134" s="381"/>
      <c r="E134" s="381"/>
      <c r="F134" s="381"/>
      <c r="G134" s="381"/>
      <c r="H134" s="381"/>
      <c r="I134" s="381"/>
      <c r="J134" s="381"/>
      <c r="K134" s="381"/>
      <c r="L134" s="381"/>
      <c r="M134" s="381"/>
      <c r="N134" s="381"/>
      <c r="O134" s="381"/>
      <c r="P134" s="381"/>
      <c r="Q134" s="381"/>
      <c r="R134" s="381"/>
      <c r="S134" s="381"/>
      <c r="T134" s="381"/>
      <c r="U134" s="381"/>
      <c r="V134" s="381"/>
      <c r="W134" s="381"/>
      <c r="X134" s="381"/>
      <c r="Y134" s="381"/>
      <c r="Z134" s="381"/>
    </row>
    <row r="135">
      <c r="A135" s="381"/>
      <c r="B135" s="381"/>
      <c r="C135" s="381"/>
      <c r="D135" s="381"/>
      <c r="E135" s="381"/>
      <c r="F135" s="381"/>
      <c r="G135" s="381"/>
      <c r="H135" s="381"/>
      <c r="I135" s="381"/>
      <c r="J135" s="381"/>
      <c r="K135" s="381"/>
      <c r="L135" s="381"/>
      <c r="M135" s="381"/>
      <c r="N135" s="381"/>
      <c r="O135" s="381"/>
      <c r="P135" s="381"/>
      <c r="Q135" s="381"/>
      <c r="R135" s="381"/>
      <c r="S135" s="381"/>
      <c r="T135" s="381"/>
      <c r="U135" s="381"/>
      <c r="V135" s="381"/>
      <c r="W135" s="381"/>
      <c r="X135" s="381"/>
      <c r="Y135" s="381"/>
      <c r="Z135" s="381"/>
    </row>
    <row r="136">
      <c r="A136" s="381"/>
      <c r="B136" s="381"/>
      <c r="C136" s="381"/>
      <c r="D136" s="381"/>
      <c r="E136" s="381"/>
      <c r="F136" s="381"/>
      <c r="G136" s="381"/>
      <c r="H136" s="381"/>
      <c r="I136" s="381"/>
      <c r="J136" s="381"/>
      <c r="K136" s="381"/>
      <c r="L136" s="381"/>
      <c r="M136" s="381"/>
      <c r="N136" s="381"/>
      <c r="O136" s="381"/>
      <c r="P136" s="381"/>
      <c r="Q136" s="381"/>
      <c r="R136" s="381"/>
      <c r="S136" s="381"/>
      <c r="T136" s="381"/>
      <c r="U136" s="381"/>
      <c r="V136" s="381"/>
      <c r="W136" s="381"/>
      <c r="X136" s="381"/>
      <c r="Y136" s="381"/>
      <c r="Z136" s="381"/>
    </row>
    <row r="137">
      <c r="A137" s="381"/>
      <c r="B137" s="381"/>
      <c r="C137" s="381"/>
      <c r="D137" s="381"/>
      <c r="E137" s="381"/>
      <c r="F137" s="381"/>
      <c r="G137" s="381"/>
      <c r="H137" s="381"/>
      <c r="I137" s="381"/>
      <c r="J137" s="381"/>
      <c r="K137" s="381"/>
      <c r="L137" s="381"/>
      <c r="M137" s="381"/>
      <c r="N137" s="381"/>
      <c r="O137" s="381"/>
      <c r="P137" s="381"/>
      <c r="Q137" s="381"/>
      <c r="R137" s="381"/>
      <c r="S137" s="381"/>
      <c r="T137" s="381"/>
      <c r="U137" s="381"/>
      <c r="V137" s="381"/>
      <c r="W137" s="381"/>
      <c r="X137" s="381"/>
      <c r="Y137" s="381"/>
      <c r="Z137" s="381"/>
    </row>
    <row r="138">
      <c r="A138" s="381"/>
      <c r="B138" s="381"/>
      <c r="C138" s="381"/>
      <c r="D138" s="381"/>
      <c r="E138" s="381"/>
      <c r="F138" s="381"/>
      <c r="G138" s="381"/>
      <c r="H138" s="381"/>
      <c r="I138" s="381"/>
      <c r="J138" s="381"/>
      <c r="K138" s="381"/>
      <c r="L138" s="381"/>
      <c r="M138" s="381"/>
      <c r="N138" s="381"/>
      <c r="O138" s="381"/>
      <c r="P138" s="381"/>
      <c r="Q138" s="381"/>
      <c r="R138" s="381"/>
      <c r="S138" s="381"/>
      <c r="T138" s="381"/>
      <c r="U138" s="381"/>
      <c r="V138" s="381"/>
      <c r="W138" s="381"/>
      <c r="X138" s="381"/>
      <c r="Y138" s="381"/>
      <c r="Z138" s="381"/>
    </row>
    <row r="139">
      <c r="A139" s="381"/>
      <c r="B139" s="381"/>
      <c r="C139" s="381"/>
      <c r="D139" s="381"/>
      <c r="E139" s="381"/>
      <c r="F139" s="381"/>
      <c r="G139" s="381"/>
      <c r="H139" s="381"/>
      <c r="I139" s="381"/>
      <c r="J139" s="381"/>
      <c r="K139" s="381"/>
      <c r="L139" s="381"/>
      <c r="M139" s="381"/>
      <c r="N139" s="381"/>
      <c r="O139" s="381"/>
      <c r="P139" s="381"/>
      <c r="Q139" s="381"/>
      <c r="R139" s="381"/>
      <c r="S139" s="381"/>
      <c r="T139" s="381"/>
      <c r="U139" s="381"/>
      <c r="V139" s="381"/>
      <c r="W139" s="381"/>
      <c r="X139" s="381"/>
      <c r="Y139" s="381"/>
      <c r="Z139" s="381"/>
    </row>
    <row r="140">
      <c r="A140" s="381"/>
      <c r="B140" s="381"/>
      <c r="C140" s="381"/>
      <c r="D140" s="381"/>
      <c r="E140" s="381"/>
      <c r="F140" s="381"/>
      <c r="G140" s="381"/>
      <c r="H140" s="381"/>
      <c r="I140" s="381"/>
      <c r="J140" s="381"/>
      <c r="K140" s="381"/>
      <c r="L140" s="381"/>
      <c r="M140" s="381"/>
      <c r="N140" s="381"/>
      <c r="O140" s="381"/>
      <c r="P140" s="381"/>
      <c r="Q140" s="381"/>
      <c r="R140" s="381"/>
      <c r="S140" s="381"/>
      <c r="T140" s="381"/>
      <c r="U140" s="381"/>
      <c r="V140" s="381"/>
      <c r="W140" s="381"/>
      <c r="X140" s="381"/>
      <c r="Y140" s="381"/>
      <c r="Z140" s="381"/>
    </row>
    <row r="141">
      <c r="A141" s="381"/>
      <c r="B141" s="381"/>
      <c r="C141" s="381"/>
      <c r="D141" s="381"/>
      <c r="E141" s="381"/>
      <c r="F141" s="381"/>
      <c r="G141" s="381"/>
      <c r="H141" s="381"/>
      <c r="I141" s="381"/>
      <c r="J141" s="381"/>
      <c r="K141" s="381"/>
      <c r="L141" s="381"/>
      <c r="M141" s="381"/>
      <c r="N141" s="381"/>
      <c r="O141" s="381"/>
      <c r="P141" s="381"/>
      <c r="Q141" s="381"/>
      <c r="R141" s="381"/>
      <c r="S141" s="381"/>
      <c r="T141" s="381"/>
      <c r="U141" s="381"/>
      <c r="V141" s="381"/>
      <c r="W141" s="381"/>
      <c r="X141" s="381"/>
      <c r="Y141" s="381"/>
      <c r="Z141" s="381"/>
    </row>
    <row r="142">
      <c r="A142" s="381"/>
      <c r="B142" s="381"/>
      <c r="C142" s="381"/>
      <c r="D142" s="381"/>
      <c r="E142" s="381"/>
      <c r="F142" s="381"/>
      <c r="G142" s="381"/>
      <c r="H142" s="381"/>
      <c r="I142" s="381"/>
      <c r="J142" s="381"/>
      <c r="K142" s="381"/>
      <c r="L142" s="381"/>
      <c r="M142" s="381"/>
      <c r="N142" s="381"/>
      <c r="O142" s="381"/>
      <c r="P142" s="381"/>
      <c r="Q142" s="381"/>
      <c r="R142" s="381"/>
      <c r="S142" s="381"/>
      <c r="T142" s="381"/>
      <c r="U142" s="381"/>
      <c r="V142" s="381"/>
      <c r="W142" s="381"/>
      <c r="X142" s="381"/>
      <c r="Y142" s="381"/>
      <c r="Z142" s="381"/>
    </row>
    <row r="143">
      <c r="A143" s="381"/>
      <c r="B143" s="381"/>
      <c r="C143" s="381"/>
      <c r="D143" s="381"/>
      <c r="E143" s="381"/>
      <c r="F143" s="381"/>
      <c r="G143" s="381"/>
      <c r="H143" s="381"/>
      <c r="I143" s="381"/>
      <c r="J143" s="381"/>
      <c r="K143" s="381"/>
      <c r="L143" s="381"/>
      <c r="M143" s="381"/>
      <c r="N143" s="381"/>
      <c r="O143" s="381"/>
      <c r="P143" s="381"/>
      <c r="Q143" s="381"/>
      <c r="R143" s="381"/>
      <c r="S143" s="381"/>
      <c r="T143" s="381"/>
      <c r="U143" s="381"/>
      <c r="V143" s="381"/>
      <c r="W143" s="381"/>
      <c r="X143" s="381"/>
      <c r="Y143" s="381"/>
      <c r="Z143" s="381"/>
    </row>
    <row r="144">
      <c r="A144" s="381"/>
      <c r="B144" s="381"/>
      <c r="C144" s="381"/>
      <c r="D144" s="381"/>
      <c r="E144" s="381"/>
      <c r="F144" s="381"/>
      <c r="G144" s="381"/>
      <c r="H144" s="381"/>
      <c r="I144" s="381"/>
      <c r="J144" s="381"/>
      <c r="K144" s="381"/>
      <c r="L144" s="381"/>
      <c r="M144" s="381"/>
      <c r="N144" s="381"/>
      <c r="O144" s="381"/>
      <c r="P144" s="381"/>
      <c r="Q144" s="381"/>
      <c r="R144" s="381"/>
      <c r="S144" s="381"/>
      <c r="T144" s="381"/>
      <c r="U144" s="381"/>
      <c r="V144" s="381"/>
      <c r="W144" s="381"/>
      <c r="X144" s="381"/>
      <c r="Y144" s="381"/>
      <c r="Z144" s="381"/>
    </row>
    <row r="145">
      <c r="A145" s="381"/>
      <c r="B145" s="381"/>
      <c r="C145" s="381"/>
      <c r="D145" s="381"/>
      <c r="E145" s="381"/>
      <c r="F145" s="381"/>
      <c r="G145" s="381"/>
      <c r="H145" s="381"/>
      <c r="I145" s="381"/>
      <c r="J145" s="381"/>
      <c r="K145" s="381"/>
      <c r="L145" s="381"/>
      <c r="M145" s="381"/>
      <c r="N145" s="381"/>
      <c r="O145" s="381"/>
      <c r="P145" s="381"/>
      <c r="Q145" s="381"/>
      <c r="R145" s="381"/>
      <c r="S145" s="381"/>
      <c r="T145" s="381"/>
      <c r="U145" s="381"/>
      <c r="V145" s="381"/>
      <c r="W145" s="381"/>
      <c r="X145" s="381"/>
      <c r="Y145" s="381"/>
      <c r="Z145" s="381"/>
    </row>
    <row r="146">
      <c r="A146" s="381"/>
      <c r="B146" s="381"/>
      <c r="C146" s="381"/>
      <c r="D146" s="381"/>
      <c r="E146" s="381"/>
      <c r="F146" s="381"/>
      <c r="G146" s="381"/>
      <c r="H146" s="381"/>
      <c r="I146" s="381"/>
      <c r="J146" s="381"/>
      <c r="K146" s="381"/>
      <c r="L146" s="381"/>
      <c r="M146" s="381"/>
      <c r="N146" s="381"/>
      <c r="O146" s="381"/>
      <c r="P146" s="381"/>
      <c r="Q146" s="381"/>
      <c r="R146" s="381"/>
      <c r="S146" s="381"/>
      <c r="T146" s="381"/>
      <c r="U146" s="381"/>
      <c r="V146" s="381"/>
      <c r="W146" s="381"/>
      <c r="X146" s="381"/>
      <c r="Y146" s="381"/>
      <c r="Z146" s="381"/>
    </row>
    <row r="147">
      <c r="A147" s="381"/>
      <c r="B147" s="381"/>
      <c r="C147" s="381"/>
      <c r="D147" s="381"/>
      <c r="E147" s="381"/>
      <c r="F147" s="381"/>
      <c r="G147" s="381"/>
      <c r="H147" s="381"/>
      <c r="I147" s="381"/>
      <c r="J147" s="381"/>
      <c r="K147" s="381"/>
      <c r="L147" s="381"/>
      <c r="M147" s="381"/>
      <c r="N147" s="381"/>
      <c r="O147" s="381"/>
      <c r="P147" s="381"/>
      <c r="Q147" s="381"/>
      <c r="R147" s="381"/>
      <c r="S147" s="381"/>
      <c r="T147" s="381"/>
      <c r="U147" s="381"/>
      <c r="V147" s="381"/>
      <c r="W147" s="381"/>
      <c r="X147" s="381"/>
      <c r="Y147" s="381"/>
      <c r="Z147" s="381"/>
    </row>
    <row r="148">
      <c r="A148" s="381"/>
      <c r="B148" s="381"/>
      <c r="C148" s="381"/>
      <c r="D148" s="381"/>
      <c r="E148" s="381"/>
      <c r="F148" s="381"/>
      <c r="G148" s="381"/>
      <c r="H148" s="381"/>
      <c r="I148" s="381"/>
      <c r="J148" s="381"/>
      <c r="K148" s="381"/>
      <c r="L148" s="381"/>
      <c r="M148" s="381"/>
      <c r="N148" s="381"/>
      <c r="O148" s="381"/>
      <c r="P148" s="381"/>
      <c r="Q148" s="381"/>
      <c r="R148" s="381"/>
      <c r="S148" s="381"/>
      <c r="T148" s="381"/>
      <c r="U148" s="381"/>
      <c r="V148" s="381"/>
      <c r="W148" s="381"/>
      <c r="X148" s="381"/>
      <c r="Y148" s="381"/>
      <c r="Z148" s="381"/>
    </row>
    <row r="149">
      <c r="A149" s="381"/>
      <c r="B149" s="381"/>
      <c r="C149" s="381"/>
      <c r="D149" s="381"/>
      <c r="E149" s="381"/>
      <c r="F149" s="381"/>
      <c r="G149" s="381"/>
      <c r="H149" s="381"/>
      <c r="I149" s="381"/>
      <c r="J149" s="381"/>
      <c r="K149" s="381"/>
      <c r="L149" s="381"/>
      <c r="M149" s="381"/>
      <c r="N149" s="381"/>
      <c r="O149" s="381"/>
      <c r="P149" s="381"/>
      <c r="Q149" s="381"/>
      <c r="R149" s="381"/>
      <c r="S149" s="381"/>
      <c r="T149" s="381"/>
      <c r="U149" s="381"/>
      <c r="V149" s="381"/>
      <c r="W149" s="381"/>
      <c r="X149" s="381"/>
      <c r="Y149" s="381"/>
      <c r="Z149" s="381"/>
    </row>
    <row r="150">
      <c r="A150" s="381"/>
      <c r="B150" s="381"/>
      <c r="C150" s="381"/>
      <c r="D150" s="381"/>
      <c r="E150" s="381"/>
      <c r="F150" s="381"/>
      <c r="G150" s="381"/>
      <c r="H150" s="381"/>
      <c r="I150" s="381"/>
      <c r="J150" s="381"/>
      <c r="K150" s="381"/>
      <c r="L150" s="381"/>
      <c r="M150" s="381"/>
      <c r="N150" s="381"/>
      <c r="O150" s="381"/>
      <c r="P150" s="381"/>
      <c r="Q150" s="381"/>
      <c r="R150" s="381"/>
      <c r="S150" s="381"/>
      <c r="T150" s="381"/>
      <c r="U150" s="381"/>
      <c r="V150" s="381"/>
      <c r="W150" s="381"/>
      <c r="X150" s="381"/>
      <c r="Y150" s="381"/>
      <c r="Z150" s="381"/>
    </row>
    <row r="151">
      <c r="A151" s="381"/>
      <c r="B151" s="381"/>
      <c r="C151" s="381"/>
      <c r="D151" s="381"/>
      <c r="E151" s="381"/>
      <c r="F151" s="381"/>
      <c r="G151" s="381"/>
      <c r="H151" s="381"/>
      <c r="I151" s="381"/>
      <c r="J151" s="381"/>
      <c r="K151" s="381"/>
      <c r="L151" s="381"/>
      <c r="M151" s="381"/>
      <c r="N151" s="381"/>
      <c r="O151" s="381"/>
      <c r="P151" s="381"/>
      <c r="Q151" s="381"/>
      <c r="R151" s="381"/>
      <c r="S151" s="381"/>
      <c r="T151" s="381"/>
      <c r="U151" s="381"/>
      <c r="V151" s="381"/>
      <c r="W151" s="381"/>
      <c r="X151" s="381"/>
      <c r="Y151" s="381"/>
      <c r="Z151" s="381"/>
    </row>
    <row r="152">
      <c r="A152" s="381"/>
      <c r="B152" s="381"/>
      <c r="C152" s="381"/>
      <c r="D152" s="381"/>
      <c r="E152" s="381"/>
      <c r="F152" s="381"/>
      <c r="G152" s="381"/>
      <c r="H152" s="381"/>
      <c r="I152" s="381"/>
      <c r="J152" s="381"/>
      <c r="K152" s="381"/>
      <c r="L152" s="381"/>
      <c r="M152" s="381"/>
      <c r="N152" s="381"/>
      <c r="O152" s="381"/>
      <c r="P152" s="381"/>
      <c r="Q152" s="381"/>
      <c r="R152" s="381"/>
      <c r="S152" s="381"/>
      <c r="T152" s="381"/>
      <c r="U152" s="381"/>
      <c r="V152" s="381"/>
      <c r="W152" s="381"/>
      <c r="X152" s="381"/>
      <c r="Y152" s="381"/>
      <c r="Z152" s="381"/>
    </row>
    <row r="153">
      <c r="A153" s="381"/>
      <c r="B153" s="381"/>
      <c r="C153" s="381"/>
      <c r="D153" s="381"/>
      <c r="E153" s="381"/>
      <c r="F153" s="381"/>
      <c r="G153" s="381"/>
      <c r="H153" s="381"/>
      <c r="I153" s="381"/>
      <c r="J153" s="381"/>
      <c r="K153" s="381"/>
      <c r="L153" s="381"/>
      <c r="M153" s="381"/>
      <c r="N153" s="381"/>
      <c r="O153" s="381"/>
      <c r="P153" s="381"/>
      <c r="Q153" s="381"/>
      <c r="R153" s="381"/>
      <c r="S153" s="381"/>
      <c r="T153" s="381"/>
      <c r="U153" s="381"/>
      <c r="V153" s="381"/>
      <c r="W153" s="381"/>
      <c r="X153" s="381"/>
      <c r="Y153" s="381"/>
      <c r="Z153" s="381"/>
    </row>
    <row r="154">
      <c r="A154" s="381"/>
      <c r="B154" s="381"/>
      <c r="C154" s="381"/>
      <c r="D154" s="381"/>
      <c r="E154" s="381"/>
      <c r="F154" s="381"/>
      <c r="G154" s="381"/>
      <c r="H154" s="381"/>
      <c r="I154" s="381"/>
      <c r="J154" s="381"/>
      <c r="K154" s="381"/>
      <c r="L154" s="381"/>
      <c r="M154" s="381"/>
      <c r="N154" s="381"/>
      <c r="O154" s="381"/>
      <c r="P154" s="381"/>
      <c r="Q154" s="381"/>
      <c r="R154" s="381"/>
      <c r="S154" s="381"/>
      <c r="T154" s="381"/>
      <c r="U154" s="381"/>
      <c r="V154" s="381"/>
      <c r="W154" s="381"/>
      <c r="X154" s="381"/>
      <c r="Y154" s="381"/>
      <c r="Z154" s="381"/>
    </row>
    <row r="155">
      <c r="A155" s="381"/>
      <c r="B155" s="381"/>
      <c r="C155" s="381"/>
      <c r="D155" s="381"/>
      <c r="E155" s="381"/>
      <c r="F155" s="381"/>
      <c r="G155" s="381"/>
      <c r="H155" s="381"/>
      <c r="I155" s="381"/>
      <c r="J155" s="381"/>
      <c r="K155" s="381"/>
      <c r="L155" s="381"/>
      <c r="M155" s="381"/>
      <c r="N155" s="381"/>
      <c r="O155" s="381"/>
      <c r="P155" s="381"/>
      <c r="Q155" s="381"/>
      <c r="R155" s="381"/>
      <c r="S155" s="381"/>
      <c r="T155" s="381"/>
      <c r="U155" s="381"/>
      <c r="V155" s="381"/>
      <c r="W155" s="381"/>
      <c r="X155" s="381"/>
      <c r="Y155" s="381"/>
      <c r="Z155" s="381"/>
    </row>
    <row r="156">
      <c r="A156" s="381"/>
      <c r="B156" s="381"/>
      <c r="C156" s="381"/>
      <c r="D156" s="381"/>
      <c r="E156" s="381"/>
      <c r="F156" s="381"/>
      <c r="G156" s="381"/>
      <c r="H156" s="381"/>
      <c r="I156" s="381"/>
      <c r="J156" s="381"/>
      <c r="K156" s="381"/>
      <c r="L156" s="381"/>
      <c r="M156" s="381"/>
      <c r="N156" s="381"/>
      <c r="O156" s="381"/>
      <c r="P156" s="381"/>
      <c r="Q156" s="381"/>
      <c r="R156" s="381"/>
      <c r="S156" s="381"/>
      <c r="T156" s="381"/>
      <c r="U156" s="381"/>
      <c r="V156" s="381"/>
      <c r="W156" s="381"/>
      <c r="X156" s="381"/>
      <c r="Y156" s="381"/>
      <c r="Z156" s="381"/>
    </row>
    <row r="157">
      <c r="A157" s="381"/>
      <c r="B157" s="381"/>
      <c r="C157" s="381"/>
      <c r="D157" s="381"/>
      <c r="E157" s="381"/>
      <c r="F157" s="381"/>
      <c r="G157" s="381"/>
      <c r="H157" s="381"/>
      <c r="I157" s="381"/>
      <c r="J157" s="381"/>
      <c r="K157" s="381"/>
      <c r="L157" s="381"/>
      <c r="M157" s="381"/>
      <c r="N157" s="381"/>
      <c r="O157" s="381"/>
      <c r="P157" s="381"/>
      <c r="Q157" s="381"/>
      <c r="R157" s="381"/>
      <c r="S157" s="381"/>
      <c r="T157" s="381"/>
      <c r="U157" s="381"/>
      <c r="V157" s="381"/>
      <c r="W157" s="381"/>
      <c r="X157" s="381"/>
      <c r="Y157" s="381"/>
      <c r="Z157" s="381"/>
    </row>
    <row r="158">
      <c r="A158" s="381"/>
      <c r="B158" s="381"/>
      <c r="C158" s="381"/>
      <c r="D158" s="381"/>
      <c r="E158" s="381"/>
      <c r="F158" s="381"/>
      <c r="G158" s="381"/>
      <c r="H158" s="381"/>
      <c r="I158" s="381"/>
      <c r="J158" s="381"/>
      <c r="K158" s="381"/>
      <c r="L158" s="381"/>
      <c r="M158" s="381"/>
      <c r="N158" s="381"/>
      <c r="O158" s="381"/>
      <c r="P158" s="381"/>
      <c r="Q158" s="381"/>
      <c r="R158" s="381"/>
      <c r="S158" s="381"/>
      <c r="T158" s="381"/>
      <c r="U158" s="381"/>
      <c r="V158" s="381"/>
      <c r="W158" s="381"/>
      <c r="X158" s="381"/>
      <c r="Y158" s="381"/>
      <c r="Z158" s="381"/>
    </row>
    <row r="159">
      <c r="A159" s="381"/>
      <c r="B159" s="381"/>
      <c r="C159" s="381"/>
      <c r="D159" s="381"/>
      <c r="E159" s="381"/>
      <c r="F159" s="381"/>
      <c r="G159" s="381"/>
      <c r="H159" s="381"/>
      <c r="I159" s="381"/>
      <c r="J159" s="381"/>
      <c r="K159" s="381"/>
      <c r="L159" s="381"/>
      <c r="M159" s="381"/>
      <c r="N159" s="381"/>
      <c r="O159" s="381"/>
      <c r="P159" s="381"/>
      <c r="Q159" s="381"/>
      <c r="R159" s="381"/>
      <c r="S159" s="381"/>
      <c r="T159" s="381"/>
      <c r="U159" s="381"/>
      <c r="V159" s="381"/>
      <c r="W159" s="381"/>
      <c r="X159" s="381"/>
      <c r="Y159" s="381"/>
      <c r="Z159" s="381"/>
    </row>
    <row r="160">
      <c r="A160" s="381"/>
      <c r="B160" s="381"/>
      <c r="C160" s="381"/>
      <c r="D160" s="381"/>
      <c r="E160" s="381"/>
      <c r="F160" s="381"/>
      <c r="G160" s="381"/>
      <c r="H160" s="381"/>
      <c r="I160" s="381"/>
      <c r="J160" s="381"/>
      <c r="K160" s="381"/>
      <c r="L160" s="381"/>
      <c r="M160" s="381"/>
      <c r="N160" s="381"/>
      <c r="O160" s="381"/>
      <c r="P160" s="381"/>
      <c r="Q160" s="381"/>
      <c r="R160" s="381"/>
      <c r="S160" s="381"/>
      <c r="T160" s="381"/>
      <c r="U160" s="381"/>
      <c r="V160" s="381"/>
      <c r="W160" s="381"/>
      <c r="X160" s="381"/>
      <c r="Y160" s="381"/>
      <c r="Z160" s="381"/>
    </row>
    <row r="161">
      <c r="A161" s="381"/>
      <c r="B161" s="381"/>
      <c r="C161" s="381"/>
      <c r="D161" s="381"/>
      <c r="E161" s="381"/>
      <c r="F161" s="381"/>
      <c r="G161" s="381"/>
      <c r="H161" s="381"/>
      <c r="I161" s="381"/>
      <c r="J161" s="381"/>
      <c r="K161" s="381"/>
      <c r="L161" s="381"/>
      <c r="M161" s="381"/>
      <c r="N161" s="381"/>
      <c r="O161" s="381"/>
      <c r="P161" s="381"/>
      <c r="Q161" s="381"/>
      <c r="R161" s="381"/>
      <c r="S161" s="381"/>
      <c r="T161" s="381"/>
      <c r="U161" s="381"/>
      <c r="V161" s="381"/>
      <c r="W161" s="381"/>
      <c r="X161" s="381"/>
      <c r="Y161" s="381"/>
      <c r="Z161" s="381"/>
    </row>
    <row r="162">
      <c r="A162" s="381"/>
      <c r="B162" s="381"/>
      <c r="C162" s="381"/>
      <c r="D162" s="381"/>
      <c r="E162" s="381"/>
      <c r="F162" s="381"/>
      <c r="G162" s="381"/>
      <c r="H162" s="381"/>
      <c r="I162" s="381"/>
      <c r="J162" s="381"/>
      <c r="K162" s="381"/>
      <c r="L162" s="381"/>
      <c r="M162" s="381"/>
      <c r="N162" s="381"/>
      <c r="O162" s="381"/>
      <c r="P162" s="381"/>
      <c r="Q162" s="381"/>
      <c r="R162" s="381"/>
      <c r="S162" s="381"/>
      <c r="T162" s="381"/>
      <c r="U162" s="381"/>
      <c r="V162" s="381"/>
      <c r="W162" s="381"/>
      <c r="X162" s="381"/>
      <c r="Y162" s="381"/>
      <c r="Z162" s="381"/>
    </row>
    <row r="163">
      <c r="A163" s="381"/>
      <c r="B163" s="381"/>
      <c r="C163" s="381"/>
      <c r="D163" s="381"/>
      <c r="E163" s="381"/>
      <c r="F163" s="381"/>
      <c r="G163" s="381"/>
      <c r="H163" s="381"/>
      <c r="I163" s="381"/>
      <c r="J163" s="381"/>
      <c r="K163" s="381"/>
      <c r="L163" s="381"/>
      <c r="M163" s="381"/>
      <c r="N163" s="381"/>
      <c r="O163" s="381"/>
      <c r="P163" s="381"/>
      <c r="Q163" s="381"/>
      <c r="R163" s="381"/>
      <c r="S163" s="381"/>
      <c r="T163" s="381"/>
      <c r="U163" s="381"/>
      <c r="V163" s="381"/>
      <c r="W163" s="381"/>
      <c r="X163" s="381"/>
      <c r="Y163" s="381"/>
      <c r="Z163" s="381"/>
    </row>
    <row r="164">
      <c r="A164" s="381"/>
      <c r="B164" s="381"/>
      <c r="C164" s="381"/>
      <c r="D164" s="381"/>
      <c r="E164" s="381"/>
      <c r="F164" s="381"/>
      <c r="G164" s="381"/>
      <c r="H164" s="381"/>
      <c r="I164" s="381"/>
      <c r="J164" s="381"/>
      <c r="K164" s="381"/>
      <c r="L164" s="381"/>
      <c r="M164" s="381"/>
      <c r="N164" s="381"/>
      <c r="O164" s="381"/>
      <c r="P164" s="381"/>
      <c r="Q164" s="381"/>
      <c r="R164" s="381"/>
      <c r="S164" s="381"/>
      <c r="T164" s="381"/>
      <c r="U164" s="381"/>
      <c r="V164" s="381"/>
      <c r="W164" s="381"/>
      <c r="X164" s="381"/>
      <c r="Y164" s="381"/>
      <c r="Z164" s="381"/>
    </row>
    <row r="165">
      <c r="A165" s="381"/>
      <c r="B165" s="381"/>
      <c r="C165" s="381"/>
      <c r="D165" s="381"/>
      <c r="E165" s="381"/>
      <c r="F165" s="381"/>
      <c r="G165" s="381"/>
      <c r="H165" s="381"/>
      <c r="I165" s="381"/>
      <c r="J165" s="381"/>
      <c r="K165" s="381"/>
      <c r="L165" s="381"/>
      <c r="M165" s="381"/>
      <c r="N165" s="381"/>
      <c r="O165" s="381"/>
      <c r="P165" s="381"/>
      <c r="Q165" s="381"/>
      <c r="R165" s="381"/>
      <c r="S165" s="381"/>
      <c r="T165" s="381"/>
      <c r="U165" s="381"/>
      <c r="V165" s="381"/>
      <c r="W165" s="381"/>
      <c r="X165" s="381"/>
      <c r="Y165" s="381"/>
      <c r="Z165" s="381"/>
    </row>
    <row r="166">
      <c r="A166" s="381"/>
      <c r="B166" s="381"/>
      <c r="C166" s="381"/>
      <c r="D166" s="381"/>
      <c r="E166" s="381"/>
      <c r="F166" s="381"/>
      <c r="G166" s="381"/>
      <c r="H166" s="381"/>
      <c r="I166" s="381"/>
      <c r="J166" s="381"/>
      <c r="K166" s="381"/>
      <c r="L166" s="381"/>
      <c r="M166" s="381"/>
      <c r="N166" s="381"/>
      <c r="O166" s="381"/>
      <c r="P166" s="381"/>
      <c r="Q166" s="381"/>
      <c r="R166" s="381"/>
      <c r="S166" s="381"/>
      <c r="T166" s="381"/>
      <c r="U166" s="381"/>
      <c r="V166" s="381"/>
      <c r="W166" s="381"/>
      <c r="X166" s="381"/>
      <c r="Y166" s="381"/>
      <c r="Z166" s="381"/>
    </row>
    <row r="167">
      <c r="A167" s="381"/>
      <c r="B167" s="381"/>
      <c r="C167" s="381"/>
      <c r="D167" s="381"/>
      <c r="E167" s="381"/>
      <c r="F167" s="381"/>
      <c r="G167" s="381"/>
      <c r="H167" s="381"/>
      <c r="I167" s="381"/>
      <c r="J167" s="381"/>
      <c r="K167" s="381"/>
      <c r="L167" s="381"/>
      <c r="M167" s="381"/>
      <c r="N167" s="381"/>
      <c r="O167" s="381"/>
      <c r="P167" s="381"/>
      <c r="Q167" s="381"/>
      <c r="R167" s="381"/>
      <c r="S167" s="381"/>
      <c r="T167" s="381"/>
      <c r="U167" s="381"/>
      <c r="V167" s="381"/>
      <c r="W167" s="381"/>
      <c r="X167" s="381"/>
      <c r="Y167" s="381"/>
      <c r="Z167" s="381"/>
    </row>
    <row r="168">
      <c r="A168" s="381"/>
      <c r="B168" s="381"/>
      <c r="C168" s="381"/>
      <c r="D168" s="381"/>
      <c r="E168" s="381"/>
      <c r="F168" s="381"/>
      <c r="G168" s="381"/>
      <c r="H168" s="381"/>
      <c r="I168" s="381"/>
      <c r="J168" s="381"/>
      <c r="K168" s="381"/>
      <c r="L168" s="381"/>
      <c r="M168" s="381"/>
      <c r="N168" s="381"/>
      <c r="O168" s="381"/>
      <c r="P168" s="381"/>
      <c r="Q168" s="381"/>
      <c r="R168" s="381"/>
      <c r="S168" s="381"/>
      <c r="T168" s="381"/>
      <c r="U168" s="381"/>
      <c r="V168" s="381"/>
      <c r="W168" s="381"/>
      <c r="X168" s="381"/>
      <c r="Y168" s="381"/>
      <c r="Z168" s="381"/>
    </row>
    <row r="169">
      <c r="A169" s="381"/>
      <c r="B169" s="381"/>
      <c r="C169" s="381"/>
      <c r="D169" s="381"/>
      <c r="E169" s="381"/>
      <c r="F169" s="381"/>
      <c r="G169" s="381"/>
      <c r="H169" s="381"/>
      <c r="I169" s="381"/>
      <c r="J169" s="381"/>
      <c r="K169" s="381"/>
      <c r="L169" s="381"/>
      <c r="M169" s="381"/>
      <c r="N169" s="381"/>
      <c r="O169" s="381"/>
      <c r="P169" s="381"/>
      <c r="Q169" s="381"/>
      <c r="R169" s="381"/>
      <c r="S169" s="381"/>
      <c r="T169" s="381"/>
      <c r="U169" s="381"/>
      <c r="V169" s="381"/>
      <c r="W169" s="381"/>
      <c r="X169" s="381"/>
      <c r="Y169" s="381"/>
      <c r="Z169" s="381"/>
    </row>
    <row r="170">
      <c r="A170" s="381"/>
      <c r="B170" s="381"/>
      <c r="C170" s="381"/>
      <c r="D170" s="381"/>
      <c r="E170" s="381"/>
      <c r="F170" s="381"/>
      <c r="G170" s="381"/>
      <c r="H170" s="381"/>
      <c r="I170" s="381"/>
      <c r="J170" s="381"/>
      <c r="K170" s="381"/>
      <c r="L170" s="381"/>
      <c r="M170" s="381"/>
      <c r="N170" s="381"/>
      <c r="O170" s="381"/>
      <c r="P170" s="381"/>
      <c r="Q170" s="381"/>
      <c r="R170" s="381"/>
      <c r="S170" s="381"/>
      <c r="T170" s="381"/>
      <c r="U170" s="381"/>
      <c r="V170" s="381"/>
      <c r="W170" s="381"/>
      <c r="X170" s="381"/>
      <c r="Y170" s="381"/>
      <c r="Z170" s="381"/>
    </row>
    <row r="171">
      <c r="A171" s="381"/>
      <c r="B171" s="381"/>
      <c r="C171" s="381"/>
      <c r="D171" s="381"/>
      <c r="E171" s="381"/>
      <c r="F171" s="381"/>
      <c r="G171" s="381"/>
      <c r="H171" s="381"/>
      <c r="I171" s="381"/>
      <c r="J171" s="381"/>
      <c r="K171" s="381"/>
      <c r="L171" s="381"/>
      <c r="M171" s="381"/>
      <c r="N171" s="381"/>
      <c r="O171" s="381"/>
      <c r="P171" s="381"/>
      <c r="Q171" s="381"/>
      <c r="R171" s="381"/>
      <c r="S171" s="381"/>
      <c r="T171" s="381"/>
      <c r="U171" s="381"/>
      <c r="V171" s="381"/>
      <c r="W171" s="381"/>
      <c r="X171" s="381"/>
      <c r="Y171" s="381"/>
      <c r="Z171" s="381"/>
    </row>
    <row r="172">
      <c r="A172" s="381"/>
      <c r="B172" s="381"/>
      <c r="C172" s="381"/>
      <c r="D172" s="381"/>
      <c r="E172" s="381"/>
      <c r="F172" s="381"/>
      <c r="G172" s="381"/>
      <c r="H172" s="381"/>
      <c r="I172" s="381"/>
      <c r="J172" s="381"/>
      <c r="K172" s="381"/>
      <c r="L172" s="381"/>
      <c r="M172" s="381"/>
      <c r="N172" s="381"/>
      <c r="O172" s="381"/>
      <c r="P172" s="381"/>
      <c r="Q172" s="381"/>
      <c r="R172" s="381"/>
      <c r="S172" s="381"/>
      <c r="T172" s="381"/>
      <c r="U172" s="381"/>
      <c r="V172" s="381"/>
      <c r="W172" s="381"/>
      <c r="X172" s="381"/>
      <c r="Y172" s="381"/>
      <c r="Z172" s="381"/>
    </row>
    <row r="173">
      <c r="A173" s="381"/>
      <c r="B173" s="381"/>
      <c r="C173" s="381"/>
      <c r="D173" s="381"/>
      <c r="E173" s="381"/>
      <c r="F173" s="381"/>
      <c r="G173" s="381"/>
      <c r="H173" s="381"/>
      <c r="I173" s="381"/>
      <c r="J173" s="381"/>
      <c r="K173" s="381"/>
      <c r="L173" s="381"/>
      <c r="M173" s="381"/>
      <c r="N173" s="381"/>
      <c r="O173" s="381"/>
      <c r="P173" s="381"/>
      <c r="Q173" s="381"/>
      <c r="R173" s="381"/>
      <c r="S173" s="381"/>
      <c r="T173" s="381"/>
      <c r="U173" s="381"/>
      <c r="V173" s="381"/>
      <c r="W173" s="381"/>
      <c r="X173" s="381"/>
      <c r="Y173" s="381"/>
      <c r="Z173" s="381"/>
    </row>
    <row r="174">
      <c r="A174" s="381"/>
      <c r="B174" s="381"/>
      <c r="C174" s="381"/>
      <c r="D174" s="381"/>
      <c r="E174" s="381"/>
      <c r="F174" s="381"/>
      <c r="G174" s="381"/>
      <c r="H174" s="381"/>
      <c r="I174" s="381"/>
      <c r="J174" s="381"/>
      <c r="K174" s="381"/>
      <c r="L174" s="381"/>
      <c r="M174" s="381"/>
      <c r="N174" s="381"/>
      <c r="O174" s="381"/>
      <c r="P174" s="381"/>
      <c r="Q174" s="381"/>
      <c r="R174" s="381"/>
      <c r="S174" s="381"/>
      <c r="T174" s="381"/>
      <c r="U174" s="381"/>
      <c r="V174" s="381"/>
      <c r="W174" s="381"/>
      <c r="X174" s="381"/>
      <c r="Y174" s="381"/>
      <c r="Z174" s="381"/>
    </row>
    <row r="175">
      <c r="A175" s="381"/>
      <c r="B175" s="381"/>
      <c r="C175" s="381"/>
      <c r="D175" s="381"/>
      <c r="E175" s="381"/>
      <c r="F175" s="381"/>
      <c r="G175" s="381"/>
      <c r="H175" s="381"/>
      <c r="I175" s="381"/>
      <c r="J175" s="381"/>
      <c r="K175" s="381"/>
      <c r="L175" s="381"/>
      <c r="M175" s="381"/>
      <c r="N175" s="381"/>
      <c r="O175" s="381"/>
      <c r="P175" s="381"/>
      <c r="Q175" s="381"/>
      <c r="R175" s="381"/>
      <c r="S175" s="381"/>
      <c r="T175" s="381"/>
      <c r="U175" s="381"/>
      <c r="V175" s="381"/>
      <c r="W175" s="381"/>
      <c r="X175" s="381"/>
      <c r="Y175" s="381"/>
      <c r="Z175" s="381"/>
    </row>
    <row r="176">
      <c r="A176" s="381"/>
      <c r="B176" s="381"/>
      <c r="C176" s="381"/>
      <c r="D176" s="381"/>
      <c r="E176" s="381"/>
      <c r="F176" s="381"/>
      <c r="G176" s="381"/>
      <c r="H176" s="381"/>
      <c r="I176" s="381"/>
      <c r="J176" s="381"/>
      <c r="K176" s="381"/>
      <c r="L176" s="381"/>
      <c r="M176" s="381"/>
      <c r="N176" s="381"/>
      <c r="O176" s="381"/>
      <c r="P176" s="381"/>
      <c r="Q176" s="381"/>
      <c r="R176" s="381"/>
      <c r="S176" s="381"/>
      <c r="T176" s="381"/>
      <c r="U176" s="381"/>
      <c r="V176" s="381"/>
      <c r="W176" s="381"/>
      <c r="X176" s="381"/>
      <c r="Y176" s="381"/>
      <c r="Z176" s="381"/>
    </row>
    <row r="177">
      <c r="A177" s="381"/>
      <c r="B177" s="381"/>
      <c r="C177" s="381"/>
      <c r="D177" s="381"/>
      <c r="E177" s="381"/>
      <c r="F177" s="381"/>
      <c r="G177" s="381"/>
      <c r="H177" s="381"/>
      <c r="I177" s="381"/>
      <c r="J177" s="381"/>
      <c r="K177" s="381"/>
      <c r="L177" s="381"/>
      <c r="M177" s="381"/>
      <c r="N177" s="381"/>
      <c r="O177" s="381"/>
      <c r="P177" s="381"/>
      <c r="Q177" s="381"/>
      <c r="R177" s="381"/>
      <c r="S177" s="381"/>
      <c r="T177" s="381"/>
      <c r="U177" s="381"/>
      <c r="V177" s="381"/>
      <c r="W177" s="381"/>
      <c r="X177" s="381"/>
      <c r="Y177" s="381"/>
      <c r="Z177" s="381"/>
    </row>
    <row r="178">
      <c r="A178" s="381"/>
      <c r="B178" s="381"/>
      <c r="C178" s="381"/>
      <c r="D178" s="381"/>
      <c r="E178" s="381"/>
      <c r="F178" s="381"/>
      <c r="G178" s="381"/>
      <c r="H178" s="381"/>
      <c r="I178" s="381"/>
      <c r="J178" s="381"/>
      <c r="K178" s="381"/>
      <c r="L178" s="381"/>
      <c r="M178" s="381"/>
      <c r="N178" s="381"/>
      <c r="O178" s="381"/>
      <c r="P178" s="381"/>
      <c r="Q178" s="381"/>
      <c r="R178" s="381"/>
      <c r="S178" s="381"/>
      <c r="T178" s="381"/>
      <c r="U178" s="381"/>
      <c r="V178" s="381"/>
      <c r="W178" s="381"/>
      <c r="X178" s="381"/>
      <c r="Y178" s="381"/>
      <c r="Z178" s="381"/>
    </row>
    <row r="179">
      <c r="A179" s="381"/>
      <c r="B179" s="381"/>
      <c r="C179" s="381"/>
      <c r="D179" s="381"/>
      <c r="E179" s="381"/>
      <c r="F179" s="381"/>
      <c r="G179" s="381"/>
      <c r="H179" s="381"/>
      <c r="I179" s="381"/>
      <c r="J179" s="381"/>
      <c r="K179" s="381"/>
      <c r="L179" s="381"/>
      <c r="M179" s="381"/>
      <c r="N179" s="381"/>
      <c r="O179" s="381"/>
      <c r="P179" s="381"/>
      <c r="Q179" s="381"/>
      <c r="R179" s="381"/>
      <c r="S179" s="381"/>
      <c r="T179" s="381"/>
      <c r="U179" s="381"/>
      <c r="V179" s="381"/>
      <c r="W179" s="381"/>
      <c r="X179" s="381"/>
      <c r="Y179" s="381"/>
      <c r="Z179" s="381"/>
    </row>
    <row r="180">
      <c r="A180" s="381"/>
      <c r="B180" s="381"/>
      <c r="C180" s="381"/>
      <c r="D180" s="381"/>
      <c r="E180" s="381"/>
      <c r="F180" s="381"/>
      <c r="G180" s="381"/>
      <c r="H180" s="381"/>
      <c r="I180" s="381"/>
      <c r="J180" s="381"/>
      <c r="K180" s="381"/>
      <c r="L180" s="381"/>
      <c r="M180" s="381"/>
      <c r="N180" s="381"/>
      <c r="O180" s="381"/>
      <c r="P180" s="381"/>
      <c r="Q180" s="381"/>
      <c r="R180" s="381"/>
      <c r="S180" s="381"/>
      <c r="T180" s="381"/>
      <c r="U180" s="381"/>
      <c r="V180" s="381"/>
      <c r="W180" s="381"/>
      <c r="X180" s="381"/>
      <c r="Y180" s="381"/>
      <c r="Z180" s="381"/>
    </row>
    <row r="181">
      <c r="A181" s="381"/>
      <c r="B181" s="381"/>
      <c r="C181" s="381"/>
      <c r="D181" s="381"/>
      <c r="E181" s="381"/>
      <c r="F181" s="381"/>
      <c r="G181" s="381"/>
      <c r="H181" s="381"/>
      <c r="I181" s="381"/>
      <c r="J181" s="381"/>
      <c r="K181" s="381"/>
      <c r="L181" s="381"/>
      <c r="M181" s="381"/>
      <c r="N181" s="381"/>
      <c r="O181" s="381"/>
      <c r="P181" s="381"/>
      <c r="Q181" s="381"/>
      <c r="R181" s="381"/>
      <c r="S181" s="381"/>
      <c r="T181" s="381"/>
      <c r="U181" s="381"/>
      <c r="V181" s="381"/>
      <c r="W181" s="381"/>
      <c r="X181" s="381"/>
      <c r="Y181" s="381"/>
      <c r="Z181" s="381"/>
    </row>
    <row r="182">
      <c r="A182" s="381"/>
      <c r="B182" s="381"/>
      <c r="C182" s="381"/>
      <c r="D182" s="381"/>
      <c r="E182" s="381"/>
      <c r="F182" s="381"/>
      <c r="G182" s="381"/>
      <c r="H182" s="381"/>
      <c r="I182" s="381"/>
      <c r="J182" s="381"/>
      <c r="K182" s="381"/>
      <c r="L182" s="381"/>
      <c r="M182" s="381"/>
      <c r="N182" s="381"/>
      <c r="O182" s="381"/>
      <c r="P182" s="381"/>
      <c r="Q182" s="381"/>
      <c r="R182" s="381"/>
      <c r="S182" s="381"/>
      <c r="T182" s="381"/>
      <c r="U182" s="381"/>
      <c r="V182" s="381"/>
      <c r="W182" s="381"/>
      <c r="X182" s="381"/>
      <c r="Y182" s="381"/>
      <c r="Z182" s="381"/>
    </row>
    <row r="183">
      <c r="A183" s="381"/>
      <c r="B183" s="381"/>
      <c r="C183" s="381"/>
      <c r="D183" s="381"/>
      <c r="E183" s="381"/>
      <c r="F183" s="381"/>
      <c r="G183" s="381"/>
      <c r="H183" s="381"/>
      <c r="I183" s="381"/>
      <c r="J183" s="381"/>
      <c r="K183" s="381"/>
      <c r="L183" s="381"/>
      <c r="M183" s="381"/>
      <c r="N183" s="381"/>
      <c r="O183" s="381"/>
      <c r="P183" s="381"/>
      <c r="Q183" s="381"/>
      <c r="R183" s="381"/>
      <c r="S183" s="381"/>
      <c r="T183" s="381"/>
      <c r="U183" s="381"/>
      <c r="V183" s="381"/>
      <c r="W183" s="381"/>
      <c r="X183" s="381"/>
      <c r="Y183" s="381"/>
      <c r="Z183" s="381"/>
    </row>
    <row r="184">
      <c r="A184" s="381"/>
      <c r="B184" s="381"/>
      <c r="C184" s="381"/>
      <c r="D184" s="381"/>
      <c r="E184" s="381"/>
      <c r="F184" s="381"/>
      <c r="G184" s="381"/>
      <c r="H184" s="381"/>
      <c r="I184" s="381"/>
      <c r="J184" s="381"/>
      <c r="K184" s="381"/>
      <c r="L184" s="381"/>
      <c r="M184" s="381"/>
      <c r="N184" s="381"/>
      <c r="O184" s="381"/>
      <c r="P184" s="381"/>
      <c r="Q184" s="381"/>
      <c r="R184" s="381"/>
      <c r="S184" s="381"/>
      <c r="T184" s="381"/>
      <c r="U184" s="381"/>
      <c r="V184" s="381"/>
      <c r="W184" s="381"/>
      <c r="X184" s="381"/>
      <c r="Y184" s="381"/>
      <c r="Z184" s="381"/>
    </row>
    <row r="185">
      <c r="A185" s="381"/>
      <c r="B185" s="381"/>
      <c r="C185" s="381"/>
      <c r="D185" s="381"/>
      <c r="E185" s="381"/>
      <c r="F185" s="381"/>
      <c r="G185" s="381"/>
      <c r="H185" s="381"/>
      <c r="I185" s="381"/>
      <c r="J185" s="381"/>
      <c r="K185" s="381"/>
      <c r="L185" s="381"/>
      <c r="M185" s="381"/>
      <c r="N185" s="381"/>
      <c r="O185" s="381"/>
      <c r="P185" s="381"/>
      <c r="Q185" s="381"/>
      <c r="R185" s="381"/>
      <c r="S185" s="381"/>
      <c r="T185" s="381"/>
      <c r="U185" s="381"/>
      <c r="V185" s="381"/>
      <c r="W185" s="381"/>
      <c r="X185" s="381"/>
      <c r="Y185" s="381"/>
      <c r="Z185" s="381"/>
    </row>
    <row r="186">
      <c r="A186" s="381"/>
      <c r="B186" s="381"/>
      <c r="C186" s="381"/>
      <c r="D186" s="381"/>
      <c r="E186" s="381"/>
      <c r="F186" s="381"/>
      <c r="G186" s="381"/>
      <c r="H186" s="381"/>
      <c r="I186" s="381"/>
      <c r="J186" s="381"/>
      <c r="K186" s="381"/>
      <c r="L186" s="381"/>
      <c r="M186" s="381"/>
      <c r="N186" s="381"/>
      <c r="O186" s="381"/>
      <c r="P186" s="381"/>
      <c r="Q186" s="381"/>
      <c r="R186" s="381"/>
      <c r="S186" s="381"/>
      <c r="T186" s="381"/>
      <c r="U186" s="381"/>
      <c r="V186" s="381"/>
      <c r="W186" s="381"/>
      <c r="X186" s="381"/>
      <c r="Y186" s="381"/>
      <c r="Z186" s="381"/>
    </row>
    <row r="187">
      <c r="A187" s="381"/>
      <c r="B187" s="381"/>
      <c r="C187" s="381"/>
      <c r="D187" s="381"/>
      <c r="E187" s="381"/>
      <c r="F187" s="381"/>
      <c r="G187" s="381"/>
      <c r="H187" s="381"/>
      <c r="I187" s="381"/>
      <c r="J187" s="381"/>
      <c r="K187" s="381"/>
      <c r="L187" s="381"/>
      <c r="M187" s="381"/>
      <c r="N187" s="381"/>
      <c r="O187" s="381"/>
      <c r="P187" s="381"/>
      <c r="Q187" s="381"/>
      <c r="R187" s="381"/>
      <c r="S187" s="381"/>
      <c r="T187" s="381"/>
      <c r="U187" s="381"/>
      <c r="V187" s="381"/>
      <c r="W187" s="381"/>
      <c r="X187" s="381"/>
      <c r="Y187" s="381"/>
      <c r="Z187" s="381"/>
    </row>
    <row r="188">
      <c r="A188" s="381"/>
      <c r="B188" s="381"/>
      <c r="C188" s="381"/>
      <c r="D188" s="381"/>
      <c r="E188" s="381"/>
      <c r="F188" s="381"/>
      <c r="G188" s="381"/>
      <c r="H188" s="381"/>
      <c r="I188" s="381"/>
      <c r="J188" s="381"/>
      <c r="K188" s="381"/>
      <c r="L188" s="381"/>
      <c r="M188" s="381"/>
      <c r="N188" s="381"/>
      <c r="O188" s="381"/>
      <c r="P188" s="381"/>
      <c r="Q188" s="381"/>
      <c r="R188" s="381"/>
      <c r="S188" s="381"/>
      <c r="T188" s="381"/>
      <c r="U188" s="381"/>
      <c r="V188" s="381"/>
      <c r="W188" s="381"/>
      <c r="X188" s="381"/>
      <c r="Y188" s="381"/>
      <c r="Z188" s="381"/>
    </row>
    <row r="189">
      <c r="A189" s="381"/>
      <c r="B189" s="381"/>
      <c r="C189" s="381"/>
      <c r="D189" s="381"/>
      <c r="E189" s="381"/>
      <c r="F189" s="381"/>
      <c r="G189" s="381"/>
      <c r="H189" s="381"/>
      <c r="I189" s="381"/>
      <c r="J189" s="381"/>
      <c r="K189" s="381"/>
      <c r="L189" s="381"/>
      <c r="M189" s="381"/>
      <c r="N189" s="381"/>
      <c r="O189" s="381"/>
      <c r="P189" s="381"/>
      <c r="Q189" s="381"/>
      <c r="R189" s="381"/>
      <c r="S189" s="381"/>
      <c r="T189" s="381"/>
      <c r="U189" s="381"/>
      <c r="V189" s="381"/>
      <c r="W189" s="381"/>
      <c r="X189" s="381"/>
      <c r="Y189" s="381"/>
      <c r="Z189" s="381"/>
    </row>
    <row r="190">
      <c r="A190" s="381"/>
      <c r="B190" s="381"/>
      <c r="C190" s="381"/>
      <c r="D190" s="381"/>
      <c r="E190" s="381"/>
      <c r="F190" s="381"/>
      <c r="G190" s="381"/>
      <c r="H190" s="381"/>
      <c r="I190" s="381"/>
      <c r="J190" s="381"/>
      <c r="K190" s="381"/>
      <c r="L190" s="381"/>
      <c r="M190" s="381"/>
      <c r="N190" s="381"/>
      <c r="O190" s="381"/>
      <c r="P190" s="381"/>
      <c r="Q190" s="381"/>
      <c r="R190" s="381"/>
      <c r="S190" s="381"/>
      <c r="T190" s="381"/>
      <c r="U190" s="381"/>
      <c r="V190" s="381"/>
      <c r="W190" s="381"/>
      <c r="X190" s="381"/>
      <c r="Y190" s="381"/>
      <c r="Z190" s="381"/>
    </row>
    <row r="191">
      <c r="A191" s="381"/>
      <c r="B191" s="381"/>
      <c r="C191" s="381"/>
      <c r="D191" s="381"/>
      <c r="E191" s="381"/>
      <c r="F191" s="381"/>
      <c r="G191" s="381"/>
      <c r="H191" s="381"/>
      <c r="I191" s="381"/>
      <c r="J191" s="381"/>
      <c r="K191" s="381"/>
      <c r="L191" s="381"/>
      <c r="M191" s="381"/>
      <c r="N191" s="381"/>
      <c r="O191" s="381"/>
      <c r="P191" s="381"/>
      <c r="Q191" s="381"/>
      <c r="R191" s="381"/>
      <c r="S191" s="381"/>
      <c r="T191" s="381"/>
      <c r="U191" s="381"/>
      <c r="V191" s="381"/>
      <c r="W191" s="381"/>
      <c r="X191" s="381"/>
      <c r="Y191" s="381"/>
      <c r="Z191" s="381"/>
    </row>
    <row r="192">
      <c r="A192" s="381"/>
      <c r="B192" s="381"/>
      <c r="C192" s="381"/>
      <c r="D192" s="381"/>
      <c r="E192" s="381"/>
      <c r="F192" s="381"/>
      <c r="G192" s="381"/>
      <c r="H192" s="381"/>
      <c r="I192" s="381"/>
      <c r="J192" s="381"/>
      <c r="K192" s="381"/>
      <c r="L192" s="381"/>
      <c r="M192" s="381"/>
      <c r="N192" s="381"/>
      <c r="O192" s="381"/>
      <c r="P192" s="381"/>
      <c r="Q192" s="381"/>
      <c r="R192" s="381"/>
      <c r="S192" s="381"/>
      <c r="T192" s="381"/>
      <c r="U192" s="381"/>
      <c r="V192" s="381"/>
      <c r="W192" s="381"/>
      <c r="X192" s="381"/>
      <c r="Y192" s="381"/>
      <c r="Z192" s="381"/>
    </row>
    <row r="193">
      <c r="A193" s="381"/>
      <c r="B193" s="381"/>
      <c r="C193" s="381"/>
      <c r="D193" s="381"/>
      <c r="E193" s="381"/>
      <c r="F193" s="381"/>
      <c r="G193" s="381"/>
      <c r="H193" s="381"/>
      <c r="I193" s="381"/>
      <c r="J193" s="381"/>
      <c r="K193" s="381"/>
      <c r="L193" s="381"/>
      <c r="M193" s="381"/>
      <c r="N193" s="381"/>
      <c r="O193" s="381"/>
      <c r="P193" s="381"/>
      <c r="Q193" s="381"/>
      <c r="R193" s="381"/>
      <c r="S193" s="381"/>
      <c r="T193" s="381"/>
      <c r="U193" s="381"/>
      <c r="V193" s="381"/>
      <c r="W193" s="381"/>
      <c r="X193" s="381"/>
      <c r="Y193" s="381"/>
      <c r="Z193" s="381"/>
    </row>
    <row r="194">
      <c r="A194" s="381"/>
      <c r="B194" s="381"/>
      <c r="C194" s="381"/>
      <c r="D194" s="381"/>
      <c r="E194" s="381"/>
      <c r="F194" s="381"/>
      <c r="G194" s="381"/>
      <c r="H194" s="381"/>
      <c r="I194" s="381"/>
      <c r="J194" s="381"/>
      <c r="K194" s="381"/>
      <c r="L194" s="381"/>
      <c r="M194" s="381"/>
      <c r="N194" s="381"/>
      <c r="O194" s="381"/>
      <c r="P194" s="381"/>
      <c r="Q194" s="381"/>
      <c r="R194" s="381"/>
      <c r="S194" s="381"/>
      <c r="T194" s="381"/>
      <c r="U194" s="381"/>
      <c r="V194" s="381"/>
      <c r="W194" s="381"/>
      <c r="X194" s="381"/>
      <c r="Y194" s="381"/>
      <c r="Z194" s="381"/>
    </row>
    <row r="195">
      <c r="A195" s="381"/>
      <c r="B195" s="381"/>
      <c r="C195" s="381"/>
      <c r="D195" s="381"/>
      <c r="E195" s="381"/>
      <c r="F195" s="381"/>
      <c r="G195" s="381"/>
      <c r="H195" s="381"/>
      <c r="I195" s="381"/>
      <c r="J195" s="381"/>
      <c r="K195" s="381"/>
      <c r="L195" s="381"/>
      <c r="M195" s="381"/>
      <c r="N195" s="381"/>
      <c r="O195" s="381"/>
      <c r="P195" s="381"/>
      <c r="Q195" s="381"/>
      <c r="R195" s="381"/>
      <c r="S195" s="381"/>
      <c r="T195" s="381"/>
      <c r="U195" s="381"/>
      <c r="V195" s="381"/>
      <c r="W195" s="381"/>
      <c r="X195" s="381"/>
      <c r="Y195" s="381"/>
      <c r="Z195" s="381"/>
    </row>
    <row r="196">
      <c r="A196" s="381"/>
      <c r="B196" s="381"/>
      <c r="C196" s="381"/>
      <c r="D196" s="381"/>
      <c r="E196" s="381"/>
      <c r="F196" s="381"/>
      <c r="G196" s="381"/>
      <c r="H196" s="381"/>
      <c r="I196" s="381"/>
      <c r="J196" s="381"/>
      <c r="K196" s="381"/>
      <c r="L196" s="381"/>
      <c r="M196" s="381"/>
      <c r="N196" s="381"/>
      <c r="O196" s="381"/>
      <c r="P196" s="381"/>
      <c r="Q196" s="381"/>
      <c r="R196" s="381"/>
      <c r="S196" s="381"/>
      <c r="T196" s="381"/>
      <c r="U196" s="381"/>
      <c r="V196" s="381"/>
      <c r="W196" s="381"/>
      <c r="X196" s="381"/>
      <c r="Y196" s="381"/>
      <c r="Z196" s="381"/>
    </row>
    <row r="197">
      <c r="A197" s="381"/>
      <c r="B197" s="381"/>
      <c r="C197" s="381"/>
      <c r="D197" s="381"/>
      <c r="E197" s="381"/>
      <c r="F197" s="381"/>
      <c r="G197" s="381"/>
      <c r="H197" s="381"/>
      <c r="I197" s="381"/>
      <c r="J197" s="381"/>
      <c r="K197" s="381"/>
      <c r="L197" s="381"/>
      <c r="M197" s="381"/>
      <c r="N197" s="381"/>
      <c r="O197" s="381"/>
      <c r="P197" s="381"/>
      <c r="Q197" s="381"/>
      <c r="R197" s="381"/>
      <c r="S197" s="381"/>
      <c r="T197" s="381"/>
      <c r="U197" s="381"/>
      <c r="V197" s="381"/>
      <c r="W197" s="381"/>
      <c r="X197" s="381"/>
      <c r="Y197" s="381"/>
      <c r="Z197" s="381"/>
    </row>
    <row r="198">
      <c r="A198" s="381"/>
      <c r="B198" s="381"/>
      <c r="C198" s="381"/>
      <c r="D198" s="381"/>
      <c r="E198" s="381"/>
      <c r="F198" s="381"/>
      <c r="G198" s="381"/>
      <c r="H198" s="381"/>
      <c r="I198" s="381"/>
      <c r="J198" s="381"/>
      <c r="K198" s="381"/>
      <c r="L198" s="381"/>
      <c r="M198" s="381"/>
      <c r="N198" s="381"/>
      <c r="O198" s="381"/>
      <c r="P198" s="381"/>
      <c r="Q198" s="381"/>
      <c r="R198" s="381"/>
      <c r="S198" s="381"/>
      <c r="T198" s="381"/>
      <c r="U198" s="381"/>
      <c r="V198" s="381"/>
      <c r="W198" s="381"/>
      <c r="X198" s="381"/>
      <c r="Y198" s="381"/>
      <c r="Z198" s="381"/>
    </row>
    <row r="199">
      <c r="A199" s="381"/>
      <c r="B199" s="381"/>
      <c r="C199" s="381"/>
      <c r="D199" s="381"/>
      <c r="E199" s="381"/>
      <c r="F199" s="381"/>
      <c r="G199" s="381"/>
      <c r="H199" s="381"/>
      <c r="I199" s="381"/>
      <c r="J199" s="381"/>
      <c r="K199" s="381"/>
      <c r="L199" s="381"/>
      <c r="M199" s="381"/>
      <c r="N199" s="381"/>
      <c r="O199" s="381"/>
      <c r="P199" s="381"/>
      <c r="Q199" s="381"/>
      <c r="R199" s="381"/>
      <c r="S199" s="381"/>
      <c r="T199" s="381"/>
      <c r="U199" s="381"/>
      <c r="V199" s="381"/>
      <c r="W199" s="381"/>
      <c r="X199" s="381"/>
      <c r="Y199" s="381"/>
      <c r="Z199" s="381"/>
    </row>
    <row r="200">
      <c r="A200" s="381"/>
      <c r="B200" s="381"/>
      <c r="C200" s="381"/>
      <c r="D200" s="381"/>
      <c r="E200" s="381"/>
      <c r="F200" s="381"/>
      <c r="G200" s="381"/>
      <c r="H200" s="381"/>
      <c r="I200" s="381"/>
      <c r="J200" s="381"/>
      <c r="K200" s="381"/>
      <c r="L200" s="381"/>
      <c r="M200" s="381"/>
      <c r="N200" s="381"/>
      <c r="O200" s="381"/>
      <c r="P200" s="381"/>
      <c r="Q200" s="381"/>
      <c r="R200" s="381"/>
      <c r="S200" s="381"/>
      <c r="T200" s="381"/>
      <c r="U200" s="381"/>
      <c r="V200" s="381"/>
      <c r="W200" s="381"/>
      <c r="X200" s="381"/>
      <c r="Y200" s="381"/>
      <c r="Z200" s="381"/>
    </row>
    <row r="201">
      <c r="A201" s="381"/>
      <c r="B201" s="381"/>
      <c r="C201" s="381"/>
      <c r="D201" s="381"/>
      <c r="E201" s="381"/>
      <c r="F201" s="381"/>
      <c r="G201" s="381"/>
      <c r="H201" s="381"/>
      <c r="I201" s="381"/>
      <c r="J201" s="381"/>
      <c r="K201" s="381"/>
      <c r="L201" s="381"/>
      <c r="M201" s="381"/>
      <c r="N201" s="381"/>
      <c r="O201" s="381"/>
      <c r="P201" s="381"/>
      <c r="Q201" s="381"/>
      <c r="R201" s="381"/>
      <c r="S201" s="381"/>
      <c r="T201" s="381"/>
      <c r="U201" s="381"/>
      <c r="V201" s="381"/>
      <c r="W201" s="381"/>
      <c r="X201" s="381"/>
      <c r="Y201" s="381"/>
      <c r="Z201" s="381"/>
    </row>
    <row r="202">
      <c r="A202" s="381"/>
      <c r="B202" s="381"/>
      <c r="C202" s="381"/>
      <c r="D202" s="381"/>
      <c r="E202" s="381"/>
      <c r="F202" s="381"/>
      <c r="G202" s="381"/>
      <c r="H202" s="381"/>
      <c r="I202" s="381"/>
      <c r="J202" s="381"/>
      <c r="K202" s="381"/>
      <c r="L202" s="381"/>
      <c r="M202" s="381"/>
      <c r="N202" s="381"/>
      <c r="O202" s="381"/>
      <c r="P202" s="381"/>
      <c r="Q202" s="381"/>
      <c r="R202" s="381"/>
      <c r="S202" s="381"/>
      <c r="T202" s="381"/>
      <c r="U202" s="381"/>
      <c r="V202" s="381"/>
      <c r="W202" s="381"/>
      <c r="X202" s="381"/>
      <c r="Y202" s="381"/>
      <c r="Z202" s="381"/>
    </row>
    <row r="203">
      <c r="A203" s="381"/>
      <c r="B203" s="381"/>
      <c r="C203" s="381"/>
      <c r="D203" s="381"/>
      <c r="E203" s="381"/>
      <c r="F203" s="381"/>
      <c r="G203" s="381"/>
      <c r="H203" s="381"/>
      <c r="I203" s="381"/>
      <c r="J203" s="381"/>
      <c r="K203" s="381"/>
      <c r="L203" s="381"/>
      <c r="M203" s="381"/>
      <c r="N203" s="381"/>
      <c r="O203" s="381"/>
      <c r="P203" s="381"/>
      <c r="Q203" s="381"/>
      <c r="R203" s="381"/>
      <c r="S203" s="381"/>
      <c r="T203" s="381"/>
      <c r="U203" s="381"/>
      <c r="V203" s="381"/>
      <c r="W203" s="381"/>
      <c r="X203" s="381"/>
      <c r="Y203" s="381"/>
      <c r="Z203" s="381"/>
    </row>
    <row r="204">
      <c r="A204" s="381"/>
      <c r="B204" s="381"/>
      <c r="C204" s="381"/>
      <c r="D204" s="381"/>
      <c r="E204" s="381"/>
      <c r="F204" s="381"/>
      <c r="G204" s="381"/>
      <c r="H204" s="381"/>
      <c r="I204" s="381"/>
      <c r="J204" s="381"/>
      <c r="K204" s="381"/>
      <c r="L204" s="381"/>
      <c r="M204" s="381"/>
      <c r="N204" s="381"/>
      <c r="O204" s="381"/>
      <c r="P204" s="381"/>
      <c r="Q204" s="381"/>
      <c r="R204" s="381"/>
      <c r="S204" s="381"/>
      <c r="T204" s="381"/>
      <c r="U204" s="381"/>
      <c r="V204" s="381"/>
      <c r="W204" s="381"/>
      <c r="X204" s="381"/>
      <c r="Y204" s="381"/>
      <c r="Z204" s="381"/>
    </row>
    <row r="205">
      <c r="A205" s="381"/>
      <c r="B205" s="381"/>
      <c r="C205" s="381"/>
      <c r="D205" s="381"/>
      <c r="E205" s="381"/>
      <c r="F205" s="381"/>
      <c r="G205" s="381"/>
      <c r="H205" s="381"/>
      <c r="I205" s="381"/>
      <c r="J205" s="381"/>
      <c r="K205" s="381"/>
      <c r="L205" s="381"/>
      <c r="M205" s="381"/>
      <c r="N205" s="381"/>
      <c r="O205" s="381"/>
      <c r="P205" s="381"/>
      <c r="Q205" s="381"/>
      <c r="R205" s="381"/>
      <c r="S205" s="381"/>
      <c r="T205" s="381"/>
      <c r="U205" s="381"/>
      <c r="V205" s="381"/>
      <c r="W205" s="381"/>
      <c r="X205" s="381"/>
      <c r="Y205" s="381"/>
      <c r="Z205" s="381"/>
    </row>
    <row r="206">
      <c r="A206" s="381"/>
      <c r="B206" s="381"/>
      <c r="C206" s="381"/>
      <c r="D206" s="381"/>
      <c r="E206" s="381"/>
      <c r="F206" s="381"/>
      <c r="G206" s="381"/>
      <c r="H206" s="381"/>
      <c r="I206" s="381"/>
      <c r="J206" s="381"/>
      <c r="K206" s="381"/>
      <c r="L206" s="381"/>
      <c r="M206" s="381"/>
      <c r="N206" s="381"/>
      <c r="O206" s="381"/>
      <c r="P206" s="381"/>
      <c r="Q206" s="381"/>
      <c r="R206" s="381"/>
      <c r="S206" s="381"/>
      <c r="T206" s="381"/>
      <c r="U206" s="381"/>
      <c r="V206" s="381"/>
      <c r="W206" s="381"/>
      <c r="X206" s="381"/>
      <c r="Y206" s="381"/>
      <c r="Z206" s="381"/>
    </row>
    <row r="207">
      <c r="A207" s="381"/>
      <c r="B207" s="381"/>
      <c r="C207" s="381"/>
      <c r="D207" s="381"/>
      <c r="E207" s="381"/>
      <c r="F207" s="381"/>
      <c r="G207" s="381"/>
      <c r="H207" s="381"/>
      <c r="I207" s="381"/>
      <c r="J207" s="381"/>
      <c r="K207" s="381"/>
      <c r="L207" s="381"/>
      <c r="M207" s="381"/>
      <c r="N207" s="381"/>
      <c r="O207" s="381"/>
      <c r="P207" s="381"/>
      <c r="Q207" s="381"/>
      <c r="R207" s="381"/>
      <c r="S207" s="381"/>
      <c r="T207" s="381"/>
      <c r="U207" s="381"/>
      <c r="V207" s="381"/>
      <c r="W207" s="381"/>
      <c r="X207" s="381"/>
      <c r="Y207" s="381"/>
      <c r="Z207" s="381"/>
    </row>
    <row r="208">
      <c r="A208" s="381"/>
      <c r="B208" s="381"/>
      <c r="C208" s="381"/>
      <c r="D208" s="381"/>
      <c r="E208" s="381"/>
      <c r="F208" s="381"/>
      <c r="G208" s="381"/>
      <c r="H208" s="381"/>
      <c r="I208" s="381"/>
      <c r="J208" s="381"/>
      <c r="K208" s="381"/>
      <c r="L208" s="381"/>
      <c r="M208" s="381"/>
      <c r="N208" s="381"/>
      <c r="O208" s="381"/>
      <c r="P208" s="381"/>
      <c r="Q208" s="381"/>
      <c r="R208" s="381"/>
      <c r="S208" s="381"/>
      <c r="T208" s="381"/>
      <c r="U208" s="381"/>
      <c r="V208" s="381"/>
      <c r="W208" s="381"/>
      <c r="X208" s="381"/>
      <c r="Y208" s="381"/>
      <c r="Z208" s="381"/>
    </row>
    <row r="209">
      <c r="A209" s="381"/>
      <c r="B209" s="381"/>
      <c r="C209" s="381"/>
      <c r="D209" s="381"/>
      <c r="E209" s="381"/>
      <c r="F209" s="381"/>
      <c r="G209" s="381"/>
      <c r="H209" s="381"/>
      <c r="I209" s="381"/>
      <c r="J209" s="381"/>
      <c r="K209" s="381"/>
      <c r="L209" s="381"/>
      <c r="M209" s="381"/>
      <c r="N209" s="381"/>
      <c r="O209" s="381"/>
      <c r="P209" s="381"/>
      <c r="Q209" s="381"/>
      <c r="R209" s="381"/>
      <c r="S209" s="381"/>
      <c r="T209" s="381"/>
      <c r="U209" s="381"/>
      <c r="V209" s="381"/>
      <c r="W209" s="381"/>
      <c r="X209" s="381"/>
      <c r="Y209" s="381"/>
      <c r="Z209" s="381"/>
    </row>
    <row r="210">
      <c r="A210" s="381"/>
      <c r="B210" s="381"/>
      <c r="C210" s="381"/>
      <c r="D210" s="381"/>
      <c r="E210" s="381"/>
      <c r="F210" s="381"/>
      <c r="G210" s="381"/>
      <c r="H210" s="381"/>
      <c r="I210" s="381"/>
      <c r="J210" s="381"/>
      <c r="K210" s="381"/>
      <c r="L210" s="381"/>
      <c r="M210" s="381"/>
      <c r="N210" s="381"/>
      <c r="O210" s="381"/>
      <c r="P210" s="381"/>
      <c r="Q210" s="381"/>
      <c r="R210" s="381"/>
      <c r="S210" s="381"/>
      <c r="T210" s="381"/>
      <c r="U210" s="381"/>
      <c r="V210" s="381"/>
      <c r="W210" s="381"/>
      <c r="X210" s="381"/>
      <c r="Y210" s="381"/>
      <c r="Z210" s="381"/>
    </row>
    <row r="211">
      <c r="A211" s="381"/>
      <c r="B211" s="381"/>
      <c r="C211" s="381"/>
      <c r="D211" s="381"/>
      <c r="E211" s="381"/>
      <c r="F211" s="381"/>
      <c r="G211" s="381"/>
      <c r="H211" s="381"/>
      <c r="I211" s="381"/>
      <c r="J211" s="381"/>
      <c r="K211" s="381"/>
      <c r="L211" s="381"/>
      <c r="M211" s="381"/>
      <c r="N211" s="381"/>
      <c r="O211" s="381"/>
      <c r="P211" s="381"/>
      <c r="Q211" s="381"/>
      <c r="R211" s="381"/>
      <c r="S211" s="381"/>
      <c r="T211" s="381"/>
      <c r="U211" s="381"/>
      <c r="V211" s="381"/>
      <c r="W211" s="381"/>
      <c r="X211" s="381"/>
      <c r="Y211" s="381"/>
      <c r="Z211" s="381"/>
    </row>
    <row r="212">
      <c r="A212" s="381"/>
      <c r="B212" s="381"/>
      <c r="C212" s="381"/>
      <c r="D212" s="381"/>
      <c r="E212" s="381"/>
      <c r="F212" s="381"/>
      <c r="G212" s="381"/>
      <c r="H212" s="381"/>
      <c r="I212" s="381"/>
      <c r="J212" s="381"/>
      <c r="K212" s="381"/>
      <c r="L212" s="381"/>
      <c r="M212" s="381"/>
      <c r="N212" s="381"/>
      <c r="O212" s="381"/>
      <c r="P212" s="381"/>
      <c r="Q212" s="381"/>
      <c r="R212" s="381"/>
      <c r="S212" s="381"/>
      <c r="T212" s="381"/>
      <c r="U212" s="381"/>
      <c r="V212" s="381"/>
      <c r="W212" s="381"/>
      <c r="X212" s="381"/>
      <c r="Y212" s="381"/>
      <c r="Z212" s="381"/>
    </row>
    <row r="213">
      <c r="A213" s="381"/>
      <c r="B213" s="381"/>
      <c r="C213" s="381"/>
      <c r="D213" s="381"/>
      <c r="E213" s="381"/>
      <c r="F213" s="381"/>
      <c r="G213" s="381"/>
      <c r="H213" s="381"/>
      <c r="I213" s="381"/>
      <c r="J213" s="381"/>
      <c r="K213" s="381"/>
      <c r="L213" s="381"/>
      <c r="M213" s="381"/>
      <c r="N213" s="381"/>
      <c r="O213" s="381"/>
      <c r="P213" s="381"/>
      <c r="Q213" s="381"/>
      <c r="R213" s="381"/>
      <c r="S213" s="381"/>
      <c r="T213" s="381"/>
      <c r="U213" s="381"/>
      <c r="V213" s="381"/>
      <c r="W213" s="381"/>
      <c r="X213" s="381"/>
      <c r="Y213" s="381"/>
      <c r="Z213" s="381"/>
    </row>
    <row r="214">
      <c r="A214" s="381"/>
      <c r="B214" s="381"/>
      <c r="C214" s="381"/>
      <c r="D214" s="381"/>
      <c r="E214" s="381"/>
      <c r="F214" s="381"/>
      <c r="G214" s="381"/>
      <c r="H214" s="381"/>
      <c r="I214" s="381"/>
      <c r="J214" s="381"/>
      <c r="K214" s="381"/>
      <c r="L214" s="381"/>
      <c r="M214" s="381"/>
      <c r="N214" s="381"/>
      <c r="O214" s="381"/>
      <c r="P214" s="381"/>
      <c r="Q214" s="381"/>
      <c r="R214" s="381"/>
      <c r="S214" s="381"/>
      <c r="T214" s="381"/>
      <c r="U214" s="381"/>
      <c r="V214" s="381"/>
      <c r="W214" s="381"/>
      <c r="X214" s="381"/>
      <c r="Y214" s="381"/>
      <c r="Z214" s="381"/>
    </row>
    <row r="215">
      <c r="A215" s="381"/>
      <c r="B215" s="381"/>
      <c r="C215" s="381"/>
      <c r="D215" s="381"/>
      <c r="E215" s="381"/>
      <c r="F215" s="381"/>
      <c r="G215" s="381"/>
      <c r="H215" s="381"/>
      <c r="I215" s="381"/>
      <c r="J215" s="381"/>
      <c r="K215" s="381"/>
      <c r="L215" s="381"/>
      <c r="M215" s="381"/>
      <c r="N215" s="381"/>
      <c r="O215" s="381"/>
      <c r="P215" s="381"/>
      <c r="Q215" s="381"/>
      <c r="R215" s="381"/>
      <c r="S215" s="381"/>
      <c r="T215" s="381"/>
      <c r="U215" s="381"/>
      <c r="V215" s="381"/>
      <c r="W215" s="381"/>
      <c r="X215" s="381"/>
      <c r="Y215" s="381"/>
      <c r="Z215" s="381"/>
    </row>
    <row r="216">
      <c r="A216" s="381"/>
      <c r="B216" s="381"/>
      <c r="C216" s="381"/>
      <c r="D216" s="381"/>
      <c r="E216" s="381"/>
      <c r="F216" s="381"/>
      <c r="G216" s="381"/>
      <c r="H216" s="381"/>
      <c r="I216" s="381"/>
      <c r="J216" s="381"/>
      <c r="K216" s="381"/>
      <c r="L216" s="381"/>
      <c r="M216" s="381"/>
      <c r="N216" s="381"/>
      <c r="O216" s="381"/>
      <c r="P216" s="381"/>
      <c r="Q216" s="381"/>
      <c r="R216" s="381"/>
      <c r="S216" s="381"/>
      <c r="T216" s="381"/>
      <c r="U216" s="381"/>
      <c r="V216" s="381"/>
      <c r="W216" s="381"/>
      <c r="X216" s="381"/>
      <c r="Y216" s="381"/>
      <c r="Z216" s="381"/>
    </row>
    <row r="217">
      <c r="A217" s="381"/>
      <c r="B217" s="381"/>
      <c r="C217" s="381"/>
      <c r="D217" s="381"/>
      <c r="E217" s="381"/>
      <c r="F217" s="381"/>
      <c r="G217" s="381"/>
      <c r="H217" s="381"/>
      <c r="I217" s="381"/>
      <c r="J217" s="381"/>
      <c r="K217" s="381"/>
      <c r="L217" s="381"/>
      <c r="M217" s="381"/>
      <c r="N217" s="381"/>
      <c r="O217" s="381"/>
      <c r="P217" s="381"/>
      <c r="Q217" s="381"/>
      <c r="R217" s="381"/>
      <c r="S217" s="381"/>
      <c r="T217" s="381"/>
      <c r="U217" s="381"/>
      <c r="V217" s="381"/>
      <c r="W217" s="381"/>
      <c r="X217" s="381"/>
      <c r="Y217" s="381"/>
      <c r="Z217" s="381"/>
    </row>
    <row r="218">
      <c r="A218" s="381"/>
      <c r="B218" s="381"/>
      <c r="C218" s="381"/>
      <c r="D218" s="381"/>
      <c r="E218" s="381"/>
      <c r="F218" s="381"/>
      <c r="G218" s="381"/>
      <c r="H218" s="381"/>
      <c r="I218" s="381"/>
      <c r="J218" s="381"/>
      <c r="K218" s="381"/>
      <c r="L218" s="381"/>
      <c r="M218" s="381"/>
      <c r="N218" s="381"/>
      <c r="O218" s="381"/>
      <c r="P218" s="381"/>
      <c r="Q218" s="381"/>
      <c r="R218" s="381"/>
      <c r="S218" s="381"/>
      <c r="T218" s="381"/>
      <c r="U218" s="381"/>
      <c r="V218" s="381"/>
      <c r="W218" s="381"/>
      <c r="X218" s="381"/>
      <c r="Y218" s="381"/>
      <c r="Z218" s="381"/>
    </row>
    <row r="219">
      <c r="A219" s="381"/>
      <c r="B219" s="381"/>
      <c r="C219" s="381"/>
      <c r="D219" s="381"/>
      <c r="E219" s="381"/>
      <c r="F219" s="381"/>
      <c r="G219" s="381"/>
      <c r="H219" s="381"/>
      <c r="I219" s="381"/>
      <c r="J219" s="381"/>
      <c r="K219" s="381"/>
      <c r="L219" s="381"/>
      <c r="M219" s="381"/>
      <c r="N219" s="381"/>
      <c r="O219" s="381"/>
      <c r="P219" s="381"/>
      <c r="Q219" s="381"/>
      <c r="R219" s="381"/>
      <c r="S219" s="381"/>
      <c r="T219" s="381"/>
      <c r="U219" s="381"/>
      <c r="V219" s="381"/>
      <c r="W219" s="381"/>
      <c r="X219" s="381"/>
      <c r="Y219" s="381"/>
      <c r="Z219" s="381"/>
    </row>
    <row r="220">
      <c r="A220" s="381"/>
      <c r="B220" s="381"/>
      <c r="C220" s="381"/>
      <c r="D220" s="381"/>
      <c r="E220" s="381"/>
      <c r="F220" s="381"/>
      <c r="G220" s="381"/>
      <c r="H220" s="381"/>
      <c r="I220" s="381"/>
      <c r="J220" s="381"/>
      <c r="K220" s="381"/>
      <c r="L220" s="381"/>
      <c r="M220" s="381"/>
      <c r="N220" s="381"/>
      <c r="O220" s="381"/>
      <c r="P220" s="381"/>
      <c r="Q220" s="381"/>
      <c r="R220" s="381"/>
      <c r="S220" s="381"/>
      <c r="T220" s="381"/>
      <c r="U220" s="381"/>
      <c r="V220" s="381"/>
      <c r="W220" s="381"/>
      <c r="X220" s="381"/>
      <c r="Y220" s="381"/>
      <c r="Z220" s="381"/>
    </row>
    <row r="221">
      <c r="A221" s="381"/>
      <c r="B221" s="381"/>
      <c r="C221" s="381"/>
      <c r="D221" s="381"/>
      <c r="E221" s="381"/>
      <c r="F221" s="381"/>
      <c r="G221" s="381"/>
      <c r="H221" s="381"/>
      <c r="I221" s="381"/>
      <c r="J221" s="381"/>
      <c r="K221" s="381"/>
      <c r="L221" s="381"/>
      <c r="M221" s="381"/>
      <c r="N221" s="381"/>
      <c r="O221" s="381"/>
      <c r="P221" s="381"/>
      <c r="Q221" s="381"/>
      <c r="R221" s="381"/>
      <c r="S221" s="381"/>
      <c r="T221" s="381"/>
      <c r="U221" s="381"/>
      <c r="V221" s="381"/>
      <c r="W221" s="381"/>
      <c r="X221" s="381"/>
      <c r="Y221" s="381"/>
      <c r="Z221" s="381"/>
    </row>
    <row r="222">
      <c r="A222" s="381"/>
      <c r="B222" s="381"/>
      <c r="C222" s="381"/>
      <c r="D222" s="381"/>
      <c r="E222" s="381"/>
      <c r="F222" s="381"/>
      <c r="G222" s="381"/>
      <c r="H222" s="381"/>
      <c r="I222" s="381"/>
      <c r="J222" s="381"/>
      <c r="K222" s="381"/>
      <c r="L222" s="381"/>
      <c r="M222" s="381"/>
      <c r="N222" s="381"/>
      <c r="O222" s="381"/>
      <c r="P222" s="381"/>
      <c r="Q222" s="381"/>
      <c r="R222" s="381"/>
      <c r="S222" s="381"/>
      <c r="T222" s="381"/>
      <c r="U222" s="381"/>
      <c r="V222" s="381"/>
      <c r="W222" s="381"/>
      <c r="X222" s="381"/>
      <c r="Y222" s="381"/>
      <c r="Z222" s="381"/>
    </row>
    <row r="223">
      <c r="A223" s="381"/>
      <c r="B223" s="381"/>
      <c r="C223" s="381"/>
      <c r="D223" s="381"/>
      <c r="E223" s="381"/>
      <c r="F223" s="381"/>
      <c r="G223" s="381"/>
      <c r="H223" s="381"/>
      <c r="I223" s="381"/>
      <c r="J223" s="381"/>
      <c r="K223" s="381"/>
      <c r="L223" s="381"/>
      <c r="M223" s="381"/>
      <c r="N223" s="381"/>
      <c r="O223" s="381"/>
      <c r="P223" s="381"/>
      <c r="Q223" s="381"/>
      <c r="R223" s="381"/>
      <c r="S223" s="381"/>
      <c r="T223" s="381"/>
      <c r="U223" s="381"/>
      <c r="V223" s="381"/>
      <c r="W223" s="381"/>
      <c r="X223" s="381"/>
      <c r="Y223" s="381"/>
      <c r="Z223" s="381"/>
    </row>
    <row r="224">
      <c r="A224" s="381"/>
      <c r="B224" s="381"/>
      <c r="C224" s="381"/>
      <c r="D224" s="381"/>
      <c r="E224" s="381"/>
      <c r="F224" s="381"/>
      <c r="G224" s="381"/>
      <c r="H224" s="381"/>
      <c r="I224" s="381"/>
      <c r="J224" s="381"/>
      <c r="K224" s="381"/>
      <c r="L224" s="381"/>
      <c r="M224" s="381"/>
      <c r="N224" s="381"/>
      <c r="O224" s="381"/>
      <c r="P224" s="381"/>
      <c r="Q224" s="381"/>
      <c r="R224" s="381"/>
      <c r="S224" s="381"/>
      <c r="T224" s="381"/>
      <c r="U224" s="381"/>
      <c r="V224" s="381"/>
      <c r="W224" s="381"/>
      <c r="X224" s="381"/>
      <c r="Y224" s="381"/>
      <c r="Z224" s="381"/>
    </row>
    <row r="225">
      <c r="A225" s="381"/>
      <c r="B225" s="381"/>
      <c r="C225" s="381"/>
      <c r="D225" s="381"/>
      <c r="E225" s="381"/>
      <c r="F225" s="381"/>
      <c r="G225" s="381"/>
      <c r="H225" s="381"/>
      <c r="I225" s="381"/>
      <c r="J225" s="381"/>
      <c r="K225" s="381"/>
      <c r="L225" s="381"/>
      <c r="M225" s="381"/>
      <c r="N225" s="381"/>
      <c r="O225" s="381"/>
      <c r="P225" s="381"/>
      <c r="Q225" s="381"/>
      <c r="R225" s="381"/>
      <c r="S225" s="381"/>
      <c r="T225" s="381"/>
      <c r="U225" s="381"/>
      <c r="V225" s="381"/>
      <c r="W225" s="381"/>
      <c r="X225" s="381"/>
      <c r="Y225" s="381"/>
      <c r="Z225" s="381"/>
    </row>
    <row r="226">
      <c r="A226" s="381"/>
      <c r="B226" s="381"/>
      <c r="C226" s="381"/>
      <c r="D226" s="381"/>
      <c r="E226" s="381"/>
      <c r="F226" s="381"/>
      <c r="G226" s="381"/>
      <c r="H226" s="381"/>
      <c r="I226" s="381"/>
      <c r="J226" s="381"/>
      <c r="K226" s="381"/>
      <c r="L226" s="381"/>
      <c r="M226" s="381"/>
      <c r="N226" s="381"/>
      <c r="O226" s="381"/>
      <c r="P226" s="381"/>
      <c r="Q226" s="381"/>
      <c r="R226" s="381"/>
      <c r="S226" s="381"/>
      <c r="T226" s="381"/>
      <c r="U226" s="381"/>
      <c r="V226" s="381"/>
      <c r="W226" s="381"/>
      <c r="X226" s="381"/>
      <c r="Y226" s="381"/>
      <c r="Z226" s="381"/>
    </row>
    <row r="227">
      <c r="A227" s="381"/>
      <c r="B227" s="381"/>
      <c r="C227" s="381"/>
      <c r="D227" s="381"/>
      <c r="E227" s="381"/>
      <c r="F227" s="381"/>
      <c r="G227" s="381"/>
      <c r="H227" s="381"/>
      <c r="I227" s="381"/>
      <c r="J227" s="381"/>
      <c r="K227" s="381"/>
      <c r="L227" s="381"/>
      <c r="M227" s="381"/>
      <c r="N227" s="381"/>
      <c r="O227" s="381"/>
      <c r="P227" s="381"/>
      <c r="Q227" s="381"/>
      <c r="R227" s="381"/>
      <c r="S227" s="381"/>
      <c r="T227" s="381"/>
      <c r="U227" s="381"/>
      <c r="V227" s="381"/>
      <c r="W227" s="381"/>
      <c r="X227" s="381"/>
      <c r="Y227" s="381"/>
      <c r="Z227" s="381"/>
    </row>
    <row r="228">
      <c r="A228" s="381"/>
      <c r="B228" s="381"/>
      <c r="C228" s="381"/>
      <c r="D228" s="381"/>
      <c r="E228" s="381"/>
      <c r="F228" s="381"/>
      <c r="G228" s="381"/>
      <c r="H228" s="381"/>
      <c r="I228" s="381"/>
      <c r="J228" s="381"/>
      <c r="K228" s="381"/>
      <c r="L228" s="381"/>
      <c r="M228" s="381"/>
      <c r="N228" s="381"/>
      <c r="O228" s="381"/>
      <c r="P228" s="381"/>
      <c r="Q228" s="381"/>
      <c r="R228" s="381"/>
      <c r="S228" s="381"/>
      <c r="T228" s="381"/>
      <c r="U228" s="381"/>
      <c r="V228" s="381"/>
      <c r="W228" s="381"/>
      <c r="X228" s="381"/>
      <c r="Y228" s="381"/>
      <c r="Z228" s="381"/>
    </row>
    <row r="229">
      <c r="A229" s="381"/>
      <c r="B229" s="381"/>
      <c r="C229" s="381"/>
      <c r="D229" s="381"/>
      <c r="E229" s="381"/>
      <c r="F229" s="381"/>
      <c r="G229" s="381"/>
      <c r="H229" s="381"/>
      <c r="I229" s="381"/>
      <c r="J229" s="381"/>
      <c r="K229" s="381"/>
      <c r="L229" s="381"/>
      <c r="M229" s="381"/>
      <c r="N229" s="381"/>
      <c r="O229" s="381"/>
      <c r="P229" s="381"/>
      <c r="Q229" s="381"/>
      <c r="R229" s="381"/>
      <c r="S229" s="381"/>
      <c r="T229" s="381"/>
      <c r="U229" s="381"/>
      <c r="V229" s="381"/>
      <c r="W229" s="381"/>
      <c r="X229" s="381"/>
      <c r="Y229" s="381"/>
      <c r="Z229" s="381"/>
    </row>
    <row r="230">
      <c r="A230" s="381"/>
      <c r="B230" s="381"/>
      <c r="C230" s="381"/>
      <c r="D230" s="381"/>
      <c r="E230" s="381"/>
      <c r="F230" s="381"/>
      <c r="G230" s="381"/>
      <c r="H230" s="381"/>
      <c r="I230" s="381"/>
      <c r="J230" s="381"/>
      <c r="K230" s="381"/>
      <c r="L230" s="381"/>
      <c r="M230" s="381"/>
      <c r="N230" s="381"/>
      <c r="O230" s="381"/>
      <c r="P230" s="381"/>
      <c r="Q230" s="381"/>
      <c r="R230" s="381"/>
      <c r="S230" s="381"/>
      <c r="T230" s="381"/>
      <c r="U230" s="381"/>
      <c r="V230" s="381"/>
      <c r="W230" s="381"/>
      <c r="X230" s="381"/>
      <c r="Y230" s="381"/>
      <c r="Z230" s="381"/>
    </row>
    <row r="231">
      <c r="A231" s="381"/>
      <c r="B231" s="381"/>
      <c r="C231" s="381"/>
      <c r="D231" s="381"/>
      <c r="E231" s="381"/>
      <c r="F231" s="381"/>
      <c r="G231" s="381"/>
      <c r="H231" s="381"/>
      <c r="I231" s="381"/>
      <c r="J231" s="381"/>
      <c r="K231" s="381"/>
      <c r="L231" s="381"/>
      <c r="M231" s="381"/>
      <c r="N231" s="381"/>
      <c r="O231" s="381"/>
      <c r="P231" s="381"/>
      <c r="Q231" s="381"/>
      <c r="R231" s="381"/>
      <c r="S231" s="381"/>
      <c r="T231" s="381"/>
      <c r="U231" s="381"/>
      <c r="V231" s="381"/>
      <c r="W231" s="381"/>
      <c r="X231" s="381"/>
      <c r="Y231" s="381"/>
      <c r="Z231" s="381"/>
    </row>
    <row r="232">
      <c r="A232" s="381"/>
      <c r="B232" s="381"/>
      <c r="C232" s="381"/>
      <c r="D232" s="381"/>
      <c r="E232" s="381"/>
      <c r="F232" s="381"/>
      <c r="G232" s="381"/>
      <c r="H232" s="381"/>
      <c r="I232" s="381"/>
      <c r="J232" s="381"/>
      <c r="K232" s="381"/>
      <c r="L232" s="381"/>
      <c r="M232" s="381"/>
      <c r="N232" s="381"/>
      <c r="O232" s="381"/>
      <c r="P232" s="381"/>
      <c r="Q232" s="381"/>
      <c r="R232" s="381"/>
      <c r="S232" s="381"/>
      <c r="T232" s="381"/>
      <c r="U232" s="381"/>
      <c r="V232" s="381"/>
      <c r="W232" s="381"/>
      <c r="X232" s="381"/>
      <c r="Y232" s="381"/>
      <c r="Z232" s="381"/>
    </row>
    <row r="233">
      <c r="A233" s="381"/>
      <c r="B233" s="381"/>
      <c r="C233" s="381"/>
      <c r="D233" s="381"/>
      <c r="E233" s="381"/>
      <c r="F233" s="381"/>
      <c r="G233" s="381"/>
      <c r="H233" s="381"/>
      <c r="I233" s="381"/>
      <c r="J233" s="381"/>
      <c r="K233" s="381"/>
      <c r="L233" s="381"/>
      <c r="M233" s="381"/>
      <c r="N233" s="381"/>
      <c r="O233" s="381"/>
      <c r="P233" s="381"/>
      <c r="Q233" s="381"/>
      <c r="R233" s="381"/>
      <c r="S233" s="381"/>
      <c r="T233" s="381"/>
      <c r="U233" s="381"/>
      <c r="V233" s="381"/>
      <c r="W233" s="381"/>
      <c r="X233" s="381"/>
      <c r="Y233" s="381"/>
      <c r="Z233" s="381"/>
    </row>
    <row r="234">
      <c r="A234" s="381"/>
      <c r="B234" s="381"/>
      <c r="C234" s="381"/>
      <c r="D234" s="381"/>
      <c r="E234" s="381"/>
      <c r="F234" s="381"/>
      <c r="G234" s="381"/>
      <c r="H234" s="381"/>
      <c r="I234" s="381"/>
      <c r="J234" s="381"/>
      <c r="K234" s="381"/>
      <c r="L234" s="381"/>
      <c r="M234" s="381"/>
      <c r="N234" s="381"/>
      <c r="O234" s="381"/>
      <c r="P234" s="381"/>
      <c r="Q234" s="381"/>
      <c r="R234" s="381"/>
      <c r="S234" s="381"/>
      <c r="T234" s="381"/>
      <c r="U234" s="381"/>
      <c r="V234" s="381"/>
      <c r="W234" s="381"/>
      <c r="X234" s="381"/>
      <c r="Y234" s="381"/>
      <c r="Z234" s="381"/>
    </row>
    <row r="235">
      <c r="A235" s="381"/>
      <c r="B235" s="381"/>
      <c r="C235" s="381"/>
      <c r="D235" s="381"/>
      <c r="E235" s="381"/>
      <c r="F235" s="381"/>
      <c r="G235" s="381"/>
      <c r="H235" s="381"/>
      <c r="I235" s="381"/>
      <c r="J235" s="381"/>
      <c r="K235" s="381"/>
      <c r="L235" s="381"/>
      <c r="M235" s="381"/>
      <c r="N235" s="381"/>
      <c r="O235" s="381"/>
      <c r="P235" s="381"/>
      <c r="Q235" s="381"/>
      <c r="R235" s="381"/>
      <c r="S235" s="381"/>
      <c r="T235" s="381"/>
      <c r="U235" s="381"/>
      <c r="V235" s="381"/>
      <c r="W235" s="381"/>
      <c r="X235" s="381"/>
      <c r="Y235" s="381"/>
      <c r="Z235" s="381"/>
    </row>
    <row r="236">
      <c r="A236" s="381"/>
      <c r="B236" s="381"/>
      <c r="C236" s="381"/>
      <c r="D236" s="381"/>
      <c r="E236" s="381"/>
      <c r="F236" s="381"/>
      <c r="G236" s="381"/>
      <c r="H236" s="381"/>
      <c r="I236" s="381"/>
      <c r="J236" s="381"/>
      <c r="K236" s="381"/>
      <c r="L236" s="381"/>
      <c r="M236" s="381"/>
      <c r="N236" s="381"/>
      <c r="O236" s="381"/>
      <c r="P236" s="381"/>
      <c r="Q236" s="381"/>
      <c r="R236" s="381"/>
      <c r="S236" s="381"/>
      <c r="T236" s="381"/>
      <c r="U236" s="381"/>
      <c r="V236" s="381"/>
      <c r="W236" s="381"/>
      <c r="X236" s="381"/>
      <c r="Y236" s="381"/>
      <c r="Z236" s="381"/>
    </row>
    <row r="237">
      <c r="A237" s="381"/>
      <c r="B237" s="381"/>
      <c r="C237" s="381"/>
      <c r="D237" s="381"/>
      <c r="E237" s="381"/>
      <c r="F237" s="381"/>
      <c r="G237" s="381"/>
      <c r="H237" s="381"/>
      <c r="I237" s="381"/>
      <c r="J237" s="381"/>
      <c r="K237" s="381"/>
      <c r="L237" s="381"/>
      <c r="M237" s="381"/>
      <c r="N237" s="381"/>
      <c r="O237" s="381"/>
      <c r="P237" s="381"/>
      <c r="Q237" s="381"/>
      <c r="R237" s="381"/>
      <c r="S237" s="381"/>
      <c r="T237" s="381"/>
      <c r="U237" s="381"/>
      <c r="V237" s="381"/>
      <c r="W237" s="381"/>
      <c r="X237" s="381"/>
      <c r="Y237" s="381"/>
      <c r="Z237" s="381"/>
    </row>
    <row r="238">
      <c r="A238" s="381"/>
      <c r="B238" s="381"/>
      <c r="C238" s="381"/>
      <c r="D238" s="381"/>
      <c r="E238" s="381"/>
      <c r="F238" s="381"/>
      <c r="G238" s="381"/>
      <c r="H238" s="381"/>
      <c r="I238" s="381"/>
      <c r="J238" s="381"/>
      <c r="K238" s="381"/>
      <c r="L238" s="381"/>
      <c r="M238" s="381"/>
      <c r="N238" s="381"/>
      <c r="O238" s="381"/>
      <c r="P238" s="381"/>
      <c r="Q238" s="381"/>
      <c r="R238" s="381"/>
      <c r="S238" s="381"/>
      <c r="T238" s="381"/>
      <c r="U238" s="381"/>
      <c r="V238" s="381"/>
      <c r="W238" s="381"/>
      <c r="X238" s="381"/>
      <c r="Y238" s="381"/>
      <c r="Z238" s="381"/>
    </row>
    <row r="239">
      <c r="A239" s="381"/>
      <c r="B239" s="381"/>
      <c r="C239" s="381"/>
      <c r="D239" s="381"/>
      <c r="E239" s="381"/>
      <c r="F239" s="381"/>
      <c r="G239" s="381"/>
      <c r="H239" s="381"/>
      <c r="I239" s="381"/>
      <c r="J239" s="381"/>
      <c r="K239" s="381"/>
      <c r="L239" s="381"/>
      <c r="M239" s="381"/>
      <c r="N239" s="381"/>
      <c r="O239" s="381"/>
      <c r="P239" s="381"/>
      <c r="Q239" s="381"/>
      <c r="R239" s="381"/>
      <c r="S239" s="381"/>
      <c r="T239" s="381"/>
      <c r="U239" s="381"/>
      <c r="V239" s="381"/>
      <c r="W239" s="381"/>
      <c r="X239" s="381"/>
      <c r="Y239" s="381"/>
      <c r="Z239" s="381"/>
    </row>
    <row r="240">
      <c r="A240" s="381"/>
      <c r="B240" s="381"/>
      <c r="C240" s="381"/>
      <c r="D240" s="381"/>
      <c r="E240" s="381"/>
      <c r="F240" s="381"/>
      <c r="G240" s="381"/>
      <c r="H240" s="381"/>
      <c r="I240" s="381"/>
      <c r="J240" s="381"/>
      <c r="K240" s="381"/>
      <c r="L240" s="381"/>
      <c r="M240" s="381"/>
      <c r="N240" s="381"/>
      <c r="O240" s="381"/>
      <c r="P240" s="381"/>
      <c r="Q240" s="381"/>
      <c r="R240" s="381"/>
      <c r="S240" s="381"/>
      <c r="T240" s="381"/>
      <c r="U240" s="381"/>
      <c r="V240" s="381"/>
      <c r="W240" s="381"/>
      <c r="X240" s="381"/>
      <c r="Y240" s="381"/>
      <c r="Z240" s="381"/>
    </row>
    <row r="241">
      <c r="A241" s="381"/>
      <c r="B241" s="381"/>
      <c r="C241" s="381"/>
      <c r="D241" s="381"/>
      <c r="E241" s="381"/>
      <c r="F241" s="381"/>
      <c r="G241" s="381"/>
      <c r="H241" s="381"/>
      <c r="I241" s="381"/>
      <c r="J241" s="381"/>
      <c r="K241" s="381"/>
      <c r="L241" s="381"/>
      <c r="M241" s="381"/>
      <c r="N241" s="381"/>
      <c r="O241" s="381"/>
      <c r="P241" s="381"/>
      <c r="Q241" s="381"/>
      <c r="R241" s="381"/>
      <c r="S241" s="381"/>
      <c r="T241" s="381"/>
      <c r="U241" s="381"/>
      <c r="V241" s="381"/>
      <c r="W241" s="381"/>
      <c r="X241" s="381"/>
      <c r="Y241" s="381"/>
      <c r="Z241" s="381"/>
    </row>
    <row r="242">
      <c r="A242" s="381"/>
      <c r="B242" s="381"/>
      <c r="C242" s="381"/>
      <c r="D242" s="381"/>
      <c r="E242" s="381"/>
      <c r="F242" s="381"/>
      <c r="G242" s="381"/>
      <c r="H242" s="381"/>
      <c r="I242" s="381"/>
      <c r="J242" s="381"/>
      <c r="K242" s="381"/>
      <c r="L242" s="381"/>
      <c r="M242" s="381"/>
      <c r="N242" s="381"/>
      <c r="O242" s="381"/>
      <c r="P242" s="381"/>
      <c r="Q242" s="381"/>
      <c r="R242" s="381"/>
      <c r="S242" s="381"/>
      <c r="T242" s="381"/>
      <c r="U242" s="381"/>
      <c r="V242" s="381"/>
      <c r="W242" s="381"/>
      <c r="X242" s="381"/>
      <c r="Y242" s="381"/>
      <c r="Z242" s="381"/>
    </row>
    <row r="243">
      <c r="A243" s="381"/>
      <c r="B243" s="381"/>
      <c r="C243" s="381"/>
      <c r="D243" s="381"/>
      <c r="E243" s="381"/>
      <c r="F243" s="381"/>
      <c r="G243" s="381"/>
      <c r="H243" s="381"/>
      <c r="I243" s="381"/>
      <c r="J243" s="381"/>
      <c r="K243" s="381"/>
      <c r="L243" s="381"/>
      <c r="M243" s="381"/>
      <c r="N243" s="381"/>
      <c r="O243" s="381"/>
      <c r="P243" s="381"/>
      <c r="Q243" s="381"/>
      <c r="R243" s="381"/>
      <c r="S243" s="381"/>
      <c r="T243" s="381"/>
      <c r="U243" s="381"/>
      <c r="V243" s="381"/>
      <c r="W243" s="381"/>
      <c r="X243" s="381"/>
      <c r="Y243" s="381"/>
      <c r="Z243" s="381"/>
    </row>
    <row r="244">
      <c r="A244" s="381"/>
      <c r="B244" s="381"/>
      <c r="C244" s="381"/>
      <c r="D244" s="381"/>
      <c r="E244" s="381"/>
      <c r="F244" s="381"/>
      <c r="G244" s="381"/>
      <c r="H244" s="381"/>
      <c r="I244" s="381"/>
      <c r="J244" s="381"/>
      <c r="K244" s="381"/>
      <c r="L244" s="381"/>
      <c r="M244" s="381"/>
      <c r="N244" s="381"/>
      <c r="O244" s="381"/>
      <c r="P244" s="381"/>
      <c r="Q244" s="381"/>
      <c r="R244" s="381"/>
      <c r="S244" s="381"/>
      <c r="T244" s="381"/>
      <c r="U244" s="381"/>
      <c r="V244" s="381"/>
      <c r="W244" s="381"/>
      <c r="X244" s="381"/>
      <c r="Y244" s="381"/>
      <c r="Z244" s="381"/>
    </row>
    <row r="245">
      <c r="A245" s="381"/>
      <c r="B245" s="381"/>
      <c r="C245" s="381"/>
      <c r="D245" s="381"/>
      <c r="E245" s="381"/>
      <c r="F245" s="381"/>
      <c r="G245" s="381"/>
      <c r="H245" s="381"/>
      <c r="I245" s="381"/>
      <c r="J245" s="381"/>
      <c r="K245" s="381"/>
      <c r="L245" s="381"/>
      <c r="M245" s="381"/>
      <c r="N245" s="381"/>
      <c r="O245" s="381"/>
      <c r="P245" s="381"/>
      <c r="Q245" s="381"/>
      <c r="R245" s="381"/>
      <c r="S245" s="381"/>
      <c r="T245" s="381"/>
      <c r="U245" s="381"/>
      <c r="V245" s="381"/>
      <c r="W245" s="381"/>
      <c r="X245" s="381"/>
      <c r="Y245" s="381"/>
      <c r="Z245" s="381"/>
    </row>
    <row r="246">
      <c r="A246" s="381"/>
      <c r="B246" s="381"/>
      <c r="C246" s="381"/>
      <c r="D246" s="381"/>
      <c r="E246" s="381"/>
      <c r="F246" s="381"/>
      <c r="G246" s="381"/>
      <c r="H246" s="381"/>
      <c r="I246" s="381"/>
      <c r="J246" s="381"/>
      <c r="K246" s="381"/>
      <c r="L246" s="381"/>
      <c r="M246" s="381"/>
      <c r="N246" s="381"/>
      <c r="O246" s="381"/>
      <c r="P246" s="381"/>
      <c r="Q246" s="381"/>
      <c r="R246" s="381"/>
      <c r="S246" s="381"/>
      <c r="T246" s="381"/>
      <c r="U246" s="381"/>
      <c r="V246" s="381"/>
      <c r="W246" s="381"/>
      <c r="X246" s="381"/>
      <c r="Y246" s="381"/>
      <c r="Z246" s="381"/>
    </row>
    <row r="247">
      <c r="A247" s="381"/>
      <c r="B247" s="381"/>
      <c r="C247" s="381"/>
      <c r="D247" s="381"/>
      <c r="E247" s="381"/>
      <c r="F247" s="381"/>
      <c r="G247" s="381"/>
      <c r="H247" s="381"/>
      <c r="I247" s="381"/>
      <c r="J247" s="381"/>
      <c r="K247" s="381"/>
      <c r="L247" s="381"/>
      <c r="M247" s="381"/>
      <c r="N247" s="381"/>
      <c r="O247" s="381"/>
      <c r="P247" s="381"/>
      <c r="Q247" s="381"/>
      <c r="R247" s="381"/>
      <c r="S247" s="381"/>
      <c r="T247" s="381"/>
      <c r="U247" s="381"/>
      <c r="V247" s="381"/>
      <c r="W247" s="381"/>
      <c r="X247" s="381"/>
      <c r="Y247" s="381"/>
      <c r="Z247" s="381"/>
    </row>
    <row r="248">
      <c r="A248" s="381"/>
      <c r="B248" s="381"/>
      <c r="C248" s="381"/>
      <c r="D248" s="381"/>
      <c r="E248" s="381"/>
      <c r="F248" s="381"/>
      <c r="G248" s="381"/>
      <c r="H248" s="381"/>
      <c r="I248" s="381"/>
      <c r="J248" s="381"/>
      <c r="K248" s="381"/>
      <c r="L248" s="381"/>
      <c r="M248" s="381"/>
      <c r="N248" s="381"/>
      <c r="O248" s="381"/>
      <c r="P248" s="381"/>
      <c r="Q248" s="381"/>
      <c r="R248" s="381"/>
      <c r="S248" s="381"/>
      <c r="T248" s="381"/>
      <c r="U248" s="381"/>
      <c r="V248" s="381"/>
      <c r="W248" s="381"/>
      <c r="X248" s="381"/>
      <c r="Y248" s="381"/>
      <c r="Z248" s="381"/>
    </row>
    <row r="249">
      <c r="A249" s="381"/>
      <c r="B249" s="381"/>
      <c r="C249" s="381"/>
      <c r="D249" s="381"/>
      <c r="E249" s="381"/>
      <c r="F249" s="381"/>
      <c r="G249" s="381"/>
      <c r="H249" s="381"/>
      <c r="I249" s="381"/>
      <c r="J249" s="381"/>
      <c r="K249" s="381"/>
      <c r="L249" s="381"/>
      <c r="M249" s="381"/>
      <c r="N249" s="381"/>
      <c r="O249" s="381"/>
      <c r="P249" s="381"/>
      <c r="Q249" s="381"/>
      <c r="R249" s="381"/>
      <c r="S249" s="381"/>
      <c r="T249" s="381"/>
      <c r="U249" s="381"/>
      <c r="V249" s="381"/>
      <c r="W249" s="381"/>
      <c r="X249" s="381"/>
      <c r="Y249" s="381"/>
      <c r="Z249" s="381"/>
    </row>
    <row r="250">
      <c r="A250" s="381"/>
      <c r="B250" s="381"/>
      <c r="C250" s="381"/>
      <c r="D250" s="381"/>
      <c r="E250" s="381"/>
      <c r="F250" s="381"/>
      <c r="G250" s="381"/>
      <c r="H250" s="381"/>
      <c r="I250" s="381"/>
      <c r="J250" s="381"/>
      <c r="K250" s="381"/>
      <c r="L250" s="381"/>
      <c r="M250" s="381"/>
      <c r="N250" s="381"/>
      <c r="O250" s="381"/>
      <c r="P250" s="381"/>
      <c r="Q250" s="381"/>
      <c r="R250" s="381"/>
      <c r="S250" s="381"/>
      <c r="T250" s="381"/>
      <c r="U250" s="381"/>
      <c r="V250" s="381"/>
      <c r="W250" s="381"/>
      <c r="X250" s="381"/>
      <c r="Y250" s="381"/>
      <c r="Z250" s="381"/>
    </row>
    <row r="251">
      <c r="A251" s="381"/>
      <c r="B251" s="381"/>
      <c r="C251" s="381"/>
      <c r="D251" s="381"/>
      <c r="E251" s="381"/>
      <c r="F251" s="381"/>
      <c r="G251" s="381"/>
      <c r="H251" s="381"/>
      <c r="I251" s="381"/>
      <c r="J251" s="381"/>
      <c r="K251" s="381"/>
      <c r="L251" s="381"/>
      <c r="M251" s="381"/>
      <c r="N251" s="381"/>
      <c r="O251" s="381"/>
      <c r="P251" s="381"/>
      <c r="Q251" s="381"/>
      <c r="R251" s="381"/>
      <c r="S251" s="381"/>
      <c r="T251" s="381"/>
      <c r="U251" s="381"/>
      <c r="V251" s="381"/>
      <c r="W251" s="381"/>
      <c r="X251" s="381"/>
      <c r="Y251" s="381"/>
      <c r="Z251" s="381"/>
    </row>
    <row r="252">
      <c r="A252" s="381"/>
      <c r="B252" s="381"/>
      <c r="C252" s="381"/>
      <c r="D252" s="381"/>
      <c r="E252" s="381"/>
      <c r="F252" s="381"/>
      <c r="G252" s="381"/>
      <c r="H252" s="381"/>
      <c r="I252" s="381"/>
      <c r="J252" s="381"/>
      <c r="K252" s="381"/>
      <c r="L252" s="381"/>
      <c r="M252" s="381"/>
      <c r="N252" s="381"/>
      <c r="O252" s="381"/>
      <c r="P252" s="381"/>
      <c r="Q252" s="381"/>
      <c r="R252" s="381"/>
      <c r="S252" s="381"/>
      <c r="T252" s="381"/>
      <c r="U252" s="381"/>
      <c r="V252" s="381"/>
      <c r="W252" s="381"/>
      <c r="X252" s="381"/>
      <c r="Y252" s="381"/>
      <c r="Z252" s="381"/>
    </row>
    <row r="253">
      <c r="A253" s="381"/>
      <c r="B253" s="381"/>
      <c r="C253" s="381"/>
      <c r="D253" s="381"/>
      <c r="E253" s="381"/>
      <c r="F253" s="381"/>
      <c r="G253" s="381"/>
      <c r="H253" s="381"/>
      <c r="I253" s="381"/>
      <c r="J253" s="381"/>
      <c r="K253" s="381"/>
      <c r="L253" s="381"/>
      <c r="M253" s="381"/>
      <c r="N253" s="381"/>
      <c r="O253" s="381"/>
      <c r="P253" s="381"/>
      <c r="Q253" s="381"/>
      <c r="R253" s="381"/>
      <c r="S253" s="381"/>
      <c r="T253" s="381"/>
      <c r="U253" s="381"/>
      <c r="V253" s="381"/>
      <c r="W253" s="381"/>
      <c r="X253" s="381"/>
      <c r="Y253" s="381"/>
      <c r="Z253" s="381"/>
    </row>
    <row r="254">
      <c r="A254" s="381"/>
      <c r="B254" s="381"/>
      <c r="C254" s="381"/>
      <c r="D254" s="381"/>
      <c r="E254" s="381"/>
      <c r="F254" s="381"/>
      <c r="G254" s="381"/>
      <c r="H254" s="381"/>
      <c r="I254" s="381"/>
      <c r="J254" s="381"/>
      <c r="K254" s="381"/>
      <c r="L254" s="381"/>
      <c r="M254" s="381"/>
      <c r="N254" s="381"/>
      <c r="O254" s="381"/>
      <c r="P254" s="381"/>
      <c r="Q254" s="381"/>
      <c r="R254" s="381"/>
      <c r="S254" s="381"/>
      <c r="T254" s="381"/>
      <c r="U254" s="381"/>
      <c r="V254" s="381"/>
      <c r="W254" s="381"/>
      <c r="X254" s="381"/>
      <c r="Y254" s="381"/>
      <c r="Z254" s="381"/>
    </row>
    <row r="255">
      <c r="A255" s="381"/>
      <c r="B255" s="381"/>
      <c r="C255" s="381"/>
      <c r="D255" s="381"/>
      <c r="E255" s="381"/>
      <c r="F255" s="381"/>
      <c r="G255" s="381"/>
      <c r="H255" s="381"/>
      <c r="I255" s="381"/>
      <c r="J255" s="381"/>
      <c r="K255" s="381"/>
      <c r="L255" s="381"/>
      <c r="M255" s="381"/>
      <c r="N255" s="381"/>
      <c r="O255" s="381"/>
      <c r="P255" s="381"/>
      <c r="Q255" s="381"/>
      <c r="R255" s="381"/>
      <c r="S255" s="381"/>
      <c r="T255" s="381"/>
      <c r="U255" s="381"/>
      <c r="V255" s="381"/>
      <c r="W255" s="381"/>
      <c r="X255" s="381"/>
      <c r="Y255" s="381"/>
      <c r="Z255" s="381"/>
    </row>
    <row r="256">
      <c r="A256" s="381"/>
      <c r="B256" s="381"/>
      <c r="C256" s="381"/>
      <c r="D256" s="381"/>
      <c r="E256" s="381"/>
      <c r="F256" s="381"/>
      <c r="G256" s="381"/>
      <c r="H256" s="381"/>
      <c r="I256" s="381"/>
      <c r="J256" s="381"/>
      <c r="K256" s="381"/>
      <c r="L256" s="381"/>
      <c r="M256" s="381"/>
      <c r="N256" s="381"/>
      <c r="O256" s="381"/>
      <c r="P256" s="381"/>
      <c r="Q256" s="381"/>
      <c r="R256" s="381"/>
      <c r="S256" s="381"/>
      <c r="T256" s="381"/>
      <c r="U256" s="381"/>
      <c r="V256" s="381"/>
      <c r="W256" s="381"/>
      <c r="X256" s="381"/>
      <c r="Y256" s="381"/>
      <c r="Z256" s="381"/>
    </row>
    <row r="257">
      <c r="A257" s="381"/>
      <c r="B257" s="381"/>
      <c r="C257" s="381"/>
      <c r="D257" s="381"/>
      <c r="E257" s="381"/>
      <c r="F257" s="381"/>
      <c r="G257" s="381"/>
      <c r="H257" s="381"/>
      <c r="I257" s="381"/>
      <c r="J257" s="381"/>
      <c r="K257" s="381"/>
      <c r="L257" s="381"/>
      <c r="M257" s="381"/>
      <c r="N257" s="381"/>
      <c r="O257" s="381"/>
      <c r="P257" s="381"/>
      <c r="Q257" s="381"/>
      <c r="R257" s="381"/>
      <c r="S257" s="381"/>
      <c r="T257" s="381"/>
      <c r="U257" s="381"/>
      <c r="V257" s="381"/>
      <c r="W257" s="381"/>
      <c r="X257" s="381"/>
      <c r="Y257" s="381"/>
      <c r="Z257" s="381"/>
    </row>
    <row r="258">
      <c r="A258" s="381"/>
      <c r="B258" s="381"/>
      <c r="C258" s="381"/>
      <c r="D258" s="381"/>
      <c r="E258" s="381"/>
      <c r="F258" s="381"/>
      <c r="G258" s="381"/>
      <c r="H258" s="381"/>
      <c r="I258" s="381"/>
      <c r="J258" s="381"/>
      <c r="K258" s="381"/>
      <c r="L258" s="381"/>
      <c r="M258" s="381"/>
      <c r="N258" s="381"/>
      <c r="O258" s="381"/>
      <c r="P258" s="381"/>
      <c r="Q258" s="381"/>
      <c r="R258" s="381"/>
      <c r="S258" s="381"/>
      <c r="T258" s="381"/>
      <c r="U258" s="381"/>
      <c r="V258" s="381"/>
      <c r="W258" s="381"/>
      <c r="X258" s="381"/>
      <c r="Y258" s="381"/>
      <c r="Z258" s="381"/>
    </row>
    <row r="259">
      <c r="A259" s="381"/>
      <c r="B259" s="381"/>
      <c r="C259" s="381"/>
      <c r="D259" s="381"/>
      <c r="E259" s="381"/>
      <c r="F259" s="381"/>
      <c r="G259" s="381"/>
      <c r="H259" s="381"/>
      <c r="I259" s="381"/>
      <c r="J259" s="381"/>
      <c r="K259" s="381"/>
      <c r="L259" s="381"/>
      <c r="M259" s="381"/>
      <c r="N259" s="381"/>
      <c r="O259" s="381"/>
      <c r="P259" s="381"/>
      <c r="Q259" s="381"/>
      <c r="R259" s="381"/>
      <c r="S259" s="381"/>
      <c r="T259" s="381"/>
      <c r="U259" s="381"/>
      <c r="V259" s="381"/>
      <c r="W259" s="381"/>
      <c r="X259" s="381"/>
      <c r="Y259" s="381"/>
      <c r="Z259" s="381"/>
    </row>
    <row r="260">
      <c r="A260" s="381"/>
      <c r="B260" s="381"/>
      <c r="C260" s="381"/>
      <c r="D260" s="381"/>
      <c r="E260" s="381"/>
      <c r="F260" s="381"/>
      <c r="G260" s="381"/>
      <c r="H260" s="381"/>
      <c r="I260" s="381"/>
      <c r="J260" s="381"/>
      <c r="K260" s="381"/>
      <c r="L260" s="381"/>
      <c r="M260" s="381"/>
      <c r="N260" s="381"/>
      <c r="O260" s="381"/>
      <c r="P260" s="381"/>
      <c r="Q260" s="381"/>
      <c r="R260" s="381"/>
      <c r="S260" s="381"/>
      <c r="T260" s="381"/>
      <c r="U260" s="381"/>
      <c r="V260" s="381"/>
      <c r="W260" s="381"/>
      <c r="X260" s="381"/>
      <c r="Y260" s="381"/>
      <c r="Z260" s="381"/>
    </row>
    <row r="261">
      <c r="A261" s="381"/>
      <c r="B261" s="381"/>
      <c r="C261" s="381"/>
      <c r="D261" s="381"/>
      <c r="E261" s="381"/>
      <c r="F261" s="381"/>
      <c r="G261" s="381"/>
      <c r="H261" s="381"/>
      <c r="I261" s="381"/>
      <c r="J261" s="381"/>
      <c r="K261" s="381"/>
      <c r="L261" s="381"/>
      <c r="M261" s="381"/>
      <c r="N261" s="381"/>
      <c r="O261" s="381"/>
      <c r="P261" s="381"/>
      <c r="Q261" s="381"/>
      <c r="R261" s="381"/>
      <c r="S261" s="381"/>
      <c r="T261" s="381"/>
      <c r="U261" s="381"/>
      <c r="V261" s="381"/>
      <c r="W261" s="381"/>
      <c r="X261" s="381"/>
      <c r="Y261" s="381"/>
      <c r="Z261" s="381"/>
    </row>
    <row r="262">
      <c r="A262" s="381"/>
      <c r="B262" s="381"/>
      <c r="C262" s="381"/>
      <c r="D262" s="381"/>
      <c r="E262" s="381"/>
      <c r="F262" s="381"/>
      <c r="G262" s="381"/>
      <c r="H262" s="381"/>
      <c r="I262" s="381"/>
      <c r="J262" s="381"/>
      <c r="K262" s="381"/>
      <c r="L262" s="381"/>
      <c r="M262" s="381"/>
      <c r="N262" s="381"/>
      <c r="O262" s="381"/>
      <c r="P262" s="381"/>
      <c r="Q262" s="381"/>
      <c r="R262" s="381"/>
      <c r="S262" s="381"/>
      <c r="T262" s="381"/>
      <c r="U262" s="381"/>
      <c r="V262" s="381"/>
      <c r="W262" s="381"/>
      <c r="X262" s="381"/>
      <c r="Y262" s="381"/>
      <c r="Z262" s="381"/>
    </row>
    <row r="263">
      <c r="A263" s="381"/>
      <c r="B263" s="381"/>
      <c r="C263" s="381"/>
      <c r="D263" s="381"/>
      <c r="E263" s="381"/>
      <c r="F263" s="381"/>
      <c r="G263" s="381"/>
      <c r="H263" s="381"/>
      <c r="I263" s="381"/>
      <c r="J263" s="381"/>
      <c r="K263" s="381"/>
      <c r="L263" s="381"/>
      <c r="M263" s="381"/>
      <c r="N263" s="381"/>
      <c r="O263" s="381"/>
      <c r="P263" s="381"/>
      <c r="Q263" s="381"/>
      <c r="R263" s="381"/>
      <c r="S263" s="381"/>
      <c r="T263" s="381"/>
      <c r="U263" s="381"/>
      <c r="V263" s="381"/>
      <c r="W263" s="381"/>
      <c r="X263" s="381"/>
      <c r="Y263" s="381"/>
      <c r="Z263" s="381"/>
    </row>
    <row r="264">
      <c r="A264" s="381"/>
      <c r="B264" s="381"/>
      <c r="C264" s="381"/>
      <c r="D264" s="381"/>
      <c r="E264" s="381"/>
      <c r="F264" s="381"/>
      <c r="G264" s="381"/>
      <c r="H264" s="381"/>
      <c r="I264" s="381"/>
      <c r="J264" s="381"/>
      <c r="K264" s="381"/>
      <c r="L264" s="381"/>
      <c r="M264" s="381"/>
      <c r="N264" s="381"/>
      <c r="O264" s="381"/>
      <c r="P264" s="381"/>
      <c r="Q264" s="381"/>
      <c r="R264" s="381"/>
      <c r="S264" s="381"/>
      <c r="T264" s="381"/>
      <c r="U264" s="381"/>
      <c r="V264" s="381"/>
      <c r="W264" s="381"/>
      <c r="X264" s="381"/>
      <c r="Y264" s="381"/>
      <c r="Z264" s="381"/>
    </row>
    <row r="265">
      <c r="A265" s="381"/>
      <c r="B265" s="381"/>
      <c r="C265" s="381"/>
      <c r="D265" s="381"/>
      <c r="E265" s="381"/>
      <c r="F265" s="381"/>
      <c r="G265" s="381"/>
      <c r="H265" s="381"/>
      <c r="I265" s="381"/>
      <c r="J265" s="381"/>
      <c r="K265" s="381"/>
      <c r="L265" s="381"/>
      <c r="M265" s="381"/>
      <c r="N265" s="381"/>
      <c r="O265" s="381"/>
      <c r="P265" s="381"/>
      <c r="Q265" s="381"/>
      <c r="R265" s="381"/>
      <c r="S265" s="381"/>
      <c r="T265" s="381"/>
      <c r="U265" s="381"/>
      <c r="V265" s="381"/>
      <c r="W265" s="381"/>
      <c r="X265" s="381"/>
      <c r="Y265" s="381"/>
      <c r="Z265" s="381"/>
    </row>
    <row r="266">
      <c r="A266" s="381"/>
      <c r="B266" s="381"/>
      <c r="C266" s="381"/>
      <c r="D266" s="381"/>
      <c r="E266" s="381"/>
      <c r="F266" s="381"/>
      <c r="G266" s="381"/>
      <c r="H266" s="381"/>
      <c r="I266" s="381"/>
      <c r="J266" s="381"/>
      <c r="K266" s="381"/>
      <c r="L266" s="381"/>
      <c r="M266" s="381"/>
      <c r="N266" s="381"/>
      <c r="O266" s="381"/>
      <c r="P266" s="381"/>
      <c r="Q266" s="381"/>
      <c r="R266" s="381"/>
      <c r="S266" s="381"/>
      <c r="T266" s="381"/>
      <c r="U266" s="381"/>
      <c r="V266" s="381"/>
      <c r="W266" s="381"/>
      <c r="X266" s="381"/>
      <c r="Y266" s="381"/>
      <c r="Z266" s="381"/>
    </row>
    <row r="267">
      <c r="A267" s="381"/>
      <c r="B267" s="381"/>
      <c r="C267" s="381"/>
      <c r="D267" s="381"/>
      <c r="E267" s="381"/>
      <c r="F267" s="381"/>
      <c r="G267" s="381"/>
      <c r="H267" s="381"/>
      <c r="I267" s="381"/>
      <c r="J267" s="381"/>
      <c r="K267" s="381"/>
      <c r="L267" s="381"/>
      <c r="M267" s="381"/>
      <c r="N267" s="381"/>
      <c r="O267" s="381"/>
      <c r="P267" s="381"/>
      <c r="Q267" s="381"/>
      <c r="R267" s="381"/>
      <c r="S267" s="381"/>
      <c r="T267" s="381"/>
      <c r="U267" s="381"/>
      <c r="V267" s="381"/>
      <c r="W267" s="381"/>
      <c r="X267" s="381"/>
      <c r="Y267" s="381"/>
      <c r="Z267" s="381"/>
    </row>
    <row r="268">
      <c r="A268" s="381"/>
      <c r="B268" s="381"/>
      <c r="C268" s="381"/>
      <c r="D268" s="381"/>
      <c r="E268" s="381"/>
      <c r="F268" s="381"/>
      <c r="G268" s="381"/>
      <c r="H268" s="381"/>
      <c r="I268" s="381"/>
      <c r="J268" s="381"/>
      <c r="K268" s="381"/>
      <c r="L268" s="381"/>
      <c r="M268" s="381"/>
      <c r="N268" s="381"/>
      <c r="O268" s="381"/>
      <c r="P268" s="381"/>
      <c r="Q268" s="381"/>
      <c r="R268" s="381"/>
      <c r="S268" s="381"/>
      <c r="T268" s="381"/>
      <c r="U268" s="381"/>
      <c r="V268" s="381"/>
      <c r="W268" s="381"/>
      <c r="X268" s="381"/>
      <c r="Y268" s="381"/>
      <c r="Z268" s="381"/>
    </row>
    <row r="269">
      <c r="A269" s="381"/>
      <c r="B269" s="381"/>
      <c r="C269" s="381"/>
      <c r="D269" s="381"/>
      <c r="E269" s="381"/>
      <c r="F269" s="381"/>
      <c r="G269" s="381"/>
      <c r="H269" s="381"/>
      <c r="I269" s="381"/>
      <c r="J269" s="381"/>
      <c r="K269" s="381"/>
      <c r="L269" s="381"/>
      <c r="M269" s="381"/>
      <c r="N269" s="381"/>
      <c r="O269" s="381"/>
      <c r="P269" s="381"/>
      <c r="Q269" s="381"/>
      <c r="R269" s="381"/>
      <c r="S269" s="381"/>
      <c r="T269" s="381"/>
      <c r="U269" s="381"/>
      <c r="V269" s="381"/>
      <c r="W269" s="381"/>
      <c r="X269" s="381"/>
      <c r="Y269" s="381"/>
      <c r="Z269" s="381"/>
    </row>
    <row r="270">
      <c r="A270" s="381"/>
      <c r="B270" s="381"/>
      <c r="C270" s="381"/>
      <c r="D270" s="381"/>
      <c r="E270" s="381"/>
      <c r="F270" s="381"/>
      <c r="G270" s="381"/>
      <c r="H270" s="381"/>
      <c r="I270" s="381"/>
      <c r="J270" s="381"/>
      <c r="K270" s="381"/>
      <c r="L270" s="381"/>
      <c r="M270" s="381"/>
      <c r="N270" s="381"/>
      <c r="O270" s="381"/>
      <c r="P270" s="381"/>
      <c r="Q270" s="381"/>
      <c r="R270" s="381"/>
      <c r="S270" s="381"/>
      <c r="T270" s="381"/>
      <c r="U270" s="381"/>
      <c r="V270" s="381"/>
      <c r="W270" s="381"/>
      <c r="X270" s="381"/>
      <c r="Y270" s="381"/>
      <c r="Z270" s="381"/>
    </row>
    <row r="271">
      <c r="A271" s="381"/>
      <c r="B271" s="381"/>
      <c r="C271" s="381"/>
      <c r="D271" s="381"/>
      <c r="E271" s="381"/>
      <c r="F271" s="381"/>
      <c r="G271" s="381"/>
      <c r="H271" s="381"/>
      <c r="I271" s="381"/>
      <c r="J271" s="381"/>
      <c r="K271" s="381"/>
      <c r="L271" s="381"/>
      <c r="M271" s="381"/>
      <c r="N271" s="381"/>
      <c r="O271" s="381"/>
      <c r="P271" s="381"/>
      <c r="Q271" s="381"/>
      <c r="R271" s="381"/>
      <c r="S271" s="381"/>
      <c r="T271" s="381"/>
      <c r="U271" s="381"/>
      <c r="V271" s="381"/>
      <c r="W271" s="381"/>
      <c r="X271" s="381"/>
      <c r="Y271" s="381"/>
      <c r="Z271" s="381"/>
    </row>
    <row r="272">
      <c r="A272" s="381"/>
      <c r="B272" s="381"/>
      <c r="C272" s="381"/>
      <c r="D272" s="381"/>
      <c r="E272" s="381"/>
      <c r="F272" s="381"/>
      <c r="G272" s="381"/>
      <c r="H272" s="381"/>
      <c r="I272" s="381"/>
      <c r="J272" s="381"/>
      <c r="K272" s="381"/>
      <c r="L272" s="381"/>
      <c r="M272" s="381"/>
      <c r="N272" s="381"/>
      <c r="O272" s="381"/>
      <c r="P272" s="381"/>
      <c r="Q272" s="381"/>
      <c r="R272" s="381"/>
      <c r="S272" s="381"/>
      <c r="T272" s="381"/>
      <c r="U272" s="381"/>
      <c r="V272" s="381"/>
      <c r="W272" s="381"/>
      <c r="X272" s="381"/>
      <c r="Y272" s="381"/>
      <c r="Z272" s="381"/>
    </row>
    <row r="273">
      <c r="A273" s="381"/>
      <c r="B273" s="381"/>
      <c r="C273" s="381"/>
      <c r="D273" s="381"/>
      <c r="E273" s="381"/>
      <c r="F273" s="381"/>
      <c r="G273" s="381"/>
      <c r="H273" s="381"/>
      <c r="I273" s="381"/>
      <c r="J273" s="381"/>
      <c r="K273" s="381"/>
      <c r="L273" s="381"/>
      <c r="M273" s="381"/>
      <c r="N273" s="381"/>
      <c r="O273" s="381"/>
      <c r="P273" s="381"/>
      <c r="Q273" s="381"/>
      <c r="R273" s="381"/>
      <c r="S273" s="381"/>
      <c r="T273" s="381"/>
      <c r="U273" s="381"/>
      <c r="V273" s="381"/>
      <c r="W273" s="381"/>
      <c r="X273" s="381"/>
      <c r="Y273" s="381"/>
      <c r="Z273" s="381"/>
    </row>
    <row r="274">
      <c r="A274" s="381"/>
      <c r="B274" s="381"/>
      <c r="C274" s="381"/>
      <c r="D274" s="381"/>
      <c r="E274" s="381"/>
      <c r="F274" s="381"/>
      <c r="G274" s="381"/>
      <c r="H274" s="381"/>
      <c r="I274" s="381"/>
      <c r="J274" s="381"/>
      <c r="K274" s="381"/>
      <c r="L274" s="381"/>
      <c r="M274" s="381"/>
      <c r="N274" s="381"/>
      <c r="O274" s="381"/>
      <c r="P274" s="381"/>
      <c r="Q274" s="381"/>
      <c r="R274" s="381"/>
      <c r="S274" s="381"/>
      <c r="T274" s="381"/>
      <c r="U274" s="381"/>
      <c r="V274" s="381"/>
      <c r="W274" s="381"/>
      <c r="X274" s="381"/>
      <c r="Y274" s="381"/>
      <c r="Z274" s="381"/>
    </row>
    <row r="275">
      <c r="A275" s="381"/>
      <c r="B275" s="381"/>
      <c r="C275" s="381"/>
      <c r="D275" s="381"/>
      <c r="E275" s="381"/>
      <c r="F275" s="381"/>
      <c r="G275" s="381"/>
      <c r="H275" s="381"/>
      <c r="I275" s="381"/>
      <c r="J275" s="381"/>
      <c r="K275" s="381"/>
      <c r="L275" s="381"/>
      <c r="M275" s="381"/>
      <c r="N275" s="381"/>
      <c r="O275" s="381"/>
      <c r="P275" s="381"/>
      <c r="Q275" s="381"/>
      <c r="R275" s="381"/>
      <c r="S275" s="381"/>
      <c r="T275" s="381"/>
      <c r="U275" s="381"/>
      <c r="V275" s="381"/>
      <c r="W275" s="381"/>
      <c r="X275" s="381"/>
      <c r="Y275" s="381"/>
      <c r="Z275" s="381"/>
    </row>
    <row r="276">
      <c r="A276" s="381"/>
      <c r="B276" s="381"/>
      <c r="C276" s="381"/>
      <c r="D276" s="381"/>
      <c r="E276" s="381"/>
      <c r="F276" s="381"/>
      <c r="G276" s="381"/>
      <c r="H276" s="381"/>
      <c r="I276" s="381"/>
      <c r="J276" s="381"/>
      <c r="K276" s="381"/>
      <c r="L276" s="381"/>
      <c r="M276" s="381"/>
      <c r="N276" s="381"/>
      <c r="O276" s="381"/>
      <c r="P276" s="381"/>
      <c r="Q276" s="381"/>
      <c r="R276" s="381"/>
      <c r="S276" s="381"/>
      <c r="T276" s="381"/>
      <c r="U276" s="381"/>
      <c r="V276" s="381"/>
      <c r="W276" s="381"/>
      <c r="X276" s="381"/>
      <c r="Y276" s="381"/>
      <c r="Z276" s="381"/>
    </row>
    <row r="277">
      <c r="A277" s="381"/>
      <c r="B277" s="381"/>
      <c r="C277" s="381"/>
      <c r="D277" s="381"/>
      <c r="E277" s="381"/>
      <c r="F277" s="381"/>
      <c r="G277" s="381"/>
      <c r="H277" s="381"/>
      <c r="I277" s="381"/>
      <c r="J277" s="381"/>
      <c r="K277" s="381"/>
      <c r="L277" s="381"/>
      <c r="M277" s="381"/>
      <c r="N277" s="381"/>
      <c r="O277" s="381"/>
      <c r="P277" s="381"/>
      <c r="Q277" s="381"/>
      <c r="R277" s="381"/>
      <c r="S277" s="381"/>
      <c r="T277" s="381"/>
      <c r="U277" s="381"/>
      <c r="V277" s="381"/>
      <c r="W277" s="381"/>
      <c r="X277" s="381"/>
      <c r="Y277" s="381"/>
      <c r="Z277" s="381"/>
    </row>
    <row r="278">
      <c r="A278" s="381"/>
      <c r="B278" s="381"/>
      <c r="C278" s="381"/>
      <c r="D278" s="381"/>
      <c r="E278" s="381"/>
      <c r="F278" s="381"/>
      <c r="G278" s="381"/>
      <c r="H278" s="381"/>
      <c r="I278" s="381"/>
      <c r="J278" s="381"/>
      <c r="K278" s="381"/>
      <c r="L278" s="381"/>
      <c r="M278" s="381"/>
      <c r="N278" s="381"/>
      <c r="O278" s="381"/>
      <c r="P278" s="381"/>
      <c r="Q278" s="381"/>
      <c r="R278" s="381"/>
      <c r="S278" s="381"/>
      <c r="T278" s="381"/>
      <c r="U278" s="381"/>
      <c r="V278" s="381"/>
      <c r="W278" s="381"/>
      <c r="X278" s="381"/>
      <c r="Y278" s="381"/>
      <c r="Z278" s="381"/>
    </row>
    <row r="279">
      <c r="A279" s="381"/>
      <c r="B279" s="381"/>
      <c r="C279" s="381"/>
      <c r="D279" s="381"/>
      <c r="E279" s="381"/>
      <c r="F279" s="381"/>
      <c r="G279" s="381"/>
      <c r="H279" s="381"/>
      <c r="I279" s="381"/>
      <c r="J279" s="381"/>
      <c r="K279" s="381"/>
      <c r="L279" s="381"/>
      <c r="M279" s="381"/>
      <c r="N279" s="381"/>
      <c r="O279" s="381"/>
      <c r="P279" s="381"/>
      <c r="Q279" s="381"/>
      <c r="R279" s="381"/>
      <c r="S279" s="381"/>
      <c r="T279" s="381"/>
      <c r="U279" s="381"/>
      <c r="V279" s="381"/>
      <c r="W279" s="381"/>
      <c r="X279" s="381"/>
      <c r="Y279" s="381"/>
      <c r="Z279" s="381"/>
    </row>
    <row r="280">
      <c r="A280" s="381"/>
      <c r="B280" s="381"/>
      <c r="C280" s="381"/>
      <c r="D280" s="381"/>
      <c r="E280" s="381"/>
      <c r="F280" s="381"/>
      <c r="G280" s="381"/>
      <c r="H280" s="381"/>
      <c r="I280" s="381"/>
      <c r="J280" s="381"/>
      <c r="K280" s="381"/>
      <c r="L280" s="381"/>
      <c r="M280" s="381"/>
      <c r="N280" s="381"/>
      <c r="O280" s="381"/>
      <c r="P280" s="381"/>
      <c r="Q280" s="381"/>
      <c r="R280" s="381"/>
      <c r="S280" s="381"/>
      <c r="T280" s="381"/>
      <c r="U280" s="381"/>
      <c r="V280" s="381"/>
      <c r="W280" s="381"/>
      <c r="X280" s="381"/>
      <c r="Y280" s="381"/>
      <c r="Z280" s="381"/>
    </row>
    <row r="281">
      <c r="A281" s="381"/>
      <c r="B281" s="381"/>
      <c r="C281" s="381"/>
      <c r="D281" s="381"/>
      <c r="E281" s="381"/>
      <c r="F281" s="381"/>
      <c r="G281" s="381"/>
      <c r="H281" s="381"/>
      <c r="I281" s="381"/>
      <c r="J281" s="381"/>
      <c r="K281" s="381"/>
      <c r="L281" s="381"/>
      <c r="M281" s="381"/>
      <c r="N281" s="381"/>
      <c r="O281" s="381"/>
      <c r="P281" s="381"/>
      <c r="Q281" s="381"/>
      <c r="R281" s="381"/>
      <c r="S281" s="381"/>
      <c r="T281" s="381"/>
      <c r="U281" s="381"/>
      <c r="V281" s="381"/>
      <c r="W281" s="381"/>
      <c r="X281" s="381"/>
      <c r="Y281" s="381"/>
      <c r="Z281" s="381"/>
    </row>
    <row r="282">
      <c r="A282" s="381"/>
      <c r="B282" s="381"/>
      <c r="C282" s="381"/>
      <c r="D282" s="381"/>
      <c r="E282" s="381"/>
      <c r="F282" s="381"/>
      <c r="G282" s="381"/>
      <c r="H282" s="381"/>
      <c r="I282" s="381"/>
      <c r="J282" s="381"/>
      <c r="K282" s="381"/>
      <c r="L282" s="381"/>
      <c r="M282" s="381"/>
      <c r="N282" s="381"/>
      <c r="O282" s="381"/>
      <c r="P282" s="381"/>
      <c r="Q282" s="381"/>
      <c r="R282" s="381"/>
      <c r="S282" s="381"/>
      <c r="T282" s="381"/>
      <c r="U282" s="381"/>
      <c r="V282" s="381"/>
      <c r="W282" s="381"/>
      <c r="X282" s="381"/>
      <c r="Y282" s="381"/>
      <c r="Z282" s="381"/>
    </row>
    <row r="283">
      <c r="A283" s="381"/>
      <c r="B283" s="381"/>
      <c r="C283" s="381"/>
      <c r="D283" s="381"/>
      <c r="E283" s="381"/>
      <c r="F283" s="381"/>
      <c r="G283" s="381"/>
      <c r="H283" s="381"/>
      <c r="I283" s="381"/>
      <c r="J283" s="381"/>
      <c r="K283" s="381"/>
      <c r="L283" s="381"/>
      <c r="M283" s="381"/>
      <c r="N283" s="381"/>
      <c r="O283" s="381"/>
      <c r="P283" s="381"/>
      <c r="Q283" s="381"/>
      <c r="R283" s="381"/>
      <c r="S283" s="381"/>
      <c r="T283" s="381"/>
      <c r="U283" s="381"/>
      <c r="V283" s="381"/>
      <c r="W283" s="381"/>
      <c r="X283" s="381"/>
      <c r="Y283" s="381"/>
      <c r="Z283" s="381"/>
    </row>
    <row r="284">
      <c r="A284" s="381"/>
      <c r="B284" s="381"/>
      <c r="C284" s="381"/>
      <c r="D284" s="381"/>
      <c r="E284" s="381"/>
      <c r="F284" s="381"/>
      <c r="G284" s="381"/>
      <c r="H284" s="381"/>
      <c r="I284" s="381"/>
      <c r="J284" s="381"/>
      <c r="K284" s="381"/>
      <c r="L284" s="381"/>
      <c r="M284" s="381"/>
      <c r="N284" s="381"/>
      <c r="O284" s="381"/>
      <c r="P284" s="381"/>
      <c r="Q284" s="381"/>
      <c r="R284" s="381"/>
      <c r="S284" s="381"/>
      <c r="T284" s="381"/>
      <c r="U284" s="381"/>
      <c r="V284" s="381"/>
      <c r="W284" s="381"/>
      <c r="X284" s="381"/>
      <c r="Y284" s="381"/>
      <c r="Z284" s="381"/>
    </row>
    <row r="285">
      <c r="A285" s="381"/>
      <c r="B285" s="381"/>
      <c r="C285" s="381"/>
      <c r="D285" s="381"/>
      <c r="E285" s="381"/>
      <c r="F285" s="381"/>
      <c r="G285" s="381"/>
      <c r="H285" s="381"/>
      <c r="I285" s="381"/>
      <c r="J285" s="381"/>
      <c r="K285" s="381"/>
      <c r="L285" s="381"/>
      <c r="M285" s="381"/>
      <c r="N285" s="381"/>
      <c r="O285" s="381"/>
      <c r="P285" s="381"/>
      <c r="Q285" s="381"/>
      <c r="R285" s="381"/>
      <c r="S285" s="381"/>
      <c r="T285" s="381"/>
      <c r="U285" s="381"/>
      <c r="V285" s="381"/>
      <c r="W285" s="381"/>
      <c r="X285" s="381"/>
      <c r="Y285" s="381"/>
      <c r="Z285" s="381"/>
    </row>
    <row r="286">
      <c r="A286" s="381"/>
      <c r="B286" s="381"/>
      <c r="C286" s="381"/>
      <c r="D286" s="381"/>
      <c r="E286" s="381"/>
      <c r="F286" s="381"/>
      <c r="G286" s="381"/>
      <c r="H286" s="381"/>
      <c r="I286" s="381"/>
      <c r="J286" s="381"/>
      <c r="K286" s="381"/>
      <c r="L286" s="381"/>
      <c r="M286" s="381"/>
      <c r="N286" s="381"/>
      <c r="O286" s="381"/>
      <c r="P286" s="381"/>
      <c r="Q286" s="381"/>
      <c r="R286" s="381"/>
      <c r="S286" s="381"/>
      <c r="T286" s="381"/>
      <c r="U286" s="381"/>
      <c r="V286" s="381"/>
      <c r="W286" s="381"/>
      <c r="X286" s="381"/>
      <c r="Y286" s="381"/>
      <c r="Z286" s="381"/>
    </row>
    <row r="287">
      <c r="A287" s="381"/>
      <c r="B287" s="381"/>
      <c r="C287" s="381"/>
      <c r="D287" s="381"/>
      <c r="E287" s="381"/>
      <c r="F287" s="381"/>
      <c r="G287" s="381"/>
      <c r="H287" s="381"/>
      <c r="I287" s="381"/>
      <c r="J287" s="381"/>
      <c r="K287" s="381"/>
      <c r="L287" s="381"/>
      <c r="M287" s="381"/>
      <c r="N287" s="381"/>
      <c r="O287" s="381"/>
      <c r="P287" s="381"/>
      <c r="Q287" s="381"/>
      <c r="R287" s="381"/>
      <c r="S287" s="381"/>
      <c r="T287" s="381"/>
      <c r="U287" s="381"/>
      <c r="V287" s="381"/>
      <c r="W287" s="381"/>
      <c r="X287" s="381"/>
      <c r="Y287" s="381"/>
      <c r="Z287" s="381"/>
    </row>
    <row r="288">
      <c r="A288" s="381"/>
      <c r="B288" s="381"/>
      <c r="C288" s="381"/>
      <c r="D288" s="381"/>
      <c r="E288" s="381"/>
      <c r="F288" s="381"/>
      <c r="G288" s="381"/>
      <c r="H288" s="381"/>
      <c r="I288" s="381"/>
      <c r="J288" s="381"/>
      <c r="K288" s="381"/>
      <c r="L288" s="381"/>
      <c r="M288" s="381"/>
      <c r="N288" s="381"/>
      <c r="O288" s="381"/>
      <c r="P288" s="381"/>
      <c r="Q288" s="381"/>
      <c r="R288" s="381"/>
      <c r="S288" s="381"/>
      <c r="T288" s="381"/>
      <c r="U288" s="381"/>
      <c r="V288" s="381"/>
      <c r="W288" s="381"/>
      <c r="X288" s="381"/>
      <c r="Y288" s="381"/>
      <c r="Z288" s="381"/>
    </row>
    <row r="289">
      <c r="A289" s="381"/>
      <c r="B289" s="381"/>
      <c r="C289" s="381"/>
      <c r="D289" s="381"/>
      <c r="E289" s="381"/>
      <c r="F289" s="381"/>
      <c r="G289" s="381"/>
      <c r="H289" s="381"/>
      <c r="I289" s="381"/>
      <c r="J289" s="381"/>
      <c r="K289" s="381"/>
      <c r="L289" s="381"/>
      <c r="M289" s="381"/>
      <c r="N289" s="381"/>
      <c r="O289" s="381"/>
      <c r="P289" s="381"/>
      <c r="Q289" s="381"/>
      <c r="R289" s="381"/>
      <c r="S289" s="381"/>
      <c r="T289" s="381"/>
      <c r="U289" s="381"/>
      <c r="V289" s="381"/>
      <c r="W289" s="381"/>
      <c r="X289" s="381"/>
      <c r="Y289" s="381"/>
      <c r="Z289" s="381"/>
    </row>
    <row r="290">
      <c r="A290" s="381"/>
      <c r="B290" s="381"/>
      <c r="C290" s="381"/>
      <c r="D290" s="381"/>
      <c r="E290" s="381"/>
      <c r="F290" s="381"/>
      <c r="G290" s="381"/>
      <c r="H290" s="381"/>
      <c r="I290" s="381"/>
      <c r="J290" s="381"/>
      <c r="K290" s="381"/>
      <c r="L290" s="381"/>
      <c r="M290" s="381"/>
      <c r="N290" s="381"/>
      <c r="O290" s="381"/>
      <c r="P290" s="381"/>
      <c r="Q290" s="381"/>
      <c r="R290" s="381"/>
      <c r="S290" s="381"/>
      <c r="T290" s="381"/>
      <c r="U290" s="381"/>
      <c r="V290" s="381"/>
      <c r="W290" s="381"/>
      <c r="X290" s="381"/>
      <c r="Y290" s="381"/>
      <c r="Z290" s="381"/>
    </row>
    <row r="291">
      <c r="A291" s="381"/>
      <c r="B291" s="381"/>
      <c r="C291" s="381"/>
      <c r="D291" s="381"/>
      <c r="E291" s="381"/>
      <c r="F291" s="381"/>
      <c r="G291" s="381"/>
      <c r="H291" s="381"/>
      <c r="I291" s="381"/>
      <c r="J291" s="381"/>
      <c r="K291" s="381"/>
      <c r="L291" s="381"/>
      <c r="M291" s="381"/>
      <c r="N291" s="381"/>
      <c r="O291" s="381"/>
      <c r="P291" s="381"/>
      <c r="Q291" s="381"/>
      <c r="R291" s="381"/>
      <c r="S291" s="381"/>
      <c r="T291" s="381"/>
      <c r="U291" s="381"/>
      <c r="V291" s="381"/>
      <c r="W291" s="381"/>
      <c r="X291" s="381"/>
      <c r="Y291" s="381"/>
      <c r="Z291" s="381"/>
    </row>
    <row r="292">
      <c r="A292" s="381"/>
      <c r="B292" s="381"/>
      <c r="C292" s="381"/>
      <c r="D292" s="381"/>
      <c r="E292" s="381"/>
      <c r="F292" s="381"/>
      <c r="G292" s="381"/>
      <c r="H292" s="381"/>
      <c r="I292" s="381"/>
      <c r="J292" s="381"/>
      <c r="K292" s="381"/>
      <c r="L292" s="381"/>
      <c r="M292" s="381"/>
      <c r="N292" s="381"/>
      <c r="O292" s="381"/>
      <c r="P292" s="381"/>
      <c r="Q292" s="381"/>
      <c r="R292" s="381"/>
      <c r="S292" s="381"/>
      <c r="T292" s="381"/>
      <c r="U292" s="381"/>
      <c r="V292" s="381"/>
      <c r="W292" s="381"/>
      <c r="X292" s="381"/>
      <c r="Y292" s="381"/>
      <c r="Z292" s="381"/>
    </row>
    <row r="293">
      <c r="A293" s="381"/>
      <c r="B293" s="381"/>
      <c r="C293" s="381"/>
      <c r="D293" s="381"/>
      <c r="E293" s="381"/>
      <c r="F293" s="381"/>
      <c r="G293" s="381"/>
      <c r="H293" s="381"/>
      <c r="I293" s="381"/>
      <c r="J293" s="381"/>
      <c r="K293" s="381"/>
      <c r="L293" s="381"/>
      <c r="M293" s="381"/>
      <c r="N293" s="381"/>
      <c r="O293" s="381"/>
      <c r="P293" s="381"/>
      <c r="Q293" s="381"/>
      <c r="R293" s="381"/>
      <c r="S293" s="381"/>
      <c r="T293" s="381"/>
      <c r="U293" s="381"/>
      <c r="V293" s="381"/>
      <c r="W293" s="381"/>
      <c r="X293" s="381"/>
      <c r="Y293" s="381"/>
      <c r="Z293" s="381"/>
    </row>
    <row r="294">
      <c r="A294" s="381"/>
      <c r="B294" s="381"/>
      <c r="C294" s="381"/>
      <c r="D294" s="381"/>
      <c r="E294" s="381"/>
      <c r="F294" s="381"/>
      <c r="G294" s="381"/>
      <c r="H294" s="381"/>
      <c r="I294" s="381"/>
      <c r="J294" s="381"/>
      <c r="K294" s="381"/>
      <c r="L294" s="381"/>
      <c r="M294" s="381"/>
      <c r="N294" s="381"/>
      <c r="O294" s="381"/>
      <c r="P294" s="381"/>
      <c r="Q294" s="381"/>
      <c r="R294" s="381"/>
      <c r="S294" s="381"/>
      <c r="T294" s="381"/>
      <c r="U294" s="381"/>
      <c r="V294" s="381"/>
      <c r="W294" s="381"/>
      <c r="X294" s="381"/>
      <c r="Y294" s="381"/>
      <c r="Z294" s="381"/>
    </row>
    <row r="295">
      <c r="A295" s="381"/>
      <c r="B295" s="381"/>
      <c r="C295" s="381"/>
      <c r="D295" s="381"/>
      <c r="E295" s="381"/>
      <c r="F295" s="381"/>
      <c r="G295" s="381"/>
      <c r="H295" s="381"/>
      <c r="I295" s="381"/>
      <c r="J295" s="381"/>
      <c r="K295" s="381"/>
      <c r="L295" s="381"/>
      <c r="M295" s="381"/>
      <c r="N295" s="381"/>
      <c r="O295" s="381"/>
      <c r="P295" s="381"/>
      <c r="Q295" s="381"/>
      <c r="R295" s="381"/>
      <c r="S295" s="381"/>
      <c r="T295" s="381"/>
      <c r="U295" s="381"/>
      <c r="V295" s="381"/>
      <c r="W295" s="381"/>
      <c r="X295" s="381"/>
      <c r="Y295" s="381"/>
      <c r="Z295" s="381"/>
    </row>
    <row r="296">
      <c r="A296" s="381"/>
      <c r="B296" s="381"/>
      <c r="C296" s="381"/>
      <c r="D296" s="381"/>
      <c r="E296" s="381"/>
      <c r="F296" s="381"/>
      <c r="G296" s="381"/>
      <c r="H296" s="381"/>
      <c r="I296" s="381"/>
      <c r="J296" s="381"/>
      <c r="K296" s="381"/>
      <c r="L296" s="381"/>
      <c r="M296" s="381"/>
      <c r="N296" s="381"/>
      <c r="O296" s="381"/>
      <c r="P296" s="381"/>
      <c r="Q296" s="381"/>
      <c r="R296" s="381"/>
      <c r="S296" s="381"/>
      <c r="T296" s="381"/>
      <c r="U296" s="381"/>
      <c r="V296" s="381"/>
      <c r="W296" s="381"/>
      <c r="X296" s="381"/>
      <c r="Y296" s="381"/>
      <c r="Z296" s="381"/>
    </row>
    <row r="297">
      <c r="A297" s="381"/>
      <c r="B297" s="381"/>
      <c r="C297" s="381"/>
      <c r="D297" s="381"/>
      <c r="E297" s="381"/>
      <c r="F297" s="381"/>
      <c r="G297" s="381"/>
      <c r="H297" s="381"/>
      <c r="I297" s="381"/>
      <c r="J297" s="381"/>
      <c r="K297" s="381"/>
      <c r="L297" s="381"/>
      <c r="M297" s="381"/>
      <c r="N297" s="381"/>
      <c r="O297" s="381"/>
      <c r="P297" s="381"/>
      <c r="Q297" s="381"/>
      <c r="R297" s="381"/>
      <c r="S297" s="381"/>
      <c r="T297" s="381"/>
      <c r="U297" s="381"/>
      <c r="V297" s="381"/>
      <c r="W297" s="381"/>
      <c r="X297" s="381"/>
      <c r="Y297" s="381"/>
      <c r="Z297" s="381"/>
    </row>
    <row r="298">
      <c r="A298" s="381"/>
      <c r="B298" s="381"/>
      <c r="C298" s="381"/>
      <c r="D298" s="381"/>
      <c r="E298" s="381"/>
      <c r="F298" s="381"/>
      <c r="G298" s="381"/>
      <c r="H298" s="381"/>
      <c r="I298" s="381"/>
      <c r="J298" s="381"/>
      <c r="K298" s="381"/>
      <c r="L298" s="381"/>
      <c r="M298" s="381"/>
      <c r="N298" s="381"/>
      <c r="O298" s="381"/>
      <c r="P298" s="381"/>
      <c r="Q298" s="381"/>
      <c r="R298" s="381"/>
      <c r="S298" s="381"/>
      <c r="T298" s="381"/>
      <c r="U298" s="381"/>
      <c r="V298" s="381"/>
      <c r="W298" s="381"/>
      <c r="X298" s="381"/>
      <c r="Y298" s="381"/>
      <c r="Z298" s="381"/>
    </row>
    <row r="299">
      <c r="A299" s="381"/>
      <c r="B299" s="381"/>
      <c r="C299" s="381"/>
      <c r="D299" s="381"/>
      <c r="E299" s="381"/>
      <c r="F299" s="381"/>
      <c r="G299" s="381"/>
      <c r="H299" s="381"/>
      <c r="I299" s="381"/>
      <c r="J299" s="381"/>
      <c r="K299" s="381"/>
      <c r="L299" s="381"/>
      <c r="M299" s="381"/>
      <c r="N299" s="381"/>
      <c r="O299" s="381"/>
      <c r="P299" s="381"/>
      <c r="Q299" s="381"/>
      <c r="R299" s="381"/>
      <c r="S299" s="381"/>
      <c r="T299" s="381"/>
      <c r="U299" s="381"/>
      <c r="V299" s="381"/>
      <c r="W299" s="381"/>
      <c r="X299" s="381"/>
      <c r="Y299" s="381"/>
      <c r="Z299" s="381"/>
    </row>
    <row r="300">
      <c r="A300" s="381"/>
      <c r="B300" s="381"/>
      <c r="C300" s="381"/>
      <c r="D300" s="381"/>
      <c r="E300" s="381"/>
      <c r="F300" s="381"/>
      <c r="G300" s="381"/>
      <c r="H300" s="381"/>
      <c r="I300" s="381"/>
      <c r="J300" s="381"/>
      <c r="K300" s="381"/>
      <c r="L300" s="381"/>
      <c r="M300" s="381"/>
      <c r="N300" s="381"/>
      <c r="O300" s="381"/>
      <c r="P300" s="381"/>
      <c r="Q300" s="381"/>
      <c r="R300" s="381"/>
      <c r="S300" s="381"/>
      <c r="T300" s="381"/>
      <c r="U300" s="381"/>
      <c r="V300" s="381"/>
      <c r="W300" s="381"/>
      <c r="X300" s="381"/>
      <c r="Y300" s="381"/>
      <c r="Z300" s="381"/>
    </row>
    <row r="301">
      <c r="A301" s="381"/>
      <c r="B301" s="381"/>
      <c r="C301" s="381"/>
      <c r="D301" s="381"/>
      <c r="E301" s="381"/>
      <c r="F301" s="381"/>
      <c r="G301" s="381"/>
      <c r="H301" s="381"/>
      <c r="I301" s="381"/>
      <c r="J301" s="381"/>
      <c r="K301" s="381"/>
      <c r="L301" s="381"/>
      <c r="M301" s="381"/>
      <c r="N301" s="381"/>
      <c r="O301" s="381"/>
      <c r="P301" s="381"/>
      <c r="Q301" s="381"/>
      <c r="R301" s="381"/>
      <c r="S301" s="381"/>
      <c r="T301" s="381"/>
      <c r="U301" s="381"/>
      <c r="V301" s="381"/>
      <c r="W301" s="381"/>
      <c r="X301" s="381"/>
      <c r="Y301" s="381"/>
      <c r="Z301" s="381"/>
    </row>
    <row r="302">
      <c r="A302" s="381"/>
      <c r="B302" s="381"/>
      <c r="C302" s="381"/>
      <c r="D302" s="381"/>
      <c r="E302" s="381"/>
      <c r="F302" s="381"/>
      <c r="G302" s="381"/>
      <c r="H302" s="381"/>
      <c r="I302" s="381"/>
      <c r="J302" s="381"/>
      <c r="K302" s="381"/>
      <c r="L302" s="381"/>
      <c r="M302" s="381"/>
      <c r="N302" s="381"/>
      <c r="O302" s="381"/>
      <c r="P302" s="381"/>
      <c r="Q302" s="381"/>
      <c r="R302" s="381"/>
      <c r="S302" s="381"/>
      <c r="T302" s="381"/>
      <c r="U302" s="381"/>
      <c r="V302" s="381"/>
      <c r="W302" s="381"/>
      <c r="X302" s="381"/>
      <c r="Y302" s="381"/>
      <c r="Z302" s="381"/>
    </row>
    <row r="303">
      <c r="A303" s="381"/>
      <c r="B303" s="381"/>
      <c r="C303" s="381"/>
      <c r="D303" s="381"/>
      <c r="E303" s="381"/>
      <c r="F303" s="381"/>
      <c r="G303" s="381"/>
      <c r="H303" s="381"/>
      <c r="I303" s="381"/>
      <c r="J303" s="381"/>
      <c r="K303" s="381"/>
      <c r="L303" s="381"/>
      <c r="M303" s="381"/>
      <c r="N303" s="381"/>
      <c r="O303" s="381"/>
      <c r="P303" s="381"/>
      <c r="Q303" s="381"/>
      <c r="R303" s="381"/>
      <c r="S303" s="381"/>
      <c r="T303" s="381"/>
      <c r="U303" s="381"/>
      <c r="V303" s="381"/>
      <c r="W303" s="381"/>
      <c r="X303" s="381"/>
      <c r="Y303" s="381"/>
      <c r="Z303" s="381"/>
    </row>
    <row r="304">
      <c r="A304" s="381"/>
      <c r="B304" s="381"/>
      <c r="C304" s="381"/>
      <c r="D304" s="381"/>
      <c r="E304" s="381"/>
      <c r="F304" s="381"/>
      <c r="G304" s="381"/>
      <c r="H304" s="381"/>
      <c r="I304" s="381"/>
      <c r="J304" s="381"/>
      <c r="K304" s="381"/>
      <c r="L304" s="381"/>
      <c r="M304" s="381"/>
      <c r="N304" s="381"/>
      <c r="O304" s="381"/>
      <c r="P304" s="381"/>
      <c r="Q304" s="381"/>
      <c r="R304" s="381"/>
      <c r="S304" s="381"/>
      <c r="T304" s="381"/>
      <c r="U304" s="381"/>
      <c r="V304" s="381"/>
      <c r="W304" s="381"/>
      <c r="X304" s="381"/>
      <c r="Y304" s="381"/>
      <c r="Z304" s="381"/>
    </row>
    <row r="305">
      <c r="A305" s="381"/>
      <c r="B305" s="381"/>
      <c r="C305" s="381"/>
      <c r="D305" s="381"/>
      <c r="E305" s="381"/>
      <c r="F305" s="381"/>
      <c r="G305" s="381"/>
      <c r="H305" s="381"/>
      <c r="I305" s="381"/>
      <c r="J305" s="381"/>
      <c r="K305" s="381"/>
      <c r="L305" s="381"/>
      <c r="M305" s="381"/>
      <c r="N305" s="381"/>
      <c r="O305" s="381"/>
      <c r="P305" s="381"/>
      <c r="Q305" s="381"/>
      <c r="R305" s="381"/>
      <c r="S305" s="381"/>
      <c r="T305" s="381"/>
      <c r="U305" s="381"/>
      <c r="V305" s="381"/>
      <c r="W305" s="381"/>
      <c r="X305" s="381"/>
      <c r="Y305" s="381"/>
      <c r="Z305" s="381"/>
    </row>
    <row r="306">
      <c r="A306" s="381"/>
      <c r="B306" s="381"/>
      <c r="C306" s="381"/>
      <c r="D306" s="381"/>
      <c r="E306" s="381"/>
      <c r="F306" s="381"/>
      <c r="G306" s="381"/>
      <c r="H306" s="381"/>
      <c r="I306" s="381"/>
      <c r="J306" s="381"/>
      <c r="K306" s="381"/>
      <c r="L306" s="381"/>
      <c r="M306" s="381"/>
      <c r="N306" s="381"/>
      <c r="O306" s="381"/>
      <c r="P306" s="381"/>
      <c r="Q306" s="381"/>
      <c r="R306" s="381"/>
      <c r="S306" s="381"/>
      <c r="T306" s="381"/>
      <c r="U306" s="381"/>
      <c r="V306" s="381"/>
      <c r="W306" s="381"/>
      <c r="X306" s="381"/>
      <c r="Y306" s="381"/>
      <c r="Z306" s="381"/>
    </row>
    <row r="307">
      <c r="A307" s="381"/>
      <c r="B307" s="381"/>
      <c r="C307" s="381"/>
      <c r="D307" s="381"/>
      <c r="E307" s="381"/>
      <c r="F307" s="381"/>
      <c r="G307" s="381"/>
      <c r="H307" s="381"/>
      <c r="I307" s="381"/>
      <c r="J307" s="381"/>
      <c r="K307" s="381"/>
      <c r="L307" s="381"/>
      <c r="M307" s="381"/>
      <c r="N307" s="381"/>
      <c r="O307" s="381"/>
      <c r="P307" s="381"/>
      <c r="Q307" s="381"/>
      <c r="R307" s="381"/>
      <c r="S307" s="381"/>
      <c r="T307" s="381"/>
      <c r="U307" s="381"/>
      <c r="V307" s="381"/>
      <c r="W307" s="381"/>
      <c r="X307" s="381"/>
      <c r="Y307" s="381"/>
      <c r="Z307" s="381"/>
    </row>
    <row r="308">
      <c r="A308" s="381"/>
      <c r="B308" s="381"/>
      <c r="C308" s="381"/>
      <c r="D308" s="381"/>
      <c r="E308" s="381"/>
      <c r="F308" s="381"/>
      <c r="G308" s="381"/>
      <c r="H308" s="381"/>
      <c r="I308" s="381"/>
      <c r="J308" s="381"/>
      <c r="K308" s="381"/>
      <c r="L308" s="381"/>
      <c r="M308" s="381"/>
      <c r="N308" s="381"/>
      <c r="O308" s="381"/>
      <c r="P308" s="381"/>
      <c r="Q308" s="381"/>
      <c r="R308" s="381"/>
      <c r="S308" s="381"/>
      <c r="T308" s="381"/>
      <c r="U308" s="381"/>
      <c r="V308" s="381"/>
      <c r="W308" s="381"/>
      <c r="X308" s="381"/>
      <c r="Y308" s="381"/>
      <c r="Z308" s="381"/>
    </row>
    <row r="309">
      <c r="A309" s="381"/>
      <c r="B309" s="381"/>
      <c r="C309" s="381"/>
      <c r="D309" s="381"/>
      <c r="E309" s="381"/>
      <c r="F309" s="381"/>
      <c r="G309" s="381"/>
      <c r="H309" s="381"/>
      <c r="I309" s="381"/>
      <c r="J309" s="381"/>
      <c r="K309" s="381"/>
      <c r="L309" s="381"/>
      <c r="M309" s="381"/>
      <c r="N309" s="381"/>
      <c r="O309" s="381"/>
      <c r="P309" s="381"/>
      <c r="Q309" s="381"/>
      <c r="R309" s="381"/>
      <c r="S309" s="381"/>
      <c r="T309" s="381"/>
      <c r="U309" s="381"/>
      <c r="V309" s="381"/>
      <c r="W309" s="381"/>
      <c r="X309" s="381"/>
      <c r="Y309" s="381"/>
      <c r="Z309" s="381"/>
    </row>
    <row r="310">
      <c r="A310" s="381"/>
      <c r="B310" s="381"/>
      <c r="C310" s="381"/>
      <c r="D310" s="381"/>
      <c r="E310" s="381"/>
      <c r="F310" s="381"/>
      <c r="G310" s="381"/>
      <c r="H310" s="381"/>
      <c r="I310" s="381"/>
      <c r="J310" s="381"/>
      <c r="K310" s="381"/>
      <c r="L310" s="381"/>
      <c r="M310" s="381"/>
      <c r="N310" s="381"/>
      <c r="O310" s="381"/>
      <c r="P310" s="381"/>
      <c r="Q310" s="381"/>
      <c r="R310" s="381"/>
      <c r="S310" s="381"/>
      <c r="T310" s="381"/>
      <c r="U310" s="381"/>
      <c r="V310" s="381"/>
      <c r="W310" s="381"/>
      <c r="X310" s="381"/>
      <c r="Y310" s="381"/>
      <c r="Z310" s="381"/>
    </row>
    <row r="311">
      <c r="A311" s="381"/>
      <c r="B311" s="381"/>
      <c r="C311" s="381"/>
      <c r="D311" s="381"/>
      <c r="E311" s="381"/>
      <c r="F311" s="381"/>
      <c r="G311" s="381"/>
      <c r="H311" s="381"/>
      <c r="I311" s="381"/>
      <c r="J311" s="381"/>
      <c r="K311" s="381"/>
      <c r="L311" s="381"/>
      <c r="M311" s="381"/>
      <c r="N311" s="381"/>
      <c r="O311" s="381"/>
      <c r="P311" s="381"/>
      <c r="Q311" s="381"/>
      <c r="R311" s="381"/>
      <c r="S311" s="381"/>
      <c r="T311" s="381"/>
      <c r="U311" s="381"/>
      <c r="V311" s="381"/>
      <c r="W311" s="381"/>
      <c r="X311" s="381"/>
      <c r="Y311" s="381"/>
      <c r="Z311" s="381"/>
    </row>
    <row r="312">
      <c r="A312" s="381"/>
      <c r="B312" s="381"/>
      <c r="C312" s="381"/>
      <c r="D312" s="381"/>
      <c r="E312" s="381"/>
      <c r="F312" s="381"/>
      <c r="G312" s="381"/>
      <c r="H312" s="381"/>
      <c r="I312" s="381"/>
      <c r="J312" s="381"/>
      <c r="K312" s="381"/>
      <c r="L312" s="381"/>
      <c r="M312" s="381"/>
      <c r="N312" s="381"/>
      <c r="O312" s="381"/>
      <c r="P312" s="381"/>
      <c r="Q312" s="381"/>
      <c r="R312" s="381"/>
      <c r="S312" s="381"/>
      <c r="T312" s="381"/>
      <c r="U312" s="381"/>
      <c r="V312" s="381"/>
      <c r="W312" s="381"/>
      <c r="X312" s="381"/>
      <c r="Y312" s="381"/>
      <c r="Z312" s="381"/>
    </row>
    <row r="313">
      <c r="A313" s="381"/>
      <c r="B313" s="381"/>
      <c r="C313" s="381"/>
      <c r="D313" s="381"/>
      <c r="E313" s="381"/>
      <c r="F313" s="381"/>
      <c r="G313" s="381"/>
      <c r="H313" s="381"/>
      <c r="I313" s="381"/>
      <c r="J313" s="381"/>
      <c r="K313" s="381"/>
      <c r="L313" s="381"/>
      <c r="M313" s="381"/>
      <c r="N313" s="381"/>
      <c r="O313" s="381"/>
      <c r="P313" s="381"/>
      <c r="Q313" s="381"/>
      <c r="R313" s="381"/>
      <c r="S313" s="381"/>
      <c r="T313" s="381"/>
      <c r="U313" s="381"/>
      <c r="V313" s="381"/>
      <c r="W313" s="381"/>
      <c r="X313" s="381"/>
      <c r="Y313" s="381"/>
      <c r="Z313" s="381"/>
    </row>
    <row r="314">
      <c r="A314" s="381"/>
      <c r="B314" s="381"/>
      <c r="C314" s="381"/>
      <c r="D314" s="381"/>
      <c r="E314" s="381"/>
      <c r="F314" s="381"/>
      <c r="G314" s="381"/>
      <c r="H314" s="381"/>
      <c r="I314" s="381"/>
      <c r="J314" s="381"/>
      <c r="K314" s="381"/>
      <c r="L314" s="381"/>
      <c r="M314" s="381"/>
      <c r="N314" s="381"/>
      <c r="O314" s="381"/>
      <c r="P314" s="381"/>
      <c r="Q314" s="381"/>
      <c r="R314" s="381"/>
      <c r="S314" s="381"/>
      <c r="T314" s="381"/>
      <c r="U314" s="381"/>
      <c r="V314" s="381"/>
      <c r="W314" s="381"/>
      <c r="X314" s="381"/>
      <c r="Y314" s="381"/>
      <c r="Z314" s="381"/>
    </row>
    <row r="315">
      <c r="A315" s="381"/>
      <c r="B315" s="381"/>
      <c r="C315" s="381"/>
      <c r="D315" s="381"/>
      <c r="E315" s="381"/>
      <c r="F315" s="381"/>
      <c r="G315" s="381"/>
      <c r="H315" s="381"/>
      <c r="I315" s="381"/>
      <c r="J315" s="381"/>
      <c r="K315" s="381"/>
      <c r="L315" s="381"/>
      <c r="M315" s="381"/>
      <c r="N315" s="381"/>
      <c r="O315" s="381"/>
      <c r="P315" s="381"/>
      <c r="Q315" s="381"/>
      <c r="R315" s="381"/>
      <c r="S315" s="381"/>
      <c r="T315" s="381"/>
      <c r="U315" s="381"/>
      <c r="V315" s="381"/>
      <c r="W315" s="381"/>
      <c r="X315" s="381"/>
      <c r="Y315" s="381"/>
      <c r="Z315" s="381"/>
    </row>
    <row r="316">
      <c r="A316" s="381"/>
      <c r="B316" s="381"/>
      <c r="C316" s="381"/>
      <c r="D316" s="381"/>
      <c r="E316" s="381"/>
      <c r="F316" s="381"/>
      <c r="G316" s="381"/>
      <c r="H316" s="381"/>
      <c r="I316" s="381"/>
      <c r="J316" s="381"/>
      <c r="K316" s="381"/>
      <c r="L316" s="381"/>
      <c r="M316" s="381"/>
      <c r="N316" s="381"/>
      <c r="O316" s="381"/>
      <c r="P316" s="381"/>
      <c r="Q316" s="381"/>
      <c r="R316" s="381"/>
      <c r="S316" s="381"/>
      <c r="T316" s="381"/>
      <c r="U316" s="381"/>
      <c r="V316" s="381"/>
      <c r="W316" s="381"/>
      <c r="X316" s="381"/>
      <c r="Y316" s="381"/>
      <c r="Z316" s="381"/>
    </row>
    <row r="317">
      <c r="A317" s="381"/>
      <c r="B317" s="381"/>
      <c r="C317" s="381"/>
      <c r="D317" s="381"/>
      <c r="E317" s="381"/>
      <c r="F317" s="381"/>
      <c r="G317" s="381"/>
      <c r="H317" s="381"/>
      <c r="I317" s="381"/>
      <c r="J317" s="381"/>
      <c r="K317" s="381"/>
      <c r="L317" s="381"/>
      <c r="M317" s="381"/>
      <c r="N317" s="381"/>
      <c r="O317" s="381"/>
      <c r="P317" s="381"/>
      <c r="Q317" s="381"/>
      <c r="R317" s="381"/>
      <c r="S317" s="381"/>
      <c r="T317" s="381"/>
      <c r="U317" s="381"/>
      <c r="V317" s="381"/>
      <c r="W317" s="381"/>
      <c r="X317" s="381"/>
      <c r="Y317" s="381"/>
      <c r="Z317" s="381"/>
    </row>
    <row r="318">
      <c r="A318" s="381"/>
      <c r="B318" s="381"/>
      <c r="C318" s="381"/>
      <c r="D318" s="381"/>
      <c r="E318" s="381"/>
      <c r="F318" s="381"/>
      <c r="G318" s="381"/>
      <c r="H318" s="381"/>
      <c r="I318" s="381"/>
      <c r="J318" s="381"/>
      <c r="K318" s="381"/>
      <c r="L318" s="381"/>
      <c r="M318" s="381"/>
      <c r="N318" s="381"/>
      <c r="O318" s="381"/>
      <c r="P318" s="381"/>
      <c r="Q318" s="381"/>
      <c r="R318" s="381"/>
      <c r="S318" s="381"/>
      <c r="T318" s="381"/>
      <c r="U318" s="381"/>
      <c r="V318" s="381"/>
      <c r="W318" s="381"/>
      <c r="X318" s="381"/>
      <c r="Y318" s="381"/>
      <c r="Z318" s="381"/>
    </row>
    <row r="319">
      <c r="A319" s="381"/>
      <c r="B319" s="381"/>
      <c r="C319" s="381"/>
      <c r="D319" s="381"/>
      <c r="E319" s="381"/>
      <c r="F319" s="381"/>
      <c r="G319" s="381"/>
      <c r="H319" s="381"/>
      <c r="I319" s="381"/>
      <c r="J319" s="381"/>
      <c r="K319" s="381"/>
      <c r="L319" s="381"/>
      <c r="M319" s="381"/>
      <c r="N319" s="381"/>
      <c r="O319" s="381"/>
      <c r="P319" s="381"/>
      <c r="Q319" s="381"/>
      <c r="R319" s="381"/>
      <c r="S319" s="381"/>
      <c r="T319" s="381"/>
      <c r="U319" s="381"/>
      <c r="V319" s="381"/>
      <c r="W319" s="381"/>
      <c r="X319" s="381"/>
      <c r="Y319" s="381"/>
      <c r="Z319" s="381"/>
    </row>
    <row r="320">
      <c r="A320" s="381"/>
      <c r="B320" s="381"/>
      <c r="C320" s="381"/>
      <c r="D320" s="381"/>
      <c r="E320" s="381"/>
      <c r="F320" s="381"/>
      <c r="G320" s="381"/>
      <c r="H320" s="381"/>
      <c r="I320" s="381"/>
      <c r="J320" s="381"/>
      <c r="K320" s="381"/>
      <c r="L320" s="381"/>
      <c r="M320" s="381"/>
      <c r="N320" s="381"/>
      <c r="O320" s="381"/>
      <c r="P320" s="381"/>
      <c r="Q320" s="381"/>
      <c r="R320" s="381"/>
      <c r="S320" s="381"/>
      <c r="T320" s="381"/>
      <c r="U320" s="381"/>
      <c r="V320" s="381"/>
      <c r="W320" s="381"/>
      <c r="X320" s="381"/>
      <c r="Y320" s="381"/>
      <c r="Z320" s="381"/>
    </row>
    <row r="321">
      <c r="A321" s="381"/>
      <c r="B321" s="381"/>
      <c r="C321" s="381"/>
      <c r="D321" s="381"/>
      <c r="E321" s="381"/>
      <c r="F321" s="381"/>
      <c r="G321" s="381"/>
      <c r="H321" s="381"/>
      <c r="I321" s="381"/>
      <c r="J321" s="381"/>
      <c r="K321" s="381"/>
      <c r="L321" s="381"/>
      <c r="M321" s="381"/>
      <c r="N321" s="381"/>
      <c r="O321" s="381"/>
      <c r="P321" s="381"/>
      <c r="Q321" s="381"/>
      <c r="R321" s="381"/>
      <c r="S321" s="381"/>
      <c r="T321" s="381"/>
      <c r="U321" s="381"/>
      <c r="V321" s="381"/>
      <c r="W321" s="381"/>
      <c r="X321" s="381"/>
      <c r="Y321" s="381"/>
      <c r="Z321" s="381"/>
    </row>
    <row r="322">
      <c r="A322" s="381"/>
      <c r="B322" s="381"/>
      <c r="C322" s="381"/>
      <c r="D322" s="381"/>
      <c r="E322" s="381"/>
      <c r="F322" s="381"/>
      <c r="G322" s="381"/>
      <c r="H322" s="381"/>
      <c r="I322" s="381"/>
      <c r="J322" s="381"/>
      <c r="K322" s="381"/>
      <c r="L322" s="381"/>
      <c r="M322" s="381"/>
      <c r="N322" s="381"/>
      <c r="O322" s="381"/>
      <c r="P322" s="381"/>
      <c r="Q322" s="381"/>
      <c r="R322" s="381"/>
      <c r="S322" s="381"/>
      <c r="T322" s="381"/>
      <c r="U322" s="381"/>
      <c r="V322" s="381"/>
      <c r="W322" s="381"/>
      <c r="X322" s="381"/>
      <c r="Y322" s="381"/>
      <c r="Z322" s="381"/>
    </row>
    <row r="323">
      <c r="A323" s="381"/>
      <c r="B323" s="381"/>
      <c r="C323" s="381"/>
      <c r="D323" s="381"/>
      <c r="E323" s="381"/>
      <c r="F323" s="381"/>
      <c r="G323" s="381"/>
      <c r="H323" s="381"/>
      <c r="I323" s="381"/>
      <c r="J323" s="381"/>
      <c r="K323" s="381"/>
      <c r="L323" s="381"/>
      <c r="M323" s="381"/>
      <c r="N323" s="381"/>
      <c r="O323" s="381"/>
      <c r="P323" s="381"/>
      <c r="Q323" s="381"/>
      <c r="R323" s="381"/>
      <c r="S323" s="381"/>
      <c r="T323" s="381"/>
      <c r="U323" s="381"/>
      <c r="V323" s="381"/>
      <c r="W323" s="381"/>
      <c r="X323" s="381"/>
      <c r="Y323" s="381"/>
      <c r="Z323" s="381"/>
    </row>
    <row r="324">
      <c r="A324" s="381"/>
      <c r="B324" s="381"/>
      <c r="C324" s="381"/>
      <c r="D324" s="381"/>
      <c r="E324" s="381"/>
      <c r="F324" s="381"/>
      <c r="G324" s="381"/>
      <c r="H324" s="381"/>
      <c r="I324" s="381"/>
      <c r="J324" s="381"/>
      <c r="K324" s="381"/>
      <c r="L324" s="381"/>
      <c r="M324" s="381"/>
      <c r="N324" s="381"/>
      <c r="O324" s="381"/>
      <c r="P324" s="381"/>
      <c r="Q324" s="381"/>
      <c r="R324" s="381"/>
      <c r="S324" s="381"/>
      <c r="T324" s="381"/>
      <c r="U324" s="381"/>
      <c r="V324" s="381"/>
      <c r="W324" s="381"/>
      <c r="X324" s="381"/>
      <c r="Y324" s="381"/>
      <c r="Z324" s="381"/>
    </row>
    <row r="325">
      <c r="A325" s="381"/>
      <c r="B325" s="381"/>
      <c r="C325" s="381"/>
      <c r="D325" s="381"/>
      <c r="E325" s="381"/>
      <c r="F325" s="381"/>
      <c r="G325" s="381"/>
      <c r="H325" s="381"/>
      <c r="I325" s="381"/>
      <c r="J325" s="381"/>
      <c r="K325" s="381"/>
      <c r="L325" s="381"/>
      <c r="M325" s="381"/>
      <c r="N325" s="381"/>
      <c r="O325" s="381"/>
      <c r="P325" s="381"/>
      <c r="Q325" s="381"/>
      <c r="R325" s="381"/>
      <c r="S325" s="381"/>
      <c r="T325" s="381"/>
      <c r="U325" s="381"/>
      <c r="V325" s="381"/>
      <c r="W325" s="381"/>
      <c r="X325" s="381"/>
      <c r="Y325" s="381"/>
      <c r="Z325" s="381"/>
    </row>
    <row r="326">
      <c r="A326" s="381"/>
      <c r="B326" s="381"/>
      <c r="C326" s="381"/>
      <c r="D326" s="381"/>
      <c r="E326" s="381"/>
      <c r="F326" s="381"/>
      <c r="G326" s="381"/>
      <c r="H326" s="381"/>
      <c r="I326" s="381"/>
      <c r="J326" s="381"/>
      <c r="K326" s="381"/>
      <c r="L326" s="381"/>
      <c r="M326" s="381"/>
      <c r="N326" s="381"/>
      <c r="O326" s="381"/>
      <c r="P326" s="381"/>
      <c r="Q326" s="381"/>
      <c r="R326" s="381"/>
      <c r="S326" s="381"/>
      <c r="T326" s="381"/>
      <c r="U326" s="381"/>
      <c r="V326" s="381"/>
      <c r="W326" s="381"/>
      <c r="X326" s="381"/>
      <c r="Y326" s="381"/>
      <c r="Z326" s="381"/>
    </row>
    <row r="327">
      <c r="A327" s="381"/>
      <c r="B327" s="381"/>
      <c r="C327" s="381"/>
      <c r="D327" s="381"/>
      <c r="E327" s="381"/>
      <c r="F327" s="381"/>
      <c r="G327" s="381"/>
      <c r="H327" s="381"/>
      <c r="I327" s="381"/>
      <c r="J327" s="381"/>
      <c r="K327" s="381"/>
      <c r="L327" s="381"/>
      <c r="M327" s="381"/>
      <c r="N327" s="381"/>
      <c r="O327" s="381"/>
      <c r="P327" s="381"/>
      <c r="Q327" s="381"/>
      <c r="R327" s="381"/>
      <c r="S327" s="381"/>
      <c r="T327" s="381"/>
      <c r="U327" s="381"/>
      <c r="V327" s="381"/>
      <c r="W327" s="381"/>
      <c r="X327" s="381"/>
      <c r="Y327" s="381"/>
      <c r="Z327" s="381"/>
    </row>
    <row r="328">
      <c r="A328" s="381"/>
      <c r="B328" s="381"/>
      <c r="C328" s="381"/>
      <c r="D328" s="381"/>
      <c r="E328" s="381"/>
      <c r="F328" s="381"/>
      <c r="G328" s="381"/>
      <c r="H328" s="381"/>
      <c r="I328" s="381"/>
      <c r="J328" s="381"/>
      <c r="K328" s="381"/>
      <c r="L328" s="381"/>
      <c r="M328" s="381"/>
      <c r="N328" s="381"/>
      <c r="O328" s="381"/>
      <c r="P328" s="381"/>
      <c r="Q328" s="381"/>
      <c r="R328" s="381"/>
      <c r="S328" s="381"/>
      <c r="T328" s="381"/>
      <c r="U328" s="381"/>
      <c r="V328" s="381"/>
      <c r="W328" s="381"/>
      <c r="X328" s="381"/>
      <c r="Y328" s="381"/>
      <c r="Z328" s="381"/>
    </row>
    <row r="329">
      <c r="A329" s="381"/>
      <c r="B329" s="381"/>
      <c r="C329" s="381"/>
      <c r="D329" s="381"/>
      <c r="E329" s="381"/>
      <c r="F329" s="381"/>
      <c r="G329" s="381"/>
      <c r="H329" s="381"/>
      <c r="I329" s="381"/>
      <c r="J329" s="381"/>
      <c r="K329" s="381"/>
      <c r="L329" s="381"/>
      <c r="M329" s="381"/>
      <c r="N329" s="381"/>
      <c r="O329" s="381"/>
      <c r="P329" s="381"/>
      <c r="Q329" s="381"/>
      <c r="R329" s="381"/>
      <c r="S329" s="381"/>
      <c r="T329" s="381"/>
      <c r="U329" s="381"/>
      <c r="V329" s="381"/>
      <c r="W329" s="381"/>
      <c r="X329" s="381"/>
      <c r="Y329" s="381"/>
      <c r="Z329" s="381"/>
    </row>
    <row r="330">
      <c r="A330" s="381"/>
      <c r="B330" s="381"/>
      <c r="C330" s="381"/>
      <c r="D330" s="381"/>
      <c r="E330" s="381"/>
      <c r="F330" s="381"/>
      <c r="G330" s="381"/>
      <c r="H330" s="381"/>
      <c r="I330" s="381"/>
      <c r="J330" s="381"/>
      <c r="K330" s="381"/>
      <c r="L330" s="381"/>
      <c r="M330" s="381"/>
      <c r="N330" s="381"/>
      <c r="O330" s="381"/>
      <c r="P330" s="381"/>
      <c r="Q330" s="381"/>
      <c r="R330" s="381"/>
      <c r="S330" s="381"/>
      <c r="T330" s="381"/>
      <c r="U330" s="381"/>
      <c r="V330" s="381"/>
      <c r="W330" s="381"/>
      <c r="X330" s="381"/>
      <c r="Y330" s="381"/>
      <c r="Z330" s="381"/>
    </row>
    <row r="331">
      <c r="A331" s="381"/>
      <c r="B331" s="381"/>
      <c r="C331" s="381"/>
      <c r="D331" s="381"/>
      <c r="E331" s="381"/>
      <c r="F331" s="381"/>
      <c r="G331" s="381"/>
      <c r="H331" s="381"/>
      <c r="I331" s="381"/>
      <c r="J331" s="381"/>
      <c r="K331" s="381"/>
      <c r="L331" s="381"/>
      <c r="M331" s="381"/>
      <c r="N331" s="381"/>
      <c r="O331" s="381"/>
      <c r="P331" s="381"/>
      <c r="Q331" s="381"/>
      <c r="R331" s="381"/>
      <c r="S331" s="381"/>
      <c r="T331" s="381"/>
      <c r="U331" s="381"/>
      <c r="V331" s="381"/>
      <c r="W331" s="381"/>
      <c r="X331" s="381"/>
      <c r="Y331" s="381"/>
      <c r="Z331" s="381"/>
    </row>
    <row r="332">
      <c r="A332" s="381"/>
      <c r="B332" s="381"/>
      <c r="C332" s="381"/>
      <c r="D332" s="381"/>
      <c r="E332" s="381"/>
      <c r="F332" s="381"/>
      <c r="G332" s="381"/>
      <c r="H332" s="381"/>
      <c r="I332" s="381"/>
      <c r="J332" s="381"/>
      <c r="K332" s="381"/>
      <c r="L332" s="381"/>
      <c r="M332" s="381"/>
      <c r="N332" s="381"/>
      <c r="O332" s="381"/>
      <c r="P332" s="381"/>
      <c r="Q332" s="381"/>
      <c r="R332" s="381"/>
      <c r="S332" s="381"/>
      <c r="T332" s="381"/>
      <c r="U332" s="381"/>
      <c r="V332" s="381"/>
      <c r="W332" s="381"/>
      <c r="X332" s="381"/>
      <c r="Y332" s="381"/>
      <c r="Z332" s="381"/>
    </row>
    <row r="333">
      <c r="A333" s="381"/>
      <c r="B333" s="381"/>
      <c r="C333" s="381"/>
      <c r="D333" s="381"/>
      <c r="E333" s="381"/>
      <c r="F333" s="381"/>
      <c r="G333" s="381"/>
      <c r="H333" s="381"/>
      <c r="I333" s="381"/>
      <c r="J333" s="381"/>
      <c r="K333" s="381"/>
      <c r="L333" s="381"/>
      <c r="M333" s="381"/>
      <c r="N333" s="381"/>
      <c r="O333" s="381"/>
      <c r="P333" s="381"/>
      <c r="Q333" s="381"/>
      <c r="R333" s="381"/>
      <c r="S333" s="381"/>
      <c r="T333" s="381"/>
      <c r="U333" s="381"/>
      <c r="V333" s="381"/>
      <c r="W333" s="381"/>
      <c r="X333" s="381"/>
      <c r="Y333" s="381"/>
      <c r="Z333" s="381"/>
    </row>
    <row r="334">
      <c r="A334" s="381"/>
      <c r="B334" s="381"/>
      <c r="C334" s="381"/>
      <c r="D334" s="381"/>
      <c r="E334" s="381"/>
      <c r="F334" s="381"/>
      <c r="G334" s="381"/>
      <c r="H334" s="381"/>
      <c r="I334" s="381"/>
      <c r="J334" s="381"/>
      <c r="K334" s="381"/>
      <c r="L334" s="381"/>
      <c r="M334" s="381"/>
      <c r="N334" s="381"/>
      <c r="O334" s="381"/>
      <c r="P334" s="381"/>
      <c r="Q334" s="381"/>
      <c r="R334" s="381"/>
      <c r="S334" s="381"/>
      <c r="T334" s="381"/>
      <c r="U334" s="381"/>
      <c r="V334" s="381"/>
      <c r="W334" s="381"/>
      <c r="X334" s="381"/>
      <c r="Y334" s="381"/>
      <c r="Z334" s="381"/>
    </row>
    <row r="335">
      <c r="A335" s="381"/>
      <c r="B335" s="381"/>
      <c r="C335" s="381"/>
      <c r="D335" s="381"/>
      <c r="E335" s="381"/>
      <c r="F335" s="381"/>
      <c r="G335" s="381"/>
      <c r="H335" s="381"/>
      <c r="I335" s="381"/>
      <c r="J335" s="381"/>
      <c r="K335" s="381"/>
      <c r="L335" s="381"/>
      <c r="M335" s="381"/>
      <c r="N335" s="381"/>
      <c r="O335" s="381"/>
      <c r="P335" s="381"/>
      <c r="Q335" s="381"/>
      <c r="R335" s="381"/>
      <c r="S335" s="381"/>
      <c r="T335" s="381"/>
      <c r="U335" s="381"/>
      <c r="V335" s="381"/>
      <c r="W335" s="381"/>
      <c r="X335" s="381"/>
      <c r="Y335" s="381"/>
      <c r="Z335" s="381"/>
    </row>
    <row r="336">
      <c r="A336" s="381"/>
      <c r="B336" s="381"/>
      <c r="C336" s="381"/>
      <c r="D336" s="381"/>
      <c r="E336" s="381"/>
      <c r="F336" s="381"/>
      <c r="G336" s="381"/>
      <c r="H336" s="381"/>
      <c r="I336" s="381"/>
      <c r="J336" s="381"/>
      <c r="K336" s="381"/>
      <c r="L336" s="381"/>
      <c r="M336" s="381"/>
      <c r="N336" s="381"/>
      <c r="O336" s="381"/>
      <c r="P336" s="381"/>
      <c r="Q336" s="381"/>
      <c r="R336" s="381"/>
      <c r="S336" s="381"/>
      <c r="T336" s="381"/>
      <c r="U336" s="381"/>
      <c r="V336" s="381"/>
      <c r="W336" s="381"/>
      <c r="X336" s="381"/>
      <c r="Y336" s="381"/>
      <c r="Z336" s="381"/>
    </row>
    <row r="337">
      <c r="A337" s="381"/>
      <c r="B337" s="381"/>
      <c r="C337" s="381"/>
      <c r="D337" s="381"/>
      <c r="E337" s="381"/>
      <c r="F337" s="381"/>
      <c r="G337" s="381"/>
      <c r="H337" s="381"/>
      <c r="I337" s="381"/>
      <c r="J337" s="381"/>
      <c r="K337" s="381"/>
      <c r="L337" s="381"/>
      <c r="M337" s="381"/>
      <c r="N337" s="381"/>
      <c r="O337" s="381"/>
      <c r="P337" s="381"/>
      <c r="Q337" s="381"/>
      <c r="R337" s="381"/>
      <c r="S337" s="381"/>
      <c r="T337" s="381"/>
      <c r="U337" s="381"/>
      <c r="V337" s="381"/>
      <c r="W337" s="381"/>
      <c r="X337" s="381"/>
      <c r="Y337" s="381"/>
      <c r="Z337" s="381"/>
    </row>
    <row r="338">
      <c r="A338" s="381"/>
      <c r="B338" s="381"/>
      <c r="C338" s="381"/>
      <c r="D338" s="381"/>
      <c r="E338" s="381"/>
      <c r="F338" s="381"/>
      <c r="G338" s="381"/>
      <c r="H338" s="381"/>
      <c r="I338" s="381"/>
      <c r="J338" s="381"/>
      <c r="K338" s="381"/>
      <c r="L338" s="381"/>
      <c r="M338" s="381"/>
      <c r="N338" s="381"/>
      <c r="O338" s="381"/>
      <c r="P338" s="381"/>
      <c r="Q338" s="381"/>
      <c r="R338" s="381"/>
      <c r="S338" s="381"/>
      <c r="T338" s="381"/>
      <c r="U338" s="381"/>
      <c r="V338" s="381"/>
      <c r="W338" s="381"/>
      <c r="X338" s="381"/>
      <c r="Y338" s="381"/>
      <c r="Z338" s="381"/>
    </row>
    <row r="339">
      <c r="A339" s="381"/>
      <c r="B339" s="381"/>
      <c r="C339" s="381"/>
      <c r="D339" s="381"/>
      <c r="E339" s="381"/>
      <c r="F339" s="381"/>
      <c r="G339" s="381"/>
      <c r="H339" s="381"/>
      <c r="I339" s="381"/>
      <c r="J339" s="381"/>
      <c r="K339" s="381"/>
      <c r="L339" s="381"/>
      <c r="M339" s="381"/>
      <c r="N339" s="381"/>
      <c r="O339" s="381"/>
      <c r="P339" s="381"/>
      <c r="Q339" s="381"/>
      <c r="R339" s="381"/>
      <c r="S339" s="381"/>
      <c r="T339" s="381"/>
      <c r="U339" s="381"/>
      <c r="V339" s="381"/>
      <c r="W339" s="381"/>
      <c r="X339" s="381"/>
      <c r="Y339" s="381"/>
      <c r="Z339" s="381"/>
    </row>
    <row r="340">
      <c r="A340" s="381"/>
      <c r="B340" s="381"/>
      <c r="C340" s="381"/>
      <c r="D340" s="381"/>
      <c r="E340" s="381"/>
      <c r="F340" s="381"/>
      <c r="G340" s="381"/>
      <c r="H340" s="381"/>
      <c r="I340" s="381"/>
      <c r="J340" s="381"/>
      <c r="K340" s="381"/>
      <c r="L340" s="381"/>
      <c r="M340" s="381"/>
      <c r="N340" s="381"/>
      <c r="O340" s="381"/>
      <c r="P340" s="381"/>
      <c r="Q340" s="381"/>
      <c r="R340" s="381"/>
      <c r="S340" s="381"/>
      <c r="T340" s="381"/>
      <c r="U340" s="381"/>
      <c r="V340" s="381"/>
      <c r="W340" s="381"/>
      <c r="X340" s="381"/>
      <c r="Y340" s="381"/>
      <c r="Z340" s="381"/>
    </row>
    <row r="341">
      <c r="A341" s="381"/>
      <c r="B341" s="381"/>
      <c r="C341" s="381"/>
      <c r="D341" s="381"/>
      <c r="E341" s="381"/>
      <c r="F341" s="381"/>
      <c r="G341" s="381"/>
      <c r="H341" s="381"/>
      <c r="I341" s="381"/>
      <c r="J341" s="381"/>
      <c r="K341" s="381"/>
      <c r="L341" s="381"/>
      <c r="M341" s="381"/>
      <c r="N341" s="381"/>
      <c r="O341" s="381"/>
      <c r="P341" s="381"/>
      <c r="Q341" s="381"/>
      <c r="R341" s="381"/>
      <c r="S341" s="381"/>
      <c r="T341" s="381"/>
      <c r="U341" s="381"/>
      <c r="V341" s="381"/>
      <c r="W341" s="381"/>
      <c r="X341" s="381"/>
      <c r="Y341" s="381"/>
      <c r="Z341" s="381"/>
    </row>
    <row r="342">
      <c r="A342" s="381"/>
      <c r="B342" s="381"/>
      <c r="C342" s="381"/>
      <c r="D342" s="381"/>
      <c r="E342" s="381"/>
      <c r="F342" s="381"/>
      <c r="G342" s="381"/>
      <c r="H342" s="381"/>
      <c r="I342" s="381"/>
      <c r="J342" s="381"/>
      <c r="K342" s="381"/>
      <c r="L342" s="381"/>
      <c r="M342" s="381"/>
      <c r="N342" s="381"/>
      <c r="O342" s="381"/>
      <c r="P342" s="381"/>
      <c r="Q342" s="381"/>
      <c r="R342" s="381"/>
      <c r="S342" s="381"/>
      <c r="T342" s="381"/>
      <c r="U342" s="381"/>
      <c r="V342" s="381"/>
      <c r="W342" s="381"/>
      <c r="X342" s="381"/>
      <c r="Y342" s="381"/>
      <c r="Z342" s="381"/>
    </row>
    <row r="343">
      <c r="A343" s="381"/>
      <c r="B343" s="381"/>
      <c r="C343" s="381"/>
      <c r="D343" s="381"/>
      <c r="E343" s="381"/>
      <c r="F343" s="381"/>
      <c r="G343" s="381"/>
      <c r="H343" s="381"/>
      <c r="I343" s="381"/>
      <c r="J343" s="381"/>
      <c r="K343" s="381"/>
      <c r="L343" s="381"/>
      <c r="M343" s="381"/>
      <c r="N343" s="381"/>
      <c r="O343" s="381"/>
      <c r="P343" s="381"/>
      <c r="Q343" s="381"/>
      <c r="R343" s="381"/>
      <c r="S343" s="381"/>
      <c r="T343" s="381"/>
      <c r="U343" s="381"/>
      <c r="V343" s="381"/>
      <c r="W343" s="381"/>
      <c r="X343" s="381"/>
      <c r="Y343" s="381"/>
      <c r="Z343" s="381"/>
    </row>
    <row r="344">
      <c r="A344" s="381"/>
      <c r="B344" s="381"/>
      <c r="C344" s="381"/>
      <c r="D344" s="381"/>
      <c r="E344" s="381"/>
      <c r="F344" s="381"/>
      <c r="G344" s="381"/>
      <c r="H344" s="381"/>
      <c r="I344" s="381"/>
      <c r="J344" s="381"/>
      <c r="K344" s="381"/>
      <c r="L344" s="381"/>
      <c r="M344" s="381"/>
      <c r="N344" s="381"/>
      <c r="O344" s="381"/>
      <c r="P344" s="381"/>
      <c r="Q344" s="381"/>
      <c r="R344" s="381"/>
      <c r="S344" s="381"/>
      <c r="T344" s="381"/>
      <c r="U344" s="381"/>
      <c r="V344" s="381"/>
      <c r="W344" s="381"/>
      <c r="X344" s="381"/>
      <c r="Y344" s="381"/>
      <c r="Z344" s="381"/>
    </row>
    <row r="345">
      <c r="A345" s="381"/>
      <c r="B345" s="381"/>
      <c r="C345" s="381"/>
      <c r="D345" s="381"/>
      <c r="E345" s="381"/>
      <c r="F345" s="381"/>
      <c r="G345" s="381"/>
      <c r="H345" s="381"/>
      <c r="I345" s="381"/>
      <c r="J345" s="381"/>
      <c r="K345" s="381"/>
      <c r="L345" s="381"/>
      <c r="M345" s="381"/>
      <c r="N345" s="381"/>
      <c r="O345" s="381"/>
      <c r="P345" s="381"/>
      <c r="Q345" s="381"/>
      <c r="R345" s="381"/>
      <c r="S345" s="381"/>
      <c r="T345" s="381"/>
      <c r="U345" s="381"/>
      <c r="V345" s="381"/>
      <c r="W345" s="381"/>
      <c r="X345" s="381"/>
      <c r="Y345" s="381"/>
      <c r="Z345" s="381"/>
    </row>
    <row r="346">
      <c r="A346" s="381"/>
      <c r="B346" s="381"/>
      <c r="C346" s="381"/>
      <c r="D346" s="381"/>
      <c r="E346" s="381"/>
      <c r="F346" s="381"/>
      <c r="G346" s="381"/>
      <c r="H346" s="381"/>
      <c r="I346" s="381"/>
      <c r="J346" s="381"/>
      <c r="K346" s="381"/>
      <c r="L346" s="381"/>
      <c r="M346" s="381"/>
      <c r="N346" s="381"/>
      <c r="O346" s="381"/>
      <c r="P346" s="381"/>
      <c r="Q346" s="381"/>
      <c r="R346" s="381"/>
      <c r="S346" s="381"/>
      <c r="T346" s="381"/>
      <c r="U346" s="381"/>
      <c r="V346" s="381"/>
      <c r="W346" s="381"/>
      <c r="X346" s="381"/>
      <c r="Y346" s="381"/>
      <c r="Z346" s="381"/>
    </row>
    <row r="347">
      <c r="A347" s="381"/>
      <c r="B347" s="381"/>
      <c r="C347" s="381"/>
      <c r="D347" s="381"/>
      <c r="E347" s="381"/>
      <c r="F347" s="381"/>
      <c r="G347" s="381"/>
      <c r="H347" s="381"/>
      <c r="I347" s="381"/>
      <c r="J347" s="381"/>
      <c r="K347" s="381"/>
      <c r="L347" s="381"/>
      <c r="M347" s="381"/>
      <c r="N347" s="381"/>
      <c r="O347" s="381"/>
      <c r="P347" s="381"/>
      <c r="Q347" s="381"/>
      <c r="R347" s="381"/>
      <c r="S347" s="381"/>
      <c r="T347" s="381"/>
      <c r="U347" s="381"/>
      <c r="V347" s="381"/>
      <c r="W347" s="381"/>
      <c r="X347" s="381"/>
      <c r="Y347" s="381"/>
      <c r="Z347" s="381"/>
    </row>
    <row r="348">
      <c r="A348" s="381"/>
      <c r="B348" s="381"/>
      <c r="C348" s="381"/>
      <c r="D348" s="381"/>
      <c r="E348" s="381"/>
      <c r="F348" s="381"/>
      <c r="G348" s="381"/>
      <c r="H348" s="381"/>
      <c r="I348" s="381"/>
      <c r="J348" s="381"/>
      <c r="K348" s="381"/>
      <c r="L348" s="381"/>
      <c r="M348" s="381"/>
      <c r="N348" s="381"/>
      <c r="O348" s="381"/>
      <c r="P348" s="381"/>
      <c r="Q348" s="381"/>
      <c r="R348" s="381"/>
      <c r="S348" s="381"/>
      <c r="T348" s="381"/>
      <c r="U348" s="381"/>
      <c r="V348" s="381"/>
      <c r="W348" s="381"/>
      <c r="X348" s="381"/>
      <c r="Y348" s="381"/>
      <c r="Z348" s="381"/>
    </row>
    <row r="349">
      <c r="A349" s="381"/>
      <c r="B349" s="381"/>
      <c r="C349" s="381"/>
      <c r="D349" s="381"/>
      <c r="E349" s="381"/>
      <c r="F349" s="381"/>
      <c r="G349" s="381"/>
      <c r="H349" s="381"/>
      <c r="I349" s="381"/>
      <c r="J349" s="381"/>
      <c r="K349" s="381"/>
      <c r="L349" s="381"/>
      <c r="M349" s="381"/>
      <c r="N349" s="381"/>
      <c r="O349" s="381"/>
      <c r="P349" s="381"/>
      <c r="Q349" s="381"/>
      <c r="R349" s="381"/>
      <c r="S349" s="381"/>
      <c r="T349" s="381"/>
      <c r="U349" s="381"/>
      <c r="V349" s="381"/>
      <c r="W349" s="381"/>
      <c r="X349" s="381"/>
      <c r="Y349" s="381"/>
      <c r="Z349" s="381"/>
    </row>
    <row r="350">
      <c r="A350" s="381"/>
      <c r="B350" s="381"/>
      <c r="C350" s="381"/>
      <c r="D350" s="381"/>
      <c r="E350" s="381"/>
      <c r="F350" s="381"/>
      <c r="G350" s="381"/>
      <c r="H350" s="381"/>
      <c r="I350" s="381"/>
      <c r="J350" s="381"/>
      <c r="K350" s="381"/>
      <c r="L350" s="381"/>
      <c r="M350" s="381"/>
      <c r="N350" s="381"/>
      <c r="O350" s="381"/>
      <c r="P350" s="381"/>
      <c r="Q350" s="381"/>
      <c r="R350" s="381"/>
      <c r="S350" s="381"/>
      <c r="T350" s="381"/>
      <c r="U350" s="381"/>
      <c r="V350" s="381"/>
      <c r="W350" s="381"/>
      <c r="X350" s="381"/>
      <c r="Y350" s="381"/>
      <c r="Z350" s="381"/>
    </row>
    <row r="351">
      <c r="A351" s="381"/>
      <c r="B351" s="381"/>
      <c r="C351" s="381"/>
      <c r="D351" s="381"/>
      <c r="E351" s="381"/>
      <c r="F351" s="381"/>
      <c r="G351" s="381"/>
      <c r="H351" s="381"/>
      <c r="I351" s="381"/>
      <c r="J351" s="381"/>
      <c r="K351" s="381"/>
      <c r="L351" s="381"/>
      <c r="M351" s="381"/>
      <c r="N351" s="381"/>
      <c r="O351" s="381"/>
      <c r="P351" s="381"/>
      <c r="Q351" s="381"/>
      <c r="R351" s="381"/>
      <c r="S351" s="381"/>
      <c r="T351" s="381"/>
      <c r="U351" s="381"/>
      <c r="V351" s="381"/>
      <c r="W351" s="381"/>
      <c r="X351" s="381"/>
      <c r="Y351" s="381"/>
      <c r="Z351" s="381"/>
    </row>
    <row r="352">
      <c r="A352" s="381"/>
      <c r="B352" s="381"/>
      <c r="C352" s="381"/>
      <c r="D352" s="381"/>
      <c r="E352" s="381"/>
      <c r="F352" s="381"/>
      <c r="G352" s="381"/>
      <c r="H352" s="381"/>
      <c r="I352" s="381"/>
      <c r="J352" s="381"/>
      <c r="K352" s="381"/>
      <c r="L352" s="381"/>
      <c r="M352" s="381"/>
      <c r="N352" s="381"/>
      <c r="O352" s="381"/>
      <c r="P352" s="381"/>
      <c r="Q352" s="381"/>
      <c r="R352" s="381"/>
      <c r="S352" s="381"/>
      <c r="T352" s="381"/>
      <c r="U352" s="381"/>
      <c r="V352" s="381"/>
      <c r="W352" s="381"/>
      <c r="X352" s="381"/>
      <c r="Y352" s="381"/>
      <c r="Z352" s="381"/>
    </row>
    <row r="353">
      <c r="A353" s="381"/>
      <c r="B353" s="381"/>
      <c r="C353" s="381"/>
      <c r="D353" s="381"/>
      <c r="E353" s="381"/>
      <c r="F353" s="381"/>
      <c r="G353" s="381"/>
      <c r="H353" s="381"/>
      <c r="I353" s="381"/>
      <c r="J353" s="381"/>
      <c r="K353" s="381"/>
      <c r="L353" s="381"/>
      <c r="M353" s="381"/>
      <c r="N353" s="381"/>
      <c r="O353" s="381"/>
      <c r="P353" s="381"/>
      <c r="Q353" s="381"/>
      <c r="R353" s="381"/>
      <c r="S353" s="381"/>
      <c r="T353" s="381"/>
      <c r="U353" s="381"/>
      <c r="V353" s="381"/>
      <c r="W353" s="381"/>
      <c r="X353" s="381"/>
      <c r="Y353" s="381"/>
      <c r="Z353" s="381"/>
    </row>
    <row r="354">
      <c r="A354" s="381"/>
      <c r="B354" s="381"/>
      <c r="C354" s="381"/>
      <c r="D354" s="381"/>
      <c r="E354" s="381"/>
      <c r="F354" s="381"/>
      <c r="G354" s="381"/>
      <c r="H354" s="381"/>
      <c r="I354" s="381"/>
      <c r="J354" s="381"/>
      <c r="K354" s="381"/>
      <c r="L354" s="381"/>
      <c r="M354" s="381"/>
      <c r="N354" s="381"/>
      <c r="O354" s="381"/>
      <c r="P354" s="381"/>
      <c r="Q354" s="381"/>
      <c r="R354" s="381"/>
      <c r="S354" s="381"/>
      <c r="T354" s="381"/>
      <c r="U354" s="381"/>
      <c r="V354" s="381"/>
      <c r="W354" s="381"/>
      <c r="X354" s="381"/>
      <c r="Y354" s="381"/>
      <c r="Z354" s="381"/>
    </row>
    <row r="355">
      <c r="A355" s="381"/>
      <c r="B355" s="381"/>
      <c r="C355" s="381"/>
      <c r="D355" s="381"/>
      <c r="E355" s="381"/>
      <c r="F355" s="381"/>
      <c r="G355" s="381"/>
      <c r="H355" s="381"/>
      <c r="I355" s="381"/>
      <c r="J355" s="381"/>
      <c r="K355" s="381"/>
      <c r="L355" s="381"/>
      <c r="M355" s="381"/>
      <c r="N355" s="381"/>
      <c r="O355" s="381"/>
      <c r="P355" s="381"/>
      <c r="Q355" s="381"/>
      <c r="R355" s="381"/>
      <c r="S355" s="381"/>
      <c r="T355" s="381"/>
      <c r="U355" s="381"/>
      <c r="V355" s="381"/>
      <c r="W355" s="381"/>
      <c r="X355" s="381"/>
      <c r="Y355" s="381"/>
      <c r="Z355" s="381"/>
    </row>
    <row r="356">
      <c r="A356" s="381"/>
      <c r="B356" s="381"/>
      <c r="C356" s="381"/>
      <c r="D356" s="381"/>
      <c r="E356" s="381"/>
      <c r="F356" s="381"/>
      <c r="G356" s="381"/>
      <c r="H356" s="381"/>
      <c r="I356" s="381"/>
      <c r="J356" s="381"/>
      <c r="K356" s="381"/>
      <c r="L356" s="381"/>
      <c r="M356" s="381"/>
      <c r="N356" s="381"/>
      <c r="O356" s="381"/>
      <c r="P356" s="381"/>
      <c r="Q356" s="381"/>
      <c r="R356" s="381"/>
      <c r="S356" s="381"/>
      <c r="T356" s="381"/>
      <c r="U356" s="381"/>
      <c r="V356" s="381"/>
      <c r="W356" s="381"/>
      <c r="X356" s="381"/>
      <c r="Y356" s="381"/>
      <c r="Z356" s="381"/>
    </row>
    <row r="357">
      <c r="A357" s="381"/>
      <c r="B357" s="381"/>
      <c r="C357" s="381"/>
      <c r="D357" s="381"/>
      <c r="E357" s="381"/>
      <c r="F357" s="381"/>
      <c r="G357" s="381"/>
      <c r="H357" s="381"/>
      <c r="I357" s="381"/>
      <c r="J357" s="381"/>
      <c r="K357" s="381"/>
      <c r="L357" s="381"/>
      <c r="M357" s="381"/>
      <c r="N357" s="381"/>
      <c r="O357" s="381"/>
      <c r="P357" s="381"/>
      <c r="Q357" s="381"/>
      <c r="R357" s="381"/>
      <c r="S357" s="381"/>
      <c r="T357" s="381"/>
      <c r="U357" s="381"/>
      <c r="V357" s="381"/>
      <c r="W357" s="381"/>
      <c r="X357" s="381"/>
      <c r="Y357" s="381"/>
      <c r="Z357" s="381"/>
    </row>
    <row r="358">
      <c r="A358" s="381"/>
      <c r="B358" s="381"/>
      <c r="C358" s="381"/>
      <c r="D358" s="381"/>
      <c r="E358" s="381"/>
      <c r="F358" s="381"/>
      <c r="G358" s="381"/>
      <c r="H358" s="381"/>
      <c r="I358" s="381"/>
      <c r="J358" s="381"/>
      <c r="K358" s="381"/>
      <c r="L358" s="381"/>
      <c r="M358" s="381"/>
      <c r="N358" s="381"/>
      <c r="O358" s="381"/>
      <c r="P358" s="381"/>
      <c r="Q358" s="381"/>
      <c r="R358" s="381"/>
      <c r="S358" s="381"/>
      <c r="T358" s="381"/>
      <c r="U358" s="381"/>
      <c r="V358" s="381"/>
      <c r="W358" s="381"/>
      <c r="X358" s="381"/>
      <c r="Y358" s="381"/>
      <c r="Z358" s="381"/>
    </row>
    <row r="359">
      <c r="A359" s="381"/>
      <c r="B359" s="381"/>
      <c r="C359" s="381"/>
      <c r="D359" s="381"/>
      <c r="E359" s="381"/>
      <c r="F359" s="381"/>
      <c r="G359" s="381"/>
      <c r="H359" s="381"/>
      <c r="I359" s="381"/>
      <c r="J359" s="381"/>
      <c r="K359" s="381"/>
      <c r="L359" s="381"/>
      <c r="M359" s="381"/>
      <c r="N359" s="381"/>
      <c r="O359" s="381"/>
      <c r="P359" s="381"/>
      <c r="Q359" s="381"/>
      <c r="R359" s="381"/>
      <c r="S359" s="381"/>
      <c r="T359" s="381"/>
      <c r="U359" s="381"/>
      <c r="V359" s="381"/>
      <c r="W359" s="381"/>
      <c r="X359" s="381"/>
      <c r="Y359" s="381"/>
      <c r="Z359" s="381"/>
    </row>
    <row r="360">
      <c r="A360" s="381"/>
      <c r="B360" s="381"/>
      <c r="C360" s="381"/>
      <c r="D360" s="381"/>
      <c r="E360" s="381"/>
      <c r="F360" s="381"/>
      <c r="G360" s="381"/>
      <c r="H360" s="381"/>
      <c r="I360" s="381"/>
      <c r="J360" s="381"/>
      <c r="K360" s="381"/>
      <c r="L360" s="381"/>
      <c r="M360" s="381"/>
      <c r="N360" s="381"/>
      <c r="O360" s="381"/>
      <c r="P360" s="381"/>
      <c r="Q360" s="381"/>
      <c r="R360" s="381"/>
      <c r="S360" s="381"/>
      <c r="T360" s="381"/>
      <c r="U360" s="381"/>
      <c r="V360" s="381"/>
      <c r="W360" s="381"/>
      <c r="X360" s="381"/>
      <c r="Y360" s="381"/>
      <c r="Z360" s="381"/>
    </row>
    <row r="361">
      <c r="A361" s="381"/>
      <c r="B361" s="381"/>
      <c r="C361" s="381"/>
      <c r="D361" s="381"/>
      <c r="E361" s="381"/>
      <c r="F361" s="381"/>
      <c r="G361" s="381"/>
      <c r="H361" s="381"/>
      <c r="I361" s="381"/>
      <c r="J361" s="381"/>
      <c r="K361" s="381"/>
      <c r="L361" s="381"/>
      <c r="M361" s="381"/>
      <c r="N361" s="381"/>
      <c r="O361" s="381"/>
      <c r="P361" s="381"/>
      <c r="Q361" s="381"/>
      <c r="R361" s="381"/>
      <c r="S361" s="381"/>
      <c r="T361" s="381"/>
      <c r="U361" s="381"/>
      <c r="V361" s="381"/>
      <c r="W361" s="381"/>
      <c r="X361" s="381"/>
      <c r="Y361" s="381"/>
      <c r="Z361" s="381"/>
    </row>
    <row r="362">
      <c r="A362" s="381"/>
      <c r="B362" s="381"/>
      <c r="C362" s="381"/>
      <c r="D362" s="381"/>
      <c r="E362" s="381"/>
      <c r="F362" s="381"/>
      <c r="G362" s="381"/>
      <c r="H362" s="381"/>
      <c r="I362" s="381"/>
      <c r="J362" s="381"/>
      <c r="K362" s="381"/>
      <c r="L362" s="381"/>
      <c r="M362" s="381"/>
      <c r="N362" s="381"/>
      <c r="O362" s="381"/>
      <c r="P362" s="381"/>
      <c r="Q362" s="381"/>
      <c r="R362" s="381"/>
      <c r="S362" s="381"/>
      <c r="T362" s="381"/>
      <c r="U362" s="381"/>
      <c r="V362" s="381"/>
      <c r="W362" s="381"/>
      <c r="X362" s="381"/>
      <c r="Y362" s="381"/>
      <c r="Z362" s="381"/>
    </row>
    <row r="363">
      <c r="A363" s="381"/>
      <c r="B363" s="381"/>
      <c r="C363" s="381"/>
      <c r="D363" s="381"/>
      <c r="E363" s="381"/>
      <c r="F363" s="381"/>
      <c r="G363" s="381"/>
      <c r="H363" s="381"/>
      <c r="I363" s="381"/>
      <c r="J363" s="381"/>
      <c r="K363" s="381"/>
      <c r="L363" s="381"/>
      <c r="M363" s="381"/>
      <c r="N363" s="381"/>
      <c r="O363" s="381"/>
      <c r="P363" s="381"/>
      <c r="Q363" s="381"/>
      <c r="R363" s="381"/>
      <c r="S363" s="381"/>
      <c r="T363" s="381"/>
      <c r="U363" s="381"/>
      <c r="V363" s="381"/>
      <c r="W363" s="381"/>
      <c r="X363" s="381"/>
      <c r="Y363" s="381"/>
      <c r="Z363" s="381"/>
    </row>
    <row r="364">
      <c r="A364" s="381"/>
      <c r="B364" s="381"/>
      <c r="C364" s="381"/>
      <c r="D364" s="381"/>
      <c r="E364" s="381"/>
      <c r="F364" s="381"/>
      <c r="G364" s="381"/>
      <c r="H364" s="381"/>
      <c r="I364" s="381"/>
      <c r="J364" s="381"/>
      <c r="K364" s="381"/>
      <c r="L364" s="381"/>
      <c r="M364" s="381"/>
      <c r="N364" s="381"/>
      <c r="O364" s="381"/>
      <c r="P364" s="381"/>
      <c r="Q364" s="381"/>
      <c r="R364" s="381"/>
      <c r="S364" s="381"/>
      <c r="T364" s="381"/>
      <c r="U364" s="381"/>
      <c r="V364" s="381"/>
      <c r="W364" s="381"/>
      <c r="X364" s="381"/>
      <c r="Y364" s="381"/>
      <c r="Z364" s="381"/>
    </row>
    <row r="365">
      <c r="A365" s="381"/>
      <c r="B365" s="381"/>
      <c r="C365" s="381"/>
      <c r="D365" s="381"/>
      <c r="E365" s="381"/>
      <c r="F365" s="381"/>
      <c r="G365" s="381"/>
      <c r="H365" s="381"/>
      <c r="I365" s="381"/>
      <c r="J365" s="381"/>
      <c r="K365" s="381"/>
      <c r="L365" s="381"/>
      <c r="M365" s="381"/>
      <c r="N365" s="381"/>
      <c r="O365" s="381"/>
      <c r="P365" s="381"/>
      <c r="Q365" s="381"/>
      <c r="R365" s="381"/>
      <c r="S365" s="381"/>
      <c r="T365" s="381"/>
      <c r="U365" s="381"/>
      <c r="V365" s="381"/>
      <c r="W365" s="381"/>
      <c r="X365" s="381"/>
      <c r="Y365" s="381"/>
      <c r="Z365" s="381"/>
    </row>
    <row r="366">
      <c r="A366" s="381"/>
      <c r="B366" s="381"/>
      <c r="C366" s="381"/>
      <c r="D366" s="381"/>
      <c r="E366" s="381"/>
      <c r="F366" s="381"/>
      <c r="G366" s="381"/>
      <c r="H366" s="381"/>
      <c r="I366" s="381"/>
      <c r="J366" s="381"/>
      <c r="K366" s="381"/>
      <c r="L366" s="381"/>
      <c r="M366" s="381"/>
      <c r="N366" s="381"/>
      <c r="O366" s="381"/>
      <c r="P366" s="381"/>
      <c r="Q366" s="381"/>
      <c r="R366" s="381"/>
      <c r="S366" s="381"/>
      <c r="T366" s="381"/>
      <c r="U366" s="381"/>
      <c r="V366" s="381"/>
      <c r="W366" s="381"/>
      <c r="X366" s="381"/>
      <c r="Y366" s="381"/>
      <c r="Z366" s="381"/>
    </row>
    <row r="367">
      <c r="A367" s="381"/>
      <c r="B367" s="381"/>
      <c r="C367" s="381"/>
      <c r="D367" s="381"/>
      <c r="E367" s="381"/>
      <c r="F367" s="381"/>
      <c r="G367" s="381"/>
      <c r="H367" s="381"/>
      <c r="I367" s="381"/>
      <c r="J367" s="381"/>
      <c r="K367" s="381"/>
      <c r="L367" s="381"/>
      <c r="M367" s="381"/>
      <c r="N367" s="381"/>
      <c r="O367" s="381"/>
      <c r="P367" s="381"/>
      <c r="Q367" s="381"/>
      <c r="R367" s="381"/>
      <c r="S367" s="381"/>
      <c r="T367" s="381"/>
      <c r="U367" s="381"/>
      <c r="V367" s="381"/>
      <c r="W367" s="381"/>
      <c r="X367" s="381"/>
      <c r="Y367" s="381"/>
      <c r="Z367" s="381"/>
    </row>
    <row r="368">
      <c r="A368" s="381"/>
      <c r="B368" s="381"/>
      <c r="C368" s="381"/>
      <c r="D368" s="381"/>
      <c r="E368" s="381"/>
      <c r="F368" s="381"/>
      <c r="G368" s="381"/>
      <c r="H368" s="381"/>
      <c r="I368" s="381"/>
      <c r="J368" s="381"/>
      <c r="K368" s="381"/>
      <c r="L368" s="381"/>
      <c r="M368" s="381"/>
      <c r="N368" s="381"/>
      <c r="O368" s="381"/>
      <c r="P368" s="381"/>
      <c r="Q368" s="381"/>
      <c r="R368" s="381"/>
      <c r="S368" s="381"/>
      <c r="T368" s="381"/>
      <c r="U368" s="381"/>
      <c r="V368" s="381"/>
      <c r="W368" s="381"/>
      <c r="X368" s="381"/>
      <c r="Y368" s="381"/>
      <c r="Z368" s="381"/>
    </row>
    <row r="369">
      <c r="A369" s="381"/>
      <c r="B369" s="381"/>
      <c r="C369" s="381"/>
      <c r="D369" s="381"/>
      <c r="E369" s="381"/>
      <c r="F369" s="381"/>
      <c r="G369" s="381"/>
      <c r="H369" s="381"/>
      <c r="I369" s="381"/>
      <c r="J369" s="381"/>
      <c r="K369" s="381"/>
      <c r="L369" s="381"/>
      <c r="M369" s="381"/>
      <c r="N369" s="381"/>
      <c r="O369" s="381"/>
      <c r="P369" s="381"/>
      <c r="Q369" s="381"/>
      <c r="R369" s="381"/>
      <c r="S369" s="381"/>
      <c r="T369" s="381"/>
      <c r="U369" s="381"/>
      <c r="V369" s="381"/>
      <c r="W369" s="381"/>
      <c r="X369" s="381"/>
      <c r="Y369" s="381"/>
      <c r="Z369" s="381"/>
    </row>
    <row r="370">
      <c r="A370" s="381"/>
      <c r="B370" s="381"/>
      <c r="C370" s="381"/>
      <c r="D370" s="381"/>
      <c r="E370" s="381"/>
      <c r="F370" s="381"/>
      <c r="G370" s="381"/>
      <c r="H370" s="381"/>
      <c r="I370" s="381"/>
      <c r="J370" s="381"/>
      <c r="K370" s="381"/>
      <c r="L370" s="381"/>
      <c r="M370" s="381"/>
      <c r="N370" s="381"/>
      <c r="O370" s="381"/>
      <c r="P370" s="381"/>
      <c r="Q370" s="381"/>
      <c r="R370" s="381"/>
      <c r="S370" s="381"/>
      <c r="T370" s="381"/>
      <c r="U370" s="381"/>
      <c r="V370" s="381"/>
      <c r="W370" s="381"/>
      <c r="X370" s="381"/>
      <c r="Y370" s="381"/>
      <c r="Z370" s="381"/>
    </row>
    <row r="371">
      <c r="A371" s="381"/>
      <c r="B371" s="381"/>
      <c r="C371" s="381"/>
      <c r="D371" s="381"/>
      <c r="E371" s="381"/>
      <c r="F371" s="381"/>
      <c r="G371" s="381"/>
      <c r="H371" s="381"/>
      <c r="I371" s="381"/>
      <c r="J371" s="381"/>
      <c r="K371" s="381"/>
      <c r="L371" s="381"/>
      <c r="M371" s="381"/>
      <c r="N371" s="381"/>
      <c r="O371" s="381"/>
      <c r="P371" s="381"/>
      <c r="Q371" s="381"/>
      <c r="R371" s="381"/>
      <c r="S371" s="381"/>
      <c r="T371" s="381"/>
      <c r="U371" s="381"/>
      <c r="V371" s="381"/>
      <c r="W371" s="381"/>
      <c r="X371" s="381"/>
      <c r="Y371" s="381"/>
      <c r="Z371" s="381"/>
    </row>
    <row r="372">
      <c r="A372" s="381"/>
      <c r="B372" s="381"/>
      <c r="C372" s="381"/>
      <c r="D372" s="381"/>
      <c r="E372" s="381"/>
      <c r="F372" s="381"/>
      <c r="G372" s="381"/>
      <c r="H372" s="381"/>
      <c r="I372" s="381"/>
      <c r="J372" s="381"/>
      <c r="K372" s="381"/>
      <c r="L372" s="381"/>
      <c r="M372" s="381"/>
      <c r="N372" s="381"/>
      <c r="O372" s="381"/>
      <c r="P372" s="381"/>
      <c r="Q372" s="381"/>
      <c r="R372" s="381"/>
      <c r="S372" s="381"/>
      <c r="T372" s="381"/>
      <c r="U372" s="381"/>
      <c r="V372" s="381"/>
      <c r="W372" s="381"/>
      <c r="X372" s="381"/>
      <c r="Y372" s="381"/>
      <c r="Z372" s="381"/>
    </row>
    <row r="373">
      <c r="A373" s="381"/>
      <c r="B373" s="381"/>
      <c r="C373" s="381"/>
      <c r="D373" s="381"/>
      <c r="E373" s="381"/>
      <c r="F373" s="381"/>
      <c r="G373" s="381"/>
      <c r="H373" s="381"/>
      <c r="I373" s="381"/>
      <c r="J373" s="381"/>
      <c r="K373" s="381"/>
      <c r="L373" s="381"/>
      <c r="M373" s="381"/>
      <c r="N373" s="381"/>
      <c r="O373" s="381"/>
      <c r="P373" s="381"/>
      <c r="Q373" s="381"/>
      <c r="R373" s="381"/>
      <c r="S373" s="381"/>
      <c r="T373" s="381"/>
      <c r="U373" s="381"/>
      <c r="V373" s="381"/>
      <c r="W373" s="381"/>
      <c r="X373" s="381"/>
      <c r="Y373" s="381"/>
      <c r="Z373" s="381"/>
    </row>
    <row r="374">
      <c r="A374" s="381"/>
      <c r="B374" s="381"/>
      <c r="C374" s="381"/>
      <c r="D374" s="381"/>
      <c r="E374" s="381"/>
      <c r="F374" s="381"/>
      <c r="G374" s="381"/>
      <c r="H374" s="381"/>
      <c r="I374" s="381"/>
      <c r="J374" s="381"/>
      <c r="K374" s="381"/>
      <c r="L374" s="381"/>
      <c r="M374" s="381"/>
      <c r="N374" s="381"/>
      <c r="O374" s="381"/>
      <c r="P374" s="381"/>
      <c r="Q374" s="381"/>
      <c r="R374" s="381"/>
      <c r="S374" s="381"/>
      <c r="T374" s="381"/>
      <c r="U374" s="381"/>
      <c r="V374" s="381"/>
      <c r="W374" s="381"/>
      <c r="X374" s="381"/>
      <c r="Y374" s="381"/>
      <c r="Z374" s="381"/>
    </row>
    <row r="375">
      <c r="A375" s="381"/>
      <c r="B375" s="381"/>
      <c r="C375" s="381"/>
      <c r="D375" s="381"/>
      <c r="E375" s="381"/>
      <c r="F375" s="381"/>
      <c r="G375" s="381"/>
      <c r="H375" s="381"/>
      <c r="I375" s="381"/>
      <c r="J375" s="381"/>
      <c r="K375" s="381"/>
      <c r="L375" s="381"/>
      <c r="M375" s="381"/>
      <c r="N375" s="381"/>
      <c r="O375" s="381"/>
      <c r="P375" s="381"/>
      <c r="Q375" s="381"/>
      <c r="R375" s="381"/>
      <c r="S375" s="381"/>
      <c r="T375" s="381"/>
      <c r="U375" s="381"/>
      <c r="V375" s="381"/>
      <c r="W375" s="381"/>
      <c r="X375" s="381"/>
      <c r="Y375" s="381"/>
      <c r="Z375" s="381"/>
    </row>
    <row r="376">
      <c r="A376" s="381"/>
      <c r="B376" s="381"/>
      <c r="C376" s="381"/>
      <c r="D376" s="381"/>
      <c r="E376" s="381"/>
      <c r="F376" s="381"/>
      <c r="G376" s="381"/>
      <c r="H376" s="381"/>
      <c r="I376" s="381"/>
      <c r="J376" s="381"/>
      <c r="K376" s="381"/>
      <c r="L376" s="381"/>
      <c r="M376" s="381"/>
      <c r="N376" s="381"/>
      <c r="O376" s="381"/>
      <c r="P376" s="381"/>
      <c r="Q376" s="381"/>
      <c r="R376" s="381"/>
      <c r="S376" s="381"/>
      <c r="T376" s="381"/>
      <c r="U376" s="381"/>
      <c r="V376" s="381"/>
      <c r="W376" s="381"/>
      <c r="X376" s="381"/>
      <c r="Y376" s="381"/>
      <c r="Z376" s="381"/>
    </row>
    <row r="377">
      <c r="A377" s="381"/>
      <c r="B377" s="381"/>
      <c r="C377" s="381"/>
      <c r="D377" s="381"/>
      <c r="E377" s="381"/>
      <c r="F377" s="381"/>
      <c r="G377" s="381"/>
      <c r="H377" s="381"/>
      <c r="I377" s="381"/>
      <c r="J377" s="381"/>
      <c r="K377" s="381"/>
      <c r="L377" s="381"/>
      <c r="M377" s="381"/>
      <c r="N377" s="381"/>
      <c r="O377" s="381"/>
      <c r="P377" s="381"/>
      <c r="Q377" s="381"/>
      <c r="R377" s="381"/>
      <c r="S377" s="381"/>
      <c r="T377" s="381"/>
      <c r="U377" s="381"/>
      <c r="V377" s="381"/>
      <c r="W377" s="381"/>
      <c r="X377" s="381"/>
      <c r="Y377" s="381"/>
      <c r="Z377" s="381"/>
    </row>
    <row r="378">
      <c r="A378" s="381"/>
      <c r="B378" s="381"/>
      <c r="C378" s="381"/>
      <c r="D378" s="381"/>
      <c r="E378" s="381"/>
      <c r="F378" s="381"/>
      <c r="G378" s="381"/>
      <c r="H378" s="381"/>
      <c r="I378" s="381"/>
      <c r="J378" s="381"/>
      <c r="K378" s="381"/>
      <c r="L378" s="381"/>
      <c r="M378" s="381"/>
      <c r="N378" s="381"/>
      <c r="O378" s="381"/>
      <c r="P378" s="381"/>
      <c r="Q378" s="381"/>
      <c r="R378" s="381"/>
      <c r="S378" s="381"/>
      <c r="T378" s="381"/>
      <c r="U378" s="381"/>
      <c r="V378" s="381"/>
      <c r="W378" s="381"/>
      <c r="X378" s="381"/>
      <c r="Y378" s="381"/>
      <c r="Z378" s="381"/>
    </row>
    <row r="379">
      <c r="A379" s="381"/>
      <c r="B379" s="381"/>
      <c r="C379" s="381"/>
      <c r="D379" s="381"/>
      <c r="E379" s="381"/>
      <c r="F379" s="381"/>
      <c r="G379" s="381"/>
      <c r="H379" s="381"/>
      <c r="I379" s="381"/>
      <c r="J379" s="381"/>
      <c r="K379" s="381"/>
      <c r="L379" s="381"/>
      <c r="M379" s="381"/>
      <c r="N379" s="381"/>
      <c r="O379" s="381"/>
      <c r="P379" s="381"/>
      <c r="Q379" s="381"/>
      <c r="R379" s="381"/>
      <c r="S379" s="381"/>
      <c r="T379" s="381"/>
      <c r="U379" s="381"/>
      <c r="V379" s="381"/>
      <c r="W379" s="381"/>
      <c r="X379" s="381"/>
      <c r="Y379" s="381"/>
      <c r="Z379" s="381"/>
    </row>
    <row r="380">
      <c r="A380" s="381"/>
      <c r="B380" s="381"/>
      <c r="C380" s="381"/>
      <c r="D380" s="381"/>
      <c r="E380" s="381"/>
      <c r="F380" s="381"/>
      <c r="G380" s="381"/>
      <c r="H380" s="381"/>
      <c r="I380" s="381"/>
      <c r="J380" s="381"/>
      <c r="K380" s="381"/>
      <c r="L380" s="381"/>
      <c r="M380" s="381"/>
      <c r="N380" s="381"/>
      <c r="O380" s="381"/>
      <c r="P380" s="381"/>
      <c r="Q380" s="381"/>
      <c r="R380" s="381"/>
      <c r="S380" s="381"/>
      <c r="T380" s="381"/>
      <c r="U380" s="381"/>
      <c r="V380" s="381"/>
      <c r="W380" s="381"/>
      <c r="X380" s="381"/>
      <c r="Y380" s="381"/>
      <c r="Z380" s="381"/>
    </row>
    <row r="381">
      <c r="A381" s="381"/>
      <c r="B381" s="381"/>
      <c r="C381" s="381"/>
      <c r="D381" s="381"/>
      <c r="E381" s="381"/>
      <c r="F381" s="381"/>
      <c r="G381" s="381"/>
      <c r="H381" s="381"/>
      <c r="I381" s="381"/>
      <c r="J381" s="381"/>
      <c r="K381" s="381"/>
      <c r="L381" s="381"/>
      <c r="M381" s="381"/>
      <c r="N381" s="381"/>
      <c r="O381" s="381"/>
      <c r="P381" s="381"/>
      <c r="Q381" s="381"/>
      <c r="R381" s="381"/>
      <c r="S381" s="381"/>
      <c r="T381" s="381"/>
      <c r="U381" s="381"/>
      <c r="V381" s="381"/>
      <c r="W381" s="381"/>
      <c r="X381" s="381"/>
      <c r="Y381" s="381"/>
      <c r="Z381" s="381"/>
    </row>
    <row r="382">
      <c r="A382" s="381"/>
      <c r="B382" s="381"/>
      <c r="C382" s="381"/>
      <c r="D382" s="381"/>
      <c r="E382" s="381"/>
      <c r="F382" s="381"/>
      <c r="G382" s="381"/>
      <c r="H382" s="381"/>
      <c r="I382" s="381"/>
      <c r="J382" s="381"/>
      <c r="K382" s="381"/>
      <c r="L382" s="381"/>
      <c r="M382" s="381"/>
      <c r="N382" s="381"/>
      <c r="O382" s="381"/>
      <c r="P382" s="381"/>
      <c r="Q382" s="381"/>
      <c r="R382" s="381"/>
      <c r="S382" s="381"/>
      <c r="T382" s="381"/>
      <c r="U382" s="381"/>
      <c r="V382" s="381"/>
      <c r="W382" s="381"/>
      <c r="X382" s="381"/>
      <c r="Y382" s="381"/>
      <c r="Z382" s="381"/>
    </row>
    <row r="383">
      <c r="A383" s="381"/>
      <c r="B383" s="381"/>
      <c r="C383" s="381"/>
      <c r="D383" s="381"/>
      <c r="E383" s="381"/>
      <c r="F383" s="381"/>
      <c r="G383" s="381"/>
      <c r="H383" s="381"/>
      <c r="I383" s="381"/>
      <c r="J383" s="381"/>
      <c r="K383" s="381"/>
      <c r="L383" s="381"/>
      <c r="M383" s="381"/>
      <c r="N383" s="381"/>
      <c r="O383" s="381"/>
      <c r="P383" s="381"/>
      <c r="Q383" s="381"/>
      <c r="R383" s="381"/>
      <c r="S383" s="381"/>
      <c r="T383" s="381"/>
      <c r="U383" s="381"/>
      <c r="V383" s="381"/>
      <c r="W383" s="381"/>
      <c r="X383" s="381"/>
      <c r="Y383" s="381"/>
      <c r="Z383" s="381"/>
    </row>
    <row r="384">
      <c r="A384" s="381"/>
      <c r="B384" s="381"/>
      <c r="C384" s="381"/>
      <c r="D384" s="381"/>
      <c r="E384" s="381"/>
      <c r="F384" s="381"/>
      <c r="G384" s="381"/>
      <c r="H384" s="381"/>
      <c r="I384" s="381"/>
      <c r="J384" s="381"/>
      <c r="K384" s="381"/>
      <c r="L384" s="381"/>
      <c r="M384" s="381"/>
      <c r="N384" s="381"/>
      <c r="O384" s="381"/>
      <c r="P384" s="381"/>
      <c r="Q384" s="381"/>
      <c r="R384" s="381"/>
      <c r="S384" s="381"/>
      <c r="T384" s="381"/>
      <c r="U384" s="381"/>
      <c r="V384" s="381"/>
      <c r="W384" s="381"/>
      <c r="X384" s="381"/>
      <c r="Y384" s="381"/>
      <c r="Z384" s="381"/>
    </row>
    <row r="385">
      <c r="A385" s="381"/>
      <c r="B385" s="381"/>
      <c r="C385" s="381"/>
      <c r="D385" s="381"/>
      <c r="E385" s="381"/>
      <c r="F385" s="381"/>
      <c r="G385" s="381"/>
      <c r="H385" s="381"/>
      <c r="I385" s="381"/>
      <c r="J385" s="381"/>
      <c r="K385" s="381"/>
      <c r="L385" s="381"/>
      <c r="M385" s="381"/>
      <c r="N385" s="381"/>
      <c r="O385" s="381"/>
      <c r="P385" s="381"/>
      <c r="Q385" s="381"/>
      <c r="R385" s="381"/>
      <c r="S385" s="381"/>
      <c r="T385" s="381"/>
      <c r="U385" s="381"/>
      <c r="V385" s="381"/>
      <c r="W385" s="381"/>
      <c r="X385" s="381"/>
      <c r="Y385" s="381"/>
      <c r="Z385" s="381"/>
    </row>
    <row r="386">
      <c r="A386" s="381"/>
      <c r="B386" s="381"/>
      <c r="C386" s="381"/>
      <c r="D386" s="381"/>
      <c r="E386" s="381"/>
      <c r="F386" s="381"/>
      <c r="G386" s="381"/>
      <c r="H386" s="381"/>
      <c r="I386" s="381"/>
      <c r="J386" s="381"/>
      <c r="K386" s="381"/>
      <c r="L386" s="381"/>
      <c r="M386" s="381"/>
      <c r="N386" s="381"/>
      <c r="O386" s="381"/>
      <c r="P386" s="381"/>
      <c r="Q386" s="381"/>
      <c r="R386" s="381"/>
      <c r="S386" s="381"/>
      <c r="T386" s="381"/>
      <c r="U386" s="381"/>
      <c r="V386" s="381"/>
      <c r="W386" s="381"/>
      <c r="X386" s="381"/>
      <c r="Y386" s="381"/>
      <c r="Z386" s="381"/>
    </row>
    <row r="387">
      <c r="A387" s="381"/>
      <c r="B387" s="381"/>
      <c r="C387" s="381"/>
      <c r="D387" s="381"/>
      <c r="E387" s="381"/>
      <c r="F387" s="381"/>
      <c r="G387" s="381"/>
      <c r="H387" s="381"/>
      <c r="I387" s="381"/>
      <c r="J387" s="381"/>
      <c r="K387" s="381"/>
      <c r="L387" s="381"/>
      <c r="M387" s="381"/>
      <c r="N387" s="381"/>
      <c r="O387" s="381"/>
      <c r="P387" s="381"/>
      <c r="Q387" s="381"/>
      <c r="R387" s="381"/>
      <c r="S387" s="381"/>
      <c r="T387" s="381"/>
      <c r="U387" s="381"/>
      <c r="V387" s="381"/>
      <c r="W387" s="381"/>
      <c r="X387" s="381"/>
      <c r="Y387" s="381"/>
      <c r="Z387" s="381"/>
    </row>
    <row r="388">
      <c r="A388" s="381"/>
      <c r="B388" s="381"/>
      <c r="C388" s="381"/>
      <c r="D388" s="381"/>
      <c r="E388" s="381"/>
      <c r="F388" s="381"/>
      <c r="G388" s="381"/>
      <c r="H388" s="381"/>
      <c r="I388" s="381"/>
      <c r="J388" s="381"/>
      <c r="K388" s="381"/>
      <c r="L388" s="381"/>
      <c r="M388" s="381"/>
      <c r="N388" s="381"/>
      <c r="O388" s="381"/>
      <c r="P388" s="381"/>
      <c r="Q388" s="381"/>
      <c r="R388" s="381"/>
      <c r="S388" s="381"/>
      <c r="T388" s="381"/>
      <c r="U388" s="381"/>
      <c r="V388" s="381"/>
      <c r="W388" s="381"/>
      <c r="X388" s="381"/>
      <c r="Y388" s="381"/>
      <c r="Z388" s="381"/>
    </row>
    <row r="389">
      <c r="A389" s="381"/>
      <c r="B389" s="381"/>
      <c r="C389" s="381"/>
      <c r="D389" s="381"/>
      <c r="E389" s="381"/>
      <c r="F389" s="381"/>
      <c r="G389" s="381"/>
      <c r="H389" s="381"/>
      <c r="I389" s="381"/>
      <c r="J389" s="381"/>
      <c r="K389" s="381"/>
      <c r="L389" s="381"/>
      <c r="M389" s="381"/>
      <c r="N389" s="381"/>
      <c r="O389" s="381"/>
      <c r="P389" s="381"/>
      <c r="Q389" s="381"/>
      <c r="R389" s="381"/>
      <c r="S389" s="381"/>
      <c r="T389" s="381"/>
      <c r="U389" s="381"/>
      <c r="V389" s="381"/>
      <c r="W389" s="381"/>
      <c r="X389" s="381"/>
      <c r="Y389" s="381"/>
      <c r="Z389" s="381"/>
    </row>
    <row r="390">
      <c r="A390" s="381"/>
      <c r="B390" s="381"/>
      <c r="C390" s="381"/>
      <c r="D390" s="381"/>
      <c r="E390" s="381"/>
      <c r="F390" s="381"/>
      <c r="G390" s="381"/>
      <c r="H390" s="381"/>
      <c r="I390" s="381"/>
      <c r="J390" s="381"/>
      <c r="K390" s="381"/>
      <c r="L390" s="381"/>
      <c r="M390" s="381"/>
      <c r="N390" s="381"/>
      <c r="O390" s="381"/>
      <c r="P390" s="381"/>
      <c r="Q390" s="381"/>
      <c r="R390" s="381"/>
      <c r="S390" s="381"/>
      <c r="T390" s="381"/>
      <c r="U390" s="381"/>
      <c r="V390" s="381"/>
      <c r="W390" s="381"/>
      <c r="X390" s="381"/>
      <c r="Y390" s="381"/>
      <c r="Z390" s="381"/>
    </row>
    <row r="391">
      <c r="A391" s="381"/>
      <c r="B391" s="381"/>
      <c r="C391" s="381"/>
      <c r="D391" s="381"/>
      <c r="E391" s="381"/>
      <c r="F391" s="381"/>
      <c r="G391" s="381"/>
      <c r="H391" s="381"/>
      <c r="I391" s="381"/>
      <c r="J391" s="381"/>
      <c r="K391" s="381"/>
      <c r="L391" s="381"/>
      <c r="M391" s="381"/>
      <c r="N391" s="381"/>
      <c r="O391" s="381"/>
      <c r="P391" s="381"/>
      <c r="Q391" s="381"/>
      <c r="R391" s="381"/>
      <c r="S391" s="381"/>
      <c r="T391" s="381"/>
      <c r="U391" s="381"/>
      <c r="V391" s="381"/>
      <c r="W391" s="381"/>
      <c r="X391" s="381"/>
      <c r="Y391" s="381"/>
      <c r="Z391" s="381"/>
    </row>
    <row r="392">
      <c r="A392" s="381"/>
      <c r="B392" s="381"/>
      <c r="C392" s="381"/>
      <c r="D392" s="381"/>
      <c r="E392" s="381"/>
      <c r="F392" s="381"/>
      <c r="G392" s="381"/>
      <c r="H392" s="381"/>
      <c r="I392" s="381"/>
      <c r="J392" s="381"/>
      <c r="K392" s="381"/>
      <c r="L392" s="381"/>
      <c r="M392" s="381"/>
      <c r="N392" s="381"/>
      <c r="O392" s="381"/>
      <c r="P392" s="381"/>
      <c r="Q392" s="381"/>
      <c r="R392" s="381"/>
      <c r="S392" s="381"/>
      <c r="T392" s="381"/>
      <c r="U392" s="381"/>
      <c r="V392" s="381"/>
      <c r="W392" s="381"/>
      <c r="X392" s="381"/>
      <c r="Y392" s="381"/>
      <c r="Z392" s="381"/>
    </row>
    <row r="393">
      <c r="A393" s="381"/>
      <c r="B393" s="381"/>
      <c r="C393" s="381"/>
      <c r="D393" s="381"/>
      <c r="E393" s="381"/>
      <c r="F393" s="381"/>
      <c r="G393" s="381"/>
      <c r="H393" s="381"/>
      <c r="I393" s="381"/>
      <c r="J393" s="381"/>
      <c r="K393" s="381"/>
      <c r="L393" s="381"/>
      <c r="M393" s="381"/>
      <c r="N393" s="381"/>
      <c r="O393" s="381"/>
      <c r="P393" s="381"/>
      <c r="Q393" s="381"/>
      <c r="R393" s="381"/>
      <c r="S393" s="381"/>
      <c r="T393" s="381"/>
      <c r="U393" s="381"/>
      <c r="V393" s="381"/>
      <c r="W393" s="381"/>
      <c r="X393" s="381"/>
      <c r="Y393" s="381"/>
      <c r="Z393" s="381"/>
    </row>
    <row r="394">
      <c r="A394" s="381"/>
      <c r="B394" s="381"/>
      <c r="C394" s="381"/>
      <c r="D394" s="381"/>
      <c r="E394" s="381"/>
      <c r="F394" s="381"/>
      <c r="G394" s="381"/>
      <c r="H394" s="381"/>
      <c r="I394" s="381"/>
      <c r="J394" s="381"/>
      <c r="K394" s="381"/>
      <c r="L394" s="381"/>
      <c r="M394" s="381"/>
      <c r="N394" s="381"/>
      <c r="O394" s="381"/>
      <c r="P394" s="381"/>
      <c r="Q394" s="381"/>
      <c r="R394" s="381"/>
      <c r="S394" s="381"/>
      <c r="T394" s="381"/>
      <c r="U394" s="381"/>
      <c r="V394" s="381"/>
      <c r="W394" s="381"/>
      <c r="X394" s="381"/>
      <c r="Y394" s="381"/>
      <c r="Z394" s="381"/>
    </row>
    <row r="395">
      <c r="A395" s="381"/>
      <c r="B395" s="381"/>
      <c r="C395" s="381"/>
      <c r="D395" s="381"/>
      <c r="E395" s="381"/>
      <c r="F395" s="381"/>
      <c r="G395" s="381"/>
      <c r="H395" s="381"/>
      <c r="I395" s="381"/>
      <c r="J395" s="381"/>
      <c r="K395" s="381"/>
      <c r="L395" s="381"/>
      <c r="M395" s="381"/>
      <c r="N395" s="381"/>
      <c r="O395" s="381"/>
      <c r="P395" s="381"/>
      <c r="Q395" s="381"/>
      <c r="R395" s="381"/>
      <c r="S395" s="381"/>
      <c r="T395" s="381"/>
      <c r="U395" s="381"/>
      <c r="V395" s="381"/>
      <c r="W395" s="381"/>
      <c r="X395" s="381"/>
      <c r="Y395" s="381"/>
      <c r="Z395" s="381"/>
    </row>
    <row r="396">
      <c r="A396" s="381"/>
      <c r="B396" s="381"/>
      <c r="C396" s="381"/>
      <c r="D396" s="381"/>
      <c r="E396" s="381"/>
      <c r="F396" s="381"/>
      <c r="G396" s="381"/>
      <c r="H396" s="381"/>
      <c r="I396" s="381"/>
      <c r="J396" s="381"/>
      <c r="K396" s="381"/>
      <c r="L396" s="381"/>
      <c r="M396" s="381"/>
      <c r="N396" s="381"/>
      <c r="O396" s="381"/>
      <c r="P396" s="381"/>
      <c r="Q396" s="381"/>
      <c r="R396" s="381"/>
      <c r="S396" s="381"/>
      <c r="T396" s="381"/>
      <c r="U396" s="381"/>
      <c r="V396" s="381"/>
      <c r="W396" s="381"/>
      <c r="X396" s="381"/>
      <c r="Y396" s="381"/>
      <c r="Z396" s="381"/>
    </row>
    <row r="397">
      <c r="A397" s="381"/>
      <c r="B397" s="381"/>
      <c r="C397" s="381"/>
      <c r="D397" s="381"/>
      <c r="E397" s="381"/>
      <c r="F397" s="381"/>
      <c r="G397" s="381"/>
      <c r="H397" s="381"/>
      <c r="I397" s="381"/>
      <c r="J397" s="381"/>
      <c r="K397" s="381"/>
      <c r="L397" s="381"/>
      <c r="M397" s="381"/>
      <c r="N397" s="381"/>
      <c r="O397" s="381"/>
      <c r="P397" s="381"/>
      <c r="Q397" s="381"/>
      <c r="R397" s="381"/>
      <c r="S397" s="381"/>
      <c r="T397" s="381"/>
      <c r="U397" s="381"/>
      <c r="V397" s="381"/>
      <c r="W397" s="381"/>
      <c r="X397" s="381"/>
      <c r="Y397" s="381"/>
      <c r="Z397" s="381"/>
    </row>
    <row r="398">
      <c r="A398" s="381"/>
      <c r="B398" s="381"/>
      <c r="C398" s="381"/>
      <c r="D398" s="381"/>
      <c r="E398" s="381"/>
      <c r="F398" s="381"/>
      <c r="G398" s="381"/>
      <c r="H398" s="381"/>
      <c r="I398" s="381"/>
      <c r="J398" s="381"/>
      <c r="K398" s="381"/>
      <c r="L398" s="381"/>
      <c r="M398" s="381"/>
      <c r="N398" s="381"/>
      <c r="O398" s="381"/>
      <c r="P398" s="381"/>
      <c r="Q398" s="381"/>
      <c r="R398" s="381"/>
      <c r="S398" s="381"/>
      <c r="T398" s="381"/>
      <c r="U398" s="381"/>
      <c r="V398" s="381"/>
      <c r="W398" s="381"/>
      <c r="X398" s="381"/>
      <c r="Y398" s="381"/>
      <c r="Z398" s="381"/>
    </row>
    <row r="399">
      <c r="A399" s="381"/>
      <c r="B399" s="381"/>
      <c r="C399" s="381"/>
      <c r="D399" s="381"/>
      <c r="E399" s="381"/>
      <c r="F399" s="381"/>
      <c r="G399" s="381"/>
      <c r="H399" s="381"/>
      <c r="I399" s="381"/>
      <c r="J399" s="381"/>
      <c r="K399" s="381"/>
      <c r="L399" s="381"/>
      <c r="M399" s="381"/>
      <c r="N399" s="381"/>
      <c r="O399" s="381"/>
      <c r="P399" s="381"/>
      <c r="Q399" s="381"/>
      <c r="R399" s="381"/>
      <c r="S399" s="381"/>
      <c r="T399" s="381"/>
      <c r="U399" s="381"/>
      <c r="V399" s="381"/>
      <c r="W399" s="381"/>
      <c r="X399" s="381"/>
      <c r="Y399" s="381"/>
      <c r="Z399" s="381"/>
    </row>
    <row r="400">
      <c r="A400" s="381"/>
      <c r="B400" s="381"/>
      <c r="C400" s="381"/>
      <c r="D400" s="381"/>
      <c r="E400" s="381"/>
      <c r="F400" s="381"/>
      <c r="G400" s="381"/>
      <c r="H400" s="381"/>
      <c r="I400" s="381"/>
      <c r="J400" s="381"/>
      <c r="K400" s="381"/>
      <c r="L400" s="381"/>
      <c r="M400" s="381"/>
      <c r="N400" s="381"/>
      <c r="O400" s="381"/>
      <c r="P400" s="381"/>
      <c r="Q400" s="381"/>
      <c r="R400" s="381"/>
      <c r="S400" s="381"/>
      <c r="T400" s="381"/>
      <c r="U400" s="381"/>
      <c r="V400" s="381"/>
      <c r="W400" s="381"/>
      <c r="X400" s="381"/>
      <c r="Y400" s="381"/>
      <c r="Z400" s="381"/>
    </row>
    <row r="401">
      <c r="A401" s="381"/>
      <c r="B401" s="381"/>
      <c r="C401" s="381"/>
      <c r="D401" s="381"/>
      <c r="E401" s="381"/>
      <c r="F401" s="381"/>
      <c r="G401" s="381"/>
      <c r="H401" s="381"/>
      <c r="I401" s="381"/>
      <c r="J401" s="381"/>
      <c r="K401" s="381"/>
      <c r="L401" s="381"/>
      <c r="M401" s="381"/>
      <c r="N401" s="381"/>
      <c r="O401" s="381"/>
      <c r="P401" s="381"/>
      <c r="Q401" s="381"/>
      <c r="R401" s="381"/>
      <c r="S401" s="381"/>
      <c r="T401" s="381"/>
      <c r="U401" s="381"/>
      <c r="V401" s="381"/>
      <c r="W401" s="381"/>
      <c r="X401" s="381"/>
      <c r="Y401" s="381"/>
      <c r="Z401" s="381"/>
    </row>
    <row r="402">
      <c r="A402" s="381"/>
      <c r="B402" s="381"/>
      <c r="C402" s="381"/>
      <c r="D402" s="381"/>
      <c r="E402" s="381"/>
      <c r="F402" s="381"/>
      <c r="G402" s="381"/>
      <c r="H402" s="381"/>
      <c r="I402" s="381"/>
      <c r="J402" s="381"/>
      <c r="K402" s="381"/>
      <c r="L402" s="381"/>
      <c r="M402" s="381"/>
      <c r="N402" s="381"/>
      <c r="O402" s="381"/>
      <c r="P402" s="381"/>
      <c r="Q402" s="381"/>
      <c r="R402" s="381"/>
      <c r="S402" s="381"/>
      <c r="T402" s="381"/>
      <c r="U402" s="381"/>
      <c r="V402" s="381"/>
      <c r="W402" s="381"/>
      <c r="X402" s="381"/>
      <c r="Y402" s="381"/>
      <c r="Z402" s="381"/>
    </row>
    <row r="403">
      <c r="A403" s="381"/>
      <c r="B403" s="381"/>
      <c r="C403" s="381"/>
      <c r="D403" s="381"/>
      <c r="E403" s="381"/>
      <c r="F403" s="381"/>
      <c r="G403" s="381"/>
      <c r="H403" s="381"/>
      <c r="I403" s="381"/>
      <c r="J403" s="381"/>
      <c r="K403" s="381"/>
      <c r="L403" s="381"/>
      <c r="M403" s="381"/>
      <c r="N403" s="381"/>
      <c r="O403" s="381"/>
      <c r="P403" s="381"/>
      <c r="Q403" s="381"/>
      <c r="R403" s="381"/>
      <c r="S403" s="381"/>
      <c r="T403" s="381"/>
      <c r="U403" s="381"/>
      <c r="V403" s="381"/>
      <c r="W403" s="381"/>
      <c r="X403" s="381"/>
      <c r="Y403" s="381"/>
      <c r="Z403" s="381"/>
    </row>
    <row r="404">
      <c r="A404" s="381"/>
      <c r="B404" s="381"/>
      <c r="C404" s="381"/>
      <c r="D404" s="381"/>
      <c r="E404" s="381"/>
      <c r="F404" s="381"/>
      <c r="G404" s="381"/>
      <c r="H404" s="381"/>
      <c r="I404" s="381"/>
      <c r="J404" s="381"/>
      <c r="K404" s="381"/>
      <c r="L404" s="381"/>
      <c r="M404" s="381"/>
      <c r="N404" s="381"/>
      <c r="O404" s="381"/>
      <c r="P404" s="381"/>
      <c r="Q404" s="381"/>
      <c r="R404" s="381"/>
      <c r="S404" s="381"/>
      <c r="T404" s="381"/>
      <c r="U404" s="381"/>
      <c r="V404" s="381"/>
      <c r="W404" s="381"/>
      <c r="X404" s="381"/>
      <c r="Y404" s="381"/>
      <c r="Z404" s="381"/>
    </row>
    <row r="405">
      <c r="A405" s="381"/>
      <c r="B405" s="381"/>
      <c r="C405" s="381"/>
      <c r="D405" s="381"/>
      <c r="E405" s="381"/>
      <c r="F405" s="381"/>
      <c r="G405" s="381"/>
      <c r="H405" s="381"/>
      <c r="I405" s="381"/>
      <c r="J405" s="381"/>
      <c r="K405" s="381"/>
      <c r="L405" s="381"/>
      <c r="M405" s="381"/>
      <c r="N405" s="381"/>
      <c r="O405" s="381"/>
      <c r="P405" s="381"/>
      <c r="Q405" s="381"/>
      <c r="R405" s="381"/>
      <c r="S405" s="381"/>
      <c r="T405" s="381"/>
      <c r="U405" s="381"/>
      <c r="V405" s="381"/>
      <c r="W405" s="381"/>
      <c r="X405" s="381"/>
      <c r="Y405" s="381"/>
      <c r="Z405" s="381"/>
    </row>
    <row r="406">
      <c r="A406" s="381"/>
      <c r="B406" s="381"/>
      <c r="C406" s="381"/>
      <c r="D406" s="381"/>
      <c r="E406" s="381"/>
      <c r="F406" s="381"/>
      <c r="G406" s="381"/>
      <c r="H406" s="381"/>
      <c r="I406" s="381"/>
      <c r="J406" s="381"/>
      <c r="K406" s="381"/>
      <c r="L406" s="381"/>
      <c r="M406" s="381"/>
      <c r="N406" s="381"/>
      <c r="O406" s="381"/>
      <c r="P406" s="381"/>
      <c r="Q406" s="381"/>
      <c r="R406" s="381"/>
      <c r="S406" s="381"/>
      <c r="T406" s="381"/>
      <c r="U406" s="381"/>
      <c r="V406" s="381"/>
      <c r="W406" s="381"/>
      <c r="X406" s="381"/>
      <c r="Y406" s="381"/>
      <c r="Z406" s="381"/>
    </row>
    <row r="407">
      <c r="A407" s="381"/>
      <c r="B407" s="381"/>
      <c r="C407" s="381"/>
      <c r="D407" s="381"/>
      <c r="E407" s="381"/>
      <c r="F407" s="381"/>
      <c r="G407" s="381"/>
      <c r="H407" s="381"/>
      <c r="I407" s="381"/>
      <c r="J407" s="381"/>
      <c r="K407" s="381"/>
      <c r="L407" s="381"/>
      <c r="M407" s="381"/>
      <c r="N407" s="381"/>
      <c r="O407" s="381"/>
      <c r="P407" s="381"/>
      <c r="Q407" s="381"/>
      <c r="R407" s="381"/>
      <c r="S407" s="381"/>
      <c r="T407" s="381"/>
      <c r="U407" s="381"/>
      <c r="V407" s="381"/>
      <c r="W407" s="381"/>
      <c r="X407" s="381"/>
      <c r="Y407" s="381"/>
      <c r="Z407" s="381"/>
    </row>
    <row r="408">
      <c r="A408" s="381"/>
      <c r="B408" s="381"/>
      <c r="C408" s="381"/>
      <c r="D408" s="381"/>
      <c r="E408" s="381"/>
      <c r="F408" s="381"/>
      <c r="G408" s="381"/>
      <c r="H408" s="381"/>
      <c r="I408" s="381"/>
      <c r="J408" s="381"/>
      <c r="K408" s="381"/>
      <c r="L408" s="381"/>
      <c r="M408" s="381"/>
      <c r="N408" s="381"/>
      <c r="O408" s="381"/>
      <c r="P408" s="381"/>
      <c r="Q408" s="381"/>
      <c r="R408" s="381"/>
      <c r="S408" s="381"/>
      <c r="T408" s="381"/>
      <c r="U408" s="381"/>
      <c r="V408" s="381"/>
      <c r="W408" s="381"/>
      <c r="X408" s="381"/>
      <c r="Y408" s="381"/>
      <c r="Z408" s="381"/>
    </row>
    <row r="409">
      <c r="A409" s="381"/>
      <c r="B409" s="381"/>
      <c r="C409" s="381"/>
      <c r="D409" s="381"/>
      <c r="E409" s="381"/>
      <c r="F409" s="381"/>
      <c r="G409" s="381"/>
      <c r="H409" s="381"/>
      <c r="I409" s="381"/>
      <c r="J409" s="381"/>
      <c r="K409" s="381"/>
      <c r="L409" s="381"/>
      <c r="M409" s="381"/>
      <c r="N409" s="381"/>
      <c r="O409" s="381"/>
      <c r="P409" s="381"/>
      <c r="Q409" s="381"/>
      <c r="R409" s="381"/>
      <c r="S409" s="381"/>
      <c r="T409" s="381"/>
      <c r="U409" s="381"/>
      <c r="V409" s="381"/>
      <c r="W409" s="381"/>
      <c r="X409" s="381"/>
      <c r="Y409" s="381"/>
      <c r="Z409" s="381"/>
    </row>
    <row r="410">
      <c r="A410" s="381"/>
      <c r="B410" s="381"/>
      <c r="C410" s="381"/>
      <c r="D410" s="381"/>
      <c r="E410" s="381"/>
      <c r="F410" s="381"/>
      <c r="G410" s="381"/>
      <c r="H410" s="381"/>
      <c r="I410" s="381"/>
      <c r="J410" s="381"/>
      <c r="K410" s="381"/>
      <c r="L410" s="381"/>
      <c r="M410" s="381"/>
      <c r="N410" s="381"/>
      <c r="O410" s="381"/>
      <c r="P410" s="381"/>
      <c r="Q410" s="381"/>
      <c r="R410" s="381"/>
      <c r="S410" s="381"/>
      <c r="T410" s="381"/>
      <c r="U410" s="381"/>
      <c r="V410" s="381"/>
      <c r="W410" s="381"/>
      <c r="X410" s="381"/>
      <c r="Y410" s="381"/>
      <c r="Z410" s="381"/>
    </row>
    <row r="411">
      <c r="A411" s="381"/>
      <c r="B411" s="381"/>
      <c r="C411" s="381"/>
      <c r="D411" s="381"/>
      <c r="E411" s="381"/>
      <c r="F411" s="381"/>
      <c r="G411" s="381"/>
      <c r="H411" s="381"/>
      <c r="I411" s="381"/>
      <c r="J411" s="381"/>
      <c r="K411" s="381"/>
      <c r="L411" s="381"/>
      <c r="M411" s="381"/>
      <c r="N411" s="381"/>
      <c r="O411" s="381"/>
      <c r="P411" s="381"/>
      <c r="Q411" s="381"/>
      <c r="R411" s="381"/>
      <c r="S411" s="381"/>
      <c r="T411" s="381"/>
      <c r="U411" s="381"/>
      <c r="V411" s="381"/>
      <c r="W411" s="381"/>
      <c r="X411" s="381"/>
      <c r="Y411" s="381"/>
      <c r="Z411" s="381"/>
    </row>
    <row r="412">
      <c r="A412" s="381"/>
      <c r="B412" s="381"/>
      <c r="C412" s="381"/>
      <c r="D412" s="381"/>
      <c r="E412" s="381"/>
      <c r="F412" s="381"/>
      <c r="G412" s="381"/>
      <c r="H412" s="381"/>
      <c r="I412" s="381"/>
      <c r="J412" s="381"/>
      <c r="K412" s="381"/>
      <c r="L412" s="381"/>
      <c r="M412" s="381"/>
      <c r="N412" s="381"/>
      <c r="O412" s="381"/>
      <c r="P412" s="381"/>
      <c r="Q412" s="381"/>
      <c r="R412" s="381"/>
      <c r="S412" s="381"/>
      <c r="T412" s="381"/>
      <c r="U412" s="381"/>
      <c r="V412" s="381"/>
      <c r="W412" s="381"/>
      <c r="X412" s="381"/>
      <c r="Y412" s="381"/>
      <c r="Z412" s="381"/>
    </row>
    <row r="413">
      <c r="A413" s="381"/>
      <c r="B413" s="381"/>
      <c r="C413" s="381"/>
      <c r="D413" s="381"/>
      <c r="E413" s="381"/>
      <c r="F413" s="381"/>
      <c r="G413" s="381"/>
      <c r="H413" s="381"/>
      <c r="I413" s="381"/>
      <c r="J413" s="381"/>
      <c r="K413" s="381"/>
      <c r="L413" s="381"/>
      <c r="M413" s="381"/>
      <c r="N413" s="381"/>
      <c r="O413" s="381"/>
      <c r="P413" s="381"/>
      <c r="Q413" s="381"/>
      <c r="R413" s="381"/>
      <c r="S413" s="381"/>
      <c r="T413" s="381"/>
      <c r="U413" s="381"/>
      <c r="V413" s="381"/>
      <c r="W413" s="381"/>
      <c r="X413" s="381"/>
      <c r="Y413" s="381"/>
      <c r="Z413" s="381"/>
    </row>
    <row r="414">
      <c r="A414" s="381"/>
      <c r="B414" s="381"/>
      <c r="C414" s="381"/>
      <c r="D414" s="381"/>
      <c r="E414" s="381"/>
      <c r="F414" s="381"/>
      <c r="G414" s="381"/>
      <c r="H414" s="381"/>
      <c r="I414" s="381"/>
      <c r="J414" s="381"/>
      <c r="K414" s="381"/>
      <c r="L414" s="381"/>
      <c r="M414" s="381"/>
      <c r="N414" s="381"/>
      <c r="O414" s="381"/>
      <c r="P414" s="381"/>
      <c r="Q414" s="381"/>
      <c r="R414" s="381"/>
      <c r="S414" s="381"/>
      <c r="T414" s="381"/>
      <c r="U414" s="381"/>
      <c r="V414" s="381"/>
      <c r="W414" s="381"/>
      <c r="X414" s="381"/>
      <c r="Y414" s="381"/>
      <c r="Z414" s="381"/>
    </row>
    <row r="415">
      <c r="A415" s="381"/>
      <c r="B415" s="381"/>
      <c r="C415" s="381"/>
      <c r="D415" s="381"/>
      <c r="E415" s="381"/>
      <c r="F415" s="381"/>
      <c r="G415" s="381"/>
      <c r="H415" s="381"/>
      <c r="I415" s="381"/>
      <c r="J415" s="381"/>
      <c r="K415" s="381"/>
      <c r="L415" s="381"/>
      <c r="M415" s="381"/>
      <c r="N415" s="381"/>
      <c r="O415" s="381"/>
      <c r="P415" s="381"/>
      <c r="Q415" s="381"/>
      <c r="R415" s="381"/>
      <c r="S415" s="381"/>
      <c r="T415" s="381"/>
      <c r="U415" s="381"/>
      <c r="V415" s="381"/>
      <c r="W415" s="381"/>
      <c r="X415" s="381"/>
      <c r="Y415" s="381"/>
      <c r="Z415" s="381"/>
    </row>
    <row r="416">
      <c r="A416" s="381"/>
      <c r="B416" s="381"/>
      <c r="C416" s="381"/>
      <c r="D416" s="381"/>
      <c r="E416" s="381"/>
      <c r="F416" s="381"/>
      <c r="G416" s="381"/>
      <c r="H416" s="381"/>
      <c r="I416" s="381"/>
      <c r="J416" s="381"/>
      <c r="K416" s="381"/>
      <c r="L416" s="381"/>
      <c r="M416" s="381"/>
      <c r="N416" s="381"/>
      <c r="O416" s="381"/>
      <c r="P416" s="381"/>
      <c r="Q416" s="381"/>
      <c r="R416" s="381"/>
      <c r="S416" s="381"/>
      <c r="T416" s="381"/>
      <c r="U416" s="381"/>
      <c r="V416" s="381"/>
      <c r="W416" s="381"/>
      <c r="X416" s="381"/>
      <c r="Y416" s="381"/>
      <c r="Z416" s="381"/>
    </row>
    <row r="417">
      <c r="A417" s="381"/>
      <c r="B417" s="381"/>
      <c r="C417" s="381"/>
      <c r="D417" s="381"/>
      <c r="E417" s="381"/>
      <c r="F417" s="381"/>
      <c r="G417" s="381"/>
      <c r="H417" s="381"/>
      <c r="I417" s="381"/>
      <c r="J417" s="381"/>
      <c r="K417" s="381"/>
      <c r="L417" s="381"/>
      <c r="M417" s="381"/>
      <c r="N417" s="381"/>
      <c r="O417" s="381"/>
      <c r="P417" s="381"/>
      <c r="Q417" s="381"/>
      <c r="R417" s="381"/>
      <c r="S417" s="381"/>
      <c r="T417" s="381"/>
      <c r="U417" s="381"/>
      <c r="V417" s="381"/>
      <c r="W417" s="381"/>
      <c r="X417" s="381"/>
      <c r="Y417" s="381"/>
      <c r="Z417" s="381"/>
    </row>
    <row r="418">
      <c r="A418" s="381"/>
      <c r="B418" s="381"/>
      <c r="C418" s="381"/>
      <c r="D418" s="381"/>
      <c r="E418" s="381"/>
      <c r="F418" s="381"/>
      <c r="G418" s="381"/>
      <c r="H418" s="381"/>
      <c r="I418" s="381"/>
      <c r="J418" s="381"/>
      <c r="K418" s="381"/>
      <c r="L418" s="381"/>
      <c r="M418" s="381"/>
      <c r="N418" s="381"/>
      <c r="O418" s="381"/>
      <c r="P418" s="381"/>
      <c r="Q418" s="381"/>
      <c r="R418" s="381"/>
      <c r="S418" s="381"/>
      <c r="T418" s="381"/>
      <c r="U418" s="381"/>
      <c r="V418" s="381"/>
      <c r="W418" s="381"/>
      <c r="X418" s="381"/>
      <c r="Y418" s="381"/>
      <c r="Z418" s="381"/>
    </row>
    <row r="419">
      <c r="A419" s="381"/>
      <c r="B419" s="381"/>
      <c r="C419" s="381"/>
      <c r="D419" s="381"/>
      <c r="E419" s="381"/>
      <c r="F419" s="381"/>
      <c r="G419" s="381"/>
      <c r="H419" s="381"/>
      <c r="I419" s="381"/>
      <c r="J419" s="381"/>
      <c r="K419" s="381"/>
      <c r="L419" s="381"/>
      <c r="M419" s="381"/>
      <c r="N419" s="381"/>
      <c r="O419" s="381"/>
      <c r="P419" s="381"/>
      <c r="Q419" s="381"/>
      <c r="R419" s="381"/>
      <c r="S419" s="381"/>
      <c r="T419" s="381"/>
      <c r="U419" s="381"/>
      <c r="V419" s="381"/>
      <c r="W419" s="381"/>
      <c r="X419" s="381"/>
      <c r="Y419" s="381"/>
      <c r="Z419" s="381"/>
    </row>
    <row r="420">
      <c r="A420" s="381"/>
      <c r="B420" s="381"/>
      <c r="C420" s="381"/>
      <c r="D420" s="381"/>
      <c r="E420" s="381"/>
      <c r="F420" s="381"/>
      <c r="G420" s="381"/>
      <c r="H420" s="381"/>
      <c r="I420" s="381"/>
      <c r="J420" s="381"/>
      <c r="K420" s="381"/>
      <c r="L420" s="381"/>
      <c r="M420" s="381"/>
      <c r="N420" s="381"/>
      <c r="O420" s="381"/>
      <c r="P420" s="381"/>
      <c r="Q420" s="381"/>
      <c r="R420" s="381"/>
      <c r="S420" s="381"/>
      <c r="T420" s="381"/>
      <c r="U420" s="381"/>
      <c r="V420" s="381"/>
      <c r="W420" s="381"/>
      <c r="X420" s="381"/>
      <c r="Y420" s="381"/>
      <c r="Z420" s="381"/>
    </row>
    <row r="421">
      <c r="A421" s="381"/>
      <c r="B421" s="381"/>
      <c r="C421" s="381"/>
      <c r="D421" s="381"/>
      <c r="E421" s="381"/>
      <c r="F421" s="381"/>
      <c r="G421" s="381"/>
      <c r="H421" s="381"/>
      <c r="I421" s="381"/>
      <c r="J421" s="381"/>
      <c r="K421" s="381"/>
      <c r="L421" s="381"/>
      <c r="M421" s="381"/>
      <c r="N421" s="381"/>
      <c r="O421" s="381"/>
      <c r="P421" s="381"/>
      <c r="Q421" s="381"/>
      <c r="R421" s="381"/>
      <c r="S421" s="381"/>
      <c r="T421" s="381"/>
      <c r="U421" s="381"/>
      <c r="V421" s="381"/>
      <c r="W421" s="381"/>
      <c r="X421" s="381"/>
      <c r="Y421" s="381"/>
      <c r="Z421" s="381"/>
    </row>
    <row r="422">
      <c r="A422" s="381"/>
      <c r="B422" s="381"/>
      <c r="C422" s="381"/>
      <c r="D422" s="381"/>
      <c r="E422" s="381"/>
      <c r="F422" s="381"/>
      <c r="G422" s="381"/>
      <c r="H422" s="381"/>
      <c r="I422" s="381"/>
      <c r="J422" s="381"/>
      <c r="K422" s="381"/>
      <c r="L422" s="381"/>
      <c r="M422" s="381"/>
      <c r="N422" s="381"/>
      <c r="O422" s="381"/>
      <c r="P422" s="381"/>
      <c r="Q422" s="381"/>
      <c r="R422" s="381"/>
      <c r="S422" s="381"/>
      <c r="T422" s="381"/>
      <c r="U422" s="381"/>
      <c r="V422" s="381"/>
      <c r="W422" s="381"/>
      <c r="X422" s="381"/>
      <c r="Y422" s="381"/>
      <c r="Z422" s="381"/>
    </row>
    <row r="423">
      <c r="A423" s="381"/>
      <c r="B423" s="381"/>
      <c r="C423" s="381"/>
      <c r="D423" s="381"/>
      <c r="E423" s="381"/>
      <c r="F423" s="381"/>
      <c r="G423" s="381"/>
      <c r="H423" s="381"/>
      <c r="I423" s="381"/>
      <c r="J423" s="381"/>
      <c r="K423" s="381"/>
      <c r="L423" s="381"/>
      <c r="M423" s="381"/>
      <c r="N423" s="381"/>
      <c r="O423" s="381"/>
      <c r="P423" s="381"/>
      <c r="Q423" s="381"/>
      <c r="R423" s="381"/>
      <c r="S423" s="381"/>
      <c r="T423" s="381"/>
      <c r="U423" s="381"/>
      <c r="V423" s="381"/>
      <c r="W423" s="381"/>
      <c r="X423" s="381"/>
      <c r="Y423" s="381"/>
      <c r="Z423" s="381"/>
    </row>
    <row r="424">
      <c r="A424" s="381"/>
      <c r="B424" s="381"/>
      <c r="C424" s="381"/>
      <c r="D424" s="381"/>
      <c r="E424" s="381"/>
      <c r="F424" s="381"/>
      <c r="G424" s="381"/>
      <c r="H424" s="381"/>
      <c r="I424" s="381"/>
      <c r="J424" s="381"/>
      <c r="K424" s="381"/>
      <c r="L424" s="381"/>
      <c r="M424" s="381"/>
      <c r="N424" s="381"/>
      <c r="O424" s="381"/>
      <c r="P424" s="381"/>
      <c r="Q424" s="381"/>
      <c r="R424" s="381"/>
      <c r="S424" s="381"/>
      <c r="T424" s="381"/>
      <c r="U424" s="381"/>
      <c r="V424" s="381"/>
      <c r="W424" s="381"/>
      <c r="X424" s="381"/>
      <c r="Y424" s="381"/>
      <c r="Z424" s="381"/>
    </row>
    <row r="425">
      <c r="A425" s="381"/>
      <c r="B425" s="381"/>
      <c r="C425" s="381"/>
      <c r="D425" s="381"/>
      <c r="E425" s="381"/>
      <c r="F425" s="381"/>
      <c r="G425" s="381"/>
      <c r="H425" s="381"/>
      <c r="I425" s="381"/>
      <c r="J425" s="381"/>
      <c r="K425" s="381"/>
      <c r="L425" s="381"/>
      <c r="M425" s="381"/>
      <c r="N425" s="381"/>
      <c r="O425" s="381"/>
      <c r="P425" s="381"/>
      <c r="Q425" s="381"/>
      <c r="R425" s="381"/>
      <c r="S425" s="381"/>
      <c r="T425" s="381"/>
      <c r="U425" s="381"/>
      <c r="V425" s="381"/>
      <c r="W425" s="381"/>
      <c r="X425" s="381"/>
      <c r="Y425" s="381"/>
      <c r="Z425" s="381"/>
    </row>
    <row r="426">
      <c r="A426" s="381"/>
      <c r="B426" s="381"/>
      <c r="C426" s="381"/>
      <c r="D426" s="381"/>
      <c r="E426" s="381"/>
      <c r="F426" s="381"/>
      <c r="G426" s="381"/>
      <c r="H426" s="381"/>
      <c r="I426" s="381"/>
      <c r="J426" s="381"/>
      <c r="K426" s="381"/>
      <c r="L426" s="381"/>
      <c r="M426" s="381"/>
      <c r="N426" s="381"/>
      <c r="O426" s="381"/>
      <c r="P426" s="381"/>
      <c r="Q426" s="381"/>
      <c r="R426" s="381"/>
      <c r="S426" s="381"/>
      <c r="T426" s="381"/>
      <c r="U426" s="381"/>
      <c r="V426" s="381"/>
      <c r="W426" s="381"/>
      <c r="X426" s="381"/>
      <c r="Y426" s="381"/>
      <c r="Z426" s="381"/>
    </row>
    <row r="427">
      <c r="A427" s="381"/>
      <c r="B427" s="381"/>
      <c r="C427" s="381"/>
      <c r="D427" s="381"/>
      <c r="E427" s="381"/>
      <c r="F427" s="381"/>
      <c r="G427" s="381"/>
      <c r="H427" s="381"/>
      <c r="I427" s="381"/>
      <c r="J427" s="381"/>
      <c r="K427" s="381"/>
      <c r="L427" s="381"/>
      <c r="M427" s="381"/>
      <c r="N427" s="381"/>
      <c r="O427" s="381"/>
      <c r="P427" s="381"/>
      <c r="Q427" s="381"/>
      <c r="R427" s="381"/>
      <c r="S427" s="381"/>
      <c r="T427" s="381"/>
      <c r="U427" s="381"/>
      <c r="V427" s="381"/>
      <c r="W427" s="381"/>
      <c r="X427" s="381"/>
      <c r="Y427" s="381"/>
      <c r="Z427" s="381"/>
    </row>
    <row r="428">
      <c r="A428" s="381"/>
      <c r="B428" s="381"/>
      <c r="C428" s="381"/>
      <c r="D428" s="381"/>
      <c r="E428" s="381"/>
      <c r="F428" s="381"/>
      <c r="G428" s="381"/>
      <c r="H428" s="381"/>
      <c r="I428" s="381"/>
      <c r="J428" s="381"/>
      <c r="K428" s="381"/>
      <c r="L428" s="381"/>
      <c r="M428" s="381"/>
      <c r="N428" s="381"/>
      <c r="O428" s="381"/>
      <c r="P428" s="381"/>
      <c r="Q428" s="381"/>
      <c r="R428" s="381"/>
      <c r="S428" s="381"/>
      <c r="T428" s="381"/>
      <c r="U428" s="381"/>
      <c r="V428" s="381"/>
      <c r="W428" s="381"/>
      <c r="X428" s="381"/>
      <c r="Y428" s="381"/>
      <c r="Z428" s="381"/>
    </row>
    <row r="429">
      <c r="A429" s="381"/>
      <c r="B429" s="381"/>
      <c r="C429" s="381"/>
      <c r="D429" s="381"/>
      <c r="E429" s="381"/>
      <c r="F429" s="381"/>
      <c r="G429" s="381"/>
      <c r="H429" s="381"/>
      <c r="I429" s="381"/>
      <c r="J429" s="381"/>
      <c r="K429" s="381"/>
      <c r="L429" s="381"/>
      <c r="M429" s="381"/>
      <c r="N429" s="381"/>
      <c r="O429" s="381"/>
      <c r="P429" s="381"/>
      <c r="Q429" s="381"/>
      <c r="R429" s="381"/>
      <c r="S429" s="381"/>
      <c r="T429" s="381"/>
      <c r="U429" s="381"/>
      <c r="V429" s="381"/>
      <c r="W429" s="381"/>
      <c r="X429" s="381"/>
      <c r="Y429" s="381"/>
      <c r="Z429" s="381"/>
    </row>
    <row r="430">
      <c r="A430" s="381"/>
      <c r="B430" s="381"/>
      <c r="C430" s="381"/>
      <c r="D430" s="381"/>
      <c r="E430" s="381"/>
      <c r="F430" s="381"/>
      <c r="G430" s="381"/>
      <c r="H430" s="381"/>
      <c r="I430" s="381"/>
      <c r="J430" s="381"/>
      <c r="K430" s="381"/>
      <c r="L430" s="381"/>
      <c r="M430" s="381"/>
      <c r="N430" s="381"/>
      <c r="O430" s="381"/>
      <c r="P430" s="381"/>
      <c r="Q430" s="381"/>
      <c r="R430" s="381"/>
      <c r="S430" s="381"/>
      <c r="T430" s="381"/>
      <c r="U430" s="381"/>
      <c r="V430" s="381"/>
      <c r="W430" s="381"/>
      <c r="X430" s="381"/>
      <c r="Y430" s="381"/>
      <c r="Z430" s="381"/>
    </row>
    <row r="431">
      <c r="A431" s="381"/>
      <c r="B431" s="381"/>
      <c r="C431" s="381"/>
      <c r="D431" s="381"/>
      <c r="E431" s="381"/>
      <c r="F431" s="381"/>
      <c r="G431" s="381"/>
      <c r="H431" s="381"/>
      <c r="I431" s="381"/>
      <c r="J431" s="381"/>
      <c r="K431" s="381"/>
      <c r="L431" s="381"/>
      <c r="M431" s="381"/>
      <c r="N431" s="381"/>
      <c r="O431" s="381"/>
      <c r="P431" s="381"/>
      <c r="Q431" s="381"/>
      <c r="R431" s="381"/>
      <c r="S431" s="381"/>
      <c r="T431" s="381"/>
      <c r="U431" s="381"/>
      <c r="V431" s="381"/>
      <c r="W431" s="381"/>
      <c r="X431" s="381"/>
      <c r="Y431" s="381"/>
      <c r="Z431" s="381"/>
    </row>
    <row r="432">
      <c r="A432" s="381"/>
      <c r="B432" s="381"/>
      <c r="C432" s="381"/>
      <c r="D432" s="381"/>
      <c r="E432" s="381"/>
      <c r="F432" s="381"/>
      <c r="G432" s="381"/>
      <c r="H432" s="381"/>
      <c r="I432" s="381"/>
      <c r="J432" s="381"/>
      <c r="K432" s="381"/>
      <c r="L432" s="381"/>
      <c r="M432" s="381"/>
      <c r="N432" s="381"/>
      <c r="O432" s="381"/>
      <c r="P432" s="381"/>
      <c r="Q432" s="381"/>
      <c r="R432" s="381"/>
      <c r="S432" s="381"/>
      <c r="T432" s="381"/>
      <c r="U432" s="381"/>
      <c r="V432" s="381"/>
      <c r="W432" s="381"/>
      <c r="X432" s="381"/>
      <c r="Y432" s="381"/>
      <c r="Z432" s="381"/>
    </row>
    <row r="433">
      <c r="A433" s="381"/>
      <c r="B433" s="381"/>
      <c r="C433" s="381"/>
      <c r="D433" s="381"/>
      <c r="E433" s="381"/>
      <c r="F433" s="381"/>
      <c r="G433" s="381"/>
      <c r="H433" s="381"/>
      <c r="I433" s="381"/>
      <c r="J433" s="381"/>
      <c r="K433" s="381"/>
      <c r="L433" s="381"/>
      <c r="M433" s="381"/>
      <c r="N433" s="381"/>
      <c r="O433" s="381"/>
      <c r="P433" s="381"/>
      <c r="Q433" s="381"/>
      <c r="R433" s="381"/>
      <c r="S433" s="381"/>
      <c r="T433" s="381"/>
      <c r="U433" s="381"/>
      <c r="V433" s="381"/>
      <c r="W433" s="381"/>
      <c r="X433" s="381"/>
      <c r="Y433" s="381"/>
      <c r="Z433" s="381"/>
    </row>
    <row r="434">
      <c r="A434" s="381"/>
      <c r="B434" s="381"/>
      <c r="C434" s="381"/>
      <c r="D434" s="381"/>
      <c r="E434" s="381"/>
      <c r="F434" s="381"/>
      <c r="G434" s="381"/>
      <c r="H434" s="381"/>
      <c r="I434" s="381"/>
      <c r="J434" s="381"/>
      <c r="K434" s="381"/>
      <c r="L434" s="381"/>
      <c r="M434" s="381"/>
      <c r="N434" s="381"/>
      <c r="O434" s="381"/>
      <c r="P434" s="381"/>
      <c r="Q434" s="381"/>
      <c r="R434" s="381"/>
      <c r="S434" s="381"/>
      <c r="T434" s="381"/>
      <c r="U434" s="381"/>
      <c r="V434" s="381"/>
      <c r="W434" s="381"/>
      <c r="X434" s="381"/>
      <c r="Y434" s="381"/>
      <c r="Z434" s="381"/>
    </row>
    <row r="435">
      <c r="A435" s="381"/>
      <c r="B435" s="381"/>
      <c r="C435" s="381"/>
      <c r="D435" s="381"/>
      <c r="E435" s="381"/>
      <c r="F435" s="381"/>
      <c r="G435" s="381"/>
      <c r="H435" s="381"/>
      <c r="I435" s="381"/>
      <c r="J435" s="381"/>
      <c r="K435" s="381"/>
      <c r="L435" s="381"/>
      <c r="M435" s="381"/>
      <c r="N435" s="381"/>
      <c r="O435" s="381"/>
      <c r="P435" s="381"/>
      <c r="Q435" s="381"/>
      <c r="R435" s="381"/>
      <c r="S435" s="381"/>
      <c r="T435" s="381"/>
      <c r="U435" s="381"/>
      <c r="V435" s="381"/>
      <c r="W435" s="381"/>
      <c r="X435" s="381"/>
      <c r="Y435" s="381"/>
      <c r="Z435" s="381"/>
    </row>
    <row r="436">
      <c r="A436" s="381"/>
      <c r="B436" s="381"/>
      <c r="C436" s="381"/>
      <c r="D436" s="381"/>
      <c r="E436" s="381"/>
      <c r="F436" s="381"/>
      <c r="G436" s="381"/>
      <c r="H436" s="381"/>
      <c r="I436" s="381"/>
      <c r="J436" s="381"/>
      <c r="K436" s="381"/>
      <c r="L436" s="381"/>
      <c r="M436" s="381"/>
      <c r="N436" s="381"/>
      <c r="O436" s="381"/>
      <c r="P436" s="381"/>
      <c r="Q436" s="381"/>
      <c r="R436" s="381"/>
      <c r="S436" s="381"/>
      <c r="T436" s="381"/>
      <c r="U436" s="381"/>
      <c r="V436" s="381"/>
      <c r="W436" s="381"/>
      <c r="X436" s="381"/>
      <c r="Y436" s="381"/>
      <c r="Z436" s="381"/>
    </row>
    <row r="437">
      <c r="A437" s="381"/>
      <c r="B437" s="381"/>
      <c r="C437" s="381"/>
      <c r="D437" s="381"/>
      <c r="E437" s="381"/>
      <c r="F437" s="381"/>
      <c r="G437" s="381"/>
      <c r="H437" s="381"/>
      <c r="I437" s="381"/>
      <c r="J437" s="381"/>
      <c r="K437" s="381"/>
      <c r="L437" s="381"/>
      <c r="M437" s="381"/>
      <c r="N437" s="381"/>
      <c r="O437" s="381"/>
      <c r="P437" s="381"/>
      <c r="Q437" s="381"/>
      <c r="R437" s="381"/>
      <c r="S437" s="381"/>
      <c r="T437" s="381"/>
      <c r="U437" s="381"/>
      <c r="V437" s="381"/>
      <c r="W437" s="381"/>
      <c r="X437" s="381"/>
      <c r="Y437" s="381"/>
      <c r="Z437" s="381"/>
    </row>
    <row r="438">
      <c r="A438" s="381"/>
      <c r="B438" s="381"/>
      <c r="C438" s="381"/>
      <c r="D438" s="381"/>
      <c r="E438" s="381"/>
      <c r="F438" s="381"/>
      <c r="G438" s="381"/>
      <c r="H438" s="381"/>
      <c r="I438" s="381"/>
      <c r="J438" s="381"/>
      <c r="K438" s="381"/>
      <c r="L438" s="381"/>
      <c r="M438" s="381"/>
      <c r="N438" s="381"/>
      <c r="O438" s="381"/>
      <c r="P438" s="381"/>
      <c r="Q438" s="381"/>
      <c r="R438" s="381"/>
      <c r="S438" s="381"/>
      <c r="T438" s="381"/>
      <c r="U438" s="381"/>
      <c r="V438" s="381"/>
      <c r="W438" s="381"/>
      <c r="X438" s="381"/>
      <c r="Y438" s="381"/>
      <c r="Z438" s="381"/>
    </row>
    <row r="439">
      <c r="A439" s="381"/>
      <c r="B439" s="381"/>
      <c r="C439" s="381"/>
      <c r="D439" s="381"/>
      <c r="E439" s="381"/>
      <c r="F439" s="381"/>
      <c r="G439" s="381"/>
      <c r="H439" s="381"/>
      <c r="I439" s="381"/>
      <c r="J439" s="381"/>
      <c r="K439" s="381"/>
      <c r="L439" s="381"/>
      <c r="M439" s="381"/>
      <c r="N439" s="381"/>
      <c r="O439" s="381"/>
      <c r="P439" s="381"/>
      <c r="Q439" s="381"/>
      <c r="R439" s="381"/>
      <c r="S439" s="381"/>
      <c r="T439" s="381"/>
      <c r="U439" s="381"/>
      <c r="V439" s="381"/>
      <c r="W439" s="381"/>
      <c r="X439" s="381"/>
      <c r="Y439" s="381"/>
      <c r="Z439" s="381"/>
    </row>
    <row r="440">
      <c r="A440" s="381"/>
      <c r="B440" s="381"/>
      <c r="C440" s="381"/>
      <c r="D440" s="381"/>
      <c r="E440" s="381"/>
      <c r="F440" s="381"/>
      <c r="G440" s="381"/>
      <c r="H440" s="381"/>
      <c r="I440" s="381"/>
      <c r="J440" s="381"/>
      <c r="K440" s="381"/>
      <c r="L440" s="381"/>
      <c r="M440" s="381"/>
      <c r="N440" s="381"/>
      <c r="O440" s="381"/>
      <c r="P440" s="381"/>
      <c r="Q440" s="381"/>
      <c r="R440" s="381"/>
      <c r="S440" s="381"/>
      <c r="T440" s="381"/>
      <c r="U440" s="381"/>
      <c r="V440" s="381"/>
      <c r="W440" s="381"/>
      <c r="X440" s="381"/>
      <c r="Y440" s="381"/>
      <c r="Z440" s="381"/>
    </row>
    <row r="441">
      <c r="A441" s="381"/>
      <c r="B441" s="381"/>
      <c r="C441" s="381"/>
      <c r="D441" s="381"/>
      <c r="E441" s="381"/>
      <c r="F441" s="381"/>
      <c r="G441" s="381"/>
      <c r="H441" s="381"/>
      <c r="I441" s="381"/>
      <c r="J441" s="381"/>
      <c r="K441" s="381"/>
      <c r="L441" s="381"/>
      <c r="M441" s="381"/>
      <c r="N441" s="381"/>
      <c r="O441" s="381"/>
      <c r="P441" s="381"/>
      <c r="Q441" s="381"/>
      <c r="R441" s="381"/>
      <c r="S441" s="381"/>
      <c r="T441" s="381"/>
      <c r="U441" s="381"/>
      <c r="V441" s="381"/>
      <c r="W441" s="381"/>
      <c r="X441" s="381"/>
      <c r="Y441" s="381"/>
      <c r="Z441" s="381"/>
    </row>
    <row r="442">
      <c r="A442" s="381"/>
      <c r="B442" s="381"/>
      <c r="C442" s="381"/>
      <c r="D442" s="381"/>
      <c r="E442" s="381"/>
      <c r="F442" s="381"/>
      <c r="G442" s="381"/>
      <c r="H442" s="381"/>
      <c r="I442" s="381"/>
      <c r="J442" s="381"/>
      <c r="K442" s="381"/>
      <c r="L442" s="381"/>
      <c r="M442" s="381"/>
      <c r="N442" s="381"/>
      <c r="O442" s="381"/>
      <c r="P442" s="381"/>
      <c r="Q442" s="381"/>
      <c r="R442" s="381"/>
      <c r="S442" s="381"/>
      <c r="T442" s="381"/>
      <c r="U442" s="381"/>
      <c r="V442" s="381"/>
      <c r="W442" s="381"/>
      <c r="X442" s="381"/>
      <c r="Y442" s="381"/>
      <c r="Z442" s="381"/>
    </row>
    <row r="443">
      <c r="A443" s="381"/>
      <c r="B443" s="381"/>
      <c r="C443" s="381"/>
      <c r="D443" s="381"/>
      <c r="E443" s="381"/>
      <c r="F443" s="381"/>
      <c r="G443" s="381"/>
      <c r="H443" s="381"/>
      <c r="I443" s="381"/>
      <c r="J443" s="381"/>
      <c r="K443" s="381"/>
      <c r="L443" s="381"/>
      <c r="M443" s="381"/>
      <c r="N443" s="381"/>
      <c r="O443" s="381"/>
      <c r="P443" s="381"/>
      <c r="Q443" s="381"/>
      <c r="R443" s="381"/>
      <c r="S443" s="381"/>
      <c r="T443" s="381"/>
      <c r="U443" s="381"/>
      <c r="V443" s="381"/>
      <c r="W443" s="381"/>
      <c r="X443" s="381"/>
      <c r="Y443" s="381"/>
      <c r="Z443" s="381"/>
    </row>
    <row r="444">
      <c r="A444" s="381"/>
      <c r="B444" s="381"/>
      <c r="C444" s="381"/>
      <c r="D444" s="381"/>
      <c r="E444" s="381"/>
      <c r="F444" s="381"/>
      <c r="G444" s="381"/>
      <c r="H444" s="381"/>
      <c r="I444" s="381"/>
      <c r="J444" s="381"/>
      <c r="K444" s="381"/>
      <c r="L444" s="381"/>
      <c r="M444" s="381"/>
      <c r="N444" s="381"/>
      <c r="O444" s="381"/>
      <c r="P444" s="381"/>
      <c r="Q444" s="381"/>
      <c r="R444" s="381"/>
      <c r="S444" s="381"/>
      <c r="T444" s="381"/>
      <c r="U444" s="381"/>
      <c r="V444" s="381"/>
      <c r="W444" s="381"/>
      <c r="X444" s="381"/>
      <c r="Y444" s="381"/>
      <c r="Z444" s="381"/>
    </row>
    <row r="445">
      <c r="A445" s="381"/>
      <c r="B445" s="381"/>
      <c r="C445" s="381"/>
      <c r="D445" s="381"/>
      <c r="E445" s="381"/>
      <c r="F445" s="381"/>
      <c r="G445" s="381"/>
      <c r="H445" s="381"/>
      <c r="I445" s="381"/>
      <c r="J445" s="381"/>
      <c r="K445" s="381"/>
      <c r="L445" s="381"/>
      <c r="M445" s="381"/>
      <c r="N445" s="381"/>
      <c r="O445" s="381"/>
      <c r="P445" s="381"/>
      <c r="Q445" s="381"/>
      <c r="R445" s="381"/>
      <c r="S445" s="381"/>
      <c r="T445" s="381"/>
      <c r="U445" s="381"/>
      <c r="V445" s="381"/>
      <c r="W445" s="381"/>
      <c r="X445" s="381"/>
      <c r="Y445" s="381"/>
      <c r="Z445" s="381"/>
    </row>
    <row r="446">
      <c r="A446" s="381"/>
      <c r="B446" s="381"/>
      <c r="C446" s="381"/>
      <c r="D446" s="381"/>
      <c r="E446" s="381"/>
      <c r="F446" s="381"/>
      <c r="G446" s="381"/>
      <c r="H446" s="381"/>
      <c r="I446" s="381"/>
      <c r="J446" s="381"/>
      <c r="K446" s="381"/>
      <c r="L446" s="381"/>
      <c r="M446" s="381"/>
      <c r="N446" s="381"/>
      <c r="O446" s="381"/>
      <c r="P446" s="381"/>
      <c r="Q446" s="381"/>
      <c r="R446" s="381"/>
      <c r="S446" s="381"/>
      <c r="T446" s="381"/>
      <c r="U446" s="381"/>
      <c r="V446" s="381"/>
      <c r="W446" s="381"/>
      <c r="X446" s="381"/>
      <c r="Y446" s="381"/>
      <c r="Z446" s="381"/>
    </row>
    <row r="447">
      <c r="A447" s="381"/>
      <c r="B447" s="381"/>
      <c r="C447" s="381"/>
      <c r="D447" s="381"/>
      <c r="E447" s="381"/>
      <c r="F447" s="381"/>
      <c r="G447" s="381"/>
      <c r="H447" s="381"/>
      <c r="I447" s="381"/>
      <c r="J447" s="381"/>
      <c r="K447" s="381"/>
      <c r="L447" s="381"/>
      <c r="M447" s="381"/>
      <c r="N447" s="381"/>
      <c r="O447" s="381"/>
      <c r="P447" s="381"/>
      <c r="Q447" s="381"/>
      <c r="R447" s="381"/>
      <c r="S447" s="381"/>
      <c r="T447" s="381"/>
      <c r="U447" s="381"/>
      <c r="V447" s="381"/>
      <c r="W447" s="381"/>
      <c r="X447" s="381"/>
      <c r="Y447" s="381"/>
      <c r="Z447" s="381"/>
    </row>
    <row r="448">
      <c r="A448" s="381"/>
      <c r="B448" s="381"/>
      <c r="C448" s="381"/>
      <c r="D448" s="381"/>
      <c r="E448" s="381"/>
      <c r="F448" s="381"/>
      <c r="G448" s="381"/>
      <c r="H448" s="381"/>
      <c r="I448" s="381"/>
      <c r="J448" s="381"/>
      <c r="K448" s="381"/>
      <c r="L448" s="381"/>
      <c r="M448" s="381"/>
      <c r="N448" s="381"/>
      <c r="O448" s="381"/>
      <c r="P448" s="381"/>
      <c r="Q448" s="381"/>
      <c r="R448" s="381"/>
      <c r="S448" s="381"/>
      <c r="T448" s="381"/>
      <c r="U448" s="381"/>
      <c r="V448" s="381"/>
      <c r="W448" s="381"/>
      <c r="X448" s="381"/>
      <c r="Y448" s="381"/>
      <c r="Z448" s="381"/>
    </row>
    <row r="449">
      <c r="A449" s="381"/>
      <c r="B449" s="381"/>
      <c r="C449" s="381"/>
      <c r="D449" s="381"/>
      <c r="E449" s="381"/>
      <c r="F449" s="381"/>
      <c r="G449" s="381"/>
      <c r="H449" s="381"/>
      <c r="I449" s="381"/>
      <c r="J449" s="381"/>
      <c r="K449" s="381"/>
      <c r="L449" s="381"/>
      <c r="M449" s="381"/>
      <c r="N449" s="381"/>
      <c r="O449" s="381"/>
      <c r="P449" s="381"/>
      <c r="Q449" s="381"/>
      <c r="R449" s="381"/>
      <c r="S449" s="381"/>
      <c r="T449" s="381"/>
      <c r="U449" s="381"/>
      <c r="V449" s="381"/>
      <c r="W449" s="381"/>
      <c r="X449" s="381"/>
      <c r="Y449" s="381"/>
      <c r="Z449" s="381"/>
    </row>
    <row r="450">
      <c r="A450" s="381"/>
      <c r="B450" s="381"/>
      <c r="C450" s="381"/>
      <c r="D450" s="381"/>
      <c r="E450" s="381"/>
      <c r="F450" s="381"/>
      <c r="G450" s="381"/>
      <c r="H450" s="381"/>
      <c r="I450" s="381"/>
      <c r="J450" s="381"/>
      <c r="K450" s="381"/>
      <c r="L450" s="381"/>
      <c r="M450" s="381"/>
      <c r="N450" s="381"/>
      <c r="O450" s="381"/>
      <c r="P450" s="381"/>
      <c r="Q450" s="381"/>
      <c r="R450" s="381"/>
      <c r="S450" s="381"/>
      <c r="T450" s="381"/>
      <c r="U450" s="381"/>
      <c r="V450" s="381"/>
      <c r="W450" s="381"/>
      <c r="X450" s="381"/>
      <c r="Y450" s="381"/>
      <c r="Z450" s="381"/>
    </row>
    <row r="451">
      <c r="A451" s="381"/>
      <c r="B451" s="381"/>
      <c r="C451" s="381"/>
      <c r="D451" s="381"/>
      <c r="E451" s="381"/>
      <c r="F451" s="381"/>
      <c r="G451" s="381"/>
      <c r="H451" s="381"/>
      <c r="I451" s="381"/>
      <c r="J451" s="381"/>
      <c r="K451" s="381"/>
      <c r="L451" s="381"/>
      <c r="M451" s="381"/>
      <c r="N451" s="381"/>
      <c r="O451" s="381"/>
      <c r="P451" s="381"/>
      <c r="Q451" s="381"/>
      <c r="R451" s="381"/>
      <c r="S451" s="381"/>
      <c r="T451" s="381"/>
      <c r="U451" s="381"/>
      <c r="V451" s="381"/>
      <c r="W451" s="381"/>
      <c r="X451" s="381"/>
      <c r="Y451" s="381"/>
      <c r="Z451" s="381"/>
    </row>
    <row r="452">
      <c r="A452" s="381"/>
      <c r="B452" s="381"/>
      <c r="C452" s="381"/>
      <c r="D452" s="381"/>
      <c r="E452" s="381"/>
      <c r="F452" s="381"/>
      <c r="G452" s="381"/>
      <c r="H452" s="381"/>
      <c r="I452" s="381"/>
      <c r="J452" s="381"/>
      <c r="K452" s="381"/>
      <c r="L452" s="381"/>
      <c r="M452" s="381"/>
      <c r="N452" s="381"/>
      <c r="O452" s="381"/>
      <c r="P452" s="381"/>
      <c r="Q452" s="381"/>
      <c r="R452" s="381"/>
      <c r="S452" s="381"/>
      <c r="T452" s="381"/>
      <c r="U452" s="381"/>
      <c r="V452" s="381"/>
      <c r="W452" s="381"/>
      <c r="X452" s="381"/>
      <c r="Y452" s="381"/>
      <c r="Z452" s="381"/>
    </row>
    <row r="453">
      <c r="A453" s="381"/>
      <c r="B453" s="381"/>
      <c r="C453" s="381"/>
      <c r="D453" s="381"/>
      <c r="E453" s="381"/>
      <c r="F453" s="381"/>
      <c r="G453" s="381"/>
      <c r="H453" s="381"/>
      <c r="I453" s="381"/>
      <c r="J453" s="381"/>
      <c r="K453" s="381"/>
      <c r="L453" s="381"/>
      <c r="M453" s="381"/>
      <c r="N453" s="381"/>
      <c r="O453" s="381"/>
      <c r="P453" s="381"/>
      <c r="Q453" s="381"/>
      <c r="R453" s="381"/>
      <c r="S453" s="381"/>
      <c r="T453" s="381"/>
      <c r="U453" s="381"/>
      <c r="V453" s="381"/>
      <c r="W453" s="381"/>
      <c r="X453" s="381"/>
      <c r="Y453" s="381"/>
      <c r="Z453" s="381"/>
    </row>
    <row r="454">
      <c r="A454" s="381"/>
      <c r="B454" s="381"/>
      <c r="C454" s="381"/>
      <c r="D454" s="381"/>
      <c r="E454" s="381"/>
      <c r="F454" s="381"/>
      <c r="G454" s="381"/>
      <c r="H454" s="381"/>
      <c r="I454" s="381"/>
      <c r="J454" s="381"/>
      <c r="K454" s="381"/>
      <c r="L454" s="381"/>
      <c r="M454" s="381"/>
      <c r="N454" s="381"/>
      <c r="O454" s="381"/>
      <c r="P454" s="381"/>
      <c r="Q454" s="381"/>
      <c r="R454" s="381"/>
      <c r="S454" s="381"/>
      <c r="T454" s="381"/>
      <c r="U454" s="381"/>
      <c r="V454" s="381"/>
      <c r="W454" s="381"/>
      <c r="X454" s="381"/>
      <c r="Y454" s="381"/>
      <c r="Z454" s="381"/>
    </row>
    <row r="455">
      <c r="A455" s="381"/>
      <c r="B455" s="381"/>
      <c r="C455" s="381"/>
      <c r="D455" s="381"/>
      <c r="E455" s="381"/>
      <c r="F455" s="381"/>
      <c r="G455" s="381"/>
      <c r="H455" s="381"/>
      <c r="I455" s="381"/>
      <c r="J455" s="381"/>
      <c r="K455" s="381"/>
      <c r="L455" s="381"/>
      <c r="M455" s="381"/>
      <c r="N455" s="381"/>
      <c r="O455" s="381"/>
      <c r="P455" s="381"/>
      <c r="Q455" s="381"/>
      <c r="R455" s="381"/>
      <c r="S455" s="381"/>
      <c r="T455" s="381"/>
      <c r="U455" s="381"/>
      <c r="V455" s="381"/>
      <c r="W455" s="381"/>
      <c r="X455" s="381"/>
      <c r="Y455" s="381"/>
      <c r="Z455" s="381"/>
    </row>
    <row r="456">
      <c r="A456" s="381"/>
      <c r="B456" s="381"/>
      <c r="C456" s="381"/>
      <c r="D456" s="381"/>
      <c r="E456" s="381"/>
      <c r="F456" s="381"/>
      <c r="G456" s="381"/>
      <c r="H456" s="381"/>
      <c r="I456" s="381"/>
      <c r="J456" s="381"/>
      <c r="K456" s="381"/>
      <c r="L456" s="381"/>
      <c r="M456" s="381"/>
      <c r="N456" s="381"/>
      <c r="O456" s="381"/>
      <c r="P456" s="381"/>
      <c r="Q456" s="381"/>
      <c r="R456" s="381"/>
      <c r="S456" s="381"/>
      <c r="T456" s="381"/>
      <c r="U456" s="381"/>
      <c r="V456" s="381"/>
      <c r="W456" s="381"/>
      <c r="X456" s="381"/>
      <c r="Y456" s="381"/>
      <c r="Z456" s="381"/>
    </row>
    <row r="457">
      <c r="A457" s="381"/>
      <c r="B457" s="381"/>
      <c r="C457" s="381"/>
      <c r="D457" s="381"/>
      <c r="E457" s="381"/>
      <c r="F457" s="381"/>
      <c r="G457" s="381"/>
      <c r="H457" s="381"/>
      <c r="I457" s="381"/>
      <c r="J457" s="381"/>
      <c r="K457" s="381"/>
      <c r="L457" s="381"/>
      <c r="M457" s="381"/>
      <c r="N457" s="381"/>
      <c r="O457" s="381"/>
      <c r="P457" s="381"/>
      <c r="Q457" s="381"/>
      <c r="R457" s="381"/>
      <c r="S457" s="381"/>
      <c r="T457" s="381"/>
      <c r="U457" s="381"/>
      <c r="V457" s="381"/>
      <c r="W457" s="381"/>
      <c r="X457" s="381"/>
      <c r="Y457" s="381"/>
      <c r="Z457" s="381"/>
    </row>
    <row r="458">
      <c r="A458" s="381"/>
      <c r="B458" s="381"/>
      <c r="C458" s="381"/>
      <c r="D458" s="381"/>
      <c r="E458" s="381"/>
      <c r="F458" s="381"/>
      <c r="G458" s="381"/>
      <c r="H458" s="381"/>
      <c r="I458" s="381"/>
      <c r="J458" s="381"/>
      <c r="K458" s="381"/>
      <c r="L458" s="381"/>
      <c r="M458" s="381"/>
      <c r="N458" s="381"/>
      <c r="O458" s="381"/>
      <c r="P458" s="381"/>
      <c r="Q458" s="381"/>
      <c r="R458" s="381"/>
      <c r="S458" s="381"/>
      <c r="T458" s="381"/>
      <c r="U458" s="381"/>
      <c r="V458" s="381"/>
      <c r="W458" s="381"/>
      <c r="X458" s="381"/>
      <c r="Y458" s="381"/>
      <c r="Z458" s="381"/>
    </row>
    <row r="459">
      <c r="A459" s="381"/>
      <c r="B459" s="381"/>
      <c r="C459" s="381"/>
      <c r="D459" s="381"/>
      <c r="E459" s="381"/>
      <c r="F459" s="381"/>
      <c r="G459" s="381"/>
      <c r="H459" s="381"/>
      <c r="I459" s="381"/>
      <c r="J459" s="381"/>
      <c r="K459" s="381"/>
      <c r="L459" s="381"/>
      <c r="M459" s="381"/>
      <c r="N459" s="381"/>
      <c r="O459" s="381"/>
      <c r="P459" s="381"/>
      <c r="Q459" s="381"/>
      <c r="R459" s="381"/>
      <c r="S459" s="381"/>
      <c r="T459" s="381"/>
      <c r="U459" s="381"/>
      <c r="V459" s="381"/>
      <c r="W459" s="381"/>
      <c r="X459" s="381"/>
      <c r="Y459" s="381"/>
      <c r="Z459" s="381"/>
    </row>
    <row r="460">
      <c r="A460" s="381"/>
      <c r="B460" s="381"/>
      <c r="C460" s="381"/>
      <c r="D460" s="381"/>
      <c r="E460" s="381"/>
      <c r="F460" s="381"/>
      <c r="G460" s="381"/>
      <c r="H460" s="381"/>
      <c r="I460" s="381"/>
      <c r="J460" s="381"/>
      <c r="K460" s="381"/>
      <c r="L460" s="381"/>
      <c r="M460" s="381"/>
      <c r="N460" s="381"/>
      <c r="O460" s="381"/>
      <c r="P460" s="381"/>
      <c r="Q460" s="381"/>
      <c r="R460" s="381"/>
      <c r="S460" s="381"/>
      <c r="T460" s="381"/>
      <c r="U460" s="381"/>
      <c r="V460" s="381"/>
      <c r="W460" s="381"/>
      <c r="X460" s="381"/>
      <c r="Y460" s="381"/>
      <c r="Z460" s="381"/>
    </row>
    <row r="461">
      <c r="A461" s="381"/>
      <c r="B461" s="381"/>
      <c r="C461" s="381"/>
      <c r="D461" s="381"/>
      <c r="E461" s="381"/>
      <c r="F461" s="381"/>
      <c r="G461" s="381"/>
      <c r="H461" s="381"/>
      <c r="I461" s="381"/>
      <c r="J461" s="381"/>
      <c r="K461" s="381"/>
      <c r="L461" s="381"/>
      <c r="M461" s="381"/>
      <c r="N461" s="381"/>
      <c r="O461" s="381"/>
      <c r="P461" s="381"/>
      <c r="Q461" s="381"/>
      <c r="R461" s="381"/>
      <c r="S461" s="381"/>
      <c r="T461" s="381"/>
      <c r="U461" s="381"/>
      <c r="V461" s="381"/>
      <c r="W461" s="381"/>
      <c r="X461" s="381"/>
      <c r="Y461" s="381"/>
      <c r="Z461" s="381"/>
    </row>
    <row r="462">
      <c r="A462" s="381"/>
      <c r="B462" s="381"/>
      <c r="C462" s="381"/>
      <c r="D462" s="381"/>
      <c r="E462" s="381"/>
      <c r="F462" s="381"/>
      <c r="G462" s="381"/>
      <c r="H462" s="381"/>
      <c r="I462" s="381"/>
      <c r="J462" s="381"/>
      <c r="K462" s="381"/>
      <c r="L462" s="381"/>
      <c r="M462" s="381"/>
      <c r="N462" s="381"/>
      <c r="O462" s="381"/>
      <c r="P462" s="381"/>
      <c r="Q462" s="381"/>
      <c r="R462" s="381"/>
      <c r="S462" s="381"/>
      <c r="T462" s="381"/>
      <c r="U462" s="381"/>
      <c r="V462" s="381"/>
      <c r="W462" s="381"/>
      <c r="X462" s="381"/>
      <c r="Y462" s="381"/>
      <c r="Z462" s="381"/>
    </row>
    <row r="463">
      <c r="A463" s="381"/>
      <c r="B463" s="381"/>
      <c r="C463" s="381"/>
      <c r="D463" s="381"/>
      <c r="E463" s="381"/>
      <c r="F463" s="381"/>
      <c r="G463" s="381"/>
      <c r="H463" s="381"/>
      <c r="I463" s="381"/>
      <c r="J463" s="381"/>
      <c r="K463" s="381"/>
      <c r="L463" s="381"/>
      <c r="M463" s="381"/>
      <c r="N463" s="381"/>
      <c r="O463" s="381"/>
      <c r="P463" s="381"/>
      <c r="Q463" s="381"/>
      <c r="R463" s="381"/>
      <c r="S463" s="381"/>
      <c r="T463" s="381"/>
      <c r="U463" s="381"/>
      <c r="V463" s="381"/>
      <c r="W463" s="381"/>
      <c r="X463" s="381"/>
      <c r="Y463" s="381"/>
      <c r="Z463" s="381"/>
    </row>
    <row r="464">
      <c r="A464" s="381"/>
      <c r="B464" s="381"/>
      <c r="C464" s="381"/>
      <c r="D464" s="381"/>
      <c r="E464" s="381"/>
      <c r="F464" s="381"/>
      <c r="G464" s="381"/>
      <c r="H464" s="381"/>
      <c r="I464" s="381"/>
      <c r="J464" s="381"/>
      <c r="K464" s="381"/>
      <c r="L464" s="381"/>
      <c r="M464" s="381"/>
      <c r="N464" s="381"/>
      <c r="O464" s="381"/>
      <c r="P464" s="381"/>
      <c r="Q464" s="381"/>
      <c r="R464" s="381"/>
      <c r="S464" s="381"/>
      <c r="T464" s="381"/>
      <c r="U464" s="381"/>
      <c r="V464" s="381"/>
      <c r="W464" s="381"/>
      <c r="X464" s="381"/>
      <c r="Y464" s="381"/>
      <c r="Z464" s="381"/>
    </row>
    <row r="465">
      <c r="A465" s="381"/>
      <c r="B465" s="381"/>
      <c r="C465" s="381"/>
      <c r="D465" s="381"/>
      <c r="E465" s="381"/>
      <c r="F465" s="381"/>
      <c r="G465" s="381"/>
      <c r="H465" s="381"/>
      <c r="I465" s="381"/>
      <c r="J465" s="381"/>
      <c r="K465" s="381"/>
      <c r="L465" s="381"/>
      <c r="M465" s="381"/>
      <c r="N465" s="381"/>
      <c r="O465" s="381"/>
      <c r="P465" s="381"/>
      <c r="Q465" s="381"/>
      <c r="R465" s="381"/>
      <c r="S465" s="381"/>
      <c r="T465" s="381"/>
      <c r="U465" s="381"/>
      <c r="V465" s="381"/>
      <c r="W465" s="381"/>
      <c r="X465" s="381"/>
      <c r="Y465" s="381"/>
      <c r="Z465" s="381"/>
    </row>
    <row r="466">
      <c r="A466" s="381"/>
      <c r="B466" s="381"/>
      <c r="C466" s="381"/>
      <c r="D466" s="381"/>
      <c r="E466" s="381"/>
      <c r="F466" s="381"/>
      <c r="G466" s="381"/>
      <c r="H466" s="381"/>
      <c r="I466" s="381"/>
      <c r="J466" s="381"/>
      <c r="K466" s="381"/>
      <c r="L466" s="381"/>
      <c r="M466" s="381"/>
      <c r="N466" s="381"/>
      <c r="O466" s="381"/>
      <c r="P466" s="381"/>
      <c r="Q466" s="381"/>
      <c r="R466" s="381"/>
      <c r="S466" s="381"/>
      <c r="T466" s="381"/>
      <c r="U466" s="381"/>
      <c r="V466" s="381"/>
      <c r="W466" s="381"/>
      <c r="X466" s="381"/>
      <c r="Y466" s="381"/>
      <c r="Z466" s="381"/>
    </row>
    <row r="467">
      <c r="A467" s="381"/>
      <c r="B467" s="381"/>
      <c r="C467" s="381"/>
      <c r="D467" s="381"/>
      <c r="E467" s="381"/>
      <c r="F467" s="381"/>
      <c r="G467" s="381"/>
      <c r="H467" s="381"/>
      <c r="I467" s="381"/>
      <c r="J467" s="381"/>
      <c r="K467" s="381"/>
      <c r="L467" s="381"/>
      <c r="M467" s="381"/>
      <c r="N467" s="381"/>
      <c r="O467" s="381"/>
      <c r="P467" s="381"/>
      <c r="Q467" s="381"/>
      <c r="R467" s="381"/>
      <c r="S467" s="381"/>
      <c r="T467" s="381"/>
      <c r="U467" s="381"/>
      <c r="V467" s="381"/>
      <c r="W467" s="381"/>
      <c r="X467" s="381"/>
      <c r="Y467" s="381"/>
      <c r="Z467" s="381"/>
    </row>
    <row r="468">
      <c r="A468" s="381"/>
      <c r="B468" s="381"/>
      <c r="C468" s="381"/>
      <c r="D468" s="381"/>
      <c r="E468" s="381"/>
      <c r="F468" s="381"/>
      <c r="G468" s="381"/>
      <c r="H468" s="381"/>
      <c r="I468" s="381"/>
      <c r="J468" s="381"/>
      <c r="K468" s="381"/>
      <c r="L468" s="381"/>
      <c r="M468" s="381"/>
      <c r="N468" s="381"/>
      <c r="O468" s="381"/>
      <c r="P468" s="381"/>
      <c r="Q468" s="381"/>
      <c r="R468" s="381"/>
      <c r="S468" s="381"/>
      <c r="T468" s="381"/>
      <c r="U468" s="381"/>
      <c r="V468" s="381"/>
      <c r="W468" s="381"/>
      <c r="X468" s="381"/>
      <c r="Y468" s="381"/>
      <c r="Z468" s="381"/>
    </row>
    <row r="469">
      <c r="A469" s="381"/>
      <c r="B469" s="381"/>
      <c r="C469" s="381"/>
      <c r="D469" s="381"/>
      <c r="E469" s="381"/>
      <c r="F469" s="381"/>
      <c r="G469" s="381"/>
      <c r="H469" s="381"/>
      <c r="I469" s="381"/>
      <c r="J469" s="381"/>
      <c r="K469" s="381"/>
      <c r="L469" s="381"/>
      <c r="M469" s="381"/>
      <c r="N469" s="381"/>
      <c r="O469" s="381"/>
      <c r="P469" s="381"/>
      <c r="Q469" s="381"/>
      <c r="R469" s="381"/>
      <c r="S469" s="381"/>
      <c r="T469" s="381"/>
      <c r="U469" s="381"/>
      <c r="V469" s="381"/>
      <c r="W469" s="381"/>
      <c r="X469" s="381"/>
      <c r="Y469" s="381"/>
      <c r="Z469" s="381"/>
    </row>
    <row r="470">
      <c r="A470" s="381"/>
      <c r="B470" s="381"/>
      <c r="C470" s="381"/>
      <c r="D470" s="381"/>
      <c r="E470" s="381"/>
      <c r="F470" s="381"/>
      <c r="G470" s="381"/>
      <c r="H470" s="381"/>
      <c r="I470" s="381"/>
      <c r="J470" s="381"/>
      <c r="K470" s="381"/>
      <c r="L470" s="381"/>
      <c r="M470" s="381"/>
      <c r="N470" s="381"/>
      <c r="O470" s="381"/>
      <c r="P470" s="381"/>
      <c r="Q470" s="381"/>
      <c r="R470" s="381"/>
      <c r="S470" s="381"/>
      <c r="T470" s="381"/>
      <c r="U470" s="381"/>
      <c r="V470" s="381"/>
      <c r="W470" s="381"/>
      <c r="X470" s="381"/>
      <c r="Y470" s="381"/>
      <c r="Z470" s="381"/>
    </row>
    <row r="471">
      <c r="A471" s="381"/>
      <c r="B471" s="381"/>
      <c r="C471" s="381"/>
      <c r="D471" s="381"/>
      <c r="E471" s="381"/>
      <c r="F471" s="381"/>
      <c r="G471" s="381"/>
      <c r="H471" s="381"/>
      <c r="I471" s="381"/>
      <c r="J471" s="381"/>
      <c r="K471" s="381"/>
      <c r="L471" s="381"/>
      <c r="M471" s="381"/>
      <c r="N471" s="381"/>
      <c r="O471" s="381"/>
      <c r="P471" s="381"/>
      <c r="Q471" s="381"/>
      <c r="R471" s="381"/>
      <c r="S471" s="381"/>
      <c r="T471" s="381"/>
      <c r="U471" s="381"/>
      <c r="V471" s="381"/>
      <c r="W471" s="381"/>
      <c r="X471" s="381"/>
      <c r="Y471" s="381"/>
      <c r="Z471" s="381"/>
    </row>
    <row r="472">
      <c r="A472" s="381"/>
      <c r="B472" s="381"/>
      <c r="C472" s="381"/>
      <c r="D472" s="381"/>
      <c r="E472" s="381"/>
      <c r="F472" s="381"/>
      <c r="G472" s="381"/>
      <c r="H472" s="381"/>
      <c r="I472" s="381"/>
      <c r="J472" s="381"/>
      <c r="K472" s="381"/>
      <c r="L472" s="381"/>
      <c r="M472" s="381"/>
      <c r="N472" s="381"/>
      <c r="O472" s="381"/>
      <c r="P472" s="381"/>
      <c r="Q472" s="381"/>
      <c r="R472" s="381"/>
      <c r="S472" s="381"/>
      <c r="T472" s="381"/>
      <c r="U472" s="381"/>
      <c r="V472" s="381"/>
      <c r="W472" s="381"/>
      <c r="X472" s="381"/>
      <c r="Y472" s="381"/>
      <c r="Z472" s="381"/>
    </row>
    <row r="473">
      <c r="A473" s="381"/>
      <c r="B473" s="381"/>
      <c r="C473" s="381"/>
      <c r="D473" s="381"/>
      <c r="E473" s="381"/>
      <c r="F473" s="381"/>
      <c r="G473" s="381"/>
      <c r="H473" s="381"/>
      <c r="I473" s="381"/>
      <c r="J473" s="381"/>
      <c r="K473" s="381"/>
      <c r="L473" s="381"/>
      <c r="M473" s="381"/>
      <c r="N473" s="381"/>
      <c r="O473" s="381"/>
      <c r="P473" s="381"/>
      <c r="Q473" s="381"/>
      <c r="R473" s="381"/>
      <c r="S473" s="381"/>
      <c r="T473" s="381"/>
      <c r="U473" s="381"/>
      <c r="V473" s="381"/>
      <c r="W473" s="381"/>
      <c r="X473" s="381"/>
      <c r="Y473" s="381"/>
      <c r="Z473" s="381"/>
    </row>
    <row r="474">
      <c r="A474" s="381"/>
      <c r="B474" s="381"/>
      <c r="C474" s="381"/>
      <c r="D474" s="381"/>
      <c r="E474" s="381"/>
      <c r="F474" s="381"/>
      <c r="G474" s="381"/>
      <c r="H474" s="381"/>
      <c r="I474" s="381"/>
      <c r="J474" s="381"/>
      <c r="K474" s="381"/>
      <c r="L474" s="381"/>
      <c r="M474" s="381"/>
      <c r="N474" s="381"/>
      <c r="O474" s="381"/>
      <c r="P474" s="381"/>
      <c r="Q474" s="381"/>
      <c r="R474" s="381"/>
      <c r="S474" s="381"/>
      <c r="T474" s="381"/>
      <c r="U474" s="381"/>
      <c r="V474" s="381"/>
      <c r="W474" s="381"/>
      <c r="X474" s="381"/>
      <c r="Y474" s="381"/>
      <c r="Z474" s="381"/>
    </row>
    <row r="475">
      <c r="A475" s="381"/>
      <c r="B475" s="381"/>
      <c r="C475" s="381"/>
      <c r="D475" s="381"/>
      <c r="E475" s="381"/>
      <c r="F475" s="381"/>
      <c r="G475" s="381"/>
      <c r="H475" s="381"/>
      <c r="I475" s="381"/>
      <c r="J475" s="381"/>
      <c r="K475" s="381"/>
      <c r="L475" s="381"/>
      <c r="M475" s="381"/>
      <c r="N475" s="381"/>
      <c r="O475" s="381"/>
      <c r="P475" s="381"/>
      <c r="Q475" s="381"/>
      <c r="R475" s="381"/>
      <c r="S475" s="381"/>
      <c r="T475" s="381"/>
      <c r="U475" s="381"/>
      <c r="V475" s="381"/>
      <c r="W475" s="381"/>
      <c r="X475" s="381"/>
      <c r="Y475" s="381"/>
      <c r="Z475" s="381"/>
    </row>
    <row r="476">
      <c r="A476" s="381"/>
      <c r="B476" s="381"/>
      <c r="C476" s="381"/>
      <c r="D476" s="381"/>
      <c r="E476" s="381"/>
      <c r="F476" s="381"/>
      <c r="G476" s="381"/>
      <c r="H476" s="381"/>
      <c r="I476" s="381"/>
      <c r="J476" s="381"/>
      <c r="K476" s="381"/>
      <c r="L476" s="381"/>
      <c r="M476" s="381"/>
      <c r="N476" s="381"/>
      <c r="O476" s="381"/>
      <c r="P476" s="381"/>
      <c r="Q476" s="381"/>
      <c r="R476" s="381"/>
      <c r="S476" s="381"/>
      <c r="T476" s="381"/>
      <c r="U476" s="381"/>
      <c r="V476" s="381"/>
      <c r="W476" s="381"/>
      <c r="X476" s="381"/>
      <c r="Y476" s="381"/>
      <c r="Z476" s="381"/>
    </row>
    <row r="477">
      <c r="A477" s="381"/>
      <c r="B477" s="381"/>
      <c r="C477" s="381"/>
      <c r="D477" s="381"/>
      <c r="E477" s="381"/>
      <c r="F477" s="381"/>
      <c r="G477" s="381"/>
      <c r="H477" s="381"/>
      <c r="I477" s="381"/>
      <c r="J477" s="381"/>
      <c r="K477" s="381"/>
      <c r="L477" s="381"/>
      <c r="M477" s="381"/>
      <c r="N477" s="381"/>
      <c r="O477" s="381"/>
      <c r="P477" s="381"/>
      <c r="Q477" s="381"/>
      <c r="R477" s="381"/>
      <c r="S477" s="381"/>
      <c r="T477" s="381"/>
      <c r="U477" s="381"/>
      <c r="V477" s="381"/>
      <c r="W477" s="381"/>
      <c r="X477" s="381"/>
      <c r="Y477" s="381"/>
      <c r="Z477" s="381"/>
    </row>
    <row r="478">
      <c r="A478" s="381"/>
      <c r="B478" s="381"/>
      <c r="C478" s="381"/>
      <c r="D478" s="381"/>
      <c r="E478" s="381"/>
      <c r="F478" s="381"/>
      <c r="G478" s="381"/>
      <c r="H478" s="381"/>
      <c r="I478" s="381"/>
      <c r="J478" s="381"/>
      <c r="K478" s="381"/>
      <c r="L478" s="381"/>
      <c r="M478" s="381"/>
      <c r="N478" s="381"/>
      <c r="O478" s="381"/>
      <c r="P478" s="381"/>
      <c r="Q478" s="381"/>
      <c r="R478" s="381"/>
      <c r="S478" s="381"/>
      <c r="T478" s="381"/>
      <c r="U478" s="381"/>
      <c r="V478" s="381"/>
      <c r="W478" s="381"/>
      <c r="X478" s="381"/>
      <c r="Y478" s="381"/>
      <c r="Z478" s="381"/>
    </row>
    <row r="479">
      <c r="A479" s="381"/>
      <c r="B479" s="381"/>
      <c r="C479" s="381"/>
      <c r="D479" s="381"/>
      <c r="E479" s="381"/>
      <c r="F479" s="381"/>
      <c r="G479" s="381"/>
      <c r="H479" s="381"/>
      <c r="I479" s="381"/>
      <c r="J479" s="381"/>
      <c r="K479" s="381"/>
      <c r="L479" s="381"/>
      <c r="M479" s="381"/>
      <c r="N479" s="381"/>
      <c r="O479" s="381"/>
      <c r="P479" s="381"/>
      <c r="Q479" s="381"/>
      <c r="R479" s="381"/>
      <c r="S479" s="381"/>
      <c r="T479" s="381"/>
      <c r="U479" s="381"/>
      <c r="V479" s="381"/>
      <c r="W479" s="381"/>
      <c r="X479" s="381"/>
      <c r="Y479" s="381"/>
      <c r="Z479" s="381"/>
    </row>
    <row r="480">
      <c r="A480" s="381"/>
      <c r="B480" s="381"/>
      <c r="C480" s="381"/>
      <c r="D480" s="381"/>
      <c r="E480" s="381"/>
      <c r="F480" s="381"/>
      <c r="G480" s="381"/>
      <c r="H480" s="381"/>
      <c r="I480" s="381"/>
      <c r="J480" s="381"/>
      <c r="K480" s="381"/>
      <c r="L480" s="381"/>
      <c r="M480" s="381"/>
      <c r="N480" s="381"/>
      <c r="O480" s="381"/>
      <c r="P480" s="381"/>
      <c r="Q480" s="381"/>
      <c r="R480" s="381"/>
      <c r="S480" s="381"/>
      <c r="T480" s="381"/>
      <c r="U480" s="381"/>
      <c r="V480" s="381"/>
      <c r="W480" s="381"/>
      <c r="X480" s="381"/>
      <c r="Y480" s="381"/>
      <c r="Z480" s="381"/>
    </row>
    <row r="481">
      <c r="A481" s="381"/>
      <c r="B481" s="381"/>
      <c r="C481" s="381"/>
      <c r="D481" s="381"/>
      <c r="E481" s="381"/>
      <c r="F481" s="381"/>
      <c r="G481" s="381"/>
      <c r="H481" s="381"/>
      <c r="I481" s="381"/>
      <c r="J481" s="381"/>
      <c r="K481" s="381"/>
      <c r="L481" s="381"/>
      <c r="M481" s="381"/>
      <c r="N481" s="381"/>
      <c r="O481" s="381"/>
      <c r="P481" s="381"/>
      <c r="Q481" s="381"/>
      <c r="R481" s="381"/>
      <c r="S481" s="381"/>
      <c r="T481" s="381"/>
      <c r="U481" s="381"/>
      <c r="V481" s="381"/>
      <c r="W481" s="381"/>
      <c r="X481" s="381"/>
      <c r="Y481" s="381"/>
      <c r="Z481" s="381"/>
    </row>
    <row r="482">
      <c r="A482" s="381"/>
      <c r="B482" s="381"/>
      <c r="C482" s="381"/>
      <c r="D482" s="381"/>
      <c r="E482" s="381"/>
      <c r="F482" s="381"/>
      <c r="G482" s="381"/>
      <c r="H482" s="381"/>
      <c r="I482" s="381"/>
      <c r="J482" s="381"/>
      <c r="K482" s="381"/>
      <c r="L482" s="381"/>
      <c r="M482" s="381"/>
      <c r="N482" s="381"/>
      <c r="O482" s="381"/>
      <c r="P482" s="381"/>
      <c r="Q482" s="381"/>
      <c r="R482" s="381"/>
      <c r="S482" s="381"/>
      <c r="T482" s="381"/>
      <c r="U482" s="381"/>
      <c r="V482" s="381"/>
      <c r="W482" s="381"/>
      <c r="X482" s="381"/>
      <c r="Y482" s="381"/>
      <c r="Z482" s="381"/>
    </row>
    <row r="483">
      <c r="A483" s="381"/>
      <c r="B483" s="381"/>
      <c r="C483" s="381"/>
      <c r="D483" s="381"/>
      <c r="E483" s="381"/>
      <c r="F483" s="381"/>
      <c r="G483" s="381"/>
      <c r="H483" s="381"/>
      <c r="I483" s="381"/>
      <c r="J483" s="381"/>
      <c r="K483" s="381"/>
      <c r="L483" s="381"/>
      <c r="M483" s="381"/>
      <c r="N483" s="381"/>
      <c r="O483" s="381"/>
      <c r="P483" s="381"/>
      <c r="Q483" s="381"/>
      <c r="R483" s="381"/>
      <c r="S483" s="381"/>
      <c r="T483" s="381"/>
      <c r="U483" s="381"/>
      <c r="V483" s="381"/>
      <c r="W483" s="381"/>
      <c r="X483" s="381"/>
      <c r="Y483" s="381"/>
      <c r="Z483" s="381"/>
    </row>
    <row r="484">
      <c r="A484" s="381"/>
      <c r="B484" s="381"/>
      <c r="C484" s="381"/>
      <c r="D484" s="381"/>
      <c r="E484" s="381"/>
      <c r="F484" s="381"/>
      <c r="G484" s="381"/>
      <c r="H484" s="381"/>
      <c r="I484" s="381"/>
      <c r="J484" s="381"/>
      <c r="K484" s="381"/>
      <c r="L484" s="381"/>
      <c r="M484" s="381"/>
      <c r="N484" s="381"/>
      <c r="O484" s="381"/>
      <c r="P484" s="381"/>
      <c r="Q484" s="381"/>
      <c r="R484" s="381"/>
      <c r="S484" s="381"/>
      <c r="T484" s="381"/>
      <c r="U484" s="381"/>
      <c r="V484" s="381"/>
      <c r="W484" s="381"/>
      <c r="X484" s="381"/>
      <c r="Y484" s="381"/>
      <c r="Z484" s="381"/>
    </row>
    <row r="485">
      <c r="A485" s="381"/>
      <c r="B485" s="381"/>
      <c r="C485" s="381"/>
      <c r="D485" s="381"/>
      <c r="E485" s="381"/>
      <c r="F485" s="381"/>
      <c r="G485" s="381"/>
      <c r="H485" s="381"/>
      <c r="I485" s="381"/>
      <c r="J485" s="381"/>
      <c r="K485" s="381"/>
      <c r="L485" s="381"/>
      <c r="M485" s="381"/>
      <c r="N485" s="381"/>
      <c r="O485" s="381"/>
      <c r="P485" s="381"/>
      <c r="Q485" s="381"/>
      <c r="R485" s="381"/>
      <c r="S485" s="381"/>
      <c r="T485" s="381"/>
      <c r="U485" s="381"/>
      <c r="V485" s="381"/>
      <c r="W485" s="381"/>
      <c r="X485" s="381"/>
      <c r="Y485" s="381"/>
      <c r="Z485" s="381"/>
    </row>
    <row r="486">
      <c r="A486" s="381"/>
      <c r="B486" s="381"/>
      <c r="C486" s="381"/>
      <c r="D486" s="381"/>
      <c r="E486" s="381"/>
      <c r="F486" s="381"/>
      <c r="G486" s="381"/>
      <c r="H486" s="381"/>
      <c r="I486" s="381"/>
      <c r="J486" s="381"/>
      <c r="K486" s="381"/>
      <c r="L486" s="381"/>
      <c r="M486" s="381"/>
      <c r="N486" s="381"/>
      <c r="O486" s="381"/>
      <c r="P486" s="381"/>
      <c r="Q486" s="381"/>
      <c r="R486" s="381"/>
      <c r="S486" s="381"/>
      <c r="T486" s="381"/>
      <c r="U486" s="381"/>
      <c r="V486" s="381"/>
      <c r="W486" s="381"/>
      <c r="X486" s="381"/>
      <c r="Y486" s="381"/>
      <c r="Z486" s="381"/>
    </row>
    <row r="487">
      <c r="A487" s="381"/>
      <c r="B487" s="381"/>
      <c r="C487" s="381"/>
      <c r="D487" s="381"/>
      <c r="E487" s="381"/>
      <c r="F487" s="381"/>
      <c r="G487" s="381"/>
      <c r="H487" s="381"/>
      <c r="I487" s="381"/>
      <c r="J487" s="381"/>
      <c r="K487" s="381"/>
      <c r="L487" s="381"/>
      <c r="M487" s="381"/>
      <c r="N487" s="381"/>
      <c r="O487" s="381"/>
      <c r="P487" s="381"/>
      <c r="Q487" s="381"/>
      <c r="R487" s="381"/>
      <c r="S487" s="381"/>
      <c r="T487" s="381"/>
      <c r="U487" s="381"/>
      <c r="V487" s="381"/>
      <c r="W487" s="381"/>
      <c r="X487" s="381"/>
      <c r="Y487" s="381"/>
      <c r="Z487" s="381"/>
    </row>
    <row r="488">
      <c r="A488" s="381"/>
      <c r="B488" s="381"/>
      <c r="C488" s="381"/>
      <c r="D488" s="381"/>
      <c r="E488" s="381"/>
      <c r="F488" s="381"/>
      <c r="G488" s="381"/>
      <c r="H488" s="381"/>
      <c r="I488" s="381"/>
      <c r="J488" s="381"/>
      <c r="K488" s="381"/>
      <c r="L488" s="381"/>
      <c r="M488" s="381"/>
      <c r="N488" s="381"/>
      <c r="O488" s="381"/>
      <c r="P488" s="381"/>
      <c r="Q488" s="381"/>
      <c r="R488" s="381"/>
      <c r="S488" s="381"/>
      <c r="T488" s="381"/>
      <c r="U488" s="381"/>
      <c r="V488" s="381"/>
      <c r="W488" s="381"/>
      <c r="X488" s="381"/>
      <c r="Y488" s="381"/>
      <c r="Z488" s="381"/>
    </row>
    <row r="489">
      <c r="A489" s="381"/>
      <c r="B489" s="381"/>
      <c r="C489" s="381"/>
      <c r="D489" s="381"/>
      <c r="E489" s="381"/>
      <c r="F489" s="381"/>
      <c r="G489" s="381"/>
      <c r="H489" s="381"/>
      <c r="I489" s="381"/>
      <c r="J489" s="381"/>
      <c r="K489" s="381"/>
      <c r="L489" s="381"/>
      <c r="M489" s="381"/>
      <c r="N489" s="381"/>
      <c r="O489" s="381"/>
      <c r="P489" s="381"/>
      <c r="Q489" s="381"/>
      <c r="R489" s="381"/>
      <c r="S489" s="381"/>
      <c r="T489" s="381"/>
      <c r="U489" s="381"/>
      <c r="V489" s="381"/>
      <c r="W489" s="381"/>
      <c r="X489" s="381"/>
      <c r="Y489" s="381"/>
      <c r="Z489" s="381"/>
    </row>
    <row r="490">
      <c r="A490" s="381"/>
      <c r="B490" s="381"/>
      <c r="C490" s="381"/>
      <c r="D490" s="381"/>
      <c r="E490" s="381"/>
      <c r="F490" s="381"/>
      <c r="G490" s="381"/>
      <c r="H490" s="381"/>
      <c r="I490" s="381"/>
      <c r="J490" s="381"/>
      <c r="K490" s="381"/>
      <c r="L490" s="381"/>
      <c r="M490" s="381"/>
      <c r="N490" s="381"/>
      <c r="O490" s="381"/>
      <c r="P490" s="381"/>
      <c r="Q490" s="381"/>
      <c r="R490" s="381"/>
      <c r="S490" s="381"/>
      <c r="T490" s="381"/>
      <c r="U490" s="381"/>
      <c r="V490" s="381"/>
      <c r="W490" s="381"/>
      <c r="X490" s="381"/>
      <c r="Y490" s="381"/>
      <c r="Z490" s="381"/>
    </row>
    <row r="491">
      <c r="A491" s="381"/>
      <c r="B491" s="381"/>
      <c r="C491" s="381"/>
      <c r="D491" s="381"/>
      <c r="E491" s="381"/>
      <c r="F491" s="381"/>
      <c r="G491" s="381"/>
      <c r="H491" s="381"/>
      <c r="I491" s="381"/>
      <c r="J491" s="381"/>
      <c r="K491" s="381"/>
      <c r="L491" s="381"/>
      <c r="M491" s="381"/>
      <c r="N491" s="381"/>
      <c r="O491" s="381"/>
      <c r="P491" s="381"/>
      <c r="Q491" s="381"/>
      <c r="R491" s="381"/>
      <c r="S491" s="381"/>
      <c r="T491" s="381"/>
      <c r="U491" s="381"/>
      <c r="V491" s="381"/>
      <c r="W491" s="381"/>
      <c r="X491" s="381"/>
      <c r="Y491" s="381"/>
      <c r="Z491" s="381"/>
    </row>
    <row r="492">
      <c r="A492" s="381"/>
      <c r="B492" s="381"/>
      <c r="C492" s="381"/>
      <c r="D492" s="381"/>
      <c r="E492" s="381"/>
      <c r="F492" s="381"/>
      <c r="G492" s="381"/>
      <c r="H492" s="381"/>
      <c r="I492" s="381"/>
      <c r="J492" s="381"/>
      <c r="K492" s="381"/>
      <c r="L492" s="381"/>
      <c r="M492" s="381"/>
      <c r="N492" s="381"/>
      <c r="O492" s="381"/>
      <c r="P492" s="381"/>
      <c r="Q492" s="381"/>
      <c r="R492" s="381"/>
      <c r="S492" s="381"/>
      <c r="T492" s="381"/>
      <c r="U492" s="381"/>
      <c r="V492" s="381"/>
      <c r="W492" s="381"/>
      <c r="X492" s="381"/>
      <c r="Y492" s="381"/>
      <c r="Z492" s="381"/>
    </row>
    <row r="493">
      <c r="A493" s="381"/>
      <c r="B493" s="381"/>
      <c r="C493" s="381"/>
      <c r="D493" s="381"/>
      <c r="E493" s="381"/>
      <c r="F493" s="381"/>
      <c r="G493" s="381"/>
      <c r="H493" s="381"/>
      <c r="I493" s="381"/>
      <c r="J493" s="381"/>
      <c r="K493" s="381"/>
      <c r="L493" s="381"/>
      <c r="M493" s="381"/>
      <c r="N493" s="381"/>
      <c r="O493" s="381"/>
      <c r="P493" s="381"/>
      <c r="Q493" s="381"/>
      <c r="R493" s="381"/>
      <c r="S493" s="381"/>
      <c r="T493" s="381"/>
      <c r="U493" s="381"/>
      <c r="V493" s="381"/>
      <c r="W493" s="381"/>
      <c r="X493" s="381"/>
      <c r="Y493" s="381"/>
      <c r="Z493" s="381"/>
    </row>
    <row r="494">
      <c r="A494" s="381"/>
      <c r="B494" s="381"/>
      <c r="C494" s="381"/>
      <c r="D494" s="381"/>
      <c r="E494" s="381"/>
      <c r="F494" s="381"/>
      <c r="G494" s="381"/>
      <c r="H494" s="381"/>
      <c r="I494" s="381"/>
      <c r="J494" s="381"/>
      <c r="K494" s="381"/>
      <c r="L494" s="381"/>
      <c r="M494" s="381"/>
      <c r="N494" s="381"/>
      <c r="O494" s="381"/>
      <c r="P494" s="381"/>
      <c r="Q494" s="381"/>
      <c r="R494" s="381"/>
      <c r="S494" s="381"/>
      <c r="T494" s="381"/>
      <c r="U494" s="381"/>
      <c r="V494" s="381"/>
      <c r="W494" s="381"/>
      <c r="X494" s="381"/>
      <c r="Y494" s="381"/>
      <c r="Z494" s="381"/>
    </row>
    <row r="495">
      <c r="A495" s="381"/>
      <c r="B495" s="381"/>
      <c r="C495" s="381"/>
      <c r="D495" s="381"/>
      <c r="E495" s="381"/>
      <c r="F495" s="381"/>
      <c r="G495" s="381"/>
      <c r="H495" s="381"/>
      <c r="I495" s="381"/>
      <c r="J495" s="381"/>
      <c r="K495" s="381"/>
      <c r="L495" s="381"/>
      <c r="M495" s="381"/>
      <c r="N495" s="381"/>
      <c r="O495" s="381"/>
      <c r="P495" s="381"/>
      <c r="Q495" s="381"/>
      <c r="R495" s="381"/>
      <c r="S495" s="381"/>
      <c r="T495" s="381"/>
      <c r="U495" s="381"/>
      <c r="V495" s="381"/>
      <c r="W495" s="381"/>
      <c r="X495" s="381"/>
      <c r="Y495" s="381"/>
      <c r="Z495" s="381"/>
    </row>
    <row r="496">
      <c r="A496" s="381"/>
      <c r="B496" s="381"/>
      <c r="C496" s="381"/>
      <c r="D496" s="381"/>
      <c r="E496" s="381"/>
      <c r="F496" s="381"/>
      <c r="G496" s="381"/>
      <c r="H496" s="381"/>
      <c r="I496" s="381"/>
      <c r="J496" s="381"/>
      <c r="K496" s="381"/>
      <c r="L496" s="381"/>
      <c r="M496" s="381"/>
      <c r="N496" s="381"/>
      <c r="O496" s="381"/>
      <c r="P496" s="381"/>
      <c r="Q496" s="381"/>
      <c r="R496" s="381"/>
      <c r="S496" s="381"/>
      <c r="T496" s="381"/>
      <c r="U496" s="381"/>
      <c r="V496" s="381"/>
      <c r="W496" s="381"/>
      <c r="X496" s="381"/>
      <c r="Y496" s="381"/>
      <c r="Z496" s="381"/>
    </row>
    <row r="497">
      <c r="A497" s="381"/>
      <c r="B497" s="381"/>
      <c r="C497" s="381"/>
      <c r="D497" s="381"/>
      <c r="E497" s="381"/>
      <c r="F497" s="381"/>
      <c r="G497" s="381"/>
      <c r="H497" s="381"/>
      <c r="I497" s="381"/>
      <c r="J497" s="381"/>
      <c r="K497" s="381"/>
      <c r="L497" s="381"/>
      <c r="M497" s="381"/>
      <c r="N497" s="381"/>
      <c r="O497" s="381"/>
      <c r="P497" s="381"/>
      <c r="Q497" s="381"/>
      <c r="R497" s="381"/>
      <c r="S497" s="381"/>
      <c r="T497" s="381"/>
      <c r="U497" s="381"/>
      <c r="V497" s="381"/>
      <c r="W497" s="381"/>
      <c r="X497" s="381"/>
      <c r="Y497" s="381"/>
      <c r="Z497" s="381"/>
    </row>
    <row r="498">
      <c r="A498" s="381"/>
      <c r="B498" s="381"/>
      <c r="C498" s="381"/>
      <c r="D498" s="381"/>
      <c r="E498" s="381"/>
      <c r="F498" s="381"/>
      <c r="G498" s="381"/>
      <c r="H498" s="381"/>
      <c r="I498" s="381"/>
      <c r="J498" s="381"/>
      <c r="K498" s="381"/>
      <c r="L498" s="381"/>
      <c r="M498" s="381"/>
      <c r="N498" s="381"/>
      <c r="O498" s="381"/>
      <c r="P498" s="381"/>
      <c r="Q498" s="381"/>
      <c r="R498" s="381"/>
      <c r="S498" s="381"/>
      <c r="T498" s="381"/>
      <c r="U498" s="381"/>
      <c r="V498" s="381"/>
      <c r="W498" s="381"/>
      <c r="X498" s="381"/>
      <c r="Y498" s="381"/>
      <c r="Z498" s="381"/>
    </row>
    <row r="499">
      <c r="A499" s="381"/>
      <c r="B499" s="381"/>
      <c r="C499" s="381"/>
      <c r="D499" s="381"/>
      <c r="E499" s="381"/>
      <c r="F499" s="381"/>
      <c r="G499" s="381"/>
      <c r="H499" s="381"/>
      <c r="I499" s="381"/>
      <c r="J499" s="381"/>
      <c r="K499" s="381"/>
      <c r="L499" s="381"/>
      <c r="M499" s="381"/>
      <c r="N499" s="381"/>
      <c r="O499" s="381"/>
      <c r="P499" s="381"/>
      <c r="Q499" s="381"/>
      <c r="R499" s="381"/>
      <c r="S499" s="381"/>
      <c r="T499" s="381"/>
      <c r="U499" s="381"/>
      <c r="V499" s="381"/>
      <c r="W499" s="381"/>
      <c r="X499" s="381"/>
      <c r="Y499" s="381"/>
      <c r="Z499" s="381"/>
    </row>
    <row r="500">
      <c r="A500" s="381"/>
      <c r="B500" s="381"/>
      <c r="C500" s="381"/>
      <c r="D500" s="381"/>
      <c r="E500" s="381"/>
      <c r="F500" s="381"/>
      <c r="G500" s="381"/>
      <c r="H500" s="381"/>
      <c r="I500" s="381"/>
      <c r="J500" s="381"/>
      <c r="K500" s="381"/>
      <c r="L500" s="381"/>
      <c r="M500" s="381"/>
      <c r="N500" s="381"/>
      <c r="O500" s="381"/>
      <c r="P500" s="381"/>
      <c r="Q500" s="381"/>
      <c r="R500" s="381"/>
      <c r="S500" s="381"/>
      <c r="T500" s="381"/>
      <c r="U500" s="381"/>
      <c r="V500" s="381"/>
      <c r="W500" s="381"/>
      <c r="X500" s="381"/>
      <c r="Y500" s="381"/>
      <c r="Z500" s="381"/>
    </row>
    <row r="501">
      <c r="A501" s="381"/>
      <c r="B501" s="381"/>
      <c r="C501" s="381"/>
      <c r="D501" s="381"/>
      <c r="E501" s="381"/>
      <c r="F501" s="381"/>
      <c r="G501" s="381"/>
      <c r="H501" s="381"/>
      <c r="I501" s="381"/>
      <c r="J501" s="381"/>
      <c r="K501" s="381"/>
      <c r="L501" s="381"/>
      <c r="M501" s="381"/>
      <c r="N501" s="381"/>
      <c r="O501" s="381"/>
      <c r="P501" s="381"/>
      <c r="Q501" s="381"/>
      <c r="R501" s="381"/>
      <c r="S501" s="381"/>
      <c r="T501" s="381"/>
      <c r="U501" s="381"/>
      <c r="V501" s="381"/>
      <c r="W501" s="381"/>
      <c r="X501" s="381"/>
      <c r="Y501" s="381"/>
      <c r="Z501" s="381"/>
    </row>
    <row r="502">
      <c r="A502" s="381"/>
      <c r="B502" s="381"/>
      <c r="C502" s="381"/>
      <c r="D502" s="381"/>
      <c r="E502" s="381"/>
      <c r="F502" s="381"/>
      <c r="G502" s="381"/>
      <c r="H502" s="381"/>
      <c r="I502" s="381"/>
      <c r="J502" s="381"/>
      <c r="K502" s="381"/>
      <c r="L502" s="381"/>
      <c r="M502" s="381"/>
      <c r="N502" s="381"/>
      <c r="O502" s="381"/>
      <c r="P502" s="381"/>
      <c r="Q502" s="381"/>
      <c r="R502" s="381"/>
      <c r="S502" s="381"/>
      <c r="T502" s="381"/>
      <c r="U502" s="381"/>
      <c r="V502" s="381"/>
      <c r="W502" s="381"/>
      <c r="X502" s="381"/>
      <c r="Y502" s="381"/>
      <c r="Z502" s="381"/>
    </row>
    <row r="503">
      <c r="A503" s="381"/>
      <c r="B503" s="381"/>
      <c r="C503" s="381"/>
      <c r="D503" s="381"/>
      <c r="E503" s="381"/>
      <c r="F503" s="381"/>
      <c r="G503" s="381"/>
      <c r="H503" s="381"/>
      <c r="I503" s="381"/>
      <c r="J503" s="381"/>
      <c r="K503" s="381"/>
      <c r="L503" s="381"/>
      <c r="M503" s="381"/>
      <c r="N503" s="381"/>
      <c r="O503" s="381"/>
      <c r="P503" s="381"/>
      <c r="Q503" s="381"/>
      <c r="R503" s="381"/>
      <c r="S503" s="381"/>
      <c r="T503" s="381"/>
      <c r="U503" s="381"/>
      <c r="V503" s="381"/>
      <c r="W503" s="381"/>
      <c r="X503" s="381"/>
      <c r="Y503" s="381"/>
      <c r="Z503" s="381"/>
    </row>
    <row r="504">
      <c r="A504" s="381"/>
      <c r="B504" s="381"/>
      <c r="C504" s="381"/>
      <c r="D504" s="381"/>
      <c r="E504" s="381"/>
      <c r="F504" s="381"/>
      <c r="G504" s="381"/>
      <c r="H504" s="381"/>
      <c r="I504" s="381"/>
      <c r="J504" s="381"/>
      <c r="K504" s="381"/>
      <c r="L504" s="381"/>
      <c r="M504" s="381"/>
      <c r="N504" s="381"/>
      <c r="O504" s="381"/>
      <c r="P504" s="381"/>
      <c r="Q504" s="381"/>
      <c r="R504" s="381"/>
      <c r="S504" s="381"/>
      <c r="T504" s="381"/>
      <c r="U504" s="381"/>
      <c r="V504" s="381"/>
      <c r="W504" s="381"/>
      <c r="X504" s="381"/>
      <c r="Y504" s="381"/>
      <c r="Z504" s="381"/>
    </row>
    <row r="505">
      <c r="A505" s="381"/>
      <c r="B505" s="381"/>
      <c r="C505" s="381"/>
      <c r="D505" s="381"/>
      <c r="E505" s="381"/>
      <c r="F505" s="381"/>
      <c r="G505" s="381"/>
      <c r="H505" s="381"/>
      <c r="I505" s="381"/>
      <c r="J505" s="381"/>
      <c r="K505" s="381"/>
      <c r="L505" s="381"/>
      <c r="M505" s="381"/>
      <c r="N505" s="381"/>
      <c r="O505" s="381"/>
      <c r="P505" s="381"/>
      <c r="Q505" s="381"/>
      <c r="R505" s="381"/>
      <c r="S505" s="381"/>
      <c r="T505" s="381"/>
      <c r="U505" s="381"/>
      <c r="V505" s="381"/>
      <c r="W505" s="381"/>
      <c r="X505" s="381"/>
      <c r="Y505" s="381"/>
      <c r="Z505" s="381"/>
    </row>
    <row r="506">
      <c r="A506" s="381"/>
      <c r="B506" s="381"/>
      <c r="C506" s="381"/>
      <c r="D506" s="381"/>
      <c r="E506" s="381"/>
      <c r="F506" s="381"/>
      <c r="G506" s="381"/>
      <c r="H506" s="381"/>
      <c r="I506" s="381"/>
      <c r="J506" s="381"/>
      <c r="K506" s="381"/>
      <c r="L506" s="381"/>
      <c r="M506" s="381"/>
      <c r="N506" s="381"/>
      <c r="O506" s="381"/>
      <c r="P506" s="381"/>
      <c r="Q506" s="381"/>
      <c r="R506" s="381"/>
      <c r="S506" s="381"/>
      <c r="T506" s="381"/>
      <c r="U506" s="381"/>
      <c r="V506" s="381"/>
      <c r="W506" s="381"/>
      <c r="X506" s="381"/>
      <c r="Y506" s="381"/>
      <c r="Z506" s="381"/>
    </row>
    <row r="507">
      <c r="A507" s="381"/>
      <c r="B507" s="381"/>
      <c r="C507" s="381"/>
      <c r="D507" s="381"/>
      <c r="E507" s="381"/>
      <c r="F507" s="381"/>
      <c r="G507" s="381"/>
      <c r="H507" s="381"/>
      <c r="I507" s="381"/>
      <c r="J507" s="381"/>
      <c r="K507" s="381"/>
      <c r="L507" s="381"/>
      <c r="M507" s="381"/>
      <c r="N507" s="381"/>
      <c r="O507" s="381"/>
      <c r="P507" s="381"/>
      <c r="Q507" s="381"/>
      <c r="R507" s="381"/>
      <c r="S507" s="381"/>
      <c r="T507" s="381"/>
      <c r="U507" s="381"/>
      <c r="V507" s="381"/>
      <c r="W507" s="381"/>
      <c r="X507" s="381"/>
      <c r="Y507" s="381"/>
      <c r="Z507" s="381"/>
    </row>
    <row r="508">
      <c r="A508" s="381"/>
      <c r="B508" s="381"/>
      <c r="C508" s="381"/>
      <c r="D508" s="381"/>
      <c r="E508" s="381"/>
      <c r="F508" s="381"/>
      <c r="G508" s="381"/>
      <c r="H508" s="381"/>
      <c r="I508" s="381"/>
      <c r="J508" s="381"/>
      <c r="K508" s="381"/>
      <c r="L508" s="381"/>
      <c r="M508" s="381"/>
      <c r="N508" s="381"/>
      <c r="O508" s="381"/>
      <c r="P508" s="381"/>
      <c r="Q508" s="381"/>
      <c r="R508" s="381"/>
      <c r="S508" s="381"/>
      <c r="T508" s="381"/>
      <c r="U508" s="381"/>
      <c r="V508" s="381"/>
      <c r="W508" s="381"/>
      <c r="X508" s="381"/>
      <c r="Y508" s="381"/>
      <c r="Z508" s="381"/>
    </row>
    <row r="509">
      <c r="A509" s="381"/>
      <c r="B509" s="381"/>
      <c r="C509" s="381"/>
      <c r="D509" s="381"/>
      <c r="E509" s="381"/>
      <c r="F509" s="381"/>
      <c r="G509" s="381"/>
      <c r="H509" s="381"/>
      <c r="I509" s="381"/>
      <c r="J509" s="381"/>
      <c r="K509" s="381"/>
      <c r="L509" s="381"/>
      <c r="M509" s="381"/>
      <c r="N509" s="381"/>
      <c r="O509" s="381"/>
      <c r="P509" s="381"/>
      <c r="Q509" s="381"/>
      <c r="R509" s="381"/>
      <c r="S509" s="381"/>
      <c r="T509" s="381"/>
      <c r="U509" s="381"/>
      <c r="V509" s="381"/>
      <c r="W509" s="381"/>
      <c r="X509" s="381"/>
      <c r="Y509" s="381"/>
      <c r="Z509" s="381"/>
    </row>
    <row r="510">
      <c r="A510" s="381"/>
      <c r="B510" s="381"/>
      <c r="C510" s="381"/>
      <c r="D510" s="381"/>
      <c r="E510" s="381"/>
      <c r="F510" s="381"/>
      <c r="G510" s="381"/>
      <c r="H510" s="381"/>
      <c r="I510" s="381"/>
      <c r="J510" s="381"/>
      <c r="K510" s="381"/>
      <c r="L510" s="381"/>
      <c r="M510" s="381"/>
      <c r="N510" s="381"/>
      <c r="O510" s="381"/>
      <c r="P510" s="381"/>
      <c r="Q510" s="381"/>
      <c r="R510" s="381"/>
      <c r="S510" s="381"/>
      <c r="T510" s="381"/>
      <c r="U510" s="381"/>
      <c r="V510" s="381"/>
      <c r="W510" s="381"/>
      <c r="X510" s="381"/>
      <c r="Y510" s="381"/>
      <c r="Z510" s="381"/>
    </row>
    <row r="511">
      <c r="A511" s="381"/>
      <c r="B511" s="381"/>
      <c r="C511" s="381"/>
      <c r="D511" s="381"/>
      <c r="E511" s="381"/>
      <c r="F511" s="381"/>
      <c r="G511" s="381"/>
      <c r="H511" s="381"/>
      <c r="I511" s="381"/>
      <c r="J511" s="381"/>
      <c r="K511" s="381"/>
      <c r="L511" s="381"/>
      <c r="M511" s="381"/>
      <c r="N511" s="381"/>
      <c r="O511" s="381"/>
      <c r="P511" s="381"/>
      <c r="Q511" s="381"/>
      <c r="R511" s="381"/>
      <c r="S511" s="381"/>
      <c r="T511" s="381"/>
      <c r="U511" s="381"/>
      <c r="V511" s="381"/>
      <c r="W511" s="381"/>
      <c r="X511" s="381"/>
      <c r="Y511" s="381"/>
      <c r="Z511" s="381"/>
    </row>
    <row r="512">
      <c r="A512" s="381"/>
      <c r="B512" s="381"/>
      <c r="C512" s="381"/>
      <c r="D512" s="381"/>
      <c r="E512" s="381"/>
      <c r="F512" s="381"/>
      <c r="G512" s="381"/>
      <c r="H512" s="381"/>
      <c r="I512" s="381"/>
      <c r="J512" s="381"/>
      <c r="K512" s="381"/>
      <c r="L512" s="381"/>
      <c r="M512" s="381"/>
      <c r="N512" s="381"/>
      <c r="O512" s="381"/>
      <c r="P512" s="381"/>
      <c r="Q512" s="381"/>
      <c r="R512" s="381"/>
      <c r="S512" s="381"/>
      <c r="T512" s="381"/>
      <c r="U512" s="381"/>
      <c r="V512" s="381"/>
      <c r="W512" s="381"/>
      <c r="X512" s="381"/>
      <c r="Y512" s="381"/>
      <c r="Z512" s="381"/>
    </row>
    <row r="513">
      <c r="A513" s="381"/>
      <c r="B513" s="381"/>
      <c r="C513" s="381"/>
      <c r="D513" s="381"/>
      <c r="E513" s="381"/>
      <c r="F513" s="381"/>
      <c r="G513" s="381"/>
      <c r="H513" s="381"/>
      <c r="I513" s="381"/>
      <c r="J513" s="381"/>
      <c r="K513" s="381"/>
      <c r="L513" s="381"/>
      <c r="M513" s="381"/>
      <c r="N513" s="381"/>
      <c r="O513" s="381"/>
      <c r="P513" s="381"/>
      <c r="Q513" s="381"/>
      <c r="R513" s="381"/>
      <c r="S513" s="381"/>
      <c r="T513" s="381"/>
      <c r="U513" s="381"/>
      <c r="V513" s="381"/>
      <c r="W513" s="381"/>
      <c r="X513" s="381"/>
      <c r="Y513" s="381"/>
      <c r="Z513" s="381"/>
    </row>
    <row r="514">
      <c r="A514" s="381"/>
      <c r="B514" s="381"/>
      <c r="C514" s="381"/>
      <c r="D514" s="381"/>
      <c r="E514" s="381"/>
      <c r="F514" s="381"/>
      <c r="G514" s="381"/>
      <c r="H514" s="381"/>
      <c r="I514" s="381"/>
      <c r="J514" s="381"/>
      <c r="K514" s="381"/>
      <c r="L514" s="381"/>
      <c r="M514" s="381"/>
      <c r="N514" s="381"/>
      <c r="O514" s="381"/>
      <c r="P514" s="381"/>
      <c r="Q514" s="381"/>
      <c r="R514" s="381"/>
      <c r="S514" s="381"/>
      <c r="T514" s="381"/>
      <c r="U514" s="381"/>
      <c r="V514" s="381"/>
      <c r="W514" s="381"/>
      <c r="X514" s="381"/>
      <c r="Y514" s="381"/>
      <c r="Z514" s="381"/>
    </row>
    <row r="515">
      <c r="A515" s="381"/>
      <c r="B515" s="381"/>
      <c r="C515" s="381"/>
      <c r="D515" s="381"/>
      <c r="E515" s="381"/>
      <c r="F515" s="381"/>
      <c r="G515" s="381"/>
      <c r="H515" s="381"/>
      <c r="I515" s="381"/>
      <c r="J515" s="381"/>
      <c r="K515" s="381"/>
      <c r="L515" s="381"/>
      <c r="M515" s="381"/>
      <c r="N515" s="381"/>
      <c r="O515" s="381"/>
      <c r="P515" s="381"/>
      <c r="Q515" s="381"/>
      <c r="R515" s="381"/>
      <c r="S515" s="381"/>
      <c r="T515" s="381"/>
      <c r="U515" s="381"/>
      <c r="V515" s="381"/>
      <c r="W515" s="381"/>
      <c r="X515" s="381"/>
      <c r="Y515" s="381"/>
      <c r="Z515" s="381"/>
    </row>
    <row r="516">
      <c r="A516" s="381"/>
      <c r="B516" s="381"/>
      <c r="C516" s="381"/>
      <c r="D516" s="381"/>
      <c r="E516" s="381"/>
      <c r="F516" s="381"/>
      <c r="G516" s="381"/>
      <c r="H516" s="381"/>
      <c r="I516" s="381"/>
      <c r="J516" s="381"/>
      <c r="K516" s="381"/>
      <c r="L516" s="381"/>
      <c r="M516" s="381"/>
      <c r="N516" s="381"/>
      <c r="O516" s="381"/>
      <c r="P516" s="381"/>
      <c r="Q516" s="381"/>
      <c r="R516" s="381"/>
      <c r="S516" s="381"/>
      <c r="T516" s="381"/>
      <c r="U516" s="381"/>
      <c r="V516" s="381"/>
      <c r="W516" s="381"/>
      <c r="X516" s="381"/>
      <c r="Y516" s="381"/>
      <c r="Z516" s="381"/>
    </row>
    <row r="517">
      <c r="A517" s="381"/>
      <c r="B517" s="381"/>
      <c r="C517" s="381"/>
      <c r="D517" s="381"/>
      <c r="E517" s="381"/>
      <c r="F517" s="381"/>
      <c r="G517" s="381"/>
      <c r="H517" s="381"/>
      <c r="I517" s="381"/>
      <c r="J517" s="381"/>
      <c r="K517" s="381"/>
      <c r="L517" s="381"/>
      <c r="M517" s="381"/>
      <c r="N517" s="381"/>
      <c r="O517" s="381"/>
      <c r="P517" s="381"/>
      <c r="Q517" s="381"/>
      <c r="R517" s="381"/>
      <c r="S517" s="381"/>
      <c r="T517" s="381"/>
      <c r="U517" s="381"/>
      <c r="V517" s="381"/>
      <c r="W517" s="381"/>
      <c r="X517" s="381"/>
      <c r="Y517" s="381"/>
      <c r="Z517" s="381"/>
    </row>
    <row r="518">
      <c r="A518" s="381"/>
      <c r="B518" s="381"/>
      <c r="C518" s="381"/>
      <c r="D518" s="381"/>
      <c r="E518" s="381"/>
      <c r="F518" s="381"/>
      <c r="G518" s="381"/>
      <c r="H518" s="381"/>
      <c r="I518" s="381"/>
      <c r="J518" s="381"/>
      <c r="K518" s="381"/>
      <c r="L518" s="381"/>
      <c r="M518" s="381"/>
      <c r="N518" s="381"/>
      <c r="O518" s="381"/>
      <c r="P518" s="381"/>
      <c r="Q518" s="381"/>
      <c r="R518" s="381"/>
      <c r="S518" s="381"/>
      <c r="T518" s="381"/>
      <c r="U518" s="381"/>
      <c r="V518" s="381"/>
      <c r="W518" s="381"/>
      <c r="X518" s="381"/>
      <c r="Y518" s="381"/>
      <c r="Z518" s="381"/>
    </row>
    <row r="519">
      <c r="A519" s="381"/>
      <c r="B519" s="381"/>
      <c r="C519" s="381"/>
      <c r="D519" s="381"/>
      <c r="E519" s="381"/>
      <c r="F519" s="381"/>
      <c r="G519" s="381"/>
      <c r="H519" s="381"/>
      <c r="I519" s="381"/>
      <c r="J519" s="381"/>
      <c r="K519" s="381"/>
      <c r="L519" s="381"/>
      <c r="M519" s="381"/>
      <c r="N519" s="381"/>
      <c r="O519" s="381"/>
      <c r="P519" s="381"/>
      <c r="Q519" s="381"/>
      <c r="R519" s="381"/>
      <c r="S519" s="381"/>
      <c r="T519" s="381"/>
      <c r="U519" s="381"/>
      <c r="V519" s="381"/>
      <c r="W519" s="381"/>
      <c r="X519" s="381"/>
      <c r="Y519" s="381"/>
      <c r="Z519" s="381"/>
    </row>
    <row r="520">
      <c r="A520" s="381"/>
      <c r="B520" s="381"/>
      <c r="C520" s="381"/>
      <c r="D520" s="381"/>
      <c r="E520" s="381"/>
      <c r="F520" s="381"/>
      <c r="G520" s="381"/>
      <c r="H520" s="381"/>
      <c r="I520" s="381"/>
      <c r="J520" s="381"/>
      <c r="K520" s="381"/>
      <c r="L520" s="381"/>
      <c r="M520" s="381"/>
      <c r="N520" s="381"/>
      <c r="O520" s="381"/>
      <c r="P520" s="381"/>
      <c r="Q520" s="381"/>
      <c r="R520" s="381"/>
      <c r="S520" s="381"/>
      <c r="T520" s="381"/>
      <c r="U520" s="381"/>
      <c r="V520" s="381"/>
      <c r="W520" s="381"/>
      <c r="X520" s="381"/>
      <c r="Y520" s="381"/>
      <c r="Z520" s="381"/>
    </row>
    <row r="521">
      <c r="A521" s="381"/>
      <c r="B521" s="381"/>
      <c r="C521" s="381"/>
      <c r="D521" s="381"/>
      <c r="E521" s="381"/>
      <c r="F521" s="381"/>
      <c r="G521" s="381"/>
      <c r="H521" s="381"/>
      <c r="I521" s="381"/>
      <c r="J521" s="381"/>
      <c r="K521" s="381"/>
      <c r="L521" s="381"/>
      <c r="M521" s="381"/>
      <c r="N521" s="381"/>
      <c r="O521" s="381"/>
      <c r="P521" s="381"/>
      <c r="Q521" s="381"/>
      <c r="R521" s="381"/>
      <c r="S521" s="381"/>
      <c r="T521" s="381"/>
      <c r="U521" s="381"/>
      <c r="V521" s="381"/>
      <c r="W521" s="381"/>
      <c r="X521" s="381"/>
      <c r="Y521" s="381"/>
      <c r="Z521" s="381"/>
    </row>
    <row r="522">
      <c r="A522" s="381"/>
      <c r="B522" s="381"/>
      <c r="C522" s="381"/>
      <c r="D522" s="381"/>
      <c r="E522" s="381"/>
      <c r="F522" s="381"/>
      <c r="G522" s="381"/>
      <c r="H522" s="381"/>
      <c r="I522" s="381"/>
      <c r="J522" s="381"/>
      <c r="K522" s="381"/>
      <c r="L522" s="381"/>
      <c r="M522" s="381"/>
      <c r="N522" s="381"/>
      <c r="O522" s="381"/>
      <c r="P522" s="381"/>
      <c r="Q522" s="381"/>
      <c r="R522" s="381"/>
      <c r="S522" s="381"/>
      <c r="T522" s="381"/>
      <c r="U522" s="381"/>
      <c r="V522" s="381"/>
      <c r="W522" s="381"/>
      <c r="X522" s="381"/>
      <c r="Y522" s="381"/>
      <c r="Z522" s="381"/>
    </row>
    <row r="523">
      <c r="A523" s="381"/>
      <c r="B523" s="381"/>
      <c r="C523" s="381"/>
      <c r="D523" s="381"/>
      <c r="E523" s="381"/>
      <c r="F523" s="381"/>
      <c r="G523" s="381"/>
      <c r="H523" s="381"/>
      <c r="I523" s="381"/>
      <c r="J523" s="381"/>
      <c r="K523" s="381"/>
      <c r="L523" s="381"/>
      <c r="M523" s="381"/>
      <c r="N523" s="381"/>
      <c r="O523" s="381"/>
      <c r="P523" s="381"/>
      <c r="Q523" s="381"/>
      <c r="R523" s="381"/>
      <c r="S523" s="381"/>
      <c r="T523" s="381"/>
      <c r="U523" s="381"/>
      <c r="V523" s="381"/>
      <c r="W523" s="381"/>
      <c r="X523" s="381"/>
      <c r="Y523" s="381"/>
      <c r="Z523" s="381"/>
    </row>
    <row r="524">
      <c r="A524" s="381"/>
      <c r="B524" s="381"/>
      <c r="C524" s="381"/>
      <c r="D524" s="381"/>
      <c r="E524" s="381"/>
      <c r="F524" s="381"/>
      <c r="G524" s="381"/>
      <c r="H524" s="381"/>
      <c r="I524" s="381"/>
      <c r="J524" s="381"/>
      <c r="K524" s="381"/>
      <c r="L524" s="381"/>
      <c r="M524" s="381"/>
      <c r="N524" s="381"/>
      <c r="O524" s="381"/>
      <c r="P524" s="381"/>
      <c r="Q524" s="381"/>
      <c r="R524" s="381"/>
      <c r="S524" s="381"/>
      <c r="T524" s="381"/>
      <c r="U524" s="381"/>
      <c r="V524" s="381"/>
      <c r="W524" s="381"/>
      <c r="X524" s="381"/>
      <c r="Y524" s="381"/>
      <c r="Z524" s="381"/>
    </row>
    <row r="525">
      <c r="A525" s="381"/>
      <c r="B525" s="381"/>
      <c r="C525" s="381"/>
      <c r="D525" s="381"/>
      <c r="E525" s="381"/>
      <c r="F525" s="381"/>
      <c r="G525" s="381"/>
      <c r="H525" s="381"/>
      <c r="I525" s="381"/>
      <c r="J525" s="381"/>
      <c r="K525" s="381"/>
      <c r="L525" s="381"/>
      <c r="M525" s="381"/>
      <c r="N525" s="381"/>
      <c r="O525" s="381"/>
      <c r="P525" s="381"/>
      <c r="Q525" s="381"/>
      <c r="R525" s="381"/>
      <c r="S525" s="381"/>
      <c r="T525" s="381"/>
      <c r="U525" s="381"/>
      <c r="V525" s="381"/>
      <c r="W525" s="381"/>
      <c r="X525" s="381"/>
      <c r="Y525" s="381"/>
      <c r="Z525" s="381"/>
    </row>
    <row r="526">
      <c r="A526" s="381"/>
      <c r="B526" s="381"/>
      <c r="C526" s="381"/>
      <c r="D526" s="381"/>
      <c r="E526" s="381"/>
      <c r="F526" s="381"/>
      <c r="G526" s="381"/>
      <c r="H526" s="381"/>
      <c r="I526" s="381"/>
      <c r="J526" s="381"/>
      <c r="K526" s="381"/>
      <c r="L526" s="381"/>
      <c r="M526" s="381"/>
      <c r="N526" s="381"/>
      <c r="O526" s="381"/>
      <c r="P526" s="381"/>
      <c r="Q526" s="381"/>
      <c r="R526" s="381"/>
      <c r="S526" s="381"/>
      <c r="T526" s="381"/>
      <c r="U526" s="381"/>
      <c r="V526" s="381"/>
      <c r="W526" s="381"/>
      <c r="X526" s="381"/>
      <c r="Y526" s="381"/>
      <c r="Z526" s="381"/>
    </row>
    <row r="527">
      <c r="A527" s="381"/>
      <c r="B527" s="381"/>
      <c r="C527" s="381"/>
      <c r="D527" s="381"/>
      <c r="E527" s="381"/>
      <c r="F527" s="381"/>
      <c r="G527" s="381"/>
      <c r="H527" s="381"/>
      <c r="I527" s="381"/>
      <c r="J527" s="381"/>
      <c r="K527" s="381"/>
      <c r="L527" s="381"/>
      <c r="M527" s="381"/>
      <c r="N527" s="381"/>
      <c r="O527" s="381"/>
      <c r="P527" s="381"/>
      <c r="Q527" s="381"/>
      <c r="R527" s="381"/>
      <c r="S527" s="381"/>
      <c r="T527" s="381"/>
      <c r="U527" s="381"/>
      <c r="V527" s="381"/>
      <c r="W527" s="381"/>
      <c r="X527" s="381"/>
      <c r="Y527" s="381"/>
      <c r="Z527" s="381"/>
    </row>
    <row r="528">
      <c r="A528" s="381"/>
      <c r="B528" s="381"/>
      <c r="C528" s="381"/>
      <c r="D528" s="381"/>
      <c r="E528" s="381"/>
      <c r="F528" s="381"/>
      <c r="G528" s="381"/>
      <c r="H528" s="381"/>
      <c r="I528" s="381"/>
      <c r="J528" s="381"/>
      <c r="K528" s="381"/>
      <c r="L528" s="381"/>
      <c r="M528" s="381"/>
      <c r="N528" s="381"/>
      <c r="O528" s="381"/>
      <c r="P528" s="381"/>
      <c r="Q528" s="381"/>
      <c r="R528" s="381"/>
      <c r="S528" s="381"/>
      <c r="T528" s="381"/>
      <c r="U528" s="381"/>
      <c r="V528" s="381"/>
      <c r="W528" s="381"/>
      <c r="X528" s="381"/>
      <c r="Y528" s="381"/>
      <c r="Z528" s="381"/>
    </row>
    <row r="529">
      <c r="A529" s="381"/>
      <c r="B529" s="381"/>
      <c r="C529" s="381"/>
      <c r="D529" s="381"/>
      <c r="E529" s="381"/>
      <c r="F529" s="381"/>
      <c r="G529" s="381"/>
      <c r="H529" s="381"/>
      <c r="I529" s="381"/>
      <c r="J529" s="381"/>
      <c r="K529" s="381"/>
      <c r="L529" s="381"/>
      <c r="M529" s="381"/>
      <c r="N529" s="381"/>
      <c r="O529" s="381"/>
      <c r="P529" s="381"/>
      <c r="Q529" s="381"/>
      <c r="R529" s="381"/>
      <c r="S529" s="381"/>
      <c r="T529" s="381"/>
      <c r="U529" s="381"/>
      <c r="V529" s="381"/>
      <c r="W529" s="381"/>
      <c r="X529" s="381"/>
      <c r="Y529" s="381"/>
      <c r="Z529" s="381"/>
    </row>
    <row r="530">
      <c r="A530" s="381"/>
      <c r="B530" s="381"/>
      <c r="C530" s="381"/>
      <c r="D530" s="381"/>
      <c r="E530" s="381"/>
      <c r="F530" s="381"/>
      <c r="G530" s="381"/>
      <c r="H530" s="381"/>
      <c r="I530" s="381"/>
      <c r="J530" s="381"/>
      <c r="K530" s="381"/>
      <c r="L530" s="381"/>
      <c r="M530" s="381"/>
      <c r="N530" s="381"/>
      <c r="O530" s="381"/>
      <c r="P530" s="381"/>
      <c r="Q530" s="381"/>
      <c r="R530" s="381"/>
      <c r="S530" s="381"/>
      <c r="T530" s="381"/>
      <c r="U530" s="381"/>
      <c r="V530" s="381"/>
      <c r="W530" s="381"/>
      <c r="X530" s="381"/>
      <c r="Y530" s="381"/>
      <c r="Z530" s="381"/>
    </row>
    <row r="531">
      <c r="A531" s="381"/>
      <c r="B531" s="381"/>
      <c r="C531" s="381"/>
      <c r="D531" s="381"/>
      <c r="E531" s="381"/>
      <c r="F531" s="381"/>
      <c r="G531" s="381"/>
      <c r="H531" s="381"/>
      <c r="I531" s="381"/>
      <c r="J531" s="381"/>
      <c r="K531" s="381"/>
      <c r="L531" s="381"/>
      <c r="M531" s="381"/>
      <c r="N531" s="381"/>
      <c r="O531" s="381"/>
      <c r="P531" s="381"/>
      <c r="Q531" s="381"/>
      <c r="R531" s="381"/>
      <c r="S531" s="381"/>
      <c r="T531" s="381"/>
      <c r="U531" s="381"/>
      <c r="V531" s="381"/>
      <c r="W531" s="381"/>
      <c r="X531" s="381"/>
      <c r="Y531" s="381"/>
      <c r="Z531" s="381"/>
    </row>
    <row r="532">
      <c r="A532" s="381"/>
      <c r="B532" s="381"/>
      <c r="C532" s="381"/>
      <c r="D532" s="381"/>
      <c r="E532" s="381"/>
      <c r="F532" s="381"/>
      <c r="G532" s="381"/>
      <c r="H532" s="381"/>
      <c r="I532" s="381"/>
      <c r="J532" s="381"/>
      <c r="K532" s="381"/>
      <c r="L532" s="381"/>
      <c r="M532" s="381"/>
      <c r="N532" s="381"/>
      <c r="O532" s="381"/>
      <c r="P532" s="381"/>
      <c r="Q532" s="381"/>
      <c r="R532" s="381"/>
      <c r="S532" s="381"/>
      <c r="T532" s="381"/>
      <c r="U532" s="381"/>
      <c r="V532" s="381"/>
      <c r="W532" s="381"/>
      <c r="X532" s="381"/>
      <c r="Y532" s="381"/>
      <c r="Z532" s="381"/>
    </row>
    <row r="533">
      <c r="A533" s="381"/>
      <c r="B533" s="381"/>
      <c r="C533" s="381"/>
      <c r="D533" s="381"/>
      <c r="E533" s="381"/>
      <c r="F533" s="381"/>
      <c r="G533" s="381"/>
      <c r="H533" s="381"/>
      <c r="I533" s="381"/>
      <c r="J533" s="381"/>
      <c r="K533" s="381"/>
      <c r="L533" s="381"/>
      <c r="M533" s="381"/>
      <c r="N533" s="381"/>
      <c r="O533" s="381"/>
      <c r="P533" s="381"/>
      <c r="Q533" s="381"/>
      <c r="R533" s="381"/>
      <c r="S533" s="381"/>
      <c r="T533" s="381"/>
      <c r="U533" s="381"/>
      <c r="V533" s="381"/>
      <c r="W533" s="381"/>
      <c r="X533" s="381"/>
      <c r="Y533" s="381"/>
      <c r="Z533" s="381"/>
    </row>
    <row r="534">
      <c r="A534" s="381"/>
      <c r="B534" s="381"/>
      <c r="C534" s="381"/>
      <c r="D534" s="381"/>
      <c r="E534" s="381"/>
      <c r="F534" s="381"/>
      <c r="G534" s="381"/>
      <c r="H534" s="381"/>
      <c r="I534" s="381"/>
      <c r="J534" s="381"/>
      <c r="K534" s="381"/>
      <c r="L534" s="381"/>
      <c r="M534" s="381"/>
      <c r="N534" s="381"/>
      <c r="O534" s="381"/>
      <c r="P534" s="381"/>
      <c r="Q534" s="381"/>
      <c r="R534" s="381"/>
      <c r="S534" s="381"/>
      <c r="T534" s="381"/>
      <c r="U534" s="381"/>
      <c r="V534" s="381"/>
      <c r="W534" s="381"/>
      <c r="X534" s="381"/>
      <c r="Y534" s="381"/>
      <c r="Z534" s="381"/>
    </row>
    <row r="535">
      <c r="A535" s="381"/>
      <c r="B535" s="381"/>
      <c r="C535" s="381"/>
      <c r="D535" s="381"/>
      <c r="E535" s="381"/>
      <c r="F535" s="381"/>
      <c r="G535" s="381"/>
      <c r="H535" s="381"/>
      <c r="I535" s="381"/>
      <c r="J535" s="381"/>
      <c r="K535" s="381"/>
      <c r="L535" s="381"/>
      <c r="M535" s="381"/>
      <c r="N535" s="381"/>
      <c r="O535" s="381"/>
      <c r="P535" s="381"/>
      <c r="Q535" s="381"/>
      <c r="R535" s="381"/>
      <c r="S535" s="381"/>
      <c r="T535" s="381"/>
      <c r="U535" s="381"/>
      <c r="V535" s="381"/>
      <c r="W535" s="381"/>
      <c r="X535" s="381"/>
      <c r="Y535" s="381"/>
      <c r="Z535" s="381"/>
    </row>
    <row r="536">
      <c r="A536" s="381"/>
      <c r="B536" s="381"/>
      <c r="C536" s="381"/>
      <c r="D536" s="381"/>
      <c r="E536" s="381"/>
      <c r="F536" s="381"/>
      <c r="G536" s="381"/>
      <c r="H536" s="381"/>
      <c r="I536" s="381"/>
      <c r="J536" s="381"/>
      <c r="K536" s="381"/>
      <c r="L536" s="381"/>
      <c r="M536" s="381"/>
      <c r="N536" s="381"/>
      <c r="O536" s="381"/>
      <c r="P536" s="381"/>
      <c r="Q536" s="381"/>
      <c r="R536" s="381"/>
      <c r="S536" s="381"/>
      <c r="T536" s="381"/>
      <c r="U536" s="381"/>
      <c r="V536" s="381"/>
      <c r="W536" s="381"/>
      <c r="X536" s="381"/>
      <c r="Y536" s="381"/>
      <c r="Z536" s="381"/>
    </row>
    <row r="537">
      <c r="A537" s="381"/>
      <c r="B537" s="381"/>
      <c r="C537" s="381"/>
      <c r="D537" s="381"/>
      <c r="E537" s="381"/>
      <c r="F537" s="381"/>
      <c r="G537" s="381"/>
      <c r="H537" s="381"/>
      <c r="I537" s="381"/>
      <c r="J537" s="381"/>
      <c r="K537" s="381"/>
      <c r="L537" s="381"/>
      <c r="M537" s="381"/>
      <c r="N537" s="381"/>
      <c r="O537" s="381"/>
      <c r="P537" s="381"/>
      <c r="Q537" s="381"/>
      <c r="R537" s="381"/>
      <c r="S537" s="381"/>
      <c r="T537" s="381"/>
      <c r="U537" s="381"/>
      <c r="V537" s="381"/>
      <c r="W537" s="381"/>
      <c r="X537" s="381"/>
      <c r="Y537" s="381"/>
      <c r="Z537" s="381"/>
    </row>
    <row r="538">
      <c r="A538" s="381"/>
      <c r="B538" s="381"/>
      <c r="C538" s="381"/>
      <c r="D538" s="381"/>
      <c r="E538" s="381"/>
      <c r="F538" s="381"/>
      <c r="G538" s="381"/>
      <c r="H538" s="381"/>
      <c r="I538" s="381"/>
      <c r="J538" s="381"/>
      <c r="K538" s="381"/>
      <c r="L538" s="381"/>
      <c r="M538" s="381"/>
      <c r="N538" s="381"/>
      <c r="O538" s="381"/>
      <c r="P538" s="381"/>
      <c r="Q538" s="381"/>
      <c r="R538" s="381"/>
      <c r="S538" s="381"/>
      <c r="T538" s="381"/>
      <c r="U538" s="381"/>
      <c r="V538" s="381"/>
      <c r="W538" s="381"/>
      <c r="X538" s="381"/>
      <c r="Y538" s="381"/>
      <c r="Z538" s="381"/>
    </row>
    <row r="539">
      <c r="A539" s="381"/>
      <c r="B539" s="381"/>
      <c r="C539" s="381"/>
      <c r="D539" s="381"/>
      <c r="E539" s="381"/>
      <c r="F539" s="381"/>
      <c r="G539" s="381"/>
      <c r="H539" s="381"/>
      <c r="I539" s="381"/>
      <c r="J539" s="381"/>
      <c r="K539" s="381"/>
      <c r="L539" s="381"/>
      <c r="M539" s="381"/>
      <c r="N539" s="381"/>
      <c r="O539" s="381"/>
      <c r="P539" s="381"/>
      <c r="Q539" s="381"/>
      <c r="R539" s="381"/>
      <c r="S539" s="381"/>
      <c r="T539" s="381"/>
      <c r="U539" s="381"/>
      <c r="V539" s="381"/>
      <c r="W539" s="381"/>
      <c r="X539" s="381"/>
      <c r="Y539" s="381"/>
      <c r="Z539" s="381"/>
    </row>
    <row r="540">
      <c r="A540" s="381"/>
      <c r="B540" s="381"/>
      <c r="C540" s="381"/>
      <c r="D540" s="381"/>
      <c r="E540" s="381"/>
      <c r="F540" s="381"/>
      <c r="G540" s="381"/>
      <c r="H540" s="381"/>
      <c r="I540" s="381"/>
      <c r="J540" s="381"/>
      <c r="K540" s="381"/>
      <c r="L540" s="381"/>
      <c r="M540" s="381"/>
      <c r="N540" s="381"/>
      <c r="O540" s="381"/>
      <c r="P540" s="381"/>
      <c r="Q540" s="381"/>
      <c r="R540" s="381"/>
      <c r="S540" s="381"/>
      <c r="T540" s="381"/>
      <c r="U540" s="381"/>
      <c r="V540" s="381"/>
      <c r="W540" s="381"/>
      <c r="X540" s="381"/>
      <c r="Y540" s="381"/>
      <c r="Z540" s="381"/>
    </row>
    <row r="541">
      <c r="A541" s="381"/>
      <c r="B541" s="381"/>
      <c r="C541" s="381"/>
      <c r="D541" s="381"/>
      <c r="E541" s="381"/>
      <c r="F541" s="381"/>
      <c r="G541" s="381"/>
      <c r="H541" s="381"/>
      <c r="I541" s="381"/>
      <c r="J541" s="381"/>
      <c r="K541" s="381"/>
      <c r="L541" s="381"/>
      <c r="M541" s="381"/>
      <c r="N541" s="381"/>
      <c r="O541" s="381"/>
      <c r="P541" s="381"/>
      <c r="Q541" s="381"/>
      <c r="R541" s="381"/>
      <c r="S541" s="381"/>
      <c r="T541" s="381"/>
      <c r="U541" s="381"/>
      <c r="V541" s="381"/>
      <c r="W541" s="381"/>
      <c r="X541" s="381"/>
      <c r="Y541" s="381"/>
      <c r="Z541" s="381"/>
    </row>
    <row r="542">
      <c r="A542" s="381"/>
      <c r="B542" s="381"/>
      <c r="C542" s="381"/>
      <c r="D542" s="381"/>
      <c r="E542" s="381"/>
      <c r="F542" s="381"/>
      <c r="G542" s="381"/>
      <c r="H542" s="381"/>
      <c r="I542" s="381"/>
      <c r="J542" s="381"/>
      <c r="K542" s="381"/>
      <c r="L542" s="381"/>
      <c r="M542" s="381"/>
      <c r="N542" s="381"/>
      <c r="O542" s="381"/>
      <c r="P542" s="381"/>
      <c r="Q542" s="381"/>
      <c r="R542" s="381"/>
      <c r="S542" s="381"/>
      <c r="T542" s="381"/>
      <c r="U542" s="381"/>
      <c r="V542" s="381"/>
      <c r="W542" s="381"/>
      <c r="X542" s="381"/>
      <c r="Y542" s="381"/>
      <c r="Z542" s="381"/>
    </row>
    <row r="543">
      <c r="A543" s="381"/>
      <c r="B543" s="381"/>
      <c r="C543" s="381"/>
      <c r="D543" s="381"/>
      <c r="E543" s="381"/>
      <c r="F543" s="381"/>
      <c r="G543" s="381"/>
      <c r="H543" s="381"/>
      <c r="I543" s="381"/>
      <c r="J543" s="381"/>
      <c r="K543" s="381"/>
      <c r="L543" s="381"/>
      <c r="M543" s="381"/>
      <c r="N543" s="381"/>
      <c r="O543" s="381"/>
      <c r="P543" s="381"/>
      <c r="Q543" s="381"/>
      <c r="R543" s="381"/>
      <c r="S543" s="381"/>
      <c r="T543" s="381"/>
      <c r="U543" s="381"/>
      <c r="V543" s="381"/>
      <c r="W543" s="381"/>
      <c r="X543" s="381"/>
      <c r="Y543" s="381"/>
      <c r="Z543" s="381"/>
    </row>
    <row r="544">
      <c r="A544" s="381"/>
      <c r="B544" s="381"/>
      <c r="C544" s="381"/>
      <c r="D544" s="381"/>
      <c r="E544" s="381"/>
      <c r="F544" s="381"/>
      <c r="G544" s="381"/>
      <c r="H544" s="381"/>
      <c r="I544" s="381"/>
      <c r="J544" s="381"/>
      <c r="K544" s="381"/>
      <c r="L544" s="381"/>
      <c r="M544" s="381"/>
      <c r="N544" s="381"/>
      <c r="O544" s="381"/>
      <c r="P544" s="381"/>
      <c r="Q544" s="381"/>
      <c r="R544" s="381"/>
      <c r="S544" s="381"/>
      <c r="T544" s="381"/>
      <c r="U544" s="381"/>
      <c r="V544" s="381"/>
      <c r="W544" s="381"/>
      <c r="X544" s="381"/>
      <c r="Y544" s="381"/>
      <c r="Z544" s="381"/>
    </row>
    <row r="545">
      <c r="A545" s="381"/>
      <c r="B545" s="381"/>
      <c r="C545" s="381"/>
      <c r="D545" s="381"/>
      <c r="E545" s="381"/>
      <c r="F545" s="381"/>
      <c r="G545" s="381"/>
      <c r="H545" s="381"/>
      <c r="I545" s="381"/>
      <c r="J545" s="381"/>
      <c r="K545" s="381"/>
      <c r="L545" s="381"/>
      <c r="M545" s="381"/>
      <c r="N545" s="381"/>
      <c r="O545" s="381"/>
      <c r="P545" s="381"/>
      <c r="Q545" s="381"/>
      <c r="R545" s="381"/>
      <c r="S545" s="381"/>
      <c r="T545" s="381"/>
      <c r="U545" s="381"/>
      <c r="V545" s="381"/>
      <c r="W545" s="381"/>
      <c r="X545" s="381"/>
      <c r="Y545" s="381"/>
      <c r="Z545" s="381"/>
    </row>
    <row r="546">
      <c r="A546" s="381"/>
      <c r="B546" s="381"/>
      <c r="C546" s="381"/>
      <c r="D546" s="381"/>
      <c r="E546" s="381"/>
      <c r="F546" s="381"/>
      <c r="G546" s="381"/>
      <c r="H546" s="381"/>
      <c r="I546" s="381"/>
      <c r="J546" s="381"/>
      <c r="K546" s="381"/>
      <c r="L546" s="381"/>
      <c r="M546" s="381"/>
      <c r="N546" s="381"/>
      <c r="O546" s="381"/>
      <c r="P546" s="381"/>
      <c r="Q546" s="381"/>
      <c r="R546" s="381"/>
      <c r="S546" s="381"/>
      <c r="T546" s="381"/>
      <c r="U546" s="381"/>
      <c r="V546" s="381"/>
      <c r="W546" s="381"/>
      <c r="X546" s="381"/>
      <c r="Y546" s="381"/>
      <c r="Z546" s="381"/>
    </row>
    <row r="547">
      <c r="A547" s="381"/>
      <c r="B547" s="381"/>
      <c r="C547" s="381"/>
      <c r="D547" s="381"/>
      <c r="E547" s="381"/>
      <c r="F547" s="381"/>
      <c r="G547" s="381"/>
      <c r="H547" s="381"/>
      <c r="I547" s="381"/>
      <c r="J547" s="381"/>
      <c r="K547" s="381"/>
      <c r="L547" s="381"/>
      <c r="M547" s="381"/>
      <c r="N547" s="381"/>
      <c r="O547" s="381"/>
      <c r="P547" s="381"/>
      <c r="Q547" s="381"/>
      <c r="R547" s="381"/>
      <c r="S547" s="381"/>
      <c r="T547" s="381"/>
      <c r="U547" s="381"/>
      <c r="V547" s="381"/>
      <c r="W547" s="381"/>
      <c r="X547" s="381"/>
      <c r="Y547" s="381"/>
      <c r="Z547" s="381"/>
    </row>
    <row r="548">
      <c r="A548" s="381"/>
      <c r="B548" s="381"/>
      <c r="C548" s="381"/>
      <c r="D548" s="381"/>
      <c r="E548" s="381"/>
      <c r="F548" s="381"/>
      <c r="G548" s="381"/>
      <c r="H548" s="381"/>
      <c r="I548" s="381"/>
      <c r="J548" s="381"/>
      <c r="K548" s="381"/>
      <c r="L548" s="381"/>
      <c r="M548" s="381"/>
      <c r="N548" s="381"/>
      <c r="O548" s="381"/>
      <c r="P548" s="381"/>
      <c r="Q548" s="381"/>
      <c r="R548" s="381"/>
      <c r="S548" s="381"/>
      <c r="T548" s="381"/>
      <c r="U548" s="381"/>
      <c r="V548" s="381"/>
      <c r="W548" s="381"/>
      <c r="X548" s="381"/>
      <c r="Y548" s="381"/>
      <c r="Z548" s="381"/>
    </row>
    <row r="549">
      <c r="A549" s="381"/>
      <c r="B549" s="381"/>
      <c r="C549" s="381"/>
      <c r="D549" s="381"/>
      <c r="E549" s="381"/>
      <c r="F549" s="381"/>
      <c r="G549" s="381"/>
      <c r="H549" s="381"/>
      <c r="I549" s="381"/>
      <c r="J549" s="381"/>
      <c r="K549" s="381"/>
      <c r="L549" s="381"/>
      <c r="M549" s="381"/>
      <c r="N549" s="381"/>
      <c r="O549" s="381"/>
      <c r="P549" s="381"/>
      <c r="Q549" s="381"/>
      <c r="R549" s="381"/>
      <c r="S549" s="381"/>
      <c r="T549" s="381"/>
      <c r="U549" s="381"/>
      <c r="V549" s="381"/>
      <c r="W549" s="381"/>
      <c r="X549" s="381"/>
      <c r="Y549" s="381"/>
      <c r="Z549" s="381"/>
    </row>
    <row r="550">
      <c r="A550" s="381"/>
      <c r="B550" s="381"/>
      <c r="C550" s="381"/>
      <c r="D550" s="381"/>
      <c r="E550" s="381"/>
      <c r="F550" s="381"/>
      <c r="G550" s="381"/>
      <c r="H550" s="381"/>
      <c r="I550" s="381"/>
      <c r="J550" s="381"/>
      <c r="K550" s="381"/>
      <c r="L550" s="381"/>
      <c r="M550" s="381"/>
      <c r="N550" s="381"/>
      <c r="O550" s="381"/>
      <c r="P550" s="381"/>
      <c r="Q550" s="381"/>
      <c r="R550" s="381"/>
      <c r="S550" s="381"/>
      <c r="T550" s="381"/>
      <c r="U550" s="381"/>
      <c r="V550" s="381"/>
      <c r="W550" s="381"/>
      <c r="X550" s="381"/>
      <c r="Y550" s="381"/>
      <c r="Z550" s="381"/>
    </row>
    <row r="551">
      <c r="A551" s="381"/>
      <c r="B551" s="381"/>
      <c r="C551" s="381"/>
      <c r="D551" s="381"/>
      <c r="E551" s="381"/>
      <c r="F551" s="381"/>
      <c r="G551" s="381"/>
      <c r="H551" s="381"/>
      <c r="I551" s="381"/>
      <c r="J551" s="381"/>
      <c r="K551" s="381"/>
      <c r="L551" s="381"/>
      <c r="M551" s="381"/>
      <c r="N551" s="381"/>
      <c r="O551" s="381"/>
      <c r="P551" s="381"/>
      <c r="Q551" s="381"/>
      <c r="R551" s="381"/>
      <c r="S551" s="381"/>
      <c r="T551" s="381"/>
      <c r="U551" s="381"/>
      <c r="V551" s="381"/>
      <c r="W551" s="381"/>
      <c r="X551" s="381"/>
      <c r="Y551" s="381"/>
      <c r="Z551" s="381"/>
    </row>
    <row r="552">
      <c r="A552" s="381"/>
      <c r="B552" s="381"/>
      <c r="C552" s="381"/>
      <c r="D552" s="381"/>
      <c r="E552" s="381"/>
      <c r="F552" s="381"/>
      <c r="G552" s="381"/>
      <c r="H552" s="381"/>
      <c r="I552" s="381"/>
      <c r="J552" s="381"/>
      <c r="K552" s="381"/>
      <c r="L552" s="381"/>
      <c r="M552" s="381"/>
      <c r="N552" s="381"/>
      <c r="O552" s="381"/>
      <c r="P552" s="381"/>
      <c r="Q552" s="381"/>
      <c r="R552" s="381"/>
      <c r="S552" s="381"/>
      <c r="T552" s="381"/>
      <c r="U552" s="381"/>
      <c r="V552" s="381"/>
      <c r="W552" s="381"/>
      <c r="X552" s="381"/>
      <c r="Y552" s="381"/>
      <c r="Z552" s="381"/>
    </row>
    <row r="553">
      <c r="A553" s="381"/>
      <c r="B553" s="381"/>
      <c r="C553" s="381"/>
      <c r="D553" s="381"/>
      <c r="E553" s="381"/>
      <c r="F553" s="381"/>
      <c r="G553" s="381"/>
      <c r="H553" s="381"/>
      <c r="I553" s="381"/>
      <c r="J553" s="381"/>
      <c r="K553" s="381"/>
      <c r="L553" s="381"/>
      <c r="M553" s="381"/>
      <c r="N553" s="381"/>
      <c r="O553" s="381"/>
      <c r="P553" s="381"/>
      <c r="Q553" s="381"/>
      <c r="R553" s="381"/>
      <c r="S553" s="381"/>
      <c r="T553" s="381"/>
      <c r="U553" s="381"/>
      <c r="V553" s="381"/>
      <c r="W553" s="381"/>
      <c r="X553" s="381"/>
      <c r="Y553" s="381"/>
      <c r="Z553" s="381"/>
    </row>
    <row r="554">
      <c r="A554" s="381"/>
      <c r="B554" s="381"/>
      <c r="C554" s="381"/>
      <c r="D554" s="381"/>
      <c r="E554" s="381"/>
      <c r="F554" s="381"/>
      <c r="G554" s="381"/>
      <c r="H554" s="381"/>
      <c r="I554" s="381"/>
      <c r="J554" s="381"/>
      <c r="K554" s="381"/>
      <c r="L554" s="381"/>
      <c r="M554" s="381"/>
      <c r="N554" s="381"/>
      <c r="O554" s="381"/>
      <c r="P554" s="381"/>
      <c r="Q554" s="381"/>
      <c r="R554" s="381"/>
      <c r="S554" s="381"/>
      <c r="T554" s="381"/>
      <c r="U554" s="381"/>
      <c r="V554" s="381"/>
      <c r="W554" s="381"/>
      <c r="X554" s="381"/>
      <c r="Y554" s="381"/>
      <c r="Z554" s="381"/>
    </row>
    <row r="555">
      <c r="A555" s="381"/>
      <c r="B555" s="381"/>
      <c r="C555" s="381"/>
      <c r="D555" s="381"/>
      <c r="E555" s="381"/>
      <c r="F555" s="381"/>
      <c r="G555" s="381"/>
      <c r="H555" s="381"/>
      <c r="I555" s="381"/>
      <c r="J555" s="381"/>
      <c r="K555" s="381"/>
      <c r="L555" s="381"/>
      <c r="M555" s="381"/>
      <c r="N555" s="381"/>
      <c r="O555" s="381"/>
      <c r="P555" s="381"/>
      <c r="Q555" s="381"/>
      <c r="R555" s="381"/>
      <c r="S555" s="381"/>
      <c r="T555" s="381"/>
      <c r="U555" s="381"/>
      <c r="V555" s="381"/>
      <c r="W555" s="381"/>
      <c r="X555" s="381"/>
      <c r="Y555" s="381"/>
      <c r="Z555" s="381"/>
    </row>
    <row r="556">
      <c r="A556" s="381"/>
      <c r="B556" s="381"/>
      <c r="C556" s="381"/>
      <c r="D556" s="381"/>
      <c r="E556" s="381"/>
      <c r="F556" s="381"/>
      <c r="G556" s="381"/>
      <c r="H556" s="381"/>
      <c r="I556" s="381"/>
      <c r="J556" s="381"/>
      <c r="K556" s="381"/>
      <c r="L556" s="381"/>
      <c r="M556" s="381"/>
      <c r="N556" s="381"/>
      <c r="O556" s="381"/>
      <c r="P556" s="381"/>
      <c r="Q556" s="381"/>
      <c r="R556" s="381"/>
      <c r="S556" s="381"/>
      <c r="T556" s="381"/>
      <c r="U556" s="381"/>
      <c r="V556" s="381"/>
      <c r="W556" s="381"/>
      <c r="X556" s="381"/>
      <c r="Y556" s="381"/>
      <c r="Z556" s="381"/>
    </row>
    <row r="557">
      <c r="A557" s="381"/>
      <c r="B557" s="381"/>
      <c r="C557" s="381"/>
      <c r="D557" s="381"/>
      <c r="E557" s="381"/>
      <c r="F557" s="381"/>
      <c r="G557" s="381"/>
      <c r="H557" s="381"/>
      <c r="I557" s="381"/>
      <c r="J557" s="381"/>
      <c r="K557" s="381"/>
      <c r="L557" s="381"/>
      <c r="M557" s="381"/>
      <c r="N557" s="381"/>
      <c r="O557" s="381"/>
      <c r="P557" s="381"/>
      <c r="Q557" s="381"/>
      <c r="R557" s="381"/>
      <c r="S557" s="381"/>
      <c r="T557" s="381"/>
      <c r="U557" s="381"/>
      <c r="V557" s="381"/>
      <c r="W557" s="381"/>
      <c r="X557" s="381"/>
      <c r="Y557" s="381"/>
      <c r="Z557" s="381"/>
    </row>
    <row r="558">
      <c r="A558" s="381"/>
      <c r="B558" s="381"/>
      <c r="C558" s="381"/>
      <c r="D558" s="381"/>
      <c r="E558" s="381"/>
      <c r="F558" s="381"/>
      <c r="G558" s="381"/>
      <c r="H558" s="381"/>
      <c r="I558" s="381"/>
      <c r="J558" s="381"/>
      <c r="K558" s="381"/>
      <c r="L558" s="381"/>
      <c r="M558" s="381"/>
      <c r="N558" s="381"/>
      <c r="O558" s="381"/>
      <c r="P558" s="381"/>
      <c r="Q558" s="381"/>
      <c r="R558" s="381"/>
      <c r="S558" s="381"/>
      <c r="T558" s="381"/>
      <c r="U558" s="381"/>
      <c r="V558" s="381"/>
      <c r="W558" s="381"/>
      <c r="X558" s="381"/>
      <c r="Y558" s="381"/>
      <c r="Z558" s="381"/>
    </row>
    <row r="559">
      <c r="A559" s="381"/>
      <c r="B559" s="381"/>
      <c r="C559" s="381"/>
      <c r="D559" s="381"/>
      <c r="E559" s="381"/>
      <c r="F559" s="381"/>
      <c r="G559" s="381"/>
      <c r="H559" s="381"/>
      <c r="I559" s="381"/>
      <c r="J559" s="381"/>
      <c r="K559" s="381"/>
      <c r="L559" s="381"/>
      <c r="M559" s="381"/>
      <c r="N559" s="381"/>
      <c r="O559" s="381"/>
      <c r="P559" s="381"/>
      <c r="Q559" s="381"/>
      <c r="R559" s="381"/>
      <c r="S559" s="381"/>
      <c r="T559" s="381"/>
      <c r="U559" s="381"/>
      <c r="V559" s="381"/>
      <c r="W559" s="381"/>
      <c r="X559" s="381"/>
      <c r="Y559" s="381"/>
      <c r="Z559" s="381"/>
    </row>
    <row r="560">
      <c r="A560" s="381"/>
      <c r="B560" s="381"/>
      <c r="C560" s="381"/>
      <c r="D560" s="381"/>
      <c r="E560" s="381"/>
      <c r="F560" s="381"/>
      <c r="G560" s="381"/>
      <c r="H560" s="381"/>
      <c r="I560" s="381"/>
      <c r="J560" s="381"/>
      <c r="K560" s="381"/>
      <c r="L560" s="381"/>
      <c r="M560" s="381"/>
      <c r="N560" s="381"/>
      <c r="O560" s="381"/>
      <c r="P560" s="381"/>
      <c r="Q560" s="381"/>
      <c r="R560" s="381"/>
      <c r="S560" s="381"/>
      <c r="T560" s="381"/>
      <c r="U560" s="381"/>
      <c r="V560" s="381"/>
      <c r="W560" s="381"/>
      <c r="X560" s="381"/>
      <c r="Y560" s="381"/>
      <c r="Z560" s="381"/>
    </row>
    <row r="561">
      <c r="A561" s="381"/>
      <c r="B561" s="381"/>
      <c r="C561" s="381"/>
      <c r="D561" s="381"/>
      <c r="E561" s="381"/>
      <c r="F561" s="381"/>
      <c r="G561" s="381"/>
      <c r="H561" s="381"/>
      <c r="I561" s="381"/>
      <c r="J561" s="381"/>
      <c r="K561" s="381"/>
      <c r="L561" s="381"/>
      <c r="M561" s="381"/>
      <c r="N561" s="381"/>
      <c r="O561" s="381"/>
      <c r="P561" s="381"/>
      <c r="Q561" s="381"/>
      <c r="R561" s="381"/>
      <c r="S561" s="381"/>
      <c r="T561" s="381"/>
      <c r="U561" s="381"/>
      <c r="V561" s="381"/>
      <c r="W561" s="381"/>
      <c r="X561" s="381"/>
      <c r="Y561" s="381"/>
      <c r="Z561" s="381"/>
    </row>
    <row r="562">
      <c r="A562" s="381"/>
      <c r="B562" s="381"/>
      <c r="C562" s="381"/>
      <c r="D562" s="381"/>
      <c r="E562" s="381"/>
      <c r="F562" s="381"/>
      <c r="G562" s="381"/>
      <c r="H562" s="381"/>
      <c r="I562" s="381"/>
      <c r="J562" s="381"/>
      <c r="K562" s="381"/>
      <c r="L562" s="381"/>
      <c r="M562" s="381"/>
      <c r="N562" s="381"/>
      <c r="O562" s="381"/>
      <c r="P562" s="381"/>
      <c r="Q562" s="381"/>
      <c r="R562" s="381"/>
      <c r="S562" s="381"/>
      <c r="T562" s="381"/>
      <c r="U562" s="381"/>
      <c r="V562" s="381"/>
      <c r="W562" s="381"/>
      <c r="X562" s="381"/>
      <c r="Y562" s="381"/>
      <c r="Z562" s="381"/>
    </row>
    <row r="563">
      <c r="A563" s="381"/>
      <c r="B563" s="381"/>
      <c r="C563" s="381"/>
      <c r="D563" s="381"/>
      <c r="E563" s="381"/>
      <c r="F563" s="381"/>
      <c r="G563" s="381"/>
      <c r="H563" s="381"/>
      <c r="I563" s="381"/>
      <c r="J563" s="381"/>
      <c r="K563" s="381"/>
      <c r="L563" s="381"/>
      <c r="M563" s="381"/>
      <c r="N563" s="381"/>
      <c r="O563" s="381"/>
      <c r="P563" s="381"/>
      <c r="Q563" s="381"/>
      <c r="R563" s="381"/>
      <c r="S563" s="381"/>
      <c r="T563" s="381"/>
      <c r="U563" s="381"/>
      <c r="V563" s="381"/>
      <c r="W563" s="381"/>
      <c r="X563" s="381"/>
      <c r="Y563" s="381"/>
      <c r="Z563" s="381"/>
    </row>
    <row r="564">
      <c r="A564" s="381"/>
      <c r="B564" s="381"/>
      <c r="C564" s="381"/>
      <c r="D564" s="381"/>
      <c r="E564" s="381"/>
      <c r="F564" s="381"/>
      <c r="G564" s="381"/>
      <c r="H564" s="381"/>
      <c r="I564" s="381"/>
      <c r="J564" s="381"/>
      <c r="K564" s="381"/>
      <c r="L564" s="381"/>
      <c r="M564" s="381"/>
      <c r="N564" s="381"/>
      <c r="O564" s="381"/>
      <c r="P564" s="381"/>
      <c r="Q564" s="381"/>
      <c r="R564" s="381"/>
      <c r="S564" s="381"/>
      <c r="T564" s="381"/>
      <c r="U564" s="381"/>
      <c r="V564" s="381"/>
      <c r="W564" s="381"/>
      <c r="X564" s="381"/>
      <c r="Y564" s="381"/>
      <c r="Z564" s="381"/>
    </row>
    <row r="565">
      <c r="A565" s="381"/>
      <c r="B565" s="381"/>
      <c r="C565" s="381"/>
      <c r="D565" s="381"/>
      <c r="E565" s="381"/>
      <c r="F565" s="381"/>
      <c r="G565" s="381"/>
      <c r="H565" s="381"/>
      <c r="I565" s="381"/>
      <c r="J565" s="381"/>
      <c r="K565" s="381"/>
      <c r="L565" s="381"/>
      <c r="M565" s="381"/>
      <c r="N565" s="381"/>
      <c r="O565" s="381"/>
      <c r="P565" s="381"/>
      <c r="Q565" s="381"/>
      <c r="R565" s="381"/>
      <c r="S565" s="381"/>
      <c r="T565" s="381"/>
      <c r="U565" s="381"/>
      <c r="V565" s="381"/>
      <c r="W565" s="381"/>
      <c r="X565" s="381"/>
      <c r="Y565" s="381"/>
      <c r="Z565" s="381"/>
    </row>
    <row r="566">
      <c r="A566" s="381"/>
      <c r="B566" s="381"/>
      <c r="C566" s="381"/>
      <c r="D566" s="381"/>
      <c r="E566" s="381"/>
      <c r="F566" s="381"/>
      <c r="G566" s="381"/>
      <c r="H566" s="381"/>
      <c r="I566" s="381"/>
      <c r="J566" s="381"/>
      <c r="K566" s="381"/>
      <c r="L566" s="381"/>
      <c r="M566" s="381"/>
      <c r="N566" s="381"/>
      <c r="O566" s="381"/>
      <c r="P566" s="381"/>
      <c r="Q566" s="381"/>
      <c r="R566" s="381"/>
      <c r="S566" s="381"/>
      <c r="T566" s="381"/>
      <c r="U566" s="381"/>
      <c r="V566" s="381"/>
      <c r="W566" s="381"/>
      <c r="X566" s="381"/>
      <c r="Y566" s="381"/>
      <c r="Z566" s="381"/>
    </row>
    <row r="567">
      <c r="A567" s="381"/>
      <c r="B567" s="381"/>
      <c r="C567" s="381"/>
      <c r="D567" s="381"/>
      <c r="E567" s="381"/>
      <c r="F567" s="381"/>
      <c r="G567" s="381"/>
      <c r="H567" s="381"/>
      <c r="I567" s="381"/>
      <c r="J567" s="381"/>
      <c r="K567" s="381"/>
      <c r="L567" s="381"/>
      <c r="M567" s="381"/>
      <c r="N567" s="381"/>
      <c r="O567" s="381"/>
      <c r="P567" s="381"/>
      <c r="Q567" s="381"/>
      <c r="R567" s="381"/>
      <c r="S567" s="381"/>
      <c r="T567" s="381"/>
      <c r="U567" s="381"/>
      <c r="V567" s="381"/>
      <c r="W567" s="381"/>
      <c r="X567" s="381"/>
      <c r="Y567" s="381"/>
      <c r="Z567" s="381"/>
    </row>
    <row r="568">
      <c r="A568" s="381"/>
      <c r="B568" s="381"/>
      <c r="C568" s="381"/>
      <c r="D568" s="381"/>
      <c r="E568" s="381"/>
      <c r="F568" s="381"/>
      <c r="G568" s="381"/>
      <c r="H568" s="381"/>
      <c r="I568" s="381"/>
      <c r="J568" s="381"/>
      <c r="K568" s="381"/>
      <c r="L568" s="381"/>
      <c r="M568" s="381"/>
      <c r="N568" s="381"/>
      <c r="O568" s="381"/>
      <c r="P568" s="381"/>
      <c r="Q568" s="381"/>
      <c r="R568" s="381"/>
      <c r="S568" s="381"/>
      <c r="T568" s="381"/>
      <c r="U568" s="381"/>
      <c r="V568" s="381"/>
      <c r="W568" s="381"/>
      <c r="X568" s="381"/>
      <c r="Y568" s="381"/>
      <c r="Z568" s="381"/>
    </row>
    <row r="569">
      <c r="A569" s="381"/>
      <c r="B569" s="381"/>
      <c r="C569" s="381"/>
      <c r="D569" s="381"/>
      <c r="E569" s="381"/>
      <c r="F569" s="381"/>
      <c r="G569" s="381"/>
      <c r="H569" s="381"/>
      <c r="I569" s="381"/>
      <c r="J569" s="381"/>
      <c r="K569" s="381"/>
      <c r="L569" s="381"/>
      <c r="M569" s="381"/>
      <c r="N569" s="381"/>
      <c r="O569" s="381"/>
      <c r="P569" s="381"/>
      <c r="Q569" s="381"/>
      <c r="R569" s="381"/>
      <c r="S569" s="381"/>
      <c r="T569" s="381"/>
      <c r="U569" s="381"/>
      <c r="V569" s="381"/>
      <c r="W569" s="381"/>
      <c r="X569" s="381"/>
      <c r="Y569" s="381"/>
      <c r="Z569" s="381"/>
    </row>
    <row r="570">
      <c r="A570" s="381"/>
      <c r="B570" s="381"/>
      <c r="C570" s="381"/>
      <c r="D570" s="381"/>
      <c r="E570" s="381"/>
      <c r="F570" s="381"/>
      <c r="G570" s="381"/>
      <c r="H570" s="381"/>
      <c r="I570" s="381"/>
      <c r="J570" s="381"/>
      <c r="K570" s="381"/>
      <c r="L570" s="381"/>
      <c r="M570" s="381"/>
      <c r="N570" s="381"/>
      <c r="O570" s="381"/>
      <c r="P570" s="381"/>
      <c r="Q570" s="381"/>
      <c r="R570" s="381"/>
      <c r="S570" s="381"/>
      <c r="T570" s="381"/>
      <c r="U570" s="381"/>
      <c r="V570" s="381"/>
      <c r="W570" s="381"/>
      <c r="X570" s="381"/>
      <c r="Y570" s="381"/>
      <c r="Z570" s="381"/>
    </row>
    <row r="571">
      <c r="A571" s="381"/>
      <c r="B571" s="381"/>
      <c r="C571" s="381"/>
      <c r="D571" s="381"/>
      <c r="E571" s="381"/>
      <c r="F571" s="381"/>
      <c r="G571" s="381"/>
      <c r="H571" s="381"/>
      <c r="I571" s="381"/>
      <c r="J571" s="381"/>
      <c r="K571" s="381"/>
      <c r="L571" s="381"/>
      <c r="M571" s="381"/>
      <c r="N571" s="381"/>
      <c r="O571" s="381"/>
      <c r="P571" s="381"/>
      <c r="Q571" s="381"/>
      <c r="R571" s="381"/>
      <c r="S571" s="381"/>
      <c r="T571" s="381"/>
      <c r="U571" s="381"/>
      <c r="V571" s="381"/>
      <c r="W571" s="381"/>
      <c r="X571" s="381"/>
      <c r="Y571" s="381"/>
      <c r="Z571" s="381"/>
    </row>
    <row r="572">
      <c r="A572" s="381"/>
      <c r="B572" s="381"/>
      <c r="C572" s="381"/>
      <c r="D572" s="381"/>
      <c r="E572" s="381"/>
      <c r="F572" s="381"/>
      <c r="G572" s="381"/>
      <c r="H572" s="381"/>
      <c r="I572" s="381"/>
      <c r="J572" s="381"/>
      <c r="K572" s="381"/>
      <c r="L572" s="381"/>
      <c r="M572" s="381"/>
      <c r="N572" s="381"/>
      <c r="O572" s="381"/>
      <c r="P572" s="381"/>
      <c r="Q572" s="381"/>
      <c r="R572" s="381"/>
      <c r="S572" s="381"/>
      <c r="T572" s="381"/>
      <c r="U572" s="381"/>
      <c r="V572" s="381"/>
      <c r="W572" s="381"/>
      <c r="X572" s="381"/>
      <c r="Y572" s="381"/>
      <c r="Z572" s="381"/>
    </row>
    <row r="573">
      <c r="A573" s="381"/>
      <c r="B573" s="381"/>
      <c r="C573" s="381"/>
      <c r="D573" s="381"/>
      <c r="E573" s="381"/>
      <c r="F573" s="381"/>
      <c r="G573" s="381"/>
      <c r="H573" s="381"/>
      <c r="I573" s="381"/>
      <c r="J573" s="381"/>
      <c r="K573" s="381"/>
      <c r="L573" s="381"/>
      <c r="M573" s="381"/>
      <c r="N573" s="381"/>
      <c r="O573" s="381"/>
      <c r="P573" s="381"/>
      <c r="Q573" s="381"/>
      <c r="R573" s="381"/>
      <c r="S573" s="381"/>
      <c r="T573" s="381"/>
      <c r="U573" s="381"/>
      <c r="V573" s="381"/>
      <c r="W573" s="381"/>
      <c r="X573" s="381"/>
      <c r="Y573" s="381"/>
      <c r="Z573" s="381"/>
    </row>
    <row r="574">
      <c r="A574" s="381"/>
      <c r="B574" s="381"/>
      <c r="C574" s="381"/>
      <c r="D574" s="381"/>
      <c r="E574" s="381"/>
      <c r="F574" s="381"/>
      <c r="G574" s="381"/>
      <c r="H574" s="381"/>
      <c r="I574" s="381"/>
      <c r="J574" s="381"/>
      <c r="K574" s="381"/>
      <c r="L574" s="381"/>
      <c r="M574" s="381"/>
      <c r="N574" s="381"/>
      <c r="O574" s="381"/>
      <c r="P574" s="381"/>
      <c r="Q574" s="381"/>
      <c r="R574" s="381"/>
      <c r="S574" s="381"/>
      <c r="T574" s="381"/>
      <c r="U574" s="381"/>
      <c r="V574" s="381"/>
      <c r="W574" s="381"/>
      <c r="X574" s="381"/>
      <c r="Y574" s="381"/>
      <c r="Z574" s="381"/>
    </row>
    <row r="575">
      <c r="A575" s="381"/>
      <c r="B575" s="381"/>
      <c r="C575" s="381"/>
      <c r="D575" s="381"/>
      <c r="E575" s="381"/>
      <c r="F575" s="381"/>
      <c r="G575" s="381"/>
      <c r="H575" s="381"/>
      <c r="I575" s="381"/>
      <c r="J575" s="381"/>
      <c r="K575" s="381"/>
      <c r="L575" s="381"/>
      <c r="M575" s="381"/>
      <c r="N575" s="381"/>
      <c r="O575" s="381"/>
      <c r="P575" s="381"/>
      <c r="Q575" s="381"/>
      <c r="R575" s="381"/>
      <c r="S575" s="381"/>
      <c r="T575" s="381"/>
      <c r="U575" s="381"/>
      <c r="V575" s="381"/>
      <c r="W575" s="381"/>
      <c r="X575" s="381"/>
      <c r="Y575" s="381"/>
      <c r="Z575" s="381"/>
    </row>
    <row r="576">
      <c r="A576" s="381"/>
      <c r="B576" s="381"/>
      <c r="C576" s="381"/>
      <c r="D576" s="381"/>
      <c r="E576" s="381"/>
      <c r="F576" s="381"/>
      <c r="G576" s="381"/>
      <c r="H576" s="381"/>
      <c r="I576" s="381"/>
      <c r="J576" s="381"/>
      <c r="K576" s="381"/>
      <c r="L576" s="381"/>
      <c r="M576" s="381"/>
      <c r="N576" s="381"/>
      <c r="O576" s="381"/>
      <c r="P576" s="381"/>
      <c r="Q576" s="381"/>
      <c r="R576" s="381"/>
      <c r="S576" s="381"/>
      <c r="T576" s="381"/>
      <c r="U576" s="381"/>
      <c r="V576" s="381"/>
      <c r="W576" s="381"/>
      <c r="X576" s="381"/>
      <c r="Y576" s="381"/>
      <c r="Z576" s="381"/>
    </row>
    <row r="577">
      <c r="A577" s="381"/>
      <c r="B577" s="381"/>
      <c r="C577" s="381"/>
      <c r="D577" s="381"/>
      <c r="E577" s="381"/>
      <c r="F577" s="381"/>
      <c r="G577" s="381"/>
      <c r="H577" s="381"/>
      <c r="I577" s="381"/>
      <c r="J577" s="381"/>
      <c r="K577" s="381"/>
      <c r="L577" s="381"/>
      <c r="M577" s="381"/>
      <c r="N577" s="381"/>
      <c r="O577" s="381"/>
      <c r="P577" s="381"/>
      <c r="Q577" s="381"/>
      <c r="R577" s="381"/>
      <c r="S577" s="381"/>
      <c r="T577" s="381"/>
      <c r="U577" s="381"/>
      <c r="V577" s="381"/>
      <c r="W577" s="381"/>
      <c r="X577" s="381"/>
      <c r="Y577" s="381"/>
      <c r="Z577" s="381"/>
    </row>
    <row r="578">
      <c r="A578" s="381"/>
      <c r="B578" s="381"/>
      <c r="C578" s="381"/>
      <c r="D578" s="381"/>
      <c r="E578" s="381"/>
      <c r="F578" s="381"/>
      <c r="G578" s="381"/>
      <c r="H578" s="381"/>
      <c r="I578" s="381"/>
      <c r="J578" s="381"/>
      <c r="K578" s="381"/>
      <c r="L578" s="381"/>
      <c r="M578" s="381"/>
      <c r="N578" s="381"/>
      <c r="O578" s="381"/>
      <c r="P578" s="381"/>
      <c r="Q578" s="381"/>
      <c r="R578" s="381"/>
      <c r="S578" s="381"/>
      <c r="T578" s="381"/>
      <c r="U578" s="381"/>
      <c r="V578" s="381"/>
      <c r="W578" s="381"/>
      <c r="X578" s="381"/>
      <c r="Y578" s="381"/>
      <c r="Z578" s="381"/>
    </row>
    <row r="579">
      <c r="A579" s="381"/>
      <c r="B579" s="381"/>
      <c r="C579" s="381"/>
      <c r="D579" s="381"/>
      <c r="E579" s="381"/>
      <c r="F579" s="381"/>
      <c r="G579" s="381"/>
      <c r="H579" s="381"/>
      <c r="I579" s="381"/>
      <c r="J579" s="381"/>
      <c r="K579" s="381"/>
      <c r="L579" s="381"/>
      <c r="M579" s="381"/>
      <c r="N579" s="381"/>
      <c r="O579" s="381"/>
      <c r="P579" s="381"/>
      <c r="Q579" s="381"/>
      <c r="R579" s="381"/>
      <c r="S579" s="381"/>
      <c r="T579" s="381"/>
      <c r="U579" s="381"/>
      <c r="V579" s="381"/>
      <c r="W579" s="381"/>
      <c r="X579" s="381"/>
      <c r="Y579" s="381"/>
      <c r="Z579" s="381"/>
    </row>
    <row r="580">
      <c r="A580" s="381"/>
      <c r="B580" s="381"/>
      <c r="C580" s="381"/>
      <c r="D580" s="381"/>
      <c r="E580" s="381"/>
      <c r="F580" s="381"/>
      <c r="G580" s="381"/>
      <c r="H580" s="381"/>
      <c r="I580" s="381"/>
      <c r="J580" s="381"/>
      <c r="K580" s="381"/>
      <c r="L580" s="381"/>
      <c r="M580" s="381"/>
      <c r="N580" s="381"/>
      <c r="O580" s="381"/>
      <c r="P580" s="381"/>
      <c r="Q580" s="381"/>
      <c r="R580" s="381"/>
      <c r="S580" s="381"/>
      <c r="T580" s="381"/>
      <c r="U580" s="381"/>
      <c r="V580" s="381"/>
      <c r="W580" s="381"/>
      <c r="X580" s="381"/>
      <c r="Y580" s="381"/>
      <c r="Z580" s="381"/>
    </row>
    <row r="581">
      <c r="A581" s="381"/>
      <c r="B581" s="381"/>
      <c r="C581" s="381"/>
      <c r="D581" s="381"/>
      <c r="E581" s="381"/>
      <c r="F581" s="381"/>
      <c r="G581" s="381"/>
      <c r="H581" s="381"/>
      <c r="I581" s="381"/>
      <c r="J581" s="381"/>
      <c r="K581" s="381"/>
      <c r="L581" s="381"/>
      <c r="M581" s="381"/>
      <c r="N581" s="381"/>
      <c r="O581" s="381"/>
      <c r="P581" s="381"/>
      <c r="Q581" s="381"/>
      <c r="R581" s="381"/>
      <c r="S581" s="381"/>
      <c r="T581" s="381"/>
      <c r="U581" s="381"/>
      <c r="V581" s="381"/>
      <c r="W581" s="381"/>
      <c r="X581" s="381"/>
      <c r="Y581" s="381"/>
      <c r="Z581" s="381"/>
    </row>
    <row r="582">
      <c r="A582" s="381"/>
      <c r="B582" s="381"/>
      <c r="C582" s="381"/>
      <c r="D582" s="381"/>
      <c r="E582" s="381"/>
      <c r="F582" s="381"/>
      <c r="G582" s="381"/>
      <c r="H582" s="381"/>
      <c r="I582" s="381"/>
      <c r="J582" s="381"/>
      <c r="K582" s="381"/>
      <c r="L582" s="381"/>
      <c r="M582" s="381"/>
      <c r="N582" s="381"/>
      <c r="O582" s="381"/>
      <c r="P582" s="381"/>
      <c r="Q582" s="381"/>
      <c r="R582" s="381"/>
      <c r="S582" s="381"/>
      <c r="T582" s="381"/>
      <c r="U582" s="381"/>
      <c r="V582" s="381"/>
      <c r="W582" s="381"/>
      <c r="X582" s="381"/>
      <c r="Y582" s="381"/>
      <c r="Z582" s="381"/>
    </row>
    <row r="583">
      <c r="A583" s="381"/>
      <c r="B583" s="381"/>
      <c r="C583" s="381"/>
      <c r="D583" s="381"/>
      <c r="E583" s="381"/>
      <c r="F583" s="381"/>
      <c r="G583" s="381"/>
      <c r="H583" s="381"/>
      <c r="I583" s="381"/>
      <c r="J583" s="381"/>
      <c r="K583" s="381"/>
      <c r="L583" s="381"/>
      <c r="M583" s="381"/>
      <c r="N583" s="381"/>
      <c r="O583" s="381"/>
      <c r="P583" s="381"/>
      <c r="Q583" s="381"/>
      <c r="R583" s="381"/>
      <c r="S583" s="381"/>
      <c r="T583" s="381"/>
      <c r="U583" s="381"/>
      <c r="V583" s="381"/>
      <c r="W583" s="381"/>
      <c r="X583" s="381"/>
      <c r="Y583" s="381"/>
      <c r="Z583" s="381"/>
    </row>
    <row r="584">
      <c r="A584" s="381"/>
      <c r="B584" s="381"/>
      <c r="C584" s="381"/>
      <c r="D584" s="381"/>
      <c r="E584" s="381"/>
      <c r="F584" s="381"/>
      <c r="G584" s="381"/>
      <c r="H584" s="381"/>
      <c r="I584" s="381"/>
      <c r="J584" s="381"/>
      <c r="K584" s="381"/>
      <c r="L584" s="381"/>
      <c r="M584" s="381"/>
      <c r="N584" s="381"/>
      <c r="O584" s="381"/>
      <c r="P584" s="381"/>
      <c r="Q584" s="381"/>
      <c r="R584" s="381"/>
      <c r="S584" s="381"/>
      <c r="T584" s="381"/>
      <c r="U584" s="381"/>
      <c r="V584" s="381"/>
      <c r="W584" s="381"/>
      <c r="X584" s="381"/>
      <c r="Y584" s="381"/>
      <c r="Z584" s="381"/>
    </row>
    <row r="585">
      <c r="A585" s="381"/>
      <c r="B585" s="381"/>
      <c r="C585" s="381"/>
      <c r="D585" s="381"/>
      <c r="E585" s="381"/>
      <c r="F585" s="381"/>
      <c r="G585" s="381"/>
      <c r="H585" s="381"/>
      <c r="I585" s="381"/>
      <c r="J585" s="381"/>
      <c r="K585" s="381"/>
      <c r="L585" s="381"/>
      <c r="M585" s="381"/>
      <c r="N585" s="381"/>
      <c r="O585" s="381"/>
      <c r="P585" s="381"/>
      <c r="Q585" s="381"/>
      <c r="R585" s="381"/>
      <c r="S585" s="381"/>
      <c r="T585" s="381"/>
      <c r="U585" s="381"/>
      <c r="V585" s="381"/>
      <c r="W585" s="381"/>
      <c r="X585" s="381"/>
      <c r="Y585" s="381"/>
      <c r="Z585" s="381"/>
    </row>
    <row r="586">
      <c r="A586" s="381"/>
      <c r="B586" s="381"/>
      <c r="C586" s="381"/>
      <c r="D586" s="381"/>
      <c r="E586" s="381"/>
      <c r="F586" s="381"/>
      <c r="G586" s="381"/>
      <c r="H586" s="381"/>
      <c r="I586" s="381"/>
      <c r="J586" s="381"/>
      <c r="K586" s="381"/>
      <c r="L586" s="381"/>
      <c r="M586" s="381"/>
      <c r="N586" s="381"/>
      <c r="O586" s="381"/>
      <c r="P586" s="381"/>
      <c r="Q586" s="381"/>
      <c r="R586" s="381"/>
      <c r="S586" s="381"/>
      <c r="T586" s="381"/>
      <c r="U586" s="381"/>
      <c r="V586" s="381"/>
      <c r="W586" s="381"/>
      <c r="X586" s="381"/>
      <c r="Y586" s="381"/>
      <c r="Z586" s="381"/>
    </row>
    <row r="587">
      <c r="A587" s="381"/>
      <c r="B587" s="381"/>
      <c r="C587" s="381"/>
      <c r="D587" s="381"/>
      <c r="E587" s="381"/>
      <c r="F587" s="381"/>
      <c r="G587" s="381"/>
      <c r="H587" s="381"/>
      <c r="I587" s="381"/>
      <c r="J587" s="381"/>
      <c r="K587" s="381"/>
      <c r="L587" s="381"/>
      <c r="M587" s="381"/>
      <c r="N587" s="381"/>
      <c r="O587" s="381"/>
      <c r="P587" s="381"/>
      <c r="Q587" s="381"/>
      <c r="R587" s="381"/>
      <c r="S587" s="381"/>
      <c r="T587" s="381"/>
      <c r="U587" s="381"/>
      <c r="V587" s="381"/>
      <c r="W587" s="381"/>
      <c r="X587" s="381"/>
      <c r="Y587" s="381"/>
      <c r="Z587" s="381"/>
    </row>
    <row r="588">
      <c r="A588" s="381"/>
      <c r="B588" s="381"/>
      <c r="C588" s="381"/>
      <c r="D588" s="381"/>
      <c r="E588" s="381"/>
      <c r="F588" s="381"/>
      <c r="G588" s="381"/>
      <c r="H588" s="381"/>
      <c r="I588" s="381"/>
      <c r="J588" s="381"/>
      <c r="K588" s="381"/>
      <c r="L588" s="381"/>
      <c r="M588" s="381"/>
      <c r="N588" s="381"/>
      <c r="O588" s="381"/>
      <c r="P588" s="381"/>
      <c r="Q588" s="381"/>
      <c r="R588" s="381"/>
      <c r="S588" s="381"/>
      <c r="T588" s="381"/>
      <c r="U588" s="381"/>
      <c r="V588" s="381"/>
      <c r="W588" s="381"/>
      <c r="X588" s="381"/>
      <c r="Y588" s="381"/>
      <c r="Z588" s="381"/>
    </row>
    <row r="589">
      <c r="A589" s="381"/>
      <c r="B589" s="381"/>
      <c r="C589" s="381"/>
      <c r="D589" s="381"/>
      <c r="E589" s="381"/>
      <c r="F589" s="381"/>
      <c r="G589" s="381"/>
      <c r="H589" s="381"/>
      <c r="I589" s="381"/>
      <c r="J589" s="381"/>
      <c r="K589" s="381"/>
      <c r="L589" s="381"/>
      <c r="M589" s="381"/>
      <c r="N589" s="381"/>
      <c r="O589" s="381"/>
      <c r="P589" s="381"/>
      <c r="Q589" s="381"/>
      <c r="R589" s="381"/>
      <c r="S589" s="381"/>
      <c r="T589" s="381"/>
      <c r="U589" s="381"/>
      <c r="V589" s="381"/>
      <c r="W589" s="381"/>
      <c r="X589" s="381"/>
      <c r="Y589" s="381"/>
      <c r="Z589" s="381"/>
    </row>
    <row r="590">
      <c r="A590" s="381"/>
      <c r="B590" s="381"/>
      <c r="C590" s="381"/>
      <c r="D590" s="381"/>
      <c r="E590" s="381"/>
      <c r="F590" s="381"/>
      <c r="G590" s="381"/>
      <c r="H590" s="381"/>
      <c r="I590" s="381"/>
      <c r="J590" s="381"/>
      <c r="K590" s="381"/>
      <c r="L590" s="381"/>
      <c r="M590" s="381"/>
      <c r="N590" s="381"/>
      <c r="O590" s="381"/>
      <c r="P590" s="381"/>
      <c r="Q590" s="381"/>
      <c r="R590" s="381"/>
      <c r="S590" s="381"/>
      <c r="T590" s="381"/>
      <c r="U590" s="381"/>
      <c r="V590" s="381"/>
      <c r="W590" s="381"/>
      <c r="X590" s="381"/>
      <c r="Y590" s="381"/>
      <c r="Z590" s="381"/>
    </row>
    <row r="591">
      <c r="A591" s="381"/>
      <c r="B591" s="381"/>
      <c r="C591" s="381"/>
      <c r="D591" s="381"/>
      <c r="E591" s="381"/>
      <c r="F591" s="381"/>
      <c r="G591" s="381"/>
      <c r="H591" s="381"/>
      <c r="I591" s="381"/>
      <c r="J591" s="381"/>
      <c r="K591" s="381"/>
      <c r="L591" s="381"/>
      <c r="M591" s="381"/>
      <c r="N591" s="381"/>
      <c r="O591" s="381"/>
      <c r="P591" s="381"/>
      <c r="Q591" s="381"/>
      <c r="R591" s="381"/>
      <c r="S591" s="381"/>
      <c r="T591" s="381"/>
      <c r="U591" s="381"/>
      <c r="V591" s="381"/>
      <c r="W591" s="381"/>
      <c r="X591" s="381"/>
      <c r="Y591" s="381"/>
      <c r="Z591" s="381"/>
    </row>
    <row r="592">
      <c r="A592" s="381"/>
      <c r="B592" s="381"/>
      <c r="C592" s="381"/>
      <c r="D592" s="381"/>
      <c r="E592" s="381"/>
      <c r="F592" s="381"/>
      <c r="G592" s="381"/>
      <c r="H592" s="381"/>
      <c r="I592" s="381"/>
      <c r="J592" s="381"/>
      <c r="K592" s="381"/>
      <c r="L592" s="381"/>
      <c r="M592" s="381"/>
      <c r="N592" s="381"/>
      <c r="O592" s="381"/>
      <c r="P592" s="381"/>
      <c r="Q592" s="381"/>
      <c r="R592" s="381"/>
      <c r="S592" s="381"/>
      <c r="T592" s="381"/>
      <c r="U592" s="381"/>
      <c r="V592" s="381"/>
      <c r="W592" s="381"/>
      <c r="X592" s="381"/>
      <c r="Y592" s="381"/>
      <c r="Z592" s="381"/>
    </row>
    <row r="593">
      <c r="A593" s="381"/>
      <c r="B593" s="381"/>
      <c r="C593" s="381"/>
      <c r="D593" s="381"/>
      <c r="E593" s="381"/>
      <c r="F593" s="381"/>
      <c r="G593" s="381"/>
      <c r="H593" s="381"/>
      <c r="I593" s="381"/>
      <c r="J593" s="381"/>
      <c r="K593" s="381"/>
      <c r="L593" s="381"/>
      <c r="M593" s="381"/>
      <c r="N593" s="381"/>
      <c r="O593" s="381"/>
      <c r="P593" s="381"/>
      <c r="Q593" s="381"/>
      <c r="R593" s="381"/>
      <c r="S593" s="381"/>
      <c r="T593" s="381"/>
      <c r="U593" s="381"/>
      <c r="V593" s="381"/>
      <c r="W593" s="381"/>
      <c r="X593" s="381"/>
      <c r="Y593" s="381"/>
      <c r="Z593" s="381"/>
    </row>
    <row r="594">
      <c r="A594" s="381"/>
      <c r="B594" s="381"/>
      <c r="C594" s="381"/>
      <c r="D594" s="381"/>
      <c r="E594" s="381"/>
      <c r="F594" s="381"/>
      <c r="G594" s="381"/>
      <c r="H594" s="381"/>
      <c r="I594" s="381"/>
      <c r="J594" s="381"/>
      <c r="K594" s="381"/>
      <c r="L594" s="381"/>
      <c r="M594" s="381"/>
      <c r="N594" s="381"/>
      <c r="O594" s="381"/>
      <c r="P594" s="381"/>
      <c r="Q594" s="381"/>
      <c r="R594" s="381"/>
      <c r="S594" s="381"/>
      <c r="T594" s="381"/>
      <c r="U594" s="381"/>
      <c r="V594" s="381"/>
      <c r="W594" s="381"/>
      <c r="X594" s="381"/>
      <c r="Y594" s="381"/>
      <c r="Z594" s="381"/>
    </row>
    <row r="595">
      <c r="A595" s="381"/>
      <c r="B595" s="381"/>
      <c r="C595" s="381"/>
      <c r="D595" s="381"/>
      <c r="E595" s="381"/>
      <c r="F595" s="381"/>
      <c r="G595" s="381"/>
      <c r="H595" s="381"/>
      <c r="I595" s="381"/>
      <c r="J595" s="381"/>
      <c r="K595" s="381"/>
      <c r="L595" s="381"/>
      <c r="M595" s="381"/>
      <c r="N595" s="381"/>
      <c r="O595" s="381"/>
      <c r="P595" s="381"/>
      <c r="Q595" s="381"/>
      <c r="R595" s="381"/>
      <c r="S595" s="381"/>
      <c r="T595" s="381"/>
      <c r="U595" s="381"/>
      <c r="V595" s="381"/>
      <c r="W595" s="381"/>
      <c r="X595" s="381"/>
      <c r="Y595" s="381"/>
      <c r="Z595" s="381"/>
    </row>
    <row r="596">
      <c r="A596" s="381"/>
      <c r="B596" s="381"/>
      <c r="C596" s="381"/>
      <c r="D596" s="381"/>
      <c r="E596" s="381"/>
      <c r="F596" s="381"/>
      <c r="G596" s="381"/>
      <c r="H596" s="381"/>
      <c r="I596" s="381"/>
      <c r="J596" s="381"/>
      <c r="K596" s="381"/>
      <c r="L596" s="381"/>
      <c r="M596" s="381"/>
      <c r="N596" s="381"/>
      <c r="O596" s="381"/>
      <c r="P596" s="381"/>
      <c r="Q596" s="381"/>
      <c r="R596" s="381"/>
      <c r="S596" s="381"/>
      <c r="T596" s="381"/>
      <c r="U596" s="381"/>
      <c r="V596" s="381"/>
      <c r="W596" s="381"/>
      <c r="X596" s="381"/>
      <c r="Y596" s="381"/>
      <c r="Z596" s="381"/>
    </row>
    <row r="597">
      <c r="A597" s="381"/>
      <c r="B597" s="381"/>
      <c r="C597" s="381"/>
      <c r="D597" s="381"/>
      <c r="E597" s="381"/>
      <c r="F597" s="381"/>
      <c r="G597" s="381"/>
      <c r="H597" s="381"/>
      <c r="I597" s="381"/>
      <c r="J597" s="381"/>
      <c r="K597" s="381"/>
      <c r="L597" s="381"/>
      <c r="M597" s="381"/>
      <c r="N597" s="381"/>
      <c r="O597" s="381"/>
      <c r="P597" s="381"/>
      <c r="Q597" s="381"/>
      <c r="R597" s="381"/>
      <c r="S597" s="381"/>
      <c r="T597" s="381"/>
      <c r="U597" s="381"/>
      <c r="V597" s="381"/>
      <c r="W597" s="381"/>
      <c r="X597" s="381"/>
      <c r="Y597" s="381"/>
      <c r="Z597" s="381"/>
    </row>
    <row r="598">
      <c r="A598" s="381"/>
      <c r="B598" s="381"/>
      <c r="C598" s="381"/>
      <c r="D598" s="381"/>
      <c r="E598" s="381"/>
      <c r="F598" s="381"/>
      <c r="G598" s="381"/>
      <c r="H598" s="381"/>
      <c r="I598" s="381"/>
      <c r="J598" s="381"/>
      <c r="K598" s="381"/>
      <c r="L598" s="381"/>
      <c r="M598" s="381"/>
      <c r="N598" s="381"/>
      <c r="O598" s="381"/>
      <c r="P598" s="381"/>
      <c r="Q598" s="381"/>
      <c r="R598" s="381"/>
      <c r="S598" s="381"/>
      <c r="T598" s="381"/>
      <c r="U598" s="381"/>
      <c r="V598" s="381"/>
      <c r="W598" s="381"/>
      <c r="X598" s="381"/>
      <c r="Y598" s="381"/>
      <c r="Z598" s="381"/>
    </row>
    <row r="599">
      <c r="A599" s="381"/>
      <c r="B599" s="381"/>
      <c r="C599" s="381"/>
      <c r="D599" s="381"/>
      <c r="E599" s="381"/>
      <c r="F599" s="381"/>
      <c r="G599" s="381"/>
      <c r="H599" s="381"/>
      <c r="I599" s="381"/>
      <c r="J599" s="381"/>
      <c r="K599" s="381"/>
      <c r="L599" s="381"/>
      <c r="M599" s="381"/>
      <c r="N599" s="381"/>
      <c r="O599" s="381"/>
      <c r="P599" s="381"/>
      <c r="Q599" s="381"/>
      <c r="R599" s="381"/>
      <c r="S599" s="381"/>
      <c r="T599" s="381"/>
      <c r="U599" s="381"/>
      <c r="V599" s="381"/>
      <c r="W599" s="381"/>
      <c r="X599" s="381"/>
      <c r="Y599" s="381"/>
      <c r="Z599" s="381"/>
    </row>
    <row r="600">
      <c r="A600" s="381"/>
      <c r="B600" s="381"/>
      <c r="C600" s="381"/>
      <c r="D600" s="381"/>
      <c r="E600" s="381"/>
      <c r="F600" s="381"/>
      <c r="G600" s="381"/>
      <c r="H600" s="381"/>
      <c r="I600" s="381"/>
      <c r="J600" s="381"/>
      <c r="K600" s="381"/>
      <c r="L600" s="381"/>
      <c r="M600" s="381"/>
      <c r="N600" s="381"/>
      <c r="O600" s="381"/>
      <c r="P600" s="381"/>
      <c r="Q600" s="381"/>
      <c r="R600" s="381"/>
      <c r="S600" s="381"/>
      <c r="T600" s="381"/>
      <c r="U600" s="381"/>
      <c r="V600" s="381"/>
      <c r="W600" s="381"/>
      <c r="X600" s="381"/>
      <c r="Y600" s="381"/>
      <c r="Z600" s="381"/>
    </row>
    <row r="601">
      <c r="A601" s="381"/>
      <c r="B601" s="381"/>
      <c r="C601" s="381"/>
      <c r="D601" s="381"/>
      <c r="E601" s="381"/>
      <c r="F601" s="381"/>
      <c r="G601" s="381"/>
      <c r="H601" s="381"/>
      <c r="I601" s="381"/>
      <c r="J601" s="381"/>
      <c r="K601" s="381"/>
      <c r="L601" s="381"/>
      <c r="M601" s="381"/>
      <c r="N601" s="381"/>
      <c r="O601" s="381"/>
      <c r="P601" s="381"/>
      <c r="Q601" s="381"/>
      <c r="R601" s="381"/>
      <c r="S601" s="381"/>
      <c r="T601" s="381"/>
      <c r="U601" s="381"/>
      <c r="V601" s="381"/>
      <c r="W601" s="381"/>
      <c r="X601" s="381"/>
      <c r="Y601" s="381"/>
      <c r="Z601" s="381"/>
    </row>
    <row r="602">
      <c r="A602" s="381"/>
      <c r="B602" s="381"/>
      <c r="C602" s="381"/>
      <c r="D602" s="381"/>
      <c r="E602" s="381"/>
      <c r="F602" s="381"/>
      <c r="G602" s="381"/>
      <c r="H602" s="381"/>
      <c r="I602" s="381"/>
      <c r="J602" s="381"/>
      <c r="K602" s="381"/>
      <c r="L602" s="381"/>
      <c r="M602" s="381"/>
      <c r="N602" s="381"/>
      <c r="O602" s="381"/>
      <c r="P602" s="381"/>
      <c r="Q602" s="381"/>
      <c r="R602" s="381"/>
      <c r="S602" s="381"/>
      <c r="T602" s="381"/>
      <c r="U602" s="381"/>
      <c r="V602" s="381"/>
      <c r="W602" s="381"/>
      <c r="X602" s="381"/>
      <c r="Y602" s="381"/>
      <c r="Z602" s="381"/>
    </row>
    <row r="603">
      <c r="A603" s="381"/>
      <c r="B603" s="381"/>
      <c r="C603" s="381"/>
      <c r="D603" s="381"/>
      <c r="E603" s="381"/>
      <c r="F603" s="381"/>
      <c r="G603" s="381"/>
      <c r="H603" s="381"/>
      <c r="I603" s="381"/>
      <c r="J603" s="381"/>
      <c r="K603" s="381"/>
      <c r="L603" s="381"/>
      <c r="M603" s="381"/>
      <c r="N603" s="381"/>
      <c r="O603" s="381"/>
      <c r="P603" s="381"/>
      <c r="Q603" s="381"/>
      <c r="R603" s="381"/>
      <c r="S603" s="381"/>
      <c r="T603" s="381"/>
      <c r="U603" s="381"/>
      <c r="V603" s="381"/>
      <c r="W603" s="381"/>
      <c r="X603" s="381"/>
      <c r="Y603" s="381"/>
      <c r="Z603" s="381"/>
    </row>
    <row r="604">
      <c r="A604" s="381"/>
      <c r="B604" s="381"/>
      <c r="C604" s="381"/>
      <c r="D604" s="381"/>
      <c r="E604" s="381"/>
      <c r="F604" s="381"/>
      <c r="G604" s="381"/>
      <c r="H604" s="381"/>
      <c r="I604" s="381"/>
      <c r="J604" s="381"/>
      <c r="K604" s="381"/>
      <c r="L604" s="381"/>
      <c r="M604" s="381"/>
      <c r="N604" s="381"/>
      <c r="O604" s="381"/>
      <c r="P604" s="381"/>
      <c r="Q604" s="381"/>
      <c r="R604" s="381"/>
      <c r="S604" s="381"/>
      <c r="T604" s="381"/>
      <c r="U604" s="381"/>
      <c r="V604" s="381"/>
      <c r="W604" s="381"/>
      <c r="X604" s="381"/>
      <c r="Y604" s="381"/>
      <c r="Z604" s="381"/>
    </row>
    <row r="605">
      <c r="A605" s="381"/>
      <c r="B605" s="381"/>
      <c r="C605" s="381"/>
      <c r="D605" s="381"/>
      <c r="E605" s="381"/>
      <c r="F605" s="381"/>
      <c r="G605" s="381"/>
      <c r="H605" s="381"/>
      <c r="I605" s="381"/>
      <c r="J605" s="381"/>
      <c r="K605" s="381"/>
      <c r="L605" s="381"/>
      <c r="M605" s="381"/>
      <c r="N605" s="381"/>
      <c r="O605" s="381"/>
      <c r="P605" s="381"/>
      <c r="Q605" s="381"/>
      <c r="R605" s="381"/>
      <c r="S605" s="381"/>
      <c r="T605" s="381"/>
      <c r="U605" s="381"/>
      <c r="V605" s="381"/>
      <c r="W605" s="381"/>
      <c r="X605" s="381"/>
      <c r="Y605" s="381"/>
      <c r="Z605" s="381"/>
    </row>
    <row r="606">
      <c r="A606" s="381"/>
      <c r="B606" s="381"/>
      <c r="C606" s="381"/>
      <c r="D606" s="381"/>
      <c r="E606" s="381"/>
      <c r="F606" s="381"/>
      <c r="G606" s="381"/>
      <c r="H606" s="381"/>
      <c r="I606" s="381"/>
      <c r="J606" s="381"/>
      <c r="K606" s="381"/>
      <c r="L606" s="381"/>
      <c r="M606" s="381"/>
      <c r="N606" s="381"/>
      <c r="O606" s="381"/>
      <c r="P606" s="381"/>
      <c r="Q606" s="381"/>
      <c r="R606" s="381"/>
      <c r="S606" s="381"/>
      <c r="T606" s="381"/>
      <c r="U606" s="381"/>
      <c r="V606" s="381"/>
      <c r="W606" s="381"/>
      <c r="X606" s="381"/>
      <c r="Y606" s="381"/>
      <c r="Z606" s="381"/>
    </row>
    <row r="607">
      <c r="A607" s="381"/>
      <c r="B607" s="381"/>
      <c r="C607" s="381"/>
      <c r="D607" s="381"/>
      <c r="E607" s="381"/>
      <c r="F607" s="381"/>
      <c r="G607" s="381"/>
      <c r="H607" s="381"/>
      <c r="I607" s="381"/>
      <c r="J607" s="381"/>
      <c r="K607" s="381"/>
      <c r="L607" s="381"/>
      <c r="M607" s="381"/>
      <c r="N607" s="381"/>
      <c r="O607" s="381"/>
      <c r="P607" s="381"/>
      <c r="Q607" s="381"/>
      <c r="R607" s="381"/>
      <c r="S607" s="381"/>
      <c r="T607" s="381"/>
      <c r="U607" s="381"/>
      <c r="V607" s="381"/>
      <c r="W607" s="381"/>
      <c r="X607" s="381"/>
      <c r="Y607" s="381"/>
      <c r="Z607" s="381"/>
    </row>
    <row r="608">
      <c r="A608" s="381"/>
      <c r="B608" s="381"/>
      <c r="C608" s="381"/>
      <c r="D608" s="381"/>
      <c r="E608" s="381"/>
      <c r="F608" s="381"/>
      <c r="G608" s="381"/>
      <c r="H608" s="381"/>
      <c r="I608" s="381"/>
      <c r="J608" s="381"/>
      <c r="K608" s="381"/>
      <c r="L608" s="381"/>
      <c r="M608" s="381"/>
      <c r="N608" s="381"/>
      <c r="O608" s="381"/>
      <c r="P608" s="381"/>
      <c r="Q608" s="381"/>
      <c r="R608" s="381"/>
      <c r="S608" s="381"/>
      <c r="T608" s="381"/>
      <c r="U608" s="381"/>
      <c r="V608" s="381"/>
      <c r="W608" s="381"/>
      <c r="X608" s="381"/>
      <c r="Y608" s="381"/>
      <c r="Z608" s="381"/>
    </row>
    <row r="609">
      <c r="A609" s="381"/>
      <c r="B609" s="381"/>
      <c r="C609" s="381"/>
      <c r="D609" s="381"/>
      <c r="E609" s="381"/>
      <c r="F609" s="381"/>
      <c r="G609" s="381"/>
      <c r="H609" s="381"/>
      <c r="I609" s="381"/>
      <c r="J609" s="381"/>
      <c r="K609" s="381"/>
      <c r="L609" s="381"/>
      <c r="M609" s="381"/>
      <c r="N609" s="381"/>
      <c r="O609" s="381"/>
      <c r="P609" s="381"/>
      <c r="Q609" s="381"/>
      <c r="R609" s="381"/>
      <c r="S609" s="381"/>
      <c r="T609" s="381"/>
      <c r="U609" s="381"/>
      <c r="V609" s="381"/>
      <c r="W609" s="381"/>
      <c r="X609" s="381"/>
      <c r="Y609" s="381"/>
      <c r="Z609" s="381"/>
    </row>
    <row r="610">
      <c r="A610" s="381"/>
      <c r="B610" s="381"/>
      <c r="C610" s="381"/>
      <c r="D610" s="381"/>
      <c r="E610" s="381"/>
      <c r="F610" s="381"/>
      <c r="G610" s="381"/>
      <c r="H610" s="381"/>
      <c r="I610" s="381"/>
      <c r="J610" s="381"/>
      <c r="K610" s="381"/>
      <c r="L610" s="381"/>
      <c r="M610" s="381"/>
      <c r="N610" s="381"/>
      <c r="O610" s="381"/>
      <c r="P610" s="381"/>
      <c r="Q610" s="381"/>
      <c r="R610" s="381"/>
      <c r="S610" s="381"/>
      <c r="T610" s="381"/>
      <c r="U610" s="381"/>
      <c r="V610" s="381"/>
      <c r="W610" s="381"/>
      <c r="X610" s="381"/>
      <c r="Y610" s="381"/>
      <c r="Z610" s="381"/>
    </row>
    <row r="611">
      <c r="A611" s="381"/>
      <c r="B611" s="381"/>
      <c r="C611" s="381"/>
      <c r="D611" s="381"/>
      <c r="E611" s="381"/>
      <c r="F611" s="381"/>
      <c r="G611" s="381"/>
      <c r="H611" s="381"/>
      <c r="I611" s="381"/>
      <c r="J611" s="381"/>
      <c r="K611" s="381"/>
      <c r="L611" s="381"/>
      <c r="M611" s="381"/>
      <c r="N611" s="381"/>
      <c r="O611" s="381"/>
      <c r="P611" s="381"/>
      <c r="Q611" s="381"/>
      <c r="R611" s="381"/>
      <c r="S611" s="381"/>
      <c r="T611" s="381"/>
      <c r="U611" s="381"/>
      <c r="V611" s="381"/>
      <c r="W611" s="381"/>
      <c r="X611" s="381"/>
      <c r="Y611" s="381"/>
      <c r="Z611" s="381"/>
    </row>
    <row r="612">
      <c r="A612" s="381"/>
      <c r="B612" s="381"/>
      <c r="C612" s="381"/>
      <c r="D612" s="381"/>
      <c r="E612" s="381"/>
      <c r="F612" s="381"/>
      <c r="G612" s="381"/>
      <c r="H612" s="381"/>
      <c r="I612" s="381"/>
      <c r="J612" s="381"/>
      <c r="K612" s="381"/>
      <c r="L612" s="381"/>
      <c r="M612" s="381"/>
      <c r="N612" s="381"/>
      <c r="O612" s="381"/>
      <c r="P612" s="381"/>
      <c r="Q612" s="381"/>
      <c r="R612" s="381"/>
      <c r="S612" s="381"/>
      <c r="T612" s="381"/>
      <c r="U612" s="381"/>
      <c r="V612" s="381"/>
      <c r="W612" s="381"/>
      <c r="X612" s="381"/>
      <c r="Y612" s="381"/>
      <c r="Z612" s="381"/>
    </row>
    <row r="613">
      <c r="A613" s="381"/>
      <c r="B613" s="381"/>
      <c r="C613" s="381"/>
      <c r="D613" s="381"/>
      <c r="E613" s="381"/>
      <c r="F613" s="381"/>
      <c r="G613" s="381"/>
      <c r="H613" s="381"/>
      <c r="I613" s="381"/>
      <c r="J613" s="381"/>
      <c r="K613" s="381"/>
      <c r="L613" s="381"/>
      <c r="M613" s="381"/>
      <c r="N613" s="381"/>
      <c r="O613" s="381"/>
      <c r="P613" s="381"/>
      <c r="Q613" s="381"/>
      <c r="R613" s="381"/>
      <c r="S613" s="381"/>
      <c r="T613" s="381"/>
      <c r="U613" s="381"/>
      <c r="V613" s="381"/>
      <c r="W613" s="381"/>
      <c r="X613" s="381"/>
      <c r="Y613" s="381"/>
      <c r="Z613" s="381"/>
    </row>
    <row r="614">
      <c r="A614" s="381"/>
      <c r="B614" s="381"/>
      <c r="C614" s="381"/>
      <c r="D614" s="381"/>
      <c r="E614" s="381"/>
      <c r="F614" s="381"/>
      <c r="G614" s="381"/>
      <c r="H614" s="381"/>
      <c r="I614" s="381"/>
      <c r="J614" s="381"/>
      <c r="K614" s="381"/>
      <c r="L614" s="381"/>
      <c r="M614" s="381"/>
      <c r="N614" s="381"/>
      <c r="O614" s="381"/>
      <c r="P614" s="381"/>
      <c r="Q614" s="381"/>
      <c r="R614" s="381"/>
      <c r="S614" s="381"/>
      <c r="T614" s="381"/>
      <c r="U614" s="381"/>
      <c r="V614" s="381"/>
      <c r="W614" s="381"/>
      <c r="X614" s="381"/>
      <c r="Y614" s="381"/>
      <c r="Z614" s="381"/>
    </row>
    <row r="615">
      <c r="A615" s="381"/>
      <c r="B615" s="381"/>
      <c r="C615" s="381"/>
      <c r="D615" s="381"/>
      <c r="E615" s="381"/>
      <c r="F615" s="381"/>
      <c r="G615" s="381"/>
      <c r="H615" s="381"/>
      <c r="I615" s="381"/>
      <c r="J615" s="381"/>
      <c r="K615" s="381"/>
      <c r="L615" s="381"/>
      <c r="M615" s="381"/>
      <c r="N615" s="381"/>
      <c r="O615" s="381"/>
      <c r="P615" s="381"/>
      <c r="Q615" s="381"/>
      <c r="R615" s="381"/>
      <c r="S615" s="381"/>
      <c r="T615" s="381"/>
      <c r="U615" s="381"/>
      <c r="V615" s="381"/>
      <c r="W615" s="381"/>
      <c r="X615" s="381"/>
      <c r="Y615" s="381"/>
      <c r="Z615" s="381"/>
    </row>
    <row r="616">
      <c r="A616" s="381"/>
      <c r="B616" s="381"/>
      <c r="C616" s="381"/>
      <c r="D616" s="381"/>
      <c r="E616" s="381"/>
      <c r="F616" s="381"/>
      <c r="G616" s="381"/>
      <c r="H616" s="381"/>
      <c r="I616" s="381"/>
      <c r="J616" s="381"/>
      <c r="K616" s="381"/>
      <c r="L616" s="381"/>
      <c r="M616" s="381"/>
      <c r="N616" s="381"/>
      <c r="O616" s="381"/>
      <c r="P616" s="381"/>
      <c r="Q616" s="381"/>
      <c r="R616" s="381"/>
      <c r="S616" s="381"/>
      <c r="T616" s="381"/>
      <c r="U616" s="381"/>
      <c r="V616" s="381"/>
      <c r="W616" s="381"/>
      <c r="X616" s="381"/>
      <c r="Y616" s="381"/>
      <c r="Z616" s="381"/>
    </row>
    <row r="617">
      <c r="A617" s="381"/>
      <c r="B617" s="381"/>
      <c r="C617" s="381"/>
      <c r="D617" s="381"/>
      <c r="E617" s="381"/>
      <c r="F617" s="381"/>
      <c r="G617" s="381"/>
      <c r="H617" s="381"/>
      <c r="I617" s="381"/>
      <c r="J617" s="381"/>
      <c r="K617" s="381"/>
      <c r="L617" s="381"/>
      <c r="M617" s="381"/>
      <c r="N617" s="381"/>
      <c r="O617" s="381"/>
      <c r="P617" s="381"/>
      <c r="Q617" s="381"/>
      <c r="R617" s="381"/>
      <c r="S617" s="381"/>
      <c r="T617" s="381"/>
      <c r="U617" s="381"/>
      <c r="V617" s="381"/>
      <c r="W617" s="381"/>
      <c r="X617" s="381"/>
      <c r="Y617" s="381"/>
      <c r="Z617" s="381"/>
    </row>
    <row r="618">
      <c r="A618" s="381"/>
      <c r="B618" s="381"/>
      <c r="C618" s="381"/>
      <c r="D618" s="381"/>
      <c r="E618" s="381"/>
      <c r="F618" s="381"/>
      <c r="G618" s="381"/>
      <c r="H618" s="381"/>
      <c r="I618" s="381"/>
      <c r="J618" s="381"/>
      <c r="K618" s="381"/>
      <c r="L618" s="381"/>
      <c r="M618" s="381"/>
      <c r="N618" s="381"/>
      <c r="O618" s="381"/>
      <c r="P618" s="381"/>
      <c r="Q618" s="381"/>
      <c r="R618" s="381"/>
      <c r="S618" s="381"/>
      <c r="T618" s="381"/>
      <c r="U618" s="381"/>
      <c r="V618" s="381"/>
      <c r="W618" s="381"/>
      <c r="X618" s="381"/>
      <c r="Y618" s="381"/>
      <c r="Z618" s="381"/>
    </row>
    <row r="619">
      <c r="A619" s="381"/>
      <c r="B619" s="381"/>
      <c r="C619" s="381"/>
      <c r="D619" s="381"/>
      <c r="E619" s="381"/>
      <c r="F619" s="381"/>
      <c r="G619" s="381"/>
      <c r="H619" s="381"/>
      <c r="I619" s="381"/>
      <c r="J619" s="381"/>
      <c r="K619" s="381"/>
      <c r="L619" s="381"/>
      <c r="M619" s="381"/>
      <c r="N619" s="381"/>
      <c r="O619" s="381"/>
      <c r="P619" s="381"/>
      <c r="Q619" s="381"/>
      <c r="R619" s="381"/>
      <c r="S619" s="381"/>
      <c r="T619" s="381"/>
      <c r="U619" s="381"/>
      <c r="V619" s="381"/>
      <c r="W619" s="381"/>
      <c r="X619" s="381"/>
      <c r="Y619" s="381"/>
      <c r="Z619" s="381"/>
    </row>
    <row r="620">
      <c r="A620" s="381"/>
      <c r="B620" s="381"/>
      <c r="C620" s="381"/>
      <c r="D620" s="381"/>
      <c r="E620" s="381"/>
      <c r="F620" s="381"/>
      <c r="G620" s="381"/>
      <c r="H620" s="381"/>
      <c r="I620" s="381"/>
      <c r="J620" s="381"/>
      <c r="K620" s="381"/>
      <c r="L620" s="381"/>
      <c r="M620" s="381"/>
      <c r="N620" s="381"/>
      <c r="O620" s="381"/>
      <c r="P620" s="381"/>
      <c r="Q620" s="381"/>
      <c r="R620" s="381"/>
      <c r="S620" s="381"/>
      <c r="T620" s="381"/>
      <c r="U620" s="381"/>
      <c r="V620" s="381"/>
      <c r="W620" s="381"/>
      <c r="X620" s="381"/>
      <c r="Y620" s="381"/>
      <c r="Z620" s="381"/>
    </row>
    <row r="621">
      <c r="A621" s="381"/>
      <c r="B621" s="381"/>
      <c r="C621" s="381"/>
      <c r="D621" s="381"/>
      <c r="E621" s="381"/>
      <c r="F621" s="381"/>
      <c r="G621" s="381"/>
      <c r="H621" s="381"/>
      <c r="I621" s="381"/>
      <c r="J621" s="381"/>
      <c r="K621" s="381"/>
      <c r="L621" s="381"/>
      <c r="M621" s="381"/>
      <c r="N621" s="381"/>
      <c r="O621" s="381"/>
      <c r="P621" s="381"/>
      <c r="Q621" s="381"/>
      <c r="R621" s="381"/>
      <c r="S621" s="381"/>
      <c r="T621" s="381"/>
      <c r="U621" s="381"/>
      <c r="V621" s="381"/>
      <c r="W621" s="381"/>
      <c r="X621" s="381"/>
      <c r="Y621" s="381"/>
      <c r="Z621" s="381"/>
    </row>
    <row r="622">
      <c r="A622" s="381"/>
      <c r="B622" s="381"/>
      <c r="C622" s="381"/>
      <c r="D622" s="381"/>
      <c r="E622" s="381"/>
      <c r="F622" s="381"/>
      <c r="G622" s="381"/>
      <c r="H622" s="381"/>
      <c r="I622" s="381"/>
      <c r="J622" s="381"/>
      <c r="K622" s="381"/>
      <c r="L622" s="381"/>
      <c r="M622" s="381"/>
      <c r="N622" s="381"/>
      <c r="O622" s="381"/>
      <c r="P622" s="381"/>
      <c r="Q622" s="381"/>
      <c r="R622" s="381"/>
      <c r="S622" s="381"/>
      <c r="T622" s="381"/>
      <c r="U622" s="381"/>
      <c r="V622" s="381"/>
      <c r="W622" s="381"/>
      <c r="X622" s="381"/>
      <c r="Y622" s="381"/>
      <c r="Z622" s="381"/>
    </row>
    <row r="623">
      <c r="A623" s="381"/>
      <c r="B623" s="381"/>
      <c r="C623" s="381"/>
      <c r="D623" s="381"/>
      <c r="E623" s="381"/>
      <c r="F623" s="381"/>
      <c r="G623" s="381"/>
      <c r="H623" s="381"/>
      <c r="I623" s="381"/>
      <c r="J623" s="381"/>
      <c r="K623" s="381"/>
      <c r="L623" s="381"/>
      <c r="M623" s="381"/>
      <c r="N623" s="381"/>
      <c r="O623" s="381"/>
      <c r="P623" s="381"/>
      <c r="Q623" s="381"/>
      <c r="R623" s="381"/>
      <c r="S623" s="381"/>
      <c r="T623" s="381"/>
      <c r="U623" s="381"/>
      <c r="V623" s="381"/>
      <c r="W623" s="381"/>
      <c r="X623" s="381"/>
      <c r="Y623" s="381"/>
      <c r="Z623" s="381"/>
    </row>
    <row r="624">
      <c r="A624" s="381"/>
      <c r="B624" s="381"/>
      <c r="C624" s="381"/>
      <c r="D624" s="381"/>
      <c r="E624" s="381"/>
      <c r="F624" s="381"/>
      <c r="G624" s="381"/>
      <c r="H624" s="381"/>
      <c r="I624" s="381"/>
      <c r="J624" s="381"/>
      <c r="K624" s="381"/>
      <c r="L624" s="381"/>
      <c r="M624" s="381"/>
      <c r="N624" s="381"/>
      <c r="O624" s="381"/>
      <c r="P624" s="381"/>
      <c r="Q624" s="381"/>
      <c r="R624" s="381"/>
      <c r="S624" s="381"/>
      <c r="T624" s="381"/>
      <c r="U624" s="381"/>
      <c r="V624" s="381"/>
      <c r="W624" s="381"/>
      <c r="X624" s="381"/>
      <c r="Y624" s="381"/>
      <c r="Z624" s="381"/>
    </row>
    <row r="625">
      <c r="A625" s="381"/>
      <c r="B625" s="381"/>
      <c r="C625" s="381"/>
      <c r="D625" s="381"/>
      <c r="E625" s="381"/>
      <c r="F625" s="381"/>
      <c r="G625" s="381"/>
      <c r="H625" s="381"/>
      <c r="I625" s="381"/>
      <c r="J625" s="381"/>
      <c r="K625" s="381"/>
      <c r="L625" s="381"/>
      <c r="M625" s="381"/>
      <c r="N625" s="381"/>
      <c r="O625" s="381"/>
      <c r="P625" s="381"/>
      <c r="Q625" s="381"/>
      <c r="R625" s="381"/>
      <c r="S625" s="381"/>
      <c r="T625" s="381"/>
      <c r="U625" s="381"/>
      <c r="V625" s="381"/>
      <c r="W625" s="381"/>
      <c r="X625" s="381"/>
      <c r="Y625" s="381"/>
      <c r="Z625" s="381"/>
    </row>
    <row r="626">
      <c r="A626" s="381"/>
      <c r="B626" s="381"/>
      <c r="C626" s="381"/>
      <c r="D626" s="381"/>
      <c r="E626" s="381"/>
      <c r="F626" s="381"/>
      <c r="G626" s="381"/>
      <c r="H626" s="381"/>
      <c r="I626" s="381"/>
      <c r="J626" s="381"/>
      <c r="K626" s="381"/>
      <c r="L626" s="381"/>
      <c r="M626" s="381"/>
      <c r="N626" s="381"/>
      <c r="O626" s="381"/>
      <c r="P626" s="381"/>
      <c r="Q626" s="381"/>
      <c r="R626" s="381"/>
      <c r="S626" s="381"/>
      <c r="T626" s="381"/>
      <c r="U626" s="381"/>
      <c r="V626" s="381"/>
      <c r="W626" s="381"/>
      <c r="X626" s="381"/>
      <c r="Y626" s="381"/>
      <c r="Z626" s="381"/>
    </row>
    <row r="627">
      <c r="A627" s="381"/>
      <c r="B627" s="381"/>
      <c r="C627" s="381"/>
      <c r="D627" s="381"/>
      <c r="E627" s="381"/>
      <c r="F627" s="381"/>
      <c r="G627" s="381"/>
      <c r="H627" s="381"/>
      <c r="I627" s="381"/>
      <c r="J627" s="381"/>
      <c r="K627" s="381"/>
      <c r="L627" s="381"/>
      <c r="M627" s="381"/>
      <c r="N627" s="381"/>
      <c r="O627" s="381"/>
      <c r="P627" s="381"/>
      <c r="Q627" s="381"/>
      <c r="R627" s="381"/>
      <c r="S627" s="381"/>
      <c r="T627" s="381"/>
      <c r="U627" s="381"/>
      <c r="V627" s="381"/>
      <c r="W627" s="381"/>
      <c r="X627" s="381"/>
      <c r="Y627" s="381"/>
      <c r="Z627" s="381"/>
    </row>
    <row r="628">
      <c r="A628" s="381"/>
      <c r="B628" s="381"/>
      <c r="C628" s="381"/>
      <c r="D628" s="381"/>
      <c r="E628" s="381"/>
      <c r="F628" s="381"/>
      <c r="G628" s="381"/>
      <c r="H628" s="381"/>
      <c r="I628" s="381"/>
      <c r="J628" s="381"/>
      <c r="K628" s="381"/>
      <c r="L628" s="381"/>
      <c r="M628" s="381"/>
      <c r="N628" s="381"/>
      <c r="O628" s="381"/>
      <c r="P628" s="381"/>
      <c r="Q628" s="381"/>
      <c r="R628" s="381"/>
      <c r="S628" s="381"/>
      <c r="T628" s="381"/>
      <c r="U628" s="381"/>
      <c r="V628" s="381"/>
      <c r="W628" s="381"/>
      <c r="X628" s="381"/>
      <c r="Y628" s="381"/>
      <c r="Z628" s="381"/>
    </row>
    <row r="629">
      <c r="A629" s="381"/>
      <c r="B629" s="381"/>
      <c r="C629" s="381"/>
      <c r="D629" s="381"/>
      <c r="E629" s="381"/>
      <c r="F629" s="381"/>
      <c r="G629" s="381"/>
      <c r="H629" s="381"/>
      <c r="I629" s="381"/>
      <c r="J629" s="381"/>
      <c r="K629" s="381"/>
      <c r="L629" s="381"/>
      <c r="M629" s="381"/>
      <c r="N629" s="381"/>
      <c r="O629" s="381"/>
      <c r="P629" s="381"/>
      <c r="Q629" s="381"/>
      <c r="R629" s="381"/>
      <c r="S629" s="381"/>
      <c r="T629" s="381"/>
      <c r="U629" s="381"/>
      <c r="V629" s="381"/>
      <c r="W629" s="381"/>
      <c r="X629" s="381"/>
      <c r="Y629" s="381"/>
      <c r="Z629" s="381"/>
    </row>
    <row r="630">
      <c r="A630" s="381"/>
      <c r="B630" s="381"/>
      <c r="C630" s="381"/>
      <c r="D630" s="381"/>
      <c r="E630" s="381"/>
      <c r="F630" s="381"/>
      <c r="G630" s="381"/>
      <c r="H630" s="381"/>
      <c r="I630" s="381"/>
      <c r="J630" s="381"/>
      <c r="K630" s="381"/>
      <c r="L630" s="381"/>
      <c r="M630" s="381"/>
      <c r="N630" s="381"/>
      <c r="O630" s="381"/>
      <c r="P630" s="381"/>
      <c r="Q630" s="381"/>
      <c r="R630" s="381"/>
      <c r="S630" s="381"/>
      <c r="T630" s="381"/>
      <c r="U630" s="381"/>
      <c r="V630" s="381"/>
      <c r="W630" s="381"/>
      <c r="X630" s="381"/>
      <c r="Y630" s="381"/>
      <c r="Z630" s="381"/>
    </row>
    <row r="631">
      <c r="A631" s="381"/>
      <c r="B631" s="381"/>
      <c r="C631" s="381"/>
      <c r="D631" s="381"/>
      <c r="E631" s="381"/>
      <c r="F631" s="381"/>
      <c r="G631" s="381"/>
      <c r="H631" s="381"/>
      <c r="I631" s="381"/>
      <c r="J631" s="381"/>
      <c r="K631" s="381"/>
      <c r="L631" s="381"/>
      <c r="M631" s="381"/>
      <c r="N631" s="381"/>
      <c r="O631" s="381"/>
      <c r="P631" s="381"/>
      <c r="Q631" s="381"/>
      <c r="R631" s="381"/>
      <c r="S631" s="381"/>
      <c r="T631" s="381"/>
      <c r="U631" s="381"/>
      <c r="V631" s="381"/>
      <c r="W631" s="381"/>
      <c r="X631" s="381"/>
      <c r="Y631" s="381"/>
      <c r="Z631" s="381"/>
    </row>
    <row r="632">
      <c r="A632" s="381"/>
      <c r="B632" s="381"/>
      <c r="C632" s="381"/>
      <c r="D632" s="381"/>
      <c r="E632" s="381"/>
      <c r="F632" s="381"/>
      <c r="G632" s="381"/>
      <c r="H632" s="381"/>
      <c r="I632" s="381"/>
      <c r="J632" s="381"/>
      <c r="K632" s="381"/>
      <c r="L632" s="381"/>
      <c r="M632" s="381"/>
      <c r="N632" s="381"/>
      <c r="O632" s="381"/>
      <c r="P632" s="381"/>
      <c r="Q632" s="381"/>
      <c r="R632" s="381"/>
      <c r="S632" s="381"/>
      <c r="T632" s="381"/>
      <c r="U632" s="381"/>
      <c r="V632" s="381"/>
      <c r="W632" s="381"/>
      <c r="X632" s="381"/>
      <c r="Y632" s="381"/>
      <c r="Z632" s="381"/>
    </row>
    <row r="633">
      <c r="A633" s="381"/>
      <c r="B633" s="381"/>
      <c r="C633" s="381"/>
      <c r="D633" s="381"/>
      <c r="E633" s="381"/>
      <c r="F633" s="381"/>
      <c r="G633" s="381"/>
      <c r="H633" s="381"/>
      <c r="I633" s="381"/>
      <c r="J633" s="381"/>
      <c r="K633" s="381"/>
      <c r="L633" s="381"/>
      <c r="M633" s="381"/>
      <c r="N633" s="381"/>
      <c r="O633" s="381"/>
      <c r="P633" s="381"/>
      <c r="Q633" s="381"/>
      <c r="R633" s="381"/>
      <c r="S633" s="381"/>
      <c r="T633" s="381"/>
      <c r="U633" s="381"/>
      <c r="V633" s="381"/>
      <c r="W633" s="381"/>
      <c r="X633" s="381"/>
      <c r="Y633" s="381"/>
      <c r="Z633" s="381"/>
    </row>
    <row r="634">
      <c r="A634" s="381"/>
      <c r="B634" s="381"/>
      <c r="C634" s="381"/>
      <c r="D634" s="381"/>
      <c r="E634" s="381"/>
      <c r="F634" s="381"/>
      <c r="G634" s="381"/>
      <c r="H634" s="381"/>
      <c r="I634" s="381"/>
      <c r="J634" s="381"/>
      <c r="K634" s="381"/>
      <c r="L634" s="381"/>
      <c r="M634" s="381"/>
      <c r="N634" s="381"/>
      <c r="O634" s="381"/>
      <c r="P634" s="381"/>
      <c r="Q634" s="381"/>
      <c r="R634" s="381"/>
      <c r="S634" s="381"/>
      <c r="T634" s="381"/>
      <c r="U634" s="381"/>
      <c r="V634" s="381"/>
      <c r="W634" s="381"/>
      <c r="X634" s="381"/>
      <c r="Y634" s="381"/>
      <c r="Z634" s="381"/>
    </row>
    <row r="635">
      <c r="A635" s="381"/>
      <c r="B635" s="381"/>
      <c r="C635" s="381"/>
      <c r="D635" s="381"/>
      <c r="E635" s="381"/>
      <c r="F635" s="381"/>
      <c r="G635" s="381"/>
      <c r="H635" s="381"/>
      <c r="I635" s="381"/>
      <c r="J635" s="381"/>
      <c r="K635" s="381"/>
      <c r="L635" s="381"/>
      <c r="M635" s="381"/>
      <c r="N635" s="381"/>
      <c r="O635" s="381"/>
      <c r="P635" s="381"/>
      <c r="Q635" s="381"/>
      <c r="R635" s="381"/>
      <c r="S635" s="381"/>
      <c r="T635" s="381"/>
      <c r="U635" s="381"/>
      <c r="V635" s="381"/>
      <c r="W635" s="381"/>
      <c r="X635" s="381"/>
      <c r="Y635" s="381"/>
      <c r="Z635" s="381"/>
    </row>
    <row r="636">
      <c r="A636" s="381"/>
      <c r="B636" s="381"/>
      <c r="C636" s="381"/>
      <c r="D636" s="381"/>
      <c r="E636" s="381"/>
      <c r="F636" s="381"/>
      <c r="G636" s="381"/>
      <c r="H636" s="381"/>
      <c r="I636" s="381"/>
      <c r="J636" s="381"/>
      <c r="K636" s="381"/>
      <c r="L636" s="381"/>
      <c r="M636" s="381"/>
      <c r="N636" s="381"/>
      <c r="O636" s="381"/>
      <c r="P636" s="381"/>
      <c r="Q636" s="381"/>
      <c r="R636" s="381"/>
      <c r="S636" s="381"/>
      <c r="T636" s="381"/>
      <c r="U636" s="381"/>
      <c r="V636" s="381"/>
      <c r="W636" s="381"/>
      <c r="X636" s="381"/>
      <c r="Y636" s="381"/>
      <c r="Z636" s="381"/>
    </row>
    <row r="637">
      <c r="A637" s="381"/>
      <c r="B637" s="381"/>
      <c r="C637" s="381"/>
      <c r="D637" s="381"/>
      <c r="E637" s="381"/>
      <c r="F637" s="381"/>
      <c r="G637" s="381"/>
      <c r="H637" s="381"/>
      <c r="I637" s="381"/>
      <c r="J637" s="381"/>
      <c r="K637" s="381"/>
      <c r="L637" s="381"/>
      <c r="M637" s="381"/>
      <c r="N637" s="381"/>
      <c r="O637" s="381"/>
      <c r="P637" s="381"/>
      <c r="Q637" s="381"/>
      <c r="R637" s="381"/>
      <c r="S637" s="381"/>
      <c r="T637" s="381"/>
      <c r="U637" s="381"/>
      <c r="V637" s="381"/>
      <c r="W637" s="381"/>
      <c r="X637" s="381"/>
      <c r="Y637" s="381"/>
      <c r="Z637" s="381"/>
    </row>
    <row r="638">
      <c r="A638" s="381"/>
      <c r="B638" s="381"/>
      <c r="C638" s="381"/>
      <c r="D638" s="381"/>
      <c r="E638" s="381"/>
      <c r="F638" s="381"/>
      <c r="G638" s="381"/>
      <c r="H638" s="381"/>
      <c r="I638" s="381"/>
      <c r="J638" s="381"/>
      <c r="K638" s="381"/>
      <c r="L638" s="381"/>
      <c r="M638" s="381"/>
      <c r="N638" s="381"/>
      <c r="O638" s="381"/>
      <c r="P638" s="381"/>
      <c r="Q638" s="381"/>
      <c r="R638" s="381"/>
      <c r="S638" s="381"/>
      <c r="T638" s="381"/>
      <c r="U638" s="381"/>
      <c r="V638" s="381"/>
      <c r="W638" s="381"/>
      <c r="X638" s="381"/>
      <c r="Y638" s="381"/>
      <c r="Z638" s="381"/>
    </row>
    <row r="639">
      <c r="A639" s="381"/>
      <c r="B639" s="381"/>
      <c r="C639" s="381"/>
      <c r="D639" s="381"/>
      <c r="E639" s="381"/>
      <c r="F639" s="381"/>
      <c r="G639" s="381"/>
      <c r="H639" s="381"/>
      <c r="I639" s="381"/>
      <c r="J639" s="381"/>
      <c r="K639" s="381"/>
      <c r="L639" s="381"/>
      <c r="M639" s="381"/>
      <c r="N639" s="381"/>
      <c r="O639" s="381"/>
      <c r="P639" s="381"/>
      <c r="Q639" s="381"/>
      <c r="R639" s="381"/>
      <c r="S639" s="381"/>
      <c r="T639" s="381"/>
      <c r="U639" s="381"/>
      <c r="V639" s="381"/>
      <c r="W639" s="381"/>
      <c r="X639" s="381"/>
      <c r="Y639" s="381"/>
      <c r="Z639" s="381"/>
    </row>
    <row r="640">
      <c r="A640" s="381"/>
      <c r="B640" s="381"/>
      <c r="C640" s="381"/>
      <c r="D640" s="381"/>
      <c r="E640" s="381"/>
      <c r="F640" s="381"/>
      <c r="G640" s="381"/>
      <c r="H640" s="381"/>
      <c r="I640" s="381"/>
      <c r="J640" s="381"/>
      <c r="K640" s="381"/>
      <c r="L640" s="381"/>
      <c r="M640" s="381"/>
      <c r="N640" s="381"/>
      <c r="O640" s="381"/>
      <c r="P640" s="381"/>
      <c r="Q640" s="381"/>
      <c r="R640" s="381"/>
      <c r="S640" s="381"/>
      <c r="T640" s="381"/>
      <c r="U640" s="381"/>
      <c r="V640" s="381"/>
      <c r="W640" s="381"/>
      <c r="X640" s="381"/>
      <c r="Y640" s="381"/>
      <c r="Z640" s="381"/>
    </row>
    <row r="641">
      <c r="A641" s="381"/>
      <c r="B641" s="381"/>
      <c r="C641" s="381"/>
      <c r="D641" s="381"/>
      <c r="E641" s="381"/>
      <c r="F641" s="381"/>
      <c r="G641" s="381"/>
      <c r="H641" s="381"/>
      <c r="I641" s="381"/>
      <c r="J641" s="381"/>
      <c r="K641" s="381"/>
      <c r="L641" s="381"/>
      <c r="M641" s="381"/>
      <c r="N641" s="381"/>
      <c r="O641" s="381"/>
      <c r="P641" s="381"/>
      <c r="Q641" s="381"/>
      <c r="R641" s="381"/>
      <c r="S641" s="381"/>
      <c r="T641" s="381"/>
      <c r="U641" s="381"/>
      <c r="V641" s="381"/>
      <c r="W641" s="381"/>
      <c r="X641" s="381"/>
      <c r="Y641" s="381"/>
      <c r="Z641" s="381"/>
    </row>
    <row r="642">
      <c r="A642" s="381"/>
      <c r="B642" s="381"/>
      <c r="C642" s="381"/>
      <c r="D642" s="381"/>
      <c r="E642" s="381"/>
      <c r="F642" s="381"/>
      <c r="G642" s="381"/>
      <c r="H642" s="381"/>
      <c r="I642" s="381"/>
      <c r="J642" s="381"/>
      <c r="K642" s="381"/>
      <c r="L642" s="381"/>
      <c r="M642" s="381"/>
      <c r="N642" s="381"/>
      <c r="O642" s="381"/>
      <c r="P642" s="381"/>
      <c r="Q642" s="381"/>
      <c r="R642" s="381"/>
      <c r="S642" s="381"/>
      <c r="T642" s="381"/>
      <c r="U642" s="381"/>
      <c r="V642" s="381"/>
      <c r="W642" s="381"/>
      <c r="X642" s="381"/>
      <c r="Y642" s="381"/>
      <c r="Z642" s="381"/>
    </row>
    <row r="643">
      <c r="A643" s="381"/>
      <c r="B643" s="381"/>
      <c r="C643" s="381"/>
      <c r="D643" s="381"/>
      <c r="E643" s="381"/>
      <c r="F643" s="381"/>
      <c r="G643" s="381"/>
      <c r="H643" s="381"/>
      <c r="I643" s="381"/>
      <c r="J643" s="381"/>
      <c r="K643" s="381"/>
      <c r="L643" s="381"/>
      <c r="M643" s="381"/>
      <c r="N643" s="381"/>
      <c r="O643" s="381"/>
      <c r="P643" s="381"/>
      <c r="Q643" s="381"/>
      <c r="R643" s="381"/>
      <c r="S643" s="381"/>
      <c r="T643" s="381"/>
      <c r="U643" s="381"/>
      <c r="V643" s="381"/>
      <c r="W643" s="381"/>
      <c r="X643" s="381"/>
      <c r="Y643" s="381"/>
      <c r="Z643" s="381"/>
    </row>
    <row r="644">
      <c r="A644" s="381"/>
      <c r="B644" s="381"/>
      <c r="C644" s="381"/>
      <c r="D644" s="381"/>
      <c r="E644" s="381"/>
      <c r="F644" s="381"/>
      <c r="G644" s="381"/>
      <c r="H644" s="381"/>
      <c r="I644" s="381"/>
      <c r="J644" s="381"/>
      <c r="K644" s="381"/>
      <c r="L644" s="381"/>
      <c r="M644" s="381"/>
      <c r="N644" s="381"/>
      <c r="O644" s="381"/>
      <c r="P644" s="381"/>
      <c r="Q644" s="381"/>
      <c r="R644" s="381"/>
      <c r="S644" s="381"/>
      <c r="T644" s="381"/>
      <c r="U644" s="381"/>
      <c r="V644" s="381"/>
      <c r="W644" s="381"/>
      <c r="X644" s="381"/>
      <c r="Y644" s="381"/>
      <c r="Z644" s="381"/>
    </row>
    <row r="645">
      <c r="A645" s="381"/>
      <c r="B645" s="381"/>
      <c r="C645" s="381"/>
      <c r="D645" s="381"/>
      <c r="E645" s="381"/>
      <c r="F645" s="381"/>
      <c r="G645" s="381"/>
      <c r="H645" s="381"/>
      <c r="I645" s="381"/>
      <c r="J645" s="381"/>
      <c r="K645" s="381"/>
      <c r="L645" s="381"/>
      <c r="M645" s="381"/>
      <c r="N645" s="381"/>
      <c r="O645" s="381"/>
      <c r="P645" s="381"/>
      <c r="Q645" s="381"/>
      <c r="R645" s="381"/>
      <c r="S645" s="381"/>
      <c r="T645" s="381"/>
      <c r="U645" s="381"/>
      <c r="V645" s="381"/>
      <c r="W645" s="381"/>
      <c r="X645" s="381"/>
      <c r="Y645" s="381"/>
      <c r="Z645" s="381"/>
    </row>
    <row r="646">
      <c r="A646" s="381"/>
      <c r="B646" s="381"/>
      <c r="C646" s="381"/>
      <c r="D646" s="381"/>
      <c r="E646" s="381"/>
      <c r="F646" s="381"/>
      <c r="G646" s="381"/>
      <c r="H646" s="381"/>
      <c r="I646" s="381"/>
      <c r="J646" s="381"/>
      <c r="K646" s="381"/>
      <c r="L646" s="381"/>
      <c r="M646" s="381"/>
      <c r="N646" s="381"/>
      <c r="O646" s="381"/>
      <c r="P646" s="381"/>
      <c r="Q646" s="381"/>
      <c r="R646" s="381"/>
      <c r="S646" s="381"/>
      <c r="T646" s="381"/>
      <c r="U646" s="381"/>
      <c r="V646" s="381"/>
      <c r="W646" s="381"/>
      <c r="X646" s="381"/>
      <c r="Y646" s="381"/>
      <c r="Z646" s="381"/>
    </row>
    <row r="647">
      <c r="A647" s="381"/>
      <c r="B647" s="381"/>
      <c r="C647" s="381"/>
      <c r="D647" s="381"/>
      <c r="E647" s="381"/>
      <c r="F647" s="381"/>
      <c r="G647" s="381"/>
      <c r="H647" s="381"/>
      <c r="I647" s="381"/>
      <c r="J647" s="381"/>
      <c r="K647" s="381"/>
      <c r="L647" s="381"/>
      <c r="M647" s="381"/>
      <c r="N647" s="381"/>
      <c r="O647" s="381"/>
      <c r="P647" s="381"/>
      <c r="Q647" s="381"/>
      <c r="R647" s="381"/>
      <c r="S647" s="381"/>
      <c r="T647" s="381"/>
      <c r="U647" s="381"/>
      <c r="V647" s="381"/>
      <c r="W647" s="381"/>
      <c r="X647" s="381"/>
      <c r="Y647" s="381"/>
      <c r="Z647" s="381"/>
    </row>
    <row r="648">
      <c r="A648" s="381"/>
      <c r="B648" s="381"/>
      <c r="C648" s="381"/>
      <c r="D648" s="381"/>
      <c r="E648" s="381"/>
      <c r="F648" s="381"/>
      <c r="G648" s="381"/>
      <c r="H648" s="381"/>
      <c r="I648" s="381"/>
      <c r="J648" s="381"/>
      <c r="K648" s="381"/>
      <c r="L648" s="381"/>
      <c r="M648" s="381"/>
      <c r="N648" s="381"/>
      <c r="O648" s="381"/>
      <c r="P648" s="381"/>
      <c r="Q648" s="381"/>
      <c r="R648" s="381"/>
      <c r="S648" s="381"/>
      <c r="T648" s="381"/>
      <c r="U648" s="381"/>
      <c r="V648" s="381"/>
      <c r="W648" s="381"/>
      <c r="X648" s="381"/>
      <c r="Y648" s="381"/>
      <c r="Z648" s="381"/>
    </row>
    <row r="649">
      <c r="A649" s="381"/>
      <c r="B649" s="381"/>
      <c r="C649" s="381"/>
      <c r="D649" s="381"/>
      <c r="E649" s="381"/>
      <c r="F649" s="381"/>
      <c r="G649" s="381"/>
      <c r="H649" s="381"/>
      <c r="I649" s="381"/>
      <c r="J649" s="381"/>
      <c r="K649" s="381"/>
      <c r="L649" s="381"/>
      <c r="M649" s="381"/>
      <c r="N649" s="381"/>
      <c r="O649" s="381"/>
      <c r="P649" s="381"/>
      <c r="Q649" s="381"/>
      <c r="R649" s="381"/>
      <c r="S649" s="381"/>
      <c r="T649" s="381"/>
      <c r="U649" s="381"/>
      <c r="V649" s="381"/>
      <c r="W649" s="381"/>
      <c r="X649" s="381"/>
      <c r="Y649" s="381"/>
      <c r="Z649" s="381"/>
    </row>
    <row r="650">
      <c r="A650" s="381"/>
      <c r="B650" s="381"/>
      <c r="C650" s="381"/>
      <c r="D650" s="381"/>
      <c r="E650" s="381"/>
      <c r="F650" s="381"/>
      <c r="G650" s="381"/>
      <c r="H650" s="381"/>
      <c r="I650" s="381"/>
      <c r="J650" s="381"/>
      <c r="K650" s="381"/>
      <c r="L650" s="381"/>
      <c r="M650" s="381"/>
      <c r="N650" s="381"/>
      <c r="O650" s="381"/>
      <c r="P650" s="381"/>
      <c r="Q650" s="381"/>
      <c r="R650" s="381"/>
      <c r="S650" s="381"/>
      <c r="T650" s="381"/>
      <c r="U650" s="381"/>
      <c r="V650" s="381"/>
      <c r="W650" s="381"/>
      <c r="X650" s="381"/>
      <c r="Y650" s="381"/>
      <c r="Z650" s="381"/>
    </row>
    <row r="651">
      <c r="A651" s="381"/>
      <c r="B651" s="381"/>
      <c r="C651" s="381"/>
      <c r="D651" s="381"/>
      <c r="E651" s="381"/>
      <c r="F651" s="381"/>
      <c r="G651" s="381"/>
      <c r="H651" s="381"/>
      <c r="I651" s="381"/>
      <c r="J651" s="381"/>
      <c r="K651" s="381"/>
      <c r="L651" s="381"/>
      <c r="M651" s="381"/>
      <c r="N651" s="381"/>
      <c r="O651" s="381"/>
      <c r="P651" s="381"/>
      <c r="Q651" s="381"/>
      <c r="R651" s="381"/>
      <c r="S651" s="381"/>
      <c r="T651" s="381"/>
      <c r="U651" s="381"/>
      <c r="V651" s="381"/>
      <c r="W651" s="381"/>
      <c r="X651" s="381"/>
      <c r="Y651" s="381"/>
      <c r="Z651" s="381"/>
    </row>
    <row r="652">
      <c r="A652" s="381"/>
      <c r="B652" s="381"/>
      <c r="C652" s="381"/>
      <c r="D652" s="381"/>
      <c r="E652" s="381"/>
      <c r="F652" s="381"/>
      <c r="G652" s="381"/>
      <c r="H652" s="381"/>
      <c r="I652" s="381"/>
      <c r="J652" s="381"/>
      <c r="K652" s="381"/>
      <c r="L652" s="381"/>
      <c r="M652" s="381"/>
      <c r="N652" s="381"/>
      <c r="O652" s="381"/>
      <c r="P652" s="381"/>
      <c r="Q652" s="381"/>
      <c r="R652" s="381"/>
      <c r="S652" s="381"/>
      <c r="T652" s="381"/>
      <c r="U652" s="381"/>
      <c r="V652" s="381"/>
      <c r="W652" s="381"/>
      <c r="X652" s="381"/>
      <c r="Y652" s="381"/>
      <c r="Z652" s="381"/>
    </row>
    <row r="653">
      <c r="A653" s="381"/>
      <c r="B653" s="381"/>
      <c r="C653" s="381"/>
      <c r="D653" s="381"/>
      <c r="E653" s="381"/>
      <c r="F653" s="381"/>
      <c r="G653" s="381"/>
      <c r="H653" s="381"/>
      <c r="I653" s="381"/>
      <c r="J653" s="381"/>
      <c r="K653" s="381"/>
      <c r="L653" s="381"/>
      <c r="M653" s="381"/>
      <c r="N653" s="381"/>
      <c r="O653" s="381"/>
      <c r="P653" s="381"/>
      <c r="Q653" s="381"/>
      <c r="R653" s="381"/>
      <c r="S653" s="381"/>
      <c r="T653" s="381"/>
      <c r="U653" s="381"/>
      <c r="V653" s="381"/>
      <c r="W653" s="381"/>
      <c r="X653" s="381"/>
      <c r="Y653" s="381"/>
      <c r="Z653" s="381"/>
    </row>
    <row r="654">
      <c r="A654" s="381"/>
      <c r="B654" s="381"/>
      <c r="C654" s="381"/>
      <c r="D654" s="381"/>
      <c r="E654" s="381"/>
      <c r="F654" s="381"/>
      <c r="G654" s="381"/>
      <c r="H654" s="381"/>
      <c r="I654" s="381"/>
      <c r="J654" s="381"/>
      <c r="K654" s="381"/>
      <c r="L654" s="381"/>
      <c r="M654" s="381"/>
      <c r="N654" s="381"/>
      <c r="O654" s="381"/>
      <c r="P654" s="381"/>
      <c r="Q654" s="381"/>
      <c r="R654" s="381"/>
      <c r="S654" s="381"/>
      <c r="T654" s="381"/>
      <c r="U654" s="381"/>
      <c r="V654" s="381"/>
      <c r="W654" s="381"/>
      <c r="X654" s="381"/>
      <c r="Y654" s="381"/>
      <c r="Z654" s="381"/>
    </row>
    <row r="655">
      <c r="A655" s="381"/>
      <c r="B655" s="381"/>
      <c r="C655" s="381"/>
      <c r="D655" s="381"/>
      <c r="E655" s="381"/>
      <c r="F655" s="381"/>
      <c r="G655" s="381"/>
      <c r="H655" s="381"/>
      <c r="I655" s="381"/>
      <c r="J655" s="381"/>
      <c r="K655" s="381"/>
      <c r="L655" s="381"/>
      <c r="M655" s="381"/>
      <c r="N655" s="381"/>
      <c r="O655" s="381"/>
      <c r="P655" s="381"/>
      <c r="Q655" s="381"/>
      <c r="R655" s="381"/>
      <c r="S655" s="381"/>
      <c r="T655" s="381"/>
      <c r="U655" s="381"/>
      <c r="V655" s="381"/>
      <c r="W655" s="381"/>
      <c r="X655" s="381"/>
      <c r="Y655" s="381"/>
      <c r="Z655" s="381"/>
    </row>
    <row r="656">
      <c r="A656" s="381"/>
      <c r="B656" s="381"/>
      <c r="C656" s="381"/>
      <c r="D656" s="381"/>
      <c r="E656" s="381"/>
      <c r="F656" s="381"/>
      <c r="G656" s="381"/>
      <c r="H656" s="381"/>
      <c r="I656" s="381"/>
      <c r="J656" s="381"/>
      <c r="K656" s="381"/>
      <c r="L656" s="381"/>
      <c r="M656" s="381"/>
      <c r="N656" s="381"/>
      <c r="O656" s="381"/>
      <c r="P656" s="381"/>
      <c r="Q656" s="381"/>
      <c r="R656" s="381"/>
      <c r="S656" s="381"/>
      <c r="T656" s="381"/>
      <c r="U656" s="381"/>
      <c r="V656" s="381"/>
      <c r="W656" s="381"/>
      <c r="X656" s="381"/>
      <c r="Y656" s="381"/>
      <c r="Z656" s="381"/>
    </row>
    <row r="657">
      <c r="A657" s="381"/>
      <c r="B657" s="381"/>
      <c r="C657" s="381"/>
      <c r="D657" s="381"/>
      <c r="E657" s="381"/>
      <c r="F657" s="381"/>
      <c r="G657" s="381"/>
      <c r="H657" s="381"/>
      <c r="I657" s="381"/>
      <c r="J657" s="381"/>
      <c r="K657" s="381"/>
      <c r="L657" s="381"/>
      <c r="M657" s="381"/>
      <c r="N657" s="381"/>
      <c r="O657" s="381"/>
      <c r="P657" s="381"/>
      <c r="Q657" s="381"/>
      <c r="R657" s="381"/>
      <c r="S657" s="381"/>
      <c r="T657" s="381"/>
      <c r="U657" s="381"/>
      <c r="V657" s="381"/>
      <c r="W657" s="381"/>
      <c r="X657" s="381"/>
      <c r="Y657" s="381"/>
      <c r="Z657" s="381"/>
    </row>
    <row r="658">
      <c r="A658" s="381"/>
      <c r="B658" s="381"/>
      <c r="C658" s="381"/>
      <c r="D658" s="381"/>
      <c r="E658" s="381"/>
      <c r="F658" s="381"/>
      <c r="G658" s="381"/>
      <c r="H658" s="381"/>
      <c r="I658" s="381"/>
      <c r="J658" s="381"/>
      <c r="K658" s="381"/>
      <c r="L658" s="381"/>
      <c r="M658" s="381"/>
      <c r="N658" s="381"/>
      <c r="O658" s="381"/>
      <c r="P658" s="381"/>
      <c r="Q658" s="381"/>
      <c r="R658" s="381"/>
      <c r="S658" s="381"/>
      <c r="T658" s="381"/>
      <c r="U658" s="381"/>
      <c r="V658" s="381"/>
      <c r="W658" s="381"/>
      <c r="X658" s="381"/>
      <c r="Y658" s="381"/>
      <c r="Z658" s="381"/>
    </row>
    <row r="659">
      <c r="A659" s="381"/>
      <c r="B659" s="381"/>
      <c r="C659" s="381"/>
      <c r="D659" s="381"/>
      <c r="E659" s="381"/>
      <c r="F659" s="381"/>
      <c r="G659" s="381"/>
      <c r="H659" s="381"/>
      <c r="I659" s="381"/>
      <c r="J659" s="381"/>
      <c r="K659" s="381"/>
      <c r="L659" s="381"/>
      <c r="M659" s="381"/>
      <c r="N659" s="381"/>
      <c r="O659" s="381"/>
      <c r="P659" s="381"/>
      <c r="Q659" s="381"/>
      <c r="R659" s="381"/>
      <c r="S659" s="381"/>
      <c r="T659" s="381"/>
      <c r="U659" s="381"/>
      <c r="V659" s="381"/>
      <c r="W659" s="381"/>
      <c r="X659" s="381"/>
      <c r="Y659" s="381"/>
      <c r="Z659" s="381"/>
    </row>
    <row r="660">
      <c r="A660" s="381"/>
      <c r="B660" s="381"/>
      <c r="C660" s="381"/>
      <c r="D660" s="381"/>
      <c r="E660" s="381"/>
      <c r="F660" s="381"/>
      <c r="G660" s="381"/>
      <c r="H660" s="381"/>
      <c r="I660" s="381"/>
      <c r="J660" s="381"/>
      <c r="K660" s="381"/>
      <c r="L660" s="381"/>
      <c r="M660" s="381"/>
      <c r="N660" s="381"/>
      <c r="O660" s="381"/>
      <c r="P660" s="381"/>
      <c r="Q660" s="381"/>
      <c r="R660" s="381"/>
      <c r="S660" s="381"/>
      <c r="T660" s="381"/>
      <c r="U660" s="381"/>
      <c r="V660" s="381"/>
      <c r="W660" s="381"/>
      <c r="X660" s="381"/>
      <c r="Y660" s="381"/>
      <c r="Z660" s="381"/>
    </row>
    <row r="661">
      <c r="A661" s="381"/>
      <c r="B661" s="381"/>
      <c r="C661" s="381"/>
      <c r="D661" s="381"/>
      <c r="E661" s="381"/>
      <c r="F661" s="381"/>
      <c r="G661" s="381"/>
      <c r="H661" s="381"/>
      <c r="I661" s="381"/>
      <c r="J661" s="381"/>
      <c r="K661" s="381"/>
      <c r="L661" s="381"/>
      <c r="M661" s="381"/>
      <c r="N661" s="381"/>
      <c r="O661" s="381"/>
      <c r="P661" s="381"/>
      <c r="Q661" s="381"/>
      <c r="R661" s="381"/>
      <c r="S661" s="381"/>
      <c r="T661" s="381"/>
      <c r="U661" s="381"/>
      <c r="V661" s="381"/>
      <c r="W661" s="381"/>
      <c r="X661" s="381"/>
      <c r="Y661" s="381"/>
      <c r="Z661" s="381"/>
    </row>
    <row r="662">
      <c r="A662" s="381"/>
      <c r="B662" s="381"/>
      <c r="C662" s="381"/>
      <c r="D662" s="381"/>
      <c r="E662" s="381"/>
      <c r="F662" s="381"/>
      <c r="G662" s="381"/>
      <c r="H662" s="381"/>
      <c r="I662" s="381"/>
      <c r="J662" s="381"/>
      <c r="K662" s="381"/>
      <c r="L662" s="381"/>
      <c r="M662" s="381"/>
      <c r="N662" s="381"/>
      <c r="O662" s="381"/>
      <c r="P662" s="381"/>
      <c r="Q662" s="381"/>
      <c r="R662" s="381"/>
      <c r="S662" s="381"/>
      <c r="T662" s="381"/>
      <c r="U662" s="381"/>
      <c r="V662" s="381"/>
      <c r="W662" s="381"/>
      <c r="X662" s="381"/>
      <c r="Y662" s="381"/>
      <c r="Z662" s="381"/>
    </row>
    <row r="663">
      <c r="A663" s="381"/>
      <c r="B663" s="381"/>
      <c r="C663" s="381"/>
      <c r="D663" s="381"/>
      <c r="E663" s="381"/>
      <c r="F663" s="381"/>
      <c r="G663" s="381"/>
      <c r="H663" s="381"/>
      <c r="I663" s="381"/>
      <c r="J663" s="381"/>
      <c r="K663" s="381"/>
      <c r="L663" s="381"/>
      <c r="M663" s="381"/>
      <c r="N663" s="381"/>
      <c r="O663" s="381"/>
      <c r="P663" s="381"/>
      <c r="Q663" s="381"/>
      <c r="R663" s="381"/>
      <c r="S663" s="381"/>
      <c r="T663" s="381"/>
      <c r="U663" s="381"/>
      <c r="V663" s="381"/>
      <c r="W663" s="381"/>
      <c r="X663" s="381"/>
      <c r="Y663" s="381"/>
      <c r="Z663" s="381"/>
    </row>
    <row r="664">
      <c r="A664" s="381"/>
      <c r="B664" s="381"/>
      <c r="C664" s="381"/>
      <c r="D664" s="381"/>
      <c r="E664" s="381"/>
      <c r="F664" s="381"/>
      <c r="G664" s="381"/>
      <c r="H664" s="381"/>
      <c r="I664" s="381"/>
      <c r="J664" s="381"/>
      <c r="K664" s="381"/>
      <c r="L664" s="381"/>
      <c r="M664" s="381"/>
      <c r="N664" s="381"/>
      <c r="O664" s="381"/>
      <c r="P664" s="381"/>
      <c r="Q664" s="381"/>
      <c r="R664" s="381"/>
      <c r="S664" s="381"/>
      <c r="T664" s="381"/>
      <c r="U664" s="381"/>
      <c r="V664" s="381"/>
      <c r="W664" s="381"/>
      <c r="X664" s="381"/>
      <c r="Y664" s="381"/>
      <c r="Z664" s="381"/>
    </row>
    <row r="665">
      <c r="A665" s="381"/>
      <c r="B665" s="381"/>
      <c r="C665" s="381"/>
      <c r="D665" s="381"/>
      <c r="E665" s="381"/>
      <c r="F665" s="381"/>
      <c r="G665" s="381"/>
      <c r="H665" s="381"/>
      <c r="I665" s="381"/>
      <c r="J665" s="381"/>
      <c r="K665" s="381"/>
      <c r="L665" s="381"/>
      <c r="M665" s="381"/>
      <c r="N665" s="381"/>
      <c r="O665" s="381"/>
      <c r="P665" s="381"/>
      <c r="Q665" s="381"/>
      <c r="R665" s="381"/>
      <c r="S665" s="381"/>
      <c r="T665" s="381"/>
      <c r="U665" s="381"/>
      <c r="V665" s="381"/>
      <c r="W665" s="381"/>
      <c r="X665" s="381"/>
      <c r="Y665" s="381"/>
      <c r="Z665" s="381"/>
    </row>
    <row r="666">
      <c r="A666" s="381"/>
      <c r="B666" s="381"/>
      <c r="C666" s="381"/>
      <c r="D666" s="381"/>
      <c r="E666" s="381"/>
      <c r="F666" s="381"/>
      <c r="G666" s="381"/>
      <c r="H666" s="381"/>
      <c r="I666" s="381"/>
      <c r="J666" s="381"/>
      <c r="K666" s="381"/>
      <c r="L666" s="381"/>
      <c r="M666" s="381"/>
      <c r="N666" s="381"/>
      <c r="O666" s="381"/>
      <c r="P666" s="381"/>
      <c r="Q666" s="381"/>
      <c r="R666" s="381"/>
      <c r="S666" s="381"/>
      <c r="T666" s="381"/>
      <c r="U666" s="381"/>
      <c r="V666" s="381"/>
      <c r="W666" s="381"/>
      <c r="X666" s="381"/>
      <c r="Y666" s="381"/>
      <c r="Z666" s="381"/>
    </row>
    <row r="667">
      <c r="A667" s="381"/>
      <c r="B667" s="381"/>
      <c r="C667" s="381"/>
      <c r="D667" s="381"/>
      <c r="E667" s="381"/>
      <c r="F667" s="381"/>
      <c r="G667" s="381"/>
      <c r="H667" s="381"/>
      <c r="I667" s="381"/>
      <c r="J667" s="381"/>
      <c r="K667" s="381"/>
      <c r="L667" s="381"/>
      <c r="M667" s="381"/>
      <c r="N667" s="381"/>
      <c r="O667" s="381"/>
      <c r="P667" s="381"/>
      <c r="Q667" s="381"/>
      <c r="R667" s="381"/>
      <c r="S667" s="381"/>
      <c r="T667" s="381"/>
      <c r="U667" s="381"/>
      <c r="V667" s="381"/>
      <c r="W667" s="381"/>
      <c r="X667" s="381"/>
      <c r="Y667" s="381"/>
      <c r="Z667" s="381"/>
    </row>
    <row r="668">
      <c r="A668" s="381"/>
      <c r="B668" s="381"/>
      <c r="C668" s="381"/>
      <c r="D668" s="381"/>
      <c r="E668" s="381"/>
      <c r="F668" s="381"/>
      <c r="G668" s="381"/>
      <c r="H668" s="381"/>
      <c r="I668" s="381"/>
      <c r="J668" s="381"/>
      <c r="K668" s="381"/>
      <c r="L668" s="381"/>
      <c r="M668" s="381"/>
      <c r="N668" s="381"/>
      <c r="O668" s="381"/>
      <c r="P668" s="381"/>
      <c r="Q668" s="381"/>
      <c r="R668" s="381"/>
      <c r="S668" s="381"/>
      <c r="T668" s="381"/>
      <c r="U668" s="381"/>
      <c r="V668" s="381"/>
      <c r="W668" s="381"/>
      <c r="X668" s="381"/>
      <c r="Y668" s="381"/>
      <c r="Z668" s="381"/>
    </row>
    <row r="669">
      <c r="A669" s="381"/>
      <c r="B669" s="381"/>
      <c r="C669" s="381"/>
      <c r="D669" s="381"/>
      <c r="E669" s="381"/>
      <c r="F669" s="381"/>
      <c r="G669" s="381"/>
      <c r="H669" s="381"/>
      <c r="I669" s="381"/>
      <c r="J669" s="381"/>
      <c r="K669" s="381"/>
      <c r="L669" s="381"/>
      <c r="M669" s="381"/>
      <c r="N669" s="381"/>
      <c r="O669" s="381"/>
      <c r="P669" s="381"/>
      <c r="Q669" s="381"/>
      <c r="R669" s="381"/>
      <c r="S669" s="381"/>
      <c r="T669" s="381"/>
      <c r="U669" s="381"/>
      <c r="V669" s="381"/>
      <c r="W669" s="381"/>
      <c r="X669" s="381"/>
      <c r="Y669" s="381"/>
      <c r="Z669" s="381"/>
    </row>
    <row r="670">
      <c r="A670" s="381"/>
      <c r="B670" s="381"/>
      <c r="C670" s="381"/>
      <c r="D670" s="381"/>
      <c r="E670" s="381"/>
      <c r="F670" s="381"/>
      <c r="G670" s="381"/>
      <c r="H670" s="381"/>
      <c r="I670" s="381"/>
      <c r="J670" s="381"/>
      <c r="K670" s="381"/>
      <c r="L670" s="381"/>
      <c r="M670" s="381"/>
      <c r="N670" s="381"/>
      <c r="O670" s="381"/>
      <c r="P670" s="381"/>
      <c r="Q670" s="381"/>
      <c r="R670" s="381"/>
      <c r="S670" s="381"/>
      <c r="T670" s="381"/>
      <c r="U670" s="381"/>
      <c r="V670" s="381"/>
      <c r="W670" s="381"/>
      <c r="X670" s="381"/>
      <c r="Y670" s="381"/>
      <c r="Z670" s="381"/>
    </row>
    <row r="671">
      <c r="A671" s="381"/>
      <c r="B671" s="381"/>
      <c r="C671" s="381"/>
      <c r="D671" s="381"/>
      <c r="E671" s="381"/>
      <c r="F671" s="381"/>
      <c r="G671" s="381"/>
      <c r="H671" s="381"/>
      <c r="I671" s="381"/>
      <c r="J671" s="381"/>
      <c r="K671" s="381"/>
      <c r="L671" s="381"/>
      <c r="M671" s="381"/>
      <c r="N671" s="381"/>
      <c r="O671" s="381"/>
      <c r="P671" s="381"/>
      <c r="Q671" s="381"/>
      <c r="R671" s="381"/>
      <c r="S671" s="381"/>
      <c r="T671" s="381"/>
      <c r="U671" s="381"/>
      <c r="V671" s="381"/>
      <c r="W671" s="381"/>
      <c r="X671" s="381"/>
      <c r="Y671" s="381"/>
      <c r="Z671" s="381"/>
    </row>
    <row r="672">
      <c r="A672" s="381"/>
      <c r="B672" s="381"/>
      <c r="C672" s="381"/>
      <c r="D672" s="381"/>
      <c r="E672" s="381"/>
      <c r="F672" s="381"/>
      <c r="G672" s="381"/>
      <c r="H672" s="381"/>
      <c r="I672" s="381"/>
      <c r="J672" s="381"/>
      <c r="K672" s="381"/>
      <c r="L672" s="381"/>
      <c r="M672" s="381"/>
      <c r="N672" s="381"/>
      <c r="O672" s="381"/>
      <c r="P672" s="381"/>
      <c r="Q672" s="381"/>
      <c r="R672" s="381"/>
      <c r="S672" s="381"/>
      <c r="T672" s="381"/>
      <c r="U672" s="381"/>
      <c r="V672" s="381"/>
      <c r="W672" s="381"/>
      <c r="X672" s="381"/>
      <c r="Y672" s="381"/>
      <c r="Z672" s="381"/>
    </row>
    <row r="673">
      <c r="A673" s="381"/>
      <c r="B673" s="381"/>
      <c r="C673" s="381"/>
      <c r="D673" s="381"/>
      <c r="E673" s="381"/>
      <c r="F673" s="381"/>
      <c r="G673" s="381"/>
      <c r="H673" s="381"/>
      <c r="I673" s="381"/>
      <c r="J673" s="381"/>
      <c r="K673" s="381"/>
      <c r="L673" s="381"/>
      <c r="M673" s="381"/>
      <c r="N673" s="381"/>
      <c r="O673" s="381"/>
      <c r="P673" s="381"/>
      <c r="Q673" s="381"/>
      <c r="R673" s="381"/>
      <c r="S673" s="381"/>
      <c r="T673" s="381"/>
      <c r="U673" s="381"/>
      <c r="V673" s="381"/>
      <c r="W673" s="381"/>
      <c r="X673" s="381"/>
      <c r="Y673" s="381"/>
      <c r="Z673" s="381"/>
    </row>
    <row r="674">
      <c r="A674" s="381"/>
      <c r="B674" s="381"/>
      <c r="C674" s="381"/>
      <c r="D674" s="381"/>
      <c r="E674" s="381"/>
      <c r="F674" s="381"/>
      <c r="G674" s="381"/>
      <c r="H674" s="381"/>
      <c r="I674" s="381"/>
      <c r="J674" s="381"/>
      <c r="K674" s="381"/>
      <c r="L674" s="381"/>
      <c r="M674" s="381"/>
      <c r="N674" s="381"/>
      <c r="O674" s="381"/>
      <c r="P674" s="381"/>
      <c r="Q674" s="381"/>
      <c r="R674" s="381"/>
      <c r="S674" s="381"/>
      <c r="T674" s="381"/>
      <c r="U674" s="381"/>
      <c r="V674" s="381"/>
      <c r="W674" s="381"/>
      <c r="X674" s="381"/>
      <c r="Y674" s="381"/>
      <c r="Z674" s="381"/>
    </row>
    <row r="675">
      <c r="A675" s="381"/>
      <c r="B675" s="381"/>
      <c r="C675" s="381"/>
      <c r="D675" s="381"/>
      <c r="E675" s="381"/>
      <c r="F675" s="381"/>
      <c r="G675" s="381"/>
      <c r="H675" s="381"/>
      <c r="I675" s="381"/>
      <c r="J675" s="381"/>
      <c r="K675" s="381"/>
      <c r="L675" s="381"/>
      <c r="M675" s="381"/>
      <c r="N675" s="381"/>
      <c r="O675" s="381"/>
      <c r="P675" s="381"/>
      <c r="Q675" s="381"/>
      <c r="R675" s="381"/>
      <c r="S675" s="381"/>
      <c r="T675" s="381"/>
      <c r="U675" s="381"/>
      <c r="V675" s="381"/>
      <c r="W675" s="381"/>
      <c r="X675" s="381"/>
      <c r="Y675" s="381"/>
      <c r="Z675" s="381"/>
    </row>
    <row r="676">
      <c r="A676" s="381"/>
      <c r="B676" s="381"/>
      <c r="C676" s="381"/>
      <c r="D676" s="381"/>
      <c r="E676" s="381"/>
      <c r="F676" s="381"/>
      <c r="G676" s="381"/>
      <c r="H676" s="381"/>
      <c r="I676" s="381"/>
      <c r="J676" s="381"/>
      <c r="K676" s="381"/>
      <c r="L676" s="381"/>
      <c r="M676" s="381"/>
      <c r="N676" s="381"/>
      <c r="O676" s="381"/>
      <c r="P676" s="381"/>
      <c r="Q676" s="381"/>
      <c r="R676" s="381"/>
      <c r="S676" s="381"/>
      <c r="T676" s="381"/>
      <c r="U676" s="381"/>
      <c r="V676" s="381"/>
      <c r="W676" s="381"/>
      <c r="X676" s="381"/>
      <c r="Y676" s="381"/>
      <c r="Z676" s="381"/>
    </row>
    <row r="677">
      <c r="A677" s="381"/>
      <c r="B677" s="381"/>
      <c r="C677" s="381"/>
      <c r="D677" s="381"/>
      <c r="E677" s="381"/>
      <c r="F677" s="381"/>
      <c r="G677" s="381"/>
      <c r="H677" s="381"/>
      <c r="I677" s="381"/>
      <c r="J677" s="381"/>
      <c r="K677" s="381"/>
      <c r="L677" s="381"/>
      <c r="M677" s="381"/>
      <c r="N677" s="381"/>
      <c r="O677" s="381"/>
      <c r="P677" s="381"/>
      <c r="Q677" s="381"/>
      <c r="R677" s="381"/>
      <c r="S677" s="381"/>
      <c r="T677" s="381"/>
      <c r="U677" s="381"/>
      <c r="V677" s="381"/>
      <c r="W677" s="381"/>
      <c r="X677" s="381"/>
      <c r="Y677" s="381"/>
      <c r="Z677" s="381"/>
    </row>
    <row r="678">
      <c r="A678" s="381"/>
      <c r="B678" s="381"/>
      <c r="C678" s="381"/>
      <c r="D678" s="381"/>
      <c r="E678" s="381"/>
      <c r="F678" s="381"/>
      <c r="G678" s="381"/>
      <c r="H678" s="381"/>
      <c r="I678" s="381"/>
      <c r="J678" s="381"/>
      <c r="K678" s="381"/>
      <c r="L678" s="381"/>
      <c r="M678" s="381"/>
      <c r="N678" s="381"/>
      <c r="O678" s="381"/>
      <c r="P678" s="381"/>
      <c r="Q678" s="381"/>
      <c r="R678" s="381"/>
      <c r="S678" s="381"/>
      <c r="T678" s="381"/>
      <c r="U678" s="381"/>
      <c r="V678" s="381"/>
      <c r="W678" s="381"/>
      <c r="X678" s="381"/>
      <c r="Y678" s="381"/>
      <c r="Z678" s="381"/>
    </row>
    <row r="679">
      <c r="A679" s="381"/>
      <c r="B679" s="381"/>
      <c r="C679" s="381"/>
      <c r="D679" s="381"/>
      <c r="E679" s="381"/>
      <c r="F679" s="381"/>
      <c r="G679" s="381"/>
      <c r="H679" s="381"/>
      <c r="I679" s="381"/>
      <c r="J679" s="381"/>
      <c r="K679" s="381"/>
      <c r="L679" s="381"/>
      <c r="M679" s="381"/>
      <c r="N679" s="381"/>
      <c r="O679" s="381"/>
      <c r="P679" s="381"/>
      <c r="Q679" s="381"/>
      <c r="R679" s="381"/>
      <c r="S679" s="381"/>
      <c r="T679" s="381"/>
      <c r="U679" s="381"/>
      <c r="V679" s="381"/>
      <c r="W679" s="381"/>
      <c r="X679" s="381"/>
      <c r="Y679" s="381"/>
      <c r="Z679" s="381"/>
    </row>
    <row r="680">
      <c r="A680" s="381"/>
      <c r="B680" s="381"/>
      <c r="C680" s="381"/>
      <c r="D680" s="381"/>
      <c r="E680" s="381"/>
      <c r="F680" s="381"/>
      <c r="G680" s="381"/>
      <c r="H680" s="381"/>
      <c r="I680" s="381"/>
      <c r="J680" s="381"/>
      <c r="K680" s="381"/>
      <c r="L680" s="381"/>
      <c r="M680" s="381"/>
      <c r="N680" s="381"/>
      <c r="O680" s="381"/>
      <c r="P680" s="381"/>
      <c r="Q680" s="381"/>
      <c r="R680" s="381"/>
      <c r="S680" s="381"/>
      <c r="T680" s="381"/>
      <c r="U680" s="381"/>
      <c r="V680" s="381"/>
      <c r="W680" s="381"/>
      <c r="X680" s="381"/>
      <c r="Y680" s="381"/>
      <c r="Z680" s="381"/>
    </row>
    <row r="681">
      <c r="A681" s="381"/>
      <c r="B681" s="381"/>
      <c r="C681" s="381"/>
      <c r="D681" s="381"/>
      <c r="E681" s="381"/>
      <c r="F681" s="381"/>
      <c r="G681" s="381"/>
      <c r="H681" s="381"/>
      <c r="I681" s="381"/>
      <c r="J681" s="381"/>
      <c r="K681" s="381"/>
      <c r="L681" s="381"/>
      <c r="M681" s="381"/>
      <c r="N681" s="381"/>
      <c r="O681" s="381"/>
      <c r="P681" s="381"/>
      <c r="Q681" s="381"/>
      <c r="R681" s="381"/>
      <c r="S681" s="381"/>
      <c r="T681" s="381"/>
      <c r="U681" s="381"/>
      <c r="V681" s="381"/>
      <c r="W681" s="381"/>
      <c r="X681" s="381"/>
      <c r="Y681" s="381"/>
      <c r="Z681" s="381"/>
    </row>
    <row r="682">
      <c r="A682" s="381"/>
      <c r="B682" s="381"/>
      <c r="C682" s="381"/>
      <c r="D682" s="381"/>
      <c r="E682" s="381"/>
      <c r="F682" s="381"/>
      <c r="G682" s="381"/>
      <c r="H682" s="381"/>
      <c r="I682" s="381"/>
      <c r="J682" s="381"/>
      <c r="K682" s="381"/>
      <c r="L682" s="381"/>
      <c r="M682" s="381"/>
      <c r="N682" s="381"/>
      <c r="O682" s="381"/>
      <c r="P682" s="381"/>
      <c r="Q682" s="381"/>
      <c r="R682" s="381"/>
      <c r="S682" s="381"/>
      <c r="T682" s="381"/>
      <c r="U682" s="381"/>
      <c r="V682" s="381"/>
      <c r="W682" s="381"/>
      <c r="X682" s="381"/>
      <c r="Y682" s="381"/>
      <c r="Z682" s="381"/>
    </row>
    <row r="683">
      <c r="A683" s="381"/>
      <c r="B683" s="381"/>
      <c r="C683" s="381"/>
      <c r="D683" s="381"/>
      <c r="E683" s="381"/>
      <c r="F683" s="381"/>
      <c r="G683" s="381"/>
      <c r="H683" s="381"/>
      <c r="I683" s="381"/>
      <c r="J683" s="381"/>
      <c r="K683" s="381"/>
      <c r="L683" s="381"/>
      <c r="M683" s="381"/>
      <c r="N683" s="381"/>
      <c r="O683" s="381"/>
      <c r="P683" s="381"/>
      <c r="Q683" s="381"/>
      <c r="R683" s="381"/>
      <c r="S683" s="381"/>
      <c r="T683" s="381"/>
      <c r="U683" s="381"/>
      <c r="V683" s="381"/>
      <c r="W683" s="381"/>
      <c r="X683" s="381"/>
      <c r="Y683" s="381"/>
      <c r="Z683" s="381"/>
    </row>
    <row r="684">
      <c r="A684" s="381"/>
      <c r="B684" s="381"/>
      <c r="C684" s="381"/>
      <c r="D684" s="381"/>
      <c r="E684" s="381"/>
      <c r="F684" s="381"/>
      <c r="G684" s="381"/>
      <c r="H684" s="381"/>
      <c r="I684" s="381"/>
      <c r="J684" s="381"/>
      <c r="K684" s="381"/>
      <c r="L684" s="381"/>
      <c r="M684" s="381"/>
      <c r="N684" s="381"/>
      <c r="O684" s="381"/>
      <c r="P684" s="381"/>
      <c r="Q684" s="381"/>
      <c r="R684" s="381"/>
      <c r="S684" s="381"/>
      <c r="T684" s="381"/>
      <c r="U684" s="381"/>
      <c r="V684" s="381"/>
      <c r="W684" s="381"/>
      <c r="X684" s="381"/>
      <c r="Y684" s="381"/>
      <c r="Z684" s="381"/>
    </row>
    <row r="685">
      <c r="A685" s="381"/>
      <c r="B685" s="381"/>
      <c r="C685" s="381"/>
      <c r="D685" s="381"/>
      <c r="E685" s="381"/>
      <c r="F685" s="381"/>
      <c r="G685" s="381"/>
      <c r="H685" s="381"/>
      <c r="I685" s="381"/>
      <c r="J685" s="381"/>
      <c r="K685" s="381"/>
      <c r="L685" s="381"/>
      <c r="M685" s="381"/>
      <c r="N685" s="381"/>
      <c r="O685" s="381"/>
      <c r="P685" s="381"/>
      <c r="Q685" s="381"/>
      <c r="R685" s="381"/>
      <c r="S685" s="381"/>
      <c r="T685" s="381"/>
      <c r="U685" s="381"/>
      <c r="V685" s="381"/>
      <c r="W685" s="381"/>
      <c r="X685" s="381"/>
      <c r="Y685" s="381"/>
      <c r="Z685" s="381"/>
    </row>
    <row r="686">
      <c r="A686" s="381"/>
      <c r="B686" s="381"/>
      <c r="C686" s="381"/>
      <c r="D686" s="381"/>
      <c r="E686" s="381"/>
      <c r="F686" s="381"/>
      <c r="G686" s="381"/>
      <c r="H686" s="381"/>
      <c r="I686" s="381"/>
      <c r="J686" s="381"/>
      <c r="K686" s="381"/>
      <c r="L686" s="381"/>
      <c r="M686" s="381"/>
      <c r="N686" s="381"/>
      <c r="O686" s="381"/>
      <c r="P686" s="381"/>
      <c r="Q686" s="381"/>
      <c r="R686" s="381"/>
      <c r="S686" s="381"/>
      <c r="T686" s="381"/>
      <c r="U686" s="381"/>
      <c r="V686" s="381"/>
      <c r="W686" s="381"/>
      <c r="X686" s="381"/>
      <c r="Y686" s="381"/>
      <c r="Z686" s="381"/>
    </row>
    <row r="687">
      <c r="A687" s="381"/>
      <c r="B687" s="381"/>
      <c r="C687" s="381"/>
      <c r="D687" s="381"/>
      <c r="E687" s="381"/>
      <c r="F687" s="381"/>
      <c r="G687" s="381"/>
      <c r="H687" s="381"/>
      <c r="I687" s="381"/>
      <c r="J687" s="381"/>
      <c r="K687" s="381"/>
      <c r="L687" s="381"/>
      <c r="M687" s="381"/>
      <c r="N687" s="381"/>
      <c r="O687" s="381"/>
      <c r="P687" s="381"/>
      <c r="Q687" s="381"/>
      <c r="R687" s="381"/>
      <c r="S687" s="381"/>
      <c r="T687" s="381"/>
      <c r="U687" s="381"/>
      <c r="V687" s="381"/>
      <c r="W687" s="381"/>
      <c r="X687" s="381"/>
      <c r="Y687" s="381"/>
      <c r="Z687" s="381"/>
    </row>
    <row r="688">
      <c r="A688" s="381"/>
      <c r="B688" s="381"/>
      <c r="C688" s="381"/>
      <c r="D688" s="381"/>
      <c r="E688" s="381"/>
      <c r="F688" s="381"/>
      <c r="G688" s="381"/>
      <c r="H688" s="381"/>
      <c r="I688" s="381"/>
      <c r="J688" s="381"/>
      <c r="K688" s="381"/>
      <c r="L688" s="381"/>
      <c r="M688" s="381"/>
      <c r="N688" s="381"/>
      <c r="O688" s="381"/>
      <c r="P688" s="381"/>
      <c r="Q688" s="381"/>
      <c r="R688" s="381"/>
      <c r="S688" s="381"/>
      <c r="T688" s="381"/>
      <c r="U688" s="381"/>
      <c r="V688" s="381"/>
      <c r="W688" s="381"/>
      <c r="X688" s="381"/>
      <c r="Y688" s="381"/>
      <c r="Z688" s="381"/>
    </row>
    <row r="689">
      <c r="A689" s="381"/>
      <c r="B689" s="381"/>
      <c r="C689" s="381"/>
      <c r="D689" s="381"/>
      <c r="E689" s="381"/>
      <c r="F689" s="381"/>
      <c r="G689" s="381"/>
      <c r="H689" s="381"/>
      <c r="I689" s="381"/>
      <c r="J689" s="381"/>
      <c r="K689" s="381"/>
      <c r="L689" s="381"/>
      <c r="M689" s="381"/>
      <c r="N689" s="381"/>
      <c r="O689" s="381"/>
      <c r="P689" s="381"/>
      <c r="Q689" s="381"/>
      <c r="R689" s="381"/>
      <c r="S689" s="381"/>
      <c r="T689" s="381"/>
      <c r="U689" s="381"/>
      <c r="V689" s="381"/>
      <c r="W689" s="381"/>
      <c r="X689" s="381"/>
      <c r="Y689" s="381"/>
      <c r="Z689" s="381"/>
    </row>
    <row r="690">
      <c r="A690" s="381"/>
      <c r="B690" s="381"/>
      <c r="C690" s="381"/>
      <c r="D690" s="381"/>
      <c r="E690" s="381"/>
      <c r="F690" s="381"/>
      <c r="G690" s="381"/>
      <c r="H690" s="381"/>
      <c r="I690" s="381"/>
      <c r="J690" s="381"/>
      <c r="K690" s="381"/>
      <c r="L690" s="381"/>
      <c r="M690" s="381"/>
      <c r="N690" s="381"/>
      <c r="O690" s="381"/>
      <c r="P690" s="381"/>
      <c r="Q690" s="381"/>
      <c r="R690" s="381"/>
      <c r="S690" s="381"/>
      <c r="T690" s="381"/>
      <c r="U690" s="381"/>
      <c r="V690" s="381"/>
      <c r="W690" s="381"/>
      <c r="X690" s="381"/>
      <c r="Y690" s="381"/>
      <c r="Z690" s="381"/>
    </row>
    <row r="691">
      <c r="A691" s="381"/>
      <c r="B691" s="381"/>
      <c r="C691" s="381"/>
      <c r="D691" s="381"/>
      <c r="E691" s="381"/>
      <c r="F691" s="381"/>
      <c r="G691" s="381"/>
      <c r="H691" s="381"/>
      <c r="I691" s="381"/>
      <c r="J691" s="381"/>
      <c r="K691" s="381"/>
      <c r="L691" s="381"/>
      <c r="M691" s="381"/>
      <c r="N691" s="381"/>
      <c r="O691" s="381"/>
      <c r="P691" s="381"/>
      <c r="Q691" s="381"/>
      <c r="R691" s="381"/>
      <c r="S691" s="381"/>
      <c r="T691" s="381"/>
      <c r="U691" s="381"/>
      <c r="V691" s="381"/>
      <c r="W691" s="381"/>
      <c r="X691" s="381"/>
      <c r="Y691" s="381"/>
      <c r="Z691" s="381"/>
    </row>
    <row r="692">
      <c r="A692" s="381"/>
      <c r="B692" s="381"/>
      <c r="C692" s="381"/>
      <c r="D692" s="381"/>
      <c r="E692" s="381"/>
      <c r="F692" s="381"/>
      <c r="G692" s="381"/>
      <c r="H692" s="381"/>
      <c r="I692" s="381"/>
      <c r="J692" s="381"/>
      <c r="K692" s="381"/>
      <c r="L692" s="381"/>
      <c r="M692" s="381"/>
      <c r="N692" s="381"/>
      <c r="O692" s="381"/>
      <c r="P692" s="381"/>
      <c r="Q692" s="381"/>
      <c r="R692" s="381"/>
      <c r="S692" s="381"/>
      <c r="T692" s="381"/>
      <c r="U692" s="381"/>
      <c r="V692" s="381"/>
      <c r="W692" s="381"/>
      <c r="X692" s="381"/>
      <c r="Y692" s="381"/>
      <c r="Z692" s="381"/>
    </row>
    <row r="693">
      <c r="A693" s="381"/>
      <c r="B693" s="381"/>
      <c r="C693" s="381"/>
      <c r="D693" s="381"/>
      <c r="E693" s="381"/>
      <c r="F693" s="381"/>
      <c r="G693" s="381"/>
      <c r="H693" s="381"/>
      <c r="I693" s="381"/>
      <c r="J693" s="381"/>
      <c r="K693" s="381"/>
      <c r="L693" s="381"/>
      <c r="M693" s="381"/>
      <c r="N693" s="381"/>
      <c r="O693" s="381"/>
      <c r="P693" s="381"/>
      <c r="Q693" s="381"/>
      <c r="R693" s="381"/>
      <c r="S693" s="381"/>
      <c r="T693" s="381"/>
      <c r="U693" s="381"/>
      <c r="V693" s="381"/>
      <c r="W693" s="381"/>
      <c r="X693" s="381"/>
      <c r="Y693" s="381"/>
      <c r="Z693" s="381"/>
    </row>
    <row r="694">
      <c r="A694" s="381"/>
      <c r="B694" s="381"/>
      <c r="C694" s="381"/>
      <c r="D694" s="381"/>
      <c r="E694" s="381"/>
      <c r="F694" s="381"/>
      <c r="G694" s="381"/>
      <c r="H694" s="381"/>
      <c r="I694" s="381"/>
      <c r="J694" s="381"/>
      <c r="K694" s="381"/>
      <c r="L694" s="381"/>
      <c r="M694" s="381"/>
      <c r="N694" s="381"/>
      <c r="O694" s="381"/>
      <c r="P694" s="381"/>
      <c r="Q694" s="381"/>
      <c r="R694" s="381"/>
      <c r="S694" s="381"/>
      <c r="T694" s="381"/>
      <c r="U694" s="381"/>
      <c r="V694" s="381"/>
      <c r="W694" s="381"/>
      <c r="X694" s="381"/>
      <c r="Y694" s="381"/>
      <c r="Z694" s="381"/>
    </row>
    <row r="695">
      <c r="A695" s="381"/>
      <c r="B695" s="381"/>
      <c r="C695" s="381"/>
      <c r="D695" s="381"/>
      <c r="E695" s="381"/>
      <c r="F695" s="381"/>
      <c r="G695" s="381"/>
      <c r="H695" s="381"/>
      <c r="I695" s="381"/>
      <c r="J695" s="381"/>
      <c r="K695" s="381"/>
      <c r="L695" s="381"/>
      <c r="M695" s="381"/>
      <c r="N695" s="381"/>
      <c r="O695" s="381"/>
      <c r="P695" s="381"/>
      <c r="Q695" s="381"/>
      <c r="R695" s="381"/>
      <c r="S695" s="381"/>
      <c r="T695" s="381"/>
      <c r="U695" s="381"/>
      <c r="V695" s="381"/>
      <c r="W695" s="381"/>
      <c r="X695" s="381"/>
      <c r="Y695" s="381"/>
      <c r="Z695" s="381"/>
    </row>
    <row r="696">
      <c r="A696" s="381"/>
      <c r="B696" s="381"/>
      <c r="C696" s="381"/>
      <c r="D696" s="381"/>
      <c r="E696" s="381"/>
      <c r="F696" s="381"/>
      <c r="G696" s="381"/>
      <c r="H696" s="381"/>
      <c r="I696" s="381"/>
      <c r="J696" s="381"/>
      <c r="K696" s="381"/>
      <c r="L696" s="381"/>
      <c r="M696" s="381"/>
      <c r="N696" s="381"/>
      <c r="O696" s="381"/>
      <c r="P696" s="381"/>
      <c r="Q696" s="381"/>
      <c r="R696" s="381"/>
      <c r="S696" s="381"/>
      <c r="T696" s="381"/>
      <c r="U696" s="381"/>
      <c r="V696" s="381"/>
      <c r="W696" s="381"/>
      <c r="X696" s="381"/>
      <c r="Y696" s="381"/>
      <c r="Z696" s="381"/>
    </row>
    <row r="697">
      <c r="A697" s="381"/>
      <c r="B697" s="381"/>
      <c r="C697" s="381"/>
      <c r="D697" s="381"/>
      <c r="E697" s="381"/>
      <c r="F697" s="381"/>
      <c r="G697" s="381"/>
      <c r="H697" s="381"/>
      <c r="I697" s="381"/>
      <c r="J697" s="381"/>
      <c r="K697" s="381"/>
      <c r="L697" s="381"/>
      <c r="M697" s="381"/>
      <c r="N697" s="381"/>
      <c r="O697" s="381"/>
      <c r="P697" s="381"/>
      <c r="Q697" s="381"/>
      <c r="R697" s="381"/>
      <c r="S697" s="381"/>
      <c r="T697" s="381"/>
      <c r="U697" s="381"/>
      <c r="V697" s="381"/>
      <c r="W697" s="381"/>
      <c r="X697" s="381"/>
      <c r="Y697" s="381"/>
      <c r="Z697" s="381"/>
    </row>
    <row r="698">
      <c r="A698" s="381"/>
      <c r="B698" s="381"/>
      <c r="C698" s="381"/>
      <c r="D698" s="381"/>
      <c r="E698" s="381"/>
      <c r="F698" s="381"/>
      <c r="G698" s="381"/>
      <c r="H698" s="381"/>
      <c r="I698" s="381"/>
      <c r="J698" s="381"/>
      <c r="K698" s="381"/>
      <c r="L698" s="381"/>
      <c r="M698" s="381"/>
      <c r="N698" s="381"/>
      <c r="O698" s="381"/>
      <c r="P698" s="381"/>
      <c r="Q698" s="381"/>
      <c r="R698" s="381"/>
      <c r="S698" s="381"/>
      <c r="T698" s="381"/>
      <c r="U698" s="381"/>
      <c r="V698" s="381"/>
      <c r="W698" s="381"/>
      <c r="X698" s="381"/>
      <c r="Y698" s="381"/>
      <c r="Z698" s="381"/>
    </row>
    <row r="699">
      <c r="A699" s="381"/>
      <c r="B699" s="381"/>
      <c r="C699" s="381"/>
      <c r="D699" s="381"/>
      <c r="E699" s="381"/>
      <c r="F699" s="381"/>
      <c r="G699" s="381"/>
      <c r="H699" s="381"/>
      <c r="I699" s="381"/>
      <c r="J699" s="381"/>
      <c r="K699" s="381"/>
      <c r="L699" s="381"/>
      <c r="M699" s="381"/>
      <c r="N699" s="381"/>
      <c r="O699" s="381"/>
      <c r="P699" s="381"/>
      <c r="Q699" s="381"/>
      <c r="R699" s="381"/>
      <c r="S699" s="381"/>
      <c r="T699" s="381"/>
      <c r="U699" s="381"/>
      <c r="V699" s="381"/>
      <c r="W699" s="381"/>
      <c r="X699" s="381"/>
      <c r="Y699" s="381"/>
      <c r="Z699" s="381"/>
    </row>
    <row r="700">
      <c r="A700" s="381"/>
      <c r="B700" s="381"/>
      <c r="C700" s="381"/>
      <c r="D700" s="381"/>
      <c r="E700" s="381"/>
      <c r="F700" s="381"/>
      <c r="G700" s="381"/>
      <c r="H700" s="381"/>
      <c r="I700" s="381"/>
      <c r="J700" s="381"/>
      <c r="K700" s="381"/>
      <c r="L700" s="381"/>
      <c r="M700" s="381"/>
      <c r="N700" s="381"/>
      <c r="O700" s="381"/>
      <c r="P700" s="381"/>
      <c r="Q700" s="381"/>
      <c r="R700" s="381"/>
      <c r="S700" s="381"/>
      <c r="T700" s="381"/>
      <c r="U700" s="381"/>
      <c r="V700" s="381"/>
      <c r="W700" s="381"/>
      <c r="X700" s="381"/>
      <c r="Y700" s="381"/>
      <c r="Z700" s="381"/>
    </row>
    <row r="701">
      <c r="A701" s="381"/>
      <c r="B701" s="381"/>
      <c r="C701" s="381"/>
      <c r="D701" s="381"/>
      <c r="E701" s="381"/>
      <c r="F701" s="381"/>
      <c r="G701" s="381"/>
      <c r="H701" s="381"/>
      <c r="I701" s="381"/>
      <c r="J701" s="381"/>
      <c r="K701" s="381"/>
      <c r="L701" s="381"/>
      <c r="M701" s="381"/>
      <c r="N701" s="381"/>
      <c r="O701" s="381"/>
      <c r="P701" s="381"/>
      <c r="Q701" s="381"/>
      <c r="R701" s="381"/>
      <c r="S701" s="381"/>
      <c r="T701" s="381"/>
      <c r="U701" s="381"/>
      <c r="V701" s="381"/>
      <c r="W701" s="381"/>
      <c r="X701" s="381"/>
      <c r="Y701" s="381"/>
      <c r="Z701" s="381"/>
    </row>
    <row r="702">
      <c r="A702" s="381"/>
      <c r="B702" s="381"/>
      <c r="C702" s="381"/>
      <c r="D702" s="381"/>
      <c r="E702" s="381"/>
      <c r="F702" s="381"/>
      <c r="G702" s="381"/>
      <c r="H702" s="381"/>
      <c r="I702" s="381"/>
      <c r="J702" s="381"/>
      <c r="K702" s="381"/>
      <c r="L702" s="381"/>
      <c r="M702" s="381"/>
      <c r="N702" s="381"/>
      <c r="O702" s="381"/>
      <c r="P702" s="381"/>
      <c r="Q702" s="381"/>
      <c r="R702" s="381"/>
      <c r="S702" s="381"/>
      <c r="T702" s="381"/>
      <c r="U702" s="381"/>
      <c r="V702" s="381"/>
      <c r="W702" s="381"/>
      <c r="X702" s="381"/>
      <c r="Y702" s="381"/>
      <c r="Z702" s="381"/>
    </row>
    <row r="703">
      <c r="A703" s="381"/>
      <c r="B703" s="381"/>
      <c r="C703" s="381"/>
      <c r="D703" s="381"/>
      <c r="E703" s="381"/>
      <c r="F703" s="381"/>
      <c r="G703" s="381"/>
      <c r="H703" s="381"/>
      <c r="I703" s="381"/>
      <c r="J703" s="381"/>
      <c r="K703" s="381"/>
      <c r="L703" s="381"/>
      <c r="M703" s="381"/>
      <c r="N703" s="381"/>
      <c r="O703" s="381"/>
      <c r="P703" s="381"/>
      <c r="Q703" s="381"/>
      <c r="R703" s="381"/>
      <c r="S703" s="381"/>
      <c r="T703" s="381"/>
      <c r="U703" s="381"/>
      <c r="V703" s="381"/>
      <c r="W703" s="381"/>
      <c r="X703" s="381"/>
      <c r="Y703" s="381"/>
      <c r="Z703" s="381"/>
    </row>
    <row r="704">
      <c r="A704" s="381"/>
      <c r="B704" s="381"/>
      <c r="C704" s="381"/>
      <c r="D704" s="381"/>
      <c r="E704" s="381"/>
      <c r="F704" s="381"/>
      <c r="G704" s="381"/>
      <c r="H704" s="381"/>
      <c r="I704" s="381"/>
      <c r="J704" s="381"/>
      <c r="K704" s="381"/>
      <c r="L704" s="381"/>
      <c r="M704" s="381"/>
      <c r="N704" s="381"/>
      <c r="O704" s="381"/>
      <c r="P704" s="381"/>
      <c r="Q704" s="381"/>
      <c r="R704" s="381"/>
      <c r="S704" s="381"/>
      <c r="T704" s="381"/>
      <c r="U704" s="381"/>
      <c r="V704" s="381"/>
      <c r="W704" s="381"/>
      <c r="X704" s="381"/>
      <c r="Y704" s="381"/>
      <c r="Z704" s="381"/>
    </row>
    <row r="705">
      <c r="A705" s="381"/>
      <c r="B705" s="381"/>
      <c r="C705" s="381"/>
      <c r="D705" s="381"/>
      <c r="E705" s="381"/>
      <c r="F705" s="381"/>
      <c r="G705" s="381"/>
      <c r="H705" s="381"/>
      <c r="I705" s="381"/>
      <c r="J705" s="381"/>
      <c r="K705" s="381"/>
      <c r="L705" s="381"/>
      <c r="M705" s="381"/>
      <c r="N705" s="381"/>
      <c r="O705" s="381"/>
      <c r="P705" s="381"/>
      <c r="Q705" s="381"/>
      <c r="R705" s="381"/>
      <c r="S705" s="381"/>
      <c r="T705" s="381"/>
      <c r="U705" s="381"/>
      <c r="V705" s="381"/>
      <c r="W705" s="381"/>
      <c r="X705" s="381"/>
      <c r="Y705" s="381"/>
      <c r="Z705" s="381"/>
    </row>
    <row r="706">
      <c r="A706" s="381"/>
      <c r="B706" s="381"/>
      <c r="C706" s="381"/>
      <c r="D706" s="381"/>
      <c r="E706" s="381"/>
      <c r="F706" s="381"/>
      <c r="G706" s="381"/>
      <c r="H706" s="381"/>
      <c r="I706" s="381"/>
      <c r="J706" s="381"/>
      <c r="K706" s="381"/>
      <c r="L706" s="381"/>
      <c r="M706" s="381"/>
      <c r="N706" s="381"/>
      <c r="O706" s="381"/>
      <c r="P706" s="381"/>
      <c r="Q706" s="381"/>
      <c r="R706" s="381"/>
      <c r="S706" s="381"/>
      <c r="T706" s="381"/>
      <c r="U706" s="381"/>
      <c r="V706" s="381"/>
      <c r="W706" s="381"/>
      <c r="X706" s="381"/>
      <c r="Y706" s="381"/>
      <c r="Z706" s="381"/>
    </row>
    <row r="707">
      <c r="A707" s="381"/>
      <c r="B707" s="381"/>
      <c r="C707" s="381"/>
      <c r="D707" s="381"/>
      <c r="E707" s="381"/>
      <c r="F707" s="381"/>
      <c r="G707" s="381"/>
      <c r="H707" s="381"/>
      <c r="I707" s="381"/>
      <c r="J707" s="381"/>
      <c r="K707" s="381"/>
      <c r="L707" s="381"/>
      <c r="M707" s="381"/>
      <c r="N707" s="381"/>
      <c r="O707" s="381"/>
      <c r="P707" s="381"/>
      <c r="Q707" s="381"/>
      <c r="R707" s="381"/>
      <c r="S707" s="381"/>
      <c r="T707" s="381"/>
      <c r="U707" s="381"/>
      <c r="V707" s="381"/>
      <c r="W707" s="381"/>
      <c r="X707" s="381"/>
      <c r="Y707" s="381"/>
      <c r="Z707" s="381"/>
    </row>
    <row r="708">
      <c r="A708" s="381"/>
      <c r="B708" s="381"/>
      <c r="C708" s="381"/>
      <c r="D708" s="381"/>
      <c r="E708" s="381"/>
      <c r="F708" s="381"/>
      <c r="G708" s="381"/>
      <c r="H708" s="381"/>
      <c r="I708" s="381"/>
      <c r="J708" s="381"/>
      <c r="K708" s="381"/>
      <c r="L708" s="381"/>
      <c r="M708" s="381"/>
      <c r="N708" s="381"/>
      <c r="O708" s="381"/>
      <c r="P708" s="381"/>
      <c r="Q708" s="381"/>
      <c r="R708" s="381"/>
      <c r="S708" s="381"/>
      <c r="T708" s="381"/>
      <c r="U708" s="381"/>
      <c r="V708" s="381"/>
      <c r="W708" s="381"/>
      <c r="X708" s="381"/>
      <c r="Y708" s="381"/>
      <c r="Z708" s="381"/>
    </row>
    <row r="709">
      <c r="A709" s="381"/>
      <c r="B709" s="381"/>
      <c r="C709" s="381"/>
      <c r="D709" s="381"/>
      <c r="E709" s="381"/>
      <c r="F709" s="381"/>
      <c r="G709" s="381"/>
      <c r="H709" s="381"/>
      <c r="I709" s="381"/>
      <c r="J709" s="381"/>
      <c r="K709" s="381"/>
      <c r="L709" s="381"/>
      <c r="M709" s="381"/>
      <c r="N709" s="381"/>
      <c r="O709" s="381"/>
      <c r="P709" s="381"/>
      <c r="Q709" s="381"/>
      <c r="R709" s="381"/>
      <c r="S709" s="381"/>
      <c r="T709" s="381"/>
      <c r="U709" s="381"/>
      <c r="V709" s="381"/>
      <c r="W709" s="381"/>
      <c r="X709" s="381"/>
      <c r="Y709" s="381"/>
      <c r="Z709" s="381"/>
    </row>
    <row r="710">
      <c r="A710" s="381"/>
      <c r="B710" s="381"/>
      <c r="C710" s="381"/>
      <c r="D710" s="381"/>
      <c r="E710" s="381"/>
      <c r="F710" s="381"/>
      <c r="G710" s="381"/>
      <c r="H710" s="381"/>
      <c r="I710" s="381"/>
      <c r="J710" s="381"/>
      <c r="K710" s="381"/>
      <c r="L710" s="381"/>
      <c r="M710" s="381"/>
      <c r="N710" s="381"/>
      <c r="O710" s="381"/>
      <c r="P710" s="381"/>
      <c r="Q710" s="381"/>
      <c r="R710" s="381"/>
      <c r="S710" s="381"/>
      <c r="T710" s="381"/>
      <c r="U710" s="381"/>
      <c r="V710" s="381"/>
      <c r="W710" s="381"/>
      <c r="X710" s="381"/>
      <c r="Y710" s="381"/>
      <c r="Z710" s="381"/>
    </row>
    <row r="711">
      <c r="A711" s="381"/>
      <c r="B711" s="381"/>
      <c r="C711" s="381"/>
      <c r="D711" s="381"/>
      <c r="E711" s="381"/>
      <c r="F711" s="381"/>
      <c r="G711" s="381"/>
      <c r="H711" s="381"/>
      <c r="I711" s="381"/>
      <c r="J711" s="381"/>
      <c r="K711" s="381"/>
      <c r="L711" s="381"/>
      <c r="M711" s="381"/>
      <c r="N711" s="381"/>
      <c r="O711" s="381"/>
      <c r="P711" s="381"/>
      <c r="Q711" s="381"/>
      <c r="R711" s="381"/>
      <c r="S711" s="381"/>
      <c r="T711" s="381"/>
      <c r="U711" s="381"/>
      <c r="V711" s="381"/>
      <c r="W711" s="381"/>
      <c r="X711" s="381"/>
      <c r="Y711" s="381"/>
      <c r="Z711" s="381"/>
    </row>
    <row r="712">
      <c r="A712" s="381"/>
      <c r="B712" s="381"/>
      <c r="C712" s="381"/>
      <c r="D712" s="381"/>
      <c r="E712" s="381"/>
      <c r="F712" s="381"/>
      <c r="G712" s="381"/>
      <c r="H712" s="381"/>
      <c r="I712" s="381"/>
      <c r="J712" s="381"/>
      <c r="K712" s="381"/>
      <c r="L712" s="381"/>
      <c r="M712" s="381"/>
      <c r="N712" s="381"/>
      <c r="O712" s="381"/>
      <c r="P712" s="381"/>
      <c r="Q712" s="381"/>
      <c r="R712" s="381"/>
      <c r="S712" s="381"/>
      <c r="T712" s="381"/>
      <c r="U712" s="381"/>
      <c r="V712" s="381"/>
      <c r="W712" s="381"/>
      <c r="X712" s="381"/>
      <c r="Y712" s="381"/>
      <c r="Z712" s="381"/>
    </row>
    <row r="713">
      <c r="A713" s="381"/>
      <c r="B713" s="381"/>
      <c r="C713" s="381"/>
      <c r="D713" s="381"/>
      <c r="E713" s="381"/>
      <c r="F713" s="381"/>
      <c r="G713" s="381"/>
      <c r="H713" s="381"/>
      <c r="I713" s="381"/>
      <c r="J713" s="381"/>
      <c r="K713" s="381"/>
      <c r="L713" s="381"/>
      <c r="M713" s="381"/>
      <c r="N713" s="381"/>
      <c r="O713" s="381"/>
      <c r="P713" s="381"/>
      <c r="Q713" s="381"/>
      <c r="R713" s="381"/>
      <c r="S713" s="381"/>
      <c r="T713" s="381"/>
      <c r="U713" s="381"/>
      <c r="V713" s="381"/>
      <c r="W713" s="381"/>
      <c r="X713" s="381"/>
      <c r="Y713" s="381"/>
      <c r="Z713" s="381"/>
    </row>
    <row r="714">
      <c r="A714" s="381"/>
      <c r="B714" s="381"/>
      <c r="C714" s="381"/>
      <c r="D714" s="381"/>
      <c r="E714" s="381"/>
      <c r="F714" s="381"/>
      <c r="G714" s="381"/>
      <c r="H714" s="381"/>
      <c r="I714" s="381"/>
      <c r="J714" s="381"/>
      <c r="K714" s="381"/>
      <c r="L714" s="381"/>
      <c r="M714" s="381"/>
      <c r="N714" s="381"/>
      <c r="O714" s="381"/>
      <c r="P714" s="381"/>
      <c r="Q714" s="381"/>
      <c r="R714" s="381"/>
      <c r="S714" s="381"/>
      <c r="T714" s="381"/>
      <c r="U714" s="381"/>
      <c r="V714" s="381"/>
      <c r="W714" s="381"/>
      <c r="X714" s="381"/>
      <c r="Y714" s="381"/>
      <c r="Z714" s="381"/>
    </row>
    <row r="715">
      <c r="A715" s="381"/>
      <c r="B715" s="381"/>
      <c r="C715" s="381"/>
      <c r="D715" s="381"/>
      <c r="E715" s="381"/>
      <c r="F715" s="381"/>
      <c r="G715" s="381"/>
      <c r="H715" s="381"/>
      <c r="I715" s="381"/>
      <c r="J715" s="381"/>
      <c r="K715" s="381"/>
      <c r="L715" s="381"/>
      <c r="M715" s="381"/>
      <c r="N715" s="381"/>
      <c r="O715" s="381"/>
      <c r="P715" s="381"/>
      <c r="Q715" s="381"/>
      <c r="R715" s="381"/>
      <c r="S715" s="381"/>
      <c r="T715" s="381"/>
      <c r="U715" s="381"/>
      <c r="V715" s="381"/>
      <c r="W715" s="381"/>
      <c r="X715" s="381"/>
      <c r="Y715" s="381"/>
      <c r="Z715" s="381"/>
    </row>
    <row r="716">
      <c r="A716" s="381"/>
      <c r="B716" s="381"/>
      <c r="C716" s="381"/>
      <c r="D716" s="381"/>
      <c r="E716" s="381"/>
      <c r="F716" s="381"/>
      <c r="G716" s="381"/>
      <c r="H716" s="381"/>
      <c r="I716" s="381"/>
      <c r="J716" s="381"/>
      <c r="K716" s="381"/>
      <c r="L716" s="381"/>
      <c r="M716" s="381"/>
      <c r="N716" s="381"/>
      <c r="O716" s="381"/>
      <c r="P716" s="381"/>
      <c r="Q716" s="381"/>
      <c r="R716" s="381"/>
      <c r="S716" s="381"/>
      <c r="T716" s="381"/>
      <c r="U716" s="381"/>
      <c r="V716" s="381"/>
      <c r="W716" s="381"/>
      <c r="X716" s="381"/>
      <c r="Y716" s="381"/>
      <c r="Z716" s="381"/>
    </row>
    <row r="717">
      <c r="A717" s="381"/>
      <c r="B717" s="381"/>
      <c r="C717" s="381"/>
      <c r="D717" s="381"/>
      <c r="E717" s="381"/>
      <c r="F717" s="381"/>
      <c r="G717" s="381"/>
      <c r="H717" s="381"/>
      <c r="I717" s="381"/>
      <c r="J717" s="381"/>
      <c r="K717" s="381"/>
      <c r="L717" s="381"/>
      <c r="M717" s="381"/>
      <c r="N717" s="381"/>
      <c r="O717" s="381"/>
      <c r="P717" s="381"/>
      <c r="Q717" s="381"/>
      <c r="R717" s="381"/>
      <c r="S717" s="381"/>
      <c r="T717" s="381"/>
      <c r="U717" s="381"/>
      <c r="V717" s="381"/>
      <c r="W717" s="381"/>
      <c r="X717" s="381"/>
      <c r="Y717" s="381"/>
      <c r="Z717" s="381"/>
    </row>
    <row r="718">
      <c r="A718" s="381"/>
      <c r="B718" s="381"/>
      <c r="C718" s="381"/>
      <c r="D718" s="381"/>
      <c r="E718" s="381"/>
      <c r="F718" s="381"/>
      <c r="G718" s="381"/>
      <c r="H718" s="381"/>
      <c r="I718" s="381"/>
      <c r="J718" s="381"/>
      <c r="K718" s="381"/>
      <c r="L718" s="381"/>
      <c r="M718" s="381"/>
      <c r="N718" s="381"/>
      <c r="O718" s="381"/>
      <c r="P718" s="381"/>
      <c r="Q718" s="381"/>
      <c r="R718" s="381"/>
      <c r="S718" s="381"/>
      <c r="T718" s="381"/>
      <c r="U718" s="381"/>
      <c r="V718" s="381"/>
      <c r="W718" s="381"/>
      <c r="X718" s="381"/>
      <c r="Y718" s="381"/>
      <c r="Z718" s="381"/>
    </row>
    <row r="719">
      <c r="A719" s="381"/>
      <c r="B719" s="381"/>
      <c r="C719" s="381"/>
      <c r="D719" s="381"/>
      <c r="E719" s="381"/>
      <c r="F719" s="381"/>
      <c r="G719" s="381"/>
      <c r="H719" s="381"/>
      <c r="I719" s="381"/>
      <c r="J719" s="381"/>
      <c r="K719" s="381"/>
      <c r="L719" s="381"/>
      <c r="M719" s="381"/>
      <c r="N719" s="381"/>
      <c r="O719" s="381"/>
      <c r="P719" s="381"/>
      <c r="Q719" s="381"/>
      <c r="R719" s="381"/>
      <c r="S719" s="381"/>
      <c r="T719" s="381"/>
      <c r="U719" s="381"/>
      <c r="V719" s="381"/>
      <c r="W719" s="381"/>
      <c r="X719" s="381"/>
      <c r="Y719" s="381"/>
      <c r="Z719" s="381"/>
    </row>
    <row r="720">
      <c r="A720" s="381"/>
      <c r="B720" s="381"/>
      <c r="C720" s="381"/>
      <c r="D720" s="381"/>
      <c r="E720" s="381"/>
      <c r="F720" s="381"/>
      <c r="G720" s="381"/>
      <c r="H720" s="381"/>
      <c r="I720" s="381"/>
      <c r="J720" s="381"/>
      <c r="K720" s="381"/>
      <c r="L720" s="381"/>
      <c r="M720" s="381"/>
      <c r="N720" s="381"/>
      <c r="O720" s="381"/>
      <c r="P720" s="381"/>
      <c r="Q720" s="381"/>
      <c r="R720" s="381"/>
      <c r="S720" s="381"/>
      <c r="T720" s="381"/>
      <c r="U720" s="381"/>
      <c r="V720" s="381"/>
      <c r="W720" s="381"/>
      <c r="X720" s="381"/>
      <c r="Y720" s="381"/>
      <c r="Z720" s="381"/>
    </row>
    <row r="721">
      <c r="A721" s="381"/>
      <c r="B721" s="381"/>
      <c r="C721" s="381"/>
      <c r="D721" s="381"/>
      <c r="E721" s="381"/>
      <c r="F721" s="381"/>
      <c r="G721" s="381"/>
      <c r="H721" s="381"/>
      <c r="I721" s="381"/>
      <c r="J721" s="381"/>
      <c r="K721" s="381"/>
      <c r="L721" s="381"/>
      <c r="M721" s="381"/>
      <c r="N721" s="381"/>
      <c r="O721" s="381"/>
      <c r="P721" s="381"/>
      <c r="Q721" s="381"/>
      <c r="R721" s="381"/>
      <c r="S721" s="381"/>
      <c r="T721" s="381"/>
      <c r="U721" s="381"/>
      <c r="V721" s="381"/>
      <c r="W721" s="381"/>
      <c r="X721" s="381"/>
      <c r="Y721" s="381"/>
      <c r="Z721" s="381"/>
    </row>
    <row r="722">
      <c r="A722" s="381"/>
      <c r="B722" s="381"/>
      <c r="C722" s="381"/>
      <c r="D722" s="381"/>
      <c r="E722" s="381"/>
      <c r="F722" s="381"/>
      <c r="G722" s="381"/>
      <c r="H722" s="381"/>
      <c r="I722" s="381"/>
      <c r="J722" s="381"/>
      <c r="K722" s="381"/>
      <c r="L722" s="381"/>
      <c r="M722" s="381"/>
      <c r="N722" s="381"/>
      <c r="O722" s="381"/>
      <c r="P722" s="381"/>
      <c r="Q722" s="381"/>
      <c r="R722" s="381"/>
      <c r="S722" s="381"/>
      <c r="T722" s="381"/>
      <c r="U722" s="381"/>
      <c r="V722" s="381"/>
      <c r="W722" s="381"/>
      <c r="X722" s="381"/>
      <c r="Y722" s="381"/>
      <c r="Z722" s="381"/>
    </row>
    <row r="723">
      <c r="A723" s="381"/>
      <c r="B723" s="381"/>
      <c r="C723" s="381"/>
      <c r="D723" s="381"/>
      <c r="E723" s="381"/>
      <c r="F723" s="381"/>
      <c r="G723" s="381"/>
      <c r="H723" s="381"/>
      <c r="I723" s="381"/>
      <c r="J723" s="381"/>
      <c r="K723" s="381"/>
      <c r="L723" s="381"/>
      <c r="M723" s="381"/>
      <c r="N723" s="381"/>
      <c r="O723" s="381"/>
      <c r="P723" s="381"/>
      <c r="Q723" s="381"/>
      <c r="R723" s="381"/>
      <c r="S723" s="381"/>
      <c r="T723" s="381"/>
      <c r="U723" s="381"/>
      <c r="V723" s="381"/>
      <c r="W723" s="381"/>
      <c r="X723" s="381"/>
      <c r="Y723" s="381"/>
      <c r="Z723" s="381"/>
    </row>
    <row r="724">
      <c r="A724" s="381"/>
      <c r="B724" s="381"/>
      <c r="C724" s="381"/>
      <c r="D724" s="381"/>
      <c r="E724" s="381"/>
      <c r="F724" s="381"/>
      <c r="G724" s="381"/>
      <c r="H724" s="381"/>
      <c r="I724" s="381"/>
      <c r="J724" s="381"/>
      <c r="K724" s="381"/>
      <c r="L724" s="381"/>
      <c r="M724" s="381"/>
      <c r="N724" s="381"/>
      <c r="O724" s="381"/>
      <c r="P724" s="381"/>
      <c r="Q724" s="381"/>
      <c r="R724" s="381"/>
      <c r="S724" s="381"/>
      <c r="T724" s="381"/>
      <c r="U724" s="381"/>
      <c r="V724" s="381"/>
      <c r="W724" s="381"/>
      <c r="X724" s="381"/>
      <c r="Y724" s="381"/>
      <c r="Z724" s="381"/>
    </row>
    <row r="725">
      <c r="A725" s="381"/>
      <c r="B725" s="381"/>
      <c r="C725" s="381"/>
      <c r="D725" s="381"/>
      <c r="E725" s="381"/>
      <c r="F725" s="381"/>
      <c r="G725" s="381"/>
      <c r="H725" s="381"/>
      <c r="I725" s="381"/>
      <c r="J725" s="381"/>
      <c r="K725" s="381"/>
      <c r="L725" s="381"/>
      <c r="M725" s="381"/>
      <c r="N725" s="381"/>
      <c r="O725" s="381"/>
      <c r="P725" s="381"/>
      <c r="Q725" s="381"/>
      <c r="R725" s="381"/>
      <c r="S725" s="381"/>
      <c r="T725" s="381"/>
      <c r="U725" s="381"/>
      <c r="V725" s="381"/>
      <c r="W725" s="381"/>
      <c r="X725" s="381"/>
      <c r="Y725" s="381"/>
      <c r="Z725" s="381"/>
    </row>
    <row r="726">
      <c r="A726" s="381"/>
      <c r="B726" s="381"/>
      <c r="C726" s="381"/>
      <c r="D726" s="381"/>
      <c r="E726" s="381"/>
      <c r="F726" s="381"/>
      <c r="G726" s="381"/>
      <c r="H726" s="381"/>
      <c r="I726" s="381"/>
      <c r="J726" s="381"/>
      <c r="K726" s="381"/>
      <c r="L726" s="381"/>
      <c r="M726" s="381"/>
      <c r="N726" s="381"/>
      <c r="O726" s="381"/>
      <c r="P726" s="381"/>
      <c r="Q726" s="381"/>
      <c r="R726" s="381"/>
      <c r="S726" s="381"/>
      <c r="T726" s="381"/>
      <c r="U726" s="381"/>
      <c r="V726" s="381"/>
      <c r="W726" s="381"/>
      <c r="X726" s="381"/>
      <c r="Y726" s="381"/>
      <c r="Z726" s="381"/>
    </row>
    <row r="727">
      <c r="A727" s="381"/>
      <c r="B727" s="381"/>
      <c r="C727" s="381"/>
      <c r="D727" s="381"/>
      <c r="E727" s="381"/>
      <c r="F727" s="381"/>
      <c r="G727" s="381"/>
      <c r="H727" s="381"/>
      <c r="I727" s="381"/>
      <c r="J727" s="381"/>
      <c r="K727" s="381"/>
      <c r="L727" s="381"/>
      <c r="M727" s="381"/>
      <c r="N727" s="381"/>
      <c r="O727" s="381"/>
      <c r="P727" s="381"/>
      <c r="Q727" s="381"/>
      <c r="R727" s="381"/>
      <c r="S727" s="381"/>
      <c r="T727" s="381"/>
      <c r="U727" s="381"/>
      <c r="V727" s="381"/>
      <c r="W727" s="381"/>
      <c r="X727" s="381"/>
      <c r="Y727" s="381"/>
      <c r="Z727" s="381"/>
    </row>
    <row r="728">
      <c r="A728" s="381"/>
      <c r="B728" s="381"/>
      <c r="C728" s="381"/>
      <c r="D728" s="381"/>
      <c r="E728" s="381"/>
      <c r="F728" s="381"/>
      <c r="G728" s="381"/>
      <c r="H728" s="381"/>
      <c r="I728" s="381"/>
      <c r="J728" s="381"/>
      <c r="K728" s="381"/>
      <c r="L728" s="381"/>
      <c r="M728" s="381"/>
      <c r="N728" s="381"/>
      <c r="O728" s="381"/>
      <c r="P728" s="381"/>
      <c r="Q728" s="381"/>
      <c r="R728" s="381"/>
      <c r="S728" s="381"/>
      <c r="T728" s="381"/>
      <c r="U728" s="381"/>
      <c r="V728" s="381"/>
      <c r="W728" s="381"/>
      <c r="X728" s="381"/>
      <c r="Y728" s="381"/>
      <c r="Z728" s="381"/>
    </row>
    <row r="729">
      <c r="A729" s="381"/>
      <c r="B729" s="381"/>
      <c r="C729" s="381"/>
      <c r="D729" s="381"/>
      <c r="E729" s="381"/>
      <c r="F729" s="381"/>
      <c r="G729" s="381"/>
      <c r="H729" s="381"/>
      <c r="I729" s="381"/>
      <c r="J729" s="381"/>
      <c r="K729" s="381"/>
      <c r="L729" s="381"/>
      <c r="M729" s="381"/>
      <c r="N729" s="381"/>
      <c r="O729" s="381"/>
      <c r="P729" s="381"/>
      <c r="Q729" s="381"/>
      <c r="R729" s="381"/>
      <c r="S729" s="381"/>
      <c r="T729" s="381"/>
      <c r="U729" s="381"/>
      <c r="V729" s="381"/>
      <c r="W729" s="381"/>
      <c r="X729" s="381"/>
      <c r="Y729" s="381"/>
      <c r="Z729" s="381"/>
    </row>
    <row r="730">
      <c r="A730" s="381"/>
      <c r="B730" s="381"/>
      <c r="C730" s="381"/>
      <c r="D730" s="381"/>
      <c r="E730" s="381"/>
      <c r="F730" s="381"/>
      <c r="G730" s="381"/>
      <c r="H730" s="381"/>
      <c r="I730" s="381"/>
      <c r="J730" s="381"/>
      <c r="K730" s="381"/>
      <c r="L730" s="381"/>
      <c r="M730" s="381"/>
      <c r="N730" s="381"/>
      <c r="O730" s="381"/>
      <c r="P730" s="381"/>
      <c r="Q730" s="381"/>
      <c r="R730" s="381"/>
      <c r="S730" s="381"/>
      <c r="T730" s="381"/>
      <c r="U730" s="381"/>
      <c r="V730" s="381"/>
      <c r="W730" s="381"/>
      <c r="X730" s="381"/>
      <c r="Y730" s="381"/>
      <c r="Z730" s="381"/>
    </row>
    <row r="731">
      <c r="A731" s="381"/>
      <c r="B731" s="381"/>
      <c r="C731" s="381"/>
      <c r="D731" s="381"/>
      <c r="E731" s="381"/>
      <c r="F731" s="381"/>
      <c r="G731" s="381"/>
      <c r="H731" s="381"/>
      <c r="I731" s="381"/>
      <c r="J731" s="381"/>
      <c r="K731" s="381"/>
      <c r="L731" s="381"/>
      <c r="M731" s="381"/>
      <c r="N731" s="381"/>
      <c r="O731" s="381"/>
      <c r="P731" s="381"/>
      <c r="Q731" s="381"/>
      <c r="R731" s="381"/>
      <c r="S731" s="381"/>
      <c r="T731" s="381"/>
      <c r="U731" s="381"/>
      <c r="V731" s="381"/>
      <c r="W731" s="381"/>
      <c r="X731" s="381"/>
      <c r="Y731" s="381"/>
      <c r="Z731" s="381"/>
    </row>
    <row r="732">
      <c r="A732" s="381"/>
      <c r="B732" s="381"/>
      <c r="C732" s="381"/>
      <c r="D732" s="381"/>
      <c r="E732" s="381"/>
      <c r="F732" s="381"/>
      <c r="G732" s="381"/>
      <c r="H732" s="381"/>
      <c r="I732" s="381"/>
      <c r="J732" s="381"/>
      <c r="K732" s="381"/>
      <c r="L732" s="381"/>
      <c r="M732" s="381"/>
      <c r="N732" s="381"/>
      <c r="O732" s="381"/>
      <c r="P732" s="381"/>
      <c r="Q732" s="381"/>
      <c r="R732" s="381"/>
      <c r="S732" s="381"/>
      <c r="T732" s="381"/>
      <c r="U732" s="381"/>
      <c r="V732" s="381"/>
      <c r="W732" s="381"/>
      <c r="X732" s="381"/>
      <c r="Y732" s="381"/>
      <c r="Z732" s="381"/>
    </row>
    <row r="733">
      <c r="A733" s="381"/>
      <c r="B733" s="381"/>
      <c r="C733" s="381"/>
      <c r="D733" s="381"/>
      <c r="E733" s="381"/>
      <c r="F733" s="381"/>
      <c r="G733" s="381"/>
      <c r="H733" s="381"/>
      <c r="I733" s="381"/>
      <c r="J733" s="381"/>
      <c r="K733" s="381"/>
      <c r="L733" s="381"/>
      <c r="M733" s="381"/>
      <c r="N733" s="381"/>
      <c r="O733" s="381"/>
      <c r="P733" s="381"/>
      <c r="Q733" s="381"/>
      <c r="R733" s="381"/>
      <c r="S733" s="381"/>
      <c r="T733" s="381"/>
      <c r="U733" s="381"/>
      <c r="V733" s="381"/>
      <c r="W733" s="381"/>
      <c r="X733" s="381"/>
      <c r="Y733" s="381"/>
      <c r="Z733" s="381"/>
    </row>
    <row r="734">
      <c r="A734" s="381"/>
      <c r="B734" s="381"/>
      <c r="C734" s="381"/>
      <c r="D734" s="381"/>
      <c r="E734" s="381"/>
      <c r="F734" s="381"/>
      <c r="G734" s="381"/>
      <c r="H734" s="381"/>
      <c r="I734" s="381"/>
      <c r="J734" s="381"/>
      <c r="K734" s="381"/>
      <c r="L734" s="381"/>
      <c r="M734" s="381"/>
      <c r="N734" s="381"/>
      <c r="O734" s="381"/>
      <c r="P734" s="381"/>
      <c r="Q734" s="381"/>
      <c r="R734" s="381"/>
      <c r="S734" s="381"/>
      <c r="T734" s="381"/>
      <c r="U734" s="381"/>
      <c r="V734" s="381"/>
      <c r="W734" s="381"/>
      <c r="X734" s="381"/>
      <c r="Y734" s="381"/>
      <c r="Z734" s="381"/>
    </row>
    <row r="735">
      <c r="A735" s="381"/>
      <c r="B735" s="381"/>
      <c r="C735" s="381"/>
      <c r="D735" s="381"/>
      <c r="E735" s="381"/>
      <c r="F735" s="381"/>
      <c r="G735" s="381"/>
      <c r="H735" s="381"/>
      <c r="I735" s="381"/>
      <c r="J735" s="381"/>
      <c r="K735" s="381"/>
      <c r="L735" s="381"/>
      <c r="M735" s="381"/>
      <c r="N735" s="381"/>
      <c r="O735" s="381"/>
      <c r="P735" s="381"/>
      <c r="Q735" s="381"/>
      <c r="R735" s="381"/>
      <c r="S735" s="381"/>
      <c r="T735" s="381"/>
      <c r="U735" s="381"/>
      <c r="V735" s="381"/>
      <c r="W735" s="381"/>
      <c r="X735" s="381"/>
      <c r="Y735" s="381"/>
      <c r="Z735" s="381"/>
    </row>
    <row r="736">
      <c r="A736" s="381"/>
      <c r="B736" s="381"/>
      <c r="C736" s="381"/>
      <c r="D736" s="381"/>
      <c r="E736" s="381"/>
      <c r="F736" s="381"/>
      <c r="G736" s="381"/>
      <c r="H736" s="381"/>
      <c r="I736" s="381"/>
      <c r="J736" s="381"/>
      <c r="K736" s="381"/>
      <c r="L736" s="381"/>
      <c r="M736" s="381"/>
      <c r="N736" s="381"/>
      <c r="O736" s="381"/>
      <c r="P736" s="381"/>
      <c r="Q736" s="381"/>
      <c r="R736" s="381"/>
      <c r="S736" s="381"/>
      <c r="T736" s="381"/>
      <c r="U736" s="381"/>
      <c r="V736" s="381"/>
      <c r="W736" s="381"/>
      <c r="X736" s="381"/>
      <c r="Y736" s="381"/>
      <c r="Z736" s="381"/>
    </row>
    <row r="737">
      <c r="A737" s="381"/>
      <c r="B737" s="381"/>
      <c r="C737" s="381"/>
      <c r="D737" s="381"/>
      <c r="E737" s="381"/>
      <c r="F737" s="381"/>
      <c r="G737" s="381"/>
      <c r="H737" s="381"/>
      <c r="I737" s="381"/>
      <c r="J737" s="381"/>
      <c r="K737" s="381"/>
      <c r="L737" s="381"/>
      <c r="M737" s="381"/>
      <c r="N737" s="381"/>
      <c r="O737" s="381"/>
      <c r="P737" s="381"/>
      <c r="Q737" s="381"/>
      <c r="R737" s="381"/>
      <c r="S737" s="381"/>
      <c r="T737" s="381"/>
      <c r="U737" s="381"/>
      <c r="V737" s="381"/>
      <c r="W737" s="381"/>
      <c r="X737" s="381"/>
      <c r="Y737" s="381"/>
      <c r="Z737" s="381"/>
    </row>
    <row r="738">
      <c r="A738" s="381"/>
      <c r="B738" s="381"/>
      <c r="C738" s="381"/>
      <c r="D738" s="381"/>
      <c r="E738" s="381"/>
      <c r="F738" s="381"/>
      <c r="G738" s="381"/>
      <c r="H738" s="381"/>
      <c r="I738" s="381"/>
      <c r="J738" s="381"/>
      <c r="K738" s="381"/>
      <c r="L738" s="381"/>
      <c r="M738" s="381"/>
      <c r="N738" s="381"/>
      <c r="O738" s="381"/>
      <c r="P738" s="381"/>
      <c r="Q738" s="381"/>
      <c r="R738" s="381"/>
      <c r="S738" s="381"/>
      <c r="T738" s="381"/>
      <c r="U738" s="381"/>
      <c r="V738" s="381"/>
      <c r="W738" s="381"/>
      <c r="X738" s="381"/>
      <c r="Y738" s="381"/>
      <c r="Z738" s="381"/>
    </row>
    <row r="739">
      <c r="A739" s="381"/>
      <c r="B739" s="381"/>
      <c r="C739" s="381"/>
      <c r="D739" s="381"/>
      <c r="E739" s="381"/>
      <c r="F739" s="381"/>
      <c r="G739" s="381"/>
      <c r="H739" s="381"/>
      <c r="I739" s="381"/>
      <c r="J739" s="381"/>
      <c r="K739" s="381"/>
      <c r="L739" s="381"/>
      <c r="M739" s="381"/>
      <c r="N739" s="381"/>
      <c r="O739" s="381"/>
      <c r="P739" s="381"/>
      <c r="Q739" s="381"/>
      <c r="R739" s="381"/>
      <c r="S739" s="381"/>
      <c r="T739" s="381"/>
      <c r="U739" s="381"/>
      <c r="V739" s="381"/>
      <c r="W739" s="381"/>
      <c r="X739" s="381"/>
      <c r="Y739" s="381"/>
      <c r="Z739" s="381"/>
    </row>
    <row r="740">
      <c r="A740" s="381"/>
      <c r="B740" s="381"/>
      <c r="C740" s="381"/>
      <c r="D740" s="381"/>
      <c r="E740" s="381"/>
      <c r="F740" s="381"/>
      <c r="G740" s="381"/>
      <c r="H740" s="381"/>
      <c r="I740" s="381"/>
      <c r="J740" s="381"/>
      <c r="K740" s="381"/>
      <c r="L740" s="381"/>
      <c r="M740" s="381"/>
      <c r="N740" s="381"/>
      <c r="O740" s="381"/>
      <c r="P740" s="381"/>
      <c r="Q740" s="381"/>
      <c r="R740" s="381"/>
      <c r="S740" s="381"/>
      <c r="T740" s="381"/>
      <c r="U740" s="381"/>
      <c r="V740" s="381"/>
      <c r="W740" s="381"/>
      <c r="X740" s="381"/>
      <c r="Y740" s="381"/>
      <c r="Z740" s="381"/>
    </row>
    <row r="741">
      <c r="A741" s="381"/>
      <c r="B741" s="381"/>
      <c r="C741" s="381"/>
      <c r="D741" s="381"/>
      <c r="E741" s="381"/>
      <c r="F741" s="381"/>
      <c r="G741" s="381"/>
      <c r="H741" s="381"/>
      <c r="I741" s="381"/>
      <c r="J741" s="381"/>
      <c r="K741" s="381"/>
      <c r="L741" s="381"/>
      <c r="M741" s="381"/>
      <c r="N741" s="381"/>
      <c r="O741" s="381"/>
      <c r="P741" s="381"/>
      <c r="Q741" s="381"/>
      <c r="R741" s="381"/>
      <c r="S741" s="381"/>
      <c r="T741" s="381"/>
      <c r="U741" s="381"/>
      <c r="V741" s="381"/>
      <c r="W741" s="381"/>
      <c r="X741" s="381"/>
      <c r="Y741" s="381"/>
      <c r="Z741" s="381"/>
    </row>
    <row r="742">
      <c r="A742" s="381"/>
      <c r="B742" s="381"/>
      <c r="C742" s="381"/>
      <c r="D742" s="381"/>
      <c r="E742" s="381"/>
      <c r="F742" s="381"/>
      <c r="G742" s="381"/>
      <c r="H742" s="381"/>
      <c r="I742" s="381"/>
      <c r="J742" s="381"/>
      <c r="K742" s="381"/>
      <c r="L742" s="381"/>
      <c r="M742" s="381"/>
      <c r="N742" s="381"/>
      <c r="O742" s="381"/>
      <c r="P742" s="381"/>
      <c r="Q742" s="381"/>
      <c r="R742" s="381"/>
      <c r="S742" s="381"/>
      <c r="T742" s="381"/>
      <c r="U742" s="381"/>
      <c r="V742" s="381"/>
      <c r="W742" s="381"/>
      <c r="X742" s="381"/>
      <c r="Y742" s="381"/>
      <c r="Z742" s="381"/>
    </row>
    <row r="743">
      <c r="A743" s="381"/>
      <c r="B743" s="381"/>
      <c r="C743" s="381"/>
      <c r="D743" s="381"/>
      <c r="E743" s="381"/>
      <c r="F743" s="381"/>
      <c r="G743" s="381"/>
      <c r="H743" s="381"/>
      <c r="I743" s="381"/>
      <c r="J743" s="381"/>
      <c r="K743" s="381"/>
      <c r="L743" s="381"/>
      <c r="M743" s="381"/>
      <c r="N743" s="381"/>
      <c r="O743" s="381"/>
      <c r="P743" s="381"/>
      <c r="Q743" s="381"/>
      <c r="R743" s="381"/>
      <c r="S743" s="381"/>
      <c r="T743" s="381"/>
      <c r="U743" s="381"/>
      <c r="V743" s="381"/>
      <c r="W743" s="381"/>
      <c r="X743" s="381"/>
      <c r="Y743" s="381"/>
      <c r="Z743" s="381"/>
    </row>
    <row r="744">
      <c r="A744" s="381"/>
      <c r="B744" s="381"/>
      <c r="C744" s="381"/>
      <c r="D744" s="381"/>
      <c r="E744" s="381"/>
      <c r="F744" s="381"/>
      <c r="G744" s="381"/>
      <c r="H744" s="381"/>
      <c r="I744" s="381"/>
      <c r="J744" s="381"/>
      <c r="K744" s="381"/>
      <c r="L744" s="381"/>
      <c r="M744" s="381"/>
      <c r="N744" s="381"/>
      <c r="O744" s="381"/>
      <c r="P744" s="381"/>
      <c r="Q744" s="381"/>
      <c r="R744" s="381"/>
      <c r="S744" s="381"/>
      <c r="T744" s="381"/>
      <c r="U744" s="381"/>
      <c r="V744" s="381"/>
      <c r="W744" s="381"/>
      <c r="X744" s="381"/>
      <c r="Y744" s="381"/>
      <c r="Z744" s="381"/>
    </row>
    <row r="745">
      <c r="A745" s="381"/>
      <c r="B745" s="381"/>
      <c r="C745" s="381"/>
      <c r="D745" s="381"/>
      <c r="E745" s="381"/>
      <c r="F745" s="381"/>
      <c r="G745" s="381"/>
      <c r="H745" s="381"/>
      <c r="I745" s="381"/>
      <c r="J745" s="381"/>
      <c r="K745" s="381"/>
      <c r="L745" s="381"/>
      <c r="M745" s="381"/>
      <c r="N745" s="381"/>
      <c r="O745" s="381"/>
      <c r="P745" s="381"/>
      <c r="Q745" s="381"/>
      <c r="R745" s="381"/>
      <c r="S745" s="381"/>
      <c r="T745" s="381"/>
      <c r="U745" s="381"/>
      <c r="V745" s="381"/>
      <c r="W745" s="381"/>
      <c r="X745" s="381"/>
      <c r="Y745" s="381"/>
      <c r="Z745" s="381"/>
    </row>
    <row r="746">
      <c r="A746" s="381"/>
      <c r="B746" s="381"/>
      <c r="C746" s="381"/>
      <c r="D746" s="381"/>
      <c r="E746" s="381"/>
      <c r="F746" s="381"/>
      <c r="G746" s="381"/>
      <c r="H746" s="381"/>
      <c r="I746" s="381"/>
      <c r="J746" s="381"/>
      <c r="K746" s="381"/>
      <c r="L746" s="381"/>
      <c r="M746" s="381"/>
      <c r="N746" s="381"/>
      <c r="O746" s="381"/>
      <c r="P746" s="381"/>
      <c r="Q746" s="381"/>
      <c r="R746" s="381"/>
      <c r="S746" s="381"/>
      <c r="T746" s="381"/>
      <c r="U746" s="381"/>
      <c r="V746" s="381"/>
      <c r="W746" s="381"/>
      <c r="X746" s="381"/>
      <c r="Y746" s="381"/>
      <c r="Z746" s="381"/>
    </row>
    <row r="747">
      <c r="A747" s="381"/>
      <c r="B747" s="381"/>
      <c r="C747" s="381"/>
      <c r="D747" s="381"/>
      <c r="E747" s="381"/>
      <c r="F747" s="381"/>
      <c r="G747" s="381"/>
      <c r="H747" s="381"/>
      <c r="I747" s="381"/>
      <c r="J747" s="381"/>
      <c r="K747" s="381"/>
      <c r="L747" s="381"/>
      <c r="M747" s="381"/>
      <c r="N747" s="381"/>
      <c r="O747" s="381"/>
      <c r="P747" s="381"/>
      <c r="Q747" s="381"/>
      <c r="R747" s="381"/>
      <c r="S747" s="381"/>
      <c r="T747" s="381"/>
      <c r="U747" s="381"/>
      <c r="V747" s="381"/>
      <c r="W747" s="381"/>
      <c r="X747" s="381"/>
      <c r="Y747" s="381"/>
      <c r="Z747" s="381"/>
    </row>
    <row r="748">
      <c r="A748" s="381"/>
      <c r="B748" s="381"/>
      <c r="C748" s="381"/>
      <c r="D748" s="381"/>
      <c r="E748" s="381"/>
      <c r="F748" s="381"/>
      <c r="G748" s="381"/>
      <c r="H748" s="381"/>
      <c r="I748" s="381"/>
      <c r="J748" s="381"/>
      <c r="K748" s="381"/>
      <c r="L748" s="381"/>
      <c r="M748" s="381"/>
      <c r="N748" s="381"/>
      <c r="O748" s="381"/>
      <c r="P748" s="381"/>
      <c r="Q748" s="381"/>
      <c r="R748" s="381"/>
      <c r="S748" s="381"/>
      <c r="T748" s="381"/>
      <c r="U748" s="381"/>
      <c r="V748" s="381"/>
      <c r="W748" s="381"/>
      <c r="X748" s="381"/>
      <c r="Y748" s="381"/>
      <c r="Z748" s="381"/>
    </row>
    <row r="749">
      <c r="A749" s="381"/>
      <c r="B749" s="381"/>
      <c r="C749" s="381"/>
      <c r="D749" s="381"/>
      <c r="E749" s="381"/>
      <c r="F749" s="381"/>
      <c r="G749" s="381"/>
      <c r="H749" s="381"/>
      <c r="I749" s="381"/>
      <c r="J749" s="381"/>
      <c r="K749" s="381"/>
      <c r="L749" s="381"/>
      <c r="M749" s="381"/>
      <c r="N749" s="381"/>
      <c r="O749" s="381"/>
      <c r="P749" s="381"/>
      <c r="Q749" s="381"/>
      <c r="R749" s="381"/>
      <c r="S749" s="381"/>
      <c r="T749" s="381"/>
      <c r="U749" s="381"/>
      <c r="V749" s="381"/>
      <c r="W749" s="381"/>
      <c r="X749" s="381"/>
      <c r="Y749" s="381"/>
      <c r="Z749" s="381"/>
    </row>
    <row r="750">
      <c r="A750" s="381"/>
      <c r="B750" s="381"/>
      <c r="C750" s="381"/>
      <c r="D750" s="381"/>
      <c r="E750" s="381"/>
      <c r="F750" s="381"/>
      <c r="G750" s="381"/>
      <c r="H750" s="381"/>
      <c r="I750" s="381"/>
      <c r="J750" s="381"/>
      <c r="K750" s="381"/>
      <c r="L750" s="381"/>
      <c r="M750" s="381"/>
      <c r="N750" s="381"/>
      <c r="O750" s="381"/>
      <c r="P750" s="381"/>
      <c r="Q750" s="381"/>
      <c r="R750" s="381"/>
      <c r="S750" s="381"/>
      <c r="T750" s="381"/>
      <c r="U750" s="381"/>
      <c r="V750" s="381"/>
      <c r="W750" s="381"/>
      <c r="X750" s="381"/>
      <c r="Y750" s="381"/>
      <c r="Z750" s="381"/>
    </row>
    <row r="751">
      <c r="A751" s="381"/>
      <c r="B751" s="381"/>
      <c r="C751" s="381"/>
      <c r="D751" s="381"/>
      <c r="E751" s="381"/>
      <c r="F751" s="381"/>
      <c r="G751" s="381"/>
      <c r="H751" s="381"/>
      <c r="I751" s="381"/>
      <c r="J751" s="381"/>
      <c r="K751" s="381"/>
      <c r="L751" s="381"/>
      <c r="M751" s="381"/>
      <c r="N751" s="381"/>
      <c r="O751" s="381"/>
      <c r="P751" s="381"/>
      <c r="Q751" s="381"/>
      <c r="R751" s="381"/>
      <c r="S751" s="381"/>
      <c r="T751" s="381"/>
      <c r="U751" s="381"/>
      <c r="V751" s="381"/>
      <c r="W751" s="381"/>
      <c r="X751" s="381"/>
      <c r="Y751" s="381"/>
      <c r="Z751" s="381"/>
    </row>
    <row r="752">
      <c r="A752" s="381"/>
      <c r="B752" s="381"/>
      <c r="C752" s="381"/>
      <c r="D752" s="381"/>
      <c r="E752" s="381"/>
      <c r="F752" s="381"/>
      <c r="G752" s="381"/>
      <c r="H752" s="381"/>
      <c r="I752" s="381"/>
      <c r="J752" s="381"/>
      <c r="K752" s="381"/>
      <c r="L752" s="381"/>
      <c r="M752" s="381"/>
      <c r="N752" s="381"/>
      <c r="O752" s="381"/>
      <c r="P752" s="381"/>
      <c r="Q752" s="381"/>
      <c r="R752" s="381"/>
      <c r="S752" s="381"/>
      <c r="T752" s="381"/>
      <c r="U752" s="381"/>
      <c r="V752" s="381"/>
      <c r="W752" s="381"/>
      <c r="X752" s="381"/>
      <c r="Y752" s="381"/>
      <c r="Z752" s="381"/>
    </row>
    <row r="753">
      <c r="A753" s="381"/>
      <c r="B753" s="381"/>
      <c r="C753" s="381"/>
      <c r="D753" s="381"/>
      <c r="E753" s="381"/>
      <c r="F753" s="381"/>
      <c r="G753" s="381"/>
      <c r="H753" s="381"/>
      <c r="I753" s="381"/>
      <c r="J753" s="381"/>
      <c r="K753" s="381"/>
      <c r="L753" s="381"/>
      <c r="M753" s="381"/>
      <c r="N753" s="381"/>
      <c r="O753" s="381"/>
      <c r="P753" s="381"/>
      <c r="Q753" s="381"/>
      <c r="R753" s="381"/>
      <c r="S753" s="381"/>
      <c r="T753" s="381"/>
      <c r="U753" s="381"/>
      <c r="V753" s="381"/>
      <c r="W753" s="381"/>
      <c r="X753" s="381"/>
      <c r="Y753" s="381"/>
      <c r="Z753" s="381"/>
    </row>
    <row r="754">
      <c r="A754" s="381"/>
      <c r="B754" s="381"/>
      <c r="C754" s="381"/>
      <c r="D754" s="381"/>
      <c r="E754" s="381"/>
      <c r="F754" s="381"/>
      <c r="G754" s="381"/>
      <c r="H754" s="381"/>
      <c r="I754" s="381"/>
      <c r="J754" s="381"/>
      <c r="K754" s="381"/>
      <c r="L754" s="381"/>
      <c r="M754" s="381"/>
      <c r="N754" s="381"/>
      <c r="O754" s="381"/>
      <c r="P754" s="381"/>
      <c r="Q754" s="381"/>
      <c r="R754" s="381"/>
      <c r="S754" s="381"/>
      <c r="T754" s="381"/>
      <c r="U754" s="381"/>
      <c r="V754" s="381"/>
      <c r="W754" s="381"/>
      <c r="X754" s="381"/>
      <c r="Y754" s="381"/>
      <c r="Z754" s="381"/>
    </row>
    <row r="755">
      <c r="A755" s="381"/>
      <c r="B755" s="381"/>
      <c r="C755" s="381"/>
      <c r="D755" s="381"/>
      <c r="E755" s="381"/>
      <c r="F755" s="381"/>
      <c r="G755" s="381"/>
      <c r="H755" s="381"/>
      <c r="I755" s="381"/>
      <c r="J755" s="381"/>
      <c r="K755" s="381"/>
      <c r="L755" s="381"/>
      <c r="M755" s="381"/>
      <c r="N755" s="381"/>
      <c r="O755" s="381"/>
      <c r="P755" s="381"/>
      <c r="Q755" s="381"/>
      <c r="R755" s="381"/>
      <c r="S755" s="381"/>
      <c r="T755" s="381"/>
      <c r="U755" s="381"/>
      <c r="V755" s="381"/>
      <c r="W755" s="381"/>
      <c r="X755" s="381"/>
      <c r="Y755" s="381"/>
      <c r="Z755" s="381"/>
    </row>
    <row r="756">
      <c r="A756" s="381"/>
      <c r="B756" s="381"/>
      <c r="C756" s="381"/>
      <c r="D756" s="381"/>
      <c r="E756" s="381"/>
      <c r="F756" s="381"/>
      <c r="G756" s="381"/>
      <c r="H756" s="381"/>
      <c r="I756" s="381"/>
      <c r="J756" s="381"/>
      <c r="K756" s="381"/>
      <c r="L756" s="381"/>
      <c r="M756" s="381"/>
      <c r="N756" s="381"/>
      <c r="O756" s="381"/>
      <c r="P756" s="381"/>
      <c r="Q756" s="381"/>
      <c r="R756" s="381"/>
      <c r="S756" s="381"/>
      <c r="T756" s="381"/>
      <c r="U756" s="381"/>
      <c r="V756" s="381"/>
      <c r="W756" s="381"/>
      <c r="X756" s="381"/>
      <c r="Y756" s="381"/>
      <c r="Z756" s="381"/>
    </row>
    <row r="757">
      <c r="A757" s="381"/>
      <c r="B757" s="381"/>
      <c r="C757" s="381"/>
      <c r="D757" s="381"/>
      <c r="E757" s="381"/>
      <c r="F757" s="381"/>
      <c r="G757" s="381"/>
      <c r="H757" s="381"/>
      <c r="I757" s="381"/>
      <c r="J757" s="381"/>
      <c r="K757" s="381"/>
      <c r="L757" s="381"/>
      <c r="M757" s="381"/>
      <c r="N757" s="381"/>
      <c r="O757" s="381"/>
      <c r="P757" s="381"/>
      <c r="Q757" s="381"/>
      <c r="R757" s="381"/>
      <c r="S757" s="381"/>
      <c r="T757" s="381"/>
      <c r="U757" s="381"/>
      <c r="V757" s="381"/>
      <c r="W757" s="381"/>
      <c r="X757" s="381"/>
      <c r="Y757" s="381"/>
      <c r="Z757" s="381"/>
    </row>
    <row r="758">
      <c r="A758" s="381"/>
      <c r="B758" s="381"/>
      <c r="C758" s="381"/>
      <c r="D758" s="381"/>
      <c r="E758" s="381"/>
      <c r="F758" s="381"/>
      <c r="G758" s="381"/>
      <c r="H758" s="381"/>
      <c r="I758" s="381"/>
      <c r="J758" s="381"/>
      <c r="K758" s="381"/>
      <c r="L758" s="381"/>
      <c r="M758" s="381"/>
      <c r="N758" s="381"/>
      <c r="O758" s="381"/>
      <c r="P758" s="381"/>
      <c r="Q758" s="381"/>
      <c r="R758" s="381"/>
      <c r="S758" s="381"/>
      <c r="T758" s="381"/>
      <c r="U758" s="381"/>
      <c r="V758" s="381"/>
      <c r="W758" s="381"/>
      <c r="X758" s="381"/>
      <c r="Y758" s="381"/>
      <c r="Z758" s="381"/>
    </row>
    <row r="759">
      <c r="A759" s="381"/>
      <c r="B759" s="381"/>
      <c r="C759" s="381"/>
      <c r="D759" s="381"/>
      <c r="E759" s="381"/>
      <c r="F759" s="381"/>
      <c r="G759" s="381"/>
      <c r="H759" s="381"/>
      <c r="I759" s="381"/>
      <c r="J759" s="381"/>
      <c r="K759" s="381"/>
      <c r="L759" s="381"/>
      <c r="M759" s="381"/>
      <c r="N759" s="381"/>
      <c r="O759" s="381"/>
      <c r="P759" s="381"/>
      <c r="Q759" s="381"/>
      <c r="R759" s="381"/>
      <c r="S759" s="381"/>
      <c r="T759" s="381"/>
      <c r="U759" s="381"/>
      <c r="V759" s="381"/>
      <c r="W759" s="381"/>
      <c r="X759" s="381"/>
      <c r="Y759" s="381"/>
      <c r="Z759" s="381"/>
    </row>
    <row r="760">
      <c r="A760" s="381"/>
      <c r="B760" s="381"/>
      <c r="C760" s="381"/>
      <c r="D760" s="381"/>
      <c r="E760" s="381"/>
      <c r="F760" s="381"/>
      <c r="G760" s="381"/>
      <c r="H760" s="381"/>
      <c r="I760" s="381"/>
      <c r="J760" s="381"/>
      <c r="K760" s="381"/>
      <c r="L760" s="381"/>
      <c r="M760" s="381"/>
      <c r="N760" s="381"/>
      <c r="O760" s="381"/>
      <c r="P760" s="381"/>
      <c r="Q760" s="381"/>
      <c r="R760" s="381"/>
      <c r="S760" s="381"/>
      <c r="T760" s="381"/>
      <c r="U760" s="381"/>
      <c r="V760" s="381"/>
      <c r="W760" s="381"/>
      <c r="X760" s="381"/>
      <c r="Y760" s="381"/>
      <c r="Z760" s="381"/>
    </row>
    <row r="761">
      <c r="A761" s="381"/>
      <c r="B761" s="381"/>
      <c r="C761" s="381"/>
      <c r="D761" s="381"/>
      <c r="E761" s="381"/>
      <c r="F761" s="381"/>
      <c r="G761" s="381"/>
      <c r="H761" s="381"/>
      <c r="I761" s="381"/>
      <c r="J761" s="381"/>
      <c r="K761" s="381"/>
      <c r="L761" s="381"/>
      <c r="M761" s="381"/>
      <c r="N761" s="381"/>
      <c r="O761" s="381"/>
      <c r="P761" s="381"/>
      <c r="Q761" s="381"/>
      <c r="R761" s="381"/>
      <c r="S761" s="381"/>
      <c r="T761" s="381"/>
      <c r="U761" s="381"/>
      <c r="V761" s="381"/>
      <c r="W761" s="381"/>
      <c r="X761" s="381"/>
      <c r="Y761" s="381"/>
      <c r="Z761" s="381"/>
    </row>
    <row r="762">
      <c r="A762" s="381"/>
      <c r="B762" s="381"/>
      <c r="C762" s="381"/>
      <c r="D762" s="381"/>
      <c r="E762" s="381"/>
      <c r="F762" s="381"/>
      <c r="G762" s="381"/>
      <c r="H762" s="381"/>
      <c r="I762" s="381"/>
      <c r="J762" s="381"/>
      <c r="K762" s="381"/>
      <c r="L762" s="381"/>
      <c r="M762" s="381"/>
      <c r="N762" s="381"/>
      <c r="O762" s="381"/>
      <c r="P762" s="381"/>
      <c r="Q762" s="381"/>
      <c r="R762" s="381"/>
      <c r="S762" s="381"/>
      <c r="T762" s="381"/>
      <c r="U762" s="381"/>
      <c r="V762" s="381"/>
      <c r="W762" s="381"/>
      <c r="X762" s="381"/>
      <c r="Y762" s="381"/>
      <c r="Z762" s="381"/>
    </row>
    <row r="763">
      <c r="A763" s="381"/>
      <c r="B763" s="381"/>
      <c r="C763" s="381"/>
      <c r="D763" s="381"/>
      <c r="E763" s="381"/>
      <c r="F763" s="381"/>
      <c r="G763" s="381"/>
      <c r="H763" s="381"/>
      <c r="I763" s="381"/>
      <c r="J763" s="381"/>
      <c r="K763" s="381"/>
      <c r="L763" s="381"/>
      <c r="M763" s="381"/>
      <c r="N763" s="381"/>
      <c r="O763" s="381"/>
      <c r="P763" s="381"/>
      <c r="Q763" s="381"/>
      <c r="R763" s="381"/>
      <c r="S763" s="381"/>
      <c r="T763" s="381"/>
      <c r="U763" s="381"/>
      <c r="V763" s="381"/>
      <c r="W763" s="381"/>
      <c r="X763" s="381"/>
      <c r="Y763" s="381"/>
      <c r="Z763" s="381"/>
    </row>
    <row r="764">
      <c r="A764" s="381"/>
      <c r="B764" s="381"/>
      <c r="C764" s="381"/>
      <c r="D764" s="381"/>
      <c r="E764" s="381"/>
      <c r="F764" s="381"/>
      <c r="G764" s="381"/>
      <c r="H764" s="381"/>
      <c r="I764" s="381"/>
      <c r="J764" s="381"/>
      <c r="K764" s="381"/>
      <c r="L764" s="381"/>
      <c r="M764" s="381"/>
      <c r="N764" s="381"/>
      <c r="O764" s="381"/>
      <c r="P764" s="381"/>
      <c r="Q764" s="381"/>
      <c r="R764" s="381"/>
      <c r="S764" s="381"/>
      <c r="T764" s="381"/>
      <c r="U764" s="381"/>
      <c r="V764" s="381"/>
      <c r="W764" s="381"/>
      <c r="X764" s="381"/>
      <c r="Y764" s="381"/>
      <c r="Z764" s="381"/>
    </row>
    <row r="765">
      <c r="A765" s="381"/>
      <c r="B765" s="381"/>
      <c r="C765" s="381"/>
      <c r="D765" s="381"/>
      <c r="E765" s="381"/>
      <c r="F765" s="381"/>
      <c r="G765" s="381"/>
      <c r="H765" s="381"/>
      <c r="I765" s="381"/>
      <c r="J765" s="381"/>
      <c r="K765" s="381"/>
      <c r="L765" s="381"/>
      <c r="M765" s="381"/>
      <c r="N765" s="381"/>
      <c r="O765" s="381"/>
      <c r="P765" s="381"/>
      <c r="Q765" s="381"/>
      <c r="R765" s="381"/>
      <c r="S765" s="381"/>
      <c r="T765" s="381"/>
      <c r="U765" s="381"/>
      <c r="V765" s="381"/>
      <c r="W765" s="381"/>
      <c r="X765" s="381"/>
      <c r="Y765" s="381"/>
      <c r="Z765" s="381"/>
    </row>
    <row r="766">
      <c r="A766" s="381"/>
      <c r="B766" s="381"/>
      <c r="C766" s="381"/>
      <c r="D766" s="381"/>
      <c r="E766" s="381"/>
      <c r="F766" s="381"/>
      <c r="G766" s="381"/>
      <c r="H766" s="381"/>
      <c r="I766" s="381"/>
      <c r="J766" s="381"/>
      <c r="K766" s="381"/>
      <c r="L766" s="381"/>
      <c r="M766" s="381"/>
      <c r="N766" s="381"/>
      <c r="O766" s="381"/>
      <c r="P766" s="381"/>
      <c r="Q766" s="381"/>
      <c r="R766" s="381"/>
      <c r="S766" s="381"/>
      <c r="T766" s="381"/>
      <c r="U766" s="381"/>
      <c r="V766" s="381"/>
      <c r="W766" s="381"/>
      <c r="X766" s="381"/>
      <c r="Y766" s="381"/>
      <c r="Z766" s="381"/>
    </row>
    <row r="767">
      <c r="A767" s="381"/>
      <c r="B767" s="381"/>
      <c r="C767" s="381"/>
      <c r="D767" s="381"/>
      <c r="E767" s="381"/>
      <c r="F767" s="381"/>
      <c r="G767" s="381"/>
      <c r="H767" s="381"/>
      <c r="I767" s="381"/>
      <c r="J767" s="381"/>
      <c r="K767" s="381"/>
      <c r="L767" s="381"/>
      <c r="M767" s="381"/>
      <c r="N767" s="381"/>
      <c r="O767" s="381"/>
      <c r="P767" s="381"/>
      <c r="Q767" s="381"/>
      <c r="R767" s="381"/>
      <c r="S767" s="381"/>
      <c r="T767" s="381"/>
      <c r="U767" s="381"/>
      <c r="V767" s="381"/>
      <c r="W767" s="381"/>
      <c r="X767" s="381"/>
      <c r="Y767" s="381"/>
      <c r="Z767" s="381"/>
    </row>
    <row r="768">
      <c r="A768" s="381"/>
      <c r="B768" s="381"/>
      <c r="C768" s="381"/>
      <c r="D768" s="381"/>
      <c r="E768" s="381"/>
      <c r="F768" s="381"/>
      <c r="G768" s="381"/>
      <c r="H768" s="381"/>
      <c r="I768" s="381"/>
      <c r="J768" s="381"/>
      <c r="K768" s="381"/>
      <c r="L768" s="381"/>
      <c r="M768" s="381"/>
      <c r="N768" s="381"/>
      <c r="O768" s="381"/>
      <c r="P768" s="381"/>
      <c r="Q768" s="381"/>
      <c r="R768" s="381"/>
      <c r="S768" s="381"/>
      <c r="T768" s="381"/>
      <c r="U768" s="381"/>
      <c r="V768" s="381"/>
      <c r="W768" s="381"/>
      <c r="X768" s="381"/>
      <c r="Y768" s="381"/>
      <c r="Z768" s="381"/>
    </row>
    <row r="769">
      <c r="A769" s="381"/>
      <c r="B769" s="381"/>
      <c r="C769" s="381"/>
      <c r="D769" s="381"/>
      <c r="E769" s="381"/>
      <c r="F769" s="381"/>
      <c r="G769" s="381"/>
      <c r="H769" s="381"/>
      <c r="I769" s="381"/>
      <c r="J769" s="381"/>
      <c r="K769" s="381"/>
      <c r="L769" s="381"/>
      <c r="M769" s="381"/>
      <c r="N769" s="381"/>
      <c r="O769" s="381"/>
      <c r="P769" s="381"/>
      <c r="Q769" s="381"/>
      <c r="R769" s="381"/>
      <c r="S769" s="381"/>
      <c r="T769" s="381"/>
      <c r="U769" s="381"/>
      <c r="V769" s="381"/>
      <c r="W769" s="381"/>
      <c r="X769" s="381"/>
      <c r="Y769" s="381"/>
      <c r="Z769" s="381"/>
    </row>
    <row r="770">
      <c r="A770" s="381"/>
      <c r="B770" s="381"/>
      <c r="C770" s="381"/>
      <c r="D770" s="381"/>
      <c r="E770" s="381"/>
      <c r="F770" s="381"/>
      <c r="G770" s="381"/>
      <c r="H770" s="381"/>
      <c r="I770" s="381"/>
      <c r="J770" s="381"/>
      <c r="K770" s="381"/>
      <c r="L770" s="381"/>
      <c r="M770" s="381"/>
      <c r="N770" s="381"/>
      <c r="O770" s="381"/>
      <c r="P770" s="381"/>
      <c r="Q770" s="381"/>
      <c r="R770" s="381"/>
      <c r="S770" s="381"/>
      <c r="T770" s="381"/>
      <c r="U770" s="381"/>
      <c r="V770" s="381"/>
      <c r="W770" s="381"/>
      <c r="X770" s="381"/>
      <c r="Y770" s="381"/>
      <c r="Z770" s="381"/>
    </row>
    <row r="771">
      <c r="A771" s="381"/>
      <c r="B771" s="381"/>
      <c r="C771" s="381"/>
      <c r="D771" s="381"/>
      <c r="E771" s="381"/>
      <c r="F771" s="381"/>
      <c r="G771" s="381"/>
      <c r="H771" s="381"/>
      <c r="I771" s="381"/>
      <c r="J771" s="381"/>
      <c r="K771" s="381"/>
      <c r="L771" s="381"/>
      <c r="M771" s="381"/>
      <c r="N771" s="381"/>
      <c r="O771" s="381"/>
      <c r="P771" s="381"/>
      <c r="Q771" s="381"/>
      <c r="R771" s="381"/>
      <c r="S771" s="381"/>
      <c r="T771" s="381"/>
      <c r="U771" s="381"/>
      <c r="V771" s="381"/>
      <c r="W771" s="381"/>
      <c r="X771" s="381"/>
      <c r="Y771" s="381"/>
      <c r="Z771" s="381"/>
    </row>
    <row r="772">
      <c r="A772" s="381"/>
      <c r="B772" s="381"/>
      <c r="C772" s="381"/>
      <c r="D772" s="381"/>
      <c r="E772" s="381"/>
      <c r="F772" s="381"/>
      <c r="G772" s="381"/>
      <c r="H772" s="381"/>
      <c r="I772" s="381"/>
      <c r="J772" s="381"/>
      <c r="K772" s="381"/>
      <c r="L772" s="381"/>
      <c r="M772" s="381"/>
      <c r="N772" s="381"/>
      <c r="O772" s="381"/>
      <c r="P772" s="381"/>
      <c r="Q772" s="381"/>
      <c r="R772" s="381"/>
      <c r="S772" s="381"/>
      <c r="T772" s="381"/>
      <c r="U772" s="381"/>
      <c r="V772" s="381"/>
      <c r="W772" s="381"/>
      <c r="X772" s="381"/>
      <c r="Y772" s="381"/>
      <c r="Z772" s="381"/>
    </row>
    <row r="773">
      <c r="A773" s="381"/>
      <c r="B773" s="381"/>
      <c r="C773" s="381"/>
      <c r="D773" s="381"/>
      <c r="E773" s="381"/>
      <c r="F773" s="381"/>
      <c r="G773" s="381"/>
      <c r="H773" s="381"/>
      <c r="I773" s="381"/>
      <c r="J773" s="381"/>
      <c r="K773" s="381"/>
      <c r="L773" s="381"/>
      <c r="M773" s="381"/>
      <c r="N773" s="381"/>
      <c r="O773" s="381"/>
      <c r="P773" s="381"/>
      <c r="Q773" s="381"/>
      <c r="R773" s="381"/>
      <c r="S773" s="381"/>
      <c r="T773" s="381"/>
      <c r="U773" s="381"/>
      <c r="V773" s="381"/>
      <c r="W773" s="381"/>
      <c r="X773" s="381"/>
      <c r="Y773" s="381"/>
      <c r="Z773" s="381"/>
    </row>
    <row r="774">
      <c r="A774" s="381"/>
      <c r="B774" s="381"/>
      <c r="C774" s="381"/>
      <c r="D774" s="381"/>
      <c r="E774" s="381"/>
      <c r="F774" s="381"/>
      <c r="G774" s="381"/>
      <c r="H774" s="381"/>
      <c r="I774" s="381"/>
      <c r="J774" s="381"/>
      <c r="K774" s="381"/>
      <c r="L774" s="381"/>
      <c r="M774" s="381"/>
      <c r="N774" s="381"/>
      <c r="O774" s="381"/>
      <c r="P774" s="381"/>
      <c r="Q774" s="381"/>
      <c r="R774" s="381"/>
      <c r="S774" s="381"/>
      <c r="T774" s="381"/>
      <c r="U774" s="381"/>
      <c r="V774" s="381"/>
      <c r="W774" s="381"/>
      <c r="X774" s="381"/>
      <c r="Y774" s="381"/>
      <c r="Z774" s="381"/>
    </row>
    <row r="775">
      <c r="A775" s="381"/>
      <c r="B775" s="381"/>
      <c r="C775" s="381"/>
      <c r="D775" s="381"/>
      <c r="E775" s="381"/>
      <c r="F775" s="381"/>
      <c r="G775" s="381"/>
      <c r="H775" s="381"/>
      <c r="I775" s="381"/>
      <c r="J775" s="381"/>
      <c r="K775" s="381"/>
      <c r="L775" s="381"/>
      <c r="M775" s="381"/>
      <c r="N775" s="381"/>
      <c r="O775" s="381"/>
      <c r="P775" s="381"/>
      <c r="Q775" s="381"/>
      <c r="R775" s="381"/>
      <c r="S775" s="381"/>
      <c r="T775" s="381"/>
      <c r="U775" s="381"/>
      <c r="V775" s="381"/>
      <c r="W775" s="381"/>
      <c r="X775" s="381"/>
      <c r="Y775" s="381"/>
      <c r="Z775" s="381"/>
    </row>
    <row r="776">
      <c r="A776" s="381"/>
      <c r="B776" s="381"/>
      <c r="C776" s="381"/>
      <c r="D776" s="381"/>
      <c r="E776" s="381"/>
      <c r="F776" s="381"/>
      <c r="G776" s="381"/>
      <c r="H776" s="381"/>
      <c r="I776" s="381"/>
      <c r="J776" s="381"/>
      <c r="K776" s="381"/>
      <c r="L776" s="381"/>
      <c r="M776" s="381"/>
      <c r="N776" s="381"/>
      <c r="O776" s="381"/>
      <c r="P776" s="381"/>
      <c r="Q776" s="381"/>
      <c r="R776" s="381"/>
      <c r="S776" s="381"/>
      <c r="T776" s="381"/>
      <c r="U776" s="381"/>
      <c r="V776" s="381"/>
      <c r="W776" s="381"/>
      <c r="X776" s="381"/>
      <c r="Y776" s="381"/>
      <c r="Z776" s="381"/>
    </row>
    <row r="777">
      <c r="A777" s="381"/>
      <c r="B777" s="381"/>
      <c r="C777" s="381"/>
      <c r="D777" s="381"/>
      <c r="E777" s="381"/>
      <c r="F777" s="381"/>
      <c r="G777" s="381"/>
      <c r="H777" s="381"/>
      <c r="I777" s="381"/>
      <c r="J777" s="381"/>
      <c r="K777" s="381"/>
      <c r="L777" s="381"/>
      <c r="M777" s="381"/>
      <c r="N777" s="381"/>
      <c r="O777" s="381"/>
      <c r="P777" s="381"/>
      <c r="Q777" s="381"/>
      <c r="R777" s="381"/>
      <c r="S777" s="381"/>
      <c r="T777" s="381"/>
      <c r="U777" s="381"/>
      <c r="V777" s="381"/>
      <c r="W777" s="381"/>
      <c r="X777" s="381"/>
      <c r="Y777" s="381"/>
      <c r="Z777" s="381"/>
    </row>
    <row r="778">
      <c r="A778" s="381"/>
      <c r="B778" s="381"/>
      <c r="C778" s="381"/>
      <c r="D778" s="381"/>
      <c r="E778" s="381"/>
      <c r="F778" s="381"/>
      <c r="G778" s="381"/>
      <c r="H778" s="381"/>
      <c r="I778" s="381"/>
      <c r="J778" s="381"/>
      <c r="K778" s="381"/>
      <c r="L778" s="381"/>
      <c r="M778" s="381"/>
      <c r="N778" s="381"/>
      <c r="O778" s="381"/>
      <c r="P778" s="381"/>
      <c r="Q778" s="381"/>
      <c r="R778" s="381"/>
      <c r="S778" s="381"/>
      <c r="T778" s="381"/>
      <c r="U778" s="381"/>
      <c r="V778" s="381"/>
      <c r="W778" s="381"/>
      <c r="X778" s="381"/>
      <c r="Y778" s="381"/>
      <c r="Z778" s="381"/>
    </row>
    <row r="779">
      <c r="A779" s="381"/>
      <c r="B779" s="381"/>
      <c r="C779" s="381"/>
      <c r="D779" s="381"/>
      <c r="E779" s="381"/>
      <c r="F779" s="381"/>
      <c r="G779" s="381"/>
      <c r="H779" s="381"/>
      <c r="I779" s="381"/>
      <c r="J779" s="381"/>
      <c r="K779" s="381"/>
      <c r="L779" s="381"/>
      <c r="M779" s="381"/>
      <c r="N779" s="381"/>
      <c r="O779" s="381"/>
      <c r="P779" s="381"/>
      <c r="Q779" s="381"/>
      <c r="R779" s="381"/>
      <c r="S779" s="381"/>
      <c r="T779" s="381"/>
      <c r="U779" s="381"/>
      <c r="V779" s="381"/>
      <c r="W779" s="381"/>
      <c r="X779" s="381"/>
      <c r="Y779" s="381"/>
      <c r="Z779" s="381"/>
    </row>
    <row r="780">
      <c r="A780" s="381"/>
      <c r="B780" s="381"/>
      <c r="C780" s="381"/>
      <c r="D780" s="381"/>
      <c r="E780" s="381"/>
      <c r="F780" s="381"/>
      <c r="G780" s="381"/>
      <c r="H780" s="381"/>
      <c r="I780" s="381"/>
      <c r="J780" s="381"/>
      <c r="K780" s="381"/>
      <c r="L780" s="381"/>
      <c r="M780" s="381"/>
      <c r="N780" s="381"/>
      <c r="O780" s="381"/>
      <c r="P780" s="381"/>
      <c r="Q780" s="381"/>
      <c r="R780" s="381"/>
      <c r="S780" s="381"/>
      <c r="T780" s="381"/>
      <c r="U780" s="381"/>
      <c r="V780" s="381"/>
      <c r="W780" s="381"/>
      <c r="X780" s="381"/>
      <c r="Y780" s="381"/>
      <c r="Z780" s="381"/>
    </row>
    <row r="781">
      <c r="A781" s="381"/>
      <c r="B781" s="381"/>
      <c r="C781" s="381"/>
      <c r="D781" s="381"/>
      <c r="E781" s="381"/>
      <c r="F781" s="381"/>
      <c r="G781" s="381"/>
      <c r="H781" s="381"/>
      <c r="I781" s="381"/>
      <c r="J781" s="381"/>
      <c r="K781" s="381"/>
      <c r="L781" s="381"/>
      <c r="M781" s="381"/>
      <c r="N781" s="381"/>
      <c r="O781" s="381"/>
      <c r="P781" s="381"/>
      <c r="Q781" s="381"/>
      <c r="R781" s="381"/>
      <c r="S781" s="381"/>
      <c r="T781" s="381"/>
      <c r="U781" s="381"/>
      <c r="V781" s="381"/>
      <c r="W781" s="381"/>
      <c r="X781" s="381"/>
      <c r="Y781" s="381"/>
      <c r="Z781" s="381"/>
    </row>
    <row r="782">
      <c r="A782" s="381"/>
      <c r="B782" s="381"/>
      <c r="C782" s="381"/>
      <c r="D782" s="381"/>
      <c r="E782" s="381"/>
      <c r="F782" s="381"/>
      <c r="G782" s="381"/>
      <c r="H782" s="381"/>
      <c r="I782" s="381"/>
      <c r="J782" s="381"/>
      <c r="K782" s="381"/>
      <c r="L782" s="381"/>
      <c r="M782" s="381"/>
      <c r="N782" s="381"/>
      <c r="O782" s="381"/>
      <c r="P782" s="381"/>
      <c r="Q782" s="381"/>
      <c r="R782" s="381"/>
      <c r="S782" s="381"/>
      <c r="T782" s="381"/>
      <c r="U782" s="381"/>
      <c r="V782" s="381"/>
      <c r="W782" s="381"/>
      <c r="X782" s="381"/>
      <c r="Y782" s="381"/>
      <c r="Z782" s="381"/>
    </row>
    <row r="783">
      <c r="A783" s="381"/>
      <c r="B783" s="381"/>
      <c r="C783" s="381"/>
      <c r="D783" s="381"/>
      <c r="E783" s="381"/>
      <c r="F783" s="381"/>
      <c r="G783" s="381"/>
      <c r="H783" s="381"/>
      <c r="I783" s="381"/>
      <c r="J783" s="381"/>
      <c r="K783" s="381"/>
      <c r="L783" s="381"/>
      <c r="M783" s="381"/>
      <c r="N783" s="381"/>
      <c r="O783" s="381"/>
      <c r="P783" s="381"/>
      <c r="Q783" s="381"/>
      <c r="R783" s="381"/>
      <c r="S783" s="381"/>
      <c r="T783" s="381"/>
      <c r="U783" s="381"/>
      <c r="V783" s="381"/>
      <c r="W783" s="381"/>
      <c r="X783" s="381"/>
      <c r="Y783" s="381"/>
      <c r="Z783" s="381"/>
    </row>
    <row r="784">
      <c r="A784" s="381"/>
      <c r="B784" s="381"/>
      <c r="C784" s="381"/>
      <c r="D784" s="381"/>
      <c r="E784" s="381"/>
      <c r="F784" s="381"/>
      <c r="G784" s="381"/>
      <c r="H784" s="381"/>
      <c r="I784" s="381"/>
      <c r="J784" s="381"/>
      <c r="K784" s="381"/>
      <c r="L784" s="381"/>
      <c r="M784" s="381"/>
      <c r="N784" s="381"/>
      <c r="O784" s="381"/>
      <c r="P784" s="381"/>
      <c r="Q784" s="381"/>
      <c r="R784" s="381"/>
      <c r="S784" s="381"/>
      <c r="T784" s="381"/>
      <c r="U784" s="381"/>
      <c r="V784" s="381"/>
      <c r="W784" s="381"/>
      <c r="X784" s="381"/>
      <c r="Y784" s="381"/>
      <c r="Z784" s="381"/>
    </row>
    <row r="785">
      <c r="A785" s="381"/>
      <c r="B785" s="381"/>
      <c r="C785" s="381"/>
      <c r="D785" s="381"/>
      <c r="E785" s="381"/>
      <c r="F785" s="381"/>
      <c r="G785" s="381"/>
      <c r="H785" s="381"/>
      <c r="I785" s="381"/>
      <c r="J785" s="381"/>
      <c r="K785" s="381"/>
      <c r="L785" s="381"/>
      <c r="M785" s="381"/>
      <c r="N785" s="381"/>
      <c r="O785" s="381"/>
      <c r="P785" s="381"/>
      <c r="Q785" s="381"/>
      <c r="R785" s="381"/>
      <c r="S785" s="381"/>
      <c r="T785" s="381"/>
      <c r="U785" s="381"/>
      <c r="V785" s="381"/>
      <c r="W785" s="381"/>
      <c r="X785" s="381"/>
      <c r="Y785" s="381"/>
      <c r="Z785" s="381"/>
    </row>
    <row r="786">
      <c r="A786" s="381"/>
      <c r="B786" s="381"/>
      <c r="C786" s="381"/>
      <c r="D786" s="381"/>
      <c r="E786" s="381"/>
      <c r="F786" s="381"/>
      <c r="G786" s="381"/>
      <c r="H786" s="381"/>
      <c r="I786" s="381"/>
      <c r="J786" s="381"/>
      <c r="K786" s="381"/>
      <c r="L786" s="381"/>
      <c r="M786" s="381"/>
      <c r="N786" s="381"/>
      <c r="O786" s="381"/>
      <c r="P786" s="381"/>
      <c r="Q786" s="381"/>
      <c r="R786" s="381"/>
      <c r="S786" s="381"/>
      <c r="T786" s="381"/>
      <c r="U786" s="381"/>
      <c r="V786" s="381"/>
      <c r="W786" s="381"/>
      <c r="X786" s="381"/>
      <c r="Y786" s="381"/>
      <c r="Z786" s="381"/>
    </row>
    <row r="787">
      <c r="A787" s="381"/>
      <c r="B787" s="381"/>
      <c r="C787" s="381"/>
      <c r="D787" s="381"/>
      <c r="E787" s="381"/>
      <c r="F787" s="381"/>
      <c r="G787" s="381"/>
      <c r="H787" s="381"/>
      <c r="I787" s="381"/>
      <c r="J787" s="381"/>
      <c r="K787" s="381"/>
      <c r="L787" s="381"/>
      <c r="M787" s="381"/>
      <c r="N787" s="381"/>
      <c r="O787" s="381"/>
      <c r="P787" s="381"/>
      <c r="Q787" s="381"/>
      <c r="R787" s="381"/>
      <c r="S787" s="381"/>
      <c r="T787" s="381"/>
      <c r="U787" s="381"/>
      <c r="V787" s="381"/>
      <c r="W787" s="381"/>
      <c r="X787" s="381"/>
      <c r="Y787" s="381"/>
      <c r="Z787" s="381"/>
    </row>
    <row r="788">
      <c r="A788" s="381"/>
      <c r="B788" s="381"/>
      <c r="C788" s="381"/>
      <c r="D788" s="381"/>
      <c r="E788" s="381"/>
      <c r="F788" s="381"/>
      <c r="G788" s="381"/>
      <c r="H788" s="381"/>
      <c r="I788" s="381"/>
      <c r="J788" s="381"/>
      <c r="K788" s="381"/>
      <c r="L788" s="381"/>
      <c r="M788" s="381"/>
      <c r="N788" s="381"/>
      <c r="O788" s="381"/>
      <c r="P788" s="381"/>
      <c r="Q788" s="381"/>
      <c r="R788" s="381"/>
      <c r="S788" s="381"/>
      <c r="T788" s="381"/>
      <c r="U788" s="381"/>
      <c r="V788" s="381"/>
      <c r="W788" s="381"/>
      <c r="X788" s="381"/>
      <c r="Y788" s="381"/>
      <c r="Z788" s="381"/>
    </row>
    <row r="789">
      <c r="A789" s="381"/>
      <c r="B789" s="381"/>
      <c r="C789" s="381"/>
      <c r="D789" s="381"/>
      <c r="E789" s="381"/>
      <c r="F789" s="381"/>
      <c r="G789" s="381"/>
      <c r="H789" s="381"/>
      <c r="I789" s="381"/>
      <c r="J789" s="381"/>
      <c r="K789" s="381"/>
      <c r="L789" s="381"/>
      <c r="M789" s="381"/>
      <c r="N789" s="381"/>
      <c r="O789" s="381"/>
      <c r="P789" s="381"/>
      <c r="Q789" s="381"/>
      <c r="R789" s="381"/>
      <c r="S789" s="381"/>
      <c r="T789" s="381"/>
      <c r="U789" s="381"/>
      <c r="V789" s="381"/>
      <c r="W789" s="381"/>
      <c r="X789" s="381"/>
      <c r="Y789" s="381"/>
      <c r="Z789" s="381"/>
    </row>
    <row r="790">
      <c r="A790" s="381"/>
      <c r="B790" s="381"/>
      <c r="C790" s="381"/>
      <c r="D790" s="381"/>
      <c r="E790" s="381"/>
      <c r="F790" s="381"/>
      <c r="G790" s="381"/>
      <c r="H790" s="381"/>
      <c r="I790" s="381"/>
      <c r="J790" s="381"/>
      <c r="K790" s="381"/>
      <c r="L790" s="381"/>
      <c r="M790" s="381"/>
      <c r="N790" s="381"/>
      <c r="O790" s="381"/>
      <c r="P790" s="381"/>
      <c r="Q790" s="381"/>
      <c r="R790" s="381"/>
      <c r="S790" s="381"/>
      <c r="T790" s="381"/>
      <c r="U790" s="381"/>
      <c r="V790" s="381"/>
      <c r="W790" s="381"/>
      <c r="X790" s="381"/>
      <c r="Y790" s="381"/>
      <c r="Z790" s="381"/>
    </row>
    <row r="791">
      <c r="A791" s="381"/>
      <c r="B791" s="381"/>
      <c r="C791" s="381"/>
      <c r="D791" s="381"/>
      <c r="E791" s="381"/>
      <c r="F791" s="381"/>
      <c r="G791" s="381"/>
      <c r="H791" s="381"/>
      <c r="I791" s="381"/>
      <c r="J791" s="381"/>
      <c r="K791" s="381"/>
      <c r="L791" s="381"/>
      <c r="M791" s="381"/>
      <c r="N791" s="381"/>
      <c r="O791" s="381"/>
      <c r="P791" s="381"/>
      <c r="Q791" s="381"/>
      <c r="R791" s="381"/>
      <c r="S791" s="381"/>
      <c r="T791" s="381"/>
      <c r="U791" s="381"/>
      <c r="V791" s="381"/>
      <c r="W791" s="381"/>
      <c r="X791" s="381"/>
      <c r="Y791" s="381"/>
      <c r="Z791" s="381"/>
    </row>
    <row r="792">
      <c r="A792" s="381"/>
      <c r="B792" s="381"/>
      <c r="C792" s="381"/>
      <c r="D792" s="381"/>
      <c r="E792" s="381"/>
      <c r="F792" s="381"/>
      <c r="G792" s="381"/>
      <c r="H792" s="381"/>
      <c r="I792" s="381"/>
      <c r="J792" s="381"/>
      <c r="K792" s="381"/>
      <c r="L792" s="381"/>
      <c r="M792" s="381"/>
      <c r="N792" s="381"/>
      <c r="O792" s="381"/>
      <c r="P792" s="381"/>
      <c r="Q792" s="381"/>
      <c r="R792" s="381"/>
      <c r="S792" s="381"/>
      <c r="T792" s="381"/>
      <c r="U792" s="381"/>
      <c r="V792" s="381"/>
      <c r="W792" s="381"/>
      <c r="X792" s="381"/>
      <c r="Y792" s="381"/>
      <c r="Z792" s="381"/>
    </row>
    <row r="793">
      <c r="A793" s="381"/>
      <c r="B793" s="381"/>
      <c r="C793" s="381"/>
      <c r="D793" s="381"/>
      <c r="E793" s="381"/>
      <c r="F793" s="381"/>
      <c r="G793" s="381"/>
      <c r="H793" s="381"/>
      <c r="I793" s="381"/>
      <c r="J793" s="381"/>
      <c r="K793" s="381"/>
      <c r="L793" s="381"/>
      <c r="M793" s="381"/>
      <c r="N793" s="381"/>
      <c r="O793" s="381"/>
      <c r="P793" s="381"/>
      <c r="Q793" s="381"/>
      <c r="R793" s="381"/>
      <c r="S793" s="381"/>
      <c r="T793" s="381"/>
      <c r="U793" s="381"/>
      <c r="V793" s="381"/>
      <c r="W793" s="381"/>
      <c r="X793" s="381"/>
      <c r="Y793" s="381"/>
      <c r="Z793" s="381"/>
    </row>
    <row r="794">
      <c r="A794" s="381"/>
      <c r="B794" s="381"/>
      <c r="C794" s="381"/>
      <c r="D794" s="381"/>
      <c r="E794" s="381"/>
      <c r="F794" s="381"/>
      <c r="G794" s="381"/>
      <c r="H794" s="381"/>
      <c r="I794" s="381"/>
      <c r="J794" s="381"/>
      <c r="K794" s="381"/>
      <c r="L794" s="381"/>
      <c r="M794" s="381"/>
      <c r="N794" s="381"/>
      <c r="O794" s="381"/>
      <c r="P794" s="381"/>
      <c r="Q794" s="381"/>
      <c r="R794" s="381"/>
      <c r="S794" s="381"/>
      <c r="T794" s="381"/>
      <c r="U794" s="381"/>
      <c r="V794" s="381"/>
      <c r="W794" s="381"/>
      <c r="X794" s="381"/>
      <c r="Y794" s="381"/>
      <c r="Z794" s="381"/>
    </row>
    <row r="795">
      <c r="A795" s="381"/>
      <c r="B795" s="381"/>
      <c r="C795" s="381"/>
      <c r="D795" s="381"/>
      <c r="E795" s="381"/>
      <c r="F795" s="381"/>
      <c r="G795" s="381"/>
      <c r="H795" s="381"/>
      <c r="I795" s="381"/>
      <c r="J795" s="381"/>
      <c r="K795" s="381"/>
      <c r="L795" s="381"/>
      <c r="M795" s="381"/>
      <c r="N795" s="381"/>
      <c r="O795" s="381"/>
      <c r="P795" s="381"/>
      <c r="Q795" s="381"/>
      <c r="R795" s="381"/>
      <c r="S795" s="381"/>
      <c r="T795" s="381"/>
      <c r="U795" s="381"/>
      <c r="V795" s="381"/>
      <c r="W795" s="381"/>
      <c r="X795" s="381"/>
      <c r="Y795" s="381"/>
      <c r="Z795" s="381"/>
    </row>
    <row r="796">
      <c r="A796" s="381"/>
      <c r="B796" s="381"/>
      <c r="C796" s="381"/>
      <c r="D796" s="381"/>
      <c r="E796" s="381"/>
      <c r="F796" s="381"/>
      <c r="G796" s="381"/>
      <c r="H796" s="381"/>
      <c r="I796" s="381"/>
      <c r="J796" s="381"/>
      <c r="K796" s="381"/>
      <c r="L796" s="381"/>
      <c r="M796" s="381"/>
      <c r="N796" s="381"/>
      <c r="O796" s="381"/>
      <c r="P796" s="381"/>
      <c r="Q796" s="381"/>
      <c r="R796" s="381"/>
      <c r="S796" s="381"/>
      <c r="T796" s="381"/>
      <c r="U796" s="381"/>
      <c r="V796" s="381"/>
      <c r="W796" s="381"/>
      <c r="X796" s="381"/>
      <c r="Y796" s="381"/>
      <c r="Z796" s="381"/>
    </row>
    <row r="797">
      <c r="A797" s="381"/>
      <c r="B797" s="381"/>
      <c r="C797" s="381"/>
      <c r="D797" s="381"/>
      <c r="E797" s="381"/>
      <c r="F797" s="381"/>
      <c r="G797" s="381"/>
      <c r="H797" s="381"/>
      <c r="I797" s="381"/>
      <c r="J797" s="381"/>
      <c r="K797" s="381"/>
      <c r="L797" s="381"/>
      <c r="M797" s="381"/>
      <c r="N797" s="381"/>
      <c r="O797" s="381"/>
      <c r="P797" s="381"/>
      <c r="Q797" s="381"/>
      <c r="R797" s="381"/>
      <c r="S797" s="381"/>
      <c r="T797" s="381"/>
      <c r="U797" s="381"/>
      <c r="V797" s="381"/>
      <c r="W797" s="381"/>
      <c r="X797" s="381"/>
      <c r="Y797" s="381"/>
      <c r="Z797" s="381"/>
    </row>
    <row r="798">
      <c r="A798" s="381"/>
      <c r="B798" s="381"/>
      <c r="C798" s="381"/>
      <c r="D798" s="381"/>
      <c r="E798" s="381"/>
      <c r="F798" s="381"/>
      <c r="G798" s="381"/>
      <c r="H798" s="381"/>
      <c r="I798" s="381"/>
      <c r="J798" s="381"/>
      <c r="K798" s="381"/>
      <c r="L798" s="381"/>
      <c r="M798" s="381"/>
      <c r="N798" s="381"/>
      <c r="O798" s="381"/>
      <c r="P798" s="381"/>
      <c r="Q798" s="381"/>
      <c r="R798" s="381"/>
      <c r="S798" s="381"/>
      <c r="T798" s="381"/>
      <c r="U798" s="381"/>
      <c r="V798" s="381"/>
      <c r="W798" s="381"/>
      <c r="X798" s="381"/>
      <c r="Y798" s="381"/>
      <c r="Z798" s="381"/>
    </row>
    <row r="799">
      <c r="A799" s="381"/>
      <c r="B799" s="381"/>
      <c r="C799" s="381"/>
      <c r="D799" s="381"/>
      <c r="E799" s="381"/>
      <c r="F799" s="381"/>
      <c r="G799" s="381"/>
      <c r="H799" s="381"/>
      <c r="I799" s="381"/>
      <c r="J799" s="381"/>
      <c r="K799" s="381"/>
      <c r="L799" s="381"/>
      <c r="M799" s="381"/>
      <c r="N799" s="381"/>
      <c r="O799" s="381"/>
      <c r="P799" s="381"/>
      <c r="Q799" s="381"/>
      <c r="R799" s="381"/>
      <c r="S799" s="381"/>
      <c r="T799" s="381"/>
      <c r="U799" s="381"/>
      <c r="V799" s="381"/>
      <c r="W799" s="381"/>
      <c r="X799" s="381"/>
      <c r="Y799" s="381"/>
      <c r="Z799" s="381"/>
    </row>
    <row r="800">
      <c r="A800" s="381"/>
      <c r="B800" s="381"/>
      <c r="C800" s="381"/>
      <c r="D800" s="381"/>
      <c r="E800" s="381"/>
      <c r="F800" s="381"/>
      <c r="G800" s="381"/>
      <c r="H800" s="381"/>
      <c r="I800" s="381"/>
      <c r="J800" s="381"/>
      <c r="K800" s="381"/>
      <c r="L800" s="381"/>
      <c r="M800" s="381"/>
      <c r="N800" s="381"/>
      <c r="O800" s="381"/>
      <c r="P800" s="381"/>
      <c r="Q800" s="381"/>
      <c r="R800" s="381"/>
      <c r="S800" s="381"/>
      <c r="T800" s="381"/>
      <c r="U800" s="381"/>
      <c r="V800" s="381"/>
      <c r="W800" s="381"/>
      <c r="X800" s="381"/>
      <c r="Y800" s="381"/>
      <c r="Z800" s="381"/>
    </row>
    <row r="801">
      <c r="A801" s="381"/>
      <c r="B801" s="381"/>
      <c r="C801" s="381"/>
      <c r="D801" s="381"/>
      <c r="E801" s="381"/>
      <c r="F801" s="381"/>
      <c r="G801" s="381"/>
      <c r="H801" s="381"/>
      <c r="I801" s="381"/>
      <c r="J801" s="381"/>
      <c r="K801" s="381"/>
      <c r="L801" s="381"/>
      <c r="M801" s="381"/>
      <c r="N801" s="381"/>
      <c r="O801" s="381"/>
      <c r="P801" s="381"/>
      <c r="Q801" s="381"/>
      <c r="R801" s="381"/>
      <c r="S801" s="381"/>
      <c r="T801" s="381"/>
      <c r="U801" s="381"/>
      <c r="V801" s="381"/>
      <c r="W801" s="381"/>
      <c r="X801" s="381"/>
      <c r="Y801" s="381"/>
      <c r="Z801" s="381"/>
    </row>
    <row r="802">
      <c r="A802" s="381"/>
      <c r="B802" s="381"/>
      <c r="C802" s="381"/>
      <c r="D802" s="381"/>
      <c r="E802" s="381"/>
      <c r="F802" s="381"/>
      <c r="G802" s="381"/>
      <c r="H802" s="381"/>
      <c r="I802" s="381"/>
      <c r="J802" s="381"/>
      <c r="K802" s="381"/>
      <c r="L802" s="381"/>
      <c r="M802" s="381"/>
      <c r="N802" s="381"/>
      <c r="O802" s="381"/>
      <c r="P802" s="381"/>
      <c r="Q802" s="381"/>
      <c r="R802" s="381"/>
      <c r="S802" s="381"/>
      <c r="T802" s="381"/>
      <c r="U802" s="381"/>
      <c r="V802" s="381"/>
      <c r="W802" s="381"/>
      <c r="X802" s="381"/>
      <c r="Y802" s="381"/>
      <c r="Z802" s="381"/>
    </row>
    <row r="803">
      <c r="A803" s="381"/>
      <c r="B803" s="381"/>
      <c r="C803" s="381"/>
      <c r="D803" s="381"/>
      <c r="E803" s="381"/>
      <c r="F803" s="381"/>
      <c r="G803" s="381"/>
      <c r="H803" s="381"/>
      <c r="I803" s="381"/>
      <c r="J803" s="381"/>
      <c r="K803" s="381"/>
      <c r="L803" s="381"/>
      <c r="M803" s="381"/>
      <c r="N803" s="381"/>
      <c r="O803" s="381"/>
      <c r="P803" s="381"/>
      <c r="Q803" s="381"/>
      <c r="R803" s="381"/>
      <c r="S803" s="381"/>
      <c r="T803" s="381"/>
      <c r="U803" s="381"/>
      <c r="V803" s="381"/>
      <c r="W803" s="381"/>
      <c r="X803" s="381"/>
      <c r="Y803" s="381"/>
      <c r="Z803" s="381"/>
    </row>
    <row r="804">
      <c r="A804" s="381"/>
      <c r="B804" s="381"/>
      <c r="C804" s="381"/>
      <c r="D804" s="381"/>
      <c r="E804" s="381"/>
      <c r="F804" s="381"/>
      <c r="G804" s="381"/>
      <c r="H804" s="381"/>
      <c r="I804" s="381"/>
      <c r="J804" s="381"/>
      <c r="K804" s="381"/>
      <c r="L804" s="381"/>
      <c r="M804" s="381"/>
      <c r="N804" s="381"/>
      <c r="O804" s="381"/>
      <c r="P804" s="381"/>
      <c r="Q804" s="381"/>
      <c r="R804" s="381"/>
      <c r="S804" s="381"/>
      <c r="T804" s="381"/>
      <c r="U804" s="381"/>
      <c r="V804" s="381"/>
      <c r="W804" s="381"/>
      <c r="X804" s="381"/>
      <c r="Y804" s="381"/>
      <c r="Z804" s="381"/>
    </row>
    <row r="805">
      <c r="A805" s="381"/>
      <c r="B805" s="381"/>
      <c r="C805" s="381"/>
      <c r="D805" s="381"/>
      <c r="E805" s="381"/>
      <c r="F805" s="381"/>
      <c r="G805" s="381"/>
      <c r="H805" s="381"/>
      <c r="I805" s="381"/>
      <c r="J805" s="381"/>
      <c r="K805" s="381"/>
      <c r="L805" s="381"/>
      <c r="M805" s="381"/>
      <c r="N805" s="381"/>
      <c r="O805" s="381"/>
      <c r="P805" s="381"/>
      <c r="Q805" s="381"/>
      <c r="R805" s="381"/>
      <c r="S805" s="381"/>
      <c r="T805" s="381"/>
      <c r="U805" s="381"/>
      <c r="V805" s="381"/>
      <c r="W805" s="381"/>
      <c r="X805" s="381"/>
      <c r="Y805" s="381"/>
      <c r="Z805" s="381"/>
    </row>
    <row r="806">
      <c r="A806" s="381"/>
      <c r="B806" s="381"/>
      <c r="C806" s="381"/>
      <c r="D806" s="381"/>
      <c r="E806" s="381"/>
      <c r="F806" s="381"/>
      <c r="G806" s="381"/>
      <c r="H806" s="381"/>
      <c r="I806" s="381"/>
      <c r="J806" s="381"/>
      <c r="K806" s="381"/>
      <c r="L806" s="381"/>
      <c r="M806" s="381"/>
      <c r="N806" s="381"/>
      <c r="O806" s="381"/>
      <c r="P806" s="381"/>
      <c r="Q806" s="381"/>
      <c r="R806" s="381"/>
      <c r="S806" s="381"/>
      <c r="T806" s="381"/>
      <c r="U806" s="381"/>
      <c r="V806" s="381"/>
      <c r="W806" s="381"/>
      <c r="X806" s="381"/>
      <c r="Y806" s="381"/>
      <c r="Z806" s="381"/>
    </row>
    <row r="807">
      <c r="A807" s="381"/>
      <c r="B807" s="381"/>
      <c r="C807" s="381"/>
      <c r="D807" s="381"/>
      <c r="E807" s="381"/>
      <c r="F807" s="381"/>
      <c r="G807" s="381"/>
      <c r="H807" s="381"/>
      <c r="I807" s="381"/>
      <c r="J807" s="381"/>
      <c r="K807" s="381"/>
      <c r="L807" s="381"/>
      <c r="M807" s="381"/>
      <c r="N807" s="381"/>
      <c r="O807" s="381"/>
      <c r="P807" s="381"/>
      <c r="Q807" s="381"/>
      <c r="R807" s="381"/>
      <c r="S807" s="381"/>
      <c r="T807" s="381"/>
      <c r="U807" s="381"/>
      <c r="V807" s="381"/>
      <c r="W807" s="381"/>
      <c r="X807" s="381"/>
      <c r="Y807" s="381"/>
      <c r="Z807" s="381"/>
    </row>
    <row r="808">
      <c r="A808" s="381"/>
      <c r="B808" s="381"/>
      <c r="C808" s="381"/>
      <c r="D808" s="381"/>
      <c r="E808" s="381"/>
      <c r="F808" s="381"/>
      <c r="G808" s="381"/>
      <c r="H808" s="381"/>
      <c r="I808" s="381"/>
      <c r="J808" s="381"/>
      <c r="K808" s="381"/>
      <c r="L808" s="381"/>
      <c r="M808" s="381"/>
      <c r="N808" s="381"/>
      <c r="O808" s="381"/>
      <c r="P808" s="381"/>
      <c r="Q808" s="381"/>
      <c r="R808" s="381"/>
      <c r="S808" s="381"/>
      <c r="T808" s="381"/>
      <c r="U808" s="381"/>
      <c r="V808" s="381"/>
      <c r="W808" s="381"/>
      <c r="X808" s="381"/>
      <c r="Y808" s="381"/>
      <c r="Z808" s="381"/>
    </row>
    <row r="809">
      <c r="A809" s="381"/>
      <c r="B809" s="381"/>
      <c r="C809" s="381"/>
      <c r="D809" s="381"/>
      <c r="E809" s="381"/>
      <c r="F809" s="381"/>
      <c r="G809" s="381"/>
      <c r="H809" s="381"/>
      <c r="I809" s="381"/>
      <c r="J809" s="381"/>
      <c r="K809" s="381"/>
      <c r="L809" s="381"/>
      <c r="M809" s="381"/>
      <c r="N809" s="381"/>
      <c r="O809" s="381"/>
      <c r="P809" s="381"/>
      <c r="Q809" s="381"/>
      <c r="R809" s="381"/>
      <c r="S809" s="381"/>
      <c r="T809" s="381"/>
      <c r="U809" s="381"/>
      <c r="V809" s="381"/>
      <c r="W809" s="381"/>
      <c r="X809" s="381"/>
      <c r="Y809" s="381"/>
      <c r="Z809" s="381"/>
    </row>
    <row r="810">
      <c r="A810" s="381"/>
      <c r="B810" s="381"/>
      <c r="C810" s="381"/>
      <c r="D810" s="381"/>
      <c r="E810" s="381"/>
      <c r="F810" s="381"/>
      <c r="G810" s="381"/>
      <c r="H810" s="381"/>
      <c r="I810" s="381"/>
      <c r="J810" s="381"/>
      <c r="K810" s="381"/>
      <c r="L810" s="381"/>
      <c r="M810" s="381"/>
      <c r="N810" s="381"/>
      <c r="O810" s="381"/>
      <c r="P810" s="381"/>
      <c r="Q810" s="381"/>
      <c r="R810" s="381"/>
      <c r="S810" s="381"/>
      <c r="T810" s="381"/>
      <c r="U810" s="381"/>
      <c r="V810" s="381"/>
      <c r="W810" s="381"/>
      <c r="X810" s="381"/>
      <c r="Y810" s="381"/>
      <c r="Z810" s="381"/>
    </row>
    <row r="811">
      <c r="A811" s="381"/>
      <c r="B811" s="381"/>
      <c r="C811" s="381"/>
      <c r="D811" s="381"/>
      <c r="E811" s="381"/>
      <c r="F811" s="381"/>
      <c r="G811" s="381"/>
      <c r="H811" s="381"/>
      <c r="I811" s="381"/>
      <c r="J811" s="381"/>
      <c r="K811" s="381"/>
      <c r="L811" s="381"/>
      <c r="M811" s="381"/>
      <c r="N811" s="381"/>
      <c r="O811" s="381"/>
      <c r="P811" s="381"/>
      <c r="Q811" s="381"/>
      <c r="R811" s="381"/>
      <c r="S811" s="381"/>
      <c r="T811" s="381"/>
      <c r="U811" s="381"/>
      <c r="V811" s="381"/>
      <c r="W811" s="381"/>
      <c r="X811" s="381"/>
      <c r="Y811" s="381"/>
      <c r="Z811" s="381"/>
    </row>
    <row r="812">
      <c r="A812" s="381"/>
      <c r="B812" s="381"/>
      <c r="C812" s="381"/>
      <c r="D812" s="381"/>
      <c r="E812" s="381"/>
      <c r="F812" s="381"/>
      <c r="G812" s="381"/>
      <c r="H812" s="381"/>
      <c r="I812" s="381"/>
      <c r="J812" s="381"/>
      <c r="K812" s="381"/>
      <c r="L812" s="381"/>
      <c r="M812" s="381"/>
      <c r="N812" s="381"/>
      <c r="O812" s="381"/>
      <c r="P812" s="381"/>
      <c r="Q812" s="381"/>
      <c r="R812" s="381"/>
      <c r="S812" s="381"/>
      <c r="T812" s="381"/>
      <c r="U812" s="381"/>
      <c r="V812" s="381"/>
      <c r="W812" s="381"/>
      <c r="X812" s="381"/>
      <c r="Y812" s="381"/>
      <c r="Z812" s="381"/>
    </row>
    <row r="813">
      <c r="A813" s="381"/>
      <c r="B813" s="381"/>
      <c r="C813" s="381"/>
      <c r="D813" s="381"/>
      <c r="E813" s="381"/>
      <c r="F813" s="381"/>
      <c r="G813" s="381"/>
      <c r="H813" s="381"/>
      <c r="I813" s="381"/>
      <c r="J813" s="381"/>
      <c r="K813" s="381"/>
      <c r="L813" s="381"/>
      <c r="M813" s="381"/>
      <c r="N813" s="381"/>
      <c r="O813" s="381"/>
      <c r="P813" s="381"/>
      <c r="Q813" s="381"/>
      <c r="R813" s="381"/>
      <c r="S813" s="381"/>
      <c r="T813" s="381"/>
      <c r="U813" s="381"/>
      <c r="V813" s="381"/>
      <c r="W813" s="381"/>
      <c r="X813" s="381"/>
      <c r="Y813" s="381"/>
      <c r="Z813" s="381"/>
    </row>
    <row r="814">
      <c r="A814" s="381"/>
      <c r="B814" s="381"/>
      <c r="C814" s="381"/>
      <c r="D814" s="381"/>
      <c r="E814" s="381"/>
      <c r="F814" s="381"/>
      <c r="G814" s="381"/>
      <c r="H814" s="381"/>
      <c r="I814" s="381"/>
      <c r="J814" s="381"/>
      <c r="K814" s="381"/>
      <c r="L814" s="381"/>
      <c r="M814" s="381"/>
      <c r="N814" s="381"/>
      <c r="O814" s="381"/>
      <c r="P814" s="381"/>
      <c r="Q814" s="381"/>
      <c r="R814" s="381"/>
      <c r="S814" s="381"/>
      <c r="T814" s="381"/>
      <c r="U814" s="381"/>
      <c r="V814" s="381"/>
      <c r="W814" s="381"/>
      <c r="X814" s="381"/>
      <c r="Y814" s="381"/>
      <c r="Z814" s="381"/>
    </row>
    <row r="815">
      <c r="A815" s="381"/>
      <c r="B815" s="381"/>
      <c r="C815" s="381"/>
      <c r="D815" s="381"/>
      <c r="E815" s="381"/>
      <c r="F815" s="381"/>
      <c r="G815" s="381"/>
      <c r="H815" s="381"/>
      <c r="I815" s="381"/>
      <c r="J815" s="381"/>
      <c r="K815" s="381"/>
      <c r="L815" s="381"/>
      <c r="M815" s="381"/>
      <c r="N815" s="381"/>
      <c r="O815" s="381"/>
      <c r="P815" s="381"/>
      <c r="Q815" s="381"/>
      <c r="R815" s="381"/>
      <c r="S815" s="381"/>
      <c r="T815" s="381"/>
      <c r="U815" s="381"/>
      <c r="V815" s="381"/>
      <c r="W815" s="381"/>
      <c r="X815" s="381"/>
      <c r="Y815" s="381"/>
      <c r="Z815" s="381"/>
    </row>
    <row r="816">
      <c r="A816" s="381"/>
      <c r="B816" s="381"/>
      <c r="C816" s="381"/>
      <c r="D816" s="381"/>
      <c r="E816" s="381"/>
      <c r="F816" s="381"/>
      <c r="G816" s="381"/>
      <c r="H816" s="381"/>
      <c r="I816" s="381"/>
      <c r="J816" s="381"/>
      <c r="K816" s="381"/>
      <c r="L816" s="381"/>
      <c r="M816" s="381"/>
      <c r="N816" s="381"/>
      <c r="O816" s="381"/>
      <c r="P816" s="381"/>
      <c r="Q816" s="381"/>
      <c r="R816" s="381"/>
      <c r="S816" s="381"/>
      <c r="T816" s="381"/>
      <c r="U816" s="381"/>
      <c r="V816" s="381"/>
      <c r="W816" s="381"/>
      <c r="X816" s="381"/>
      <c r="Y816" s="381"/>
      <c r="Z816" s="381"/>
    </row>
    <row r="817">
      <c r="A817" s="381"/>
      <c r="B817" s="381"/>
      <c r="C817" s="381"/>
      <c r="D817" s="381"/>
      <c r="E817" s="381"/>
      <c r="F817" s="381"/>
      <c r="G817" s="381"/>
      <c r="H817" s="381"/>
      <c r="I817" s="381"/>
      <c r="J817" s="381"/>
      <c r="K817" s="381"/>
      <c r="L817" s="381"/>
      <c r="M817" s="381"/>
      <c r="N817" s="381"/>
      <c r="O817" s="381"/>
      <c r="P817" s="381"/>
      <c r="Q817" s="381"/>
      <c r="R817" s="381"/>
      <c r="S817" s="381"/>
      <c r="T817" s="381"/>
      <c r="U817" s="381"/>
      <c r="V817" s="381"/>
      <c r="W817" s="381"/>
      <c r="X817" s="381"/>
      <c r="Y817" s="381"/>
      <c r="Z817" s="381"/>
    </row>
    <row r="818">
      <c r="A818" s="381"/>
      <c r="B818" s="381"/>
      <c r="C818" s="381"/>
      <c r="D818" s="381"/>
      <c r="E818" s="381"/>
      <c r="F818" s="381"/>
      <c r="G818" s="381"/>
      <c r="H818" s="381"/>
      <c r="I818" s="381"/>
      <c r="J818" s="381"/>
      <c r="K818" s="381"/>
      <c r="L818" s="381"/>
      <c r="M818" s="381"/>
      <c r="N818" s="381"/>
      <c r="O818" s="381"/>
      <c r="P818" s="381"/>
      <c r="Q818" s="381"/>
      <c r="R818" s="381"/>
      <c r="S818" s="381"/>
      <c r="T818" s="381"/>
      <c r="U818" s="381"/>
      <c r="V818" s="381"/>
      <c r="W818" s="381"/>
      <c r="X818" s="381"/>
      <c r="Y818" s="381"/>
      <c r="Z818" s="381"/>
    </row>
    <row r="819">
      <c r="A819" s="381"/>
      <c r="B819" s="381"/>
      <c r="C819" s="381"/>
      <c r="D819" s="381"/>
      <c r="E819" s="381"/>
      <c r="F819" s="381"/>
      <c r="G819" s="381"/>
      <c r="H819" s="381"/>
      <c r="I819" s="381"/>
      <c r="J819" s="381"/>
      <c r="K819" s="381"/>
      <c r="L819" s="381"/>
      <c r="M819" s="381"/>
      <c r="N819" s="381"/>
      <c r="O819" s="381"/>
      <c r="P819" s="381"/>
      <c r="Q819" s="381"/>
      <c r="R819" s="381"/>
      <c r="S819" s="381"/>
      <c r="T819" s="381"/>
      <c r="U819" s="381"/>
      <c r="V819" s="381"/>
      <c r="W819" s="381"/>
      <c r="X819" s="381"/>
      <c r="Y819" s="381"/>
      <c r="Z819" s="381"/>
    </row>
    <row r="820">
      <c r="A820" s="381"/>
      <c r="B820" s="381"/>
      <c r="C820" s="381"/>
      <c r="D820" s="381"/>
      <c r="E820" s="381"/>
      <c r="F820" s="381"/>
      <c r="G820" s="381"/>
      <c r="H820" s="381"/>
      <c r="I820" s="381"/>
      <c r="J820" s="381"/>
      <c r="K820" s="381"/>
      <c r="L820" s="381"/>
      <c r="M820" s="381"/>
      <c r="N820" s="381"/>
      <c r="O820" s="381"/>
      <c r="P820" s="381"/>
      <c r="Q820" s="381"/>
      <c r="R820" s="381"/>
      <c r="S820" s="381"/>
      <c r="T820" s="381"/>
      <c r="U820" s="381"/>
      <c r="V820" s="381"/>
      <c r="W820" s="381"/>
      <c r="X820" s="381"/>
      <c r="Y820" s="381"/>
      <c r="Z820" s="381"/>
    </row>
    <row r="821">
      <c r="A821" s="381"/>
      <c r="B821" s="381"/>
      <c r="C821" s="381"/>
      <c r="D821" s="381"/>
      <c r="E821" s="381"/>
      <c r="F821" s="381"/>
      <c r="G821" s="381"/>
      <c r="H821" s="381"/>
      <c r="I821" s="381"/>
      <c r="J821" s="381"/>
      <c r="K821" s="381"/>
      <c r="L821" s="381"/>
      <c r="M821" s="381"/>
      <c r="N821" s="381"/>
      <c r="O821" s="381"/>
      <c r="P821" s="381"/>
      <c r="Q821" s="381"/>
      <c r="R821" s="381"/>
      <c r="S821" s="381"/>
      <c r="T821" s="381"/>
      <c r="U821" s="381"/>
      <c r="V821" s="381"/>
      <c r="W821" s="381"/>
      <c r="X821" s="381"/>
      <c r="Y821" s="381"/>
      <c r="Z821" s="381"/>
    </row>
    <row r="822">
      <c r="A822" s="381"/>
      <c r="B822" s="381"/>
      <c r="C822" s="381"/>
      <c r="D822" s="381"/>
      <c r="E822" s="381"/>
      <c r="F822" s="381"/>
      <c r="G822" s="381"/>
      <c r="H822" s="381"/>
      <c r="I822" s="381"/>
      <c r="J822" s="381"/>
      <c r="K822" s="381"/>
      <c r="L822" s="381"/>
      <c r="M822" s="381"/>
      <c r="N822" s="381"/>
      <c r="O822" s="381"/>
      <c r="P822" s="381"/>
      <c r="Q822" s="381"/>
      <c r="R822" s="381"/>
      <c r="S822" s="381"/>
      <c r="T822" s="381"/>
      <c r="U822" s="381"/>
      <c r="V822" s="381"/>
      <c r="W822" s="381"/>
      <c r="X822" s="381"/>
      <c r="Y822" s="381"/>
      <c r="Z822" s="381"/>
    </row>
    <row r="823">
      <c r="A823" s="381"/>
      <c r="B823" s="381"/>
      <c r="C823" s="381"/>
      <c r="D823" s="381"/>
      <c r="E823" s="381"/>
      <c r="F823" s="381"/>
      <c r="G823" s="381"/>
      <c r="H823" s="381"/>
      <c r="I823" s="381"/>
      <c r="J823" s="381"/>
      <c r="K823" s="381"/>
      <c r="L823" s="381"/>
      <c r="M823" s="381"/>
      <c r="N823" s="381"/>
      <c r="O823" s="381"/>
      <c r="P823" s="381"/>
      <c r="Q823" s="381"/>
      <c r="R823" s="381"/>
      <c r="S823" s="381"/>
      <c r="T823" s="381"/>
      <c r="U823" s="381"/>
      <c r="V823" s="381"/>
      <c r="W823" s="381"/>
      <c r="X823" s="381"/>
      <c r="Y823" s="381"/>
      <c r="Z823" s="381"/>
    </row>
    <row r="824">
      <c r="A824" s="381"/>
      <c r="B824" s="381"/>
      <c r="C824" s="381"/>
      <c r="D824" s="381"/>
      <c r="E824" s="381"/>
      <c r="F824" s="381"/>
      <c r="G824" s="381"/>
      <c r="H824" s="381"/>
      <c r="I824" s="381"/>
      <c r="J824" s="381"/>
      <c r="K824" s="381"/>
      <c r="L824" s="381"/>
      <c r="M824" s="381"/>
      <c r="N824" s="381"/>
      <c r="O824" s="381"/>
      <c r="P824" s="381"/>
      <c r="Q824" s="381"/>
      <c r="R824" s="381"/>
      <c r="S824" s="381"/>
      <c r="T824" s="381"/>
      <c r="U824" s="381"/>
      <c r="V824" s="381"/>
      <c r="W824" s="381"/>
      <c r="X824" s="381"/>
      <c r="Y824" s="381"/>
      <c r="Z824" s="381"/>
    </row>
    <row r="825">
      <c r="A825" s="381"/>
      <c r="B825" s="381"/>
      <c r="C825" s="381"/>
      <c r="D825" s="381"/>
      <c r="E825" s="381"/>
      <c r="F825" s="381"/>
      <c r="G825" s="381"/>
      <c r="H825" s="381"/>
      <c r="I825" s="381"/>
      <c r="J825" s="381"/>
      <c r="K825" s="381"/>
      <c r="L825" s="381"/>
      <c r="M825" s="381"/>
      <c r="N825" s="381"/>
      <c r="O825" s="381"/>
      <c r="P825" s="381"/>
      <c r="Q825" s="381"/>
      <c r="R825" s="381"/>
      <c r="S825" s="381"/>
      <c r="T825" s="381"/>
      <c r="U825" s="381"/>
      <c r="V825" s="381"/>
      <c r="W825" s="381"/>
      <c r="X825" s="381"/>
      <c r="Y825" s="381"/>
      <c r="Z825" s="381"/>
    </row>
    <row r="826">
      <c r="A826" s="381"/>
      <c r="B826" s="381"/>
      <c r="C826" s="381"/>
      <c r="D826" s="381"/>
      <c r="E826" s="381"/>
      <c r="F826" s="381"/>
      <c r="G826" s="381"/>
      <c r="H826" s="381"/>
      <c r="I826" s="381"/>
      <c r="J826" s="381"/>
      <c r="K826" s="381"/>
      <c r="L826" s="381"/>
      <c r="M826" s="381"/>
      <c r="N826" s="381"/>
      <c r="O826" s="381"/>
      <c r="P826" s="381"/>
      <c r="Q826" s="381"/>
      <c r="R826" s="381"/>
      <c r="S826" s="381"/>
      <c r="T826" s="381"/>
      <c r="U826" s="381"/>
      <c r="V826" s="381"/>
      <c r="W826" s="381"/>
      <c r="X826" s="381"/>
      <c r="Y826" s="381"/>
      <c r="Z826" s="381"/>
    </row>
    <row r="827">
      <c r="A827" s="381"/>
      <c r="B827" s="381"/>
      <c r="C827" s="381"/>
      <c r="D827" s="381"/>
      <c r="E827" s="381"/>
      <c r="F827" s="381"/>
      <c r="G827" s="381"/>
      <c r="H827" s="381"/>
      <c r="I827" s="381"/>
      <c r="J827" s="381"/>
      <c r="K827" s="381"/>
      <c r="L827" s="381"/>
      <c r="M827" s="381"/>
      <c r="N827" s="381"/>
      <c r="O827" s="381"/>
      <c r="P827" s="381"/>
      <c r="Q827" s="381"/>
      <c r="R827" s="381"/>
      <c r="S827" s="381"/>
      <c r="T827" s="381"/>
      <c r="U827" s="381"/>
      <c r="V827" s="381"/>
      <c r="W827" s="381"/>
      <c r="X827" s="381"/>
      <c r="Y827" s="381"/>
      <c r="Z827" s="381"/>
    </row>
    <row r="828">
      <c r="A828" s="381"/>
      <c r="B828" s="381"/>
      <c r="C828" s="381"/>
      <c r="D828" s="381"/>
      <c r="E828" s="381"/>
      <c r="F828" s="381"/>
      <c r="G828" s="381"/>
      <c r="H828" s="381"/>
      <c r="I828" s="381"/>
      <c r="J828" s="381"/>
      <c r="K828" s="381"/>
      <c r="L828" s="381"/>
      <c r="M828" s="381"/>
      <c r="N828" s="381"/>
      <c r="O828" s="381"/>
      <c r="P828" s="381"/>
      <c r="Q828" s="381"/>
      <c r="R828" s="381"/>
      <c r="S828" s="381"/>
      <c r="T828" s="381"/>
      <c r="U828" s="381"/>
      <c r="V828" s="381"/>
      <c r="W828" s="381"/>
      <c r="X828" s="381"/>
      <c r="Y828" s="381"/>
      <c r="Z828" s="381"/>
    </row>
    <row r="829">
      <c r="A829" s="381"/>
      <c r="B829" s="381"/>
      <c r="C829" s="381"/>
      <c r="D829" s="381"/>
      <c r="E829" s="381"/>
      <c r="F829" s="381"/>
      <c r="G829" s="381"/>
      <c r="H829" s="381"/>
      <c r="I829" s="381"/>
      <c r="J829" s="381"/>
      <c r="K829" s="381"/>
      <c r="L829" s="381"/>
      <c r="M829" s="381"/>
      <c r="N829" s="381"/>
      <c r="O829" s="381"/>
      <c r="P829" s="381"/>
      <c r="Q829" s="381"/>
      <c r="R829" s="381"/>
      <c r="S829" s="381"/>
      <c r="T829" s="381"/>
      <c r="U829" s="381"/>
      <c r="V829" s="381"/>
      <c r="W829" s="381"/>
      <c r="X829" s="381"/>
      <c r="Y829" s="381"/>
      <c r="Z829" s="381"/>
    </row>
    <row r="830">
      <c r="A830" s="381"/>
      <c r="B830" s="381"/>
      <c r="C830" s="381"/>
      <c r="D830" s="381"/>
      <c r="E830" s="381"/>
      <c r="F830" s="381"/>
      <c r="G830" s="381"/>
      <c r="H830" s="381"/>
      <c r="I830" s="381"/>
      <c r="J830" s="381"/>
      <c r="K830" s="381"/>
      <c r="L830" s="381"/>
      <c r="M830" s="381"/>
      <c r="N830" s="381"/>
      <c r="O830" s="381"/>
      <c r="P830" s="381"/>
      <c r="Q830" s="381"/>
      <c r="R830" s="381"/>
      <c r="S830" s="381"/>
      <c r="T830" s="381"/>
      <c r="U830" s="381"/>
      <c r="V830" s="381"/>
      <c r="W830" s="381"/>
      <c r="X830" s="381"/>
      <c r="Y830" s="381"/>
      <c r="Z830" s="381"/>
    </row>
    <row r="831">
      <c r="A831" s="381"/>
      <c r="B831" s="381"/>
      <c r="C831" s="381"/>
      <c r="D831" s="381"/>
      <c r="E831" s="381"/>
      <c r="F831" s="381"/>
      <c r="G831" s="381"/>
      <c r="H831" s="381"/>
      <c r="I831" s="381"/>
      <c r="J831" s="381"/>
      <c r="K831" s="381"/>
      <c r="L831" s="381"/>
      <c r="M831" s="381"/>
      <c r="N831" s="381"/>
      <c r="O831" s="381"/>
      <c r="P831" s="381"/>
      <c r="Q831" s="381"/>
      <c r="R831" s="381"/>
      <c r="S831" s="381"/>
      <c r="T831" s="381"/>
      <c r="U831" s="381"/>
      <c r="V831" s="381"/>
      <c r="W831" s="381"/>
      <c r="X831" s="381"/>
      <c r="Y831" s="381"/>
      <c r="Z831" s="381"/>
    </row>
    <row r="832">
      <c r="A832" s="381"/>
      <c r="B832" s="381"/>
      <c r="C832" s="381"/>
      <c r="D832" s="381"/>
      <c r="E832" s="381"/>
      <c r="F832" s="381"/>
      <c r="G832" s="381"/>
      <c r="H832" s="381"/>
      <c r="I832" s="381"/>
      <c r="J832" s="381"/>
      <c r="K832" s="381"/>
      <c r="L832" s="381"/>
      <c r="M832" s="381"/>
      <c r="N832" s="381"/>
      <c r="O832" s="381"/>
      <c r="P832" s="381"/>
      <c r="Q832" s="381"/>
      <c r="R832" s="381"/>
      <c r="S832" s="381"/>
      <c r="T832" s="381"/>
      <c r="U832" s="381"/>
      <c r="V832" s="381"/>
      <c r="W832" s="381"/>
      <c r="X832" s="381"/>
      <c r="Y832" s="381"/>
      <c r="Z832" s="381"/>
    </row>
    <row r="833">
      <c r="A833" s="381"/>
      <c r="B833" s="381"/>
      <c r="C833" s="381"/>
      <c r="D833" s="381"/>
      <c r="E833" s="381"/>
      <c r="F833" s="381"/>
      <c r="G833" s="381"/>
      <c r="H833" s="381"/>
      <c r="I833" s="381"/>
      <c r="J833" s="381"/>
      <c r="K833" s="381"/>
      <c r="L833" s="381"/>
      <c r="M833" s="381"/>
      <c r="N833" s="381"/>
      <c r="O833" s="381"/>
      <c r="P833" s="381"/>
      <c r="Q833" s="381"/>
      <c r="R833" s="381"/>
      <c r="S833" s="381"/>
      <c r="T833" s="381"/>
      <c r="U833" s="381"/>
      <c r="V833" s="381"/>
      <c r="W833" s="381"/>
      <c r="X833" s="381"/>
      <c r="Y833" s="381"/>
      <c r="Z833" s="381"/>
    </row>
    <row r="834">
      <c r="A834" s="381"/>
      <c r="B834" s="381"/>
      <c r="C834" s="381"/>
      <c r="D834" s="381"/>
      <c r="E834" s="381"/>
      <c r="F834" s="381"/>
      <c r="G834" s="381"/>
      <c r="H834" s="381"/>
      <c r="I834" s="381"/>
      <c r="J834" s="381"/>
      <c r="K834" s="381"/>
      <c r="L834" s="381"/>
      <c r="M834" s="381"/>
      <c r="N834" s="381"/>
      <c r="O834" s="381"/>
      <c r="P834" s="381"/>
      <c r="Q834" s="381"/>
      <c r="R834" s="381"/>
      <c r="S834" s="381"/>
      <c r="T834" s="381"/>
      <c r="U834" s="381"/>
      <c r="V834" s="381"/>
      <c r="W834" s="381"/>
      <c r="X834" s="381"/>
      <c r="Y834" s="381"/>
      <c r="Z834" s="381"/>
    </row>
    <row r="835">
      <c r="A835" s="381"/>
      <c r="B835" s="381"/>
      <c r="C835" s="381"/>
      <c r="D835" s="381"/>
      <c r="E835" s="381"/>
      <c r="F835" s="381"/>
      <c r="G835" s="381"/>
      <c r="H835" s="381"/>
      <c r="I835" s="381"/>
      <c r="J835" s="381"/>
      <c r="K835" s="381"/>
      <c r="L835" s="381"/>
      <c r="M835" s="381"/>
      <c r="N835" s="381"/>
      <c r="O835" s="381"/>
      <c r="P835" s="381"/>
      <c r="Q835" s="381"/>
      <c r="R835" s="381"/>
      <c r="S835" s="381"/>
      <c r="T835" s="381"/>
      <c r="U835" s="381"/>
      <c r="V835" s="381"/>
      <c r="W835" s="381"/>
      <c r="X835" s="381"/>
      <c r="Y835" s="381"/>
      <c r="Z835" s="381"/>
    </row>
    <row r="836">
      <c r="A836" s="381"/>
      <c r="B836" s="381"/>
      <c r="C836" s="381"/>
      <c r="D836" s="381"/>
      <c r="E836" s="381"/>
      <c r="F836" s="381"/>
      <c r="G836" s="381"/>
      <c r="H836" s="381"/>
      <c r="I836" s="381"/>
      <c r="J836" s="381"/>
      <c r="K836" s="381"/>
      <c r="L836" s="381"/>
      <c r="M836" s="381"/>
      <c r="N836" s="381"/>
      <c r="O836" s="381"/>
      <c r="P836" s="381"/>
      <c r="Q836" s="381"/>
      <c r="R836" s="381"/>
      <c r="S836" s="381"/>
      <c r="T836" s="381"/>
      <c r="U836" s="381"/>
      <c r="V836" s="381"/>
      <c r="W836" s="381"/>
      <c r="X836" s="381"/>
      <c r="Y836" s="381"/>
      <c r="Z836" s="381"/>
    </row>
    <row r="837">
      <c r="A837" s="381"/>
      <c r="B837" s="381"/>
      <c r="C837" s="381"/>
      <c r="D837" s="381"/>
      <c r="E837" s="381"/>
      <c r="F837" s="381"/>
      <c r="G837" s="381"/>
      <c r="H837" s="381"/>
      <c r="I837" s="381"/>
      <c r="J837" s="381"/>
      <c r="K837" s="381"/>
      <c r="L837" s="381"/>
      <c r="M837" s="381"/>
      <c r="N837" s="381"/>
      <c r="O837" s="381"/>
      <c r="P837" s="381"/>
      <c r="Q837" s="381"/>
      <c r="R837" s="381"/>
      <c r="S837" s="381"/>
      <c r="T837" s="381"/>
      <c r="U837" s="381"/>
      <c r="V837" s="381"/>
      <c r="W837" s="381"/>
      <c r="X837" s="381"/>
      <c r="Y837" s="381"/>
      <c r="Z837" s="381"/>
    </row>
    <row r="838">
      <c r="A838" s="381"/>
      <c r="B838" s="381"/>
      <c r="C838" s="381"/>
      <c r="D838" s="381"/>
      <c r="E838" s="381"/>
      <c r="F838" s="381"/>
      <c r="G838" s="381"/>
      <c r="H838" s="381"/>
      <c r="I838" s="381"/>
      <c r="J838" s="381"/>
      <c r="K838" s="381"/>
      <c r="L838" s="381"/>
      <c r="M838" s="381"/>
      <c r="N838" s="381"/>
      <c r="O838" s="381"/>
      <c r="P838" s="381"/>
      <c r="Q838" s="381"/>
      <c r="R838" s="381"/>
      <c r="S838" s="381"/>
      <c r="T838" s="381"/>
      <c r="U838" s="381"/>
      <c r="V838" s="381"/>
      <c r="W838" s="381"/>
      <c r="X838" s="381"/>
      <c r="Y838" s="381"/>
      <c r="Z838" s="381"/>
    </row>
    <row r="839">
      <c r="A839" s="381"/>
      <c r="B839" s="381"/>
      <c r="C839" s="381"/>
      <c r="D839" s="381"/>
      <c r="E839" s="381"/>
      <c r="F839" s="381"/>
      <c r="G839" s="381"/>
      <c r="H839" s="381"/>
      <c r="I839" s="381"/>
      <c r="J839" s="381"/>
      <c r="K839" s="381"/>
      <c r="L839" s="381"/>
      <c r="M839" s="381"/>
      <c r="N839" s="381"/>
      <c r="O839" s="381"/>
      <c r="P839" s="381"/>
      <c r="Q839" s="381"/>
      <c r="R839" s="381"/>
      <c r="S839" s="381"/>
      <c r="T839" s="381"/>
      <c r="U839" s="381"/>
      <c r="V839" s="381"/>
      <c r="W839" s="381"/>
      <c r="X839" s="381"/>
      <c r="Y839" s="381"/>
      <c r="Z839" s="381"/>
    </row>
    <row r="840">
      <c r="A840" s="381"/>
      <c r="B840" s="381"/>
      <c r="C840" s="381"/>
      <c r="D840" s="381"/>
      <c r="E840" s="381"/>
      <c r="F840" s="381"/>
      <c r="G840" s="381"/>
      <c r="H840" s="381"/>
      <c r="I840" s="381"/>
      <c r="J840" s="381"/>
      <c r="K840" s="381"/>
      <c r="L840" s="381"/>
      <c r="M840" s="381"/>
      <c r="N840" s="381"/>
      <c r="O840" s="381"/>
      <c r="P840" s="381"/>
      <c r="Q840" s="381"/>
      <c r="R840" s="381"/>
      <c r="S840" s="381"/>
      <c r="T840" s="381"/>
      <c r="U840" s="381"/>
      <c r="V840" s="381"/>
      <c r="W840" s="381"/>
      <c r="X840" s="381"/>
      <c r="Y840" s="381"/>
      <c r="Z840" s="381"/>
    </row>
    <row r="841">
      <c r="A841" s="381"/>
      <c r="B841" s="381"/>
      <c r="C841" s="381"/>
      <c r="D841" s="381"/>
      <c r="E841" s="381"/>
      <c r="F841" s="381"/>
      <c r="G841" s="381"/>
      <c r="H841" s="381"/>
      <c r="I841" s="381"/>
      <c r="J841" s="381"/>
      <c r="K841" s="381"/>
      <c r="L841" s="381"/>
      <c r="M841" s="381"/>
      <c r="N841" s="381"/>
      <c r="O841" s="381"/>
      <c r="P841" s="381"/>
      <c r="Q841" s="381"/>
      <c r="R841" s="381"/>
      <c r="S841" s="381"/>
      <c r="T841" s="381"/>
      <c r="U841" s="381"/>
      <c r="V841" s="381"/>
      <c r="W841" s="381"/>
      <c r="X841" s="381"/>
      <c r="Y841" s="381"/>
      <c r="Z841" s="381"/>
    </row>
    <row r="842">
      <c r="A842" s="381"/>
      <c r="B842" s="381"/>
      <c r="C842" s="381"/>
      <c r="D842" s="381"/>
      <c r="E842" s="381"/>
      <c r="F842" s="381"/>
      <c r="G842" s="381"/>
      <c r="H842" s="381"/>
      <c r="I842" s="381"/>
      <c r="J842" s="381"/>
      <c r="K842" s="381"/>
      <c r="L842" s="381"/>
      <c r="M842" s="381"/>
      <c r="N842" s="381"/>
      <c r="O842" s="381"/>
      <c r="P842" s="381"/>
      <c r="Q842" s="381"/>
      <c r="R842" s="381"/>
      <c r="S842" s="381"/>
      <c r="T842" s="381"/>
      <c r="U842" s="381"/>
      <c r="V842" s="381"/>
      <c r="W842" s="381"/>
      <c r="X842" s="381"/>
      <c r="Y842" s="381"/>
      <c r="Z842" s="381"/>
    </row>
    <row r="843">
      <c r="A843" s="381"/>
      <c r="B843" s="381"/>
      <c r="C843" s="381"/>
      <c r="D843" s="381"/>
      <c r="E843" s="381"/>
      <c r="F843" s="381"/>
      <c r="G843" s="381"/>
      <c r="H843" s="381"/>
      <c r="I843" s="381"/>
      <c r="J843" s="381"/>
      <c r="K843" s="381"/>
      <c r="L843" s="381"/>
      <c r="M843" s="381"/>
      <c r="N843" s="381"/>
      <c r="O843" s="381"/>
      <c r="P843" s="381"/>
      <c r="Q843" s="381"/>
      <c r="R843" s="381"/>
      <c r="S843" s="381"/>
      <c r="T843" s="381"/>
      <c r="U843" s="381"/>
      <c r="V843" s="381"/>
      <c r="W843" s="381"/>
      <c r="X843" s="381"/>
      <c r="Y843" s="381"/>
      <c r="Z843" s="381"/>
    </row>
    <row r="844">
      <c r="A844" s="381"/>
      <c r="B844" s="381"/>
      <c r="C844" s="381"/>
      <c r="D844" s="381"/>
      <c r="E844" s="381"/>
      <c r="F844" s="381"/>
      <c r="G844" s="381"/>
      <c r="H844" s="381"/>
      <c r="I844" s="381"/>
      <c r="J844" s="381"/>
      <c r="K844" s="381"/>
      <c r="L844" s="381"/>
      <c r="M844" s="381"/>
      <c r="N844" s="381"/>
      <c r="O844" s="381"/>
      <c r="P844" s="381"/>
      <c r="Q844" s="381"/>
      <c r="R844" s="381"/>
      <c r="S844" s="381"/>
      <c r="T844" s="381"/>
      <c r="U844" s="381"/>
      <c r="V844" s="381"/>
      <c r="W844" s="381"/>
      <c r="X844" s="381"/>
      <c r="Y844" s="381"/>
      <c r="Z844" s="381"/>
    </row>
    <row r="845">
      <c r="A845" s="381"/>
      <c r="B845" s="381"/>
      <c r="C845" s="381"/>
      <c r="D845" s="381"/>
      <c r="E845" s="381"/>
      <c r="F845" s="381"/>
      <c r="G845" s="381"/>
      <c r="H845" s="381"/>
      <c r="I845" s="381"/>
      <c r="J845" s="381"/>
      <c r="K845" s="381"/>
      <c r="L845" s="381"/>
      <c r="M845" s="381"/>
      <c r="N845" s="381"/>
      <c r="O845" s="381"/>
      <c r="P845" s="381"/>
      <c r="Q845" s="381"/>
      <c r="R845" s="381"/>
      <c r="S845" s="381"/>
      <c r="T845" s="381"/>
      <c r="U845" s="381"/>
      <c r="V845" s="381"/>
      <c r="W845" s="381"/>
      <c r="X845" s="381"/>
      <c r="Y845" s="381"/>
      <c r="Z845" s="381"/>
    </row>
    <row r="846">
      <c r="A846" s="381"/>
      <c r="B846" s="381"/>
      <c r="C846" s="381"/>
      <c r="D846" s="381"/>
      <c r="E846" s="381"/>
      <c r="F846" s="381"/>
      <c r="G846" s="381"/>
      <c r="H846" s="381"/>
      <c r="I846" s="381"/>
      <c r="J846" s="381"/>
      <c r="K846" s="381"/>
      <c r="L846" s="381"/>
      <c r="M846" s="381"/>
      <c r="N846" s="381"/>
      <c r="O846" s="381"/>
      <c r="P846" s="381"/>
      <c r="Q846" s="381"/>
      <c r="R846" s="381"/>
      <c r="S846" s="381"/>
      <c r="T846" s="381"/>
      <c r="U846" s="381"/>
      <c r="V846" s="381"/>
      <c r="W846" s="381"/>
      <c r="X846" s="381"/>
      <c r="Y846" s="381"/>
      <c r="Z846" s="381"/>
    </row>
    <row r="847">
      <c r="A847" s="381"/>
      <c r="B847" s="381"/>
      <c r="C847" s="381"/>
      <c r="D847" s="381"/>
      <c r="E847" s="381"/>
      <c r="F847" s="381"/>
      <c r="G847" s="381"/>
      <c r="H847" s="381"/>
      <c r="I847" s="381"/>
      <c r="J847" s="381"/>
      <c r="K847" s="381"/>
      <c r="L847" s="381"/>
      <c r="M847" s="381"/>
      <c r="N847" s="381"/>
      <c r="O847" s="381"/>
      <c r="P847" s="381"/>
      <c r="Q847" s="381"/>
      <c r="R847" s="381"/>
      <c r="S847" s="381"/>
      <c r="T847" s="381"/>
      <c r="U847" s="381"/>
      <c r="V847" s="381"/>
      <c r="W847" s="381"/>
      <c r="X847" s="381"/>
      <c r="Y847" s="381"/>
      <c r="Z847" s="381"/>
    </row>
    <row r="848">
      <c r="A848" s="381"/>
      <c r="B848" s="381"/>
      <c r="C848" s="381"/>
      <c r="D848" s="381"/>
      <c r="E848" s="381"/>
      <c r="F848" s="381"/>
      <c r="G848" s="381"/>
      <c r="H848" s="381"/>
      <c r="I848" s="381"/>
      <c r="J848" s="381"/>
      <c r="K848" s="381"/>
      <c r="L848" s="381"/>
      <c r="M848" s="381"/>
      <c r="N848" s="381"/>
      <c r="O848" s="381"/>
      <c r="P848" s="381"/>
      <c r="Q848" s="381"/>
      <c r="R848" s="381"/>
      <c r="S848" s="381"/>
      <c r="T848" s="381"/>
      <c r="U848" s="381"/>
      <c r="V848" s="381"/>
      <c r="W848" s="381"/>
      <c r="X848" s="381"/>
      <c r="Y848" s="381"/>
      <c r="Z848" s="381"/>
    </row>
    <row r="849">
      <c r="A849" s="381"/>
      <c r="B849" s="381"/>
      <c r="C849" s="381"/>
      <c r="D849" s="381"/>
      <c r="E849" s="381"/>
      <c r="F849" s="381"/>
      <c r="G849" s="381"/>
      <c r="H849" s="381"/>
      <c r="I849" s="381"/>
      <c r="J849" s="381"/>
      <c r="K849" s="381"/>
      <c r="L849" s="381"/>
      <c r="M849" s="381"/>
      <c r="N849" s="381"/>
      <c r="O849" s="381"/>
      <c r="P849" s="381"/>
      <c r="Q849" s="381"/>
      <c r="R849" s="381"/>
      <c r="S849" s="381"/>
      <c r="T849" s="381"/>
      <c r="U849" s="381"/>
      <c r="V849" s="381"/>
      <c r="W849" s="381"/>
      <c r="X849" s="381"/>
      <c r="Y849" s="381"/>
      <c r="Z849" s="381"/>
    </row>
    <row r="850">
      <c r="A850" s="381"/>
      <c r="B850" s="381"/>
      <c r="C850" s="381"/>
      <c r="D850" s="381"/>
      <c r="E850" s="381"/>
      <c r="F850" s="381"/>
      <c r="G850" s="381"/>
      <c r="H850" s="381"/>
      <c r="I850" s="381"/>
      <c r="J850" s="381"/>
      <c r="K850" s="381"/>
      <c r="L850" s="381"/>
      <c r="M850" s="381"/>
      <c r="N850" s="381"/>
      <c r="O850" s="381"/>
      <c r="P850" s="381"/>
      <c r="Q850" s="381"/>
      <c r="R850" s="381"/>
      <c r="S850" s="381"/>
      <c r="T850" s="381"/>
      <c r="U850" s="381"/>
      <c r="V850" s="381"/>
      <c r="W850" s="381"/>
      <c r="X850" s="381"/>
      <c r="Y850" s="381"/>
      <c r="Z850" s="381"/>
    </row>
    <row r="851">
      <c r="A851" s="381"/>
      <c r="B851" s="381"/>
      <c r="C851" s="381"/>
      <c r="D851" s="381"/>
      <c r="E851" s="381"/>
      <c r="F851" s="381"/>
      <c r="G851" s="381"/>
      <c r="H851" s="381"/>
      <c r="I851" s="381"/>
      <c r="J851" s="381"/>
      <c r="K851" s="381"/>
      <c r="L851" s="381"/>
      <c r="M851" s="381"/>
      <c r="N851" s="381"/>
      <c r="O851" s="381"/>
      <c r="P851" s="381"/>
      <c r="Q851" s="381"/>
      <c r="R851" s="381"/>
      <c r="S851" s="381"/>
      <c r="T851" s="381"/>
      <c r="U851" s="381"/>
      <c r="V851" s="381"/>
      <c r="W851" s="381"/>
      <c r="X851" s="381"/>
      <c r="Y851" s="381"/>
      <c r="Z851" s="381"/>
    </row>
    <row r="852">
      <c r="A852" s="381"/>
      <c r="B852" s="381"/>
      <c r="C852" s="381"/>
      <c r="D852" s="381"/>
      <c r="E852" s="381"/>
      <c r="F852" s="381"/>
      <c r="G852" s="381"/>
      <c r="H852" s="381"/>
      <c r="I852" s="381"/>
      <c r="J852" s="381"/>
      <c r="K852" s="381"/>
      <c r="L852" s="381"/>
      <c r="M852" s="381"/>
      <c r="N852" s="381"/>
      <c r="O852" s="381"/>
      <c r="P852" s="381"/>
      <c r="Q852" s="381"/>
      <c r="R852" s="381"/>
      <c r="S852" s="381"/>
      <c r="T852" s="381"/>
      <c r="U852" s="381"/>
      <c r="V852" s="381"/>
      <c r="W852" s="381"/>
      <c r="X852" s="381"/>
      <c r="Y852" s="381"/>
      <c r="Z852" s="381"/>
    </row>
    <row r="853">
      <c r="A853" s="381"/>
      <c r="B853" s="381"/>
      <c r="C853" s="381"/>
      <c r="D853" s="381"/>
      <c r="E853" s="381"/>
      <c r="F853" s="381"/>
      <c r="G853" s="381"/>
      <c r="H853" s="381"/>
      <c r="I853" s="381"/>
      <c r="J853" s="381"/>
      <c r="K853" s="381"/>
      <c r="L853" s="381"/>
      <c r="M853" s="381"/>
      <c r="N853" s="381"/>
      <c r="O853" s="381"/>
      <c r="P853" s="381"/>
      <c r="Q853" s="381"/>
      <c r="R853" s="381"/>
      <c r="S853" s="381"/>
      <c r="T853" s="381"/>
      <c r="U853" s="381"/>
      <c r="V853" s="381"/>
      <c r="W853" s="381"/>
      <c r="X853" s="381"/>
      <c r="Y853" s="381"/>
      <c r="Z853" s="381"/>
    </row>
    <row r="854">
      <c r="A854" s="381"/>
      <c r="B854" s="381"/>
      <c r="C854" s="381"/>
      <c r="D854" s="381"/>
      <c r="E854" s="381"/>
      <c r="F854" s="381"/>
      <c r="G854" s="381"/>
      <c r="H854" s="381"/>
      <c r="I854" s="381"/>
      <c r="J854" s="381"/>
      <c r="K854" s="381"/>
      <c r="L854" s="381"/>
      <c r="M854" s="381"/>
      <c r="N854" s="381"/>
      <c r="O854" s="381"/>
      <c r="P854" s="381"/>
      <c r="Q854" s="381"/>
      <c r="R854" s="381"/>
      <c r="S854" s="381"/>
      <c r="T854" s="381"/>
      <c r="U854" s="381"/>
      <c r="V854" s="381"/>
      <c r="W854" s="381"/>
      <c r="X854" s="381"/>
      <c r="Y854" s="381"/>
      <c r="Z854" s="381"/>
    </row>
    <row r="855">
      <c r="A855" s="381"/>
      <c r="B855" s="381"/>
      <c r="C855" s="381"/>
      <c r="D855" s="381"/>
      <c r="E855" s="381"/>
      <c r="F855" s="381"/>
      <c r="G855" s="381"/>
      <c r="H855" s="381"/>
      <c r="I855" s="381"/>
      <c r="J855" s="381"/>
      <c r="K855" s="381"/>
      <c r="L855" s="381"/>
      <c r="M855" s="381"/>
      <c r="N855" s="381"/>
      <c r="O855" s="381"/>
      <c r="P855" s="381"/>
      <c r="Q855" s="381"/>
      <c r="R855" s="381"/>
      <c r="S855" s="381"/>
      <c r="T855" s="381"/>
      <c r="U855" s="381"/>
      <c r="V855" s="381"/>
      <c r="W855" s="381"/>
      <c r="X855" s="381"/>
      <c r="Y855" s="381"/>
      <c r="Z855" s="381"/>
    </row>
    <row r="856">
      <c r="A856" s="381"/>
      <c r="B856" s="381"/>
      <c r="C856" s="381"/>
      <c r="D856" s="381"/>
      <c r="E856" s="381"/>
      <c r="F856" s="381"/>
      <c r="G856" s="381"/>
      <c r="H856" s="381"/>
      <c r="I856" s="381"/>
      <c r="J856" s="381"/>
      <c r="K856" s="381"/>
      <c r="L856" s="381"/>
      <c r="M856" s="381"/>
      <c r="N856" s="381"/>
      <c r="O856" s="381"/>
      <c r="P856" s="381"/>
      <c r="Q856" s="381"/>
      <c r="R856" s="381"/>
      <c r="S856" s="381"/>
      <c r="T856" s="381"/>
      <c r="U856" s="381"/>
      <c r="V856" s="381"/>
      <c r="W856" s="381"/>
      <c r="X856" s="381"/>
      <c r="Y856" s="381"/>
      <c r="Z856" s="381"/>
    </row>
    <row r="857">
      <c r="A857" s="381"/>
      <c r="B857" s="381"/>
      <c r="C857" s="381"/>
      <c r="D857" s="381"/>
      <c r="E857" s="381"/>
      <c r="F857" s="381"/>
      <c r="G857" s="381"/>
      <c r="H857" s="381"/>
      <c r="I857" s="381"/>
      <c r="J857" s="381"/>
      <c r="K857" s="381"/>
      <c r="L857" s="381"/>
      <c r="M857" s="381"/>
      <c r="N857" s="381"/>
      <c r="O857" s="381"/>
      <c r="P857" s="381"/>
      <c r="Q857" s="381"/>
      <c r="R857" s="381"/>
      <c r="S857" s="381"/>
      <c r="T857" s="381"/>
      <c r="U857" s="381"/>
      <c r="V857" s="381"/>
      <c r="W857" s="381"/>
      <c r="X857" s="381"/>
      <c r="Y857" s="381"/>
      <c r="Z857" s="381"/>
    </row>
    <row r="858">
      <c r="A858" s="381"/>
      <c r="B858" s="381"/>
      <c r="C858" s="381"/>
      <c r="D858" s="381"/>
      <c r="E858" s="381"/>
      <c r="F858" s="381"/>
      <c r="G858" s="381"/>
      <c r="H858" s="381"/>
      <c r="I858" s="381"/>
      <c r="J858" s="381"/>
      <c r="K858" s="381"/>
      <c r="L858" s="381"/>
      <c r="M858" s="381"/>
      <c r="N858" s="381"/>
      <c r="O858" s="381"/>
      <c r="P858" s="381"/>
      <c r="Q858" s="381"/>
      <c r="R858" s="381"/>
      <c r="S858" s="381"/>
      <c r="T858" s="381"/>
      <c r="U858" s="381"/>
      <c r="V858" s="381"/>
      <c r="W858" s="381"/>
      <c r="X858" s="381"/>
      <c r="Y858" s="381"/>
      <c r="Z858" s="381"/>
    </row>
    <row r="859">
      <c r="A859" s="381"/>
      <c r="B859" s="381"/>
      <c r="C859" s="381"/>
      <c r="D859" s="381"/>
      <c r="E859" s="381"/>
      <c r="F859" s="381"/>
      <c r="G859" s="381"/>
      <c r="H859" s="381"/>
      <c r="I859" s="381"/>
      <c r="J859" s="381"/>
      <c r="K859" s="381"/>
      <c r="L859" s="381"/>
      <c r="M859" s="381"/>
      <c r="N859" s="381"/>
      <c r="O859" s="381"/>
      <c r="P859" s="381"/>
      <c r="Q859" s="381"/>
      <c r="R859" s="381"/>
      <c r="S859" s="381"/>
      <c r="T859" s="381"/>
      <c r="U859" s="381"/>
      <c r="V859" s="381"/>
      <c r="W859" s="381"/>
      <c r="X859" s="381"/>
      <c r="Y859" s="381"/>
      <c r="Z859" s="381"/>
    </row>
    <row r="860">
      <c r="A860" s="381"/>
      <c r="B860" s="381"/>
      <c r="C860" s="381"/>
      <c r="D860" s="381"/>
      <c r="E860" s="381"/>
      <c r="F860" s="381"/>
      <c r="G860" s="381"/>
      <c r="H860" s="381"/>
      <c r="I860" s="381"/>
      <c r="J860" s="381"/>
      <c r="K860" s="381"/>
      <c r="L860" s="381"/>
      <c r="M860" s="381"/>
      <c r="N860" s="381"/>
      <c r="O860" s="381"/>
      <c r="P860" s="381"/>
      <c r="Q860" s="381"/>
      <c r="R860" s="381"/>
      <c r="S860" s="381"/>
      <c r="T860" s="381"/>
      <c r="U860" s="381"/>
      <c r="V860" s="381"/>
      <c r="W860" s="381"/>
      <c r="X860" s="381"/>
      <c r="Y860" s="381"/>
      <c r="Z860" s="381"/>
    </row>
    <row r="861">
      <c r="A861" s="381"/>
      <c r="B861" s="381"/>
      <c r="C861" s="381"/>
      <c r="D861" s="381"/>
      <c r="E861" s="381"/>
      <c r="F861" s="381"/>
      <c r="G861" s="381"/>
      <c r="H861" s="381"/>
      <c r="I861" s="381"/>
      <c r="J861" s="381"/>
      <c r="K861" s="381"/>
      <c r="L861" s="381"/>
      <c r="M861" s="381"/>
      <c r="N861" s="381"/>
      <c r="O861" s="381"/>
      <c r="P861" s="381"/>
      <c r="Q861" s="381"/>
      <c r="R861" s="381"/>
      <c r="S861" s="381"/>
      <c r="T861" s="381"/>
      <c r="U861" s="381"/>
      <c r="V861" s="381"/>
      <c r="W861" s="381"/>
      <c r="X861" s="381"/>
      <c r="Y861" s="381"/>
      <c r="Z861" s="381"/>
    </row>
    <row r="862">
      <c r="A862" s="381"/>
      <c r="B862" s="381"/>
      <c r="C862" s="381"/>
      <c r="D862" s="381"/>
      <c r="E862" s="381"/>
      <c r="F862" s="381"/>
      <c r="G862" s="381"/>
      <c r="H862" s="381"/>
      <c r="I862" s="381"/>
      <c r="J862" s="381"/>
      <c r="K862" s="381"/>
      <c r="L862" s="381"/>
      <c r="M862" s="381"/>
      <c r="N862" s="381"/>
      <c r="O862" s="381"/>
      <c r="P862" s="381"/>
      <c r="Q862" s="381"/>
      <c r="R862" s="381"/>
      <c r="S862" s="381"/>
      <c r="T862" s="381"/>
      <c r="U862" s="381"/>
      <c r="V862" s="381"/>
      <c r="W862" s="381"/>
      <c r="X862" s="381"/>
      <c r="Y862" s="381"/>
      <c r="Z862" s="381"/>
    </row>
    <row r="863">
      <c r="A863" s="381"/>
      <c r="B863" s="381"/>
      <c r="C863" s="381"/>
      <c r="D863" s="381"/>
      <c r="E863" s="381"/>
      <c r="F863" s="381"/>
      <c r="G863" s="381"/>
      <c r="H863" s="381"/>
      <c r="I863" s="381"/>
      <c r="J863" s="381"/>
      <c r="K863" s="381"/>
      <c r="L863" s="381"/>
      <c r="M863" s="381"/>
      <c r="N863" s="381"/>
      <c r="O863" s="381"/>
      <c r="P863" s="381"/>
      <c r="Q863" s="381"/>
      <c r="R863" s="381"/>
      <c r="S863" s="381"/>
      <c r="T863" s="381"/>
      <c r="U863" s="381"/>
      <c r="V863" s="381"/>
      <c r="W863" s="381"/>
      <c r="X863" s="381"/>
      <c r="Y863" s="381"/>
      <c r="Z863" s="381"/>
    </row>
    <row r="864">
      <c r="A864" s="381"/>
      <c r="B864" s="381"/>
      <c r="C864" s="381"/>
      <c r="D864" s="381"/>
      <c r="E864" s="381"/>
      <c r="F864" s="381"/>
      <c r="G864" s="381"/>
      <c r="H864" s="381"/>
      <c r="I864" s="381"/>
      <c r="J864" s="381"/>
      <c r="K864" s="381"/>
      <c r="L864" s="381"/>
      <c r="M864" s="381"/>
      <c r="N864" s="381"/>
      <c r="O864" s="381"/>
      <c r="P864" s="381"/>
      <c r="Q864" s="381"/>
      <c r="R864" s="381"/>
      <c r="S864" s="381"/>
      <c r="T864" s="381"/>
      <c r="U864" s="381"/>
      <c r="V864" s="381"/>
      <c r="W864" s="381"/>
      <c r="X864" s="381"/>
      <c r="Y864" s="381"/>
      <c r="Z864" s="381"/>
    </row>
    <row r="865">
      <c r="A865" s="381"/>
      <c r="B865" s="381"/>
      <c r="C865" s="381"/>
      <c r="D865" s="381"/>
      <c r="E865" s="381"/>
      <c r="F865" s="381"/>
      <c r="G865" s="381"/>
      <c r="H865" s="381"/>
      <c r="I865" s="381"/>
      <c r="J865" s="381"/>
      <c r="K865" s="381"/>
      <c r="L865" s="381"/>
      <c r="M865" s="381"/>
      <c r="N865" s="381"/>
      <c r="O865" s="381"/>
      <c r="P865" s="381"/>
      <c r="Q865" s="381"/>
      <c r="R865" s="381"/>
      <c r="S865" s="381"/>
      <c r="T865" s="381"/>
      <c r="U865" s="381"/>
      <c r="V865" s="381"/>
      <c r="W865" s="381"/>
      <c r="X865" s="381"/>
      <c r="Y865" s="381"/>
      <c r="Z865" s="381"/>
    </row>
    <row r="866">
      <c r="A866" s="381"/>
      <c r="B866" s="381"/>
      <c r="C866" s="381"/>
      <c r="D866" s="381"/>
      <c r="E866" s="381"/>
      <c r="F866" s="381"/>
      <c r="G866" s="381"/>
      <c r="H866" s="381"/>
      <c r="I866" s="381"/>
      <c r="J866" s="381"/>
      <c r="K866" s="381"/>
      <c r="L866" s="381"/>
      <c r="M866" s="381"/>
      <c r="N866" s="381"/>
      <c r="O866" s="381"/>
      <c r="P866" s="381"/>
      <c r="Q866" s="381"/>
      <c r="R866" s="381"/>
      <c r="S866" s="381"/>
      <c r="T866" s="381"/>
      <c r="U866" s="381"/>
      <c r="V866" s="381"/>
      <c r="W866" s="381"/>
      <c r="X866" s="381"/>
      <c r="Y866" s="381"/>
      <c r="Z866" s="381"/>
    </row>
    <row r="867">
      <c r="A867" s="381"/>
      <c r="B867" s="381"/>
      <c r="C867" s="381"/>
      <c r="D867" s="381"/>
      <c r="E867" s="381"/>
      <c r="F867" s="381"/>
      <c r="G867" s="381"/>
      <c r="H867" s="381"/>
      <c r="I867" s="381"/>
      <c r="J867" s="381"/>
      <c r="K867" s="381"/>
      <c r="L867" s="381"/>
      <c r="M867" s="381"/>
      <c r="N867" s="381"/>
      <c r="O867" s="381"/>
      <c r="P867" s="381"/>
      <c r="Q867" s="381"/>
      <c r="R867" s="381"/>
      <c r="S867" s="381"/>
      <c r="T867" s="381"/>
      <c r="U867" s="381"/>
      <c r="V867" s="381"/>
      <c r="W867" s="381"/>
      <c r="X867" s="381"/>
      <c r="Y867" s="381"/>
      <c r="Z867" s="381"/>
    </row>
    <row r="868">
      <c r="A868" s="381"/>
      <c r="B868" s="381"/>
      <c r="C868" s="381"/>
      <c r="D868" s="381"/>
      <c r="E868" s="381"/>
      <c r="F868" s="381"/>
      <c r="G868" s="381"/>
      <c r="H868" s="381"/>
      <c r="I868" s="381"/>
      <c r="J868" s="381"/>
      <c r="K868" s="381"/>
      <c r="L868" s="381"/>
      <c r="M868" s="381"/>
      <c r="N868" s="381"/>
      <c r="O868" s="381"/>
      <c r="P868" s="381"/>
      <c r="Q868" s="381"/>
      <c r="R868" s="381"/>
      <c r="S868" s="381"/>
      <c r="T868" s="381"/>
      <c r="U868" s="381"/>
      <c r="V868" s="381"/>
      <c r="W868" s="381"/>
      <c r="X868" s="381"/>
      <c r="Y868" s="381"/>
      <c r="Z868" s="381"/>
    </row>
    <row r="869">
      <c r="A869" s="381"/>
      <c r="B869" s="381"/>
      <c r="C869" s="381"/>
      <c r="D869" s="381"/>
      <c r="E869" s="381"/>
      <c r="F869" s="381"/>
      <c r="G869" s="381"/>
      <c r="H869" s="381"/>
      <c r="I869" s="381"/>
      <c r="J869" s="381"/>
      <c r="K869" s="381"/>
      <c r="L869" s="381"/>
      <c r="M869" s="381"/>
      <c r="N869" s="381"/>
      <c r="O869" s="381"/>
      <c r="P869" s="381"/>
      <c r="Q869" s="381"/>
      <c r="R869" s="381"/>
      <c r="S869" s="381"/>
      <c r="T869" s="381"/>
      <c r="U869" s="381"/>
      <c r="V869" s="381"/>
      <c r="W869" s="381"/>
      <c r="X869" s="381"/>
      <c r="Y869" s="381"/>
      <c r="Z869" s="381"/>
    </row>
    <row r="870">
      <c r="A870" s="381"/>
      <c r="B870" s="381"/>
      <c r="C870" s="381"/>
      <c r="D870" s="381"/>
      <c r="E870" s="381"/>
      <c r="F870" s="381"/>
      <c r="G870" s="381"/>
      <c r="H870" s="381"/>
      <c r="I870" s="381"/>
      <c r="J870" s="381"/>
      <c r="K870" s="381"/>
      <c r="L870" s="381"/>
      <c r="M870" s="381"/>
      <c r="N870" s="381"/>
      <c r="O870" s="381"/>
      <c r="P870" s="381"/>
      <c r="Q870" s="381"/>
      <c r="R870" s="381"/>
      <c r="S870" s="381"/>
      <c r="T870" s="381"/>
      <c r="U870" s="381"/>
      <c r="V870" s="381"/>
      <c r="W870" s="381"/>
      <c r="X870" s="381"/>
      <c r="Y870" s="381"/>
      <c r="Z870" s="381"/>
    </row>
    <row r="871">
      <c r="A871" s="381"/>
      <c r="B871" s="381"/>
      <c r="C871" s="381"/>
      <c r="D871" s="381"/>
      <c r="E871" s="381"/>
      <c r="F871" s="381"/>
      <c r="G871" s="381"/>
      <c r="H871" s="381"/>
      <c r="I871" s="381"/>
      <c r="J871" s="381"/>
      <c r="K871" s="381"/>
      <c r="L871" s="381"/>
      <c r="M871" s="381"/>
      <c r="N871" s="381"/>
      <c r="O871" s="381"/>
      <c r="P871" s="381"/>
      <c r="Q871" s="381"/>
      <c r="R871" s="381"/>
      <c r="S871" s="381"/>
      <c r="T871" s="381"/>
      <c r="U871" s="381"/>
      <c r="V871" s="381"/>
      <c r="W871" s="381"/>
      <c r="X871" s="381"/>
      <c r="Y871" s="381"/>
      <c r="Z871" s="381"/>
    </row>
    <row r="872">
      <c r="A872" s="381"/>
      <c r="B872" s="381"/>
      <c r="C872" s="381"/>
      <c r="D872" s="381"/>
      <c r="E872" s="381"/>
      <c r="F872" s="381"/>
      <c r="G872" s="381"/>
      <c r="H872" s="381"/>
      <c r="I872" s="381"/>
      <c r="J872" s="381"/>
      <c r="K872" s="381"/>
      <c r="L872" s="381"/>
      <c r="M872" s="381"/>
      <c r="N872" s="381"/>
      <c r="O872" s="381"/>
      <c r="P872" s="381"/>
      <c r="Q872" s="381"/>
      <c r="R872" s="381"/>
      <c r="S872" s="381"/>
      <c r="T872" s="381"/>
      <c r="U872" s="381"/>
      <c r="V872" s="381"/>
      <c r="W872" s="381"/>
      <c r="X872" s="381"/>
      <c r="Y872" s="381"/>
      <c r="Z872" s="381"/>
    </row>
    <row r="873">
      <c r="A873" s="381"/>
      <c r="B873" s="381"/>
      <c r="C873" s="381"/>
      <c r="D873" s="381"/>
      <c r="E873" s="381"/>
      <c r="F873" s="381"/>
      <c r="G873" s="381"/>
      <c r="H873" s="381"/>
      <c r="I873" s="381"/>
      <c r="J873" s="381"/>
      <c r="K873" s="381"/>
      <c r="L873" s="381"/>
      <c r="M873" s="381"/>
      <c r="N873" s="381"/>
      <c r="O873" s="381"/>
      <c r="P873" s="381"/>
      <c r="Q873" s="381"/>
      <c r="R873" s="381"/>
      <c r="S873" s="381"/>
      <c r="T873" s="381"/>
      <c r="U873" s="381"/>
      <c r="V873" s="381"/>
      <c r="W873" s="381"/>
      <c r="X873" s="381"/>
      <c r="Y873" s="381"/>
      <c r="Z873" s="381"/>
    </row>
    <row r="874">
      <c r="A874" s="381"/>
      <c r="B874" s="381"/>
      <c r="C874" s="381"/>
      <c r="D874" s="381"/>
      <c r="E874" s="381"/>
      <c r="F874" s="381"/>
      <c r="G874" s="381"/>
      <c r="H874" s="381"/>
      <c r="I874" s="381"/>
      <c r="J874" s="381"/>
      <c r="K874" s="381"/>
      <c r="L874" s="381"/>
      <c r="M874" s="381"/>
      <c r="N874" s="381"/>
      <c r="O874" s="381"/>
      <c r="P874" s="381"/>
      <c r="Q874" s="381"/>
      <c r="R874" s="381"/>
      <c r="S874" s="381"/>
      <c r="T874" s="381"/>
      <c r="U874" s="381"/>
      <c r="V874" s="381"/>
      <c r="W874" s="381"/>
      <c r="X874" s="381"/>
      <c r="Y874" s="381"/>
      <c r="Z874" s="381"/>
    </row>
    <row r="875">
      <c r="A875" s="381"/>
      <c r="B875" s="381"/>
      <c r="C875" s="381"/>
      <c r="D875" s="381"/>
      <c r="E875" s="381"/>
      <c r="F875" s="381"/>
      <c r="G875" s="381"/>
      <c r="H875" s="381"/>
      <c r="I875" s="381"/>
      <c r="J875" s="381"/>
      <c r="K875" s="381"/>
      <c r="L875" s="381"/>
      <c r="M875" s="381"/>
      <c r="N875" s="381"/>
      <c r="O875" s="381"/>
      <c r="P875" s="381"/>
      <c r="Q875" s="381"/>
      <c r="R875" s="381"/>
      <c r="S875" s="381"/>
      <c r="T875" s="381"/>
      <c r="U875" s="381"/>
      <c r="V875" s="381"/>
      <c r="W875" s="381"/>
      <c r="X875" s="381"/>
      <c r="Y875" s="381"/>
      <c r="Z875" s="381"/>
    </row>
    <row r="876">
      <c r="A876" s="381"/>
      <c r="B876" s="381"/>
      <c r="C876" s="381"/>
      <c r="D876" s="381"/>
      <c r="E876" s="381"/>
      <c r="F876" s="381"/>
      <c r="G876" s="381"/>
      <c r="H876" s="381"/>
      <c r="I876" s="381"/>
      <c r="J876" s="381"/>
      <c r="K876" s="381"/>
      <c r="L876" s="381"/>
      <c r="M876" s="381"/>
      <c r="N876" s="381"/>
      <c r="O876" s="381"/>
      <c r="P876" s="381"/>
      <c r="Q876" s="381"/>
      <c r="R876" s="381"/>
      <c r="S876" s="381"/>
      <c r="T876" s="381"/>
      <c r="U876" s="381"/>
      <c r="V876" s="381"/>
      <c r="W876" s="381"/>
      <c r="X876" s="381"/>
      <c r="Y876" s="381"/>
      <c r="Z876" s="381"/>
    </row>
    <row r="877">
      <c r="A877" s="381"/>
      <c r="B877" s="381"/>
      <c r="C877" s="381"/>
      <c r="D877" s="381"/>
      <c r="E877" s="381"/>
      <c r="F877" s="381"/>
      <c r="G877" s="381"/>
      <c r="H877" s="381"/>
      <c r="I877" s="381"/>
      <c r="J877" s="381"/>
      <c r="K877" s="381"/>
      <c r="L877" s="381"/>
      <c r="M877" s="381"/>
      <c r="N877" s="381"/>
      <c r="O877" s="381"/>
      <c r="P877" s="381"/>
      <c r="Q877" s="381"/>
      <c r="R877" s="381"/>
      <c r="S877" s="381"/>
      <c r="T877" s="381"/>
      <c r="U877" s="381"/>
      <c r="V877" s="381"/>
      <c r="W877" s="381"/>
      <c r="X877" s="381"/>
      <c r="Y877" s="381"/>
      <c r="Z877" s="381"/>
    </row>
    <row r="878">
      <c r="A878" s="381"/>
      <c r="B878" s="381"/>
      <c r="C878" s="381"/>
      <c r="D878" s="381"/>
      <c r="E878" s="381"/>
      <c r="F878" s="381"/>
      <c r="G878" s="381"/>
      <c r="H878" s="381"/>
      <c r="I878" s="381"/>
      <c r="J878" s="381"/>
      <c r="K878" s="381"/>
      <c r="L878" s="381"/>
      <c r="M878" s="381"/>
      <c r="N878" s="381"/>
      <c r="O878" s="381"/>
      <c r="P878" s="381"/>
      <c r="Q878" s="381"/>
      <c r="R878" s="381"/>
      <c r="S878" s="381"/>
      <c r="T878" s="381"/>
      <c r="U878" s="381"/>
      <c r="V878" s="381"/>
      <c r="W878" s="381"/>
      <c r="X878" s="381"/>
      <c r="Y878" s="381"/>
      <c r="Z878" s="381"/>
    </row>
    <row r="879">
      <c r="A879" s="381"/>
      <c r="B879" s="381"/>
      <c r="C879" s="381"/>
      <c r="D879" s="381"/>
      <c r="E879" s="381"/>
      <c r="F879" s="381"/>
      <c r="G879" s="381"/>
      <c r="H879" s="381"/>
      <c r="I879" s="381"/>
      <c r="J879" s="381"/>
      <c r="K879" s="381"/>
      <c r="L879" s="381"/>
      <c r="M879" s="381"/>
      <c r="N879" s="381"/>
      <c r="O879" s="381"/>
      <c r="P879" s="381"/>
      <c r="Q879" s="381"/>
      <c r="R879" s="381"/>
      <c r="S879" s="381"/>
      <c r="T879" s="381"/>
      <c r="U879" s="381"/>
      <c r="V879" s="381"/>
      <c r="W879" s="381"/>
      <c r="X879" s="381"/>
      <c r="Y879" s="381"/>
      <c r="Z879" s="381"/>
    </row>
    <row r="880">
      <c r="A880" s="381"/>
      <c r="B880" s="381"/>
      <c r="C880" s="381"/>
      <c r="D880" s="381"/>
      <c r="E880" s="381"/>
      <c r="F880" s="381"/>
      <c r="G880" s="381"/>
      <c r="H880" s="381"/>
      <c r="I880" s="381"/>
      <c r="J880" s="381"/>
      <c r="K880" s="381"/>
      <c r="L880" s="381"/>
      <c r="M880" s="381"/>
      <c r="N880" s="381"/>
      <c r="O880" s="381"/>
      <c r="P880" s="381"/>
      <c r="Q880" s="381"/>
      <c r="R880" s="381"/>
      <c r="S880" s="381"/>
      <c r="T880" s="381"/>
      <c r="U880" s="381"/>
      <c r="V880" s="381"/>
      <c r="W880" s="381"/>
      <c r="X880" s="381"/>
      <c r="Y880" s="381"/>
      <c r="Z880" s="381"/>
    </row>
    <row r="881">
      <c r="A881" s="381"/>
      <c r="B881" s="381"/>
      <c r="C881" s="381"/>
      <c r="D881" s="381"/>
      <c r="E881" s="381"/>
      <c r="F881" s="381"/>
      <c r="G881" s="381"/>
      <c r="H881" s="381"/>
      <c r="I881" s="381"/>
      <c r="J881" s="381"/>
      <c r="K881" s="381"/>
      <c r="L881" s="381"/>
      <c r="M881" s="381"/>
      <c r="N881" s="381"/>
      <c r="O881" s="381"/>
      <c r="P881" s="381"/>
      <c r="Q881" s="381"/>
      <c r="R881" s="381"/>
      <c r="S881" s="381"/>
      <c r="T881" s="381"/>
      <c r="U881" s="381"/>
      <c r="V881" s="381"/>
      <c r="W881" s="381"/>
      <c r="X881" s="381"/>
      <c r="Y881" s="381"/>
      <c r="Z881" s="381"/>
    </row>
    <row r="882">
      <c r="A882" s="381"/>
      <c r="B882" s="381"/>
      <c r="C882" s="381"/>
      <c r="D882" s="381"/>
      <c r="E882" s="381"/>
      <c r="F882" s="381"/>
      <c r="G882" s="381"/>
      <c r="H882" s="381"/>
      <c r="I882" s="381"/>
      <c r="J882" s="381"/>
      <c r="K882" s="381"/>
      <c r="L882" s="381"/>
      <c r="M882" s="381"/>
      <c r="N882" s="381"/>
      <c r="O882" s="381"/>
      <c r="P882" s="381"/>
      <c r="Q882" s="381"/>
      <c r="R882" s="381"/>
      <c r="S882" s="381"/>
      <c r="T882" s="381"/>
      <c r="U882" s="381"/>
      <c r="V882" s="381"/>
      <c r="W882" s="381"/>
      <c r="X882" s="381"/>
      <c r="Y882" s="381"/>
      <c r="Z882" s="381"/>
    </row>
    <row r="883">
      <c r="A883" s="381"/>
      <c r="B883" s="381"/>
      <c r="C883" s="381"/>
      <c r="D883" s="381"/>
      <c r="E883" s="381"/>
      <c r="F883" s="381"/>
      <c r="G883" s="381"/>
      <c r="H883" s="381"/>
      <c r="I883" s="381"/>
      <c r="J883" s="381"/>
      <c r="K883" s="381"/>
      <c r="L883" s="381"/>
      <c r="M883" s="381"/>
      <c r="N883" s="381"/>
      <c r="O883" s="381"/>
      <c r="P883" s="381"/>
      <c r="Q883" s="381"/>
      <c r="R883" s="381"/>
      <c r="S883" s="381"/>
      <c r="T883" s="381"/>
      <c r="U883" s="381"/>
      <c r="V883" s="381"/>
      <c r="W883" s="381"/>
      <c r="X883" s="381"/>
      <c r="Y883" s="381"/>
      <c r="Z883" s="381"/>
    </row>
    <row r="884">
      <c r="A884" s="381"/>
      <c r="B884" s="381"/>
      <c r="C884" s="381"/>
      <c r="D884" s="381"/>
      <c r="E884" s="381"/>
      <c r="F884" s="381"/>
      <c r="G884" s="381"/>
      <c r="H884" s="381"/>
      <c r="I884" s="381"/>
      <c r="J884" s="381"/>
      <c r="K884" s="381"/>
      <c r="L884" s="381"/>
      <c r="M884" s="381"/>
      <c r="N884" s="381"/>
      <c r="O884" s="381"/>
      <c r="P884" s="381"/>
      <c r="Q884" s="381"/>
      <c r="R884" s="381"/>
      <c r="S884" s="381"/>
      <c r="T884" s="381"/>
      <c r="U884" s="381"/>
      <c r="V884" s="381"/>
      <c r="W884" s="381"/>
      <c r="X884" s="381"/>
      <c r="Y884" s="381"/>
      <c r="Z884" s="381"/>
    </row>
    <row r="885">
      <c r="A885" s="381"/>
      <c r="B885" s="381"/>
      <c r="C885" s="381"/>
      <c r="D885" s="381"/>
      <c r="E885" s="381"/>
      <c r="F885" s="381"/>
      <c r="G885" s="381"/>
      <c r="H885" s="381"/>
      <c r="I885" s="381"/>
      <c r="J885" s="381"/>
      <c r="K885" s="381"/>
      <c r="L885" s="381"/>
      <c r="M885" s="381"/>
      <c r="N885" s="381"/>
      <c r="O885" s="381"/>
      <c r="P885" s="381"/>
      <c r="Q885" s="381"/>
      <c r="R885" s="381"/>
      <c r="S885" s="381"/>
      <c r="T885" s="381"/>
      <c r="U885" s="381"/>
      <c r="V885" s="381"/>
      <c r="W885" s="381"/>
      <c r="X885" s="381"/>
      <c r="Y885" s="381"/>
      <c r="Z885" s="381"/>
    </row>
    <row r="886">
      <c r="A886" s="381"/>
      <c r="B886" s="381"/>
      <c r="C886" s="381"/>
      <c r="D886" s="381"/>
      <c r="E886" s="381"/>
      <c r="F886" s="381"/>
      <c r="G886" s="381"/>
      <c r="H886" s="381"/>
      <c r="I886" s="381"/>
      <c r="J886" s="381"/>
      <c r="K886" s="381"/>
      <c r="L886" s="381"/>
      <c r="M886" s="381"/>
      <c r="N886" s="381"/>
      <c r="O886" s="381"/>
      <c r="P886" s="381"/>
      <c r="Q886" s="381"/>
      <c r="R886" s="381"/>
      <c r="S886" s="381"/>
      <c r="T886" s="381"/>
      <c r="U886" s="381"/>
      <c r="V886" s="381"/>
      <c r="W886" s="381"/>
      <c r="X886" s="381"/>
      <c r="Y886" s="381"/>
      <c r="Z886" s="381"/>
    </row>
    <row r="887">
      <c r="A887" s="381"/>
      <c r="B887" s="381"/>
      <c r="C887" s="381"/>
      <c r="D887" s="381"/>
      <c r="E887" s="381"/>
      <c r="F887" s="381"/>
      <c r="G887" s="381"/>
      <c r="H887" s="381"/>
      <c r="I887" s="381"/>
      <c r="J887" s="381"/>
      <c r="K887" s="381"/>
      <c r="L887" s="381"/>
      <c r="M887" s="381"/>
      <c r="N887" s="381"/>
      <c r="O887" s="381"/>
      <c r="P887" s="381"/>
      <c r="Q887" s="381"/>
      <c r="R887" s="381"/>
      <c r="S887" s="381"/>
      <c r="T887" s="381"/>
      <c r="U887" s="381"/>
      <c r="V887" s="381"/>
      <c r="W887" s="381"/>
      <c r="X887" s="381"/>
      <c r="Y887" s="381"/>
      <c r="Z887" s="381"/>
    </row>
    <row r="888">
      <c r="A888" s="381"/>
      <c r="B888" s="381"/>
      <c r="C888" s="381"/>
      <c r="D888" s="381"/>
      <c r="E888" s="381"/>
      <c r="F888" s="381"/>
      <c r="G888" s="381"/>
      <c r="H888" s="381"/>
      <c r="I888" s="381"/>
      <c r="J888" s="381"/>
      <c r="K888" s="381"/>
      <c r="L888" s="381"/>
      <c r="M888" s="381"/>
      <c r="N888" s="381"/>
      <c r="O888" s="381"/>
      <c r="P888" s="381"/>
      <c r="Q888" s="381"/>
      <c r="R888" s="381"/>
      <c r="S888" s="381"/>
      <c r="T888" s="381"/>
      <c r="U888" s="381"/>
      <c r="V888" s="381"/>
      <c r="W888" s="381"/>
      <c r="X888" s="381"/>
      <c r="Y888" s="381"/>
      <c r="Z888" s="381"/>
    </row>
    <row r="889">
      <c r="A889" s="381"/>
      <c r="B889" s="381"/>
      <c r="C889" s="381"/>
      <c r="D889" s="381"/>
      <c r="E889" s="381"/>
      <c r="F889" s="381"/>
      <c r="G889" s="381"/>
      <c r="H889" s="381"/>
      <c r="I889" s="381"/>
      <c r="J889" s="381"/>
      <c r="K889" s="381"/>
      <c r="L889" s="381"/>
      <c r="M889" s="381"/>
      <c r="N889" s="381"/>
      <c r="O889" s="381"/>
      <c r="P889" s="381"/>
      <c r="Q889" s="381"/>
      <c r="R889" s="381"/>
      <c r="S889" s="381"/>
      <c r="T889" s="381"/>
      <c r="U889" s="381"/>
      <c r="V889" s="381"/>
      <c r="W889" s="381"/>
      <c r="X889" s="381"/>
      <c r="Y889" s="381"/>
      <c r="Z889" s="381"/>
    </row>
    <row r="890">
      <c r="A890" s="381"/>
      <c r="B890" s="381"/>
      <c r="C890" s="381"/>
      <c r="D890" s="381"/>
      <c r="E890" s="381"/>
      <c r="F890" s="381"/>
      <c r="G890" s="381"/>
      <c r="H890" s="381"/>
      <c r="I890" s="381"/>
      <c r="J890" s="381"/>
      <c r="K890" s="381"/>
      <c r="L890" s="381"/>
      <c r="M890" s="381"/>
      <c r="N890" s="381"/>
      <c r="O890" s="381"/>
      <c r="P890" s="381"/>
      <c r="Q890" s="381"/>
      <c r="R890" s="381"/>
      <c r="S890" s="381"/>
      <c r="T890" s="381"/>
      <c r="U890" s="381"/>
      <c r="V890" s="381"/>
      <c r="W890" s="381"/>
      <c r="X890" s="381"/>
      <c r="Y890" s="381"/>
      <c r="Z890" s="381"/>
    </row>
    <row r="891">
      <c r="A891" s="381"/>
      <c r="B891" s="381"/>
      <c r="C891" s="381"/>
      <c r="D891" s="381"/>
      <c r="E891" s="381"/>
      <c r="F891" s="381"/>
      <c r="G891" s="381"/>
      <c r="H891" s="381"/>
      <c r="I891" s="381"/>
      <c r="J891" s="381"/>
      <c r="K891" s="381"/>
      <c r="L891" s="381"/>
      <c r="M891" s="381"/>
      <c r="N891" s="381"/>
      <c r="O891" s="381"/>
      <c r="P891" s="381"/>
      <c r="Q891" s="381"/>
      <c r="R891" s="381"/>
      <c r="S891" s="381"/>
      <c r="T891" s="381"/>
      <c r="U891" s="381"/>
      <c r="V891" s="381"/>
      <c r="W891" s="381"/>
      <c r="X891" s="381"/>
      <c r="Y891" s="381"/>
      <c r="Z891" s="381"/>
    </row>
    <row r="892">
      <c r="A892" s="381"/>
      <c r="B892" s="381"/>
      <c r="C892" s="381"/>
      <c r="D892" s="381"/>
      <c r="E892" s="381"/>
      <c r="F892" s="381"/>
      <c r="G892" s="381"/>
      <c r="H892" s="381"/>
      <c r="I892" s="381"/>
      <c r="J892" s="381"/>
      <c r="K892" s="381"/>
      <c r="L892" s="381"/>
      <c r="M892" s="381"/>
      <c r="N892" s="381"/>
      <c r="O892" s="381"/>
      <c r="P892" s="381"/>
      <c r="Q892" s="381"/>
      <c r="R892" s="381"/>
      <c r="S892" s="381"/>
      <c r="T892" s="381"/>
      <c r="U892" s="381"/>
      <c r="V892" s="381"/>
      <c r="W892" s="381"/>
      <c r="X892" s="381"/>
      <c r="Y892" s="381"/>
      <c r="Z892" s="381"/>
    </row>
    <row r="893">
      <c r="A893" s="381"/>
      <c r="B893" s="381"/>
      <c r="C893" s="381"/>
      <c r="D893" s="381"/>
      <c r="E893" s="381"/>
      <c r="F893" s="381"/>
      <c r="G893" s="381"/>
      <c r="H893" s="381"/>
      <c r="I893" s="381"/>
      <c r="J893" s="381"/>
      <c r="K893" s="381"/>
      <c r="L893" s="381"/>
      <c r="M893" s="381"/>
      <c r="N893" s="381"/>
      <c r="O893" s="381"/>
      <c r="P893" s="381"/>
      <c r="Q893" s="381"/>
      <c r="R893" s="381"/>
      <c r="S893" s="381"/>
      <c r="T893" s="381"/>
      <c r="U893" s="381"/>
      <c r="V893" s="381"/>
      <c r="W893" s="381"/>
      <c r="X893" s="381"/>
      <c r="Y893" s="381"/>
      <c r="Z893" s="381"/>
    </row>
    <row r="894">
      <c r="A894" s="381"/>
      <c r="B894" s="381"/>
      <c r="C894" s="381"/>
      <c r="D894" s="381"/>
      <c r="E894" s="381"/>
      <c r="F894" s="381"/>
      <c r="G894" s="381"/>
      <c r="H894" s="381"/>
      <c r="I894" s="381"/>
      <c r="J894" s="381"/>
      <c r="K894" s="381"/>
      <c r="L894" s="381"/>
      <c r="M894" s="381"/>
      <c r="N894" s="381"/>
      <c r="O894" s="381"/>
      <c r="P894" s="381"/>
      <c r="Q894" s="381"/>
      <c r="R894" s="381"/>
      <c r="S894" s="381"/>
      <c r="T894" s="381"/>
      <c r="U894" s="381"/>
      <c r="V894" s="381"/>
      <c r="W894" s="381"/>
      <c r="X894" s="381"/>
      <c r="Y894" s="381"/>
      <c r="Z894" s="381"/>
    </row>
    <row r="895">
      <c r="A895" s="381"/>
      <c r="B895" s="381"/>
      <c r="C895" s="381"/>
      <c r="D895" s="381"/>
      <c r="E895" s="381"/>
      <c r="F895" s="381"/>
      <c r="G895" s="381"/>
      <c r="H895" s="381"/>
      <c r="I895" s="381"/>
      <c r="J895" s="381"/>
      <c r="K895" s="381"/>
      <c r="L895" s="381"/>
      <c r="M895" s="381"/>
      <c r="N895" s="381"/>
      <c r="O895" s="381"/>
      <c r="P895" s="381"/>
      <c r="Q895" s="381"/>
      <c r="R895" s="381"/>
      <c r="S895" s="381"/>
      <c r="T895" s="381"/>
      <c r="U895" s="381"/>
      <c r="V895" s="381"/>
      <c r="W895" s="381"/>
      <c r="X895" s="381"/>
      <c r="Y895" s="381"/>
      <c r="Z895" s="381"/>
    </row>
    <row r="896">
      <c r="A896" s="381"/>
      <c r="B896" s="381"/>
      <c r="C896" s="381"/>
      <c r="D896" s="381"/>
      <c r="E896" s="381"/>
      <c r="F896" s="381"/>
      <c r="G896" s="381"/>
      <c r="H896" s="381"/>
      <c r="I896" s="381"/>
      <c r="J896" s="381"/>
      <c r="K896" s="381"/>
      <c r="L896" s="381"/>
      <c r="M896" s="381"/>
      <c r="N896" s="381"/>
      <c r="O896" s="381"/>
      <c r="P896" s="381"/>
      <c r="Q896" s="381"/>
      <c r="R896" s="381"/>
      <c r="S896" s="381"/>
      <c r="T896" s="381"/>
      <c r="U896" s="381"/>
      <c r="V896" s="381"/>
      <c r="W896" s="381"/>
      <c r="X896" s="381"/>
      <c r="Y896" s="381"/>
      <c r="Z896" s="381"/>
    </row>
    <row r="897">
      <c r="A897" s="381"/>
      <c r="B897" s="381"/>
      <c r="C897" s="381"/>
      <c r="D897" s="381"/>
      <c r="E897" s="381"/>
      <c r="F897" s="381"/>
      <c r="G897" s="381"/>
      <c r="H897" s="381"/>
      <c r="I897" s="381"/>
      <c r="J897" s="381"/>
      <c r="K897" s="381"/>
      <c r="L897" s="381"/>
      <c r="M897" s="381"/>
      <c r="N897" s="381"/>
      <c r="O897" s="381"/>
      <c r="P897" s="381"/>
      <c r="Q897" s="381"/>
      <c r="R897" s="381"/>
      <c r="S897" s="381"/>
      <c r="T897" s="381"/>
      <c r="U897" s="381"/>
      <c r="V897" s="381"/>
      <c r="W897" s="381"/>
      <c r="X897" s="381"/>
      <c r="Y897" s="381"/>
      <c r="Z897" s="381"/>
    </row>
    <row r="898">
      <c r="A898" s="381"/>
      <c r="B898" s="381"/>
      <c r="C898" s="381"/>
      <c r="D898" s="381"/>
      <c r="E898" s="381"/>
      <c r="F898" s="381"/>
      <c r="G898" s="381"/>
      <c r="H898" s="381"/>
      <c r="I898" s="381"/>
      <c r="J898" s="381"/>
      <c r="K898" s="381"/>
      <c r="L898" s="381"/>
      <c r="M898" s="381"/>
      <c r="N898" s="381"/>
      <c r="O898" s="381"/>
      <c r="P898" s="381"/>
      <c r="Q898" s="381"/>
      <c r="R898" s="381"/>
      <c r="S898" s="381"/>
      <c r="T898" s="381"/>
      <c r="U898" s="381"/>
      <c r="V898" s="381"/>
      <c r="W898" s="381"/>
      <c r="X898" s="381"/>
      <c r="Y898" s="381"/>
      <c r="Z898" s="381"/>
    </row>
    <row r="899">
      <c r="A899" s="381"/>
      <c r="B899" s="381"/>
      <c r="C899" s="381"/>
      <c r="D899" s="381"/>
      <c r="E899" s="381"/>
      <c r="F899" s="381"/>
      <c r="G899" s="381"/>
      <c r="H899" s="381"/>
      <c r="I899" s="381"/>
      <c r="J899" s="381"/>
      <c r="K899" s="381"/>
      <c r="L899" s="381"/>
      <c r="M899" s="381"/>
      <c r="N899" s="381"/>
      <c r="O899" s="381"/>
      <c r="P899" s="381"/>
      <c r="Q899" s="381"/>
      <c r="R899" s="381"/>
      <c r="S899" s="381"/>
      <c r="T899" s="381"/>
      <c r="U899" s="381"/>
      <c r="V899" s="381"/>
      <c r="W899" s="381"/>
      <c r="X899" s="381"/>
      <c r="Y899" s="381"/>
      <c r="Z899" s="381"/>
    </row>
    <row r="900">
      <c r="A900" s="381"/>
      <c r="B900" s="381"/>
      <c r="C900" s="381"/>
      <c r="D900" s="381"/>
      <c r="E900" s="381"/>
      <c r="F900" s="381"/>
      <c r="G900" s="381"/>
      <c r="H900" s="381"/>
      <c r="I900" s="381"/>
      <c r="J900" s="381"/>
      <c r="K900" s="381"/>
      <c r="L900" s="381"/>
      <c r="M900" s="381"/>
      <c r="N900" s="381"/>
      <c r="O900" s="381"/>
      <c r="P900" s="381"/>
      <c r="Q900" s="381"/>
      <c r="R900" s="381"/>
      <c r="S900" s="381"/>
      <c r="T900" s="381"/>
      <c r="U900" s="381"/>
      <c r="V900" s="381"/>
      <c r="W900" s="381"/>
      <c r="X900" s="381"/>
      <c r="Y900" s="381"/>
      <c r="Z900" s="381"/>
    </row>
    <row r="901">
      <c r="A901" s="381"/>
      <c r="B901" s="381"/>
      <c r="C901" s="381"/>
      <c r="D901" s="381"/>
      <c r="E901" s="381"/>
      <c r="F901" s="381"/>
      <c r="G901" s="381"/>
      <c r="H901" s="381"/>
      <c r="I901" s="381"/>
      <c r="J901" s="381"/>
      <c r="K901" s="381"/>
      <c r="L901" s="381"/>
      <c r="M901" s="381"/>
      <c r="N901" s="381"/>
      <c r="O901" s="381"/>
      <c r="P901" s="381"/>
      <c r="Q901" s="381"/>
      <c r="R901" s="381"/>
      <c r="S901" s="381"/>
      <c r="T901" s="381"/>
      <c r="U901" s="381"/>
      <c r="V901" s="381"/>
      <c r="W901" s="381"/>
      <c r="X901" s="381"/>
      <c r="Y901" s="381"/>
      <c r="Z901" s="381"/>
    </row>
    <row r="902">
      <c r="A902" s="381"/>
      <c r="B902" s="381"/>
      <c r="C902" s="381"/>
      <c r="D902" s="381"/>
      <c r="E902" s="381"/>
      <c r="F902" s="381"/>
      <c r="G902" s="381"/>
      <c r="H902" s="381"/>
      <c r="I902" s="381"/>
      <c r="J902" s="381"/>
      <c r="K902" s="381"/>
      <c r="L902" s="381"/>
      <c r="M902" s="381"/>
      <c r="N902" s="381"/>
      <c r="O902" s="381"/>
      <c r="P902" s="381"/>
      <c r="Q902" s="381"/>
      <c r="R902" s="381"/>
      <c r="S902" s="381"/>
      <c r="T902" s="381"/>
      <c r="U902" s="381"/>
      <c r="V902" s="381"/>
      <c r="W902" s="381"/>
      <c r="X902" s="381"/>
      <c r="Y902" s="381"/>
      <c r="Z902" s="381"/>
    </row>
    <row r="903">
      <c r="A903" s="381"/>
      <c r="B903" s="381"/>
      <c r="C903" s="381"/>
      <c r="D903" s="381"/>
      <c r="E903" s="381"/>
      <c r="F903" s="381"/>
      <c r="G903" s="381"/>
      <c r="H903" s="381"/>
      <c r="I903" s="381"/>
      <c r="J903" s="381"/>
      <c r="K903" s="381"/>
      <c r="L903" s="381"/>
      <c r="M903" s="381"/>
      <c r="N903" s="381"/>
      <c r="O903" s="381"/>
      <c r="P903" s="381"/>
      <c r="Q903" s="381"/>
      <c r="R903" s="381"/>
      <c r="S903" s="381"/>
      <c r="T903" s="381"/>
      <c r="U903" s="381"/>
      <c r="V903" s="381"/>
      <c r="W903" s="381"/>
      <c r="X903" s="381"/>
      <c r="Y903" s="381"/>
      <c r="Z903" s="381"/>
    </row>
    <row r="904">
      <c r="A904" s="381"/>
      <c r="B904" s="381"/>
      <c r="C904" s="381"/>
      <c r="D904" s="381"/>
      <c r="E904" s="381"/>
      <c r="F904" s="381"/>
      <c r="G904" s="381"/>
      <c r="H904" s="381"/>
      <c r="I904" s="381"/>
      <c r="J904" s="381"/>
      <c r="K904" s="381"/>
      <c r="L904" s="381"/>
      <c r="M904" s="381"/>
      <c r="N904" s="381"/>
      <c r="O904" s="381"/>
      <c r="P904" s="381"/>
      <c r="Q904" s="381"/>
      <c r="R904" s="381"/>
      <c r="S904" s="381"/>
      <c r="T904" s="381"/>
      <c r="U904" s="381"/>
      <c r="V904" s="381"/>
      <c r="W904" s="381"/>
      <c r="X904" s="381"/>
      <c r="Y904" s="381"/>
      <c r="Z904" s="381"/>
    </row>
    <row r="905">
      <c r="A905" s="381"/>
      <c r="B905" s="381"/>
      <c r="C905" s="381"/>
      <c r="D905" s="381"/>
      <c r="E905" s="381"/>
      <c r="F905" s="381"/>
      <c r="G905" s="381"/>
      <c r="H905" s="381"/>
      <c r="I905" s="381"/>
      <c r="J905" s="381"/>
      <c r="K905" s="381"/>
      <c r="L905" s="381"/>
      <c r="M905" s="381"/>
      <c r="N905" s="381"/>
      <c r="O905" s="381"/>
      <c r="P905" s="381"/>
      <c r="Q905" s="381"/>
      <c r="R905" s="381"/>
      <c r="S905" s="381"/>
      <c r="T905" s="381"/>
      <c r="U905" s="381"/>
      <c r="V905" s="381"/>
      <c r="W905" s="381"/>
      <c r="X905" s="381"/>
      <c r="Y905" s="381"/>
      <c r="Z905" s="381"/>
    </row>
    <row r="906">
      <c r="A906" s="381"/>
      <c r="B906" s="381"/>
      <c r="C906" s="381"/>
      <c r="D906" s="381"/>
      <c r="E906" s="381"/>
      <c r="F906" s="381"/>
      <c r="G906" s="381"/>
      <c r="H906" s="381"/>
      <c r="I906" s="381"/>
      <c r="J906" s="381"/>
      <c r="K906" s="381"/>
      <c r="L906" s="381"/>
      <c r="M906" s="381"/>
      <c r="N906" s="381"/>
      <c r="O906" s="381"/>
      <c r="P906" s="381"/>
      <c r="Q906" s="381"/>
      <c r="R906" s="381"/>
      <c r="S906" s="381"/>
      <c r="T906" s="381"/>
      <c r="U906" s="381"/>
      <c r="V906" s="381"/>
      <c r="W906" s="381"/>
      <c r="X906" s="381"/>
      <c r="Y906" s="381"/>
      <c r="Z906" s="381"/>
    </row>
    <row r="907">
      <c r="A907" s="381"/>
      <c r="B907" s="381"/>
      <c r="C907" s="381"/>
      <c r="D907" s="381"/>
      <c r="E907" s="381"/>
      <c r="F907" s="381"/>
      <c r="G907" s="381"/>
      <c r="H907" s="381"/>
      <c r="I907" s="381"/>
      <c r="J907" s="381"/>
      <c r="K907" s="381"/>
      <c r="L907" s="381"/>
      <c r="M907" s="381"/>
      <c r="N907" s="381"/>
      <c r="O907" s="381"/>
      <c r="P907" s="381"/>
      <c r="Q907" s="381"/>
      <c r="R907" s="381"/>
      <c r="S907" s="381"/>
      <c r="T907" s="381"/>
      <c r="U907" s="381"/>
      <c r="V907" s="381"/>
      <c r="W907" s="381"/>
      <c r="X907" s="381"/>
      <c r="Y907" s="381"/>
      <c r="Z907" s="381"/>
    </row>
    <row r="908">
      <c r="A908" s="381"/>
      <c r="B908" s="381"/>
      <c r="C908" s="381"/>
      <c r="D908" s="381"/>
      <c r="E908" s="381"/>
      <c r="F908" s="381"/>
      <c r="G908" s="381"/>
      <c r="H908" s="381"/>
      <c r="I908" s="381"/>
      <c r="J908" s="381"/>
      <c r="K908" s="381"/>
      <c r="L908" s="381"/>
      <c r="M908" s="381"/>
      <c r="N908" s="381"/>
      <c r="O908" s="381"/>
      <c r="P908" s="381"/>
      <c r="Q908" s="381"/>
      <c r="R908" s="381"/>
      <c r="S908" s="381"/>
      <c r="T908" s="381"/>
      <c r="U908" s="381"/>
      <c r="V908" s="381"/>
      <c r="W908" s="381"/>
      <c r="X908" s="381"/>
      <c r="Y908" s="381"/>
      <c r="Z908" s="381"/>
    </row>
    <row r="909">
      <c r="A909" s="381"/>
      <c r="B909" s="381"/>
      <c r="C909" s="381"/>
      <c r="D909" s="381"/>
      <c r="E909" s="381"/>
      <c r="F909" s="381"/>
      <c r="G909" s="381"/>
      <c r="H909" s="381"/>
      <c r="I909" s="381"/>
      <c r="J909" s="381"/>
      <c r="K909" s="381"/>
      <c r="L909" s="381"/>
      <c r="M909" s="381"/>
      <c r="N909" s="381"/>
      <c r="O909" s="381"/>
      <c r="P909" s="381"/>
      <c r="Q909" s="381"/>
      <c r="R909" s="381"/>
      <c r="S909" s="381"/>
      <c r="T909" s="381"/>
      <c r="U909" s="381"/>
      <c r="V909" s="381"/>
      <c r="W909" s="381"/>
      <c r="X909" s="381"/>
      <c r="Y909" s="381"/>
      <c r="Z909" s="381"/>
    </row>
    <row r="910">
      <c r="A910" s="381"/>
      <c r="B910" s="381"/>
      <c r="C910" s="381"/>
      <c r="D910" s="381"/>
      <c r="E910" s="381"/>
      <c r="F910" s="381"/>
      <c r="G910" s="381"/>
      <c r="H910" s="381"/>
      <c r="I910" s="381"/>
      <c r="J910" s="381"/>
      <c r="K910" s="381"/>
      <c r="L910" s="381"/>
      <c r="M910" s="381"/>
      <c r="N910" s="381"/>
      <c r="O910" s="381"/>
      <c r="P910" s="381"/>
      <c r="Q910" s="381"/>
      <c r="R910" s="381"/>
      <c r="S910" s="381"/>
      <c r="T910" s="381"/>
      <c r="U910" s="381"/>
      <c r="V910" s="381"/>
      <c r="W910" s="381"/>
      <c r="X910" s="381"/>
      <c r="Y910" s="381"/>
      <c r="Z910" s="381"/>
    </row>
    <row r="911">
      <c r="A911" s="381"/>
      <c r="B911" s="381"/>
      <c r="C911" s="381"/>
      <c r="D911" s="381"/>
      <c r="E911" s="381"/>
      <c r="F911" s="381"/>
      <c r="G911" s="381"/>
      <c r="H911" s="381"/>
      <c r="I911" s="381"/>
      <c r="J911" s="381"/>
      <c r="K911" s="381"/>
      <c r="L911" s="381"/>
      <c r="M911" s="381"/>
      <c r="N911" s="381"/>
      <c r="O911" s="381"/>
      <c r="P911" s="381"/>
      <c r="Q911" s="381"/>
      <c r="R911" s="381"/>
      <c r="S911" s="381"/>
      <c r="T911" s="381"/>
      <c r="U911" s="381"/>
      <c r="V911" s="381"/>
      <c r="W911" s="381"/>
      <c r="X911" s="381"/>
      <c r="Y911" s="381"/>
      <c r="Z911" s="381"/>
    </row>
    <row r="912">
      <c r="A912" s="381"/>
      <c r="B912" s="381"/>
      <c r="C912" s="381"/>
      <c r="D912" s="381"/>
      <c r="E912" s="381"/>
      <c r="F912" s="381"/>
      <c r="G912" s="381"/>
      <c r="H912" s="381"/>
      <c r="I912" s="381"/>
      <c r="J912" s="381"/>
      <c r="K912" s="381"/>
      <c r="L912" s="381"/>
      <c r="M912" s="381"/>
      <c r="N912" s="381"/>
      <c r="O912" s="381"/>
      <c r="P912" s="381"/>
      <c r="Q912" s="381"/>
      <c r="R912" s="381"/>
      <c r="S912" s="381"/>
      <c r="T912" s="381"/>
      <c r="U912" s="381"/>
      <c r="V912" s="381"/>
      <c r="W912" s="381"/>
      <c r="X912" s="381"/>
      <c r="Y912" s="381"/>
      <c r="Z912" s="381"/>
    </row>
    <row r="913">
      <c r="A913" s="381"/>
      <c r="B913" s="381"/>
      <c r="C913" s="381"/>
      <c r="D913" s="381"/>
      <c r="E913" s="381"/>
      <c r="F913" s="381"/>
      <c r="G913" s="381"/>
      <c r="H913" s="381"/>
      <c r="I913" s="381"/>
      <c r="J913" s="381"/>
      <c r="K913" s="381"/>
      <c r="L913" s="381"/>
      <c r="M913" s="381"/>
      <c r="N913" s="381"/>
      <c r="O913" s="381"/>
      <c r="P913" s="381"/>
      <c r="Q913" s="381"/>
      <c r="R913" s="381"/>
      <c r="S913" s="381"/>
      <c r="T913" s="381"/>
      <c r="U913" s="381"/>
      <c r="V913" s="381"/>
      <c r="W913" s="381"/>
      <c r="X913" s="381"/>
      <c r="Y913" s="381"/>
      <c r="Z913" s="381"/>
    </row>
    <row r="914">
      <c r="A914" s="381"/>
      <c r="B914" s="381"/>
      <c r="C914" s="381"/>
      <c r="D914" s="381"/>
      <c r="E914" s="381"/>
      <c r="F914" s="381"/>
      <c r="G914" s="381"/>
      <c r="H914" s="381"/>
      <c r="I914" s="381"/>
      <c r="J914" s="381"/>
      <c r="K914" s="381"/>
      <c r="L914" s="381"/>
      <c r="M914" s="381"/>
      <c r="N914" s="381"/>
      <c r="O914" s="381"/>
      <c r="P914" s="381"/>
      <c r="Q914" s="381"/>
      <c r="R914" s="381"/>
      <c r="S914" s="381"/>
      <c r="T914" s="381"/>
      <c r="U914" s="381"/>
      <c r="V914" s="381"/>
      <c r="W914" s="381"/>
      <c r="X914" s="381"/>
      <c r="Y914" s="381"/>
      <c r="Z914" s="381"/>
    </row>
    <row r="915">
      <c r="A915" s="381"/>
      <c r="B915" s="381"/>
      <c r="C915" s="381"/>
      <c r="D915" s="381"/>
      <c r="E915" s="381"/>
      <c r="F915" s="381"/>
      <c r="G915" s="381"/>
      <c r="H915" s="381"/>
      <c r="I915" s="381"/>
      <c r="J915" s="381"/>
      <c r="K915" s="381"/>
      <c r="L915" s="381"/>
      <c r="M915" s="381"/>
      <c r="N915" s="381"/>
      <c r="O915" s="381"/>
      <c r="P915" s="381"/>
      <c r="Q915" s="381"/>
      <c r="R915" s="381"/>
      <c r="S915" s="381"/>
      <c r="T915" s="381"/>
      <c r="U915" s="381"/>
      <c r="V915" s="381"/>
      <c r="W915" s="381"/>
      <c r="X915" s="381"/>
      <c r="Y915" s="381"/>
      <c r="Z915" s="381"/>
    </row>
    <row r="916">
      <c r="A916" s="381"/>
      <c r="B916" s="381"/>
      <c r="C916" s="381"/>
      <c r="D916" s="381"/>
      <c r="E916" s="381"/>
      <c r="F916" s="381"/>
      <c r="G916" s="381"/>
      <c r="H916" s="381"/>
      <c r="I916" s="381"/>
      <c r="J916" s="381"/>
      <c r="K916" s="381"/>
      <c r="L916" s="381"/>
      <c r="M916" s="381"/>
      <c r="N916" s="381"/>
      <c r="O916" s="381"/>
      <c r="P916" s="381"/>
      <c r="Q916" s="381"/>
      <c r="R916" s="381"/>
      <c r="S916" s="381"/>
      <c r="T916" s="381"/>
      <c r="U916" s="381"/>
      <c r="V916" s="381"/>
      <c r="W916" s="381"/>
      <c r="X916" s="381"/>
      <c r="Y916" s="381"/>
      <c r="Z916" s="381"/>
    </row>
    <row r="917">
      <c r="A917" s="381"/>
      <c r="B917" s="381"/>
      <c r="C917" s="381"/>
      <c r="D917" s="381"/>
      <c r="E917" s="381"/>
      <c r="F917" s="381"/>
      <c r="G917" s="381"/>
      <c r="H917" s="381"/>
      <c r="I917" s="381"/>
      <c r="J917" s="381"/>
      <c r="K917" s="381"/>
      <c r="L917" s="381"/>
      <c r="M917" s="381"/>
      <c r="N917" s="381"/>
      <c r="O917" s="381"/>
      <c r="P917" s="381"/>
      <c r="Q917" s="381"/>
      <c r="R917" s="381"/>
      <c r="S917" s="381"/>
      <c r="T917" s="381"/>
      <c r="U917" s="381"/>
      <c r="V917" s="381"/>
      <c r="W917" s="381"/>
      <c r="X917" s="381"/>
      <c r="Y917" s="381"/>
      <c r="Z917" s="381"/>
    </row>
    <row r="918">
      <c r="A918" s="381"/>
      <c r="B918" s="381"/>
      <c r="C918" s="381"/>
      <c r="D918" s="381"/>
      <c r="E918" s="381"/>
      <c r="F918" s="381"/>
      <c r="G918" s="381"/>
      <c r="H918" s="381"/>
      <c r="I918" s="381"/>
      <c r="J918" s="381"/>
      <c r="K918" s="381"/>
      <c r="L918" s="381"/>
      <c r="M918" s="381"/>
      <c r="N918" s="381"/>
      <c r="O918" s="381"/>
      <c r="P918" s="381"/>
      <c r="Q918" s="381"/>
      <c r="R918" s="381"/>
      <c r="S918" s="381"/>
      <c r="T918" s="381"/>
      <c r="U918" s="381"/>
      <c r="V918" s="381"/>
      <c r="W918" s="381"/>
      <c r="X918" s="381"/>
      <c r="Y918" s="381"/>
      <c r="Z918" s="381"/>
    </row>
    <row r="919">
      <c r="A919" s="381"/>
      <c r="B919" s="381"/>
      <c r="C919" s="381"/>
      <c r="D919" s="381"/>
      <c r="E919" s="381"/>
      <c r="F919" s="381"/>
      <c r="G919" s="381"/>
      <c r="H919" s="381"/>
      <c r="I919" s="381"/>
      <c r="J919" s="381"/>
      <c r="K919" s="381"/>
      <c r="L919" s="381"/>
      <c r="M919" s="381"/>
      <c r="N919" s="381"/>
      <c r="O919" s="381"/>
      <c r="P919" s="381"/>
      <c r="Q919" s="381"/>
      <c r="R919" s="381"/>
      <c r="S919" s="381"/>
      <c r="T919" s="381"/>
      <c r="U919" s="381"/>
      <c r="V919" s="381"/>
      <c r="W919" s="381"/>
      <c r="X919" s="381"/>
      <c r="Y919" s="381"/>
      <c r="Z919" s="381"/>
    </row>
    <row r="920">
      <c r="A920" s="381"/>
      <c r="B920" s="381"/>
      <c r="C920" s="381"/>
      <c r="D920" s="381"/>
      <c r="E920" s="381"/>
      <c r="F920" s="381"/>
      <c r="G920" s="381"/>
      <c r="H920" s="381"/>
      <c r="I920" s="381"/>
      <c r="J920" s="381"/>
      <c r="K920" s="381"/>
      <c r="L920" s="381"/>
      <c r="M920" s="381"/>
      <c r="N920" s="381"/>
      <c r="O920" s="381"/>
      <c r="P920" s="381"/>
      <c r="Q920" s="381"/>
      <c r="R920" s="381"/>
      <c r="S920" s="381"/>
      <c r="T920" s="381"/>
      <c r="U920" s="381"/>
      <c r="V920" s="381"/>
      <c r="W920" s="381"/>
      <c r="X920" s="381"/>
      <c r="Y920" s="381"/>
      <c r="Z920" s="381"/>
    </row>
    <row r="921">
      <c r="A921" s="381"/>
      <c r="B921" s="381"/>
      <c r="C921" s="381"/>
      <c r="D921" s="381"/>
      <c r="E921" s="381"/>
      <c r="F921" s="381"/>
      <c r="G921" s="381"/>
      <c r="H921" s="381"/>
      <c r="I921" s="381"/>
      <c r="J921" s="381"/>
      <c r="K921" s="381"/>
      <c r="L921" s="381"/>
      <c r="M921" s="381"/>
      <c r="N921" s="381"/>
      <c r="O921" s="381"/>
      <c r="P921" s="381"/>
      <c r="Q921" s="381"/>
      <c r="R921" s="381"/>
      <c r="S921" s="381"/>
      <c r="T921" s="381"/>
      <c r="U921" s="381"/>
      <c r="V921" s="381"/>
      <c r="W921" s="381"/>
      <c r="X921" s="381"/>
      <c r="Y921" s="381"/>
      <c r="Z921" s="381"/>
    </row>
    <row r="922">
      <c r="A922" s="381"/>
      <c r="B922" s="381"/>
      <c r="C922" s="381"/>
      <c r="D922" s="381"/>
      <c r="E922" s="381"/>
      <c r="F922" s="381"/>
      <c r="G922" s="381"/>
      <c r="H922" s="381"/>
      <c r="I922" s="381"/>
      <c r="J922" s="381"/>
      <c r="K922" s="381"/>
      <c r="L922" s="381"/>
      <c r="M922" s="381"/>
      <c r="N922" s="381"/>
      <c r="O922" s="381"/>
      <c r="P922" s="381"/>
      <c r="Q922" s="381"/>
      <c r="R922" s="381"/>
      <c r="S922" s="381"/>
      <c r="T922" s="381"/>
      <c r="U922" s="381"/>
      <c r="V922" s="381"/>
      <c r="W922" s="381"/>
      <c r="X922" s="381"/>
      <c r="Y922" s="381"/>
      <c r="Z922" s="381"/>
    </row>
    <row r="923">
      <c r="A923" s="381"/>
      <c r="B923" s="381"/>
      <c r="C923" s="381"/>
      <c r="D923" s="381"/>
      <c r="E923" s="381"/>
      <c r="F923" s="381"/>
      <c r="G923" s="381"/>
      <c r="H923" s="381"/>
      <c r="I923" s="381"/>
      <c r="J923" s="381"/>
      <c r="K923" s="381"/>
      <c r="L923" s="381"/>
      <c r="M923" s="381"/>
      <c r="N923" s="381"/>
      <c r="O923" s="381"/>
      <c r="P923" s="381"/>
      <c r="Q923" s="381"/>
      <c r="R923" s="381"/>
      <c r="S923" s="381"/>
      <c r="T923" s="381"/>
      <c r="U923" s="381"/>
      <c r="V923" s="381"/>
      <c r="W923" s="381"/>
      <c r="X923" s="381"/>
      <c r="Y923" s="381"/>
      <c r="Z923" s="381"/>
    </row>
    <row r="924">
      <c r="A924" s="381"/>
      <c r="B924" s="381"/>
      <c r="C924" s="381"/>
      <c r="D924" s="381"/>
      <c r="E924" s="381"/>
      <c r="F924" s="381"/>
      <c r="G924" s="381"/>
      <c r="H924" s="381"/>
      <c r="I924" s="381"/>
      <c r="J924" s="381"/>
      <c r="K924" s="381"/>
      <c r="L924" s="381"/>
      <c r="M924" s="381"/>
      <c r="N924" s="381"/>
      <c r="O924" s="381"/>
      <c r="P924" s="381"/>
      <c r="Q924" s="381"/>
      <c r="R924" s="381"/>
      <c r="S924" s="381"/>
      <c r="T924" s="381"/>
      <c r="U924" s="381"/>
      <c r="V924" s="381"/>
      <c r="W924" s="381"/>
      <c r="X924" s="381"/>
      <c r="Y924" s="381"/>
      <c r="Z924" s="381"/>
    </row>
    <row r="925">
      <c r="A925" s="381"/>
      <c r="B925" s="381"/>
      <c r="C925" s="381"/>
      <c r="D925" s="381"/>
      <c r="E925" s="381"/>
      <c r="F925" s="381"/>
      <c r="G925" s="381"/>
      <c r="H925" s="381"/>
      <c r="I925" s="381"/>
      <c r="J925" s="381"/>
      <c r="K925" s="381"/>
      <c r="L925" s="381"/>
      <c r="M925" s="381"/>
      <c r="N925" s="381"/>
      <c r="O925" s="381"/>
      <c r="P925" s="381"/>
      <c r="Q925" s="381"/>
      <c r="R925" s="381"/>
      <c r="S925" s="381"/>
      <c r="T925" s="381"/>
      <c r="U925" s="381"/>
      <c r="V925" s="381"/>
      <c r="W925" s="381"/>
      <c r="X925" s="381"/>
      <c r="Y925" s="381"/>
      <c r="Z925" s="381"/>
    </row>
    <row r="926">
      <c r="A926" s="381"/>
      <c r="B926" s="381"/>
      <c r="C926" s="381"/>
      <c r="D926" s="381"/>
      <c r="E926" s="381"/>
      <c r="F926" s="381"/>
      <c r="G926" s="381"/>
      <c r="H926" s="381"/>
      <c r="I926" s="381"/>
      <c r="J926" s="381"/>
      <c r="K926" s="381"/>
      <c r="L926" s="381"/>
      <c r="M926" s="381"/>
      <c r="N926" s="381"/>
      <c r="O926" s="381"/>
      <c r="P926" s="381"/>
      <c r="Q926" s="381"/>
      <c r="R926" s="381"/>
      <c r="S926" s="381"/>
      <c r="T926" s="381"/>
      <c r="U926" s="381"/>
      <c r="V926" s="381"/>
      <c r="W926" s="381"/>
      <c r="X926" s="381"/>
      <c r="Y926" s="381"/>
      <c r="Z926" s="381"/>
    </row>
    <row r="927">
      <c r="A927" s="381"/>
      <c r="B927" s="381"/>
      <c r="C927" s="381"/>
      <c r="D927" s="381"/>
      <c r="E927" s="381"/>
      <c r="F927" s="381"/>
      <c r="G927" s="381"/>
      <c r="H927" s="381"/>
      <c r="I927" s="381"/>
      <c r="J927" s="381"/>
      <c r="K927" s="381"/>
      <c r="L927" s="381"/>
      <c r="M927" s="381"/>
      <c r="N927" s="381"/>
      <c r="O927" s="381"/>
      <c r="P927" s="381"/>
      <c r="Q927" s="381"/>
      <c r="R927" s="381"/>
      <c r="S927" s="381"/>
      <c r="T927" s="381"/>
      <c r="U927" s="381"/>
      <c r="V927" s="381"/>
      <c r="W927" s="381"/>
      <c r="X927" s="381"/>
      <c r="Y927" s="381"/>
      <c r="Z927" s="381"/>
    </row>
    <row r="928">
      <c r="A928" s="381"/>
      <c r="B928" s="381"/>
      <c r="C928" s="381"/>
      <c r="D928" s="381"/>
      <c r="E928" s="381"/>
      <c r="F928" s="381"/>
      <c r="G928" s="381"/>
      <c r="H928" s="381"/>
      <c r="I928" s="381"/>
      <c r="J928" s="381"/>
      <c r="K928" s="381"/>
      <c r="L928" s="381"/>
      <c r="M928" s="381"/>
      <c r="N928" s="381"/>
      <c r="O928" s="381"/>
      <c r="P928" s="381"/>
      <c r="Q928" s="381"/>
      <c r="R928" s="381"/>
      <c r="S928" s="381"/>
      <c r="T928" s="381"/>
      <c r="U928" s="381"/>
      <c r="V928" s="381"/>
      <c r="W928" s="381"/>
      <c r="X928" s="381"/>
      <c r="Y928" s="381"/>
      <c r="Z928" s="381"/>
    </row>
    <row r="929">
      <c r="A929" s="381"/>
      <c r="B929" s="381"/>
      <c r="C929" s="381"/>
      <c r="D929" s="381"/>
      <c r="E929" s="381"/>
      <c r="F929" s="381"/>
      <c r="G929" s="381"/>
      <c r="H929" s="381"/>
      <c r="I929" s="381"/>
      <c r="J929" s="381"/>
      <c r="K929" s="381"/>
      <c r="L929" s="381"/>
      <c r="M929" s="381"/>
      <c r="N929" s="381"/>
      <c r="O929" s="381"/>
      <c r="P929" s="381"/>
      <c r="Q929" s="381"/>
      <c r="R929" s="381"/>
      <c r="S929" s="381"/>
      <c r="T929" s="381"/>
      <c r="U929" s="381"/>
      <c r="V929" s="381"/>
      <c r="W929" s="381"/>
      <c r="X929" s="381"/>
      <c r="Y929" s="381"/>
      <c r="Z929" s="381"/>
    </row>
    <row r="930">
      <c r="A930" s="381"/>
      <c r="B930" s="381"/>
      <c r="C930" s="381"/>
      <c r="D930" s="381"/>
      <c r="E930" s="381"/>
      <c r="F930" s="381"/>
      <c r="G930" s="381"/>
      <c r="H930" s="381"/>
      <c r="I930" s="381"/>
      <c r="J930" s="381"/>
      <c r="K930" s="381"/>
      <c r="L930" s="381"/>
      <c r="M930" s="381"/>
      <c r="N930" s="381"/>
      <c r="O930" s="381"/>
      <c r="P930" s="381"/>
      <c r="Q930" s="381"/>
      <c r="R930" s="381"/>
      <c r="S930" s="381"/>
      <c r="T930" s="381"/>
      <c r="U930" s="381"/>
      <c r="V930" s="381"/>
      <c r="W930" s="381"/>
      <c r="X930" s="381"/>
      <c r="Y930" s="381"/>
      <c r="Z930" s="381"/>
    </row>
    <row r="931">
      <c r="A931" s="381"/>
      <c r="B931" s="381"/>
      <c r="C931" s="381"/>
      <c r="D931" s="381"/>
      <c r="E931" s="381"/>
      <c r="F931" s="381"/>
      <c r="G931" s="381"/>
      <c r="H931" s="381"/>
      <c r="I931" s="381"/>
      <c r="J931" s="381"/>
      <c r="K931" s="381"/>
      <c r="L931" s="381"/>
      <c r="M931" s="381"/>
      <c r="N931" s="381"/>
      <c r="O931" s="381"/>
      <c r="P931" s="381"/>
      <c r="Q931" s="381"/>
      <c r="R931" s="381"/>
      <c r="S931" s="381"/>
      <c r="T931" s="381"/>
      <c r="U931" s="381"/>
      <c r="V931" s="381"/>
      <c r="W931" s="381"/>
      <c r="X931" s="381"/>
      <c r="Y931" s="381"/>
      <c r="Z931" s="381"/>
    </row>
    <row r="932">
      <c r="A932" s="381"/>
      <c r="B932" s="381"/>
      <c r="C932" s="381"/>
      <c r="D932" s="381"/>
      <c r="E932" s="381"/>
      <c r="F932" s="381"/>
      <c r="G932" s="381"/>
      <c r="H932" s="381"/>
      <c r="I932" s="381"/>
      <c r="J932" s="381"/>
      <c r="K932" s="381"/>
      <c r="L932" s="381"/>
      <c r="M932" s="381"/>
      <c r="N932" s="381"/>
      <c r="O932" s="381"/>
      <c r="P932" s="381"/>
      <c r="Q932" s="381"/>
      <c r="R932" s="381"/>
      <c r="S932" s="381"/>
      <c r="T932" s="381"/>
      <c r="U932" s="381"/>
      <c r="V932" s="381"/>
      <c r="W932" s="381"/>
      <c r="X932" s="381"/>
      <c r="Y932" s="381"/>
      <c r="Z932" s="381"/>
    </row>
    <row r="933">
      <c r="A933" s="381"/>
      <c r="B933" s="381"/>
      <c r="C933" s="381"/>
      <c r="D933" s="381"/>
      <c r="E933" s="381"/>
      <c r="F933" s="381"/>
      <c r="G933" s="381"/>
      <c r="H933" s="381"/>
      <c r="I933" s="381"/>
      <c r="J933" s="381"/>
      <c r="K933" s="381"/>
      <c r="L933" s="381"/>
      <c r="M933" s="381"/>
      <c r="N933" s="381"/>
      <c r="O933" s="381"/>
      <c r="P933" s="381"/>
      <c r="Q933" s="381"/>
      <c r="R933" s="381"/>
      <c r="S933" s="381"/>
      <c r="T933" s="381"/>
      <c r="U933" s="381"/>
      <c r="V933" s="381"/>
      <c r="W933" s="381"/>
      <c r="X933" s="381"/>
      <c r="Y933" s="381"/>
      <c r="Z933" s="381"/>
    </row>
    <row r="934">
      <c r="A934" s="381"/>
      <c r="B934" s="381"/>
      <c r="C934" s="381"/>
      <c r="D934" s="381"/>
      <c r="E934" s="381"/>
      <c r="F934" s="381"/>
      <c r="G934" s="381"/>
      <c r="H934" s="381"/>
      <c r="I934" s="381"/>
      <c r="J934" s="381"/>
      <c r="K934" s="381"/>
      <c r="L934" s="381"/>
      <c r="M934" s="381"/>
      <c r="N934" s="381"/>
      <c r="O934" s="381"/>
      <c r="P934" s="381"/>
      <c r="Q934" s="381"/>
      <c r="R934" s="381"/>
      <c r="S934" s="381"/>
      <c r="T934" s="381"/>
      <c r="U934" s="381"/>
      <c r="V934" s="381"/>
      <c r="W934" s="381"/>
      <c r="X934" s="381"/>
      <c r="Y934" s="381"/>
      <c r="Z934" s="381"/>
    </row>
    <row r="935">
      <c r="A935" s="381"/>
      <c r="B935" s="381"/>
      <c r="C935" s="381"/>
      <c r="D935" s="381"/>
      <c r="E935" s="381"/>
      <c r="F935" s="381"/>
      <c r="G935" s="381"/>
      <c r="H935" s="381"/>
      <c r="I935" s="381"/>
      <c r="J935" s="381"/>
      <c r="K935" s="381"/>
      <c r="L935" s="381"/>
      <c r="M935" s="381"/>
      <c r="N935" s="381"/>
      <c r="O935" s="381"/>
      <c r="P935" s="381"/>
      <c r="Q935" s="381"/>
      <c r="R935" s="381"/>
      <c r="S935" s="381"/>
      <c r="T935" s="381"/>
      <c r="U935" s="381"/>
      <c r="V935" s="381"/>
      <c r="W935" s="381"/>
      <c r="X935" s="381"/>
      <c r="Y935" s="381"/>
      <c r="Z935" s="381"/>
    </row>
    <row r="936">
      <c r="A936" s="381"/>
      <c r="B936" s="381"/>
      <c r="C936" s="381"/>
      <c r="D936" s="381"/>
      <c r="E936" s="381"/>
      <c r="F936" s="381"/>
      <c r="G936" s="381"/>
      <c r="H936" s="381"/>
      <c r="I936" s="381"/>
      <c r="J936" s="381"/>
      <c r="K936" s="381"/>
      <c r="L936" s="381"/>
      <c r="M936" s="381"/>
      <c r="N936" s="381"/>
      <c r="O936" s="381"/>
      <c r="P936" s="381"/>
      <c r="Q936" s="381"/>
      <c r="R936" s="381"/>
      <c r="S936" s="381"/>
      <c r="T936" s="381"/>
      <c r="U936" s="381"/>
      <c r="V936" s="381"/>
      <c r="W936" s="381"/>
      <c r="X936" s="381"/>
      <c r="Y936" s="381"/>
      <c r="Z936" s="381"/>
    </row>
    <row r="937">
      <c r="A937" s="381"/>
      <c r="B937" s="381"/>
      <c r="C937" s="381"/>
      <c r="D937" s="381"/>
      <c r="E937" s="381"/>
      <c r="F937" s="381"/>
      <c r="G937" s="381"/>
      <c r="H937" s="381"/>
      <c r="I937" s="381"/>
      <c r="J937" s="381"/>
      <c r="K937" s="381"/>
      <c r="L937" s="381"/>
      <c r="M937" s="381"/>
      <c r="N937" s="381"/>
      <c r="O937" s="381"/>
      <c r="P937" s="381"/>
      <c r="Q937" s="381"/>
      <c r="R937" s="381"/>
      <c r="S937" s="381"/>
      <c r="T937" s="381"/>
      <c r="U937" s="381"/>
      <c r="V937" s="381"/>
      <c r="W937" s="381"/>
      <c r="X937" s="381"/>
      <c r="Y937" s="381"/>
      <c r="Z937" s="381"/>
    </row>
    <row r="938">
      <c r="A938" s="381"/>
      <c r="B938" s="381"/>
      <c r="C938" s="381"/>
      <c r="D938" s="381"/>
      <c r="E938" s="381"/>
      <c r="F938" s="381"/>
      <c r="G938" s="381"/>
      <c r="H938" s="381"/>
      <c r="I938" s="381"/>
      <c r="J938" s="381"/>
      <c r="K938" s="381"/>
      <c r="L938" s="381"/>
      <c r="M938" s="381"/>
      <c r="N938" s="381"/>
      <c r="O938" s="381"/>
      <c r="P938" s="381"/>
      <c r="Q938" s="381"/>
      <c r="R938" s="381"/>
      <c r="S938" s="381"/>
      <c r="T938" s="381"/>
      <c r="U938" s="381"/>
      <c r="V938" s="381"/>
      <c r="W938" s="381"/>
      <c r="X938" s="381"/>
      <c r="Y938" s="381"/>
      <c r="Z938" s="381"/>
    </row>
    <row r="939">
      <c r="A939" s="381"/>
      <c r="B939" s="381"/>
      <c r="C939" s="381"/>
      <c r="D939" s="381"/>
      <c r="E939" s="381"/>
      <c r="F939" s="381"/>
      <c r="G939" s="381"/>
      <c r="H939" s="381"/>
      <c r="I939" s="381"/>
      <c r="J939" s="381"/>
      <c r="K939" s="381"/>
      <c r="L939" s="381"/>
      <c r="M939" s="381"/>
      <c r="N939" s="381"/>
      <c r="O939" s="381"/>
      <c r="P939" s="381"/>
      <c r="Q939" s="381"/>
      <c r="R939" s="381"/>
      <c r="S939" s="381"/>
      <c r="T939" s="381"/>
      <c r="U939" s="381"/>
      <c r="V939" s="381"/>
      <c r="W939" s="381"/>
      <c r="X939" s="381"/>
      <c r="Y939" s="381"/>
      <c r="Z939" s="381"/>
    </row>
    <row r="940">
      <c r="A940" s="381"/>
      <c r="B940" s="381"/>
      <c r="C940" s="381"/>
      <c r="D940" s="381"/>
      <c r="E940" s="381"/>
      <c r="F940" s="381"/>
      <c r="G940" s="381"/>
      <c r="H940" s="381"/>
      <c r="I940" s="381"/>
      <c r="J940" s="381"/>
      <c r="K940" s="381"/>
      <c r="L940" s="381"/>
      <c r="M940" s="381"/>
      <c r="N940" s="381"/>
      <c r="O940" s="381"/>
      <c r="P940" s="381"/>
      <c r="Q940" s="381"/>
      <c r="R940" s="381"/>
      <c r="S940" s="381"/>
      <c r="T940" s="381"/>
      <c r="U940" s="381"/>
      <c r="V940" s="381"/>
      <c r="W940" s="381"/>
      <c r="X940" s="381"/>
      <c r="Y940" s="381"/>
      <c r="Z940" s="381"/>
    </row>
    <row r="941">
      <c r="A941" s="381"/>
      <c r="B941" s="381"/>
      <c r="C941" s="381"/>
      <c r="D941" s="381"/>
      <c r="E941" s="381"/>
      <c r="F941" s="381"/>
      <c r="G941" s="381"/>
      <c r="H941" s="381"/>
      <c r="I941" s="381"/>
      <c r="J941" s="381"/>
      <c r="K941" s="381"/>
      <c r="L941" s="381"/>
      <c r="M941" s="381"/>
      <c r="N941" s="381"/>
      <c r="O941" s="381"/>
      <c r="P941" s="381"/>
      <c r="Q941" s="381"/>
      <c r="R941" s="381"/>
      <c r="S941" s="381"/>
      <c r="T941" s="381"/>
      <c r="U941" s="381"/>
      <c r="V941" s="381"/>
      <c r="W941" s="381"/>
      <c r="X941" s="381"/>
      <c r="Y941" s="381"/>
      <c r="Z941" s="381"/>
    </row>
    <row r="942">
      <c r="A942" s="381"/>
      <c r="B942" s="381"/>
      <c r="C942" s="381"/>
      <c r="D942" s="381"/>
      <c r="E942" s="381"/>
      <c r="F942" s="381"/>
      <c r="G942" s="381"/>
      <c r="H942" s="381"/>
      <c r="I942" s="381"/>
      <c r="J942" s="381"/>
      <c r="K942" s="381"/>
      <c r="L942" s="381"/>
      <c r="M942" s="381"/>
      <c r="N942" s="381"/>
      <c r="O942" s="381"/>
      <c r="P942" s="381"/>
      <c r="Q942" s="381"/>
      <c r="R942" s="381"/>
      <c r="S942" s="381"/>
      <c r="T942" s="381"/>
      <c r="U942" s="381"/>
      <c r="V942" s="381"/>
      <c r="W942" s="381"/>
      <c r="X942" s="381"/>
      <c r="Y942" s="381"/>
      <c r="Z942" s="381"/>
    </row>
    <row r="943">
      <c r="A943" s="381"/>
      <c r="B943" s="381"/>
      <c r="C943" s="381"/>
      <c r="D943" s="381"/>
      <c r="E943" s="381"/>
      <c r="F943" s="381"/>
      <c r="G943" s="381"/>
      <c r="H943" s="381"/>
      <c r="I943" s="381"/>
      <c r="J943" s="381"/>
      <c r="K943" s="381"/>
      <c r="L943" s="381"/>
      <c r="M943" s="381"/>
      <c r="N943" s="381"/>
      <c r="O943" s="381"/>
      <c r="P943" s="381"/>
      <c r="Q943" s="381"/>
      <c r="R943" s="381"/>
      <c r="S943" s="381"/>
      <c r="T943" s="381"/>
      <c r="U943" s="381"/>
      <c r="V943" s="381"/>
      <c r="W943" s="381"/>
      <c r="X943" s="381"/>
      <c r="Y943" s="381"/>
      <c r="Z943" s="381"/>
    </row>
    <row r="944">
      <c r="A944" s="381"/>
      <c r="B944" s="381"/>
      <c r="C944" s="381"/>
      <c r="D944" s="381"/>
      <c r="E944" s="381"/>
      <c r="F944" s="381"/>
      <c r="G944" s="381"/>
      <c r="H944" s="381"/>
      <c r="I944" s="381"/>
      <c r="J944" s="381"/>
      <c r="K944" s="381"/>
      <c r="L944" s="381"/>
      <c r="M944" s="381"/>
      <c r="N944" s="381"/>
      <c r="O944" s="381"/>
      <c r="P944" s="381"/>
      <c r="Q944" s="381"/>
      <c r="R944" s="381"/>
      <c r="S944" s="381"/>
      <c r="T944" s="381"/>
      <c r="U944" s="381"/>
      <c r="V944" s="381"/>
      <c r="W944" s="381"/>
      <c r="X944" s="381"/>
      <c r="Y944" s="381"/>
      <c r="Z944" s="381"/>
    </row>
    <row r="945">
      <c r="A945" s="381"/>
      <c r="B945" s="381"/>
      <c r="C945" s="381"/>
      <c r="D945" s="381"/>
      <c r="E945" s="381"/>
      <c r="F945" s="381"/>
      <c r="G945" s="381"/>
      <c r="H945" s="381"/>
      <c r="I945" s="381"/>
      <c r="J945" s="381"/>
      <c r="K945" s="381"/>
      <c r="L945" s="381"/>
      <c r="M945" s="381"/>
      <c r="N945" s="381"/>
      <c r="O945" s="381"/>
      <c r="P945" s="381"/>
      <c r="Q945" s="381"/>
      <c r="R945" s="381"/>
      <c r="S945" s="381"/>
      <c r="T945" s="381"/>
      <c r="U945" s="381"/>
      <c r="V945" s="381"/>
      <c r="W945" s="381"/>
      <c r="X945" s="381"/>
      <c r="Y945" s="381"/>
      <c r="Z945" s="381"/>
    </row>
    <row r="946">
      <c r="A946" s="381"/>
      <c r="B946" s="381"/>
      <c r="C946" s="381"/>
      <c r="D946" s="381"/>
      <c r="E946" s="381"/>
      <c r="F946" s="381"/>
      <c r="G946" s="381"/>
      <c r="H946" s="381"/>
      <c r="I946" s="381"/>
      <c r="J946" s="381"/>
      <c r="K946" s="381"/>
      <c r="L946" s="381"/>
      <c r="M946" s="381"/>
      <c r="N946" s="381"/>
      <c r="O946" s="381"/>
      <c r="P946" s="381"/>
      <c r="Q946" s="381"/>
      <c r="R946" s="381"/>
      <c r="S946" s="381"/>
      <c r="T946" s="381"/>
      <c r="U946" s="381"/>
      <c r="V946" s="381"/>
      <c r="W946" s="381"/>
      <c r="X946" s="381"/>
      <c r="Y946" s="381"/>
      <c r="Z946" s="381"/>
    </row>
    <row r="947">
      <c r="A947" s="381"/>
      <c r="B947" s="381"/>
      <c r="C947" s="381"/>
      <c r="D947" s="381"/>
      <c r="E947" s="381"/>
      <c r="F947" s="381"/>
      <c r="G947" s="381"/>
      <c r="H947" s="381"/>
      <c r="I947" s="381"/>
      <c r="J947" s="381"/>
      <c r="K947" s="381"/>
      <c r="L947" s="381"/>
      <c r="M947" s="381"/>
      <c r="N947" s="381"/>
      <c r="O947" s="381"/>
      <c r="P947" s="381"/>
      <c r="Q947" s="381"/>
      <c r="R947" s="381"/>
      <c r="S947" s="381"/>
      <c r="T947" s="381"/>
      <c r="U947" s="381"/>
      <c r="V947" s="381"/>
      <c r="W947" s="381"/>
      <c r="X947" s="381"/>
      <c r="Y947" s="381"/>
      <c r="Z947" s="381"/>
    </row>
    <row r="948">
      <c r="A948" s="381"/>
      <c r="B948" s="381"/>
      <c r="C948" s="381"/>
      <c r="D948" s="381"/>
      <c r="E948" s="381"/>
      <c r="F948" s="381"/>
      <c r="G948" s="381"/>
      <c r="H948" s="381"/>
      <c r="I948" s="381"/>
      <c r="J948" s="381"/>
      <c r="K948" s="381"/>
      <c r="L948" s="381"/>
      <c r="M948" s="381"/>
      <c r="N948" s="381"/>
      <c r="O948" s="381"/>
      <c r="P948" s="381"/>
      <c r="Q948" s="381"/>
      <c r="R948" s="381"/>
      <c r="S948" s="381"/>
      <c r="T948" s="381"/>
      <c r="U948" s="381"/>
      <c r="V948" s="381"/>
      <c r="W948" s="381"/>
      <c r="X948" s="381"/>
      <c r="Y948" s="381"/>
      <c r="Z948" s="381"/>
    </row>
    <row r="949">
      <c r="A949" s="381"/>
      <c r="B949" s="381"/>
      <c r="C949" s="381"/>
      <c r="D949" s="381"/>
      <c r="E949" s="381"/>
      <c r="F949" s="381"/>
      <c r="G949" s="381"/>
      <c r="H949" s="381"/>
      <c r="I949" s="381"/>
      <c r="J949" s="381"/>
      <c r="K949" s="381"/>
      <c r="L949" s="381"/>
      <c r="M949" s="381"/>
      <c r="N949" s="381"/>
      <c r="O949" s="381"/>
      <c r="P949" s="381"/>
      <c r="Q949" s="381"/>
      <c r="R949" s="381"/>
      <c r="S949" s="381"/>
      <c r="T949" s="381"/>
      <c r="U949" s="381"/>
      <c r="V949" s="381"/>
      <c r="W949" s="381"/>
      <c r="X949" s="381"/>
      <c r="Y949" s="381"/>
      <c r="Z949" s="381"/>
    </row>
    <row r="950">
      <c r="A950" s="381"/>
      <c r="B950" s="381"/>
      <c r="C950" s="381"/>
      <c r="D950" s="381"/>
      <c r="E950" s="381"/>
      <c r="F950" s="381"/>
      <c r="G950" s="381"/>
      <c r="H950" s="381"/>
      <c r="I950" s="381"/>
      <c r="J950" s="381"/>
      <c r="K950" s="381"/>
      <c r="L950" s="381"/>
      <c r="M950" s="381"/>
      <c r="N950" s="381"/>
      <c r="O950" s="381"/>
      <c r="P950" s="381"/>
      <c r="Q950" s="381"/>
      <c r="R950" s="381"/>
      <c r="S950" s="381"/>
      <c r="T950" s="381"/>
      <c r="U950" s="381"/>
      <c r="V950" s="381"/>
      <c r="W950" s="381"/>
      <c r="X950" s="381"/>
      <c r="Y950" s="381"/>
      <c r="Z950" s="381"/>
    </row>
    <row r="951">
      <c r="A951" s="381"/>
      <c r="B951" s="381"/>
      <c r="C951" s="381"/>
      <c r="D951" s="381"/>
      <c r="E951" s="381"/>
      <c r="F951" s="381"/>
      <c r="G951" s="381"/>
      <c r="H951" s="381"/>
      <c r="I951" s="381"/>
      <c r="J951" s="381"/>
      <c r="K951" s="381"/>
      <c r="L951" s="381"/>
      <c r="M951" s="381"/>
      <c r="N951" s="381"/>
      <c r="O951" s="381"/>
      <c r="P951" s="381"/>
      <c r="Q951" s="381"/>
      <c r="R951" s="381"/>
      <c r="S951" s="381"/>
      <c r="T951" s="381"/>
      <c r="U951" s="381"/>
      <c r="V951" s="381"/>
      <c r="W951" s="381"/>
      <c r="X951" s="381"/>
      <c r="Y951" s="381"/>
      <c r="Z951" s="381"/>
    </row>
    <row r="952">
      <c r="A952" s="381"/>
      <c r="B952" s="381"/>
      <c r="C952" s="381"/>
      <c r="D952" s="381"/>
      <c r="E952" s="381"/>
      <c r="F952" s="381"/>
      <c r="G952" s="381"/>
      <c r="H952" s="381"/>
      <c r="I952" s="381"/>
      <c r="J952" s="381"/>
      <c r="K952" s="381"/>
      <c r="L952" s="381"/>
      <c r="M952" s="381"/>
      <c r="N952" s="381"/>
      <c r="O952" s="381"/>
      <c r="P952" s="381"/>
      <c r="Q952" s="381"/>
      <c r="R952" s="381"/>
      <c r="S952" s="381"/>
      <c r="T952" s="381"/>
      <c r="U952" s="381"/>
      <c r="V952" s="381"/>
      <c r="W952" s="381"/>
      <c r="X952" s="381"/>
      <c r="Y952" s="381"/>
      <c r="Z952" s="381"/>
    </row>
    <row r="953">
      <c r="A953" s="381"/>
      <c r="B953" s="381"/>
      <c r="C953" s="381"/>
      <c r="D953" s="381"/>
      <c r="E953" s="381"/>
      <c r="F953" s="381"/>
      <c r="G953" s="381"/>
      <c r="H953" s="381"/>
      <c r="I953" s="381"/>
      <c r="J953" s="381"/>
      <c r="K953" s="381"/>
      <c r="L953" s="381"/>
      <c r="M953" s="381"/>
      <c r="N953" s="381"/>
      <c r="O953" s="381"/>
      <c r="P953" s="381"/>
      <c r="Q953" s="381"/>
      <c r="R953" s="381"/>
      <c r="S953" s="381"/>
      <c r="T953" s="381"/>
      <c r="U953" s="381"/>
      <c r="V953" s="381"/>
      <c r="W953" s="381"/>
      <c r="X953" s="381"/>
      <c r="Y953" s="381"/>
      <c r="Z953" s="381"/>
    </row>
    <row r="954">
      <c r="A954" s="381"/>
      <c r="B954" s="381"/>
      <c r="C954" s="381"/>
      <c r="D954" s="381"/>
      <c r="E954" s="381"/>
      <c r="F954" s="381"/>
      <c r="G954" s="381"/>
      <c r="H954" s="381"/>
      <c r="I954" s="381"/>
      <c r="J954" s="381"/>
      <c r="K954" s="381"/>
      <c r="L954" s="381"/>
      <c r="M954" s="381"/>
      <c r="N954" s="381"/>
      <c r="O954" s="381"/>
      <c r="P954" s="381"/>
      <c r="Q954" s="381"/>
      <c r="R954" s="381"/>
      <c r="S954" s="381"/>
      <c r="T954" s="381"/>
      <c r="U954" s="381"/>
      <c r="V954" s="381"/>
      <c r="W954" s="381"/>
      <c r="X954" s="381"/>
      <c r="Y954" s="381"/>
      <c r="Z954" s="381"/>
    </row>
    <row r="955">
      <c r="A955" s="381"/>
      <c r="B955" s="381"/>
      <c r="C955" s="381"/>
      <c r="D955" s="381"/>
      <c r="E955" s="381"/>
      <c r="F955" s="381"/>
      <c r="G955" s="381"/>
      <c r="H955" s="381"/>
      <c r="I955" s="381"/>
      <c r="J955" s="381"/>
      <c r="K955" s="381"/>
      <c r="L955" s="381"/>
      <c r="M955" s="381"/>
      <c r="N955" s="381"/>
      <c r="O955" s="381"/>
      <c r="P955" s="381"/>
      <c r="Q955" s="381"/>
      <c r="R955" s="381"/>
      <c r="S955" s="381"/>
      <c r="T955" s="381"/>
      <c r="U955" s="381"/>
      <c r="V955" s="381"/>
      <c r="W955" s="381"/>
      <c r="X955" s="381"/>
      <c r="Y955" s="381"/>
      <c r="Z955" s="381"/>
    </row>
    <row r="956">
      <c r="A956" s="381"/>
      <c r="B956" s="381"/>
      <c r="C956" s="381"/>
      <c r="D956" s="381"/>
      <c r="E956" s="381"/>
      <c r="F956" s="381"/>
      <c r="G956" s="381"/>
      <c r="H956" s="381"/>
      <c r="I956" s="381"/>
      <c r="J956" s="381"/>
      <c r="K956" s="381"/>
      <c r="L956" s="381"/>
      <c r="M956" s="381"/>
      <c r="N956" s="381"/>
      <c r="O956" s="381"/>
      <c r="P956" s="381"/>
      <c r="Q956" s="381"/>
      <c r="R956" s="381"/>
      <c r="S956" s="381"/>
      <c r="T956" s="381"/>
      <c r="U956" s="381"/>
      <c r="V956" s="381"/>
      <c r="W956" s="381"/>
      <c r="X956" s="381"/>
      <c r="Y956" s="381"/>
      <c r="Z956" s="381"/>
    </row>
    <row r="957">
      <c r="A957" s="381"/>
      <c r="B957" s="381"/>
      <c r="C957" s="381"/>
      <c r="D957" s="381"/>
      <c r="E957" s="381"/>
      <c r="F957" s="381"/>
      <c r="G957" s="381"/>
      <c r="H957" s="381"/>
      <c r="I957" s="381"/>
      <c r="J957" s="381"/>
      <c r="K957" s="381"/>
      <c r="L957" s="381"/>
      <c r="M957" s="381"/>
      <c r="N957" s="381"/>
      <c r="O957" s="381"/>
      <c r="P957" s="381"/>
      <c r="Q957" s="381"/>
      <c r="R957" s="381"/>
      <c r="S957" s="381"/>
      <c r="T957" s="381"/>
      <c r="U957" s="381"/>
      <c r="V957" s="381"/>
      <c r="W957" s="381"/>
      <c r="X957" s="381"/>
      <c r="Y957" s="381"/>
      <c r="Z957" s="381"/>
    </row>
    <row r="958">
      <c r="A958" s="381"/>
      <c r="B958" s="381"/>
      <c r="C958" s="381"/>
      <c r="D958" s="381"/>
      <c r="E958" s="381"/>
      <c r="F958" s="381"/>
      <c r="G958" s="381"/>
      <c r="H958" s="381"/>
      <c r="I958" s="381"/>
      <c r="J958" s="381"/>
      <c r="K958" s="381"/>
      <c r="L958" s="381"/>
      <c r="M958" s="381"/>
      <c r="N958" s="381"/>
      <c r="O958" s="381"/>
      <c r="P958" s="381"/>
      <c r="Q958" s="381"/>
      <c r="R958" s="381"/>
      <c r="S958" s="381"/>
      <c r="T958" s="381"/>
      <c r="U958" s="381"/>
      <c r="V958" s="381"/>
      <c r="W958" s="381"/>
      <c r="X958" s="381"/>
      <c r="Y958" s="381"/>
      <c r="Z958" s="381"/>
    </row>
    <row r="959">
      <c r="A959" s="381"/>
      <c r="B959" s="381"/>
      <c r="C959" s="381"/>
      <c r="D959" s="381"/>
      <c r="E959" s="381"/>
      <c r="F959" s="381"/>
      <c r="G959" s="381"/>
      <c r="H959" s="381"/>
      <c r="I959" s="381"/>
      <c r="J959" s="381"/>
      <c r="K959" s="381"/>
      <c r="L959" s="381"/>
      <c r="M959" s="381"/>
      <c r="N959" s="381"/>
      <c r="O959" s="381"/>
      <c r="P959" s="381"/>
      <c r="Q959" s="381"/>
      <c r="R959" s="381"/>
      <c r="S959" s="381"/>
      <c r="T959" s="381"/>
      <c r="U959" s="381"/>
      <c r="V959" s="381"/>
      <c r="W959" s="381"/>
      <c r="X959" s="381"/>
      <c r="Y959" s="381"/>
      <c r="Z959" s="381"/>
    </row>
    <row r="960">
      <c r="A960" s="381"/>
      <c r="B960" s="381"/>
      <c r="C960" s="381"/>
      <c r="D960" s="381"/>
      <c r="E960" s="381"/>
      <c r="F960" s="381"/>
      <c r="G960" s="381"/>
      <c r="H960" s="381"/>
      <c r="I960" s="381"/>
      <c r="J960" s="381"/>
      <c r="K960" s="381"/>
      <c r="L960" s="381"/>
      <c r="M960" s="381"/>
      <c r="N960" s="381"/>
      <c r="O960" s="381"/>
      <c r="P960" s="381"/>
      <c r="Q960" s="381"/>
      <c r="R960" s="381"/>
      <c r="S960" s="381"/>
      <c r="T960" s="381"/>
      <c r="U960" s="381"/>
      <c r="V960" s="381"/>
      <c r="W960" s="381"/>
      <c r="X960" s="381"/>
      <c r="Y960" s="381"/>
      <c r="Z960" s="381"/>
    </row>
    <row r="961">
      <c r="A961" s="381"/>
      <c r="B961" s="381"/>
      <c r="C961" s="381"/>
      <c r="D961" s="381"/>
      <c r="E961" s="381"/>
      <c r="F961" s="381"/>
      <c r="G961" s="381"/>
      <c r="H961" s="381"/>
      <c r="I961" s="381"/>
      <c r="J961" s="381"/>
      <c r="K961" s="381"/>
      <c r="L961" s="381"/>
      <c r="M961" s="381"/>
      <c r="N961" s="381"/>
      <c r="O961" s="381"/>
      <c r="P961" s="381"/>
      <c r="Q961" s="381"/>
      <c r="R961" s="381"/>
      <c r="S961" s="381"/>
      <c r="T961" s="381"/>
      <c r="U961" s="381"/>
      <c r="V961" s="381"/>
      <c r="W961" s="381"/>
      <c r="X961" s="381"/>
      <c r="Y961" s="381"/>
      <c r="Z961" s="381"/>
    </row>
    <row r="962">
      <c r="A962" s="381"/>
      <c r="B962" s="381"/>
      <c r="C962" s="381"/>
      <c r="D962" s="381"/>
      <c r="E962" s="381"/>
      <c r="F962" s="381"/>
      <c r="G962" s="381"/>
      <c r="H962" s="381"/>
      <c r="I962" s="381"/>
      <c r="J962" s="381"/>
      <c r="K962" s="381"/>
      <c r="L962" s="381"/>
      <c r="M962" s="381"/>
      <c r="N962" s="381"/>
      <c r="O962" s="381"/>
      <c r="P962" s="381"/>
      <c r="Q962" s="381"/>
      <c r="R962" s="381"/>
      <c r="S962" s="381"/>
      <c r="T962" s="381"/>
      <c r="U962" s="381"/>
      <c r="V962" s="381"/>
      <c r="W962" s="381"/>
      <c r="X962" s="381"/>
      <c r="Y962" s="381"/>
      <c r="Z962" s="381"/>
    </row>
    <row r="963">
      <c r="A963" s="381"/>
      <c r="B963" s="381"/>
      <c r="C963" s="381"/>
      <c r="D963" s="381"/>
      <c r="E963" s="381"/>
      <c r="F963" s="381"/>
      <c r="G963" s="381"/>
      <c r="H963" s="381"/>
      <c r="I963" s="381"/>
      <c r="J963" s="381"/>
      <c r="K963" s="381"/>
      <c r="L963" s="381"/>
      <c r="M963" s="381"/>
      <c r="N963" s="381"/>
      <c r="O963" s="381"/>
      <c r="P963" s="381"/>
      <c r="Q963" s="381"/>
      <c r="R963" s="381"/>
      <c r="S963" s="381"/>
      <c r="T963" s="381"/>
      <c r="U963" s="381"/>
      <c r="V963" s="381"/>
      <c r="W963" s="381"/>
      <c r="X963" s="381"/>
      <c r="Y963" s="381"/>
      <c r="Z963" s="381"/>
    </row>
    <row r="964">
      <c r="A964" s="381"/>
      <c r="B964" s="381"/>
      <c r="C964" s="381"/>
      <c r="D964" s="381"/>
      <c r="E964" s="381"/>
      <c r="F964" s="381"/>
      <c r="G964" s="381"/>
      <c r="H964" s="381"/>
      <c r="I964" s="381"/>
      <c r="J964" s="381"/>
      <c r="K964" s="381"/>
      <c r="L964" s="381"/>
      <c r="M964" s="381"/>
      <c r="N964" s="381"/>
      <c r="O964" s="381"/>
      <c r="P964" s="381"/>
      <c r="Q964" s="381"/>
      <c r="R964" s="381"/>
      <c r="S964" s="381"/>
      <c r="T964" s="381"/>
      <c r="U964" s="381"/>
      <c r="V964" s="381"/>
      <c r="W964" s="381"/>
      <c r="X964" s="381"/>
      <c r="Y964" s="381"/>
      <c r="Z964" s="381"/>
    </row>
    <row r="965">
      <c r="A965" s="381"/>
      <c r="B965" s="381"/>
      <c r="C965" s="381"/>
      <c r="D965" s="381"/>
      <c r="E965" s="381"/>
      <c r="F965" s="381"/>
      <c r="G965" s="381"/>
      <c r="H965" s="381"/>
      <c r="I965" s="381"/>
      <c r="J965" s="381"/>
      <c r="K965" s="381"/>
      <c r="L965" s="381"/>
      <c r="M965" s="381"/>
      <c r="N965" s="381"/>
      <c r="O965" s="381"/>
      <c r="P965" s="381"/>
      <c r="Q965" s="381"/>
      <c r="R965" s="381"/>
      <c r="S965" s="381"/>
      <c r="T965" s="381"/>
      <c r="U965" s="381"/>
      <c r="V965" s="381"/>
      <c r="W965" s="381"/>
      <c r="X965" s="381"/>
      <c r="Y965" s="381"/>
      <c r="Z965" s="381"/>
    </row>
    <row r="966">
      <c r="A966" s="381"/>
      <c r="B966" s="381"/>
      <c r="C966" s="381"/>
      <c r="D966" s="381"/>
      <c r="E966" s="381"/>
      <c r="F966" s="381"/>
      <c r="G966" s="381"/>
      <c r="H966" s="381"/>
      <c r="I966" s="381"/>
      <c r="J966" s="381"/>
      <c r="K966" s="381"/>
      <c r="L966" s="381"/>
      <c r="M966" s="381"/>
      <c r="N966" s="381"/>
      <c r="O966" s="381"/>
      <c r="P966" s="381"/>
      <c r="Q966" s="381"/>
      <c r="R966" s="381"/>
      <c r="S966" s="381"/>
      <c r="T966" s="381"/>
      <c r="U966" s="381"/>
      <c r="V966" s="381"/>
      <c r="W966" s="381"/>
      <c r="X966" s="381"/>
      <c r="Y966" s="381"/>
      <c r="Z966" s="381"/>
    </row>
    <row r="967">
      <c r="A967" s="381"/>
      <c r="B967" s="381"/>
      <c r="C967" s="381"/>
      <c r="D967" s="381"/>
      <c r="E967" s="381"/>
      <c r="F967" s="381"/>
      <c r="G967" s="381"/>
      <c r="H967" s="381"/>
      <c r="I967" s="381"/>
      <c r="J967" s="381"/>
      <c r="K967" s="381"/>
      <c r="L967" s="381"/>
      <c r="M967" s="381"/>
      <c r="N967" s="381"/>
      <c r="O967" s="381"/>
      <c r="P967" s="381"/>
      <c r="Q967" s="381"/>
      <c r="R967" s="381"/>
      <c r="S967" s="381"/>
      <c r="T967" s="381"/>
      <c r="U967" s="381"/>
      <c r="V967" s="381"/>
      <c r="W967" s="381"/>
      <c r="X967" s="381"/>
      <c r="Y967" s="381"/>
      <c r="Z967" s="381"/>
    </row>
    <row r="968">
      <c r="A968" s="381"/>
      <c r="B968" s="381"/>
      <c r="C968" s="381"/>
      <c r="D968" s="381"/>
      <c r="E968" s="381"/>
      <c r="F968" s="381"/>
      <c r="G968" s="381"/>
      <c r="H968" s="381"/>
      <c r="I968" s="381"/>
      <c r="J968" s="381"/>
      <c r="K968" s="381"/>
      <c r="L968" s="381"/>
      <c r="M968" s="381"/>
      <c r="N968" s="381"/>
      <c r="O968" s="381"/>
      <c r="P968" s="381"/>
      <c r="Q968" s="381"/>
      <c r="R968" s="381"/>
      <c r="S968" s="381"/>
      <c r="T968" s="381"/>
      <c r="U968" s="381"/>
      <c r="V968" s="381"/>
      <c r="W968" s="381"/>
      <c r="X968" s="381"/>
      <c r="Y968" s="381"/>
      <c r="Z968" s="381"/>
    </row>
    <row r="969">
      <c r="A969" s="381"/>
      <c r="B969" s="381"/>
      <c r="C969" s="381"/>
      <c r="D969" s="381"/>
      <c r="E969" s="381"/>
      <c r="F969" s="381"/>
      <c r="G969" s="381"/>
      <c r="H969" s="381"/>
      <c r="I969" s="381"/>
      <c r="J969" s="381"/>
      <c r="K969" s="381"/>
      <c r="L969" s="381"/>
      <c r="M969" s="381"/>
      <c r="N969" s="381"/>
      <c r="O969" s="381"/>
      <c r="P969" s="381"/>
      <c r="Q969" s="381"/>
      <c r="R969" s="381"/>
      <c r="S969" s="381"/>
      <c r="T969" s="381"/>
      <c r="U969" s="381"/>
      <c r="V969" s="381"/>
      <c r="W969" s="381"/>
      <c r="X969" s="381"/>
      <c r="Y969" s="381"/>
      <c r="Z969" s="381"/>
    </row>
    <row r="970">
      <c r="A970" s="381"/>
      <c r="B970" s="381"/>
      <c r="C970" s="381"/>
      <c r="D970" s="381"/>
      <c r="E970" s="381"/>
      <c r="F970" s="381"/>
      <c r="G970" s="381"/>
      <c r="H970" s="381"/>
      <c r="I970" s="381"/>
      <c r="J970" s="381"/>
      <c r="K970" s="381"/>
      <c r="L970" s="381"/>
      <c r="M970" s="381"/>
      <c r="N970" s="381"/>
      <c r="O970" s="381"/>
      <c r="P970" s="381"/>
      <c r="Q970" s="381"/>
      <c r="R970" s="381"/>
      <c r="S970" s="381"/>
      <c r="T970" s="381"/>
      <c r="U970" s="381"/>
      <c r="V970" s="381"/>
      <c r="W970" s="381"/>
      <c r="X970" s="381"/>
      <c r="Y970" s="381"/>
      <c r="Z970" s="381"/>
    </row>
    <row r="971">
      <c r="A971" s="381"/>
      <c r="B971" s="381"/>
      <c r="C971" s="381"/>
      <c r="D971" s="381"/>
      <c r="E971" s="381"/>
      <c r="F971" s="381"/>
      <c r="G971" s="381"/>
      <c r="H971" s="381"/>
      <c r="I971" s="381"/>
      <c r="J971" s="381"/>
      <c r="K971" s="381"/>
      <c r="L971" s="381"/>
      <c r="M971" s="381"/>
      <c r="N971" s="381"/>
      <c r="O971" s="381"/>
      <c r="P971" s="381"/>
      <c r="Q971" s="381"/>
      <c r="R971" s="381"/>
      <c r="S971" s="381"/>
      <c r="T971" s="381"/>
      <c r="U971" s="381"/>
      <c r="V971" s="381"/>
      <c r="W971" s="381"/>
      <c r="X971" s="381"/>
      <c r="Y971" s="381"/>
      <c r="Z971" s="381"/>
    </row>
    <row r="972">
      <c r="A972" s="381"/>
      <c r="B972" s="381"/>
      <c r="C972" s="381"/>
      <c r="D972" s="381"/>
      <c r="E972" s="381"/>
      <c r="F972" s="381"/>
      <c r="G972" s="381"/>
      <c r="H972" s="381"/>
      <c r="I972" s="381"/>
      <c r="J972" s="381"/>
      <c r="K972" s="381"/>
      <c r="L972" s="381"/>
      <c r="M972" s="381"/>
      <c r="N972" s="381"/>
      <c r="O972" s="381"/>
      <c r="P972" s="381"/>
      <c r="Q972" s="381"/>
      <c r="R972" s="381"/>
      <c r="S972" s="381"/>
      <c r="T972" s="381"/>
      <c r="U972" s="381"/>
      <c r="V972" s="381"/>
      <c r="W972" s="381"/>
      <c r="X972" s="381"/>
      <c r="Y972" s="381"/>
      <c r="Z972" s="381"/>
    </row>
    <row r="973">
      <c r="A973" s="381"/>
      <c r="B973" s="381"/>
      <c r="C973" s="381"/>
      <c r="D973" s="381"/>
      <c r="E973" s="381"/>
      <c r="F973" s="381"/>
      <c r="G973" s="381"/>
      <c r="H973" s="381"/>
      <c r="I973" s="381"/>
      <c r="J973" s="381"/>
      <c r="K973" s="381"/>
      <c r="L973" s="381"/>
      <c r="M973" s="381"/>
      <c r="N973" s="381"/>
      <c r="O973" s="381"/>
      <c r="P973" s="381"/>
      <c r="Q973" s="381"/>
      <c r="R973" s="381"/>
      <c r="S973" s="381"/>
      <c r="T973" s="381"/>
      <c r="U973" s="381"/>
      <c r="V973" s="381"/>
      <c r="W973" s="381"/>
      <c r="X973" s="381"/>
      <c r="Y973" s="381"/>
      <c r="Z973" s="381"/>
    </row>
    <row r="974">
      <c r="A974" s="381"/>
      <c r="B974" s="381"/>
      <c r="C974" s="381"/>
      <c r="D974" s="381"/>
      <c r="E974" s="381"/>
      <c r="F974" s="381"/>
      <c r="G974" s="381"/>
      <c r="H974" s="381"/>
      <c r="I974" s="381"/>
      <c r="J974" s="381"/>
      <c r="K974" s="381"/>
      <c r="L974" s="381"/>
      <c r="M974" s="381"/>
      <c r="N974" s="381"/>
      <c r="O974" s="381"/>
      <c r="P974" s="381"/>
      <c r="Q974" s="381"/>
      <c r="R974" s="381"/>
      <c r="S974" s="381"/>
      <c r="T974" s="381"/>
      <c r="U974" s="381"/>
      <c r="V974" s="381"/>
      <c r="W974" s="381"/>
      <c r="X974" s="381"/>
      <c r="Y974" s="381"/>
      <c r="Z974" s="381"/>
    </row>
    <row r="975">
      <c r="A975" s="381"/>
      <c r="B975" s="381"/>
      <c r="C975" s="381"/>
      <c r="D975" s="381"/>
      <c r="E975" s="381"/>
      <c r="F975" s="381"/>
      <c r="G975" s="381"/>
      <c r="H975" s="381"/>
      <c r="I975" s="381"/>
      <c r="J975" s="381"/>
      <c r="K975" s="381"/>
      <c r="L975" s="381"/>
      <c r="M975" s="381"/>
      <c r="N975" s="381"/>
      <c r="O975" s="381"/>
      <c r="P975" s="381"/>
      <c r="Q975" s="381"/>
      <c r="R975" s="381"/>
      <c r="S975" s="381"/>
      <c r="T975" s="381"/>
      <c r="U975" s="381"/>
      <c r="V975" s="381"/>
      <c r="W975" s="381"/>
      <c r="X975" s="381"/>
      <c r="Y975" s="381"/>
      <c r="Z975" s="381"/>
    </row>
    <row r="976">
      <c r="A976" s="381"/>
      <c r="B976" s="381"/>
      <c r="C976" s="381"/>
      <c r="D976" s="381"/>
      <c r="E976" s="381"/>
      <c r="F976" s="381"/>
      <c r="G976" s="381"/>
      <c r="H976" s="381"/>
      <c r="I976" s="381"/>
      <c r="J976" s="381"/>
      <c r="K976" s="381"/>
      <c r="L976" s="381"/>
      <c r="M976" s="381"/>
      <c r="N976" s="381"/>
      <c r="O976" s="381"/>
      <c r="P976" s="381"/>
      <c r="Q976" s="381"/>
      <c r="R976" s="381"/>
      <c r="S976" s="381"/>
      <c r="T976" s="381"/>
      <c r="U976" s="381"/>
      <c r="V976" s="381"/>
      <c r="W976" s="381"/>
      <c r="X976" s="381"/>
      <c r="Y976" s="381"/>
      <c r="Z976" s="381"/>
    </row>
    <row r="977">
      <c r="A977" s="381"/>
      <c r="B977" s="381"/>
      <c r="C977" s="381"/>
      <c r="D977" s="381"/>
      <c r="E977" s="381"/>
      <c r="F977" s="381"/>
      <c r="G977" s="381"/>
      <c r="H977" s="381"/>
      <c r="I977" s="381"/>
      <c r="J977" s="381"/>
      <c r="K977" s="381"/>
      <c r="L977" s="381"/>
      <c r="M977" s="381"/>
      <c r="N977" s="381"/>
      <c r="O977" s="381"/>
      <c r="P977" s="381"/>
      <c r="Q977" s="381"/>
      <c r="R977" s="381"/>
      <c r="S977" s="381"/>
      <c r="T977" s="381"/>
      <c r="U977" s="381"/>
      <c r="V977" s="381"/>
      <c r="W977" s="381"/>
      <c r="X977" s="381"/>
      <c r="Y977" s="381"/>
      <c r="Z977" s="381"/>
    </row>
    <row r="978">
      <c r="A978" s="381"/>
      <c r="B978" s="381"/>
      <c r="C978" s="381"/>
      <c r="D978" s="381"/>
      <c r="E978" s="381"/>
      <c r="F978" s="381"/>
      <c r="G978" s="381"/>
      <c r="H978" s="381"/>
      <c r="I978" s="381"/>
      <c r="J978" s="381"/>
      <c r="K978" s="381"/>
      <c r="L978" s="381"/>
      <c r="M978" s="381"/>
      <c r="N978" s="381"/>
      <c r="O978" s="381"/>
      <c r="P978" s="381"/>
      <c r="Q978" s="381"/>
      <c r="R978" s="381"/>
      <c r="S978" s="381"/>
      <c r="T978" s="381"/>
      <c r="U978" s="381"/>
      <c r="V978" s="381"/>
      <c r="W978" s="381"/>
      <c r="X978" s="381"/>
      <c r="Y978" s="381"/>
      <c r="Z978" s="381"/>
    </row>
    <row r="979">
      <c r="A979" s="381"/>
      <c r="B979" s="381"/>
      <c r="C979" s="381"/>
      <c r="D979" s="381"/>
      <c r="E979" s="381"/>
      <c r="F979" s="381"/>
      <c r="G979" s="381"/>
      <c r="H979" s="381"/>
      <c r="I979" s="381"/>
      <c r="J979" s="381"/>
      <c r="K979" s="381"/>
      <c r="L979" s="381"/>
      <c r="M979" s="381"/>
      <c r="N979" s="381"/>
      <c r="O979" s="381"/>
      <c r="P979" s="381"/>
      <c r="Q979" s="381"/>
      <c r="R979" s="381"/>
      <c r="S979" s="381"/>
      <c r="T979" s="381"/>
      <c r="U979" s="381"/>
      <c r="V979" s="381"/>
      <c r="W979" s="381"/>
      <c r="X979" s="381"/>
      <c r="Y979" s="381"/>
      <c r="Z979" s="381"/>
    </row>
    <row r="980">
      <c r="A980" s="381"/>
      <c r="B980" s="381"/>
      <c r="C980" s="381"/>
      <c r="D980" s="381"/>
      <c r="E980" s="381"/>
      <c r="F980" s="381"/>
      <c r="G980" s="381"/>
      <c r="H980" s="381"/>
      <c r="I980" s="381"/>
      <c r="J980" s="381"/>
      <c r="K980" s="381"/>
      <c r="L980" s="381"/>
      <c r="M980" s="381"/>
      <c r="N980" s="381"/>
      <c r="O980" s="381"/>
      <c r="P980" s="381"/>
      <c r="Q980" s="381"/>
      <c r="R980" s="381"/>
      <c r="S980" s="381"/>
      <c r="T980" s="381"/>
      <c r="U980" s="381"/>
      <c r="V980" s="381"/>
      <c r="W980" s="381"/>
      <c r="X980" s="381"/>
      <c r="Y980" s="381"/>
      <c r="Z980" s="381"/>
    </row>
    <row r="981">
      <c r="A981" s="381"/>
      <c r="B981" s="381"/>
      <c r="C981" s="381"/>
      <c r="D981" s="381"/>
      <c r="E981" s="381"/>
      <c r="F981" s="381"/>
      <c r="G981" s="381"/>
      <c r="H981" s="381"/>
      <c r="I981" s="381"/>
      <c r="J981" s="381"/>
      <c r="K981" s="381"/>
      <c r="L981" s="381"/>
      <c r="M981" s="381"/>
      <c r="N981" s="381"/>
      <c r="O981" s="381"/>
      <c r="P981" s="381"/>
      <c r="Q981" s="381"/>
      <c r="R981" s="381"/>
      <c r="S981" s="381"/>
      <c r="T981" s="381"/>
      <c r="U981" s="381"/>
      <c r="V981" s="381"/>
      <c r="W981" s="381"/>
      <c r="X981" s="381"/>
      <c r="Y981" s="381"/>
      <c r="Z981" s="381"/>
    </row>
    <row r="982">
      <c r="A982" s="381"/>
      <c r="B982" s="381"/>
      <c r="C982" s="381"/>
      <c r="D982" s="381"/>
      <c r="E982" s="381"/>
      <c r="F982" s="381"/>
      <c r="G982" s="381"/>
      <c r="H982" s="381"/>
      <c r="I982" s="381"/>
      <c r="J982" s="381"/>
      <c r="K982" s="381"/>
      <c r="L982" s="381"/>
      <c r="M982" s="381"/>
      <c r="N982" s="381"/>
      <c r="O982" s="381"/>
      <c r="P982" s="381"/>
      <c r="Q982" s="381"/>
      <c r="R982" s="381"/>
      <c r="S982" s="381"/>
      <c r="T982" s="381"/>
      <c r="U982" s="381"/>
      <c r="V982" s="381"/>
      <c r="W982" s="381"/>
      <c r="X982" s="381"/>
      <c r="Y982" s="381"/>
      <c r="Z982" s="381"/>
    </row>
  </sheetData>
  <mergeCells count="9">
    <mergeCell ref="E4:J4"/>
    <mergeCell ref="K4:N4"/>
    <mergeCell ref="A1:N1"/>
    <mergeCell ref="A3:J3"/>
    <mergeCell ref="K3:N3"/>
    <mergeCell ref="A4:A5"/>
    <mergeCell ref="B4:B5"/>
    <mergeCell ref="C4:C5"/>
    <mergeCell ref="D4:D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8.88"/>
    <col customWidth="1" min="3" max="3" width="22.63"/>
    <col customWidth="1" min="4" max="4" width="20.88"/>
    <col customWidth="1" min="5" max="5" width="27.75"/>
    <col customWidth="1" min="6" max="6" width="31.75"/>
    <col customWidth="1" min="7" max="7" width="26.63"/>
    <col customWidth="1" min="9" max="9" width="24.63"/>
  </cols>
  <sheetData>
    <row r="1">
      <c r="A1" s="394" t="s">
        <v>1421</v>
      </c>
      <c r="B1" s="9"/>
      <c r="C1" s="9"/>
      <c r="D1" s="9"/>
      <c r="E1" s="9"/>
      <c r="F1" s="9"/>
      <c r="G1" s="9"/>
      <c r="H1" s="9"/>
      <c r="I1" s="9"/>
      <c r="J1" s="10"/>
      <c r="K1" s="107"/>
      <c r="L1" s="107"/>
      <c r="M1" s="107"/>
      <c r="N1" s="107"/>
      <c r="O1" s="107"/>
      <c r="P1" s="107"/>
      <c r="Q1" s="107"/>
      <c r="R1" s="107"/>
      <c r="S1" s="107"/>
      <c r="T1" s="107"/>
      <c r="U1" s="107"/>
      <c r="V1" s="107"/>
      <c r="W1" s="107"/>
      <c r="X1" s="107"/>
    </row>
    <row r="2" ht="24.0" customHeight="1">
      <c r="A2" s="395" t="s">
        <v>1422</v>
      </c>
      <c r="B2" s="395" t="s">
        <v>1423</v>
      </c>
      <c r="C2" s="395" t="s">
        <v>1424</v>
      </c>
      <c r="D2" s="395" t="s">
        <v>1416</v>
      </c>
      <c r="E2" s="395" t="s">
        <v>887</v>
      </c>
      <c r="F2" s="395" t="s">
        <v>1410</v>
      </c>
      <c r="G2" s="395" t="s">
        <v>1425</v>
      </c>
      <c r="H2" s="395" t="s">
        <v>1426</v>
      </c>
      <c r="I2" s="395" t="s">
        <v>1427</v>
      </c>
      <c r="J2" s="395" t="s">
        <v>1428</v>
      </c>
      <c r="K2" s="107"/>
      <c r="L2" s="107"/>
      <c r="M2" s="107"/>
      <c r="N2" s="107"/>
      <c r="O2" s="107"/>
      <c r="P2" s="107"/>
      <c r="Q2" s="107"/>
      <c r="R2" s="107"/>
      <c r="S2" s="107"/>
      <c r="T2" s="107"/>
      <c r="U2" s="107"/>
      <c r="V2" s="107"/>
      <c r="W2" s="107"/>
      <c r="X2" s="107"/>
    </row>
    <row r="3" ht="24.0" customHeight="1">
      <c r="A3" s="205"/>
      <c r="B3" s="205"/>
      <c r="C3" s="205"/>
      <c r="D3" s="205"/>
      <c r="E3" s="205"/>
      <c r="F3" s="205"/>
      <c r="G3" s="205"/>
      <c r="H3" s="205"/>
      <c r="I3" s="205"/>
      <c r="J3" s="205"/>
      <c r="K3" s="393"/>
      <c r="L3" s="393"/>
      <c r="M3" s="393"/>
      <c r="N3" s="393"/>
      <c r="O3" s="393"/>
      <c r="P3" s="393"/>
      <c r="Q3" s="393"/>
      <c r="R3" s="393"/>
      <c r="S3" s="393"/>
      <c r="T3" s="393"/>
      <c r="U3" s="393"/>
      <c r="V3" s="393"/>
      <c r="W3" s="393"/>
      <c r="X3" s="393"/>
    </row>
    <row r="4" ht="24.0" customHeight="1">
      <c r="A4" s="205"/>
      <c r="B4" s="205"/>
      <c r="C4" s="205"/>
      <c r="D4" s="205"/>
      <c r="E4" s="205"/>
      <c r="F4" s="205"/>
      <c r="G4" s="205"/>
      <c r="H4" s="205"/>
      <c r="I4" s="205"/>
      <c r="J4" s="205"/>
      <c r="K4" s="393"/>
      <c r="L4" s="393"/>
      <c r="M4" s="393"/>
      <c r="N4" s="393"/>
      <c r="O4" s="393"/>
      <c r="P4" s="393"/>
      <c r="Q4" s="393"/>
      <c r="R4" s="393"/>
      <c r="S4" s="393"/>
      <c r="T4" s="393"/>
      <c r="U4" s="393"/>
      <c r="V4" s="393"/>
      <c r="W4" s="393"/>
      <c r="X4" s="393"/>
    </row>
    <row r="5" ht="24.0" customHeight="1">
      <c r="A5" s="205"/>
      <c r="B5" s="205"/>
      <c r="C5" s="205"/>
      <c r="D5" s="205"/>
      <c r="E5" s="205"/>
      <c r="F5" s="205"/>
      <c r="G5" s="205"/>
      <c r="H5" s="205"/>
      <c r="I5" s="205"/>
      <c r="J5" s="205"/>
      <c r="K5" s="393"/>
      <c r="L5" s="393"/>
      <c r="M5" s="393"/>
      <c r="N5" s="393"/>
      <c r="O5" s="393"/>
      <c r="P5" s="393"/>
      <c r="Q5" s="393"/>
      <c r="R5" s="393"/>
      <c r="S5" s="393"/>
      <c r="T5" s="393"/>
      <c r="U5" s="393"/>
      <c r="V5" s="393"/>
      <c r="W5" s="393"/>
      <c r="X5" s="393"/>
    </row>
    <row r="6">
      <c r="A6" s="381"/>
      <c r="B6" s="381"/>
      <c r="C6" s="381"/>
      <c r="D6" s="381"/>
      <c r="E6" s="381"/>
      <c r="F6" s="381"/>
      <c r="G6" s="381"/>
      <c r="H6" s="381"/>
      <c r="I6" s="381"/>
      <c r="J6" s="381"/>
      <c r="K6" s="381"/>
      <c r="L6" s="381"/>
      <c r="M6" s="381"/>
      <c r="N6" s="381"/>
      <c r="O6" s="381"/>
      <c r="P6" s="381"/>
      <c r="Q6" s="381"/>
      <c r="R6" s="381"/>
      <c r="S6" s="381"/>
      <c r="T6" s="381"/>
      <c r="U6" s="381"/>
      <c r="V6" s="381"/>
      <c r="W6" s="381"/>
      <c r="X6" s="381"/>
    </row>
    <row r="7">
      <c r="A7" s="381"/>
      <c r="B7" s="381"/>
      <c r="C7" s="381"/>
      <c r="D7" s="381"/>
      <c r="E7" s="381"/>
      <c r="F7" s="381"/>
      <c r="G7" s="381"/>
      <c r="H7" s="381"/>
      <c r="I7" s="381"/>
      <c r="J7" s="381"/>
      <c r="K7" s="381"/>
      <c r="L7" s="381"/>
      <c r="M7" s="381"/>
      <c r="N7" s="381"/>
      <c r="O7" s="381"/>
      <c r="P7" s="381"/>
      <c r="Q7" s="381"/>
      <c r="R7" s="381"/>
      <c r="S7" s="381"/>
      <c r="T7" s="381"/>
      <c r="U7" s="381"/>
      <c r="V7" s="381"/>
      <c r="W7" s="381"/>
      <c r="X7" s="381"/>
    </row>
    <row r="8">
      <c r="A8" s="381"/>
      <c r="B8" s="381"/>
      <c r="C8" s="381"/>
      <c r="D8" s="381"/>
      <c r="E8" s="381"/>
      <c r="F8" s="381"/>
      <c r="G8" s="381"/>
      <c r="H8" s="381"/>
      <c r="I8" s="381"/>
      <c r="J8" s="381"/>
      <c r="K8" s="381"/>
      <c r="L8" s="381"/>
      <c r="M8" s="381"/>
      <c r="N8" s="381"/>
      <c r="O8" s="381"/>
      <c r="P8" s="381"/>
      <c r="Q8" s="381"/>
      <c r="R8" s="381"/>
      <c r="S8" s="381"/>
      <c r="T8" s="381"/>
      <c r="U8" s="381"/>
      <c r="V8" s="381"/>
      <c r="W8" s="381"/>
      <c r="X8" s="381"/>
    </row>
    <row r="9">
      <c r="A9" s="381"/>
      <c r="B9" s="381"/>
      <c r="C9" s="381"/>
      <c r="D9" s="381"/>
      <c r="E9" s="381"/>
      <c r="F9" s="381"/>
      <c r="G9" s="381"/>
      <c r="H9" s="381"/>
      <c r="I9" s="381"/>
      <c r="J9" s="381"/>
      <c r="K9" s="381"/>
      <c r="L9" s="381"/>
      <c r="M9" s="381"/>
      <c r="N9" s="381"/>
      <c r="O9" s="381"/>
      <c r="P9" s="381"/>
      <c r="Q9" s="381"/>
      <c r="R9" s="381"/>
      <c r="S9" s="381"/>
      <c r="T9" s="381"/>
      <c r="U9" s="381"/>
      <c r="V9" s="381"/>
      <c r="W9" s="381"/>
      <c r="X9" s="381"/>
    </row>
    <row r="10">
      <c r="A10" s="381"/>
      <c r="B10" s="381"/>
      <c r="C10" s="381"/>
      <c r="D10" s="381"/>
      <c r="E10" s="381"/>
      <c r="F10" s="381"/>
      <c r="G10" s="381"/>
      <c r="H10" s="381"/>
      <c r="I10" s="381"/>
      <c r="J10" s="381"/>
      <c r="K10" s="381"/>
      <c r="L10" s="381"/>
      <c r="M10" s="381"/>
      <c r="N10" s="381"/>
      <c r="O10" s="381"/>
      <c r="P10" s="381"/>
      <c r="Q10" s="381"/>
      <c r="R10" s="381"/>
      <c r="S10" s="381"/>
      <c r="T10" s="381"/>
      <c r="U10" s="381"/>
      <c r="V10" s="381"/>
      <c r="W10" s="381"/>
      <c r="X10" s="381"/>
    </row>
    <row r="11">
      <c r="A11" s="381"/>
      <c r="B11" s="381"/>
      <c r="C11" s="381"/>
      <c r="D11" s="381"/>
      <c r="E11" s="381"/>
      <c r="F11" s="381"/>
      <c r="G11" s="381"/>
      <c r="H11" s="381"/>
      <c r="I11" s="381"/>
      <c r="J11" s="381"/>
      <c r="K11" s="381"/>
      <c r="L11" s="381"/>
      <c r="M11" s="381"/>
      <c r="N11" s="381"/>
      <c r="O11" s="381"/>
      <c r="P11" s="381"/>
      <c r="Q11" s="381"/>
      <c r="R11" s="381"/>
      <c r="S11" s="381"/>
      <c r="T11" s="381"/>
      <c r="U11" s="381"/>
      <c r="V11" s="381"/>
      <c r="W11" s="381"/>
      <c r="X11" s="381"/>
    </row>
    <row r="12">
      <c r="A12" s="381"/>
      <c r="B12" s="381"/>
      <c r="C12" s="381"/>
      <c r="D12" s="381"/>
      <c r="E12" s="381"/>
      <c r="F12" s="381"/>
      <c r="G12" s="381"/>
      <c r="H12" s="381"/>
      <c r="I12" s="381"/>
      <c r="J12" s="381"/>
      <c r="K12" s="381"/>
      <c r="L12" s="381"/>
      <c r="M12" s="381"/>
      <c r="N12" s="381"/>
      <c r="O12" s="381"/>
      <c r="P12" s="381"/>
      <c r="Q12" s="381"/>
      <c r="R12" s="381"/>
      <c r="S12" s="381"/>
      <c r="T12" s="381"/>
      <c r="U12" s="381"/>
      <c r="V12" s="381"/>
      <c r="W12" s="381"/>
      <c r="X12" s="381"/>
    </row>
    <row r="13">
      <c r="A13" s="381"/>
      <c r="B13" s="381"/>
      <c r="C13" s="381"/>
      <c r="D13" s="381"/>
      <c r="E13" s="381"/>
      <c r="F13" s="381"/>
      <c r="G13" s="381"/>
      <c r="H13" s="381"/>
      <c r="I13" s="381"/>
      <c r="J13" s="381"/>
      <c r="K13" s="381"/>
      <c r="L13" s="381"/>
      <c r="M13" s="381"/>
      <c r="N13" s="381"/>
      <c r="O13" s="381"/>
      <c r="P13" s="381"/>
      <c r="Q13" s="381"/>
      <c r="R13" s="381"/>
      <c r="S13" s="381"/>
      <c r="T13" s="381"/>
      <c r="U13" s="381"/>
      <c r="V13" s="381"/>
      <c r="W13" s="381"/>
      <c r="X13" s="381"/>
    </row>
    <row r="14">
      <c r="A14" s="381"/>
      <c r="B14" s="381"/>
      <c r="C14" s="381"/>
      <c r="D14" s="381"/>
      <c r="E14" s="381"/>
      <c r="F14" s="381"/>
      <c r="G14" s="381"/>
      <c r="H14" s="381"/>
      <c r="I14" s="381"/>
      <c r="J14" s="381"/>
      <c r="K14" s="381"/>
      <c r="L14" s="381"/>
      <c r="M14" s="381"/>
      <c r="N14" s="381"/>
      <c r="O14" s="381"/>
      <c r="P14" s="381"/>
      <c r="Q14" s="381"/>
      <c r="R14" s="381"/>
      <c r="S14" s="381"/>
      <c r="T14" s="381"/>
      <c r="U14" s="381"/>
      <c r="V14" s="381"/>
      <c r="W14" s="381"/>
      <c r="X14" s="381"/>
    </row>
    <row r="15">
      <c r="A15" s="381"/>
      <c r="B15" s="381"/>
      <c r="C15" s="381"/>
      <c r="D15" s="381"/>
      <c r="E15" s="381"/>
      <c r="F15" s="381"/>
      <c r="G15" s="381"/>
      <c r="H15" s="381"/>
      <c r="I15" s="381"/>
      <c r="J15" s="381"/>
      <c r="K15" s="381"/>
      <c r="L15" s="381"/>
      <c r="M15" s="381"/>
      <c r="N15" s="381"/>
      <c r="O15" s="381"/>
      <c r="P15" s="381"/>
      <c r="Q15" s="381"/>
      <c r="R15" s="381"/>
      <c r="S15" s="381"/>
      <c r="T15" s="381"/>
      <c r="U15" s="381"/>
      <c r="V15" s="381"/>
      <c r="W15" s="381"/>
      <c r="X15" s="381"/>
    </row>
    <row r="16">
      <c r="A16" s="381"/>
      <c r="B16" s="381"/>
      <c r="C16" s="381"/>
      <c r="D16" s="381"/>
      <c r="E16" s="381"/>
      <c r="F16" s="381"/>
      <c r="G16" s="381"/>
      <c r="H16" s="381"/>
      <c r="I16" s="381"/>
      <c r="J16" s="381"/>
      <c r="K16" s="381"/>
      <c r="L16" s="381"/>
      <c r="M16" s="381"/>
      <c r="N16" s="381"/>
      <c r="O16" s="381"/>
      <c r="P16" s="381"/>
      <c r="Q16" s="381"/>
      <c r="R16" s="381"/>
      <c r="S16" s="381"/>
      <c r="T16" s="381"/>
      <c r="U16" s="381"/>
      <c r="V16" s="381"/>
      <c r="W16" s="381"/>
      <c r="X16" s="381"/>
    </row>
    <row r="17">
      <c r="A17" s="381"/>
      <c r="B17" s="381"/>
      <c r="C17" s="381"/>
      <c r="D17" s="381"/>
      <c r="E17" s="381"/>
      <c r="F17" s="381"/>
      <c r="G17" s="381"/>
      <c r="H17" s="381"/>
      <c r="I17" s="381"/>
      <c r="J17" s="381"/>
      <c r="K17" s="381"/>
      <c r="L17" s="381"/>
      <c r="M17" s="381"/>
      <c r="N17" s="381"/>
      <c r="O17" s="381"/>
      <c r="P17" s="381"/>
      <c r="Q17" s="381"/>
      <c r="R17" s="381"/>
      <c r="S17" s="381"/>
      <c r="T17" s="381"/>
      <c r="U17" s="381"/>
      <c r="V17" s="381"/>
      <c r="W17" s="381"/>
      <c r="X17" s="381"/>
    </row>
    <row r="18">
      <c r="A18" s="381"/>
      <c r="B18" s="381"/>
      <c r="C18" s="381"/>
      <c r="D18" s="381"/>
      <c r="E18" s="381"/>
      <c r="F18" s="381"/>
      <c r="G18" s="381"/>
      <c r="H18" s="381"/>
      <c r="I18" s="381"/>
      <c r="J18" s="381"/>
      <c r="K18" s="381"/>
      <c r="L18" s="381"/>
      <c r="M18" s="381"/>
      <c r="N18" s="381"/>
      <c r="O18" s="381"/>
      <c r="P18" s="381"/>
      <c r="Q18" s="381"/>
      <c r="R18" s="381"/>
      <c r="S18" s="381"/>
      <c r="T18" s="381"/>
      <c r="U18" s="381"/>
      <c r="V18" s="381"/>
      <c r="W18" s="381"/>
      <c r="X18" s="381"/>
    </row>
    <row r="19">
      <c r="A19" s="381"/>
      <c r="B19" s="381"/>
      <c r="C19" s="381"/>
      <c r="D19" s="381"/>
      <c r="E19" s="381"/>
      <c r="F19" s="381"/>
      <c r="G19" s="381"/>
      <c r="H19" s="381"/>
      <c r="I19" s="381"/>
      <c r="J19" s="381"/>
      <c r="K19" s="381"/>
      <c r="L19" s="381"/>
      <c r="M19" s="381"/>
      <c r="N19" s="381"/>
      <c r="O19" s="381"/>
      <c r="P19" s="381"/>
      <c r="Q19" s="381"/>
      <c r="R19" s="381"/>
      <c r="S19" s="381"/>
      <c r="T19" s="381"/>
      <c r="U19" s="381"/>
      <c r="V19" s="381"/>
      <c r="W19" s="381"/>
      <c r="X19" s="381"/>
    </row>
    <row r="20">
      <c r="A20" s="381"/>
      <c r="B20" s="381"/>
      <c r="C20" s="381"/>
      <c r="D20" s="381"/>
      <c r="E20" s="381"/>
      <c r="F20" s="381"/>
      <c r="G20" s="381"/>
      <c r="H20" s="381"/>
      <c r="I20" s="381"/>
      <c r="J20" s="381"/>
      <c r="K20" s="381"/>
      <c r="L20" s="381"/>
      <c r="M20" s="381"/>
      <c r="N20" s="381"/>
      <c r="O20" s="381"/>
      <c r="P20" s="381"/>
      <c r="Q20" s="381"/>
      <c r="R20" s="381"/>
      <c r="S20" s="381"/>
      <c r="T20" s="381"/>
      <c r="U20" s="381"/>
      <c r="V20" s="381"/>
      <c r="W20" s="381"/>
      <c r="X20" s="381"/>
    </row>
    <row r="21">
      <c r="A21" s="381"/>
      <c r="B21" s="381"/>
      <c r="C21" s="381"/>
      <c r="D21" s="381"/>
      <c r="E21" s="381"/>
      <c r="F21" s="381"/>
      <c r="G21" s="381"/>
      <c r="H21" s="381"/>
      <c r="I21" s="381"/>
      <c r="J21" s="381"/>
      <c r="K21" s="381"/>
      <c r="L21" s="381"/>
      <c r="M21" s="381"/>
      <c r="N21" s="381"/>
      <c r="O21" s="381"/>
      <c r="P21" s="381"/>
      <c r="Q21" s="381"/>
      <c r="R21" s="381"/>
      <c r="S21" s="381"/>
      <c r="T21" s="381"/>
      <c r="U21" s="381"/>
      <c r="V21" s="381"/>
      <c r="W21" s="381"/>
      <c r="X21" s="381"/>
    </row>
    <row r="22">
      <c r="A22" s="381"/>
      <c r="B22" s="381"/>
      <c r="C22" s="381"/>
      <c r="D22" s="381"/>
      <c r="E22" s="381"/>
      <c r="F22" s="381"/>
      <c r="G22" s="381"/>
      <c r="H22" s="381"/>
      <c r="I22" s="381"/>
      <c r="J22" s="381"/>
      <c r="K22" s="381"/>
      <c r="L22" s="381"/>
      <c r="M22" s="381"/>
      <c r="N22" s="381"/>
      <c r="O22" s="381"/>
      <c r="P22" s="381"/>
      <c r="Q22" s="381"/>
      <c r="R22" s="381"/>
      <c r="S22" s="381"/>
      <c r="T22" s="381"/>
      <c r="U22" s="381"/>
      <c r="V22" s="381"/>
      <c r="W22" s="381"/>
      <c r="X22" s="381"/>
    </row>
    <row r="23">
      <c r="A23" s="381"/>
      <c r="B23" s="381"/>
      <c r="C23" s="381"/>
      <c r="D23" s="381"/>
      <c r="E23" s="381"/>
      <c r="F23" s="381"/>
      <c r="G23" s="381"/>
      <c r="H23" s="381"/>
      <c r="I23" s="381"/>
      <c r="J23" s="381"/>
      <c r="K23" s="381"/>
      <c r="L23" s="381"/>
      <c r="M23" s="381"/>
      <c r="N23" s="381"/>
      <c r="O23" s="381"/>
      <c r="P23" s="381"/>
      <c r="Q23" s="381"/>
      <c r="R23" s="381"/>
      <c r="S23" s="381"/>
      <c r="T23" s="381"/>
      <c r="U23" s="381"/>
      <c r="V23" s="381"/>
      <c r="W23" s="381"/>
      <c r="X23" s="381"/>
    </row>
    <row r="24">
      <c r="A24" s="381"/>
      <c r="B24" s="381"/>
      <c r="C24" s="381"/>
      <c r="D24" s="381"/>
      <c r="E24" s="381"/>
      <c r="F24" s="381"/>
      <c r="G24" s="381"/>
      <c r="H24" s="381"/>
      <c r="I24" s="381"/>
      <c r="J24" s="381"/>
      <c r="K24" s="381"/>
      <c r="L24" s="381"/>
      <c r="M24" s="381"/>
      <c r="N24" s="381"/>
      <c r="O24" s="381"/>
      <c r="P24" s="381"/>
      <c r="Q24" s="381"/>
      <c r="R24" s="381"/>
      <c r="S24" s="381"/>
      <c r="T24" s="381"/>
      <c r="U24" s="381"/>
      <c r="V24" s="381"/>
      <c r="W24" s="381"/>
      <c r="X24" s="381"/>
    </row>
    <row r="25">
      <c r="A25" s="381"/>
      <c r="B25" s="381"/>
      <c r="C25" s="381"/>
      <c r="D25" s="381"/>
      <c r="E25" s="381"/>
      <c r="F25" s="381"/>
      <c r="G25" s="381"/>
      <c r="H25" s="381"/>
      <c r="I25" s="381"/>
      <c r="J25" s="381"/>
      <c r="K25" s="381"/>
      <c r="L25" s="381"/>
      <c r="M25" s="381"/>
      <c r="N25" s="381"/>
      <c r="O25" s="381"/>
      <c r="P25" s="381"/>
      <c r="Q25" s="381"/>
      <c r="R25" s="381"/>
      <c r="S25" s="381"/>
      <c r="T25" s="381"/>
      <c r="U25" s="381"/>
      <c r="V25" s="381"/>
      <c r="W25" s="381"/>
      <c r="X25" s="381"/>
    </row>
    <row r="26">
      <c r="A26" s="381"/>
      <c r="B26" s="381"/>
      <c r="C26" s="381"/>
      <c r="D26" s="381"/>
      <c r="E26" s="381"/>
      <c r="F26" s="381"/>
      <c r="G26" s="381"/>
      <c r="H26" s="381"/>
      <c r="I26" s="381"/>
      <c r="J26" s="381"/>
      <c r="K26" s="381"/>
      <c r="L26" s="381"/>
      <c r="M26" s="381"/>
      <c r="N26" s="381"/>
      <c r="O26" s="381"/>
      <c r="P26" s="381"/>
      <c r="Q26" s="381"/>
      <c r="R26" s="381"/>
      <c r="S26" s="381"/>
      <c r="T26" s="381"/>
      <c r="U26" s="381"/>
      <c r="V26" s="381"/>
      <c r="W26" s="381"/>
      <c r="X26" s="381"/>
    </row>
    <row r="27">
      <c r="A27" s="381"/>
      <c r="B27" s="381"/>
      <c r="C27" s="381"/>
      <c r="D27" s="381"/>
      <c r="E27" s="381"/>
      <c r="F27" s="381"/>
      <c r="G27" s="381"/>
      <c r="H27" s="381"/>
      <c r="I27" s="381"/>
      <c r="J27" s="381"/>
      <c r="K27" s="381"/>
      <c r="L27" s="381"/>
      <c r="M27" s="381"/>
      <c r="N27" s="381"/>
      <c r="O27" s="381"/>
      <c r="P27" s="381"/>
      <c r="Q27" s="381"/>
      <c r="R27" s="381"/>
      <c r="S27" s="381"/>
      <c r="T27" s="381"/>
      <c r="U27" s="381"/>
      <c r="V27" s="381"/>
      <c r="W27" s="381"/>
      <c r="X27" s="381"/>
    </row>
    <row r="28">
      <c r="A28" s="381"/>
      <c r="B28" s="381"/>
      <c r="C28" s="381"/>
      <c r="D28" s="381"/>
      <c r="E28" s="381"/>
      <c r="F28" s="381"/>
      <c r="G28" s="381"/>
      <c r="H28" s="381"/>
      <c r="I28" s="381"/>
      <c r="J28" s="381"/>
      <c r="K28" s="381"/>
      <c r="L28" s="381"/>
      <c r="M28" s="381"/>
      <c r="N28" s="381"/>
      <c r="O28" s="381"/>
      <c r="P28" s="381"/>
      <c r="Q28" s="381"/>
      <c r="R28" s="381"/>
      <c r="S28" s="381"/>
      <c r="T28" s="381"/>
      <c r="U28" s="381"/>
      <c r="V28" s="381"/>
      <c r="W28" s="381"/>
      <c r="X28" s="381"/>
    </row>
    <row r="29">
      <c r="A29" s="381"/>
      <c r="B29" s="381"/>
      <c r="C29" s="381"/>
      <c r="D29" s="381"/>
      <c r="E29" s="381"/>
      <c r="F29" s="381"/>
      <c r="G29" s="381"/>
      <c r="H29" s="381"/>
      <c r="I29" s="381"/>
      <c r="J29" s="381"/>
      <c r="K29" s="381"/>
      <c r="L29" s="381"/>
      <c r="M29" s="381"/>
      <c r="N29" s="381"/>
      <c r="O29" s="381"/>
      <c r="P29" s="381"/>
      <c r="Q29" s="381"/>
      <c r="R29" s="381"/>
      <c r="S29" s="381"/>
      <c r="T29" s="381"/>
      <c r="U29" s="381"/>
      <c r="V29" s="381"/>
      <c r="W29" s="381"/>
      <c r="X29" s="381"/>
    </row>
    <row r="30">
      <c r="A30" s="381"/>
      <c r="B30" s="381"/>
      <c r="C30" s="381"/>
      <c r="D30" s="381"/>
      <c r="E30" s="381"/>
      <c r="F30" s="381"/>
      <c r="G30" s="381"/>
      <c r="H30" s="381"/>
      <c r="I30" s="381"/>
      <c r="J30" s="381"/>
      <c r="K30" s="381"/>
      <c r="L30" s="381"/>
      <c r="M30" s="381"/>
      <c r="N30" s="381"/>
      <c r="O30" s="381"/>
      <c r="P30" s="381"/>
      <c r="Q30" s="381"/>
      <c r="R30" s="381"/>
      <c r="S30" s="381"/>
      <c r="T30" s="381"/>
      <c r="U30" s="381"/>
      <c r="V30" s="381"/>
      <c r="W30" s="381"/>
      <c r="X30" s="381"/>
    </row>
    <row r="31">
      <c r="A31" s="381"/>
      <c r="B31" s="381"/>
      <c r="C31" s="381"/>
      <c r="D31" s="381"/>
      <c r="E31" s="381"/>
      <c r="F31" s="381"/>
      <c r="G31" s="381"/>
      <c r="H31" s="381"/>
      <c r="I31" s="381"/>
      <c r="J31" s="381"/>
      <c r="K31" s="381"/>
      <c r="L31" s="381"/>
      <c r="M31" s="381"/>
      <c r="N31" s="381"/>
      <c r="O31" s="381"/>
      <c r="P31" s="381"/>
      <c r="Q31" s="381"/>
      <c r="R31" s="381"/>
      <c r="S31" s="381"/>
      <c r="T31" s="381"/>
      <c r="U31" s="381"/>
      <c r="V31" s="381"/>
      <c r="W31" s="381"/>
      <c r="X31" s="381"/>
    </row>
    <row r="32">
      <c r="A32" s="381"/>
      <c r="B32" s="381"/>
      <c r="C32" s="381"/>
      <c r="D32" s="381"/>
      <c r="E32" s="381"/>
      <c r="F32" s="381"/>
      <c r="G32" s="381"/>
      <c r="H32" s="381"/>
      <c r="I32" s="381"/>
      <c r="J32" s="381"/>
      <c r="K32" s="381"/>
      <c r="L32" s="381"/>
      <c r="M32" s="381"/>
      <c r="N32" s="381"/>
      <c r="O32" s="381"/>
      <c r="P32" s="381"/>
      <c r="Q32" s="381"/>
      <c r="R32" s="381"/>
      <c r="S32" s="381"/>
      <c r="T32" s="381"/>
      <c r="U32" s="381"/>
      <c r="V32" s="381"/>
      <c r="W32" s="381"/>
      <c r="X32" s="381"/>
    </row>
    <row r="33">
      <c r="A33" s="381"/>
      <c r="B33" s="381"/>
      <c r="C33" s="381"/>
      <c r="D33" s="381"/>
      <c r="E33" s="381"/>
      <c r="F33" s="381"/>
      <c r="G33" s="381"/>
      <c r="H33" s="381"/>
      <c r="I33" s="381"/>
      <c r="J33" s="381"/>
      <c r="K33" s="381"/>
      <c r="L33" s="381"/>
      <c r="M33" s="381"/>
      <c r="N33" s="381"/>
      <c r="O33" s="381"/>
      <c r="P33" s="381"/>
      <c r="Q33" s="381"/>
      <c r="R33" s="381"/>
      <c r="S33" s="381"/>
      <c r="T33" s="381"/>
      <c r="U33" s="381"/>
      <c r="V33" s="381"/>
      <c r="W33" s="381"/>
      <c r="X33" s="381"/>
    </row>
    <row r="34">
      <c r="A34" s="381"/>
      <c r="B34" s="381"/>
      <c r="C34" s="381"/>
      <c r="D34" s="381"/>
      <c r="E34" s="381"/>
      <c r="F34" s="381"/>
      <c r="G34" s="381"/>
      <c r="H34" s="381"/>
      <c r="I34" s="381"/>
      <c r="J34" s="381"/>
      <c r="K34" s="381"/>
      <c r="L34" s="381"/>
      <c r="M34" s="381"/>
      <c r="N34" s="381"/>
      <c r="O34" s="381"/>
      <c r="P34" s="381"/>
      <c r="Q34" s="381"/>
      <c r="R34" s="381"/>
      <c r="S34" s="381"/>
      <c r="T34" s="381"/>
      <c r="U34" s="381"/>
      <c r="V34" s="381"/>
      <c r="W34" s="381"/>
      <c r="X34" s="381"/>
    </row>
    <row r="35">
      <c r="A35" s="381"/>
      <c r="B35" s="381"/>
      <c r="C35" s="381"/>
      <c r="D35" s="381"/>
      <c r="E35" s="381"/>
      <c r="F35" s="381"/>
      <c r="G35" s="381"/>
      <c r="H35" s="381"/>
      <c r="I35" s="381"/>
      <c r="J35" s="381"/>
      <c r="K35" s="381"/>
      <c r="L35" s="381"/>
      <c r="M35" s="381"/>
      <c r="N35" s="381"/>
      <c r="O35" s="381"/>
      <c r="P35" s="381"/>
      <c r="Q35" s="381"/>
      <c r="R35" s="381"/>
      <c r="S35" s="381"/>
      <c r="T35" s="381"/>
      <c r="U35" s="381"/>
      <c r="V35" s="381"/>
      <c r="W35" s="381"/>
      <c r="X35" s="381"/>
    </row>
    <row r="36">
      <c r="A36" s="381"/>
      <c r="B36" s="381"/>
      <c r="C36" s="381"/>
      <c r="D36" s="381"/>
      <c r="E36" s="381"/>
      <c r="F36" s="381"/>
      <c r="G36" s="381"/>
      <c r="H36" s="381"/>
      <c r="I36" s="381"/>
      <c r="J36" s="381"/>
      <c r="K36" s="381"/>
      <c r="L36" s="381"/>
      <c r="M36" s="381"/>
      <c r="N36" s="381"/>
      <c r="O36" s="381"/>
      <c r="P36" s="381"/>
      <c r="Q36" s="381"/>
      <c r="R36" s="381"/>
      <c r="S36" s="381"/>
      <c r="T36" s="381"/>
      <c r="U36" s="381"/>
      <c r="V36" s="381"/>
      <c r="W36" s="381"/>
      <c r="X36" s="381"/>
    </row>
    <row r="37">
      <c r="A37" s="381"/>
      <c r="B37" s="381"/>
      <c r="C37" s="381"/>
      <c r="D37" s="381"/>
      <c r="E37" s="381"/>
      <c r="F37" s="381"/>
      <c r="G37" s="381"/>
      <c r="H37" s="381"/>
      <c r="I37" s="381"/>
      <c r="J37" s="381"/>
      <c r="K37" s="381"/>
      <c r="L37" s="381"/>
      <c r="M37" s="381"/>
      <c r="N37" s="381"/>
      <c r="O37" s="381"/>
      <c r="P37" s="381"/>
      <c r="Q37" s="381"/>
      <c r="R37" s="381"/>
      <c r="S37" s="381"/>
      <c r="T37" s="381"/>
      <c r="U37" s="381"/>
      <c r="V37" s="381"/>
      <c r="W37" s="381"/>
      <c r="X37" s="381"/>
    </row>
    <row r="38">
      <c r="A38" s="381"/>
      <c r="B38" s="381"/>
      <c r="C38" s="381"/>
      <c r="D38" s="381"/>
      <c r="E38" s="381"/>
      <c r="F38" s="381"/>
      <c r="G38" s="381"/>
      <c r="H38" s="381"/>
      <c r="I38" s="381"/>
      <c r="J38" s="381"/>
      <c r="K38" s="381"/>
      <c r="L38" s="381"/>
      <c r="M38" s="381"/>
      <c r="N38" s="381"/>
      <c r="O38" s="381"/>
      <c r="P38" s="381"/>
      <c r="Q38" s="381"/>
      <c r="R38" s="381"/>
      <c r="S38" s="381"/>
      <c r="T38" s="381"/>
      <c r="U38" s="381"/>
      <c r="V38" s="381"/>
      <c r="W38" s="381"/>
      <c r="X38" s="381"/>
    </row>
    <row r="39">
      <c r="A39" s="381"/>
      <c r="B39" s="381"/>
      <c r="C39" s="381"/>
      <c r="D39" s="381"/>
      <c r="E39" s="381"/>
      <c r="F39" s="381"/>
      <c r="G39" s="381"/>
      <c r="H39" s="381"/>
      <c r="I39" s="381"/>
      <c r="J39" s="381"/>
      <c r="K39" s="381"/>
      <c r="L39" s="381"/>
      <c r="M39" s="381"/>
      <c r="N39" s="381"/>
      <c r="O39" s="381"/>
      <c r="P39" s="381"/>
      <c r="Q39" s="381"/>
      <c r="R39" s="381"/>
      <c r="S39" s="381"/>
      <c r="T39" s="381"/>
      <c r="U39" s="381"/>
      <c r="V39" s="381"/>
      <c r="W39" s="381"/>
      <c r="X39" s="381"/>
    </row>
    <row r="40">
      <c r="A40" s="381"/>
      <c r="B40" s="381"/>
      <c r="C40" s="381"/>
      <c r="D40" s="381"/>
      <c r="E40" s="381"/>
      <c r="F40" s="381"/>
      <c r="G40" s="381"/>
      <c r="H40" s="381"/>
      <c r="I40" s="381"/>
      <c r="J40" s="381"/>
      <c r="K40" s="381"/>
      <c r="L40" s="381"/>
      <c r="M40" s="381"/>
      <c r="N40" s="381"/>
      <c r="O40" s="381"/>
      <c r="P40" s="381"/>
      <c r="Q40" s="381"/>
      <c r="R40" s="381"/>
      <c r="S40" s="381"/>
      <c r="T40" s="381"/>
      <c r="U40" s="381"/>
      <c r="V40" s="381"/>
      <c r="W40" s="381"/>
      <c r="X40" s="381"/>
    </row>
    <row r="41">
      <c r="A41" s="381"/>
      <c r="B41" s="381"/>
      <c r="C41" s="381"/>
      <c r="D41" s="381"/>
      <c r="E41" s="381"/>
      <c r="F41" s="381"/>
      <c r="G41" s="381"/>
      <c r="H41" s="381"/>
      <c r="I41" s="381"/>
      <c r="J41" s="381"/>
      <c r="K41" s="381"/>
      <c r="L41" s="381"/>
      <c r="M41" s="381"/>
      <c r="N41" s="381"/>
      <c r="O41" s="381"/>
      <c r="P41" s="381"/>
      <c r="Q41" s="381"/>
      <c r="R41" s="381"/>
      <c r="S41" s="381"/>
      <c r="T41" s="381"/>
      <c r="U41" s="381"/>
      <c r="V41" s="381"/>
      <c r="W41" s="381"/>
      <c r="X41" s="381"/>
    </row>
    <row r="42">
      <c r="A42" s="381"/>
      <c r="B42" s="381"/>
      <c r="C42" s="381"/>
      <c r="D42" s="381"/>
      <c r="E42" s="381"/>
      <c r="F42" s="381"/>
      <c r="G42" s="381"/>
      <c r="H42" s="381"/>
      <c r="I42" s="381"/>
      <c r="J42" s="381"/>
      <c r="K42" s="381"/>
      <c r="L42" s="381"/>
      <c r="M42" s="381"/>
      <c r="N42" s="381"/>
      <c r="O42" s="381"/>
      <c r="P42" s="381"/>
      <c r="Q42" s="381"/>
      <c r="R42" s="381"/>
      <c r="S42" s="381"/>
      <c r="T42" s="381"/>
      <c r="U42" s="381"/>
      <c r="V42" s="381"/>
      <c r="W42" s="381"/>
      <c r="X42" s="381"/>
    </row>
    <row r="43">
      <c r="A43" s="381"/>
      <c r="B43" s="381"/>
      <c r="C43" s="381"/>
      <c r="D43" s="381"/>
      <c r="E43" s="381"/>
      <c r="F43" s="381"/>
      <c r="G43" s="381"/>
      <c r="H43" s="381"/>
      <c r="I43" s="381"/>
      <c r="J43" s="381"/>
      <c r="K43" s="381"/>
      <c r="L43" s="381"/>
      <c r="M43" s="381"/>
      <c r="N43" s="381"/>
      <c r="O43" s="381"/>
      <c r="P43" s="381"/>
      <c r="Q43" s="381"/>
      <c r="R43" s="381"/>
      <c r="S43" s="381"/>
      <c r="T43" s="381"/>
      <c r="U43" s="381"/>
      <c r="V43" s="381"/>
      <c r="W43" s="381"/>
      <c r="X43" s="381"/>
    </row>
    <row r="44">
      <c r="A44" s="381"/>
      <c r="B44" s="381"/>
      <c r="C44" s="381"/>
      <c r="D44" s="381"/>
      <c r="E44" s="381"/>
      <c r="F44" s="381"/>
      <c r="G44" s="381"/>
      <c r="H44" s="381"/>
      <c r="I44" s="381"/>
      <c r="J44" s="381"/>
      <c r="K44" s="381"/>
      <c r="L44" s="381"/>
      <c r="M44" s="381"/>
      <c r="N44" s="381"/>
      <c r="O44" s="381"/>
      <c r="P44" s="381"/>
      <c r="Q44" s="381"/>
      <c r="R44" s="381"/>
      <c r="S44" s="381"/>
      <c r="T44" s="381"/>
      <c r="U44" s="381"/>
      <c r="V44" s="381"/>
      <c r="W44" s="381"/>
      <c r="X44" s="381"/>
    </row>
    <row r="45">
      <c r="A45" s="381"/>
      <c r="B45" s="381"/>
      <c r="C45" s="381"/>
      <c r="D45" s="381"/>
      <c r="E45" s="381"/>
      <c r="F45" s="381"/>
      <c r="G45" s="381"/>
      <c r="H45" s="381"/>
      <c r="I45" s="381"/>
      <c r="J45" s="381"/>
      <c r="K45" s="381"/>
      <c r="L45" s="381"/>
      <c r="M45" s="381"/>
      <c r="N45" s="381"/>
      <c r="O45" s="381"/>
      <c r="P45" s="381"/>
      <c r="Q45" s="381"/>
      <c r="R45" s="381"/>
      <c r="S45" s="381"/>
      <c r="T45" s="381"/>
      <c r="U45" s="381"/>
      <c r="V45" s="381"/>
      <c r="W45" s="381"/>
      <c r="X45" s="381"/>
    </row>
    <row r="46">
      <c r="A46" s="381"/>
      <c r="B46" s="381"/>
      <c r="C46" s="381"/>
      <c r="D46" s="381"/>
      <c r="E46" s="381"/>
      <c r="F46" s="381"/>
      <c r="G46" s="381"/>
      <c r="H46" s="381"/>
      <c r="I46" s="381"/>
      <c r="J46" s="381"/>
      <c r="K46" s="381"/>
      <c r="L46" s="381"/>
      <c r="M46" s="381"/>
      <c r="N46" s="381"/>
      <c r="O46" s="381"/>
      <c r="P46" s="381"/>
      <c r="Q46" s="381"/>
      <c r="R46" s="381"/>
      <c r="S46" s="381"/>
      <c r="T46" s="381"/>
      <c r="U46" s="381"/>
      <c r="V46" s="381"/>
      <c r="W46" s="381"/>
      <c r="X46" s="381"/>
    </row>
    <row r="47">
      <c r="A47" s="381"/>
      <c r="B47" s="381"/>
      <c r="C47" s="381"/>
      <c r="D47" s="381"/>
      <c r="E47" s="381"/>
      <c r="F47" s="381"/>
      <c r="G47" s="381"/>
      <c r="H47" s="381"/>
      <c r="I47" s="381"/>
      <c r="J47" s="381"/>
      <c r="K47" s="381"/>
      <c r="L47" s="381"/>
      <c r="M47" s="381"/>
      <c r="N47" s="381"/>
      <c r="O47" s="381"/>
      <c r="P47" s="381"/>
      <c r="Q47" s="381"/>
      <c r="R47" s="381"/>
      <c r="S47" s="381"/>
      <c r="T47" s="381"/>
      <c r="U47" s="381"/>
      <c r="V47" s="381"/>
      <c r="W47" s="381"/>
      <c r="X47" s="381"/>
    </row>
    <row r="48">
      <c r="A48" s="381"/>
      <c r="B48" s="381"/>
      <c r="C48" s="381"/>
      <c r="D48" s="381"/>
      <c r="E48" s="381"/>
      <c r="F48" s="381"/>
      <c r="G48" s="381"/>
      <c r="H48" s="381"/>
      <c r="I48" s="381"/>
      <c r="J48" s="381"/>
      <c r="K48" s="381"/>
      <c r="L48" s="381"/>
      <c r="M48" s="381"/>
      <c r="N48" s="381"/>
      <c r="O48" s="381"/>
      <c r="P48" s="381"/>
      <c r="Q48" s="381"/>
      <c r="R48" s="381"/>
      <c r="S48" s="381"/>
      <c r="T48" s="381"/>
      <c r="U48" s="381"/>
      <c r="V48" s="381"/>
      <c r="W48" s="381"/>
      <c r="X48" s="381"/>
    </row>
    <row r="49">
      <c r="A49" s="381"/>
      <c r="B49" s="381"/>
      <c r="C49" s="381"/>
      <c r="D49" s="381"/>
      <c r="E49" s="381"/>
      <c r="F49" s="381"/>
      <c r="G49" s="381"/>
      <c r="H49" s="381"/>
      <c r="I49" s="381"/>
      <c r="J49" s="381"/>
      <c r="K49" s="381"/>
      <c r="L49" s="381"/>
      <c r="M49" s="381"/>
      <c r="N49" s="381"/>
      <c r="O49" s="381"/>
      <c r="P49" s="381"/>
      <c r="Q49" s="381"/>
      <c r="R49" s="381"/>
      <c r="S49" s="381"/>
      <c r="T49" s="381"/>
      <c r="U49" s="381"/>
      <c r="V49" s="381"/>
      <c r="W49" s="381"/>
      <c r="X49" s="381"/>
    </row>
    <row r="50">
      <c r="A50" s="381"/>
      <c r="B50" s="381"/>
      <c r="C50" s="381"/>
      <c r="D50" s="381"/>
      <c r="E50" s="381"/>
      <c r="F50" s="381"/>
      <c r="G50" s="381"/>
      <c r="H50" s="381"/>
      <c r="I50" s="381"/>
      <c r="J50" s="381"/>
      <c r="K50" s="381"/>
      <c r="L50" s="381"/>
      <c r="M50" s="381"/>
      <c r="N50" s="381"/>
      <c r="O50" s="381"/>
      <c r="P50" s="381"/>
      <c r="Q50" s="381"/>
      <c r="R50" s="381"/>
      <c r="S50" s="381"/>
      <c r="T50" s="381"/>
      <c r="U50" s="381"/>
      <c r="V50" s="381"/>
      <c r="W50" s="381"/>
      <c r="X50" s="381"/>
    </row>
    <row r="51">
      <c r="A51" s="381"/>
      <c r="B51" s="381"/>
      <c r="C51" s="381"/>
      <c r="D51" s="381"/>
      <c r="E51" s="381"/>
      <c r="F51" s="381"/>
      <c r="G51" s="381"/>
      <c r="H51" s="381"/>
      <c r="I51" s="381"/>
      <c r="J51" s="381"/>
      <c r="K51" s="381"/>
      <c r="L51" s="381"/>
      <c r="M51" s="381"/>
      <c r="N51" s="381"/>
      <c r="O51" s="381"/>
      <c r="P51" s="381"/>
      <c r="Q51" s="381"/>
      <c r="R51" s="381"/>
      <c r="S51" s="381"/>
      <c r="T51" s="381"/>
      <c r="U51" s="381"/>
      <c r="V51" s="381"/>
      <c r="W51" s="381"/>
      <c r="X51" s="381"/>
    </row>
    <row r="52">
      <c r="A52" s="381"/>
      <c r="B52" s="381"/>
      <c r="C52" s="381"/>
      <c r="D52" s="381"/>
      <c r="E52" s="381"/>
      <c r="F52" s="381"/>
      <c r="G52" s="381"/>
      <c r="H52" s="381"/>
      <c r="I52" s="381"/>
      <c r="J52" s="381"/>
      <c r="K52" s="381"/>
      <c r="L52" s="381"/>
      <c r="M52" s="381"/>
      <c r="N52" s="381"/>
      <c r="O52" s="381"/>
      <c r="P52" s="381"/>
      <c r="Q52" s="381"/>
      <c r="R52" s="381"/>
      <c r="S52" s="381"/>
      <c r="T52" s="381"/>
      <c r="U52" s="381"/>
      <c r="V52" s="381"/>
      <c r="W52" s="381"/>
      <c r="X52" s="381"/>
    </row>
    <row r="53">
      <c r="A53" s="381"/>
      <c r="B53" s="381"/>
      <c r="C53" s="381"/>
      <c r="D53" s="381"/>
      <c r="E53" s="381"/>
      <c r="F53" s="381"/>
      <c r="G53" s="381"/>
      <c r="H53" s="381"/>
      <c r="I53" s="381"/>
      <c r="J53" s="381"/>
      <c r="K53" s="381"/>
      <c r="L53" s="381"/>
      <c r="M53" s="381"/>
      <c r="N53" s="381"/>
      <c r="O53" s="381"/>
      <c r="P53" s="381"/>
      <c r="Q53" s="381"/>
      <c r="R53" s="381"/>
      <c r="S53" s="381"/>
      <c r="T53" s="381"/>
      <c r="U53" s="381"/>
      <c r="V53" s="381"/>
      <c r="W53" s="381"/>
      <c r="X53" s="381"/>
    </row>
    <row r="54">
      <c r="A54" s="381"/>
      <c r="B54" s="381"/>
      <c r="C54" s="381"/>
      <c r="D54" s="381"/>
      <c r="E54" s="381"/>
      <c r="F54" s="381"/>
      <c r="G54" s="381"/>
      <c r="H54" s="381"/>
      <c r="I54" s="381"/>
      <c r="J54" s="381"/>
      <c r="K54" s="381"/>
      <c r="L54" s="381"/>
      <c r="M54" s="381"/>
      <c r="N54" s="381"/>
      <c r="O54" s="381"/>
      <c r="P54" s="381"/>
      <c r="Q54" s="381"/>
      <c r="R54" s="381"/>
      <c r="S54" s="381"/>
      <c r="T54" s="381"/>
      <c r="U54" s="381"/>
      <c r="V54" s="381"/>
      <c r="W54" s="381"/>
      <c r="X54" s="381"/>
    </row>
    <row r="55">
      <c r="A55" s="381"/>
      <c r="B55" s="381"/>
      <c r="C55" s="381"/>
      <c r="D55" s="381"/>
      <c r="E55" s="381"/>
      <c r="F55" s="381"/>
      <c r="G55" s="381"/>
      <c r="H55" s="381"/>
      <c r="I55" s="381"/>
      <c r="J55" s="381"/>
      <c r="K55" s="381"/>
      <c r="L55" s="381"/>
      <c r="M55" s="381"/>
      <c r="N55" s="381"/>
      <c r="O55" s="381"/>
      <c r="P55" s="381"/>
      <c r="Q55" s="381"/>
      <c r="R55" s="381"/>
      <c r="S55" s="381"/>
      <c r="T55" s="381"/>
      <c r="U55" s="381"/>
      <c r="V55" s="381"/>
      <c r="W55" s="381"/>
      <c r="X55" s="381"/>
    </row>
    <row r="56">
      <c r="A56" s="381"/>
      <c r="B56" s="381"/>
      <c r="C56" s="381"/>
      <c r="D56" s="381"/>
      <c r="E56" s="381"/>
      <c r="F56" s="381"/>
      <c r="G56" s="381"/>
      <c r="H56" s="381"/>
      <c r="I56" s="381"/>
      <c r="J56" s="381"/>
      <c r="K56" s="381"/>
      <c r="L56" s="381"/>
      <c r="M56" s="381"/>
      <c r="N56" s="381"/>
      <c r="O56" s="381"/>
      <c r="P56" s="381"/>
      <c r="Q56" s="381"/>
      <c r="R56" s="381"/>
      <c r="S56" s="381"/>
      <c r="T56" s="381"/>
      <c r="U56" s="381"/>
      <c r="V56" s="381"/>
      <c r="W56" s="381"/>
      <c r="X56" s="381"/>
    </row>
    <row r="57">
      <c r="A57" s="381"/>
      <c r="B57" s="381"/>
      <c r="C57" s="381"/>
      <c r="D57" s="381"/>
      <c r="E57" s="381"/>
      <c r="F57" s="381"/>
      <c r="G57" s="381"/>
      <c r="H57" s="381"/>
      <c r="I57" s="381"/>
      <c r="J57" s="381"/>
      <c r="K57" s="381"/>
      <c r="L57" s="381"/>
      <c r="M57" s="381"/>
      <c r="N57" s="381"/>
      <c r="O57" s="381"/>
      <c r="P57" s="381"/>
      <c r="Q57" s="381"/>
      <c r="R57" s="381"/>
      <c r="S57" s="381"/>
      <c r="T57" s="381"/>
      <c r="U57" s="381"/>
      <c r="V57" s="381"/>
      <c r="W57" s="381"/>
      <c r="X57" s="381"/>
    </row>
    <row r="58">
      <c r="A58" s="381"/>
      <c r="B58" s="381"/>
      <c r="C58" s="381"/>
      <c r="D58" s="381"/>
      <c r="E58" s="381"/>
      <c r="F58" s="381"/>
      <c r="G58" s="381"/>
      <c r="H58" s="381"/>
      <c r="I58" s="381"/>
      <c r="J58" s="381"/>
      <c r="K58" s="381"/>
      <c r="L58" s="381"/>
      <c r="M58" s="381"/>
      <c r="N58" s="381"/>
      <c r="O58" s="381"/>
      <c r="P58" s="381"/>
      <c r="Q58" s="381"/>
      <c r="R58" s="381"/>
      <c r="S58" s="381"/>
      <c r="T58" s="381"/>
      <c r="U58" s="381"/>
      <c r="V58" s="381"/>
      <c r="W58" s="381"/>
      <c r="X58" s="381"/>
    </row>
    <row r="59">
      <c r="A59" s="381"/>
      <c r="B59" s="381"/>
      <c r="C59" s="381"/>
      <c r="D59" s="381"/>
      <c r="E59" s="381"/>
      <c r="F59" s="381"/>
      <c r="G59" s="381"/>
      <c r="H59" s="381"/>
      <c r="I59" s="381"/>
      <c r="J59" s="381"/>
      <c r="K59" s="381"/>
      <c r="L59" s="381"/>
      <c r="M59" s="381"/>
      <c r="N59" s="381"/>
      <c r="O59" s="381"/>
      <c r="P59" s="381"/>
      <c r="Q59" s="381"/>
      <c r="R59" s="381"/>
      <c r="S59" s="381"/>
      <c r="T59" s="381"/>
      <c r="U59" s="381"/>
      <c r="V59" s="381"/>
      <c r="W59" s="381"/>
      <c r="X59" s="381"/>
    </row>
    <row r="60">
      <c r="A60" s="381"/>
      <c r="B60" s="381"/>
      <c r="C60" s="381"/>
      <c r="D60" s="381"/>
      <c r="E60" s="381"/>
      <c r="F60" s="381"/>
      <c r="G60" s="381"/>
      <c r="H60" s="381"/>
      <c r="I60" s="381"/>
      <c r="J60" s="381"/>
      <c r="K60" s="381"/>
      <c r="L60" s="381"/>
      <c r="M60" s="381"/>
      <c r="N60" s="381"/>
      <c r="O60" s="381"/>
      <c r="P60" s="381"/>
      <c r="Q60" s="381"/>
      <c r="R60" s="381"/>
      <c r="S60" s="381"/>
      <c r="T60" s="381"/>
      <c r="U60" s="381"/>
      <c r="V60" s="381"/>
      <c r="W60" s="381"/>
      <c r="X60" s="381"/>
    </row>
    <row r="61">
      <c r="A61" s="381"/>
      <c r="B61" s="381"/>
      <c r="C61" s="381"/>
      <c r="D61" s="381"/>
      <c r="E61" s="381"/>
      <c r="F61" s="381"/>
      <c r="G61" s="381"/>
      <c r="H61" s="381"/>
      <c r="I61" s="381"/>
      <c r="J61" s="381"/>
      <c r="K61" s="381"/>
      <c r="L61" s="381"/>
      <c r="M61" s="381"/>
      <c r="N61" s="381"/>
      <c r="O61" s="381"/>
      <c r="P61" s="381"/>
      <c r="Q61" s="381"/>
      <c r="R61" s="381"/>
      <c r="S61" s="381"/>
      <c r="T61" s="381"/>
      <c r="U61" s="381"/>
      <c r="V61" s="381"/>
      <c r="W61" s="381"/>
      <c r="X61" s="381"/>
    </row>
    <row r="62">
      <c r="A62" s="381"/>
      <c r="B62" s="381"/>
      <c r="C62" s="381"/>
      <c r="D62" s="381"/>
      <c r="E62" s="381"/>
      <c r="F62" s="381"/>
      <c r="G62" s="381"/>
      <c r="H62" s="381"/>
      <c r="I62" s="381"/>
      <c r="J62" s="381"/>
      <c r="K62" s="381"/>
      <c r="L62" s="381"/>
      <c r="M62" s="381"/>
      <c r="N62" s="381"/>
      <c r="O62" s="381"/>
      <c r="P62" s="381"/>
      <c r="Q62" s="381"/>
      <c r="R62" s="381"/>
      <c r="S62" s="381"/>
      <c r="T62" s="381"/>
      <c r="U62" s="381"/>
      <c r="V62" s="381"/>
      <c r="W62" s="381"/>
      <c r="X62" s="381"/>
    </row>
    <row r="63">
      <c r="A63" s="381"/>
      <c r="B63" s="381"/>
      <c r="C63" s="381"/>
      <c r="D63" s="381"/>
      <c r="E63" s="381"/>
      <c r="F63" s="381"/>
      <c r="G63" s="381"/>
      <c r="H63" s="381"/>
      <c r="I63" s="381"/>
      <c r="J63" s="381"/>
      <c r="K63" s="381"/>
      <c r="L63" s="381"/>
      <c r="M63" s="381"/>
      <c r="N63" s="381"/>
      <c r="O63" s="381"/>
      <c r="P63" s="381"/>
      <c r="Q63" s="381"/>
      <c r="R63" s="381"/>
      <c r="S63" s="381"/>
      <c r="T63" s="381"/>
      <c r="U63" s="381"/>
      <c r="V63" s="381"/>
      <c r="W63" s="381"/>
      <c r="X63" s="381"/>
    </row>
    <row r="64">
      <c r="A64" s="381"/>
      <c r="B64" s="381"/>
      <c r="C64" s="381"/>
      <c r="D64" s="381"/>
      <c r="E64" s="381"/>
      <c r="F64" s="381"/>
      <c r="G64" s="381"/>
      <c r="H64" s="381"/>
      <c r="I64" s="381"/>
      <c r="J64" s="381"/>
      <c r="K64" s="381"/>
      <c r="L64" s="381"/>
      <c r="M64" s="381"/>
      <c r="N64" s="381"/>
      <c r="O64" s="381"/>
      <c r="P64" s="381"/>
      <c r="Q64" s="381"/>
      <c r="R64" s="381"/>
      <c r="S64" s="381"/>
      <c r="T64" s="381"/>
      <c r="U64" s="381"/>
      <c r="V64" s="381"/>
      <c r="W64" s="381"/>
      <c r="X64" s="381"/>
    </row>
    <row r="65">
      <c r="A65" s="381"/>
      <c r="B65" s="381"/>
      <c r="C65" s="381"/>
      <c r="D65" s="381"/>
      <c r="E65" s="381"/>
      <c r="F65" s="381"/>
      <c r="G65" s="381"/>
      <c r="H65" s="381"/>
      <c r="I65" s="381"/>
      <c r="J65" s="381"/>
      <c r="K65" s="381"/>
      <c r="L65" s="381"/>
      <c r="M65" s="381"/>
      <c r="N65" s="381"/>
      <c r="O65" s="381"/>
      <c r="P65" s="381"/>
      <c r="Q65" s="381"/>
      <c r="R65" s="381"/>
      <c r="S65" s="381"/>
      <c r="T65" s="381"/>
      <c r="U65" s="381"/>
      <c r="V65" s="381"/>
      <c r="W65" s="381"/>
      <c r="X65" s="381"/>
    </row>
    <row r="66">
      <c r="A66" s="381"/>
      <c r="B66" s="381"/>
      <c r="C66" s="381"/>
      <c r="D66" s="381"/>
      <c r="E66" s="381"/>
      <c r="F66" s="381"/>
      <c r="G66" s="381"/>
      <c r="H66" s="381"/>
      <c r="I66" s="381"/>
      <c r="J66" s="381"/>
      <c r="K66" s="381"/>
      <c r="L66" s="381"/>
      <c r="M66" s="381"/>
      <c r="N66" s="381"/>
      <c r="O66" s="381"/>
      <c r="P66" s="381"/>
      <c r="Q66" s="381"/>
      <c r="R66" s="381"/>
      <c r="S66" s="381"/>
      <c r="T66" s="381"/>
      <c r="U66" s="381"/>
      <c r="V66" s="381"/>
      <c r="W66" s="381"/>
      <c r="X66" s="381"/>
    </row>
    <row r="67">
      <c r="A67" s="381"/>
      <c r="B67" s="381"/>
      <c r="C67" s="381"/>
      <c r="D67" s="381"/>
      <c r="E67" s="381"/>
      <c r="F67" s="381"/>
      <c r="G67" s="381"/>
      <c r="H67" s="381"/>
      <c r="I67" s="381"/>
      <c r="J67" s="381"/>
      <c r="K67" s="381"/>
      <c r="L67" s="381"/>
      <c r="M67" s="381"/>
      <c r="N67" s="381"/>
      <c r="O67" s="381"/>
      <c r="P67" s="381"/>
      <c r="Q67" s="381"/>
      <c r="R67" s="381"/>
      <c r="S67" s="381"/>
      <c r="T67" s="381"/>
      <c r="U67" s="381"/>
      <c r="V67" s="381"/>
      <c r="W67" s="381"/>
      <c r="X67" s="381"/>
    </row>
    <row r="68">
      <c r="A68" s="381"/>
      <c r="B68" s="381"/>
      <c r="C68" s="381"/>
      <c r="D68" s="381"/>
      <c r="E68" s="381"/>
      <c r="F68" s="381"/>
      <c r="G68" s="381"/>
      <c r="H68" s="381"/>
      <c r="I68" s="381"/>
      <c r="J68" s="381"/>
      <c r="K68" s="381"/>
      <c r="L68" s="381"/>
      <c r="M68" s="381"/>
      <c r="N68" s="381"/>
      <c r="O68" s="381"/>
      <c r="P68" s="381"/>
      <c r="Q68" s="381"/>
      <c r="R68" s="381"/>
      <c r="S68" s="381"/>
      <c r="T68" s="381"/>
      <c r="U68" s="381"/>
      <c r="V68" s="381"/>
      <c r="W68" s="381"/>
      <c r="X68" s="381"/>
    </row>
    <row r="69">
      <c r="A69" s="381"/>
      <c r="B69" s="381"/>
      <c r="C69" s="381"/>
      <c r="D69" s="381"/>
      <c r="E69" s="381"/>
      <c r="F69" s="381"/>
      <c r="G69" s="381"/>
      <c r="H69" s="381"/>
      <c r="I69" s="381"/>
      <c r="J69" s="381"/>
      <c r="K69" s="381"/>
      <c r="L69" s="381"/>
      <c r="M69" s="381"/>
      <c r="N69" s="381"/>
      <c r="O69" s="381"/>
      <c r="P69" s="381"/>
      <c r="Q69" s="381"/>
      <c r="R69" s="381"/>
      <c r="S69" s="381"/>
      <c r="T69" s="381"/>
      <c r="U69" s="381"/>
      <c r="V69" s="381"/>
      <c r="W69" s="381"/>
      <c r="X69" s="381"/>
    </row>
    <row r="70">
      <c r="A70" s="381"/>
      <c r="B70" s="381"/>
      <c r="C70" s="381"/>
      <c r="D70" s="381"/>
      <c r="E70" s="381"/>
      <c r="F70" s="381"/>
      <c r="G70" s="381"/>
      <c r="H70" s="381"/>
      <c r="I70" s="381"/>
      <c r="J70" s="381"/>
      <c r="K70" s="381"/>
      <c r="L70" s="381"/>
      <c r="M70" s="381"/>
      <c r="N70" s="381"/>
      <c r="O70" s="381"/>
      <c r="P70" s="381"/>
      <c r="Q70" s="381"/>
      <c r="R70" s="381"/>
      <c r="S70" s="381"/>
      <c r="T70" s="381"/>
      <c r="U70" s="381"/>
      <c r="V70" s="381"/>
      <c r="W70" s="381"/>
      <c r="X70" s="381"/>
    </row>
    <row r="71">
      <c r="A71" s="381"/>
      <c r="B71" s="381"/>
      <c r="C71" s="381"/>
      <c r="D71" s="381"/>
      <c r="E71" s="381"/>
      <c r="F71" s="381"/>
      <c r="G71" s="381"/>
      <c r="H71" s="381"/>
      <c r="I71" s="381"/>
      <c r="J71" s="381"/>
      <c r="K71" s="381"/>
      <c r="L71" s="381"/>
      <c r="M71" s="381"/>
      <c r="N71" s="381"/>
      <c r="O71" s="381"/>
      <c r="P71" s="381"/>
      <c r="Q71" s="381"/>
      <c r="R71" s="381"/>
      <c r="S71" s="381"/>
      <c r="T71" s="381"/>
      <c r="U71" s="381"/>
      <c r="V71" s="381"/>
      <c r="W71" s="381"/>
      <c r="X71" s="381"/>
    </row>
    <row r="72">
      <c r="A72" s="381"/>
      <c r="B72" s="381"/>
      <c r="C72" s="381"/>
      <c r="D72" s="381"/>
      <c r="E72" s="381"/>
      <c r="F72" s="381"/>
      <c r="G72" s="381"/>
      <c r="H72" s="381"/>
      <c r="I72" s="381"/>
      <c r="J72" s="381"/>
      <c r="K72" s="381"/>
      <c r="L72" s="381"/>
      <c r="M72" s="381"/>
      <c r="N72" s="381"/>
      <c r="O72" s="381"/>
      <c r="P72" s="381"/>
      <c r="Q72" s="381"/>
      <c r="R72" s="381"/>
      <c r="S72" s="381"/>
      <c r="T72" s="381"/>
      <c r="U72" s="381"/>
      <c r="V72" s="381"/>
      <c r="W72" s="381"/>
      <c r="X72" s="381"/>
    </row>
    <row r="73">
      <c r="A73" s="381"/>
      <c r="B73" s="381"/>
      <c r="C73" s="381"/>
      <c r="D73" s="381"/>
      <c r="E73" s="381"/>
      <c r="F73" s="381"/>
      <c r="G73" s="381"/>
      <c r="H73" s="381"/>
      <c r="I73" s="381"/>
      <c r="J73" s="381"/>
      <c r="K73" s="381"/>
      <c r="L73" s="381"/>
      <c r="M73" s="381"/>
      <c r="N73" s="381"/>
      <c r="O73" s="381"/>
      <c r="P73" s="381"/>
      <c r="Q73" s="381"/>
      <c r="R73" s="381"/>
      <c r="S73" s="381"/>
      <c r="T73" s="381"/>
      <c r="U73" s="381"/>
      <c r="V73" s="381"/>
      <c r="W73" s="381"/>
      <c r="X73" s="381"/>
    </row>
    <row r="74">
      <c r="A74" s="381"/>
      <c r="B74" s="381"/>
      <c r="C74" s="381"/>
      <c r="D74" s="381"/>
      <c r="E74" s="381"/>
      <c r="F74" s="381"/>
      <c r="G74" s="381"/>
      <c r="H74" s="381"/>
      <c r="I74" s="381"/>
      <c r="J74" s="381"/>
      <c r="K74" s="381"/>
      <c r="L74" s="381"/>
      <c r="M74" s="381"/>
      <c r="N74" s="381"/>
      <c r="O74" s="381"/>
      <c r="P74" s="381"/>
      <c r="Q74" s="381"/>
      <c r="R74" s="381"/>
      <c r="S74" s="381"/>
      <c r="T74" s="381"/>
      <c r="U74" s="381"/>
      <c r="V74" s="381"/>
      <c r="W74" s="381"/>
      <c r="X74" s="381"/>
    </row>
    <row r="75">
      <c r="A75" s="381"/>
      <c r="B75" s="381"/>
      <c r="C75" s="381"/>
      <c r="D75" s="381"/>
      <c r="E75" s="381"/>
      <c r="F75" s="381"/>
      <c r="G75" s="381"/>
      <c r="H75" s="381"/>
      <c r="I75" s="381"/>
      <c r="J75" s="381"/>
      <c r="K75" s="381"/>
      <c r="L75" s="381"/>
      <c r="M75" s="381"/>
      <c r="N75" s="381"/>
      <c r="O75" s="381"/>
      <c r="P75" s="381"/>
      <c r="Q75" s="381"/>
      <c r="R75" s="381"/>
      <c r="S75" s="381"/>
      <c r="T75" s="381"/>
      <c r="U75" s="381"/>
      <c r="V75" s="381"/>
      <c r="W75" s="381"/>
      <c r="X75" s="381"/>
    </row>
    <row r="76">
      <c r="A76" s="381"/>
      <c r="B76" s="381"/>
      <c r="C76" s="381"/>
      <c r="D76" s="381"/>
      <c r="E76" s="381"/>
      <c r="F76" s="381"/>
      <c r="G76" s="381"/>
      <c r="H76" s="381"/>
      <c r="I76" s="381"/>
      <c r="J76" s="381"/>
      <c r="K76" s="381"/>
      <c r="L76" s="381"/>
      <c r="M76" s="381"/>
      <c r="N76" s="381"/>
      <c r="O76" s="381"/>
      <c r="P76" s="381"/>
      <c r="Q76" s="381"/>
      <c r="R76" s="381"/>
      <c r="S76" s="381"/>
      <c r="T76" s="381"/>
      <c r="U76" s="381"/>
      <c r="V76" s="381"/>
      <c r="W76" s="381"/>
      <c r="X76" s="381"/>
    </row>
    <row r="77">
      <c r="A77" s="381"/>
      <c r="B77" s="381"/>
      <c r="C77" s="381"/>
      <c r="D77" s="381"/>
      <c r="E77" s="381"/>
      <c r="F77" s="381"/>
      <c r="G77" s="381"/>
      <c r="H77" s="381"/>
      <c r="I77" s="381"/>
      <c r="J77" s="381"/>
      <c r="K77" s="381"/>
      <c r="L77" s="381"/>
      <c r="M77" s="381"/>
      <c r="N77" s="381"/>
      <c r="O77" s="381"/>
      <c r="P77" s="381"/>
      <c r="Q77" s="381"/>
      <c r="R77" s="381"/>
      <c r="S77" s="381"/>
      <c r="T77" s="381"/>
      <c r="U77" s="381"/>
      <c r="V77" s="381"/>
      <c r="W77" s="381"/>
      <c r="X77" s="381"/>
    </row>
    <row r="78">
      <c r="A78" s="381"/>
      <c r="B78" s="381"/>
      <c r="C78" s="381"/>
      <c r="D78" s="381"/>
      <c r="E78" s="381"/>
      <c r="F78" s="381"/>
      <c r="G78" s="381"/>
      <c r="H78" s="381"/>
      <c r="I78" s="381"/>
      <c r="J78" s="381"/>
      <c r="K78" s="381"/>
      <c r="L78" s="381"/>
      <c r="M78" s="381"/>
      <c r="N78" s="381"/>
      <c r="O78" s="381"/>
      <c r="P78" s="381"/>
      <c r="Q78" s="381"/>
      <c r="R78" s="381"/>
      <c r="S78" s="381"/>
      <c r="T78" s="381"/>
      <c r="U78" s="381"/>
      <c r="V78" s="381"/>
      <c r="W78" s="381"/>
      <c r="X78" s="381"/>
    </row>
    <row r="79">
      <c r="A79" s="381"/>
      <c r="B79" s="381"/>
      <c r="C79" s="381"/>
      <c r="D79" s="381"/>
      <c r="E79" s="381"/>
      <c r="F79" s="381"/>
      <c r="G79" s="381"/>
      <c r="H79" s="381"/>
      <c r="I79" s="381"/>
      <c r="J79" s="381"/>
      <c r="K79" s="381"/>
      <c r="L79" s="381"/>
      <c r="M79" s="381"/>
      <c r="N79" s="381"/>
      <c r="O79" s="381"/>
      <c r="P79" s="381"/>
      <c r="Q79" s="381"/>
      <c r="R79" s="381"/>
      <c r="S79" s="381"/>
      <c r="T79" s="381"/>
      <c r="U79" s="381"/>
      <c r="V79" s="381"/>
      <c r="W79" s="381"/>
      <c r="X79" s="381"/>
    </row>
    <row r="80">
      <c r="A80" s="381"/>
      <c r="B80" s="381"/>
      <c r="C80" s="381"/>
      <c r="D80" s="381"/>
      <c r="E80" s="381"/>
      <c r="F80" s="381"/>
      <c r="G80" s="381"/>
      <c r="H80" s="381"/>
      <c r="I80" s="381"/>
      <c r="J80" s="381"/>
      <c r="K80" s="381"/>
      <c r="L80" s="381"/>
      <c r="M80" s="381"/>
      <c r="N80" s="381"/>
      <c r="O80" s="381"/>
      <c r="P80" s="381"/>
      <c r="Q80" s="381"/>
      <c r="R80" s="381"/>
      <c r="S80" s="381"/>
      <c r="T80" s="381"/>
      <c r="U80" s="381"/>
      <c r="V80" s="381"/>
      <c r="W80" s="381"/>
      <c r="X80" s="381"/>
    </row>
    <row r="81">
      <c r="A81" s="381"/>
      <c r="B81" s="381"/>
      <c r="C81" s="381"/>
      <c r="D81" s="381"/>
      <c r="E81" s="381"/>
      <c r="F81" s="381"/>
      <c r="G81" s="381"/>
      <c r="H81" s="381"/>
      <c r="I81" s="381"/>
      <c r="J81" s="381"/>
      <c r="K81" s="381"/>
      <c r="L81" s="381"/>
      <c r="M81" s="381"/>
      <c r="N81" s="381"/>
      <c r="O81" s="381"/>
      <c r="P81" s="381"/>
      <c r="Q81" s="381"/>
      <c r="R81" s="381"/>
      <c r="S81" s="381"/>
      <c r="T81" s="381"/>
      <c r="U81" s="381"/>
      <c r="V81" s="381"/>
      <c r="W81" s="381"/>
      <c r="X81" s="381"/>
    </row>
    <row r="82">
      <c r="A82" s="381"/>
      <c r="B82" s="381"/>
      <c r="C82" s="381"/>
      <c r="D82" s="381"/>
      <c r="E82" s="381"/>
      <c r="F82" s="381"/>
      <c r="G82" s="381"/>
      <c r="H82" s="381"/>
      <c r="I82" s="381"/>
      <c r="J82" s="381"/>
      <c r="K82" s="381"/>
      <c r="L82" s="381"/>
      <c r="M82" s="381"/>
      <c r="N82" s="381"/>
      <c r="O82" s="381"/>
      <c r="P82" s="381"/>
      <c r="Q82" s="381"/>
      <c r="R82" s="381"/>
      <c r="S82" s="381"/>
      <c r="T82" s="381"/>
      <c r="U82" s="381"/>
      <c r="V82" s="381"/>
      <c r="W82" s="381"/>
      <c r="X82" s="381"/>
    </row>
    <row r="83">
      <c r="A83" s="381"/>
      <c r="B83" s="381"/>
      <c r="C83" s="381"/>
      <c r="D83" s="381"/>
      <c r="E83" s="381"/>
      <c r="F83" s="381"/>
      <c r="G83" s="381"/>
      <c r="H83" s="381"/>
      <c r="I83" s="381"/>
      <c r="J83" s="381"/>
      <c r="K83" s="381"/>
      <c r="L83" s="381"/>
      <c r="M83" s="381"/>
      <c r="N83" s="381"/>
      <c r="O83" s="381"/>
      <c r="P83" s="381"/>
      <c r="Q83" s="381"/>
      <c r="R83" s="381"/>
      <c r="S83" s="381"/>
      <c r="T83" s="381"/>
      <c r="U83" s="381"/>
      <c r="V83" s="381"/>
      <c r="W83" s="381"/>
      <c r="X83" s="381"/>
    </row>
    <row r="84">
      <c r="A84" s="381"/>
      <c r="B84" s="381"/>
      <c r="C84" s="381"/>
      <c r="D84" s="381"/>
      <c r="E84" s="381"/>
      <c r="F84" s="381"/>
      <c r="G84" s="381"/>
      <c r="H84" s="381"/>
      <c r="I84" s="381"/>
      <c r="J84" s="381"/>
      <c r="K84" s="381"/>
      <c r="L84" s="381"/>
      <c r="M84" s="381"/>
      <c r="N84" s="381"/>
      <c r="O84" s="381"/>
      <c r="P84" s="381"/>
      <c r="Q84" s="381"/>
      <c r="R84" s="381"/>
      <c r="S84" s="381"/>
      <c r="T84" s="381"/>
      <c r="U84" s="381"/>
      <c r="V84" s="381"/>
      <c r="W84" s="381"/>
      <c r="X84" s="381"/>
    </row>
    <row r="85">
      <c r="A85" s="381"/>
      <c r="B85" s="381"/>
      <c r="C85" s="381"/>
      <c r="D85" s="381"/>
      <c r="E85" s="381"/>
      <c r="F85" s="381"/>
      <c r="G85" s="381"/>
      <c r="H85" s="381"/>
      <c r="I85" s="381"/>
      <c r="J85" s="381"/>
      <c r="K85" s="381"/>
      <c r="L85" s="381"/>
      <c r="M85" s="381"/>
      <c r="N85" s="381"/>
      <c r="O85" s="381"/>
      <c r="P85" s="381"/>
      <c r="Q85" s="381"/>
      <c r="R85" s="381"/>
      <c r="S85" s="381"/>
      <c r="T85" s="381"/>
      <c r="U85" s="381"/>
      <c r="V85" s="381"/>
      <c r="W85" s="381"/>
      <c r="X85" s="381"/>
    </row>
    <row r="86">
      <c r="A86" s="381"/>
      <c r="B86" s="381"/>
      <c r="C86" s="381"/>
      <c r="D86" s="381"/>
      <c r="E86" s="381"/>
      <c r="F86" s="381"/>
      <c r="G86" s="381"/>
      <c r="H86" s="381"/>
      <c r="I86" s="381"/>
      <c r="J86" s="381"/>
      <c r="K86" s="381"/>
      <c r="L86" s="381"/>
      <c r="M86" s="381"/>
      <c r="N86" s="381"/>
      <c r="O86" s="381"/>
      <c r="P86" s="381"/>
      <c r="Q86" s="381"/>
      <c r="R86" s="381"/>
      <c r="S86" s="381"/>
      <c r="T86" s="381"/>
      <c r="U86" s="381"/>
      <c r="V86" s="381"/>
      <c r="W86" s="381"/>
      <c r="X86" s="381"/>
    </row>
    <row r="87">
      <c r="A87" s="381"/>
      <c r="B87" s="381"/>
      <c r="C87" s="381"/>
      <c r="D87" s="381"/>
      <c r="E87" s="381"/>
      <c r="F87" s="381"/>
      <c r="G87" s="381"/>
      <c r="H87" s="381"/>
      <c r="I87" s="381"/>
      <c r="J87" s="381"/>
      <c r="K87" s="381"/>
      <c r="L87" s="381"/>
      <c r="M87" s="381"/>
      <c r="N87" s="381"/>
      <c r="O87" s="381"/>
      <c r="P87" s="381"/>
      <c r="Q87" s="381"/>
      <c r="R87" s="381"/>
      <c r="S87" s="381"/>
      <c r="T87" s="381"/>
      <c r="U87" s="381"/>
      <c r="V87" s="381"/>
      <c r="W87" s="381"/>
      <c r="X87" s="381"/>
    </row>
    <row r="88">
      <c r="A88" s="381"/>
      <c r="B88" s="381"/>
      <c r="C88" s="381"/>
      <c r="D88" s="381"/>
      <c r="E88" s="381"/>
      <c r="F88" s="381"/>
      <c r="G88" s="381"/>
      <c r="H88" s="381"/>
      <c r="I88" s="381"/>
      <c r="J88" s="381"/>
      <c r="K88" s="381"/>
      <c r="L88" s="381"/>
      <c r="M88" s="381"/>
      <c r="N88" s="381"/>
      <c r="O88" s="381"/>
      <c r="P88" s="381"/>
      <c r="Q88" s="381"/>
      <c r="R88" s="381"/>
      <c r="S88" s="381"/>
      <c r="T88" s="381"/>
      <c r="U88" s="381"/>
      <c r="V88" s="381"/>
      <c r="W88" s="381"/>
      <c r="X88" s="381"/>
    </row>
    <row r="89">
      <c r="A89" s="381"/>
      <c r="B89" s="381"/>
      <c r="C89" s="381"/>
      <c r="D89" s="381"/>
      <c r="E89" s="381"/>
      <c r="F89" s="381"/>
      <c r="G89" s="381"/>
      <c r="H89" s="381"/>
      <c r="I89" s="381"/>
      <c r="J89" s="381"/>
      <c r="K89" s="381"/>
      <c r="L89" s="381"/>
      <c r="M89" s="381"/>
      <c r="N89" s="381"/>
      <c r="O89" s="381"/>
      <c r="P89" s="381"/>
      <c r="Q89" s="381"/>
      <c r="R89" s="381"/>
      <c r="S89" s="381"/>
      <c r="T89" s="381"/>
      <c r="U89" s="381"/>
      <c r="V89" s="381"/>
      <c r="W89" s="381"/>
      <c r="X89" s="381"/>
    </row>
    <row r="90">
      <c r="A90" s="381"/>
      <c r="B90" s="381"/>
      <c r="C90" s="381"/>
      <c r="D90" s="381"/>
      <c r="E90" s="381"/>
      <c r="F90" s="381"/>
      <c r="G90" s="381"/>
      <c r="H90" s="381"/>
      <c r="I90" s="381"/>
      <c r="J90" s="381"/>
      <c r="K90" s="381"/>
      <c r="L90" s="381"/>
      <c r="M90" s="381"/>
      <c r="N90" s="381"/>
      <c r="O90" s="381"/>
      <c r="P90" s="381"/>
      <c r="Q90" s="381"/>
      <c r="R90" s="381"/>
      <c r="S90" s="381"/>
      <c r="T90" s="381"/>
      <c r="U90" s="381"/>
      <c r="V90" s="381"/>
      <c r="W90" s="381"/>
      <c r="X90" s="381"/>
    </row>
    <row r="91">
      <c r="A91" s="381"/>
      <c r="B91" s="381"/>
      <c r="C91" s="381"/>
      <c r="D91" s="381"/>
      <c r="E91" s="381"/>
      <c r="F91" s="381"/>
      <c r="G91" s="381"/>
      <c r="H91" s="381"/>
      <c r="I91" s="381"/>
      <c r="J91" s="381"/>
      <c r="K91" s="381"/>
      <c r="L91" s="381"/>
      <c r="M91" s="381"/>
      <c r="N91" s="381"/>
      <c r="O91" s="381"/>
      <c r="P91" s="381"/>
      <c r="Q91" s="381"/>
      <c r="R91" s="381"/>
      <c r="S91" s="381"/>
      <c r="T91" s="381"/>
      <c r="U91" s="381"/>
      <c r="V91" s="381"/>
      <c r="W91" s="381"/>
      <c r="X91" s="381"/>
    </row>
    <row r="92">
      <c r="A92" s="381"/>
      <c r="B92" s="381"/>
      <c r="C92" s="381"/>
      <c r="D92" s="381"/>
      <c r="E92" s="381"/>
      <c r="F92" s="381"/>
      <c r="G92" s="381"/>
      <c r="H92" s="381"/>
      <c r="I92" s="381"/>
      <c r="J92" s="381"/>
      <c r="K92" s="381"/>
      <c r="L92" s="381"/>
      <c r="M92" s="381"/>
      <c r="N92" s="381"/>
      <c r="O92" s="381"/>
      <c r="P92" s="381"/>
      <c r="Q92" s="381"/>
      <c r="R92" s="381"/>
      <c r="S92" s="381"/>
      <c r="T92" s="381"/>
      <c r="U92" s="381"/>
      <c r="V92" s="381"/>
      <c r="W92" s="381"/>
      <c r="X92" s="381"/>
    </row>
    <row r="93">
      <c r="A93" s="381"/>
      <c r="B93" s="381"/>
      <c r="C93" s="381"/>
      <c r="D93" s="381"/>
      <c r="E93" s="381"/>
      <c r="F93" s="381"/>
      <c r="G93" s="381"/>
      <c r="H93" s="381"/>
      <c r="I93" s="381"/>
      <c r="J93" s="381"/>
      <c r="K93" s="381"/>
      <c r="L93" s="381"/>
      <c r="M93" s="381"/>
      <c r="N93" s="381"/>
      <c r="O93" s="381"/>
      <c r="P93" s="381"/>
      <c r="Q93" s="381"/>
      <c r="R93" s="381"/>
      <c r="S93" s="381"/>
      <c r="T93" s="381"/>
      <c r="U93" s="381"/>
      <c r="V93" s="381"/>
      <c r="W93" s="381"/>
      <c r="X93" s="381"/>
    </row>
    <row r="94">
      <c r="A94" s="381"/>
      <c r="B94" s="381"/>
      <c r="C94" s="381"/>
      <c r="D94" s="381"/>
      <c r="E94" s="381"/>
      <c r="F94" s="381"/>
      <c r="G94" s="381"/>
      <c r="H94" s="381"/>
      <c r="I94" s="381"/>
      <c r="J94" s="381"/>
      <c r="K94" s="381"/>
      <c r="L94" s="381"/>
      <c r="M94" s="381"/>
      <c r="N94" s="381"/>
      <c r="O94" s="381"/>
      <c r="P94" s="381"/>
      <c r="Q94" s="381"/>
      <c r="R94" s="381"/>
      <c r="S94" s="381"/>
      <c r="T94" s="381"/>
      <c r="U94" s="381"/>
      <c r="V94" s="381"/>
      <c r="W94" s="381"/>
      <c r="X94" s="381"/>
    </row>
    <row r="95">
      <c r="A95" s="381"/>
      <c r="B95" s="381"/>
      <c r="C95" s="381"/>
      <c r="D95" s="381"/>
      <c r="E95" s="381"/>
      <c r="F95" s="381"/>
      <c r="G95" s="381"/>
      <c r="H95" s="381"/>
      <c r="I95" s="381"/>
      <c r="J95" s="381"/>
      <c r="K95" s="381"/>
      <c r="L95" s="381"/>
      <c r="M95" s="381"/>
      <c r="N95" s="381"/>
      <c r="O95" s="381"/>
      <c r="P95" s="381"/>
      <c r="Q95" s="381"/>
      <c r="R95" s="381"/>
      <c r="S95" s="381"/>
      <c r="T95" s="381"/>
      <c r="U95" s="381"/>
      <c r="V95" s="381"/>
      <c r="W95" s="381"/>
      <c r="X95" s="381"/>
    </row>
    <row r="96">
      <c r="A96" s="381"/>
      <c r="B96" s="381"/>
      <c r="C96" s="381"/>
      <c r="D96" s="381"/>
      <c r="E96" s="381"/>
      <c r="F96" s="381"/>
      <c r="G96" s="381"/>
      <c r="H96" s="381"/>
      <c r="I96" s="381"/>
      <c r="J96" s="381"/>
      <c r="K96" s="381"/>
      <c r="L96" s="381"/>
      <c r="M96" s="381"/>
      <c r="N96" s="381"/>
      <c r="O96" s="381"/>
      <c r="P96" s="381"/>
      <c r="Q96" s="381"/>
      <c r="R96" s="381"/>
      <c r="S96" s="381"/>
      <c r="T96" s="381"/>
      <c r="U96" s="381"/>
      <c r="V96" s="381"/>
      <c r="W96" s="381"/>
      <c r="X96" s="381"/>
    </row>
    <row r="97">
      <c r="A97" s="381"/>
      <c r="B97" s="381"/>
      <c r="C97" s="381"/>
      <c r="D97" s="381"/>
      <c r="E97" s="381"/>
      <c r="F97" s="381"/>
      <c r="G97" s="381"/>
      <c r="H97" s="381"/>
      <c r="I97" s="381"/>
      <c r="J97" s="381"/>
      <c r="K97" s="381"/>
      <c r="L97" s="381"/>
      <c r="M97" s="381"/>
      <c r="N97" s="381"/>
      <c r="O97" s="381"/>
      <c r="P97" s="381"/>
      <c r="Q97" s="381"/>
      <c r="R97" s="381"/>
      <c r="S97" s="381"/>
      <c r="T97" s="381"/>
      <c r="U97" s="381"/>
      <c r="V97" s="381"/>
      <c r="W97" s="381"/>
      <c r="X97" s="381"/>
    </row>
    <row r="98">
      <c r="A98" s="381"/>
      <c r="B98" s="381"/>
      <c r="C98" s="381"/>
      <c r="D98" s="381"/>
      <c r="E98" s="381"/>
      <c r="F98" s="381"/>
      <c r="G98" s="381"/>
      <c r="H98" s="381"/>
      <c r="I98" s="381"/>
      <c r="J98" s="381"/>
      <c r="K98" s="381"/>
      <c r="L98" s="381"/>
      <c r="M98" s="381"/>
      <c r="N98" s="381"/>
      <c r="O98" s="381"/>
      <c r="P98" s="381"/>
      <c r="Q98" s="381"/>
      <c r="R98" s="381"/>
      <c r="S98" s="381"/>
      <c r="T98" s="381"/>
      <c r="U98" s="381"/>
      <c r="V98" s="381"/>
      <c r="W98" s="381"/>
      <c r="X98" s="381"/>
    </row>
    <row r="99">
      <c r="A99" s="381"/>
      <c r="B99" s="381"/>
      <c r="C99" s="381"/>
      <c r="D99" s="381"/>
      <c r="E99" s="381"/>
      <c r="F99" s="381"/>
      <c r="G99" s="381"/>
      <c r="H99" s="381"/>
      <c r="I99" s="381"/>
      <c r="J99" s="381"/>
      <c r="K99" s="381"/>
      <c r="L99" s="381"/>
      <c r="M99" s="381"/>
      <c r="N99" s="381"/>
      <c r="O99" s="381"/>
      <c r="P99" s="381"/>
      <c r="Q99" s="381"/>
      <c r="R99" s="381"/>
      <c r="S99" s="381"/>
      <c r="T99" s="381"/>
      <c r="U99" s="381"/>
      <c r="V99" s="381"/>
      <c r="W99" s="381"/>
      <c r="X99" s="381"/>
    </row>
    <row r="100">
      <c r="A100" s="381"/>
      <c r="B100" s="381"/>
      <c r="C100" s="381"/>
      <c r="D100" s="381"/>
      <c r="E100" s="381"/>
      <c r="F100" s="381"/>
      <c r="G100" s="381"/>
      <c r="H100" s="381"/>
      <c r="I100" s="381"/>
      <c r="J100" s="381"/>
      <c r="K100" s="381"/>
      <c r="L100" s="381"/>
      <c r="M100" s="381"/>
      <c r="N100" s="381"/>
      <c r="O100" s="381"/>
      <c r="P100" s="381"/>
      <c r="Q100" s="381"/>
      <c r="R100" s="381"/>
      <c r="S100" s="381"/>
      <c r="T100" s="381"/>
      <c r="U100" s="381"/>
      <c r="V100" s="381"/>
      <c r="W100" s="381"/>
      <c r="X100" s="381"/>
    </row>
    <row r="101">
      <c r="A101" s="381"/>
      <c r="B101" s="381"/>
      <c r="C101" s="381"/>
      <c r="D101" s="381"/>
      <c r="E101" s="381"/>
      <c r="F101" s="381"/>
      <c r="G101" s="381"/>
      <c r="H101" s="381"/>
      <c r="I101" s="381"/>
      <c r="J101" s="381"/>
      <c r="K101" s="381"/>
      <c r="L101" s="381"/>
      <c r="M101" s="381"/>
      <c r="N101" s="381"/>
      <c r="O101" s="381"/>
      <c r="P101" s="381"/>
      <c r="Q101" s="381"/>
      <c r="R101" s="381"/>
      <c r="S101" s="381"/>
      <c r="T101" s="381"/>
      <c r="U101" s="381"/>
      <c r="V101" s="381"/>
      <c r="W101" s="381"/>
      <c r="X101" s="381"/>
    </row>
    <row r="102">
      <c r="A102" s="381"/>
      <c r="B102" s="381"/>
      <c r="C102" s="381"/>
      <c r="D102" s="381"/>
      <c r="E102" s="381"/>
      <c r="F102" s="381"/>
      <c r="G102" s="381"/>
      <c r="H102" s="381"/>
      <c r="I102" s="381"/>
      <c r="J102" s="381"/>
      <c r="K102" s="381"/>
      <c r="L102" s="381"/>
      <c r="M102" s="381"/>
      <c r="N102" s="381"/>
      <c r="O102" s="381"/>
      <c r="P102" s="381"/>
      <c r="Q102" s="381"/>
      <c r="R102" s="381"/>
      <c r="S102" s="381"/>
      <c r="T102" s="381"/>
      <c r="U102" s="381"/>
      <c r="V102" s="381"/>
      <c r="W102" s="381"/>
      <c r="X102" s="381"/>
    </row>
    <row r="103">
      <c r="A103" s="381"/>
      <c r="B103" s="381"/>
      <c r="C103" s="381"/>
      <c r="D103" s="381"/>
      <c r="E103" s="381"/>
      <c r="F103" s="381"/>
      <c r="G103" s="381"/>
      <c r="H103" s="381"/>
      <c r="I103" s="381"/>
      <c r="J103" s="381"/>
      <c r="K103" s="381"/>
      <c r="L103" s="381"/>
      <c r="M103" s="381"/>
      <c r="N103" s="381"/>
      <c r="O103" s="381"/>
      <c r="P103" s="381"/>
      <c r="Q103" s="381"/>
      <c r="R103" s="381"/>
      <c r="S103" s="381"/>
      <c r="T103" s="381"/>
      <c r="U103" s="381"/>
      <c r="V103" s="381"/>
      <c r="W103" s="381"/>
      <c r="X103" s="381"/>
    </row>
    <row r="104">
      <c r="A104" s="381"/>
      <c r="B104" s="381"/>
      <c r="C104" s="381"/>
      <c r="D104" s="381"/>
      <c r="E104" s="381"/>
      <c r="F104" s="381"/>
      <c r="G104" s="381"/>
      <c r="H104" s="381"/>
      <c r="I104" s="381"/>
      <c r="J104" s="381"/>
      <c r="K104" s="381"/>
      <c r="L104" s="381"/>
      <c r="M104" s="381"/>
      <c r="N104" s="381"/>
      <c r="O104" s="381"/>
      <c r="P104" s="381"/>
      <c r="Q104" s="381"/>
      <c r="R104" s="381"/>
      <c r="S104" s="381"/>
      <c r="T104" s="381"/>
      <c r="U104" s="381"/>
      <c r="V104" s="381"/>
      <c r="W104" s="381"/>
      <c r="X104" s="381"/>
    </row>
    <row r="105">
      <c r="A105" s="381"/>
      <c r="B105" s="381"/>
      <c r="C105" s="381"/>
      <c r="D105" s="381"/>
      <c r="E105" s="381"/>
      <c r="F105" s="381"/>
      <c r="G105" s="381"/>
      <c r="H105" s="381"/>
      <c r="I105" s="381"/>
      <c r="J105" s="381"/>
      <c r="K105" s="381"/>
      <c r="L105" s="381"/>
      <c r="M105" s="381"/>
      <c r="N105" s="381"/>
      <c r="O105" s="381"/>
      <c r="P105" s="381"/>
      <c r="Q105" s="381"/>
      <c r="R105" s="381"/>
      <c r="S105" s="381"/>
      <c r="T105" s="381"/>
      <c r="U105" s="381"/>
      <c r="V105" s="381"/>
      <c r="W105" s="381"/>
      <c r="X105" s="381"/>
    </row>
    <row r="106">
      <c r="A106" s="381"/>
      <c r="B106" s="381"/>
      <c r="C106" s="381"/>
      <c r="D106" s="381"/>
      <c r="E106" s="381"/>
      <c r="F106" s="381"/>
      <c r="G106" s="381"/>
      <c r="H106" s="381"/>
      <c r="I106" s="381"/>
      <c r="J106" s="381"/>
      <c r="K106" s="381"/>
      <c r="L106" s="381"/>
      <c r="M106" s="381"/>
      <c r="N106" s="381"/>
      <c r="O106" s="381"/>
      <c r="P106" s="381"/>
      <c r="Q106" s="381"/>
      <c r="R106" s="381"/>
      <c r="S106" s="381"/>
      <c r="T106" s="381"/>
      <c r="U106" s="381"/>
      <c r="V106" s="381"/>
      <c r="W106" s="381"/>
      <c r="X106" s="381"/>
    </row>
    <row r="107">
      <c r="A107" s="381"/>
      <c r="B107" s="381"/>
      <c r="C107" s="381"/>
      <c r="D107" s="381"/>
      <c r="E107" s="381"/>
      <c r="F107" s="381"/>
      <c r="G107" s="381"/>
      <c r="H107" s="381"/>
      <c r="I107" s="381"/>
      <c r="J107" s="381"/>
      <c r="K107" s="381"/>
      <c r="L107" s="381"/>
      <c r="M107" s="381"/>
      <c r="N107" s="381"/>
      <c r="O107" s="381"/>
      <c r="P107" s="381"/>
      <c r="Q107" s="381"/>
      <c r="R107" s="381"/>
      <c r="S107" s="381"/>
      <c r="T107" s="381"/>
      <c r="U107" s="381"/>
      <c r="V107" s="381"/>
      <c r="W107" s="381"/>
      <c r="X107" s="381"/>
    </row>
    <row r="108">
      <c r="A108" s="381"/>
      <c r="B108" s="381"/>
      <c r="C108" s="381"/>
      <c r="D108" s="381"/>
      <c r="E108" s="381"/>
      <c r="F108" s="381"/>
      <c r="G108" s="381"/>
      <c r="H108" s="381"/>
      <c r="I108" s="381"/>
      <c r="J108" s="381"/>
      <c r="K108" s="381"/>
      <c r="L108" s="381"/>
      <c r="M108" s="381"/>
      <c r="N108" s="381"/>
      <c r="O108" s="381"/>
      <c r="P108" s="381"/>
      <c r="Q108" s="381"/>
      <c r="R108" s="381"/>
      <c r="S108" s="381"/>
      <c r="T108" s="381"/>
      <c r="U108" s="381"/>
      <c r="V108" s="381"/>
      <c r="W108" s="381"/>
      <c r="X108" s="381"/>
    </row>
    <row r="109">
      <c r="A109" s="381"/>
      <c r="B109" s="381"/>
      <c r="C109" s="381"/>
      <c r="D109" s="381"/>
      <c r="E109" s="381"/>
      <c r="F109" s="381"/>
      <c r="G109" s="381"/>
      <c r="H109" s="381"/>
      <c r="I109" s="381"/>
      <c r="J109" s="381"/>
      <c r="K109" s="381"/>
      <c r="L109" s="381"/>
      <c r="M109" s="381"/>
      <c r="N109" s="381"/>
      <c r="O109" s="381"/>
      <c r="P109" s="381"/>
      <c r="Q109" s="381"/>
      <c r="R109" s="381"/>
      <c r="S109" s="381"/>
      <c r="T109" s="381"/>
      <c r="U109" s="381"/>
      <c r="V109" s="381"/>
      <c r="W109" s="381"/>
      <c r="X109" s="381"/>
    </row>
    <row r="110">
      <c r="A110" s="381"/>
      <c r="B110" s="381"/>
      <c r="C110" s="381"/>
      <c r="D110" s="381"/>
      <c r="E110" s="381"/>
      <c r="F110" s="381"/>
      <c r="G110" s="381"/>
      <c r="H110" s="381"/>
      <c r="I110" s="381"/>
      <c r="J110" s="381"/>
      <c r="K110" s="381"/>
      <c r="L110" s="381"/>
      <c r="M110" s="381"/>
      <c r="N110" s="381"/>
      <c r="O110" s="381"/>
      <c r="P110" s="381"/>
      <c r="Q110" s="381"/>
      <c r="R110" s="381"/>
      <c r="S110" s="381"/>
      <c r="T110" s="381"/>
      <c r="U110" s="381"/>
      <c r="V110" s="381"/>
      <c r="W110" s="381"/>
      <c r="X110" s="381"/>
    </row>
    <row r="111">
      <c r="A111" s="381"/>
      <c r="B111" s="381"/>
      <c r="C111" s="381"/>
      <c r="D111" s="381"/>
      <c r="E111" s="381"/>
      <c r="F111" s="381"/>
      <c r="G111" s="381"/>
      <c r="H111" s="381"/>
      <c r="I111" s="381"/>
      <c r="J111" s="381"/>
      <c r="K111" s="381"/>
      <c r="L111" s="381"/>
      <c r="M111" s="381"/>
      <c r="N111" s="381"/>
      <c r="O111" s="381"/>
      <c r="P111" s="381"/>
      <c r="Q111" s="381"/>
      <c r="R111" s="381"/>
      <c r="S111" s="381"/>
      <c r="T111" s="381"/>
      <c r="U111" s="381"/>
      <c r="V111" s="381"/>
      <c r="W111" s="381"/>
      <c r="X111" s="381"/>
    </row>
    <row r="112">
      <c r="A112" s="381"/>
      <c r="B112" s="381"/>
      <c r="C112" s="381"/>
      <c r="D112" s="381"/>
      <c r="E112" s="381"/>
      <c r="F112" s="381"/>
      <c r="G112" s="381"/>
      <c r="H112" s="381"/>
      <c r="I112" s="381"/>
      <c r="J112" s="381"/>
      <c r="K112" s="381"/>
      <c r="L112" s="381"/>
      <c r="M112" s="381"/>
      <c r="N112" s="381"/>
      <c r="O112" s="381"/>
      <c r="P112" s="381"/>
      <c r="Q112" s="381"/>
      <c r="R112" s="381"/>
      <c r="S112" s="381"/>
      <c r="T112" s="381"/>
      <c r="U112" s="381"/>
      <c r="V112" s="381"/>
      <c r="W112" s="381"/>
      <c r="X112" s="381"/>
    </row>
    <row r="113">
      <c r="A113" s="381"/>
      <c r="B113" s="381"/>
      <c r="C113" s="381"/>
      <c r="D113" s="381"/>
      <c r="E113" s="381"/>
      <c r="F113" s="381"/>
      <c r="G113" s="381"/>
      <c r="H113" s="381"/>
      <c r="I113" s="381"/>
      <c r="J113" s="381"/>
      <c r="K113" s="381"/>
      <c r="L113" s="381"/>
      <c r="M113" s="381"/>
      <c r="N113" s="381"/>
      <c r="O113" s="381"/>
      <c r="P113" s="381"/>
      <c r="Q113" s="381"/>
      <c r="R113" s="381"/>
      <c r="S113" s="381"/>
      <c r="T113" s="381"/>
      <c r="U113" s="381"/>
      <c r="V113" s="381"/>
      <c r="W113" s="381"/>
      <c r="X113" s="381"/>
    </row>
    <row r="114">
      <c r="A114" s="381"/>
      <c r="B114" s="381"/>
      <c r="C114" s="381"/>
      <c r="D114" s="381"/>
      <c r="E114" s="381"/>
      <c r="F114" s="381"/>
      <c r="G114" s="381"/>
      <c r="H114" s="381"/>
      <c r="I114" s="381"/>
      <c r="J114" s="381"/>
      <c r="K114" s="381"/>
      <c r="L114" s="381"/>
      <c r="M114" s="381"/>
      <c r="N114" s="381"/>
      <c r="O114" s="381"/>
      <c r="P114" s="381"/>
      <c r="Q114" s="381"/>
      <c r="R114" s="381"/>
      <c r="S114" s="381"/>
      <c r="T114" s="381"/>
      <c r="U114" s="381"/>
      <c r="V114" s="381"/>
      <c r="W114" s="381"/>
      <c r="X114" s="381"/>
    </row>
    <row r="115">
      <c r="A115" s="381"/>
      <c r="B115" s="381"/>
      <c r="C115" s="381"/>
      <c r="D115" s="381"/>
      <c r="E115" s="381"/>
      <c r="F115" s="381"/>
      <c r="G115" s="381"/>
      <c r="H115" s="381"/>
      <c r="I115" s="381"/>
      <c r="J115" s="381"/>
      <c r="K115" s="381"/>
      <c r="L115" s="381"/>
      <c r="M115" s="381"/>
      <c r="N115" s="381"/>
      <c r="O115" s="381"/>
      <c r="P115" s="381"/>
      <c r="Q115" s="381"/>
      <c r="R115" s="381"/>
      <c r="S115" s="381"/>
      <c r="T115" s="381"/>
      <c r="U115" s="381"/>
      <c r="V115" s="381"/>
      <c r="W115" s="381"/>
      <c r="X115" s="381"/>
    </row>
    <row r="116">
      <c r="A116" s="381"/>
      <c r="B116" s="381"/>
      <c r="C116" s="381"/>
      <c r="D116" s="381"/>
      <c r="E116" s="381"/>
      <c r="F116" s="381"/>
      <c r="G116" s="381"/>
      <c r="H116" s="381"/>
      <c r="I116" s="381"/>
      <c r="J116" s="381"/>
      <c r="K116" s="381"/>
      <c r="L116" s="381"/>
      <c r="M116" s="381"/>
      <c r="N116" s="381"/>
      <c r="O116" s="381"/>
      <c r="P116" s="381"/>
      <c r="Q116" s="381"/>
      <c r="R116" s="381"/>
      <c r="S116" s="381"/>
      <c r="T116" s="381"/>
      <c r="U116" s="381"/>
      <c r="V116" s="381"/>
      <c r="W116" s="381"/>
      <c r="X116" s="381"/>
    </row>
    <row r="117">
      <c r="A117" s="381"/>
      <c r="B117" s="381"/>
      <c r="C117" s="381"/>
      <c r="D117" s="381"/>
      <c r="E117" s="381"/>
      <c r="F117" s="381"/>
      <c r="G117" s="381"/>
      <c r="H117" s="381"/>
      <c r="I117" s="381"/>
      <c r="J117" s="381"/>
      <c r="K117" s="381"/>
      <c r="L117" s="381"/>
      <c r="M117" s="381"/>
      <c r="N117" s="381"/>
      <c r="O117" s="381"/>
      <c r="P117" s="381"/>
      <c r="Q117" s="381"/>
      <c r="R117" s="381"/>
      <c r="S117" s="381"/>
      <c r="T117" s="381"/>
      <c r="U117" s="381"/>
      <c r="V117" s="381"/>
      <c r="W117" s="381"/>
      <c r="X117" s="381"/>
    </row>
    <row r="118">
      <c r="A118" s="381"/>
      <c r="B118" s="381"/>
      <c r="C118" s="381"/>
      <c r="D118" s="381"/>
      <c r="E118" s="381"/>
      <c r="F118" s="381"/>
      <c r="G118" s="381"/>
      <c r="H118" s="381"/>
      <c r="I118" s="381"/>
      <c r="J118" s="381"/>
      <c r="K118" s="381"/>
      <c r="L118" s="381"/>
      <c r="M118" s="381"/>
      <c r="N118" s="381"/>
      <c r="O118" s="381"/>
      <c r="P118" s="381"/>
      <c r="Q118" s="381"/>
      <c r="R118" s="381"/>
      <c r="S118" s="381"/>
      <c r="T118" s="381"/>
      <c r="U118" s="381"/>
      <c r="V118" s="381"/>
      <c r="W118" s="381"/>
      <c r="X118" s="381"/>
    </row>
    <row r="119">
      <c r="A119" s="381"/>
      <c r="B119" s="381"/>
      <c r="C119" s="381"/>
      <c r="D119" s="381"/>
      <c r="E119" s="381"/>
      <c r="F119" s="381"/>
      <c r="G119" s="381"/>
      <c r="H119" s="381"/>
      <c r="I119" s="381"/>
      <c r="J119" s="381"/>
      <c r="K119" s="381"/>
      <c r="L119" s="381"/>
      <c r="M119" s="381"/>
      <c r="N119" s="381"/>
      <c r="O119" s="381"/>
      <c r="P119" s="381"/>
      <c r="Q119" s="381"/>
      <c r="R119" s="381"/>
      <c r="S119" s="381"/>
      <c r="T119" s="381"/>
      <c r="U119" s="381"/>
      <c r="V119" s="381"/>
      <c r="W119" s="381"/>
      <c r="X119" s="381"/>
    </row>
    <row r="120">
      <c r="A120" s="381"/>
      <c r="B120" s="381"/>
      <c r="C120" s="381"/>
      <c r="D120" s="381"/>
      <c r="E120" s="381"/>
      <c r="F120" s="381"/>
      <c r="G120" s="381"/>
      <c r="H120" s="381"/>
      <c r="I120" s="381"/>
      <c r="J120" s="381"/>
      <c r="K120" s="381"/>
      <c r="L120" s="381"/>
      <c r="M120" s="381"/>
      <c r="N120" s="381"/>
      <c r="O120" s="381"/>
      <c r="P120" s="381"/>
      <c r="Q120" s="381"/>
      <c r="R120" s="381"/>
      <c r="S120" s="381"/>
      <c r="T120" s="381"/>
      <c r="U120" s="381"/>
      <c r="V120" s="381"/>
      <c r="W120" s="381"/>
      <c r="X120" s="381"/>
    </row>
    <row r="121">
      <c r="A121" s="381"/>
      <c r="B121" s="381"/>
      <c r="C121" s="381"/>
      <c r="D121" s="381"/>
      <c r="E121" s="381"/>
      <c r="F121" s="381"/>
      <c r="G121" s="381"/>
      <c r="H121" s="381"/>
      <c r="I121" s="381"/>
      <c r="J121" s="381"/>
      <c r="K121" s="381"/>
      <c r="L121" s="381"/>
      <c r="M121" s="381"/>
      <c r="N121" s="381"/>
      <c r="O121" s="381"/>
      <c r="P121" s="381"/>
      <c r="Q121" s="381"/>
      <c r="R121" s="381"/>
      <c r="S121" s="381"/>
      <c r="T121" s="381"/>
      <c r="U121" s="381"/>
      <c r="V121" s="381"/>
      <c r="W121" s="381"/>
      <c r="X121" s="381"/>
    </row>
    <row r="122">
      <c r="A122" s="381"/>
      <c r="B122" s="381"/>
      <c r="C122" s="381"/>
      <c r="D122" s="381"/>
      <c r="E122" s="381"/>
      <c r="F122" s="381"/>
      <c r="G122" s="381"/>
      <c r="H122" s="381"/>
      <c r="I122" s="381"/>
      <c r="J122" s="381"/>
      <c r="K122" s="381"/>
      <c r="L122" s="381"/>
      <c r="M122" s="381"/>
      <c r="N122" s="381"/>
      <c r="O122" s="381"/>
      <c r="P122" s="381"/>
      <c r="Q122" s="381"/>
      <c r="R122" s="381"/>
      <c r="S122" s="381"/>
      <c r="T122" s="381"/>
      <c r="U122" s="381"/>
      <c r="V122" s="381"/>
      <c r="W122" s="381"/>
      <c r="X122" s="381"/>
    </row>
    <row r="123">
      <c r="A123" s="381"/>
      <c r="B123" s="381"/>
      <c r="C123" s="381"/>
      <c r="D123" s="381"/>
      <c r="E123" s="381"/>
      <c r="F123" s="381"/>
      <c r="G123" s="381"/>
      <c r="H123" s="381"/>
      <c r="I123" s="381"/>
      <c r="J123" s="381"/>
      <c r="K123" s="381"/>
      <c r="L123" s="381"/>
      <c r="M123" s="381"/>
      <c r="N123" s="381"/>
      <c r="O123" s="381"/>
      <c r="P123" s="381"/>
      <c r="Q123" s="381"/>
      <c r="R123" s="381"/>
      <c r="S123" s="381"/>
      <c r="T123" s="381"/>
      <c r="U123" s="381"/>
      <c r="V123" s="381"/>
      <c r="W123" s="381"/>
      <c r="X123" s="381"/>
    </row>
    <row r="124">
      <c r="A124" s="381"/>
      <c r="B124" s="381"/>
      <c r="C124" s="381"/>
      <c r="D124" s="381"/>
      <c r="E124" s="381"/>
      <c r="F124" s="381"/>
      <c r="G124" s="381"/>
      <c r="H124" s="381"/>
      <c r="I124" s="381"/>
      <c r="J124" s="381"/>
      <c r="K124" s="381"/>
      <c r="L124" s="381"/>
      <c r="M124" s="381"/>
      <c r="N124" s="381"/>
      <c r="O124" s="381"/>
      <c r="P124" s="381"/>
      <c r="Q124" s="381"/>
      <c r="R124" s="381"/>
      <c r="S124" s="381"/>
      <c r="T124" s="381"/>
      <c r="U124" s="381"/>
      <c r="V124" s="381"/>
      <c r="W124" s="381"/>
      <c r="X124" s="381"/>
    </row>
    <row r="125">
      <c r="A125" s="381"/>
      <c r="B125" s="381"/>
      <c r="C125" s="381"/>
      <c r="D125" s="381"/>
      <c r="E125" s="381"/>
      <c r="F125" s="381"/>
      <c r="G125" s="381"/>
      <c r="H125" s="381"/>
      <c r="I125" s="381"/>
      <c r="J125" s="381"/>
      <c r="K125" s="381"/>
      <c r="L125" s="381"/>
      <c r="M125" s="381"/>
      <c r="N125" s="381"/>
      <c r="O125" s="381"/>
      <c r="P125" s="381"/>
      <c r="Q125" s="381"/>
      <c r="R125" s="381"/>
      <c r="S125" s="381"/>
      <c r="T125" s="381"/>
      <c r="U125" s="381"/>
      <c r="V125" s="381"/>
      <c r="W125" s="381"/>
      <c r="X125" s="381"/>
    </row>
    <row r="126">
      <c r="A126" s="381"/>
      <c r="B126" s="381"/>
      <c r="C126" s="381"/>
      <c r="D126" s="381"/>
      <c r="E126" s="381"/>
      <c r="F126" s="381"/>
      <c r="G126" s="381"/>
      <c r="H126" s="381"/>
      <c r="I126" s="381"/>
      <c r="J126" s="381"/>
      <c r="K126" s="381"/>
      <c r="L126" s="381"/>
      <c r="M126" s="381"/>
      <c r="N126" s="381"/>
      <c r="O126" s="381"/>
      <c r="P126" s="381"/>
      <c r="Q126" s="381"/>
      <c r="R126" s="381"/>
      <c r="S126" s="381"/>
      <c r="T126" s="381"/>
      <c r="U126" s="381"/>
      <c r="V126" s="381"/>
      <c r="W126" s="381"/>
      <c r="X126" s="381"/>
    </row>
    <row r="127">
      <c r="A127" s="381"/>
      <c r="B127" s="381"/>
      <c r="C127" s="381"/>
      <c r="D127" s="381"/>
      <c r="E127" s="381"/>
      <c r="F127" s="381"/>
      <c r="G127" s="381"/>
      <c r="H127" s="381"/>
      <c r="I127" s="381"/>
      <c r="J127" s="381"/>
      <c r="K127" s="381"/>
      <c r="L127" s="381"/>
      <c r="M127" s="381"/>
      <c r="N127" s="381"/>
      <c r="O127" s="381"/>
      <c r="P127" s="381"/>
      <c r="Q127" s="381"/>
      <c r="R127" s="381"/>
      <c r="S127" s="381"/>
      <c r="T127" s="381"/>
      <c r="U127" s="381"/>
      <c r="V127" s="381"/>
      <c r="W127" s="381"/>
      <c r="X127" s="381"/>
    </row>
    <row r="128">
      <c r="A128" s="381"/>
      <c r="B128" s="381"/>
      <c r="C128" s="381"/>
      <c r="D128" s="381"/>
      <c r="E128" s="381"/>
      <c r="F128" s="381"/>
      <c r="G128" s="381"/>
      <c r="H128" s="381"/>
      <c r="I128" s="381"/>
      <c r="J128" s="381"/>
      <c r="K128" s="381"/>
      <c r="L128" s="381"/>
      <c r="M128" s="381"/>
      <c r="N128" s="381"/>
      <c r="O128" s="381"/>
      <c r="P128" s="381"/>
      <c r="Q128" s="381"/>
      <c r="R128" s="381"/>
      <c r="S128" s="381"/>
      <c r="T128" s="381"/>
      <c r="U128" s="381"/>
      <c r="V128" s="381"/>
      <c r="W128" s="381"/>
      <c r="X128" s="381"/>
    </row>
    <row r="129">
      <c r="A129" s="381"/>
      <c r="B129" s="381"/>
      <c r="C129" s="381"/>
      <c r="D129" s="381"/>
      <c r="E129" s="381"/>
      <c r="F129" s="381"/>
      <c r="G129" s="381"/>
      <c r="H129" s="381"/>
      <c r="I129" s="381"/>
      <c r="J129" s="381"/>
      <c r="K129" s="381"/>
      <c r="L129" s="381"/>
      <c r="M129" s="381"/>
      <c r="N129" s="381"/>
      <c r="O129" s="381"/>
      <c r="P129" s="381"/>
      <c r="Q129" s="381"/>
      <c r="R129" s="381"/>
      <c r="S129" s="381"/>
      <c r="T129" s="381"/>
      <c r="U129" s="381"/>
      <c r="V129" s="381"/>
      <c r="W129" s="381"/>
      <c r="X129" s="381"/>
    </row>
    <row r="130">
      <c r="A130" s="381"/>
      <c r="B130" s="381"/>
      <c r="C130" s="381"/>
      <c r="D130" s="381"/>
      <c r="E130" s="381"/>
      <c r="F130" s="381"/>
      <c r="G130" s="381"/>
      <c r="H130" s="381"/>
      <c r="I130" s="381"/>
      <c r="J130" s="381"/>
      <c r="K130" s="381"/>
      <c r="L130" s="381"/>
      <c r="M130" s="381"/>
      <c r="N130" s="381"/>
      <c r="O130" s="381"/>
      <c r="P130" s="381"/>
      <c r="Q130" s="381"/>
      <c r="R130" s="381"/>
      <c r="S130" s="381"/>
      <c r="T130" s="381"/>
      <c r="U130" s="381"/>
      <c r="V130" s="381"/>
      <c r="W130" s="381"/>
      <c r="X130" s="381"/>
    </row>
    <row r="131">
      <c r="A131" s="381"/>
      <c r="B131" s="381"/>
      <c r="C131" s="381"/>
      <c r="D131" s="381"/>
      <c r="E131" s="381"/>
      <c r="F131" s="381"/>
      <c r="G131" s="381"/>
      <c r="H131" s="381"/>
      <c r="I131" s="381"/>
      <c r="J131" s="381"/>
      <c r="K131" s="381"/>
      <c r="L131" s="381"/>
      <c r="M131" s="381"/>
      <c r="N131" s="381"/>
      <c r="O131" s="381"/>
      <c r="P131" s="381"/>
      <c r="Q131" s="381"/>
      <c r="R131" s="381"/>
      <c r="S131" s="381"/>
      <c r="T131" s="381"/>
      <c r="U131" s="381"/>
      <c r="V131" s="381"/>
      <c r="W131" s="381"/>
      <c r="X131" s="381"/>
    </row>
    <row r="132">
      <c r="A132" s="381"/>
      <c r="B132" s="381"/>
      <c r="C132" s="381"/>
      <c r="D132" s="381"/>
      <c r="E132" s="381"/>
      <c r="F132" s="381"/>
      <c r="G132" s="381"/>
      <c r="H132" s="381"/>
      <c r="I132" s="381"/>
      <c r="J132" s="381"/>
      <c r="K132" s="381"/>
      <c r="L132" s="381"/>
      <c r="M132" s="381"/>
      <c r="N132" s="381"/>
      <c r="O132" s="381"/>
      <c r="P132" s="381"/>
      <c r="Q132" s="381"/>
      <c r="R132" s="381"/>
      <c r="S132" s="381"/>
      <c r="T132" s="381"/>
      <c r="U132" s="381"/>
      <c r="V132" s="381"/>
      <c r="W132" s="381"/>
      <c r="X132" s="381"/>
    </row>
    <row r="133">
      <c r="A133" s="381"/>
      <c r="B133" s="381"/>
      <c r="C133" s="381"/>
      <c r="D133" s="381"/>
      <c r="E133" s="381"/>
      <c r="F133" s="381"/>
      <c r="G133" s="381"/>
      <c r="H133" s="381"/>
      <c r="I133" s="381"/>
      <c r="J133" s="381"/>
      <c r="K133" s="381"/>
      <c r="L133" s="381"/>
      <c r="M133" s="381"/>
      <c r="N133" s="381"/>
      <c r="O133" s="381"/>
      <c r="P133" s="381"/>
      <c r="Q133" s="381"/>
      <c r="R133" s="381"/>
      <c r="S133" s="381"/>
      <c r="T133" s="381"/>
      <c r="U133" s="381"/>
      <c r="V133" s="381"/>
      <c r="W133" s="381"/>
      <c r="X133" s="381"/>
    </row>
    <row r="134">
      <c r="A134" s="381"/>
      <c r="B134" s="381"/>
      <c r="C134" s="381"/>
      <c r="D134" s="381"/>
      <c r="E134" s="381"/>
      <c r="F134" s="381"/>
      <c r="G134" s="381"/>
      <c r="H134" s="381"/>
      <c r="I134" s="381"/>
      <c r="J134" s="381"/>
      <c r="K134" s="381"/>
      <c r="L134" s="381"/>
      <c r="M134" s="381"/>
      <c r="N134" s="381"/>
      <c r="O134" s="381"/>
      <c r="P134" s="381"/>
      <c r="Q134" s="381"/>
      <c r="R134" s="381"/>
      <c r="S134" s="381"/>
      <c r="T134" s="381"/>
      <c r="U134" s="381"/>
      <c r="V134" s="381"/>
      <c r="W134" s="381"/>
      <c r="X134" s="381"/>
    </row>
    <row r="135">
      <c r="A135" s="381"/>
      <c r="B135" s="381"/>
      <c r="C135" s="381"/>
      <c r="D135" s="381"/>
      <c r="E135" s="381"/>
      <c r="F135" s="381"/>
      <c r="G135" s="381"/>
      <c r="H135" s="381"/>
      <c r="I135" s="381"/>
      <c r="J135" s="381"/>
      <c r="K135" s="381"/>
      <c r="L135" s="381"/>
      <c r="M135" s="381"/>
      <c r="N135" s="381"/>
      <c r="O135" s="381"/>
      <c r="P135" s="381"/>
      <c r="Q135" s="381"/>
      <c r="R135" s="381"/>
      <c r="S135" s="381"/>
      <c r="T135" s="381"/>
      <c r="U135" s="381"/>
      <c r="V135" s="381"/>
      <c r="W135" s="381"/>
      <c r="X135" s="381"/>
    </row>
    <row r="136">
      <c r="A136" s="381"/>
      <c r="B136" s="381"/>
      <c r="C136" s="381"/>
      <c r="D136" s="381"/>
      <c r="E136" s="381"/>
      <c r="F136" s="381"/>
      <c r="G136" s="381"/>
      <c r="H136" s="381"/>
      <c r="I136" s="381"/>
      <c r="J136" s="381"/>
      <c r="K136" s="381"/>
      <c r="L136" s="381"/>
      <c r="M136" s="381"/>
      <c r="N136" s="381"/>
      <c r="O136" s="381"/>
      <c r="P136" s="381"/>
      <c r="Q136" s="381"/>
      <c r="R136" s="381"/>
      <c r="S136" s="381"/>
      <c r="T136" s="381"/>
      <c r="U136" s="381"/>
      <c r="V136" s="381"/>
      <c r="W136" s="381"/>
      <c r="X136" s="381"/>
    </row>
    <row r="137">
      <c r="A137" s="381"/>
      <c r="B137" s="381"/>
      <c r="C137" s="381"/>
      <c r="D137" s="381"/>
      <c r="E137" s="381"/>
      <c r="F137" s="381"/>
      <c r="G137" s="381"/>
      <c r="H137" s="381"/>
      <c r="I137" s="381"/>
      <c r="J137" s="381"/>
      <c r="K137" s="381"/>
      <c r="L137" s="381"/>
      <c r="M137" s="381"/>
      <c r="N137" s="381"/>
      <c r="O137" s="381"/>
      <c r="P137" s="381"/>
      <c r="Q137" s="381"/>
      <c r="R137" s="381"/>
      <c r="S137" s="381"/>
      <c r="T137" s="381"/>
      <c r="U137" s="381"/>
      <c r="V137" s="381"/>
      <c r="W137" s="381"/>
      <c r="X137" s="381"/>
    </row>
    <row r="138">
      <c r="A138" s="381"/>
      <c r="B138" s="381"/>
      <c r="C138" s="381"/>
      <c r="D138" s="381"/>
      <c r="E138" s="381"/>
      <c r="F138" s="381"/>
      <c r="G138" s="381"/>
      <c r="H138" s="381"/>
      <c r="I138" s="381"/>
      <c r="J138" s="381"/>
      <c r="K138" s="381"/>
      <c r="L138" s="381"/>
      <c r="M138" s="381"/>
      <c r="N138" s="381"/>
      <c r="O138" s="381"/>
      <c r="P138" s="381"/>
      <c r="Q138" s="381"/>
      <c r="R138" s="381"/>
      <c r="S138" s="381"/>
      <c r="T138" s="381"/>
      <c r="U138" s="381"/>
      <c r="V138" s="381"/>
      <c r="W138" s="381"/>
      <c r="X138" s="381"/>
    </row>
    <row r="139">
      <c r="A139" s="381"/>
      <c r="B139" s="381"/>
      <c r="C139" s="381"/>
      <c r="D139" s="381"/>
      <c r="E139" s="381"/>
      <c r="F139" s="381"/>
      <c r="G139" s="381"/>
      <c r="H139" s="381"/>
      <c r="I139" s="381"/>
      <c r="J139" s="381"/>
      <c r="K139" s="381"/>
      <c r="L139" s="381"/>
      <c r="M139" s="381"/>
      <c r="N139" s="381"/>
      <c r="O139" s="381"/>
      <c r="P139" s="381"/>
      <c r="Q139" s="381"/>
      <c r="R139" s="381"/>
      <c r="S139" s="381"/>
      <c r="T139" s="381"/>
      <c r="U139" s="381"/>
      <c r="V139" s="381"/>
      <c r="W139" s="381"/>
      <c r="X139" s="381"/>
    </row>
    <row r="140">
      <c r="A140" s="381"/>
      <c r="B140" s="381"/>
      <c r="C140" s="381"/>
      <c r="D140" s="381"/>
      <c r="E140" s="381"/>
      <c r="F140" s="381"/>
      <c r="G140" s="381"/>
      <c r="H140" s="381"/>
      <c r="I140" s="381"/>
      <c r="J140" s="381"/>
      <c r="K140" s="381"/>
      <c r="L140" s="381"/>
      <c r="M140" s="381"/>
      <c r="N140" s="381"/>
      <c r="O140" s="381"/>
      <c r="P140" s="381"/>
      <c r="Q140" s="381"/>
      <c r="R140" s="381"/>
      <c r="S140" s="381"/>
      <c r="T140" s="381"/>
      <c r="U140" s="381"/>
      <c r="V140" s="381"/>
      <c r="W140" s="381"/>
      <c r="X140" s="381"/>
    </row>
    <row r="141">
      <c r="A141" s="381"/>
      <c r="B141" s="381"/>
      <c r="C141" s="381"/>
      <c r="D141" s="381"/>
      <c r="E141" s="381"/>
      <c r="F141" s="381"/>
      <c r="G141" s="381"/>
      <c r="H141" s="381"/>
      <c r="I141" s="381"/>
      <c r="J141" s="381"/>
      <c r="K141" s="381"/>
      <c r="L141" s="381"/>
      <c r="M141" s="381"/>
      <c r="N141" s="381"/>
      <c r="O141" s="381"/>
      <c r="P141" s="381"/>
      <c r="Q141" s="381"/>
      <c r="R141" s="381"/>
      <c r="S141" s="381"/>
      <c r="T141" s="381"/>
      <c r="U141" s="381"/>
      <c r="V141" s="381"/>
      <c r="W141" s="381"/>
      <c r="X141" s="381"/>
    </row>
    <row r="142">
      <c r="A142" s="381"/>
      <c r="B142" s="381"/>
      <c r="C142" s="381"/>
      <c r="D142" s="381"/>
      <c r="E142" s="381"/>
      <c r="F142" s="381"/>
      <c r="G142" s="381"/>
      <c r="H142" s="381"/>
      <c r="I142" s="381"/>
      <c r="J142" s="381"/>
      <c r="K142" s="381"/>
      <c r="L142" s="381"/>
      <c r="M142" s="381"/>
      <c r="N142" s="381"/>
      <c r="O142" s="381"/>
      <c r="P142" s="381"/>
      <c r="Q142" s="381"/>
      <c r="R142" s="381"/>
      <c r="S142" s="381"/>
      <c r="T142" s="381"/>
      <c r="U142" s="381"/>
      <c r="V142" s="381"/>
      <c r="W142" s="381"/>
      <c r="X142" s="381"/>
    </row>
    <row r="143">
      <c r="A143" s="381"/>
      <c r="B143" s="381"/>
      <c r="C143" s="381"/>
      <c r="D143" s="381"/>
      <c r="E143" s="381"/>
      <c r="F143" s="381"/>
      <c r="G143" s="381"/>
      <c r="H143" s="381"/>
      <c r="I143" s="381"/>
      <c r="J143" s="381"/>
      <c r="K143" s="381"/>
      <c r="L143" s="381"/>
      <c r="M143" s="381"/>
      <c r="N143" s="381"/>
      <c r="O143" s="381"/>
      <c r="P143" s="381"/>
      <c r="Q143" s="381"/>
      <c r="R143" s="381"/>
      <c r="S143" s="381"/>
      <c r="T143" s="381"/>
      <c r="U143" s="381"/>
      <c r="V143" s="381"/>
      <c r="W143" s="381"/>
      <c r="X143" s="381"/>
    </row>
    <row r="144">
      <c r="A144" s="381"/>
      <c r="B144" s="381"/>
      <c r="C144" s="381"/>
      <c r="D144" s="381"/>
      <c r="E144" s="381"/>
      <c r="F144" s="381"/>
      <c r="G144" s="381"/>
      <c r="H144" s="381"/>
      <c r="I144" s="381"/>
      <c r="J144" s="381"/>
      <c r="K144" s="381"/>
      <c r="L144" s="381"/>
      <c r="M144" s="381"/>
      <c r="N144" s="381"/>
      <c r="O144" s="381"/>
      <c r="P144" s="381"/>
      <c r="Q144" s="381"/>
      <c r="R144" s="381"/>
      <c r="S144" s="381"/>
      <c r="T144" s="381"/>
      <c r="U144" s="381"/>
      <c r="V144" s="381"/>
      <c r="W144" s="381"/>
      <c r="X144" s="381"/>
    </row>
    <row r="145">
      <c r="A145" s="381"/>
      <c r="B145" s="381"/>
      <c r="C145" s="381"/>
      <c r="D145" s="381"/>
      <c r="E145" s="381"/>
      <c r="F145" s="381"/>
      <c r="G145" s="381"/>
      <c r="H145" s="381"/>
      <c r="I145" s="381"/>
      <c r="J145" s="381"/>
      <c r="K145" s="381"/>
      <c r="L145" s="381"/>
      <c r="M145" s="381"/>
      <c r="N145" s="381"/>
      <c r="O145" s="381"/>
      <c r="P145" s="381"/>
      <c r="Q145" s="381"/>
      <c r="R145" s="381"/>
      <c r="S145" s="381"/>
      <c r="T145" s="381"/>
      <c r="U145" s="381"/>
      <c r="V145" s="381"/>
      <c r="W145" s="381"/>
      <c r="X145" s="381"/>
    </row>
    <row r="146">
      <c r="A146" s="381"/>
      <c r="B146" s="381"/>
      <c r="C146" s="381"/>
      <c r="D146" s="381"/>
      <c r="E146" s="381"/>
      <c r="F146" s="381"/>
      <c r="G146" s="381"/>
      <c r="H146" s="381"/>
      <c r="I146" s="381"/>
      <c r="J146" s="381"/>
      <c r="K146" s="381"/>
      <c r="L146" s="381"/>
      <c r="M146" s="381"/>
      <c r="N146" s="381"/>
      <c r="O146" s="381"/>
      <c r="P146" s="381"/>
      <c r="Q146" s="381"/>
      <c r="R146" s="381"/>
      <c r="S146" s="381"/>
      <c r="T146" s="381"/>
      <c r="U146" s="381"/>
      <c r="V146" s="381"/>
      <c r="W146" s="381"/>
      <c r="X146" s="381"/>
    </row>
    <row r="147">
      <c r="A147" s="381"/>
      <c r="B147" s="381"/>
      <c r="C147" s="381"/>
      <c r="D147" s="381"/>
      <c r="E147" s="381"/>
      <c r="F147" s="381"/>
      <c r="G147" s="381"/>
      <c r="H147" s="381"/>
      <c r="I147" s="381"/>
      <c r="J147" s="381"/>
      <c r="K147" s="381"/>
      <c r="L147" s="381"/>
      <c r="M147" s="381"/>
      <c r="N147" s="381"/>
      <c r="O147" s="381"/>
      <c r="P147" s="381"/>
      <c r="Q147" s="381"/>
      <c r="R147" s="381"/>
      <c r="S147" s="381"/>
      <c r="T147" s="381"/>
      <c r="U147" s="381"/>
      <c r="V147" s="381"/>
      <c r="W147" s="381"/>
      <c r="X147" s="381"/>
    </row>
    <row r="148">
      <c r="A148" s="381"/>
      <c r="B148" s="381"/>
      <c r="C148" s="381"/>
      <c r="D148" s="381"/>
      <c r="E148" s="381"/>
      <c r="F148" s="381"/>
      <c r="G148" s="381"/>
      <c r="H148" s="381"/>
      <c r="I148" s="381"/>
      <c r="J148" s="381"/>
      <c r="K148" s="381"/>
      <c r="L148" s="381"/>
      <c r="M148" s="381"/>
      <c r="N148" s="381"/>
      <c r="O148" s="381"/>
      <c r="P148" s="381"/>
      <c r="Q148" s="381"/>
      <c r="R148" s="381"/>
      <c r="S148" s="381"/>
      <c r="T148" s="381"/>
      <c r="U148" s="381"/>
      <c r="V148" s="381"/>
      <c r="W148" s="381"/>
      <c r="X148" s="381"/>
    </row>
    <row r="149">
      <c r="A149" s="381"/>
      <c r="B149" s="381"/>
      <c r="C149" s="381"/>
      <c r="D149" s="381"/>
      <c r="E149" s="381"/>
      <c r="F149" s="381"/>
      <c r="G149" s="381"/>
      <c r="H149" s="381"/>
      <c r="I149" s="381"/>
      <c r="J149" s="381"/>
      <c r="K149" s="381"/>
      <c r="L149" s="381"/>
      <c r="M149" s="381"/>
      <c r="N149" s="381"/>
      <c r="O149" s="381"/>
      <c r="P149" s="381"/>
      <c r="Q149" s="381"/>
      <c r="R149" s="381"/>
      <c r="S149" s="381"/>
      <c r="T149" s="381"/>
      <c r="U149" s="381"/>
      <c r="V149" s="381"/>
      <c r="W149" s="381"/>
      <c r="X149" s="381"/>
    </row>
    <row r="150">
      <c r="A150" s="381"/>
      <c r="B150" s="381"/>
      <c r="C150" s="381"/>
      <c r="D150" s="381"/>
      <c r="E150" s="381"/>
      <c r="F150" s="381"/>
      <c r="G150" s="381"/>
      <c r="H150" s="381"/>
      <c r="I150" s="381"/>
      <c r="J150" s="381"/>
      <c r="K150" s="381"/>
      <c r="L150" s="381"/>
      <c r="M150" s="381"/>
      <c r="N150" s="381"/>
      <c r="O150" s="381"/>
      <c r="P150" s="381"/>
      <c r="Q150" s="381"/>
      <c r="R150" s="381"/>
      <c r="S150" s="381"/>
      <c r="T150" s="381"/>
      <c r="U150" s="381"/>
      <c r="V150" s="381"/>
      <c r="W150" s="381"/>
      <c r="X150" s="381"/>
    </row>
    <row r="151">
      <c r="A151" s="381"/>
      <c r="B151" s="381"/>
      <c r="C151" s="381"/>
      <c r="D151" s="381"/>
      <c r="E151" s="381"/>
      <c r="F151" s="381"/>
      <c r="G151" s="381"/>
      <c r="H151" s="381"/>
      <c r="I151" s="381"/>
      <c r="J151" s="381"/>
      <c r="K151" s="381"/>
      <c r="L151" s="381"/>
      <c r="M151" s="381"/>
      <c r="N151" s="381"/>
      <c r="O151" s="381"/>
      <c r="P151" s="381"/>
      <c r="Q151" s="381"/>
      <c r="R151" s="381"/>
      <c r="S151" s="381"/>
      <c r="T151" s="381"/>
      <c r="U151" s="381"/>
      <c r="V151" s="381"/>
      <c r="W151" s="381"/>
      <c r="X151" s="381"/>
    </row>
    <row r="152">
      <c r="A152" s="381"/>
      <c r="B152" s="381"/>
      <c r="C152" s="381"/>
      <c r="D152" s="381"/>
      <c r="E152" s="381"/>
      <c r="F152" s="381"/>
      <c r="G152" s="381"/>
      <c r="H152" s="381"/>
      <c r="I152" s="381"/>
      <c r="J152" s="381"/>
      <c r="K152" s="381"/>
      <c r="L152" s="381"/>
      <c r="M152" s="381"/>
      <c r="N152" s="381"/>
      <c r="O152" s="381"/>
      <c r="P152" s="381"/>
      <c r="Q152" s="381"/>
      <c r="R152" s="381"/>
      <c r="S152" s="381"/>
      <c r="T152" s="381"/>
      <c r="U152" s="381"/>
      <c r="V152" s="381"/>
      <c r="W152" s="381"/>
      <c r="X152" s="381"/>
    </row>
    <row r="153">
      <c r="A153" s="381"/>
      <c r="B153" s="381"/>
      <c r="C153" s="381"/>
      <c r="D153" s="381"/>
      <c r="E153" s="381"/>
      <c r="F153" s="381"/>
      <c r="G153" s="381"/>
      <c r="H153" s="381"/>
      <c r="I153" s="381"/>
      <c r="J153" s="381"/>
      <c r="K153" s="381"/>
      <c r="L153" s="381"/>
      <c r="M153" s="381"/>
      <c r="N153" s="381"/>
      <c r="O153" s="381"/>
      <c r="P153" s="381"/>
      <c r="Q153" s="381"/>
      <c r="R153" s="381"/>
      <c r="S153" s="381"/>
      <c r="T153" s="381"/>
      <c r="U153" s="381"/>
      <c r="V153" s="381"/>
      <c r="W153" s="381"/>
      <c r="X153" s="381"/>
    </row>
    <row r="154">
      <c r="A154" s="381"/>
      <c r="B154" s="381"/>
      <c r="C154" s="381"/>
      <c r="D154" s="381"/>
      <c r="E154" s="381"/>
      <c r="F154" s="381"/>
      <c r="G154" s="381"/>
      <c r="H154" s="381"/>
      <c r="I154" s="381"/>
      <c r="J154" s="381"/>
      <c r="K154" s="381"/>
      <c r="L154" s="381"/>
      <c r="M154" s="381"/>
      <c r="N154" s="381"/>
      <c r="O154" s="381"/>
      <c r="P154" s="381"/>
      <c r="Q154" s="381"/>
      <c r="R154" s="381"/>
      <c r="S154" s="381"/>
      <c r="T154" s="381"/>
      <c r="U154" s="381"/>
      <c r="V154" s="381"/>
      <c r="W154" s="381"/>
      <c r="X154" s="381"/>
    </row>
    <row r="155">
      <c r="A155" s="381"/>
      <c r="B155" s="381"/>
      <c r="C155" s="381"/>
      <c r="D155" s="381"/>
      <c r="E155" s="381"/>
      <c r="F155" s="381"/>
      <c r="G155" s="381"/>
      <c r="H155" s="381"/>
      <c r="I155" s="381"/>
      <c r="J155" s="381"/>
      <c r="K155" s="381"/>
      <c r="L155" s="381"/>
      <c r="M155" s="381"/>
      <c r="N155" s="381"/>
      <c r="O155" s="381"/>
      <c r="P155" s="381"/>
      <c r="Q155" s="381"/>
      <c r="R155" s="381"/>
      <c r="S155" s="381"/>
      <c r="T155" s="381"/>
      <c r="U155" s="381"/>
      <c r="V155" s="381"/>
      <c r="W155" s="381"/>
      <c r="X155" s="381"/>
    </row>
    <row r="156">
      <c r="A156" s="381"/>
      <c r="B156" s="381"/>
      <c r="C156" s="381"/>
      <c r="D156" s="381"/>
      <c r="E156" s="381"/>
      <c r="F156" s="381"/>
      <c r="G156" s="381"/>
      <c r="H156" s="381"/>
      <c r="I156" s="381"/>
      <c r="J156" s="381"/>
      <c r="K156" s="381"/>
      <c r="L156" s="381"/>
      <c r="M156" s="381"/>
      <c r="N156" s="381"/>
      <c r="O156" s="381"/>
      <c r="P156" s="381"/>
      <c r="Q156" s="381"/>
      <c r="R156" s="381"/>
      <c r="S156" s="381"/>
      <c r="T156" s="381"/>
      <c r="U156" s="381"/>
      <c r="V156" s="381"/>
      <c r="W156" s="381"/>
      <c r="X156" s="381"/>
    </row>
    <row r="157">
      <c r="A157" s="381"/>
      <c r="B157" s="381"/>
      <c r="C157" s="381"/>
      <c r="D157" s="381"/>
      <c r="E157" s="381"/>
      <c r="F157" s="381"/>
      <c r="G157" s="381"/>
      <c r="H157" s="381"/>
      <c r="I157" s="381"/>
      <c r="J157" s="381"/>
      <c r="K157" s="381"/>
      <c r="L157" s="381"/>
      <c r="M157" s="381"/>
      <c r="N157" s="381"/>
      <c r="O157" s="381"/>
      <c r="P157" s="381"/>
      <c r="Q157" s="381"/>
      <c r="R157" s="381"/>
      <c r="S157" s="381"/>
      <c r="T157" s="381"/>
      <c r="U157" s="381"/>
      <c r="V157" s="381"/>
      <c r="W157" s="381"/>
      <c r="X157" s="381"/>
    </row>
    <row r="158">
      <c r="A158" s="381"/>
      <c r="B158" s="381"/>
      <c r="C158" s="381"/>
      <c r="D158" s="381"/>
      <c r="E158" s="381"/>
      <c r="F158" s="381"/>
      <c r="G158" s="381"/>
      <c r="H158" s="381"/>
      <c r="I158" s="381"/>
      <c r="J158" s="381"/>
      <c r="K158" s="381"/>
      <c r="L158" s="381"/>
      <c r="M158" s="381"/>
      <c r="N158" s="381"/>
      <c r="O158" s="381"/>
      <c r="P158" s="381"/>
      <c r="Q158" s="381"/>
      <c r="R158" s="381"/>
      <c r="S158" s="381"/>
      <c r="T158" s="381"/>
      <c r="U158" s="381"/>
      <c r="V158" s="381"/>
      <c r="W158" s="381"/>
      <c r="X158" s="381"/>
    </row>
    <row r="159">
      <c r="A159" s="381"/>
      <c r="B159" s="381"/>
      <c r="C159" s="381"/>
      <c r="D159" s="381"/>
      <c r="E159" s="381"/>
      <c r="F159" s="381"/>
      <c r="G159" s="381"/>
      <c r="H159" s="381"/>
      <c r="I159" s="381"/>
      <c r="J159" s="381"/>
      <c r="K159" s="381"/>
      <c r="L159" s="381"/>
      <c r="M159" s="381"/>
      <c r="N159" s="381"/>
      <c r="O159" s="381"/>
      <c r="P159" s="381"/>
      <c r="Q159" s="381"/>
      <c r="R159" s="381"/>
      <c r="S159" s="381"/>
      <c r="T159" s="381"/>
      <c r="U159" s="381"/>
      <c r="V159" s="381"/>
      <c r="W159" s="381"/>
      <c r="X159" s="381"/>
    </row>
    <row r="160">
      <c r="A160" s="381"/>
      <c r="B160" s="381"/>
      <c r="C160" s="381"/>
      <c r="D160" s="381"/>
      <c r="E160" s="381"/>
      <c r="F160" s="381"/>
      <c r="G160" s="381"/>
      <c r="H160" s="381"/>
      <c r="I160" s="381"/>
      <c r="J160" s="381"/>
      <c r="K160" s="381"/>
      <c r="L160" s="381"/>
      <c r="M160" s="381"/>
      <c r="N160" s="381"/>
      <c r="O160" s="381"/>
      <c r="P160" s="381"/>
      <c r="Q160" s="381"/>
      <c r="R160" s="381"/>
      <c r="S160" s="381"/>
      <c r="T160" s="381"/>
      <c r="U160" s="381"/>
      <c r="V160" s="381"/>
      <c r="W160" s="381"/>
      <c r="X160" s="381"/>
    </row>
    <row r="161">
      <c r="A161" s="381"/>
      <c r="B161" s="381"/>
      <c r="C161" s="381"/>
      <c r="D161" s="381"/>
      <c r="E161" s="381"/>
      <c r="F161" s="381"/>
      <c r="G161" s="381"/>
      <c r="H161" s="381"/>
      <c r="I161" s="381"/>
      <c r="J161" s="381"/>
      <c r="K161" s="381"/>
      <c r="L161" s="381"/>
      <c r="M161" s="381"/>
      <c r="N161" s="381"/>
      <c r="O161" s="381"/>
      <c r="P161" s="381"/>
      <c r="Q161" s="381"/>
      <c r="R161" s="381"/>
      <c r="S161" s="381"/>
      <c r="T161" s="381"/>
      <c r="U161" s="381"/>
      <c r="V161" s="381"/>
      <c r="W161" s="381"/>
      <c r="X161" s="381"/>
    </row>
    <row r="162">
      <c r="A162" s="381"/>
      <c r="B162" s="381"/>
      <c r="C162" s="381"/>
      <c r="D162" s="381"/>
      <c r="E162" s="381"/>
      <c r="F162" s="381"/>
      <c r="G162" s="381"/>
      <c r="H162" s="381"/>
      <c r="I162" s="381"/>
      <c r="J162" s="381"/>
      <c r="K162" s="381"/>
      <c r="L162" s="381"/>
      <c r="M162" s="381"/>
      <c r="N162" s="381"/>
      <c r="O162" s="381"/>
      <c r="P162" s="381"/>
      <c r="Q162" s="381"/>
      <c r="R162" s="381"/>
      <c r="S162" s="381"/>
      <c r="T162" s="381"/>
      <c r="U162" s="381"/>
      <c r="V162" s="381"/>
      <c r="W162" s="381"/>
      <c r="X162" s="381"/>
    </row>
    <row r="163">
      <c r="A163" s="381"/>
      <c r="B163" s="381"/>
      <c r="C163" s="381"/>
      <c r="D163" s="381"/>
      <c r="E163" s="381"/>
      <c r="F163" s="381"/>
      <c r="G163" s="381"/>
      <c r="H163" s="381"/>
      <c r="I163" s="381"/>
      <c r="J163" s="381"/>
      <c r="K163" s="381"/>
      <c r="L163" s="381"/>
      <c r="M163" s="381"/>
      <c r="N163" s="381"/>
      <c r="O163" s="381"/>
      <c r="P163" s="381"/>
      <c r="Q163" s="381"/>
      <c r="R163" s="381"/>
      <c r="S163" s="381"/>
      <c r="T163" s="381"/>
      <c r="U163" s="381"/>
      <c r="V163" s="381"/>
      <c r="W163" s="381"/>
      <c r="X163" s="381"/>
    </row>
    <row r="164">
      <c r="A164" s="381"/>
      <c r="B164" s="381"/>
      <c r="C164" s="381"/>
      <c r="D164" s="381"/>
      <c r="E164" s="381"/>
      <c r="F164" s="381"/>
      <c r="G164" s="381"/>
      <c r="H164" s="381"/>
      <c r="I164" s="381"/>
      <c r="J164" s="381"/>
      <c r="K164" s="381"/>
      <c r="L164" s="381"/>
      <c r="M164" s="381"/>
      <c r="N164" s="381"/>
      <c r="O164" s="381"/>
      <c r="P164" s="381"/>
      <c r="Q164" s="381"/>
      <c r="R164" s="381"/>
      <c r="S164" s="381"/>
      <c r="T164" s="381"/>
      <c r="U164" s="381"/>
      <c r="V164" s="381"/>
      <c r="W164" s="381"/>
      <c r="X164" s="381"/>
    </row>
    <row r="165">
      <c r="A165" s="381"/>
      <c r="B165" s="381"/>
      <c r="C165" s="381"/>
      <c r="D165" s="381"/>
      <c r="E165" s="381"/>
      <c r="F165" s="381"/>
      <c r="G165" s="381"/>
      <c r="H165" s="381"/>
      <c r="I165" s="381"/>
      <c r="J165" s="381"/>
      <c r="K165" s="381"/>
      <c r="L165" s="381"/>
      <c r="M165" s="381"/>
      <c r="N165" s="381"/>
      <c r="O165" s="381"/>
      <c r="P165" s="381"/>
      <c r="Q165" s="381"/>
      <c r="R165" s="381"/>
      <c r="S165" s="381"/>
      <c r="T165" s="381"/>
      <c r="U165" s="381"/>
      <c r="V165" s="381"/>
      <c r="W165" s="381"/>
      <c r="X165" s="381"/>
    </row>
    <row r="166">
      <c r="A166" s="381"/>
      <c r="B166" s="381"/>
      <c r="C166" s="381"/>
      <c r="D166" s="381"/>
      <c r="E166" s="381"/>
      <c r="F166" s="381"/>
      <c r="G166" s="381"/>
      <c r="H166" s="381"/>
      <c r="I166" s="381"/>
      <c r="J166" s="381"/>
      <c r="K166" s="381"/>
      <c r="L166" s="381"/>
      <c r="M166" s="381"/>
      <c r="N166" s="381"/>
      <c r="O166" s="381"/>
      <c r="P166" s="381"/>
      <c r="Q166" s="381"/>
      <c r="R166" s="381"/>
      <c r="S166" s="381"/>
      <c r="T166" s="381"/>
      <c r="U166" s="381"/>
      <c r="V166" s="381"/>
      <c r="W166" s="381"/>
      <c r="X166" s="381"/>
    </row>
    <row r="167">
      <c r="A167" s="381"/>
      <c r="B167" s="381"/>
      <c r="C167" s="381"/>
      <c r="D167" s="381"/>
      <c r="E167" s="381"/>
      <c r="F167" s="381"/>
      <c r="G167" s="381"/>
      <c r="H167" s="381"/>
      <c r="I167" s="381"/>
      <c r="J167" s="381"/>
      <c r="K167" s="381"/>
      <c r="L167" s="381"/>
      <c r="M167" s="381"/>
      <c r="N167" s="381"/>
      <c r="O167" s="381"/>
      <c r="P167" s="381"/>
      <c r="Q167" s="381"/>
      <c r="R167" s="381"/>
      <c r="S167" s="381"/>
      <c r="T167" s="381"/>
      <c r="U167" s="381"/>
      <c r="V167" s="381"/>
      <c r="W167" s="381"/>
      <c r="X167" s="381"/>
    </row>
    <row r="168">
      <c r="A168" s="381"/>
      <c r="B168" s="381"/>
      <c r="C168" s="381"/>
      <c r="D168" s="381"/>
      <c r="E168" s="381"/>
      <c r="F168" s="381"/>
      <c r="G168" s="381"/>
      <c r="H168" s="381"/>
      <c r="I168" s="381"/>
      <c r="J168" s="381"/>
      <c r="K168" s="381"/>
      <c r="L168" s="381"/>
      <c r="M168" s="381"/>
      <c r="N168" s="381"/>
      <c r="O168" s="381"/>
      <c r="P168" s="381"/>
      <c r="Q168" s="381"/>
      <c r="R168" s="381"/>
      <c r="S168" s="381"/>
      <c r="T168" s="381"/>
      <c r="U168" s="381"/>
      <c r="V168" s="381"/>
      <c r="W168" s="381"/>
      <c r="X168" s="381"/>
    </row>
    <row r="169">
      <c r="A169" s="381"/>
      <c r="B169" s="381"/>
      <c r="C169" s="381"/>
      <c r="D169" s="381"/>
      <c r="E169" s="381"/>
      <c r="F169" s="381"/>
      <c r="G169" s="381"/>
      <c r="H169" s="381"/>
      <c r="I169" s="381"/>
      <c r="J169" s="381"/>
      <c r="K169" s="381"/>
      <c r="L169" s="381"/>
      <c r="M169" s="381"/>
      <c r="N169" s="381"/>
      <c r="O169" s="381"/>
      <c r="P169" s="381"/>
      <c r="Q169" s="381"/>
      <c r="R169" s="381"/>
      <c r="S169" s="381"/>
      <c r="T169" s="381"/>
      <c r="U169" s="381"/>
      <c r="V169" s="381"/>
      <c r="W169" s="381"/>
      <c r="X169" s="381"/>
    </row>
    <row r="170">
      <c r="A170" s="381"/>
      <c r="B170" s="381"/>
      <c r="C170" s="381"/>
      <c r="D170" s="381"/>
      <c r="E170" s="381"/>
      <c r="F170" s="381"/>
      <c r="G170" s="381"/>
      <c r="H170" s="381"/>
      <c r="I170" s="381"/>
      <c r="J170" s="381"/>
      <c r="K170" s="381"/>
      <c r="L170" s="381"/>
      <c r="M170" s="381"/>
      <c r="N170" s="381"/>
      <c r="O170" s="381"/>
      <c r="P170" s="381"/>
      <c r="Q170" s="381"/>
      <c r="R170" s="381"/>
      <c r="S170" s="381"/>
      <c r="T170" s="381"/>
      <c r="U170" s="381"/>
      <c r="V170" s="381"/>
      <c r="W170" s="381"/>
      <c r="X170" s="381"/>
    </row>
    <row r="171">
      <c r="A171" s="381"/>
      <c r="B171" s="381"/>
      <c r="C171" s="381"/>
      <c r="D171" s="381"/>
      <c r="E171" s="381"/>
      <c r="F171" s="381"/>
      <c r="G171" s="381"/>
      <c r="H171" s="381"/>
      <c r="I171" s="381"/>
      <c r="J171" s="381"/>
      <c r="K171" s="381"/>
      <c r="L171" s="381"/>
      <c r="M171" s="381"/>
      <c r="N171" s="381"/>
      <c r="O171" s="381"/>
      <c r="P171" s="381"/>
      <c r="Q171" s="381"/>
      <c r="R171" s="381"/>
      <c r="S171" s="381"/>
      <c r="T171" s="381"/>
      <c r="U171" s="381"/>
      <c r="V171" s="381"/>
      <c r="W171" s="381"/>
      <c r="X171" s="381"/>
    </row>
    <row r="172">
      <c r="A172" s="381"/>
      <c r="B172" s="381"/>
      <c r="C172" s="381"/>
      <c r="D172" s="381"/>
      <c r="E172" s="381"/>
      <c r="F172" s="381"/>
      <c r="G172" s="381"/>
      <c r="H172" s="381"/>
      <c r="I172" s="381"/>
      <c r="J172" s="381"/>
      <c r="K172" s="381"/>
      <c r="L172" s="381"/>
      <c r="M172" s="381"/>
      <c r="N172" s="381"/>
      <c r="O172" s="381"/>
      <c r="P172" s="381"/>
      <c r="Q172" s="381"/>
      <c r="R172" s="381"/>
      <c r="S172" s="381"/>
      <c r="T172" s="381"/>
      <c r="U172" s="381"/>
      <c r="V172" s="381"/>
      <c r="W172" s="381"/>
      <c r="X172" s="381"/>
    </row>
    <row r="173">
      <c r="A173" s="381"/>
      <c r="B173" s="381"/>
      <c r="C173" s="381"/>
      <c r="D173" s="381"/>
      <c r="E173" s="381"/>
      <c r="F173" s="381"/>
      <c r="G173" s="381"/>
      <c r="H173" s="381"/>
      <c r="I173" s="381"/>
      <c r="J173" s="381"/>
      <c r="K173" s="381"/>
      <c r="L173" s="381"/>
      <c r="M173" s="381"/>
      <c r="N173" s="381"/>
      <c r="O173" s="381"/>
      <c r="P173" s="381"/>
      <c r="Q173" s="381"/>
      <c r="R173" s="381"/>
      <c r="S173" s="381"/>
      <c r="T173" s="381"/>
      <c r="U173" s="381"/>
      <c r="V173" s="381"/>
      <c r="W173" s="381"/>
      <c r="X173" s="381"/>
    </row>
    <row r="174">
      <c r="A174" s="381"/>
      <c r="B174" s="381"/>
      <c r="C174" s="381"/>
      <c r="D174" s="381"/>
      <c r="E174" s="381"/>
      <c r="F174" s="381"/>
      <c r="G174" s="381"/>
      <c r="H174" s="381"/>
      <c r="I174" s="381"/>
      <c r="J174" s="381"/>
      <c r="K174" s="381"/>
      <c r="L174" s="381"/>
      <c r="M174" s="381"/>
      <c r="N174" s="381"/>
      <c r="O174" s="381"/>
      <c r="P174" s="381"/>
      <c r="Q174" s="381"/>
      <c r="R174" s="381"/>
      <c r="S174" s="381"/>
      <c r="T174" s="381"/>
      <c r="U174" s="381"/>
      <c r="V174" s="381"/>
      <c r="W174" s="381"/>
      <c r="X174" s="381"/>
    </row>
    <row r="175">
      <c r="A175" s="381"/>
      <c r="B175" s="381"/>
      <c r="C175" s="381"/>
      <c r="D175" s="381"/>
      <c r="E175" s="381"/>
      <c r="F175" s="381"/>
      <c r="G175" s="381"/>
      <c r="H175" s="381"/>
      <c r="I175" s="381"/>
      <c r="J175" s="381"/>
      <c r="K175" s="381"/>
      <c r="L175" s="381"/>
      <c r="M175" s="381"/>
      <c r="N175" s="381"/>
      <c r="O175" s="381"/>
      <c r="P175" s="381"/>
      <c r="Q175" s="381"/>
      <c r="R175" s="381"/>
      <c r="S175" s="381"/>
      <c r="T175" s="381"/>
      <c r="U175" s="381"/>
      <c r="V175" s="381"/>
      <c r="W175" s="381"/>
      <c r="X175" s="381"/>
    </row>
    <row r="176">
      <c r="A176" s="381"/>
      <c r="B176" s="381"/>
      <c r="C176" s="381"/>
      <c r="D176" s="381"/>
      <c r="E176" s="381"/>
      <c r="F176" s="381"/>
      <c r="G176" s="381"/>
      <c r="H176" s="381"/>
      <c r="I176" s="381"/>
      <c r="J176" s="381"/>
      <c r="K176" s="381"/>
      <c r="L176" s="381"/>
      <c r="M176" s="381"/>
      <c r="N176" s="381"/>
      <c r="O176" s="381"/>
      <c r="P176" s="381"/>
      <c r="Q176" s="381"/>
      <c r="R176" s="381"/>
      <c r="S176" s="381"/>
      <c r="T176" s="381"/>
      <c r="U176" s="381"/>
      <c r="V176" s="381"/>
      <c r="W176" s="381"/>
      <c r="X176" s="381"/>
    </row>
    <row r="177">
      <c r="A177" s="381"/>
      <c r="B177" s="381"/>
      <c r="C177" s="381"/>
      <c r="D177" s="381"/>
      <c r="E177" s="381"/>
      <c r="F177" s="381"/>
      <c r="G177" s="381"/>
      <c r="H177" s="381"/>
      <c r="I177" s="381"/>
      <c r="J177" s="381"/>
      <c r="K177" s="381"/>
      <c r="L177" s="381"/>
      <c r="M177" s="381"/>
      <c r="N177" s="381"/>
      <c r="O177" s="381"/>
      <c r="P177" s="381"/>
      <c r="Q177" s="381"/>
      <c r="R177" s="381"/>
      <c r="S177" s="381"/>
      <c r="T177" s="381"/>
      <c r="U177" s="381"/>
      <c r="V177" s="381"/>
      <c r="W177" s="381"/>
      <c r="X177" s="381"/>
    </row>
    <row r="178">
      <c r="A178" s="381"/>
      <c r="B178" s="381"/>
      <c r="C178" s="381"/>
      <c r="D178" s="381"/>
      <c r="E178" s="381"/>
      <c r="F178" s="381"/>
      <c r="G178" s="381"/>
      <c r="H178" s="381"/>
      <c r="I178" s="381"/>
      <c r="J178" s="381"/>
      <c r="K178" s="381"/>
      <c r="L178" s="381"/>
      <c r="M178" s="381"/>
      <c r="N178" s="381"/>
      <c r="O178" s="381"/>
      <c r="P178" s="381"/>
      <c r="Q178" s="381"/>
      <c r="R178" s="381"/>
      <c r="S178" s="381"/>
      <c r="T178" s="381"/>
      <c r="U178" s="381"/>
      <c r="V178" s="381"/>
      <c r="W178" s="381"/>
      <c r="X178" s="381"/>
    </row>
    <row r="179">
      <c r="A179" s="381"/>
      <c r="B179" s="381"/>
      <c r="C179" s="381"/>
      <c r="D179" s="381"/>
      <c r="E179" s="381"/>
      <c r="F179" s="381"/>
      <c r="G179" s="381"/>
      <c r="H179" s="381"/>
      <c r="I179" s="381"/>
      <c r="J179" s="381"/>
      <c r="K179" s="381"/>
      <c r="L179" s="381"/>
      <c r="M179" s="381"/>
      <c r="N179" s="381"/>
      <c r="O179" s="381"/>
      <c r="P179" s="381"/>
      <c r="Q179" s="381"/>
      <c r="R179" s="381"/>
      <c r="S179" s="381"/>
      <c r="T179" s="381"/>
      <c r="U179" s="381"/>
      <c r="V179" s="381"/>
      <c r="W179" s="381"/>
      <c r="X179" s="381"/>
    </row>
    <row r="180">
      <c r="A180" s="381"/>
      <c r="B180" s="381"/>
      <c r="C180" s="381"/>
      <c r="D180" s="381"/>
      <c r="E180" s="381"/>
      <c r="F180" s="381"/>
      <c r="G180" s="381"/>
      <c r="H180" s="381"/>
      <c r="I180" s="381"/>
      <c r="J180" s="381"/>
      <c r="K180" s="381"/>
      <c r="L180" s="381"/>
      <c r="M180" s="381"/>
      <c r="N180" s="381"/>
      <c r="O180" s="381"/>
      <c r="P180" s="381"/>
      <c r="Q180" s="381"/>
      <c r="R180" s="381"/>
      <c r="S180" s="381"/>
      <c r="T180" s="381"/>
      <c r="U180" s="381"/>
      <c r="V180" s="381"/>
      <c r="W180" s="381"/>
      <c r="X180" s="381"/>
    </row>
    <row r="181">
      <c r="A181" s="381"/>
      <c r="B181" s="381"/>
      <c r="C181" s="381"/>
      <c r="D181" s="381"/>
      <c r="E181" s="381"/>
      <c r="F181" s="381"/>
      <c r="G181" s="381"/>
      <c r="H181" s="381"/>
      <c r="I181" s="381"/>
      <c r="J181" s="381"/>
      <c r="K181" s="381"/>
      <c r="L181" s="381"/>
      <c r="M181" s="381"/>
      <c r="N181" s="381"/>
      <c r="O181" s="381"/>
      <c r="P181" s="381"/>
      <c r="Q181" s="381"/>
      <c r="R181" s="381"/>
      <c r="S181" s="381"/>
      <c r="T181" s="381"/>
      <c r="U181" s="381"/>
      <c r="V181" s="381"/>
      <c r="W181" s="381"/>
      <c r="X181" s="381"/>
    </row>
    <row r="182">
      <c r="A182" s="381"/>
      <c r="B182" s="381"/>
      <c r="C182" s="381"/>
      <c r="D182" s="381"/>
      <c r="E182" s="381"/>
      <c r="F182" s="381"/>
      <c r="G182" s="381"/>
      <c r="H182" s="381"/>
      <c r="I182" s="381"/>
      <c r="J182" s="381"/>
      <c r="K182" s="381"/>
      <c r="L182" s="381"/>
      <c r="M182" s="381"/>
      <c r="N182" s="381"/>
      <c r="O182" s="381"/>
      <c r="P182" s="381"/>
      <c r="Q182" s="381"/>
      <c r="R182" s="381"/>
      <c r="S182" s="381"/>
      <c r="T182" s="381"/>
      <c r="U182" s="381"/>
      <c r="V182" s="381"/>
      <c r="W182" s="381"/>
      <c r="X182" s="381"/>
    </row>
    <row r="183">
      <c r="A183" s="381"/>
      <c r="B183" s="381"/>
      <c r="C183" s="381"/>
      <c r="D183" s="381"/>
      <c r="E183" s="381"/>
      <c r="F183" s="381"/>
      <c r="G183" s="381"/>
      <c r="H183" s="381"/>
      <c r="I183" s="381"/>
      <c r="J183" s="381"/>
      <c r="K183" s="381"/>
      <c r="L183" s="381"/>
      <c r="M183" s="381"/>
      <c r="N183" s="381"/>
      <c r="O183" s="381"/>
      <c r="P183" s="381"/>
      <c r="Q183" s="381"/>
      <c r="R183" s="381"/>
      <c r="S183" s="381"/>
      <c r="T183" s="381"/>
      <c r="U183" s="381"/>
      <c r="V183" s="381"/>
      <c r="W183" s="381"/>
      <c r="X183" s="381"/>
    </row>
    <row r="184">
      <c r="A184" s="381"/>
      <c r="B184" s="381"/>
      <c r="C184" s="381"/>
      <c r="D184" s="381"/>
      <c r="E184" s="381"/>
      <c r="F184" s="381"/>
      <c r="G184" s="381"/>
      <c r="H184" s="381"/>
      <c r="I184" s="381"/>
      <c r="J184" s="381"/>
      <c r="K184" s="381"/>
      <c r="L184" s="381"/>
      <c r="M184" s="381"/>
      <c r="N184" s="381"/>
      <c r="O184" s="381"/>
      <c r="P184" s="381"/>
      <c r="Q184" s="381"/>
      <c r="R184" s="381"/>
      <c r="S184" s="381"/>
      <c r="T184" s="381"/>
      <c r="U184" s="381"/>
      <c r="V184" s="381"/>
      <c r="W184" s="381"/>
      <c r="X184" s="381"/>
    </row>
    <row r="185">
      <c r="A185" s="381"/>
      <c r="B185" s="381"/>
      <c r="C185" s="381"/>
      <c r="D185" s="381"/>
      <c r="E185" s="381"/>
      <c r="F185" s="381"/>
      <c r="G185" s="381"/>
      <c r="H185" s="381"/>
      <c r="I185" s="381"/>
      <c r="J185" s="381"/>
      <c r="K185" s="381"/>
      <c r="L185" s="381"/>
      <c r="M185" s="381"/>
      <c r="N185" s="381"/>
      <c r="O185" s="381"/>
      <c r="P185" s="381"/>
      <c r="Q185" s="381"/>
      <c r="R185" s="381"/>
      <c r="S185" s="381"/>
      <c r="T185" s="381"/>
      <c r="U185" s="381"/>
      <c r="V185" s="381"/>
      <c r="W185" s="381"/>
      <c r="X185" s="381"/>
    </row>
    <row r="186">
      <c r="A186" s="381"/>
      <c r="B186" s="381"/>
      <c r="C186" s="381"/>
      <c r="D186" s="381"/>
      <c r="E186" s="381"/>
      <c r="F186" s="381"/>
      <c r="G186" s="381"/>
      <c r="H186" s="381"/>
      <c r="I186" s="381"/>
      <c r="J186" s="381"/>
      <c r="K186" s="381"/>
      <c r="L186" s="381"/>
      <c r="M186" s="381"/>
      <c r="N186" s="381"/>
      <c r="O186" s="381"/>
      <c r="P186" s="381"/>
      <c r="Q186" s="381"/>
      <c r="R186" s="381"/>
      <c r="S186" s="381"/>
      <c r="T186" s="381"/>
      <c r="U186" s="381"/>
      <c r="V186" s="381"/>
      <c r="W186" s="381"/>
      <c r="X186" s="381"/>
    </row>
    <row r="187">
      <c r="A187" s="381"/>
      <c r="B187" s="381"/>
      <c r="C187" s="381"/>
      <c r="D187" s="381"/>
      <c r="E187" s="381"/>
      <c r="F187" s="381"/>
      <c r="G187" s="381"/>
      <c r="H187" s="381"/>
      <c r="I187" s="381"/>
      <c r="J187" s="381"/>
      <c r="K187" s="381"/>
      <c r="L187" s="381"/>
      <c r="M187" s="381"/>
      <c r="N187" s="381"/>
      <c r="O187" s="381"/>
      <c r="P187" s="381"/>
      <c r="Q187" s="381"/>
      <c r="R187" s="381"/>
      <c r="S187" s="381"/>
      <c r="T187" s="381"/>
      <c r="U187" s="381"/>
      <c r="V187" s="381"/>
      <c r="W187" s="381"/>
      <c r="X187" s="381"/>
    </row>
    <row r="188">
      <c r="A188" s="381"/>
      <c r="B188" s="381"/>
      <c r="C188" s="381"/>
      <c r="D188" s="381"/>
      <c r="E188" s="381"/>
      <c r="F188" s="381"/>
      <c r="G188" s="381"/>
      <c r="H188" s="381"/>
      <c r="I188" s="381"/>
      <c r="J188" s="381"/>
      <c r="K188" s="381"/>
      <c r="L188" s="381"/>
      <c r="M188" s="381"/>
      <c r="N188" s="381"/>
      <c r="O188" s="381"/>
      <c r="P188" s="381"/>
      <c r="Q188" s="381"/>
      <c r="R188" s="381"/>
      <c r="S188" s="381"/>
      <c r="T188" s="381"/>
      <c r="U188" s="381"/>
      <c r="V188" s="381"/>
      <c r="W188" s="381"/>
      <c r="X188" s="381"/>
    </row>
    <row r="189">
      <c r="A189" s="381"/>
      <c r="B189" s="381"/>
      <c r="C189" s="381"/>
      <c r="D189" s="381"/>
      <c r="E189" s="381"/>
      <c r="F189" s="381"/>
      <c r="G189" s="381"/>
      <c r="H189" s="381"/>
      <c r="I189" s="381"/>
      <c r="J189" s="381"/>
      <c r="K189" s="381"/>
      <c r="L189" s="381"/>
      <c r="M189" s="381"/>
      <c r="N189" s="381"/>
      <c r="O189" s="381"/>
      <c r="P189" s="381"/>
      <c r="Q189" s="381"/>
      <c r="R189" s="381"/>
      <c r="S189" s="381"/>
      <c r="T189" s="381"/>
      <c r="U189" s="381"/>
      <c r="V189" s="381"/>
      <c r="W189" s="381"/>
      <c r="X189" s="381"/>
    </row>
    <row r="190">
      <c r="A190" s="381"/>
      <c r="B190" s="381"/>
      <c r="C190" s="381"/>
      <c r="D190" s="381"/>
      <c r="E190" s="381"/>
      <c r="F190" s="381"/>
      <c r="G190" s="381"/>
      <c r="H190" s="381"/>
      <c r="I190" s="381"/>
      <c r="J190" s="381"/>
      <c r="K190" s="381"/>
      <c r="L190" s="381"/>
      <c r="M190" s="381"/>
      <c r="N190" s="381"/>
      <c r="O190" s="381"/>
      <c r="P190" s="381"/>
      <c r="Q190" s="381"/>
      <c r="R190" s="381"/>
      <c r="S190" s="381"/>
      <c r="T190" s="381"/>
      <c r="U190" s="381"/>
      <c r="V190" s="381"/>
      <c r="W190" s="381"/>
      <c r="X190" s="381"/>
    </row>
    <row r="191">
      <c r="A191" s="381"/>
      <c r="B191" s="381"/>
      <c r="C191" s="381"/>
      <c r="D191" s="381"/>
      <c r="E191" s="381"/>
      <c r="F191" s="381"/>
      <c r="G191" s="381"/>
      <c r="H191" s="381"/>
      <c r="I191" s="381"/>
      <c r="J191" s="381"/>
      <c r="K191" s="381"/>
      <c r="L191" s="381"/>
      <c r="M191" s="381"/>
      <c r="N191" s="381"/>
      <c r="O191" s="381"/>
      <c r="P191" s="381"/>
      <c r="Q191" s="381"/>
      <c r="R191" s="381"/>
      <c r="S191" s="381"/>
      <c r="T191" s="381"/>
      <c r="U191" s="381"/>
      <c r="V191" s="381"/>
      <c r="W191" s="381"/>
      <c r="X191" s="381"/>
    </row>
    <row r="192">
      <c r="A192" s="381"/>
      <c r="B192" s="381"/>
      <c r="C192" s="381"/>
      <c r="D192" s="381"/>
      <c r="E192" s="381"/>
      <c r="F192" s="381"/>
      <c r="G192" s="381"/>
      <c r="H192" s="381"/>
      <c r="I192" s="381"/>
      <c r="J192" s="381"/>
      <c r="K192" s="381"/>
      <c r="L192" s="381"/>
      <c r="M192" s="381"/>
      <c r="N192" s="381"/>
      <c r="O192" s="381"/>
      <c r="P192" s="381"/>
      <c r="Q192" s="381"/>
      <c r="R192" s="381"/>
      <c r="S192" s="381"/>
      <c r="T192" s="381"/>
      <c r="U192" s="381"/>
      <c r="V192" s="381"/>
      <c r="W192" s="381"/>
      <c r="X192" s="381"/>
    </row>
    <row r="193">
      <c r="A193" s="381"/>
      <c r="B193" s="381"/>
      <c r="C193" s="381"/>
      <c r="D193" s="381"/>
      <c r="E193" s="381"/>
      <c r="F193" s="381"/>
      <c r="G193" s="381"/>
      <c r="H193" s="381"/>
      <c r="I193" s="381"/>
      <c r="J193" s="381"/>
      <c r="K193" s="381"/>
      <c r="L193" s="381"/>
      <c r="M193" s="381"/>
      <c r="N193" s="381"/>
      <c r="O193" s="381"/>
      <c r="P193" s="381"/>
      <c r="Q193" s="381"/>
      <c r="R193" s="381"/>
      <c r="S193" s="381"/>
      <c r="T193" s="381"/>
      <c r="U193" s="381"/>
      <c r="V193" s="381"/>
      <c r="W193" s="381"/>
      <c r="X193" s="381"/>
    </row>
    <row r="194">
      <c r="A194" s="381"/>
      <c r="B194" s="381"/>
      <c r="C194" s="381"/>
      <c r="D194" s="381"/>
      <c r="E194" s="381"/>
      <c r="F194" s="381"/>
      <c r="G194" s="381"/>
      <c r="H194" s="381"/>
      <c r="I194" s="381"/>
      <c r="J194" s="381"/>
      <c r="K194" s="381"/>
      <c r="L194" s="381"/>
      <c r="M194" s="381"/>
      <c r="N194" s="381"/>
      <c r="O194" s="381"/>
      <c r="P194" s="381"/>
      <c r="Q194" s="381"/>
      <c r="R194" s="381"/>
      <c r="S194" s="381"/>
      <c r="T194" s="381"/>
      <c r="U194" s="381"/>
      <c r="V194" s="381"/>
      <c r="W194" s="381"/>
      <c r="X194" s="381"/>
    </row>
    <row r="195">
      <c r="A195" s="381"/>
      <c r="B195" s="381"/>
      <c r="C195" s="381"/>
      <c r="D195" s="381"/>
      <c r="E195" s="381"/>
      <c r="F195" s="381"/>
      <c r="G195" s="381"/>
      <c r="H195" s="381"/>
      <c r="I195" s="381"/>
      <c r="J195" s="381"/>
      <c r="K195" s="381"/>
      <c r="L195" s="381"/>
      <c r="M195" s="381"/>
      <c r="N195" s="381"/>
      <c r="O195" s="381"/>
      <c r="P195" s="381"/>
      <c r="Q195" s="381"/>
      <c r="R195" s="381"/>
      <c r="S195" s="381"/>
      <c r="T195" s="381"/>
      <c r="U195" s="381"/>
      <c r="V195" s="381"/>
      <c r="W195" s="381"/>
      <c r="X195" s="381"/>
    </row>
    <row r="196">
      <c r="A196" s="381"/>
      <c r="B196" s="381"/>
      <c r="C196" s="381"/>
      <c r="D196" s="381"/>
      <c r="E196" s="381"/>
      <c r="F196" s="381"/>
      <c r="G196" s="381"/>
      <c r="H196" s="381"/>
      <c r="I196" s="381"/>
      <c r="J196" s="381"/>
      <c r="K196" s="381"/>
      <c r="L196" s="381"/>
      <c r="M196" s="381"/>
      <c r="N196" s="381"/>
      <c r="O196" s="381"/>
      <c r="P196" s="381"/>
      <c r="Q196" s="381"/>
      <c r="R196" s="381"/>
      <c r="S196" s="381"/>
      <c r="T196" s="381"/>
      <c r="U196" s="381"/>
      <c r="V196" s="381"/>
      <c r="W196" s="381"/>
      <c r="X196" s="381"/>
    </row>
    <row r="197">
      <c r="A197" s="381"/>
      <c r="B197" s="381"/>
      <c r="C197" s="381"/>
      <c r="D197" s="381"/>
      <c r="E197" s="381"/>
      <c r="F197" s="381"/>
      <c r="G197" s="381"/>
      <c r="H197" s="381"/>
      <c r="I197" s="381"/>
      <c r="J197" s="381"/>
      <c r="K197" s="381"/>
      <c r="L197" s="381"/>
      <c r="M197" s="381"/>
      <c r="N197" s="381"/>
      <c r="O197" s="381"/>
      <c r="P197" s="381"/>
      <c r="Q197" s="381"/>
      <c r="R197" s="381"/>
      <c r="S197" s="381"/>
      <c r="T197" s="381"/>
      <c r="U197" s="381"/>
      <c r="V197" s="381"/>
      <c r="W197" s="381"/>
      <c r="X197" s="381"/>
    </row>
    <row r="198">
      <c r="A198" s="381"/>
      <c r="B198" s="381"/>
      <c r="C198" s="381"/>
      <c r="D198" s="381"/>
      <c r="E198" s="381"/>
      <c r="F198" s="381"/>
      <c r="G198" s="381"/>
      <c r="H198" s="381"/>
      <c r="I198" s="381"/>
      <c r="J198" s="381"/>
      <c r="K198" s="381"/>
      <c r="L198" s="381"/>
      <c r="M198" s="381"/>
      <c r="N198" s="381"/>
      <c r="O198" s="381"/>
      <c r="P198" s="381"/>
      <c r="Q198" s="381"/>
      <c r="R198" s="381"/>
      <c r="S198" s="381"/>
      <c r="T198" s="381"/>
      <c r="U198" s="381"/>
      <c r="V198" s="381"/>
      <c r="W198" s="381"/>
      <c r="X198" s="381"/>
    </row>
    <row r="199">
      <c r="A199" s="381"/>
      <c r="B199" s="381"/>
      <c r="C199" s="381"/>
      <c r="D199" s="381"/>
      <c r="E199" s="381"/>
      <c r="F199" s="381"/>
      <c r="G199" s="381"/>
      <c r="H199" s="381"/>
      <c r="I199" s="381"/>
      <c r="J199" s="381"/>
      <c r="K199" s="381"/>
      <c r="L199" s="381"/>
      <c r="M199" s="381"/>
      <c r="N199" s="381"/>
      <c r="O199" s="381"/>
      <c r="P199" s="381"/>
      <c r="Q199" s="381"/>
      <c r="R199" s="381"/>
      <c r="S199" s="381"/>
      <c r="T199" s="381"/>
      <c r="U199" s="381"/>
      <c r="V199" s="381"/>
      <c r="W199" s="381"/>
      <c r="X199" s="381"/>
    </row>
    <row r="200">
      <c r="A200" s="381"/>
      <c r="B200" s="381"/>
      <c r="C200" s="381"/>
      <c r="D200" s="381"/>
      <c r="E200" s="381"/>
      <c r="F200" s="381"/>
      <c r="G200" s="381"/>
      <c r="H200" s="381"/>
      <c r="I200" s="381"/>
      <c r="J200" s="381"/>
      <c r="K200" s="381"/>
      <c r="L200" s="381"/>
      <c r="M200" s="381"/>
      <c r="N200" s="381"/>
      <c r="O200" s="381"/>
      <c r="P200" s="381"/>
      <c r="Q200" s="381"/>
      <c r="R200" s="381"/>
      <c r="S200" s="381"/>
      <c r="T200" s="381"/>
      <c r="U200" s="381"/>
      <c r="V200" s="381"/>
      <c r="W200" s="381"/>
      <c r="X200" s="381"/>
    </row>
    <row r="201">
      <c r="A201" s="381"/>
      <c r="B201" s="381"/>
      <c r="C201" s="381"/>
      <c r="D201" s="381"/>
      <c r="E201" s="381"/>
      <c r="F201" s="381"/>
      <c r="G201" s="381"/>
      <c r="H201" s="381"/>
      <c r="I201" s="381"/>
      <c r="J201" s="381"/>
      <c r="K201" s="381"/>
      <c r="L201" s="381"/>
      <c r="M201" s="381"/>
      <c r="N201" s="381"/>
      <c r="O201" s="381"/>
      <c r="P201" s="381"/>
      <c r="Q201" s="381"/>
      <c r="R201" s="381"/>
      <c r="S201" s="381"/>
      <c r="T201" s="381"/>
      <c r="U201" s="381"/>
      <c r="V201" s="381"/>
      <c r="W201" s="381"/>
      <c r="X201" s="381"/>
    </row>
    <row r="202">
      <c r="A202" s="381"/>
      <c r="B202" s="381"/>
      <c r="C202" s="381"/>
      <c r="D202" s="381"/>
      <c r="E202" s="381"/>
      <c r="F202" s="381"/>
      <c r="G202" s="381"/>
      <c r="H202" s="381"/>
      <c r="I202" s="381"/>
      <c r="J202" s="381"/>
      <c r="K202" s="381"/>
      <c r="L202" s="381"/>
      <c r="M202" s="381"/>
      <c r="N202" s="381"/>
      <c r="O202" s="381"/>
      <c r="P202" s="381"/>
      <c r="Q202" s="381"/>
      <c r="R202" s="381"/>
      <c r="S202" s="381"/>
      <c r="T202" s="381"/>
      <c r="U202" s="381"/>
      <c r="V202" s="381"/>
      <c r="W202" s="381"/>
      <c r="X202" s="381"/>
    </row>
    <row r="203">
      <c r="A203" s="381"/>
      <c r="B203" s="381"/>
      <c r="C203" s="381"/>
      <c r="D203" s="381"/>
      <c r="E203" s="381"/>
      <c r="F203" s="381"/>
      <c r="G203" s="381"/>
      <c r="H203" s="381"/>
      <c r="I203" s="381"/>
      <c r="J203" s="381"/>
      <c r="K203" s="381"/>
      <c r="L203" s="381"/>
      <c r="M203" s="381"/>
      <c r="N203" s="381"/>
      <c r="O203" s="381"/>
      <c r="P203" s="381"/>
      <c r="Q203" s="381"/>
      <c r="R203" s="381"/>
      <c r="S203" s="381"/>
      <c r="T203" s="381"/>
      <c r="U203" s="381"/>
      <c r="V203" s="381"/>
      <c r="W203" s="381"/>
      <c r="X203" s="381"/>
    </row>
    <row r="204">
      <c r="A204" s="381"/>
      <c r="B204" s="381"/>
      <c r="C204" s="381"/>
      <c r="D204" s="381"/>
      <c r="E204" s="381"/>
      <c r="F204" s="381"/>
      <c r="G204" s="381"/>
      <c r="H204" s="381"/>
      <c r="I204" s="381"/>
      <c r="J204" s="381"/>
      <c r="K204" s="381"/>
      <c r="L204" s="381"/>
      <c r="M204" s="381"/>
      <c r="N204" s="381"/>
      <c r="O204" s="381"/>
      <c r="P204" s="381"/>
      <c r="Q204" s="381"/>
      <c r="R204" s="381"/>
      <c r="S204" s="381"/>
      <c r="T204" s="381"/>
      <c r="U204" s="381"/>
      <c r="V204" s="381"/>
      <c r="W204" s="381"/>
      <c r="X204" s="381"/>
    </row>
    <row r="205">
      <c r="A205" s="381"/>
      <c r="B205" s="381"/>
      <c r="C205" s="381"/>
      <c r="D205" s="381"/>
      <c r="E205" s="381"/>
      <c r="F205" s="381"/>
      <c r="G205" s="381"/>
      <c r="H205" s="381"/>
      <c r="I205" s="381"/>
      <c r="J205" s="381"/>
      <c r="K205" s="381"/>
      <c r="L205" s="381"/>
      <c r="M205" s="381"/>
      <c r="N205" s="381"/>
      <c r="O205" s="381"/>
      <c r="P205" s="381"/>
      <c r="Q205" s="381"/>
      <c r="R205" s="381"/>
      <c r="S205" s="381"/>
      <c r="T205" s="381"/>
      <c r="U205" s="381"/>
      <c r="V205" s="381"/>
      <c r="W205" s="381"/>
      <c r="X205" s="381"/>
    </row>
    <row r="206">
      <c r="A206" s="381"/>
      <c r="B206" s="381"/>
      <c r="C206" s="381"/>
      <c r="D206" s="381"/>
      <c r="E206" s="381"/>
      <c r="F206" s="381"/>
      <c r="G206" s="381"/>
      <c r="H206" s="381"/>
      <c r="I206" s="381"/>
      <c r="J206" s="381"/>
      <c r="K206" s="381"/>
      <c r="L206" s="381"/>
      <c r="M206" s="381"/>
      <c r="N206" s="381"/>
      <c r="O206" s="381"/>
      <c r="P206" s="381"/>
      <c r="Q206" s="381"/>
      <c r="R206" s="381"/>
      <c r="S206" s="381"/>
      <c r="T206" s="381"/>
      <c r="U206" s="381"/>
      <c r="V206" s="381"/>
      <c r="W206" s="381"/>
      <c r="X206" s="381"/>
    </row>
    <row r="207">
      <c r="A207" s="381"/>
      <c r="B207" s="381"/>
      <c r="C207" s="381"/>
      <c r="D207" s="381"/>
      <c r="E207" s="381"/>
      <c r="F207" s="381"/>
      <c r="G207" s="381"/>
      <c r="H207" s="381"/>
      <c r="I207" s="381"/>
      <c r="J207" s="381"/>
      <c r="K207" s="381"/>
      <c r="L207" s="381"/>
      <c r="M207" s="381"/>
      <c r="N207" s="381"/>
      <c r="O207" s="381"/>
      <c r="P207" s="381"/>
      <c r="Q207" s="381"/>
      <c r="R207" s="381"/>
      <c r="S207" s="381"/>
      <c r="T207" s="381"/>
      <c r="U207" s="381"/>
      <c r="V207" s="381"/>
      <c r="W207" s="381"/>
      <c r="X207" s="381"/>
    </row>
    <row r="208">
      <c r="A208" s="381"/>
      <c r="B208" s="381"/>
      <c r="C208" s="381"/>
      <c r="D208" s="381"/>
      <c r="E208" s="381"/>
      <c r="F208" s="381"/>
      <c r="G208" s="381"/>
      <c r="H208" s="381"/>
      <c r="I208" s="381"/>
      <c r="J208" s="381"/>
      <c r="K208" s="381"/>
      <c r="L208" s="381"/>
      <c r="M208" s="381"/>
      <c r="N208" s="381"/>
      <c r="O208" s="381"/>
      <c r="P208" s="381"/>
      <c r="Q208" s="381"/>
      <c r="R208" s="381"/>
      <c r="S208" s="381"/>
      <c r="T208" s="381"/>
      <c r="U208" s="381"/>
      <c r="V208" s="381"/>
      <c r="W208" s="381"/>
      <c r="X208" s="381"/>
    </row>
    <row r="209">
      <c r="A209" s="381"/>
      <c r="B209" s="381"/>
      <c r="C209" s="381"/>
      <c r="D209" s="381"/>
      <c r="E209" s="381"/>
      <c r="F209" s="381"/>
      <c r="G209" s="381"/>
      <c r="H209" s="381"/>
      <c r="I209" s="381"/>
      <c r="J209" s="381"/>
      <c r="K209" s="381"/>
      <c r="L209" s="381"/>
      <c r="M209" s="381"/>
      <c r="N209" s="381"/>
      <c r="O209" s="381"/>
      <c r="P209" s="381"/>
      <c r="Q209" s="381"/>
      <c r="R209" s="381"/>
      <c r="S209" s="381"/>
      <c r="T209" s="381"/>
      <c r="U209" s="381"/>
      <c r="V209" s="381"/>
      <c r="W209" s="381"/>
      <c r="X209" s="381"/>
    </row>
    <row r="210">
      <c r="A210" s="381"/>
      <c r="B210" s="381"/>
      <c r="C210" s="381"/>
      <c r="D210" s="381"/>
      <c r="E210" s="381"/>
      <c r="F210" s="381"/>
      <c r="G210" s="381"/>
      <c r="H210" s="381"/>
      <c r="I210" s="381"/>
      <c r="J210" s="381"/>
      <c r="K210" s="381"/>
      <c r="L210" s="381"/>
      <c r="M210" s="381"/>
      <c r="N210" s="381"/>
      <c r="O210" s="381"/>
      <c r="P210" s="381"/>
      <c r="Q210" s="381"/>
      <c r="R210" s="381"/>
      <c r="S210" s="381"/>
      <c r="T210" s="381"/>
      <c r="U210" s="381"/>
      <c r="V210" s="381"/>
      <c r="W210" s="381"/>
      <c r="X210" s="381"/>
    </row>
    <row r="211">
      <c r="A211" s="381"/>
      <c r="B211" s="381"/>
      <c r="C211" s="381"/>
      <c r="D211" s="381"/>
      <c r="E211" s="381"/>
      <c r="F211" s="381"/>
      <c r="G211" s="381"/>
      <c r="H211" s="381"/>
      <c r="I211" s="381"/>
      <c r="J211" s="381"/>
      <c r="K211" s="381"/>
      <c r="L211" s="381"/>
      <c r="M211" s="381"/>
      <c r="N211" s="381"/>
      <c r="O211" s="381"/>
      <c r="P211" s="381"/>
      <c r="Q211" s="381"/>
      <c r="R211" s="381"/>
      <c r="S211" s="381"/>
      <c r="T211" s="381"/>
      <c r="U211" s="381"/>
      <c r="V211" s="381"/>
      <c r="W211" s="381"/>
      <c r="X211" s="381"/>
    </row>
    <row r="212">
      <c r="A212" s="381"/>
      <c r="B212" s="381"/>
      <c r="C212" s="381"/>
      <c r="D212" s="381"/>
      <c r="E212" s="381"/>
      <c r="F212" s="381"/>
      <c r="G212" s="381"/>
      <c r="H212" s="381"/>
      <c r="I212" s="381"/>
      <c r="J212" s="381"/>
      <c r="K212" s="381"/>
      <c r="L212" s="381"/>
      <c r="M212" s="381"/>
      <c r="N212" s="381"/>
      <c r="O212" s="381"/>
      <c r="P212" s="381"/>
      <c r="Q212" s="381"/>
      <c r="R212" s="381"/>
      <c r="S212" s="381"/>
      <c r="T212" s="381"/>
      <c r="U212" s="381"/>
      <c r="V212" s="381"/>
      <c r="W212" s="381"/>
      <c r="X212" s="381"/>
    </row>
    <row r="213">
      <c r="A213" s="381"/>
      <c r="B213" s="381"/>
      <c r="C213" s="381"/>
      <c r="D213" s="381"/>
      <c r="E213" s="381"/>
      <c r="F213" s="381"/>
      <c r="G213" s="381"/>
      <c r="H213" s="381"/>
      <c r="I213" s="381"/>
      <c r="J213" s="381"/>
      <c r="K213" s="381"/>
      <c r="L213" s="381"/>
      <c r="M213" s="381"/>
      <c r="N213" s="381"/>
      <c r="O213" s="381"/>
      <c r="P213" s="381"/>
      <c r="Q213" s="381"/>
      <c r="R213" s="381"/>
      <c r="S213" s="381"/>
      <c r="T213" s="381"/>
      <c r="U213" s="381"/>
      <c r="V213" s="381"/>
      <c r="W213" s="381"/>
      <c r="X213" s="381"/>
    </row>
    <row r="214">
      <c r="A214" s="381"/>
      <c r="B214" s="381"/>
      <c r="C214" s="381"/>
      <c r="D214" s="381"/>
      <c r="E214" s="381"/>
      <c r="F214" s="381"/>
      <c r="G214" s="381"/>
      <c r="H214" s="381"/>
      <c r="I214" s="381"/>
      <c r="J214" s="381"/>
      <c r="K214" s="381"/>
      <c r="L214" s="381"/>
      <c r="M214" s="381"/>
      <c r="N214" s="381"/>
      <c r="O214" s="381"/>
      <c r="P214" s="381"/>
      <c r="Q214" s="381"/>
      <c r="R214" s="381"/>
      <c r="S214" s="381"/>
      <c r="T214" s="381"/>
      <c r="U214" s="381"/>
      <c r="V214" s="381"/>
      <c r="W214" s="381"/>
      <c r="X214" s="381"/>
    </row>
    <row r="215">
      <c r="A215" s="381"/>
      <c r="B215" s="381"/>
      <c r="C215" s="381"/>
      <c r="D215" s="381"/>
      <c r="E215" s="381"/>
      <c r="F215" s="381"/>
      <c r="G215" s="381"/>
      <c r="H215" s="381"/>
      <c r="I215" s="381"/>
      <c r="J215" s="381"/>
      <c r="K215" s="381"/>
      <c r="L215" s="381"/>
      <c r="M215" s="381"/>
      <c r="N215" s="381"/>
      <c r="O215" s="381"/>
      <c r="P215" s="381"/>
      <c r="Q215" s="381"/>
      <c r="R215" s="381"/>
      <c r="S215" s="381"/>
      <c r="T215" s="381"/>
      <c r="U215" s="381"/>
      <c r="V215" s="381"/>
      <c r="W215" s="381"/>
      <c r="X215" s="381"/>
    </row>
    <row r="216">
      <c r="A216" s="381"/>
      <c r="B216" s="381"/>
      <c r="C216" s="381"/>
      <c r="D216" s="381"/>
      <c r="E216" s="381"/>
      <c r="F216" s="381"/>
      <c r="G216" s="381"/>
      <c r="H216" s="381"/>
      <c r="I216" s="381"/>
      <c r="J216" s="381"/>
      <c r="K216" s="381"/>
      <c r="L216" s="381"/>
      <c r="M216" s="381"/>
      <c r="N216" s="381"/>
      <c r="O216" s="381"/>
      <c r="P216" s="381"/>
      <c r="Q216" s="381"/>
      <c r="R216" s="381"/>
      <c r="S216" s="381"/>
      <c r="T216" s="381"/>
      <c r="U216" s="381"/>
      <c r="V216" s="381"/>
      <c r="W216" s="381"/>
      <c r="X216" s="381"/>
    </row>
    <row r="217">
      <c r="A217" s="381"/>
      <c r="B217" s="381"/>
      <c r="C217" s="381"/>
      <c r="D217" s="381"/>
      <c r="E217" s="381"/>
      <c r="F217" s="381"/>
      <c r="G217" s="381"/>
      <c r="H217" s="381"/>
      <c r="I217" s="381"/>
      <c r="J217" s="381"/>
      <c r="K217" s="381"/>
      <c r="L217" s="381"/>
      <c r="M217" s="381"/>
      <c r="N217" s="381"/>
      <c r="O217" s="381"/>
      <c r="P217" s="381"/>
      <c r="Q217" s="381"/>
      <c r="R217" s="381"/>
      <c r="S217" s="381"/>
      <c r="T217" s="381"/>
      <c r="U217" s="381"/>
      <c r="V217" s="381"/>
      <c r="W217" s="381"/>
      <c r="X217" s="381"/>
    </row>
    <row r="218">
      <c r="A218" s="381"/>
      <c r="B218" s="381"/>
      <c r="C218" s="381"/>
      <c r="D218" s="381"/>
      <c r="E218" s="381"/>
      <c r="F218" s="381"/>
      <c r="G218" s="381"/>
      <c r="H218" s="381"/>
      <c r="I218" s="381"/>
      <c r="J218" s="381"/>
      <c r="K218" s="381"/>
      <c r="L218" s="381"/>
      <c r="M218" s="381"/>
      <c r="N218" s="381"/>
      <c r="O218" s="381"/>
      <c r="P218" s="381"/>
      <c r="Q218" s="381"/>
      <c r="R218" s="381"/>
      <c r="S218" s="381"/>
      <c r="T218" s="381"/>
      <c r="U218" s="381"/>
      <c r="V218" s="381"/>
      <c r="W218" s="381"/>
      <c r="X218" s="381"/>
    </row>
    <row r="219">
      <c r="A219" s="381"/>
      <c r="B219" s="381"/>
      <c r="C219" s="381"/>
      <c r="D219" s="381"/>
      <c r="E219" s="381"/>
      <c r="F219" s="381"/>
      <c r="G219" s="381"/>
      <c r="H219" s="381"/>
      <c r="I219" s="381"/>
      <c r="J219" s="381"/>
      <c r="K219" s="381"/>
      <c r="L219" s="381"/>
      <c r="M219" s="381"/>
      <c r="N219" s="381"/>
      <c r="O219" s="381"/>
      <c r="P219" s="381"/>
      <c r="Q219" s="381"/>
      <c r="R219" s="381"/>
      <c r="S219" s="381"/>
      <c r="T219" s="381"/>
      <c r="U219" s="381"/>
      <c r="V219" s="381"/>
      <c r="W219" s="381"/>
      <c r="X219" s="381"/>
    </row>
    <row r="220">
      <c r="A220" s="381"/>
      <c r="B220" s="381"/>
      <c r="C220" s="381"/>
      <c r="D220" s="381"/>
      <c r="E220" s="381"/>
      <c r="F220" s="381"/>
      <c r="G220" s="381"/>
      <c r="H220" s="381"/>
      <c r="I220" s="381"/>
      <c r="J220" s="381"/>
      <c r="K220" s="381"/>
      <c r="L220" s="381"/>
      <c r="M220" s="381"/>
      <c r="N220" s="381"/>
      <c r="O220" s="381"/>
      <c r="P220" s="381"/>
      <c r="Q220" s="381"/>
      <c r="R220" s="381"/>
      <c r="S220" s="381"/>
      <c r="T220" s="381"/>
      <c r="U220" s="381"/>
      <c r="V220" s="381"/>
      <c r="W220" s="381"/>
      <c r="X220" s="381"/>
    </row>
    <row r="221">
      <c r="A221" s="381"/>
      <c r="B221" s="381"/>
      <c r="C221" s="381"/>
      <c r="D221" s="381"/>
      <c r="E221" s="381"/>
      <c r="F221" s="381"/>
      <c r="G221" s="381"/>
      <c r="H221" s="381"/>
      <c r="I221" s="381"/>
      <c r="J221" s="381"/>
      <c r="K221" s="381"/>
      <c r="L221" s="381"/>
      <c r="M221" s="381"/>
      <c r="N221" s="381"/>
      <c r="O221" s="381"/>
      <c r="P221" s="381"/>
      <c r="Q221" s="381"/>
      <c r="R221" s="381"/>
      <c r="S221" s="381"/>
      <c r="T221" s="381"/>
      <c r="U221" s="381"/>
      <c r="V221" s="381"/>
      <c r="W221" s="381"/>
      <c r="X221" s="381"/>
    </row>
    <row r="222">
      <c r="A222" s="381"/>
      <c r="B222" s="381"/>
      <c r="C222" s="381"/>
      <c r="D222" s="381"/>
      <c r="E222" s="381"/>
      <c r="F222" s="381"/>
      <c r="G222" s="381"/>
      <c r="H222" s="381"/>
      <c r="I222" s="381"/>
      <c r="J222" s="381"/>
      <c r="K222" s="381"/>
      <c r="L222" s="381"/>
      <c r="M222" s="381"/>
      <c r="N222" s="381"/>
      <c r="O222" s="381"/>
      <c r="P222" s="381"/>
      <c r="Q222" s="381"/>
      <c r="R222" s="381"/>
      <c r="S222" s="381"/>
      <c r="T222" s="381"/>
      <c r="U222" s="381"/>
      <c r="V222" s="381"/>
      <c r="W222" s="381"/>
      <c r="X222" s="381"/>
    </row>
    <row r="223">
      <c r="A223" s="381"/>
      <c r="B223" s="381"/>
      <c r="C223" s="381"/>
      <c r="D223" s="381"/>
      <c r="E223" s="381"/>
      <c r="F223" s="381"/>
      <c r="G223" s="381"/>
      <c r="H223" s="381"/>
      <c r="I223" s="381"/>
      <c r="J223" s="381"/>
      <c r="K223" s="381"/>
      <c r="L223" s="381"/>
      <c r="M223" s="381"/>
      <c r="N223" s="381"/>
      <c r="O223" s="381"/>
      <c r="P223" s="381"/>
      <c r="Q223" s="381"/>
      <c r="R223" s="381"/>
      <c r="S223" s="381"/>
      <c r="T223" s="381"/>
      <c r="U223" s="381"/>
      <c r="V223" s="381"/>
      <c r="W223" s="381"/>
      <c r="X223" s="381"/>
    </row>
    <row r="224">
      <c r="A224" s="381"/>
      <c r="B224" s="381"/>
      <c r="C224" s="381"/>
      <c r="D224" s="381"/>
      <c r="E224" s="381"/>
      <c r="F224" s="381"/>
      <c r="G224" s="381"/>
      <c r="H224" s="381"/>
      <c r="I224" s="381"/>
      <c r="J224" s="381"/>
      <c r="K224" s="381"/>
      <c r="L224" s="381"/>
      <c r="M224" s="381"/>
      <c r="N224" s="381"/>
      <c r="O224" s="381"/>
      <c r="P224" s="381"/>
      <c r="Q224" s="381"/>
      <c r="R224" s="381"/>
      <c r="S224" s="381"/>
      <c r="T224" s="381"/>
      <c r="U224" s="381"/>
      <c r="V224" s="381"/>
      <c r="W224" s="381"/>
      <c r="X224" s="381"/>
    </row>
    <row r="225">
      <c r="A225" s="381"/>
      <c r="B225" s="381"/>
      <c r="C225" s="381"/>
      <c r="D225" s="381"/>
      <c r="E225" s="381"/>
      <c r="F225" s="381"/>
      <c r="G225" s="381"/>
      <c r="H225" s="381"/>
      <c r="I225" s="381"/>
      <c r="J225" s="381"/>
      <c r="K225" s="381"/>
      <c r="L225" s="381"/>
      <c r="M225" s="381"/>
      <c r="N225" s="381"/>
      <c r="O225" s="381"/>
      <c r="P225" s="381"/>
      <c r="Q225" s="381"/>
      <c r="R225" s="381"/>
      <c r="S225" s="381"/>
      <c r="T225" s="381"/>
      <c r="U225" s="381"/>
      <c r="V225" s="381"/>
      <c r="W225" s="381"/>
      <c r="X225" s="381"/>
    </row>
    <row r="226">
      <c r="A226" s="381"/>
      <c r="B226" s="381"/>
      <c r="C226" s="381"/>
      <c r="D226" s="381"/>
      <c r="E226" s="381"/>
      <c r="F226" s="381"/>
      <c r="G226" s="381"/>
      <c r="H226" s="381"/>
      <c r="I226" s="381"/>
      <c r="J226" s="381"/>
      <c r="K226" s="381"/>
      <c r="L226" s="381"/>
      <c r="M226" s="381"/>
      <c r="N226" s="381"/>
      <c r="O226" s="381"/>
      <c r="P226" s="381"/>
      <c r="Q226" s="381"/>
      <c r="R226" s="381"/>
      <c r="S226" s="381"/>
      <c r="T226" s="381"/>
      <c r="U226" s="381"/>
      <c r="V226" s="381"/>
      <c r="W226" s="381"/>
      <c r="X226" s="381"/>
    </row>
    <row r="227">
      <c r="A227" s="381"/>
      <c r="B227" s="381"/>
      <c r="C227" s="381"/>
      <c r="D227" s="381"/>
      <c r="E227" s="381"/>
      <c r="F227" s="381"/>
      <c r="G227" s="381"/>
      <c r="H227" s="381"/>
      <c r="I227" s="381"/>
      <c r="J227" s="381"/>
      <c r="K227" s="381"/>
      <c r="L227" s="381"/>
      <c r="M227" s="381"/>
      <c r="N227" s="381"/>
      <c r="O227" s="381"/>
      <c r="P227" s="381"/>
      <c r="Q227" s="381"/>
      <c r="R227" s="381"/>
      <c r="S227" s="381"/>
      <c r="T227" s="381"/>
      <c r="U227" s="381"/>
      <c r="V227" s="381"/>
      <c r="W227" s="381"/>
      <c r="X227" s="381"/>
    </row>
    <row r="228">
      <c r="A228" s="381"/>
      <c r="B228" s="381"/>
      <c r="C228" s="381"/>
      <c r="D228" s="381"/>
      <c r="E228" s="381"/>
      <c r="F228" s="381"/>
      <c r="G228" s="381"/>
      <c r="H228" s="381"/>
      <c r="I228" s="381"/>
      <c r="J228" s="381"/>
      <c r="K228" s="381"/>
      <c r="L228" s="381"/>
      <c r="M228" s="381"/>
      <c r="N228" s="381"/>
      <c r="O228" s="381"/>
      <c r="P228" s="381"/>
      <c r="Q228" s="381"/>
      <c r="R228" s="381"/>
      <c r="S228" s="381"/>
      <c r="T228" s="381"/>
      <c r="U228" s="381"/>
      <c r="V228" s="381"/>
      <c r="W228" s="381"/>
      <c r="X228" s="381"/>
    </row>
    <row r="229">
      <c r="A229" s="381"/>
      <c r="B229" s="381"/>
      <c r="C229" s="381"/>
      <c r="D229" s="381"/>
      <c r="E229" s="381"/>
      <c r="F229" s="381"/>
      <c r="G229" s="381"/>
      <c r="H229" s="381"/>
      <c r="I229" s="381"/>
      <c r="J229" s="381"/>
      <c r="K229" s="381"/>
      <c r="L229" s="381"/>
      <c r="M229" s="381"/>
      <c r="N229" s="381"/>
      <c r="O229" s="381"/>
      <c r="P229" s="381"/>
      <c r="Q229" s="381"/>
      <c r="R229" s="381"/>
      <c r="S229" s="381"/>
      <c r="T229" s="381"/>
      <c r="U229" s="381"/>
      <c r="V229" s="381"/>
      <c r="W229" s="381"/>
      <c r="X229" s="381"/>
    </row>
    <row r="230">
      <c r="A230" s="381"/>
      <c r="B230" s="381"/>
      <c r="C230" s="381"/>
      <c r="D230" s="381"/>
      <c r="E230" s="381"/>
      <c r="F230" s="381"/>
      <c r="G230" s="381"/>
      <c r="H230" s="381"/>
      <c r="I230" s="381"/>
      <c r="J230" s="381"/>
      <c r="K230" s="381"/>
      <c r="L230" s="381"/>
      <c r="M230" s="381"/>
      <c r="N230" s="381"/>
      <c r="O230" s="381"/>
      <c r="P230" s="381"/>
      <c r="Q230" s="381"/>
      <c r="R230" s="381"/>
      <c r="S230" s="381"/>
      <c r="T230" s="381"/>
      <c r="U230" s="381"/>
      <c r="V230" s="381"/>
      <c r="W230" s="381"/>
      <c r="X230" s="381"/>
    </row>
    <row r="231">
      <c r="A231" s="381"/>
      <c r="B231" s="381"/>
      <c r="C231" s="381"/>
      <c r="D231" s="381"/>
      <c r="E231" s="381"/>
      <c r="F231" s="381"/>
      <c r="G231" s="381"/>
      <c r="H231" s="381"/>
      <c r="I231" s="381"/>
      <c r="J231" s="381"/>
      <c r="K231" s="381"/>
      <c r="L231" s="381"/>
      <c r="M231" s="381"/>
      <c r="N231" s="381"/>
      <c r="O231" s="381"/>
      <c r="P231" s="381"/>
      <c r="Q231" s="381"/>
      <c r="R231" s="381"/>
      <c r="S231" s="381"/>
      <c r="T231" s="381"/>
      <c r="U231" s="381"/>
      <c r="V231" s="381"/>
      <c r="W231" s="381"/>
      <c r="X231" s="381"/>
    </row>
    <row r="232">
      <c r="A232" s="381"/>
      <c r="B232" s="381"/>
      <c r="C232" s="381"/>
      <c r="D232" s="381"/>
      <c r="E232" s="381"/>
      <c r="F232" s="381"/>
      <c r="G232" s="381"/>
      <c r="H232" s="381"/>
      <c r="I232" s="381"/>
      <c r="J232" s="381"/>
      <c r="K232" s="381"/>
      <c r="L232" s="381"/>
      <c r="M232" s="381"/>
      <c r="N232" s="381"/>
      <c r="O232" s="381"/>
      <c r="P232" s="381"/>
      <c r="Q232" s="381"/>
      <c r="R232" s="381"/>
      <c r="S232" s="381"/>
      <c r="T232" s="381"/>
      <c r="U232" s="381"/>
      <c r="V232" s="381"/>
      <c r="W232" s="381"/>
      <c r="X232" s="381"/>
    </row>
    <row r="233">
      <c r="A233" s="381"/>
      <c r="B233" s="381"/>
      <c r="C233" s="381"/>
      <c r="D233" s="381"/>
      <c r="E233" s="381"/>
      <c r="F233" s="381"/>
      <c r="G233" s="381"/>
      <c r="H233" s="381"/>
      <c r="I233" s="381"/>
      <c r="J233" s="381"/>
      <c r="K233" s="381"/>
      <c r="L233" s="381"/>
      <c r="M233" s="381"/>
      <c r="N233" s="381"/>
      <c r="O233" s="381"/>
      <c r="P233" s="381"/>
      <c r="Q233" s="381"/>
      <c r="R233" s="381"/>
      <c r="S233" s="381"/>
      <c r="T233" s="381"/>
      <c r="U233" s="381"/>
      <c r="V233" s="381"/>
      <c r="W233" s="381"/>
      <c r="X233" s="381"/>
    </row>
    <row r="234">
      <c r="A234" s="381"/>
      <c r="B234" s="381"/>
      <c r="C234" s="381"/>
      <c r="D234" s="381"/>
      <c r="E234" s="381"/>
      <c r="F234" s="381"/>
      <c r="G234" s="381"/>
      <c r="H234" s="381"/>
      <c r="I234" s="381"/>
      <c r="J234" s="381"/>
      <c r="K234" s="381"/>
      <c r="L234" s="381"/>
      <c r="M234" s="381"/>
      <c r="N234" s="381"/>
      <c r="O234" s="381"/>
      <c r="P234" s="381"/>
      <c r="Q234" s="381"/>
      <c r="R234" s="381"/>
      <c r="S234" s="381"/>
      <c r="T234" s="381"/>
      <c r="U234" s="381"/>
      <c r="V234" s="381"/>
      <c r="W234" s="381"/>
      <c r="X234" s="381"/>
    </row>
    <row r="235">
      <c r="A235" s="381"/>
      <c r="B235" s="381"/>
      <c r="C235" s="381"/>
      <c r="D235" s="381"/>
      <c r="E235" s="381"/>
      <c r="F235" s="381"/>
      <c r="G235" s="381"/>
      <c r="H235" s="381"/>
      <c r="I235" s="381"/>
      <c r="J235" s="381"/>
      <c r="K235" s="381"/>
      <c r="L235" s="381"/>
      <c r="M235" s="381"/>
      <c r="N235" s="381"/>
      <c r="O235" s="381"/>
      <c r="P235" s="381"/>
      <c r="Q235" s="381"/>
      <c r="R235" s="381"/>
      <c r="S235" s="381"/>
      <c r="T235" s="381"/>
      <c r="U235" s="381"/>
      <c r="V235" s="381"/>
      <c r="W235" s="381"/>
      <c r="X235" s="381"/>
    </row>
    <row r="236">
      <c r="A236" s="381"/>
      <c r="B236" s="381"/>
      <c r="C236" s="381"/>
      <c r="D236" s="381"/>
      <c r="E236" s="381"/>
      <c r="F236" s="381"/>
      <c r="G236" s="381"/>
      <c r="H236" s="381"/>
      <c r="I236" s="381"/>
      <c r="J236" s="381"/>
      <c r="K236" s="381"/>
      <c r="L236" s="381"/>
      <c r="M236" s="381"/>
      <c r="N236" s="381"/>
      <c r="O236" s="381"/>
      <c r="P236" s="381"/>
      <c r="Q236" s="381"/>
      <c r="R236" s="381"/>
      <c r="S236" s="381"/>
      <c r="T236" s="381"/>
      <c r="U236" s="381"/>
      <c r="V236" s="381"/>
      <c r="W236" s="381"/>
      <c r="X236" s="381"/>
    </row>
    <row r="237">
      <c r="A237" s="381"/>
      <c r="B237" s="381"/>
      <c r="C237" s="381"/>
      <c r="D237" s="381"/>
      <c r="E237" s="381"/>
      <c r="F237" s="381"/>
      <c r="G237" s="381"/>
      <c r="H237" s="381"/>
      <c r="I237" s="381"/>
      <c r="J237" s="381"/>
      <c r="K237" s="381"/>
      <c r="L237" s="381"/>
      <c r="M237" s="381"/>
      <c r="N237" s="381"/>
      <c r="O237" s="381"/>
      <c r="P237" s="381"/>
      <c r="Q237" s="381"/>
      <c r="R237" s="381"/>
      <c r="S237" s="381"/>
      <c r="T237" s="381"/>
      <c r="U237" s="381"/>
      <c r="V237" s="381"/>
      <c r="W237" s="381"/>
      <c r="X237" s="381"/>
    </row>
    <row r="238">
      <c r="A238" s="381"/>
      <c r="B238" s="381"/>
      <c r="C238" s="381"/>
      <c r="D238" s="381"/>
      <c r="E238" s="381"/>
      <c r="F238" s="381"/>
      <c r="G238" s="381"/>
      <c r="H238" s="381"/>
      <c r="I238" s="381"/>
      <c r="J238" s="381"/>
      <c r="K238" s="381"/>
      <c r="L238" s="381"/>
      <c r="M238" s="381"/>
      <c r="N238" s="381"/>
      <c r="O238" s="381"/>
      <c r="P238" s="381"/>
      <c r="Q238" s="381"/>
      <c r="R238" s="381"/>
      <c r="S238" s="381"/>
      <c r="T238" s="381"/>
      <c r="U238" s="381"/>
      <c r="V238" s="381"/>
      <c r="W238" s="381"/>
      <c r="X238" s="381"/>
    </row>
    <row r="239">
      <c r="A239" s="381"/>
      <c r="B239" s="381"/>
      <c r="C239" s="381"/>
      <c r="D239" s="381"/>
      <c r="E239" s="381"/>
      <c r="F239" s="381"/>
      <c r="G239" s="381"/>
      <c r="H239" s="381"/>
      <c r="I239" s="381"/>
      <c r="J239" s="381"/>
      <c r="K239" s="381"/>
      <c r="L239" s="381"/>
      <c r="M239" s="381"/>
      <c r="N239" s="381"/>
      <c r="O239" s="381"/>
      <c r="P239" s="381"/>
      <c r="Q239" s="381"/>
      <c r="R239" s="381"/>
      <c r="S239" s="381"/>
      <c r="T239" s="381"/>
      <c r="U239" s="381"/>
      <c r="V239" s="381"/>
      <c r="W239" s="381"/>
      <c r="X239" s="381"/>
    </row>
    <row r="240">
      <c r="A240" s="381"/>
      <c r="B240" s="381"/>
      <c r="C240" s="381"/>
      <c r="D240" s="381"/>
      <c r="E240" s="381"/>
      <c r="F240" s="381"/>
      <c r="G240" s="381"/>
      <c r="H240" s="381"/>
      <c r="I240" s="381"/>
      <c r="J240" s="381"/>
      <c r="K240" s="381"/>
      <c r="L240" s="381"/>
      <c r="M240" s="381"/>
      <c r="N240" s="381"/>
      <c r="O240" s="381"/>
      <c r="P240" s="381"/>
      <c r="Q240" s="381"/>
      <c r="R240" s="381"/>
      <c r="S240" s="381"/>
      <c r="T240" s="381"/>
      <c r="U240" s="381"/>
      <c r="V240" s="381"/>
      <c r="W240" s="381"/>
      <c r="X240" s="381"/>
    </row>
    <row r="241">
      <c r="A241" s="381"/>
      <c r="B241" s="381"/>
      <c r="C241" s="381"/>
      <c r="D241" s="381"/>
      <c r="E241" s="381"/>
      <c r="F241" s="381"/>
      <c r="G241" s="381"/>
      <c r="H241" s="381"/>
      <c r="I241" s="381"/>
      <c r="J241" s="381"/>
      <c r="K241" s="381"/>
      <c r="L241" s="381"/>
      <c r="M241" s="381"/>
      <c r="N241" s="381"/>
      <c r="O241" s="381"/>
      <c r="P241" s="381"/>
      <c r="Q241" s="381"/>
      <c r="R241" s="381"/>
      <c r="S241" s="381"/>
      <c r="T241" s="381"/>
      <c r="U241" s="381"/>
      <c r="V241" s="381"/>
      <c r="W241" s="381"/>
      <c r="X241" s="381"/>
    </row>
    <row r="242">
      <c r="A242" s="381"/>
      <c r="B242" s="381"/>
      <c r="C242" s="381"/>
      <c r="D242" s="381"/>
      <c r="E242" s="381"/>
      <c r="F242" s="381"/>
      <c r="G242" s="381"/>
      <c r="H242" s="381"/>
      <c r="I242" s="381"/>
      <c r="J242" s="381"/>
      <c r="K242" s="381"/>
      <c r="L242" s="381"/>
      <c r="M242" s="381"/>
      <c r="N242" s="381"/>
      <c r="O242" s="381"/>
      <c r="P242" s="381"/>
      <c r="Q242" s="381"/>
      <c r="R242" s="381"/>
      <c r="S242" s="381"/>
      <c r="T242" s="381"/>
      <c r="U242" s="381"/>
      <c r="V242" s="381"/>
      <c r="W242" s="381"/>
      <c r="X242" s="381"/>
    </row>
    <row r="243">
      <c r="A243" s="381"/>
      <c r="B243" s="381"/>
      <c r="C243" s="381"/>
      <c r="D243" s="381"/>
      <c r="E243" s="381"/>
      <c r="F243" s="381"/>
      <c r="G243" s="381"/>
      <c r="H243" s="381"/>
      <c r="I243" s="381"/>
      <c r="J243" s="381"/>
      <c r="K243" s="381"/>
      <c r="L243" s="381"/>
      <c r="M243" s="381"/>
      <c r="N243" s="381"/>
      <c r="O243" s="381"/>
      <c r="P243" s="381"/>
      <c r="Q243" s="381"/>
      <c r="R243" s="381"/>
      <c r="S243" s="381"/>
      <c r="T243" s="381"/>
      <c r="U243" s="381"/>
      <c r="V243" s="381"/>
      <c r="W243" s="381"/>
      <c r="X243" s="381"/>
    </row>
    <row r="244">
      <c r="A244" s="381"/>
      <c r="B244" s="381"/>
      <c r="C244" s="381"/>
      <c r="D244" s="381"/>
      <c r="E244" s="381"/>
      <c r="F244" s="381"/>
      <c r="G244" s="381"/>
      <c r="H244" s="381"/>
      <c r="I244" s="381"/>
      <c r="J244" s="381"/>
      <c r="K244" s="381"/>
      <c r="L244" s="381"/>
      <c r="M244" s="381"/>
      <c r="N244" s="381"/>
      <c r="O244" s="381"/>
      <c r="P244" s="381"/>
      <c r="Q244" s="381"/>
      <c r="R244" s="381"/>
      <c r="S244" s="381"/>
      <c r="T244" s="381"/>
      <c r="U244" s="381"/>
      <c r="V244" s="381"/>
      <c r="W244" s="381"/>
      <c r="X244" s="381"/>
    </row>
    <row r="245">
      <c r="A245" s="381"/>
      <c r="B245" s="381"/>
      <c r="C245" s="381"/>
      <c r="D245" s="381"/>
      <c r="E245" s="381"/>
      <c r="F245" s="381"/>
      <c r="G245" s="381"/>
      <c r="H245" s="381"/>
      <c r="I245" s="381"/>
      <c r="J245" s="381"/>
      <c r="K245" s="381"/>
      <c r="L245" s="381"/>
      <c r="M245" s="381"/>
      <c r="N245" s="381"/>
      <c r="O245" s="381"/>
      <c r="P245" s="381"/>
      <c r="Q245" s="381"/>
      <c r="R245" s="381"/>
      <c r="S245" s="381"/>
      <c r="T245" s="381"/>
      <c r="U245" s="381"/>
      <c r="V245" s="381"/>
      <c r="W245" s="381"/>
      <c r="X245" s="381"/>
    </row>
    <row r="246">
      <c r="A246" s="381"/>
      <c r="B246" s="381"/>
      <c r="C246" s="381"/>
      <c r="D246" s="381"/>
      <c r="E246" s="381"/>
      <c r="F246" s="381"/>
      <c r="G246" s="381"/>
      <c r="H246" s="381"/>
      <c r="I246" s="381"/>
      <c r="J246" s="381"/>
      <c r="K246" s="381"/>
      <c r="L246" s="381"/>
      <c r="M246" s="381"/>
      <c r="N246" s="381"/>
      <c r="O246" s="381"/>
      <c r="P246" s="381"/>
      <c r="Q246" s="381"/>
      <c r="R246" s="381"/>
      <c r="S246" s="381"/>
      <c r="T246" s="381"/>
      <c r="U246" s="381"/>
      <c r="V246" s="381"/>
      <c r="W246" s="381"/>
      <c r="X246" s="381"/>
    </row>
    <row r="247">
      <c r="A247" s="381"/>
      <c r="B247" s="381"/>
      <c r="C247" s="381"/>
      <c r="D247" s="381"/>
      <c r="E247" s="381"/>
      <c r="F247" s="381"/>
      <c r="G247" s="381"/>
      <c r="H247" s="381"/>
      <c r="I247" s="381"/>
      <c r="J247" s="381"/>
      <c r="K247" s="381"/>
      <c r="L247" s="381"/>
      <c r="M247" s="381"/>
      <c r="N247" s="381"/>
      <c r="O247" s="381"/>
      <c r="P247" s="381"/>
      <c r="Q247" s="381"/>
      <c r="R247" s="381"/>
      <c r="S247" s="381"/>
      <c r="T247" s="381"/>
      <c r="U247" s="381"/>
      <c r="V247" s="381"/>
      <c r="W247" s="381"/>
      <c r="X247" s="381"/>
    </row>
    <row r="248">
      <c r="A248" s="381"/>
      <c r="B248" s="381"/>
      <c r="C248" s="381"/>
      <c r="D248" s="381"/>
      <c r="E248" s="381"/>
      <c r="F248" s="381"/>
      <c r="G248" s="381"/>
      <c r="H248" s="381"/>
      <c r="I248" s="381"/>
      <c r="J248" s="381"/>
      <c r="K248" s="381"/>
      <c r="L248" s="381"/>
      <c r="M248" s="381"/>
      <c r="N248" s="381"/>
      <c r="O248" s="381"/>
      <c r="P248" s="381"/>
      <c r="Q248" s="381"/>
      <c r="R248" s="381"/>
      <c r="S248" s="381"/>
      <c r="T248" s="381"/>
      <c r="U248" s="381"/>
      <c r="V248" s="381"/>
      <c r="W248" s="381"/>
      <c r="X248" s="381"/>
    </row>
    <row r="249">
      <c r="A249" s="381"/>
      <c r="B249" s="381"/>
      <c r="C249" s="381"/>
      <c r="D249" s="381"/>
      <c r="E249" s="381"/>
      <c r="F249" s="381"/>
      <c r="G249" s="381"/>
      <c r="H249" s="381"/>
      <c r="I249" s="381"/>
      <c r="J249" s="381"/>
      <c r="K249" s="381"/>
      <c r="L249" s="381"/>
      <c r="M249" s="381"/>
      <c r="N249" s="381"/>
      <c r="O249" s="381"/>
      <c r="P249" s="381"/>
      <c r="Q249" s="381"/>
      <c r="R249" s="381"/>
      <c r="S249" s="381"/>
      <c r="T249" s="381"/>
      <c r="U249" s="381"/>
      <c r="V249" s="381"/>
      <c r="W249" s="381"/>
      <c r="X249" s="381"/>
    </row>
    <row r="250">
      <c r="A250" s="381"/>
      <c r="B250" s="381"/>
      <c r="C250" s="381"/>
      <c r="D250" s="381"/>
      <c r="E250" s="381"/>
      <c r="F250" s="381"/>
      <c r="G250" s="381"/>
      <c r="H250" s="381"/>
      <c r="I250" s="381"/>
      <c r="J250" s="381"/>
      <c r="K250" s="381"/>
      <c r="L250" s="381"/>
      <c r="M250" s="381"/>
      <c r="N250" s="381"/>
      <c r="O250" s="381"/>
      <c r="P250" s="381"/>
      <c r="Q250" s="381"/>
      <c r="R250" s="381"/>
      <c r="S250" s="381"/>
      <c r="T250" s="381"/>
      <c r="U250" s="381"/>
      <c r="V250" s="381"/>
      <c r="W250" s="381"/>
      <c r="X250" s="381"/>
    </row>
    <row r="251">
      <c r="A251" s="381"/>
      <c r="B251" s="381"/>
      <c r="C251" s="381"/>
      <c r="D251" s="381"/>
      <c r="E251" s="381"/>
      <c r="F251" s="381"/>
      <c r="G251" s="381"/>
      <c r="H251" s="381"/>
      <c r="I251" s="381"/>
      <c r="J251" s="381"/>
      <c r="K251" s="381"/>
      <c r="L251" s="381"/>
      <c r="M251" s="381"/>
      <c r="N251" s="381"/>
      <c r="O251" s="381"/>
      <c r="P251" s="381"/>
      <c r="Q251" s="381"/>
      <c r="R251" s="381"/>
      <c r="S251" s="381"/>
      <c r="T251" s="381"/>
      <c r="U251" s="381"/>
      <c r="V251" s="381"/>
      <c r="W251" s="381"/>
      <c r="X251" s="381"/>
    </row>
    <row r="252">
      <c r="A252" s="381"/>
      <c r="B252" s="381"/>
      <c r="C252" s="381"/>
      <c r="D252" s="381"/>
      <c r="E252" s="381"/>
      <c r="F252" s="381"/>
      <c r="G252" s="381"/>
      <c r="H252" s="381"/>
      <c r="I252" s="381"/>
      <c r="J252" s="381"/>
      <c r="K252" s="381"/>
      <c r="L252" s="381"/>
      <c r="M252" s="381"/>
      <c r="N252" s="381"/>
      <c r="O252" s="381"/>
      <c r="P252" s="381"/>
      <c r="Q252" s="381"/>
      <c r="R252" s="381"/>
      <c r="S252" s="381"/>
      <c r="T252" s="381"/>
      <c r="U252" s="381"/>
      <c r="V252" s="381"/>
      <c r="W252" s="381"/>
      <c r="X252" s="381"/>
    </row>
    <row r="253">
      <c r="A253" s="381"/>
      <c r="B253" s="381"/>
      <c r="C253" s="381"/>
      <c r="D253" s="381"/>
      <c r="E253" s="381"/>
      <c r="F253" s="381"/>
      <c r="G253" s="381"/>
      <c r="H253" s="381"/>
      <c r="I253" s="381"/>
      <c r="J253" s="381"/>
      <c r="K253" s="381"/>
      <c r="L253" s="381"/>
      <c r="M253" s="381"/>
      <c r="N253" s="381"/>
      <c r="O253" s="381"/>
      <c r="P253" s="381"/>
      <c r="Q253" s="381"/>
      <c r="R253" s="381"/>
      <c r="S253" s="381"/>
      <c r="T253" s="381"/>
      <c r="U253" s="381"/>
      <c r="V253" s="381"/>
      <c r="W253" s="381"/>
      <c r="X253" s="381"/>
    </row>
    <row r="254">
      <c r="A254" s="381"/>
      <c r="B254" s="381"/>
      <c r="C254" s="381"/>
      <c r="D254" s="381"/>
      <c r="E254" s="381"/>
      <c r="F254" s="381"/>
      <c r="G254" s="381"/>
      <c r="H254" s="381"/>
      <c r="I254" s="381"/>
      <c r="J254" s="381"/>
      <c r="K254" s="381"/>
      <c r="L254" s="381"/>
      <c r="M254" s="381"/>
      <c r="N254" s="381"/>
      <c r="O254" s="381"/>
      <c r="P254" s="381"/>
      <c r="Q254" s="381"/>
      <c r="R254" s="381"/>
      <c r="S254" s="381"/>
      <c r="T254" s="381"/>
      <c r="U254" s="381"/>
      <c r="V254" s="381"/>
      <c r="W254" s="381"/>
      <c r="X254" s="381"/>
    </row>
    <row r="255">
      <c r="A255" s="381"/>
      <c r="B255" s="381"/>
      <c r="C255" s="381"/>
      <c r="D255" s="381"/>
      <c r="E255" s="381"/>
      <c r="F255" s="381"/>
      <c r="G255" s="381"/>
      <c r="H255" s="381"/>
      <c r="I255" s="381"/>
      <c r="J255" s="381"/>
      <c r="K255" s="381"/>
      <c r="L255" s="381"/>
      <c r="M255" s="381"/>
      <c r="N255" s="381"/>
      <c r="O255" s="381"/>
      <c r="P255" s="381"/>
      <c r="Q255" s="381"/>
      <c r="R255" s="381"/>
      <c r="S255" s="381"/>
      <c r="T255" s="381"/>
      <c r="U255" s="381"/>
      <c r="V255" s="381"/>
      <c r="W255" s="381"/>
      <c r="X255" s="381"/>
    </row>
    <row r="256">
      <c r="A256" s="381"/>
      <c r="B256" s="381"/>
      <c r="C256" s="381"/>
      <c r="D256" s="381"/>
      <c r="E256" s="381"/>
      <c r="F256" s="381"/>
      <c r="G256" s="381"/>
      <c r="H256" s="381"/>
      <c r="I256" s="381"/>
      <c r="J256" s="381"/>
      <c r="K256" s="381"/>
      <c r="L256" s="381"/>
      <c r="M256" s="381"/>
      <c r="N256" s="381"/>
      <c r="O256" s="381"/>
      <c r="P256" s="381"/>
      <c r="Q256" s="381"/>
      <c r="R256" s="381"/>
      <c r="S256" s="381"/>
      <c r="T256" s="381"/>
      <c r="U256" s="381"/>
      <c r="V256" s="381"/>
      <c r="W256" s="381"/>
      <c r="X256" s="381"/>
    </row>
    <row r="257">
      <c r="A257" s="381"/>
      <c r="B257" s="381"/>
      <c r="C257" s="381"/>
      <c r="D257" s="381"/>
      <c r="E257" s="381"/>
      <c r="F257" s="381"/>
      <c r="G257" s="381"/>
      <c r="H257" s="381"/>
      <c r="I257" s="381"/>
      <c r="J257" s="381"/>
      <c r="K257" s="381"/>
      <c r="L257" s="381"/>
      <c r="M257" s="381"/>
      <c r="N257" s="381"/>
      <c r="O257" s="381"/>
      <c r="P257" s="381"/>
      <c r="Q257" s="381"/>
      <c r="R257" s="381"/>
      <c r="S257" s="381"/>
      <c r="T257" s="381"/>
      <c r="U257" s="381"/>
      <c r="V257" s="381"/>
      <c r="W257" s="381"/>
      <c r="X257" s="381"/>
    </row>
    <row r="258">
      <c r="A258" s="381"/>
      <c r="B258" s="381"/>
      <c r="C258" s="381"/>
      <c r="D258" s="381"/>
      <c r="E258" s="381"/>
      <c r="F258" s="381"/>
      <c r="G258" s="381"/>
      <c r="H258" s="381"/>
      <c r="I258" s="381"/>
      <c r="J258" s="381"/>
      <c r="K258" s="381"/>
      <c r="L258" s="381"/>
      <c r="M258" s="381"/>
      <c r="N258" s="381"/>
      <c r="O258" s="381"/>
      <c r="P258" s="381"/>
      <c r="Q258" s="381"/>
      <c r="R258" s="381"/>
      <c r="S258" s="381"/>
      <c r="T258" s="381"/>
      <c r="U258" s="381"/>
      <c r="V258" s="381"/>
      <c r="W258" s="381"/>
      <c r="X258" s="381"/>
    </row>
    <row r="259">
      <c r="A259" s="381"/>
      <c r="B259" s="381"/>
      <c r="C259" s="381"/>
      <c r="D259" s="381"/>
      <c r="E259" s="381"/>
      <c r="F259" s="381"/>
      <c r="G259" s="381"/>
      <c r="H259" s="381"/>
      <c r="I259" s="381"/>
      <c r="J259" s="381"/>
      <c r="K259" s="381"/>
      <c r="L259" s="381"/>
      <c r="M259" s="381"/>
      <c r="N259" s="381"/>
      <c r="O259" s="381"/>
      <c r="P259" s="381"/>
      <c r="Q259" s="381"/>
      <c r="R259" s="381"/>
      <c r="S259" s="381"/>
      <c r="T259" s="381"/>
      <c r="U259" s="381"/>
      <c r="V259" s="381"/>
      <c r="W259" s="381"/>
      <c r="X259" s="381"/>
    </row>
    <row r="260">
      <c r="A260" s="381"/>
      <c r="B260" s="381"/>
      <c r="C260" s="381"/>
      <c r="D260" s="381"/>
      <c r="E260" s="381"/>
      <c r="F260" s="381"/>
      <c r="G260" s="381"/>
      <c r="H260" s="381"/>
      <c r="I260" s="381"/>
      <c r="J260" s="381"/>
      <c r="K260" s="381"/>
      <c r="L260" s="381"/>
      <c r="M260" s="381"/>
      <c r="N260" s="381"/>
      <c r="O260" s="381"/>
      <c r="P260" s="381"/>
      <c r="Q260" s="381"/>
      <c r="R260" s="381"/>
      <c r="S260" s="381"/>
      <c r="T260" s="381"/>
      <c r="U260" s="381"/>
      <c r="V260" s="381"/>
      <c r="W260" s="381"/>
      <c r="X260" s="381"/>
    </row>
    <row r="261">
      <c r="A261" s="381"/>
      <c r="B261" s="381"/>
      <c r="C261" s="381"/>
      <c r="D261" s="381"/>
      <c r="E261" s="381"/>
      <c r="F261" s="381"/>
      <c r="G261" s="381"/>
      <c r="H261" s="381"/>
      <c r="I261" s="381"/>
      <c r="J261" s="381"/>
      <c r="K261" s="381"/>
      <c r="L261" s="381"/>
      <c r="M261" s="381"/>
      <c r="N261" s="381"/>
      <c r="O261" s="381"/>
      <c r="P261" s="381"/>
      <c r="Q261" s="381"/>
      <c r="R261" s="381"/>
      <c r="S261" s="381"/>
      <c r="T261" s="381"/>
      <c r="U261" s="381"/>
      <c r="V261" s="381"/>
      <c r="W261" s="381"/>
      <c r="X261" s="381"/>
    </row>
    <row r="262">
      <c r="A262" s="381"/>
      <c r="B262" s="381"/>
      <c r="C262" s="381"/>
      <c r="D262" s="381"/>
      <c r="E262" s="381"/>
      <c r="F262" s="381"/>
      <c r="G262" s="381"/>
      <c r="H262" s="381"/>
      <c r="I262" s="381"/>
      <c r="J262" s="381"/>
      <c r="K262" s="381"/>
      <c r="L262" s="381"/>
      <c r="M262" s="381"/>
      <c r="N262" s="381"/>
      <c r="O262" s="381"/>
      <c r="P262" s="381"/>
      <c r="Q262" s="381"/>
      <c r="R262" s="381"/>
      <c r="S262" s="381"/>
      <c r="T262" s="381"/>
      <c r="U262" s="381"/>
      <c r="V262" s="381"/>
      <c r="W262" s="381"/>
      <c r="X262" s="381"/>
    </row>
    <row r="263">
      <c r="A263" s="381"/>
      <c r="B263" s="381"/>
      <c r="C263" s="381"/>
      <c r="D263" s="381"/>
      <c r="E263" s="381"/>
      <c r="F263" s="381"/>
      <c r="G263" s="381"/>
      <c r="H263" s="381"/>
      <c r="I263" s="381"/>
      <c r="J263" s="381"/>
      <c r="K263" s="381"/>
      <c r="L263" s="381"/>
      <c r="M263" s="381"/>
      <c r="N263" s="381"/>
      <c r="O263" s="381"/>
      <c r="P263" s="381"/>
      <c r="Q263" s="381"/>
      <c r="R263" s="381"/>
      <c r="S263" s="381"/>
      <c r="T263" s="381"/>
      <c r="U263" s="381"/>
      <c r="V263" s="381"/>
      <c r="W263" s="381"/>
      <c r="X263" s="381"/>
    </row>
    <row r="264">
      <c r="A264" s="381"/>
      <c r="B264" s="381"/>
      <c r="C264" s="381"/>
      <c r="D264" s="381"/>
      <c r="E264" s="381"/>
      <c r="F264" s="381"/>
      <c r="G264" s="381"/>
      <c r="H264" s="381"/>
      <c r="I264" s="381"/>
      <c r="J264" s="381"/>
      <c r="K264" s="381"/>
      <c r="L264" s="381"/>
      <c r="M264" s="381"/>
      <c r="N264" s="381"/>
      <c r="O264" s="381"/>
      <c r="P264" s="381"/>
      <c r="Q264" s="381"/>
      <c r="R264" s="381"/>
      <c r="S264" s="381"/>
      <c r="T264" s="381"/>
      <c r="U264" s="381"/>
      <c r="V264" s="381"/>
      <c r="W264" s="381"/>
      <c r="X264" s="381"/>
    </row>
    <row r="265">
      <c r="A265" s="381"/>
      <c r="B265" s="381"/>
      <c r="C265" s="381"/>
      <c r="D265" s="381"/>
      <c r="E265" s="381"/>
      <c r="F265" s="381"/>
      <c r="G265" s="381"/>
      <c r="H265" s="381"/>
      <c r="I265" s="381"/>
      <c r="J265" s="381"/>
      <c r="K265" s="381"/>
      <c r="L265" s="381"/>
      <c r="M265" s="381"/>
      <c r="N265" s="381"/>
      <c r="O265" s="381"/>
      <c r="P265" s="381"/>
      <c r="Q265" s="381"/>
      <c r="R265" s="381"/>
      <c r="S265" s="381"/>
      <c r="T265" s="381"/>
      <c r="U265" s="381"/>
      <c r="V265" s="381"/>
      <c r="W265" s="381"/>
      <c r="X265" s="381"/>
    </row>
    <row r="266">
      <c r="A266" s="381"/>
      <c r="B266" s="381"/>
      <c r="C266" s="381"/>
      <c r="D266" s="381"/>
      <c r="E266" s="381"/>
      <c r="F266" s="381"/>
      <c r="G266" s="381"/>
      <c r="H266" s="381"/>
      <c r="I266" s="381"/>
      <c r="J266" s="381"/>
      <c r="K266" s="381"/>
      <c r="L266" s="381"/>
      <c r="M266" s="381"/>
      <c r="N266" s="381"/>
      <c r="O266" s="381"/>
      <c r="P266" s="381"/>
      <c r="Q266" s="381"/>
      <c r="R266" s="381"/>
      <c r="S266" s="381"/>
      <c r="T266" s="381"/>
      <c r="U266" s="381"/>
      <c r="V266" s="381"/>
      <c r="W266" s="381"/>
      <c r="X266" s="381"/>
    </row>
    <row r="267">
      <c r="A267" s="381"/>
      <c r="B267" s="381"/>
      <c r="C267" s="381"/>
      <c r="D267" s="381"/>
      <c r="E267" s="381"/>
      <c r="F267" s="381"/>
      <c r="G267" s="381"/>
      <c r="H267" s="381"/>
      <c r="I267" s="381"/>
      <c r="J267" s="381"/>
      <c r="K267" s="381"/>
      <c r="L267" s="381"/>
      <c r="M267" s="381"/>
      <c r="N267" s="381"/>
      <c r="O267" s="381"/>
      <c r="P267" s="381"/>
      <c r="Q267" s="381"/>
      <c r="R267" s="381"/>
      <c r="S267" s="381"/>
      <c r="T267" s="381"/>
      <c r="U267" s="381"/>
      <c r="V267" s="381"/>
      <c r="W267" s="381"/>
      <c r="X267" s="381"/>
    </row>
    <row r="268">
      <c r="A268" s="381"/>
      <c r="B268" s="381"/>
      <c r="C268" s="381"/>
      <c r="D268" s="381"/>
      <c r="E268" s="381"/>
      <c r="F268" s="381"/>
      <c r="G268" s="381"/>
      <c r="H268" s="381"/>
      <c r="I268" s="381"/>
      <c r="J268" s="381"/>
      <c r="K268" s="381"/>
      <c r="L268" s="381"/>
      <c r="M268" s="381"/>
      <c r="N268" s="381"/>
      <c r="O268" s="381"/>
      <c r="P268" s="381"/>
      <c r="Q268" s="381"/>
      <c r="R268" s="381"/>
      <c r="S268" s="381"/>
      <c r="T268" s="381"/>
      <c r="U268" s="381"/>
      <c r="V268" s="381"/>
      <c r="W268" s="381"/>
      <c r="X268" s="381"/>
    </row>
    <row r="269">
      <c r="A269" s="381"/>
      <c r="B269" s="381"/>
      <c r="C269" s="381"/>
      <c r="D269" s="381"/>
      <c r="E269" s="381"/>
      <c r="F269" s="381"/>
      <c r="G269" s="381"/>
      <c r="H269" s="381"/>
      <c r="I269" s="381"/>
      <c r="J269" s="381"/>
      <c r="K269" s="381"/>
      <c r="L269" s="381"/>
      <c r="M269" s="381"/>
      <c r="N269" s="381"/>
      <c r="O269" s="381"/>
      <c r="P269" s="381"/>
      <c r="Q269" s="381"/>
      <c r="R269" s="381"/>
      <c r="S269" s="381"/>
      <c r="T269" s="381"/>
      <c r="U269" s="381"/>
      <c r="V269" s="381"/>
      <c r="W269" s="381"/>
      <c r="X269" s="381"/>
    </row>
    <row r="270">
      <c r="A270" s="381"/>
      <c r="B270" s="381"/>
      <c r="C270" s="381"/>
      <c r="D270" s="381"/>
      <c r="E270" s="381"/>
      <c r="F270" s="381"/>
      <c r="G270" s="381"/>
      <c r="H270" s="381"/>
      <c r="I270" s="381"/>
      <c r="J270" s="381"/>
      <c r="K270" s="381"/>
      <c r="L270" s="381"/>
      <c r="M270" s="381"/>
      <c r="N270" s="381"/>
      <c r="O270" s="381"/>
      <c r="P270" s="381"/>
      <c r="Q270" s="381"/>
      <c r="R270" s="381"/>
      <c r="S270" s="381"/>
      <c r="T270" s="381"/>
      <c r="U270" s="381"/>
      <c r="V270" s="381"/>
      <c r="W270" s="381"/>
      <c r="X270" s="381"/>
    </row>
    <row r="271">
      <c r="A271" s="381"/>
      <c r="B271" s="381"/>
      <c r="C271" s="381"/>
      <c r="D271" s="381"/>
      <c r="E271" s="381"/>
      <c r="F271" s="381"/>
      <c r="G271" s="381"/>
      <c r="H271" s="381"/>
      <c r="I271" s="381"/>
      <c r="J271" s="381"/>
      <c r="K271" s="381"/>
      <c r="L271" s="381"/>
      <c r="M271" s="381"/>
      <c r="N271" s="381"/>
      <c r="O271" s="381"/>
      <c r="P271" s="381"/>
      <c r="Q271" s="381"/>
      <c r="R271" s="381"/>
      <c r="S271" s="381"/>
      <c r="T271" s="381"/>
      <c r="U271" s="381"/>
      <c r="V271" s="381"/>
      <c r="W271" s="381"/>
      <c r="X271" s="381"/>
    </row>
    <row r="272">
      <c r="A272" s="381"/>
      <c r="B272" s="381"/>
      <c r="C272" s="381"/>
      <c r="D272" s="381"/>
      <c r="E272" s="381"/>
      <c r="F272" s="381"/>
      <c r="G272" s="381"/>
      <c r="H272" s="381"/>
      <c r="I272" s="381"/>
      <c r="J272" s="381"/>
      <c r="K272" s="381"/>
      <c r="L272" s="381"/>
      <c r="M272" s="381"/>
      <c r="N272" s="381"/>
      <c r="O272" s="381"/>
      <c r="P272" s="381"/>
      <c r="Q272" s="381"/>
      <c r="R272" s="381"/>
      <c r="S272" s="381"/>
      <c r="T272" s="381"/>
      <c r="U272" s="381"/>
      <c r="V272" s="381"/>
      <c r="W272" s="381"/>
      <c r="X272" s="381"/>
    </row>
    <row r="273">
      <c r="A273" s="381"/>
      <c r="B273" s="381"/>
      <c r="C273" s="381"/>
      <c r="D273" s="381"/>
      <c r="E273" s="381"/>
      <c r="F273" s="381"/>
      <c r="G273" s="381"/>
      <c r="H273" s="381"/>
      <c r="I273" s="381"/>
      <c r="J273" s="381"/>
      <c r="K273" s="381"/>
      <c r="L273" s="381"/>
      <c r="M273" s="381"/>
      <c r="N273" s="381"/>
      <c r="O273" s="381"/>
      <c r="P273" s="381"/>
      <c r="Q273" s="381"/>
      <c r="R273" s="381"/>
      <c r="S273" s="381"/>
      <c r="T273" s="381"/>
      <c r="U273" s="381"/>
      <c r="V273" s="381"/>
      <c r="W273" s="381"/>
      <c r="X273" s="381"/>
    </row>
    <row r="274">
      <c r="A274" s="381"/>
      <c r="B274" s="381"/>
      <c r="C274" s="381"/>
      <c r="D274" s="381"/>
      <c r="E274" s="381"/>
      <c r="F274" s="381"/>
      <c r="G274" s="381"/>
      <c r="H274" s="381"/>
      <c r="I274" s="381"/>
      <c r="J274" s="381"/>
      <c r="K274" s="381"/>
      <c r="L274" s="381"/>
      <c r="M274" s="381"/>
      <c r="N274" s="381"/>
      <c r="O274" s="381"/>
      <c r="P274" s="381"/>
      <c r="Q274" s="381"/>
      <c r="R274" s="381"/>
      <c r="S274" s="381"/>
      <c r="T274" s="381"/>
      <c r="U274" s="381"/>
      <c r="V274" s="381"/>
      <c r="W274" s="381"/>
      <c r="X274" s="381"/>
    </row>
    <row r="275">
      <c r="A275" s="381"/>
      <c r="B275" s="381"/>
      <c r="C275" s="381"/>
      <c r="D275" s="381"/>
      <c r="E275" s="381"/>
      <c r="F275" s="381"/>
      <c r="G275" s="381"/>
      <c r="H275" s="381"/>
      <c r="I275" s="381"/>
      <c r="J275" s="381"/>
      <c r="K275" s="381"/>
      <c r="L275" s="381"/>
      <c r="M275" s="381"/>
      <c r="N275" s="381"/>
      <c r="O275" s="381"/>
      <c r="P275" s="381"/>
      <c r="Q275" s="381"/>
      <c r="R275" s="381"/>
      <c r="S275" s="381"/>
      <c r="T275" s="381"/>
      <c r="U275" s="381"/>
      <c r="V275" s="381"/>
      <c r="W275" s="381"/>
      <c r="X275" s="381"/>
    </row>
    <row r="276">
      <c r="A276" s="381"/>
      <c r="B276" s="381"/>
      <c r="C276" s="381"/>
      <c r="D276" s="381"/>
      <c r="E276" s="381"/>
      <c r="F276" s="381"/>
      <c r="G276" s="381"/>
      <c r="H276" s="381"/>
      <c r="I276" s="381"/>
      <c r="J276" s="381"/>
      <c r="K276" s="381"/>
      <c r="L276" s="381"/>
      <c r="M276" s="381"/>
      <c r="N276" s="381"/>
      <c r="O276" s="381"/>
      <c r="P276" s="381"/>
      <c r="Q276" s="381"/>
      <c r="R276" s="381"/>
      <c r="S276" s="381"/>
      <c r="T276" s="381"/>
      <c r="U276" s="381"/>
      <c r="V276" s="381"/>
      <c r="W276" s="381"/>
      <c r="X276" s="381"/>
    </row>
    <row r="277">
      <c r="A277" s="381"/>
      <c r="B277" s="381"/>
      <c r="C277" s="381"/>
      <c r="D277" s="381"/>
      <c r="E277" s="381"/>
      <c r="F277" s="381"/>
      <c r="G277" s="381"/>
      <c r="H277" s="381"/>
      <c r="I277" s="381"/>
      <c r="J277" s="381"/>
      <c r="K277" s="381"/>
      <c r="L277" s="381"/>
      <c r="M277" s="381"/>
      <c r="N277" s="381"/>
      <c r="O277" s="381"/>
      <c r="P277" s="381"/>
      <c r="Q277" s="381"/>
      <c r="R277" s="381"/>
      <c r="S277" s="381"/>
      <c r="T277" s="381"/>
      <c r="U277" s="381"/>
      <c r="V277" s="381"/>
      <c r="W277" s="381"/>
      <c r="X277" s="381"/>
    </row>
    <row r="278">
      <c r="A278" s="381"/>
      <c r="B278" s="381"/>
      <c r="C278" s="381"/>
      <c r="D278" s="381"/>
      <c r="E278" s="381"/>
      <c r="F278" s="381"/>
      <c r="G278" s="381"/>
      <c r="H278" s="381"/>
      <c r="I278" s="381"/>
      <c r="J278" s="381"/>
      <c r="K278" s="381"/>
      <c r="L278" s="381"/>
      <c r="M278" s="381"/>
      <c r="N278" s="381"/>
      <c r="O278" s="381"/>
      <c r="P278" s="381"/>
      <c r="Q278" s="381"/>
      <c r="R278" s="381"/>
      <c r="S278" s="381"/>
      <c r="T278" s="381"/>
      <c r="U278" s="381"/>
      <c r="V278" s="381"/>
      <c r="W278" s="381"/>
      <c r="X278" s="381"/>
    </row>
    <row r="279">
      <c r="A279" s="381"/>
      <c r="B279" s="381"/>
      <c r="C279" s="381"/>
      <c r="D279" s="381"/>
      <c r="E279" s="381"/>
      <c r="F279" s="381"/>
      <c r="G279" s="381"/>
      <c r="H279" s="381"/>
      <c r="I279" s="381"/>
      <c r="J279" s="381"/>
      <c r="K279" s="381"/>
      <c r="L279" s="381"/>
      <c r="M279" s="381"/>
      <c r="N279" s="381"/>
      <c r="O279" s="381"/>
      <c r="P279" s="381"/>
      <c r="Q279" s="381"/>
      <c r="R279" s="381"/>
      <c r="S279" s="381"/>
      <c r="T279" s="381"/>
      <c r="U279" s="381"/>
      <c r="V279" s="381"/>
      <c r="W279" s="381"/>
      <c r="X279" s="381"/>
    </row>
    <row r="280">
      <c r="A280" s="381"/>
      <c r="B280" s="381"/>
      <c r="C280" s="381"/>
      <c r="D280" s="381"/>
      <c r="E280" s="381"/>
      <c r="F280" s="381"/>
      <c r="G280" s="381"/>
      <c r="H280" s="381"/>
      <c r="I280" s="381"/>
      <c r="J280" s="381"/>
      <c r="K280" s="381"/>
      <c r="L280" s="381"/>
      <c r="M280" s="381"/>
      <c r="N280" s="381"/>
      <c r="O280" s="381"/>
      <c r="P280" s="381"/>
      <c r="Q280" s="381"/>
      <c r="R280" s="381"/>
      <c r="S280" s="381"/>
      <c r="T280" s="381"/>
      <c r="U280" s="381"/>
      <c r="V280" s="381"/>
      <c r="W280" s="381"/>
      <c r="X280" s="381"/>
    </row>
    <row r="281">
      <c r="A281" s="381"/>
      <c r="B281" s="381"/>
      <c r="C281" s="381"/>
      <c r="D281" s="381"/>
      <c r="E281" s="381"/>
      <c r="F281" s="381"/>
      <c r="G281" s="381"/>
      <c r="H281" s="381"/>
      <c r="I281" s="381"/>
      <c r="J281" s="381"/>
      <c r="K281" s="381"/>
      <c r="L281" s="381"/>
      <c r="M281" s="381"/>
      <c r="N281" s="381"/>
      <c r="O281" s="381"/>
      <c r="P281" s="381"/>
      <c r="Q281" s="381"/>
      <c r="R281" s="381"/>
      <c r="S281" s="381"/>
      <c r="T281" s="381"/>
      <c r="U281" s="381"/>
      <c r="V281" s="381"/>
      <c r="W281" s="381"/>
      <c r="X281" s="381"/>
    </row>
    <row r="282">
      <c r="A282" s="381"/>
      <c r="B282" s="381"/>
      <c r="C282" s="381"/>
      <c r="D282" s="381"/>
      <c r="E282" s="381"/>
      <c r="F282" s="381"/>
      <c r="G282" s="381"/>
      <c r="H282" s="381"/>
      <c r="I282" s="381"/>
      <c r="J282" s="381"/>
      <c r="K282" s="381"/>
      <c r="L282" s="381"/>
      <c r="M282" s="381"/>
      <c r="N282" s="381"/>
      <c r="O282" s="381"/>
      <c r="P282" s="381"/>
      <c r="Q282" s="381"/>
      <c r="R282" s="381"/>
      <c r="S282" s="381"/>
      <c r="T282" s="381"/>
      <c r="U282" s="381"/>
      <c r="V282" s="381"/>
      <c r="W282" s="381"/>
      <c r="X282" s="381"/>
    </row>
    <row r="283">
      <c r="A283" s="381"/>
      <c r="B283" s="381"/>
      <c r="C283" s="381"/>
      <c r="D283" s="381"/>
      <c r="E283" s="381"/>
      <c r="F283" s="381"/>
      <c r="G283" s="381"/>
      <c r="H283" s="381"/>
      <c r="I283" s="381"/>
      <c r="J283" s="381"/>
      <c r="K283" s="381"/>
      <c r="L283" s="381"/>
      <c r="M283" s="381"/>
      <c r="N283" s="381"/>
      <c r="O283" s="381"/>
      <c r="P283" s="381"/>
      <c r="Q283" s="381"/>
      <c r="R283" s="381"/>
      <c r="S283" s="381"/>
      <c r="T283" s="381"/>
      <c r="U283" s="381"/>
      <c r="V283" s="381"/>
      <c r="W283" s="381"/>
      <c r="X283" s="381"/>
    </row>
    <row r="284">
      <c r="A284" s="381"/>
      <c r="B284" s="381"/>
      <c r="C284" s="381"/>
      <c r="D284" s="381"/>
      <c r="E284" s="381"/>
      <c r="F284" s="381"/>
      <c r="G284" s="381"/>
      <c r="H284" s="381"/>
      <c r="I284" s="381"/>
      <c r="J284" s="381"/>
      <c r="K284" s="381"/>
      <c r="L284" s="381"/>
      <c r="M284" s="381"/>
      <c r="N284" s="381"/>
      <c r="O284" s="381"/>
      <c r="P284" s="381"/>
      <c r="Q284" s="381"/>
      <c r="R284" s="381"/>
      <c r="S284" s="381"/>
      <c r="T284" s="381"/>
      <c r="U284" s="381"/>
      <c r="V284" s="381"/>
      <c r="W284" s="381"/>
      <c r="X284" s="381"/>
    </row>
    <row r="285">
      <c r="A285" s="381"/>
      <c r="B285" s="381"/>
      <c r="C285" s="381"/>
      <c r="D285" s="381"/>
      <c r="E285" s="381"/>
      <c r="F285" s="381"/>
      <c r="G285" s="381"/>
      <c r="H285" s="381"/>
      <c r="I285" s="381"/>
      <c r="J285" s="381"/>
      <c r="K285" s="381"/>
      <c r="L285" s="381"/>
      <c r="M285" s="381"/>
      <c r="N285" s="381"/>
      <c r="O285" s="381"/>
      <c r="P285" s="381"/>
      <c r="Q285" s="381"/>
      <c r="R285" s="381"/>
      <c r="S285" s="381"/>
      <c r="T285" s="381"/>
      <c r="U285" s="381"/>
      <c r="V285" s="381"/>
      <c r="W285" s="381"/>
      <c r="X285" s="381"/>
    </row>
    <row r="286">
      <c r="A286" s="381"/>
      <c r="B286" s="381"/>
      <c r="C286" s="381"/>
      <c r="D286" s="381"/>
      <c r="E286" s="381"/>
      <c r="F286" s="381"/>
      <c r="G286" s="381"/>
      <c r="H286" s="381"/>
      <c r="I286" s="381"/>
      <c r="J286" s="381"/>
      <c r="K286" s="381"/>
      <c r="L286" s="381"/>
      <c r="M286" s="381"/>
      <c r="N286" s="381"/>
      <c r="O286" s="381"/>
      <c r="P286" s="381"/>
      <c r="Q286" s="381"/>
      <c r="R286" s="381"/>
      <c r="S286" s="381"/>
      <c r="T286" s="381"/>
      <c r="U286" s="381"/>
      <c r="V286" s="381"/>
      <c r="W286" s="381"/>
      <c r="X286" s="381"/>
    </row>
    <row r="287">
      <c r="A287" s="381"/>
      <c r="B287" s="381"/>
      <c r="C287" s="381"/>
      <c r="D287" s="381"/>
      <c r="E287" s="381"/>
      <c r="F287" s="381"/>
      <c r="G287" s="381"/>
      <c r="H287" s="381"/>
      <c r="I287" s="381"/>
      <c r="J287" s="381"/>
      <c r="K287" s="381"/>
      <c r="L287" s="381"/>
      <c r="M287" s="381"/>
      <c r="N287" s="381"/>
      <c r="O287" s="381"/>
      <c r="P287" s="381"/>
      <c r="Q287" s="381"/>
      <c r="R287" s="381"/>
      <c r="S287" s="381"/>
      <c r="T287" s="381"/>
      <c r="U287" s="381"/>
      <c r="V287" s="381"/>
      <c r="W287" s="381"/>
      <c r="X287" s="381"/>
    </row>
    <row r="288">
      <c r="A288" s="381"/>
      <c r="B288" s="381"/>
      <c r="C288" s="381"/>
      <c r="D288" s="381"/>
      <c r="E288" s="381"/>
      <c r="F288" s="381"/>
      <c r="G288" s="381"/>
      <c r="H288" s="381"/>
      <c r="I288" s="381"/>
      <c r="J288" s="381"/>
      <c r="K288" s="381"/>
      <c r="L288" s="381"/>
      <c r="M288" s="381"/>
      <c r="N288" s="381"/>
      <c r="O288" s="381"/>
      <c r="P288" s="381"/>
      <c r="Q288" s="381"/>
      <c r="R288" s="381"/>
      <c r="S288" s="381"/>
      <c r="T288" s="381"/>
      <c r="U288" s="381"/>
      <c r="V288" s="381"/>
      <c r="W288" s="381"/>
      <c r="X288" s="381"/>
    </row>
    <row r="289">
      <c r="A289" s="381"/>
      <c r="B289" s="381"/>
      <c r="C289" s="381"/>
      <c r="D289" s="381"/>
      <c r="E289" s="381"/>
      <c r="F289" s="381"/>
      <c r="G289" s="381"/>
      <c r="H289" s="381"/>
      <c r="I289" s="381"/>
      <c r="J289" s="381"/>
      <c r="K289" s="381"/>
      <c r="L289" s="381"/>
      <c r="M289" s="381"/>
      <c r="N289" s="381"/>
      <c r="O289" s="381"/>
      <c r="P289" s="381"/>
      <c r="Q289" s="381"/>
      <c r="R289" s="381"/>
      <c r="S289" s="381"/>
      <c r="T289" s="381"/>
      <c r="U289" s="381"/>
      <c r="V289" s="381"/>
      <c r="W289" s="381"/>
      <c r="X289" s="381"/>
    </row>
    <row r="290">
      <c r="A290" s="381"/>
      <c r="B290" s="381"/>
      <c r="C290" s="381"/>
      <c r="D290" s="381"/>
      <c r="E290" s="381"/>
      <c r="F290" s="381"/>
      <c r="G290" s="381"/>
      <c r="H290" s="381"/>
      <c r="I290" s="381"/>
      <c r="J290" s="381"/>
      <c r="K290" s="381"/>
      <c r="L290" s="381"/>
      <c r="M290" s="381"/>
      <c r="N290" s="381"/>
      <c r="O290" s="381"/>
      <c r="P290" s="381"/>
      <c r="Q290" s="381"/>
      <c r="R290" s="381"/>
      <c r="S290" s="381"/>
      <c r="T290" s="381"/>
      <c r="U290" s="381"/>
      <c r="V290" s="381"/>
      <c r="W290" s="381"/>
      <c r="X290" s="381"/>
    </row>
    <row r="291">
      <c r="A291" s="381"/>
      <c r="B291" s="381"/>
      <c r="C291" s="381"/>
      <c r="D291" s="381"/>
      <c r="E291" s="381"/>
      <c r="F291" s="381"/>
      <c r="G291" s="381"/>
      <c r="H291" s="381"/>
      <c r="I291" s="381"/>
      <c r="J291" s="381"/>
      <c r="K291" s="381"/>
      <c r="L291" s="381"/>
      <c r="M291" s="381"/>
      <c r="N291" s="381"/>
      <c r="O291" s="381"/>
      <c r="P291" s="381"/>
      <c r="Q291" s="381"/>
      <c r="R291" s="381"/>
      <c r="S291" s="381"/>
      <c r="T291" s="381"/>
      <c r="U291" s="381"/>
      <c r="V291" s="381"/>
      <c r="W291" s="381"/>
      <c r="X291" s="381"/>
    </row>
    <row r="292">
      <c r="A292" s="381"/>
      <c r="B292" s="381"/>
      <c r="C292" s="381"/>
      <c r="D292" s="381"/>
      <c r="E292" s="381"/>
      <c r="F292" s="381"/>
      <c r="G292" s="381"/>
      <c r="H292" s="381"/>
      <c r="I292" s="381"/>
      <c r="J292" s="381"/>
      <c r="K292" s="381"/>
      <c r="L292" s="381"/>
      <c r="M292" s="381"/>
      <c r="N292" s="381"/>
      <c r="O292" s="381"/>
      <c r="P292" s="381"/>
      <c r="Q292" s="381"/>
      <c r="R292" s="381"/>
      <c r="S292" s="381"/>
      <c r="T292" s="381"/>
      <c r="U292" s="381"/>
      <c r="V292" s="381"/>
      <c r="W292" s="381"/>
      <c r="X292" s="381"/>
    </row>
    <row r="293">
      <c r="A293" s="381"/>
      <c r="B293" s="381"/>
      <c r="C293" s="381"/>
      <c r="D293" s="381"/>
      <c r="E293" s="381"/>
      <c r="F293" s="381"/>
      <c r="G293" s="381"/>
      <c r="H293" s="381"/>
      <c r="I293" s="381"/>
      <c r="J293" s="381"/>
      <c r="K293" s="381"/>
      <c r="L293" s="381"/>
      <c r="M293" s="381"/>
      <c r="N293" s="381"/>
      <c r="O293" s="381"/>
      <c r="P293" s="381"/>
      <c r="Q293" s="381"/>
      <c r="R293" s="381"/>
      <c r="S293" s="381"/>
      <c r="T293" s="381"/>
      <c r="U293" s="381"/>
      <c r="V293" s="381"/>
      <c r="W293" s="381"/>
      <c r="X293" s="381"/>
    </row>
    <row r="294">
      <c r="A294" s="381"/>
      <c r="B294" s="381"/>
      <c r="C294" s="381"/>
      <c r="D294" s="381"/>
      <c r="E294" s="381"/>
      <c r="F294" s="381"/>
      <c r="G294" s="381"/>
      <c r="H294" s="381"/>
      <c r="I294" s="381"/>
      <c r="J294" s="381"/>
      <c r="K294" s="381"/>
      <c r="L294" s="381"/>
      <c r="M294" s="381"/>
      <c r="N294" s="381"/>
      <c r="O294" s="381"/>
      <c r="P294" s="381"/>
      <c r="Q294" s="381"/>
      <c r="R294" s="381"/>
      <c r="S294" s="381"/>
      <c r="T294" s="381"/>
      <c r="U294" s="381"/>
      <c r="V294" s="381"/>
      <c r="W294" s="381"/>
      <c r="X294" s="381"/>
    </row>
    <row r="295">
      <c r="A295" s="381"/>
      <c r="B295" s="381"/>
      <c r="C295" s="381"/>
      <c r="D295" s="381"/>
      <c r="E295" s="381"/>
      <c r="F295" s="381"/>
      <c r="G295" s="381"/>
      <c r="H295" s="381"/>
      <c r="I295" s="381"/>
      <c r="J295" s="381"/>
      <c r="K295" s="381"/>
      <c r="L295" s="381"/>
      <c r="M295" s="381"/>
      <c r="N295" s="381"/>
      <c r="O295" s="381"/>
      <c r="P295" s="381"/>
      <c r="Q295" s="381"/>
      <c r="R295" s="381"/>
      <c r="S295" s="381"/>
      <c r="T295" s="381"/>
      <c r="U295" s="381"/>
      <c r="V295" s="381"/>
      <c r="W295" s="381"/>
      <c r="X295" s="381"/>
    </row>
    <row r="296">
      <c r="A296" s="381"/>
      <c r="B296" s="381"/>
      <c r="C296" s="381"/>
      <c r="D296" s="381"/>
      <c r="E296" s="381"/>
      <c r="F296" s="381"/>
      <c r="G296" s="381"/>
      <c r="H296" s="381"/>
      <c r="I296" s="381"/>
      <c r="J296" s="381"/>
      <c r="K296" s="381"/>
      <c r="L296" s="381"/>
      <c r="M296" s="381"/>
      <c r="N296" s="381"/>
      <c r="O296" s="381"/>
      <c r="P296" s="381"/>
      <c r="Q296" s="381"/>
      <c r="R296" s="381"/>
      <c r="S296" s="381"/>
      <c r="T296" s="381"/>
      <c r="U296" s="381"/>
      <c r="V296" s="381"/>
      <c r="W296" s="381"/>
      <c r="X296" s="381"/>
    </row>
    <row r="297">
      <c r="A297" s="381"/>
      <c r="B297" s="381"/>
      <c r="C297" s="381"/>
      <c r="D297" s="381"/>
      <c r="E297" s="381"/>
      <c r="F297" s="381"/>
      <c r="G297" s="381"/>
      <c r="H297" s="381"/>
      <c r="I297" s="381"/>
      <c r="J297" s="381"/>
      <c r="K297" s="381"/>
      <c r="L297" s="381"/>
      <c r="M297" s="381"/>
      <c r="N297" s="381"/>
      <c r="O297" s="381"/>
      <c r="P297" s="381"/>
      <c r="Q297" s="381"/>
      <c r="R297" s="381"/>
      <c r="S297" s="381"/>
      <c r="T297" s="381"/>
      <c r="U297" s="381"/>
      <c r="V297" s="381"/>
      <c r="W297" s="381"/>
      <c r="X297" s="381"/>
    </row>
    <row r="298">
      <c r="A298" s="381"/>
      <c r="B298" s="381"/>
      <c r="C298" s="381"/>
      <c r="D298" s="381"/>
      <c r="E298" s="381"/>
      <c r="F298" s="381"/>
      <c r="G298" s="381"/>
      <c r="H298" s="381"/>
      <c r="I298" s="381"/>
      <c r="J298" s="381"/>
      <c r="K298" s="381"/>
      <c r="L298" s="381"/>
      <c r="M298" s="381"/>
      <c r="N298" s="381"/>
      <c r="O298" s="381"/>
      <c r="P298" s="381"/>
      <c r="Q298" s="381"/>
      <c r="R298" s="381"/>
      <c r="S298" s="381"/>
      <c r="T298" s="381"/>
      <c r="U298" s="381"/>
      <c r="V298" s="381"/>
      <c r="W298" s="381"/>
      <c r="X298" s="381"/>
    </row>
    <row r="299">
      <c r="A299" s="381"/>
      <c r="B299" s="381"/>
      <c r="C299" s="381"/>
      <c r="D299" s="381"/>
      <c r="E299" s="381"/>
      <c r="F299" s="381"/>
      <c r="G299" s="381"/>
      <c r="H299" s="381"/>
      <c r="I299" s="381"/>
      <c r="J299" s="381"/>
      <c r="K299" s="381"/>
      <c r="L299" s="381"/>
      <c r="M299" s="381"/>
      <c r="N299" s="381"/>
      <c r="O299" s="381"/>
      <c r="P299" s="381"/>
      <c r="Q299" s="381"/>
      <c r="R299" s="381"/>
      <c r="S299" s="381"/>
      <c r="T299" s="381"/>
      <c r="U299" s="381"/>
      <c r="V299" s="381"/>
      <c r="W299" s="381"/>
      <c r="X299" s="381"/>
    </row>
    <row r="300">
      <c r="A300" s="381"/>
      <c r="B300" s="381"/>
      <c r="C300" s="381"/>
      <c r="D300" s="381"/>
      <c r="E300" s="381"/>
      <c r="F300" s="381"/>
      <c r="G300" s="381"/>
      <c r="H300" s="381"/>
      <c r="I300" s="381"/>
      <c r="J300" s="381"/>
      <c r="K300" s="381"/>
      <c r="L300" s="381"/>
      <c r="M300" s="381"/>
      <c r="N300" s="381"/>
      <c r="O300" s="381"/>
      <c r="P300" s="381"/>
      <c r="Q300" s="381"/>
      <c r="R300" s="381"/>
      <c r="S300" s="381"/>
      <c r="T300" s="381"/>
      <c r="U300" s="381"/>
      <c r="V300" s="381"/>
      <c r="W300" s="381"/>
      <c r="X300" s="381"/>
    </row>
    <row r="301">
      <c r="A301" s="381"/>
      <c r="B301" s="381"/>
      <c r="C301" s="381"/>
      <c r="D301" s="381"/>
      <c r="E301" s="381"/>
      <c r="F301" s="381"/>
      <c r="G301" s="381"/>
      <c r="H301" s="381"/>
      <c r="I301" s="381"/>
      <c r="J301" s="381"/>
      <c r="K301" s="381"/>
      <c r="L301" s="381"/>
      <c r="M301" s="381"/>
      <c r="N301" s="381"/>
      <c r="O301" s="381"/>
      <c r="P301" s="381"/>
      <c r="Q301" s="381"/>
      <c r="R301" s="381"/>
      <c r="S301" s="381"/>
      <c r="T301" s="381"/>
      <c r="U301" s="381"/>
      <c r="V301" s="381"/>
      <c r="W301" s="381"/>
      <c r="X301" s="381"/>
    </row>
    <row r="302">
      <c r="A302" s="381"/>
      <c r="B302" s="381"/>
      <c r="C302" s="381"/>
      <c r="D302" s="381"/>
      <c r="E302" s="381"/>
      <c r="F302" s="381"/>
      <c r="G302" s="381"/>
      <c r="H302" s="381"/>
      <c r="I302" s="381"/>
      <c r="J302" s="381"/>
      <c r="K302" s="381"/>
      <c r="L302" s="381"/>
      <c r="M302" s="381"/>
      <c r="N302" s="381"/>
      <c r="O302" s="381"/>
      <c r="P302" s="381"/>
      <c r="Q302" s="381"/>
      <c r="R302" s="381"/>
      <c r="S302" s="381"/>
      <c r="T302" s="381"/>
      <c r="U302" s="381"/>
      <c r="V302" s="381"/>
      <c r="W302" s="381"/>
      <c r="X302" s="381"/>
    </row>
    <row r="303">
      <c r="A303" s="381"/>
      <c r="B303" s="381"/>
      <c r="C303" s="381"/>
      <c r="D303" s="381"/>
      <c r="E303" s="381"/>
      <c r="F303" s="381"/>
      <c r="G303" s="381"/>
      <c r="H303" s="381"/>
      <c r="I303" s="381"/>
      <c r="J303" s="381"/>
      <c r="K303" s="381"/>
      <c r="L303" s="381"/>
      <c r="M303" s="381"/>
      <c r="N303" s="381"/>
      <c r="O303" s="381"/>
      <c r="P303" s="381"/>
      <c r="Q303" s="381"/>
      <c r="R303" s="381"/>
      <c r="S303" s="381"/>
      <c r="T303" s="381"/>
      <c r="U303" s="381"/>
      <c r="V303" s="381"/>
      <c r="W303" s="381"/>
      <c r="X303" s="381"/>
    </row>
    <row r="304">
      <c r="A304" s="381"/>
      <c r="B304" s="381"/>
      <c r="C304" s="381"/>
      <c r="D304" s="381"/>
      <c r="E304" s="381"/>
      <c r="F304" s="381"/>
      <c r="G304" s="381"/>
      <c r="H304" s="381"/>
      <c r="I304" s="381"/>
      <c r="J304" s="381"/>
      <c r="K304" s="381"/>
      <c r="L304" s="381"/>
      <c r="M304" s="381"/>
      <c r="N304" s="381"/>
      <c r="O304" s="381"/>
      <c r="P304" s="381"/>
      <c r="Q304" s="381"/>
      <c r="R304" s="381"/>
      <c r="S304" s="381"/>
      <c r="T304" s="381"/>
      <c r="U304" s="381"/>
      <c r="V304" s="381"/>
      <c r="W304" s="381"/>
      <c r="X304" s="381"/>
    </row>
    <row r="305">
      <c r="A305" s="381"/>
      <c r="B305" s="381"/>
      <c r="C305" s="381"/>
      <c r="D305" s="381"/>
      <c r="E305" s="381"/>
      <c r="F305" s="381"/>
      <c r="G305" s="381"/>
      <c r="H305" s="381"/>
      <c r="I305" s="381"/>
      <c r="J305" s="381"/>
      <c r="K305" s="381"/>
      <c r="L305" s="381"/>
      <c r="M305" s="381"/>
      <c r="N305" s="381"/>
      <c r="O305" s="381"/>
      <c r="P305" s="381"/>
      <c r="Q305" s="381"/>
      <c r="R305" s="381"/>
      <c r="S305" s="381"/>
      <c r="T305" s="381"/>
      <c r="U305" s="381"/>
      <c r="V305" s="381"/>
      <c r="W305" s="381"/>
      <c r="X305" s="381"/>
    </row>
    <row r="306">
      <c r="A306" s="381"/>
      <c r="B306" s="381"/>
      <c r="C306" s="381"/>
      <c r="D306" s="381"/>
      <c r="E306" s="381"/>
      <c r="F306" s="381"/>
      <c r="G306" s="381"/>
      <c r="H306" s="381"/>
      <c r="I306" s="381"/>
      <c r="J306" s="381"/>
      <c r="K306" s="381"/>
      <c r="L306" s="381"/>
      <c r="M306" s="381"/>
      <c r="N306" s="381"/>
      <c r="O306" s="381"/>
      <c r="P306" s="381"/>
      <c r="Q306" s="381"/>
      <c r="R306" s="381"/>
      <c r="S306" s="381"/>
      <c r="T306" s="381"/>
      <c r="U306" s="381"/>
      <c r="V306" s="381"/>
      <c r="W306" s="381"/>
      <c r="X306" s="381"/>
    </row>
    <row r="307">
      <c r="A307" s="381"/>
      <c r="B307" s="381"/>
      <c r="C307" s="381"/>
      <c r="D307" s="381"/>
      <c r="E307" s="381"/>
      <c r="F307" s="381"/>
      <c r="G307" s="381"/>
      <c r="H307" s="381"/>
      <c r="I307" s="381"/>
      <c r="J307" s="381"/>
      <c r="K307" s="381"/>
      <c r="L307" s="381"/>
      <c r="M307" s="381"/>
      <c r="N307" s="381"/>
      <c r="O307" s="381"/>
      <c r="P307" s="381"/>
      <c r="Q307" s="381"/>
      <c r="R307" s="381"/>
      <c r="S307" s="381"/>
      <c r="T307" s="381"/>
      <c r="U307" s="381"/>
      <c r="V307" s="381"/>
      <c r="W307" s="381"/>
      <c r="X307" s="381"/>
    </row>
    <row r="308">
      <c r="A308" s="381"/>
      <c r="B308" s="381"/>
      <c r="C308" s="381"/>
      <c r="D308" s="381"/>
      <c r="E308" s="381"/>
      <c r="F308" s="381"/>
      <c r="G308" s="381"/>
      <c r="H308" s="381"/>
      <c r="I308" s="381"/>
      <c r="J308" s="381"/>
      <c r="K308" s="381"/>
      <c r="L308" s="381"/>
      <c r="M308" s="381"/>
      <c r="N308" s="381"/>
      <c r="O308" s="381"/>
      <c r="P308" s="381"/>
      <c r="Q308" s="381"/>
      <c r="R308" s="381"/>
      <c r="S308" s="381"/>
      <c r="T308" s="381"/>
      <c r="U308" s="381"/>
      <c r="V308" s="381"/>
      <c r="W308" s="381"/>
      <c r="X308" s="381"/>
    </row>
    <row r="309">
      <c r="A309" s="381"/>
      <c r="B309" s="381"/>
      <c r="C309" s="381"/>
      <c r="D309" s="381"/>
      <c r="E309" s="381"/>
      <c r="F309" s="381"/>
      <c r="G309" s="381"/>
      <c r="H309" s="381"/>
      <c r="I309" s="381"/>
      <c r="J309" s="381"/>
      <c r="K309" s="381"/>
      <c r="L309" s="381"/>
      <c r="M309" s="381"/>
      <c r="N309" s="381"/>
      <c r="O309" s="381"/>
      <c r="P309" s="381"/>
      <c r="Q309" s="381"/>
      <c r="R309" s="381"/>
      <c r="S309" s="381"/>
      <c r="T309" s="381"/>
      <c r="U309" s="381"/>
      <c r="V309" s="381"/>
      <c r="W309" s="381"/>
      <c r="X309" s="381"/>
    </row>
    <row r="310">
      <c r="A310" s="381"/>
      <c r="B310" s="381"/>
      <c r="C310" s="381"/>
      <c r="D310" s="381"/>
      <c r="E310" s="381"/>
      <c r="F310" s="381"/>
      <c r="G310" s="381"/>
      <c r="H310" s="381"/>
      <c r="I310" s="381"/>
      <c r="J310" s="381"/>
      <c r="K310" s="381"/>
      <c r="L310" s="381"/>
      <c r="M310" s="381"/>
      <c r="N310" s="381"/>
      <c r="O310" s="381"/>
      <c r="P310" s="381"/>
      <c r="Q310" s="381"/>
      <c r="R310" s="381"/>
      <c r="S310" s="381"/>
      <c r="T310" s="381"/>
      <c r="U310" s="381"/>
      <c r="V310" s="381"/>
      <c r="W310" s="381"/>
      <c r="X310" s="381"/>
    </row>
    <row r="311">
      <c r="A311" s="381"/>
      <c r="B311" s="381"/>
      <c r="C311" s="381"/>
      <c r="D311" s="381"/>
      <c r="E311" s="381"/>
      <c r="F311" s="381"/>
      <c r="G311" s="381"/>
      <c r="H311" s="381"/>
      <c r="I311" s="381"/>
      <c r="J311" s="381"/>
      <c r="K311" s="381"/>
      <c r="L311" s="381"/>
      <c r="M311" s="381"/>
      <c r="N311" s="381"/>
      <c r="O311" s="381"/>
      <c r="P311" s="381"/>
      <c r="Q311" s="381"/>
      <c r="R311" s="381"/>
      <c r="S311" s="381"/>
      <c r="T311" s="381"/>
      <c r="U311" s="381"/>
      <c r="V311" s="381"/>
      <c r="W311" s="381"/>
      <c r="X311" s="381"/>
    </row>
    <row r="312">
      <c r="A312" s="381"/>
      <c r="B312" s="381"/>
      <c r="C312" s="381"/>
      <c r="D312" s="381"/>
      <c r="E312" s="381"/>
      <c r="F312" s="381"/>
      <c r="G312" s="381"/>
      <c r="H312" s="381"/>
      <c r="I312" s="381"/>
      <c r="J312" s="381"/>
      <c r="K312" s="381"/>
      <c r="L312" s="381"/>
      <c r="M312" s="381"/>
      <c r="N312" s="381"/>
      <c r="O312" s="381"/>
      <c r="P312" s="381"/>
      <c r="Q312" s="381"/>
      <c r="R312" s="381"/>
      <c r="S312" s="381"/>
      <c r="T312" s="381"/>
      <c r="U312" s="381"/>
      <c r="V312" s="381"/>
      <c r="W312" s="381"/>
      <c r="X312" s="381"/>
    </row>
    <row r="313">
      <c r="A313" s="381"/>
      <c r="B313" s="381"/>
      <c r="C313" s="381"/>
      <c r="D313" s="381"/>
      <c r="E313" s="381"/>
      <c r="F313" s="381"/>
      <c r="G313" s="381"/>
      <c r="H313" s="381"/>
      <c r="I313" s="381"/>
      <c r="J313" s="381"/>
      <c r="K313" s="381"/>
      <c r="L313" s="381"/>
      <c r="M313" s="381"/>
      <c r="N313" s="381"/>
      <c r="O313" s="381"/>
      <c r="P313" s="381"/>
      <c r="Q313" s="381"/>
      <c r="R313" s="381"/>
      <c r="S313" s="381"/>
      <c r="T313" s="381"/>
      <c r="U313" s="381"/>
      <c r="V313" s="381"/>
      <c r="W313" s="381"/>
      <c r="X313" s="381"/>
    </row>
    <row r="314">
      <c r="A314" s="381"/>
      <c r="B314" s="381"/>
      <c r="C314" s="381"/>
      <c r="D314" s="381"/>
      <c r="E314" s="381"/>
      <c r="F314" s="381"/>
      <c r="G314" s="381"/>
      <c r="H314" s="381"/>
      <c r="I314" s="381"/>
      <c r="J314" s="381"/>
      <c r="K314" s="381"/>
      <c r="L314" s="381"/>
      <c r="M314" s="381"/>
      <c r="N314" s="381"/>
      <c r="O314" s="381"/>
      <c r="P314" s="381"/>
      <c r="Q314" s="381"/>
      <c r="R314" s="381"/>
      <c r="S314" s="381"/>
      <c r="T314" s="381"/>
      <c r="U314" s="381"/>
      <c r="V314" s="381"/>
      <c r="W314" s="381"/>
      <c r="X314" s="381"/>
    </row>
    <row r="315">
      <c r="A315" s="381"/>
      <c r="B315" s="381"/>
      <c r="C315" s="381"/>
      <c r="D315" s="381"/>
      <c r="E315" s="381"/>
      <c r="F315" s="381"/>
      <c r="G315" s="381"/>
      <c r="H315" s="381"/>
      <c r="I315" s="381"/>
      <c r="J315" s="381"/>
      <c r="K315" s="381"/>
      <c r="L315" s="381"/>
      <c r="M315" s="381"/>
      <c r="N315" s="381"/>
      <c r="O315" s="381"/>
      <c r="P315" s="381"/>
      <c r="Q315" s="381"/>
      <c r="R315" s="381"/>
      <c r="S315" s="381"/>
      <c r="T315" s="381"/>
      <c r="U315" s="381"/>
      <c r="V315" s="381"/>
      <c r="W315" s="381"/>
      <c r="X315" s="381"/>
    </row>
    <row r="316">
      <c r="A316" s="381"/>
      <c r="B316" s="381"/>
      <c r="C316" s="381"/>
      <c r="D316" s="381"/>
      <c r="E316" s="381"/>
      <c r="F316" s="381"/>
      <c r="G316" s="381"/>
      <c r="H316" s="381"/>
      <c r="I316" s="381"/>
      <c r="J316" s="381"/>
      <c r="K316" s="381"/>
      <c r="L316" s="381"/>
      <c r="M316" s="381"/>
      <c r="N316" s="381"/>
      <c r="O316" s="381"/>
      <c r="P316" s="381"/>
      <c r="Q316" s="381"/>
      <c r="R316" s="381"/>
      <c r="S316" s="381"/>
      <c r="T316" s="381"/>
      <c r="U316" s="381"/>
      <c r="V316" s="381"/>
      <c r="W316" s="381"/>
      <c r="X316" s="381"/>
    </row>
    <row r="317">
      <c r="A317" s="381"/>
      <c r="B317" s="381"/>
      <c r="C317" s="381"/>
      <c r="D317" s="381"/>
      <c r="E317" s="381"/>
      <c r="F317" s="381"/>
      <c r="G317" s="381"/>
      <c r="H317" s="381"/>
      <c r="I317" s="381"/>
      <c r="J317" s="381"/>
      <c r="K317" s="381"/>
      <c r="L317" s="381"/>
      <c r="M317" s="381"/>
      <c r="N317" s="381"/>
      <c r="O317" s="381"/>
      <c r="P317" s="381"/>
      <c r="Q317" s="381"/>
      <c r="R317" s="381"/>
      <c r="S317" s="381"/>
      <c r="T317" s="381"/>
      <c r="U317" s="381"/>
      <c r="V317" s="381"/>
      <c r="W317" s="381"/>
      <c r="X317" s="381"/>
    </row>
    <row r="318">
      <c r="A318" s="381"/>
      <c r="B318" s="381"/>
      <c r="C318" s="381"/>
      <c r="D318" s="381"/>
      <c r="E318" s="381"/>
      <c r="F318" s="381"/>
      <c r="G318" s="381"/>
      <c r="H318" s="381"/>
      <c r="I318" s="381"/>
      <c r="J318" s="381"/>
      <c r="K318" s="381"/>
      <c r="L318" s="381"/>
      <c r="M318" s="381"/>
      <c r="N318" s="381"/>
      <c r="O318" s="381"/>
      <c r="P318" s="381"/>
      <c r="Q318" s="381"/>
      <c r="R318" s="381"/>
      <c r="S318" s="381"/>
      <c r="T318" s="381"/>
      <c r="U318" s="381"/>
      <c r="V318" s="381"/>
      <c r="W318" s="381"/>
      <c r="X318" s="381"/>
    </row>
    <row r="319">
      <c r="A319" s="381"/>
      <c r="B319" s="381"/>
      <c r="C319" s="381"/>
      <c r="D319" s="381"/>
      <c r="E319" s="381"/>
      <c r="F319" s="381"/>
      <c r="G319" s="381"/>
      <c r="H319" s="381"/>
      <c r="I319" s="381"/>
      <c r="J319" s="381"/>
      <c r="K319" s="381"/>
      <c r="L319" s="381"/>
      <c r="M319" s="381"/>
      <c r="N319" s="381"/>
      <c r="O319" s="381"/>
      <c r="P319" s="381"/>
      <c r="Q319" s="381"/>
      <c r="R319" s="381"/>
      <c r="S319" s="381"/>
      <c r="T319" s="381"/>
      <c r="U319" s="381"/>
      <c r="V319" s="381"/>
      <c r="W319" s="381"/>
      <c r="X319" s="381"/>
    </row>
    <row r="320">
      <c r="A320" s="381"/>
      <c r="B320" s="381"/>
      <c r="C320" s="381"/>
      <c r="D320" s="381"/>
      <c r="E320" s="381"/>
      <c r="F320" s="381"/>
      <c r="G320" s="381"/>
      <c r="H320" s="381"/>
      <c r="I320" s="381"/>
      <c r="J320" s="381"/>
      <c r="K320" s="381"/>
      <c r="L320" s="381"/>
      <c r="M320" s="381"/>
      <c r="N320" s="381"/>
      <c r="O320" s="381"/>
      <c r="P320" s="381"/>
      <c r="Q320" s="381"/>
      <c r="R320" s="381"/>
      <c r="S320" s="381"/>
      <c r="T320" s="381"/>
      <c r="U320" s="381"/>
      <c r="V320" s="381"/>
      <c r="W320" s="381"/>
      <c r="X320" s="381"/>
    </row>
    <row r="321">
      <c r="A321" s="381"/>
      <c r="B321" s="381"/>
      <c r="C321" s="381"/>
      <c r="D321" s="381"/>
      <c r="E321" s="381"/>
      <c r="F321" s="381"/>
      <c r="G321" s="381"/>
      <c r="H321" s="381"/>
      <c r="I321" s="381"/>
      <c r="J321" s="381"/>
      <c r="K321" s="381"/>
      <c r="L321" s="381"/>
      <c r="M321" s="381"/>
      <c r="N321" s="381"/>
      <c r="O321" s="381"/>
      <c r="P321" s="381"/>
      <c r="Q321" s="381"/>
      <c r="R321" s="381"/>
      <c r="S321" s="381"/>
      <c r="T321" s="381"/>
      <c r="U321" s="381"/>
      <c r="V321" s="381"/>
      <c r="W321" s="381"/>
      <c r="X321" s="381"/>
    </row>
    <row r="322">
      <c r="A322" s="381"/>
      <c r="B322" s="381"/>
      <c r="C322" s="381"/>
      <c r="D322" s="381"/>
      <c r="E322" s="381"/>
      <c r="F322" s="381"/>
      <c r="G322" s="381"/>
      <c r="H322" s="381"/>
      <c r="I322" s="381"/>
      <c r="J322" s="381"/>
      <c r="K322" s="381"/>
      <c r="L322" s="381"/>
      <c r="M322" s="381"/>
      <c r="N322" s="381"/>
      <c r="O322" s="381"/>
      <c r="P322" s="381"/>
      <c r="Q322" s="381"/>
      <c r="R322" s="381"/>
      <c r="S322" s="381"/>
      <c r="T322" s="381"/>
      <c r="U322" s="381"/>
      <c r="V322" s="381"/>
      <c r="W322" s="381"/>
      <c r="X322" s="381"/>
    </row>
    <row r="323">
      <c r="A323" s="381"/>
      <c r="B323" s="381"/>
      <c r="C323" s="381"/>
      <c r="D323" s="381"/>
      <c r="E323" s="381"/>
      <c r="F323" s="381"/>
      <c r="G323" s="381"/>
      <c r="H323" s="381"/>
      <c r="I323" s="381"/>
      <c r="J323" s="381"/>
      <c r="K323" s="381"/>
      <c r="L323" s="381"/>
      <c r="M323" s="381"/>
      <c r="N323" s="381"/>
      <c r="O323" s="381"/>
      <c r="P323" s="381"/>
      <c r="Q323" s="381"/>
      <c r="R323" s="381"/>
      <c r="S323" s="381"/>
      <c r="T323" s="381"/>
      <c r="U323" s="381"/>
      <c r="V323" s="381"/>
      <c r="W323" s="381"/>
      <c r="X323" s="381"/>
    </row>
    <row r="324">
      <c r="A324" s="381"/>
      <c r="B324" s="381"/>
      <c r="C324" s="381"/>
      <c r="D324" s="381"/>
      <c r="E324" s="381"/>
      <c r="F324" s="381"/>
      <c r="G324" s="381"/>
      <c r="H324" s="381"/>
      <c r="I324" s="381"/>
      <c r="J324" s="381"/>
      <c r="K324" s="381"/>
      <c r="L324" s="381"/>
      <c r="M324" s="381"/>
      <c r="N324" s="381"/>
      <c r="O324" s="381"/>
      <c r="P324" s="381"/>
      <c r="Q324" s="381"/>
      <c r="R324" s="381"/>
      <c r="S324" s="381"/>
      <c r="T324" s="381"/>
      <c r="U324" s="381"/>
      <c r="V324" s="381"/>
      <c r="W324" s="381"/>
      <c r="X324" s="381"/>
    </row>
    <row r="325">
      <c r="A325" s="381"/>
      <c r="B325" s="381"/>
      <c r="C325" s="381"/>
      <c r="D325" s="381"/>
      <c r="E325" s="381"/>
      <c r="F325" s="381"/>
      <c r="G325" s="381"/>
      <c r="H325" s="381"/>
      <c r="I325" s="381"/>
      <c r="J325" s="381"/>
      <c r="K325" s="381"/>
      <c r="L325" s="381"/>
      <c r="M325" s="381"/>
      <c r="N325" s="381"/>
      <c r="O325" s="381"/>
      <c r="P325" s="381"/>
      <c r="Q325" s="381"/>
      <c r="R325" s="381"/>
      <c r="S325" s="381"/>
      <c r="T325" s="381"/>
      <c r="U325" s="381"/>
      <c r="V325" s="381"/>
      <c r="W325" s="381"/>
      <c r="X325" s="381"/>
    </row>
    <row r="326">
      <c r="A326" s="381"/>
      <c r="B326" s="381"/>
      <c r="C326" s="381"/>
      <c r="D326" s="381"/>
      <c r="E326" s="381"/>
      <c r="F326" s="381"/>
      <c r="G326" s="381"/>
      <c r="H326" s="381"/>
      <c r="I326" s="381"/>
      <c r="J326" s="381"/>
      <c r="K326" s="381"/>
      <c r="L326" s="381"/>
      <c r="M326" s="381"/>
      <c r="N326" s="381"/>
      <c r="O326" s="381"/>
      <c r="P326" s="381"/>
      <c r="Q326" s="381"/>
      <c r="R326" s="381"/>
      <c r="S326" s="381"/>
      <c r="T326" s="381"/>
      <c r="U326" s="381"/>
      <c r="V326" s="381"/>
      <c r="W326" s="381"/>
      <c r="X326" s="381"/>
    </row>
    <row r="327">
      <c r="A327" s="381"/>
      <c r="B327" s="381"/>
      <c r="C327" s="381"/>
      <c r="D327" s="381"/>
      <c r="E327" s="381"/>
      <c r="F327" s="381"/>
      <c r="G327" s="381"/>
      <c r="H327" s="381"/>
      <c r="I327" s="381"/>
      <c r="J327" s="381"/>
      <c r="K327" s="381"/>
      <c r="L327" s="381"/>
      <c r="M327" s="381"/>
      <c r="N327" s="381"/>
      <c r="O327" s="381"/>
      <c r="P327" s="381"/>
      <c r="Q327" s="381"/>
      <c r="R327" s="381"/>
      <c r="S327" s="381"/>
      <c r="T327" s="381"/>
      <c r="U327" s="381"/>
      <c r="V327" s="381"/>
      <c r="W327" s="381"/>
      <c r="X327" s="381"/>
    </row>
    <row r="328">
      <c r="A328" s="381"/>
      <c r="B328" s="381"/>
      <c r="C328" s="381"/>
      <c r="D328" s="381"/>
      <c r="E328" s="381"/>
      <c r="F328" s="381"/>
      <c r="G328" s="381"/>
      <c r="H328" s="381"/>
      <c r="I328" s="381"/>
      <c r="J328" s="381"/>
      <c r="K328" s="381"/>
      <c r="L328" s="381"/>
      <c r="M328" s="381"/>
      <c r="N328" s="381"/>
      <c r="O328" s="381"/>
      <c r="P328" s="381"/>
      <c r="Q328" s="381"/>
      <c r="R328" s="381"/>
      <c r="S328" s="381"/>
      <c r="T328" s="381"/>
      <c r="U328" s="381"/>
      <c r="V328" s="381"/>
      <c r="W328" s="381"/>
      <c r="X328" s="381"/>
    </row>
    <row r="329">
      <c r="A329" s="381"/>
      <c r="B329" s="381"/>
      <c r="C329" s="381"/>
      <c r="D329" s="381"/>
      <c r="E329" s="381"/>
      <c r="F329" s="381"/>
      <c r="G329" s="381"/>
      <c r="H329" s="381"/>
      <c r="I329" s="381"/>
      <c r="J329" s="381"/>
      <c r="K329" s="381"/>
      <c r="L329" s="381"/>
      <c r="M329" s="381"/>
      <c r="N329" s="381"/>
      <c r="O329" s="381"/>
      <c r="P329" s="381"/>
      <c r="Q329" s="381"/>
      <c r="R329" s="381"/>
      <c r="S329" s="381"/>
      <c r="T329" s="381"/>
      <c r="U329" s="381"/>
      <c r="V329" s="381"/>
      <c r="W329" s="381"/>
      <c r="X329" s="381"/>
    </row>
    <row r="330">
      <c r="A330" s="381"/>
      <c r="B330" s="381"/>
      <c r="C330" s="381"/>
      <c r="D330" s="381"/>
      <c r="E330" s="381"/>
      <c r="F330" s="381"/>
      <c r="G330" s="381"/>
      <c r="H330" s="381"/>
      <c r="I330" s="381"/>
      <c r="J330" s="381"/>
      <c r="K330" s="381"/>
      <c r="L330" s="381"/>
      <c r="M330" s="381"/>
      <c r="N330" s="381"/>
      <c r="O330" s="381"/>
      <c r="P330" s="381"/>
      <c r="Q330" s="381"/>
      <c r="R330" s="381"/>
      <c r="S330" s="381"/>
      <c r="T330" s="381"/>
      <c r="U330" s="381"/>
      <c r="V330" s="381"/>
      <c r="W330" s="381"/>
      <c r="X330" s="381"/>
    </row>
    <row r="331">
      <c r="A331" s="381"/>
      <c r="B331" s="381"/>
      <c r="C331" s="381"/>
      <c r="D331" s="381"/>
      <c r="E331" s="381"/>
      <c r="F331" s="381"/>
      <c r="G331" s="381"/>
      <c r="H331" s="381"/>
      <c r="I331" s="381"/>
      <c r="J331" s="381"/>
      <c r="K331" s="381"/>
      <c r="L331" s="381"/>
      <c r="M331" s="381"/>
      <c r="N331" s="381"/>
      <c r="O331" s="381"/>
      <c r="P331" s="381"/>
      <c r="Q331" s="381"/>
      <c r="R331" s="381"/>
      <c r="S331" s="381"/>
      <c r="T331" s="381"/>
      <c r="U331" s="381"/>
      <c r="V331" s="381"/>
      <c r="W331" s="381"/>
      <c r="X331" s="381"/>
    </row>
    <row r="332">
      <c r="A332" s="381"/>
      <c r="B332" s="381"/>
      <c r="C332" s="381"/>
      <c r="D332" s="381"/>
      <c r="E332" s="381"/>
      <c r="F332" s="381"/>
      <c r="G332" s="381"/>
      <c r="H332" s="381"/>
      <c r="I332" s="381"/>
      <c r="J332" s="381"/>
      <c r="K332" s="381"/>
      <c r="L332" s="381"/>
      <c r="M332" s="381"/>
      <c r="N332" s="381"/>
      <c r="O332" s="381"/>
      <c r="P332" s="381"/>
      <c r="Q332" s="381"/>
      <c r="R332" s="381"/>
      <c r="S332" s="381"/>
      <c r="T332" s="381"/>
      <c r="U332" s="381"/>
      <c r="V332" s="381"/>
      <c r="W332" s="381"/>
      <c r="X332" s="381"/>
    </row>
    <row r="333">
      <c r="A333" s="381"/>
      <c r="B333" s="381"/>
      <c r="C333" s="381"/>
      <c r="D333" s="381"/>
      <c r="E333" s="381"/>
      <c r="F333" s="381"/>
      <c r="G333" s="381"/>
      <c r="H333" s="381"/>
      <c r="I333" s="381"/>
      <c r="J333" s="381"/>
      <c r="K333" s="381"/>
      <c r="L333" s="381"/>
      <c r="M333" s="381"/>
      <c r="N333" s="381"/>
      <c r="O333" s="381"/>
      <c r="P333" s="381"/>
      <c r="Q333" s="381"/>
      <c r="R333" s="381"/>
      <c r="S333" s="381"/>
      <c r="T333" s="381"/>
      <c r="U333" s="381"/>
      <c r="V333" s="381"/>
      <c r="W333" s="381"/>
      <c r="X333" s="381"/>
    </row>
    <row r="334">
      <c r="A334" s="381"/>
      <c r="B334" s="381"/>
      <c r="C334" s="381"/>
      <c r="D334" s="381"/>
      <c r="E334" s="381"/>
      <c r="F334" s="381"/>
      <c r="G334" s="381"/>
      <c r="H334" s="381"/>
      <c r="I334" s="381"/>
      <c r="J334" s="381"/>
      <c r="K334" s="381"/>
      <c r="L334" s="381"/>
      <c r="M334" s="381"/>
      <c r="N334" s="381"/>
      <c r="O334" s="381"/>
      <c r="P334" s="381"/>
      <c r="Q334" s="381"/>
      <c r="R334" s="381"/>
      <c r="S334" s="381"/>
      <c r="T334" s="381"/>
      <c r="U334" s="381"/>
      <c r="V334" s="381"/>
      <c r="W334" s="381"/>
      <c r="X334" s="381"/>
    </row>
    <row r="335">
      <c r="A335" s="381"/>
      <c r="B335" s="381"/>
      <c r="C335" s="381"/>
      <c r="D335" s="381"/>
      <c r="E335" s="381"/>
      <c r="F335" s="381"/>
      <c r="G335" s="381"/>
      <c r="H335" s="381"/>
      <c r="I335" s="381"/>
      <c r="J335" s="381"/>
      <c r="K335" s="381"/>
      <c r="L335" s="381"/>
      <c r="M335" s="381"/>
      <c r="N335" s="381"/>
      <c r="O335" s="381"/>
      <c r="P335" s="381"/>
      <c r="Q335" s="381"/>
      <c r="R335" s="381"/>
      <c r="S335" s="381"/>
      <c r="T335" s="381"/>
      <c r="U335" s="381"/>
      <c r="V335" s="381"/>
      <c r="W335" s="381"/>
      <c r="X335" s="381"/>
    </row>
    <row r="336">
      <c r="A336" s="381"/>
      <c r="B336" s="381"/>
      <c r="C336" s="381"/>
      <c r="D336" s="381"/>
      <c r="E336" s="381"/>
      <c r="F336" s="381"/>
      <c r="G336" s="381"/>
      <c r="H336" s="381"/>
      <c r="I336" s="381"/>
      <c r="J336" s="381"/>
      <c r="K336" s="381"/>
      <c r="L336" s="381"/>
      <c r="M336" s="381"/>
      <c r="N336" s="381"/>
      <c r="O336" s="381"/>
      <c r="P336" s="381"/>
      <c r="Q336" s="381"/>
      <c r="R336" s="381"/>
      <c r="S336" s="381"/>
      <c r="T336" s="381"/>
      <c r="U336" s="381"/>
      <c r="V336" s="381"/>
      <c r="W336" s="381"/>
      <c r="X336" s="381"/>
    </row>
    <row r="337">
      <c r="A337" s="381"/>
      <c r="B337" s="381"/>
      <c r="C337" s="381"/>
      <c r="D337" s="381"/>
      <c r="E337" s="381"/>
      <c r="F337" s="381"/>
      <c r="G337" s="381"/>
      <c r="H337" s="381"/>
      <c r="I337" s="381"/>
      <c r="J337" s="381"/>
      <c r="K337" s="381"/>
      <c r="L337" s="381"/>
      <c r="M337" s="381"/>
      <c r="N337" s="381"/>
      <c r="O337" s="381"/>
      <c r="P337" s="381"/>
      <c r="Q337" s="381"/>
      <c r="R337" s="381"/>
      <c r="S337" s="381"/>
      <c r="T337" s="381"/>
      <c r="U337" s="381"/>
      <c r="V337" s="381"/>
      <c r="W337" s="381"/>
      <c r="X337" s="381"/>
    </row>
    <row r="338">
      <c r="A338" s="381"/>
      <c r="B338" s="381"/>
      <c r="C338" s="381"/>
      <c r="D338" s="381"/>
      <c r="E338" s="381"/>
      <c r="F338" s="381"/>
      <c r="G338" s="381"/>
      <c r="H338" s="381"/>
      <c r="I338" s="381"/>
      <c r="J338" s="381"/>
      <c r="K338" s="381"/>
      <c r="L338" s="381"/>
      <c r="M338" s="381"/>
      <c r="N338" s="381"/>
      <c r="O338" s="381"/>
      <c r="P338" s="381"/>
      <c r="Q338" s="381"/>
      <c r="R338" s="381"/>
      <c r="S338" s="381"/>
      <c r="T338" s="381"/>
      <c r="U338" s="381"/>
      <c r="V338" s="381"/>
      <c r="W338" s="381"/>
      <c r="X338" s="381"/>
    </row>
    <row r="339">
      <c r="A339" s="381"/>
      <c r="B339" s="381"/>
      <c r="C339" s="381"/>
      <c r="D339" s="381"/>
      <c r="E339" s="381"/>
      <c r="F339" s="381"/>
      <c r="G339" s="381"/>
      <c r="H339" s="381"/>
      <c r="I339" s="381"/>
      <c r="J339" s="381"/>
      <c r="K339" s="381"/>
      <c r="L339" s="381"/>
      <c r="M339" s="381"/>
      <c r="N339" s="381"/>
      <c r="O339" s="381"/>
      <c r="P339" s="381"/>
      <c r="Q339" s="381"/>
      <c r="R339" s="381"/>
      <c r="S339" s="381"/>
      <c r="T339" s="381"/>
      <c r="U339" s="381"/>
      <c r="V339" s="381"/>
      <c r="W339" s="381"/>
      <c r="X339" s="381"/>
    </row>
    <row r="340">
      <c r="A340" s="381"/>
      <c r="B340" s="381"/>
      <c r="C340" s="381"/>
      <c r="D340" s="381"/>
      <c r="E340" s="381"/>
      <c r="F340" s="381"/>
      <c r="G340" s="381"/>
      <c r="H340" s="381"/>
      <c r="I340" s="381"/>
      <c r="J340" s="381"/>
      <c r="K340" s="381"/>
      <c r="L340" s="381"/>
      <c r="M340" s="381"/>
      <c r="N340" s="381"/>
      <c r="O340" s="381"/>
      <c r="P340" s="381"/>
      <c r="Q340" s="381"/>
      <c r="R340" s="381"/>
      <c r="S340" s="381"/>
      <c r="T340" s="381"/>
      <c r="U340" s="381"/>
      <c r="V340" s="381"/>
      <c r="W340" s="381"/>
      <c r="X340" s="381"/>
    </row>
    <row r="341">
      <c r="A341" s="381"/>
      <c r="B341" s="381"/>
      <c r="C341" s="381"/>
      <c r="D341" s="381"/>
      <c r="E341" s="381"/>
      <c r="F341" s="381"/>
      <c r="G341" s="381"/>
      <c r="H341" s="381"/>
      <c r="I341" s="381"/>
      <c r="J341" s="381"/>
      <c r="K341" s="381"/>
      <c r="L341" s="381"/>
      <c r="M341" s="381"/>
      <c r="N341" s="381"/>
      <c r="O341" s="381"/>
      <c r="P341" s="381"/>
      <c r="Q341" s="381"/>
      <c r="R341" s="381"/>
      <c r="S341" s="381"/>
      <c r="T341" s="381"/>
      <c r="U341" s="381"/>
      <c r="V341" s="381"/>
      <c r="W341" s="381"/>
      <c r="X341" s="381"/>
    </row>
    <row r="342">
      <c r="A342" s="381"/>
      <c r="B342" s="381"/>
      <c r="C342" s="381"/>
      <c r="D342" s="381"/>
      <c r="E342" s="381"/>
      <c r="F342" s="381"/>
      <c r="G342" s="381"/>
      <c r="H342" s="381"/>
      <c r="I342" s="381"/>
      <c r="J342" s="381"/>
      <c r="K342" s="381"/>
      <c r="L342" s="381"/>
      <c r="M342" s="381"/>
      <c r="N342" s="381"/>
      <c r="O342" s="381"/>
      <c r="P342" s="381"/>
      <c r="Q342" s="381"/>
      <c r="R342" s="381"/>
      <c r="S342" s="381"/>
      <c r="T342" s="381"/>
      <c r="U342" s="381"/>
      <c r="V342" s="381"/>
      <c r="W342" s="381"/>
      <c r="X342" s="381"/>
    </row>
    <row r="343">
      <c r="A343" s="381"/>
      <c r="B343" s="381"/>
      <c r="C343" s="381"/>
      <c r="D343" s="381"/>
      <c r="E343" s="381"/>
      <c r="F343" s="381"/>
      <c r="G343" s="381"/>
      <c r="H343" s="381"/>
      <c r="I343" s="381"/>
      <c r="J343" s="381"/>
      <c r="K343" s="381"/>
      <c r="L343" s="381"/>
      <c r="M343" s="381"/>
      <c r="N343" s="381"/>
      <c r="O343" s="381"/>
      <c r="P343" s="381"/>
      <c r="Q343" s="381"/>
      <c r="R343" s="381"/>
      <c r="S343" s="381"/>
      <c r="T343" s="381"/>
      <c r="U343" s="381"/>
      <c r="V343" s="381"/>
      <c r="W343" s="381"/>
      <c r="X343" s="381"/>
    </row>
    <row r="344">
      <c r="A344" s="381"/>
      <c r="B344" s="381"/>
      <c r="C344" s="381"/>
      <c r="D344" s="381"/>
      <c r="E344" s="381"/>
      <c r="F344" s="381"/>
      <c r="G344" s="381"/>
      <c r="H344" s="381"/>
      <c r="I344" s="381"/>
      <c r="J344" s="381"/>
      <c r="K344" s="381"/>
      <c r="L344" s="381"/>
      <c r="M344" s="381"/>
      <c r="N344" s="381"/>
      <c r="O344" s="381"/>
      <c r="P344" s="381"/>
      <c r="Q344" s="381"/>
      <c r="R344" s="381"/>
      <c r="S344" s="381"/>
      <c r="T344" s="381"/>
      <c r="U344" s="381"/>
      <c r="V344" s="381"/>
      <c r="W344" s="381"/>
      <c r="X344" s="381"/>
    </row>
    <row r="345">
      <c r="A345" s="381"/>
      <c r="B345" s="381"/>
      <c r="C345" s="381"/>
      <c r="D345" s="381"/>
      <c r="E345" s="381"/>
      <c r="F345" s="381"/>
      <c r="G345" s="381"/>
      <c r="H345" s="381"/>
      <c r="I345" s="381"/>
      <c r="J345" s="381"/>
      <c r="K345" s="381"/>
      <c r="L345" s="381"/>
      <c r="M345" s="381"/>
      <c r="N345" s="381"/>
      <c r="O345" s="381"/>
      <c r="P345" s="381"/>
      <c r="Q345" s="381"/>
      <c r="R345" s="381"/>
      <c r="S345" s="381"/>
      <c r="T345" s="381"/>
      <c r="U345" s="381"/>
      <c r="V345" s="381"/>
      <c r="W345" s="381"/>
      <c r="X345" s="381"/>
    </row>
    <row r="346">
      <c r="A346" s="381"/>
      <c r="B346" s="381"/>
      <c r="C346" s="381"/>
      <c r="D346" s="381"/>
      <c r="E346" s="381"/>
      <c r="F346" s="381"/>
      <c r="G346" s="381"/>
      <c r="H346" s="381"/>
      <c r="I346" s="381"/>
      <c r="J346" s="381"/>
      <c r="K346" s="381"/>
      <c r="L346" s="381"/>
      <c r="M346" s="381"/>
      <c r="N346" s="381"/>
      <c r="O346" s="381"/>
      <c r="P346" s="381"/>
      <c r="Q346" s="381"/>
      <c r="R346" s="381"/>
      <c r="S346" s="381"/>
      <c r="T346" s="381"/>
      <c r="U346" s="381"/>
      <c r="V346" s="381"/>
      <c r="W346" s="381"/>
      <c r="X346" s="381"/>
    </row>
    <row r="347">
      <c r="A347" s="381"/>
      <c r="B347" s="381"/>
      <c r="C347" s="381"/>
      <c r="D347" s="381"/>
      <c r="E347" s="381"/>
      <c r="F347" s="381"/>
      <c r="G347" s="381"/>
      <c r="H347" s="381"/>
      <c r="I347" s="381"/>
      <c r="J347" s="381"/>
      <c r="K347" s="381"/>
      <c r="L347" s="381"/>
      <c r="M347" s="381"/>
      <c r="N347" s="381"/>
      <c r="O347" s="381"/>
      <c r="P347" s="381"/>
      <c r="Q347" s="381"/>
      <c r="R347" s="381"/>
      <c r="S347" s="381"/>
      <c r="T347" s="381"/>
      <c r="U347" s="381"/>
      <c r="V347" s="381"/>
      <c r="W347" s="381"/>
      <c r="X347" s="381"/>
    </row>
    <row r="348">
      <c r="A348" s="381"/>
      <c r="B348" s="381"/>
      <c r="C348" s="381"/>
      <c r="D348" s="381"/>
      <c r="E348" s="381"/>
      <c r="F348" s="381"/>
      <c r="G348" s="381"/>
      <c r="H348" s="381"/>
      <c r="I348" s="381"/>
      <c r="J348" s="381"/>
      <c r="K348" s="381"/>
      <c r="L348" s="381"/>
      <c r="M348" s="381"/>
      <c r="N348" s="381"/>
      <c r="O348" s="381"/>
      <c r="P348" s="381"/>
      <c r="Q348" s="381"/>
      <c r="R348" s="381"/>
      <c r="S348" s="381"/>
      <c r="T348" s="381"/>
      <c r="U348" s="381"/>
      <c r="V348" s="381"/>
      <c r="W348" s="381"/>
      <c r="X348" s="381"/>
    </row>
    <row r="349">
      <c r="A349" s="381"/>
      <c r="B349" s="381"/>
      <c r="C349" s="381"/>
      <c r="D349" s="381"/>
      <c r="E349" s="381"/>
      <c r="F349" s="381"/>
      <c r="G349" s="381"/>
      <c r="H349" s="381"/>
      <c r="I349" s="381"/>
      <c r="J349" s="381"/>
      <c r="K349" s="381"/>
      <c r="L349" s="381"/>
      <c r="M349" s="381"/>
      <c r="N349" s="381"/>
      <c r="O349" s="381"/>
      <c r="P349" s="381"/>
      <c r="Q349" s="381"/>
      <c r="R349" s="381"/>
      <c r="S349" s="381"/>
      <c r="T349" s="381"/>
      <c r="U349" s="381"/>
      <c r="V349" s="381"/>
      <c r="W349" s="381"/>
      <c r="X349" s="381"/>
    </row>
    <row r="350">
      <c r="A350" s="381"/>
      <c r="B350" s="381"/>
      <c r="C350" s="381"/>
      <c r="D350" s="381"/>
      <c r="E350" s="381"/>
      <c r="F350" s="381"/>
      <c r="G350" s="381"/>
      <c r="H350" s="381"/>
      <c r="I350" s="381"/>
      <c r="J350" s="381"/>
      <c r="K350" s="381"/>
      <c r="L350" s="381"/>
      <c r="M350" s="381"/>
      <c r="N350" s="381"/>
      <c r="O350" s="381"/>
      <c r="P350" s="381"/>
      <c r="Q350" s="381"/>
      <c r="R350" s="381"/>
      <c r="S350" s="381"/>
      <c r="T350" s="381"/>
      <c r="U350" s="381"/>
      <c r="V350" s="381"/>
      <c r="W350" s="381"/>
      <c r="X350" s="381"/>
    </row>
    <row r="351">
      <c r="A351" s="381"/>
      <c r="B351" s="381"/>
      <c r="C351" s="381"/>
      <c r="D351" s="381"/>
      <c r="E351" s="381"/>
      <c r="F351" s="381"/>
      <c r="G351" s="381"/>
      <c r="H351" s="381"/>
      <c r="I351" s="381"/>
      <c r="J351" s="381"/>
      <c r="K351" s="381"/>
      <c r="L351" s="381"/>
      <c r="M351" s="381"/>
      <c r="N351" s="381"/>
      <c r="O351" s="381"/>
      <c r="P351" s="381"/>
      <c r="Q351" s="381"/>
      <c r="R351" s="381"/>
      <c r="S351" s="381"/>
      <c r="T351" s="381"/>
      <c r="U351" s="381"/>
      <c r="V351" s="381"/>
      <c r="W351" s="381"/>
      <c r="X351" s="381"/>
    </row>
    <row r="352">
      <c r="A352" s="381"/>
      <c r="B352" s="381"/>
      <c r="C352" s="381"/>
      <c r="D352" s="381"/>
      <c r="E352" s="381"/>
      <c r="F352" s="381"/>
      <c r="G352" s="381"/>
      <c r="H352" s="381"/>
      <c r="I352" s="381"/>
      <c r="J352" s="381"/>
      <c r="K352" s="381"/>
      <c r="L352" s="381"/>
      <c r="M352" s="381"/>
      <c r="N352" s="381"/>
      <c r="O352" s="381"/>
      <c r="P352" s="381"/>
      <c r="Q352" s="381"/>
      <c r="R352" s="381"/>
      <c r="S352" s="381"/>
      <c r="T352" s="381"/>
      <c r="U352" s="381"/>
      <c r="V352" s="381"/>
      <c r="W352" s="381"/>
      <c r="X352" s="381"/>
    </row>
    <row r="353">
      <c r="A353" s="381"/>
      <c r="B353" s="381"/>
      <c r="C353" s="381"/>
      <c r="D353" s="381"/>
      <c r="E353" s="381"/>
      <c r="F353" s="381"/>
      <c r="G353" s="381"/>
      <c r="H353" s="381"/>
      <c r="I353" s="381"/>
      <c r="J353" s="381"/>
      <c r="K353" s="381"/>
      <c r="L353" s="381"/>
      <c r="M353" s="381"/>
      <c r="N353" s="381"/>
      <c r="O353" s="381"/>
      <c r="P353" s="381"/>
      <c r="Q353" s="381"/>
      <c r="R353" s="381"/>
      <c r="S353" s="381"/>
      <c r="T353" s="381"/>
      <c r="U353" s="381"/>
      <c r="V353" s="381"/>
      <c r="W353" s="381"/>
      <c r="X353" s="381"/>
    </row>
    <row r="354">
      <c r="A354" s="381"/>
      <c r="B354" s="381"/>
      <c r="C354" s="381"/>
      <c r="D354" s="381"/>
      <c r="E354" s="381"/>
      <c r="F354" s="381"/>
      <c r="G354" s="381"/>
      <c r="H354" s="381"/>
      <c r="I354" s="381"/>
      <c r="J354" s="381"/>
      <c r="K354" s="381"/>
      <c r="L354" s="381"/>
      <c r="M354" s="381"/>
      <c r="N354" s="381"/>
      <c r="O354" s="381"/>
      <c r="P354" s="381"/>
      <c r="Q354" s="381"/>
      <c r="R354" s="381"/>
      <c r="S354" s="381"/>
      <c r="T354" s="381"/>
      <c r="U354" s="381"/>
      <c r="V354" s="381"/>
      <c r="W354" s="381"/>
      <c r="X354" s="381"/>
    </row>
    <row r="355">
      <c r="A355" s="381"/>
      <c r="B355" s="381"/>
      <c r="C355" s="381"/>
      <c r="D355" s="381"/>
      <c r="E355" s="381"/>
      <c r="F355" s="381"/>
      <c r="G355" s="381"/>
      <c r="H355" s="381"/>
      <c r="I355" s="381"/>
      <c r="J355" s="381"/>
      <c r="K355" s="381"/>
      <c r="L355" s="381"/>
      <c r="M355" s="381"/>
      <c r="N355" s="381"/>
      <c r="O355" s="381"/>
      <c r="P355" s="381"/>
      <c r="Q355" s="381"/>
      <c r="R355" s="381"/>
      <c r="S355" s="381"/>
      <c r="T355" s="381"/>
      <c r="U355" s="381"/>
      <c r="V355" s="381"/>
      <c r="W355" s="381"/>
      <c r="X355" s="381"/>
    </row>
    <row r="356">
      <c r="A356" s="381"/>
      <c r="B356" s="381"/>
      <c r="C356" s="381"/>
      <c r="D356" s="381"/>
      <c r="E356" s="381"/>
      <c r="F356" s="381"/>
      <c r="G356" s="381"/>
      <c r="H356" s="381"/>
      <c r="I356" s="381"/>
      <c r="J356" s="381"/>
      <c r="K356" s="381"/>
      <c r="L356" s="381"/>
      <c r="M356" s="381"/>
      <c r="N356" s="381"/>
      <c r="O356" s="381"/>
      <c r="P356" s="381"/>
      <c r="Q356" s="381"/>
      <c r="R356" s="381"/>
      <c r="S356" s="381"/>
      <c r="T356" s="381"/>
      <c r="U356" s="381"/>
      <c r="V356" s="381"/>
      <c r="W356" s="381"/>
      <c r="X356" s="381"/>
    </row>
    <row r="357">
      <c r="A357" s="381"/>
      <c r="B357" s="381"/>
      <c r="C357" s="381"/>
      <c r="D357" s="381"/>
      <c r="E357" s="381"/>
      <c r="F357" s="381"/>
      <c r="G357" s="381"/>
      <c r="H357" s="381"/>
      <c r="I357" s="381"/>
      <c r="J357" s="381"/>
      <c r="K357" s="381"/>
      <c r="L357" s="381"/>
      <c r="M357" s="381"/>
      <c r="N357" s="381"/>
      <c r="O357" s="381"/>
      <c r="P357" s="381"/>
      <c r="Q357" s="381"/>
      <c r="R357" s="381"/>
      <c r="S357" s="381"/>
      <c r="T357" s="381"/>
      <c r="U357" s="381"/>
      <c r="V357" s="381"/>
      <c r="W357" s="381"/>
      <c r="X357" s="381"/>
    </row>
    <row r="358">
      <c r="A358" s="381"/>
      <c r="B358" s="381"/>
      <c r="C358" s="381"/>
      <c r="D358" s="381"/>
      <c r="E358" s="381"/>
      <c r="F358" s="381"/>
      <c r="G358" s="381"/>
      <c r="H358" s="381"/>
      <c r="I358" s="381"/>
      <c r="J358" s="381"/>
      <c r="K358" s="381"/>
      <c r="L358" s="381"/>
      <c r="M358" s="381"/>
      <c r="N358" s="381"/>
      <c r="O358" s="381"/>
      <c r="P358" s="381"/>
      <c r="Q358" s="381"/>
      <c r="R358" s="381"/>
      <c r="S358" s="381"/>
      <c r="T358" s="381"/>
      <c r="U358" s="381"/>
      <c r="V358" s="381"/>
      <c r="W358" s="381"/>
      <c r="X358" s="381"/>
    </row>
    <row r="359">
      <c r="A359" s="381"/>
      <c r="B359" s="381"/>
      <c r="C359" s="381"/>
      <c r="D359" s="381"/>
      <c r="E359" s="381"/>
      <c r="F359" s="381"/>
      <c r="G359" s="381"/>
      <c r="H359" s="381"/>
      <c r="I359" s="381"/>
      <c r="J359" s="381"/>
      <c r="K359" s="381"/>
      <c r="L359" s="381"/>
      <c r="M359" s="381"/>
      <c r="N359" s="381"/>
      <c r="O359" s="381"/>
      <c r="P359" s="381"/>
      <c r="Q359" s="381"/>
      <c r="R359" s="381"/>
      <c r="S359" s="381"/>
      <c r="T359" s="381"/>
      <c r="U359" s="381"/>
      <c r="V359" s="381"/>
      <c r="W359" s="381"/>
      <c r="X359" s="381"/>
    </row>
    <row r="360">
      <c r="A360" s="381"/>
      <c r="B360" s="381"/>
      <c r="C360" s="381"/>
      <c r="D360" s="381"/>
      <c r="E360" s="381"/>
      <c r="F360" s="381"/>
      <c r="G360" s="381"/>
      <c r="H360" s="381"/>
      <c r="I360" s="381"/>
      <c r="J360" s="381"/>
      <c r="K360" s="381"/>
      <c r="L360" s="381"/>
      <c r="M360" s="381"/>
      <c r="N360" s="381"/>
      <c r="O360" s="381"/>
      <c r="P360" s="381"/>
      <c r="Q360" s="381"/>
      <c r="R360" s="381"/>
      <c r="S360" s="381"/>
      <c r="T360" s="381"/>
      <c r="U360" s="381"/>
      <c r="V360" s="381"/>
      <c r="W360" s="381"/>
      <c r="X360" s="381"/>
    </row>
    <row r="361">
      <c r="A361" s="381"/>
      <c r="B361" s="381"/>
      <c r="C361" s="381"/>
      <c r="D361" s="381"/>
      <c r="E361" s="381"/>
      <c r="F361" s="381"/>
      <c r="G361" s="381"/>
      <c r="H361" s="381"/>
      <c r="I361" s="381"/>
      <c r="J361" s="381"/>
      <c r="K361" s="381"/>
      <c r="L361" s="381"/>
      <c r="M361" s="381"/>
      <c r="N361" s="381"/>
      <c r="O361" s="381"/>
      <c r="P361" s="381"/>
      <c r="Q361" s="381"/>
      <c r="R361" s="381"/>
      <c r="S361" s="381"/>
      <c r="T361" s="381"/>
      <c r="U361" s="381"/>
      <c r="V361" s="381"/>
      <c r="W361" s="381"/>
      <c r="X361" s="381"/>
    </row>
    <row r="362">
      <c r="A362" s="381"/>
      <c r="B362" s="381"/>
      <c r="C362" s="381"/>
      <c r="D362" s="381"/>
      <c r="E362" s="381"/>
      <c r="F362" s="381"/>
      <c r="G362" s="381"/>
      <c r="H362" s="381"/>
      <c r="I362" s="381"/>
      <c r="J362" s="381"/>
      <c r="K362" s="381"/>
      <c r="L362" s="381"/>
      <c r="M362" s="381"/>
      <c r="N362" s="381"/>
      <c r="O362" s="381"/>
      <c r="P362" s="381"/>
      <c r="Q362" s="381"/>
      <c r="R362" s="381"/>
      <c r="S362" s="381"/>
      <c r="T362" s="381"/>
      <c r="U362" s="381"/>
      <c r="V362" s="381"/>
      <c r="W362" s="381"/>
      <c r="X362" s="381"/>
    </row>
    <row r="363">
      <c r="A363" s="381"/>
      <c r="B363" s="381"/>
      <c r="C363" s="381"/>
      <c r="D363" s="381"/>
      <c r="E363" s="381"/>
      <c r="F363" s="381"/>
      <c r="G363" s="381"/>
      <c r="H363" s="381"/>
      <c r="I363" s="381"/>
      <c r="J363" s="381"/>
      <c r="K363" s="381"/>
      <c r="L363" s="381"/>
      <c r="M363" s="381"/>
      <c r="N363" s="381"/>
      <c r="O363" s="381"/>
      <c r="P363" s="381"/>
      <c r="Q363" s="381"/>
      <c r="R363" s="381"/>
      <c r="S363" s="381"/>
      <c r="T363" s="381"/>
      <c r="U363" s="381"/>
      <c r="V363" s="381"/>
      <c r="W363" s="381"/>
      <c r="X363" s="381"/>
    </row>
    <row r="364">
      <c r="A364" s="381"/>
      <c r="B364" s="381"/>
      <c r="C364" s="381"/>
      <c r="D364" s="381"/>
      <c r="E364" s="381"/>
      <c r="F364" s="381"/>
      <c r="G364" s="381"/>
      <c r="H364" s="381"/>
      <c r="I364" s="381"/>
      <c r="J364" s="381"/>
      <c r="K364" s="381"/>
      <c r="L364" s="381"/>
      <c r="M364" s="381"/>
      <c r="N364" s="381"/>
      <c r="O364" s="381"/>
      <c r="P364" s="381"/>
      <c r="Q364" s="381"/>
      <c r="R364" s="381"/>
      <c r="S364" s="381"/>
      <c r="T364" s="381"/>
      <c r="U364" s="381"/>
      <c r="V364" s="381"/>
      <c r="W364" s="381"/>
      <c r="X364" s="381"/>
    </row>
    <row r="365">
      <c r="A365" s="381"/>
      <c r="B365" s="381"/>
      <c r="C365" s="381"/>
      <c r="D365" s="381"/>
      <c r="E365" s="381"/>
      <c r="F365" s="381"/>
      <c r="G365" s="381"/>
      <c r="H365" s="381"/>
      <c r="I365" s="381"/>
      <c r="J365" s="381"/>
      <c r="K365" s="381"/>
      <c r="L365" s="381"/>
      <c r="M365" s="381"/>
      <c r="N365" s="381"/>
      <c r="O365" s="381"/>
      <c r="P365" s="381"/>
      <c r="Q365" s="381"/>
      <c r="R365" s="381"/>
      <c r="S365" s="381"/>
      <c r="T365" s="381"/>
      <c r="U365" s="381"/>
      <c r="V365" s="381"/>
      <c r="W365" s="381"/>
      <c r="X365" s="381"/>
    </row>
    <row r="366">
      <c r="A366" s="381"/>
      <c r="B366" s="381"/>
      <c r="C366" s="381"/>
      <c r="D366" s="381"/>
      <c r="E366" s="381"/>
      <c r="F366" s="381"/>
      <c r="G366" s="381"/>
      <c r="H366" s="381"/>
      <c r="I366" s="381"/>
      <c r="J366" s="381"/>
      <c r="K366" s="381"/>
      <c r="L366" s="381"/>
      <c r="M366" s="381"/>
      <c r="N366" s="381"/>
      <c r="O366" s="381"/>
      <c r="P366" s="381"/>
      <c r="Q366" s="381"/>
      <c r="R366" s="381"/>
      <c r="S366" s="381"/>
      <c r="T366" s="381"/>
      <c r="U366" s="381"/>
      <c r="V366" s="381"/>
      <c r="W366" s="381"/>
      <c r="X366" s="381"/>
    </row>
    <row r="367">
      <c r="A367" s="381"/>
      <c r="B367" s="381"/>
      <c r="C367" s="381"/>
      <c r="D367" s="381"/>
      <c r="E367" s="381"/>
      <c r="F367" s="381"/>
      <c r="G367" s="381"/>
      <c r="H367" s="381"/>
      <c r="I367" s="381"/>
      <c r="J367" s="381"/>
      <c r="K367" s="381"/>
      <c r="L367" s="381"/>
      <c r="M367" s="381"/>
      <c r="N367" s="381"/>
      <c r="O367" s="381"/>
      <c r="P367" s="381"/>
      <c r="Q367" s="381"/>
      <c r="R367" s="381"/>
      <c r="S367" s="381"/>
      <c r="T367" s="381"/>
      <c r="U367" s="381"/>
      <c r="V367" s="381"/>
      <c r="W367" s="381"/>
      <c r="X367" s="381"/>
    </row>
    <row r="368">
      <c r="A368" s="381"/>
      <c r="B368" s="381"/>
      <c r="C368" s="381"/>
      <c r="D368" s="381"/>
      <c r="E368" s="381"/>
      <c r="F368" s="381"/>
      <c r="G368" s="381"/>
      <c r="H368" s="381"/>
      <c r="I368" s="381"/>
      <c r="J368" s="381"/>
      <c r="K368" s="381"/>
      <c r="L368" s="381"/>
      <c r="M368" s="381"/>
      <c r="N368" s="381"/>
      <c r="O368" s="381"/>
      <c r="P368" s="381"/>
      <c r="Q368" s="381"/>
      <c r="R368" s="381"/>
      <c r="S368" s="381"/>
      <c r="T368" s="381"/>
      <c r="U368" s="381"/>
      <c r="V368" s="381"/>
      <c r="W368" s="381"/>
      <c r="X368" s="381"/>
    </row>
    <row r="369">
      <c r="A369" s="381"/>
      <c r="B369" s="381"/>
      <c r="C369" s="381"/>
      <c r="D369" s="381"/>
      <c r="E369" s="381"/>
      <c r="F369" s="381"/>
      <c r="G369" s="381"/>
      <c r="H369" s="381"/>
      <c r="I369" s="381"/>
      <c r="J369" s="381"/>
      <c r="K369" s="381"/>
      <c r="L369" s="381"/>
      <c r="M369" s="381"/>
      <c r="N369" s="381"/>
      <c r="O369" s="381"/>
      <c r="P369" s="381"/>
      <c r="Q369" s="381"/>
      <c r="R369" s="381"/>
      <c r="S369" s="381"/>
      <c r="T369" s="381"/>
      <c r="U369" s="381"/>
      <c r="V369" s="381"/>
      <c r="W369" s="381"/>
      <c r="X369" s="381"/>
    </row>
    <row r="370">
      <c r="A370" s="381"/>
      <c r="B370" s="381"/>
      <c r="C370" s="381"/>
      <c r="D370" s="381"/>
      <c r="E370" s="381"/>
      <c r="F370" s="381"/>
      <c r="G370" s="381"/>
      <c r="H370" s="381"/>
      <c r="I370" s="381"/>
      <c r="J370" s="381"/>
      <c r="K370" s="381"/>
      <c r="L370" s="381"/>
      <c r="M370" s="381"/>
      <c r="N370" s="381"/>
      <c r="O370" s="381"/>
      <c r="P370" s="381"/>
      <c r="Q370" s="381"/>
      <c r="R370" s="381"/>
      <c r="S370" s="381"/>
      <c r="T370" s="381"/>
      <c r="U370" s="381"/>
      <c r="V370" s="381"/>
      <c r="W370" s="381"/>
      <c r="X370" s="381"/>
    </row>
    <row r="371">
      <c r="A371" s="381"/>
      <c r="B371" s="381"/>
      <c r="C371" s="381"/>
      <c r="D371" s="381"/>
      <c r="E371" s="381"/>
      <c r="F371" s="381"/>
      <c r="G371" s="381"/>
      <c r="H371" s="381"/>
      <c r="I371" s="381"/>
      <c r="J371" s="381"/>
      <c r="K371" s="381"/>
      <c r="L371" s="381"/>
      <c r="M371" s="381"/>
      <c r="N371" s="381"/>
      <c r="O371" s="381"/>
      <c r="P371" s="381"/>
      <c r="Q371" s="381"/>
      <c r="R371" s="381"/>
      <c r="S371" s="381"/>
      <c r="T371" s="381"/>
      <c r="U371" s="381"/>
      <c r="V371" s="381"/>
      <c r="W371" s="381"/>
      <c r="X371" s="381"/>
    </row>
    <row r="372">
      <c r="A372" s="381"/>
      <c r="B372" s="381"/>
      <c r="C372" s="381"/>
      <c r="D372" s="381"/>
      <c r="E372" s="381"/>
      <c r="F372" s="381"/>
      <c r="G372" s="381"/>
      <c r="H372" s="381"/>
      <c r="I372" s="381"/>
      <c r="J372" s="381"/>
      <c r="K372" s="381"/>
      <c r="L372" s="381"/>
      <c r="M372" s="381"/>
      <c r="N372" s="381"/>
      <c r="O372" s="381"/>
      <c r="P372" s="381"/>
      <c r="Q372" s="381"/>
      <c r="R372" s="381"/>
      <c r="S372" s="381"/>
      <c r="T372" s="381"/>
      <c r="U372" s="381"/>
      <c r="V372" s="381"/>
      <c r="W372" s="381"/>
      <c r="X372" s="381"/>
    </row>
    <row r="373">
      <c r="A373" s="381"/>
      <c r="B373" s="381"/>
      <c r="C373" s="381"/>
      <c r="D373" s="381"/>
      <c r="E373" s="381"/>
      <c r="F373" s="381"/>
      <c r="G373" s="381"/>
      <c r="H373" s="381"/>
      <c r="I373" s="381"/>
      <c r="J373" s="381"/>
      <c r="K373" s="381"/>
      <c r="L373" s="381"/>
      <c r="M373" s="381"/>
      <c r="N373" s="381"/>
      <c r="O373" s="381"/>
      <c r="P373" s="381"/>
      <c r="Q373" s="381"/>
      <c r="R373" s="381"/>
      <c r="S373" s="381"/>
      <c r="T373" s="381"/>
      <c r="U373" s="381"/>
      <c r="V373" s="381"/>
      <c r="W373" s="381"/>
      <c r="X373" s="381"/>
    </row>
    <row r="374">
      <c r="A374" s="381"/>
      <c r="B374" s="381"/>
      <c r="C374" s="381"/>
      <c r="D374" s="381"/>
      <c r="E374" s="381"/>
      <c r="F374" s="381"/>
      <c r="G374" s="381"/>
      <c r="H374" s="381"/>
      <c r="I374" s="381"/>
      <c r="J374" s="381"/>
      <c r="K374" s="381"/>
      <c r="L374" s="381"/>
      <c r="M374" s="381"/>
      <c r="N374" s="381"/>
      <c r="O374" s="381"/>
      <c r="P374" s="381"/>
      <c r="Q374" s="381"/>
      <c r="R374" s="381"/>
      <c r="S374" s="381"/>
      <c r="T374" s="381"/>
      <c r="U374" s="381"/>
      <c r="V374" s="381"/>
      <c r="W374" s="381"/>
      <c r="X374" s="381"/>
    </row>
    <row r="375">
      <c r="A375" s="381"/>
      <c r="B375" s="381"/>
      <c r="C375" s="381"/>
      <c r="D375" s="381"/>
      <c r="E375" s="381"/>
      <c r="F375" s="381"/>
      <c r="G375" s="381"/>
      <c r="H375" s="381"/>
      <c r="I375" s="381"/>
      <c r="J375" s="381"/>
      <c r="K375" s="381"/>
      <c r="L375" s="381"/>
      <c r="M375" s="381"/>
      <c r="N375" s="381"/>
      <c r="O375" s="381"/>
      <c r="P375" s="381"/>
      <c r="Q375" s="381"/>
      <c r="R375" s="381"/>
      <c r="S375" s="381"/>
      <c r="T375" s="381"/>
      <c r="U375" s="381"/>
      <c r="V375" s="381"/>
      <c r="W375" s="381"/>
      <c r="X375" s="381"/>
    </row>
    <row r="376">
      <c r="A376" s="381"/>
      <c r="B376" s="381"/>
      <c r="C376" s="381"/>
      <c r="D376" s="381"/>
      <c r="E376" s="381"/>
      <c r="F376" s="381"/>
      <c r="G376" s="381"/>
      <c r="H376" s="381"/>
      <c r="I376" s="381"/>
      <c r="J376" s="381"/>
      <c r="K376" s="381"/>
      <c r="L376" s="381"/>
      <c r="M376" s="381"/>
      <c r="N376" s="381"/>
      <c r="O376" s="381"/>
      <c r="P376" s="381"/>
      <c r="Q376" s="381"/>
      <c r="R376" s="381"/>
      <c r="S376" s="381"/>
      <c r="T376" s="381"/>
      <c r="U376" s="381"/>
      <c r="V376" s="381"/>
      <c r="W376" s="381"/>
      <c r="X376" s="381"/>
    </row>
    <row r="377">
      <c r="A377" s="381"/>
      <c r="B377" s="381"/>
      <c r="C377" s="381"/>
      <c r="D377" s="381"/>
      <c r="E377" s="381"/>
      <c r="F377" s="381"/>
      <c r="G377" s="381"/>
      <c r="H377" s="381"/>
      <c r="I377" s="381"/>
      <c r="J377" s="381"/>
      <c r="K377" s="381"/>
      <c r="L377" s="381"/>
      <c r="M377" s="381"/>
      <c r="N377" s="381"/>
      <c r="O377" s="381"/>
      <c r="P377" s="381"/>
      <c r="Q377" s="381"/>
      <c r="R377" s="381"/>
      <c r="S377" s="381"/>
      <c r="T377" s="381"/>
      <c r="U377" s="381"/>
      <c r="V377" s="381"/>
      <c r="W377" s="381"/>
      <c r="X377" s="381"/>
    </row>
    <row r="378">
      <c r="A378" s="381"/>
      <c r="B378" s="381"/>
      <c r="C378" s="381"/>
      <c r="D378" s="381"/>
      <c r="E378" s="381"/>
      <c r="F378" s="381"/>
      <c r="G378" s="381"/>
      <c r="H378" s="381"/>
      <c r="I378" s="381"/>
      <c r="J378" s="381"/>
      <c r="K378" s="381"/>
      <c r="L378" s="381"/>
      <c r="M378" s="381"/>
      <c r="N378" s="381"/>
      <c r="O378" s="381"/>
      <c r="P378" s="381"/>
      <c r="Q378" s="381"/>
      <c r="R378" s="381"/>
      <c r="S378" s="381"/>
      <c r="T378" s="381"/>
      <c r="U378" s="381"/>
      <c r="V378" s="381"/>
      <c r="W378" s="381"/>
      <c r="X378" s="381"/>
    </row>
    <row r="379">
      <c r="A379" s="381"/>
      <c r="B379" s="381"/>
      <c r="C379" s="381"/>
      <c r="D379" s="381"/>
      <c r="E379" s="381"/>
      <c r="F379" s="381"/>
      <c r="G379" s="381"/>
      <c r="H379" s="381"/>
      <c r="I379" s="381"/>
      <c r="J379" s="381"/>
      <c r="K379" s="381"/>
      <c r="L379" s="381"/>
      <c r="M379" s="381"/>
      <c r="N379" s="381"/>
      <c r="O379" s="381"/>
      <c r="P379" s="381"/>
      <c r="Q379" s="381"/>
      <c r="R379" s="381"/>
      <c r="S379" s="381"/>
      <c r="T379" s="381"/>
      <c r="U379" s="381"/>
      <c r="V379" s="381"/>
      <c r="W379" s="381"/>
      <c r="X379" s="381"/>
    </row>
    <row r="380">
      <c r="A380" s="381"/>
      <c r="B380" s="381"/>
      <c r="C380" s="381"/>
      <c r="D380" s="381"/>
      <c r="E380" s="381"/>
      <c r="F380" s="381"/>
      <c r="G380" s="381"/>
      <c r="H380" s="381"/>
      <c r="I380" s="381"/>
      <c r="J380" s="381"/>
      <c r="K380" s="381"/>
      <c r="L380" s="381"/>
      <c r="M380" s="381"/>
      <c r="N380" s="381"/>
      <c r="O380" s="381"/>
      <c r="P380" s="381"/>
      <c r="Q380" s="381"/>
      <c r="R380" s="381"/>
      <c r="S380" s="381"/>
      <c r="T380" s="381"/>
      <c r="U380" s="381"/>
      <c r="V380" s="381"/>
      <c r="W380" s="381"/>
      <c r="X380" s="381"/>
    </row>
    <row r="381">
      <c r="A381" s="381"/>
      <c r="B381" s="381"/>
      <c r="C381" s="381"/>
      <c r="D381" s="381"/>
      <c r="E381" s="381"/>
      <c r="F381" s="381"/>
      <c r="G381" s="381"/>
      <c r="H381" s="381"/>
      <c r="I381" s="381"/>
      <c r="J381" s="381"/>
      <c r="K381" s="381"/>
      <c r="L381" s="381"/>
      <c r="M381" s="381"/>
      <c r="N381" s="381"/>
      <c r="O381" s="381"/>
      <c r="P381" s="381"/>
      <c r="Q381" s="381"/>
      <c r="R381" s="381"/>
      <c r="S381" s="381"/>
      <c r="T381" s="381"/>
      <c r="U381" s="381"/>
      <c r="V381" s="381"/>
      <c r="W381" s="381"/>
      <c r="X381" s="381"/>
    </row>
    <row r="382">
      <c r="A382" s="381"/>
      <c r="B382" s="381"/>
      <c r="C382" s="381"/>
      <c r="D382" s="381"/>
      <c r="E382" s="381"/>
      <c r="F382" s="381"/>
      <c r="G382" s="381"/>
      <c r="H382" s="381"/>
      <c r="I382" s="381"/>
      <c r="J382" s="381"/>
      <c r="K382" s="381"/>
      <c r="L382" s="381"/>
      <c r="M382" s="381"/>
      <c r="N382" s="381"/>
      <c r="O382" s="381"/>
      <c r="P382" s="381"/>
      <c r="Q382" s="381"/>
      <c r="R382" s="381"/>
      <c r="S382" s="381"/>
      <c r="T382" s="381"/>
      <c r="U382" s="381"/>
      <c r="V382" s="381"/>
      <c r="W382" s="381"/>
      <c r="X382" s="381"/>
    </row>
    <row r="383">
      <c r="A383" s="381"/>
      <c r="B383" s="381"/>
      <c r="C383" s="381"/>
      <c r="D383" s="381"/>
      <c r="E383" s="381"/>
      <c r="F383" s="381"/>
      <c r="G383" s="381"/>
      <c r="H383" s="381"/>
      <c r="I383" s="381"/>
      <c r="J383" s="381"/>
      <c r="K383" s="381"/>
      <c r="L383" s="381"/>
      <c r="M383" s="381"/>
      <c r="N383" s="381"/>
      <c r="O383" s="381"/>
      <c r="P383" s="381"/>
      <c r="Q383" s="381"/>
      <c r="R383" s="381"/>
      <c r="S383" s="381"/>
      <c r="T383" s="381"/>
      <c r="U383" s="381"/>
      <c r="V383" s="381"/>
      <c r="W383" s="381"/>
      <c r="X383" s="381"/>
    </row>
    <row r="384">
      <c r="A384" s="381"/>
      <c r="B384" s="381"/>
      <c r="C384" s="381"/>
      <c r="D384" s="381"/>
      <c r="E384" s="381"/>
      <c r="F384" s="381"/>
      <c r="G384" s="381"/>
      <c r="H384" s="381"/>
      <c r="I384" s="381"/>
      <c r="J384" s="381"/>
      <c r="K384" s="381"/>
      <c r="L384" s="381"/>
      <c r="M384" s="381"/>
      <c r="N384" s="381"/>
      <c r="O384" s="381"/>
      <c r="P384" s="381"/>
      <c r="Q384" s="381"/>
      <c r="R384" s="381"/>
      <c r="S384" s="381"/>
      <c r="T384" s="381"/>
      <c r="U384" s="381"/>
      <c r="V384" s="381"/>
      <c r="W384" s="381"/>
      <c r="X384" s="381"/>
    </row>
    <row r="385">
      <c r="A385" s="381"/>
      <c r="B385" s="381"/>
      <c r="C385" s="381"/>
      <c r="D385" s="381"/>
      <c r="E385" s="381"/>
      <c r="F385" s="381"/>
      <c r="G385" s="381"/>
      <c r="H385" s="381"/>
      <c r="I385" s="381"/>
      <c r="J385" s="381"/>
      <c r="K385" s="381"/>
      <c r="L385" s="381"/>
      <c r="M385" s="381"/>
      <c r="N385" s="381"/>
      <c r="O385" s="381"/>
      <c r="P385" s="381"/>
      <c r="Q385" s="381"/>
      <c r="R385" s="381"/>
      <c r="S385" s="381"/>
      <c r="T385" s="381"/>
      <c r="U385" s="381"/>
      <c r="V385" s="381"/>
      <c r="W385" s="381"/>
      <c r="X385" s="381"/>
    </row>
    <row r="386">
      <c r="A386" s="381"/>
      <c r="B386" s="381"/>
      <c r="C386" s="381"/>
      <c r="D386" s="381"/>
      <c r="E386" s="381"/>
      <c r="F386" s="381"/>
      <c r="G386" s="381"/>
      <c r="H386" s="381"/>
      <c r="I386" s="381"/>
      <c r="J386" s="381"/>
      <c r="K386" s="381"/>
      <c r="L386" s="381"/>
      <c r="M386" s="381"/>
      <c r="N386" s="381"/>
      <c r="O386" s="381"/>
      <c r="P386" s="381"/>
      <c r="Q386" s="381"/>
      <c r="R386" s="381"/>
      <c r="S386" s="381"/>
      <c r="T386" s="381"/>
      <c r="U386" s="381"/>
      <c r="V386" s="381"/>
      <c r="W386" s="381"/>
      <c r="X386" s="381"/>
    </row>
    <row r="387">
      <c r="A387" s="381"/>
      <c r="B387" s="381"/>
      <c r="C387" s="381"/>
      <c r="D387" s="381"/>
      <c r="E387" s="381"/>
      <c r="F387" s="381"/>
      <c r="G387" s="381"/>
      <c r="H387" s="381"/>
      <c r="I387" s="381"/>
      <c r="J387" s="381"/>
      <c r="K387" s="381"/>
      <c r="L387" s="381"/>
      <c r="M387" s="381"/>
      <c r="N387" s="381"/>
      <c r="O387" s="381"/>
      <c r="P387" s="381"/>
      <c r="Q387" s="381"/>
      <c r="R387" s="381"/>
      <c r="S387" s="381"/>
      <c r="T387" s="381"/>
      <c r="U387" s="381"/>
      <c r="V387" s="381"/>
      <c r="W387" s="381"/>
      <c r="X387" s="381"/>
    </row>
    <row r="388">
      <c r="A388" s="381"/>
      <c r="B388" s="381"/>
      <c r="C388" s="381"/>
      <c r="D388" s="381"/>
      <c r="E388" s="381"/>
      <c r="F388" s="381"/>
      <c r="G388" s="381"/>
      <c r="H388" s="381"/>
      <c r="I388" s="381"/>
      <c r="J388" s="381"/>
      <c r="K388" s="381"/>
      <c r="L388" s="381"/>
      <c r="M388" s="381"/>
      <c r="N388" s="381"/>
      <c r="O388" s="381"/>
      <c r="P388" s="381"/>
      <c r="Q388" s="381"/>
      <c r="R388" s="381"/>
      <c r="S388" s="381"/>
      <c r="T388" s="381"/>
      <c r="U388" s="381"/>
      <c r="V388" s="381"/>
      <c r="W388" s="381"/>
      <c r="X388" s="381"/>
    </row>
    <row r="389">
      <c r="A389" s="381"/>
      <c r="B389" s="381"/>
      <c r="C389" s="381"/>
      <c r="D389" s="381"/>
      <c r="E389" s="381"/>
      <c r="F389" s="381"/>
      <c r="G389" s="381"/>
      <c r="H389" s="381"/>
      <c r="I389" s="381"/>
      <c r="J389" s="381"/>
      <c r="K389" s="381"/>
      <c r="L389" s="381"/>
      <c r="M389" s="381"/>
      <c r="N389" s="381"/>
      <c r="O389" s="381"/>
      <c r="P389" s="381"/>
      <c r="Q389" s="381"/>
      <c r="R389" s="381"/>
      <c r="S389" s="381"/>
      <c r="T389" s="381"/>
      <c r="U389" s="381"/>
      <c r="V389" s="381"/>
      <c r="W389" s="381"/>
      <c r="X389" s="381"/>
    </row>
    <row r="390">
      <c r="A390" s="381"/>
      <c r="B390" s="381"/>
      <c r="C390" s="381"/>
      <c r="D390" s="381"/>
      <c r="E390" s="381"/>
      <c r="F390" s="381"/>
      <c r="G390" s="381"/>
      <c r="H390" s="381"/>
      <c r="I390" s="381"/>
      <c r="J390" s="381"/>
      <c r="K390" s="381"/>
      <c r="L390" s="381"/>
      <c r="M390" s="381"/>
      <c r="N390" s="381"/>
      <c r="O390" s="381"/>
      <c r="P390" s="381"/>
      <c r="Q390" s="381"/>
      <c r="R390" s="381"/>
      <c r="S390" s="381"/>
      <c r="T390" s="381"/>
      <c r="U390" s="381"/>
      <c r="V390" s="381"/>
      <c r="W390" s="381"/>
      <c r="X390" s="381"/>
    </row>
    <row r="391">
      <c r="A391" s="381"/>
      <c r="B391" s="381"/>
      <c r="C391" s="381"/>
      <c r="D391" s="381"/>
      <c r="E391" s="381"/>
      <c r="F391" s="381"/>
      <c r="G391" s="381"/>
      <c r="H391" s="381"/>
      <c r="I391" s="381"/>
      <c r="J391" s="381"/>
      <c r="K391" s="381"/>
      <c r="L391" s="381"/>
      <c r="M391" s="381"/>
      <c r="N391" s="381"/>
      <c r="O391" s="381"/>
      <c r="P391" s="381"/>
      <c r="Q391" s="381"/>
      <c r="R391" s="381"/>
      <c r="S391" s="381"/>
      <c r="T391" s="381"/>
      <c r="U391" s="381"/>
      <c r="V391" s="381"/>
      <c r="W391" s="381"/>
      <c r="X391" s="381"/>
    </row>
    <row r="392">
      <c r="A392" s="381"/>
      <c r="B392" s="381"/>
      <c r="C392" s="381"/>
      <c r="D392" s="381"/>
      <c r="E392" s="381"/>
      <c r="F392" s="381"/>
      <c r="G392" s="381"/>
      <c r="H392" s="381"/>
      <c r="I392" s="381"/>
      <c r="J392" s="381"/>
      <c r="K392" s="381"/>
      <c r="L392" s="381"/>
      <c r="M392" s="381"/>
      <c r="N392" s="381"/>
      <c r="O392" s="381"/>
      <c r="P392" s="381"/>
      <c r="Q392" s="381"/>
      <c r="R392" s="381"/>
      <c r="S392" s="381"/>
      <c r="T392" s="381"/>
      <c r="U392" s="381"/>
      <c r="V392" s="381"/>
      <c r="W392" s="381"/>
      <c r="X392" s="381"/>
    </row>
    <row r="393">
      <c r="A393" s="381"/>
      <c r="B393" s="381"/>
      <c r="C393" s="381"/>
      <c r="D393" s="381"/>
      <c r="E393" s="381"/>
      <c r="F393" s="381"/>
      <c r="G393" s="381"/>
      <c r="H393" s="381"/>
      <c r="I393" s="381"/>
      <c r="J393" s="381"/>
      <c r="K393" s="381"/>
      <c r="L393" s="381"/>
      <c r="M393" s="381"/>
      <c r="N393" s="381"/>
      <c r="O393" s="381"/>
      <c r="P393" s="381"/>
      <c r="Q393" s="381"/>
      <c r="R393" s="381"/>
      <c r="S393" s="381"/>
      <c r="T393" s="381"/>
      <c r="U393" s="381"/>
      <c r="V393" s="381"/>
      <c r="W393" s="381"/>
      <c r="X393" s="381"/>
    </row>
    <row r="394">
      <c r="A394" s="381"/>
      <c r="B394" s="381"/>
      <c r="C394" s="381"/>
      <c r="D394" s="381"/>
      <c r="E394" s="381"/>
      <c r="F394" s="381"/>
      <c r="G394" s="381"/>
      <c r="H394" s="381"/>
      <c r="I394" s="381"/>
      <c r="J394" s="381"/>
      <c r="K394" s="381"/>
      <c r="L394" s="381"/>
      <c r="M394" s="381"/>
      <c r="N394" s="381"/>
      <c r="O394" s="381"/>
      <c r="P394" s="381"/>
      <c r="Q394" s="381"/>
      <c r="R394" s="381"/>
      <c r="S394" s="381"/>
      <c r="T394" s="381"/>
      <c r="U394" s="381"/>
      <c r="V394" s="381"/>
      <c r="W394" s="381"/>
      <c r="X394" s="381"/>
    </row>
    <row r="395">
      <c r="A395" s="381"/>
      <c r="B395" s="381"/>
      <c r="C395" s="381"/>
      <c r="D395" s="381"/>
      <c r="E395" s="381"/>
      <c r="F395" s="381"/>
      <c r="G395" s="381"/>
      <c r="H395" s="381"/>
      <c r="I395" s="381"/>
      <c r="J395" s="381"/>
      <c r="K395" s="381"/>
      <c r="L395" s="381"/>
      <c r="M395" s="381"/>
      <c r="N395" s="381"/>
      <c r="O395" s="381"/>
      <c r="P395" s="381"/>
      <c r="Q395" s="381"/>
      <c r="R395" s="381"/>
      <c r="S395" s="381"/>
      <c r="T395" s="381"/>
      <c r="U395" s="381"/>
      <c r="V395" s="381"/>
      <c r="W395" s="381"/>
      <c r="X395" s="381"/>
    </row>
    <row r="396">
      <c r="A396" s="381"/>
      <c r="B396" s="381"/>
      <c r="C396" s="381"/>
      <c r="D396" s="381"/>
      <c r="E396" s="381"/>
      <c r="F396" s="381"/>
      <c r="G396" s="381"/>
      <c r="H396" s="381"/>
      <c r="I396" s="381"/>
      <c r="J396" s="381"/>
      <c r="K396" s="381"/>
      <c r="L396" s="381"/>
      <c r="M396" s="381"/>
      <c r="N396" s="381"/>
      <c r="O396" s="381"/>
      <c r="P396" s="381"/>
      <c r="Q396" s="381"/>
      <c r="R396" s="381"/>
      <c r="S396" s="381"/>
      <c r="T396" s="381"/>
      <c r="U396" s="381"/>
      <c r="V396" s="381"/>
      <c r="W396" s="381"/>
      <c r="X396" s="381"/>
    </row>
    <row r="397">
      <c r="A397" s="381"/>
      <c r="B397" s="381"/>
      <c r="C397" s="381"/>
      <c r="D397" s="381"/>
      <c r="E397" s="381"/>
      <c r="F397" s="381"/>
      <c r="G397" s="381"/>
      <c r="H397" s="381"/>
      <c r="I397" s="381"/>
      <c r="J397" s="381"/>
      <c r="K397" s="381"/>
      <c r="L397" s="381"/>
      <c r="M397" s="381"/>
      <c r="N397" s="381"/>
      <c r="O397" s="381"/>
      <c r="P397" s="381"/>
      <c r="Q397" s="381"/>
      <c r="R397" s="381"/>
      <c r="S397" s="381"/>
      <c r="T397" s="381"/>
      <c r="U397" s="381"/>
      <c r="V397" s="381"/>
      <c r="W397" s="381"/>
      <c r="X397" s="381"/>
    </row>
    <row r="398">
      <c r="A398" s="381"/>
      <c r="B398" s="381"/>
      <c r="C398" s="381"/>
      <c r="D398" s="381"/>
      <c r="E398" s="381"/>
      <c r="F398" s="381"/>
      <c r="G398" s="381"/>
      <c r="H398" s="381"/>
      <c r="I398" s="381"/>
      <c r="J398" s="381"/>
      <c r="K398" s="381"/>
      <c r="L398" s="381"/>
      <c r="M398" s="381"/>
      <c r="N398" s="381"/>
      <c r="O398" s="381"/>
      <c r="P398" s="381"/>
      <c r="Q398" s="381"/>
      <c r="R398" s="381"/>
      <c r="S398" s="381"/>
      <c r="T398" s="381"/>
      <c r="U398" s="381"/>
      <c r="V398" s="381"/>
      <c r="W398" s="381"/>
      <c r="X398" s="381"/>
    </row>
    <row r="399">
      <c r="A399" s="381"/>
      <c r="B399" s="381"/>
      <c r="C399" s="381"/>
      <c r="D399" s="381"/>
      <c r="E399" s="381"/>
      <c r="F399" s="381"/>
      <c r="G399" s="381"/>
      <c r="H399" s="381"/>
      <c r="I399" s="381"/>
      <c r="J399" s="381"/>
      <c r="K399" s="381"/>
      <c r="L399" s="381"/>
      <c r="M399" s="381"/>
      <c r="N399" s="381"/>
      <c r="O399" s="381"/>
      <c r="P399" s="381"/>
      <c r="Q399" s="381"/>
      <c r="R399" s="381"/>
      <c r="S399" s="381"/>
      <c r="T399" s="381"/>
      <c r="U399" s="381"/>
      <c r="V399" s="381"/>
      <c r="W399" s="381"/>
      <c r="X399" s="381"/>
    </row>
    <row r="400">
      <c r="A400" s="381"/>
      <c r="B400" s="381"/>
      <c r="C400" s="381"/>
      <c r="D400" s="381"/>
      <c r="E400" s="381"/>
      <c r="F400" s="381"/>
      <c r="G400" s="381"/>
      <c r="H400" s="381"/>
      <c r="I400" s="381"/>
      <c r="J400" s="381"/>
      <c r="K400" s="381"/>
      <c r="L400" s="381"/>
      <c r="M400" s="381"/>
      <c r="N400" s="381"/>
      <c r="O400" s="381"/>
      <c r="P400" s="381"/>
      <c r="Q400" s="381"/>
      <c r="R400" s="381"/>
      <c r="S400" s="381"/>
      <c r="T400" s="381"/>
      <c r="U400" s="381"/>
      <c r="V400" s="381"/>
      <c r="W400" s="381"/>
      <c r="X400" s="381"/>
    </row>
    <row r="401">
      <c r="A401" s="381"/>
      <c r="B401" s="381"/>
      <c r="C401" s="381"/>
      <c r="D401" s="381"/>
      <c r="E401" s="381"/>
      <c r="F401" s="381"/>
      <c r="G401" s="381"/>
      <c r="H401" s="381"/>
      <c r="I401" s="381"/>
      <c r="J401" s="381"/>
      <c r="K401" s="381"/>
      <c r="L401" s="381"/>
      <c r="M401" s="381"/>
      <c r="N401" s="381"/>
      <c r="O401" s="381"/>
      <c r="P401" s="381"/>
      <c r="Q401" s="381"/>
      <c r="R401" s="381"/>
      <c r="S401" s="381"/>
      <c r="T401" s="381"/>
      <c r="U401" s="381"/>
      <c r="V401" s="381"/>
      <c r="W401" s="381"/>
      <c r="X401" s="381"/>
    </row>
    <row r="402">
      <c r="A402" s="381"/>
      <c r="B402" s="381"/>
      <c r="C402" s="381"/>
      <c r="D402" s="381"/>
      <c r="E402" s="381"/>
      <c r="F402" s="381"/>
      <c r="G402" s="381"/>
      <c r="H402" s="381"/>
      <c r="I402" s="381"/>
      <c r="J402" s="381"/>
      <c r="K402" s="381"/>
      <c r="L402" s="381"/>
      <c r="M402" s="381"/>
      <c r="N402" s="381"/>
      <c r="O402" s="381"/>
      <c r="P402" s="381"/>
      <c r="Q402" s="381"/>
      <c r="R402" s="381"/>
      <c r="S402" s="381"/>
      <c r="T402" s="381"/>
      <c r="U402" s="381"/>
      <c r="V402" s="381"/>
      <c r="W402" s="381"/>
      <c r="X402" s="381"/>
    </row>
    <row r="403">
      <c r="A403" s="381"/>
      <c r="B403" s="381"/>
      <c r="C403" s="381"/>
      <c r="D403" s="381"/>
      <c r="E403" s="381"/>
      <c r="F403" s="381"/>
      <c r="G403" s="381"/>
      <c r="H403" s="381"/>
      <c r="I403" s="381"/>
      <c r="J403" s="381"/>
      <c r="K403" s="381"/>
      <c r="L403" s="381"/>
      <c r="M403" s="381"/>
      <c r="N403" s="381"/>
      <c r="O403" s="381"/>
      <c r="P403" s="381"/>
      <c r="Q403" s="381"/>
      <c r="R403" s="381"/>
      <c r="S403" s="381"/>
      <c r="T403" s="381"/>
      <c r="U403" s="381"/>
      <c r="V403" s="381"/>
      <c r="W403" s="381"/>
      <c r="X403" s="381"/>
    </row>
    <row r="404">
      <c r="A404" s="381"/>
      <c r="B404" s="381"/>
      <c r="C404" s="381"/>
      <c r="D404" s="381"/>
      <c r="E404" s="381"/>
      <c r="F404" s="381"/>
      <c r="G404" s="381"/>
      <c r="H404" s="381"/>
      <c r="I404" s="381"/>
      <c r="J404" s="381"/>
      <c r="K404" s="381"/>
      <c r="L404" s="381"/>
      <c r="M404" s="381"/>
      <c r="N404" s="381"/>
      <c r="O404" s="381"/>
      <c r="P404" s="381"/>
      <c r="Q404" s="381"/>
      <c r="R404" s="381"/>
      <c r="S404" s="381"/>
      <c r="T404" s="381"/>
      <c r="U404" s="381"/>
      <c r="V404" s="381"/>
      <c r="W404" s="381"/>
      <c r="X404" s="381"/>
    </row>
    <row r="405">
      <c r="A405" s="381"/>
      <c r="B405" s="381"/>
      <c r="C405" s="381"/>
      <c r="D405" s="381"/>
      <c r="E405" s="381"/>
      <c r="F405" s="381"/>
      <c r="G405" s="381"/>
      <c r="H405" s="381"/>
      <c r="I405" s="381"/>
      <c r="J405" s="381"/>
      <c r="K405" s="381"/>
      <c r="L405" s="381"/>
      <c r="M405" s="381"/>
      <c r="N405" s="381"/>
      <c r="O405" s="381"/>
      <c r="P405" s="381"/>
      <c r="Q405" s="381"/>
      <c r="R405" s="381"/>
      <c r="S405" s="381"/>
      <c r="T405" s="381"/>
      <c r="U405" s="381"/>
      <c r="V405" s="381"/>
      <c r="W405" s="381"/>
      <c r="X405" s="381"/>
    </row>
    <row r="406">
      <c r="A406" s="381"/>
      <c r="B406" s="381"/>
      <c r="C406" s="381"/>
      <c r="D406" s="381"/>
      <c r="E406" s="381"/>
      <c r="F406" s="381"/>
      <c r="G406" s="381"/>
      <c r="H406" s="381"/>
      <c r="I406" s="381"/>
      <c r="J406" s="381"/>
      <c r="K406" s="381"/>
      <c r="L406" s="381"/>
      <c r="M406" s="381"/>
      <c r="N406" s="381"/>
      <c r="O406" s="381"/>
      <c r="P406" s="381"/>
      <c r="Q406" s="381"/>
      <c r="R406" s="381"/>
      <c r="S406" s="381"/>
      <c r="T406" s="381"/>
      <c r="U406" s="381"/>
      <c r="V406" s="381"/>
      <c r="W406" s="381"/>
      <c r="X406" s="381"/>
    </row>
    <row r="407">
      <c r="A407" s="381"/>
      <c r="B407" s="381"/>
      <c r="C407" s="381"/>
      <c r="D407" s="381"/>
      <c r="E407" s="381"/>
      <c r="F407" s="381"/>
      <c r="G407" s="381"/>
      <c r="H407" s="381"/>
      <c r="I407" s="381"/>
      <c r="J407" s="381"/>
      <c r="K407" s="381"/>
      <c r="L407" s="381"/>
      <c r="M407" s="381"/>
      <c r="N407" s="381"/>
      <c r="O407" s="381"/>
      <c r="P407" s="381"/>
      <c r="Q407" s="381"/>
      <c r="R407" s="381"/>
      <c r="S407" s="381"/>
      <c r="T407" s="381"/>
      <c r="U407" s="381"/>
      <c r="V407" s="381"/>
      <c r="W407" s="381"/>
      <c r="X407" s="381"/>
    </row>
    <row r="408">
      <c r="A408" s="381"/>
      <c r="B408" s="381"/>
      <c r="C408" s="381"/>
      <c r="D408" s="381"/>
      <c r="E408" s="381"/>
      <c r="F408" s="381"/>
      <c r="G408" s="381"/>
      <c r="H408" s="381"/>
      <c r="I408" s="381"/>
      <c r="J408" s="381"/>
      <c r="K408" s="381"/>
      <c r="L408" s="381"/>
      <c r="M408" s="381"/>
      <c r="N408" s="381"/>
      <c r="O408" s="381"/>
      <c r="P408" s="381"/>
      <c r="Q408" s="381"/>
      <c r="R408" s="381"/>
      <c r="S408" s="381"/>
      <c r="T408" s="381"/>
      <c r="U408" s="381"/>
      <c r="V408" s="381"/>
      <c r="W408" s="381"/>
      <c r="X408" s="381"/>
    </row>
    <row r="409">
      <c r="A409" s="381"/>
      <c r="B409" s="381"/>
      <c r="C409" s="381"/>
      <c r="D409" s="381"/>
      <c r="E409" s="381"/>
      <c r="F409" s="381"/>
      <c r="G409" s="381"/>
      <c r="H409" s="381"/>
      <c r="I409" s="381"/>
      <c r="J409" s="381"/>
      <c r="K409" s="381"/>
      <c r="L409" s="381"/>
      <c r="M409" s="381"/>
      <c r="N409" s="381"/>
      <c r="O409" s="381"/>
      <c r="P409" s="381"/>
      <c r="Q409" s="381"/>
      <c r="R409" s="381"/>
      <c r="S409" s="381"/>
      <c r="T409" s="381"/>
      <c r="U409" s="381"/>
      <c r="V409" s="381"/>
      <c r="W409" s="381"/>
      <c r="X409" s="381"/>
    </row>
    <row r="410">
      <c r="A410" s="381"/>
      <c r="B410" s="381"/>
      <c r="C410" s="381"/>
      <c r="D410" s="381"/>
      <c r="E410" s="381"/>
      <c r="F410" s="381"/>
      <c r="G410" s="381"/>
      <c r="H410" s="381"/>
      <c r="I410" s="381"/>
      <c r="J410" s="381"/>
      <c r="K410" s="381"/>
      <c r="L410" s="381"/>
      <c r="M410" s="381"/>
      <c r="N410" s="381"/>
      <c r="O410" s="381"/>
      <c r="P410" s="381"/>
      <c r="Q410" s="381"/>
      <c r="R410" s="381"/>
      <c r="S410" s="381"/>
      <c r="T410" s="381"/>
      <c r="U410" s="381"/>
      <c r="V410" s="381"/>
      <c r="W410" s="381"/>
      <c r="X410" s="381"/>
    </row>
    <row r="411">
      <c r="A411" s="381"/>
      <c r="B411" s="381"/>
      <c r="C411" s="381"/>
      <c r="D411" s="381"/>
      <c r="E411" s="381"/>
      <c r="F411" s="381"/>
      <c r="G411" s="381"/>
      <c r="H411" s="381"/>
      <c r="I411" s="381"/>
      <c r="J411" s="381"/>
      <c r="K411" s="381"/>
      <c r="L411" s="381"/>
      <c r="M411" s="381"/>
      <c r="N411" s="381"/>
      <c r="O411" s="381"/>
      <c r="P411" s="381"/>
      <c r="Q411" s="381"/>
      <c r="R411" s="381"/>
      <c r="S411" s="381"/>
      <c r="T411" s="381"/>
      <c r="U411" s="381"/>
      <c r="V411" s="381"/>
      <c r="W411" s="381"/>
      <c r="X411" s="381"/>
    </row>
    <row r="412">
      <c r="A412" s="381"/>
      <c r="B412" s="381"/>
      <c r="C412" s="381"/>
      <c r="D412" s="381"/>
      <c r="E412" s="381"/>
      <c r="F412" s="381"/>
      <c r="G412" s="381"/>
      <c r="H412" s="381"/>
      <c r="I412" s="381"/>
      <c r="J412" s="381"/>
      <c r="K412" s="381"/>
      <c r="L412" s="381"/>
      <c r="M412" s="381"/>
      <c r="N412" s="381"/>
      <c r="O412" s="381"/>
      <c r="P412" s="381"/>
      <c r="Q412" s="381"/>
      <c r="R412" s="381"/>
      <c r="S412" s="381"/>
      <c r="T412" s="381"/>
      <c r="U412" s="381"/>
      <c r="V412" s="381"/>
      <c r="W412" s="381"/>
      <c r="X412" s="381"/>
    </row>
    <row r="413">
      <c r="A413" s="381"/>
      <c r="B413" s="381"/>
      <c r="C413" s="381"/>
      <c r="D413" s="381"/>
      <c r="E413" s="381"/>
      <c r="F413" s="381"/>
      <c r="G413" s="381"/>
      <c r="H413" s="381"/>
      <c r="I413" s="381"/>
      <c r="J413" s="381"/>
      <c r="K413" s="381"/>
      <c r="L413" s="381"/>
      <c r="M413" s="381"/>
      <c r="N413" s="381"/>
      <c r="O413" s="381"/>
      <c r="P413" s="381"/>
      <c r="Q413" s="381"/>
      <c r="R413" s="381"/>
      <c r="S413" s="381"/>
      <c r="T413" s="381"/>
      <c r="U413" s="381"/>
      <c r="V413" s="381"/>
      <c r="W413" s="381"/>
      <c r="X413" s="381"/>
    </row>
    <row r="414">
      <c r="A414" s="381"/>
      <c r="B414" s="381"/>
      <c r="C414" s="381"/>
      <c r="D414" s="381"/>
      <c r="E414" s="381"/>
      <c r="F414" s="381"/>
      <c r="G414" s="381"/>
      <c r="H414" s="381"/>
      <c r="I414" s="381"/>
      <c r="J414" s="381"/>
      <c r="K414" s="381"/>
      <c r="L414" s="381"/>
      <c r="M414" s="381"/>
      <c r="N414" s="381"/>
      <c r="O414" s="381"/>
      <c r="P414" s="381"/>
      <c r="Q414" s="381"/>
      <c r="R414" s="381"/>
      <c r="S414" s="381"/>
      <c r="T414" s="381"/>
      <c r="U414" s="381"/>
      <c r="V414" s="381"/>
      <c r="W414" s="381"/>
      <c r="X414" s="381"/>
    </row>
    <row r="415">
      <c r="A415" s="381"/>
      <c r="B415" s="381"/>
      <c r="C415" s="381"/>
      <c r="D415" s="381"/>
      <c r="E415" s="381"/>
      <c r="F415" s="381"/>
      <c r="G415" s="381"/>
      <c r="H415" s="381"/>
      <c r="I415" s="381"/>
      <c r="J415" s="381"/>
      <c r="K415" s="381"/>
      <c r="L415" s="381"/>
      <c r="M415" s="381"/>
      <c r="N415" s="381"/>
      <c r="O415" s="381"/>
      <c r="P415" s="381"/>
      <c r="Q415" s="381"/>
      <c r="R415" s="381"/>
      <c r="S415" s="381"/>
      <c r="T415" s="381"/>
      <c r="U415" s="381"/>
      <c r="V415" s="381"/>
      <c r="W415" s="381"/>
      <c r="X415" s="381"/>
    </row>
    <row r="416">
      <c r="A416" s="381"/>
      <c r="B416" s="381"/>
      <c r="C416" s="381"/>
      <c r="D416" s="381"/>
      <c r="E416" s="381"/>
      <c r="F416" s="381"/>
      <c r="G416" s="381"/>
      <c r="H416" s="381"/>
      <c r="I416" s="381"/>
      <c r="J416" s="381"/>
      <c r="K416" s="381"/>
      <c r="L416" s="381"/>
      <c r="M416" s="381"/>
      <c r="N416" s="381"/>
      <c r="O416" s="381"/>
      <c r="P416" s="381"/>
      <c r="Q416" s="381"/>
      <c r="R416" s="381"/>
      <c r="S416" s="381"/>
      <c r="T416" s="381"/>
      <c r="U416" s="381"/>
      <c r="V416" s="381"/>
      <c r="W416" s="381"/>
      <c r="X416" s="381"/>
    </row>
    <row r="417">
      <c r="A417" s="381"/>
      <c r="B417" s="381"/>
      <c r="C417" s="381"/>
      <c r="D417" s="381"/>
      <c r="E417" s="381"/>
      <c r="F417" s="381"/>
      <c r="G417" s="381"/>
      <c r="H417" s="381"/>
      <c r="I417" s="381"/>
      <c r="J417" s="381"/>
      <c r="K417" s="381"/>
      <c r="L417" s="381"/>
      <c r="M417" s="381"/>
      <c r="N417" s="381"/>
      <c r="O417" s="381"/>
      <c r="P417" s="381"/>
      <c r="Q417" s="381"/>
      <c r="R417" s="381"/>
      <c r="S417" s="381"/>
      <c r="T417" s="381"/>
      <c r="U417" s="381"/>
      <c r="V417" s="381"/>
      <c r="W417" s="381"/>
      <c r="X417" s="381"/>
    </row>
    <row r="418">
      <c r="A418" s="381"/>
      <c r="B418" s="381"/>
      <c r="C418" s="381"/>
      <c r="D418" s="381"/>
      <c r="E418" s="381"/>
      <c r="F418" s="381"/>
      <c r="G418" s="381"/>
      <c r="H418" s="381"/>
      <c r="I418" s="381"/>
      <c r="J418" s="381"/>
      <c r="K418" s="381"/>
      <c r="L418" s="381"/>
      <c r="M418" s="381"/>
      <c r="N418" s="381"/>
      <c r="O418" s="381"/>
      <c r="P418" s="381"/>
      <c r="Q418" s="381"/>
      <c r="R418" s="381"/>
      <c r="S418" s="381"/>
      <c r="T418" s="381"/>
      <c r="U418" s="381"/>
      <c r="V418" s="381"/>
      <c r="W418" s="381"/>
      <c r="X418" s="381"/>
    </row>
    <row r="419">
      <c r="A419" s="381"/>
      <c r="B419" s="381"/>
      <c r="C419" s="381"/>
      <c r="D419" s="381"/>
      <c r="E419" s="381"/>
      <c r="F419" s="381"/>
      <c r="G419" s="381"/>
      <c r="H419" s="381"/>
      <c r="I419" s="381"/>
      <c r="J419" s="381"/>
      <c r="K419" s="381"/>
      <c r="L419" s="381"/>
      <c r="M419" s="381"/>
      <c r="N419" s="381"/>
      <c r="O419" s="381"/>
      <c r="P419" s="381"/>
      <c r="Q419" s="381"/>
      <c r="R419" s="381"/>
      <c r="S419" s="381"/>
      <c r="T419" s="381"/>
      <c r="U419" s="381"/>
      <c r="V419" s="381"/>
      <c r="W419" s="381"/>
      <c r="X419" s="381"/>
    </row>
    <row r="420">
      <c r="A420" s="381"/>
      <c r="B420" s="381"/>
      <c r="C420" s="381"/>
      <c r="D420" s="381"/>
      <c r="E420" s="381"/>
      <c r="F420" s="381"/>
      <c r="G420" s="381"/>
      <c r="H420" s="381"/>
      <c r="I420" s="381"/>
      <c r="J420" s="381"/>
      <c r="K420" s="381"/>
      <c r="L420" s="381"/>
      <c r="M420" s="381"/>
      <c r="N420" s="381"/>
      <c r="O420" s="381"/>
      <c r="P420" s="381"/>
      <c r="Q420" s="381"/>
      <c r="R420" s="381"/>
      <c r="S420" s="381"/>
      <c r="T420" s="381"/>
      <c r="U420" s="381"/>
      <c r="V420" s="381"/>
      <c r="W420" s="381"/>
      <c r="X420" s="381"/>
    </row>
    <row r="421">
      <c r="A421" s="381"/>
      <c r="B421" s="381"/>
      <c r="C421" s="381"/>
      <c r="D421" s="381"/>
      <c r="E421" s="381"/>
      <c r="F421" s="381"/>
      <c r="G421" s="381"/>
      <c r="H421" s="381"/>
      <c r="I421" s="381"/>
      <c r="J421" s="381"/>
      <c r="K421" s="381"/>
      <c r="L421" s="381"/>
      <c r="M421" s="381"/>
      <c r="N421" s="381"/>
      <c r="O421" s="381"/>
      <c r="P421" s="381"/>
      <c r="Q421" s="381"/>
      <c r="R421" s="381"/>
      <c r="S421" s="381"/>
      <c r="T421" s="381"/>
      <c r="U421" s="381"/>
      <c r="V421" s="381"/>
      <c r="W421" s="381"/>
      <c r="X421" s="381"/>
    </row>
    <row r="422">
      <c r="A422" s="381"/>
      <c r="B422" s="381"/>
      <c r="C422" s="381"/>
      <c r="D422" s="381"/>
      <c r="E422" s="381"/>
      <c r="F422" s="381"/>
      <c r="G422" s="381"/>
      <c r="H422" s="381"/>
      <c r="I422" s="381"/>
      <c r="J422" s="381"/>
      <c r="K422" s="381"/>
      <c r="L422" s="381"/>
      <c r="M422" s="381"/>
      <c r="N422" s="381"/>
      <c r="O422" s="381"/>
      <c r="P422" s="381"/>
      <c r="Q422" s="381"/>
      <c r="R422" s="381"/>
      <c r="S422" s="381"/>
      <c r="T422" s="381"/>
      <c r="U422" s="381"/>
      <c r="V422" s="381"/>
      <c r="W422" s="381"/>
      <c r="X422" s="381"/>
    </row>
    <row r="423">
      <c r="A423" s="381"/>
      <c r="B423" s="381"/>
      <c r="C423" s="381"/>
      <c r="D423" s="381"/>
      <c r="E423" s="381"/>
      <c r="F423" s="381"/>
      <c r="G423" s="381"/>
      <c r="H423" s="381"/>
      <c r="I423" s="381"/>
      <c r="J423" s="381"/>
      <c r="K423" s="381"/>
      <c r="L423" s="381"/>
      <c r="M423" s="381"/>
      <c r="N423" s="381"/>
      <c r="O423" s="381"/>
      <c r="P423" s="381"/>
      <c r="Q423" s="381"/>
      <c r="R423" s="381"/>
      <c r="S423" s="381"/>
      <c r="T423" s="381"/>
      <c r="U423" s="381"/>
      <c r="V423" s="381"/>
      <c r="W423" s="381"/>
      <c r="X423" s="381"/>
    </row>
    <row r="424">
      <c r="A424" s="381"/>
      <c r="B424" s="381"/>
      <c r="C424" s="381"/>
      <c r="D424" s="381"/>
      <c r="E424" s="381"/>
      <c r="F424" s="381"/>
      <c r="G424" s="381"/>
      <c r="H424" s="381"/>
      <c r="I424" s="381"/>
      <c r="J424" s="381"/>
      <c r="K424" s="381"/>
      <c r="L424" s="381"/>
      <c r="M424" s="381"/>
      <c r="N424" s="381"/>
      <c r="O424" s="381"/>
      <c r="P424" s="381"/>
      <c r="Q424" s="381"/>
      <c r="R424" s="381"/>
      <c r="S424" s="381"/>
      <c r="T424" s="381"/>
      <c r="U424" s="381"/>
      <c r="V424" s="381"/>
      <c r="W424" s="381"/>
      <c r="X424" s="381"/>
    </row>
    <row r="425">
      <c r="A425" s="381"/>
      <c r="B425" s="381"/>
      <c r="C425" s="381"/>
      <c r="D425" s="381"/>
      <c r="E425" s="381"/>
      <c r="F425" s="381"/>
      <c r="G425" s="381"/>
      <c r="H425" s="381"/>
      <c r="I425" s="381"/>
      <c r="J425" s="381"/>
      <c r="K425" s="381"/>
      <c r="L425" s="381"/>
      <c r="M425" s="381"/>
      <c r="N425" s="381"/>
      <c r="O425" s="381"/>
      <c r="P425" s="381"/>
      <c r="Q425" s="381"/>
      <c r="R425" s="381"/>
      <c r="S425" s="381"/>
      <c r="T425" s="381"/>
      <c r="U425" s="381"/>
      <c r="V425" s="381"/>
      <c r="W425" s="381"/>
      <c r="X425" s="381"/>
    </row>
    <row r="426">
      <c r="A426" s="381"/>
      <c r="B426" s="381"/>
      <c r="C426" s="381"/>
      <c r="D426" s="381"/>
      <c r="E426" s="381"/>
      <c r="F426" s="381"/>
      <c r="G426" s="381"/>
      <c r="H426" s="381"/>
      <c r="I426" s="381"/>
      <c r="J426" s="381"/>
      <c r="K426" s="381"/>
      <c r="L426" s="381"/>
      <c r="M426" s="381"/>
      <c r="N426" s="381"/>
      <c r="O426" s="381"/>
      <c r="P426" s="381"/>
      <c r="Q426" s="381"/>
      <c r="R426" s="381"/>
      <c r="S426" s="381"/>
      <c r="T426" s="381"/>
      <c r="U426" s="381"/>
      <c r="V426" s="381"/>
      <c r="W426" s="381"/>
      <c r="X426" s="381"/>
    </row>
    <row r="427">
      <c r="A427" s="381"/>
      <c r="B427" s="381"/>
      <c r="C427" s="381"/>
      <c r="D427" s="381"/>
      <c r="E427" s="381"/>
      <c r="F427" s="381"/>
      <c r="G427" s="381"/>
      <c r="H427" s="381"/>
      <c r="I427" s="381"/>
      <c r="J427" s="381"/>
      <c r="K427" s="381"/>
      <c r="L427" s="381"/>
      <c r="M427" s="381"/>
      <c r="N427" s="381"/>
      <c r="O427" s="381"/>
      <c r="P427" s="381"/>
      <c r="Q427" s="381"/>
      <c r="R427" s="381"/>
      <c r="S427" s="381"/>
      <c r="T427" s="381"/>
      <c r="U427" s="381"/>
      <c r="V427" s="381"/>
      <c r="W427" s="381"/>
      <c r="X427" s="381"/>
    </row>
    <row r="428">
      <c r="A428" s="381"/>
      <c r="B428" s="381"/>
      <c r="C428" s="381"/>
      <c r="D428" s="381"/>
      <c r="E428" s="381"/>
      <c r="F428" s="381"/>
      <c r="G428" s="381"/>
      <c r="H428" s="381"/>
      <c r="I428" s="381"/>
      <c r="J428" s="381"/>
      <c r="K428" s="381"/>
      <c r="L428" s="381"/>
      <c r="M428" s="381"/>
      <c r="N428" s="381"/>
      <c r="O428" s="381"/>
      <c r="P428" s="381"/>
      <c r="Q428" s="381"/>
      <c r="R428" s="381"/>
      <c r="S428" s="381"/>
      <c r="T428" s="381"/>
      <c r="U428" s="381"/>
      <c r="V428" s="381"/>
      <c r="W428" s="381"/>
      <c r="X428" s="381"/>
    </row>
    <row r="429">
      <c r="A429" s="381"/>
      <c r="B429" s="381"/>
      <c r="C429" s="381"/>
      <c r="D429" s="381"/>
      <c r="E429" s="381"/>
      <c r="F429" s="381"/>
      <c r="G429" s="381"/>
      <c r="H429" s="381"/>
      <c r="I429" s="381"/>
      <c r="J429" s="381"/>
      <c r="K429" s="381"/>
      <c r="L429" s="381"/>
      <c r="M429" s="381"/>
      <c r="N429" s="381"/>
      <c r="O429" s="381"/>
      <c r="P429" s="381"/>
      <c r="Q429" s="381"/>
      <c r="R429" s="381"/>
      <c r="S429" s="381"/>
      <c r="T429" s="381"/>
      <c r="U429" s="381"/>
      <c r="V429" s="381"/>
      <c r="W429" s="381"/>
      <c r="X429" s="381"/>
    </row>
    <row r="430">
      <c r="A430" s="381"/>
      <c r="B430" s="381"/>
      <c r="C430" s="381"/>
      <c r="D430" s="381"/>
      <c r="E430" s="381"/>
      <c r="F430" s="381"/>
      <c r="G430" s="381"/>
      <c r="H430" s="381"/>
      <c r="I430" s="381"/>
      <c r="J430" s="381"/>
      <c r="K430" s="381"/>
      <c r="L430" s="381"/>
      <c r="M430" s="381"/>
      <c r="N430" s="381"/>
      <c r="O430" s="381"/>
      <c r="P430" s="381"/>
      <c r="Q430" s="381"/>
      <c r="R430" s="381"/>
      <c r="S430" s="381"/>
      <c r="T430" s="381"/>
      <c r="U430" s="381"/>
      <c r="V430" s="381"/>
      <c r="W430" s="381"/>
      <c r="X430" s="381"/>
    </row>
    <row r="431">
      <c r="A431" s="381"/>
      <c r="B431" s="381"/>
      <c r="C431" s="381"/>
      <c r="D431" s="381"/>
      <c r="E431" s="381"/>
      <c r="F431" s="381"/>
      <c r="G431" s="381"/>
      <c r="H431" s="381"/>
      <c r="I431" s="381"/>
      <c r="J431" s="381"/>
      <c r="K431" s="381"/>
      <c r="L431" s="381"/>
      <c r="M431" s="381"/>
      <c r="N431" s="381"/>
      <c r="O431" s="381"/>
      <c r="P431" s="381"/>
      <c r="Q431" s="381"/>
      <c r="R431" s="381"/>
      <c r="S431" s="381"/>
      <c r="T431" s="381"/>
      <c r="U431" s="381"/>
      <c r="V431" s="381"/>
      <c r="W431" s="381"/>
      <c r="X431" s="381"/>
    </row>
    <row r="432">
      <c r="A432" s="381"/>
      <c r="B432" s="381"/>
      <c r="C432" s="381"/>
      <c r="D432" s="381"/>
      <c r="E432" s="381"/>
      <c r="F432" s="381"/>
      <c r="G432" s="381"/>
      <c r="H432" s="381"/>
      <c r="I432" s="381"/>
      <c r="J432" s="381"/>
      <c r="K432" s="381"/>
      <c r="L432" s="381"/>
      <c r="M432" s="381"/>
      <c r="N432" s="381"/>
      <c r="O432" s="381"/>
      <c r="P432" s="381"/>
      <c r="Q432" s="381"/>
      <c r="R432" s="381"/>
      <c r="S432" s="381"/>
      <c r="T432" s="381"/>
      <c r="U432" s="381"/>
      <c r="V432" s="381"/>
      <c r="W432" s="381"/>
      <c r="X432" s="381"/>
    </row>
    <row r="433">
      <c r="A433" s="381"/>
      <c r="B433" s="381"/>
      <c r="C433" s="381"/>
      <c r="D433" s="381"/>
      <c r="E433" s="381"/>
      <c r="F433" s="381"/>
      <c r="G433" s="381"/>
      <c r="H433" s="381"/>
      <c r="I433" s="381"/>
      <c r="J433" s="381"/>
      <c r="K433" s="381"/>
      <c r="L433" s="381"/>
      <c r="M433" s="381"/>
      <c r="N433" s="381"/>
      <c r="O433" s="381"/>
      <c r="P433" s="381"/>
      <c r="Q433" s="381"/>
      <c r="R433" s="381"/>
      <c r="S433" s="381"/>
      <c r="T433" s="381"/>
      <c r="U433" s="381"/>
      <c r="V433" s="381"/>
      <c r="W433" s="381"/>
      <c r="X433" s="381"/>
    </row>
    <row r="434">
      <c r="A434" s="381"/>
      <c r="B434" s="381"/>
      <c r="C434" s="381"/>
      <c r="D434" s="381"/>
      <c r="E434" s="381"/>
      <c r="F434" s="381"/>
      <c r="G434" s="381"/>
      <c r="H434" s="381"/>
      <c r="I434" s="381"/>
      <c r="J434" s="381"/>
      <c r="K434" s="381"/>
      <c r="L434" s="381"/>
      <c r="M434" s="381"/>
      <c r="N434" s="381"/>
      <c r="O434" s="381"/>
      <c r="P434" s="381"/>
      <c r="Q434" s="381"/>
      <c r="R434" s="381"/>
      <c r="S434" s="381"/>
      <c r="T434" s="381"/>
      <c r="U434" s="381"/>
      <c r="V434" s="381"/>
      <c r="W434" s="381"/>
      <c r="X434" s="381"/>
    </row>
    <row r="435">
      <c r="A435" s="381"/>
      <c r="B435" s="381"/>
      <c r="C435" s="381"/>
      <c r="D435" s="381"/>
      <c r="E435" s="381"/>
      <c r="F435" s="381"/>
      <c r="G435" s="381"/>
      <c r="H435" s="381"/>
      <c r="I435" s="381"/>
      <c r="J435" s="381"/>
      <c r="K435" s="381"/>
      <c r="L435" s="381"/>
      <c r="M435" s="381"/>
      <c r="N435" s="381"/>
      <c r="O435" s="381"/>
      <c r="P435" s="381"/>
      <c r="Q435" s="381"/>
      <c r="R435" s="381"/>
      <c r="S435" s="381"/>
      <c r="T435" s="381"/>
      <c r="U435" s="381"/>
      <c r="V435" s="381"/>
      <c r="W435" s="381"/>
      <c r="X435" s="381"/>
    </row>
    <row r="436">
      <c r="A436" s="381"/>
      <c r="B436" s="381"/>
      <c r="C436" s="381"/>
      <c r="D436" s="381"/>
      <c r="E436" s="381"/>
      <c r="F436" s="381"/>
      <c r="G436" s="381"/>
      <c r="H436" s="381"/>
      <c r="I436" s="381"/>
      <c r="J436" s="381"/>
      <c r="K436" s="381"/>
      <c r="L436" s="381"/>
      <c r="M436" s="381"/>
      <c r="N436" s="381"/>
      <c r="O436" s="381"/>
      <c r="P436" s="381"/>
      <c r="Q436" s="381"/>
      <c r="R436" s="381"/>
      <c r="S436" s="381"/>
      <c r="T436" s="381"/>
      <c r="U436" s="381"/>
      <c r="V436" s="381"/>
      <c r="W436" s="381"/>
      <c r="X436" s="381"/>
    </row>
    <row r="437">
      <c r="A437" s="381"/>
      <c r="B437" s="381"/>
      <c r="C437" s="381"/>
      <c r="D437" s="381"/>
      <c r="E437" s="381"/>
      <c r="F437" s="381"/>
      <c r="G437" s="381"/>
      <c r="H437" s="381"/>
      <c r="I437" s="381"/>
      <c r="J437" s="381"/>
      <c r="K437" s="381"/>
      <c r="L437" s="381"/>
      <c r="M437" s="381"/>
      <c r="N437" s="381"/>
      <c r="O437" s="381"/>
      <c r="P437" s="381"/>
      <c r="Q437" s="381"/>
      <c r="R437" s="381"/>
      <c r="S437" s="381"/>
      <c r="T437" s="381"/>
      <c r="U437" s="381"/>
      <c r="V437" s="381"/>
      <c r="W437" s="381"/>
      <c r="X437" s="381"/>
    </row>
    <row r="438">
      <c r="A438" s="381"/>
      <c r="B438" s="381"/>
      <c r="C438" s="381"/>
      <c r="D438" s="381"/>
      <c r="E438" s="381"/>
      <c r="F438" s="381"/>
      <c r="G438" s="381"/>
      <c r="H438" s="381"/>
      <c r="I438" s="381"/>
      <c r="J438" s="381"/>
      <c r="K438" s="381"/>
      <c r="L438" s="381"/>
      <c r="M438" s="381"/>
      <c r="N438" s="381"/>
      <c r="O438" s="381"/>
      <c r="P438" s="381"/>
      <c r="Q438" s="381"/>
      <c r="R438" s="381"/>
      <c r="S438" s="381"/>
      <c r="T438" s="381"/>
      <c r="U438" s="381"/>
      <c r="V438" s="381"/>
      <c r="W438" s="381"/>
      <c r="X438" s="381"/>
    </row>
    <row r="439">
      <c r="A439" s="381"/>
      <c r="B439" s="381"/>
      <c r="C439" s="381"/>
      <c r="D439" s="381"/>
      <c r="E439" s="381"/>
      <c r="F439" s="381"/>
      <c r="G439" s="381"/>
      <c r="H439" s="381"/>
      <c r="I439" s="381"/>
      <c r="J439" s="381"/>
      <c r="K439" s="381"/>
      <c r="L439" s="381"/>
      <c r="M439" s="381"/>
      <c r="N439" s="381"/>
      <c r="O439" s="381"/>
      <c r="P439" s="381"/>
      <c r="Q439" s="381"/>
      <c r="R439" s="381"/>
      <c r="S439" s="381"/>
      <c r="T439" s="381"/>
      <c r="U439" s="381"/>
      <c r="V439" s="381"/>
      <c r="W439" s="381"/>
      <c r="X439" s="381"/>
    </row>
    <row r="440">
      <c r="A440" s="381"/>
      <c r="B440" s="381"/>
      <c r="C440" s="381"/>
      <c r="D440" s="381"/>
      <c r="E440" s="381"/>
      <c r="F440" s="381"/>
      <c r="G440" s="381"/>
      <c r="H440" s="381"/>
      <c r="I440" s="381"/>
      <c r="J440" s="381"/>
      <c r="K440" s="381"/>
      <c r="L440" s="381"/>
      <c r="M440" s="381"/>
      <c r="N440" s="381"/>
      <c r="O440" s="381"/>
      <c r="P440" s="381"/>
      <c r="Q440" s="381"/>
      <c r="R440" s="381"/>
      <c r="S440" s="381"/>
      <c r="T440" s="381"/>
      <c r="U440" s="381"/>
      <c r="V440" s="381"/>
      <c r="W440" s="381"/>
      <c r="X440" s="381"/>
    </row>
    <row r="441">
      <c r="A441" s="381"/>
      <c r="B441" s="381"/>
      <c r="C441" s="381"/>
      <c r="D441" s="381"/>
      <c r="E441" s="381"/>
      <c r="F441" s="381"/>
      <c r="G441" s="381"/>
      <c r="H441" s="381"/>
      <c r="I441" s="381"/>
      <c r="J441" s="381"/>
      <c r="K441" s="381"/>
      <c r="L441" s="381"/>
      <c r="M441" s="381"/>
      <c r="N441" s="381"/>
      <c r="O441" s="381"/>
      <c r="P441" s="381"/>
      <c r="Q441" s="381"/>
      <c r="R441" s="381"/>
      <c r="S441" s="381"/>
      <c r="T441" s="381"/>
      <c r="U441" s="381"/>
      <c r="V441" s="381"/>
      <c r="W441" s="381"/>
      <c r="X441" s="381"/>
    </row>
    <row r="442">
      <c r="A442" s="381"/>
      <c r="B442" s="381"/>
      <c r="C442" s="381"/>
      <c r="D442" s="381"/>
      <c r="E442" s="381"/>
      <c r="F442" s="381"/>
      <c r="G442" s="381"/>
      <c r="H442" s="381"/>
      <c r="I442" s="381"/>
      <c r="J442" s="381"/>
      <c r="K442" s="381"/>
      <c r="L442" s="381"/>
      <c r="M442" s="381"/>
      <c r="N442" s="381"/>
      <c r="O442" s="381"/>
      <c r="P442" s="381"/>
      <c r="Q442" s="381"/>
      <c r="R442" s="381"/>
      <c r="S442" s="381"/>
      <c r="T442" s="381"/>
      <c r="U442" s="381"/>
      <c r="V442" s="381"/>
      <c r="W442" s="381"/>
      <c r="X442" s="381"/>
    </row>
    <row r="443">
      <c r="A443" s="381"/>
      <c r="B443" s="381"/>
      <c r="C443" s="381"/>
      <c r="D443" s="381"/>
      <c r="E443" s="381"/>
      <c r="F443" s="381"/>
      <c r="G443" s="381"/>
      <c r="H443" s="381"/>
      <c r="I443" s="381"/>
      <c r="J443" s="381"/>
      <c r="K443" s="381"/>
      <c r="L443" s="381"/>
      <c r="M443" s="381"/>
      <c r="N443" s="381"/>
      <c r="O443" s="381"/>
      <c r="P443" s="381"/>
      <c r="Q443" s="381"/>
      <c r="R443" s="381"/>
      <c r="S443" s="381"/>
      <c r="T443" s="381"/>
      <c r="U443" s="381"/>
      <c r="V443" s="381"/>
      <c r="W443" s="381"/>
      <c r="X443" s="381"/>
    </row>
    <row r="444">
      <c r="A444" s="381"/>
      <c r="B444" s="381"/>
      <c r="C444" s="381"/>
      <c r="D444" s="381"/>
      <c r="E444" s="381"/>
      <c r="F444" s="381"/>
      <c r="G444" s="381"/>
      <c r="H444" s="381"/>
      <c r="I444" s="381"/>
      <c r="J444" s="381"/>
      <c r="K444" s="381"/>
      <c r="L444" s="381"/>
      <c r="M444" s="381"/>
      <c r="N444" s="381"/>
      <c r="O444" s="381"/>
      <c r="P444" s="381"/>
      <c r="Q444" s="381"/>
      <c r="R444" s="381"/>
      <c r="S444" s="381"/>
      <c r="T444" s="381"/>
      <c r="U444" s="381"/>
      <c r="V444" s="381"/>
      <c r="W444" s="381"/>
      <c r="X444" s="381"/>
    </row>
    <row r="445">
      <c r="A445" s="381"/>
      <c r="B445" s="381"/>
      <c r="C445" s="381"/>
      <c r="D445" s="381"/>
      <c r="E445" s="381"/>
      <c r="F445" s="381"/>
      <c r="G445" s="381"/>
      <c r="H445" s="381"/>
      <c r="I445" s="381"/>
      <c r="J445" s="381"/>
      <c r="K445" s="381"/>
      <c r="L445" s="381"/>
      <c r="M445" s="381"/>
      <c r="N445" s="381"/>
      <c r="O445" s="381"/>
      <c r="P445" s="381"/>
      <c r="Q445" s="381"/>
      <c r="R445" s="381"/>
      <c r="S445" s="381"/>
      <c r="T445" s="381"/>
      <c r="U445" s="381"/>
      <c r="V445" s="381"/>
      <c r="W445" s="381"/>
      <c r="X445" s="381"/>
    </row>
    <row r="446">
      <c r="A446" s="381"/>
      <c r="B446" s="381"/>
      <c r="C446" s="381"/>
      <c r="D446" s="381"/>
      <c r="E446" s="381"/>
      <c r="F446" s="381"/>
      <c r="G446" s="381"/>
      <c r="H446" s="381"/>
      <c r="I446" s="381"/>
      <c r="J446" s="381"/>
      <c r="K446" s="381"/>
      <c r="L446" s="381"/>
      <c r="M446" s="381"/>
      <c r="N446" s="381"/>
      <c r="O446" s="381"/>
      <c r="P446" s="381"/>
      <c r="Q446" s="381"/>
      <c r="R446" s="381"/>
      <c r="S446" s="381"/>
      <c r="T446" s="381"/>
      <c r="U446" s="381"/>
      <c r="V446" s="381"/>
      <c r="W446" s="381"/>
      <c r="X446" s="381"/>
    </row>
    <row r="447">
      <c r="A447" s="381"/>
      <c r="B447" s="381"/>
      <c r="C447" s="381"/>
      <c r="D447" s="381"/>
      <c r="E447" s="381"/>
      <c r="F447" s="381"/>
      <c r="G447" s="381"/>
      <c r="H447" s="381"/>
      <c r="I447" s="381"/>
      <c r="J447" s="381"/>
      <c r="K447" s="381"/>
      <c r="L447" s="381"/>
      <c r="M447" s="381"/>
      <c r="N447" s="381"/>
      <c r="O447" s="381"/>
      <c r="P447" s="381"/>
      <c r="Q447" s="381"/>
      <c r="R447" s="381"/>
      <c r="S447" s="381"/>
      <c r="T447" s="381"/>
      <c r="U447" s="381"/>
      <c r="V447" s="381"/>
      <c r="W447" s="381"/>
      <c r="X447" s="381"/>
    </row>
    <row r="448">
      <c r="A448" s="381"/>
      <c r="B448" s="381"/>
      <c r="C448" s="381"/>
      <c r="D448" s="381"/>
      <c r="E448" s="381"/>
      <c r="F448" s="381"/>
      <c r="G448" s="381"/>
      <c r="H448" s="381"/>
      <c r="I448" s="381"/>
      <c r="J448" s="381"/>
      <c r="K448" s="381"/>
      <c r="L448" s="381"/>
      <c r="M448" s="381"/>
      <c r="N448" s="381"/>
      <c r="O448" s="381"/>
      <c r="P448" s="381"/>
      <c r="Q448" s="381"/>
      <c r="R448" s="381"/>
      <c r="S448" s="381"/>
      <c r="T448" s="381"/>
      <c r="U448" s="381"/>
      <c r="V448" s="381"/>
      <c r="W448" s="381"/>
      <c r="X448" s="381"/>
    </row>
    <row r="449">
      <c r="A449" s="381"/>
      <c r="B449" s="381"/>
      <c r="C449" s="381"/>
      <c r="D449" s="381"/>
      <c r="E449" s="381"/>
      <c r="F449" s="381"/>
      <c r="G449" s="381"/>
      <c r="H449" s="381"/>
      <c r="I449" s="381"/>
      <c r="J449" s="381"/>
      <c r="K449" s="381"/>
      <c r="L449" s="381"/>
      <c r="M449" s="381"/>
      <c r="N449" s="381"/>
      <c r="O449" s="381"/>
      <c r="P449" s="381"/>
      <c r="Q449" s="381"/>
      <c r="R449" s="381"/>
      <c r="S449" s="381"/>
      <c r="T449" s="381"/>
      <c r="U449" s="381"/>
      <c r="V449" s="381"/>
      <c r="W449" s="381"/>
      <c r="X449" s="381"/>
    </row>
    <row r="450">
      <c r="A450" s="381"/>
      <c r="B450" s="381"/>
      <c r="C450" s="381"/>
      <c r="D450" s="381"/>
      <c r="E450" s="381"/>
      <c r="F450" s="381"/>
      <c r="G450" s="381"/>
      <c r="H450" s="381"/>
      <c r="I450" s="381"/>
      <c r="J450" s="381"/>
      <c r="K450" s="381"/>
      <c r="L450" s="381"/>
      <c r="M450" s="381"/>
      <c r="N450" s="381"/>
      <c r="O450" s="381"/>
      <c r="P450" s="381"/>
      <c r="Q450" s="381"/>
      <c r="R450" s="381"/>
      <c r="S450" s="381"/>
      <c r="T450" s="381"/>
      <c r="U450" s="381"/>
      <c r="V450" s="381"/>
      <c r="W450" s="381"/>
      <c r="X450" s="381"/>
    </row>
    <row r="451">
      <c r="A451" s="381"/>
      <c r="B451" s="381"/>
      <c r="C451" s="381"/>
      <c r="D451" s="381"/>
      <c r="E451" s="381"/>
      <c r="F451" s="381"/>
      <c r="G451" s="381"/>
      <c r="H451" s="381"/>
      <c r="I451" s="381"/>
      <c r="J451" s="381"/>
      <c r="K451" s="381"/>
      <c r="L451" s="381"/>
      <c r="M451" s="381"/>
      <c r="N451" s="381"/>
      <c r="O451" s="381"/>
      <c r="P451" s="381"/>
      <c r="Q451" s="381"/>
      <c r="R451" s="381"/>
      <c r="S451" s="381"/>
      <c r="T451" s="381"/>
      <c r="U451" s="381"/>
      <c r="V451" s="381"/>
      <c r="W451" s="381"/>
      <c r="X451" s="381"/>
    </row>
    <row r="452">
      <c r="A452" s="381"/>
      <c r="B452" s="381"/>
      <c r="C452" s="381"/>
      <c r="D452" s="381"/>
      <c r="E452" s="381"/>
      <c r="F452" s="381"/>
      <c r="G452" s="381"/>
      <c r="H452" s="381"/>
      <c r="I452" s="381"/>
      <c r="J452" s="381"/>
      <c r="K452" s="381"/>
      <c r="L452" s="381"/>
      <c r="M452" s="381"/>
      <c r="N452" s="381"/>
      <c r="O452" s="381"/>
      <c r="P452" s="381"/>
      <c r="Q452" s="381"/>
      <c r="R452" s="381"/>
      <c r="S452" s="381"/>
      <c r="T452" s="381"/>
      <c r="U452" s="381"/>
      <c r="V452" s="381"/>
      <c r="W452" s="381"/>
      <c r="X452" s="381"/>
    </row>
    <row r="453">
      <c r="A453" s="381"/>
      <c r="B453" s="381"/>
      <c r="C453" s="381"/>
      <c r="D453" s="381"/>
      <c r="E453" s="381"/>
      <c r="F453" s="381"/>
      <c r="G453" s="381"/>
      <c r="H453" s="381"/>
      <c r="I453" s="381"/>
      <c r="J453" s="381"/>
      <c r="K453" s="381"/>
      <c r="L453" s="381"/>
      <c r="M453" s="381"/>
      <c r="N453" s="381"/>
      <c r="O453" s="381"/>
      <c r="P453" s="381"/>
      <c r="Q453" s="381"/>
      <c r="R453" s="381"/>
      <c r="S453" s="381"/>
      <c r="T453" s="381"/>
      <c r="U453" s="381"/>
      <c r="V453" s="381"/>
      <c r="W453" s="381"/>
      <c r="X453" s="381"/>
    </row>
    <row r="454">
      <c r="A454" s="381"/>
      <c r="B454" s="381"/>
      <c r="C454" s="381"/>
      <c r="D454" s="381"/>
      <c r="E454" s="381"/>
      <c r="F454" s="381"/>
      <c r="G454" s="381"/>
      <c r="H454" s="381"/>
      <c r="I454" s="381"/>
      <c r="J454" s="381"/>
      <c r="K454" s="381"/>
      <c r="L454" s="381"/>
      <c r="M454" s="381"/>
      <c r="N454" s="381"/>
      <c r="O454" s="381"/>
      <c r="P454" s="381"/>
      <c r="Q454" s="381"/>
      <c r="R454" s="381"/>
      <c r="S454" s="381"/>
      <c r="T454" s="381"/>
      <c r="U454" s="381"/>
      <c r="V454" s="381"/>
      <c r="W454" s="381"/>
      <c r="X454" s="381"/>
    </row>
    <row r="455">
      <c r="A455" s="381"/>
      <c r="B455" s="381"/>
      <c r="C455" s="381"/>
      <c r="D455" s="381"/>
      <c r="E455" s="381"/>
      <c r="F455" s="381"/>
      <c r="G455" s="381"/>
      <c r="H455" s="381"/>
      <c r="I455" s="381"/>
      <c r="J455" s="381"/>
      <c r="K455" s="381"/>
      <c r="L455" s="381"/>
      <c r="M455" s="381"/>
      <c r="N455" s="381"/>
      <c r="O455" s="381"/>
      <c r="P455" s="381"/>
      <c r="Q455" s="381"/>
      <c r="R455" s="381"/>
      <c r="S455" s="381"/>
      <c r="T455" s="381"/>
      <c r="U455" s="381"/>
      <c r="V455" s="381"/>
      <c r="W455" s="381"/>
      <c r="X455" s="381"/>
    </row>
    <row r="456">
      <c r="A456" s="381"/>
      <c r="B456" s="381"/>
      <c r="C456" s="381"/>
      <c r="D456" s="381"/>
      <c r="E456" s="381"/>
      <c r="F456" s="381"/>
      <c r="G456" s="381"/>
      <c r="H456" s="381"/>
      <c r="I456" s="381"/>
      <c r="J456" s="381"/>
      <c r="K456" s="381"/>
      <c r="L456" s="381"/>
      <c r="M456" s="381"/>
      <c r="N456" s="381"/>
      <c r="O456" s="381"/>
      <c r="P456" s="381"/>
      <c r="Q456" s="381"/>
      <c r="R456" s="381"/>
      <c r="S456" s="381"/>
      <c r="T456" s="381"/>
      <c r="U456" s="381"/>
      <c r="V456" s="381"/>
      <c r="W456" s="381"/>
      <c r="X456" s="381"/>
    </row>
    <row r="457">
      <c r="A457" s="381"/>
      <c r="B457" s="381"/>
      <c r="C457" s="381"/>
      <c r="D457" s="381"/>
      <c r="E457" s="381"/>
      <c r="F457" s="381"/>
      <c r="G457" s="381"/>
      <c r="H457" s="381"/>
      <c r="I457" s="381"/>
      <c r="J457" s="381"/>
      <c r="K457" s="381"/>
      <c r="L457" s="381"/>
      <c r="M457" s="381"/>
      <c r="N457" s="381"/>
      <c r="O457" s="381"/>
      <c r="P457" s="381"/>
      <c r="Q457" s="381"/>
      <c r="R457" s="381"/>
      <c r="S457" s="381"/>
      <c r="T457" s="381"/>
      <c r="U457" s="381"/>
      <c r="V457" s="381"/>
      <c r="W457" s="381"/>
      <c r="X457" s="381"/>
    </row>
    <row r="458">
      <c r="A458" s="381"/>
      <c r="B458" s="381"/>
      <c r="C458" s="381"/>
      <c r="D458" s="381"/>
      <c r="E458" s="381"/>
      <c r="F458" s="381"/>
      <c r="G458" s="381"/>
      <c r="H458" s="381"/>
      <c r="I458" s="381"/>
      <c r="J458" s="381"/>
      <c r="K458" s="381"/>
      <c r="L458" s="381"/>
      <c r="M458" s="381"/>
      <c r="N458" s="381"/>
      <c r="O458" s="381"/>
      <c r="P458" s="381"/>
      <c r="Q458" s="381"/>
      <c r="R458" s="381"/>
      <c r="S458" s="381"/>
      <c r="T458" s="381"/>
      <c r="U458" s="381"/>
      <c r="V458" s="381"/>
      <c r="W458" s="381"/>
      <c r="X458" s="381"/>
    </row>
    <row r="459">
      <c r="A459" s="381"/>
      <c r="B459" s="381"/>
      <c r="C459" s="381"/>
      <c r="D459" s="381"/>
      <c r="E459" s="381"/>
      <c r="F459" s="381"/>
      <c r="G459" s="381"/>
      <c r="H459" s="381"/>
      <c r="I459" s="381"/>
      <c r="J459" s="381"/>
      <c r="K459" s="381"/>
      <c r="L459" s="381"/>
      <c r="M459" s="381"/>
      <c r="N459" s="381"/>
      <c r="O459" s="381"/>
      <c r="P459" s="381"/>
      <c r="Q459" s="381"/>
      <c r="R459" s="381"/>
      <c r="S459" s="381"/>
      <c r="T459" s="381"/>
      <c r="U459" s="381"/>
      <c r="V459" s="381"/>
      <c r="W459" s="381"/>
      <c r="X459" s="381"/>
    </row>
    <row r="460">
      <c r="A460" s="381"/>
      <c r="B460" s="381"/>
      <c r="C460" s="381"/>
      <c r="D460" s="381"/>
      <c r="E460" s="381"/>
      <c r="F460" s="381"/>
      <c r="G460" s="381"/>
      <c r="H460" s="381"/>
      <c r="I460" s="381"/>
      <c r="J460" s="381"/>
      <c r="K460" s="381"/>
      <c r="L460" s="381"/>
      <c r="M460" s="381"/>
      <c r="N460" s="381"/>
      <c r="O460" s="381"/>
      <c r="P460" s="381"/>
      <c r="Q460" s="381"/>
      <c r="R460" s="381"/>
      <c r="S460" s="381"/>
      <c r="T460" s="381"/>
      <c r="U460" s="381"/>
      <c r="V460" s="381"/>
      <c r="W460" s="381"/>
      <c r="X460" s="381"/>
    </row>
    <row r="461">
      <c r="A461" s="381"/>
      <c r="B461" s="381"/>
      <c r="C461" s="381"/>
      <c r="D461" s="381"/>
      <c r="E461" s="381"/>
      <c r="F461" s="381"/>
      <c r="G461" s="381"/>
      <c r="H461" s="381"/>
      <c r="I461" s="381"/>
      <c r="J461" s="381"/>
      <c r="K461" s="381"/>
      <c r="L461" s="381"/>
      <c r="M461" s="381"/>
      <c r="N461" s="381"/>
      <c r="O461" s="381"/>
      <c r="P461" s="381"/>
      <c r="Q461" s="381"/>
      <c r="R461" s="381"/>
      <c r="S461" s="381"/>
      <c r="T461" s="381"/>
      <c r="U461" s="381"/>
      <c r="V461" s="381"/>
      <c r="W461" s="381"/>
      <c r="X461" s="381"/>
    </row>
    <row r="462">
      <c r="A462" s="381"/>
      <c r="B462" s="381"/>
      <c r="C462" s="381"/>
      <c r="D462" s="381"/>
      <c r="E462" s="381"/>
      <c r="F462" s="381"/>
      <c r="G462" s="381"/>
      <c r="H462" s="381"/>
      <c r="I462" s="381"/>
      <c r="J462" s="381"/>
      <c r="K462" s="381"/>
      <c r="L462" s="381"/>
      <c r="M462" s="381"/>
      <c r="N462" s="381"/>
      <c r="O462" s="381"/>
      <c r="P462" s="381"/>
      <c r="Q462" s="381"/>
      <c r="R462" s="381"/>
      <c r="S462" s="381"/>
      <c r="T462" s="381"/>
      <c r="U462" s="381"/>
      <c r="V462" s="381"/>
      <c r="W462" s="381"/>
      <c r="X462" s="381"/>
    </row>
    <row r="463">
      <c r="A463" s="381"/>
      <c r="B463" s="381"/>
      <c r="C463" s="381"/>
      <c r="D463" s="381"/>
      <c r="E463" s="381"/>
      <c r="F463" s="381"/>
      <c r="G463" s="381"/>
      <c r="H463" s="381"/>
      <c r="I463" s="381"/>
      <c r="J463" s="381"/>
      <c r="K463" s="381"/>
      <c r="L463" s="381"/>
      <c r="M463" s="381"/>
      <c r="N463" s="381"/>
      <c r="O463" s="381"/>
      <c r="P463" s="381"/>
      <c r="Q463" s="381"/>
      <c r="R463" s="381"/>
      <c r="S463" s="381"/>
      <c r="T463" s="381"/>
      <c r="U463" s="381"/>
      <c r="V463" s="381"/>
      <c r="W463" s="381"/>
      <c r="X463" s="381"/>
    </row>
    <row r="464">
      <c r="A464" s="381"/>
      <c r="B464" s="381"/>
      <c r="C464" s="381"/>
      <c r="D464" s="381"/>
      <c r="E464" s="381"/>
      <c r="F464" s="381"/>
      <c r="G464" s="381"/>
      <c r="H464" s="381"/>
      <c r="I464" s="381"/>
      <c r="J464" s="381"/>
      <c r="K464" s="381"/>
      <c r="L464" s="381"/>
      <c r="M464" s="381"/>
      <c r="N464" s="381"/>
      <c r="O464" s="381"/>
      <c r="P464" s="381"/>
      <c r="Q464" s="381"/>
      <c r="R464" s="381"/>
      <c r="S464" s="381"/>
      <c r="T464" s="381"/>
      <c r="U464" s="381"/>
      <c r="V464" s="381"/>
      <c r="W464" s="381"/>
      <c r="X464" s="381"/>
    </row>
    <row r="465">
      <c r="A465" s="381"/>
      <c r="B465" s="381"/>
      <c r="C465" s="381"/>
      <c r="D465" s="381"/>
      <c r="E465" s="381"/>
      <c r="F465" s="381"/>
      <c r="G465" s="381"/>
      <c r="H465" s="381"/>
      <c r="I465" s="381"/>
      <c r="J465" s="381"/>
      <c r="K465" s="381"/>
      <c r="L465" s="381"/>
      <c r="M465" s="381"/>
      <c r="N465" s="381"/>
      <c r="O465" s="381"/>
      <c r="P465" s="381"/>
      <c r="Q465" s="381"/>
      <c r="R465" s="381"/>
      <c r="S465" s="381"/>
      <c r="T465" s="381"/>
      <c r="U465" s="381"/>
      <c r="V465" s="381"/>
      <c r="W465" s="381"/>
      <c r="X465" s="381"/>
    </row>
    <row r="466">
      <c r="A466" s="381"/>
      <c r="B466" s="381"/>
      <c r="C466" s="381"/>
      <c r="D466" s="381"/>
      <c r="E466" s="381"/>
      <c r="F466" s="381"/>
      <c r="G466" s="381"/>
      <c r="H466" s="381"/>
      <c r="I466" s="381"/>
      <c r="J466" s="381"/>
      <c r="K466" s="381"/>
      <c r="L466" s="381"/>
      <c r="M466" s="381"/>
      <c r="N466" s="381"/>
      <c r="O466" s="381"/>
      <c r="P466" s="381"/>
      <c r="Q466" s="381"/>
      <c r="R466" s="381"/>
      <c r="S466" s="381"/>
      <c r="T466" s="381"/>
      <c r="U466" s="381"/>
      <c r="V466" s="381"/>
      <c r="W466" s="381"/>
      <c r="X466" s="381"/>
    </row>
    <row r="467">
      <c r="A467" s="381"/>
      <c r="B467" s="381"/>
      <c r="C467" s="381"/>
      <c r="D467" s="381"/>
      <c r="E467" s="381"/>
      <c r="F467" s="381"/>
      <c r="G467" s="381"/>
      <c r="H467" s="381"/>
      <c r="I467" s="381"/>
      <c r="J467" s="381"/>
      <c r="K467" s="381"/>
      <c r="L467" s="381"/>
      <c r="M467" s="381"/>
      <c r="N467" s="381"/>
      <c r="O467" s="381"/>
      <c r="P467" s="381"/>
      <c r="Q467" s="381"/>
      <c r="R467" s="381"/>
      <c r="S467" s="381"/>
      <c r="T467" s="381"/>
      <c r="U467" s="381"/>
      <c r="V467" s="381"/>
      <c r="W467" s="381"/>
      <c r="X467" s="381"/>
    </row>
    <row r="468">
      <c r="A468" s="381"/>
      <c r="B468" s="381"/>
      <c r="C468" s="381"/>
      <c r="D468" s="381"/>
      <c r="E468" s="381"/>
      <c r="F468" s="381"/>
      <c r="G468" s="381"/>
      <c r="H468" s="381"/>
      <c r="I468" s="381"/>
      <c r="J468" s="381"/>
      <c r="K468" s="381"/>
      <c r="L468" s="381"/>
      <c r="M468" s="381"/>
      <c r="N468" s="381"/>
      <c r="O468" s="381"/>
      <c r="P468" s="381"/>
      <c r="Q468" s="381"/>
      <c r="R468" s="381"/>
      <c r="S468" s="381"/>
      <c r="T468" s="381"/>
      <c r="U468" s="381"/>
      <c r="V468" s="381"/>
      <c r="W468" s="381"/>
      <c r="X468" s="381"/>
    </row>
    <row r="469">
      <c r="A469" s="381"/>
      <c r="B469" s="381"/>
      <c r="C469" s="381"/>
      <c r="D469" s="381"/>
      <c r="E469" s="381"/>
      <c r="F469" s="381"/>
      <c r="G469" s="381"/>
      <c r="H469" s="381"/>
      <c r="I469" s="381"/>
      <c r="J469" s="381"/>
      <c r="K469" s="381"/>
      <c r="L469" s="381"/>
      <c r="M469" s="381"/>
      <c r="N469" s="381"/>
      <c r="O469" s="381"/>
      <c r="P469" s="381"/>
      <c r="Q469" s="381"/>
      <c r="R469" s="381"/>
      <c r="S469" s="381"/>
      <c r="T469" s="381"/>
      <c r="U469" s="381"/>
      <c r="V469" s="381"/>
      <c r="W469" s="381"/>
      <c r="X469" s="381"/>
    </row>
    <row r="470">
      <c r="A470" s="381"/>
      <c r="B470" s="381"/>
      <c r="C470" s="381"/>
      <c r="D470" s="381"/>
      <c r="E470" s="381"/>
      <c r="F470" s="381"/>
      <c r="G470" s="381"/>
      <c r="H470" s="381"/>
      <c r="I470" s="381"/>
      <c r="J470" s="381"/>
      <c r="K470" s="381"/>
      <c r="L470" s="381"/>
      <c r="M470" s="381"/>
      <c r="N470" s="381"/>
      <c r="O470" s="381"/>
      <c r="P470" s="381"/>
      <c r="Q470" s="381"/>
      <c r="R470" s="381"/>
      <c r="S470" s="381"/>
      <c r="T470" s="381"/>
      <c r="U470" s="381"/>
      <c r="V470" s="381"/>
      <c r="W470" s="381"/>
      <c r="X470" s="381"/>
    </row>
    <row r="471">
      <c r="A471" s="381"/>
      <c r="B471" s="381"/>
      <c r="C471" s="381"/>
      <c r="D471" s="381"/>
      <c r="E471" s="381"/>
      <c r="F471" s="381"/>
      <c r="G471" s="381"/>
      <c r="H471" s="381"/>
      <c r="I471" s="381"/>
      <c r="J471" s="381"/>
      <c r="K471" s="381"/>
      <c r="L471" s="381"/>
      <c r="M471" s="381"/>
      <c r="N471" s="381"/>
      <c r="O471" s="381"/>
      <c r="P471" s="381"/>
      <c r="Q471" s="381"/>
      <c r="R471" s="381"/>
      <c r="S471" s="381"/>
      <c r="T471" s="381"/>
      <c r="U471" s="381"/>
      <c r="V471" s="381"/>
      <c r="W471" s="381"/>
      <c r="X471" s="381"/>
    </row>
    <row r="472">
      <c r="A472" s="381"/>
      <c r="B472" s="381"/>
      <c r="C472" s="381"/>
      <c r="D472" s="381"/>
      <c r="E472" s="381"/>
      <c r="F472" s="381"/>
      <c r="G472" s="381"/>
      <c r="H472" s="381"/>
      <c r="I472" s="381"/>
      <c r="J472" s="381"/>
      <c r="K472" s="381"/>
      <c r="L472" s="381"/>
      <c r="M472" s="381"/>
      <c r="N472" s="381"/>
      <c r="O472" s="381"/>
      <c r="P472" s="381"/>
      <c r="Q472" s="381"/>
      <c r="R472" s="381"/>
      <c r="S472" s="381"/>
      <c r="T472" s="381"/>
      <c r="U472" s="381"/>
      <c r="V472" s="381"/>
      <c r="W472" s="381"/>
      <c r="X472" s="381"/>
    </row>
    <row r="473">
      <c r="A473" s="381"/>
      <c r="B473" s="381"/>
      <c r="C473" s="381"/>
      <c r="D473" s="381"/>
      <c r="E473" s="381"/>
      <c r="F473" s="381"/>
      <c r="G473" s="381"/>
      <c r="H473" s="381"/>
      <c r="I473" s="381"/>
      <c r="J473" s="381"/>
      <c r="K473" s="381"/>
      <c r="L473" s="381"/>
      <c r="M473" s="381"/>
      <c r="N473" s="381"/>
      <c r="O473" s="381"/>
      <c r="P473" s="381"/>
      <c r="Q473" s="381"/>
      <c r="R473" s="381"/>
      <c r="S473" s="381"/>
      <c r="T473" s="381"/>
      <c r="U473" s="381"/>
      <c r="V473" s="381"/>
      <c r="W473" s="381"/>
      <c r="X473" s="381"/>
    </row>
    <row r="474">
      <c r="A474" s="381"/>
      <c r="B474" s="381"/>
      <c r="C474" s="381"/>
      <c r="D474" s="381"/>
      <c r="E474" s="381"/>
      <c r="F474" s="381"/>
      <c r="G474" s="381"/>
      <c r="H474" s="381"/>
      <c r="I474" s="381"/>
      <c r="J474" s="381"/>
      <c r="K474" s="381"/>
      <c r="L474" s="381"/>
      <c r="M474" s="381"/>
      <c r="N474" s="381"/>
      <c r="O474" s="381"/>
      <c r="P474" s="381"/>
      <c r="Q474" s="381"/>
      <c r="R474" s="381"/>
      <c r="S474" s="381"/>
      <c r="T474" s="381"/>
      <c r="U474" s="381"/>
      <c r="V474" s="381"/>
      <c r="W474" s="381"/>
      <c r="X474" s="381"/>
    </row>
    <row r="475">
      <c r="A475" s="381"/>
      <c r="B475" s="381"/>
      <c r="C475" s="381"/>
      <c r="D475" s="381"/>
      <c r="E475" s="381"/>
      <c r="F475" s="381"/>
      <c r="G475" s="381"/>
      <c r="H475" s="381"/>
      <c r="I475" s="381"/>
      <c r="J475" s="381"/>
      <c r="K475" s="381"/>
      <c r="L475" s="381"/>
      <c r="M475" s="381"/>
      <c r="N475" s="381"/>
      <c r="O475" s="381"/>
      <c r="P475" s="381"/>
      <c r="Q475" s="381"/>
      <c r="R475" s="381"/>
      <c r="S475" s="381"/>
      <c r="T475" s="381"/>
      <c r="U475" s="381"/>
      <c r="V475" s="381"/>
      <c r="W475" s="381"/>
      <c r="X475" s="381"/>
    </row>
    <row r="476">
      <c r="A476" s="381"/>
      <c r="B476" s="381"/>
      <c r="C476" s="381"/>
      <c r="D476" s="381"/>
      <c r="E476" s="381"/>
      <c r="F476" s="381"/>
      <c r="G476" s="381"/>
      <c r="H476" s="381"/>
      <c r="I476" s="381"/>
      <c r="J476" s="381"/>
      <c r="K476" s="381"/>
      <c r="L476" s="381"/>
      <c r="M476" s="381"/>
      <c r="N476" s="381"/>
      <c r="O476" s="381"/>
      <c r="P476" s="381"/>
      <c r="Q476" s="381"/>
      <c r="R476" s="381"/>
      <c r="S476" s="381"/>
      <c r="T476" s="381"/>
      <c r="U476" s="381"/>
      <c r="V476" s="381"/>
      <c r="W476" s="381"/>
      <c r="X476" s="381"/>
    </row>
    <row r="477">
      <c r="A477" s="381"/>
      <c r="B477" s="381"/>
      <c r="C477" s="381"/>
      <c r="D477" s="381"/>
      <c r="E477" s="381"/>
      <c r="F477" s="381"/>
      <c r="G477" s="381"/>
      <c r="H477" s="381"/>
      <c r="I477" s="381"/>
      <c r="J477" s="381"/>
      <c r="K477" s="381"/>
      <c r="L477" s="381"/>
      <c r="M477" s="381"/>
      <c r="N477" s="381"/>
      <c r="O477" s="381"/>
      <c r="P477" s="381"/>
      <c r="Q477" s="381"/>
      <c r="R477" s="381"/>
      <c r="S477" s="381"/>
      <c r="T477" s="381"/>
      <c r="U477" s="381"/>
      <c r="V477" s="381"/>
      <c r="W477" s="381"/>
      <c r="X477" s="381"/>
    </row>
    <row r="478">
      <c r="A478" s="381"/>
      <c r="B478" s="381"/>
      <c r="C478" s="381"/>
      <c r="D478" s="381"/>
      <c r="E478" s="381"/>
      <c r="F478" s="381"/>
      <c r="G478" s="381"/>
      <c r="H478" s="381"/>
      <c r="I478" s="381"/>
      <c r="J478" s="381"/>
      <c r="K478" s="381"/>
      <c r="L478" s="381"/>
      <c r="M478" s="381"/>
      <c r="N478" s="381"/>
      <c r="O478" s="381"/>
      <c r="P478" s="381"/>
      <c r="Q478" s="381"/>
      <c r="R478" s="381"/>
      <c r="S478" s="381"/>
      <c r="T478" s="381"/>
      <c r="U478" s="381"/>
      <c r="V478" s="381"/>
      <c r="W478" s="381"/>
      <c r="X478" s="381"/>
    </row>
    <row r="479">
      <c r="A479" s="381"/>
      <c r="B479" s="381"/>
      <c r="C479" s="381"/>
      <c r="D479" s="381"/>
      <c r="E479" s="381"/>
      <c r="F479" s="381"/>
      <c r="G479" s="381"/>
      <c r="H479" s="381"/>
      <c r="I479" s="381"/>
      <c r="J479" s="381"/>
      <c r="K479" s="381"/>
      <c r="L479" s="381"/>
      <c r="M479" s="381"/>
      <c r="N479" s="381"/>
      <c r="O479" s="381"/>
      <c r="P479" s="381"/>
      <c r="Q479" s="381"/>
      <c r="R479" s="381"/>
      <c r="S479" s="381"/>
      <c r="T479" s="381"/>
      <c r="U479" s="381"/>
      <c r="V479" s="381"/>
      <c r="W479" s="381"/>
      <c r="X479" s="381"/>
    </row>
    <row r="480">
      <c r="A480" s="381"/>
      <c r="B480" s="381"/>
      <c r="C480" s="381"/>
      <c r="D480" s="381"/>
      <c r="E480" s="381"/>
      <c r="F480" s="381"/>
      <c r="G480" s="381"/>
      <c r="H480" s="381"/>
      <c r="I480" s="381"/>
      <c r="J480" s="381"/>
      <c r="K480" s="381"/>
      <c r="L480" s="381"/>
      <c r="M480" s="381"/>
      <c r="N480" s="381"/>
      <c r="O480" s="381"/>
      <c r="P480" s="381"/>
      <c r="Q480" s="381"/>
      <c r="R480" s="381"/>
      <c r="S480" s="381"/>
      <c r="T480" s="381"/>
      <c r="U480" s="381"/>
      <c r="V480" s="381"/>
      <c r="W480" s="381"/>
      <c r="X480" s="381"/>
    </row>
    <row r="481">
      <c r="A481" s="381"/>
      <c r="B481" s="381"/>
      <c r="C481" s="381"/>
      <c r="D481" s="381"/>
      <c r="E481" s="381"/>
      <c r="F481" s="381"/>
      <c r="G481" s="381"/>
      <c r="H481" s="381"/>
      <c r="I481" s="381"/>
      <c r="J481" s="381"/>
      <c r="K481" s="381"/>
      <c r="L481" s="381"/>
      <c r="M481" s="381"/>
      <c r="N481" s="381"/>
      <c r="O481" s="381"/>
      <c r="P481" s="381"/>
      <c r="Q481" s="381"/>
      <c r="R481" s="381"/>
      <c r="S481" s="381"/>
      <c r="T481" s="381"/>
      <c r="U481" s="381"/>
      <c r="V481" s="381"/>
      <c r="W481" s="381"/>
      <c r="X481" s="381"/>
    </row>
    <row r="482">
      <c r="A482" s="381"/>
      <c r="B482" s="381"/>
      <c r="C482" s="381"/>
      <c r="D482" s="381"/>
      <c r="E482" s="381"/>
      <c r="F482" s="381"/>
      <c r="G482" s="381"/>
      <c r="H482" s="381"/>
      <c r="I482" s="381"/>
      <c r="J482" s="381"/>
      <c r="K482" s="381"/>
      <c r="L482" s="381"/>
      <c r="M482" s="381"/>
      <c r="N482" s="381"/>
      <c r="O482" s="381"/>
      <c r="P482" s="381"/>
      <c r="Q482" s="381"/>
      <c r="R482" s="381"/>
      <c r="S482" s="381"/>
      <c r="T482" s="381"/>
      <c r="U482" s="381"/>
      <c r="V482" s="381"/>
      <c r="W482" s="381"/>
      <c r="X482" s="381"/>
    </row>
    <row r="483">
      <c r="A483" s="381"/>
      <c r="B483" s="381"/>
      <c r="C483" s="381"/>
      <c r="D483" s="381"/>
      <c r="E483" s="381"/>
      <c r="F483" s="381"/>
      <c r="G483" s="381"/>
      <c r="H483" s="381"/>
      <c r="I483" s="381"/>
      <c r="J483" s="381"/>
      <c r="K483" s="381"/>
      <c r="L483" s="381"/>
      <c r="M483" s="381"/>
      <c r="N483" s="381"/>
      <c r="O483" s="381"/>
      <c r="P483" s="381"/>
      <c r="Q483" s="381"/>
      <c r="R483" s="381"/>
      <c r="S483" s="381"/>
      <c r="T483" s="381"/>
      <c r="U483" s="381"/>
      <c r="V483" s="381"/>
      <c r="W483" s="381"/>
      <c r="X483" s="381"/>
    </row>
    <row r="484">
      <c r="A484" s="381"/>
      <c r="B484" s="381"/>
      <c r="C484" s="381"/>
      <c r="D484" s="381"/>
      <c r="E484" s="381"/>
      <c r="F484" s="381"/>
      <c r="G484" s="381"/>
      <c r="H484" s="381"/>
      <c r="I484" s="381"/>
      <c r="J484" s="381"/>
      <c r="K484" s="381"/>
      <c r="L484" s="381"/>
      <c r="M484" s="381"/>
      <c r="N484" s="381"/>
      <c r="O484" s="381"/>
      <c r="P484" s="381"/>
      <c r="Q484" s="381"/>
      <c r="R484" s="381"/>
      <c r="S484" s="381"/>
      <c r="T484" s="381"/>
      <c r="U484" s="381"/>
      <c r="V484" s="381"/>
      <c r="W484" s="381"/>
      <c r="X484" s="381"/>
    </row>
    <row r="485">
      <c r="A485" s="381"/>
      <c r="B485" s="381"/>
      <c r="C485" s="381"/>
      <c r="D485" s="381"/>
      <c r="E485" s="381"/>
      <c r="F485" s="381"/>
      <c r="G485" s="381"/>
      <c r="H485" s="381"/>
      <c r="I485" s="381"/>
      <c r="J485" s="381"/>
      <c r="K485" s="381"/>
      <c r="L485" s="381"/>
      <c r="M485" s="381"/>
      <c r="N485" s="381"/>
      <c r="O485" s="381"/>
      <c r="P485" s="381"/>
      <c r="Q485" s="381"/>
      <c r="R485" s="381"/>
      <c r="S485" s="381"/>
      <c r="T485" s="381"/>
      <c r="U485" s="381"/>
      <c r="V485" s="381"/>
      <c r="W485" s="381"/>
      <c r="X485" s="381"/>
    </row>
    <row r="486">
      <c r="A486" s="381"/>
      <c r="B486" s="381"/>
      <c r="C486" s="381"/>
      <c r="D486" s="381"/>
      <c r="E486" s="381"/>
      <c r="F486" s="381"/>
      <c r="G486" s="381"/>
      <c r="H486" s="381"/>
      <c r="I486" s="381"/>
      <c r="J486" s="381"/>
      <c r="K486" s="381"/>
      <c r="L486" s="381"/>
      <c r="M486" s="381"/>
      <c r="N486" s="381"/>
      <c r="O486" s="381"/>
      <c r="P486" s="381"/>
      <c r="Q486" s="381"/>
      <c r="R486" s="381"/>
      <c r="S486" s="381"/>
      <c r="T486" s="381"/>
      <c r="U486" s="381"/>
      <c r="V486" s="381"/>
      <c r="W486" s="381"/>
      <c r="X486" s="381"/>
    </row>
    <row r="487">
      <c r="A487" s="381"/>
      <c r="B487" s="381"/>
      <c r="C487" s="381"/>
      <c r="D487" s="381"/>
      <c r="E487" s="381"/>
      <c r="F487" s="381"/>
      <c r="G487" s="381"/>
      <c r="H487" s="381"/>
      <c r="I487" s="381"/>
      <c r="J487" s="381"/>
      <c r="K487" s="381"/>
      <c r="L487" s="381"/>
      <c r="M487" s="381"/>
      <c r="N487" s="381"/>
      <c r="O487" s="381"/>
      <c r="P487" s="381"/>
      <c r="Q487" s="381"/>
      <c r="R487" s="381"/>
      <c r="S487" s="381"/>
      <c r="T487" s="381"/>
      <c r="U487" s="381"/>
      <c r="V487" s="381"/>
      <c r="W487" s="381"/>
      <c r="X487" s="381"/>
    </row>
    <row r="488">
      <c r="A488" s="381"/>
      <c r="B488" s="381"/>
      <c r="C488" s="381"/>
      <c r="D488" s="381"/>
      <c r="E488" s="381"/>
      <c r="F488" s="381"/>
      <c r="G488" s="381"/>
      <c r="H488" s="381"/>
      <c r="I488" s="381"/>
      <c r="J488" s="381"/>
      <c r="K488" s="381"/>
      <c r="L488" s="381"/>
      <c r="M488" s="381"/>
      <c r="N488" s="381"/>
      <c r="O488" s="381"/>
      <c r="P488" s="381"/>
      <c r="Q488" s="381"/>
      <c r="R488" s="381"/>
      <c r="S488" s="381"/>
      <c r="T488" s="381"/>
      <c r="U488" s="381"/>
      <c r="V488" s="381"/>
      <c r="W488" s="381"/>
      <c r="X488" s="381"/>
    </row>
    <row r="489">
      <c r="A489" s="381"/>
      <c r="B489" s="381"/>
      <c r="C489" s="381"/>
      <c r="D489" s="381"/>
      <c r="E489" s="381"/>
      <c r="F489" s="381"/>
      <c r="G489" s="381"/>
      <c r="H489" s="381"/>
      <c r="I489" s="381"/>
      <c r="J489" s="381"/>
      <c r="K489" s="381"/>
      <c r="L489" s="381"/>
      <c r="M489" s="381"/>
      <c r="N489" s="381"/>
      <c r="O489" s="381"/>
      <c r="P489" s="381"/>
      <c r="Q489" s="381"/>
      <c r="R489" s="381"/>
      <c r="S489" s="381"/>
      <c r="T489" s="381"/>
      <c r="U489" s="381"/>
      <c r="V489" s="381"/>
      <c r="W489" s="381"/>
      <c r="X489" s="381"/>
    </row>
    <row r="490">
      <c r="A490" s="381"/>
      <c r="B490" s="381"/>
      <c r="C490" s="381"/>
      <c r="D490" s="381"/>
      <c r="E490" s="381"/>
      <c r="F490" s="381"/>
      <c r="G490" s="381"/>
      <c r="H490" s="381"/>
      <c r="I490" s="381"/>
      <c r="J490" s="381"/>
      <c r="K490" s="381"/>
      <c r="L490" s="381"/>
      <c r="M490" s="381"/>
      <c r="N490" s="381"/>
      <c r="O490" s="381"/>
      <c r="P490" s="381"/>
      <c r="Q490" s="381"/>
      <c r="R490" s="381"/>
      <c r="S490" s="381"/>
      <c r="T490" s="381"/>
      <c r="U490" s="381"/>
      <c r="V490" s="381"/>
      <c r="W490" s="381"/>
      <c r="X490" s="381"/>
    </row>
    <row r="491">
      <c r="A491" s="381"/>
      <c r="B491" s="381"/>
      <c r="C491" s="381"/>
      <c r="D491" s="381"/>
      <c r="E491" s="381"/>
      <c r="F491" s="381"/>
      <c r="G491" s="381"/>
      <c r="H491" s="381"/>
      <c r="I491" s="381"/>
      <c r="J491" s="381"/>
      <c r="K491" s="381"/>
      <c r="L491" s="381"/>
      <c r="M491" s="381"/>
      <c r="N491" s="381"/>
      <c r="O491" s="381"/>
      <c r="P491" s="381"/>
      <c r="Q491" s="381"/>
      <c r="R491" s="381"/>
      <c r="S491" s="381"/>
      <c r="T491" s="381"/>
      <c r="U491" s="381"/>
      <c r="V491" s="381"/>
      <c r="W491" s="381"/>
      <c r="X491" s="381"/>
    </row>
    <row r="492">
      <c r="A492" s="381"/>
      <c r="B492" s="381"/>
      <c r="C492" s="381"/>
      <c r="D492" s="381"/>
      <c r="E492" s="381"/>
      <c r="F492" s="381"/>
      <c r="G492" s="381"/>
      <c r="H492" s="381"/>
      <c r="I492" s="381"/>
      <c r="J492" s="381"/>
      <c r="K492" s="381"/>
      <c r="L492" s="381"/>
      <c r="M492" s="381"/>
      <c r="N492" s="381"/>
      <c r="O492" s="381"/>
      <c r="P492" s="381"/>
      <c r="Q492" s="381"/>
      <c r="R492" s="381"/>
      <c r="S492" s="381"/>
      <c r="T492" s="381"/>
      <c r="U492" s="381"/>
      <c r="V492" s="381"/>
      <c r="W492" s="381"/>
      <c r="X492" s="381"/>
    </row>
    <row r="493">
      <c r="A493" s="381"/>
      <c r="B493" s="381"/>
      <c r="C493" s="381"/>
      <c r="D493" s="381"/>
      <c r="E493" s="381"/>
      <c r="F493" s="381"/>
      <c r="G493" s="381"/>
      <c r="H493" s="381"/>
      <c r="I493" s="381"/>
      <c r="J493" s="381"/>
      <c r="K493" s="381"/>
      <c r="L493" s="381"/>
      <c r="M493" s="381"/>
      <c r="N493" s="381"/>
      <c r="O493" s="381"/>
      <c r="P493" s="381"/>
      <c r="Q493" s="381"/>
      <c r="R493" s="381"/>
      <c r="S493" s="381"/>
      <c r="T493" s="381"/>
      <c r="U493" s="381"/>
      <c r="V493" s="381"/>
      <c r="W493" s="381"/>
      <c r="X493" s="381"/>
    </row>
    <row r="494">
      <c r="A494" s="381"/>
      <c r="B494" s="381"/>
      <c r="C494" s="381"/>
      <c r="D494" s="381"/>
      <c r="E494" s="381"/>
      <c r="F494" s="381"/>
      <c r="G494" s="381"/>
      <c r="H494" s="381"/>
      <c r="I494" s="381"/>
      <c r="J494" s="381"/>
      <c r="K494" s="381"/>
      <c r="L494" s="381"/>
      <c r="M494" s="381"/>
      <c r="N494" s="381"/>
      <c r="O494" s="381"/>
      <c r="P494" s="381"/>
      <c r="Q494" s="381"/>
      <c r="R494" s="381"/>
      <c r="S494" s="381"/>
      <c r="T494" s="381"/>
      <c r="U494" s="381"/>
      <c r="V494" s="381"/>
      <c r="W494" s="381"/>
      <c r="X494" s="381"/>
    </row>
    <row r="495">
      <c r="A495" s="381"/>
      <c r="B495" s="381"/>
      <c r="C495" s="381"/>
      <c r="D495" s="381"/>
      <c r="E495" s="381"/>
      <c r="F495" s="381"/>
      <c r="G495" s="381"/>
      <c r="H495" s="381"/>
      <c r="I495" s="381"/>
      <c r="J495" s="381"/>
      <c r="K495" s="381"/>
      <c r="L495" s="381"/>
      <c r="M495" s="381"/>
      <c r="N495" s="381"/>
      <c r="O495" s="381"/>
      <c r="P495" s="381"/>
      <c r="Q495" s="381"/>
      <c r="R495" s="381"/>
      <c r="S495" s="381"/>
      <c r="T495" s="381"/>
      <c r="U495" s="381"/>
      <c r="V495" s="381"/>
      <c r="W495" s="381"/>
      <c r="X495" s="381"/>
    </row>
    <row r="496">
      <c r="A496" s="381"/>
      <c r="B496" s="381"/>
      <c r="C496" s="381"/>
      <c r="D496" s="381"/>
      <c r="E496" s="381"/>
      <c r="F496" s="381"/>
      <c r="G496" s="381"/>
      <c r="H496" s="381"/>
      <c r="I496" s="381"/>
      <c r="J496" s="381"/>
      <c r="K496" s="381"/>
      <c r="L496" s="381"/>
      <c r="M496" s="381"/>
      <c r="N496" s="381"/>
      <c r="O496" s="381"/>
      <c r="P496" s="381"/>
      <c r="Q496" s="381"/>
      <c r="R496" s="381"/>
      <c r="S496" s="381"/>
      <c r="T496" s="381"/>
      <c r="U496" s="381"/>
      <c r="V496" s="381"/>
      <c r="W496" s="381"/>
      <c r="X496" s="381"/>
    </row>
    <row r="497">
      <c r="A497" s="381"/>
      <c r="B497" s="381"/>
      <c r="C497" s="381"/>
      <c r="D497" s="381"/>
      <c r="E497" s="381"/>
      <c r="F497" s="381"/>
      <c r="G497" s="381"/>
      <c r="H497" s="381"/>
      <c r="I497" s="381"/>
      <c r="J497" s="381"/>
      <c r="K497" s="381"/>
      <c r="L497" s="381"/>
      <c r="M497" s="381"/>
      <c r="N497" s="381"/>
      <c r="O497" s="381"/>
      <c r="P497" s="381"/>
      <c r="Q497" s="381"/>
      <c r="R497" s="381"/>
      <c r="S497" s="381"/>
      <c r="T497" s="381"/>
      <c r="U497" s="381"/>
      <c r="V497" s="381"/>
      <c r="W497" s="381"/>
      <c r="X497" s="381"/>
    </row>
    <row r="498">
      <c r="A498" s="381"/>
      <c r="B498" s="381"/>
      <c r="C498" s="381"/>
      <c r="D498" s="381"/>
      <c r="E498" s="381"/>
      <c r="F498" s="381"/>
      <c r="G498" s="381"/>
      <c r="H498" s="381"/>
      <c r="I498" s="381"/>
      <c r="J498" s="381"/>
      <c r="K498" s="381"/>
      <c r="L498" s="381"/>
      <c r="M498" s="381"/>
      <c r="N498" s="381"/>
      <c r="O498" s="381"/>
      <c r="P498" s="381"/>
      <c r="Q498" s="381"/>
      <c r="R498" s="381"/>
      <c r="S498" s="381"/>
      <c r="T498" s="381"/>
      <c r="U498" s="381"/>
      <c r="V498" s="381"/>
      <c r="W498" s="381"/>
      <c r="X498" s="381"/>
    </row>
    <row r="499">
      <c r="A499" s="381"/>
      <c r="B499" s="381"/>
      <c r="C499" s="381"/>
      <c r="D499" s="381"/>
      <c r="E499" s="381"/>
      <c r="F499" s="381"/>
      <c r="G499" s="381"/>
      <c r="H499" s="381"/>
      <c r="I499" s="381"/>
      <c r="J499" s="381"/>
      <c r="K499" s="381"/>
      <c r="L499" s="381"/>
      <c r="M499" s="381"/>
      <c r="N499" s="381"/>
      <c r="O499" s="381"/>
      <c r="P499" s="381"/>
      <c r="Q499" s="381"/>
      <c r="R499" s="381"/>
      <c r="S499" s="381"/>
      <c r="T499" s="381"/>
      <c r="U499" s="381"/>
      <c r="V499" s="381"/>
      <c r="W499" s="381"/>
      <c r="X499" s="381"/>
    </row>
    <row r="500">
      <c r="A500" s="381"/>
      <c r="B500" s="381"/>
      <c r="C500" s="381"/>
      <c r="D500" s="381"/>
      <c r="E500" s="381"/>
      <c r="F500" s="381"/>
      <c r="G500" s="381"/>
      <c r="H500" s="381"/>
      <c r="I500" s="381"/>
      <c r="J500" s="381"/>
      <c r="K500" s="381"/>
      <c r="L500" s="381"/>
      <c r="M500" s="381"/>
      <c r="N500" s="381"/>
      <c r="O500" s="381"/>
      <c r="P500" s="381"/>
      <c r="Q500" s="381"/>
      <c r="R500" s="381"/>
      <c r="S500" s="381"/>
      <c r="T500" s="381"/>
      <c r="U500" s="381"/>
      <c r="V500" s="381"/>
      <c r="W500" s="381"/>
      <c r="X500" s="381"/>
    </row>
    <row r="501">
      <c r="A501" s="381"/>
      <c r="B501" s="381"/>
      <c r="C501" s="381"/>
      <c r="D501" s="381"/>
      <c r="E501" s="381"/>
      <c r="F501" s="381"/>
      <c r="G501" s="381"/>
      <c r="H501" s="381"/>
      <c r="I501" s="381"/>
      <c r="J501" s="381"/>
      <c r="K501" s="381"/>
      <c r="L501" s="381"/>
      <c r="M501" s="381"/>
      <c r="N501" s="381"/>
      <c r="O501" s="381"/>
      <c r="P501" s="381"/>
      <c r="Q501" s="381"/>
      <c r="R501" s="381"/>
      <c r="S501" s="381"/>
      <c r="T501" s="381"/>
      <c r="U501" s="381"/>
      <c r="V501" s="381"/>
      <c r="W501" s="381"/>
      <c r="X501" s="381"/>
    </row>
    <row r="502">
      <c r="A502" s="381"/>
      <c r="B502" s="381"/>
      <c r="C502" s="381"/>
      <c r="D502" s="381"/>
      <c r="E502" s="381"/>
      <c r="F502" s="381"/>
      <c r="G502" s="381"/>
      <c r="H502" s="381"/>
      <c r="I502" s="381"/>
      <c r="J502" s="381"/>
      <c r="K502" s="381"/>
      <c r="L502" s="381"/>
      <c r="M502" s="381"/>
      <c r="N502" s="381"/>
      <c r="O502" s="381"/>
      <c r="P502" s="381"/>
      <c r="Q502" s="381"/>
      <c r="R502" s="381"/>
      <c r="S502" s="381"/>
      <c r="T502" s="381"/>
      <c r="U502" s="381"/>
      <c r="V502" s="381"/>
      <c r="W502" s="381"/>
      <c r="X502" s="381"/>
    </row>
    <row r="503">
      <c r="A503" s="381"/>
      <c r="B503" s="381"/>
      <c r="C503" s="381"/>
      <c r="D503" s="381"/>
      <c r="E503" s="381"/>
      <c r="F503" s="381"/>
      <c r="G503" s="381"/>
      <c r="H503" s="381"/>
      <c r="I503" s="381"/>
      <c r="J503" s="381"/>
      <c r="K503" s="381"/>
      <c r="L503" s="381"/>
      <c r="M503" s="381"/>
      <c r="N503" s="381"/>
      <c r="O503" s="381"/>
      <c r="P503" s="381"/>
      <c r="Q503" s="381"/>
      <c r="R503" s="381"/>
      <c r="S503" s="381"/>
      <c r="T503" s="381"/>
      <c r="U503" s="381"/>
      <c r="V503" s="381"/>
      <c r="W503" s="381"/>
      <c r="X503" s="381"/>
    </row>
    <row r="504">
      <c r="A504" s="381"/>
      <c r="B504" s="381"/>
      <c r="C504" s="381"/>
      <c r="D504" s="381"/>
      <c r="E504" s="381"/>
      <c r="F504" s="381"/>
      <c r="G504" s="381"/>
      <c r="H504" s="381"/>
      <c r="I504" s="381"/>
      <c r="J504" s="381"/>
      <c r="K504" s="381"/>
      <c r="L504" s="381"/>
      <c r="M504" s="381"/>
      <c r="N504" s="381"/>
      <c r="O504" s="381"/>
      <c r="P504" s="381"/>
      <c r="Q504" s="381"/>
      <c r="R504" s="381"/>
      <c r="S504" s="381"/>
      <c r="T504" s="381"/>
      <c r="U504" s="381"/>
      <c r="V504" s="381"/>
      <c r="W504" s="381"/>
      <c r="X504" s="381"/>
    </row>
    <row r="505">
      <c r="A505" s="381"/>
      <c r="B505" s="381"/>
      <c r="C505" s="381"/>
      <c r="D505" s="381"/>
      <c r="E505" s="381"/>
      <c r="F505" s="381"/>
      <c r="G505" s="381"/>
      <c r="H505" s="381"/>
      <c r="I505" s="381"/>
      <c r="J505" s="381"/>
      <c r="K505" s="381"/>
      <c r="L505" s="381"/>
      <c r="M505" s="381"/>
      <c r="N505" s="381"/>
      <c r="O505" s="381"/>
      <c r="P505" s="381"/>
      <c r="Q505" s="381"/>
      <c r="R505" s="381"/>
      <c r="S505" s="381"/>
      <c r="T505" s="381"/>
      <c r="U505" s="381"/>
      <c r="V505" s="381"/>
      <c r="W505" s="381"/>
      <c r="X505" s="381"/>
    </row>
    <row r="506">
      <c r="A506" s="381"/>
      <c r="B506" s="381"/>
      <c r="C506" s="381"/>
      <c r="D506" s="381"/>
      <c r="E506" s="381"/>
      <c r="F506" s="381"/>
      <c r="G506" s="381"/>
      <c r="H506" s="381"/>
      <c r="I506" s="381"/>
      <c r="J506" s="381"/>
      <c r="K506" s="381"/>
      <c r="L506" s="381"/>
      <c r="M506" s="381"/>
      <c r="N506" s="381"/>
      <c r="O506" s="381"/>
      <c r="P506" s="381"/>
      <c r="Q506" s="381"/>
      <c r="R506" s="381"/>
      <c r="S506" s="381"/>
      <c r="T506" s="381"/>
      <c r="U506" s="381"/>
      <c r="V506" s="381"/>
      <c r="W506" s="381"/>
      <c r="X506" s="381"/>
    </row>
    <row r="507">
      <c r="A507" s="381"/>
      <c r="B507" s="381"/>
      <c r="C507" s="381"/>
      <c r="D507" s="381"/>
      <c r="E507" s="381"/>
      <c r="F507" s="381"/>
      <c r="G507" s="381"/>
      <c r="H507" s="381"/>
      <c r="I507" s="381"/>
      <c r="J507" s="381"/>
      <c r="K507" s="381"/>
      <c r="L507" s="381"/>
      <c r="M507" s="381"/>
      <c r="N507" s="381"/>
      <c r="O507" s="381"/>
      <c r="P507" s="381"/>
      <c r="Q507" s="381"/>
      <c r="R507" s="381"/>
      <c r="S507" s="381"/>
      <c r="T507" s="381"/>
      <c r="U507" s="381"/>
      <c r="V507" s="381"/>
      <c r="W507" s="381"/>
      <c r="X507" s="381"/>
    </row>
    <row r="508">
      <c r="A508" s="381"/>
      <c r="B508" s="381"/>
      <c r="C508" s="381"/>
      <c r="D508" s="381"/>
      <c r="E508" s="381"/>
      <c r="F508" s="381"/>
      <c r="G508" s="381"/>
      <c r="H508" s="381"/>
      <c r="I508" s="381"/>
      <c r="J508" s="381"/>
      <c r="K508" s="381"/>
      <c r="L508" s="381"/>
      <c r="M508" s="381"/>
      <c r="N508" s="381"/>
      <c r="O508" s="381"/>
      <c r="P508" s="381"/>
      <c r="Q508" s="381"/>
      <c r="R508" s="381"/>
      <c r="S508" s="381"/>
      <c r="T508" s="381"/>
      <c r="U508" s="381"/>
      <c r="V508" s="381"/>
      <c r="W508" s="381"/>
      <c r="X508" s="381"/>
    </row>
    <row r="509">
      <c r="A509" s="381"/>
      <c r="B509" s="381"/>
      <c r="C509" s="381"/>
      <c r="D509" s="381"/>
      <c r="E509" s="381"/>
      <c r="F509" s="381"/>
      <c r="G509" s="381"/>
      <c r="H509" s="381"/>
      <c r="I509" s="381"/>
      <c r="J509" s="381"/>
      <c r="K509" s="381"/>
      <c r="L509" s="381"/>
      <c r="M509" s="381"/>
      <c r="N509" s="381"/>
      <c r="O509" s="381"/>
      <c r="P509" s="381"/>
      <c r="Q509" s="381"/>
      <c r="R509" s="381"/>
      <c r="S509" s="381"/>
      <c r="T509" s="381"/>
      <c r="U509" s="381"/>
      <c r="V509" s="381"/>
      <c r="W509" s="381"/>
      <c r="X509" s="381"/>
    </row>
    <row r="510">
      <c r="A510" s="381"/>
      <c r="B510" s="381"/>
      <c r="C510" s="381"/>
      <c r="D510" s="381"/>
      <c r="E510" s="381"/>
      <c r="F510" s="381"/>
      <c r="G510" s="381"/>
      <c r="H510" s="381"/>
      <c r="I510" s="381"/>
      <c r="J510" s="381"/>
      <c r="K510" s="381"/>
      <c r="L510" s="381"/>
      <c r="M510" s="381"/>
      <c r="N510" s="381"/>
      <c r="O510" s="381"/>
      <c r="P510" s="381"/>
      <c r="Q510" s="381"/>
      <c r="R510" s="381"/>
      <c r="S510" s="381"/>
      <c r="T510" s="381"/>
      <c r="U510" s="381"/>
      <c r="V510" s="381"/>
      <c r="W510" s="381"/>
      <c r="X510" s="381"/>
    </row>
    <row r="511">
      <c r="A511" s="381"/>
      <c r="B511" s="381"/>
      <c r="C511" s="381"/>
      <c r="D511" s="381"/>
      <c r="E511" s="381"/>
      <c r="F511" s="381"/>
      <c r="G511" s="381"/>
      <c r="H511" s="381"/>
      <c r="I511" s="381"/>
      <c r="J511" s="381"/>
      <c r="K511" s="381"/>
      <c r="L511" s="381"/>
      <c r="M511" s="381"/>
      <c r="N511" s="381"/>
      <c r="O511" s="381"/>
      <c r="P511" s="381"/>
      <c r="Q511" s="381"/>
      <c r="R511" s="381"/>
      <c r="S511" s="381"/>
      <c r="T511" s="381"/>
      <c r="U511" s="381"/>
      <c r="V511" s="381"/>
      <c r="W511" s="381"/>
      <c r="X511" s="381"/>
    </row>
    <row r="512">
      <c r="A512" s="381"/>
      <c r="B512" s="381"/>
      <c r="C512" s="381"/>
      <c r="D512" s="381"/>
      <c r="E512" s="381"/>
      <c r="F512" s="381"/>
      <c r="G512" s="381"/>
      <c r="H512" s="381"/>
      <c r="I512" s="381"/>
      <c r="J512" s="381"/>
      <c r="K512" s="381"/>
      <c r="L512" s="381"/>
      <c r="M512" s="381"/>
      <c r="N512" s="381"/>
      <c r="O512" s="381"/>
      <c r="P512" s="381"/>
      <c r="Q512" s="381"/>
      <c r="R512" s="381"/>
      <c r="S512" s="381"/>
      <c r="T512" s="381"/>
      <c r="U512" s="381"/>
      <c r="V512" s="381"/>
      <c r="W512" s="381"/>
      <c r="X512" s="381"/>
    </row>
    <row r="513">
      <c r="A513" s="381"/>
      <c r="B513" s="381"/>
      <c r="C513" s="381"/>
      <c r="D513" s="381"/>
      <c r="E513" s="381"/>
      <c r="F513" s="381"/>
      <c r="G513" s="381"/>
      <c r="H513" s="381"/>
      <c r="I513" s="381"/>
      <c r="J513" s="381"/>
      <c r="K513" s="381"/>
      <c r="L513" s="381"/>
      <c r="M513" s="381"/>
      <c r="N513" s="381"/>
      <c r="O513" s="381"/>
      <c r="P513" s="381"/>
      <c r="Q513" s="381"/>
      <c r="R513" s="381"/>
      <c r="S513" s="381"/>
      <c r="T513" s="381"/>
      <c r="U513" s="381"/>
      <c r="V513" s="381"/>
      <c r="W513" s="381"/>
      <c r="X513" s="381"/>
    </row>
    <row r="514">
      <c r="A514" s="381"/>
      <c r="B514" s="381"/>
      <c r="C514" s="381"/>
      <c r="D514" s="381"/>
      <c r="E514" s="381"/>
      <c r="F514" s="381"/>
      <c r="G514" s="381"/>
      <c r="H514" s="381"/>
      <c r="I514" s="381"/>
      <c r="J514" s="381"/>
      <c r="K514" s="381"/>
      <c r="L514" s="381"/>
      <c r="M514" s="381"/>
      <c r="N514" s="381"/>
      <c r="O514" s="381"/>
      <c r="P514" s="381"/>
      <c r="Q514" s="381"/>
      <c r="R514" s="381"/>
      <c r="S514" s="381"/>
      <c r="T514" s="381"/>
      <c r="U514" s="381"/>
      <c r="V514" s="381"/>
      <c r="W514" s="381"/>
      <c r="X514" s="381"/>
    </row>
    <row r="515">
      <c r="A515" s="381"/>
      <c r="B515" s="381"/>
      <c r="C515" s="381"/>
      <c r="D515" s="381"/>
      <c r="E515" s="381"/>
      <c r="F515" s="381"/>
      <c r="G515" s="381"/>
      <c r="H515" s="381"/>
      <c r="I515" s="381"/>
      <c r="J515" s="381"/>
      <c r="K515" s="381"/>
      <c r="L515" s="381"/>
      <c r="M515" s="381"/>
      <c r="N515" s="381"/>
      <c r="O515" s="381"/>
      <c r="P515" s="381"/>
      <c r="Q515" s="381"/>
      <c r="R515" s="381"/>
      <c r="S515" s="381"/>
      <c r="T515" s="381"/>
      <c r="U515" s="381"/>
      <c r="V515" s="381"/>
      <c r="W515" s="381"/>
      <c r="X515" s="381"/>
    </row>
    <row r="516">
      <c r="A516" s="381"/>
      <c r="B516" s="381"/>
      <c r="C516" s="381"/>
      <c r="D516" s="381"/>
      <c r="E516" s="381"/>
      <c r="F516" s="381"/>
      <c r="G516" s="381"/>
      <c r="H516" s="381"/>
      <c r="I516" s="381"/>
      <c r="J516" s="381"/>
      <c r="K516" s="381"/>
      <c r="L516" s="381"/>
      <c r="M516" s="381"/>
      <c r="N516" s="381"/>
      <c r="O516" s="381"/>
      <c r="P516" s="381"/>
      <c r="Q516" s="381"/>
      <c r="R516" s="381"/>
      <c r="S516" s="381"/>
      <c r="T516" s="381"/>
      <c r="U516" s="381"/>
      <c r="V516" s="381"/>
      <c r="W516" s="381"/>
      <c r="X516" s="381"/>
    </row>
    <row r="517">
      <c r="A517" s="381"/>
      <c r="B517" s="381"/>
      <c r="C517" s="381"/>
      <c r="D517" s="381"/>
      <c r="E517" s="381"/>
      <c r="F517" s="381"/>
      <c r="G517" s="381"/>
      <c r="H517" s="381"/>
      <c r="I517" s="381"/>
      <c r="J517" s="381"/>
      <c r="K517" s="381"/>
      <c r="L517" s="381"/>
      <c r="M517" s="381"/>
      <c r="N517" s="381"/>
      <c r="O517" s="381"/>
      <c r="P517" s="381"/>
      <c r="Q517" s="381"/>
      <c r="R517" s="381"/>
      <c r="S517" s="381"/>
      <c r="T517" s="381"/>
      <c r="U517" s="381"/>
      <c r="V517" s="381"/>
      <c r="W517" s="381"/>
      <c r="X517" s="381"/>
    </row>
    <row r="518">
      <c r="A518" s="381"/>
      <c r="B518" s="381"/>
      <c r="C518" s="381"/>
      <c r="D518" s="381"/>
      <c r="E518" s="381"/>
      <c r="F518" s="381"/>
      <c r="G518" s="381"/>
      <c r="H518" s="381"/>
      <c r="I518" s="381"/>
      <c r="J518" s="381"/>
      <c r="K518" s="381"/>
      <c r="L518" s="381"/>
      <c r="M518" s="381"/>
      <c r="N518" s="381"/>
      <c r="O518" s="381"/>
      <c r="P518" s="381"/>
      <c r="Q518" s="381"/>
      <c r="R518" s="381"/>
      <c r="S518" s="381"/>
      <c r="T518" s="381"/>
      <c r="U518" s="381"/>
      <c r="V518" s="381"/>
      <c r="W518" s="381"/>
      <c r="X518" s="381"/>
    </row>
    <row r="519">
      <c r="A519" s="381"/>
      <c r="B519" s="381"/>
      <c r="C519" s="381"/>
      <c r="D519" s="381"/>
      <c r="E519" s="381"/>
      <c r="F519" s="381"/>
      <c r="G519" s="381"/>
      <c r="H519" s="381"/>
      <c r="I519" s="381"/>
      <c r="J519" s="381"/>
      <c r="K519" s="381"/>
      <c r="L519" s="381"/>
      <c r="M519" s="381"/>
      <c r="N519" s="381"/>
      <c r="O519" s="381"/>
      <c r="P519" s="381"/>
      <c r="Q519" s="381"/>
      <c r="R519" s="381"/>
      <c r="S519" s="381"/>
      <c r="T519" s="381"/>
      <c r="U519" s="381"/>
      <c r="V519" s="381"/>
      <c r="W519" s="381"/>
      <c r="X519" s="381"/>
    </row>
    <row r="520">
      <c r="A520" s="381"/>
      <c r="B520" s="381"/>
      <c r="C520" s="381"/>
      <c r="D520" s="381"/>
      <c r="E520" s="381"/>
      <c r="F520" s="381"/>
      <c r="G520" s="381"/>
      <c r="H520" s="381"/>
      <c r="I520" s="381"/>
      <c r="J520" s="381"/>
      <c r="K520" s="381"/>
      <c r="L520" s="381"/>
      <c r="M520" s="381"/>
      <c r="N520" s="381"/>
      <c r="O520" s="381"/>
      <c r="P520" s="381"/>
      <c r="Q520" s="381"/>
      <c r="R520" s="381"/>
      <c r="S520" s="381"/>
      <c r="T520" s="381"/>
      <c r="U520" s="381"/>
      <c r="V520" s="381"/>
      <c r="W520" s="381"/>
      <c r="X520" s="381"/>
    </row>
    <row r="521">
      <c r="A521" s="381"/>
      <c r="B521" s="381"/>
      <c r="C521" s="381"/>
      <c r="D521" s="381"/>
      <c r="E521" s="381"/>
      <c r="F521" s="381"/>
      <c r="G521" s="381"/>
      <c r="H521" s="381"/>
      <c r="I521" s="381"/>
      <c r="J521" s="381"/>
      <c r="K521" s="381"/>
      <c r="L521" s="381"/>
      <c r="M521" s="381"/>
      <c r="N521" s="381"/>
      <c r="O521" s="381"/>
      <c r="P521" s="381"/>
      <c r="Q521" s="381"/>
      <c r="R521" s="381"/>
      <c r="S521" s="381"/>
      <c r="T521" s="381"/>
      <c r="U521" s="381"/>
      <c r="V521" s="381"/>
      <c r="W521" s="381"/>
      <c r="X521" s="381"/>
    </row>
    <row r="522">
      <c r="A522" s="381"/>
      <c r="B522" s="381"/>
      <c r="C522" s="381"/>
      <c r="D522" s="381"/>
      <c r="E522" s="381"/>
      <c r="F522" s="381"/>
      <c r="G522" s="381"/>
      <c r="H522" s="381"/>
      <c r="I522" s="381"/>
      <c r="J522" s="381"/>
      <c r="K522" s="381"/>
      <c r="L522" s="381"/>
      <c r="M522" s="381"/>
      <c r="N522" s="381"/>
      <c r="O522" s="381"/>
      <c r="P522" s="381"/>
      <c r="Q522" s="381"/>
      <c r="R522" s="381"/>
      <c r="S522" s="381"/>
      <c r="T522" s="381"/>
      <c r="U522" s="381"/>
      <c r="V522" s="381"/>
      <c r="W522" s="381"/>
      <c r="X522" s="381"/>
    </row>
    <row r="523">
      <c r="A523" s="381"/>
      <c r="B523" s="381"/>
      <c r="C523" s="381"/>
      <c r="D523" s="381"/>
      <c r="E523" s="381"/>
      <c r="F523" s="381"/>
      <c r="G523" s="381"/>
      <c r="H523" s="381"/>
      <c r="I523" s="381"/>
      <c r="J523" s="381"/>
      <c r="K523" s="381"/>
      <c r="L523" s="381"/>
      <c r="M523" s="381"/>
      <c r="N523" s="381"/>
      <c r="O523" s="381"/>
      <c r="P523" s="381"/>
      <c r="Q523" s="381"/>
      <c r="R523" s="381"/>
      <c r="S523" s="381"/>
      <c r="T523" s="381"/>
      <c r="U523" s="381"/>
      <c r="V523" s="381"/>
      <c r="W523" s="381"/>
      <c r="X523" s="381"/>
    </row>
    <row r="524">
      <c r="A524" s="381"/>
      <c r="B524" s="381"/>
      <c r="C524" s="381"/>
      <c r="D524" s="381"/>
      <c r="E524" s="381"/>
      <c r="F524" s="381"/>
      <c r="G524" s="381"/>
      <c r="H524" s="381"/>
      <c r="I524" s="381"/>
      <c r="J524" s="381"/>
      <c r="K524" s="381"/>
      <c r="L524" s="381"/>
      <c r="M524" s="381"/>
      <c r="N524" s="381"/>
      <c r="O524" s="381"/>
      <c r="P524" s="381"/>
      <c r="Q524" s="381"/>
      <c r="R524" s="381"/>
      <c r="S524" s="381"/>
      <c r="T524" s="381"/>
      <c r="U524" s="381"/>
      <c r="V524" s="381"/>
      <c r="W524" s="381"/>
      <c r="X524" s="381"/>
    </row>
    <row r="525">
      <c r="A525" s="381"/>
      <c r="B525" s="381"/>
      <c r="C525" s="381"/>
      <c r="D525" s="381"/>
      <c r="E525" s="381"/>
      <c r="F525" s="381"/>
      <c r="G525" s="381"/>
      <c r="H525" s="381"/>
      <c r="I525" s="381"/>
      <c r="J525" s="381"/>
      <c r="K525" s="381"/>
      <c r="L525" s="381"/>
      <c r="M525" s="381"/>
      <c r="N525" s="381"/>
      <c r="O525" s="381"/>
      <c r="P525" s="381"/>
      <c r="Q525" s="381"/>
      <c r="R525" s="381"/>
      <c r="S525" s="381"/>
      <c r="T525" s="381"/>
      <c r="U525" s="381"/>
      <c r="V525" s="381"/>
      <c r="W525" s="381"/>
      <c r="X525" s="381"/>
    </row>
    <row r="526">
      <c r="A526" s="381"/>
      <c r="B526" s="381"/>
      <c r="C526" s="381"/>
      <c r="D526" s="381"/>
      <c r="E526" s="381"/>
      <c r="F526" s="381"/>
      <c r="G526" s="381"/>
      <c r="H526" s="381"/>
      <c r="I526" s="381"/>
      <c r="J526" s="381"/>
      <c r="K526" s="381"/>
      <c r="L526" s="381"/>
      <c r="M526" s="381"/>
      <c r="N526" s="381"/>
      <c r="O526" s="381"/>
      <c r="P526" s="381"/>
      <c r="Q526" s="381"/>
      <c r="R526" s="381"/>
      <c r="S526" s="381"/>
      <c r="T526" s="381"/>
      <c r="U526" s="381"/>
      <c r="V526" s="381"/>
      <c r="W526" s="381"/>
      <c r="X526" s="381"/>
    </row>
    <row r="527">
      <c r="A527" s="381"/>
      <c r="B527" s="381"/>
      <c r="C527" s="381"/>
      <c r="D527" s="381"/>
      <c r="E527" s="381"/>
      <c r="F527" s="381"/>
      <c r="G527" s="381"/>
      <c r="H527" s="381"/>
      <c r="I527" s="381"/>
      <c r="J527" s="381"/>
      <c r="K527" s="381"/>
      <c r="L527" s="381"/>
      <c r="M527" s="381"/>
      <c r="N527" s="381"/>
      <c r="O527" s="381"/>
      <c r="P527" s="381"/>
      <c r="Q527" s="381"/>
      <c r="R527" s="381"/>
      <c r="S527" s="381"/>
      <c r="T527" s="381"/>
      <c r="U527" s="381"/>
      <c r="V527" s="381"/>
      <c r="W527" s="381"/>
      <c r="X527" s="381"/>
    </row>
    <row r="528">
      <c r="A528" s="381"/>
      <c r="B528" s="381"/>
      <c r="C528" s="381"/>
      <c r="D528" s="381"/>
      <c r="E528" s="381"/>
      <c r="F528" s="381"/>
      <c r="G528" s="381"/>
      <c r="H528" s="381"/>
      <c r="I528" s="381"/>
      <c r="J528" s="381"/>
      <c r="K528" s="381"/>
      <c r="L528" s="381"/>
      <c r="M528" s="381"/>
      <c r="N528" s="381"/>
      <c r="O528" s="381"/>
      <c r="P528" s="381"/>
      <c r="Q528" s="381"/>
      <c r="R528" s="381"/>
      <c r="S528" s="381"/>
      <c r="T528" s="381"/>
      <c r="U528" s="381"/>
      <c r="V528" s="381"/>
      <c r="W528" s="381"/>
      <c r="X528" s="381"/>
    </row>
    <row r="529">
      <c r="A529" s="381"/>
      <c r="B529" s="381"/>
      <c r="C529" s="381"/>
      <c r="D529" s="381"/>
      <c r="E529" s="381"/>
      <c r="F529" s="381"/>
      <c r="G529" s="381"/>
      <c r="H529" s="381"/>
      <c r="I529" s="381"/>
      <c r="J529" s="381"/>
      <c r="K529" s="381"/>
      <c r="L529" s="381"/>
      <c r="M529" s="381"/>
      <c r="N529" s="381"/>
      <c r="O529" s="381"/>
      <c r="P529" s="381"/>
      <c r="Q529" s="381"/>
      <c r="R529" s="381"/>
      <c r="S529" s="381"/>
      <c r="T529" s="381"/>
      <c r="U529" s="381"/>
      <c r="V529" s="381"/>
      <c r="W529" s="381"/>
      <c r="X529" s="381"/>
    </row>
    <row r="530">
      <c r="A530" s="381"/>
      <c r="B530" s="381"/>
      <c r="C530" s="381"/>
      <c r="D530" s="381"/>
      <c r="E530" s="381"/>
      <c r="F530" s="381"/>
      <c r="G530" s="381"/>
      <c r="H530" s="381"/>
      <c r="I530" s="381"/>
      <c r="J530" s="381"/>
      <c r="K530" s="381"/>
      <c r="L530" s="381"/>
      <c r="M530" s="381"/>
      <c r="N530" s="381"/>
      <c r="O530" s="381"/>
      <c r="P530" s="381"/>
      <c r="Q530" s="381"/>
      <c r="R530" s="381"/>
      <c r="S530" s="381"/>
      <c r="T530" s="381"/>
      <c r="U530" s="381"/>
      <c r="V530" s="381"/>
      <c r="W530" s="381"/>
      <c r="X530" s="381"/>
    </row>
    <row r="531">
      <c r="A531" s="381"/>
      <c r="B531" s="381"/>
      <c r="C531" s="381"/>
      <c r="D531" s="381"/>
      <c r="E531" s="381"/>
      <c r="F531" s="381"/>
      <c r="G531" s="381"/>
      <c r="H531" s="381"/>
      <c r="I531" s="381"/>
      <c r="J531" s="381"/>
      <c r="K531" s="381"/>
      <c r="L531" s="381"/>
      <c r="M531" s="381"/>
      <c r="N531" s="381"/>
      <c r="O531" s="381"/>
      <c r="P531" s="381"/>
      <c r="Q531" s="381"/>
      <c r="R531" s="381"/>
      <c r="S531" s="381"/>
      <c r="T531" s="381"/>
      <c r="U531" s="381"/>
      <c r="V531" s="381"/>
      <c r="W531" s="381"/>
      <c r="X531" s="381"/>
    </row>
    <row r="532">
      <c r="A532" s="381"/>
      <c r="B532" s="381"/>
      <c r="C532" s="381"/>
      <c r="D532" s="381"/>
      <c r="E532" s="381"/>
      <c r="F532" s="381"/>
      <c r="G532" s="381"/>
      <c r="H532" s="381"/>
      <c r="I532" s="381"/>
      <c r="J532" s="381"/>
      <c r="K532" s="381"/>
      <c r="L532" s="381"/>
      <c r="M532" s="381"/>
      <c r="N532" s="381"/>
      <c r="O532" s="381"/>
      <c r="P532" s="381"/>
      <c r="Q532" s="381"/>
      <c r="R532" s="381"/>
      <c r="S532" s="381"/>
      <c r="T532" s="381"/>
      <c r="U532" s="381"/>
      <c r="V532" s="381"/>
      <c r="W532" s="381"/>
      <c r="X532" s="381"/>
    </row>
    <row r="533">
      <c r="A533" s="381"/>
      <c r="B533" s="381"/>
      <c r="C533" s="381"/>
      <c r="D533" s="381"/>
      <c r="E533" s="381"/>
      <c r="F533" s="381"/>
      <c r="G533" s="381"/>
      <c r="H533" s="381"/>
      <c r="I533" s="381"/>
      <c r="J533" s="381"/>
      <c r="K533" s="381"/>
      <c r="L533" s="381"/>
      <c r="M533" s="381"/>
      <c r="N533" s="381"/>
      <c r="O533" s="381"/>
      <c r="P533" s="381"/>
      <c r="Q533" s="381"/>
      <c r="R533" s="381"/>
      <c r="S533" s="381"/>
      <c r="T533" s="381"/>
      <c r="U533" s="381"/>
      <c r="V533" s="381"/>
      <c r="W533" s="381"/>
      <c r="X533" s="381"/>
    </row>
    <row r="534">
      <c r="A534" s="381"/>
      <c r="B534" s="381"/>
      <c r="C534" s="381"/>
      <c r="D534" s="381"/>
      <c r="E534" s="381"/>
      <c r="F534" s="381"/>
      <c r="G534" s="381"/>
      <c r="H534" s="381"/>
      <c r="I534" s="381"/>
      <c r="J534" s="381"/>
      <c r="K534" s="381"/>
      <c r="L534" s="381"/>
      <c r="M534" s="381"/>
      <c r="N534" s="381"/>
      <c r="O534" s="381"/>
      <c r="P534" s="381"/>
      <c r="Q534" s="381"/>
      <c r="R534" s="381"/>
      <c r="S534" s="381"/>
      <c r="T534" s="381"/>
      <c r="U534" s="381"/>
      <c r="V534" s="381"/>
      <c r="W534" s="381"/>
      <c r="X534" s="381"/>
    </row>
    <row r="535">
      <c r="A535" s="381"/>
      <c r="B535" s="381"/>
      <c r="C535" s="381"/>
      <c r="D535" s="381"/>
      <c r="E535" s="381"/>
      <c r="F535" s="381"/>
      <c r="G535" s="381"/>
      <c r="H535" s="381"/>
      <c r="I535" s="381"/>
      <c r="J535" s="381"/>
      <c r="K535" s="381"/>
      <c r="L535" s="381"/>
      <c r="M535" s="381"/>
      <c r="N535" s="381"/>
      <c r="O535" s="381"/>
      <c r="P535" s="381"/>
      <c r="Q535" s="381"/>
      <c r="R535" s="381"/>
      <c r="S535" s="381"/>
      <c r="T535" s="381"/>
      <c r="U535" s="381"/>
      <c r="V535" s="381"/>
      <c r="W535" s="381"/>
      <c r="X535" s="381"/>
    </row>
    <row r="536">
      <c r="A536" s="381"/>
      <c r="B536" s="381"/>
      <c r="C536" s="381"/>
      <c r="D536" s="381"/>
      <c r="E536" s="381"/>
      <c r="F536" s="381"/>
      <c r="G536" s="381"/>
      <c r="H536" s="381"/>
      <c r="I536" s="381"/>
      <c r="J536" s="381"/>
      <c r="K536" s="381"/>
      <c r="L536" s="381"/>
      <c r="M536" s="381"/>
      <c r="N536" s="381"/>
      <c r="O536" s="381"/>
      <c r="P536" s="381"/>
      <c r="Q536" s="381"/>
      <c r="R536" s="381"/>
      <c r="S536" s="381"/>
      <c r="T536" s="381"/>
      <c r="U536" s="381"/>
      <c r="V536" s="381"/>
      <c r="W536" s="381"/>
      <c r="X536" s="381"/>
    </row>
    <row r="537">
      <c r="A537" s="381"/>
      <c r="B537" s="381"/>
      <c r="C537" s="381"/>
      <c r="D537" s="381"/>
      <c r="E537" s="381"/>
      <c r="F537" s="381"/>
      <c r="G537" s="381"/>
      <c r="H537" s="381"/>
      <c r="I537" s="381"/>
      <c r="J537" s="381"/>
      <c r="K537" s="381"/>
      <c r="L537" s="381"/>
      <c r="M537" s="381"/>
      <c r="N537" s="381"/>
      <c r="O537" s="381"/>
      <c r="P537" s="381"/>
      <c r="Q537" s="381"/>
      <c r="R537" s="381"/>
      <c r="S537" s="381"/>
      <c r="T537" s="381"/>
      <c r="U537" s="381"/>
      <c r="V537" s="381"/>
      <c r="W537" s="381"/>
      <c r="X537" s="381"/>
    </row>
    <row r="538">
      <c r="A538" s="381"/>
      <c r="B538" s="381"/>
      <c r="C538" s="381"/>
      <c r="D538" s="381"/>
      <c r="E538" s="381"/>
      <c r="F538" s="381"/>
      <c r="G538" s="381"/>
      <c r="H538" s="381"/>
      <c r="I538" s="381"/>
      <c r="J538" s="381"/>
      <c r="K538" s="381"/>
      <c r="L538" s="381"/>
      <c r="M538" s="381"/>
      <c r="N538" s="381"/>
      <c r="O538" s="381"/>
      <c r="P538" s="381"/>
      <c r="Q538" s="381"/>
      <c r="R538" s="381"/>
      <c r="S538" s="381"/>
      <c r="T538" s="381"/>
      <c r="U538" s="381"/>
      <c r="V538" s="381"/>
      <c r="W538" s="381"/>
      <c r="X538" s="381"/>
    </row>
    <row r="539">
      <c r="A539" s="381"/>
      <c r="B539" s="381"/>
      <c r="C539" s="381"/>
      <c r="D539" s="381"/>
      <c r="E539" s="381"/>
      <c r="F539" s="381"/>
      <c r="G539" s="381"/>
      <c r="H539" s="381"/>
      <c r="I539" s="381"/>
      <c r="J539" s="381"/>
      <c r="K539" s="381"/>
      <c r="L539" s="381"/>
      <c r="M539" s="381"/>
      <c r="N539" s="381"/>
      <c r="O539" s="381"/>
      <c r="P539" s="381"/>
      <c r="Q539" s="381"/>
      <c r="R539" s="381"/>
      <c r="S539" s="381"/>
      <c r="T539" s="381"/>
      <c r="U539" s="381"/>
      <c r="V539" s="381"/>
      <c r="W539" s="381"/>
      <c r="X539" s="381"/>
    </row>
    <row r="540">
      <c r="A540" s="381"/>
      <c r="B540" s="381"/>
      <c r="C540" s="381"/>
      <c r="D540" s="381"/>
      <c r="E540" s="381"/>
      <c r="F540" s="381"/>
      <c r="G540" s="381"/>
      <c r="H540" s="381"/>
      <c r="I540" s="381"/>
      <c r="J540" s="381"/>
      <c r="K540" s="381"/>
      <c r="L540" s="381"/>
      <c r="M540" s="381"/>
      <c r="N540" s="381"/>
      <c r="O540" s="381"/>
      <c r="P540" s="381"/>
      <c r="Q540" s="381"/>
      <c r="R540" s="381"/>
      <c r="S540" s="381"/>
      <c r="T540" s="381"/>
      <c r="U540" s="381"/>
      <c r="V540" s="381"/>
      <c r="W540" s="381"/>
      <c r="X540" s="381"/>
    </row>
    <row r="541">
      <c r="A541" s="381"/>
      <c r="B541" s="381"/>
      <c r="C541" s="381"/>
      <c r="D541" s="381"/>
      <c r="E541" s="381"/>
      <c r="F541" s="381"/>
      <c r="G541" s="381"/>
      <c r="H541" s="381"/>
      <c r="I541" s="381"/>
      <c r="J541" s="381"/>
      <c r="K541" s="381"/>
      <c r="L541" s="381"/>
      <c r="M541" s="381"/>
      <c r="N541" s="381"/>
      <c r="O541" s="381"/>
      <c r="P541" s="381"/>
      <c r="Q541" s="381"/>
      <c r="R541" s="381"/>
      <c r="S541" s="381"/>
      <c r="T541" s="381"/>
      <c r="U541" s="381"/>
      <c r="V541" s="381"/>
      <c r="W541" s="381"/>
      <c r="X541" s="381"/>
    </row>
    <row r="542">
      <c r="A542" s="381"/>
      <c r="B542" s="381"/>
      <c r="C542" s="381"/>
      <c r="D542" s="381"/>
      <c r="E542" s="381"/>
      <c r="F542" s="381"/>
      <c r="G542" s="381"/>
      <c r="H542" s="381"/>
      <c r="I542" s="381"/>
      <c r="J542" s="381"/>
      <c r="K542" s="381"/>
      <c r="L542" s="381"/>
      <c r="M542" s="381"/>
      <c r="N542" s="381"/>
      <c r="O542" s="381"/>
      <c r="P542" s="381"/>
      <c r="Q542" s="381"/>
      <c r="R542" s="381"/>
      <c r="S542" s="381"/>
      <c r="T542" s="381"/>
      <c r="U542" s="381"/>
      <c r="V542" s="381"/>
      <c r="W542" s="381"/>
      <c r="X542" s="381"/>
    </row>
    <row r="543">
      <c r="A543" s="381"/>
      <c r="B543" s="381"/>
      <c r="C543" s="381"/>
      <c r="D543" s="381"/>
      <c r="E543" s="381"/>
      <c r="F543" s="381"/>
      <c r="G543" s="381"/>
      <c r="H543" s="381"/>
      <c r="I543" s="381"/>
      <c r="J543" s="381"/>
      <c r="K543" s="381"/>
      <c r="L543" s="381"/>
      <c r="M543" s="381"/>
      <c r="N543" s="381"/>
      <c r="O543" s="381"/>
      <c r="P543" s="381"/>
      <c r="Q543" s="381"/>
      <c r="R543" s="381"/>
      <c r="S543" s="381"/>
      <c r="T543" s="381"/>
      <c r="U543" s="381"/>
      <c r="V543" s="381"/>
      <c r="W543" s="381"/>
      <c r="X543" s="381"/>
    </row>
    <row r="544">
      <c r="A544" s="381"/>
      <c r="B544" s="381"/>
      <c r="C544" s="381"/>
      <c r="D544" s="381"/>
      <c r="E544" s="381"/>
      <c r="F544" s="381"/>
      <c r="G544" s="381"/>
      <c r="H544" s="381"/>
      <c r="I544" s="381"/>
      <c r="J544" s="381"/>
      <c r="K544" s="381"/>
      <c r="L544" s="381"/>
      <c r="M544" s="381"/>
      <c r="N544" s="381"/>
      <c r="O544" s="381"/>
      <c r="P544" s="381"/>
      <c r="Q544" s="381"/>
      <c r="R544" s="381"/>
      <c r="S544" s="381"/>
      <c r="T544" s="381"/>
      <c r="U544" s="381"/>
      <c r="V544" s="381"/>
      <c r="W544" s="381"/>
      <c r="X544" s="381"/>
    </row>
    <row r="545">
      <c r="A545" s="381"/>
      <c r="B545" s="381"/>
      <c r="C545" s="381"/>
      <c r="D545" s="381"/>
      <c r="E545" s="381"/>
      <c r="F545" s="381"/>
      <c r="G545" s="381"/>
      <c r="H545" s="381"/>
      <c r="I545" s="381"/>
      <c r="J545" s="381"/>
      <c r="K545" s="381"/>
      <c r="L545" s="381"/>
      <c r="M545" s="381"/>
      <c r="N545" s="381"/>
      <c r="O545" s="381"/>
      <c r="P545" s="381"/>
      <c r="Q545" s="381"/>
      <c r="R545" s="381"/>
      <c r="S545" s="381"/>
      <c r="T545" s="381"/>
      <c r="U545" s="381"/>
      <c r="V545" s="381"/>
      <c r="W545" s="381"/>
      <c r="X545" s="381"/>
    </row>
    <row r="546">
      <c r="A546" s="381"/>
      <c r="B546" s="381"/>
      <c r="C546" s="381"/>
      <c r="D546" s="381"/>
      <c r="E546" s="381"/>
      <c r="F546" s="381"/>
      <c r="G546" s="381"/>
      <c r="H546" s="381"/>
      <c r="I546" s="381"/>
      <c r="J546" s="381"/>
      <c r="K546" s="381"/>
      <c r="L546" s="381"/>
      <c r="M546" s="381"/>
      <c r="N546" s="381"/>
      <c r="O546" s="381"/>
      <c r="P546" s="381"/>
      <c r="Q546" s="381"/>
      <c r="R546" s="381"/>
      <c r="S546" s="381"/>
      <c r="T546" s="381"/>
      <c r="U546" s="381"/>
      <c r="V546" s="381"/>
      <c r="W546" s="381"/>
      <c r="X546" s="381"/>
    </row>
    <row r="547">
      <c r="A547" s="381"/>
      <c r="B547" s="381"/>
      <c r="C547" s="381"/>
      <c r="D547" s="381"/>
      <c r="E547" s="381"/>
      <c r="F547" s="381"/>
      <c r="G547" s="381"/>
      <c r="H547" s="381"/>
      <c r="I547" s="381"/>
      <c r="J547" s="381"/>
      <c r="K547" s="381"/>
      <c r="L547" s="381"/>
      <c r="M547" s="381"/>
      <c r="N547" s="381"/>
      <c r="O547" s="381"/>
      <c r="P547" s="381"/>
      <c r="Q547" s="381"/>
      <c r="R547" s="381"/>
      <c r="S547" s="381"/>
      <c r="T547" s="381"/>
      <c r="U547" s="381"/>
      <c r="V547" s="381"/>
      <c r="W547" s="381"/>
      <c r="X547" s="381"/>
    </row>
    <row r="548">
      <c r="A548" s="381"/>
      <c r="B548" s="381"/>
      <c r="C548" s="381"/>
      <c r="D548" s="381"/>
      <c r="E548" s="381"/>
      <c r="F548" s="381"/>
      <c r="G548" s="381"/>
      <c r="H548" s="381"/>
      <c r="I548" s="381"/>
      <c r="J548" s="381"/>
      <c r="K548" s="381"/>
      <c r="L548" s="381"/>
      <c r="M548" s="381"/>
      <c r="N548" s="381"/>
      <c r="O548" s="381"/>
      <c r="P548" s="381"/>
      <c r="Q548" s="381"/>
      <c r="R548" s="381"/>
      <c r="S548" s="381"/>
      <c r="T548" s="381"/>
      <c r="U548" s="381"/>
      <c r="V548" s="381"/>
      <c r="W548" s="381"/>
      <c r="X548" s="381"/>
    </row>
    <row r="549">
      <c r="A549" s="381"/>
      <c r="B549" s="381"/>
      <c r="C549" s="381"/>
      <c r="D549" s="381"/>
      <c r="E549" s="381"/>
      <c r="F549" s="381"/>
      <c r="G549" s="381"/>
      <c r="H549" s="381"/>
      <c r="I549" s="381"/>
      <c r="J549" s="381"/>
      <c r="K549" s="381"/>
      <c r="L549" s="381"/>
      <c r="M549" s="381"/>
      <c r="N549" s="381"/>
      <c r="O549" s="381"/>
      <c r="P549" s="381"/>
      <c r="Q549" s="381"/>
      <c r="R549" s="381"/>
      <c r="S549" s="381"/>
      <c r="T549" s="381"/>
      <c r="U549" s="381"/>
      <c r="V549" s="381"/>
      <c r="W549" s="381"/>
      <c r="X549" s="381"/>
    </row>
    <row r="550">
      <c r="A550" s="381"/>
      <c r="B550" s="381"/>
      <c r="C550" s="381"/>
      <c r="D550" s="381"/>
      <c r="E550" s="381"/>
      <c r="F550" s="381"/>
      <c r="G550" s="381"/>
      <c r="H550" s="381"/>
      <c r="I550" s="381"/>
      <c r="J550" s="381"/>
      <c r="K550" s="381"/>
      <c r="L550" s="381"/>
      <c r="M550" s="381"/>
      <c r="N550" s="381"/>
      <c r="O550" s="381"/>
      <c r="P550" s="381"/>
      <c r="Q550" s="381"/>
      <c r="R550" s="381"/>
      <c r="S550" s="381"/>
      <c r="T550" s="381"/>
      <c r="U550" s="381"/>
      <c r="V550" s="381"/>
      <c r="W550" s="381"/>
      <c r="X550" s="381"/>
    </row>
    <row r="551">
      <c r="A551" s="381"/>
      <c r="B551" s="381"/>
      <c r="C551" s="381"/>
      <c r="D551" s="381"/>
      <c r="E551" s="381"/>
      <c r="F551" s="381"/>
      <c r="G551" s="381"/>
      <c r="H551" s="381"/>
      <c r="I551" s="381"/>
      <c r="J551" s="381"/>
      <c r="K551" s="381"/>
      <c r="L551" s="381"/>
      <c r="M551" s="381"/>
      <c r="N551" s="381"/>
      <c r="O551" s="381"/>
      <c r="P551" s="381"/>
      <c r="Q551" s="381"/>
      <c r="R551" s="381"/>
      <c r="S551" s="381"/>
      <c r="T551" s="381"/>
      <c r="U551" s="381"/>
      <c r="V551" s="381"/>
      <c r="W551" s="381"/>
      <c r="X551" s="381"/>
    </row>
    <row r="552">
      <c r="A552" s="381"/>
      <c r="B552" s="381"/>
      <c r="C552" s="381"/>
      <c r="D552" s="381"/>
      <c r="E552" s="381"/>
      <c r="F552" s="381"/>
      <c r="G552" s="381"/>
      <c r="H552" s="381"/>
      <c r="I552" s="381"/>
      <c r="J552" s="381"/>
      <c r="K552" s="381"/>
      <c r="L552" s="381"/>
      <c r="M552" s="381"/>
      <c r="N552" s="381"/>
      <c r="O552" s="381"/>
      <c r="P552" s="381"/>
      <c r="Q552" s="381"/>
      <c r="R552" s="381"/>
      <c r="S552" s="381"/>
      <c r="T552" s="381"/>
      <c r="U552" s="381"/>
      <c r="V552" s="381"/>
      <c r="W552" s="381"/>
      <c r="X552" s="381"/>
    </row>
    <row r="553">
      <c r="A553" s="381"/>
      <c r="B553" s="381"/>
      <c r="C553" s="381"/>
      <c r="D553" s="381"/>
      <c r="E553" s="381"/>
      <c r="F553" s="381"/>
      <c r="G553" s="381"/>
      <c r="H553" s="381"/>
      <c r="I553" s="381"/>
      <c r="J553" s="381"/>
      <c r="K553" s="381"/>
      <c r="L553" s="381"/>
      <c r="M553" s="381"/>
      <c r="N553" s="381"/>
      <c r="O553" s="381"/>
      <c r="P553" s="381"/>
      <c r="Q553" s="381"/>
      <c r="R553" s="381"/>
      <c r="S553" s="381"/>
      <c r="T553" s="381"/>
      <c r="U553" s="381"/>
      <c r="V553" s="381"/>
      <c r="W553" s="381"/>
      <c r="X553" s="381"/>
    </row>
    <row r="554">
      <c r="A554" s="381"/>
      <c r="B554" s="381"/>
      <c r="C554" s="381"/>
      <c r="D554" s="381"/>
      <c r="E554" s="381"/>
      <c r="F554" s="381"/>
      <c r="G554" s="381"/>
      <c r="H554" s="381"/>
      <c r="I554" s="381"/>
      <c r="J554" s="381"/>
      <c r="K554" s="381"/>
      <c r="L554" s="381"/>
      <c r="M554" s="381"/>
      <c r="N554" s="381"/>
      <c r="O554" s="381"/>
      <c r="P554" s="381"/>
      <c r="Q554" s="381"/>
      <c r="R554" s="381"/>
      <c r="S554" s="381"/>
      <c r="T554" s="381"/>
      <c r="U554" s="381"/>
      <c r="V554" s="381"/>
      <c r="W554" s="381"/>
      <c r="X554" s="381"/>
    </row>
    <row r="555">
      <c r="A555" s="381"/>
      <c r="B555" s="381"/>
      <c r="C555" s="381"/>
      <c r="D555" s="381"/>
      <c r="E555" s="381"/>
      <c r="F555" s="381"/>
      <c r="G555" s="381"/>
      <c r="H555" s="381"/>
      <c r="I555" s="381"/>
      <c r="J555" s="381"/>
      <c r="K555" s="381"/>
      <c r="L555" s="381"/>
      <c r="M555" s="381"/>
      <c r="N555" s="381"/>
      <c r="O555" s="381"/>
      <c r="P555" s="381"/>
      <c r="Q555" s="381"/>
      <c r="R555" s="381"/>
      <c r="S555" s="381"/>
      <c r="T555" s="381"/>
      <c r="U555" s="381"/>
      <c r="V555" s="381"/>
      <c r="W555" s="381"/>
      <c r="X555" s="381"/>
    </row>
    <row r="556">
      <c r="A556" s="381"/>
      <c r="B556" s="381"/>
      <c r="C556" s="381"/>
      <c r="D556" s="381"/>
      <c r="E556" s="381"/>
      <c r="F556" s="381"/>
      <c r="G556" s="381"/>
      <c r="H556" s="381"/>
      <c r="I556" s="381"/>
      <c r="J556" s="381"/>
      <c r="K556" s="381"/>
      <c r="L556" s="381"/>
      <c r="M556" s="381"/>
      <c r="N556" s="381"/>
      <c r="O556" s="381"/>
      <c r="P556" s="381"/>
      <c r="Q556" s="381"/>
      <c r="R556" s="381"/>
      <c r="S556" s="381"/>
      <c r="T556" s="381"/>
      <c r="U556" s="381"/>
      <c r="V556" s="381"/>
      <c r="W556" s="381"/>
      <c r="X556" s="381"/>
    </row>
    <row r="557">
      <c r="A557" s="381"/>
      <c r="B557" s="381"/>
      <c r="C557" s="381"/>
      <c r="D557" s="381"/>
      <c r="E557" s="381"/>
      <c r="F557" s="381"/>
      <c r="G557" s="381"/>
      <c r="H557" s="381"/>
      <c r="I557" s="381"/>
      <c r="J557" s="381"/>
      <c r="K557" s="381"/>
      <c r="L557" s="381"/>
      <c r="M557" s="381"/>
      <c r="N557" s="381"/>
      <c r="O557" s="381"/>
      <c r="P557" s="381"/>
      <c r="Q557" s="381"/>
      <c r="R557" s="381"/>
      <c r="S557" s="381"/>
      <c r="T557" s="381"/>
      <c r="U557" s="381"/>
      <c r="V557" s="381"/>
      <c r="W557" s="381"/>
      <c r="X557" s="381"/>
    </row>
    <row r="558">
      <c r="A558" s="381"/>
      <c r="B558" s="381"/>
      <c r="C558" s="381"/>
      <c r="D558" s="381"/>
      <c r="E558" s="381"/>
      <c r="F558" s="381"/>
      <c r="G558" s="381"/>
      <c r="H558" s="381"/>
      <c r="I558" s="381"/>
      <c r="J558" s="381"/>
      <c r="K558" s="381"/>
      <c r="L558" s="381"/>
      <c r="M558" s="381"/>
      <c r="N558" s="381"/>
      <c r="O558" s="381"/>
      <c r="P558" s="381"/>
      <c r="Q558" s="381"/>
      <c r="R558" s="381"/>
      <c r="S558" s="381"/>
      <c r="T558" s="381"/>
      <c r="U558" s="381"/>
      <c r="V558" s="381"/>
      <c r="W558" s="381"/>
      <c r="X558" s="381"/>
    </row>
    <row r="559">
      <c r="A559" s="381"/>
      <c r="B559" s="381"/>
      <c r="C559" s="381"/>
      <c r="D559" s="381"/>
      <c r="E559" s="381"/>
      <c r="F559" s="381"/>
      <c r="G559" s="381"/>
      <c r="H559" s="381"/>
      <c r="I559" s="381"/>
      <c r="J559" s="381"/>
      <c r="K559" s="381"/>
      <c r="L559" s="381"/>
      <c r="M559" s="381"/>
      <c r="N559" s="381"/>
      <c r="O559" s="381"/>
      <c r="P559" s="381"/>
      <c r="Q559" s="381"/>
      <c r="R559" s="381"/>
      <c r="S559" s="381"/>
      <c r="T559" s="381"/>
      <c r="U559" s="381"/>
      <c r="V559" s="381"/>
      <c r="W559" s="381"/>
      <c r="X559" s="381"/>
    </row>
    <row r="560">
      <c r="A560" s="381"/>
      <c r="B560" s="381"/>
      <c r="C560" s="381"/>
      <c r="D560" s="381"/>
      <c r="E560" s="381"/>
      <c r="F560" s="381"/>
      <c r="G560" s="381"/>
      <c r="H560" s="381"/>
      <c r="I560" s="381"/>
      <c r="J560" s="381"/>
      <c r="K560" s="381"/>
      <c r="L560" s="381"/>
      <c r="M560" s="381"/>
      <c r="N560" s="381"/>
      <c r="O560" s="381"/>
      <c r="P560" s="381"/>
      <c r="Q560" s="381"/>
      <c r="R560" s="381"/>
      <c r="S560" s="381"/>
      <c r="T560" s="381"/>
      <c r="U560" s="381"/>
      <c r="V560" s="381"/>
      <c r="W560" s="381"/>
      <c r="X560" s="381"/>
    </row>
    <row r="561">
      <c r="A561" s="381"/>
      <c r="B561" s="381"/>
      <c r="C561" s="381"/>
      <c r="D561" s="381"/>
      <c r="E561" s="381"/>
      <c r="F561" s="381"/>
      <c r="G561" s="381"/>
      <c r="H561" s="381"/>
      <c r="I561" s="381"/>
      <c r="J561" s="381"/>
      <c r="K561" s="381"/>
      <c r="L561" s="381"/>
      <c r="M561" s="381"/>
      <c r="N561" s="381"/>
      <c r="O561" s="381"/>
      <c r="P561" s="381"/>
      <c r="Q561" s="381"/>
      <c r="R561" s="381"/>
      <c r="S561" s="381"/>
      <c r="T561" s="381"/>
      <c r="U561" s="381"/>
      <c r="V561" s="381"/>
      <c r="W561" s="381"/>
      <c r="X561" s="381"/>
    </row>
    <row r="562">
      <c r="A562" s="381"/>
      <c r="B562" s="381"/>
      <c r="C562" s="381"/>
      <c r="D562" s="381"/>
      <c r="E562" s="381"/>
      <c r="F562" s="381"/>
      <c r="G562" s="381"/>
      <c r="H562" s="381"/>
      <c r="I562" s="381"/>
      <c r="J562" s="381"/>
      <c r="K562" s="381"/>
      <c r="L562" s="381"/>
      <c r="M562" s="381"/>
      <c r="N562" s="381"/>
      <c r="O562" s="381"/>
      <c r="P562" s="381"/>
      <c r="Q562" s="381"/>
      <c r="R562" s="381"/>
      <c r="S562" s="381"/>
      <c r="T562" s="381"/>
      <c r="U562" s="381"/>
      <c r="V562" s="381"/>
      <c r="W562" s="381"/>
      <c r="X562" s="381"/>
    </row>
    <row r="563">
      <c r="A563" s="381"/>
      <c r="B563" s="381"/>
      <c r="C563" s="381"/>
      <c r="D563" s="381"/>
      <c r="E563" s="381"/>
      <c r="F563" s="381"/>
      <c r="G563" s="381"/>
      <c r="H563" s="381"/>
      <c r="I563" s="381"/>
      <c r="J563" s="381"/>
      <c r="K563" s="381"/>
      <c r="L563" s="381"/>
      <c r="M563" s="381"/>
      <c r="N563" s="381"/>
      <c r="O563" s="381"/>
      <c r="P563" s="381"/>
      <c r="Q563" s="381"/>
      <c r="R563" s="381"/>
      <c r="S563" s="381"/>
      <c r="T563" s="381"/>
      <c r="U563" s="381"/>
      <c r="V563" s="381"/>
      <c r="W563" s="381"/>
      <c r="X563" s="381"/>
    </row>
    <row r="564">
      <c r="A564" s="381"/>
      <c r="B564" s="381"/>
      <c r="C564" s="381"/>
      <c r="D564" s="381"/>
      <c r="E564" s="381"/>
      <c r="F564" s="381"/>
      <c r="G564" s="381"/>
      <c r="H564" s="381"/>
      <c r="I564" s="381"/>
      <c r="J564" s="381"/>
      <c r="K564" s="381"/>
      <c r="L564" s="381"/>
      <c r="M564" s="381"/>
      <c r="N564" s="381"/>
      <c r="O564" s="381"/>
      <c r="P564" s="381"/>
      <c r="Q564" s="381"/>
      <c r="R564" s="381"/>
      <c r="S564" s="381"/>
      <c r="T564" s="381"/>
      <c r="U564" s="381"/>
      <c r="V564" s="381"/>
      <c r="W564" s="381"/>
      <c r="X564" s="381"/>
    </row>
    <row r="565">
      <c r="A565" s="381"/>
      <c r="B565" s="381"/>
      <c r="C565" s="381"/>
      <c r="D565" s="381"/>
      <c r="E565" s="381"/>
      <c r="F565" s="381"/>
      <c r="G565" s="381"/>
      <c r="H565" s="381"/>
      <c r="I565" s="381"/>
      <c r="J565" s="381"/>
      <c r="K565" s="381"/>
      <c r="L565" s="381"/>
      <c r="M565" s="381"/>
      <c r="N565" s="381"/>
      <c r="O565" s="381"/>
      <c r="P565" s="381"/>
      <c r="Q565" s="381"/>
      <c r="R565" s="381"/>
      <c r="S565" s="381"/>
      <c r="T565" s="381"/>
      <c r="U565" s="381"/>
      <c r="V565" s="381"/>
      <c r="W565" s="381"/>
      <c r="X565" s="381"/>
    </row>
    <row r="566">
      <c r="A566" s="381"/>
      <c r="B566" s="381"/>
      <c r="C566" s="381"/>
      <c r="D566" s="381"/>
      <c r="E566" s="381"/>
      <c r="F566" s="381"/>
      <c r="G566" s="381"/>
      <c r="H566" s="381"/>
      <c r="I566" s="381"/>
      <c r="J566" s="381"/>
      <c r="K566" s="381"/>
      <c r="L566" s="381"/>
      <c r="M566" s="381"/>
      <c r="N566" s="381"/>
      <c r="O566" s="381"/>
      <c r="P566" s="381"/>
      <c r="Q566" s="381"/>
      <c r="R566" s="381"/>
      <c r="S566" s="381"/>
      <c r="T566" s="381"/>
      <c r="U566" s="381"/>
      <c r="V566" s="381"/>
      <c r="W566" s="381"/>
      <c r="X566" s="381"/>
    </row>
    <row r="567">
      <c r="A567" s="381"/>
      <c r="B567" s="381"/>
      <c r="C567" s="381"/>
      <c r="D567" s="381"/>
      <c r="E567" s="381"/>
      <c r="F567" s="381"/>
      <c r="G567" s="381"/>
      <c r="H567" s="381"/>
      <c r="I567" s="381"/>
      <c r="J567" s="381"/>
      <c r="K567" s="381"/>
      <c r="L567" s="381"/>
      <c r="M567" s="381"/>
      <c r="N567" s="381"/>
      <c r="O567" s="381"/>
      <c r="P567" s="381"/>
      <c r="Q567" s="381"/>
      <c r="R567" s="381"/>
      <c r="S567" s="381"/>
      <c r="T567" s="381"/>
      <c r="U567" s="381"/>
      <c r="V567" s="381"/>
      <c r="W567" s="381"/>
      <c r="X567" s="381"/>
    </row>
    <row r="568">
      <c r="A568" s="381"/>
      <c r="B568" s="381"/>
      <c r="C568" s="381"/>
      <c r="D568" s="381"/>
      <c r="E568" s="381"/>
      <c r="F568" s="381"/>
      <c r="G568" s="381"/>
      <c r="H568" s="381"/>
      <c r="I568" s="381"/>
      <c r="J568" s="381"/>
      <c r="K568" s="381"/>
      <c r="L568" s="381"/>
      <c r="M568" s="381"/>
      <c r="N568" s="381"/>
      <c r="O568" s="381"/>
      <c r="P568" s="381"/>
      <c r="Q568" s="381"/>
      <c r="R568" s="381"/>
      <c r="S568" s="381"/>
      <c r="T568" s="381"/>
      <c r="U568" s="381"/>
      <c r="V568" s="381"/>
      <c r="W568" s="381"/>
      <c r="X568" s="381"/>
    </row>
    <row r="569">
      <c r="A569" s="381"/>
      <c r="B569" s="381"/>
      <c r="C569" s="381"/>
      <c r="D569" s="381"/>
      <c r="E569" s="381"/>
      <c r="F569" s="381"/>
      <c r="G569" s="381"/>
      <c r="H569" s="381"/>
      <c r="I569" s="381"/>
      <c r="J569" s="381"/>
      <c r="K569" s="381"/>
      <c r="L569" s="381"/>
      <c r="M569" s="381"/>
      <c r="N569" s="381"/>
      <c r="O569" s="381"/>
      <c r="P569" s="381"/>
      <c r="Q569" s="381"/>
      <c r="R569" s="381"/>
      <c r="S569" s="381"/>
      <c r="T569" s="381"/>
      <c r="U569" s="381"/>
      <c r="V569" s="381"/>
      <c r="W569" s="381"/>
      <c r="X569" s="381"/>
    </row>
    <row r="570">
      <c r="A570" s="381"/>
      <c r="B570" s="381"/>
      <c r="C570" s="381"/>
      <c r="D570" s="381"/>
      <c r="E570" s="381"/>
      <c r="F570" s="381"/>
      <c r="G570" s="381"/>
      <c r="H570" s="381"/>
      <c r="I570" s="381"/>
      <c r="J570" s="381"/>
      <c r="K570" s="381"/>
      <c r="L570" s="381"/>
      <c r="M570" s="381"/>
      <c r="N570" s="381"/>
      <c r="O570" s="381"/>
      <c r="P570" s="381"/>
      <c r="Q570" s="381"/>
      <c r="R570" s="381"/>
      <c r="S570" s="381"/>
      <c r="T570" s="381"/>
      <c r="U570" s="381"/>
      <c r="V570" s="381"/>
      <c r="W570" s="381"/>
      <c r="X570" s="381"/>
    </row>
    <row r="571">
      <c r="A571" s="381"/>
      <c r="B571" s="381"/>
      <c r="C571" s="381"/>
      <c r="D571" s="381"/>
      <c r="E571" s="381"/>
      <c r="F571" s="381"/>
      <c r="G571" s="381"/>
      <c r="H571" s="381"/>
      <c r="I571" s="381"/>
      <c r="J571" s="381"/>
      <c r="K571" s="381"/>
      <c r="L571" s="381"/>
      <c r="M571" s="381"/>
      <c r="N571" s="381"/>
      <c r="O571" s="381"/>
      <c r="P571" s="381"/>
      <c r="Q571" s="381"/>
      <c r="R571" s="381"/>
      <c r="S571" s="381"/>
      <c r="T571" s="381"/>
      <c r="U571" s="381"/>
      <c r="V571" s="381"/>
      <c r="W571" s="381"/>
      <c r="X571" s="381"/>
    </row>
    <row r="572">
      <c r="A572" s="381"/>
      <c r="B572" s="381"/>
      <c r="C572" s="381"/>
      <c r="D572" s="381"/>
      <c r="E572" s="381"/>
      <c r="F572" s="381"/>
      <c r="G572" s="381"/>
      <c r="H572" s="381"/>
      <c r="I572" s="381"/>
      <c r="J572" s="381"/>
      <c r="K572" s="381"/>
      <c r="L572" s="381"/>
      <c r="M572" s="381"/>
      <c r="N572" s="381"/>
      <c r="O572" s="381"/>
      <c r="P572" s="381"/>
      <c r="Q572" s="381"/>
      <c r="R572" s="381"/>
      <c r="S572" s="381"/>
      <c r="T572" s="381"/>
      <c r="U572" s="381"/>
      <c r="V572" s="381"/>
      <c r="W572" s="381"/>
      <c r="X572" s="381"/>
    </row>
    <row r="573">
      <c r="A573" s="381"/>
      <c r="B573" s="381"/>
      <c r="C573" s="381"/>
      <c r="D573" s="381"/>
      <c r="E573" s="381"/>
      <c r="F573" s="381"/>
      <c r="G573" s="381"/>
      <c r="H573" s="381"/>
      <c r="I573" s="381"/>
      <c r="J573" s="381"/>
      <c r="K573" s="381"/>
      <c r="L573" s="381"/>
      <c r="M573" s="381"/>
      <c r="N573" s="381"/>
      <c r="O573" s="381"/>
      <c r="P573" s="381"/>
      <c r="Q573" s="381"/>
      <c r="R573" s="381"/>
      <c r="S573" s="381"/>
      <c r="T573" s="381"/>
      <c r="U573" s="381"/>
      <c r="V573" s="381"/>
      <c r="W573" s="381"/>
      <c r="X573" s="381"/>
    </row>
    <row r="574">
      <c r="A574" s="381"/>
      <c r="B574" s="381"/>
      <c r="C574" s="381"/>
      <c r="D574" s="381"/>
      <c r="E574" s="381"/>
      <c r="F574" s="381"/>
      <c r="G574" s="381"/>
      <c r="H574" s="381"/>
      <c r="I574" s="381"/>
      <c r="J574" s="381"/>
      <c r="K574" s="381"/>
      <c r="L574" s="381"/>
      <c r="M574" s="381"/>
      <c r="N574" s="381"/>
      <c r="O574" s="381"/>
      <c r="P574" s="381"/>
      <c r="Q574" s="381"/>
      <c r="R574" s="381"/>
      <c r="S574" s="381"/>
      <c r="T574" s="381"/>
      <c r="U574" s="381"/>
      <c r="V574" s="381"/>
      <c r="W574" s="381"/>
      <c r="X574" s="381"/>
    </row>
    <row r="575">
      <c r="A575" s="381"/>
      <c r="B575" s="381"/>
      <c r="C575" s="381"/>
      <c r="D575" s="381"/>
      <c r="E575" s="381"/>
      <c r="F575" s="381"/>
      <c r="G575" s="381"/>
      <c r="H575" s="381"/>
      <c r="I575" s="381"/>
      <c r="J575" s="381"/>
      <c r="K575" s="381"/>
      <c r="L575" s="381"/>
      <c r="M575" s="381"/>
      <c r="N575" s="381"/>
      <c r="O575" s="381"/>
      <c r="P575" s="381"/>
      <c r="Q575" s="381"/>
      <c r="R575" s="381"/>
      <c r="S575" s="381"/>
      <c r="T575" s="381"/>
      <c r="U575" s="381"/>
      <c r="V575" s="381"/>
      <c r="W575" s="381"/>
      <c r="X575" s="381"/>
    </row>
    <row r="576">
      <c r="A576" s="381"/>
      <c r="B576" s="381"/>
      <c r="C576" s="381"/>
      <c r="D576" s="381"/>
      <c r="E576" s="381"/>
      <c r="F576" s="381"/>
      <c r="G576" s="381"/>
      <c r="H576" s="381"/>
      <c r="I576" s="381"/>
      <c r="J576" s="381"/>
      <c r="K576" s="381"/>
      <c r="L576" s="381"/>
      <c r="M576" s="381"/>
      <c r="N576" s="381"/>
      <c r="O576" s="381"/>
      <c r="P576" s="381"/>
      <c r="Q576" s="381"/>
      <c r="R576" s="381"/>
      <c r="S576" s="381"/>
      <c r="T576" s="381"/>
      <c r="U576" s="381"/>
      <c r="V576" s="381"/>
      <c r="W576" s="381"/>
      <c r="X576" s="381"/>
    </row>
    <row r="577">
      <c r="A577" s="381"/>
      <c r="B577" s="381"/>
      <c r="C577" s="381"/>
      <c r="D577" s="381"/>
      <c r="E577" s="381"/>
      <c r="F577" s="381"/>
      <c r="G577" s="381"/>
      <c r="H577" s="381"/>
      <c r="I577" s="381"/>
      <c r="J577" s="381"/>
      <c r="K577" s="381"/>
      <c r="L577" s="381"/>
      <c r="M577" s="381"/>
      <c r="N577" s="381"/>
      <c r="O577" s="381"/>
      <c r="P577" s="381"/>
      <c r="Q577" s="381"/>
      <c r="R577" s="381"/>
      <c r="S577" s="381"/>
      <c r="T577" s="381"/>
      <c r="U577" s="381"/>
      <c r="V577" s="381"/>
      <c r="W577" s="381"/>
      <c r="X577" s="381"/>
    </row>
    <row r="578">
      <c r="A578" s="381"/>
      <c r="B578" s="381"/>
      <c r="C578" s="381"/>
      <c r="D578" s="381"/>
      <c r="E578" s="381"/>
      <c r="F578" s="381"/>
      <c r="G578" s="381"/>
      <c r="H578" s="381"/>
      <c r="I578" s="381"/>
      <c r="J578" s="381"/>
      <c r="K578" s="381"/>
      <c r="L578" s="381"/>
      <c r="M578" s="381"/>
      <c r="N578" s="381"/>
      <c r="O578" s="381"/>
      <c r="P578" s="381"/>
      <c r="Q578" s="381"/>
      <c r="R578" s="381"/>
      <c r="S578" s="381"/>
      <c r="T578" s="381"/>
      <c r="U578" s="381"/>
      <c r="V578" s="381"/>
      <c r="W578" s="381"/>
      <c r="X578" s="381"/>
    </row>
    <row r="579">
      <c r="A579" s="381"/>
      <c r="B579" s="381"/>
      <c r="C579" s="381"/>
      <c r="D579" s="381"/>
      <c r="E579" s="381"/>
      <c r="F579" s="381"/>
      <c r="G579" s="381"/>
      <c r="H579" s="381"/>
      <c r="I579" s="381"/>
      <c r="J579" s="381"/>
      <c r="K579" s="381"/>
      <c r="L579" s="381"/>
      <c r="M579" s="381"/>
      <c r="N579" s="381"/>
      <c r="O579" s="381"/>
      <c r="P579" s="381"/>
      <c r="Q579" s="381"/>
      <c r="R579" s="381"/>
      <c r="S579" s="381"/>
      <c r="T579" s="381"/>
      <c r="U579" s="381"/>
      <c r="V579" s="381"/>
      <c r="W579" s="381"/>
      <c r="X579" s="381"/>
    </row>
    <row r="580">
      <c r="A580" s="381"/>
      <c r="B580" s="381"/>
      <c r="C580" s="381"/>
      <c r="D580" s="381"/>
      <c r="E580" s="381"/>
      <c r="F580" s="381"/>
      <c r="G580" s="381"/>
      <c r="H580" s="381"/>
      <c r="I580" s="381"/>
      <c r="J580" s="381"/>
      <c r="K580" s="381"/>
      <c r="L580" s="381"/>
      <c r="M580" s="381"/>
      <c r="N580" s="381"/>
      <c r="O580" s="381"/>
      <c r="P580" s="381"/>
      <c r="Q580" s="381"/>
      <c r="R580" s="381"/>
      <c r="S580" s="381"/>
      <c r="T580" s="381"/>
      <c r="U580" s="381"/>
      <c r="V580" s="381"/>
      <c r="W580" s="381"/>
      <c r="X580" s="381"/>
    </row>
    <row r="581">
      <c r="A581" s="381"/>
      <c r="B581" s="381"/>
      <c r="C581" s="381"/>
      <c r="D581" s="381"/>
      <c r="E581" s="381"/>
      <c r="F581" s="381"/>
      <c r="G581" s="381"/>
      <c r="H581" s="381"/>
      <c r="I581" s="381"/>
      <c r="J581" s="381"/>
      <c r="K581" s="381"/>
      <c r="L581" s="381"/>
      <c r="M581" s="381"/>
      <c r="N581" s="381"/>
      <c r="O581" s="381"/>
      <c r="P581" s="381"/>
      <c r="Q581" s="381"/>
      <c r="R581" s="381"/>
      <c r="S581" s="381"/>
      <c r="T581" s="381"/>
      <c r="U581" s="381"/>
      <c r="V581" s="381"/>
      <c r="W581" s="381"/>
      <c r="X581" s="381"/>
    </row>
    <row r="582">
      <c r="A582" s="381"/>
      <c r="B582" s="381"/>
      <c r="C582" s="381"/>
      <c r="D582" s="381"/>
      <c r="E582" s="381"/>
      <c r="F582" s="381"/>
      <c r="G582" s="381"/>
      <c r="H582" s="381"/>
      <c r="I582" s="381"/>
      <c r="J582" s="381"/>
      <c r="K582" s="381"/>
      <c r="L582" s="381"/>
      <c r="M582" s="381"/>
      <c r="N582" s="381"/>
      <c r="O582" s="381"/>
      <c r="P582" s="381"/>
      <c r="Q582" s="381"/>
      <c r="R582" s="381"/>
      <c r="S582" s="381"/>
      <c r="T582" s="381"/>
      <c r="U582" s="381"/>
      <c r="V582" s="381"/>
      <c r="W582" s="381"/>
      <c r="X582" s="381"/>
    </row>
    <row r="583">
      <c r="A583" s="381"/>
      <c r="B583" s="381"/>
      <c r="C583" s="381"/>
      <c r="D583" s="381"/>
      <c r="E583" s="381"/>
      <c r="F583" s="381"/>
      <c r="G583" s="381"/>
      <c r="H583" s="381"/>
      <c r="I583" s="381"/>
      <c r="J583" s="381"/>
      <c r="K583" s="381"/>
      <c r="L583" s="381"/>
      <c r="M583" s="381"/>
      <c r="N583" s="381"/>
      <c r="O583" s="381"/>
      <c r="P583" s="381"/>
      <c r="Q583" s="381"/>
      <c r="R583" s="381"/>
      <c r="S583" s="381"/>
      <c r="T583" s="381"/>
      <c r="U583" s="381"/>
      <c r="V583" s="381"/>
      <c r="W583" s="381"/>
      <c r="X583" s="381"/>
    </row>
    <row r="584">
      <c r="A584" s="381"/>
      <c r="B584" s="381"/>
      <c r="C584" s="381"/>
      <c r="D584" s="381"/>
      <c r="E584" s="381"/>
      <c r="F584" s="381"/>
      <c r="G584" s="381"/>
      <c r="H584" s="381"/>
      <c r="I584" s="381"/>
      <c r="J584" s="381"/>
      <c r="K584" s="381"/>
      <c r="L584" s="381"/>
      <c r="M584" s="381"/>
      <c r="N584" s="381"/>
      <c r="O584" s="381"/>
      <c r="P584" s="381"/>
      <c r="Q584" s="381"/>
      <c r="R584" s="381"/>
      <c r="S584" s="381"/>
      <c r="T584" s="381"/>
      <c r="U584" s="381"/>
      <c r="V584" s="381"/>
      <c r="W584" s="381"/>
      <c r="X584" s="381"/>
    </row>
    <row r="585">
      <c r="A585" s="381"/>
      <c r="B585" s="381"/>
      <c r="C585" s="381"/>
      <c r="D585" s="381"/>
      <c r="E585" s="381"/>
      <c r="F585" s="381"/>
      <c r="G585" s="381"/>
      <c r="H585" s="381"/>
      <c r="I585" s="381"/>
      <c r="J585" s="381"/>
      <c r="K585" s="381"/>
      <c r="L585" s="381"/>
      <c r="M585" s="381"/>
      <c r="N585" s="381"/>
      <c r="O585" s="381"/>
      <c r="P585" s="381"/>
      <c r="Q585" s="381"/>
      <c r="R585" s="381"/>
      <c r="S585" s="381"/>
      <c r="T585" s="381"/>
      <c r="U585" s="381"/>
      <c r="V585" s="381"/>
      <c r="W585" s="381"/>
      <c r="X585" s="381"/>
    </row>
    <row r="586">
      <c r="A586" s="381"/>
      <c r="B586" s="381"/>
      <c r="C586" s="381"/>
      <c r="D586" s="381"/>
      <c r="E586" s="381"/>
      <c r="F586" s="381"/>
      <c r="G586" s="381"/>
      <c r="H586" s="381"/>
      <c r="I586" s="381"/>
      <c r="J586" s="381"/>
      <c r="K586" s="381"/>
      <c r="L586" s="381"/>
      <c r="M586" s="381"/>
      <c r="N586" s="381"/>
      <c r="O586" s="381"/>
      <c r="P586" s="381"/>
      <c r="Q586" s="381"/>
      <c r="R586" s="381"/>
      <c r="S586" s="381"/>
      <c r="T586" s="381"/>
      <c r="U586" s="381"/>
      <c r="V586" s="381"/>
      <c r="W586" s="381"/>
      <c r="X586" s="381"/>
    </row>
    <row r="587">
      <c r="A587" s="381"/>
      <c r="B587" s="381"/>
      <c r="C587" s="381"/>
      <c r="D587" s="381"/>
      <c r="E587" s="381"/>
      <c r="F587" s="381"/>
      <c r="G587" s="381"/>
      <c r="H587" s="381"/>
      <c r="I587" s="381"/>
      <c r="J587" s="381"/>
      <c r="K587" s="381"/>
      <c r="L587" s="381"/>
      <c r="M587" s="381"/>
      <c r="N587" s="381"/>
      <c r="O587" s="381"/>
      <c r="P587" s="381"/>
      <c r="Q587" s="381"/>
      <c r="R587" s="381"/>
      <c r="S587" s="381"/>
      <c r="T587" s="381"/>
      <c r="U587" s="381"/>
      <c r="V587" s="381"/>
      <c r="W587" s="381"/>
      <c r="X587" s="381"/>
    </row>
    <row r="588">
      <c r="A588" s="381"/>
      <c r="B588" s="381"/>
      <c r="C588" s="381"/>
      <c r="D588" s="381"/>
      <c r="E588" s="381"/>
      <c r="F588" s="381"/>
      <c r="G588" s="381"/>
      <c r="H588" s="381"/>
      <c r="I588" s="381"/>
      <c r="J588" s="381"/>
      <c r="K588" s="381"/>
      <c r="L588" s="381"/>
      <c r="M588" s="381"/>
      <c r="N588" s="381"/>
      <c r="O588" s="381"/>
      <c r="P588" s="381"/>
      <c r="Q588" s="381"/>
      <c r="R588" s="381"/>
      <c r="S588" s="381"/>
      <c r="T588" s="381"/>
      <c r="U588" s="381"/>
      <c r="V588" s="381"/>
      <c r="W588" s="381"/>
      <c r="X588" s="381"/>
    </row>
    <row r="589">
      <c r="A589" s="381"/>
      <c r="B589" s="381"/>
      <c r="C589" s="381"/>
      <c r="D589" s="381"/>
      <c r="E589" s="381"/>
      <c r="F589" s="381"/>
      <c r="G589" s="381"/>
      <c r="H589" s="381"/>
      <c r="I589" s="381"/>
      <c r="J589" s="381"/>
      <c r="K589" s="381"/>
      <c r="L589" s="381"/>
      <c r="M589" s="381"/>
      <c r="N589" s="381"/>
      <c r="O589" s="381"/>
      <c r="P589" s="381"/>
      <c r="Q589" s="381"/>
      <c r="R589" s="381"/>
      <c r="S589" s="381"/>
      <c r="T589" s="381"/>
      <c r="U589" s="381"/>
      <c r="V589" s="381"/>
      <c r="W589" s="381"/>
      <c r="X589" s="381"/>
    </row>
    <row r="590">
      <c r="A590" s="381"/>
      <c r="B590" s="381"/>
      <c r="C590" s="381"/>
      <c r="D590" s="381"/>
      <c r="E590" s="381"/>
      <c r="F590" s="381"/>
      <c r="G590" s="381"/>
      <c r="H590" s="381"/>
      <c r="I590" s="381"/>
      <c r="J590" s="381"/>
      <c r="K590" s="381"/>
      <c r="L590" s="381"/>
      <c r="M590" s="381"/>
      <c r="N590" s="381"/>
      <c r="O590" s="381"/>
      <c r="P590" s="381"/>
      <c r="Q590" s="381"/>
      <c r="R590" s="381"/>
      <c r="S590" s="381"/>
      <c r="T590" s="381"/>
      <c r="U590" s="381"/>
      <c r="V590" s="381"/>
      <c r="W590" s="381"/>
      <c r="X590" s="381"/>
    </row>
    <row r="591">
      <c r="A591" s="381"/>
      <c r="B591" s="381"/>
      <c r="C591" s="381"/>
      <c r="D591" s="381"/>
      <c r="E591" s="381"/>
      <c r="F591" s="381"/>
      <c r="G591" s="381"/>
      <c r="H591" s="381"/>
      <c r="I591" s="381"/>
      <c r="J591" s="381"/>
      <c r="K591" s="381"/>
      <c r="L591" s="381"/>
      <c r="M591" s="381"/>
      <c r="N591" s="381"/>
      <c r="O591" s="381"/>
      <c r="P591" s="381"/>
      <c r="Q591" s="381"/>
      <c r="R591" s="381"/>
      <c r="S591" s="381"/>
      <c r="T591" s="381"/>
      <c r="U591" s="381"/>
      <c r="V591" s="381"/>
      <c r="W591" s="381"/>
      <c r="X591" s="381"/>
    </row>
    <row r="592">
      <c r="A592" s="381"/>
      <c r="B592" s="381"/>
      <c r="C592" s="381"/>
      <c r="D592" s="381"/>
      <c r="E592" s="381"/>
      <c r="F592" s="381"/>
      <c r="G592" s="381"/>
      <c r="H592" s="381"/>
      <c r="I592" s="381"/>
      <c r="J592" s="381"/>
      <c r="K592" s="381"/>
      <c r="L592" s="381"/>
      <c r="M592" s="381"/>
      <c r="N592" s="381"/>
      <c r="O592" s="381"/>
      <c r="P592" s="381"/>
      <c r="Q592" s="381"/>
      <c r="R592" s="381"/>
      <c r="S592" s="381"/>
      <c r="T592" s="381"/>
      <c r="U592" s="381"/>
      <c r="V592" s="381"/>
      <c r="W592" s="381"/>
      <c r="X592" s="381"/>
    </row>
    <row r="593">
      <c r="A593" s="381"/>
      <c r="B593" s="381"/>
      <c r="C593" s="381"/>
      <c r="D593" s="381"/>
      <c r="E593" s="381"/>
      <c r="F593" s="381"/>
      <c r="G593" s="381"/>
      <c r="H593" s="381"/>
      <c r="I593" s="381"/>
      <c r="J593" s="381"/>
      <c r="K593" s="381"/>
      <c r="L593" s="381"/>
      <c r="M593" s="381"/>
      <c r="N593" s="381"/>
      <c r="O593" s="381"/>
      <c r="P593" s="381"/>
      <c r="Q593" s="381"/>
      <c r="R593" s="381"/>
      <c r="S593" s="381"/>
      <c r="T593" s="381"/>
      <c r="U593" s="381"/>
      <c r="V593" s="381"/>
      <c r="W593" s="381"/>
      <c r="X593" s="381"/>
    </row>
    <row r="594">
      <c r="A594" s="381"/>
      <c r="B594" s="381"/>
      <c r="C594" s="381"/>
      <c r="D594" s="381"/>
      <c r="E594" s="381"/>
      <c r="F594" s="381"/>
      <c r="G594" s="381"/>
      <c r="H594" s="381"/>
      <c r="I594" s="381"/>
      <c r="J594" s="381"/>
      <c r="K594" s="381"/>
      <c r="L594" s="381"/>
      <c r="M594" s="381"/>
      <c r="N594" s="381"/>
      <c r="O594" s="381"/>
      <c r="P594" s="381"/>
      <c r="Q594" s="381"/>
      <c r="R594" s="381"/>
      <c r="S594" s="381"/>
      <c r="T594" s="381"/>
      <c r="U594" s="381"/>
      <c r="V594" s="381"/>
      <c r="W594" s="381"/>
      <c r="X594" s="381"/>
    </row>
    <row r="595">
      <c r="A595" s="381"/>
      <c r="B595" s="381"/>
      <c r="C595" s="381"/>
      <c r="D595" s="381"/>
      <c r="E595" s="381"/>
      <c r="F595" s="381"/>
      <c r="G595" s="381"/>
      <c r="H595" s="381"/>
      <c r="I595" s="381"/>
      <c r="J595" s="381"/>
      <c r="K595" s="381"/>
      <c r="L595" s="381"/>
      <c r="M595" s="381"/>
      <c r="N595" s="381"/>
      <c r="O595" s="381"/>
      <c r="P595" s="381"/>
      <c r="Q595" s="381"/>
      <c r="R595" s="381"/>
      <c r="S595" s="381"/>
      <c r="T595" s="381"/>
      <c r="U595" s="381"/>
      <c r="V595" s="381"/>
      <c r="W595" s="381"/>
      <c r="X595" s="381"/>
    </row>
    <row r="596">
      <c r="A596" s="381"/>
      <c r="B596" s="381"/>
      <c r="C596" s="381"/>
      <c r="D596" s="381"/>
      <c r="E596" s="381"/>
      <c r="F596" s="381"/>
      <c r="G596" s="381"/>
      <c r="H596" s="381"/>
      <c r="I596" s="381"/>
      <c r="J596" s="381"/>
      <c r="K596" s="381"/>
      <c r="L596" s="381"/>
      <c r="M596" s="381"/>
      <c r="N596" s="381"/>
      <c r="O596" s="381"/>
      <c r="P596" s="381"/>
      <c r="Q596" s="381"/>
      <c r="R596" s="381"/>
      <c r="S596" s="381"/>
      <c r="T596" s="381"/>
      <c r="U596" s="381"/>
      <c r="V596" s="381"/>
      <c r="W596" s="381"/>
      <c r="X596" s="381"/>
    </row>
    <row r="597">
      <c r="A597" s="381"/>
      <c r="B597" s="381"/>
      <c r="C597" s="381"/>
      <c r="D597" s="381"/>
      <c r="E597" s="381"/>
      <c r="F597" s="381"/>
      <c r="G597" s="381"/>
      <c r="H597" s="381"/>
      <c r="I597" s="381"/>
      <c r="J597" s="381"/>
      <c r="K597" s="381"/>
      <c r="L597" s="381"/>
      <c r="M597" s="381"/>
      <c r="N597" s="381"/>
      <c r="O597" s="381"/>
      <c r="P597" s="381"/>
      <c r="Q597" s="381"/>
      <c r="R597" s="381"/>
      <c r="S597" s="381"/>
      <c r="T597" s="381"/>
      <c r="U597" s="381"/>
      <c r="V597" s="381"/>
      <c r="W597" s="381"/>
      <c r="X597" s="381"/>
    </row>
    <row r="598">
      <c r="A598" s="381"/>
      <c r="B598" s="381"/>
      <c r="C598" s="381"/>
      <c r="D598" s="381"/>
      <c r="E598" s="381"/>
      <c r="F598" s="381"/>
      <c r="G598" s="381"/>
      <c r="H598" s="381"/>
      <c r="I598" s="381"/>
      <c r="J598" s="381"/>
      <c r="K598" s="381"/>
      <c r="L598" s="381"/>
      <c r="M598" s="381"/>
      <c r="N598" s="381"/>
      <c r="O598" s="381"/>
      <c r="P598" s="381"/>
      <c r="Q598" s="381"/>
      <c r="R598" s="381"/>
      <c r="S598" s="381"/>
      <c r="T598" s="381"/>
      <c r="U598" s="381"/>
      <c r="V598" s="381"/>
      <c r="W598" s="381"/>
      <c r="X598" s="381"/>
    </row>
    <row r="599">
      <c r="A599" s="381"/>
      <c r="B599" s="381"/>
      <c r="C599" s="381"/>
      <c r="D599" s="381"/>
      <c r="E599" s="381"/>
      <c r="F599" s="381"/>
      <c r="G599" s="381"/>
      <c r="H599" s="381"/>
      <c r="I599" s="381"/>
      <c r="J599" s="381"/>
      <c r="K599" s="381"/>
      <c r="L599" s="381"/>
      <c r="M599" s="381"/>
      <c r="N599" s="381"/>
      <c r="O599" s="381"/>
      <c r="P599" s="381"/>
      <c r="Q599" s="381"/>
      <c r="R599" s="381"/>
      <c r="S599" s="381"/>
      <c r="T599" s="381"/>
      <c r="U599" s="381"/>
      <c r="V599" s="381"/>
      <c r="W599" s="381"/>
      <c r="X599" s="381"/>
    </row>
    <row r="600">
      <c r="A600" s="381"/>
      <c r="B600" s="381"/>
      <c r="C600" s="381"/>
      <c r="D600" s="381"/>
      <c r="E600" s="381"/>
      <c r="F600" s="381"/>
      <c r="G600" s="381"/>
      <c r="H600" s="381"/>
      <c r="I600" s="381"/>
      <c r="J600" s="381"/>
      <c r="K600" s="381"/>
      <c r="L600" s="381"/>
      <c r="M600" s="381"/>
      <c r="N600" s="381"/>
      <c r="O600" s="381"/>
      <c r="P600" s="381"/>
      <c r="Q600" s="381"/>
      <c r="R600" s="381"/>
      <c r="S600" s="381"/>
      <c r="T600" s="381"/>
      <c r="U600" s="381"/>
      <c r="V600" s="381"/>
      <c r="W600" s="381"/>
      <c r="X600" s="381"/>
    </row>
    <row r="601">
      <c r="A601" s="381"/>
      <c r="B601" s="381"/>
      <c r="C601" s="381"/>
      <c r="D601" s="381"/>
      <c r="E601" s="381"/>
      <c r="F601" s="381"/>
      <c r="G601" s="381"/>
      <c r="H601" s="381"/>
      <c r="I601" s="381"/>
      <c r="J601" s="381"/>
      <c r="K601" s="381"/>
      <c r="L601" s="381"/>
      <c r="M601" s="381"/>
      <c r="N601" s="381"/>
      <c r="O601" s="381"/>
      <c r="P601" s="381"/>
      <c r="Q601" s="381"/>
      <c r="R601" s="381"/>
      <c r="S601" s="381"/>
      <c r="T601" s="381"/>
      <c r="U601" s="381"/>
      <c r="V601" s="381"/>
      <c r="W601" s="381"/>
      <c r="X601" s="381"/>
    </row>
    <row r="602">
      <c r="A602" s="381"/>
      <c r="B602" s="381"/>
      <c r="C602" s="381"/>
      <c r="D602" s="381"/>
      <c r="E602" s="381"/>
      <c r="F602" s="381"/>
      <c r="G602" s="381"/>
      <c r="H602" s="381"/>
      <c r="I602" s="381"/>
      <c r="J602" s="381"/>
      <c r="K602" s="381"/>
      <c r="L602" s="381"/>
      <c r="M602" s="381"/>
      <c r="N602" s="381"/>
      <c r="O602" s="381"/>
      <c r="P602" s="381"/>
      <c r="Q602" s="381"/>
      <c r="R602" s="381"/>
      <c r="S602" s="381"/>
      <c r="T602" s="381"/>
      <c r="U602" s="381"/>
      <c r="V602" s="381"/>
      <c r="W602" s="381"/>
      <c r="X602" s="381"/>
    </row>
    <row r="603">
      <c r="A603" s="381"/>
      <c r="B603" s="381"/>
      <c r="C603" s="381"/>
      <c r="D603" s="381"/>
      <c r="E603" s="381"/>
      <c r="F603" s="381"/>
      <c r="G603" s="381"/>
      <c r="H603" s="381"/>
      <c r="I603" s="381"/>
      <c r="J603" s="381"/>
      <c r="K603" s="381"/>
      <c r="L603" s="381"/>
      <c r="M603" s="381"/>
      <c r="N603" s="381"/>
      <c r="O603" s="381"/>
      <c r="P603" s="381"/>
      <c r="Q603" s="381"/>
      <c r="R603" s="381"/>
      <c r="S603" s="381"/>
      <c r="T603" s="381"/>
      <c r="U603" s="381"/>
      <c r="V603" s="381"/>
      <c r="W603" s="381"/>
      <c r="X603" s="381"/>
    </row>
    <row r="604">
      <c r="A604" s="381"/>
      <c r="B604" s="381"/>
      <c r="C604" s="381"/>
      <c r="D604" s="381"/>
      <c r="E604" s="381"/>
      <c r="F604" s="381"/>
      <c r="G604" s="381"/>
      <c r="H604" s="381"/>
      <c r="I604" s="381"/>
      <c r="J604" s="381"/>
      <c r="K604" s="381"/>
      <c r="L604" s="381"/>
      <c r="M604" s="381"/>
      <c r="N604" s="381"/>
      <c r="O604" s="381"/>
      <c r="P604" s="381"/>
      <c r="Q604" s="381"/>
      <c r="R604" s="381"/>
      <c r="S604" s="381"/>
      <c r="T604" s="381"/>
      <c r="U604" s="381"/>
      <c r="V604" s="381"/>
      <c r="W604" s="381"/>
      <c r="X604" s="381"/>
    </row>
    <row r="605">
      <c r="A605" s="381"/>
      <c r="B605" s="381"/>
      <c r="C605" s="381"/>
      <c r="D605" s="381"/>
      <c r="E605" s="381"/>
      <c r="F605" s="381"/>
      <c r="G605" s="381"/>
      <c r="H605" s="381"/>
      <c r="I605" s="381"/>
      <c r="J605" s="381"/>
      <c r="K605" s="381"/>
      <c r="L605" s="381"/>
      <c r="M605" s="381"/>
      <c r="N605" s="381"/>
      <c r="O605" s="381"/>
      <c r="P605" s="381"/>
      <c r="Q605" s="381"/>
      <c r="R605" s="381"/>
      <c r="S605" s="381"/>
      <c r="T605" s="381"/>
      <c r="U605" s="381"/>
      <c r="V605" s="381"/>
      <c r="W605" s="381"/>
      <c r="X605" s="381"/>
    </row>
    <row r="606">
      <c r="A606" s="381"/>
      <c r="B606" s="381"/>
      <c r="C606" s="381"/>
      <c r="D606" s="381"/>
      <c r="E606" s="381"/>
      <c r="F606" s="381"/>
      <c r="G606" s="381"/>
      <c r="H606" s="381"/>
      <c r="I606" s="381"/>
      <c r="J606" s="381"/>
      <c r="K606" s="381"/>
      <c r="L606" s="381"/>
      <c r="M606" s="381"/>
      <c r="N606" s="381"/>
      <c r="O606" s="381"/>
      <c r="P606" s="381"/>
      <c r="Q606" s="381"/>
      <c r="R606" s="381"/>
      <c r="S606" s="381"/>
      <c r="T606" s="381"/>
      <c r="U606" s="381"/>
      <c r="V606" s="381"/>
      <c r="W606" s="381"/>
      <c r="X606" s="381"/>
    </row>
    <row r="607">
      <c r="A607" s="381"/>
      <c r="B607" s="381"/>
      <c r="C607" s="381"/>
      <c r="D607" s="381"/>
      <c r="E607" s="381"/>
      <c r="F607" s="381"/>
      <c r="G607" s="381"/>
      <c r="H607" s="381"/>
      <c r="I607" s="381"/>
      <c r="J607" s="381"/>
      <c r="K607" s="381"/>
      <c r="L607" s="381"/>
      <c r="M607" s="381"/>
      <c r="N607" s="381"/>
      <c r="O607" s="381"/>
      <c r="P607" s="381"/>
      <c r="Q607" s="381"/>
      <c r="R607" s="381"/>
      <c r="S607" s="381"/>
      <c r="T607" s="381"/>
      <c r="U607" s="381"/>
      <c r="V607" s="381"/>
      <c r="W607" s="381"/>
      <c r="X607" s="381"/>
    </row>
    <row r="608">
      <c r="A608" s="381"/>
      <c r="B608" s="381"/>
      <c r="C608" s="381"/>
      <c r="D608" s="381"/>
      <c r="E608" s="381"/>
      <c r="F608" s="381"/>
      <c r="G608" s="381"/>
      <c r="H608" s="381"/>
      <c r="I608" s="381"/>
      <c r="J608" s="381"/>
      <c r="K608" s="381"/>
      <c r="L608" s="381"/>
      <c r="M608" s="381"/>
      <c r="N608" s="381"/>
      <c r="O608" s="381"/>
      <c r="P608" s="381"/>
      <c r="Q608" s="381"/>
      <c r="R608" s="381"/>
      <c r="S608" s="381"/>
      <c r="T608" s="381"/>
      <c r="U608" s="381"/>
      <c r="V608" s="381"/>
      <c r="W608" s="381"/>
      <c r="X608" s="381"/>
    </row>
    <row r="609">
      <c r="A609" s="381"/>
      <c r="B609" s="381"/>
      <c r="C609" s="381"/>
      <c r="D609" s="381"/>
      <c r="E609" s="381"/>
      <c r="F609" s="381"/>
      <c r="G609" s="381"/>
      <c r="H609" s="381"/>
      <c r="I609" s="381"/>
      <c r="J609" s="381"/>
      <c r="K609" s="381"/>
      <c r="L609" s="381"/>
      <c r="M609" s="381"/>
      <c r="N609" s="381"/>
      <c r="O609" s="381"/>
      <c r="P609" s="381"/>
      <c r="Q609" s="381"/>
      <c r="R609" s="381"/>
      <c r="S609" s="381"/>
      <c r="T609" s="381"/>
      <c r="U609" s="381"/>
      <c r="V609" s="381"/>
      <c r="W609" s="381"/>
      <c r="X609" s="381"/>
    </row>
    <row r="610">
      <c r="A610" s="381"/>
      <c r="B610" s="381"/>
      <c r="C610" s="381"/>
      <c r="D610" s="381"/>
      <c r="E610" s="381"/>
      <c r="F610" s="381"/>
      <c r="G610" s="381"/>
      <c r="H610" s="381"/>
      <c r="I610" s="381"/>
      <c r="J610" s="381"/>
      <c r="K610" s="381"/>
      <c r="L610" s="381"/>
      <c r="M610" s="381"/>
      <c r="N610" s="381"/>
      <c r="O610" s="381"/>
      <c r="P610" s="381"/>
      <c r="Q610" s="381"/>
      <c r="R610" s="381"/>
      <c r="S610" s="381"/>
      <c r="T610" s="381"/>
      <c r="U610" s="381"/>
      <c r="V610" s="381"/>
      <c r="W610" s="381"/>
      <c r="X610" s="381"/>
    </row>
    <row r="611">
      <c r="A611" s="381"/>
      <c r="B611" s="381"/>
      <c r="C611" s="381"/>
      <c r="D611" s="381"/>
      <c r="E611" s="381"/>
      <c r="F611" s="381"/>
      <c r="G611" s="381"/>
      <c r="H611" s="381"/>
      <c r="I611" s="381"/>
      <c r="J611" s="381"/>
      <c r="K611" s="381"/>
      <c r="L611" s="381"/>
      <c r="M611" s="381"/>
      <c r="N611" s="381"/>
      <c r="O611" s="381"/>
      <c r="P611" s="381"/>
      <c r="Q611" s="381"/>
      <c r="R611" s="381"/>
      <c r="S611" s="381"/>
      <c r="T611" s="381"/>
      <c r="U611" s="381"/>
      <c r="V611" s="381"/>
      <c r="W611" s="381"/>
      <c r="X611" s="381"/>
    </row>
    <row r="612">
      <c r="A612" s="381"/>
      <c r="B612" s="381"/>
      <c r="C612" s="381"/>
      <c r="D612" s="381"/>
      <c r="E612" s="381"/>
      <c r="F612" s="381"/>
      <c r="G612" s="381"/>
      <c r="H612" s="381"/>
      <c r="I612" s="381"/>
      <c r="J612" s="381"/>
      <c r="K612" s="381"/>
      <c r="L612" s="381"/>
      <c r="M612" s="381"/>
      <c r="N612" s="381"/>
      <c r="O612" s="381"/>
      <c r="P612" s="381"/>
      <c r="Q612" s="381"/>
      <c r="R612" s="381"/>
      <c r="S612" s="381"/>
      <c r="T612" s="381"/>
      <c r="U612" s="381"/>
      <c r="V612" s="381"/>
      <c r="W612" s="381"/>
      <c r="X612" s="381"/>
    </row>
    <row r="613">
      <c r="A613" s="381"/>
      <c r="B613" s="381"/>
      <c r="C613" s="381"/>
      <c r="D613" s="381"/>
      <c r="E613" s="381"/>
      <c r="F613" s="381"/>
      <c r="G613" s="381"/>
      <c r="H613" s="381"/>
      <c r="I613" s="381"/>
      <c r="J613" s="381"/>
      <c r="K613" s="381"/>
      <c r="L613" s="381"/>
      <c r="M613" s="381"/>
      <c r="N613" s="381"/>
      <c r="O613" s="381"/>
      <c r="P613" s="381"/>
      <c r="Q613" s="381"/>
      <c r="R613" s="381"/>
      <c r="S613" s="381"/>
      <c r="T613" s="381"/>
      <c r="U613" s="381"/>
      <c r="V613" s="381"/>
      <c r="W613" s="381"/>
      <c r="X613" s="381"/>
    </row>
    <row r="614">
      <c r="A614" s="381"/>
      <c r="B614" s="381"/>
      <c r="C614" s="381"/>
      <c r="D614" s="381"/>
      <c r="E614" s="381"/>
      <c r="F614" s="381"/>
      <c r="G614" s="381"/>
      <c r="H614" s="381"/>
      <c r="I614" s="381"/>
      <c r="J614" s="381"/>
      <c r="K614" s="381"/>
      <c r="L614" s="381"/>
      <c r="M614" s="381"/>
      <c r="N614" s="381"/>
      <c r="O614" s="381"/>
      <c r="P614" s="381"/>
      <c r="Q614" s="381"/>
      <c r="R614" s="381"/>
      <c r="S614" s="381"/>
      <c r="T614" s="381"/>
      <c r="U614" s="381"/>
      <c r="V614" s="381"/>
      <c r="W614" s="381"/>
      <c r="X614" s="381"/>
    </row>
    <row r="615">
      <c r="A615" s="381"/>
      <c r="B615" s="381"/>
      <c r="C615" s="381"/>
      <c r="D615" s="381"/>
      <c r="E615" s="381"/>
      <c r="F615" s="381"/>
      <c r="G615" s="381"/>
      <c r="H615" s="381"/>
      <c r="I615" s="381"/>
      <c r="J615" s="381"/>
      <c r="K615" s="381"/>
      <c r="L615" s="381"/>
      <c r="M615" s="381"/>
      <c r="N615" s="381"/>
      <c r="O615" s="381"/>
      <c r="P615" s="381"/>
      <c r="Q615" s="381"/>
      <c r="R615" s="381"/>
      <c r="S615" s="381"/>
      <c r="T615" s="381"/>
      <c r="U615" s="381"/>
      <c r="V615" s="381"/>
      <c r="W615" s="381"/>
      <c r="X615" s="381"/>
    </row>
    <row r="616">
      <c r="A616" s="381"/>
      <c r="B616" s="381"/>
      <c r="C616" s="381"/>
      <c r="D616" s="381"/>
      <c r="E616" s="381"/>
      <c r="F616" s="381"/>
      <c r="G616" s="381"/>
      <c r="H616" s="381"/>
      <c r="I616" s="381"/>
      <c r="J616" s="381"/>
      <c r="K616" s="381"/>
      <c r="L616" s="381"/>
      <c r="M616" s="381"/>
      <c r="N616" s="381"/>
      <c r="O616" s="381"/>
      <c r="P616" s="381"/>
      <c r="Q616" s="381"/>
      <c r="R616" s="381"/>
      <c r="S616" s="381"/>
      <c r="T616" s="381"/>
      <c r="U616" s="381"/>
      <c r="V616" s="381"/>
      <c r="W616" s="381"/>
      <c r="X616" s="381"/>
    </row>
    <row r="617">
      <c r="A617" s="381"/>
      <c r="B617" s="381"/>
      <c r="C617" s="381"/>
      <c r="D617" s="381"/>
      <c r="E617" s="381"/>
      <c r="F617" s="381"/>
      <c r="G617" s="381"/>
      <c r="H617" s="381"/>
      <c r="I617" s="381"/>
      <c r="J617" s="381"/>
      <c r="K617" s="381"/>
      <c r="L617" s="381"/>
      <c r="M617" s="381"/>
      <c r="N617" s="381"/>
      <c r="O617" s="381"/>
      <c r="P617" s="381"/>
      <c r="Q617" s="381"/>
      <c r="R617" s="381"/>
      <c r="S617" s="381"/>
      <c r="T617" s="381"/>
      <c r="U617" s="381"/>
      <c r="V617" s="381"/>
      <c r="W617" s="381"/>
      <c r="X617" s="381"/>
    </row>
    <row r="618">
      <c r="A618" s="381"/>
      <c r="B618" s="381"/>
      <c r="C618" s="381"/>
      <c r="D618" s="381"/>
      <c r="E618" s="381"/>
      <c r="F618" s="381"/>
      <c r="G618" s="381"/>
      <c r="H618" s="381"/>
      <c r="I618" s="381"/>
      <c r="J618" s="381"/>
      <c r="K618" s="381"/>
      <c r="L618" s="381"/>
      <c r="M618" s="381"/>
      <c r="N618" s="381"/>
      <c r="O618" s="381"/>
      <c r="P618" s="381"/>
      <c r="Q618" s="381"/>
      <c r="R618" s="381"/>
      <c r="S618" s="381"/>
      <c r="T618" s="381"/>
      <c r="U618" s="381"/>
      <c r="V618" s="381"/>
      <c r="W618" s="381"/>
      <c r="X618" s="381"/>
    </row>
    <row r="619">
      <c r="A619" s="381"/>
      <c r="B619" s="381"/>
      <c r="C619" s="381"/>
      <c r="D619" s="381"/>
      <c r="E619" s="381"/>
      <c r="F619" s="381"/>
      <c r="G619" s="381"/>
      <c r="H619" s="381"/>
      <c r="I619" s="381"/>
      <c r="J619" s="381"/>
      <c r="K619" s="381"/>
      <c r="L619" s="381"/>
      <c r="M619" s="381"/>
      <c r="N619" s="381"/>
      <c r="O619" s="381"/>
      <c r="P619" s="381"/>
      <c r="Q619" s="381"/>
      <c r="R619" s="381"/>
      <c r="S619" s="381"/>
      <c r="T619" s="381"/>
      <c r="U619" s="381"/>
      <c r="V619" s="381"/>
      <c r="W619" s="381"/>
      <c r="X619" s="381"/>
    </row>
    <row r="620">
      <c r="A620" s="381"/>
      <c r="B620" s="381"/>
      <c r="C620" s="381"/>
      <c r="D620" s="381"/>
      <c r="E620" s="381"/>
      <c r="F620" s="381"/>
      <c r="G620" s="381"/>
      <c r="H620" s="381"/>
      <c r="I620" s="381"/>
      <c r="J620" s="381"/>
      <c r="K620" s="381"/>
      <c r="L620" s="381"/>
      <c r="M620" s="381"/>
      <c r="N620" s="381"/>
      <c r="O620" s="381"/>
      <c r="P620" s="381"/>
      <c r="Q620" s="381"/>
      <c r="R620" s="381"/>
      <c r="S620" s="381"/>
      <c r="T620" s="381"/>
      <c r="U620" s="381"/>
      <c r="V620" s="381"/>
      <c r="W620" s="381"/>
      <c r="X620" s="381"/>
    </row>
    <row r="621">
      <c r="A621" s="381"/>
      <c r="B621" s="381"/>
      <c r="C621" s="381"/>
      <c r="D621" s="381"/>
      <c r="E621" s="381"/>
      <c r="F621" s="381"/>
      <c r="G621" s="381"/>
      <c r="H621" s="381"/>
      <c r="I621" s="381"/>
      <c r="J621" s="381"/>
      <c r="K621" s="381"/>
      <c r="L621" s="381"/>
      <c r="M621" s="381"/>
      <c r="N621" s="381"/>
      <c r="O621" s="381"/>
      <c r="P621" s="381"/>
      <c r="Q621" s="381"/>
      <c r="R621" s="381"/>
      <c r="S621" s="381"/>
      <c r="T621" s="381"/>
      <c r="U621" s="381"/>
      <c r="V621" s="381"/>
      <c r="W621" s="381"/>
      <c r="X621" s="381"/>
    </row>
    <row r="622">
      <c r="A622" s="381"/>
      <c r="B622" s="381"/>
      <c r="C622" s="381"/>
      <c r="D622" s="381"/>
      <c r="E622" s="381"/>
      <c r="F622" s="381"/>
      <c r="G622" s="381"/>
      <c r="H622" s="381"/>
      <c r="I622" s="381"/>
      <c r="J622" s="381"/>
      <c r="K622" s="381"/>
      <c r="L622" s="381"/>
      <c r="M622" s="381"/>
      <c r="N622" s="381"/>
      <c r="O622" s="381"/>
      <c r="P622" s="381"/>
      <c r="Q622" s="381"/>
      <c r="R622" s="381"/>
      <c r="S622" s="381"/>
      <c r="T622" s="381"/>
      <c r="U622" s="381"/>
      <c r="V622" s="381"/>
      <c r="W622" s="381"/>
      <c r="X622" s="381"/>
    </row>
    <row r="623">
      <c r="A623" s="381"/>
      <c r="B623" s="381"/>
      <c r="C623" s="381"/>
      <c r="D623" s="381"/>
      <c r="E623" s="381"/>
      <c r="F623" s="381"/>
      <c r="G623" s="381"/>
      <c r="H623" s="381"/>
      <c r="I623" s="381"/>
      <c r="J623" s="381"/>
      <c r="K623" s="381"/>
      <c r="L623" s="381"/>
      <c r="M623" s="381"/>
      <c r="N623" s="381"/>
      <c r="O623" s="381"/>
      <c r="P623" s="381"/>
      <c r="Q623" s="381"/>
      <c r="R623" s="381"/>
      <c r="S623" s="381"/>
      <c r="T623" s="381"/>
      <c r="U623" s="381"/>
      <c r="V623" s="381"/>
      <c r="W623" s="381"/>
      <c r="X623" s="381"/>
    </row>
    <row r="624">
      <c r="A624" s="381"/>
      <c r="B624" s="381"/>
      <c r="C624" s="381"/>
      <c r="D624" s="381"/>
      <c r="E624" s="381"/>
      <c r="F624" s="381"/>
      <c r="G624" s="381"/>
      <c r="H624" s="381"/>
      <c r="I624" s="381"/>
      <c r="J624" s="381"/>
      <c r="K624" s="381"/>
      <c r="L624" s="381"/>
      <c r="M624" s="381"/>
      <c r="N624" s="381"/>
      <c r="O624" s="381"/>
      <c r="P624" s="381"/>
      <c r="Q624" s="381"/>
      <c r="R624" s="381"/>
      <c r="S624" s="381"/>
      <c r="T624" s="381"/>
      <c r="U624" s="381"/>
      <c r="V624" s="381"/>
      <c r="W624" s="381"/>
      <c r="X624" s="381"/>
    </row>
    <row r="625">
      <c r="A625" s="381"/>
      <c r="B625" s="381"/>
      <c r="C625" s="381"/>
      <c r="D625" s="381"/>
      <c r="E625" s="381"/>
      <c r="F625" s="381"/>
      <c r="G625" s="381"/>
      <c r="H625" s="381"/>
      <c r="I625" s="381"/>
      <c r="J625" s="381"/>
      <c r="K625" s="381"/>
      <c r="L625" s="381"/>
      <c r="M625" s="381"/>
      <c r="N625" s="381"/>
      <c r="O625" s="381"/>
      <c r="P625" s="381"/>
      <c r="Q625" s="381"/>
      <c r="R625" s="381"/>
      <c r="S625" s="381"/>
      <c r="T625" s="381"/>
      <c r="U625" s="381"/>
      <c r="V625" s="381"/>
      <c r="W625" s="381"/>
      <c r="X625" s="381"/>
    </row>
    <row r="626">
      <c r="A626" s="381"/>
      <c r="B626" s="381"/>
      <c r="C626" s="381"/>
      <c r="D626" s="381"/>
      <c r="E626" s="381"/>
      <c r="F626" s="381"/>
      <c r="G626" s="381"/>
      <c r="H626" s="381"/>
      <c r="I626" s="381"/>
      <c r="J626" s="381"/>
      <c r="K626" s="381"/>
      <c r="L626" s="381"/>
      <c r="M626" s="381"/>
      <c r="N626" s="381"/>
      <c r="O626" s="381"/>
      <c r="P626" s="381"/>
      <c r="Q626" s="381"/>
      <c r="R626" s="381"/>
      <c r="S626" s="381"/>
      <c r="T626" s="381"/>
      <c r="U626" s="381"/>
      <c r="V626" s="381"/>
      <c r="W626" s="381"/>
      <c r="X626" s="381"/>
    </row>
    <row r="627">
      <c r="A627" s="381"/>
      <c r="B627" s="381"/>
      <c r="C627" s="381"/>
      <c r="D627" s="381"/>
      <c r="E627" s="381"/>
      <c r="F627" s="381"/>
      <c r="G627" s="381"/>
      <c r="H627" s="381"/>
      <c r="I627" s="381"/>
      <c r="J627" s="381"/>
      <c r="K627" s="381"/>
      <c r="L627" s="381"/>
      <c r="M627" s="381"/>
      <c r="N627" s="381"/>
      <c r="O627" s="381"/>
      <c r="P627" s="381"/>
      <c r="Q627" s="381"/>
      <c r="R627" s="381"/>
      <c r="S627" s="381"/>
      <c r="T627" s="381"/>
      <c r="U627" s="381"/>
      <c r="V627" s="381"/>
      <c r="W627" s="381"/>
      <c r="X627" s="381"/>
    </row>
    <row r="628">
      <c r="A628" s="381"/>
      <c r="B628" s="381"/>
      <c r="C628" s="381"/>
      <c r="D628" s="381"/>
      <c r="E628" s="381"/>
      <c r="F628" s="381"/>
      <c r="G628" s="381"/>
      <c r="H628" s="381"/>
      <c r="I628" s="381"/>
      <c r="J628" s="381"/>
      <c r="K628" s="381"/>
      <c r="L628" s="381"/>
      <c r="M628" s="381"/>
      <c r="N628" s="381"/>
      <c r="O628" s="381"/>
      <c r="P628" s="381"/>
      <c r="Q628" s="381"/>
      <c r="R628" s="381"/>
      <c r="S628" s="381"/>
      <c r="T628" s="381"/>
      <c r="U628" s="381"/>
      <c r="V628" s="381"/>
      <c r="W628" s="381"/>
      <c r="X628" s="381"/>
    </row>
    <row r="629">
      <c r="A629" s="381"/>
      <c r="B629" s="381"/>
      <c r="C629" s="381"/>
      <c r="D629" s="381"/>
      <c r="E629" s="381"/>
      <c r="F629" s="381"/>
      <c r="G629" s="381"/>
      <c r="H629" s="381"/>
      <c r="I629" s="381"/>
      <c r="J629" s="381"/>
      <c r="K629" s="381"/>
      <c r="L629" s="381"/>
      <c r="M629" s="381"/>
      <c r="N629" s="381"/>
      <c r="O629" s="381"/>
      <c r="P629" s="381"/>
      <c r="Q629" s="381"/>
      <c r="R629" s="381"/>
      <c r="S629" s="381"/>
      <c r="T629" s="381"/>
      <c r="U629" s="381"/>
      <c r="V629" s="381"/>
      <c r="W629" s="381"/>
      <c r="X629" s="381"/>
    </row>
    <row r="630">
      <c r="A630" s="381"/>
      <c r="B630" s="381"/>
      <c r="C630" s="381"/>
      <c r="D630" s="381"/>
      <c r="E630" s="381"/>
      <c r="F630" s="381"/>
      <c r="G630" s="381"/>
      <c r="H630" s="381"/>
      <c r="I630" s="381"/>
      <c r="J630" s="381"/>
      <c r="K630" s="381"/>
      <c r="L630" s="381"/>
      <c r="M630" s="381"/>
      <c r="N630" s="381"/>
      <c r="O630" s="381"/>
      <c r="P630" s="381"/>
      <c r="Q630" s="381"/>
      <c r="R630" s="381"/>
      <c r="S630" s="381"/>
      <c r="T630" s="381"/>
      <c r="U630" s="381"/>
      <c r="V630" s="381"/>
      <c r="W630" s="381"/>
      <c r="X630" s="381"/>
    </row>
    <row r="631">
      <c r="A631" s="381"/>
      <c r="B631" s="381"/>
      <c r="C631" s="381"/>
      <c r="D631" s="381"/>
      <c r="E631" s="381"/>
      <c r="F631" s="381"/>
      <c r="G631" s="381"/>
      <c r="H631" s="381"/>
      <c r="I631" s="381"/>
      <c r="J631" s="381"/>
      <c r="K631" s="381"/>
      <c r="L631" s="381"/>
      <c r="M631" s="381"/>
      <c r="N631" s="381"/>
      <c r="O631" s="381"/>
      <c r="P631" s="381"/>
      <c r="Q631" s="381"/>
      <c r="R631" s="381"/>
      <c r="S631" s="381"/>
      <c r="T631" s="381"/>
      <c r="U631" s="381"/>
      <c r="V631" s="381"/>
      <c r="W631" s="381"/>
      <c r="X631" s="381"/>
    </row>
    <row r="632">
      <c r="A632" s="381"/>
      <c r="B632" s="381"/>
      <c r="C632" s="381"/>
      <c r="D632" s="381"/>
      <c r="E632" s="381"/>
      <c r="F632" s="381"/>
      <c r="G632" s="381"/>
      <c r="H632" s="381"/>
      <c r="I632" s="381"/>
      <c r="J632" s="381"/>
      <c r="K632" s="381"/>
      <c r="L632" s="381"/>
      <c r="M632" s="381"/>
      <c r="N632" s="381"/>
      <c r="O632" s="381"/>
      <c r="P632" s="381"/>
      <c r="Q632" s="381"/>
      <c r="R632" s="381"/>
      <c r="S632" s="381"/>
      <c r="T632" s="381"/>
      <c r="U632" s="381"/>
      <c r="V632" s="381"/>
      <c r="W632" s="381"/>
      <c r="X632" s="381"/>
    </row>
    <row r="633">
      <c r="A633" s="381"/>
      <c r="B633" s="381"/>
      <c r="C633" s="381"/>
      <c r="D633" s="381"/>
      <c r="E633" s="381"/>
      <c r="F633" s="381"/>
      <c r="G633" s="381"/>
      <c r="H633" s="381"/>
      <c r="I633" s="381"/>
      <c r="J633" s="381"/>
      <c r="K633" s="381"/>
      <c r="L633" s="381"/>
      <c r="M633" s="381"/>
      <c r="N633" s="381"/>
      <c r="O633" s="381"/>
      <c r="P633" s="381"/>
      <c r="Q633" s="381"/>
      <c r="R633" s="381"/>
      <c r="S633" s="381"/>
      <c r="T633" s="381"/>
      <c r="U633" s="381"/>
      <c r="V633" s="381"/>
      <c r="W633" s="381"/>
      <c r="X633" s="381"/>
    </row>
    <row r="634">
      <c r="A634" s="381"/>
      <c r="B634" s="381"/>
      <c r="C634" s="381"/>
      <c r="D634" s="381"/>
      <c r="E634" s="381"/>
      <c r="F634" s="381"/>
      <c r="G634" s="381"/>
      <c r="H634" s="381"/>
      <c r="I634" s="381"/>
      <c r="J634" s="381"/>
      <c r="K634" s="381"/>
      <c r="L634" s="381"/>
      <c r="M634" s="381"/>
      <c r="N634" s="381"/>
      <c r="O634" s="381"/>
      <c r="P634" s="381"/>
      <c r="Q634" s="381"/>
      <c r="R634" s="381"/>
      <c r="S634" s="381"/>
      <c r="T634" s="381"/>
      <c r="U634" s="381"/>
      <c r="V634" s="381"/>
      <c r="W634" s="381"/>
      <c r="X634" s="381"/>
    </row>
    <row r="635">
      <c r="A635" s="381"/>
      <c r="B635" s="381"/>
      <c r="C635" s="381"/>
      <c r="D635" s="381"/>
      <c r="E635" s="381"/>
      <c r="F635" s="381"/>
      <c r="G635" s="381"/>
      <c r="H635" s="381"/>
      <c r="I635" s="381"/>
      <c r="J635" s="381"/>
      <c r="K635" s="381"/>
      <c r="L635" s="381"/>
      <c r="M635" s="381"/>
      <c r="N635" s="381"/>
      <c r="O635" s="381"/>
      <c r="P635" s="381"/>
      <c r="Q635" s="381"/>
      <c r="R635" s="381"/>
      <c r="S635" s="381"/>
      <c r="T635" s="381"/>
      <c r="U635" s="381"/>
      <c r="V635" s="381"/>
      <c r="W635" s="381"/>
      <c r="X635" s="381"/>
    </row>
    <row r="636">
      <c r="A636" s="381"/>
      <c r="B636" s="381"/>
      <c r="C636" s="381"/>
      <c r="D636" s="381"/>
      <c r="E636" s="381"/>
      <c r="F636" s="381"/>
      <c r="G636" s="381"/>
      <c r="H636" s="381"/>
      <c r="I636" s="381"/>
      <c r="J636" s="381"/>
      <c r="K636" s="381"/>
      <c r="L636" s="381"/>
      <c r="M636" s="381"/>
      <c r="N636" s="381"/>
      <c r="O636" s="381"/>
      <c r="P636" s="381"/>
      <c r="Q636" s="381"/>
      <c r="R636" s="381"/>
      <c r="S636" s="381"/>
      <c r="T636" s="381"/>
      <c r="U636" s="381"/>
      <c r="V636" s="381"/>
      <c r="W636" s="381"/>
      <c r="X636" s="381"/>
    </row>
    <row r="637">
      <c r="A637" s="381"/>
      <c r="B637" s="381"/>
      <c r="C637" s="381"/>
      <c r="D637" s="381"/>
      <c r="E637" s="381"/>
      <c r="F637" s="381"/>
      <c r="G637" s="381"/>
      <c r="H637" s="381"/>
      <c r="I637" s="381"/>
      <c r="J637" s="381"/>
      <c r="K637" s="381"/>
      <c r="L637" s="381"/>
      <c r="M637" s="381"/>
      <c r="N637" s="381"/>
      <c r="O637" s="381"/>
      <c r="P637" s="381"/>
      <c r="Q637" s="381"/>
      <c r="R637" s="381"/>
      <c r="S637" s="381"/>
      <c r="T637" s="381"/>
      <c r="U637" s="381"/>
      <c r="V637" s="381"/>
      <c r="W637" s="381"/>
      <c r="X637" s="381"/>
    </row>
    <row r="638">
      <c r="A638" s="381"/>
      <c r="B638" s="381"/>
      <c r="C638" s="381"/>
      <c r="D638" s="381"/>
      <c r="E638" s="381"/>
      <c r="F638" s="381"/>
      <c r="G638" s="381"/>
      <c r="H638" s="381"/>
      <c r="I638" s="381"/>
      <c r="J638" s="381"/>
      <c r="K638" s="381"/>
      <c r="L638" s="381"/>
      <c r="M638" s="381"/>
      <c r="N638" s="381"/>
      <c r="O638" s="381"/>
      <c r="P638" s="381"/>
      <c r="Q638" s="381"/>
      <c r="R638" s="381"/>
      <c r="S638" s="381"/>
      <c r="T638" s="381"/>
      <c r="U638" s="381"/>
      <c r="V638" s="381"/>
      <c r="W638" s="381"/>
      <c r="X638" s="381"/>
    </row>
    <row r="639">
      <c r="A639" s="381"/>
      <c r="B639" s="381"/>
      <c r="C639" s="381"/>
      <c r="D639" s="381"/>
      <c r="E639" s="381"/>
      <c r="F639" s="381"/>
      <c r="G639" s="381"/>
      <c r="H639" s="381"/>
      <c r="I639" s="381"/>
      <c r="J639" s="381"/>
      <c r="K639" s="381"/>
      <c r="L639" s="381"/>
      <c r="M639" s="381"/>
      <c r="N639" s="381"/>
      <c r="O639" s="381"/>
      <c r="P639" s="381"/>
      <c r="Q639" s="381"/>
      <c r="R639" s="381"/>
      <c r="S639" s="381"/>
      <c r="T639" s="381"/>
      <c r="U639" s="381"/>
      <c r="V639" s="381"/>
      <c r="W639" s="381"/>
      <c r="X639" s="381"/>
    </row>
    <row r="640">
      <c r="A640" s="381"/>
      <c r="B640" s="381"/>
      <c r="C640" s="381"/>
      <c r="D640" s="381"/>
      <c r="E640" s="381"/>
      <c r="F640" s="381"/>
      <c r="G640" s="381"/>
      <c r="H640" s="381"/>
      <c r="I640" s="381"/>
      <c r="J640" s="381"/>
      <c r="K640" s="381"/>
      <c r="L640" s="381"/>
      <c r="M640" s="381"/>
      <c r="N640" s="381"/>
      <c r="O640" s="381"/>
      <c r="P640" s="381"/>
      <c r="Q640" s="381"/>
      <c r="R640" s="381"/>
      <c r="S640" s="381"/>
      <c r="T640" s="381"/>
      <c r="U640" s="381"/>
      <c r="V640" s="381"/>
      <c r="W640" s="381"/>
      <c r="X640" s="381"/>
    </row>
    <row r="641">
      <c r="A641" s="381"/>
      <c r="B641" s="381"/>
      <c r="C641" s="381"/>
      <c r="D641" s="381"/>
      <c r="E641" s="381"/>
      <c r="F641" s="381"/>
      <c r="G641" s="381"/>
      <c r="H641" s="381"/>
      <c r="I641" s="381"/>
      <c r="J641" s="381"/>
      <c r="K641" s="381"/>
      <c r="L641" s="381"/>
      <c r="M641" s="381"/>
      <c r="N641" s="381"/>
      <c r="O641" s="381"/>
      <c r="P641" s="381"/>
      <c r="Q641" s="381"/>
      <c r="R641" s="381"/>
      <c r="S641" s="381"/>
      <c r="T641" s="381"/>
      <c r="U641" s="381"/>
      <c r="V641" s="381"/>
      <c r="W641" s="381"/>
      <c r="X641" s="381"/>
    </row>
    <row r="642">
      <c r="A642" s="381"/>
      <c r="B642" s="381"/>
      <c r="C642" s="381"/>
      <c r="D642" s="381"/>
      <c r="E642" s="381"/>
      <c r="F642" s="381"/>
      <c r="G642" s="381"/>
      <c r="H642" s="381"/>
      <c r="I642" s="381"/>
      <c r="J642" s="381"/>
      <c r="K642" s="381"/>
      <c r="L642" s="381"/>
      <c r="M642" s="381"/>
      <c r="N642" s="381"/>
      <c r="O642" s="381"/>
      <c r="P642" s="381"/>
      <c r="Q642" s="381"/>
      <c r="R642" s="381"/>
      <c r="S642" s="381"/>
      <c r="T642" s="381"/>
      <c r="U642" s="381"/>
      <c r="V642" s="381"/>
      <c r="W642" s="381"/>
      <c r="X642" s="381"/>
    </row>
    <row r="643">
      <c r="A643" s="381"/>
      <c r="B643" s="381"/>
      <c r="C643" s="381"/>
      <c r="D643" s="381"/>
      <c r="E643" s="381"/>
      <c r="F643" s="381"/>
      <c r="G643" s="381"/>
      <c r="H643" s="381"/>
      <c r="I643" s="381"/>
      <c r="J643" s="381"/>
      <c r="K643" s="381"/>
      <c r="L643" s="381"/>
      <c r="M643" s="381"/>
      <c r="N643" s="381"/>
      <c r="O643" s="381"/>
      <c r="P643" s="381"/>
      <c r="Q643" s="381"/>
      <c r="R643" s="381"/>
      <c r="S643" s="381"/>
      <c r="T643" s="381"/>
      <c r="U643" s="381"/>
      <c r="V643" s="381"/>
      <c r="W643" s="381"/>
      <c r="X643" s="381"/>
    </row>
    <row r="644">
      <c r="A644" s="381"/>
      <c r="B644" s="381"/>
      <c r="C644" s="381"/>
      <c r="D644" s="381"/>
      <c r="E644" s="381"/>
      <c r="F644" s="381"/>
      <c r="G644" s="381"/>
      <c r="H644" s="381"/>
      <c r="I644" s="381"/>
      <c r="J644" s="381"/>
      <c r="K644" s="381"/>
      <c r="L644" s="381"/>
      <c r="M644" s="381"/>
      <c r="N644" s="381"/>
      <c r="O644" s="381"/>
      <c r="P644" s="381"/>
      <c r="Q644" s="381"/>
      <c r="R644" s="381"/>
      <c r="S644" s="381"/>
      <c r="T644" s="381"/>
      <c r="U644" s="381"/>
      <c r="V644" s="381"/>
      <c r="W644" s="381"/>
      <c r="X644" s="381"/>
    </row>
    <row r="645">
      <c r="A645" s="381"/>
      <c r="B645" s="381"/>
      <c r="C645" s="381"/>
      <c r="D645" s="381"/>
      <c r="E645" s="381"/>
      <c r="F645" s="381"/>
      <c r="G645" s="381"/>
      <c r="H645" s="381"/>
      <c r="I645" s="381"/>
      <c r="J645" s="381"/>
      <c r="K645" s="381"/>
      <c r="L645" s="381"/>
      <c r="M645" s="381"/>
      <c r="N645" s="381"/>
      <c r="O645" s="381"/>
      <c r="P645" s="381"/>
      <c r="Q645" s="381"/>
      <c r="R645" s="381"/>
      <c r="S645" s="381"/>
      <c r="T645" s="381"/>
      <c r="U645" s="381"/>
      <c r="V645" s="381"/>
      <c r="W645" s="381"/>
      <c r="X645" s="381"/>
    </row>
    <row r="646">
      <c r="A646" s="381"/>
      <c r="B646" s="381"/>
      <c r="C646" s="381"/>
      <c r="D646" s="381"/>
      <c r="E646" s="381"/>
      <c r="F646" s="381"/>
      <c r="G646" s="381"/>
      <c r="H646" s="381"/>
      <c r="I646" s="381"/>
      <c r="J646" s="381"/>
      <c r="K646" s="381"/>
      <c r="L646" s="381"/>
      <c r="M646" s="381"/>
      <c r="N646" s="381"/>
      <c r="O646" s="381"/>
      <c r="P646" s="381"/>
      <c r="Q646" s="381"/>
      <c r="R646" s="381"/>
      <c r="S646" s="381"/>
      <c r="T646" s="381"/>
      <c r="U646" s="381"/>
      <c r="V646" s="381"/>
      <c r="W646" s="381"/>
      <c r="X646" s="381"/>
    </row>
    <row r="647">
      <c r="A647" s="381"/>
      <c r="B647" s="381"/>
      <c r="C647" s="381"/>
      <c r="D647" s="381"/>
      <c r="E647" s="381"/>
      <c r="F647" s="381"/>
      <c r="G647" s="381"/>
      <c r="H647" s="381"/>
      <c r="I647" s="381"/>
      <c r="J647" s="381"/>
      <c r="K647" s="381"/>
      <c r="L647" s="381"/>
      <c r="M647" s="381"/>
      <c r="N647" s="381"/>
      <c r="O647" s="381"/>
      <c r="P647" s="381"/>
      <c r="Q647" s="381"/>
      <c r="R647" s="381"/>
      <c r="S647" s="381"/>
      <c r="T647" s="381"/>
      <c r="U647" s="381"/>
      <c r="V647" s="381"/>
      <c r="W647" s="381"/>
      <c r="X647" s="381"/>
    </row>
    <row r="648">
      <c r="A648" s="381"/>
      <c r="B648" s="381"/>
      <c r="C648" s="381"/>
      <c r="D648" s="381"/>
      <c r="E648" s="381"/>
      <c r="F648" s="381"/>
      <c r="G648" s="381"/>
      <c r="H648" s="381"/>
      <c r="I648" s="381"/>
      <c r="J648" s="381"/>
      <c r="K648" s="381"/>
      <c r="L648" s="381"/>
      <c r="M648" s="381"/>
      <c r="N648" s="381"/>
      <c r="O648" s="381"/>
      <c r="P648" s="381"/>
      <c r="Q648" s="381"/>
      <c r="R648" s="381"/>
      <c r="S648" s="381"/>
      <c r="T648" s="381"/>
      <c r="U648" s="381"/>
      <c r="V648" s="381"/>
      <c r="W648" s="381"/>
      <c r="X648" s="381"/>
    </row>
    <row r="649">
      <c r="A649" s="381"/>
      <c r="B649" s="381"/>
      <c r="C649" s="381"/>
      <c r="D649" s="381"/>
      <c r="E649" s="381"/>
      <c r="F649" s="381"/>
      <c r="G649" s="381"/>
      <c r="H649" s="381"/>
      <c r="I649" s="381"/>
      <c r="J649" s="381"/>
      <c r="K649" s="381"/>
      <c r="L649" s="381"/>
      <c r="M649" s="381"/>
      <c r="N649" s="381"/>
      <c r="O649" s="381"/>
      <c r="P649" s="381"/>
      <c r="Q649" s="381"/>
      <c r="R649" s="381"/>
      <c r="S649" s="381"/>
      <c r="T649" s="381"/>
      <c r="U649" s="381"/>
      <c r="V649" s="381"/>
      <c r="W649" s="381"/>
      <c r="X649" s="381"/>
    </row>
    <row r="650">
      <c r="A650" s="381"/>
      <c r="B650" s="381"/>
      <c r="C650" s="381"/>
      <c r="D650" s="381"/>
      <c r="E650" s="381"/>
      <c r="F650" s="381"/>
      <c r="G650" s="381"/>
      <c r="H650" s="381"/>
      <c r="I650" s="381"/>
      <c r="J650" s="381"/>
      <c r="K650" s="381"/>
      <c r="L650" s="381"/>
      <c r="M650" s="381"/>
      <c r="N650" s="381"/>
      <c r="O650" s="381"/>
      <c r="P650" s="381"/>
      <c r="Q650" s="381"/>
      <c r="R650" s="381"/>
      <c r="S650" s="381"/>
      <c r="T650" s="381"/>
      <c r="U650" s="381"/>
      <c r="V650" s="381"/>
      <c r="W650" s="381"/>
      <c r="X650" s="381"/>
    </row>
    <row r="651">
      <c r="A651" s="381"/>
      <c r="B651" s="381"/>
      <c r="C651" s="381"/>
      <c r="D651" s="381"/>
      <c r="E651" s="381"/>
      <c r="F651" s="381"/>
      <c r="G651" s="381"/>
      <c r="H651" s="381"/>
      <c r="I651" s="381"/>
      <c r="J651" s="381"/>
      <c r="K651" s="381"/>
      <c r="L651" s="381"/>
      <c r="M651" s="381"/>
      <c r="N651" s="381"/>
      <c r="O651" s="381"/>
      <c r="P651" s="381"/>
      <c r="Q651" s="381"/>
      <c r="R651" s="381"/>
      <c r="S651" s="381"/>
      <c r="T651" s="381"/>
      <c r="U651" s="381"/>
      <c r="V651" s="381"/>
      <c r="W651" s="381"/>
      <c r="X651" s="381"/>
    </row>
    <row r="652">
      <c r="A652" s="381"/>
      <c r="B652" s="381"/>
      <c r="C652" s="381"/>
      <c r="D652" s="381"/>
      <c r="E652" s="381"/>
      <c r="F652" s="381"/>
      <c r="G652" s="381"/>
      <c r="H652" s="381"/>
      <c r="I652" s="381"/>
      <c r="J652" s="381"/>
      <c r="K652" s="381"/>
      <c r="L652" s="381"/>
      <c r="M652" s="381"/>
      <c r="N652" s="381"/>
      <c r="O652" s="381"/>
      <c r="P652" s="381"/>
      <c r="Q652" s="381"/>
      <c r="R652" s="381"/>
      <c r="S652" s="381"/>
      <c r="T652" s="381"/>
      <c r="U652" s="381"/>
      <c r="V652" s="381"/>
      <c r="W652" s="381"/>
      <c r="X652" s="381"/>
    </row>
    <row r="653">
      <c r="A653" s="381"/>
      <c r="B653" s="381"/>
      <c r="C653" s="381"/>
      <c r="D653" s="381"/>
      <c r="E653" s="381"/>
      <c r="F653" s="381"/>
      <c r="G653" s="381"/>
      <c r="H653" s="381"/>
      <c r="I653" s="381"/>
      <c r="J653" s="381"/>
      <c r="K653" s="381"/>
      <c r="L653" s="381"/>
      <c r="M653" s="381"/>
      <c r="N653" s="381"/>
      <c r="O653" s="381"/>
      <c r="P653" s="381"/>
      <c r="Q653" s="381"/>
      <c r="R653" s="381"/>
      <c r="S653" s="381"/>
      <c r="T653" s="381"/>
      <c r="U653" s="381"/>
      <c r="V653" s="381"/>
      <c r="W653" s="381"/>
      <c r="X653" s="381"/>
    </row>
    <row r="654">
      <c r="A654" s="381"/>
      <c r="B654" s="381"/>
      <c r="C654" s="381"/>
      <c r="D654" s="381"/>
      <c r="E654" s="381"/>
      <c r="F654" s="381"/>
      <c r="G654" s="381"/>
      <c r="H654" s="381"/>
      <c r="I654" s="381"/>
      <c r="J654" s="381"/>
      <c r="K654" s="381"/>
      <c r="L654" s="381"/>
      <c r="M654" s="381"/>
      <c r="N654" s="381"/>
      <c r="O654" s="381"/>
      <c r="P654" s="381"/>
      <c r="Q654" s="381"/>
      <c r="R654" s="381"/>
      <c r="S654" s="381"/>
      <c r="T654" s="381"/>
      <c r="U654" s="381"/>
      <c r="V654" s="381"/>
      <c r="W654" s="381"/>
      <c r="X654" s="381"/>
    </row>
    <row r="655">
      <c r="A655" s="381"/>
      <c r="B655" s="381"/>
      <c r="C655" s="381"/>
      <c r="D655" s="381"/>
      <c r="E655" s="381"/>
      <c r="F655" s="381"/>
      <c r="G655" s="381"/>
      <c r="H655" s="381"/>
      <c r="I655" s="381"/>
      <c r="J655" s="381"/>
      <c r="K655" s="381"/>
      <c r="L655" s="381"/>
      <c r="M655" s="381"/>
      <c r="N655" s="381"/>
      <c r="O655" s="381"/>
      <c r="P655" s="381"/>
      <c r="Q655" s="381"/>
      <c r="R655" s="381"/>
      <c r="S655" s="381"/>
      <c r="T655" s="381"/>
      <c r="U655" s="381"/>
      <c r="V655" s="381"/>
      <c r="W655" s="381"/>
      <c r="X655" s="381"/>
    </row>
    <row r="656">
      <c r="A656" s="381"/>
      <c r="B656" s="381"/>
      <c r="C656" s="381"/>
      <c r="D656" s="381"/>
      <c r="E656" s="381"/>
      <c r="F656" s="381"/>
      <c r="G656" s="381"/>
      <c r="H656" s="381"/>
      <c r="I656" s="381"/>
      <c r="J656" s="381"/>
      <c r="K656" s="381"/>
      <c r="L656" s="381"/>
      <c r="M656" s="381"/>
      <c r="N656" s="381"/>
      <c r="O656" s="381"/>
      <c r="P656" s="381"/>
      <c r="Q656" s="381"/>
      <c r="R656" s="381"/>
      <c r="S656" s="381"/>
      <c r="T656" s="381"/>
      <c r="U656" s="381"/>
      <c r="V656" s="381"/>
      <c r="W656" s="381"/>
      <c r="X656" s="381"/>
    </row>
    <row r="657">
      <c r="A657" s="381"/>
      <c r="B657" s="381"/>
      <c r="C657" s="381"/>
      <c r="D657" s="381"/>
      <c r="E657" s="381"/>
      <c r="F657" s="381"/>
      <c r="G657" s="381"/>
      <c r="H657" s="381"/>
      <c r="I657" s="381"/>
      <c r="J657" s="381"/>
      <c r="K657" s="381"/>
      <c r="L657" s="381"/>
      <c r="M657" s="381"/>
      <c r="N657" s="381"/>
      <c r="O657" s="381"/>
      <c r="P657" s="381"/>
      <c r="Q657" s="381"/>
      <c r="R657" s="381"/>
      <c r="S657" s="381"/>
      <c r="T657" s="381"/>
      <c r="U657" s="381"/>
      <c r="V657" s="381"/>
      <c r="W657" s="381"/>
      <c r="X657" s="381"/>
    </row>
    <row r="658">
      <c r="A658" s="381"/>
      <c r="B658" s="381"/>
      <c r="C658" s="381"/>
      <c r="D658" s="381"/>
      <c r="E658" s="381"/>
      <c r="F658" s="381"/>
      <c r="G658" s="381"/>
      <c r="H658" s="381"/>
      <c r="I658" s="381"/>
      <c r="J658" s="381"/>
      <c r="K658" s="381"/>
      <c r="L658" s="381"/>
      <c r="M658" s="381"/>
      <c r="N658" s="381"/>
      <c r="O658" s="381"/>
      <c r="P658" s="381"/>
      <c r="Q658" s="381"/>
      <c r="R658" s="381"/>
      <c r="S658" s="381"/>
      <c r="T658" s="381"/>
      <c r="U658" s="381"/>
      <c r="V658" s="381"/>
      <c r="W658" s="381"/>
      <c r="X658" s="381"/>
    </row>
    <row r="659">
      <c r="A659" s="381"/>
      <c r="B659" s="381"/>
      <c r="C659" s="381"/>
      <c r="D659" s="381"/>
      <c r="E659" s="381"/>
      <c r="F659" s="381"/>
      <c r="G659" s="381"/>
      <c r="H659" s="381"/>
      <c r="I659" s="381"/>
      <c r="J659" s="381"/>
      <c r="K659" s="381"/>
      <c r="L659" s="381"/>
      <c r="M659" s="381"/>
      <c r="N659" s="381"/>
      <c r="O659" s="381"/>
      <c r="P659" s="381"/>
      <c r="Q659" s="381"/>
      <c r="R659" s="381"/>
      <c r="S659" s="381"/>
      <c r="T659" s="381"/>
      <c r="U659" s="381"/>
      <c r="V659" s="381"/>
      <c r="W659" s="381"/>
      <c r="X659" s="381"/>
    </row>
    <row r="660">
      <c r="A660" s="381"/>
      <c r="B660" s="381"/>
      <c r="C660" s="381"/>
      <c r="D660" s="381"/>
      <c r="E660" s="381"/>
      <c r="F660" s="381"/>
      <c r="G660" s="381"/>
      <c r="H660" s="381"/>
      <c r="I660" s="381"/>
      <c r="J660" s="381"/>
      <c r="K660" s="381"/>
      <c r="L660" s="381"/>
      <c r="M660" s="381"/>
      <c r="N660" s="381"/>
      <c r="O660" s="381"/>
      <c r="P660" s="381"/>
      <c r="Q660" s="381"/>
      <c r="R660" s="381"/>
      <c r="S660" s="381"/>
      <c r="T660" s="381"/>
      <c r="U660" s="381"/>
      <c r="V660" s="381"/>
      <c r="W660" s="381"/>
      <c r="X660" s="381"/>
    </row>
    <row r="661">
      <c r="A661" s="381"/>
      <c r="B661" s="381"/>
      <c r="C661" s="381"/>
      <c r="D661" s="381"/>
      <c r="E661" s="381"/>
      <c r="F661" s="381"/>
      <c r="G661" s="381"/>
      <c r="H661" s="381"/>
      <c r="I661" s="381"/>
      <c r="J661" s="381"/>
      <c r="K661" s="381"/>
      <c r="L661" s="381"/>
      <c r="M661" s="381"/>
      <c r="N661" s="381"/>
      <c r="O661" s="381"/>
      <c r="P661" s="381"/>
      <c r="Q661" s="381"/>
      <c r="R661" s="381"/>
      <c r="S661" s="381"/>
      <c r="T661" s="381"/>
      <c r="U661" s="381"/>
      <c r="V661" s="381"/>
      <c r="W661" s="381"/>
      <c r="X661" s="381"/>
    </row>
    <row r="662">
      <c r="A662" s="381"/>
      <c r="B662" s="381"/>
      <c r="C662" s="381"/>
      <c r="D662" s="381"/>
      <c r="E662" s="381"/>
      <c r="F662" s="381"/>
      <c r="G662" s="381"/>
      <c r="H662" s="381"/>
      <c r="I662" s="381"/>
      <c r="J662" s="381"/>
      <c r="K662" s="381"/>
      <c r="L662" s="381"/>
      <c r="M662" s="381"/>
      <c r="N662" s="381"/>
      <c r="O662" s="381"/>
      <c r="P662" s="381"/>
      <c r="Q662" s="381"/>
      <c r="R662" s="381"/>
      <c r="S662" s="381"/>
      <c r="T662" s="381"/>
      <c r="U662" s="381"/>
      <c r="V662" s="381"/>
      <c r="W662" s="381"/>
      <c r="X662" s="381"/>
    </row>
    <row r="663">
      <c r="A663" s="381"/>
      <c r="B663" s="381"/>
      <c r="C663" s="381"/>
      <c r="D663" s="381"/>
      <c r="E663" s="381"/>
      <c r="F663" s="381"/>
      <c r="G663" s="381"/>
      <c r="H663" s="381"/>
      <c r="I663" s="381"/>
      <c r="J663" s="381"/>
      <c r="K663" s="381"/>
      <c r="L663" s="381"/>
      <c r="M663" s="381"/>
      <c r="N663" s="381"/>
      <c r="O663" s="381"/>
      <c r="P663" s="381"/>
      <c r="Q663" s="381"/>
      <c r="R663" s="381"/>
      <c r="S663" s="381"/>
      <c r="T663" s="381"/>
      <c r="U663" s="381"/>
      <c r="V663" s="381"/>
      <c r="W663" s="381"/>
      <c r="X663" s="381"/>
    </row>
    <row r="664">
      <c r="A664" s="381"/>
      <c r="B664" s="381"/>
      <c r="C664" s="381"/>
      <c r="D664" s="381"/>
      <c r="E664" s="381"/>
      <c r="F664" s="381"/>
      <c r="G664" s="381"/>
      <c r="H664" s="381"/>
      <c r="I664" s="381"/>
      <c r="J664" s="381"/>
      <c r="K664" s="381"/>
      <c r="L664" s="381"/>
      <c r="M664" s="381"/>
      <c r="N664" s="381"/>
      <c r="O664" s="381"/>
      <c r="P664" s="381"/>
      <c r="Q664" s="381"/>
      <c r="R664" s="381"/>
      <c r="S664" s="381"/>
      <c r="T664" s="381"/>
      <c r="U664" s="381"/>
      <c r="V664" s="381"/>
      <c r="W664" s="381"/>
      <c r="X664" s="381"/>
    </row>
    <row r="665">
      <c r="A665" s="381"/>
      <c r="B665" s="381"/>
      <c r="C665" s="381"/>
      <c r="D665" s="381"/>
      <c r="E665" s="381"/>
      <c r="F665" s="381"/>
      <c r="G665" s="381"/>
      <c r="H665" s="381"/>
      <c r="I665" s="381"/>
      <c r="J665" s="381"/>
      <c r="K665" s="381"/>
      <c r="L665" s="381"/>
      <c r="M665" s="381"/>
      <c r="N665" s="381"/>
      <c r="O665" s="381"/>
      <c r="P665" s="381"/>
      <c r="Q665" s="381"/>
      <c r="R665" s="381"/>
      <c r="S665" s="381"/>
      <c r="T665" s="381"/>
      <c r="U665" s="381"/>
      <c r="V665" s="381"/>
      <c r="W665" s="381"/>
      <c r="X665" s="381"/>
    </row>
    <row r="666">
      <c r="A666" s="381"/>
      <c r="B666" s="381"/>
      <c r="C666" s="381"/>
      <c r="D666" s="381"/>
      <c r="E666" s="381"/>
      <c r="F666" s="381"/>
      <c r="G666" s="381"/>
      <c r="H666" s="381"/>
      <c r="I666" s="381"/>
      <c r="J666" s="381"/>
      <c r="K666" s="381"/>
      <c r="L666" s="381"/>
      <c r="M666" s="381"/>
      <c r="N666" s="381"/>
      <c r="O666" s="381"/>
      <c r="P666" s="381"/>
      <c r="Q666" s="381"/>
      <c r="R666" s="381"/>
      <c r="S666" s="381"/>
      <c r="T666" s="381"/>
      <c r="U666" s="381"/>
      <c r="V666" s="381"/>
      <c r="W666" s="381"/>
      <c r="X666" s="381"/>
    </row>
    <row r="667">
      <c r="A667" s="381"/>
      <c r="B667" s="381"/>
      <c r="C667" s="381"/>
      <c r="D667" s="381"/>
      <c r="E667" s="381"/>
      <c r="F667" s="381"/>
      <c r="G667" s="381"/>
      <c r="H667" s="381"/>
      <c r="I667" s="381"/>
      <c r="J667" s="381"/>
      <c r="K667" s="381"/>
      <c r="L667" s="381"/>
      <c r="M667" s="381"/>
      <c r="N667" s="381"/>
      <c r="O667" s="381"/>
      <c r="P667" s="381"/>
      <c r="Q667" s="381"/>
      <c r="R667" s="381"/>
      <c r="S667" s="381"/>
      <c r="T667" s="381"/>
      <c r="U667" s="381"/>
      <c r="V667" s="381"/>
      <c r="W667" s="381"/>
      <c r="X667" s="381"/>
    </row>
    <row r="668">
      <c r="A668" s="381"/>
      <c r="B668" s="381"/>
      <c r="C668" s="381"/>
      <c r="D668" s="381"/>
      <c r="E668" s="381"/>
      <c r="F668" s="381"/>
      <c r="G668" s="381"/>
      <c r="H668" s="381"/>
      <c r="I668" s="381"/>
      <c r="J668" s="381"/>
      <c r="K668" s="381"/>
      <c r="L668" s="381"/>
      <c r="M668" s="381"/>
      <c r="N668" s="381"/>
      <c r="O668" s="381"/>
      <c r="P668" s="381"/>
      <c r="Q668" s="381"/>
      <c r="R668" s="381"/>
      <c r="S668" s="381"/>
      <c r="T668" s="381"/>
      <c r="U668" s="381"/>
      <c r="V668" s="381"/>
      <c r="W668" s="381"/>
      <c r="X668" s="381"/>
    </row>
    <row r="669">
      <c r="A669" s="381"/>
      <c r="B669" s="381"/>
      <c r="C669" s="381"/>
      <c r="D669" s="381"/>
      <c r="E669" s="381"/>
      <c r="F669" s="381"/>
      <c r="G669" s="381"/>
      <c r="H669" s="381"/>
      <c r="I669" s="381"/>
      <c r="J669" s="381"/>
      <c r="K669" s="381"/>
      <c r="L669" s="381"/>
      <c r="M669" s="381"/>
      <c r="N669" s="381"/>
      <c r="O669" s="381"/>
      <c r="P669" s="381"/>
      <c r="Q669" s="381"/>
      <c r="R669" s="381"/>
      <c r="S669" s="381"/>
      <c r="T669" s="381"/>
      <c r="U669" s="381"/>
      <c r="V669" s="381"/>
      <c r="W669" s="381"/>
      <c r="X669" s="381"/>
    </row>
    <row r="670">
      <c r="A670" s="381"/>
      <c r="B670" s="381"/>
      <c r="C670" s="381"/>
      <c r="D670" s="381"/>
      <c r="E670" s="381"/>
      <c r="F670" s="381"/>
      <c r="G670" s="381"/>
      <c r="H670" s="381"/>
      <c r="I670" s="381"/>
      <c r="J670" s="381"/>
      <c r="K670" s="381"/>
      <c r="L670" s="381"/>
      <c r="M670" s="381"/>
      <c r="N670" s="381"/>
      <c r="O670" s="381"/>
      <c r="P670" s="381"/>
      <c r="Q670" s="381"/>
      <c r="R670" s="381"/>
      <c r="S670" s="381"/>
      <c r="T670" s="381"/>
      <c r="U670" s="381"/>
      <c r="V670" s="381"/>
      <c r="W670" s="381"/>
      <c r="X670" s="381"/>
    </row>
    <row r="671">
      <c r="A671" s="381"/>
      <c r="B671" s="381"/>
      <c r="C671" s="381"/>
      <c r="D671" s="381"/>
      <c r="E671" s="381"/>
      <c r="F671" s="381"/>
      <c r="G671" s="381"/>
      <c r="H671" s="381"/>
      <c r="I671" s="381"/>
      <c r="J671" s="381"/>
      <c r="K671" s="381"/>
      <c r="L671" s="381"/>
      <c r="M671" s="381"/>
      <c r="N671" s="381"/>
      <c r="O671" s="381"/>
      <c r="P671" s="381"/>
      <c r="Q671" s="381"/>
      <c r="R671" s="381"/>
      <c r="S671" s="381"/>
      <c r="T671" s="381"/>
      <c r="U671" s="381"/>
      <c r="V671" s="381"/>
      <c r="W671" s="381"/>
      <c r="X671" s="381"/>
    </row>
    <row r="672">
      <c r="A672" s="381"/>
      <c r="B672" s="381"/>
      <c r="C672" s="381"/>
      <c r="D672" s="381"/>
      <c r="E672" s="381"/>
      <c r="F672" s="381"/>
      <c r="G672" s="381"/>
      <c r="H672" s="381"/>
      <c r="I672" s="381"/>
      <c r="J672" s="381"/>
      <c r="K672" s="381"/>
      <c r="L672" s="381"/>
      <c r="M672" s="381"/>
      <c r="N672" s="381"/>
      <c r="O672" s="381"/>
      <c r="P672" s="381"/>
      <c r="Q672" s="381"/>
      <c r="R672" s="381"/>
      <c r="S672" s="381"/>
      <c r="T672" s="381"/>
      <c r="U672" s="381"/>
      <c r="V672" s="381"/>
      <c r="W672" s="381"/>
      <c r="X672" s="381"/>
    </row>
    <row r="673">
      <c r="A673" s="381"/>
      <c r="B673" s="381"/>
      <c r="C673" s="381"/>
      <c r="D673" s="381"/>
      <c r="E673" s="381"/>
      <c r="F673" s="381"/>
      <c r="G673" s="381"/>
      <c r="H673" s="381"/>
      <c r="I673" s="381"/>
      <c r="J673" s="381"/>
      <c r="K673" s="381"/>
      <c r="L673" s="381"/>
      <c r="M673" s="381"/>
      <c r="N673" s="381"/>
      <c r="O673" s="381"/>
      <c r="P673" s="381"/>
      <c r="Q673" s="381"/>
      <c r="R673" s="381"/>
      <c r="S673" s="381"/>
      <c r="T673" s="381"/>
      <c r="U673" s="381"/>
      <c r="V673" s="381"/>
      <c r="W673" s="381"/>
      <c r="X673" s="381"/>
    </row>
    <row r="674">
      <c r="A674" s="381"/>
      <c r="B674" s="381"/>
      <c r="C674" s="381"/>
      <c r="D674" s="381"/>
      <c r="E674" s="381"/>
      <c r="F674" s="381"/>
      <c r="G674" s="381"/>
      <c r="H674" s="381"/>
      <c r="I674" s="381"/>
      <c r="J674" s="381"/>
      <c r="K674" s="381"/>
      <c r="L674" s="381"/>
      <c r="M674" s="381"/>
      <c r="N674" s="381"/>
      <c r="O674" s="381"/>
      <c r="P674" s="381"/>
      <c r="Q674" s="381"/>
      <c r="R674" s="381"/>
      <c r="S674" s="381"/>
      <c r="T674" s="381"/>
      <c r="U674" s="381"/>
      <c r="V674" s="381"/>
      <c r="W674" s="381"/>
      <c r="X674" s="381"/>
    </row>
    <row r="675">
      <c r="A675" s="381"/>
      <c r="B675" s="381"/>
      <c r="C675" s="381"/>
      <c r="D675" s="381"/>
      <c r="E675" s="381"/>
      <c r="F675" s="381"/>
      <c r="G675" s="381"/>
      <c r="H675" s="381"/>
      <c r="I675" s="381"/>
      <c r="J675" s="381"/>
      <c r="K675" s="381"/>
      <c r="L675" s="381"/>
      <c r="M675" s="381"/>
      <c r="N675" s="381"/>
      <c r="O675" s="381"/>
      <c r="P675" s="381"/>
      <c r="Q675" s="381"/>
      <c r="R675" s="381"/>
      <c r="S675" s="381"/>
      <c r="T675" s="381"/>
      <c r="U675" s="381"/>
      <c r="V675" s="381"/>
      <c r="W675" s="381"/>
      <c r="X675" s="381"/>
    </row>
    <row r="676">
      <c r="A676" s="381"/>
      <c r="B676" s="381"/>
      <c r="C676" s="381"/>
      <c r="D676" s="381"/>
      <c r="E676" s="381"/>
      <c r="F676" s="381"/>
      <c r="G676" s="381"/>
      <c r="H676" s="381"/>
      <c r="I676" s="381"/>
      <c r="J676" s="381"/>
      <c r="K676" s="381"/>
      <c r="L676" s="381"/>
      <c r="M676" s="381"/>
      <c r="N676" s="381"/>
      <c r="O676" s="381"/>
      <c r="P676" s="381"/>
      <c r="Q676" s="381"/>
      <c r="R676" s="381"/>
      <c r="S676" s="381"/>
      <c r="T676" s="381"/>
      <c r="U676" s="381"/>
      <c r="V676" s="381"/>
      <c r="W676" s="381"/>
      <c r="X676" s="381"/>
    </row>
    <row r="677">
      <c r="A677" s="381"/>
      <c r="B677" s="381"/>
      <c r="C677" s="381"/>
      <c r="D677" s="381"/>
      <c r="E677" s="381"/>
      <c r="F677" s="381"/>
      <c r="G677" s="381"/>
      <c r="H677" s="381"/>
      <c r="I677" s="381"/>
      <c r="J677" s="381"/>
      <c r="K677" s="381"/>
      <c r="L677" s="381"/>
      <c r="M677" s="381"/>
      <c r="N677" s="381"/>
      <c r="O677" s="381"/>
      <c r="P677" s="381"/>
      <c r="Q677" s="381"/>
      <c r="R677" s="381"/>
      <c r="S677" s="381"/>
      <c r="T677" s="381"/>
      <c r="U677" s="381"/>
      <c r="V677" s="381"/>
      <c r="W677" s="381"/>
      <c r="X677" s="381"/>
    </row>
    <row r="678">
      <c r="A678" s="381"/>
      <c r="B678" s="381"/>
      <c r="C678" s="381"/>
      <c r="D678" s="381"/>
      <c r="E678" s="381"/>
      <c r="F678" s="381"/>
      <c r="G678" s="381"/>
      <c r="H678" s="381"/>
      <c r="I678" s="381"/>
      <c r="J678" s="381"/>
      <c r="K678" s="381"/>
      <c r="L678" s="381"/>
      <c r="M678" s="381"/>
      <c r="N678" s="381"/>
      <c r="O678" s="381"/>
      <c r="P678" s="381"/>
      <c r="Q678" s="381"/>
      <c r="R678" s="381"/>
      <c r="S678" s="381"/>
      <c r="T678" s="381"/>
      <c r="U678" s="381"/>
      <c r="V678" s="381"/>
      <c r="W678" s="381"/>
      <c r="X678" s="381"/>
    </row>
    <row r="679">
      <c r="A679" s="381"/>
      <c r="B679" s="381"/>
      <c r="C679" s="381"/>
      <c r="D679" s="381"/>
      <c r="E679" s="381"/>
      <c r="F679" s="381"/>
      <c r="G679" s="381"/>
      <c r="H679" s="381"/>
      <c r="I679" s="381"/>
      <c r="J679" s="381"/>
      <c r="K679" s="381"/>
      <c r="L679" s="381"/>
      <c r="M679" s="381"/>
      <c r="N679" s="381"/>
      <c r="O679" s="381"/>
      <c r="P679" s="381"/>
      <c r="Q679" s="381"/>
      <c r="R679" s="381"/>
      <c r="S679" s="381"/>
      <c r="T679" s="381"/>
      <c r="U679" s="381"/>
      <c r="V679" s="381"/>
      <c r="W679" s="381"/>
      <c r="X679" s="381"/>
    </row>
    <row r="680">
      <c r="A680" s="381"/>
      <c r="B680" s="381"/>
      <c r="C680" s="381"/>
      <c r="D680" s="381"/>
      <c r="E680" s="381"/>
      <c r="F680" s="381"/>
      <c r="G680" s="381"/>
      <c r="H680" s="381"/>
      <c r="I680" s="381"/>
      <c r="J680" s="381"/>
      <c r="K680" s="381"/>
      <c r="L680" s="381"/>
      <c r="M680" s="381"/>
      <c r="N680" s="381"/>
      <c r="O680" s="381"/>
      <c r="P680" s="381"/>
      <c r="Q680" s="381"/>
      <c r="R680" s="381"/>
      <c r="S680" s="381"/>
      <c r="T680" s="381"/>
      <c r="U680" s="381"/>
      <c r="V680" s="381"/>
      <c r="W680" s="381"/>
      <c r="X680" s="381"/>
    </row>
    <row r="681">
      <c r="A681" s="381"/>
      <c r="B681" s="381"/>
      <c r="C681" s="381"/>
      <c r="D681" s="381"/>
      <c r="E681" s="381"/>
      <c r="F681" s="381"/>
      <c r="G681" s="381"/>
      <c r="H681" s="381"/>
      <c r="I681" s="381"/>
      <c r="J681" s="381"/>
      <c r="K681" s="381"/>
      <c r="L681" s="381"/>
      <c r="M681" s="381"/>
      <c r="N681" s="381"/>
      <c r="O681" s="381"/>
      <c r="P681" s="381"/>
      <c r="Q681" s="381"/>
      <c r="R681" s="381"/>
      <c r="S681" s="381"/>
      <c r="T681" s="381"/>
      <c r="U681" s="381"/>
      <c r="V681" s="381"/>
      <c r="W681" s="381"/>
      <c r="X681" s="381"/>
    </row>
    <row r="682">
      <c r="A682" s="381"/>
      <c r="B682" s="381"/>
      <c r="C682" s="381"/>
      <c r="D682" s="381"/>
      <c r="E682" s="381"/>
      <c r="F682" s="381"/>
      <c r="G682" s="381"/>
      <c r="H682" s="381"/>
      <c r="I682" s="381"/>
      <c r="J682" s="381"/>
      <c r="K682" s="381"/>
      <c r="L682" s="381"/>
      <c r="M682" s="381"/>
      <c r="N682" s="381"/>
      <c r="O682" s="381"/>
      <c r="P682" s="381"/>
      <c r="Q682" s="381"/>
      <c r="R682" s="381"/>
      <c r="S682" s="381"/>
      <c r="T682" s="381"/>
      <c r="U682" s="381"/>
      <c r="V682" s="381"/>
      <c r="W682" s="381"/>
      <c r="X682" s="381"/>
    </row>
    <row r="683">
      <c r="A683" s="381"/>
      <c r="B683" s="381"/>
      <c r="C683" s="381"/>
      <c r="D683" s="381"/>
      <c r="E683" s="381"/>
      <c r="F683" s="381"/>
      <c r="G683" s="381"/>
      <c r="H683" s="381"/>
      <c r="I683" s="381"/>
      <c r="J683" s="381"/>
      <c r="K683" s="381"/>
      <c r="L683" s="381"/>
      <c r="M683" s="381"/>
      <c r="N683" s="381"/>
      <c r="O683" s="381"/>
      <c r="P683" s="381"/>
      <c r="Q683" s="381"/>
      <c r="R683" s="381"/>
      <c r="S683" s="381"/>
      <c r="T683" s="381"/>
      <c r="U683" s="381"/>
      <c r="V683" s="381"/>
      <c r="W683" s="381"/>
      <c r="X683" s="381"/>
    </row>
    <row r="684">
      <c r="A684" s="381"/>
      <c r="B684" s="381"/>
      <c r="C684" s="381"/>
      <c r="D684" s="381"/>
      <c r="E684" s="381"/>
      <c r="F684" s="381"/>
      <c r="G684" s="381"/>
      <c r="H684" s="381"/>
      <c r="I684" s="381"/>
      <c r="J684" s="381"/>
      <c r="K684" s="381"/>
      <c r="L684" s="381"/>
      <c r="M684" s="381"/>
      <c r="N684" s="381"/>
      <c r="O684" s="381"/>
      <c r="P684" s="381"/>
      <c r="Q684" s="381"/>
      <c r="R684" s="381"/>
      <c r="S684" s="381"/>
      <c r="T684" s="381"/>
      <c r="U684" s="381"/>
      <c r="V684" s="381"/>
      <c r="W684" s="381"/>
      <c r="X684" s="381"/>
    </row>
    <row r="685">
      <c r="A685" s="381"/>
      <c r="B685" s="381"/>
      <c r="C685" s="381"/>
      <c r="D685" s="381"/>
      <c r="E685" s="381"/>
      <c r="F685" s="381"/>
      <c r="G685" s="381"/>
      <c r="H685" s="381"/>
      <c r="I685" s="381"/>
      <c r="J685" s="381"/>
      <c r="K685" s="381"/>
      <c r="L685" s="381"/>
      <c r="M685" s="381"/>
      <c r="N685" s="381"/>
      <c r="O685" s="381"/>
      <c r="P685" s="381"/>
      <c r="Q685" s="381"/>
      <c r="R685" s="381"/>
      <c r="S685" s="381"/>
      <c r="T685" s="381"/>
      <c r="U685" s="381"/>
      <c r="V685" s="381"/>
      <c r="W685" s="381"/>
      <c r="X685" s="381"/>
    </row>
    <row r="686">
      <c r="A686" s="381"/>
      <c r="B686" s="381"/>
      <c r="C686" s="381"/>
      <c r="D686" s="381"/>
      <c r="E686" s="381"/>
      <c r="F686" s="381"/>
      <c r="G686" s="381"/>
      <c r="H686" s="381"/>
      <c r="I686" s="381"/>
      <c r="J686" s="381"/>
      <c r="K686" s="381"/>
      <c r="L686" s="381"/>
      <c r="M686" s="381"/>
      <c r="N686" s="381"/>
      <c r="O686" s="381"/>
      <c r="P686" s="381"/>
      <c r="Q686" s="381"/>
      <c r="R686" s="381"/>
      <c r="S686" s="381"/>
      <c r="T686" s="381"/>
      <c r="U686" s="381"/>
      <c r="V686" s="381"/>
      <c r="W686" s="381"/>
      <c r="X686" s="381"/>
    </row>
    <row r="687">
      <c r="A687" s="381"/>
      <c r="B687" s="381"/>
      <c r="C687" s="381"/>
      <c r="D687" s="381"/>
      <c r="E687" s="381"/>
      <c r="F687" s="381"/>
      <c r="G687" s="381"/>
      <c r="H687" s="381"/>
      <c r="I687" s="381"/>
      <c r="J687" s="381"/>
      <c r="K687" s="381"/>
      <c r="L687" s="381"/>
      <c r="M687" s="381"/>
      <c r="N687" s="381"/>
      <c r="O687" s="381"/>
      <c r="P687" s="381"/>
      <c r="Q687" s="381"/>
      <c r="R687" s="381"/>
      <c r="S687" s="381"/>
      <c r="T687" s="381"/>
      <c r="U687" s="381"/>
      <c r="V687" s="381"/>
      <c r="W687" s="381"/>
      <c r="X687" s="381"/>
    </row>
    <row r="688">
      <c r="A688" s="381"/>
      <c r="B688" s="381"/>
      <c r="C688" s="381"/>
      <c r="D688" s="381"/>
      <c r="E688" s="381"/>
      <c r="F688" s="381"/>
      <c r="G688" s="381"/>
      <c r="H688" s="381"/>
      <c r="I688" s="381"/>
      <c r="J688" s="381"/>
      <c r="K688" s="381"/>
      <c r="L688" s="381"/>
      <c r="M688" s="381"/>
      <c r="N688" s="381"/>
      <c r="O688" s="381"/>
      <c r="P688" s="381"/>
      <c r="Q688" s="381"/>
      <c r="R688" s="381"/>
      <c r="S688" s="381"/>
      <c r="T688" s="381"/>
      <c r="U688" s="381"/>
      <c r="V688" s="381"/>
      <c r="W688" s="381"/>
      <c r="X688" s="381"/>
    </row>
    <row r="689">
      <c r="A689" s="381"/>
      <c r="B689" s="381"/>
      <c r="C689" s="381"/>
      <c r="D689" s="381"/>
      <c r="E689" s="381"/>
      <c r="F689" s="381"/>
      <c r="G689" s="381"/>
      <c r="H689" s="381"/>
      <c r="I689" s="381"/>
      <c r="J689" s="381"/>
      <c r="K689" s="381"/>
      <c r="L689" s="381"/>
      <c r="M689" s="381"/>
      <c r="N689" s="381"/>
      <c r="O689" s="381"/>
      <c r="P689" s="381"/>
      <c r="Q689" s="381"/>
      <c r="R689" s="381"/>
      <c r="S689" s="381"/>
      <c r="T689" s="381"/>
      <c r="U689" s="381"/>
      <c r="V689" s="381"/>
      <c r="W689" s="381"/>
      <c r="X689" s="381"/>
    </row>
    <row r="690">
      <c r="A690" s="381"/>
      <c r="B690" s="381"/>
      <c r="C690" s="381"/>
      <c r="D690" s="381"/>
      <c r="E690" s="381"/>
      <c r="F690" s="381"/>
      <c r="G690" s="381"/>
      <c r="H690" s="381"/>
      <c r="I690" s="381"/>
      <c r="J690" s="381"/>
      <c r="K690" s="381"/>
      <c r="L690" s="381"/>
      <c r="M690" s="381"/>
      <c r="N690" s="381"/>
      <c r="O690" s="381"/>
      <c r="P690" s="381"/>
      <c r="Q690" s="381"/>
      <c r="R690" s="381"/>
      <c r="S690" s="381"/>
      <c r="T690" s="381"/>
      <c r="U690" s="381"/>
      <c r="V690" s="381"/>
      <c r="W690" s="381"/>
      <c r="X690" s="381"/>
    </row>
    <row r="691">
      <c r="A691" s="381"/>
      <c r="B691" s="381"/>
      <c r="C691" s="381"/>
      <c r="D691" s="381"/>
      <c r="E691" s="381"/>
      <c r="F691" s="381"/>
      <c r="G691" s="381"/>
      <c r="H691" s="381"/>
      <c r="I691" s="381"/>
      <c r="J691" s="381"/>
      <c r="K691" s="381"/>
      <c r="L691" s="381"/>
      <c r="M691" s="381"/>
      <c r="N691" s="381"/>
      <c r="O691" s="381"/>
      <c r="P691" s="381"/>
      <c r="Q691" s="381"/>
      <c r="R691" s="381"/>
      <c r="S691" s="381"/>
      <c r="T691" s="381"/>
      <c r="U691" s="381"/>
      <c r="V691" s="381"/>
      <c r="W691" s="381"/>
      <c r="X691" s="381"/>
    </row>
    <row r="692">
      <c r="A692" s="381"/>
      <c r="B692" s="381"/>
      <c r="C692" s="381"/>
      <c r="D692" s="381"/>
      <c r="E692" s="381"/>
      <c r="F692" s="381"/>
      <c r="G692" s="381"/>
      <c r="H692" s="381"/>
      <c r="I692" s="381"/>
      <c r="J692" s="381"/>
      <c r="K692" s="381"/>
      <c r="L692" s="381"/>
      <c r="M692" s="381"/>
      <c r="N692" s="381"/>
      <c r="O692" s="381"/>
      <c r="P692" s="381"/>
      <c r="Q692" s="381"/>
      <c r="R692" s="381"/>
      <c r="S692" s="381"/>
      <c r="T692" s="381"/>
      <c r="U692" s="381"/>
      <c r="V692" s="381"/>
      <c r="W692" s="381"/>
      <c r="X692" s="381"/>
    </row>
    <row r="693">
      <c r="A693" s="381"/>
      <c r="B693" s="381"/>
      <c r="C693" s="381"/>
      <c r="D693" s="381"/>
      <c r="E693" s="381"/>
      <c r="F693" s="381"/>
      <c r="G693" s="381"/>
      <c r="H693" s="381"/>
      <c r="I693" s="381"/>
      <c r="J693" s="381"/>
      <c r="K693" s="381"/>
      <c r="L693" s="381"/>
      <c r="M693" s="381"/>
      <c r="N693" s="381"/>
      <c r="O693" s="381"/>
      <c r="P693" s="381"/>
      <c r="Q693" s="381"/>
      <c r="R693" s="381"/>
      <c r="S693" s="381"/>
      <c r="T693" s="381"/>
      <c r="U693" s="381"/>
      <c r="V693" s="381"/>
      <c r="W693" s="381"/>
      <c r="X693" s="381"/>
    </row>
    <row r="694">
      <c r="A694" s="381"/>
      <c r="B694" s="381"/>
      <c r="C694" s="381"/>
      <c r="D694" s="381"/>
      <c r="E694" s="381"/>
      <c r="F694" s="381"/>
      <c r="G694" s="381"/>
      <c r="H694" s="381"/>
      <c r="I694" s="381"/>
      <c r="J694" s="381"/>
      <c r="K694" s="381"/>
      <c r="L694" s="381"/>
      <c r="M694" s="381"/>
      <c r="N694" s="381"/>
      <c r="O694" s="381"/>
      <c r="P694" s="381"/>
      <c r="Q694" s="381"/>
      <c r="R694" s="381"/>
      <c r="S694" s="381"/>
      <c r="T694" s="381"/>
      <c r="U694" s="381"/>
      <c r="V694" s="381"/>
      <c r="W694" s="381"/>
      <c r="X694" s="381"/>
    </row>
    <row r="695">
      <c r="A695" s="381"/>
      <c r="B695" s="381"/>
      <c r="C695" s="381"/>
      <c r="D695" s="381"/>
      <c r="E695" s="381"/>
      <c r="F695" s="381"/>
      <c r="G695" s="381"/>
      <c r="H695" s="381"/>
      <c r="I695" s="381"/>
      <c r="J695" s="381"/>
      <c r="K695" s="381"/>
      <c r="L695" s="381"/>
      <c r="M695" s="381"/>
      <c r="N695" s="381"/>
      <c r="O695" s="381"/>
      <c r="P695" s="381"/>
      <c r="Q695" s="381"/>
      <c r="R695" s="381"/>
      <c r="S695" s="381"/>
      <c r="T695" s="381"/>
      <c r="U695" s="381"/>
      <c r="V695" s="381"/>
      <c r="W695" s="381"/>
      <c r="X695" s="381"/>
    </row>
    <row r="696">
      <c r="A696" s="381"/>
      <c r="B696" s="381"/>
      <c r="C696" s="381"/>
      <c r="D696" s="381"/>
      <c r="E696" s="381"/>
      <c r="F696" s="381"/>
      <c r="G696" s="381"/>
      <c r="H696" s="381"/>
      <c r="I696" s="381"/>
      <c r="J696" s="381"/>
      <c r="K696" s="381"/>
      <c r="L696" s="381"/>
      <c r="M696" s="381"/>
      <c r="N696" s="381"/>
      <c r="O696" s="381"/>
      <c r="P696" s="381"/>
      <c r="Q696" s="381"/>
      <c r="R696" s="381"/>
      <c r="S696" s="381"/>
      <c r="T696" s="381"/>
      <c r="U696" s="381"/>
      <c r="V696" s="381"/>
      <c r="W696" s="381"/>
      <c r="X696" s="381"/>
    </row>
    <row r="697">
      <c r="A697" s="381"/>
      <c r="B697" s="381"/>
      <c r="C697" s="381"/>
      <c r="D697" s="381"/>
      <c r="E697" s="381"/>
      <c r="F697" s="381"/>
      <c r="G697" s="381"/>
      <c r="H697" s="381"/>
      <c r="I697" s="381"/>
      <c r="J697" s="381"/>
      <c r="K697" s="381"/>
      <c r="L697" s="381"/>
      <c r="M697" s="381"/>
      <c r="N697" s="381"/>
      <c r="O697" s="381"/>
      <c r="P697" s="381"/>
      <c r="Q697" s="381"/>
      <c r="R697" s="381"/>
      <c r="S697" s="381"/>
      <c r="T697" s="381"/>
      <c r="U697" s="381"/>
      <c r="V697" s="381"/>
      <c r="W697" s="381"/>
      <c r="X697" s="381"/>
    </row>
    <row r="698">
      <c r="A698" s="381"/>
      <c r="B698" s="381"/>
      <c r="C698" s="381"/>
      <c r="D698" s="381"/>
      <c r="E698" s="381"/>
      <c r="F698" s="381"/>
      <c r="G698" s="381"/>
      <c r="H698" s="381"/>
      <c r="I698" s="381"/>
      <c r="J698" s="381"/>
      <c r="K698" s="381"/>
      <c r="L698" s="381"/>
      <c r="M698" s="381"/>
      <c r="N698" s="381"/>
      <c r="O698" s="381"/>
      <c r="P698" s="381"/>
      <c r="Q698" s="381"/>
      <c r="R698" s="381"/>
      <c r="S698" s="381"/>
      <c r="T698" s="381"/>
      <c r="U698" s="381"/>
      <c r="V698" s="381"/>
      <c r="W698" s="381"/>
      <c r="X698" s="381"/>
    </row>
    <row r="699">
      <c r="A699" s="381"/>
      <c r="B699" s="381"/>
      <c r="C699" s="381"/>
      <c r="D699" s="381"/>
      <c r="E699" s="381"/>
      <c r="F699" s="381"/>
      <c r="G699" s="381"/>
      <c r="H699" s="381"/>
      <c r="I699" s="381"/>
      <c r="J699" s="381"/>
      <c r="K699" s="381"/>
      <c r="L699" s="381"/>
      <c r="M699" s="381"/>
      <c r="N699" s="381"/>
      <c r="O699" s="381"/>
      <c r="P699" s="381"/>
      <c r="Q699" s="381"/>
      <c r="R699" s="381"/>
      <c r="S699" s="381"/>
      <c r="T699" s="381"/>
      <c r="U699" s="381"/>
      <c r="V699" s="381"/>
      <c r="W699" s="381"/>
      <c r="X699" s="381"/>
    </row>
    <row r="700">
      <c r="A700" s="381"/>
      <c r="B700" s="381"/>
      <c r="C700" s="381"/>
      <c r="D700" s="381"/>
      <c r="E700" s="381"/>
      <c r="F700" s="381"/>
      <c r="G700" s="381"/>
      <c r="H700" s="381"/>
      <c r="I700" s="381"/>
      <c r="J700" s="381"/>
      <c r="K700" s="381"/>
      <c r="L700" s="381"/>
      <c r="M700" s="381"/>
      <c r="N700" s="381"/>
      <c r="O700" s="381"/>
      <c r="P700" s="381"/>
      <c r="Q700" s="381"/>
      <c r="R700" s="381"/>
      <c r="S700" s="381"/>
      <c r="T700" s="381"/>
      <c r="U700" s="381"/>
      <c r="V700" s="381"/>
      <c r="W700" s="381"/>
      <c r="X700" s="381"/>
    </row>
    <row r="701">
      <c r="A701" s="381"/>
      <c r="B701" s="381"/>
      <c r="C701" s="381"/>
      <c r="D701" s="381"/>
      <c r="E701" s="381"/>
      <c r="F701" s="381"/>
      <c r="G701" s="381"/>
      <c r="H701" s="381"/>
      <c r="I701" s="381"/>
      <c r="J701" s="381"/>
      <c r="K701" s="381"/>
      <c r="L701" s="381"/>
      <c r="M701" s="381"/>
      <c r="N701" s="381"/>
      <c r="O701" s="381"/>
      <c r="P701" s="381"/>
      <c r="Q701" s="381"/>
      <c r="R701" s="381"/>
      <c r="S701" s="381"/>
      <c r="T701" s="381"/>
      <c r="U701" s="381"/>
      <c r="V701" s="381"/>
      <c r="W701" s="381"/>
      <c r="X701" s="381"/>
    </row>
    <row r="702">
      <c r="A702" s="381"/>
      <c r="B702" s="381"/>
      <c r="C702" s="381"/>
      <c r="D702" s="381"/>
      <c r="E702" s="381"/>
      <c r="F702" s="381"/>
      <c r="G702" s="381"/>
      <c r="H702" s="381"/>
      <c r="I702" s="381"/>
      <c r="J702" s="381"/>
      <c r="K702" s="381"/>
      <c r="L702" s="381"/>
      <c r="M702" s="381"/>
      <c r="N702" s="381"/>
      <c r="O702" s="381"/>
      <c r="P702" s="381"/>
      <c r="Q702" s="381"/>
      <c r="R702" s="381"/>
      <c r="S702" s="381"/>
      <c r="T702" s="381"/>
      <c r="U702" s="381"/>
      <c r="V702" s="381"/>
      <c r="W702" s="381"/>
      <c r="X702" s="381"/>
    </row>
    <row r="703">
      <c r="A703" s="381"/>
      <c r="B703" s="381"/>
      <c r="C703" s="381"/>
      <c r="D703" s="381"/>
      <c r="E703" s="381"/>
      <c r="F703" s="381"/>
      <c r="G703" s="381"/>
      <c r="H703" s="381"/>
      <c r="I703" s="381"/>
      <c r="J703" s="381"/>
      <c r="K703" s="381"/>
      <c r="L703" s="381"/>
      <c r="M703" s="381"/>
      <c r="N703" s="381"/>
      <c r="O703" s="381"/>
      <c r="P703" s="381"/>
      <c r="Q703" s="381"/>
      <c r="R703" s="381"/>
      <c r="S703" s="381"/>
      <c r="T703" s="381"/>
      <c r="U703" s="381"/>
      <c r="V703" s="381"/>
      <c r="W703" s="381"/>
      <c r="X703" s="381"/>
    </row>
    <row r="704">
      <c r="A704" s="381"/>
      <c r="B704" s="381"/>
      <c r="C704" s="381"/>
      <c r="D704" s="381"/>
      <c r="E704" s="381"/>
      <c r="F704" s="381"/>
      <c r="G704" s="381"/>
      <c r="H704" s="381"/>
      <c r="I704" s="381"/>
      <c r="J704" s="381"/>
      <c r="K704" s="381"/>
      <c r="L704" s="381"/>
      <c r="M704" s="381"/>
      <c r="N704" s="381"/>
      <c r="O704" s="381"/>
      <c r="P704" s="381"/>
      <c r="Q704" s="381"/>
      <c r="R704" s="381"/>
      <c r="S704" s="381"/>
      <c r="T704" s="381"/>
      <c r="U704" s="381"/>
      <c r="V704" s="381"/>
      <c r="W704" s="381"/>
      <c r="X704" s="381"/>
    </row>
    <row r="705">
      <c r="A705" s="381"/>
      <c r="B705" s="381"/>
      <c r="C705" s="381"/>
      <c r="D705" s="381"/>
      <c r="E705" s="381"/>
      <c r="F705" s="381"/>
      <c r="G705" s="381"/>
      <c r="H705" s="381"/>
      <c r="I705" s="381"/>
      <c r="J705" s="381"/>
      <c r="K705" s="381"/>
      <c r="L705" s="381"/>
      <c r="M705" s="381"/>
      <c r="N705" s="381"/>
      <c r="O705" s="381"/>
      <c r="P705" s="381"/>
      <c r="Q705" s="381"/>
      <c r="R705" s="381"/>
      <c r="S705" s="381"/>
      <c r="T705" s="381"/>
      <c r="U705" s="381"/>
      <c r="V705" s="381"/>
      <c r="W705" s="381"/>
      <c r="X705" s="381"/>
    </row>
    <row r="706">
      <c r="A706" s="381"/>
      <c r="B706" s="381"/>
      <c r="C706" s="381"/>
      <c r="D706" s="381"/>
      <c r="E706" s="381"/>
      <c r="F706" s="381"/>
      <c r="G706" s="381"/>
      <c r="H706" s="381"/>
      <c r="I706" s="381"/>
      <c r="J706" s="381"/>
      <c r="K706" s="381"/>
      <c r="L706" s="381"/>
      <c r="M706" s="381"/>
      <c r="N706" s="381"/>
      <c r="O706" s="381"/>
      <c r="P706" s="381"/>
      <c r="Q706" s="381"/>
      <c r="R706" s="381"/>
      <c r="S706" s="381"/>
      <c r="T706" s="381"/>
      <c r="U706" s="381"/>
      <c r="V706" s="381"/>
      <c r="W706" s="381"/>
      <c r="X706" s="381"/>
    </row>
    <row r="707">
      <c r="A707" s="381"/>
      <c r="B707" s="381"/>
      <c r="C707" s="381"/>
      <c r="D707" s="381"/>
      <c r="E707" s="381"/>
      <c r="F707" s="381"/>
      <c r="G707" s="381"/>
      <c r="H707" s="381"/>
      <c r="I707" s="381"/>
      <c r="J707" s="381"/>
      <c r="K707" s="381"/>
      <c r="L707" s="381"/>
      <c r="M707" s="381"/>
      <c r="N707" s="381"/>
      <c r="O707" s="381"/>
      <c r="P707" s="381"/>
      <c r="Q707" s="381"/>
      <c r="R707" s="381"/>
      <c r="S707" s="381"/>
      <c r="T707" s="381"/>
      <c r="U707" s="381"/>
      <c r="V707" s="381"/>
      <c r="W707" s="381"/>
      <c r="X707" s="381"/>
    </row>
    <row r="708">
      <c r="A708" s="381"/>
      <c r="B708" s="381"/>
      <c r="C708" s="381"/>
      <c r="D708" s="381"/>
      <c r="E708" s="381"/>
      <c r="F708" s="381"/>
      <c r="G708" s="381"/>
      <c r="H708" s="381"/>
      <c r="I708" s="381"/>
      <c r="J708" s="381"/>
      <c r="K708" s="381"/>
      <c r="L708" s="381"/>
      <c r="M708" s="381"/>
      <c r="N708" s="381"/>
      <c r="O708" s="381"/>
      <c r="P708" s="381"/>
      <c r="Q708" s="381"/>
      <c r="R708" s="381"/>
      <c r="S708" s="381"/>
      <c r="T708" s="381"/>
      <c r="U708" s="381"/>
      <c r="V708" s="381"/>
      <c r="W708" s="381"/>
      <c r="X708" s="381"/>
    </row>
    <row r="709">
      <c r="A709" s="381"/>
      <c r="B709" s="381"/>
      <c r="C709" s="381"/>
      <c r="D709" s="381"/>
      <c r="E709" s="381"/>
      <c r="F709" s="381"/>
      <c r="G709" s="381"/>
      <c r="H709" s="381"/>
      <c r="I709" s="381"/>
      <c r="J709" s="381"/>
      <c r="K709" s="381"/>
      <c r="L709" s="381"/>
      <c r="M709" s="381"/>
      <c r="N709" s="381"/>
      <c r="O709" s="381"/>
      <c r="P709" s="381"/>
      <c r="Q709" s="381"/>
      <c r="R709" s="381"/>
      <c r="S709" s="381"/>
      <c r="T709" s="381"/>
      <c r="U709" s="381"/>
      <c r="V709" s="381"/>
      <c r="W709" s="381"/>
      <c r="X709" s="381"/>
    </row>
    <row r="710">
      <c r="A710" s="381"/>
      <c r="B710" s="381"/>
      <c r="C710" s="381"/>
      <c r="D710" s="381"/>
      <c r="E710" s="381"/>
      <c r="F710" s="381"/>
      <c r="G710" s="381"/>
      <c r="H710" s="381"/>
      <c r="I710" s="381"/>
      <c r="J710" s="381"/>
      <c r="K710" s="381"/>
      <c r="L710" s="381"/>
      <c r="M710" s="381"/>
      <c r="N710" s="381"/>
      <c r="O710" s="381"/>
      <c r="P710" s="381"/>
      <c r="Q710" s="381"/>
      <c r="R710" s="381"/>
      <c r="S710" s="381"/>
      <c r="T710" s="381"/>
      <c r="U710" s="381"/>
      <c r="V710" s="381"/>
      <c r="W710" s="381"/>
      <c r="X710" s="381"/>
    </row>
    <row r="711">
      <c r="A711" s="381"/>
      <c r="B711" s="381"/>
      <c r="C711" s="381"/>
      <c r="D711" s="381"/>
      <c r="E711" s="381"/>
      <c r="F711" s="381"/>
      <c r="G711" s="381"/>
      <c r="H711" s="381"/>
      <c r="I711" s="381"/>
      <c r="J711" s="381"/>
      <c r="K711" s="381"/>
      <c r="L711" s="381"/>
      <c r="M711" s="381"/>
      <c r="N711" s="381"/>
      <c r="O711" s="381"/>
      <c r="P711" s="381"/>
      <c r="Q711" s="381"/>
      <c r="R711" s="381"/>
      <c r="S711" s="381"/>
      <c r="T711" s="381"/>
      <c r="U711" s="381"/>
      <c r="V711" s="381"/>
      <c r="W711" s="381"/>
      <c r="X711" s="381"/>
    </row>
    <row r="712">
      <c r="A712" s="381"/>
      <c r="B712" s="381"/>
      <c r="C712" s="381"/>
      <c r="D712" s="381"/>
      <c r="E712" s="381"/>
      <c r="F712" s="381"/>
      <c r="G712" s="381"/>
      <c r="H712" s="381"/>
      <c r="I712" s="381"/>
      <c r="J712" s="381"/>
      <c r="K712" s="381"/>
      <c r="L712" s="381"/>
      <c r="M712" s="381"/>
      <c r="N712" s="381"/>
      <c r="O712" s="381"/>
      <c r="P712" s="381"/>
      <c r="Q712" s="381"/>
      <c r="R712" s="381"/>
      <c r="S712" s="381"/>
      <c r="T712" s="381"/>
      <c r="U712" s="381"/>
      <c r="V712" s="381"/>
      <c r="W712" s="381"/>
      <c r="X712" s="381"/>
    </row>
    <row r="713">
      <c r="A713" s="381"/>
      <c r="B713" s="381"/>
      <c r="C713" s="381"/>
      <c r="D713" s="381"/>
      <c r="E713" s="381"/>
      <c r="F713" s="381"/>
      <c r="G713" s="381"/>
      <c r="H713" s="381"/>
      <c r="I713" s="381"/>
      <c r="J713" s="381"/>
      <c r="K713" s="381"/>
      <c r="L713" s="381"/>
      <c r="M713" s="381"/>
      <c r="N713" s="381"/>
      <c r="O713" s="381"/>
      <c r="P713" s="381"/>
      <c r="Q713" s="381"/>
      <c r="R713" s="381"/>
      <c r="S713" s="381"/>
      <c r="T713" s="381"/>
      <c r="U713" s="381"/>
      <c r="V713" s="381"/>
      <c r="W713" s="381"/>
      <c r="X713" s="381"/>
    </row>
    <row r="714">
      <c r="A714" s="381"/>
      <c r="B714" s="381"/>
      <c r="C714" s="381"/>
      <c r="D714" s="381"/>
      <c r="E714" s="381"/>
      <c r="F714" s="381"/>
      <c r="G714" s="381"/>
      <c r="H714" s="381"/>
      <c r="I714" s="381"/>
      <c r="J714" s="381"/>
      <c r="K714" s="381"/>
      <c r="L714" s="381"/>
      <c r="M714" s="381"/>
      <c r="N714" s="381"/>
      <c r="O714" s="381"/>
      <c r="P714" s="381"/>
      <c r="Q714" s="381"/>
      <c r="R714" s="381"/>
      <c r="S714" s="381"/>
      <c r="T714" s="381"/>
      <c r="U714" s="381"/>
      <c r="V714" s="381"/>
      <c r="W714" s="381"/>
      <c r="X714" s="381"/>
    </row>
    <row r="715">
      <c r="A715" s="381"/>
      <c r="B715" s="381"/>
      <c r="C715" s="381"/>
      <c r="D715" s="381"/>
      <c r="E715" s="381"/>
      <c r="F715" s="381"/>
      <c r="G715" s="381"/>
      <c r="H715" s="381"/>
      <c r="I715" s="381"/>
      <c r="J715" s="381"/>
      <c r="K715" s="381"/>
      <c r="L715" s="381"/>
      <c r="M715" s="381"/>
      <c r="N715" s="381"/>
      <c r="O715" s="381"/>
      <c r="P715" s="381"/>
      <c r="Q715" s="381"/>
      <c r="R715" s="381"/>
      <c r="S715" s="381"/>
      <c r="T715" s="381"/>
      <c r="U715" s="381"/>
      <c r="V715" s="381"/>
      <c r="W715" s="381"/>
      <c r="X715" s="381"/>
    </row>
    <row r="716">
      <c r="A716" s="381"/>
      <c r="B716" s="381"/>
      <c r="C716" s="381"/>
      <c r="D716" s="381"/>
      <c r="E716" s="381"/>
      <c r="F716" s="381"/>
      <c r="G716" s="381"/>
      <c r="H716" s="381"/>
      <c r="I716" s="381"/>
      <c r="J716" s="381"/>
      <c r="K716" s="381"/>
      <c r="L716" s="381"/>
      <c r="M716" s="381"/>
      <c r="N716" s="381"/>
      <c r="O716" s="381"/>
      <c r="P716" s="381"/>
      <c r="Q716" s="381"/>
      <c r="R716" s="381"/>
      <c r="S716" s="381"/>
      <c r="T716" s="381"/>
      <c r="U716" s="381"/>
      <c r="V716" s="381"/>
      <c r="W716" s="381"/>
      <c r="X716" s="381"/>
    </row>
    <row r="717">
      <c r="A717" s="381"/>
      <c r="B717" s="381"/>
      <c r="C717" s="381"/>
      <c r="D717" s="381"/>
      <c r="E717" s="381"/>
      <c r="F717" s="381"/>
      <c r="G717" s="381"/>
      <c r="H717" s="381"/>
      <c r="I717" s="381"/>
      <c r="J717" s="381"/>
      <c r="K717" s="381"/>
      <c r="L717" s="381"/>
      <c r="M717" s="381"/>
      <c r="N717" s="381"/>
      <c r="O717" s="381"/>
      <c r="P717" s="381"/>
      <c r="Q717" s="381"/>
      <c r="R717" s="381"/>
      <c r="S717" s="381"/>
      <c r="T717" s="381"/>
      <c r="U717" s="381"/>
      <c r="V717" s="381"/>
      <c r="W717" s="381"/>
      <c r="X717" s="381"/>
    </row>
    <row r="718">
      <c r="A718" s="381"/>
      <c r="B718" s="381"/>
      <c r="C718" s="381"/>
      <c r="D718" s="381"/>
      <c r="E718" s="381"/>
      <c r="F718" s="381"/>
      <c r="G718" s="381"/>
      <c r="H718" s="381"/>
      <c r="I718" s="381"/>
      <c r="J718" s="381"/>
      <c r="K718" s="381"/>
      <c r="L718" s="381"/>
      <c r="M718" s="381"/>
      <c r="N718" s="381"/>
      <c r="O718" s="381"/>
      <c r="P718" s="381"/>
      <c r="Q718" s="381"/>
      <c r="R718" s="381"/>
      <c r="S718" s="381"/>
      <c r="T718" s="381"/>
      <c r="U718" s="381"/>
      <c r="V718" s="381"/>
      <c r="W718" s="381"/>
      <c r="X718" s="381"/>
    </row>
    <row r="719">
      <c r="A719" s="381"/>
      <c r="B719" s="381"/>
      <c r="C719" s="381"/>
      <c r="D719" s="381"/>
      <c r="E719" s="381"/>
      <c r="F719" s="381"/>
      <c r="G719" s="381"/>
      <c r="H719" s="381"/>
      <c r="I719" s="381"/>
      <c r="J719" s="381"/>
      <c r="K719" s="381"/>
      <c r="L719" s="381"/>
      <c r="M719" s="381"/>
      <c r="N719" s="381"/>
      <c r="O719" s="381"/>
      <c r="P719" s="381"/>
      <c r="Q719" s="381"/>
      <c r="R719" s="381"/>
      <c r="S719" s="381"/>
      <c r="T719" s="381"/>
      <c r="U719" s="381"/>
      <c r="V719" s="381"/>
      <c r="W719" s="381"/>
      <c r="X719" s="381"/>
    </row>
    <row r="720">
      <c r="A720" s="381"/>
      <c r="B720" s="381"/>
      <c r="C720" s="381"/>
      <c r="D720" s="381"/>
      <c r="E720" s="381"/>
      <c r="F720" s="381"/>
      <c r="G720" s="381"/>
      <c r="H720" s="381"/>
      <c r="I720" s="381"/>
      <c r="J720" s="381"/>
      <c r="K720" s="381"/>
      <c r="L720" s="381"/>
      <c r="M720" s="381"/>
      <c r="N720" s="381"/>
      <c r="O720" s="381"/>
      <c r="P720" s="381"/>
      <c r="Q720" s="381"/>
      <c r="R720" s="381"/>
      <c r="S720" s="381"/>
      <c r="T720" s="381"/>
      <c r="U720" s="381"/>
      <c r="V720" s="381"/>
      <c r="W720" s="381"/>
      <c r="X720" s="381"/>
    </row>
    <row r="721">
      <c r="A721" s="381"/>
      <c r="B721" s="381"/>
      <c r="C721" s="381"/>
      <c r="D721" s="381"/>
      <c r="E721" s="381"/>
      <c r="F721" s="381"/>
      <c r="G721" s="381"/>
      <c r="H721" s="381"/>
      <c r="I721" s="381"/>
      <c r="J721" s="381"/>
      <c r="K721" s="381"/>
      <c r="L721" s="381"/>
      <c r="M721" s="381"/>
      <c r="N721" s="381"/>
      <c r="O721" s="381"/>
      <c r="P721" s="381"/>
      <c r="Q721" s="381"/>
      <c r="R721" s="381"/>
      <c r="S721" s="381"/>
      <c r="T721" s="381"/>
      <c r="U721" s="381"/>
      <c r="V721" s="381"/>
      <c r="W721" s="381"/>
      <c r="X721" s="381"/>
    </row>
    <row r="722">
      <c r="A722" s="381"/>
      <c r="B722" s="381"/>
      <c r="C722" s="381"/>
      <c r="D722" s="381"/>
      <c r="E722" s="381"/>
      <c r="F722" s="381"/>
      <c r="G722" s="381"/>
      <c r="H722" s="381"/>
      <c r="I722" s="381"/>
      <c r="J722" s="381"/>
      <c r="K722" s="381"/>
      <c r="L722" s="381"/>
      <c r="M722" s="381"/>
      <c r="N722" s="381"/>
      <c r="O722" s="381"/>
      <c r="P722" s="381"/>
      <c r="Q722" s="381"/>
      <c r="R722" s="381"/>
      <c r="S722" s="381"/>
      <c r="T722" s="381"/>
      <c r="U722" s="381"/>
      <c r="V722" s="381"/>
      <c r="W722" s="381"/>
      <c r="X722" s="381"/>
    </row>
    <row r="723">
      <c r="A723" s="381"/>
      <c r="B723" s="381"/>
      <c r="C723" s="381"/>
      <c r="D723" s="381"/>
      <c r="E723" s="381"/>
      <c r="F723" s="381"/>
      <c r="G723" s="381"/>
      <c r="H723" s="381"/>
      <c r="I723" s="381"/>
      <c r="J723" s="381"/>
      <c r="K723" s="381"/>
      <c r="L723" s="381"/>
      <c r="M723" s="381"/>
      <c r="N723" s="381"/>
      <c r="O723" s="381"/>
      <c r="P723" s="381"/>
      <c r="Q723" s="381"/>
      <c r="R723" s="381"/>
      <c r="S723" s="381"/>
      <c r="T723" s="381"/>
      <c r="U723" s="381"/>
      <c r="V723" s="381"/>
      <c r="W723" s="381"/>
      <c r="X723" s="381"/>
    </row>
    <row r="724">
      <c r="A724" s="381"/>
      <c r="B724" s="381"/>
      <c r="C724" s="381"/>
      <c r="D724" s="381"/>
      <c r="E724" s="381"/>
      <c r="F724" s="381"/>
      <c r="G724" s="381"/>
      <c r="H724" s="381"/>
      <c r="I724" s="381"/>
      <c r="J724" s="381"/>
      <c r="K724" s="381"/>
      <c r="L724" s="381"/>
      <c r="M724" s="381"/>
      <c r="N724" s="381"/>
      <c r="O724" s="381"/>
      <c r="P724" s="381"/>
      <c r="Q724" s="381"/>
      <c r="R724" s="381"/>
      <c r="S724" s="381"/>
      <c r="T724" s="381"/>
      <c r="U724" s="381"/>
      <c r="V724" s="381"/>
      <c r="W724" s="381"/>
      <c r="X724" s="381"/>
    </row>
    <row r="725">
      <c r="A725" s="381"/>
      <c r="B725" s="381"/>
      <c r="C725" s="381"/>
      <c r="D725" s="381"/>
      <c r="E725" s="381"/>
      <c r="F725" s="381"/>
      <c r="G725" s="381"/>
      <c r="H725" s="381"/>
      <c r="I725" s="381"/>
      <c r="J725" s="381"/>
      <c r="K725" s="381"/>
      <c r="L725" s="381"/>
      <c r="M725" s="381"/>
      <c r="N725" s="381"/>
      <c r="O725" s="381"/>
      <c r="P725" s="381"/>
      <c r="Q725" s="381"/>
      <c r="R725" s="381"/>
      <c r="S725" s="381"/>
      <c r="T725" s="381"/>
      <c r="U725" s="381"/>
      <c r="V725" s="381"/>
      <c r="W725" s="381"/>
      <c r="X725" s="381"/>
    </row>
    <row r="726">
      <c r="A726" s="381"/>
      <c r="B726" s="381"/>
      <c r="C726" s="381"/>
      <c r="D726" s="381"/>
      <c r="E726" s="381"/>
      <c r="F726" s="381"/>
      <c r="G726" s="381"/>
      <c r="H726" s="381"/>
      <c r="I726" s="381"/>
      <c r="J726" s="381"/>
      <c r="K726" s="381"/>
      <c r="L726" s="381"/>
      <c r="M726" s="381"/>
      <c r="N726" s="381"/>
      <c r="O726" s="381"/>
      <c r="P726" s="381"/>
      <c r="Q726" s="381"/>
      <c r="R726" s="381"/>
      <c r="S726" s="381"/>
      <c r="T726" s="381"/>
      <c r="U726" s="381"/>
      <c r="V726" s="381"/>
      <c r="W726" s="381"/>
      <c r="X726" s="381"/>
    </row>
    <row r="727">
      <c r="A727" s="381"/>
      <c r="B727" s="381"/>
      <c r="C727" s="381"/>
      <c r="D727" s="381"/>
      <c r="E727" s="381"/>
      <c r="F727" s="381"/>
      <c r="G727" s="381"/>
      <c r="H727" s="381"/>
      <c r="I727" s="381"/>
      <c r="J727" s="381"/>
      <c r="K727" s="381"/>
      <c r="L727" s="381"/>
      <c r="M727" s="381"/>
      <c r="N727" s="381"/>
      <c r="O727" s="381"/>
      <c r="P727" s="381"/>
      <c r="Q727" s="381"/>
      <c r="R727" s="381"/>
      <c r="S727" s="381"/>
      <c r="T727" s="381"/>
      <c r="U727" s="381"/>
      <c r="V727" s="381"/>
      <c r="W727" s="381"/>
      <c r="X727" s="381"/>
    </row>
    <row r="728">
      <c r="A728" s="381"/>
      <c r="B728" s="381"/>
      <c r="C728" s="381"/>
      <c r="D728" s="381"/>
      <c r="E728" s="381"/>
      <c r="F728" s="381"/>
      <c r="G728" s="381"/>
      <c r="H728" s="381"/>
      <c r="I728" s="381"/>
      <c r="J728" s="381"/>
      <c r="K728" s="381"/>
      <c r="L728" s="381"/>
      <c r="M728" s="381"/>
      <c r="N728" s="381"/>
      <c r="O728" s="381"/>
      <c r="P728" s="381"/>
      <c r="Q728" s="381"/>
      <c r="R728" s="381"/>
      <c r="S728" s="381"/>
      <c r="T728" s="381"/>
      <c r="U728" s="381"/>
      <c r="V728" s="381"/>
      <c r="W728" s="381"/>
      <c r="X728" s="381"/>
    </row>
    <row r="729">
      <c r="A729" s="381"/>
      <c r="B729" s="381"/>
      <c r="C729" s="381"/>
      <c r="D729" s="381"/>
      <c r="E729" s="381"/>
      <c r="F729" s="381"/>
      <c r="G729" s="381"/>
      <c r="H729" s="381"/>
      <c r="I729" s="381"/>
      <c r="J729" s="381"/>
      <c r="K729" s="381"/>
      <c r="L729" s="381"/>
      <c r="M729" s="381"/>
      <c r="N729" s="381"/>
      <c r="O729" s="381"/>
      <c r="P729" s="381"/>
      <c r="Q729" s="381"/>
      <c r="R729" s="381"/>
      <c r="S729" s="381"/>
      <c r="T729" s="381"/>
      <c r="U729" s="381"/>
      <c r="V729" s="381"/>
      <c r="W729" s="381"/>
      <c r="X729" s="381"/>
    </row>
    <row r="730">
      <c r="A730" s="381"/>
      <c r="B730" s="381"/>
      <c r="C730" s="381"/>
      <c r="D730" s="381"/>
      <c r="E730" s="381"/>
      <c r="F730" s="381"/>
      <c r="G730" s="381"/>
      <c r="H730" s="381"/>
      <c r="I730" s="381"/>
      <c r="J730" s="381"/>
      <c r="K730" s="381"/>
      <c r="L730" s="381"/>
      <c r="M730" s="381"/>
      <c r="N730" s="381"/>
      <c r="O730" s="381"/>
      <c r="P730" s="381"/>
      <c r="Q730" s="381"/>
      <c r="R730" s="381"/>
      <c r="S730" s="381"/>
      <c r="T730" s="381"/>
      <c r="U730" s="381"/>
      <c r="V730" s="381"/>
      <c r="W730" s="381"/>
      <c r="X730" s="381"/>
    </row>
    <row r="731">
      <c r="A731" s="381"/>
      <c r="B731" s="381"/>
      <c r="C731" s="381"/>
      <c r="D731" s="381"/>
      <c r="E731" s="381"/>
      <c r="F731" s="381"/>
      <c r="G731" s="381"/>
      <c r="H731" s="381"/>
      <c r="I731" s="381"/>
      <c r="J731" s="381"/>
      <c r="K731" s="381"/>
      <c r="L731" s="381"/>
      <c r="M731" s="381"/>
      <c r="N731" s="381"/>
      <c r="O731" s="381"/>
      <c r="P731" s="381"/>
      <c r="Q731" s="381"/>
      <c r="R731" s="381"/>
      <c r="S731" s="381"/>
      <c r="T731" s="381"/>
      <c r="U731" s="381"/>
      <c r="V731" s="381"/>
      <c r="W731" s="381"/>
      <c r="X731" s="381"/>
    </row>
    <row r="732">
      <c r="A732" s="381"/>
      <c r="B732" s="381"/>
      <c r="C732" s="381"/>
      <c r="D732" s="381"/>
      <c r="E732" s="381"/>
      <c r="F732" s="381"/>
      <c r="G732" s="381"/>
      <c r="H732" s="381"/>
      <c r="I732" s="381"/>
      <c r="J732" s="381"/>
      <c r="K732" s="381"/>
      <c r="L732" s="381"/>
      <c r="M732" s="381"/>
      <c r="N732" s="381"/>
      <c r="O732" s="381"/>
      <c r="P732" s="381"/>
      <c r="Q732" s="381"/>
      <c r="R732" s="381"/>
      <c r="S732" s="381"/>
      <c r="T732" s="381"/>
      <c r="U732" s="381"/>
      <c r="V732" s="381"/>
      <c r="W732" s="381"/>
      <c r="X732" s="381"/>
    </row>
    <row r="733">
      <c r="A733" s="381"/>
      <c r="B733" s="381"/>
      <c r="C733" s="381"/>
      <c r="D733" s="381"/>
      <c r="E733" s="381"/>
      <c r="F733" s="381"/>
      <c r="G733" s="381"/>
      <c r="H733" s="381"/>
      <c r="I733" s="381"/>
      <c r="J733" s="381"/>
      <c r="K733" s="381"/>
      <c r="L733" s="381"/>
      <c r="M733" s="381"/>
      <c r="N733" s="381"/>
      <c r="O733" s="381"/>
      <c r="P733" s="381"/>
      <c r="Q733" s="381"/>
      <c r="R733" s="381"/>
      <c r="S733" s="381"/>
      <c r="T733" s="381"/>
      <c r="U733" s="381"/>
      <c r="V733" s="381"/>
      <c r="W733" s="381"/>
      <c r="X733" s="381"/>
    </row>
    <row r="734">
      <c r="A734" s="381"/>
      <c r="B734" s="381"/>
      <c r="C734" s="381"/>
      <c r="D734" s="381"/>
      <c r="E734" s="381"/>
      <c r="F734" s="381"/>
      <c r="G734" s="381"/>
      <c r="H734" s="381"/>
      <c r="I734" s="381"/>
      <c r="J734" s="381"/>
      <c r="K734" s="381"/>
      <c r="L734" s="381"/>
      <c r="M734" s="381"/>
      <c r="N734" s="381"/>
      <c r="O734" s="381"/>
      <c r="P734" s="381"/>
      <c r="Q734" s="381"/>
      <c r="R734" s="381"/>
      <c r="S734" s="381"/>
      <c r="T734" s="381"/>
      <c r="U734" s="381"/>
      <c r="V734" s="381"/>
      <c r="W734" s="381"/>
      <c r="X734" s="381"/>
    </row>
    <row r="735">
      <c r="A735" s="381"/>
      <c r="B735" s="381"/>
      <c r="C735" s="381"/>
      <c r="D735" s="381"/>
      <c r="E735" s="381"/>
      <c r="F735" s="381"/>
      <c r="G735" s="381"/>
      <c r="H735" s="381"/>
      <c r="I735" s="381"/>
      <c r="J735" s="381"/>
      <c r="K735" s="381"/>
      <c r="L735" s="381"/>
      <c r="M735" s="381"/>
      <c r="N735" s="381"/>
      <c r="O735" s="381"/>
      <c r="P735" s="381"/>
      <c r="Q735" s="381"/>
      <c r="R735" s="381"/>
      <c r="S735" s="381"/>
      <c r="T735" s="381"/>
      <c r="U735" s="381"/>
      <c r="V735" s="381"/>
      <c r="W735" s="381"/>
      <c r="X735" s="381"/>
    </row>
    <row r="736">
      <c r="A736" s="381"/>
      <c r="B736" s="381"/>
      <c r="C736" s="381"/>
      <c r="D736" s="381"/>
      <c r="E736" s="381"/>
      <c r="F736" s="381"/>
      <c r="G736" s="381"/>
      <c r="H736" s="381"/>
      <c r="I736" s="381"/>
      <c r="J736" s="381"/>
      <c r="K736" s="381"/>
      <c r="L736" s="381"/>
      <c r="M736" s="381"/>
      <c r="N736" s="381"/>
      <c r="O736" s="381"/>
      <c r="P736" s="381"/>
      <c r="Q736" s="381"/>
      <c r="R736" s="381"/>
      <c r="S736" s="381"/>
      <c r="T736" s="381"/>
      <c r="U736" s="381"/>
      <c r="V736" s="381"/>
      <c r="W736" s="381"/>
      <c r="X736" s="381"/>
    </row>
    <row r="737">
      <c r="A737" s="381"/>
      <c r="B737" s="381"/>
      <c r="C737" s="381"/>
      <c r="D737" s="381"/>
      <c r="E737" s="381"/>
      <c r="F737" s="381"/>
      <c r="G737" s="381"/>
      <c r="H737" s="381"/>
      <c r="I737" s="381"/>
      <c r="J737" s="381"/>
      <c r="K737" s="381"/>
      <c r="L737" s="381"/>
      <c r="M737" s="381"/>
      <c r="N737" s="381"/>
      <c r="O737" s="381"/>
      <c r="P737" s="381"/>
      <c r="Q737" s="381"/>
      <c r="R737" s="381"/>
      <c r="S737" s="381"/>
      <c r="T737" s="381"/>
      <c r="U737" s="381"/>
      <c r="V737" s="381"/>
      <c r="W737" s="381"/>
      <c r="X737" s="381"/>
    </row>
    <row r="738">
      <c r="A738" s="381"/>
      <c r="B738" s="381"/>
      <c r="C738" s="381"/>
      <c r="D738" s="381"/>
      <c r="E738" s="381"/>
      <c r="F738" s="381"/>
      <c r="G738" s="381"/>
      <c r="H738" s="381"/>
      <c r="I738" s="381"/>
      <c r="J738" s="381"/>
      <c r="K738" s="381"/>
      <c r="L738" s="381"/>
      <c r="M738" s="381"/>
      <c r="N738" s="381"/>
      <c r="O738" s="381"/>
      <c r="P738" s="381"/>
      <c r="Q738" s="381"/>
      <c r="R738" s="381"/>
      <c r="S738" s="381"/>
      <c r="T738" s="381"/>
      <c r="U738" s="381"/>
      <c r="V738" s="381"/>
      <c r="W738" s="381"/>
      <c r="X738" s="381"/>
    </row>
    <row r="739">
      <c r="A739" s="381"/>
      <c r="B739" s="381"/>
      <c r="C739" s="381"/>
      <c r="D739" s="381"/>
      <c r="E739" s="381"/>
      <c r="F739" s="381"/>
      <c r="G739" s="381"/>
      <c r="H739" s="381"/>
      <c r="I739" s="381"/>
      <c r="J739" s="381"/>
      <c r="K739" s="381"/>
      <c r="L739" s="381"/>
      <c r="M739" s="381"/>
      <c r="N739" s="381"/>
      <c r="O739" s="381"/>
      <c r="P739" s="381"/>
      <c r="Q739" s="381"/>
      <c r="R739" s="381"/>
      <c r="S739" s="381"/>
      <c r="T739" s="381"/>
      <c r="U739" s="381"/>
      <c r="V739" s="381"/>
      <c r="W739" s="381"/>
      <c r="X739" s="381"/>
    </row>
    <row r="740">
      <c r="A740" s="381"/>
      <c r="B740" s="381"/>
      <c r="C740" s="381"/>
      <c r="D740" s="381"/>
      <c r="E740" s="381"/>
      <c r="F740" s="381"/>
      <c r="G740" s="381"/>
      <c r="H740" s="381"/>
      <c r="I740" s="381"/>
      <c r="J740" s="381"/>
      <c r="K740" s="381"/>
      <c r="L740" s="381"/>
      <c r="M740" s="381"/>
      <c r="N740" s="381"/>
      <c r="O740" s="381"/>
      <c r="P740" s="381"/>
      <c r="Q740" s="381"/>
      <c r="R740" s="381"/>
      <c r="S740" s="381"/>
      <c r="T740" s="381"/>
      <c r="U740" s="381"/>
      <c r="V740" s="381"/>
      <c r="W740" s="381"/>
      <c r="X740" s="381"/>
    </row>
    <row r="741">
      <c r="A741" s="381"/>
      <c r="B741" s="381"/>
      <c r="C741" s="381"/>
      <c r="D741" s="381"/>
      <c r="E741" s="381"/>
      <c r="F741" s="381"/>
      <c r="G741" s="381"/>
      <c r="H741" s="381"/>
      <c r="I741" s="381"/>
      <c r="J741" s="381"/>
      <c r="K741" s="381"/>
      <c r="L741" s="381"/>
      <c r="M741" s="381"/>
      <c r="N741" s="381"/>
      <c r="O741" s="381"/>
      <c r="P741" s="381"/>
      <c r="Q741" s="381"/>
      <c r="R741" s="381"/>
      <c r="S741" s="381"/>
      <c r="T741" s="381"/>
      <c r="U741" s="381"/>
      <c r="V741" s="381"/>
      <c r="W741" s="381"/>
      <c r="X741" s="381"/>
    </row>
    <row r="742">
      <c r="A742" s="381"/>
      <c r="B742" s="381"/>
      <c r="C742" s="381"/>
      <c r="D742" s="381"/>
      <c r="E742" s="381"/>
      <c r="F742" s="381"/>
      <c r="G742" s="381"/>
      <c r="H742" s="381"/>
      <c r="I742" s="381"/>
      <c r="J742" s="381"/>
      <c r="K742" s="381"/>
      <c r="L742" s="381"/>
      <c r="M742" s="381"/>
      <c r="N742" s="381"/>
      <c r="O742" s="381"/>
      <c r="P742" s="381"/>
      <c r="Q742" s="381"/>
      <c r="R742" s="381"/>
      <c r="S742" s="381"/>
      <c r="T742" s="381"/>
      <c r="U742" s="381"/>
      <c r="V742" s="381"/>
      <c r="W742" s="381"/>
      <c r="X742" s="381"/>
    </row>
    <row r="743">
      <c r="A743" s="381"/>
      <c r="B743" s="381"/>
      <c r="C743" s="381"/>
      <c r="D743" s="381"/>
      <c r="E743" s="381"/>
      <c r="F743" s="381"/>
      <c r="G743" s="381"/>
      <c r="H743" s="381"/>
      <c r="I743" s="381"/>
      <c r="J743" s="381"/>
      <c r="K743" s="381"/>
      <c r="L743" s="381"/>
      <c r="M743" s="381"/>
      <c r="N743" s="381"/>
      <c r="O743" s="381"/>
      <c r="P743" s="381"/>
      <c r="Q743" s="381"/>
      <c r="R743" s="381"/>
      <c r="S743" s="381"/>
      <c r="T743" s="381"/>
      <c r="U743" s="381"/>
      <c r="V743" s="381"/>
      <c r="W743" s="381"/>
      <c r="X743" s="381"/>
    </row>
    <row r="744">
      <c r="A744" s="381"/>
      <c r="B744" s="381"/>
      <c r="C744" s="381"/>
      <c r="D744" s="381"/>
      <c r="E744" s="381"/>
      <c r="F744" s="381"/>
      <c r="G744" s="381"/>
      <c r="H744" s="381"/>
      <c r="I744" s="381"/>
      <c r="J744" s="381"/>
      <c r="K744" s="381"/>
      <c r="L744" s="381"/>
      <c r="M744" s="381"/>
      <c r="N744" s="381"/>
      <c r="O744" s="381"/>
      <c r="P744" s="381"/>
      <c r="Q744" s="381"/>
      <c r="R744" s="381"/>
      <c r="S744" s="381"/>
      <c r="T744" s="381"/>
      <c r="U744" s="381"/>
      <c r="V744" s="381"/>
      <c r="W744" s="381"/>
      <c r="X744" s="381"/>
    </row>
    <row r="745">
      <c r="A745" s="381"/>
      <c r="B745" s="381"/>
      <c r="C745" s="381"/>
      <c r="D745" s="381"/>
      <c r="E745" s="381"/>
      <c r="F745" s="381"/>
      <c r="G745" s="381"/>
      <c r="H745" s="381"/>
      <c r="I745" s="381"/>
      <c r="J745" s="381"/>
      <c r="K745" s="381"/>
      <c r="L745" s="381"/>
      <c r="M745" s="381"/>
      <c r="N745" s="381"/>
      <c r="O745" s="381"/>
      <c r="P745" s="381"/>
      <c r="Q745" s="381"/>
      <c r="R745" s="381"/>
      <c r="S745" s="381"/>
      <c r="T745" s="381"/>
      <c r="U745" s="381"/>
      <c r="V745" s="381"/>
      <c r="W745" s="381"/>
      <c r="X745" s="381"/>
    </row>
    <row r="746">
      <c r="A746" s="381"/>
      <c r="B746" s="381"/>
      <c r="C746" s="381"/>
      <c r="D746" s="381"/>
      <c r="E746" s="381"/>
      <c r="F746" s="381"/>
      <c r="G746" s="381"/>
      <c r="H746" s="381"/>
      <c r="I746" s="381"/>
      <c r="J746" s="381"/>
      <c r="K746" s="381"/>
      <c r="L746" s="381"/>
      <c r="M746" s="381"/>
      <c r="N746" s="381"/>
      <c r="O746" s="381"/>
      <c r="P746" s="381"/>
      <c r="Q746" s="381"/>
      <c r="R746" s="381"/>
      <c r="S746" s="381"/>
      <c r="T746" s="381"/>
      <c r="U746" s="381"/>
      <c r="V746" s="381"/>
      <c r="W746" s="381"/>
      <c r="X746" s="381"/>
    </row>
    <row r="747">
      <c r="A747" s="381"/>
      <c r="B747" s="381"/>
      <c r="C747" s="381"/>
      <c r="D747" s="381"/>
      <c r="E747" s="381"/>
      <c r="F747" s="381"/>
      <c r="G747" s="381"/>
      <c r="H747" s="381"/>
      <c r="I747" s="381"/>
      <c r="J747" s="381"/>
      <c r="K747" s="381"/>
      <c r="L747" s="381"/>
      <c r="M747" s="381"/>
      <c r="N747" s="381"/>
      <c r="O747" s="381"/>
      <c r="P747" s="381"/>
      <c r="Q747" s="381"/>
      <c r="R747" s="381"/>
      <c r="S747" s="381"/>
      <c r="T747" s="381"/>
      <c r="U747" s="381"/>
      <c r="V747" s="381"/>
      <c r="W747" s="381"/>
      <c r="X747" s="381"/>
    </row>
    <row r="748">
      <c r="A748" s="381"/>
      <c r="B748" s="381"/>
      <c r="C748" s="381"/>
      <c r="D748" s="381"/>
      <c r="E748" s="381"/>
      <c r="F748" s="381"/>
      <c r="G748" s="381"/>
      <c r="H748" s="381"/>
      <c r="I748" s="381"/>
      <c r="J748" s="381"/>
      <c r="K748" s="381"/>
      <c r="L748" s="381"/>
      <c r="M748" s="381"/>
      <c r="N748" s="381"/>
      <c r="O748" s="381"/>
      <c r="P748" s="381"/>
      <c r="Q748" s="381"/>
      <c r="R748" s="381"/>
      <c r="S748" s="381"/>
      <c r="T748" s="381"/>
      <c r="U748" s="381"/>
      <c r="V748" s="381"/>
      <c r="W748" s="381"/>
      <c r="X748" s="381"/>
    </row>
    <row r="749">
      <c r="A749" s="381"/>
      <c r="B749" s="381"/>
      <c r="C749" s="381"/>
      <c r="D749" s="381"/>
      <c r="E749" s="381"/>
      <c r="F749" s="381"/>
      <c r="G749" s="381"/>
      <c r="H749" s="381"/>
      <c r="I749" s="381"/>
      <c r="J749" s="381"/>
      <c r="K749" s="381"/>
      <c r="L749" s="381"/>
      <c r="M749" s="381"/>
      <c r="N749" s="381"/>
      <c r="O749" s="381"/>
      <c r="P749" s="381"/>
      <c r="Q749" s="381"/>
      <c r="R749" s="381"/>
      <c r="S749" s="381"/>
      <c r="T749" s="381"/>
      <c r="U749" s="381"/>
      <c r="V749" s="381"/>
      <c r="W749" s="381"/>
      <c r="X749" s="381"/>
    </row>
    <row r="750">
      <c r="A750" s="381"/>
      <c r="B750" s="381"/>
      <c r="C750" s="381"/>
      <c r="D750" s="381"/>
      <c r="E750" s="381"/>
      <c r="F750" s="381"/>
      <c r="G750" s="381"/>
      <c r="H750" s="381"/>
      <c r="I750" s="381"/>
      <c r="J750" s="381"/>
      <c r="K750" s="381"/>
      <c r="L750" s="381"/>
      <c r="M750" s="381"/>
      <c r="N750" s="381"/>
      <c r="O750" s="381"/>
      <c r="P750" s="381"/>
      <c r="Q750" s="381"/>
      <c r="R750" s="381"/>
      <c r="S750" s="381"/>
      <c r="T750" s="381"/>
      <c r="U750" s="381"/>
      <c r="V750" s="381"/>
      <c r="W750" s="381"/>
      <c r="X750" s="381"/>
    </row>
    <row r="751">
      <c r="A751" s="381"/>
      <c r="B751" s="381"/>
      <c r="C751" s="381"/>
      <c r="D751" s="381"/>
      <c r="E751" s="381"/>
      <c r="F751" s="381"/>
      <c r="G751" s="381"/>
      <c r="H751" s="381"/>
      <c r="I751" s="381"/>
      <c r="J751" s="381"/>
      <c r="K751" s="381"/>
      <c r="L751" s="381"/>
      <c r="M751" s="381"/>
      <c r="N751" s="381"/>
      <c r="O751" s="381"/>
      <c r="P751" s="381"/>
      <c r="Q751" s="381"/>
      <c r="R751" s="381"/>
      <c r="S751" s="381"/>
      <c r="T751" s="381"/>
      <c r="U751" s="381"/>
      <c r="V751" s="381"/>
      <c r="W751" s="381"/>
      <c r="X751" s="381"/>
    </row>
    <row r="752">
      <c r="A752" s="381"/>
      <c r="B752" s="381"/>
      <c r="C752" s="381"/>
      <c r="D752" s="381"/>
      <c r="E752" s="381"/>
      <c r="F752" s="381"/>
      <c r="G752" s="381"/>
      <c r="H752" s="381"/>
      <c r="I752" s="381"/>
      <c r="J752" s="381"/>
      <c r="K752" s="381"/>
      <c r="L752" s="381"/>
      <c r="M752" s="381"/>
      <c r="N752" s="381"/>
      <c r="O752" s="381"/>
      <c r="P752" s="381"/>
      <c r="Q752" s="381"/>
      <c r="R752" s="381"/>
      <c r="S752" s="381"/>
      <c r="T752" s="381"/>
      <c r="U752" s="381"/>
      <c r="V752" s="381"/>
      <c r="W752" s="381"/>
      <c r="X752" s="381"/>
    </row>
    <row r="753">
      <c r="A753" s="381"/>
      <c r="B753" s="381"/>
      <c r="C753" s="381"/>
      <c r="D753" s="381"/>
      <c r="E753" s="381"/>
      <c r="F753" s="381"/>
      <c r="G753" s="381"/>
      <c r="H753" s="381"/>
      <c r="I753" s="381"/>
      <c r="J753" s="381"/>
      <c r="K753" s="381"/>
      <c r="L753" s="381"/>
      <c r="M753" s="381"/>
      <c r="N753" s="381"/>
      <c r="O753" s="381"/>
      <c r="P753" s="381"/>
      <c r="Q753" s="381"/>
      <c r="R753" s="381"/>
      <c r="S753" s="381"/>
      <c r="T753" s="381"/>
      <c r="U753" s="381"/>
      <c r="V753" s="381"/>
      <c r="W753" s="381"/>
      <c r="X753" s="381"/>
    </row>
    <row r="754">
      <c r="A754" s="381"/>
      <c r="B754" s="381"/>
      <c r="C754" s="381"/>
      <c r="D754" s="381"/>
      <c r="E754" s="381"/>
      <c r="F754" s="381"/>
      <c r="G754" s="381"/>
      <c r="H754" s="381"/>
      <c r="I754" s="381"/>
      <c r="J754" s="381"/>
      <c r="K754" s="381"/>
      <c r="L754" s="381"/>
      <c r="M754" s="381"/>
      <c r="N754" s="381"/>
      <c r="O754" s="381"/>
      <c r="P754" s="381"/>
      <c r="Q754" s="381"/>
      <c r="R754" s="381"/>
      <c r="S754" s="381"/>
      <c r="T754" s="381"/>
      <c r="U754" s="381"/>
      <c r="V754" s="381"/>
      <c r="W754" s="381"/>
      <c r="X754" s="381"/>
    </row>
    <row r="755">
      <c r="A755" s="381"/>
      <c r="B755" s="381"/>
      <c r="C755" s="381"/>
      <c r="D755" s="381"/>
      <c r="E755" s="381"/>
      <c r="F755" s="381"/>
      <c r="G755" s="381"/>
      <c r="H755" s="381"/>
      <c r="I755" s="381"/>
      <c r="J755" s="381"/>
      <c r="K755" s="381"/>
      <c r="L755" s="381"/>
      <c r="M755" s="381"/>
      <c r="N755" s="381"/>
      <c r="O755" s="381"/>
      <c r="P755" s="381"/>
      <c r="Q755" s="381"/>
      <c r="R755" s="381"/>
      <c r="S755" s="381"/>
      <c r="T755" s="381"/>
      <c r="U755" s="381"/>
      <c r="V755" s="381"/>
      <c r="W755" s="381"/>
      <c r="X755" s="381"/>
    </row>
    <row r="756">
      <c r="A756" s="381"/>
      <c r="B756" s="381"/>
      <c r="C756" s="381"/>
      <c r="D756" s="381"/>
      <c r="E756" s="381"/>
      <c r="F756" s="381"/>
      <c r="G756" s="381"/>
      <c r="H756" s="381"/>
      <c r="I756" s="381"/>
      <c r="J756" s="381"/>
      <c r="K756" s="381"/>
      <c r="L756" s="381"/>
      <c r="M756" s="381"/>
      <c r="N756" s="381"/>
      <c r="O756" s="381"/>
      <c r="P756" s="381"/>
      <c r="Q756" s="381"/>
      <c r="R756" s="381"/>
      <c r="S756" s="381"/>
      <c r="T756" s="381"/>
      <c r="U756" s="381"/>
      <c r="V756" s="381"/>
      <c r="W756" s="381"/>
      <c r="X756" s="381"/>
    </row>
    <row r="757">
      <c r="A757" s="381"/>
      <c r="B757" s="381"/>
      <c r="C757" s="381"/>
      <c r="D757" s="381"/>
      <c r="E757" s="381"/>
      <c r="F757" s="381"/>
      <c r="G757" s="381"/>
      <c r="H757" s="381"/>
      <c r="I757" s="381"/>
      <c r="J757" s="381"/>
      <c r="K757" s="381"/>
      <c r="L757" s="381"/>
      <c r="M757" s="381"/>
      <c r="N757" s="381"/>
      <c r="O757" s="381"/>
      <c r="P757" s="381"/>
      <c r="Q757" s="381"/>
      <c r="R757" s="381"/>
      <c r="S757" s="381"/>
      <c r="T757" s="381"/>
      <c r="U757" s="381"/>
      <c r="V757" s="381"/>
      <c r="W757" s="381"/>
      <c r="X757" s="381"/>
    </row>
    <row r="758">
      <c r="A758" s="381"/>
      <c r="B758" s="381"/>
      <c r="C758" s="381"/>
      <c r="D758" s="381"/>
      <c r="E758" s="381"/>
      <c r="F758" s="381"/>
      <c r="G758" s="381"/>
      <c r="H758" s="381"/>
      <c r="I758" s="381"/>
      <c r="J758" s="381"/>
      <c r="K758" s="381"/>
      <c r="L758" s="381"/>
      <c r="M758" s="381"/>
      <c r="N758" s="381"/>
      <c r="O758" s="381"/>
      <c r="P758" s="381"/>
      <c r="Q758" s="381"/>
      <c r="R758" s="381"/>
      <c r="S758" s="381"/>
      <c r="T758" s="381"/>
      <c r="U758" s="381"/>
      <c r="V758" s="381"/>
      <c r="W758" s="381"/>
      <c r="X758" s="381"/>
    </row>
    <row r="759">
      <c r="A759" s="381"/>
      <c r="B759" s="381"/>
      <c r="C759" s="381"/>
      <c r="D759" s="381"/>
      <c r="E759" s="381"/>
      <c r="F759" s="381"/>
      <c r="G759" s="381"/>
      <c r="H759" s="381"/>
      <c r="I759" s="381"/>
      <c r="J759" s="381"/>
      <c r="K759" s="381"/>
      <c r="L759" s="381"/>
      <c r="M759" s="381"/>
      <c r="N759" s="381"/>
      <c r="O759" s="381"/>
      <c r="P759" s="381"/>
      <c r="Q759" s="381"/>
      <c r="R759" s="381"/>
      <c r="S759" s="381"/>
      <c r="T759" s="381"/>
      <c r="U759" s="381"/>
      <c r="V759" s="381"/>
      <c r="W759" s="381"/>
      <c r="X759" s="381"/>
    </row>
    <row r="760">
      <c r="A760" s="381"/>
      <c r="B760" s="381"/>
      <c r="C760" s="381"/>
      <c r="D760" s="381"/>
      <c r="E760" s="381"/>
      <c r="F760" s="381"/>
      <c r="G760" s="381"/>
      <c r="H760" s="381"/>
      <c r="I760" s="381"/>
      <c r="J760" s="381"/>
      <c r="K760" s="381"/>
      <c r="L760" s="381"/>
      <c r="M760" s="381"/>
      <c r="N760" s="381"/>
      <c r="O760" s="381"/>
      <c r="P760" s="381"/>
      <c r="Q760" s="381"/>
      <c r="R760" s="381"/>
      <c r="S760" s="381"/>
      <c r="T760" s="381"/>
      <c r="U760" s="381"/>
      <c r="V760" s="381"/>
      <c r="W760" s="381"/>
      <c r="X760" s="381"/>
    </row>
    <row r="761">
      <c r="A761" s="381"/>
      <c r="B761" s="381"/>
      <c r="C761" s="381"/>
      <c r="D761" s="381"/>
      <c r="E761" s="381"/>
      <c r="F761" s="381"/>
      <c r="G761" s="381"/>
      <c r="H761" s="381"/>
      <c r="I761" s="381"/>
      <c r="J761" s="381"/>
      <c r="K761" s="381"/>
      <c r="L761" s="381"/>
      <c r="M761" s="381"/>
      <c r="N761" s="381"/>
      <c r="O761" s="381"/>
      <c r="P761" s="381"/>
      <c r="Q761" s="381"/>
      <c r="R761" s="381"/>
      <c r="S761" s="381"/>
      <c r="T761" s="381"/>
      <c r="U761" s="381"/>
      <c r="V761" s="381"/>
      <c r="W761" s="381"/>
      <c r="X761" s="381"/>
    </row>
    <row r="762">
      <c r="A762" s="381"/>
      <c r="B762" s="381"/>
      <c r="C762" s="381"/>
      <c r="D762" s="381"/>
      <c r="E762" s="381"/>
      <c r="F762" s="381"/>
      <c r="G762" s="381"/>
      <c r="H762" s="381"/>
      <c r="I762" s="381"/>
      <c r="J762" s="381"/>
      <c r="K762" s="381"/>
      <c r="L762" s="381"/>
      <c r="M762" s="381"/>
      <c r="N762" s="381"/>
      <c r="O762" s="381"/>
      <c r="P762" s="381"/>
      <c r="Q762" s="381"/>
      <c r="R762" s="381"/>
      <c r="S762" s="381"/>
      <c r="T762" s="381"/>
      <c r="U762" s="381"/>
      <c r="V762" s="381"/>
      <c r="W762" s="381"/>
      <c r="X762" s="381"/>
    </row>
    <row r="763">
      <c r="A763" s="381"/>
      <c r="B763" s="381"/>
      <c r="C763" s="381"/>
      <c r="D763" s="381"/>
      <c r="E763" s="381"/>
      <c r="F763" s="381"/>
      <c r="G763" s="381"/>
      <c r="H763" s="381"/>
      <c r="I763" s="381"/>
      <c r="J763" s="381"/>
      <c r="K763" s="381"/>
      <c r="L763" s="381"/>
      <c r="M763" s="381"/>
      <c r="N763" s="381"/>
      <c r="O763" s="381"/>
      <c r="P763" s="381"/>
      <c r="Q763" s="381"/>
      <c r="R763" s="381"/>
      <c r="S763" s="381"/>
      <c r="T763" s="381"/>
      <c r="U763" s="381"/>
      <c r="V763" s="381"/>
      <c r="W763" s="381"/>
      <c r="X763" s="381"/>
    </row>
    <row r="764">
      <c r="A764" s="381"/>
      <c r="B764" s="381"/>
      <c r="C764" s="381"/>
      <c r="D764" s="381"/>
      <c r="E764" s="381"/>
      <c r="F764" s="381"/>
      <c r="G764" s="381"/>
      <c r="H764" s="381"/>
      <c r="I764" s="381"/>
      <c r="J764" s="381"/>
      <c r="K764" s="381"/>
      <c r="L764" s="381"/>
      <c r="M764" s="381"/>
      <c r="N764" s="381"/>
      <c r="O764" s="381"/>
      <c r="P764" s="381"/>
      <c r="Q764" s="381"/>
      <c r="R764" s="381"/>
      <c r="S764" s="381"/>
      <c r="T764" s="381"/>
      <c r="U764" s="381"/>
      <c r="V764" s="381"/>
      <c r="W764" s="381"/>
      <c r="X764" s="381"/>
    </row>
    <row r="765">
      <c r="A765" s="381"/>
      <c r="B765" s="381"/>
      <c r="C765" s="381"/>
      <c r="D765" s="381"/>
      <c r="E765" s="381"/>
      <c r="F765" s="381"/>
      <c r="G765" s="381"/>
      <c r="H765" s="381"/>
      <c r="I765" s="381"/>
      <c r="J765" s="381"/>
      <c r="K765" s="381"/>
      <c r="L765" s="381"/>
      <c r="M765" s="381"/>
      <c r="N765" s="381"/>
      <c r="O765" s="381"/>
      <c r="P765" s="381"/>
      <c r="Q765" s="381"/>
      <c r="R765" s="381"/>
      <c r="S765" s="381"/>
      <c r="T765" s="381"/>
      <c r="U765" s="381"/>
      <c r="V765" s="381"/>
      <c r="W765" s="381"/>
      <c r="X765" s="381"/>
    </row>
    <row r="766">
      <c r="A766" s="381"/>
      <c r="B766" s="381"/>
      <c r="C766" s="381"/>
      <c r="D766" s="381"/>
      <c r="E766" s="381"/>
      <c r="F766" s="381"/>
      <c r="G766" s="381"/>
      <c r="H766" s="381"/>
      <c r="I766" s="381"/>
      <c r="J766" s="381"/>
      <c r="K766" s="381"/>
      <c r="L766" s="381"/>
      <c r="M766" s="381"/>
      <c r="N766" s="381"/>
      <c r="O766" s="381"/>
      <c r="P766" s="381"/>
      <c r="Q766" s="381"/>
      <c r="R766" s="381"/>
      <c r="S766" s="381"/>
      <c r="T766" s="381"/>
      <c r="U766" s="381"/>
      <c r="V766" s="381"/>
      <c r="W766" s="381"/>
      <c r="X766" s="381"/>
    </row>
    <row r="767">
      <c r="A767" s="381"/>
      <c r="B767" s="381"/>
      <c r="C767" s="381"/>
      <c r="D767" s="381"/>
      <c r="E767" s="381"/>
      <c r="F767" s="381"/>
      <c r="G767" s="381"/>
      <c r="H767" s="381"/>
      <c r="I767" s="381"/>
      <c r="J767" s="381"/>
      <c r="K767" s="381"/>
      <c r="L767" s="381"/>
      <c r="M767" s="381"/>
      <c r="N767" s="381"/>
      <c r="O767" s="381"/>
      <c r="P767" s="381"/>
      <c r="Q767" s="381"/>
      <c r="R767" s="381"/>
      <c r="S767" s="381"/>
      <c r="T767" s="381"/>
      <c r="U767" s="381"/>
      <c r="V767" s="381"/>
      <c r="W767" s="381"/>
      <c r="X767" s="381"/>
    </row>
    <row r="768">
      <c r="A768" s="381"/>
      <c r="B768" s="381"/>
      <c r="C768" s="381"/>
      <c r="D768" s="381"/>
      <c r="E768" s="381"/>
      <c r="F768" s="381"/>
      <c r="G768" s="381"/>
      <c r="H768" s="381"/>
      <c r="I768" s="381"/>
      <c r="J768" s="381"/>
      <c r="K768" s="381"/>
      <c r="L768" s="381"/>
      <c r="M768" s="381"/>
      <c r="N768" s="381"/>
      <c r="O768" s="381"/>
      <c r="P768" s="381"/>
      <c r="Q768" s="381"/>
      <c r="R768" s="381"/>
      <c r="S768" s="381"/>
      <c r="T768" s="381"/>
      <c r="U768" s="381"/>
      <c r="V768" s="381"/>
      <c r="W768" s="381"/>
      <c r="X768" s="381"/>
    </row>
    <row r="769">
      <c r="A769" s="381"/>
      <c r="B769" s="381"/>
      <c r="C769" s="381"/>
      <c r="D769" s="381"/>
      <c r="E769" s="381"/>
      <c r="F769" s="381"/>
      <c r="G769" s="381"/>
      <c r="H769" s="381"/>
      <c r="I769" s="381"/>
      <c r="J769" s="381"/>
      <c r="K769" s="381"/>
      <c r="L769" s="381"/>
      <c r="M769" s="381"/>
      <c r="N769" s="381"/>
      <c r="O769" s="381"/>
      <c r="P769" s="381"/>
      <c r="Q769" s="381"/>
      <c r="R769" s="381"/>
      <c r="S769" s="381"/>
      <c r="T769" s="381"/>
      <c r="U769" s="381"/>
      <c r="V769" s="381"/>
      <c r="W769" s="381"/>
      <c r="X769" s="381"/>
    </row>
    <row r="770">
      <c r="A770" s="381"/>
      <c r="B770" s="381"/>
      <c r="C770" s="381"/>
      <c r="D770" s="381"/>
      <c r="E770" s="381"/>
      <c r="F770" s="381"/>
      <c r="G770" s="381"/>
      <c r="H770" s="381"/>
      <c r="I770" s="381"/>
      <c r="J770" s="381"/>
      <c r="K770" s="381"/>
      <c r="L770" s="381"/>
      <c r="M770" s="381"/>
      <c r="N770" s="381"/>
      <c r="O770" s="381"/>
      <c r="P770" s="381"/>
      <c r="Q770" s="381"/>
      <c r="R770" s="381"/>
      <c r="S770" s="381"/>
      <c r="T770" s="381"/>
      <c r="U770" s="381"/>
      <c r="V770" s="381"/>
      <c r="W770" s="381"/>
      <c r="X770" s="381"/>
    </row>
    <row r="771">
      <c r="A771" s="381"/>
      <c r="B771" s="381"/>
      <c r="C771" s="381"/>
      <c r="D771" s="381"/>
      <c r="E771" s="381"/>
      <c r="F771" s="381"/>
      <c r="G771" s="381"/>
      <c r="H771" s="381"/>
      <c r="I771" s="381"/>
      <c r="J771" s="381"/>
      <c r="K771" s="381"/>
      <c r="L771" s="381"/>
      <c r="M771" s="381"/>
      <c r="N771" s="381"/>
      <c r="O771" s="381"/>
      <c r="P771" s="381"/>
      <c r="Q771" s="381"/>
      <c r="R771" s="381"/>
      <c r="S771" s="381"/>
      <c r="T771" s="381"/>
      <c r="U771" s="381"/>
      <c r="V771" s="381"/>
      <c r="W771" s="381"/>
      <c r="X771" s="381"/>
    </row>
    <row r="772">
      <c r="A772" s="381"/>
      <c r="B772" s="381"/>
      <c r="C772" s="381"/>
      <c r="D772" s="381"/>
      <c r="E772" s="381"/>
      <c r="F772" s="381"/>
      <c r="G772" s="381"/>
      <c r="H772" s="381"/>
      <c r="I772" s="381"/>
      <c r="J772" s="381"/>
      <c r="K772" s="381"/>
      <c r="L772" s="381"/>
      <c r="M772" s="381"/>
      <c r="N772" s="381"/>
      <c r="O772" s="381"/>
      <c r="P772" s="381"/>
      <c r="Q772" s="381"/>
      <c r="R772" s="381"/>
      <c r="S772" s="381"/>
      <c r="T772" s="381"/>
      <c r="U772" s="381"/>
      <c r="V772" s="381"/>
      <c r="W772" s="381"/>
      <c r="X772" s="381"/>
    </row>
    <row r="773">
      <c r="A773" s="381"/>
      <c r="B773" s="381"/>
      <c r="C773" s="381"/>
      <c r="D773" s="381"/>
      <c r="E773" s="381"/>
      <c r="F773" s="381"/>
      <c r="G773" s="381"/>
      <c r="H773" s="381"/>
      <c r="I773" s="381"/>
      <c r="J773" s="381"/>
      <c r="K773" s="381"/>
      <c r="L773" s="381"/>
      <c r="M773" s="381"/>
      <c r="N773" s="381"/>
      <c r="O773" s="381"/>
      <c r="P773" s="381"/>
      <c r="Q773" s="381"/>
      <c r="R773" s="381"/>
      <c r="S773" s="381"/>
      <c r="T773" s="381"/>
      <c r="U773" s="381"/>
      <c r="V773" s="381"/>
      <c r="W773" s="381"/>
      <c r="X773" s="381"/>
    </row>
    <row r="774">
      <c r="A774" s="381"/>
      <c r="B774" s="381"/>
      <c r="C774" s="381"/>
      <c r="D774" s="381"/>
      <c r="E774" s="381"/>
      <c r="F774" s="381"/>
      <c r="G774" s="381"/>
      <c r="H774" s="381"/>
      <c r="I774" s="381"/>
      <c r="J774" s="381"/>
      <c r="K774" s="381"/>
      <c r="L774" s="381"/>
      <c r="M774" s="381"/>
      <c r="N774" s="381"/>
      <c r="O774" s="381"/>
      <c r="P774" s="381"/>
      <c r="Q774" s="381"/>
      <c r="R774" s="381"/>
      <c r="S774" s="381"/>
      <c r="T774" s="381"/>
      <c r="U774" s="381"/>
      <c r="V774" s="381"/>
      <c r="W774" s="381"/>
      <c r="X774" s="381"/>
    </row>
    <row r="775">
      <c r="A775" s="381"/>
      <c r="B775" s="381"/>
      <c r="C775" s="381"/>
      <c r="D775" s="381"/>
      <c r="E775" s="381"/>
      <c r="F775" s="381"/>
      <c r="G775" s="381"/>
      <c r="H775" s="381"/>
      <c r="I775" s="381"/>
      <c r="J775" s="381"/>
      <c r="K775" s="381"/>
      <c r="L775" s="381"/>
      <c r="M775" s="381"/>
      <c r="N775" s="381"/>
      <c r="O775" s="381"/>
      <c r="P775" s="381"/>
      <c r="Q775" s="381"/>
      <c r="R775" s="381"/>
      <c r="S775" s="381"/>
      <c r="T775" s="381"/>
      <c r="U775" s="381"/>
      <c r="V775" s="381"/>
      <c r="W775" s="381"/>
      <c r="X775" s="381"/>
    </row>
    <row r="776">
      <c r="A776" s="381"/>
      <c r="B776" s="381"/>
      <c r="C776" s="381"/>
      <c r="D776" s="381"/>
      <c r="E776" s="381"/>
      <c r="F776" s="381"/>
      <c r="G776" s="381"/>
      <c r="H776" s="381"/>
      <c r="I776" s="381"/>
      <c r="J776" s="381"/>
      <c r="K776" s="381"/>
      <c r="L776" s="381"/>
      <c r="M776" s="381"/>
      <c r="N776" s="381"/>
      <c r="O776" s="381"/>
      <c r="P776" s="381"/>
      <c r="Q776" s="381"/>
      <c r="R776" s="381"/>
      <c r="S776" s="381"/>
      <c r="T776" s="381"/>
      <c r="U776" s="381"/>
      <c r="V776" s="381"/>
      <c r="W776" s="381"/>
      <c r="X776" s="381"/>
    </row>
    <row r="777">
      <c r="A777" s="381"/>
      <c r="B777" s="381"/>
      <c r="C777" s="381"/>
      <c r="D777" s="381"/>
      <c r="E777" s="381"/>
      <c r="F777" s="381"/>
      <c r="G777" s="381"/>
      <c r="H777" s="381"/>
      <c r="I777" s="381"/>
      <c r="J777" s="381"/>
      <c r="K777" s="381"/>
      <c r="L777" s="381"/>
      <c r="M777" s="381"/>
      <c r="N777" s="381"/>
      <c r="O777" s="381"/>
      <c r="P777" s="381"/>
      <c r="Q777" s="381"/>
      <c r="R777" s="381"/>
      <c r="S777" s="381"/>
      <c r="T777" s="381"/>
      <c r="U777" s="381"/>
      <c r="V777" s="381"/>
      <c r="W777" s="381"/>
      <c r="X777" s="381"/>
    </row>
    <row r="778">
      <c r="A778" s="381"/>
      <c r="B778" s="381"/>
      <c r="C778" s="381"/>
      <c r="D778" s="381"/>
      <c r="E778" s="381"/>
      <c r="F778" s="381"/>
      <c r="G778" s="381"/>
      <c r="H778" s="381"/>
      <c r="I778" s="381"/>
      <c r="J778" s="381"/>
      <c r="K778" s="381"/>
      <c r="L778" s="381"/>
      <c r="M778" s="381"/>
      <c r="N778" s="381"/>
      <c r="O778" s="381"/>
      <c r="P778" s="381"/>
      <c r="Q778" s="381"/>
      <c r="R778" s="381"/>
      <c r="S778" s="381"/>
      <c r="T778" s="381"/>
      <c r="U778" s="381"/>
      <c r="V778" s="381"/>
      <c r="W778" s="381"/>
      <c r="X778" s="381"/>
    </row>
    <row r="779">
      <c r="A779" s="381"/>
      <c r="B779" s="381"/>
      <c r="C779" s="381"/>
      <c r="D779" s="381"/>
      <c r="E779" s="381"/>
      <c r="F779" s="381"/>
      <c r="G779" s="381"/>
      <c r="H779" s="381"/>
      <c r="I779" s="381"/>
      <c r="J779" s="381"/>
      <c r="K779" s="381"/>
      <c r="L779" s="381"/>
      <c r="M779" s="381"/>
      <c r="N779" s="381"/>
      <c r="O779" s="381"/>
      <c r="P779" s="381"/>
      <c r="Q779" s="381"/>
      <c r="R779" s="381"/>
      <c r="S779" s="381"/>
      <c r="T779" s="381"/>
      <c r="U779" s="381"/>
      <c r="V779" s="381"/>
      <c r="W779" s="381"/>
      <c r="X779" s="381"/>
    </row>
    <row r="780">
      <c r="A780" s="381"/>
      <c r="B780" s="381"/>
      <c r="C780" s="381"/>
      <c r="D780" s="381"/>
      <c r="E780" s="381"/>
      <c r="F780" s="381"/>
      <c r="G780" s="381"/>
      <c r="H780" s="381"/>
      <c r="I780" s="381"/>
      <c r="J780" s="381"/>
      <c r="K780" s="381"/>
      <c r="L780" s="381"/>
      <c r="M780" s="381"/>
      <c r="N780" s="381"/>
      <c r="O780" s="381"/>
      <c r="P780" s="381"/>
      <c r="Q780" s="381"/>
      <c r="R780" s="381"/>
      <c r="S780" s="381"/>
      <c r="T780" s="381"/>
      <c r="U780" s="381"/>
      <c r="V780" s="381"/>
      <c r="W780" s="381"/>
      <c r="X780" s="381"/>
    </row>
    <row r="781">
      <c r="A781" s="381"/>
      <c r="B781" s="381"/>
      <c r="C781" s="381"/>
      <c r="D781" s="381"/>
      <c r="E781" s="381"/>
      <c r="F781" s="381"/>
      <c r="G781" s="381"/>
      <c r="H781" s="381"/>
      <c r="I781" s="381"/>
      <c r="J781" s="381"/>
      <c r="K781" s="381"/>
      <c r="L781" s="381"/>
      <c r="M781" s="381"/>
      <c r="N781" s="381"/>
      <c r="O781" s="381"/>
      <c r="P781" s="381"/>
      <c r="Q781" s="381"/>
      <c r="R781" s="381"/>
      <c r="S781" s="381"/>
      <c r="T781" s="381"/>
      <c r="U781" s="381"/>
      <c r="V781" s="381"/>
      <c r="W781" s="381"/>
      <c r="X781" s="381"/>
    </row>
    <row r="782">
      <c r="A782" s="381"/>
      <c r="B782" s="381"/>
      <c r="C782" s="381"/>
      <c r="D782" s="381"/>
      <c r="E782" s="381"/>
      <c r="F782" s="381"/>
      <c r="G782" s="381"/>
      <c r="H782" s="381"/>
      <c r="I782" s="381"/>
      <c r="J782" s="381"/>
      <c r="K782" s="381"/>
      <c r="L782" s="381"/>
      <c r="M782" s="381"/>
      <c r="N782" s="381"/>
      <c r="O782" s="381"/>
      <c r="P782" s="381"/>
      <c r="Q782" s="381"/>
      <c r="R782" s="381"/>
      <c r="S782" s="381"/>
      <c r="T782" s="381"/>
      <c r="U782" s="381"/>
      <c r="V782" s="381"/>
      <c r="W782" s="381"/>
      <c r="X782" s="381"/>
    </row>
    <row r="783">
      <c r="A783" s="381"/>
      <c r="B783" s="381"/>
      <c r="C783" s="381"/>
      <c r="D783" s="381"/>
      <c r="E783" s="381"/>
      <c r="F783" s="381"/>
      <c r="G783" s="381"/>
      <c r="H783" s="381"/>
      <c r="I783" s="381"/>
      <c r="J783" s="381"/>
      <c r="K783" s="381"/>
      <c r="L783" s="381"/>
      <c r="M783" s="381"/>
      <c r="N783" s="381"/>
      <c r="O783" s="381"/>
      <c r="P783" s="381"/>
      <c r="Q783" s="381"/>
      <c r="R783" s="381"/>
      <c r="S783" s="381"/>
      <c r="T783" s="381"/>
      <c r="U783" s="381"/>
      <c r="V783" s="381"/>
      <c r="W783" s="381"/>
      <c r="X783" s="381"/>
    </row>
    <row r="784">
      <c r="A784" s="381"/>
      <c r="B784" s="381"/>
      <c r="C784" s="381"/>
      <c r="D784" s="381"/>
      <c r="E784" s="381"/>
      <c r="F784" s="381"/>
      <c r="G784" s="381"/>
      <c r="H784" s="381"/>
      <c r="I784" s="381"/>
      <c r="J784" s="381"/>
      <c r="K784" s="381"/>
      <c r="L784" s="381"/>
      <c r="M784" s="381"/>
      <c r="N784" s="381"/>
      <c r="O784" s="381"/>
      <c r="P784" s="381"/>
      <c r="Q784" s="381"/>
      <c r="R784" s="381"/>
      <c r="S784" s="381"/>
      <c r="T784" s="381"/>
      <c r="U784" s="381"/>
      <c r="V784" s="381"/>
      <c r="W784" s="381"/>
      <c r="X784" s="381"/>
    </row>
    <row r="785">
      <c r="A785" s="381"/>
      <c r="B785" s="381"/>
      <c r="C785" s="381"/>
      <c r="D785" s="381"/>
      <c r="E785" s="381"/>
      <c r="F785" s="381"/>
      <c r="G785" s="381"/>
      <c r="H785" s="381"/>
      <c r="I785" s="381"/>
      <c r="J785" s="381"/>
      <c r="K785" s="381"/>
      <c r="L785" s="381"/>
      <c r="M785" s="381"/>
      <c r="N785" s="381"/>
      <c r="O785" s="381"/>
      <c r="P785" s="381"/>
      <c r="Q785" s="381"/>
      <c r="R785" s="381"/>
      <c r="S785" s="381"/>
      <c r="T785" s="381"/>
      <c r="U785" s="381"/>
      <c r="V785" s="381"/>
      <c r="W785" s="381"/>
      <c r="X785" s="381"/>
    </row>
    <row r="786">
      <c r="A786" s="381"/>
      <c r="B786" s="381"/>
      <c r="C786" s="381"/>
      <c r="D786" s="381"/>
      <c r="E786" s="381"/>
      <c r="F786" s="381"/>
      <c r="G786" s="381"/>
      <c r="H786" s="381"/>
      <c r="I786" s="381"/>
      <c r="J786" s="381"/>
      <c r="K786" s="381"/>
      <c r="L786" s="381"/>
      <c r="M786" s="381"/>
      <c r="N786" s="381"/>
      <c r="O786" s="381"/>
      <c r="P786" s="381"/>
      <c r="Q786" s="381"/>
      <c r="R786" s="381"/>
      <c r="S786" s="381"/>
      <c r="T786" s="381"/>
      <c r="U786" s="381"/>
      <c r="V786" s="381"/>
      <c r="W786" s="381"/>
      <c r="X786" s="381"/>
    </row>
    <row r="787">
      <c r="A787" s="381"/>
      <c r="B787" s="381"/>
      <c r="C787" s="381"/>
      <c r="D787" s="381"/>
      <c r="E787" s="381"/>
      <c r="F787" s="381"/>
      <c r="G787" s="381"/>
      <c r="H787" s="381"/>
      <c r="I787" s="381"/>
      <c r="J787" s="381"/>
      <c r="K787" s="381"/>
      <c r="L787" s="381"/>
      <c r="M787" s="381"/>
      <c r="N787" s="381"/>
      <c r="O787" s="381"/>
      <c r="P787" s="381"/>
      <c r="Q787" s="381"/>
      <c r="R787" s="381"/>
      <c r="S787" s="381"/>
      <c r="T787" s="381"/>
      <c r="U787" s="381"/>
      <c r="V787" s="381"/>
      <c r="W787" s="381"/>
      <c r="X787" s="381"/>
    </row>
    <row r="788">
      <c r="A788" s="381"/>
      <c r="B788" s="381"/>
      <c r="C788" s="381"/>
      <c r="D788" s="381"/>
      <c r="E788" s="381"/>
      <c r="F788" s="381"/>
      <c r="G788" s="381"/>
      <c r="H788" s="381"/>
      <c r="I788" s="381"/>
      <c r="J788" s="381"/>
      <c r="K788" s="381"/>
      <c r="L788" s="381"/>
      <c r="M788" s="381"/>
      <c r="N788" s="381"/>
      <c r="O788" s="381"/>
      <c r="P788" s="381"/>
      <c r="Q788" s="381"/>
      <c r="R788" s="381"/>
      <c r="S788" s="381"/>
      <c r="T788" s="381"/>
      <c r="U788" s="381"/>
      <c r="V788" s="381"/>
      <c r="W788" s="381"/>
      <c r="X788" s="381"/>
    </row>
    <row r="789">
      <c r="A789" s="381"/>
      <c r="B789" s="381"/>
      <c r="C789" s="381"/>
      <c r="D789" s="381"/>
      <c r="E789" s="381"/>
      <c r="F789" s="381"/>
      <c r="G789" s="381"/>
      <c r="H789" s="381"/>
      <c r="I789" s="381"/>
      <c r="J789" s="381"/>
      <c r="K789" s="381"/>
      <c r="L789" s="381"/>
      <c r="M789" s="381"/>
      <c r="N789" s="381"/>
      <c r="O789" s="381"/>
      <c r="P789" s="381"/>
      <c r="Q789" s="381"/>
      <c r="R789" s="381"/>
      <c r="S789" s="381"/>
      <c r="T789" s="381"/>
      <c r="U789" s="381"/>
      <c r="V789" s="381"/>
      <c r="W789" s="381"/>
      <c r="X789" s="381"/>
    </row>
    <row r="790">
      <c r="A790" s="381"/>
      <c r="B790" s="381"/>
      <c r="C790" s="381"/>
      <c r="D790" s="381"/>
      <c r="E790" s="381"/>
      <c r="F790" s="381"/>
      <c r="G790" s="381"/>
      <c r="H790" s="381"/>
      <c r="I790" s="381"/>
      <c r="J790" s="381"/>
      <c r="K790" s="381"/>
      <c r="L790" s="381"/>
      <c r="M790" s="381"/>
      <c r="N790" s="381"/>
      <c r="O790" s="381"/>
      <c r="P790" s="381"/>
      <c r="Q790" s="381"/>
      <c r="R790" s="381"/>
      <c r="S790" s="381"/>
      <c r="T790" s="381"/>
      <c r="U790" s="381"/>
      <c r="V790" s="381"/>
      <c r="W790" s="381"/>
      <c r="X790" s="381"/>
    </row>
    <row r="791">
      <c r="A791" s="381"/>
      <c r="B791" s="381"/>
      <c r="C791" s="381"/>
      <c r="D791" s="381"/>
      <c r="E791" s="381"/>
      <c r="F791" s="381"/>
      <c r="G791" s="381"/>
      <c r="H791" s="381"/>
      <c r="I791" s="381"/>
      <c r="J791" s="381"/>
      <c r="K791" s="381"/>
      <c r="L791" s="381"/>
      <c r="M791" s="381"/>
      <c r="N791" s="381"/>
      <c r="O791" s="381"/>
      <c r="P791" s="381"/>
      <c r="Q791" s="381"/>
      <c r="R791" s="381"/>
      <c r="S791" s="381"/>
      <c r="T791" s="381"/>
      <c r="U791" s="381"/>
      <c r="V791" s="381"/>
      <c r="W791" s="381"/>
      <c r="X791" s="381"/>
    </row>
    <row r="792">
      <c r="A792" s="381"/>
      <c r="B792" s="381"/>
      <c r="C792" s="381"/>
      <c r="D792" s="381"/>
      <c r="E792" s="381"/>
      <c r="F792" s="381"/>
      <c r="G792" s="381"/>
      <c r="H792" s="381"/>
      <c r="I792" s="381"/>
      <c r="J792" s="381"/>
      <c r="K792" s="381"/>
      <c r="L792" s="381"/>
      <c r="M792" s="381"/>
      <c r="N792" s="381"/>
      <c r="O792" s="381"/>
      <c r="P792" s="381"/>
      <c r="Q792" s="381"/>
      <c r="R792" s="381"/>
      <c r="S792" s="381"/>
      <c r="T792" s="381"/>
      <c r="U792" s="381"/>
      <c r="V792" s="381"/>
      <c r="W792" s="381"/>
      <c r="X792" s="381"/>
    </row>
    <row r="793">
      <c r="A793" s="381"/>
      <c r="B793" s="381"/>
      <c r="C793" s="381"/>
      <c r="D793" s="381"/>
      <c r="E793" s="381"/>
      <c r="F793" s="381"/>
      <c r="G793" s="381"/>
      <c r="H793" s="381"/>
      <c r="I793" s="381"/>
      <c r="J793" s="381"/>
      <c r="K793" s="381"/>
      <c r="L793" s="381"/>
      <c r="M793" s="381"/>
      <c r="N793" s="381"/>
      <c r="O793" s="381"/>
      <c r="P793" s="381"/>
      <c r="Q793" s="381"/>
      <c r="R793" s="381"/>
      <c r="S793" s="381"/>
      <c r="T793" s="381"/>
      <c r="U793" s="381"/>
      <c r="V793" s="381"/>
      <c r="W793" s="381"/>
      <c r="X793" s="381"/>
    </row>
    <row r="794">
      <c r="A794" s="381"/>
      <c r="B794" s="381"/>
      <c r="C794" s="381"/>
      <c r="D794" s="381"/>
      <c r="E794" s="381"/>
      <c r="F794" s="381"/>
      <c r="G794" s="381"/>
      <c r="H794" s="381"/>
      <c r="I794" s="381"/>
      <c r="J794" s="381"/>
      <c r="K794" s="381"/>
      <c r="L794" s="381"/>
      <c r="M794" s="381"/>
      <c r="N794" s="381"/>
      <c r="O794" s="381"/>
      <c r="P794" s="381"/>
      <c r="Q794" s="381"/>
      <c r="R794" s="381"/>
      <c r="S794" s="381"/>
      <c r="T794" s="381"/>
      <c r="U794" s="381"/>
      <c r="V794" s="381"/>
      <c r="W794" s="381"/>
      <c r="X794" s="381"/>
    </row>
    <row r="795">
      <c r="A795" s="381"/>
      <c r="B795" s="381"/>
      <c r="C795" s="381"/>
      <c r="D795" s="381"/>
      <c r="E795" s="381"/>
      <c r="F795" s="381"/>
      <c r="G795" s="381"/>
      <c r="H795" s="381"/>
      <c r="I795" s="381"/>
      <c r="J795" s="381"/>
      <c r="K795" s="381"/>
      <c r="L795" s="381"/>
      <c r="M795" s="381"/>
      <c r="N795" s="381"/>
      <c r="O795" s="381"/>
      <c r="P795" s="381"/>
      <c r="Q795" s="381"/>
      <c r="R795" s="381"/>
      <c r="S795" s="381"/>
      <c r="T795" s="381"/>
      <c r="U795" s="381"/>
      <c r="V795" s="381"/>
      <c r="W795" s="381"/>
      <c r="X795" s="381"/>
    </row>
    <row r="796">
      <c r="A796" s="381"/>
      <c r="B796" s="381"/>
      <c r="C796" s="381"/>
      <c r="D796" s="381"/>
      <c r="E796" s="381"/>
      <c r="F796" s="381"/>
      <c r="G796" s="381"/>
      <c r="H796" s="381"/>
      <c r="I796" s="381"/>
      <c r="J796" s="381"/>
      <c r="K796" s="381"/>
      <c r="L796" s="381"/>
      <c r="M796" s="381"/>
      <c r="N796" s="381"/>
      <c r="O796" s="381"/>
      <c r="P796" s="381"/>
      <c r="Q796" s="381"/>
      <c r="R796" s="381"/>
      <c r="S796" s="381"/>
      <c r="T796" s="381"/>
      <c r="U796" s="381"/>
      <c r="V796" s="381"/>
      <c r="W796" s="381"/>
      <c r="X796" s="381"/>
    </row>
    <row r="797">
      <c r="A797" s="381"/>
      <c r="B797" s="381"/>
      <c r="C797" s="381"/>
      <c r="D797" s="381"/>
      <c r="E797" s="381"/>
      <c r="F797" s="381"/>
      <c r="G797" s="381"/>
      <c r="H797" s="381"/>
      <c r="I797" s="381"/>
      <c r="J797" s="381"/>
      <c r="K797" s="381"/>
      <c r="L797" s="381"/>
      <c r="M797" s="381"/>
      <c r="N797" s="381"/>
      <c r="O797" s="381"/>
      <c r="P797" s="381"/>
      <c r="Q797" s="381"/>
      <c r="R797" s="381"/>
      <c r="S797" s="381"/>
      <c r="T797" s="381"/>
      <c r="U797" s="381"/>
      <c r="V797" s="381"/>
      <c r="W797" s="381"/>
      <c r="X797" s="381"/>
    </row>
    <row r="798">
      <c r="A798" s="381"/>
      <c r="B798" s="381"/>
      <c r="C798" s="381"/>
      <c r="D798" s="381"/>
      <c r="E798" s="381"/>
      <c r="F798" s="381"/>
      <c r="G798" s="381"/>
      <c r="H798" s="381"/>
      <c r="I798" s="381"/>
      <c r="J798" s="381"/>
      <c r="K798" s="381"/>
      <c r="L798" s="381"/>
      <c r="M798" s="381"/>
      <c r="N798" s="381"/>
      <c r="O798" s="381"/>
      <c r="P798" s="381"/>
      <c r="Q798" s="381"/>
      <c r="R798" s="381"/>
      <c r="S798" s="381"/>
      <c r="T798" s="381"/>
      <c r="U798" s="381"/>
      <c r="V798" s="381"/>
      <c r="W798" s="381"/>
      <c r="X798" s="381"/>
    </row>
    <row r="799">
      <c r="A799" s="381"/>
      <c r="B799" s="381"/>
      <c r="C799" s="381"/>
      <c r="D799" s="381"/>
      <c r="E799" s="381"/>
      <c r="F799" s="381"/>
      <c r="G799" s="381"/>
      <c r="H799" s="381"/>
      <c r="I799" s="381"/>
      <c r="J799" s="381"/>
      <c r="K799" s="381"/>
      <c r="L799" s="381"/>
      <c r="M799" s="381"/>
      <c r="N799" s="381"/>
      <c r="O799" s="381"/>
      <c r="P799" s="381"/>
      <c r="Q799" s="381"/>
      <c r="R799" s="381"/>
      <c r="S799" s="381"/>
      <c r="T799" s="381"/>
      <c r="U799" s="381"/>
      <c r="V799" s="381"/>
      <c r="W799" s="381"/>
      <c r="X799" s="381"/>
    </row>
    <row r="800">
      <c r="A800" s="381"/>
      <c r="B800" s="381"/>
      <c r="C800" s="381"/>
      <c r="D800" s="381"/>
      <c r="E800" s="381"/>
      <c r="F800" s="381"/>
      <c r="G800" s="381"/>
      <c r="H800" s="381"/>
      <c r="I800" s="381"/>
      <c r="J800" s="381"/>
      <c r="K800" s="381"/>
      <c r="L800" s="381"/>
      <c r="M800" s="381"/>
      <c r="N800" s="381"/>
      <c r="O800" s="381"/>
      <c r="P800" s="381"/>
      <c r="Q800" s="381"/>
      <c r="R800" s="381"/>
      <c r="S800" s="381"/>
      <c r="T800" s="381"/>
      <c r="U800" s="381"/>
      <c r="V800" s="381"/>
      <c r="W800" s="381"/>
      <c r="X800" s="381"/>
    </row>
    <row r="801">
      <c r="A801" s="381"/>
      <c r="B801" s="381"/>
      <c r="C801" s="381"/>
      <c r="D801" s="381"/>
      <c r="E801" s="381"/>
      <c r="F801" s="381"/>
      <c r="G801" s="381"/>
      <c r="H801" s="381"/>
      <c r="I801" s="381"/>
      <c r="J801" s="381"/>
      <c r="K801" s="381"/>
      <c r="L801" s="381"/>
      <c r="M801" s="381"/>
      <c r="N801" s="381"/>
      <c r="O801" s="381"/>
      <c r="P801" s="381"/>
      <c r="Q801" s="381"/>
      <c r="R801" s="381"/>
      <c r="S801" s="381"/>
      <c r="T801" s="381"/>
      <c r="U801" s="381"/>
      <c r="V801" s="381"/>
      <c r="W801" s="381"/>
      <c r="X801" s="381"/>
    </row>
    <row r="802">
      <c r="A802" s="381"/>
      <c r="B802" s="381"/>
      <c r="C802" s="381"/>
      <c r="D802" s="381"/>
      <c r="E802" s="381"/>
      <c r="F802" s="381"/>
      <c r="G802" s="381"/>
      <c r="H802" s="381"/>
      <c r="I802" s="381"/>
      <c r="J802" s="381"/>
      <c r="K802" s="381"/>
      <c r="L802" s="381"/>
      <c r="M802" s="381"/>
      <c r="N802" s="381"/>
      <c r="O802" s="381"/>
      <c r="P802" s="381"/>
      <c r="Q802" s="381"/>
      <c r="R802" s="381"/>
      <c r="S802" s="381"/>
      <c r="T802" s="381"/>
      <c r="U802" s="381"/>
      <c r="V802" s="381"/>
      <c r="W802" s="381"/>
      <c r="X802" s="381"/>
    </row>
    <row r="803">
      <c r="A803" s="381"/>
      <c r="B803" s="381"/>
      <c r="C803" s="381"/>
      <c r="D803" s="381"/>
      <c r="E803" s="381"/>
      <c r="F803" s="381"/>
      <c r="G803" s="381"/>
      <c r="H803" s="381"/>
      <c r="I803" s="381"/>
      <c r="J803" s="381"/>
      <c r="K803" s="381"/>
      <c r="L803" s="381"/>
      <c r="M803" s="381"/>
      <c r="N803" s="381"/>
      <c r="O803" s="381"/>
      <c r="P803" s="381"/>
      <c r="Q803" s="381"/>
      <c r="R803" s="381"/>
      <c r="S803" s="381"/>
      <c r="T803" s="381"/>
      <c r="U803" s="381"/>
      <c r="V803" s="381"/>
      <c r="W803" s="381"/>
      <c r="X803" s="381"/>
    </row>
    <row r="804">
      <c r="A804" s="381"/>
      <c r="B804" s="381"/>
      <c r="C804" s="381"/>
      <c r="D804" s="381"/>
      <c r="E804" s="381"/>
      <c r="F804" s="381"/>
      <c r="G804" s="381"/>
      <c r="H804" s="381"/>
      <c r="I804" s="381"/>
      <c r="J804" s="381"/>
      <c r="K804" s="381"/>
      <c r="L804" s="381"/>
      <c r="M804" s="381"/>
      <c r="N804" s="381"/>
      <c r="O804" s="381"/>
      <c r="P804" s="381"/>
      <c r="Q804" s="381"/>
      <c r="R804" s="381"/>
      <c r="S804" s="381"/>
      <c r="T804" s="381"/>
      <c r="U804" s="381"/>
      <c r="V804" s="381"/>
      <c r="W804" s="381"/>
      <c r="X804" s="381"/>
    </row>
    <row r="805">
      <c r="A805" s="381"/>
      <c r="B805" s="381"/>
      <c r="C805" s="381"/>
      <c r="D805" s="381"/>
      <c r="E805" s="381"/>
      <c r="F805" s="381"/>
      <c r="G805" s="381"/>
      <c r="H805" s="381"/>
      <c r="I805" s="381"/>
      <c r="J805" s="381"/>
      <c r="K805" s="381"/>
      <c r="L805" s="381"/>
      <c r="M805" s="381"/>
      <c r="N805" s="381"/>
      <c r="O805" s="381"/>
      <c r="P805" s="381"/>
      <c r="Q805" s="381"/>
      <c r="R805" s="381"/>
      <c r="S805" s="381"/>
      <c r="T805" s="381"/>
      <c r="U805" s="381"/>
      <c r="V805" s="381"/>
      <c r="W805" s="381"/>
      <c r="X805" s="381"/>
    </row>
    <row r="806">
      <c r="A806" s="381"/>
      <c r="B806" s="381"/>
      <c r="C806" s="381"/>
      <c r="D806" s="381"/>
      <c r="E806" s="381"/>
      <c r="F806" s="381"/>
      <c r="G806" s="381"/>
      <c r="H806" s="381"/>
      <c r="I806" s="381"/>
      <c r="J806" s="381"/>
      <c r="K806" s="381"/>
      <c r="L806" s="381"/>
      <c r="M806" s="381"/>
      <c r="N806" s="381"/>
      <c r="O806" s="381"/>
      <c r="P806" s="381"/>
      <c r="Q806" s="381"/>
      <c r="R806" s="381"/>
      <c r="S806" s="381"/>
      <c r="T806" s="381"/>
      <c r="U806" s="381"/>
      <c r="V806" s="381"/>
      <c r="W806" s="381"/>
      <c r="X806" s="381"/>
    </row>
    <row r="807">
      <c r="A807" s="381"/>
      <c r="B807" s="381"/>
      <c r="C807" s="381"/>
      <c r="D807" s="381"/>
      <c r="E807" s="381"/>
      <c r="F807" s="381"/>
      <c r="G807" s="381"/>
      <c r="H807" s="381"/>
      <c r="I807" s="381"/>
      <c r="J807" s="381"/>
      <c r="K807" s="381"/>
      <c r="L807" s="381"/>
      <c r="M807" s="381"/>
      <c r="N807" s="381"/>
      <c r="O807" s="381"/>
      <c r="P807" s="381"/>
      <c r="Q807" s="381"/>
      <c r="R807" s="381"/>
      <c r="S807" s="381"/>
      <c r="T807" s="381"/>
      <c r="U807" s="381"/>
      <c r="V807" s="381"/>
      <c r="W807" s="381"/>
      <c r="X807" s="381"/>
    </row>
    <row r="808">
      <c r="A808" s="381"/>
      <c r="B808" s="381"/>
      <c r="C808" s="381"/>
      <c r="D808" s="381"/>
      <c r="E808" s="381"/>
      <c r="F808" s="381"/>
      <c r="G808" s="381"/>
      <c r="H808" s="381"/>
      <c r="I808" s="381"/>
      <c r="J808" s="381"/>
      <c r="K808" s="381"/>
      <c r="L808" s="381"/>
      <c r="M808" s="381"/>
      <c r="N808" s="381"/>
      <c r="O808" s="381"/>
      <c r="P808" s="381"/>
      <c r="Q808" s="381"/>
      <c r="R808" s="381"/>
      <c r="S808" s="381"/>
      <c r="T808" s="381"/>
      <c r="U808" s="381"/>
      <c r="V808" s="381"/>
      <c r="W808" s="381"/>
      <c r="X808" s="381"/>
    </row>
    <row r="809">
      <c r="A809" s="381"/>
      <c r="B809" s="381"/>
      <c r="C809" s="381"/>
      <c r="D809" s="381"/>
      <c r="E809" s="381"/>
      <c r="F809" s="381"/>
      <c r="G809" s="381"/>
      <c r="H809" s="381"/>
      <c r="I809" s="381"/>
      <c r="J809" s="381"/>
      <c r="K809" s="381"/>
      <c r="L809" s="381"/>
      <c r="M809" s="381"/>
      <c r="N809" s="381"/>
      <c r="O809" s="381"/>
      <c r="P809" s="381"/>
      <c r="Q809" s="381"/>
      <c r="R809" s="381"/>
      <c r="S809" s="381"/>
      <c r="T809" s="381"/>
      <c r="U809" s="381"/>
      <c r="V809" s="381"/>
      <c r="W809" s="381"/>
      <c r="X809" s="381"/>
    </row>
    <row r="810">
      <c r="A810" s="381"/>
      <c r="B810" s="381"/>
      <c r="C810" s="381"/>
      <c r="D810" s="381"/>
      <c r="E810" s="381"/>
      <c r="F810" s="381"/>
      <c r="G810" s="381"/>
      <c r="H810" s="381"/>
      <c r="I810" s="381"/>
      <c r="J810" s="381"/>
      <c r="K810" s="381"/>
      <c r="L810" s="381"/>
      <c r="M810" s="381"/>
      <c r="N810" s="381"/>
      <c r="O810" s="381"/>
      <c r="P810" s="381"/>
      <c r="Q810" s="381"/>
      <c r="R810" s="381"/>
      <c r="S810" s="381"/>
      <c r="T810" s="381"/>
      <c r="U810" s="381"/>
      <c r="V810" s="381"/>
      <c r="W810" s="381"/>
      <c r="X810" s="381"/>
    </row>
    <row r="811">
      <c r="A811" s="381"/>
      <c r="B811" s="381"/>
      <c r="C811" s="381"/>
      <c r="D811" s="381"/>
      <c r="E811" s="381"/>
      <c r="F811" s="381"/>
      <c r="G811" s="381"/>
      <c r="H811" s="381"/>
      <c r="I811" s="381"/>
      <c r="J811" s="381"/>
      <c r="K811" s="381"/>
      <c r="L811" s="381"/>
      <c r="M811" s="381"/>
      <c r="N811" s="381"/>
      <c r="O811" s="381"/>
      <c r="P811" s="381"/>
      <c r="Q811" s="381"/>
      <c r="R811" s="381"/>
      <c r="S811" s="381"/>
      <c r="T811" s="381"/>
      <c r="U811" s="381"/>
      <c r="V811" s="381"/>
      <c r="W811" s="381"/>
      <c r="X811" s="381"/>
    </row>
    <row r="812">
      <c r="A812" s="381"/>
      <c r="B812" s="381"/>
      <c r="C812" s="381"/>
      <c r="D812" s="381"/>
      <c r="E812" s="381"/>
      <c r="F812" s="381"/>
      <c r="G812" s="381"/>
      <c r="H812" s="381"/>
      <c r="I812" s="381"/>
      <c r="J812" s="381"/>
      <c r="K812" s="381"/>
      <c r="L812" s="381"/>
      <c r="M812" s="381"/>
      <c r="N812" s="381"/>
      <c r="O812" s="381"/>
      <c r="P812" s="381"/>
      <c r="Q812" s="381"/>
      <c r="R812" s="381"/>
      <c r="S812" s="381"/>
      <c r="T812" s="381"/>
      <c r="U812" s="381"/>
      <c r="V812" s="381"/>
      <c r="W812" s="381"/>
      <c r="X812" s="381"/>
    </row>
    <row r="813">
      <c r="A813" s="381"/>
      <c r="B813" s="381"/>
      <c r="C813" s="381"/>
      <c r="D813" s="381"/>
      <c r="E813" s="381"/>
      <c r="F813" s="381"/>
      <c r="G813" s="381"/>
      <c r="H813" s="381"/>
      <c r="I813" s="381"/>
      <c r="J813" s="381"/>
      <c r="K813" s="381"/>
      <c r="L813" s="381"/>
      <c r="M813" s="381"/>
      <c r="N813" s="381"/>
      <c r="O813" s="381"/>
      <c r="P813" s="381"/>
      <c r="Q813" s="381"/>
      <c r="R813" s="381"/>
      <c r="S813" s="381"/>
      <c r="T813" s="381"/>
      <c r="U813" s="381"/>
      <c r="V813" s="381"/>
      <c r="W813" s="381"/>
      <c r="X813" s="381"/>
    </row>
    <row r="814">
      <c r="A814" s="381"/>
      <c r="B814" s="381"/>
      <c r="C814" s="381"/>
      <c r="D814" s="381"/>
      <c r="E814" s="381"/>
      <c r="F814" s="381"/>
      <c r="G814" s="381"/>
      <c r="H814" s="381"/>
      <c r="I814" s="381"/>
      <c r="J814" s="381"/>
      <c r="K814" s="381"/>
      <c r="L814" s="381"/>
      <c r="M814" s="381"/>
      <c r="N814" s="381"/>
      <c r="O814" s="381"/>
      <c r="P814" s="381"/>
      <c r="Q814" s="381"/>
      <c r="R814" s="381"/>
      <c r="S814" s="381"/>
      <c r="T814" s="381"/>
      <c r="U814" s="381"/>
      <c r="V814" s="381"/>
      <c r="W814" s="381"/>
      <c r="X814" s="381"/>
    </row>
    <row r="815">
      <c r="A815" s="381"/>
      <c r="B815" s="381"/>
      <c r="C815" s="381"/>
      <c r="D815" s="381"/>
      <c r="E815" s="381"/>
      <c r="F815" s="381"/>
      <c r="G815" s="381"/>
      <c r="H815" s="381"/>
      <c r="I815" s="381"/>
      <c r="J815" s="381"/>
      <c r="K815" s="381"/>
      <c r="L815" s="381"/>
      <c r="M815" s="381"/>
      <c r="N815" s="381"/>
      <c r="O815" s="381"/>
      <c r="P815" s="381"/>
      <c r="Q815" s="381"/>
      <c r="R815" s="381"/>
      <c r="S815" s="381"/>
      <c r="T815" s="381"/>
      <c r="U815" s="381"/>
      <c r="V815" s="381"/>
      <c r="W815" s="381"/>
      <c r="X815" s="381"/>
    </row>
    <row r="816">
      <c r="A816" s="381"/>
      <c r="B816" s="381"/>
      <c r="C816" s="381"/>
      <c r="D816" s="381"/>
      <c r="E816" s="381"/>
      <c r="F816" s="381"/>
      <c r="G816" s="381"/>
      <c r="H816" s="381"/>
      <c r="I816" s="381"/>
      <c r="J816" s="381"/>
      <c r="K816" s="381"/>
      <c r="L816" s="381"/>
      <c r="M816" s="381"/>
      <c r="N816" s="381"/>
      <c r="O816" s="381"/>
      <c r="P816" s="381"/>
      <c r="Q816" s="381"/>
      <c r="R816" s="381"/>
      <c r="S816" s="381"/>
      <c r="T816" s="381"/>
      <c r="U816" s="381"/>
      <c r="V816" s="381"/>
      <c r="W816" s="381"/>
      <c r="X816" s="381"/>
    </row>
    <row r="817">
      <c r="A817" s="381"/>
      <c r="B817" s="381"/>
      <c r="C817" s="381"/>
      <c r="D817" s="381"/>
      <c r="E817" s="381"/>
      <c r="F817" s="381"/>
      <c r="G817" s="381"/>
      <c r="H817" s="381"/>
      <c r="I817" s="381"/>
      <c r="J817" s="381"/>
      <c r="K817" s="381"/>
      <c r="L817" s="381"/>
      <c r="M817" s="381"/>
      <c r="N817" s="381"/>
      <c r="O817" s="381"/>
      <c r="P817" s="381"/>
      <c r="Q817" s="381"/>
      <c r="R817" s="381"/>
      <c r="S817" s="381"/>
      <c r="T817" s="381"/>
      <c r="U817" s="381"/>
      <c r="V817" s="381"/>
      <c r="W817" s="381"/>
      <c r="X817" s="381"/>
    </row>
    <row r="818">
      <c r="A818" s="381"/>
      <c r="B818" s="381"/>
      <c r="C818" s="381"/>
      <c r="D818" s="381"/>
      <c r="E818" s="381"/>
      <c r="F818" s="381"/>
      <c r="G818" s="381"/>
      <c r="H818" s="381"/>
      <c r="I818" s="381"/>
      <c r="J818" s="381"/>
      <c r="K818" s="381"/>
      <c r="L818" s="381"/>
      <c r="M818" s="381"/>
      <c r="N818" s="381"/>
      <c r="O818" s="381"/>
      <c r="P818" s="381"/>
      <c r="Q818" s="381"/>
      <c r="R818" s="381"/>
      <c r="S818" s="381"/>
      <c r="T818" s="381"/>
      <c r="U818" s="381"/>
      <c r="V818" s="381"/>
      <c r="W818" s="381"/>
      <c r="X818" s="381"/>
    </row>
    <row r="819">
      <c r="A819" s="381"/>
      <c r="B819" s="381"/>
      <c r="C819" s="381"/>
      <c r="D819" s="381"/>
      <c r="E819" s="381"/>
      <c r="F819" s="381"/>
      <c r="G819" s="381"/>
      <c r="H819" s="381"/>
      <c r="I819" s="381"/>
      <c r="J819" s="381"/>
      <c r="K819" s="381"/>
      <c r="L819" s="381"/>
      <c r="M819" s="381"/>
      <c r="N819" s="381"/>
      <c r="O819" s="381"/>
      <c r="P819" s="381"/>
      <c r="Q819" s="381"/>
      <c r="R819" s="381"/>
      <c r="S819" s="381"/>
      <c r="T819" s="381"/>
      <c r="U819" s="381"/>
      <c r="V819" s="381"/>
      <c r="W819" s="381"/>
      <c r="X819" s="381"/>
    </row>
    <row r="820">
      <c r="A820" s="381"/>
      <c r="B820" s="381"/>
      <c r="C820" s="381"/>
      <c r="D820" s="381"/>
      <c r="E820" s="381"/>
      <c r="F820" s="381"/>
      <c r="G820" s="381"/>
      <c r="H820" s="381"/>
      <c r="I820" s="381"/>
      <c r="J820" s="381"/>
      <c r="K820" s="381"/>
      <c r="L820" s="381"/>
      <c r="M820" s="381"/>
      <c r="N820" s="381"/>
      <c r="O820" s="381"/>
      <c r="P820" s="381"/>
      <c r="Q820" s="381"/>
      <c r="R820" s="381"/>
      <c r="S820" s="381"/>
      <c r="T820" s="381"/>
      <c r="U820" s="381"/>
      <c r="V820" s="381"/>
      <c r="W820" s="381"/>
      <c r="X820" s="381"/>
    </row>
    <row r="821">
      <c r="A821" s="381"/>
      <c r="B821" s="381"/>
      <c r="C821" s="381"/>
      <c r="D821" s="381"/>
      <c r="E821" s="381"/>
      <c r="F821" s="381"/>
      <c r="G821" s="381"/>
      <c r="H821" s="381"/>
      <c r="I821" s="381"/>
      <c r="J821" s="381"/>
      <c r="K821" s="381"/>
      <c r="L821" s="381"/>
      <c r="M821" s="381"/>
      <c r="N821" s="381"/>
      <c r="O821" s="381"/>
      <c r="P821" s="381"/>
      <c r="Q821" s="381"/>
      <c r="R821" s="381"/>
      <c r="S821" s="381"/>
      <c r="T821" s="381"/>
      <c r="U821" s="381"/>
      <c r="V821" s="381"/>
      <c r="W821" s="381"/>
      <c r="X821" s="381"/>
    </row>
    <row r="822">
      <c r="A822" s="381"/>
      <c r="B822" s="381"/>
      <c r="C822" s="381"/>
      <c r="D822" s="381"/>
      <c r="E822" s="381"/>
      <c r="F822" s="381"/>
      <c r="G822" s="381"/>
      <c r="H822" s="381"/>
      <c r="I822" s="381"/>
      <c r="J822" s="381"/>
      <c r="K822" s="381"/>
      <c r="L822" s="381"/>
      <c r="M822" s="381"/>
      <c r="N822" s="381"/>
      <c r="O822" s="381"/>
      <c r="P822" s="381"/>
      <c r="Q822" s="381"/>
      <c r="R822" s="381"/>
      <c r="S822" s="381"/>
      <c r="T822" s="381"/>
      <c r="U822" s="381"/>
      <c r="V822" s="381"/>
      <c r="W822" s="381"/>
      <c r="X822" s="381"/>
    </row>
    <row r="823">
      <c r="A823" s="381"/>
      <c r="B823" s="381"/>
      <c r="C823" s="381"/>
      <c r="D823" s="381"/>
      <c r="E823" s="381"/>
      <c r="F823" s="381"/>
      <c r="G823" s="381"/>
      <c r="H823" s="381"/>
      <c r="I823" s="381"/>
      <c r="J823" s="381"/>
      <c r="K823" s="381"/>
      <c r="L823" s="381"/>
      <c r="M823" s="381"/>
      <c r="N823" s="381"/>
      <c r="O823" s="381"/>
      <c r="P823" s="381"/>
      <c r="Q823" s="381"/>
      <c r="R823" s="381"/>
      <c r="S823" s="381"/>
      <c r="T823" s="381"/>
      <c r="U823" s="381"/>
      <c r="V823" s="381"/>
      <c r="W823" s="381"/>
      <c r="X823" s="381"/>
    </row>
    <row r="824">
      <c r="A824" s="381"/>
      <c r="B824" s="381"/>
      <c r="C824" s="381"/>
      <c r="D824" s="381"/>
      <c r="E824" s="381"/>
      <c r="F824" s="381"/>
      <c r="G824" s="381"/>
      <c r="H824" s="381"/>
      <c r="I824" s="381"/>
      <c r="J824" s="381"/>
      <c r="K824" s="381"/>
      <c r="L824" s="381"/>
      <c r="M824" s="381"/>
      <c r="N824" s="381"/>
      <c r="O824" s="381"/>
      <c r="P824" s="381"/>
      <c r="Q824" s="381"/>
      <c r="R824" s="381"/>
      <c r="S824" s="381"/>
      <c r="T824" s="381"/>
      <c r="U824" s="381"/>
      <c r="V824" s="381"/>
      <c r="W824" s="381"/>
      <c r="X824" s="381"/>
    </row>
    <row r="825">
      <c r="A825" s="381"/>
      <c r="B825" s="381"/>
      <c r="C825" s="381"/>
      <c r="D825" s="381"/>
      <c r="E825" s="381"/>
      <c r="F825" s="381"/>
      <c r="G825" s="381"/>
      <c r="H825" s="381"/>
      <c r="I825" s="381"/>
      <c r="J825" s="381"/>
      <c r="K825" s="381"/>
      <c r="L825" s="381"/>
      <c r="M825" s="381"/>
      <c r="N825" s="381"/>
      <c r="O825" s="381"/>
      <c r="P825" s="381"/>
      <c r="Q825" s="381"/>
      <c r="R825" s="381"/>
      <c r="S825" s="381"/>
      <c r="T825" s="381"/>
      <c r="U825" s="381"/>
      <c r="V825" s="381"/>
      <c r="W825" s="381"/>
      <c r="X825" s="381"/>
    </row>
    <row r="826">
      <c r="A826" s="381"/>
      <c r="B826" s="381"/>
      <c r="C826" s="381"/>
      <c r="D826" s="381"/>
      <c r="E826" s="381"/>
      <c r="F826" s="381"/>
      <c r="G826" s="381"/>
      <c r="H826" s="381"/>
      <c r="I826" s="381"/>
      <c r="J826" s="381"/>
      <c r="K826" s="381"/>
      <c r="L826" s="381"/>
      <c r="M826" s="381"/>
      <c r="N826" s="381"/>
      <c r="O826" s="381"/>
      <c r="P826" s="381"/>
      <c r="Q826" s="381"/>
      <c r="R826" s="381"/>
      <c r="S826" s="381"/>
      <c r="T826" s="381"/>
      <c r="U826" s="381"/>
      <c r="V826" s="381"/>
      <c r="W826" s="381"/>
      <c r="X826" s="381"/>
    </row>
    <row r="827">
      <c r="A827" s="381"/>
      <c r="B827" s="381"/>
      <c r="C827" s="381"/>
      <c r="D827" s="381"/>
      <c r="E827" s="381"/>
      <c r="F827" s="381"/>
      <c r="G827" s="381"/>
      <c r="H827" s="381"/>
      <c r="I827" s="381"/>
      <c r="J827" s="381"/>
      <c r="K827" s="381"/>
      <c r="L827" s="381"/>
      <c r="M827" s="381"/>
      <c r="N827" s="381"/>
      <c r="O827" s="381"/>
      <c r="P827" s="381"/>
      <c r="Q827" s="381"/>
      <c r="R827" s="381"/>
      <c r="S827" s="381"/>
      <c r="T827" s="381"/>
      <c r="U827" s="381"/>
      <c r="V827" s="381"/>
      <c r="W827" s="381"/>
      <c r="X827" s="381"/>
    </row>
    <row r="828">
      <c r="A828" s="381"/>
      <c r="B828" s="381"/>
      <c r="C828" s="381"/>
      <c r="D828" s="381"/>
      <c r="E828" s="381"/>
      <c r="F828" s="381"/>
      <c r="G828" s="381"/>
      <c r="H828" s="381"/>
      <c r="I828" s="381"/>
      <c r="J828" s="381"/>
      <c r="K828" s="381"/>
      <c r="L828" s="381"/>
      <c r="M828" s="381"/>
      <c r="N828" s="381"/>
      <c r="O828" s="381"/>
      <c r="P828" s="381"/>
      <c r="Q828" s="381"/>
      <c r="R828" s="381"/>
      <c r="S828" s="381"/>
      <c r="T828" s="381"/>
      <c r="U828" s="381"/>
      <c r="V828" s="381"/>
      <c r="W828" s="381"/>
      <c r="X828" s="381"/>
    </row>
    <row r="829">
      <c r="A829" s="381"/>
      <c r="B829" s="381"/>
      <c r="C829" s="381"/>
      <c r="D829" s="381"/>
      <c r="E829" s="381"/>
      <c r="F829" s="381"/>
      <c r="G829" s="381"/>
      <c r="H829" s="381"/>
      <c r="I829" s="381"/>
      <c r="J829" s="381"/>
      <c r="K829" s="381"/>
      <c r="L829" s="381"/>
      <c r="M829" s="381"/>
      <c r="N829" s="381"/>
      <c r="O829" s="381"/>
      <c r="P829" s="381"/>
      <c r="Q829" s="381"/>
      <c r="R829" s="381"/>
      <c r="S829" s="381"/>
      <c r="T829" s="381"/>
      <c r="U829" s="381"/>
      <c r="V829" s="381"/>
      <c r="W829" s="381"/>
      <c r="X829" s="381"/>
    </row>
    <row r="830">
      <c r="A830" s="381"/>
      <c r="B830" s="381"/>
      <c r="C830" s="381"/>
      <c r="D830" s="381"/>
      <c r="E830" s="381"/>
      <c r="F830" s="381"/>
      <c r="G830" s="381"/>
      <c r="H830" s="381"/>
      <c r="I830" s="381"/>
      <c r="J830" s="381"/>
      <c r="K830" s="381"/>
      <c r="L830" s="381"/>
      <c r="M830" s="381"/>
      <c r="N830" s="381"/>
      <c r="O830" s="381"/>
      <c r="P830" s="381"/>
      <c r="Q830" s="381"/>
      <c r="R830" s="381"/>
      <c r="S830" s="381"/>
      <c r="T830" s="381"/>
      <c r="U830" s="381"/>
      <c r="V830" s="381"/>
      <c r="W830" s="381"/>
      <c r="X830" s="381"/>
    </row>
    <row r="831">
      <c r="A831" s="381"/>
      <c r="B831" s="381"/>
      <c r="C831" s="381"/>
      <c r="D831" s="381"/>
      <c r="E831" s="381"/>
      <c r="F831" s="381"/>
      <c r="G831" s="381"/>
      <c r="H831" s="381"/>
      <c r="I831" s="381"/>
      <c r="J831" s="381"/>
      <c r="K831" s="381"/>
      <c r="L831" s="381"/>
      <c r="M831" s="381"/>
      <c r="N831" s="381"/>
      <c r="O831" s="381"/>
      <c r="P831" s="381"/>
      <c r="Q831" s="381"/>
      <c r="R831" s="381"/>
      <c r="S831" s="381"/>
      <c r="T831" s="381"/>
      <c r="U831" s="381"/>
      <c r="V831" s="381"/>
      <c r="W831" s="381"/>
      <c r="X831" s="381"/>
    </row>
    <row r="832">
      <c r="A832" s="381"/>
      <c r="B832" s="381"/>
      <c r="C832" s="381"/>
      <c r="D832" s="381"/>
      <c r="E832" s="381"/>
      <c r="F832" s="381"/>
      <c r="G832" s="381"/>
      <c r="H832" s="381"/>
      <c r="I832" s="381"/>
      <c r="J832" s="381"/>
      <c r="K832" s="381"/>
      <c r="L832" s="381"/>
      <c r="M832" s="381"/>
      <c r="N832" s="381"/>
      <c r="O832" s="381"/>
      <c r="P832" s="381"/>
      <c r="Q832" s="381"/>
      <c r="R832" s="381"/>
      <c r="S832" s="381"/>
      <c r="T832" s="381"/>
      <c r="U832" s="381"/>
      <c r="V832" s="381"/>
      <c r="W832" s="381"/>
      <c r="X832" s="381"/>
    </row>
    <row r="833">
      <c r="A833" s="381"/>
      <c r="B833" s="381"/>
      <c r="C833" s="381"/>
      <c r="D833" s="381"/>
      <c r="E833" s="381"/>
      <c r="F833" s="381"/>
      <c r="G833" s="381"/>
      <c r="H833" s="381"/>
      <c r="I833" s="381"/>
      <c r="J833" s="381"/>
      <c r="K833" s="381"/>
      <c r="L833" s="381"/>
      <c r="M833" s="381"/>
      <c r="N833" s="381"/>
      <c r="O833" s="381"/>
      <c r="P833" s="381"/>
      <c r="Q833" s="381"/>
      <c r="R833" s="381"/>
      <c r="S833" s="381"/>
      <c r="T833" s="381"/>
      <c r="U833" s="381"/>
      <c r="V833" s="381"/>
      <c r="W833" s="381"/>
      <c r="X833" s="381"/>
    </row>
    <row r="834">
      <c r="A834" s="381"/>
      <c r="B834" s="381"/>
      <c r="C834" s="381"/>
      <c r="D834" s="381"/>
      <c r="E834" s="381"/>
      <c r="F834" s="381"/>
      <c r="G834" s="381"/>
      <c r="H834" s="381"/>
      <c r="I834" s="381"/>
      <c r="J834" s="381"/>
      <c r="K834" s="381"/>
      <c r="L834" s="381"/>
      <c r="M834" s="381"/>
      <c r="N834" s="381"/>
      <c r="O834" s="381"/>
      <c r="P834" s="381"/>
      <c r="Q834" s="381"/>
      <c r="R834" s="381"/>
      <c r="S834" s="381"/>
      <c r="T834" s="381"/>
      <c r="U834" s="381"/>
      <c r="V834" s="381"/>
      <c r="W834" s="381"/>
      <c r="X834" s="381"/>
    </row>
    <row r="835">
      <c r="A835" s="381"/>
      <c r="B835" s="381"/>
      <c r="C835" s="381"/>
      <c r="D835" s="381"/>
      <c r="E835" s="381"/>
      <c r="F835" s="381"/>
      <c r="G835" s="381"/>
      <c r="H835" s="381"/>
      <c r="I835" s="381"/>
      <c r="J835" s="381"/>
      <c r="K835" s="381"/>
      <c r="L835" s="381"/>
      <c r="M835" s="381"/>
      <c r="N835" s="381"/>
      <c r="O835" s="381"/>
      <c r="P835" s="381"/>
      <c r="Q835" s="381"/>
      <c r="R835" s="381"/>
      <c r="S835" s="381"/>
      <c r="T835" s="381"/>
      <c r="U835" s="381"/>
      <c r="V835" s="381"/>
      <c r="W835" s="381"/>
      <c r="X835" s="381"/>
    </row>
    <row r="836">
      <c r="A836" s="381"/>
      <c r="B836" s="381"/>
      <c r="C836" s="381"/>
      <c r="D836" s="381"/>
      <c r="E836" s="381"/>
      <c r="F836" s="381"/>
      <c r="G836" s="381"/>
      <c r="H836" s="381"/>
      <c r="I836" s="381"/>
      <c r="J836" s="381"/>
      <c r="K836" s="381"/>
      <c r="L836" s="381"/>
      <c r="M836" s="381"/>
      <c r="N836" s="381"/>
      <c r="O836" s="381"/>
      <c r="P836" s="381"/>
      <c r="Q836" s="381"/>
      <c r="R836" s="381"/>
      <c r="S836" s="381"/>
      <c r="T836" s="381"/>
      <c r="U836" s="381"/>
      <c r="V836" s="381"/>
      <c r="W836" s="381"/>
      <c r="X836" s="381"/>
    </row>
    <row r="837">
      <c r="A837" s="381"/>
      <c r="B837" s="381"/>
      <c r="C837" s="381"/>
      <c r="D837" s="381"/>
      <c r="E837" s="381"/>
      <c r="F837" s="381"/>
      <c r="G837" s="381"/>
      <c r="H837" s="381"/>
      <c r="I837" s="381"/>
      <c r="J837" s="381"/>
      <c r="K837" s="381"/>
      <c r="L837" s="381"/>
      <c r="M837" s="381"/>
      <c r="N837" s="381"/>
      <c r="O837" s="381"/>
      <c r="P837" s="381"/>
      <c r="Q837" s="381"/>
      <c r="R837" s="381"/>
      <c r="S837" s="381"/>
      <c r="T837" s="381"/>
      <c r="U837" s="381"/>
      <c r="V837" s="381"/>
      <c r="W837" s="381"/>
      <c r="X837" s="381"/>
    </row>
    <row r="838">
      <c r="A838" s="381"/>
      <c r="B838" s="381"/>
      <c r="C838" s="381"/>
      <c r="D838" s="381"/>
      <c r="E838" s="381"/>
      <c r="F838" s="381"/>
      <c r="G838" s="381"/>
      <c r="H838" s="381"/>
      <c r="I838" s="381"/>
      <c r="J838" s="381"/>
      <c r="K838" s="381"/>
      <c r="L838" s="381"/>
      <c r="M838" s="381"/>
      <c r="N838" s="381"/>
      <c r="O838" s="381"/>
      <c r="P838" s="381"/>
      <c r="Q838" s="381"/>
      <c r="R838" s="381"/>
      <c r="S838" s="381"/>
      <c r="T838" s="381"/>
      <c r="U838" s="381"/>
      <c r="V838" s="381"/>
      <c r="W838" s="381"/>
      <c r="X838" s="381"/>
    </row>
    <row r="839">
      <c r="A839" s="381"/>
      <c r="B839" s="381"/>
      <c r="C839" s="381"/>
      <c r="D839" s="381"/>
      <c r="E839" s="381"/>
      <c r="F839" s="381"/>
      <c r="G839" s="381"/>
      <c r="H839" s="381"/>
      <c r="I839" s="381"/>
      <c r="J839" s="381"/>
      <c r="K839" s="381"/>
      <c r="L839" s="381"/>
      <c r="M839" s="381"/>
      <c r="N839" s="381"/>
      <c r="O839" s="381"/>
      <c r="P839" s="381"/>
      <c r="Q839" s="381"/>
      <c r="R839" s="381"/>
      <c r="S839" s="381"/>
      <c r="T839" s="381"/>
      <c r="U839" s="381"/>
      <c r="V839" s="381"/>
      <c r="W839" s="381"/>
      <c r="X839" s="381"/>
    </row>
    <row r="840">
      <c r="A840" s="381"/>
      <c r="B840" s="381"/>
      <c r="C840" s="381"/>
      <c r="D840" s="381"/>
      <c r="E840" s="381"/>
      <c r="F840" s="381"/>
      <c r="G840" s="381"/>
      <c r="H840" s="381"/>
      <c r="I840" s="381"/>
      <c r="J840" s="381"/>
      <c r="K840" s="381"/>
      <c r="L840" s="381"/>
      <c r="M840" s="381"/>
      <c r="N840" s="381"/>
      <c r="O840" s="381"/>
      <c r="P840" s="381"/>
      <c r="Q840" s="381"/>
      <c r="R840" s="381"/>
      <c r="S840" s="381"/>
      <c r="T840" s="381"/>
      <c r="U840" s="381"/>
      <c r="V840" s="381"/>
      <c r="W840" s="381"/>
      <c r="X840" s="381"/>
    </row>
    <row r="841">
      <c r="A841" s="381"/>
      <c r="B841" s="381"/>
      <c r="C841" s="381"/>
      <c r="D841" s="381"/>
      <c r="E841" s="381"/>
      <c r="F841" s="381"/>
      <c r="G841" s="381"/>
      <c r="H841" s="381"/>
      <c r="I841" s="381"/>
      <c r="J841" s="381"/>
      <c r="K841" s="381"/>
      <c r="L841" s="381"/>
      <c r="M841" s="381"/>
      <c r="N841" s="381"/>
      <c r="O841" s="381"/>
      <c r="P841" s="381"/>
      <c r="Q841" s="381"/>
      <c r="R841" s="381"/>
      <c r="S841" s="381"/>
      <c r="T841" s="381"/>
      <c r="U841" s="381"/>
      <c r="V841" s="381"/>
      <c r="W841" s="381"/>
      <c r="X841" s="381"/>
    </row>
    <row r="842">
      <c r="A842" s="381"/>
      <c r="B842" s="381"/>
      <c r="C842" s="381"/>
      <c r="D842" s="381"/>
      <c r="E842" s="381"/>
      <c r="F842" s="381"/>
      <c r="G842" s="381"/>
      <c r="H842" s="381"/>
      <c r="I842" s="381"/>
      <c r="J842" s="381"/>
      <c r="K842" s="381"/>
      <c r="L842" s="381"/>
      <c r="M842" s="381"/>
      <c r="N842" s="381"/>
      <c r="O842" s="381"/>
      <c r="P842" s="381"/>
      <c r="Q842" s="381"/>
      <c r="R842" s="381"/>
      <c r="S842" s="381"/>
      <c r="T842" s="381"/>
      <c r="U842" s="381"/>
      <c r="V842" s="381"/>
      <c r="W842" s="381"/>
      <c r="X842" s="381"/>
    </row>
    <row r="843">
      <c r="A843" s="381"/>
      <c r="B843" s="381"/>
      <c r="C843" s="381"/>
      <c r="D843" s="381"/>
      <c r="E843" s="381"/>
      <c r="F843" s="381"/>
      <c r="G843" s="381"/>
      <c r="H843" s="381"/>
      <c r="I843" s="381"/>
      <c r="J843" s="381"/>
      <c r="K843" s="381"/>
      <c r="L843" s="381"/>
      <c r="M843" s="381"/>
      <c r="N843" s="381"/>
      <c r="O843" s="381"/>
      <c r="P843" s="381"/>
      <c r="Q843" s="381"/>
      <c r="R843" s="381"/>
      <c r="S843" s="381"/>
      <c r="T843" s="381"/>
      <c r="U843" s="381"/>
      <c r="V843" s="381"/>
      <c r="W843" s="381"/>
      <c r="X843" s="381"/>
    </row>
    <row r="844">
      <c r="A844" s="381"/>
      <c r="B844" s="381"/>
      <c r="C844" s="381"/>
      <c r="D844" s="381"/>
      <c r="E844" s="381"/>
      <c r="F844" s="381"/>
      <c r="G844" s="381"/>
      <c r="H844" s="381"/>
      <c r="I844" s="381"/>
      <c r="J844" s="381"/>
      <c r="K844" s="381"/>
      <c r="L844" s="381"/>
      <c r="M844" s="381"/>
      <c r="N844" s="381"/>
      <c r="O844" s="381"/>
      <c r="P844" s="381"/>
      <c r="Q844" s="381"/>
      <c r="R844" s="381"/>
      <c r="S844" s="381"/>
      <c r="T844" s="381"/>
      <c r="U844" s="381"/>
      <c r="V844" s="381"/>
      <c r="W844" s="381"/>
      <c r="X844" s="381"/>
    </row>
    <row r="845">
      <c r="A845" s="381"/>
      <c r="B845" s="381"/>
      <c r="C845" s="381"/>
      <c r="D845" s="381"/>
      <c r="E845" s="381"/>
      <c r="F845" s="381"/>
      <c r="G845" s="381"/>
      <c r="H845" s="381"/>
      <c r="I845" s="381"/>
      <c r="J845" s="381"/>
      <c r="K845" s="381"/>
      <c r="L845" s="381"/>
      <c r="M845" s="381"/>
      <c r="N845" s="381"/>
      <c r="O845" s="381"/>
      <c r="P845" s="381"/>
      <c r="Q845" s="381"/>
      <c r="R845" s="381"/>
      <c r="S845" s="381"/>
      <c r="T845" s="381"/>
      <c r="U845" s="381"/>
      <c r="V845" s="381"/>
      <c r="W845" s="381"/>
      <c r="X845" s="381"/>
    </row>
    <row r="846">
      <c r="A846" s="381"/>
      <c r="B846" s="381"/>
      <c r="C846" s="381"/>
      <c r="D846" s="381"/>
      <c r="E846" s="381"/>
      <c r="F846" s="381"/>
      <c r="G846" s="381"/>
      <c r="H846" s="381"/>
      <c r="I846" s="381"/>
      <c r="J846" s="381"/>
      <c r="K846" s="381"/>
      <c r="L846" s="381"/>
      <c r="M846" s="381"/>
      <c r="N846" s="381"/>
      <c r="O846" s="381"/>
      <c r="P846" s="381"/>
      <c r="Q846" s="381"/>
      <c r="R846" s="381"/>
      <c r="S846" s="381"/>
      <c r="T846" s="381"/>
      <c r="U846" s="381"/>
      <c r="V846" s="381"/>
      <c r="W846" s="381"/>
      <c r="X846" s="381"/>
    </row>
    <row r="847">
      <c r="A847" s="381"/>
      <c r="B847" s="381"/>
      <c r="C847" s="381"/>
      <c r="D847" s="381"/>
      <c r="E847" s="381"/>
      <c r="F847" s="381"/>
      <c r="G847" s="381"/>
      <c r="H847" s="381"/>
      <c r="I847" s="381"/>
      <c r="J847" s="381"/>
      <c r="K847" s="381"/>
      <c r="L847" s="381"/>
      <c r="M847" s="381"/>
      <c r="N847" s="381"/>
      <c r="O847" s="381"/>
      <c r="P847" s="381"/>
      <c r="Q847" s="381"/>
      <c r="R847" s="381"/>
      <c r="S847" s="381"/>
      <c r="T847" s="381"/>
      <c r="U847" s="381"/>
      <c r="V847" s="381"/>
      <c r="W847" s="381"/>
      <c r="X847" s="381"/>
    </row>
    <row r="848">
      <c r="A848" s="381"/>
      <c r="B848" s="381"/>
      <c r="C848" s="381"/>
      <c r="D848" s="381"/>
      <c r="E848" s="381"/>
      <c r="F848" s="381"/>
      <c r="G848" s="381"/>
      <c r="H848" s="381"/>
      <c r="I848" s="381"/>
      <c r="J848" s="381"/>
      <c r="K848" s="381"/>
      <c r="L848" s="381"/>
      <c r="M848" s="381"/>
      <c r="N848" s="381"/>
      <c r="O848" s="381"/>
      <c r="P848" s="381"/>
      <c r="Q848" s="381"/>
      <c r="R848" s="381"/>
      <c r="S848" s="381"/>
      <c r="T848" s="381"/>
      <c r="U848" s="381"/>
      <c r="V848" s="381"/>
      <c r="W848" s="381"/>
      <c r="X848" s="381"/>
    </row>
    <row r="849">
      <c r="A849" s="381"/>
      <c r="B849" s="381"/>
      <c r="C849" s="381"/>
      <c r="D849" s="381"/>
      <c r="E849" s="381"/>
      <c r="F849" s="381"/>
      <c r="G849" s="381"/>
      <c r="H849" s="381"/>
      <c r="I849" s="381"/>
      <c r="J849" s="381"/>
      <c r="K849" s="381"/>
      <c r="L849" s="381"/>
      <c r="M849" s="381"/>
      <c r="N849" s="381"/>
      <c r="O849" s="381"/>
      <c r="P849" s="381"/>
      <c r="Q849" s="381"/>
      <c r="R849" s="381"/>
      <c r="S849" s="381"/>
      <c r="T849" s="381"/>
      <c r="U849" s="381"/>
      <c r="V849" s="381"/>
      <c r="W849" s="381"/>
      <c r="X849" s="381"/>
    </row>
    <row r="850">
      <c r="A850" s="381"/>
      <c r="B850" s="381"/>
      <c r="C850" s="381"/>
      <c r="D850" s="381"/>
      <c r="E850" s="381"/>
      <c r="F850" s="381"/>
      <c r="G850" s="381"/>
      <c r="H850" s="381"/>
      <c r="I850" s="381"/>
      <c r="J850" s="381"/>
      <c r="K850" s="381"/>
      <c r="L850" s="381"/>
      <c r="M850" s="381"/>
      <c r="N850" s="381"/>
      <c r="O850" s="381"/>
      <c r="P850" s="381"/>
      <c r="Q850" s="381"/>
      <c r="R850" s="381"/>
      <c r="S850" s="381"/>
      <c r="T850" s="381"/>
      <c r="U850" s="381"/>
      <c r="V850" s="381"/>
      <c r="W850" s="381"/>
      <c r="X850" s="381"/>
    </row>
    <row r="851">
      <c r="A851" s="381"/>
      <c r="B851" s="381"/>
      <c r="C851" s="381"/>
      <c r="D851" s="381"/>
      <c r="E851" s="381"/>
      <c r="F851" s="381"/>
      <c r="G851" s="381"/>
      <c r="H851" s="381"/>
      <c r="I851" s="381"/>
      <c r="J851" s="381"/>
      <c r="K851" s="381"/>
      <c r="L851" s="381"/>
      <c r="M851" s="381"/>
      <c r="N851" s="381"/>
      <c r="O851" s="381"/>
      <c r="P851" s="381"/>
      <c r="Q851" s="381"/>
      <c r="R851" s="381"/>
      <c r="S851" s="381"/>
      <c r="T851" s="381"/>
      <c r="U851" s="381"/>
      <c r="V851" s="381"/>
      <c r="W851" s="381"/>
      <c r="X851" s="381"/>
    </row>
    <row r="852">
      <c r="A852" s="381"/>
      <c r="B852" s="381"/>
      <c r="C852" s="381"/>
      <c r="D852" s="381"/>
      <c r="E852" s="381"/>
      <c r="F852" s="381"/>
      <c r="G852" s="381"/>
      <c r="H852" s="381"/>
      <c r="I852" s="381"/>
      <c r="J852" s="381"/>
      <c r="K852" s="381"/>
      <c r="L852" s="381"/>
      <c r="M852" s="381"/>
      <c r="N852" s="381"/>
      <c r="O852" s="381"/>
      <c r="P852" s="381"/>
      <c r="Q852" s="381"/>
      <c r="R852" s="381"/>
      <c r="S852" s="381"/>
      <c r="T852" s="381"/>
      <c r="U852" s="381"/>
      <c r="V852" s="381"/>
      <c r="W852" s="381"/>
      <c r="X852" s="381"/>
    </row>
    <row r="853">
      <c r="A853" s="381"/>
      <c r="B853" s="381"/>
      <c r="C853" s="381"/>
      <c r="D853" s="381"/>
      <c r="E853" s="381"/>
      <c r="F853" s="381"/>
      <c r="G853" s="381"/>
      <c r="H853" s="381"/>
      <c r="I853" s="381"/>
      <c r="J853" s="381"/>
      <c r="K853" s="381"/>
      <c r="L853" s="381"/>
      <c r="M853" s="381"/>
      <c r="N853" s="381"/>
      <c r="O853" s="381"/>
      <c r="P853" s="381"/>
      <c r="Q853" s="381"/>
      <c r="R853" s="381"/>
      <c r="S853" s="381"/>
      <c r="T853" s="381"/>
      <c r="U853" s="381"/>
      <c r="V853" s="381"/>
      <c r="W853" s="381"/>
      <c r="X853" s="381"/>
    </row>
    <row r="854">
      <c r="A854" s="381"/>
      <c r="B854" s="381"/>
      <c r="C854" s="381"/>
      <c r="D854" s="381"/>
      <c r="E854" s="381"/>
      <c r="F854" s="381"/>
      <c r="G854" s="381"/>
      <c r="H854" s="381"/>
      <c r="I854" s="381"/>
      <c r="J854" s="381"/>
      <c r="K854" s="381"/>
      <c r="L854" s="381"/>
      <c r="M854" s="381"/>
      <c r="N854" s="381"/>
      <c r="O854" s="381"/>
      <c r="P854" s="381"/>
      <c r="Q854" s="381"/>
      <c r="R854" s="381"/>
      <c r="S854" s="381"/>
      <c r="T854" s="381"/>
      <c r="U854" s="381"/>
      <c r="V854" s="381"/>
      <c r="W854" s="381"/>
      <c r="X854" s="381"/>
    </row>
    <row r="855">
      <c r="A855" s="381"/>
      <c r="B855" s="381"/>
      <c r="C855" s="381"/>
      <c r="D855" s="381"/>
      <c r="E855" s="381"/>
      <c r="F855" s="381"/>
      <c r="G855" s="381"/>
      <c r="H855" s="381"/>
      <c r="I855" s="381"/>
      <c r="J855" s="381"/>
      <c r="K855" s="381"/>
      <c r="L855" s="381"/>
      <c r="M855" s="381"/>
      <c r="N855" s="381"/>
      <c r="O855" s="381"/>
      <c r="P855" s="381"/>
      <c r="Q855" s="381"/>
      <c r="R855" s="381"/>
      <c r="S855" s="381"/>
      <c r="T855" s="381"/>
      <c r="U855" s="381"/>
      <c r="V855" s="381"/>
      <c r="W855" s="381"/>
      <c r="X855" s="381"/>
    </row>
    <row r="856">
      <c r="A856" s="381"/>
      <c r="B856" s="381"/>
      <c r="C856" s="381"/>
      <c r="D856" s="381"/>
      <c r="E856" s="381"/>
      <c r="F856" s="381"/>
      <c r="G856" s="381"/>
      <c r="H856" s="381"/>
      <c r="I856" s="381"/>
      <c r="J856" s="381"/>
      <c r="K856" s="381"/>
      <c r="L856" s="381"/>
      <c r="M856" s="381"/>
      <c r="N856" s="381"/>
      <c r="O856" s="381"/>
      <c r="P856" s="381"/>
      <c r="Q856" s="381"/>
      <c r="R856" s="381"/>
      <c r="S856" s="381"/>
      <c r="T856" s="381"/>
      <c r="U856" s="381"/>
      <c r="V856" s="381"/>
      <c r="W856" s="381"/>
      <c r="X856" s="381"/>
    </row>
    <row r="857">
      <c r="A857" s="381"/>
      <c r="B857" s="381"/>
      <c r="C857" s="381"/>
      <c r="D857" s="381"/>
      <c r="E857" s="381"/>
      <c r="F857" s="381"/>
      <c r="G857" s="381"/>
      <c r="H857" s="381"/>
      <c r="I857" s="381"/>
      <c r="J857" s="381"/>
      <c r="K857" s="381"/>
      <c r="L857" s="381"/>
      <c r="M857" s="381"/>
      <c r="N857" s="381"/>
      <c r="O857" s="381"/>
      <c r="P857" s="381"/>
      <c r="Q857" s="381"/>
      <c r="R857" s="381"/>
      <c r="S857" s="381"/>
      <c r="T857" s="381"/>
      <c r="U857" s="381"/>
      <c r="V857" s="381"/>
      <c r="W857" s="381"/>
      <c r="X857" s="381"/>
    </row>
    <row r="858">
      <c r="A858" s="381"/>
      <c r="B858" s="381"/>
      <c r="C858" s="381"/>
      <c r="D858" s="381"/>
      <c r="E858" s="381"/>
      <c r="F858" s="381"/>
      <c r="G858" s="381"/>
      <c r="H858" s="381"/>
      <c r="I858" s="381"/>
      <c r="J858" s="381"/>
      <c r="K858" s="381"/>
      <c r="L858" s="381"/>
      <c r="M858" s="381"/>
      <c r="N858" s="381"/>
      <c r="O858" s="381"/>
      <c r="P858" s="381"/>
      <c r="Q858" s="381"/>
      <c r="R858" s="381"/>
      <c r="S858" s="381"/>
      <c r="T858" s="381"/>
      <c r="U858" s="381"/>
      <c r="V858" s="381"/>
      <c r="W858" s="381"/>
      <c r="X858" s="381"/>
    </row>
    <row r="859">
      <c r="A859" s="381"/>
      <c r="B859" s="381"/>
      <c r="C859" s="381"/>
      <c r="D859" s="381"/>
      <c r="E859" s="381"/>
      <c r="F859" s="381"/>
      <c r="G859" s="381"/>
      <c r="H859" s="381"/>
      <c r="I859" s="381"/>
      <c r="J859" s="381"/>
      <c r="K859" s="381"/>
      <c r="L859" s="381"/>
      <c r="M859" s="381"/>
      <c r="N859" s="381"/>
      <c r="O859" s="381"/>
      <c r="P859" s="381"/>
      <c r="Q859" s="381"/>
      <c r="R859" s="381"/>
      <c r="S859" s="381"/>
      <c r="T859" s="381"/>
      <c r="U859" s="381"/>
      <c r="V859" s="381"/>
      <c r="W859" s="381"/>
      <c r="X859" s="381"/>
    </row>
    <row r="860">
      <c r="A860" s="381"/>
      <c r="B860" s="381"/>
      <c r="C860" s="381"/>
      <c r="D860" s="381"/>
      <c r="E860" s="381"/>
      <c r="F860" s="381"/>
      <c r="G860" s="381"/>
      <c r="H860" s="381"/>
      <c r="I860" s="381"/>
      <c r="J860" s="381"/>
      <c r="K860" s="381"/>
      <c r="L860" s="381"/>
      <c r="M860" s="381"/>
      <c r="N860" s="381"/>
      <c r="O860" s="381"/>
      <c r="P860" s="381"/>
      <c r="Q860" s="381"/>
      <c r="R860" s="381"/>
      <c r="S860" s="381"/>
      <c r="T860" s="381"/>
      <c r="U860" s="381"/>
      <c r="V860" s="381"/>
      <c r="W860" s="381"/>
      <c r="X860" s="381"/>
    </row>
    <row r="861">
      <c r="A861" s="381"/>
      <c r="B861" s="381"/>
      <c r="C861" s="381"/>
      <c r="D861" s="381"/>
      <c r="E861" s="381"/>
      <c r="F861" s="381"/>
      <c r="G861" s="381"/>
      <c r="H861" s="381"/>
      <c r="I861" s="381"/>
      <c r="J861" s="381"/>
      <c r="K861" s="381"/>
      <c r="L861" s="381"/>
      <c r="M861" s="381"/>
      <c r="N861" s="381"/>
      <c r="O861" s="381"/>
      <c r="P861" s="381"/>
      <c r="Q861" s="381"/>
      <c r="R861" s="381"/>
      <c r="S861" s="381"/>
      <c r="T861" s="381"/>
      <c r="U861" s="381"/>
      <c r="V861" s="381"/>
      <c r="W861" s="381"/>
      <c r="X861" s="381"/>
    </row>
    <row r="862">
      <c r="A862" s="381"/>
      <c r="B862" s="381"/>
      <c r="C862" s="381"/>
      <c r="D862" s="381"/>
      <c r="E862" s="381"/>
      <c r="F862" s="381"/>
      <c r="G862" s="381"/>
      <c r="H862" s="381"/>
      <c r="I862" s="381"/>
      <c r="J862" s="381"/>
      <c r="K862" s="381"/>
      <c r="L862" s="381"/>
      <c r="M862" s="381"/>
      <c r="N862" s="381"/>
      <c r="O862" s="381"/>
      <c r="P862" s="381"/>
      <c r="Q862" s="381"/>
      <c r="R862" s="381"/>
      <c r="S862" s="381"/>
      <c r="T862" s="381"/>
      <c r="U862" s="381"/>
      <c r="V862" s="381"/>
      <c r="W862" s="381"/>
      <c r="X862" s="381"/>
    </row>
    <row r="863">
      <c r="A863" s="381"/>
      <c r="B863" s="381"/>
      <c r="C863" s="381"/>
      <c r="D863" s="381"/>
      <c r="E863" s="381"/>
      <c r="F863" s="381"/>
      <c r="G863" s="381"/>
      <c r="H863" s="381"/>
      <c r="I863" s="381"/>
      <c r="J863" s="381"/>
      <c r="K863" s="381"/>
      <c r="L863" s="381"/>
      <c r="M863" s="381"/>
      <c r="N863" s="381"/>
      <c r="O863" s="381"/>
      <c r="P863" s="381"/>
      <c r="Q863" s="381"/>
      <c r="R863" s="381"/>
      <c r="S863" s="381"/>
      <c r="T863" s="381"/>
      <c r="U863" s="381"/>
      <c r="V863" s="381"/>
      <c r="W863" s="381"/>
      <c r="X863" s="381"/>
    </row>
    <row r="864">
      <c r="A864" s="381"/>
      <c r="B864" s="381"/>
      <c r="C864" s="381"/>
      <c r="D864" s="381"/>
      <c r="E864" s="381"/>
      <c r="F864" s="381"/>
      <c r="G864" s="381"/>
      <c r="H864" s="381"/>
      <c r="I864" s="381"/>
      <c r="J864" s="381"/>
      <c r="K864" s="381"/>
      <c r="L864" s="381"/>
      <c r="M864" s="381"/>
      <c r="N864" s="381"/>
      <c r="O864" s="381"/>
      <c r="P864" s="381"/>
      <c r="Q864" s="381"/>
      <c r="R864" s="381"/>
      <c r="S864" s="381"/>
      <c r="T864" s="381"/>
      <c r="U864" s="381"/>
      <c r="V864" s="381"/>
      <c r="W864" s="381"/>
      <c r="X864" s="381"/>
    </row>
    <row r="865">
      <c r="A865" s="381"/>
      <c r="B865" s="381"/>
      <c r="C865" s="381"/>
      <c r="D865" s="381"/>
      <c r="E865" s="381"/>
      <c r="F865" s="381"/>
      <c r="G865" s="381"/>
      <c r="H865" s="381"/>
      <c r="I865" s="381"/>
      <c r="J865" s="381"/>
      <c r="K865" s="381"/>
      <c r="L865" s="381"/>
      <c r="M865" s="381"/>
      <c r="N865" s="381"/>
      <c r="O865" s="381"/>
      <c r="P865" s="381"/>
      <c r="Q865" s="381"/>
      <c r="R865" s="381"/>
      <c r="S865" s="381"/>
      <c r="T865" s="381"/>
      <c r="U865" s="381"/>
      <c r="V865" s="381"/>
      <c r="W865" s="381"/>
      <c r="X865" s="381"/>
    </row>
    <row r="866">
      <c r="A866" s="381"/>
      <c r="B866" s="381"/>
      <c r="C866" s="381"/>
      <c r="D866" s="381"/>
      <c r="E866" s="381"/>
      <c r="F866" s="381"/>
      <c r="G866" s="381"/>
      <c r="H866" s="381"/>
      <c r="I866" s="381"/>
      <c r="J866" s="381"/>
      <c r="K866" s="381"/>
      <c r="L866" s="381"/>
      <c r="M866" s="381"/>
      <c r="N866" s="381"/>
      <c r="O866" s="381"/>
      <c r="P866" s="381"/>
      <c r="Q866" s="381"/>
      <c r="R866" s="381"/>
      <c r="S866" s="381"/>
      <c r="T866" s="381"/>
      <c r="U866" s="381"/>
      <c r="V866" s="381"/>
      <c r="W866" s="381"/>
      <c r="X866" s="381"/>
    </row>
    <row r="867">
      <c r="A867" s="381"/>
      <c r="B867" s="381"/>
      <c r="C867" s="381"/>
      <c r="D867" s="381"/>
      <c r="E867" s="381"/>
      <c r="F867" s="381"/>
      <c r="G867" s="381"/>
      <c r="H867" s="381"/>
      <c r="I867" s="381"/>
      <c r="J867" s="381"/>
      <c r="K867" s="381"/>
      <c r="L867" s="381"/>
      <c r="M867" s="381"/>
      <c r="N867" s="381"/>
      <c r="O867" s="381"/>
      <c r="P867" s="381"/>
      <c r="Q867" s="381"/>
      <c r="R867" s="381"/>
      <c r="S867" s="381"/>
      <c r="T867" s="381"/>
      <c r="U867" s="381"/>
      <c r="V867" s="381"/>
      <c r="W867" s="381"/>
      <c r="X867" s="381"/>
    </row>
    <row r="868">
      <c r="A868" s="381"/>
      <c r="B868" s="381"/>
      <c r="C868" s="381"/>
      <c r="D868" s="381"/>
      <c r="E868" s="381"/>
      <c r="F868" s="381"/>
      <c r="G868" s="381"/>
      <c r="H868" s="381"/>
      <c r="I868" s="381"/>
      <c r="J868" s="381"/>
      <c r="K868" s="381"/>
      <c r="L868" s="381"/>
      <c r="M868" s="381"/>
      <c r="N868" s="381"/>
      <c r="O868" s="381"/>
      <c r="P868" s="381"/>
      <c r="Q868" s="381"/>
      <c r="R868" s="381"/>
      <c r="S868" s="381"/>
      <c r="T868" s="381"/>
      <c r="U868" s="381"/>
      <c r="V868" s="381"/>
      <c r="W868" s="381"/>
      <c r="X868" s="381"/>
    </row>
    <row r="869">
      <c r="A869" s="381"/>
      <c r="B869" s="381"/>
      <c r="C869" s="381"/>
      <c r="D869" s="381"/>
      <c r="E869" s="381"/>
      <c r="F869" s="381"/>
      <c r="G869" s="381"/>
      <c r="H869" s="381"/>
      <c r="I869" s="381"/>
      <c r="J869" s="381"/>
      <c r="K869" s="381"/>
      <c r="L869" s="381"/>
      <c r="M869" s="381"/>
      <c r="N869" s="381"/>
      <c r="O869" s="381"/>
      <c r="P869" s="381"/>
      <c r="Q869" s="381"/>
      <c r="R869" s="381"/>
      <c r="S869" s="381"/>
      <c r="T869" s="381"/>
      <c r="U869" s="381"/>
      <c r="V869" s="381"/>
      <c r="W869" s="381"/>
      <c r="X869" s="381"/>
    </row>
    <row r="870">
      <c r="A870" s="381"/>
      <c r="B870" s="381"/>
      <c r="C870" s="381"/>
      <c r="D870" s="381"/>
      <c r="E870" s="381"/>
      <c r="F870" s="381"/>
      <c r="G870" s="381"/>
      <c r="H870" s="381"/>
      <c r="I870" s="381"/>
      <c r="J870" s="381"/>
      <c r="K870" s="381"/>
      <c r="L870" s="381"/>
      <c r="M870" s="381"/>
      <c r="N870" s="381"/>
      <c r="O870" s="381"/>
      <c r="P870" s="381"/>
      <c r="Q870" s="381"/>
      <c r="R870" s="381"/>
      <c r="S870" s="381"/>
      <c r="T870" s="381"/>
      <c r="U870" s="381"/>
      <c r="V870" s="381"/>
      <c r="W870" s="381"/>
      <c r="X870" s="381"/>
    </row>
    <row r="871">
      <c r="A871" s="381"/>
      <c r="B871" s="381"/>
      <c r="C871" s="381"/>
      <c r="D871" s="381"/>
      <c r="E871" s="381"/>
      <c r="F871" s="381"/>
      <c r="G871" s="381"/>
      <c r="H871" s="381"/>
      <c r="I871" s="381"/>
      <c r="J871" s="381"/>
      <c r="K871" s="381"/>
      <c r="L871" s="381"/>
      <c r="M871" s="381"/>
      <c r="N871" s="381"/>
      <c r="O871" s="381"/>
      <c r="P871" s="381"/>
      <c r="Q871" s="381"/>
      <c r="R871" s="381"/>
      <c r="S871" s="381"/>
      <c r="T871" s="381"/>
      <c r="U871" s="381"/>
      <c r="V871" s="381"/>
      <c r="W871" s="381"/>
      <c r="X871" s="381"/>
    </row>
    <row r="872">
      <c r="A872" s="381"/>
      <c r="B872" s="381"/>
      <c r="C872" s="381"/>
      <c r="D872" s="381"/>
      <c r="E872" s="381"/>
      <c r="F872" s="381"/>
      <c r="G872" s="381"/>
      <c r="H872" s="381"/>
      <c r="I872" s="381"/>
      <c r="J872" s="381"/>
      <c r="K872" s="381"/>
      <c r="L872" s="381"/>
      <c r="M872" s="381"/>
      <c r="N872" s="381"/>
      <c r="O872" s="381"/>
      <c r="P872" s="381"/>
      <c r="Q872" s="381"/>
      <c r="R872" s="381"/>
      <c r="S872" s="381"/>
      <c r="T872" s="381"/>
      <c r="U872" s="381"/>
      <c r="V872" s="381"/>
      <c r="W872" s="381"/>
      <c r="X872" s="381"/>
    </row>
    <row r="873">
      <c r="A873" s="381"/>
      <c r="B873" s="381"/>
      <c r="C873" s="381"/>
      <c r="D873" s="381"/>
      <c r="E873" s="381"/>
      <c r="F873" s="381"/>
      <c r="G873" s="381"/>
      <c r="H873" s="381"/>
      <c r="I873" s="381"/>
      <c r="J873" s="381"/>
      <c r="K873" s="381"/>
      <c r="L873" s="381"/>
      <c r="M873" s="381"/>
      <c r="N873" s="381"/>
      <c r="O873" s="381"/>
      <c r="P873" s="381"/>
      <c r="Q873" s="381"/>
      <c r="R873" s="381"/>
      <c r="S873" s="381"/>
      <c r="T873" s="381"/>
      <c r="U873" s="381"/>
      <c r="V873" s="381"/>
      <c r="W873" s="381"/>
      <c r="X873" s="381"/>
    </row>
    <row r="874">
      <c r="A874" s="381"/>
      <c r="B874" s="381"/>
      <c r="C874" s="381"/>
      <c r="D874" s="381"/>
      <c r="E874" s="381"/>
      <c r="F874" s="381"/>
      <c r="G874" s="381"/>
      <c r="H874" s="381"/>
      <c r="I874" s="381"/>
      <c r="J874" s="381"/>
      <c r="K874" s="381"/>
      <c r="L874" s="381"/>
      <c r="M874" s="381"/>
      <c r="N874" s="381"/>
      <c r="O874" s="381"/>
      <c r="P874" s="381"/>
      <c r="Q874" s="381"/>
      <c r="R874" s="381"/>
      <c r="S874" s="381"/>
      <c r="T874" s="381"/>
      <c r="U874" s="381"/>
      <c r="V874" s="381"/>
      <c r="W874" s="381"/>
      <c r="X874" s="381"/>
    </row>
    <row r="875">
      <c r="A875" s="381"/>
      <c r="B875" s="381"/>
      <c r="C875" s="381"/>
      <c r="D875" s="381"/>
      <c r="E875" s="381"/>
      <c r="F875" s="381"/>
      <c r="G875" s="381"/>
      <c r="H875" s="381"/>
      <c r="I875" s="381"/>
      <c r="J875" s="381"/>
      <c r="K875" s="381"/>
      <c r="L875" s="381"/>
      <c r="M875" s="381"/>
      <c r="N875" s="381"/>
      <c r="O875" s="381"/>
      <c r="P875" s="381"/>
      <c r="Q875" s="381"/>
      <c r="R875" s="381"/>
      <c r="S875" s="381"/>
      <c r="T875" s="381"/>
      <c r="U875" s="381"/>
      <c r="V875" s="381"/>
      <c r="W875" s="381"/>
      <c r="X875" s="381"/>
    </row>
    <row r="876">
      <c r="A876" s="381"/>
      <c r="B876" s="381"/>
      <c r="C876" s="381"/>
      <c r="D876" s="381"/>
      <c r="E876" s="381"/>
      <c r="F876" s="381"/>
      <c r="G876" s="381"/>
      <c r="H876" s="381"/>
      <c r="I876" s="381"/>
      <c r="J876" s="381"/>
      <c r="K876" s="381"/>
      <c r="L876" s="381"/>
      <c r="M876" s="381"/>
      <c r="N876" s="381"/>
      <c r="O876" s="381"/>
      <c r="P876" s="381"/>
      <c r="Q876" s="381"/>
      <c r="R876" s="381"/>
      <c r="S876" s="381"/>
      <c r="T876" s="381"/>
      <c r="U876" s="381"/>
      <c r="V876" s="381"/>
      <c r="W876" s="381"/>
      <c r="X876" s="381"/>
    </row>
    <row r="877">
      <c r="A877" s="381"/>
      <c r="B877" s="381"/>
      <c r="C877" s="381"/>
      <c r="D877" s="381"/>
      <c r="E877" s="381"/>
      <c r="F877" s="381"/>
      <c r="G877" s="381"/>
      <c r="H877" s="381"/>
      <c r="I877" s="381"/>
      <c r="J877" s="381"/>
      <c r="K877" s="381"/>
      <c r="L877" s="381"/>
      <c r="M877" s="381"/>
      <c r="N877" s="381"/>
      <c r="O877" s="381"/>
      <c r="P877" s="381"/>
      <c r="Q877" s="381"/>
      <c r="R877" s="381"/>
      <c r="S877" s="381"/>
      <c r="T877" s="381"/>
      <c r="U877" s="381"/>
      <c r="V877" s="381"/>
      <c r="W877" s="381"/>
      <c r="X877" s="381"/>
    </row>
    <row r="878">
      <c r="A878" s="381"/>
      <c r="B878" s="381"/>
      <c r="C878" s="381"/>
      <c r="D878" s="381"/>
      <c r="E878" s="381"/>
      <c r="F878" s="381"/>
      <c r="G878" s="381"/>
      <c r="H878" s="381"/>
      <c r="I878" s="381"/>
      <c r="J878" s="381"/>
      <c r="K878" s="381"/>
      <c r="L878" s="381"/>
      <c r="M878" s="381"/>
      <c r="N878" s="381"/>
      <c r="O878" s="381"/>
      <c r="P878" s="381"/>
      <c r="Q878" s="381"/>
      <c r="R878" s="381"/>
      <c r="S878" s="381"/>
      <c r="T878" s="381"/>
      <c r="U878" s="381"/>
      <c r="V878" s="381"/>
      <c r="W878" s="381"/>
      <c r="X878" s="381"/>
    </row>
    <row r="879">
      <c r="A879" s="381"/>
      <c r="B879" s="381"/>
      <c r="C879" s="381"/>
      <c r="D879" s="381"/>
      <c r="E879" s="381"/>
      <c r="F879" s="381"/>
      <c r="G879" s="381"/>
      <c r="H879" s="381"/>
      <c r="I879" s="381"/>
      <c r="J879" s="381"/>
      <c r="K879" s="381"/>
      <c r="L879" s="381"/>
      <c r="M879" s="381"/>
      <c r="N879" s="381"/>
      <c r="O879" s="381"/>
      <c r="P879" s="381"/>
      <c r="Q879" s="381"/>
      <c r="R879" s="381"/>
      <c r="S879" s="381"/>
      <c r="T879" s="381"/>
      <c r="U879" s="381"/>
      <c r="V879" s="381"/>
      <c r="W879" s="381"/>
      <c r="X879" s="381"/>
    </row>
    <row r="880">
      <c r="A880" s="381"/>
      <c r="B880" s="381"/>
      <c r="C880" s="381"/>
      <c r="D880" s="381"/>
      <c r="E880" s="381"/>
      <c r="F880" s="381"/>
      <c r="G880" s="381"/>
      <c r="H880" s="381"/>
      <c r="I880" s="381"/>
      <c r="J880" s="381"/>
      <c r="K880" s="381"/>
      <c r="L880" s="381"/>
      <c r="M880" s="381"/>
      <c r="N880" s="381"/>
      <c r="O880" s="381"/>
      <c r="P880" s="381"/>
      <c r="Q880" s="381"/>
      <c r="R880" s="381"/>
      <c r="S880" s="381"/>
      <c r="T880" s="381"/>
      <c r="U880" s="381"/>
      <c r="V880" s="381"/>
      <c r="W880" s="381"/>
      <c r="X880" s="381"/>
    </row>
    <row r="881">
      <c r="A881" s="381"/>
      <c r="B881" s="381"/>
      <c r="C881" s="381"/>
      <c r="D881" s="381"/>
      <c r="E881" s="381"/>
      <c r="F881" s="381"/>
      <c r="G881" s="381"/>
      <c r="H881" s="381"/>
      <c r="I881" s="381"/>
      <c r="J881" s="381"/>
      <c r="K881" s="381"/>
      <c r="L881" s="381"/>
      <c r="M881" s="381"/>
      <c r="N881" s="381"/>
      <c r="O881" s="381"/>
      <c r="P881" s="381"/>
      <c r="Q881" s="381"/>
      <c r="R881" s="381"/>
      <c r="S881" s="381"/>
      <c r="T881" s="381"/>
      <c r="U881" s="381"/>
      <c r="V881" s="381"/>
      <c r="W881" s="381"/>
      <c r="X881" s="381"/>
    </row>
    <row r="882">
      <c r="A882" s="381"/>
      <c r="B882" s="381"/>
      <c r="C882" s="381"/>
      <c r="D882" s="381"/>
      <c r="E882" s="381"/>
      <c r="F882" s="381"/>
      <c r="G882" s="381"/>
      <c r="H882" s="381"/>
      <c r="I882" s="381"/>
      <c r="J882" s="381"/>
      <c r="K882" s="381"/>
      <c r="L882" s="381"/>
      <c r="M882" s="381"/>
      <c r="N882" s="381"/>
      <c r="O882" s="381"/>
      <c r="P882" s="381"/>
      <c r="Q882" s="381"/>
      <c r="R882" s="381"/>
      <c r="S882" s="381"/>
      <c r="T882" s="381"/>
      <c r="U882" s="381"/>
      <c r="V882" s="381"/>
      <c r="W882" s="381"/>
      <c r="X882" s="381"/>
    </row>
    <row r="883">
      <c r="A883" s="381"/>
      <c r="B883" s="381"/>
      <c r="C883" s="381"/>
      <c r="D883" s="381"/>
      <c r="E883" s="381"/>
      <c r="F883" s="381"/>
      <c r="G883" s="381"/>
      <c r="H883" s="381"/>
      <c r="I883" s="381"/>
      <c r="J883" s="381"/>
      <c r="K883" s="381"/>
      <c r="L883" s="381"/>
      <c r="M883" s="381"/>
      <c r="N883" s="381"/>
      <c r="O883" s="381"/>
      <c r="P883" s="381"/>
      <c r="Q883" s="381"/>
      <c r="R883" s="381"/>
      <c r="S883" s="381"/>
      <c r="T883" s="381"/>
      <c r="U883" s="381"/>
      <c r="V883" s="381"/>
      <c r="W883" s="381"/>
      <c r="X883" s="381"/>
    </row>
    <row r="884">
      <c r="A884" s="381"/>
      <c r="B884" s="381"/>
      <c r="C884" s="381"/>
      <c r="D884" s="381"/>
      <c r="E884" s="381"/>
      <c r="F884" s="381"/>
      <c r="G884" s="381"/>
      <c r="H884" s="381"/>
      <c r="I884" s="381"/>
      <c r="J884" s="381"/>
      <c r="K884" s="381"/>
      <c r="L884" s="381"/>
      <c r="M884" s="381"/>
      <c r="N884" s="381"/>
      <c r="O884" s="381"/>
      <c r="P884" s="381"/>
      <c r="Q884" s="381"/>
      <c r="R884" s="381"/>
      <c r="S884" s="381"/>
      <c r="T884" s="381"/>
      <c r="U884" s="381"/>
      <c r="V884" s="381"/>
      <c r="W884" s="381"/>
      <c r="X884" s="381"/>
    </row>
    <row r="885">
      <c r="A885" s="381"/>
      <c r="B885" s="381"/>
      <c r="C885" s="381"/>
      <c r="D885" s="381"/>
      <c r="E885" s="381"/>
      <c r="F885" s="381"/>
      <c r="G885" s="381"/>
      <c r="H885" s="381"/>
      <c r="I885" s="381"/>
      <c r="J885" s="381"/>
      <c r="K885" s="381"/>
      <c r="L885" s="381"/>
      <c r="M885" s="381"/>
      <c r="N885" s="381"/>
      <c r="O885" s="381"/>
      <c r="P885" s="381"/>
      <c r="Q885" s="381"/>
      <c r="R885" s="381"/>
      <c r="S885" s="381"/>
      <c r="T885" s="381"/>
      <c r="U885" s="381"/>
      <c r="V885" s="381"/>
      <c r="W885" s="381"/>
      <c r="X885" s="381"/>
    </row>
    <row r="886">
      <c r="A886" s="381"/>
      <c r="B886" s="381"/>
      <c r="C886" s="381"/>
      <c r="D886" s="381"/>
      <c r="E886" s="381"/>
      <c r="F886" s="381"/>
      <c r="G886" s="381"/>
      <c r="H886" s="381"/>
      <c r="I886" s="381"/>
      <c r="J886" s="381"/>
      <c r="K886" s="381"/>
      <c r="L886" s="381"/>
      <c r="M886" s="381"/>
      <c r="N886" s="381"/>
      <c r="O886" s="381"/>
      <c r="P886" s="381"/>
      <c r="Q886" s="381"/>
      <c r="R886" s="381"/>
      <c r="S886" s="381"/>
      <c r="T886" s="381"/>
      <c r="U886" s="381"/>
      <c r="V886" s="381"/>
      <c r="W886" s="381"/>
      <c r="X886" s="381"/>
    </row>
    <row r="887">
      <c r="A887" s="381"/>
      <c r="B887" s="381"/>
      <c r="C887" s="381"/>
      <c r="D887" s="381"/>
      <c r="E887" s="381"/>
      <c r="F887" s="381"/>
      <c r="G887" s="381"/>
      <c r="H887" s="381"/>
      <c r="I887" s="381"/>
      <c r="J887" s="381"/>
      <c r="K887" s="381"/>
      <c r="L887" s="381"/>
      <c r="M887" s="381"/>
      <c r="N887" s="381"/>
      <c r="O887" s="381"/>
      <c r="P887" s="381"/>
      <c r="Q887" s="381"/>
      <c r="R887" s="381"/>
      <c r="S887" s="381"/>
      <c r="T887" s="381"/>
      <c r="U887" s="381"/>
      <c r="V887" s="381"/>
      <c r="W887" s="381"/>
      <c r="X887" s="381"/>
    </row>
    <row r="888">
      <c r="A888" s="381"/>
      <c r="B888" s="381"/>
      <c r="C888" s="381"/>
      <c r="D888" s="381"/>
      <c r="E888" s="381"/>
      <c r="F888" s="381"/>
      <c r="G888" s="381"/>
      <c r="H888" s="381"/>
      <c r="I888" s="381"/>
      <c r="J888" s="381"/>
      <c r="K888" s="381"/>
      <c r="L888" s="381"/>
      <c r="M888" s="381"/>
      <c r="N888" s="381"/>
      <c r="O888" s="381"/>
      <c r="P888" s="381"/>
      <c r="Q888" s="381"/>
      <c r="R888" s="381"/>
      <c r="S888" s="381"/>
      <c r="T888" s="381"/>
      <c r="U888" s="381"/>
      <c r="V888" s="381"/>
      <c r="W888" s="381"/>
      <c r="X888" s="381"/>
    </row>
    <row r="889">
      <c r="A889" s="381"/>
      <c r="B889" s="381"/>
      <c r="C889" s="381"/>
      <c r="D889" s="381"/>
      <c r="E889" s="381"/>
      <c r="F889" s="381"/>
      <c r="G889" s="381"/>
      <c r="H889" s="381"/>
      <c r="I889" s="381"/>
      <c r="J889" s="381"/>
      <c r="K889" s="381"/>
      <c r="L889" s="381"/>
      <c r="M889" s="381"/>
      <c r="N889" s="381"/>
      <c r="O889" s="381"/>
      <c r="P889" s="381"/>
      <c r="Q889" s="381"/>
      <c r="R889" s="381"/>
      <c r="S889" s="381"/>
      <c r="T889" s="381"/>
      <c r="U889" s="381"/>
      <c r="V889" s="381"/>
      <c r="W889" s="381"/>
      <c r="X889" s="381"/>
    </row>
    <row r="890">
      <c r="A890" s="381"/>
      <c r="B890" s="381"/>
      <c r="C890" s="381"/>
      <c r="D890" s="381"/>
      <c r="E890" s="381"/>
      <c r="F890" s="381"/>
      <c r="G890" s="381"/>
      <c r="H890" s="381"/>
      <c r="I890" s="381"/>
      <c r="J890" s="381"/>
      <c r="K890" s="381"/>
      <c r="L890" s="381"/>
      <c r="M890" s="381"/>
      <c r="N890" s="381"/>
      <c r="O890" s="381"/>
      <c r="P890" s="381"/>
      <c r="Q890" s="381"/>
      <c r="R890" s="381"/>
      <c r="S890" s="381"/>
      <c r="T890" s="381"/>
      <c r="U890" s="381"/>
      <c r="V890" s="381"/>
      <c r="W890" s="381"/>
      <c r="X890" s="381"/>
    </row>
    <row r="891">
      <c r="A891" s="381"/>
      <c r="B891" s="381"/>
      <c r="C891" s="381"/>
      <c r="D891" s="381"/>
      <c r="E891" s="381"/>
      <c r="F891" s="381"/>
      <c r="G891" s="381"/>
      <c r="H891" s="381"/>
      <c r="I891" s="381"/>
      <c r="J891" s="381"/>
      <c r="K891" s="381"/>
      <c r="L891" s="381"/>
      <c r="M891" s="381"/>
      <c r="N891" s="381"/>
      <c r="O891" s="381"/>
      <c r="P891" s="381"/>
      <c r="Q891" s="381"/>
      <c r="R891" s="381"/>
      <c r="S891" s="381"/>
      <c r="T891" s="381"/>
      <c r="U891" s="381"/>
      <c r="V891" s="381"/>
      <c r="W891" s="381"/>
      <c r="X891" s="381"/>
    </row>
    <row r="892">
      <c r="A892" s="381"/>
      <c r="B892" s="381"/>
      <c r="C892" s="381"/>
      <c r="D892" s="381"/>
      <c r="E892" s="381"/>
      <c r="F892" s="381"/>
      <c r="G892" s="381"/>
      <c r="H892" s="381"/>
      <c r="I892" s="381"/>
      <c r="J892" s="381"/>
      <c r="K892" s="381"/>
      <c r="L892" s="381"/>
      <c r="M892" s="381"/>
      <c r="N892" s="381"/>
      <c r="O892" s="381"/>
      <c r="P892" s="381"/>
      <c r="Q892" s="381"/>
      <c r="R892" s="381"/>
      <c r="S892" s="381"/>
      <c r="T892" s="381"/>
      <c r="U892" s="381"/>
      <c r="V892" s="381"/>
      <c r="W892" s="381"/>
      <c r="X892" s="381"/>
    </row>
    <row r="893">
      <c r="A893" s="381"/>
      <c r="B893" s="381"/>
      <c r="C893" s="381"/>
      <c r="D893" s="381"/>
      <c r="E893" s="381"/>
      <c r="F893" s="381"/>
      <c r="G893" s="381"/>
      <c r="H893" s="381"/>
      <c r="I893" s="381"/>
      <c r="J893" s="381"/>
      <c r="K893" s="381"/>
      <c r="L893" s="381"/>
      <c r="M893" s="381"/>
      <c r="N893" s="381"/>
      <c r="O893" s="381"/>
      <c r="P893" s="381"/>
      <c r="Q893" s="381"/>
      <c r="R893" s="381"/>
      <c r="S893" s="381"/>
      <c r="T893" s="381"/>
      <c r="U893" s="381"/>
      <c r="V893" s="381"/>
      <c r="W893" s="381"/>
      <c r="X893" s="381"/>
    </row>
    <row r="894">
      <c r="A894" s="381"/>
      <c r="B894" s="381"/>
      <c r="C894" s="381"/>
      <c r="D894" s="381"/>
      <c r="E894" s="381"/>
      <c r="F894" s="381"/>
      <c r="G894" s="381"/>
      <c r="H894" s="381"/>
      <c r="I894" s="381"/>
      <c r="J894" s="381"/>
      <c r="K894" s="381"/>
      <c r="L894" s="381"/>
      <c r="M894" s="381"/>
      <c r="N894" s="381"/>
      <c r="O894" s="381"/>
      <c r="P894" s="381"/>
      <c r="Q894" s="381"/>
      <c r="R894" s="381"/>
      <c r="S894" s="381"/>
      <c r="T894" s="381"/>
      <c r="U894" s="381"/>
      <c r="V894" s="381"/>
      <c r="W894" s="381"/>
      <c r="X894" s="381"/>
    </row>
    <row r="895">
      <c r="A895" s="381"/>
      <c r="B895" s="381"/>
      <c r="C895" s="381"/>
      <c r="D895" s="381"/>
      <c r="E895" s="381"/>
      <c r="F895" s="381"/>
      <c r="G895" s="381"/>
      <c r="H895" s="381"/>
      <c r="I895" s="381"/>
      <c r="J895" s="381"/>
      <c r="K895" s="381"/>
      <c r="L895" s="381"/>
      <c r="M895" s="381"/>
      <c r="N895" s="381"/>
      <c r="O895" s="381"/>
      <c r="P895" s="381"/>
      <c r="Q895" s="381"/>
      <c r="R895" s="381"/>
      <c r="S895" s="381"/>
      <c r="T895" s="381"/>
      <c r="U895" s="381"/>
      <c r="V895" s="381"/>
      <c r="W895" s="381"/>
      <c r="X895" s="381"/>
    </row>
    <row r="896">
      <c r="A896" s="381"/>
      <c r="B896" s="381"/>
      <c r="C896" s="381"/>
      <c r="D896" s="381"/>
      <c r="E896" s="381"/>
      <c r="F896" s="381"/>
      <c r="G896" s="381"/>
      <c r="H896" s="381"/>
      <c r="I896" s="381"/>
      <c r="J896" s="381"/>
      <c r="K896" s="381"/>
      <c r="L896" s="381"/>
      <c r="M896" s="381"/>
      <c r="N896" s="381"/>
      <c r="O896" s="381"/>
      <c r="P896" s="381"/>
      <c r="Q896" s="381"/>
      <c r="R896" s="381"/>
      <c r="S896" s="381"/>
      <c r="T896" s="381"/>
      <c r="U896" s="381"/>
      <c r="V896" s="381"/>
      <c r="W896" s="381"/>
      <c r="X896" s="381"/>
    </row>
    <row r="897">
      <c r="A897" s="381"/>
      <c r="B897" s="381"/>
      <c r="C897" s="381"/>
      <c r="D897" s="381"/>
      <c r="E897" s="381"/>
      <c r="F897" s="381"/>
      <c r="G897" s="381"/>
      <c r="H897" s="381"/>
      <c r="I897" s="381"/>
      <c r="J897" s="381"/>
      <c r="K897" s="381"/>
      <c r="L897" s="381"/>
      <c r="M897" s="381"/>
      <c r="N897" s="381"/>
      <c r="O897" s="381"/>
      <c r="P897" s="381"/>
      <c r="Q897" s="381"/>
      <c r="R897" s="381"/>
      <c r="S897" s="381"/>
      <c r="T897" s="381"/>
      <c r="U897" s="381"/>
      <c r="V897" s="381"/>
      <c r="W897" s="381"/>
      <c r="X897" s="381"/>
    </row>
    <row r="898">
      <c r="A898" s="381"/>
      <c r="B898" s="381"/>
      <c r="C898" s="381"/>
      <c r="D898" s="381"/>
      <c r="E898" s="381"/>
      <c r="F898" s="381"/>
      <c r="G898" s="381"/>
      <c r="H898" s="381"/>
      <c r="I898" s="381"/>
      <c r="J898" s="381"/>
      <c r="K898" s="381"/>
      <c r="L898" s="381"/>
      <c r="M898" s="381"/>
      <c r="N898" s="381"/>
      <c r="O898" s="381"/>
      <c r="P898" s="381"/>
      <c r="Q898" s="381"/>
      <c r="R898" s="381"/>
      <c r="S898" s="381"/>
      <c r="T898" s="381"/>
      <c r="U898" s="381"/>
      <c r="V898" s="381"/>
      <c r="W898" s="381"/>
      <c r="X898" s="381"/>
    </row>
    <row r="899">
      <c r="A899" s="381"/>
      <c r="B899" s="381"/>
      <c r="C899" s="381"/>
      <c r="D899" s="381"/>
      <c r="E899" s="381"/>
      <c r="F899" s="381"/>
      <c r="G899" s="381"/>
      <c r="H899" s="381"/>
      <c r="I899" s="381"/>
      <c r="J899" s="381"/>
      <c r="K899" s="381"/>
      <c r="L899" s="381"/>
      <c r="M899" s="381"/>
      <c r="N899" s="381"/>
      <c r="O899" s="381"/>
      <c r="P899" s="381"/>
      <c r="Q899" s="381"/>
      <c r="R899" s="381"/>
      <c r="S899" s="381"/>
      <c r="T899" s="381"/>
      <c r="U899" s="381"/>
      <c r="V899" s="381"/>
      <c r="W899" s="381"/>
      <c r="X899" s="381"/>
    </row>
    <row r="900">
      <c r="A900" s="381"/>
      <c r="B900" s="381"/>
      <c r="C900" s="381"/>
      <c r="D900" s="381"/>
      <c r="E900" s="381"/>
      <c r="F900" s="381"/>
      <c r="G900" s="381"/>
      <c r="H900" s="381"/>
      <c r="I900" s="381"/>
      <c r="J900" s="381"/>
      <c r="K900" s="381"/>
      <c r="L900" s="381"/>
      <c r="M900" s="381"/>
      <c r="N900" s="381"/>
      <c r="O900" s="381"/>
      <c r="P900" s="381"/>
      <c r="Q900" s="381"/>
      <c r="R900" s="381"/>
      <c r="S900" s="381"/>
      <c r="T900" s="381"/>
      <c r="U900" s="381"/>
      <c r="V900" s="381"/>
      <c r="W900" s="381"/>
      <c r="X900" s="381"/>
    </row>
    <row r="901">
      <c r="A901" s="381"/>
      <c r="B901" s="381"/>
      <c r="C901" s="381"/>
      <c r="D901" s="381"/>
      <c r="E901" s="381"/>
      <c r="F901" s="381"/>
      <c r="G901" s="381"/>
      <c r="H901" s="381"/>
      <c r="I901" s="381"/>
      <c r="J901" s="381"/>
      <c r="K901" s="381"/>
      <c r="L901" s="381"/>
      <c r="M901" s="381"/>
      <c r="N901" s="381"/>
      <c r="O901" s="381"/>
      <c r="P901" s="381"/>
      <c r="Q901" s="381"/>
      <c r="R901" s="381"/>
      <c r="S901" s="381"/>
      <c r="T901" s="381"/>
      <c r="U901" s="381"/>
      <c r="V901" s="381"/>
      <c r="W901" s="381"/>
      <c r="X901" s="381"/>
    </row>
    <row r="902">
      <c r="A902" s="381"/>
      <c r="B902" s="381"/>
      <c r="C902" s="381"/>
      <c r="D902" s="381"/>
      <c r="E902" s="381"/>
      <c r="F902" s="381"/>
      <c r="G902" s="381"/>
      <c r="H902" s="381"/>
      <c r="I902" s="381"/>
      <c r="J902" s="381"/>
      <c r="K902" s="381"/>
      <c r="L902" s="381"/>
      <c r="M902" s="381"/>
      <c r="N902" s="381"/>
      <c r="O902" s="381"/>
      <c r="P902" s="381"/>
      <c r="Q902" s="381"/>
      <c r="R902" s="381"/>
      <c r="S902" s="381"/>
      <c r="T902" s="381"/>
      <c r="U902" s="381"/>
      <c r="V902" s="381"/>
      <c r="W902" s="381"/>
      <c r="X902" s="381"/>
    </row>
    <row r="903">
      <c r="A903" s="381"/>
      <c r="B903" s="381"/>
      <c r="C903" s="381"/>
      <c r="D903" s="381"/>
      <c r="E903" s="381"/>
      <c r="F903" s="381"/>
      <c r="G903" s="381"/>
      <c r="H903" s="381"/>
      <c r="I903" s="381"/>
      <c r="J903" s="381"/>
      <c r="K903" s="381"/>
      <c r="L903" s="381"/>
      <c r="M903" s="381"/>
      <c r="N903" s="381"/>
      <c r="O903" s="381"/>
      <c r="P903" s="381"/>
      <c r="Q903" s="381"/>
      <c r="R903" s="381"/>
      <c r="S903" s="381"/>
      <c r="T903" s="381"/>
      <c r="U903" s="381"/>
      <c r="V903" s="381"/>
      <c r="W903" s="381"/>
      <c r="X903" s="381"/>
    </row>
    <row r="904">
      <c r="A904" s="381"/>
      <c r="B904" s="381"/>
      <c r="C904" s="381"/>
      <c r="D904" s="381"/>
      <c r="E904" s="381"/>
      <c r="F904" s="381"/>
      <c r="G904" s="381"/>
      <c r="H904" s="381"/>
      <c r="I904" s="381"/>
      <c r="J904" s="381"/>
      <c r="K904" s="381"/>
      <c r="L904" s="381"/>
      <c r="M904" s="381"/>
      <c r="N904" s="381"/>
      <c r="O904" s="381"/>
      <c r="P904" s="381"/>
      <c r="Q904" s="381"/>
      <c r="R904" s="381"/>
      <c r="S904" s="381"/>
      <c r="T904" s="381"/>
      <c r="U904" s="381"/>
      <c r="V904" s="381"/>
      <c r="W904" s="381"/>
      <c r="X904" s="381"/>
    </row>
    <row r="905">
      <c r="A905" s="381"/>
      <c r="B905" s="381"/>
      <c r="C905" s="381"/>
      <c r="D905" s="381"/>
      <c r="E905" s="381"/>
      <c r="F905" s="381"/>
      <c r="G905" s="381"/>
      <c r="H905" s="381"/>
      <c r="I905" s="381"/>
      <c r="J905" s="381"/>
      <c r="K905" s="381"/>
      <c r="L905" s="381"/>
      <c r="M905" s="381"/>
      <c r="N905" s="381"/>
      <c r="O905" s="381"/>
      <c r="P905" s="381"/>
      <c r="Q905" s="381"/>
      <c r="R905" s="381"/>
      <c r="S905" s="381"/>
      <c r="T905" s="381"/>
      <c r="U905" s="381"/>
      <c r="V905" s="381"/>
      <c r="W905" s="381"/>
      <c r="X905" s="381"/>
    </row>
    <row r="906">
      <c r="A906" s="381"/>
      <c r="B906" s="381"/>
      <c r="C906" s="381"/>
      <c r="D906" s="381"/>
      <c r="E906" s="381"/>
      <c r="F906" s="381"/>
      <c r="G906" s="381"/>
      <c r="H906" s="381"/>
      <c r="I906" s="381"/>
      <c r="J906" s="381"/>
      <c r="K906" s="381"/>
      <c r="L906" s="381"/>
      <c r="M906" s="381"/>
      <c r="N906" s="381"/>
      <c r="O906" s="381"/>
      <c r="P906" s="381"/>
      <c r="Q906" s="381"/>
      <c r="R906" s="381"/>
      <c r="S906" s="381"/>
      <c r="T906" s="381"/>
      <c r="U906" s="381"/>
      <c r="V906" s="381"/>
      <c r="W906" s="381"/>
      <c r="X906" s="381"/>
    </row>
    <row r="907">
      <c r="A907" s="381"/>
      <c r="B907" s="381"/>
      <c r="C907" s="381"/>
      <c r="D907" s="381"/>
      <c r="E907" s="381"/>
      <c r="F907" s="381"/>
      <c r="G907" s="381"/>
      <c r="H907" s="381"/>
      <c r="I907" s="381"/>
      <c r="J907" s="381"/>
      <c r="K907" s="381"/>
      <c r="L907" s="381"/>
      <c r="M907" s="381"/>
      <c r="N907" s="381"/>
      <c r="O907" s="381"/>
      <c r="P907" s="381"/>
      <c r="Q907" s="381"/>
      <c r="R907" s="381"/>
      <c r="S907" s="381"/>
      <c r="T907" s="381"/>
      <c r="U907" s="381"/>
      <c r="V907" s="381"/>
      <c r="W907" s="381"/>
      <c r="X907" s="381"/>
    </row>
    <row r="908">
      <c r="A908" s="381"/>
      <c r="B908" s="381"/>
      <c r="C908" s="381"/>
      <c r="D908" s="381"/>
      <c r="E908" s="381"/>
      <c r="F908" s="381"/>
      <c r="G908" s="381"/>
      <c r="H908" s="381"/>
      <c r="I908" s="381"/>
      <c r="J908" s="381"/>
      <c r="K908" s="381"/>
      <c r="L908" s="381"/>
      <c r="M908" s="381"/>
      <c r="N908" s="381"/>
      <c r="O908" s="381"/>
      <c r="P908" s="381"/>
      <c r="Q908" s="381"/>
      <c r="R908" s="381"/>
      <c r="S908" s="381"/>
      <c r="T908" s="381"/>
      <c r="U908" s="381"/>
      <c r="V908" s="381"/>
      <c r="W908" s="381"/>
      <c r="X908" s="381"/>
    </row>
    <row r="909">
      <c r="A909" s="381"/>
      <c r="B909" s="381"/>
      <c r="C909" s="381"/>
      <c r="D909" s="381"/>
      <c r="E909" s="381"/>
      <c r="F909" s="381"/>
      <c r="G909" s="381"/>
      <c r="H909" s="381"/>
      <c r="I909" s="381"/>
      <c r="J909" s="381"/>
      <c r="K909" s="381"/>
      <c r="L909" s="381"/>
      <c r="M909" s="381"/>
      <c r="N909" s="381"/>
      <c r="O909" s="381"/>
      <c r="P909" s="381"/>
      <c r="Q909" s="381"/>
      <c r="R909" s="381"/>
      <c r="S909" s="381"/>
      <c r="T909" s="381"/>
      <c r="U909" s="381"/>
      <c r="V909" s="381"/>
      <c r="W909" s="381"/>
      <c r="X909" s="381"/>
    </row>
    <row r="910">
      <c r="A910" s="381"/>
      <c r="B910" s="381"/>
      <c r="C910" s="381"/>
      <c r="D910" s="381"/>
      <c r="E910" s="381"/>
      <c r="F910" s="381"/>
      <c r="G910" s="381"/>
      <c r="H910" s="381"/>
      <c r="I910" s="381"/>
      <c r="J910" s="381"/>
      <c r="K910" s="381"/>
      <c r="L910" s="381"/>
      <c r="M910" s="381"/>
      <c r="N910" s="381"/>
      <c r="O910" s="381"/>
      <c r="P910" s="381"/>
      <c r="Q910" s="381"/>
      <c r="R910" s="381"/>
      <c r="S910" s="381"/>
      <c r="T910" s="381"/>
      <c r="U910" s="381"/>
      <c r="V910" s="381"/>
      <c r="W910" s="381"/>
      <c r="X910" s="381"/>
    </row>
    <row r="911">
      <c r="A911" s="381"/>
      <c r="B911" s="381"/>
      <c r="C911" s="381"/>
      <c r="D911" s="381"/>
      <c r="E911" s="381"/>
      <c r="F911" s="381"/>
      <c r="G911" s="381"/>
      <c r="H911" s="381"/>
      <c r="I911" s="381"/>
      <c r="J911" s="381"/>
      <c r="K911" s="381"/>
      <c r="L911" s="381"/>
      <c r="M911" s="381"/>
      <c r="N911" s="381"/>
      <c r="O911" s="381"/>
      <c r="P911" s="381"/>
      <c r="Q911" s="381"/>
      <c r="R911" s="381"/>
      <c r="S911" s="381"/>
      <c r="T911" s="381"/>
      <c r="U911" s="381"/>
      <c r="V911" s="381"/>
      <c r="W911" s="381"/>
      <c r="X911" s="381"/>
    </row>
    <row r="912">
      <c r="A912" s="381"/>
      <c r="B912" s="381"/>
      <c r="C912" s="381"/>
      <c r="D912" s="381"/>
      <c r="E912" s="381"/>
      <c r="F912" s="381"/>
      <c r="G912" s="381"/>
      <c r="H912" s="381"/>
      <c r="I912" s="381"/>
      <c r="J912" s="381"/>
      <c r="K912" s="381"/>
      <c r="L912" s="381"/>
      <c r="M912" s="381"/>
      <c r="N912" s="381"/>
      <c r="O912" s="381"/>
      <c r="P912" s="381"/>
      <c r="Q912" s="381"/>
      <c r="R912" s="381"/>
      <c r="S912" s="381"/>
      <c r="T912" s="381"/>
      <c r="U912" s="381"/>
      <c r="V912" s="381"/>
      <c r="W912" s="381"/>
      <c r="X912" s="381"/>
    </row>
    <row r="913">
      <c r="A913" s="381"/>
      <c r="B913" s="381"/>
      <c r="C913" s="381"/>
      <c r="D913" s="381"/>
      <c r="E913" s="381"/>
      <c r="F913" s="381"/>
      <c r="G913" s="381"/>
      <c r="H913" s="381"/>
      <c r="I913" s="381"/>
      <c r="J913" s="381"/>
      <c r="K913" s="381"/>
      <c r="L913" s="381"/>
      <c r="M913" s="381"/>
      <c r="N913" s="381"/>
      <c r="O913" s="381"/>
      <c r="P913" s="381"/>
      <c r="Q913" s="381"/>
      <c r="R913" s="381"/>
      <c r="S913" s="381"/>
      <c r="T913" s="381"/>
      <c r="U913" s="381"/>
      <c r="V913" s="381"/>
      <c r="W913" s="381"/>
      <c r="X913" s="381"/>
    </row>
    <row r="914">
      <c r="A914" s="381"/>
      <c r="B914" s="381"/>
      <c r="C914" s="381"/>
      <c r="D914" s="381"/>
      <c r="E914" s="381"/>
      <c r="F914" s="381"/>
      <c r="G914" s="381"/>
      <c r="H914" s="381"/>
      <c r="I914" s="381"/>
      <c r="J914" s="381"/>
      <c r="K914" s="381"/>
      <c r="L914" s="381"/>
      <c r="M914" s="381"/>
      <c r="N914" s="381"/>
      <c r="O914" s="381"/>
      <c r="P914" s="381"/>
      <c r="Q914" s="381"/>
      <c r="R914" s="381"/>
      <c r="S914" s="381"/>
      <c r="T914" s="381"/>
      <c r="U914" s="381"/>
      <c r="V914" s="381"/>
      <c r="W914" s="381"/>
      <c r="X914" s="381"/>
    </row>
    <row r="915">
      <c r="A915" s="381"/>
      <c r="B915" s="381"/>
      <c r="C915" s="381"/>
      <c r="D915" s="381"/>
      <c r="E915" s="381"/>
      <c r="F915" s="381"/>
      <c r="G915" s="381"/>
      <c r="H915" s="381"/>
      <c r="I915" s="381"/>
      <c r="J915" s="381"/>
      <c r="K915" s="381"/>
      <c r="L915" s="381"/>
      <c r="M915" s="381"/>
      <c r="N915" s="381"/>
      <c r="O915" s="381"/>
      <c r="P915" s="381"/>
      <c r="Q915" s="381"/>
      <c r="R915" s="381"/>
      <c r="S915" s="381"/>
      <c r="T915" s="381"/>
      <c r="U915" s="381"/>
      <c r="V915" s="381"/>
      <c r="W915" s="381"/>
      <c r="X915" s="381"/>
    </row>
    <row r="916">
      <c r="A916" s="381"/>
      <c r="B916" s="381"/>
      <c r="C916" s="381"/>
      <c r="D916" s="381"/>
      <c r="E916" s="381"/>
      <c r="F916" s="381"/>
      <c r="G916" s="381"/>
      <c r="H916" s="381"/>
      <c r="I916" s="381"/>
      <c r="J916" s="381"/>
      <c r="K916" s="381"/>
      <c r="L916" s="381"/>
      <c r="M916" s="381"/>
      <c r="N916" s="381"/>
      <c r="O916" s="381"/>
      <c r="P916" s="381"/>
      <c r="Q916" s="381"/>
      <c r="R916" s="381"/>
      <c r="S916" s="381"/>
      <c r="T916" s="381"/>
      <c r="U916" s="381"/>
      <c r="V916" s="381"/>
      <c r="W916" s="381"/>
      <c r="X916" s="381"/>
    </row>
    <row r="917">
      <c r="A917" s="381"/>
      <c r="B917" s="381"/>
      <c r="C917" s="381"/>
      <c r="D917" s="381"/>
      <c r="E917" s="381"/>
      <c r="F917" s="381"/>
      <c r="G917" s="381"/>
      <c r="H917" s="381"/>
      <c r="I917" s="381"/>
      <c r="J917" s="381"/>
      <c r="K917" s="381"/>
      <c r="L917" s="381"/>
      <c r="M917" s="381"/>
      <c r="N917" s="381"/>
      <c r="O917" s="381"/>
      <c r="P917" s="381"/>
      <c r="Q917" s="381"/>
      <c r="R917" s="381"/>
      <c r="S917" s="381"/>
      <c r="T917" s="381"/>
      <c r="U917" s="381"/>
      <c r="V917" s="381"/>
      <c r="W917" s="381"/>
      <c r="X917" s="381"/>
    </row>
    <row r="918">
      <c r="A918" s="381"/>
      <c r="B918" s="381"/>
      <c r="C918" s="381"/>
      <c r="D918" s="381"/>
      <c r="E918" s="381"/>
      <c r="F918" s="381"/>
      <c r="G918" s="381"/>
      <c r="H918" s="381"/>
      <c r="I918" s="381"/>
      <c r="J918" s="381"/>
      <c r="K918" s="381"/>
      <c r="L918" s="381"/>
      <c r="M918" s="381"/>
      <c r="N918" s="381"/>
      <c r="O918" s="381"/>
      <c r="P918" s="381"/>
      <c r="Q918" s="381"/>
      <c r="R918" s="381"/>
      <c r="S918" s="381"/>
      <c r="T918" s="381"/>
      <c r="U918" s="381"/>
      <c r="V918" s="381"/>
      <c r="W918" s="381"/>
      <c r="X918" s="381"/>
    </row>
    <row r="919">
      <c r="A919" s="381"/>
      <c r="B919" s="381"/>
      <c r="C919" s="381"/>
      <c r="D919" s="381"/>
      <c r="E919" s="381"/>
      <c r="F919" s="381"/>
      <c r="G919" s="381"/>
      <c r="H919" s="381"/>
      <c r="I919" s="381"/>
      <c r="J919" s="381"/>
      <c r="K919" s="381"/>
      <c r="L919" s="381"/>
      <c r="M919" s="381"/>
      <c r="N919" s="381"/>
      <c r="O919" s="381"/>
      <c r="P919" s="381"/>
      <c r="Q919" s="381"/>
      <c r="R919" s="381"/>
      <c r="S919" s="381"/>
      <c r="T919" s="381"/>
      <c r="U919" s="381"/>
      <c r="V919" s="381"/>
      <c r="W919" s="381"/>
      <c r="X919" s="381"/>
    </row>
    <row r="920">
      <c r="A920" s="381"/>
      <c r="B920" s="381"/>
      <c r="C920" s="381"/>
      <c r="D920" s="381"/>
      <c r="E920" s="381"/>
      <c r="F920" s="381"/>
      <c r="G920" s="381"/>
      <c r="H920" s="381"/>
      <c r="I920" s="381"/>
      <c r="J920" s="381"/>
      <c r="K920" s="381"/>
      <c r="L920" s="381"/>
      <c r="M920" s="381"/>
      <c r="N920" s="381"/>
      <c r="O920" s="381"/>
      <c r="P920" s="381"/>
      <c r="Q920" s="381"/>
      <c r="R920" s="381"/>
      <c r="S920" s="381"/>
      <c r="T920" s="381"/>
      <c r="U920" s="381"/>
      <c r="V920" s="381"/>
      <c r="W920" s="381"/>
      <c r="X920" s="381"/>
    </row>
    <row r="921">
      <c r="A921" s="381"/>
      <c r="B921" s="381"/>
      <c r="C921" s="381"/>
      <c r="D921" s="381"/>
      <c r="E921" s="381"/>
      <c r="F921" s="381"/>
      <c r="G921" s="381"/>
      <c r="H921" s="381"/>
      <c r="I921" s="381"/>
      <c r="J921" s="381"/>
      <c r="K921" s="381"/>
      <c r="L921" s="381"/>
      <c r="M921" s="381"/>
      <c r="N921" s="381"/>
      <c r="O921" s="381"/>
      <c r="P921" s="381"/>
      <c r="Q921" s="381"/>
      <c r="R921" s="381"/>
      <c r="S921" s="381"/>
      <c r="T921" s="381"/>
      <c r="U921" s="381"/>
      <c r="V921" s="381"/>
      <c r="W921" s="381"/>
      <c r="X921" s="381"/>
    </row>
    <row r="922">
      <c r="A922" s="381"/>
      <c r="B922" s="381"/>
      <c r="C922" s="381"/>
      <c r="D922" s="381"/>
      <c r="E922" s="381"/>
      <c r="F922" s="381"/>
      <c r="G922" s="381"/>
      <c r="H922" s="381"/>
      <c r="I922" s="381"/>
      <c r="J922" s="381"/>
      <c r="K922" s="381"/>
      <c r="L922" s="381"/>
      <c r="M922" s="381"/>
      <c r="N922" s="381"/>
      <c r="O922" s="381"/>
      <c r="P922" s="381"/>
      <c r="Q922" s="381"/>
      <c r="R922" s="381"/>
      <c r="S922" s="381"/>
      <c r="T922" s="381"/>
      <c r="U922" s="381"/>
      <c r="V922" s="381"/>
      <c r="W922" s="381"/>
      <c r="X922" s="381"/>
    </row>
    <row r="923">
      <c r="A923" s="381"/>
      <c r="B923" s="381"/>
      <c r="C923" s="381"/>
      <c r="D923" s="381"/>
      <c r="E923" s="381"/>
      <c r="F923" s="381"/>
      <c r="G923" s="381"/>
      <c r="H923" s="381"/>
      <c r="I923" s="381"/>
      <c r="J923" s="381"/>
      <c r="K923" s="381"/>
      <c r="L923" s="381"/>
      <c r="M923" s="381"/>
      <c r="N923" s="381"/>
      <c r="O923" s="381"/>
      <c r="P923" s="381"/>
      <c r="Q923" s="381"/>
      <c r="R923" s="381"/>
      <c r="S923" s="381"/>
      <c r="T923" s="381"/>
      <c r="U923" s="381"/>
      <c r="V923" s="381"/>
      <c r="W923" s="381"/>
      <c r="X923" s="381"/>
    </row>
    <row r="924">
      <c r="A924" s="381"/>
      <c r="B924" s="381"/>
      <c r="C924" s="381"/>
      <c r="D924" s="381"/>
      <c r="E924" s="381"/>
      <c r="F924" s="381"/>
      <c r="G924" s="381"/>
      <c r="H924" s="381"/>
      <c r="I924" s="381"/>
      <c r="J924" s="381"/>
      <c r="K924" s="381"/>
      <c r="L924" s="381"/>
      <c r="M924" s="381"/>
      <c r="N924" s="381"/>
      <c r="O924" s="381"/>
      <c r="P924" s="381"/>
      <c r="Q924" s="381"/>
      <c r="R924" s="381"/>
      <c r="S924" s="381"/>
      <c r="T924" s="381"/>
      <c r="U924" s="381"/>
      <c r="V924" s="381"/>
      <c r="W924" s="381"/>
      <c r="X924" s="381"/>
    </row>
    <row r="925">
      <c r="A925" s="381"/>
      <c r="B925" s="381"/>
      <c r="C925" s="381"/>
      <c r="D925" s="381"/>
      <c r="E925" s="381"/>
      <c r="F925" s="381"/>
      <c r="G925" s="381"/>
      <c r="H925" s="381"/>
      <c r="I925" s="381"/>
      <c r="J925" s="381"/>
      <c r="K925" s="381"/>
      <c r="L925" s="381"/>
      <c r="M925" s="381"/>
      <c r="N925" s="381"/>
      <c r="O925" s="381"/>
      <c r="P925" s="381"/>
      <c r="Q925" s="381"/>
      <c r="R925" s="381"/>
      <c r="S925" s="381"/>
      <c r="T925" s="381"/>
      <c r="U925" s="381"/>
      <c r="V925" s="381"/>
      <c r="W925" s="381"/>
      <c r="X925" s="381"/>
    </row>
    <row r="926">
      <c r="A926" s="381"/>
      <c r="B926" s="381"/>
      <c r="C926" s="381"/>
      <c r="D926" s="381"/>
      <c r="E926" s="381"/>
      <c r="F926" s="381"/>
      <c r="G926" s="381"/>
      <c r="H926" s="381"/>
      <c r="I926" s="381"/>
      <c r="J926" s="381"/>
      <c r="K926" s="381"/>
      <c r="L926" s="381"/>
      <c r="M926" s="381"/>
      <c r="N926" s="381"/>
      <c r="O926" s="381"/>
      <c r="P926" s="381"/>
      <c r="Q926" s="381"/>
      <c r="R926" s="381"/>
      <c r="S926" s="381"/>
      <c r="T926" s="381"/>
      <c r="U926" s="381"/>
      <c r="V926" s="381"/>
      <c r="W926" s="381"/>
      <c r="X926" s="381"/>
    </row>
    <row r="927">
      <c r="A927" s="381"/>
      <c r="B927" s="381"/>
      <c r="C927" s="381"/>
      <c r="D927" s="381"/>
      <c r="E927" s="381"/>
      <c r="F927" s="381"/>
      <c r="G927" s="381"/>
      <c r="H927" s="381"/>
      <c r="I927" s="381"/>
      <c r="J927" s="381"/>
      <c r="K927" s="381"/>
      <c r="L927" s="381"/>
      <c r="M927" s="381"/>
      <c r="N927" s="381"/>
      <c r="O927" s="381"/>
      <c r="P927" s="381"/>
      <c r="Q927" s="381"/>
      <c r="R927" s="381"/>
      <c r="S927" s="381"/>
      <c r="T927" s="381"/>
      <c r="U927" s="381"/>
      <c r="V927" s="381"/>
      <c r="W927" s="381"/>
      <c r="X927" s="381"/>
    </row>
    <row r="928">
      <c r="A928" s="381"/>
      <c r="B928" s="381"/>
      <c r="C928" s="381"/>
      <c r="D928" s="381"/>
      <c r="E928" s="381"/>
      <c r="F928" s="381"/>
      <c r="G928" s="381"/>
      <c r="H928" s="381"/>
      <c r="I928" s="381"/>
      <c r="J928" s="381"/>
      <c r="K928" s="381"/>
      <c r="L928" s="381"/>
      <c r="M928" s="381"/>
      <c r="N928" s="381"/>
      <c r="O928" s="381"/>
      <c r="P928" s="381"/>
      <c r="Q928" s="381"/>
      <c r="R928" s="381"/>
      <c r="S928" s="381"/>
      <c r="T928" s="381"/>
      <c r="U928" s="381"/>
      <c r="V928" s="381"/>
      <c r="W928" s="381"/>
      <c r="X928" s="381"/>
    </row>
    <row r="929">
      <c r="A929" s="381"/>
      <c r="B929" s="381"/>
      <c r="C929" s="381"/>
      <c r="D929" s="381"/>
      <c r="E929" s="381"/>
      <c r="F929" s="381"/>
      <c r="G929" s="381"/>
      <c r="H929" s="381"/>
      <c r="I929" s="381"/>
      <c r="J929" s="381"/>
      <c r="K929" s="381"/>
      <c r="L929" s="381"/>
      <c r="M929" s="381"/>
      <c r="N929" s="381"/>
      <c r="O929" s="381"/>
      <c r="P929" s="381"/>
      <c r="Q929" s="381"/>
      <c r="R929" s="381"/>
      <c r="S929" s="381"/>
      <c r="T929" s="381"/>
      <c r="U929" s="381"/>
      <c r="V929" s="381"/>
      <c r="W929" s="381"/>
      <c r="X929" s="381"/>
    </row>
    <row r="930">
      <c r="A930" s="381"/>
      <c r="B930" s="381"/>
      <c r="C930" s="381"/>
      <c r="D930" s="381"/>
      <c r="E930" s="381"/>
      <c r="F930" s="381"/>
      <c r="G930" s="381"/>
      <c r="H930" s="381"/>
      <c r="I930" s="381"/>
      <c r="J930" s="381"/>
      <c r="K930" s="381"/>
      <c r="L930" s="381"/>
      <c r="M930" s="381"/>
      <c r="N930" s="381"/>
      <c r="O930" s="381"/>
      <c r="P930" s="381"/>
      <c r="Q930" s="381"/>
      <c r="R930" s="381"/>
      <c r="S930" s="381"/>
      <c r="T930" s="381"/>
      <c r="U930" s="381"/>
      <c r="V930" s="381"/>
      <c r="W930" s="381"/>
      <c r="X930" s="381"/>
    </row>
    <row r="931">
      <c r="A931" s="381"/>
      <c r="B931" s="381"/>
      <c r="C931" s="381"/>
      <c r="D931" s="381"/>
      <c r="E931" s="381"/>
      <c r="F931" s="381"/>
      <c r="G931" s="381"/>
      <c r="H931" s="381"/>
      <c r="I931" s="381"/>
      <c r="J931" s="381"/>
      <c r="K931" s="381"/>
      <c r="L931" s="381"/>
      <c r="M931" s="381"/>
      <c r="N931" s="381"/>
      <c r="O931" s="381"/>
      <c r="P931" s="381"/>
      <c r="Q931" s="381"/>
      <c r="R931" s="381"/>
      <c r="S931" s="381"/>
      <c r="T931" s="381"/>
      <c r="U931" s="381"/>
      <c r="V931" s="381"/>
      <c r="W931" s="381"/>
      <c r="X931" s="381"/>
    </row>
    <row r="932">
      <c r="A932" s="381"/>
      <c r="B932" s="381"/>
      <c r="C932" s="381"/>
      <c r="D932" s="381"/>
      <c r="E932" s="381"/>
      <c r="F932" s="381"/>
      <c r="G932" s="381"/>
      <c r="H932" s="381"/>
      <c r="I932" s="381"/>
      <c r="J932" s="381"/>
      <c r="K932" s="381"/>
      <c r="L932" s="381"/>
      <c r="M932" s="381"/>
      <c r="N932" s="381"/>
      <c r="O932" s="381"/>
      <c r="P932" s="381"/>
      <c r="Q932" s="381"/>
      <c r="R932" s="381"/>
      <c r="S932" s="381"/>
      <c r="T932" s="381"/>
      <c r="U932" s="381"/>
      <c r="V932" s="381"/>
      <c r="W932" s="381"/>
      <c r="X932" s="381"/>
    </row>
    <row r="933">
      <c r="A933" s="381"/>
      <c r="B933" s="381"/>
      <c r="C933" s="381"/>
      <c r="D933" s="381"/>
      <c r="E933" s="381"/>
      <c r="F933" s="381"/>
      <c r="G933" s="381"/>
      <c r="H933" s="381"/>
      <c r="I933" s="381"/>
      <c r="J933" s="381"/>
      <c r="K933" s="381"/>
      <c r="L933" s="381"/>
      <c r="M933" s="381"/>
      <c r="N933" s="381"/>
      <c r="O933" s="381"/>
      <c r="P933" s="381"/>
      <c r="Q933" s="381"/>
      <c r="R933" s="381"/>
      <c r="S933" s="381"/>
      <c r="T933" s="381"/>
      <c r="U933" s="381"/>
      <c r="V933" s="381"/>
      <c r="W933" s="381"/>
      <c r="X933" s="381"/>
    </row>
    <row r="934">
      <c r="A934" s="381"/>
      <c r="B934" s="381"/>
      <c r="C934" s="381"/>
      <c r="D934" s="381"/>
      <c r="E934" s="381"/>
      <c r="F934" s="381"/>
      <c r="G934" s="381"/>
      <c r="H934" s="381"/>
      <c r="I934" s="381"/>
      <c r="J934" s="381"/>
      <c r="K934" s="381"/>
      <c r="L934" s="381"/>
      <c r="M934" s="381"/>
      <c r="N934" s="381"/>
      <c r="O934" s="381"/>
      <c r="P934" s="381"/>
      <c r="Q934" s="381"/>
      <c r="R934" s="381"/>
      <c r="S934" s="381"/>
      <c r="T934" s="381"/>
      <c r="U934" s="381"/>
      <c r="V934" s="381"/>
      <c r="W934" s="381"/>
      <c r="X934" s="381"/>
    </row>
    <row r="935">
      <c r="A935" s="381"/>
      <c r="B935" s="381"/>
      <c r="C935" s="381"/>
      <c r="D935" s="381"/>
      <c r="E935" s="381"/>
      <c r="F935" s="381"/>
      <c r="G935" s="381"/>
      <c r="H935" s="381"/>
      <c r="I935" s="381"/>
      <c r="J935" s="381"/>
      <c r="K935" s="381"/>
      <c r="L935" s="381"/>
      <c r="M935" s="381"/>
      <c r="N935" s="381"/>
      <c r="O935" s="381"/>
      <c r="P935" s="381"/>
      <c r="Q935" s="381"/>
      <c r="R935" s="381"/>
      <c r="S935" s="381"/>
      <c r="T935" s="381"/>
      <c r="U935" s="381"/>
      <c r="V935" s="381"/>
      <c r="W935" s="381"/>
      <c r="X935" s="381"/>
    </row>
    <row r="936">
      <c r="A936" s="381"/>
      <c r="B936" s="381"/>
      <c r="C936" s="381"/>
      <c r="D936" s="381"/>
      <c r="E936" s="381"/>
      <c r="F936" s="381"/>
      <c r="G936" s="381"/>
      <c r="H936" s="381"/>
      <c r="I936" s="381"/>
      <c r="J936" s="381"/>
      <c r="K936" s="381"/>
      <c r="L936" s="381"/>
      <c r="M936" s="381"/>
      <c r="N936" s="381"/>
      <c r="O936" s="381"/>
      <c r="P936" s="381"/>
      <c r="Q936" s="381"/>
      <c r="R936" s="381"/>
      <c r="S936" s="381"/>
      <c r="T936" s="381"/>
      <c r="U936" s="381"/>
      <c r="V936" s="381"/>
      <c r="W936" s="381"/>
      <c r="X936" s="381"/>
    </row>
    <row r="937">
      <c r="A937" s="381"/>
      <c r="B937" s="381"/>
      <c r="C937" s="381"/>
      <c r="D937" s="381"/>
      <c r="E937" s="381"/>
      <c r="F937" s="381"/>
      <c r="G937" s="381"/>
      <c r="H937" s="381"/>
      <c r="I937" s="381"/>
      <c r="J937" s="381"/>
      <c r="K937" s="381"/>
      <c r="L937" s="381"/>
      <c r="M937" s="381"/>
      <c r="N937" s="381"/>
      <c r="O937" s="381"/>
      <c r="P937" s="381"/>
      <c r="Q937" s="381"/>
      <c r="R937" s="381"/>
      <c r="S937" s="381"/>
      <c r="T937" s="381"/>
      <c r="U937" s="381"/>
      <c r="V937" s="381"/>
      <c r="W937" s="381"/>
      <c r="X937" s="381"/>
    </row>
    <row r="938">
      <c r="A938" s="381"/>
      <c r="B938" s="381"/>
      <c r="C938" s="381"/>
      <c r="D938" s="381"/>
      <c r="E938" s="381"/>
      <c r="F938" s="381"/>
      <c r="G938" s="381"/>
      <c r="H938" s="381"/>
      <c r="I938" s="381"/>
      <c r="J938" s="381"/>
      <c r="K938" s="381"/>
      <c r="L938" s="381"/>
      <c r="M938" s="381"/>
      <c r="N938" s="381"/>
      <c r="O938" s="381"/>
      <c r="P938" s="381"/>
      <c r="Q938" s="381"/>
      <c r="R938" s="381"/>
      <c r="S938" s="381"/>
      <c r="T938" s="381"/>
      <c r="U938" s="381"/>
      <c r="V938" s="381"/>
      <c r="W938" s="381"/>
      <c r="X938" s="381"/>
    </row>
    <row r="939">
      <c r="A939" s="381"/>
      <c r="B939" s="381"/>
      <c r="C939" s="381"/>
      <c r="D939" s="381"/>
      <c r="E939" s="381"/>
      <c r="F939" s="381"/>
      <c r="G939" s="381"/>
      <c r="H939" s="381"/>
      <c r="I939" s="381"/>
      <c r="J939" s="381"/>
      <c r="K939" s="381"/>
      <c r="L939" s="381"/>
      <c r="M939" s="381"/>
      <c r="N939" s="381"/>
      <c r="O939" s="381"/>
      <c r="P939" s="381"/>
      <c r="Q939" s="381"/>
      <c r="R939" s="381"/>
      <c r="S939" s="381"/>
      <c r="T939" s="381"/>
      <c r="U939" s="381"/>
      <c r="V939" s="381"/>
      <c r="W939" s="381"/>
      <c r="X939" s="381"/>
    </row>
    <row r="940">
      <c r="A940" s="381"/>
      <c r="B940" s="381"/>
      <c r="C940" s="381"/>
      <c r="D940" s="381"/>
      <c r="E940" s="381"/>
      <c r="F940" s="381"/>
      <c r="G940" s="381"/>
      <c r="H940" s="381"/>
      <c r="I940" s="381"/>
      <c r="J940" s="381"/>
      <c r="K940" s="381"/>
      <c r="L940" s="381"/>
      <c r="M940" s="381"/>
      <c r="N940" s="381"/>
      <c r="O940" s="381"/>
      <c r="P940" s="381"/>
      <c r="Q940" s="381"/>
      <c r="R940" s="381"/>
      <c r="S940" s="381"/>
      <c r="T940" s="381"/>
      <c r="U940" s="381"/>
      <c r="V940" s="381"/>
      <c r="W940" s="381"/>
      <c r="X940" s="381"/>
    </row>
    <row r="941">
      <c r="A941" s="381"/>
      <c r="B941" s="381"/>
      <c r="C941" s="381"/>
      <c r="D941" s="381"/>
      <c r="E941" s="381"/>
      <c r="F941" s="381"/>
      <c r="G941" s="381"/>
      <c r="H941" s="381"/>
      <c r="I941" s="381"/>
      <c r="J941" s="381"/>
      <c r="K941" s="381"/>
      <c r="L941" s="381"/>
      <c r="M941" s="381"/>
      <c r="N941" s="381"/>
      <c r="O941" s="381"/>
      <c r="P941" s="381"/>
      <c r="Q941" s="381"/>
      <c r="R941" s="381"/>
      <c r="S941" s="381"/>
      <c r="T941" s="381"/>
      <c r="U941" s="381"/>
      <c r="V941" s="381"/>
      <c r="W941" s="381"/>
      <c r="X941" s="381"/>
    </row>
    <row r="942">
      <c r="A942" s="381"/>
      <c r="B942" s="381"/>
      <c r="C942" s="381"/>
      <c r="D942" s="381"/>
      <c r="E942" s="381"/>
      <c r="F942" s="381"/>
      <c r="G942" s="381"/>
      <c r="H942" s="381"/>
      <c r="I942" s="381"/>
      <c r="J942" s="381"/>
      <c r="K942" s="381"/>
      <c r="L942" s="381"/>
      <c r="M942" s="381"/>
      <c r="N942" s="381"/>
      <c r="O942" s="381"/>
      <c r="P942" s="381"/>
      <c r="Q942" s="381"/>
      <c r="R942" s="381"/>
      <c r="S942" s="381"/>
      <c r="T942" s="381"/>
      <c r="U942" s="381"/>
      <c r="V942" s="381"/>
      <c r="W942" s="381"/>
      <c r="X942" s="381"/>
    </row>
    <row r="943">
      <c r="A943" s="381"/>
      <c r="B943" s="381"/>
      <c r="C943" s="381"/>
      <c r="D943" s="381"/>
      <c r="E943" s="381"/>
      <c r="F943" s="381"/>
      <c r="G943" s="381"/>
      <c r="H943" s="381"/>
      <c r="I943" s="381"/>
      <c r="J943" s="381"/>
      <c r="K943" s="381"/>
      <c r="L943" s="381"/>
      <c r="M943" s="381"/>
      <c r="N943" s="381"/>
      <c r="O943" s="381"/>
      <c r="P943" s="381"/>
      <c r="Q943" s="381"/>
      <c r="R943" s="381"/>
      <c r="S943" s="381"/>
      <c r="T943" s="381"/>
      <c r="U943" s="381"/>
      <c r="V943" s="381"/>
      <c r="W943" s="381"/>
      <c r="X943" s="381"/>
    </row>
    <row r="944">
      <c r="A944" s="381"/>
      <c r="B944" s="381"/>
      <c r="C944" s="381"/>
      <c r="D944" s="381"/>
      <c r="E944" s="381"/>
      <c r="F944" s="381"/>
      <c r="G944" s="381"/>
      <c r="H944" s="381"/>
      <c r="I944" s="381"/>
      <c r="J944" s="381"/>
      <c r="K944" s="381"/>
      <c r="L944" s="381"/>
      <c r="M944" s="381"/>
      <c r="N944" s="381"/>
      <c r="O944" s="381"/>
      <c r="P944" s="381"/>
      <c r="Q944" s="381"/>
      <c r="R944" s="381"/>
      <c r="S944" s="381"/>
      <c r="T944" s="381"/>
      <c r="U944" s="381"/>
      <c r="V944" s="381"/>
      <c r="W944" s="381"/>
      <c r="X944" s="381"/>
    </row>
    <row r="945">
      <c r="A945" s="381"/>
      <c r="B945" s="381"/>
      <c r="C945" s="381"/>
      <c r="D945" s="381"/>
      <c r="E945" s="381"/>
      <c r="F945" s="381"/>
      <c r="G945" s="381"/>
      <c r="H945" s="381"/>
      <c r="I945" s="381"/>
      <c r="J945" s="381"/>
      <c r="K945" s="381"/>
      <c r="L945" s="381"/>
      <c r="M945" s="381"/>
      <c r="N945" s="381"/>
      <c r="O945" s="381"/>
      <c r="P945" s="381"/>
      <c r="Q945" s="381"/>
      <c r="R945" s="381"/>
      <c r="S945" s="381"/>
      <c r="T945" s="381"/>
      <c r="U945" s="381"/>
      <c r="V945" s="381"/>
      <c r="W945" s="381"/>
      <c r="X945" s="381"/>
    </row>
    <row r="946">
      <c r="A946" s="381"/>
      <c r="B946" s="381"/>
      <c r="C946" s="381"/>
      <c r="D946" s="381"/>
      <c r="E946" s="381"/>
      <c r="F946" s="381"/>
      <c r="G946" s="381"/>
      <c r="H946" s="381"/>
      <c r="I946" s="381"/>
      <c r="J946" s="381"/>
      <c r="K946" s="381"/>
      <c r="L946" s="381"/>
      <c r="M946" s="381"/>
      <c r="N946" s="381"/>
      <c r="O946" s="381"/>
      <c r="P946" s="381"/>
      <c r="Q946" s="381"/>
      <c r="R946" s="381"/>
      <c r="S946" s="381"/>
      <c r="T946" s="381"/>
      <c r="U946" s="381"/>
      <c r="V946" s="381"/>
      <c r="W946" s="381"/>
      <c r="X946" s="381"/>
    </row>
    <row r="947">
      <c r="A947" s="381"/>
      <c r="B947" s="381"/>
      <c r="C947" s="381"/>
      <c r="D947" s="381"/>
      <c r="E947" s="381"/>
      <c r="F947" s="381"/>
      <c r="G947" s="381"/>
      <c r="H947" s="381"/>
      <c r="I947" s="381"/>
      <c r="J947" s="381"/>
      <c r="K947" s="381"/>
      <c r="L947" s="381"/>
      <c r="M947" s="381"/>
      <c r="N947" s="381"/>
      <c r="O947" s="381"/>
      <c r="P947" s="381"/>
      <c r="Q947" s="381"/>
      <c r="R947" s="381"/>
      <c r="S947" s="381"/>
      <c r="T947" s="381"/>
      <c r="U947" s="381"/>
      <c r="V947" s="381"/>
      <c r="W947" s="381"/>
      <c r="X947" s="381"/>
    </row>
    <row r="948">
      <c r="A948" s="381"/>
      <c r="B948" s="381"/>
      <c r="C948" s="381"/>
      <c r="D948" s="381"/>
      <c r="E948" s="381"/>
      <c r="F948" s="381"/>
      <c r="G948" s="381"/>
      <c r="H948" s="381"/>
      <c r="I948" s="381"/>
      <c r="J948" s="381"/>
      <c r="K948" s="381"/>
      <c r="L948" s="381"/>
      <c r="M948" s="381"/>
      <c r="N948" s="381"/>
      <c r="O948" s="381"/>
      <c r="P948" s="381"/>
      <c r="Q948" s="381"/>
      <c r="R948" s="381"/>
      <c r="S948" s="381"/>
      <c r="T948" s="381"/>
      <c r="U948" s="381"/>
      <c r="V948" s="381"/>
      <c r="W948" s="381"/>
      <c r="X948" s="381"/>
    </row>
    <row r="949">
      <c r="A949" s="381"/>
      <c r="B949" s="381"/>
      <c r="C949" s="381"/>
      <c r="D949" s="381"/>
      <c r="E949" s="381"/>
      <c r="F949" s="381"/>
      <c r="G949" s="381"/>
      <c r="H949" s="381"/>
      <c r="I949" s="381"/>
      <c r="J949" s="381"/>
      <c r="K949" s="381"/>
      <c r="L949" s="381"/>
      <c r="M949" s="381"/>
      <c r="N949" s="381"/>
      <c r="O949" s="381"/>
      <c r="P949" s="381"/>
      <c r="Q949" s="381"/>
      <c r="R949" s="381"/>
      <c r="S949" s="381"/>
      <c r="T949" s="381"/>
      <c r="U949" s="381"/>
      <c r="V949" s="381"/>
      <c r="W949" s="381"/>
      <c r="X949" s="381"/>
    </row>
    <row r="950">
      <c r="A950" s="381"/>
      <c r="B950" s="381"/>
      <c r="C950" s="381"/>
      <c r="D950" s="381"/>
      <c r="E950" s="381"/>
      <c r="F950" s="381"/>
      <c r="G950" s="381"/>
      <c r="H950" s="381"/>
      <c r="I950" s="381"/>
      <c r="J950" s="381"/>
      <c r="K950" s="381"/>
      <c r="L950" s="381"/>
      <c r="M950" s="381"/>
      <c r="N950" s="381"/>
      <c r="O950" s="381"/>
      <c r="P950" s="381"/>
      <c r="Q950" s="381"/>
      <c r="R950" s="381"/>
      <c r="S950" s="381"/>
      <c r="T950" s="381"/>
      <c r="U950" s="381"/>
      <c r="V950" s="381"/>
      <c r="W950" s="381"/>
      <c r="X950" s="381"/>
    </row>
    <row r="951">
      <c r="A951" s="381"/>
      <c r="B951" s="381"/>
      <c r="C951" s="381"/>
      <c r="D951" s="381"/>
      <c r="E951" s="381"/>
      <c r="F951" s="381"/>
      <c r="G951" s="381"/>
      <c r="H951" s="381"/>
      <c r="I951" s="381"/>
      <c r="J951" s="381"/>
      <c r="K951" s="381"/>
      <c r="L951" s="381"/>
      <c r="M951" s="381"/>
      <c r="N951" s="381"/>
      <c r="O951" s="381"/>
      <c r="P951" s="381"/>
      <c r="Q951" s="381"/>
      <c r="R951" s="381"/>
      <c r="S951" s="381"/>
      <c r="T951" s="381"/>
      <c r="U951" s="381"/>
      <c r="V951" s="381"/>
      <c r="W951" s="381"/>
      <c r="X951" s="381"/>
    </row>
    <row r="952">
      <c r="A952" s="381"/>
      <c r="B952" s="381"/>
      <c r="C952" s="381"/>
      <c r="D952" s="381"/>
      <c r="E952" s="381"/>
      <c r="F952" s="381"/>
      <c r="G952" s="381"/>
      <c r="H952" s="381"/>
      <c r="I952" s="381"/>
      <c r="J952" s="381"/>
      <c r="K952" s="381"/>
      <c r="L952" s="381"/>
      <c r="M952" s="381"/>
      <c r="N952" s="381"/>
      <c r="O952" s="381"/>
      <c r="P952" s="381"/>
      <c r="Q952" s="381"/>
      <c r="R952" s="381"/>
      <c r="S952" s="381"/>
      <c r="T952" s="381"/>
      <c r="U952" s="381"/>
      <c r="V952" s="381"/>
      <c r="W952" s="381"/>
      <c r="X952" s="381"/>
    </row>
    <row r="953">
      <c r="A953" s="381"/>
      <c r="B953" s="381"/>
      <c r="C953" s="381"/>
      <c r="D953" s="381"/>
      <c r="E953" s="381"/>
      <c r="F953" s="381"/>
      <c r="G953" s="381"/>
      <c r="H953" s="381"/>
      <c r="I953" s="381"/>
      <c r="J953" s="381"/>
      <c r="K953" s="381"/>
      <c r="L953" s="381"/>
      <c r="M953" s="381"/>
      <c r="N953" s="381"/>
      <c r="O953" s="381"/>
      <c r="P953" s="381"/>
      <c r="Q953" s="381"/>
      <c r="R953" s="381"/>
      <c r="S953" s="381"/>
      <c r="T953" s="381"/>
      <c r="U953" s="381"/>
      <c r="V953" s="381"/>
      <c r="W953" s="381"/>
      <c r="X953" s="381"/>
    </row>
    <row r="954">
      <c r="A954" s="381"/>
      <c r="B954" s="381"/>
      <c r="C954" s="381"/>
      <c r="D954" s="381"/>
      <c r="E954" s="381"/>
      <c r="F954" s="381"/>
      <c r="G954" s="381"/>
      <c r="H954" s="381"/>
      <c r="I954" s="381"/>
      <c r="J954" s="381"/>
      <c r="K954" s="381"/>
      <c r="L954" s="381"/>
      <c r="M954" s="381"/>
      <c r="N954" s="381"/>
      <c r="O954" s="381"/>
      <c r="P954" s="381"/>
      <c r="Q954" s="381"/>
      <c r="R954" s="381"/>
      <c r="S954" s="381"/>
      <c r="T954" s="381"/>
      <c r="U954" s="381"/>
      <c r="V954" s="381"/>
      <c r="W954" s="381"/>
      <c r="X954" s="381"/>
    </row>
    <row r="955">
      <c r="A955" s="381"/>
      <c r="B955" s="381"/>
      <c r="C955" s="381"/>
      <c r="D955" s="381"/>
      <c r="E955" s="381"/>
      <c r="F955" s="381"/>
      <c r="G955" s="381"/>
      <c r="H955" s="381"/>
      <c r="I955" s="381"/>
      <c r="J955" s="381"/>
      <c r="K955" s="381"/>
      <c r="L955" s="381"/>
      <c r="M955" s="381"/>
      <c r="N955" s="381"/>
      <c r="O955" s="381"/>
      <c r="P955" s="381"/>
      <c r="Q955" s="381"/>
      <c r="R955" s="381"/>
      <c r="S955" s="381"/>
      <c r="T955" s="381"/>
      <c r="U955" s="381"/>
      <c r="V955" s="381"/>
      <c r="W955" s="381"/>
      <c r="X955" s="381"/>
    </row>
    <row r="956">
      <c r="A956" s="381"/>
      <c r="B956" s="381"/>
      <c r="C956" s="381"/>
      <c r="D956" s="381"/>
      <c r="E956" s="381"/>
      <c r="F956" s="381"/>
      <c r="G956" s="381"/>
      <c r="H956" s="381"/>
      <c r="I956" s="381"/>
      <c r="J956" s="381"/>
      <c r="K956" s="381"/>
      <c r="L956" s="381"/>
      <c r="M956" s="381"/>
      <c r="N956" s="381"/>
      <c r="O956" s="381"/>
      <c r="P956" s="381"/>
      <c r="Q956" s="381"/>
      <c r="R956" s="381"/>
      <c r="S956" s="381"/>
      <c r="T956" s="381"/>
      <c r="U956" s="381"/>
      <c r="V956" s="381"/>
      <c r="W956" s="381"/>
      <c r="X956" s="381"/>
    </row>
    <row r="957">
      <c r="A957" s="381"/>
      <c r="B957" s="381"/>
      <c r="C957" s="381"/>
      <c r="D957" s="381"/>
      <c r="E957" s="381"/>
      <c r="F957" s="381"/>
      <c r="G957" s="381"/>
      <c r="H957" s="381"/>
      <c r="I957" s="381"/>
      <c r="J957" s="381"/>
      <c r="K957" s="381"/>
      <c r="L957" s="381"/>
      <c r="M957" s="381"/>
      <c r="N957" s="381"/>
      <c r="O957" s="381"/>
      <c r="P957" s="381"/>
      <c r="Q957" s="381"/>
      <c r="R957" s="381"/>
      <c r="S957" s="381"/>
      <c r="T957" s="381"/>
      <c r="U957" s="381"/>
      <c r="V957" s="381"/>
      <c r="W957" s="381"/>
      <c r="X957" s="381"/>
    </row>
    <row r="958">
      <c r="A958" s="381"/>
      <c r="B958" s="381"/>
      <c r="C958" s="381"/>
      <c r="D958" s="381"/>
      <c r="E958" s="381"/>
      <c r="F958" s="381"/>
      <c r="G958" s="381"/>
      <c r="H958" s="381"/>
      <c r="I958" s="381"/>
      <c r="J958" s="381"/>
      <c r="K958" s="381"/>
      <c r="L958" s="381"/>
      <c r="M958" s="381"/>
      <c r="N958" s="381"/>
      <c r="O958" s="381"/>
      <c r="P958" s="381"/>
      <c r="Q958" s="381"/>
      <c r="R958" s="381"/>
      <c r="S958" s="381"/>
      <c r="T958" s="381"/>
      <c r="U958" s="381"/>
      <c r="V958" s="381"/>
      <c r="W958" s="381"/>
      <c r="X958" s="381"/>
    </row>
    <row r="959">
      <c r="A959" s="381"/>
      <c r="B959" s="381"/>
      <c r="C959" s="381"/>
      <c r="D959" s="381"/>
      <c r="E959" s="381"/>
      <c r="F959" s="381"/>
      <c r="G959" s="381"/>
      <c r="H959" s="381"/>
      <c r="I959" s="381"/>
      <c r="J959" s="381"/>
      <c r="K959" s="381"/>
      <c r="L959" s="381"/>
      <c r="M959" s="381"/>
      <c r="N959" s="381"/>
      <c r="O959" s="381"/>
      <c r="P959" s="381"/>
      <c r="Q959" s="381"/>
      <c r="R959" s="381"/>
      <c r="S959" s="381"/>
      <c r="T959" s="381"/>
      <c r="U959" s="381"/>
      <c r="V959" s="381"/>
      <c r="W959" s="381"/>
      <c r="X959" s="381"/>
    </row>
    <row r="960">
      <c r="A960" s="381"/>
      <c r="B960" s="381"/>
      <c r="C960" s="381"/>
      <c r="D960" s="381"/>
      <c r="E960" s="381"/>
      <c r="F960" s="381"/>
      <c r="G960" s="381"/>
      <c r="H960" s="381"/>
      <c r="I960" s="381"/>
      <c r="J960" s="381"/>
      <c r="K960" s="381"/>
      <c r="L960" s="381"/>
      <c r="M960" s="381"/>
      <c r="N960" s="381"/>
      <c r="O960" s="381"/>
      <c r="P960" s="381"/>
      <c r="Q960" s="381"/>
      <c r="R960" s="381"/>
      <c r="S960" s="381"/>
      <c r="T960" s="381"/>
      <c r="U960" s="381"/>
      <c r="V960" s="381"/>
      <c r="W960" s="381"/>
      <c r="X960" s="381"/>
    </row>
    <row r="961">
      <c r="A961" s="381"/>
      <c r="B961" s="381"/>
      <c r="C961" s="381"/>
      <c r="D961" s="381"/>
      <c r="E961" s="381"/>
      <c r="F961" s="381"/>
      <c r="G961" s="381"/>
      <c r="H961" s="381"/>
      <c r="I961" s="381"/>
      <c r="J961" s="381"/>
      <c r="K961" s="381"/>
      <c r="L961" s="381"/>
      <c r="M961" s="381"/>
      <c r="N961" s="381"/>
      <c r="O961" s="381"/>
      <c r="P961" s="381"/>
      <c r="Q961" s="381"/>
      <c r="R961" s="381"/>
      <c r="S961" s="381"/>
      <c r="T961" s="381"/>
      <c r="U961" s="381"/>
      <c r="V961" s="381"/>
      <c r="W961" s="381"/>
      <c r="X961" s="381"/>
    </row>
    <row r="962">
      <c r="A962" s="381"/>
      <c r="B962" s="381"/>
      <c r="C962" s="381"/>
      <c r="D962" s="381"/>
      <c r="E962" s="381"/>
      <c r="F962" s="381"/>
      <c r="G962" s="381"/>
      <c r="H962" s="381"/>
      <c r="I962" s="381"/>
      <c r="J962" s="381"/>
      <c r="K962" s="381"/>
      <c r="L962" s="381"/>
      <c r="M962" s="381"/>
      <c r="N962" s="381"/>
      <c r="O962" s="381"/>
      <c r="P962" s="381"/>
      <c r="Q962" s="381"/>
      <c r="R962" s="381"/>
      <c r="S962" s="381"/>
      <c r="T962" s="381"/>
      <c r="U962" s="381"/>
      <c r="V962" s="381"/>
      <c r="W962" s="381"/>
      <c r="X962" s="381"/>
    </row>
    <row r="963">
      <c r="A963" s="381"/>
      <c r="B963" s="381"/>
      <c r="C963" s="381"/>
      <c r="D963" s="381"/>
      <c r="E963" s="381"/>
      <c r="F963" s="381"/>
      <c r="G963" s="381"/>
      <c r="H963" s="381"/>
      <c r="I963" s="381"/>
      <c r="J963" s="381"/>
      <c r="K963" s="381"/>
      <c r="L963" s="381"/>
      <c r="M963" s="381"/>
      <c r="N963" s="381"/>
      <c r="O963" s="381"/>
      <c r="P963" s="381"/>
      <c r="Q963" s="381"/>
      <c r="R963" s="381"/>
      <c r="S963" s="381"/>
      <c r="T963" s="381"/>
      <c r="U963" s="381"/>
      <c r="V963" s="381"/>
      <c r="W963" s="381"/>
      <c r="X963" s="381"/>
    </row>
    <row r="964">
      <c r="A964" s="381"/>
      <c r="B964" s="381"/>
      <c r="C964" s="381"/>
      <c r="D964" s="381"/>
      <c r="E964" s="381"/>
      <c r="F964" s="381"/>
      <c r="G964" s="381"/>
      <c r="H964" s="381"/>
      <c r="I964" s="381"/>
      <c r="J964" s="381"/>
      <c r="K964" s="381"/>
      <c r="L964" s="381"/>
      <c r="M964" s="381"/>
      <c r="N964" s="381"/>
      <c r="O964" s="381"/>
      <c r="P964" s="381"/>
      <c r="Q964" s="381"/>
      <c r="R964" s="381"/>
      <c r="S964" s="381"/>
      <c r="T964" s="381"/>
      <c r="U964" s="381"/>
      <c r="V964" s="381"/>
      <c r="W964" s="381"/>
      <c r="X964" s="381"/>
    </row>
    <row r="965">
      <c r="A965" s="381"/>
      <c r="B965" s="381"/>
      <c r="C965" s="381"/>
      <c r="D965" s="381"/>
      <c r="E965" s="381"/>
      <c r="F965" s="381"/>
      <c r="G965" s="381"/>
      <c r="H965" s="381"/>
      <c r="I965" s="381"/>
      <c r="J965" s="381"/>
      <c r="K965" s="381"/>
      <c r="L965" s="381"/>
      <c r="M965" s="381"/>
      <c r="N965" s="381"/>
      <c r="O965" s="381"/>
      <c r="P965" s="381"/>
      <c r="Q965" s="381"/>
      <c r="R965" s="381"/>
      <c r="S965" s="381"/>
      <c r="T965" s="381"/>
      <c r="U965" s="381"/>
      <c r="V965" s="381"/>
      <c r="W965" s="381"/>
      <c r="X965" s="381"/>
    </row>
    <row r="966">
      <c r="A966" s="381"/>
      <c r="B966" s="381"/>
      <c r="C966" s="381"/>
      <c r="D966" s="381"/>
      <c r="E966" s="381"/>
      <c r="F966" s="381"/>
      <c r="G966" s="381"/>
      <c r="H966" s="381"/>
      <c r="I966" s="381"/>
      <c r="J966" s="381"/>
      <c r="K966" s="381"/>
      <c r="L966" s="381"/>
      <c r="M966" s="381"/>
      <c r="N966" s="381"/>
      <c r="O966" s="381"/>
      <c r="P966" s="381"/>
      <c r="Q966" s="381"/>
      <c r="R966" s="381"/>
      <c r="S966" s="381"/>
      <c r="T966" s="381"/>
      <c r="U966" s="381"/>
      <c r="V966" s="381"/>
      <c r="W966" s="381"/>
      <c r="X966" s="381"/>
    </row>
    <row r="967">
      <c r="A967" s="381"/>
      <c r="B967" s="381"/>
      <c r="C967" s="381"/>
      <c r="D967" s="381"/>
      <c r="E967" s="381"/>
      <c r="F967" s="381"/>
      <c r="G967" s="381"/>
      <c r="H967" s="381"/>
      <c r="I967" s="381"/>
      <c r="J967" s="381"/>
      <c r="K967" s="381"/>
      <c r="L967" s="381"/>
      <c r="M967" s="381"/>
      <c r="N967" s="381"/>
      <c r="O967" s="381"/>
      <c r="P967" s="381"/>
      <c r="Q967" s="381"/>
      <c r="R967" s="381"/>
      <c r="S967" s="381"/>
      <c r="T967" s="381"/>
      <c r="U967" s="381"/>
      <c r="V967" s="381"/>
      <c r="W967" s="381"/>
      <c r="X967" s="381"/>
    </row>
    <row r="968">
      <c r="A968" s="381"/>
      <c r="B968" s="381"/>
      <c r="C968" s="381"/>
      <c r="D968" s="381"/>
      <c r="E968" s="381"/>
      <c r="F968" s="381"/>
      <c r="G968" s="381"/>
      <c r="H968" s="381"/>
      <c r="I968" s="381"/>
      <c r="J968" s="381"/>
      <c r="K968" s="381"/>
      <c r="L968" s="381"/>
      <c r="M968" s="381"/>
      <c r="N968" s="381"/>
      <c r="O968" s="381"/>
      <c r="P968" s="381"/>
      <c r="Q968" s="381"/>
      <c r="R968" s="381"/>
      <c r="S968" s="381"/>
      <c r="T968" s="381"/>
      <c r="U968" s="381"/>
      <c r="V968" s="381"/>
      <c r="W968" s="381"/>
      <c r="X968" s="381"/>
    </row>
    <row r="969">
      <c r="A969" s="381"/>
      <c r="B969" s="381"/>
      <c r="C969" s="381"/>
      <c r="D969" s="381"/>
      <c r="E969" s="381"/>
      <c r="F969" s="381"/>
      <c r="G969" s="381"/>
      <c r="H969" s="381"/>
      <c r="I969" s="381"/>
      <c r="J969" s="381"/>
      <c r="K969" s="381"/>
      <c r="L969" s="381"/>
      <c r="M969" s="381"/>
      <c r="N969" s="381"/>
      <c r="O969" s="381"/>
      <c r="P969" s="381"/>
      <c r="Q969" s="381"/>
      <c r="R969" s="381"/>
      <c r="S969" s="381"/>
      <c r="T969" s="381"/>
      <c r="U969" s="381"/>
      <c r="V969" s="381"/>
      <c r="W969" s="381"/>
      <c r="X969" s="381"/>
    </row>
    <row r="970">
      <c r="A970" s="381"/>
      <c r="B970" s="381"/>
      <c r="C970" s="381"/>
      <c r="D970" s="381"/>
      <c r="E970" s="381"/>
      <c r="F970" s="381"/>
      <c r="G970" s="381"/>
      <c r="H970" s="381"/>
      <c r="I970" s="381"/>
      <c r="J970" s="381"/>
      <c r="K970" s="381"/>
      <c r="L970" s="381"/>
      <c r="M970" s="381"/>
      <c r="N970" s="381"/>
      <c r="O970" s="381"/>
      <c r="P970" s="381"/>
      <c r="Q970" s="381"/>
      <c r="R970" s="381"/>
      <c r="S970" s="381"/>
      <c r="T970" s="381"/>
      <c r="U970" s="381"/>
      <c r="V970" s="381"/>
      <c r="W970" s="381"/>
      <c r="X970" s="381"/>
    </row>
    <row r="971">
      <c r="A971" s="381"/>
      <c r="B971" s="381"/>
      <c r="C971" s="381"/>
      <c r="D971" s="381"/>
      <c r="E971" s="381"/>
      <c r="F971" s="381"/>
      <c r="G971" s="381"/>
      <c r="H971" s="381"/>
      <c r="I971" s="381"/>
      <c r="J971" s="381"/>
      <c r="K971" s="381"/>
      <c r="L971" s="381"/>
      <c r="M971" s="381"/>
      <c r="N971" s="381"/>
      <c r="O971" s="381"/>
      <c r="P971" s="381"/>
      <c r="Q971" s="381"/>
      <c r="R971" s="381"/>
      <c r="S971" s="381"/>
      <c r="T971" s="381"/>
      <c r="U971" s="381"/>
      <c r="V971" s="381"/>
      <c r="W971" s="381"/>
      <c r="X971" s="381"/>
    </row>
    <row r="972">
      <c r="A972" s="381"/>
      <c r="B972" s="381"/>
      <c r="C972" s="381"/>
      <c r="D972" s="381"/>
      <c r="E972" s="381"/>
      <c r="F972" s="381"/>
      <c r="G972" s="381"/>
      <c r="H972" s="381"/>
      <c r="I972" s="381"/>
      <c r="J972" s="381"/>
      <c r="K972" s="381"/>
      <c r="L972" s="381"/>
      <c r="M972" s="381"/>
      <c r="N972" s="381"/>
      <c r="O972" s="381"/>
      <c r="P972" s="381"/>
      <c r="Q972" s="381"/>
      <c r="R972" s="381"/>
      <c r="S972" s="381"/>
      <c r="T972" s="381"/>
      <c r="U972" s="381"/>
      <c r="V972" s="381"/>
      <c r="W972" s="381"/>
      <c r="X972" s="381"/>
    </row>
    <row r="973">
      <c r="A973" s="381"/>
      <c r="B973" s="381"/>
      <c r="C973" s="381"/>
      <c r="D973" s="381"/>
      <c r="E973" s="381"/>
      <c r="F973" s="381"/>
      <c r="G973" s="381"/>
      <c r="H973" s="381"/>
      <c r="I973" s="381"/>
      <c r="J973" s="381"/>
      <c r="K973" s="381"/>
      <c r="L973" s="381"/>
      <c r="M973" s="381"/>
      <c r="N973" s="381"/>
      <c r="O973" s="381"/>
      <c r="P973" s="381"/>
      <c r="Q973" s="381"/>
      <c r="R973" s="381"/>
      <c r="S973" s="381"/>
      <c r="T973" s="381"/>
      <c r="U973" s="381"/>
      <c r="V973" s="381"/>
      <c r="W973" s="381"/>
      <c r="X973" s="381"/>
    </row>
    <row r="974">
      <c r="A974" s="381"/>
      <c r="B974" s="381"/>
      <c r="C974" s="381"/>
      <c r="D974" s="381"/>
      <c r="E974" s="381"/>
      <c r="F974" s="381"/>
      <c r="G974" s="381"/>
      <c r="H974" s="381"/>
      <c r="I974" s="381"/>
      <c r="J974" s="381"/>
      <c r="K974" s="381"/>
      <c r="L974" s="381"/>
      <c r="M974" s="381"/>
      <c r="N974" s="381"/>
      <c r="O974" s="381"/>
      <c r="P974" s="381"/>
      <c r="Q974" s="381"/>
      <c r="R974" s="381"/>
      <c r="S974" s="381"/>
      <c r="T974" s="381"/>
      <c r="U974" s="381"/>
      <c r="V974" s="381"/>
      <c r="W974" s="381"/>
      <c r="X974" s="381"/>
    </row>
    <row r="975">
      <c r="A975" s="381"/>
      <c r="B975" s="381"/>
      <c r="C975" s="381"/>
      <c r="D975" s="381"/>
      <c r="E975" s="381"/>
      <c r="F975" s="381"/>
      <c r="G975" s="381"/>
      <c r="H975" s="381"/>
      <c r="I975" s="381"/>
      <c r="J975" s="381"/>
      <c r="K975" s="381"/>
      <c r="L975" s="381"/>
      <c r="M975" s="381"/>
      <c r="N975" s="381"/>
      <c r="O975" s="381"/>
      <c r="P975" s="381"/>
      <c r="Q975" s="381"/>
      <c r="R975" s="381"/>
      <c r="S975" s="381"/>
      <c r="T975" s="381"/>
      <c r="U975" s="381"/>
      <c r="V975" s="381"/>
      <c r="W975" s="381"/>
      <c r="X975" s="381"/>
    </row>
    <row r="976">
      <c r="A976" s="381"/>
      <c r="B976" s="381"/>
      <c r="C976" s="381"/>
      <c r="D976" s="381"/>
      <c r="E976" s="381"/>
      <c r="F976" s="381"/>
      <c r="G976" s="381"/>
      <c r="H976" s="381"/>
      <c r="I976" s="381"/>
      <c r="J976" s="381"/>
      <c r="K976" s="381"/>
      <c r="L976" s="381"/>
      <c r="M976" s="381"/>
      <c r="N976" s="381"/>
      <c r="O976" s="381"/>
      <c r="P976" s="381"/>
      <c r="Q976" s="381"/>
      <c r="R976" s="381"/>
      <c r="S976" s="381"/>
      <c r="T976" s="381"/>
      <c r="U976" s="381"/>
      <c r="V976" s="381"/>
      <c r="W976" s="381"/>
      <c r="X976" s="381"/>
    </row>
    <row r="977">
      <c r="A977" s="381"/>
      <c r="B977" s="381"/>
      <c r="C977" s="381"/>
      <c r="D977" s="381"/>
      <c r="E977" s="381"/>
      <c r="F977" s="381"/>
      <c r="G977" s="381"/>
      <c r="H977" s="381"/>
      <c r="I977" s="381"/>
      <c r="J977" s="381"/>
      <c r="K977" s="381"/>
      <c r="L977" s="381"/>
      <c r="M977" s="381"/>
      <c r="N977" s="381"/>
      <c r="O977" s="381"/>
      <c r="P977" s="381"/>
      <c r="Q977" s="381"/>
      <c r="R977" s="381"/>
      <c r="S977" s="381"/>
      <c r="T977" s="381"/>
      <c r="U977" s="381"/>
      <c r="V977" s="381"/>
      <c r="W977" s="381"/>
      <c r="X977" s="381"/>
    </row>
    <row r="978">
      <c r="A978" s="381"/>
      <c r="B978" s="381"/>
      <c r="C978" s="381"/>
      <c r="D978" s="381"/>
      <c r="E978" s="381"/>
      <c r="F978" s="381"/>
      <c r="G978" s="381"/>
      <c r="H978" s="381"/>
      <c r="I978" s="381"/>
      <c r="J978" s="381"/>
      <c r="K978" s="381"/>
      <c r="L978" s="381"/>
      <c r="M978" s="381"/>
      <c r="N978" s="381"/>
      <c r="O978" s="381"/>
      <c r="P978" s="381"/>
      <c r="Q978" s="381"/>
      <c r="R978" s="381"/>
      <c r="S978" s="381"/>
      <c r="T978" s="381"/>
      <c r="U978" s="381"/>
      <c r="V978" s="381"/>
      <c r="W978" s="381"/>
      <c r="X978" s="381"/>
    </row>
  </sheetData>
  <mergeCells count="1">
    <mergeCell ref="A1:J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6.88"/>
    <col customWidth="1" min="3" max="3" width="10.0"/>
    <col customWidth="1" min="4" max="4" width="9.63"/>
    <col customWidth="1" min="5" max="5" width="23.0"/>
    <col customWidth="1" min="6" max="6" width="16.75"/>
    <col customWidth="1" min="7" max="7" width="15.63"/>
    <col customWidth="1" min="9" max="9" width="24.63"/>
  </cols>
  <sheetData>
    <row r="1">
      <c r="A1" s="396" t="s">
        <v>1421</v>
      </c>
      <c r="B1" s="9"/>
      <c r="C1" s="9"/>
      <c r="D1" s="9"/>
      <c r="E1" s="9"/>
      <c r="F1" s="9"/>
      <c r="G1" s="9"/>
      <c r="H1" s="9"/>
      <c r="I1" s="9"/>
      <c r="J1" s="10"/>
      <c r="K1" s="397"/>
      <c r="L1" s="397"/>
      <c r="M1" s="397"/>
      <c r="N1" s="397"/>
      <c r="O1" s="397"/>
      <c r="P1" s="397"/>
      <c r="Q1" s="397"/>
      <c r="R1" s="397"/>
      <c r="S1" s="397"/>
      <c r="T1" s="397"/>
      <c r="U1" s="397"/>
      <c r="V1" s="397"/>
      <c r="W1" s="397"/>
      <c r="X1" s="397"/>
      <c r="Y1" s="397"/>
      <c r="Z1" s="397"/>
      <c r="AA1" s="397"/>
      <c r="AB1" s="397"/>
    </row>
    <row r="2" ht="24.0" customHeight="1">
      <c r="A2" s="398" t="s">
        <v>1422</v>
      </c>
      <c r="B2" s="398" t="s">
        <v>1423</v>
      </c>
      <c r="C2" s="398" t="s">
        <v>1424</v>
      </c>
      <c r="D2" s="398" t="s">
        <v>1416</v>
      </c>
      <c r="E2" s="398" t="s">
        <v>887</v>
      </c>
      <c r="F2" s="398" t="s">
        <v>1410</v>
      </c>
      <c r="G2" s="398" t="s">
        <v>1425</v>
      </c>
      <c r="H2" s="398" t="s">
        <v>1426</v>
      </c>
      <c r="I2" s="398" t="s">
        <v>1427</v>
      </c>
      <c r="J2" s="398" t="s">
        <v>1428</v>
      </c>
      <c r="K2" s="397"/>
      <c r="L2" s="397"/>
      <c r="M2" s="397"/>
      <c r="N2" s="397"/>
      <c r="O2" s="397"/>
      <c r="P2" s="397"/>
      <c r="Q2" s="397"/>
      <c r="R2" s="397"/>
      <c r="S2" s="397"/>
      <c r="T2" s="397"/>
      <c r="U2" s="397"/>
      <c r="V2" s="397"/>
      <c r="W2" s="397"/>
      <c r="X2" s="397"/>
      <c r="Y2" s="397"/>
      <c r="Z2" s="397"/>
      <c r="AA2" s="397"/>
      <c r="AB2" s="397"/>
    </row>
    <row r="3" ht="24.0" customHeight="1">
      <c r="A3" s="205"/>
      <c r="B3" s="205"/>
      <c r="C3" s="205"/>
      <c r="D3" s="205"/>
      <c r="E3" s="205"/>
      <c r="F3" s="205"/>
      <c r="G3" s="205"/>
      <c r="H3" s="205"/>
      <c r="I3" s="205"/>
      <c r="J3" s="205"/>
      <c r="K3" s="205"/>
      <c r="L3" s="205"/>
      <c r="M3" s="205"/>
      <c r="N3" s="205"/>
      <c r="O3" s="393"/>
      <c r="P3" s="393"/>
      <c r="Q3" s="393"/>
      <c r="R3" s="393"/>
      <c r="S3" s="393"/>
      <c r="T3" s="393"/>
      <c r="U3" s="393"/>
      <c r="V3" s="393"/>
      <c r="W3" s="393"/>
      <c r="X3" s="393"/>
      <c r="Y3" s="393"/>
      <c r="Z3" s="393"/>
      <c r="AA3" s="393"/>
      <c r="AB3" s="393"/>
    </row>
    <row r="4" ht="24.0" customHeight="1">
      <c r="A4" s="205"/>
      <c r="B4" s="205"/>
      <c r="C4" s="205"/>
      <c r="D4" s="205"/>
      <c r="E4" s="205"/>
      <c r="F4" s="205"/>
      <c r="G4" s="205"/>
      <c r="H4" s="205"/>
      <c r="I4" s="205"/>
      <c r="J4" s="205"/>
      <c r="K4" s="205"/>
      <c r="L4" s="205"/>
      <c r="M4" s="205"/>
      <c r="N4" s="205"/>
      <c r="O4" s="393"/>
      <c r="P4" s="393"/>
      <c r="Q4" s="393"/>
      <c r="R4" s="393"/>
      <c r="S4" s="393"/>
      <c r="T4" s="393"/>
      <c r="U4" s="393"/>
      <c r="V4" s="393"/>
      <c r="W4" s="393"/>
      <c r="X4" s="393"/>
      <c r="Y4" s="393"/>
      <c r="Z4" s="393"/>
      <c r="AA4" s="393"/>
      <c r="AB4" s="393"/>
    </row>
    <row r="5" ht="24.0" customHeight="1">
      <c r="A5" s="205"/>
      <c r="B5" s="205"/>
      <c r="C5" s="205"/>
      <c r="D5" s="205"/>
      <c r="E5" s="205"/>
      <c r="F5" s="205"/>
      <c r="G5" s="205"/>
      <c r="H5" s="205"/>
      <c r="I5" s="205"/>
      <c r="J5" s="205"/>
      <c r="K5" s="205"/>
      <c r="L5" s="205"/>
      <c r="M5" s="205"/>
      <c r="N5" s="205"/>
      <c r="O5" s="393"/>
      <c r="P5" s="393"/>
      <c r="Q5" s="393"/>
      <c r="R5" s="393"/>
      <c r="S5" s="393"/>
      <c r="T5" s="393"/>
      <c r="U5" s="393"/>
      <c r="V5" s="393"/>
      <c r="W5" s="393"/>
      <c r="X5" s="393"/>
      <c r="Y5" s="393"/>
      <c r="Z5" s="393"/>
      <c r="AA5" s="393"/>
      <c r="AB5" s="393"/>
    </row>
    <row r="6" ht="24.0" customHeight="1">
      <c r="A6" s="205"/>
      <c r="B6" s="205"/>
      <c r="C6" s="205"/>
      <c r="D6" s="205"/>
      <c r="E6" s="205"/>
      <c r="F6" s="205"/>
      <c r="G6" s="205"/>
      <c r="H6" s="205"/>
      <c r="I6" s="205"/>
      <c r="J6" s="205"/>
      <c r="K6" s="205"/>
      <c r="L6" s="205"/>
      <c r="M6" s="205"/>
      <c r="N6" s="205"/>
      <c r="O6" s="393"/>
      <c r="P6" s="393"/>
      <c r="Q6" s="393"/>
      <c r="R6" s="393"/>
      <c r="S6" s="393"/>
      <c r="T6" s="393"/>
      <c r="U6" s="393"/>
      <c r="V6" s="393"/>
      <c r="W6" s="393"/>
      <c r="X6" s="393"/>
      <c r="Y6" s="393"/>
      <c r="Z6" s="393"/>
      <c r="AA6" s="393"/>
      <c r="AB6" s="393"/>
    </row>
    <row r="7" ht="24.0" customHeight="1">
      <c r="A7" s="205"/>
      <c r="B7" s="205"/>
      <c r="C7" s="205"/>
      <c r="D7" s="205"/>
      <c r="E7" s="205"/>
      <c r="F7" s="205"/>
      <c r="G7" s="205"/>
      <c r="H7" s="205"/>
      <c r="I7" s="205"/>
      <c r="J7" s="205"/>
      <c r="K7" s="205"/>
      <c r="L7" s="205"/>
      <c r="M7" s="205"/>
      <c r="N7" s="205"/>
      <c r="O7" s="393"/>
      <c r="P7" s="393"/>
      <c r="Q7" s="393"/>
      <c r="R7" s="393"/>
      <c r="S7" s="393"/>
      <c r="T7" s="393"/>
      <c r="U7" s="393"/>
      <c r="V7" s="393"/>
      <c r="W7" s="393"/>
      <c r="X7" s="393"/>
      <c r="Y7" s="393"/>
      <c r="Z7" s="393"/>
      <c r="AA7" s="393"/>
      <c r="AB7" s="393"/>
    </row>
    <row r="8" ht="24.0" customHeight="1">
      <c r="A8" s="205"/>
      <c r="B8" s="205"/>
      <c r="C8" s="205"/>
      <c r="D8" s="205"/>
      <c r="E8" s="205"/>
      <c r="F8" s="205"/>
      <c r="G8" s="205"/>
      <c r="H8" s="205"/>
      <c r="I8" s="205"/>
      <c r="J8" s="205"/>
      <c r="K8" s="205"/>
      <c r="L8" s="205"/>
      <c r="M8" s="205"/>
      <c r="N8" s="205"/>
      <c r="O8" s="393"/>
      <c r="P8" s="393"/>
      <c r="Q8" s="393"/>
      <c r="R8" s="393"/>
      <c r="S8" s="393"/>
      <c r="T8" s="393"/>
      <c r="U8" s="393"/>
      <c r="V8" s="393"/>
      <c r="W8" s="393"/>
      <c r="X8" s="393"/>
      <c r="Y8" s="393"/>
      <c r="Z8" s="393"/>
      <c r="AA8" s="393"/>
      <c r="AB8" s="393"/>
    </row>
    <row r="9">
      <c r="A9" s="399" t="s">
        <v>1428</v>
      </c>
      <c r="B9" s="397"/>
      <c r="C9" s="397"/>
      <c r="D9" s="397"/>
      <c r="E9" s="397"/>
      <c r="F9" s="397"/>
      <c r="G9" s="397"/>
      <c r="H9" s="397"/>
      <c r="I9" s="397"/>
      <c r="J9" s="397"/>
      <c r="K9" s="397"/>
      <c r="L9" s="397"/>
      <c r="M9" s="397"/>
      <c r="N9" s="397"/>
      <c r="O9" s="397"/>
      <c r="P9" s="397"/>
      <c r="Q9" s="397"/>
      <c r="R9" s="397"/>
      <c r="S9" s="397"/>
      <c r="T9" s="397"/>
      <c r="U9" s="397"/>
      <c r="V9" s="397"/>
      <c r="W9" s="397"/>
      <c r="X9" s="397"/>
      <c r="Y9" s="397"/>
      <c r="Z9" s="397"/>
      <c r="AA9" s="397"/>
      <c r="AB9" s="397"/>
    </row>
    <row r="10">
      <c r="A10" s="400" t="s">
        <v>1429</v>
      </c>
      <c r="B10" s="397"/>
      <c r="C10" s="397"/>
      <c r="D10" s="397"/>
      <c r="E10" s="397"/>
      <c r="F10" s="397"/>
      <c r="G10" s="397"/>
      <c r="H10" s="397"/>
      <c r="I10" s="397"/>
      <c r="J10" s="397"/>
      <c r="K10" s="397"/>
      <c r="L10" s="397"/>
      <c r="M10" s="397"/>
      <c r="N10" s="397"/>
      <c r="O10" s="397"/>
      <c r="P10" s="397"/>
      <c r="Q10" s="397"/>
      <c r="R10" s="397"/>
      <c r="S10" s="397"/>
      <c r="T10" s="397"/>
      <c r="U10" s="397"/>
      <c r="V10" s="397"/>
      <c r="W10" s="397"/>
      <c r="X10" s="397"/>
      <c r="Y10" s="397"/>
      <c r="Z10" s="397"/>
      <c r="AA10" s="397"/>
      <c r="AB10" s="397"/>
    </row>
    <row r="11">
      <c r="A11" s="401" t="s">
        <v>1430</v>
      </c>
      <c r="B11" s="397"/>
      <c r="C11" s="397"/>
      <c r="D11" s="397"/>
      <c r="E11" s="397"/>
      <c r="F11" s="397"/>
      <c r="G11" s="397"/>
      <c r="H11" s="397"/>
      <c r="I11" s="397"/>
      <c r="J11" s="397"/>
      <c r="K11" s="397"/>
      <c r="L11" s="397"/>
      <c r="M11" s="397"/>
      <c r="N11" s="397"/>
      <c r="O11" s="397"/>
      <c r="P11" s="397"/>
      <c r="Q11" s="397"/>
      <c r="R11" s="397"/>
      <c r="S11" s="397"/>
      <c r="T11" s="397"/>
      <c r="U11" s="397"/>
      <c r="V11" s="397"/>
      <c r="W11" s="397"/>
      <c r="X11" s="397"/>
      <c r="Y11" s="397"/>
      <c r="Z11" s="397"/>
      <c r="AA11" s="397"/>
      <c r="AB11" s="397"/>
    </row>
    <row r="12">
      <c r="A12" s="401" t="s">
        <v>1431</v>
      </c>
      <c r="B12" s="397"/>
      <c r="C12" s="397"/>
      <c r="D12" s="397"/>
      <c r="E12" s="397"/>
      <c r="F12" s="397"/>
      <c r="G12" s="397"/>
      <c r="H12" s="397"/>
      <c r="I12" s="397"/>
      <c r="J12" s="397"/>
      <c r="K12" s="397"/>
      <c r="L12" s="397"/>
      <c r="M12" s="397"/>
      <c r="N12" s="397"/>
      <c r="O12" s="397"/>
      <c r="P12" s="397"/>
      <c r="Q12" s="397"/>
      <c r="R12" s="397"/>
      <c r="S12" s="397"/>
      <c r="T12" s="397"/>
      <c r="U12" s="397"/>
      <c r="V12" s="397"/>
      <c r="W12" s="397"/>
      <c r="X12" s="397"/>
      <c r="Y12" s="397"/>
      <c r="Z12" s="397"/>
      <c r="AA12" s="397"/>
      <c r="AB12" s="397"/>
    </row>
    <row r="13">
      <c r="A13" s="381"/>
      <c r="B13" s="381"/>
      <c r="C13" s="381"/>
      <c r="D13" s="381"/>
      <c r="E13" s="381"/>
      <c r="F13" s="381"/>
      <c r="G13" s="381"/>
      <c r="H13" s="381"/>
      <c r="I13" s="381"/>
      <c r="J13" s="381"/>
      <c r="K13" s="381"/>
      <c r="L13" s="381"/>
      <c r="M13" s="381"/>
      <c r="N13" s="381"/>
      <c r="O13" s="381"/>
      <c r="P13" s="381"/>
      <c r="Q13" s="381"/>
      <c r="R13" s="381"/>
      <c r="S13" s="381"/>
      <c r="T13" s="381"/>
      <c r="U13" s="381"/>
      <c r="V13" s="381"/>
      <c r="W13" s="381"/>
      <c r="X13" s="381"/>
      <c r="Y13" s="381"/>
      <c r="Z13" s="381"/>
      <c r="AA13" s="381"/>
      <c r="AB13" s="381"/>
    </row>
    <row r="14">
      <c r="A14" s="381"/>
      <c r="B14" s="381"/>
      <c r="C14" s="381"/>
      <c r="D14" s="381"/>
      <c r="E14" s="381"/>
      <c r="F14" s="381"/>
      <c r="G14" s="381"/>
      <c r="H14" s="381"/>
      <c r="I14" s="381"/>
      <c r="J14" s="381"/>
      <c r="K14" s="381"/>
      <c r="L14" s="381"/>
      <c r="M14" s="381"/>
      <c r="N14" s="381"/>
      <c r="O14" s="381"/>
      <c r="P14" s="381"/>
      <c r="Q14" s="381"/>
      <c r="R14" s="381"/>
      <c r="S14" s="381"/>
      <c r="T14" s="381"/>
      <c r="U14" s="381"/>
      <c r="V14" s="381"/>
      <c r="W14" s="381"/>
      <c r="X14" s="381"/>
      <c r="Y14" s="381"/>
      <c r="Z14" s="381"/>
      <c r="AA14" s="381"/>
      <c r="AB14" s="381"/>
    </row>
    <row r="15">
      <c r="A15" s="381"/>
      <c r="B15" s="381"/>
      <c r="C15" s="381"/>
      <c r="D15" s="381"/>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row>
    <row r="16">
      <c r="A16" s="381"/>
      <c r="B16" s="381"/>
      <c r="C16" s="381"/>
      <c r="D16" s="381"/>
      <c r="E16" s="381"/>
      <c r="F16" s="381"/>
      <c r="G16" s="381"/>
      <c r="H16" s="381"/>
      <c r="I16" s="381"/>
      <c r="J16" s="381"/>
      <c r="K16" s="381"/>
      <c r="L16" s="381"/>
      <c r="M16" s="381"/>
      <c r="N16" s="381"/>
      <c r="O16" s="381"/>
      <c r="P16" s="381"/>
      <c r="Q16" s="381"/>
      <c r="R16" s="381"/>
      <c r="S16" s="381"/>
      <c r="T16" s="381"/>
      <c r="U16" s="381"/>
      <c r="V16" s="381"/>
      <c r="W16" s="381"/>
      <c r="X16" s="381"/>
      <c r="Y16" s="381"/>
      <c r="Z16" s="381"/>
      <c r="AA16" s="381"/>
      <c r="AB16" s="381"/>
    </row>
    <row r="17">
      <c r="A17" s="381"/>
      <c r="B17" s="381"/>
      <c r="C17" s="381"/>
      <c r="D17" s="381"/>
      <c r="E17" s="381"/>
      <c r="F17" s="381"/>
      <c r="G17" s="381"/>
      <c r="H17" s="381"/>
      <c r="I17" s="381"/>
      <c r="J17" s="381"/>
      <c r="K17" s="381"/>
      <c r="L17" s="381"/>
      <c r="M17" s="381"/>
      <c r="N17" s="381"/>
      <c r="O17" s="381"/>
      <c r="P17" s="381"/>
      <c r="Q17" s="381"/>
      <c r="R17" s="381"/>
      <c r="S17" s="381"/>
      <c r="T17" s="381"/>
      <c r="U17" s="381"/>
      <c r="V17" s="381"/>
      <c r="W17" s="381"/>
      <c r="X17" s="381"/>
      <c r="Y17" s="381"/>
      <c r="Z17" s="381"/>
      <c r="AA17" s="381"/>
      <c r="AB17" s="381"/>
    </row>
    <row r="18">
      <c r="A18" s="381"/>
      <c r="B18" s="381"/>
      <c r="C18" s="381"/>
      <c r="D18" s="381"/>
      <c r="E18" s="381"/>
      <c r="F18" s="381"/>
      <c r="G18" s="381"/>
      <c r="H18" s="381"/>
      <c r="I18" s="381"/>
      <c r="J18" s="381"/>
      <c r="K18" s="381"/>
      <c r="L18" s="381"/>
      <c r="M18" s="381"/>
      <c r="N18" s="381"/>
      <c r="O18" s="381"/>
      <c r="P18" s="381"/>
      <c r="Q18" s="381"/>
      <c r="R18" s="381"/>
      <c r="S18" s="381"/>
      <c r="T18" s="381"/>
      <c r="U18" s="381"/>
      <c r="V18" s="381"/>
      <c r="W18" s="381"/>
      <c r="X18" s="381"/>
      <c r="Y18" s="381"/>
      <c r="Z18" s="381"/>
      <c r="AA18" s="381"/>
      <c r="AB18" s="381"/>
    </row>
    <row r="19">
      <c r="A19" s="381"/>
      <c r="B19" s="381"/>
      <c r="C19" s="381"/>
      <c r="D19" s="381"/>
      <c r="E19" s="381"/>
      <c r="F19" s="381"/>
      <c r="G19" s="381"/>
      <c r="H19" s="381"/>
      <c r="I19" s="381"/>
      <c r="J19" s="381"/>
      <c r="K19" s="381"/>
      <c r="L19" s="381"/>
      <c r="M19" s="381"/>
      <c r="N19" s="381"/>
      <c r="O19" s="381"/>
      <c r="P19" s="381"/>
      <c r="Q19" s="381"/>
      <c r="R19" s="381"/>
      <c r="S19" s="381"/>
      <c r="T19" s="381"/>
      <c r="U19" s="381"/>
      <c r="V19" s="381"/>
      <c r="W19" s="381"/>
      <c r="X19" s="381"/>
      <c r="Y19" s="381"/>
      <c r="Z19" s="381"/>
      <c r="AA19" s="381"/>
      <c r="AB19" s="381"/>
    </row>
    <row r="20">
      <c r="A20" s="381"/>
      <c r="B20" s="381"/>
      <c r="C20" s="381"/>
      <c r="D20" s="381"/>
      <c r="E20" s="381"/>
      <c r="F20" s="381"/>
      <c r="G20" s="381"/>
      <c r="H20" s="381"/>
      <c r="I20" s="381"/>
      <c r="J20" s="381"/>
      <c r="K20" s="381"/>
      <c r="L20" s="381"/>
      <c r="M20" s="381"/>
      <c r="N20" s="381"/>
      <c r="O20" s="381"/>
      <c r="P20" s="381"/>
      <c r="Q20" s="381"/>
      <c r="R20" s="381"/>
      <c r="S20" s="381"/>
      <c r="T20" s="381"/>
      <c r="U20" s="381"/>
      <c r="V20" s="381"/>
      <c r="W20" s="381"/>
      <c r="X20" s="381"/>
      <c r="Y20" s="381"/>
      <c r="Z20" s="381"/>
      <c r="AA20" s="381"/>
      <c r="AB20" s="381"/>
    </row>
    <row r="21">
      <c r="A21" s="381"/>
      <c r="B21" s="381"/>
      <c r="C21" s="381"/>
      <c r="D21" s="381"/>
      <c r="E21" s="381"/>
      <c r="F21" s="381"/>
      <c r="G21" s="381"/>
      <c r="H21" s="381"/>
      <c r="I21" s="381"/>
      <c r="J21" s="381"/>
      <c r="K21" s="381"/>
      <c r="L21" s="381"/>
      <c r="M21" s="381"/>
      <c r="N21" s="381"/>
      <c r="O21" s="381"/>
      <c r="P21" s="381"/>
      <c r="Q21" s="381"/>
      <c r="R21" s="381"/>
      <c r="S21" s="381"/>
      <c r="T21" s="381"/>
      <c r="U21" s="381"/>
      <c r="V21" s="381"/>
      <c r="W21" s="381"/>
      <c r="X21" s="381"/>
      <c r="Y21" s="381"/>
      <c r="Z21" s="381"/>
      <c r="AA21" s="381"/>
      <c r="AB21" s="381"/>
    </row>
    <row r="22">
      <c r="A22" s="381"/>
      <c r="B22" s="381"/>
      <c r="C22" s="381"/>
      <c r="D22" s="381"/>
      <c r="E22" s="381"/>
      <c r="F22" s="381"/>
      <c r="G22" s="381"/>
      <c r="H22" s="381"/>
      <c r="I22" s="381"/>
      <c r="J22" s="381"/>
      <c r="K22" s="381"/>
      <c r="L22" s="381"/>
      <c r="M22" s="381"/>
      <c r="N22" s="381"/>
      <c r="O22" s="381"/>
      <c r="P22" s="381"/>
      <c r="Q22" s="381"/>
      <c r="R22" s="381"/>
      <c r="S22" s="381"/>
      <c r="T22" s="381"/>
      <c r="U22" s="381"/>
      <c r="V22" s="381"/>
      <c r="W22" s="381"/>
      <c r="X22" s="381"/>
      <c r="Y22" s="381"/>
      <c r="Z22" s="381"/>
      <c r="AA22" s="381"/>
      <c r="AB22" s="381"/>
    </row>
    <row r="23">
      <c r="A23" s="381"/>
      <c r="B23" s="381"/>
      <c r="C23" s="381"/>
      <c r="D23" s="381"/>
      <c r="E23" s="381"/>
      <c r="F23" s="381"/>
      <c r="G23" s="381"/>
      <c r="H23" s="381"/>
      <c r="I23" s="381"/>
      <c r="J23" s="381"/>
      <c r="K23" s="381"/>
      <c r="L23" s="381"/>
      <c r="M23" s="381"/>
      <c r="N23" s="381"/>
      <c r="O23" s="381"/>
      <c r="P23" s="381"/>
      <c r="Q23" s="381"/>
      <c r="R23" s="381"/>
      <c r="S23" s="381"/>
      <c r="T23" s="381"/>
      <c r="U23" s="381"/>
      <c r="V23" s="381"/>
      <c r="W23" s="381"/>
      <c r="X23" s="381"/>
      <c r="Y23" s="381"/>
      <c r="Z23" s="381"/>
      <c r="AA23" s="381"/>
      <c r="AB23" s="381"/>
    </row>
    <row r="24">
      <c r="A24" s="381"/>
      <c r="B24" s="381"/>
      <c r="C24" s="381"/>
      <c r="D24" s="381"/>
      <c r="E24" s="381"/>
      <c r="F24" s="381"/>
      <c r="G24" s="381"/>
      <c r="H24" s="381"/>
      <c r="I24" s="381"/>
      <c r="J24" s="381"/>
      <c r="K24" s="381"/>
      <c r="L24" s="381"/>
      <c r="M24" s="381"/>
      <c r="N24" s="381"/>
      <c r="O24" s="381"/>
      <c r="P24" s="381"/>
      <c r="Q24" s="381"/>
      <c r="R24" s="381"/>
      <c r="S24" s="381"/>
      <c r="T24" s="381"/>
      <c r="U24" s="381"/>
      <c r="V24" s="381"/>
      <c r="W24" s="381"/>
      <c r="X24" s="381"/>
      <c r="Y24" s="381"/>
      <c r="Z24" s="381"/>
      <c r="AA24" s="381"/>
      <c r="AB24" s="381"/>
    </row>
    <row r="25">
      <c r="A25" s="381"/>
      <c r="B25" s="381"/>
      <c r="C25" s="381"/>
      <c r="D25" s="381"/>
      <c r="E25" s="381"/>
      <c r="F25" s="381"/>
      <c r="G25" s="381"/>
      <c r="H25" s="381"/>
      <c r="I25" s="381"/>
      <c r="J25" s="381"/>
      <c r="K25" s="381"/>
      <c r="L25" s="381"/>
      <c r="M25" s="381"/>
      <c r="N25" s="381"/>
      <c r="O25" s="381"/>
      <c r="P25" s="381"/>
      <c r="Q25" s="381"/>
      <c r="R25" s="381"/>
      <c r="S25" s="381"/>
      <c r="T25" s="381"/>
      <c r="U25" s="381"/>
      <c r="V25" s="381"/>
      <c r="W25" s="381"/>
      <c r="X25" s="381"/>
      <c r="Y25" s="381"/>
      <c r="Z25" s="381"/>
      <c r="AA25" s="381"/>
      <c r="AB25" s="381"/>
    </row>
    <row r="26">
      <c r="A26" s="381"/>
      <c r="B26" s="381"/>
      <c r="C26" s="381"/>
      <c r="D26" s="381"/>
      <c r="E26" s="381"/>
      <c r="F26" s="381"/>
      <c r="G26" s="381"/>
      <c r="H26" s="381"/>
      <c r="I26" s="381"/>
      <c r="J26" s="381"/>
      <c r="K26" s="381"/>
      <c r="L26" s="381"/>
      <c r="M26" s="381"/>
      <c r="N26" s="381"/>
      <c r="O26" s="381"/>
      <c r="P26" s="381"/>
      <c r="Q26" s="381"/>
      <c r="R26" s="381"/>
      <c r="S26" s="381"/>
      <c r="T26" s="381"/>
      <c r="U26" s="381"/>
      <c r="V26" s="381"/>
      <c r="W26" s="381"/>
      <c r="X26" s="381"/>
      <c r="Y26" s="381"/>
      <c r="Z26" s="381"/>
      <c r="AA26" s="381"/>
      <c r="AB26" s="381"/>
    </row>
    <row r="27">
      <c r="A27" s="381"/>
      <c r="B27" s="381"/>
      <c r="C27" s="381"/>
      <c r="D27" s="381"/>
      <c r="E27" s="381"/>
      <c r="F27" s="381"/>
      <c r="G27" s="381"/>
      <c r="H27" s="381"/>
      <c r="I27" s="381"/>
      <c r="J27" s="381"/>
      <c r="K27" s="381"/>
      <c r="L27" s="381"/>
      <c r="M27" s="381"/>
      <c r="N27" s="381"/>
      <c r="O27" s="381"/>
      <c r="P27" s="381"/>
      <c r="Q27" s="381"/>
      <c r="R27" s="381"/>
      <c r="S27" s="381"/>
      <c r="T27" s="381"/>
      <c r="U27" s="381"/>
      <c r="V27" s="381"/>
      <c r="W27" s="381"/>
      <c r="X27" s="381"/>
      <c r="Y27" s="381"/>
      <c r="Z27" s="381"/>
      <c r="AA27" s="381"/>
      <c r="AB27" s="381"/>
    </row>
    <row r="28">
      <c r="A28" s="381"/>
      <c r="B28" s="381"/>
      <c r="C28" s="381"/>
      <c r="D28" s="381"/>
      <c r="E28" s="381"/>
      <c r="F28" s="381"/>
      <c r="G28" s="381"/>
      <c r="H28" s="381"/>
      <c r="I28" s="381"/>
      <c r="J28" s="381"/>
      <c r="K28" s="381"/>
      <c r="L28" s="381"/>
      <c r="M28" s="381"/>
      <c r="N28" s="381"/>
      <c r="O28" s="381"/>
      <c r="P28" s="381"/>
      <c r="Q28" s="381"/>
      <c r="R28" s="381"/>
      <c r="S28" s="381"/>
      <c r="T28" s="381"/>
      <c r="U28" s="381"/>
      <c r="V28" s="381"/>
      <c r="W28" s="381"/>
      <c r="X28" s="381"/>
      <c r="Y28" s="381"/>
      <c r="Z28" s="381"/>
      <c r="AA28" s="381"/>
      <c r="AB28" s="381"/>
    </row>
    <row r="29">
      <c r="A29" s="381"/>
      <c r="B29" s="381"/>
      <c r="C29" s="381"/>
      <c r="D29" s="381"/>
      <c r="E29" s="381"/>
      <c r="F29" s="381"/>
      <c r="G29" s="381"/>
      <c r="H29" s="381"/>
      <c r="I29" s="381"/>
      <c r="J29" s="381"/>
      <c r="K29" s="381"/>
      <c r="L29" s="381"/>
      <c r="M29" s="381"/>
      <c r="N29" s="381"/>
      <c r="O29" s="381"/>
      <c r="P29" s="381"/>
      <c r="Q29" s="381"/>
      <c r="R29" s="381"/>
      <c r="S29" s="381"/>
      <c r="T29" s="381"/>
      <c r="U29" s="381"/>
      <c r="V29" s="381"/>
      <c r="W29" s="381"/>
      <c r="X29" s="381"/>
      <c r="Y29" s="381"/>
      <c r="Z29" s="381"/>
      <c r="AA29" s="381"/>
      <c r="AB29" s="381"/>
    </row>
    <row r="30">
      <c r="A30" s="381"/>
      <c r="B30" s="381"/>
      <c r="C30" s="381"/>
      <c r="D30" s="381"/>
      <c r="E30" s="381"/>
      <c r="F30" s="381"/>
      <c r="G30" s="381"/>
      <c r="H30" s="381"/>
      <c r="I30" s="381"/>
      <c r="J30" s="381"/>
      <c r="K30" s="381"/>
      <c r="L30" s="381"/>
      <c r="M30" s="381"/>
      <c r="N30" s="381"/>
      <c r="O30" s="381"/>
      <c r="P30" s="381"/>
      <c r="Q30" s="381"/>
      <c r="R30" s="381"/>
      <c r="S30" s="381"/>
      <c r="T30" s="381"/>
      <c r="U30" s="381"/>
      <c r="V30" s="381"/>
      <c r="W30" s="381"/>
      <c r="X30" s="381"/>
      <c r="Y30" s="381"/>
      <c r="Z30" s="381"/>
      <c r="AA30" s="381"/>
      <c r="AB30" s="381"/>
    </row>
    <row r="31">
      <c r="A31" s="381"/>
      <c r="B31" s="381"/>
      <c r="C31" s="381"/>
      <c r="D31" s="381"/>
      <c r="E31" s="381"/>
      <c r="F31" s="381"/>
      <c r="G31" s="381"/>
      <c r="H31" s="381"/>
      <c r="I31" s="381"/>
      <c r="J31" s="381"/>
      <c r="K31" s="381"/>
      <c r="L31" s="381"/>
      <c r="M31" s="381"/>
      <c r="N31" s="381"/>
      <c r="O31" s="381"/>
      <c r="P31" s="381"/>
      <c r="Q31" s="381"/>
      <c r="R31" s="381"/>
      <c r="S31" s="381"/>
      <c r="T31" s="381"/>
      <c r="U31" s="381"/>
      <c r="V31" s="381"/>
      <c r="W31" s="381"/>
      <c r="X31" s="381"/>
      <c r="Y31" s="381"/>
      <c r="Z31" s="381"/>
      <c r="AA31" s="381"/>
      <c r="AB31" s="381"/>
    </row>
    <row r="32">
      <c r="A32" s="381"/>
      <c r="B32" s="381"/>
      <c r="C32" s="381"/>
      <c r="D32" s="381"/>
      <c r="E32" s="381"/>
      <c r="F32" s="381"/>
      <c r="G32" s="381"/>
      <c r="H32" s="381"/>
      <c r="I32" s="381"/>
      <c r="J32" s="381"/>
      <c r="K32" s="381"/>
      <c r="L32" s="381"/>
      <c r="M32" s="381"/>
      <c r="N32" s="381"/>
      <c r="O32" s="381"/>
      <c r="P32" s="381"/>
      <c r="Q32" s="381"/>
      <c r="R32" s="381"/>
      <c r="S32" s="381"/>
      <c r="T32" s="381"/>
      <c r="U32" s="381"/>
      <c r="V32" s="381"/>
      <c r="W32" s="381"/>
      <c r="X32" s="381"/>
      <c r="Y32" s="381"/>
      <c r="Z32" s="381"/>
      <c r="AA32" s="381"/>
      <c r="AB32" s="381"/>
    </row>
    <row r="33">
      <c r="A33" s="381"/>
      <c r="B33" s="381"/>
      <c r="C33" s="381"/>
      <c r="D33" s="381"/>
      <c r="E33" s="381"/>
      <c r="F33" s="381"/>
      <c r="G33" s="381"/>
      <c r="H33" s="381"/>
      <c r="I33" s="381"/>
      <c r="J33" s="381"/>
      <c r="K33" s="381"/>
      <c r="L33" s="381"/>
      <c r="M33" s="381"/>
      <c r="N33" s="381"/>
      <c r="O33" s="381"/>
      <c r="P33" s="381"/>
      <c r="Q33" s="381"/>
      <c r="R33" s="381"/>
      <c r="S33" s="381"/>
      <c r="T33" s="381"/>
      <c r="U33" s="381"/>
      <c r="V33" s="381"/>
      <c r="W33" s="381"/>
      <c r="X33" s="381"/>
      <c r="Y33" s="381"/>
      <c r="Z33" s="381"/>
      <c r="AA33" s="381"/>
      <c r="AB33" s="381"/>
    </row>
    <row r="34">
      <c r="A34" s="381"/>
      <c r="B34" s="381"/>
      <c r="C34" s="381"/>
      <c r="D34" s="381"/>
      <c r="E34" s="381"/>
      <c r="F34" s="381"/>
      <c r="G34" s="381"/>
      <c r="H34" s="381"/>
      <c r="I34" s="381"/>
      <c r="J34" s="381"/>
      <c r="K34" s="381"/>
      <c r="L34" s="381"/>
      <c r="M34" s="381"/>
      <c r="N34" s="381"/>
      <c r="O34" s="381"/>
      <c r="P34" s="381"/>
      <c r="Q34" s="381"/>
      <c r="R34" s="381"/>
      <c r="S34" s="381"/>
      <c r="T34" s="381"/>
      <c r="U34" s="381"/>
      <c r="V34" s="381"/>
      <c r="W34" s="381"/>
      <c r="X34" s="381"/>
      <c r="Y34" s="381"/>
      <c r="Z34" s="381"/>
      <c r="AA34" s="381"/>
      <c r="AB34" s="381"/>
    </row>
    <row r="35">
      <c r="A35" s="381"/>
      <c r="B35" s="381"/>
      <c r="C35" s="381"/>
      <c r="D35" s="381"/>
      <c r="E35" s="381"/>
      <c r="F35" s="381"/>
      <c r="G35" s="381"/>
      <c r="H35" s="381"/>
      <c r="I35" s="381"/>
      <c r="J35" s="381"/>
      <c r="K35" s="381"/>
      <c r="L35" s="381"/>
      <c r="M35" s="381"/>
      <c r="N35" s="381"/>
      <c r="O35" s="381"/>
      <c r="P35" s="381"/>
      <c r="Q35" s="381"/>
      <c r="R35" s="381"/>
      <c r="S35" s="381"/>
      <c r="T35" s="381"/>
      <c r="U35" s="381"/>
      <c r="V35" s="381"/>
      <c r="W35" s="381"/>
      <c r="X35" s="381"/>
      <c r="Y35" s="381"/>
      <c r="Z35" s="381"/>
      <c r="AA35" s="381"/>
      <c r="AB35" s="381"/>
    </row>
    <row r="36">
      <c r="A36" s="381"/>
      <c r="B36" s="381"/>
      <c r="C36" s="381"/>
      <c r="D36" s="381"/>
      <c r="E36" s="381"/>
      <c r="F36" s="381"/>
      <c r="G36" s="381"/>
      <c r="H36" s="381"/>
      <c r="I36" s="381"/>
      <c r="J36" s="381"/>
      <c r="K36" s="381"/>
      <c r="L36" s="381"/>
      <c r="M36" s="381"/>
      <c r="N36" s="381"/>
      <c r="O36" s="381"/>
      <c r="P36" s="381"/>
      <c r="Q36" s="381"/>
      <c r="R36" s="381"/>
      <c r="S36" s="381"/>
      <c r="T36" s="381"/>
      <c r="U36" s="381"/>
      <c r="V36" s="381"/>
      <c r="W36" s="381"/>
      <c r="X36" s="381"/>
      <c r="Y36" s="381"/>
      <c r="Z36" s="381"/>
      <c r="AA36" s="381"/>
      <c r="AB36" s="381"/>
    </row>
    <row r="37">
      <c r="A37" s="381"/>
      <c r="B37" s="381"/>
      <c r="C37" s="381"/>
      <c r="D37" s="381"/>
      <c r="E37" s="381"/>
      <c r="F37" s="381"/>
      <c r="G37" s="381"/>
      <c r="H37" s="381"/>
      <c r="I37" s="381"/>
      <c r="J37" s="381"/>
      <c r="K37" s="381"/>
      <c r="L37" s="381"/>
      <c r="M37" s="381"/>
      <c r="N37" s="381"/>
      <c r="O37" s="381"/>
      <c r="P37" s="381"/>
      <c r="Q37" s="381"/>
      <c r="R37" s="381"/>
      <c r="S37" s="381"/>
      <c r="T37" s="381"/>
      <c r="U37" s="381"/>
      <c r="V37" s="381"/>
      <c r="W37" s="381"/>
      <c r="X37" s="381"/>
      <c r="Y37" s="381"/>
      <c r="Z37" s="381"/>
      <c r="AA37" s="381"/>
      <c r="AB37" s="381"/>
    </row>
    <row r="38">
      <c r="A38" s="381"/>
      <c r="B38" s="381"/>
      <c r="C38" s="381"/>
      <c r="D38" s="381"/>
      <c r="E38" s="381"/>
      <c r="F38" s="381"/>
      <c r="G38" s="381"/>
      <c r="H38" s="381"/>
      <c r="I38" s="381"/>
      <c r="J38" s="381"/>
      <c r="K38" s="381"/>
      <c r="L38" s="381"/>
      <c r="M38" s="381"/>
      <c r="N38" s="381"/>
      <c r="O38" s="381"/>
      <c r="P38" s="381"/>
      <c r="Q38" s="381"/>
      <c r="R38" s="381"/>
      <c r="S38" s="381"/>
      <c r="T38" s="381"/>
      <c r="U38" s="381"/>
      <c r="V38" s="381"/>
      <c r="W38" s="381"/>
      <c r="X38" s="381"/>
      <c r="Y38" s="381"/>
      <c r="Z38" s="381"/>
      <c r="AA38" s="381"/>
      <c r="AB38" s="381"/>
    </row>
    <row r="39">
      <c r="A39" s="381"/>
      <c r="B39" s="381"/>
      <c r="C39" s="381"/>
      <c r="D39" s="381"/>
      <c r="E39" s="381"/>
      <c r="F39" s="381"/>
      <c r="G39" s="381"/>
      <c r="H39" s="381"/>
      <c r="I39" s="381"/>
      <c r="J39" s="381"/>
      <c r="K39" s="381"/>
      <c r="L39" s="381"/>
      <c r="M39" s="381"/>
      <c r="N39" s="381"/>
      <c r="O39" s="381"/>
      <c r="P39" s="381"/>
      <c r="Q39" s="381"/>
      <c r="R39" s="381"/>
      <c r="S39" s="381"/>
      <c r="T39" s="381"/>
      <c r="U39" s="381"/>
      <c r="V39" s="381"/>
      <c r="W39" s="381"/>
      <c r="X39" s="381"/>
      <c r="Y39" s="381"/>
      <c r="Z39" s="381"/>
      <c r="AA39" s="381"/>
      <c r="AB39" s="381"/>
    </row>
    <row r="40">
      <c r="A40" s="381"/>
      <c r="B40" s="381"/>
      <c r="C40" s="381"/>
      <c r="D40" s="381"/>
      <c r="E40" s="381"/>
      <c r="F40" s="381"/>
      <c r="G40" s="381"/>
      <c r="H40" s="381"/>
      <c r="I40" s="381"/>
      <c r="J40" s="381"/>
      <c r="K40" s="381"/>
      <c r="L40" s="381"/>
      <c r="M40" s="381"/>
      <c r="N40" s="381"/>
      <c r="O40" s="381"/>
      <c r="P40" s="381"/>
      <c r="Q40" s="381"/>
      <c r="R40" s="381"/>
      <c r="S40" s="381"/>
      <c r="T40" s="381"/>
      <c r="U40" s="381"/>
      <c r="V40" s="381"/>
      <c r="W40" s="381"/>
      <c r="X40" s="381"/>
      <c r="Y40" s="381"/>
      <c r="Z40" s="381"/>
      <c r="AA40" s="381"/>
      <c r="AB40" s="381"/>
    </row>
    <row r="41">
      <c r="A41" s="381"/>
      <c r="B41" s="381"/>
      <c r="C41" s="381"/>
      <c r="D41" s="381"/>
      <c r="E41" s="381"/>
      <c r="F41" s="381"/>
      <c r="G41" s="381"/>
      <c r="H41" s="381"/>
      <c r="I41" s="381"/>
      <c r="J41" s="381"/>
      <c r="K41" s="381"/>
      <c r="L41" s="381"/>
      <c r="M41" s="381"/>
      <c r="N41" s="381"/>
      <c r="O41" s="381"/>
      <c r="P41" s="381"/>
      <c r="Q41" s="381"/>
      <c r="R41" s="381"/>
      <c r="S41" s="381"/>
      <c r="T41" s="381"/>
      <c r="U41" s="381"/>
      <c r="V41" s="381"/>
      <c r="W41" s="381"/>
      <c r="X41" s="381"/>
      <c r="Y41" s="381"/>
      <c r="Z41" s="381"/>
      <c r="AA41" s="381"/>
      <c r="AB41" s="381"/>
    </row>
    <row r="42">
      <c r="A42" s="381"/>
      <c r="B42" s="381"/>
      <c r="C42" s="381"/>
      <c r="D42" s="381"/>
      <c r="E42" s="381"/>
      <c r="F42" s="381"/>
      <c r="G42" s="381"/>
      <c r="H42" s="381"/>
      <c r="I42" s="381"/>
      <c r="J42" s="381"/>
      <c r="K42" s="381"/>
      <c r="L42" s="381"/>
      <c r="M42" s="381"/>
      <c r="N42" s="381"/>
      <c r="O42" s="381"/>
      <c r="P42" s="381"/>
      <c r="Q42" s="381"/>
      <c r="R42" s="381"/>
      <c r="S42" s="381"/>
      <c r="T42" s="381"/>
      <c r="U42" s="381"/>
      <c r="V42" s="381"/>
      <c r="W42" s="381"/>
      <c r="X42" s="381"/>
      <c r="Y42" s="381"/>
      <c r="Z42" s="381"/>
      <c r="AA42" s="381"/>
      <c r="AB42" s="381"/>
    </row>
    <row r="43">
      <c r="A43" s="381"/>
      <c r="B43" s="381"/>
      <c r="C43" s="381"/>
      <c r="D43" s="381"/>
      <c r="E43" s="381"/>
      <c r="F43" s="381"/>
      <c r="G43" s="381"/>
      <c r="H43" s="381"/>
      <c r="I43" s="381"/>
      <c r="J43" s="381"/>
      <c r="K43" s="381"/>
      <c r="L43" s="381"/>
      <c r="M43" s="381"/>
      <c r="N43" s="381"/>
      <c r="O43" s="381"/>
      <c r="P43" s="381"/>
      <c r="Q43" s="381"/>
      <c r="R43" s="381"/>
      <c r="S43" s="381"/>
      <c r="T43" s="381"/>
      <c r="U43" s="381"/>
      <c r="V43" s="381"/>
      <c r="W43" s="381"/>
      <c r="X43" s="381"/>
      <c r="Y43" s="381"/>
      <c r="Z43" s="381"/>
      <c r="AA43" s="381"/>
      <c r="AB43" s="381"/>
    </row>
    <row r="44">
      <c r="A44" s="381"/>
      <c r="B44" s="381"/>
      <c r="C44" s="381"/>
      <c r="D44" s="381"/>
      <c r="E44" s="381"/>
      <c r="F44" s="381"/>
      <c r="G44" s="381"/>
      <c r="H44" s="381"/>
      <c r="I44" s="381"/>
      <c r="J44" s="381"/>
      <c r="K44" s="381"/>
      <c r="L44" s="381"/>
      <c r="M44" s="381"/>
      <c r="N44" s="381"/>
      <c r="O44" s="381"/>
      <c r="P44" s="381"/>
      <c r="Q44" s="381"/>
      <c r="R44" s="381"/>
      <c r="S44" s="381"/>
      <c r="T44" s="381"/>
      <c r="U44" s="381"/>
      <c r="V44" s="381"/>
      <c r="W44" s="381"/>
      <c r="X44" s="381"/>
      <c r="Y44" s="381"/>
      <c r="Z44" s="381"/>
      <c r="AA44" s="381"/>
      <c r="AB44" s="381"/>
    </row>
    <row r="45">
      <c r="A45" s="381"/>
      <c r="B45" s="381"/>
      <c r="C45" s="381"/>
      <c r="D45" s="381"/>
      <c r="E45" s="381"/>
      <c r="F45" s="381"/>
      <c r="G45" s="381"/>
      <c r="H45" s="381"/>
      <c r="I45" s="381"/>
      <c r="J45" s="381"/>
      <c r="K45" s="381"/>
      <c r="L45" s="381"/>
      <c r="M45" s="381"/>
      <c r="N45" s="381"/>
      <c r="O45" s="381"/>
      <c r="P45" s="381"/>
      <c r="Q45" s="381"/>
      <c r="R45" s="381"/>
      <c r="S45" s="381"/>
      <c r="T45" s="381"/>
      <c r="U45" s="381"/>
      <c r="V45" s="381"/>
      <c r="W45" s="381"/>
      <c r="X45" s="381"/>
      <c r="Y45" s="381"/>
      <c r="Z45" s="381"/>
      <c r="AA45" s="381"/>
      <c r="AB45" s="381"/>
    </row>
    <row r="46">
      <c r="A46" s="381"/>
      <c r="B46" s="381"/>
      <c r="C46" s="381"/>
      <c r="D46" s="381"/>
      <c r="E46" s="381"/>
      <c r="F46" s="381"/>
      <c r="G46" s="381"/>
      <c r="H46" s="381"/>
      <c r="I46" s="381"/>
      <c r="J46" s="381"/>
      <c r="K46" s="381"/>
      <c r="L46" s="381"/>
      <c r="M46" s="381"/>
      <c r="N46" s="381"/>
      <c r="O46" s="381"/>
      <c r="P46" s="381"/>
      <c r="Q46" s="381"/>
      <c r="R46" s="381"/>
      <c r="S46" s="381"/>
      <c r="T46" s="381"/>
      <c r="U46" s="381"/>
      <c r="V46" s="381"/>
      <c r="W46" s="381"/>
      <c r="X46" s="381"/>
      <c r="Y46" s="381"/>
      <c r="Z46" s="381"/>
      <c r="AA46" s="381"/>
      <c r="AB46" s="381"/>
    </row>
    <row r="47">
      <c r="A47" s="381"/>
      <c r="B47" s="381"/>
      <c r="C47" s="381"/>
      <c r="D47" s="381"/>
      <c r="E47" s="381"/>
      <c r="F47" s="381"/>
      <c r="G47" s="381"/>
      <c r="H47" s="381"/>
      <c r="I47" s="381"/>
      <c r="J47" s="381"/>
      <c r="K47" s="381"/>
      <c r="L47" s="381"/>
      <c r="M47" s="381"/>
      <c r="N47" s="381"/>
      <c r="O47" s="381"/>
      <c r="P47" s="381"/>
      <c r="Q47" s="381"/>
      <c r="R47" s="381"/>
      <c r="S47" s="381"/>
      <c r="T47" s="381"/>
      <c r="U47" s="381"/>
      <c r="V47" s="381"/>
      <c r="W47" s="381"/>
      <c r="X47" s="381"/>
      <c r="Y47" s="381"/>
      <c r="Z47" s="381"/>
      <c r="AA47" s="381"/>
      <c r="AB47" s="381"/>
    </row>
    <row r="48">
      <c r="A48" s="381"/>
      <c r="B48" s="381"/>
      <c r="C48" s="381"/>
      <c r="D48" s="381"/>
      <c r="E48" s="381"/>
      <c r="F48" s="381"/>
      <c r="G48" s="381"/>
      <c r="H48" s="381"/>
      <c r="I48" s="381"/>
      <c r="J48" s="381"/>
      <c r="K48" s="381"/>
      <c r="L48" s="381"/>
      <c r="M48" s="381"/>
      <c r="N48" s="381"/>
      <c r="O48" s="381"/>
      <c r="P48" s="381"/>
      <c r="Q48" s="381"/>
      <c r="R48" s="381"/>
      <c r="S48" s="381"/>
      <c r="T48" s="381"/>
      <c r="U48" s="381"/>
      <c r="V48" s="381"/>
      <c r="W48" s="381"/>
      <c r="X48" s="381"/>
      <c r="Y48" s="381"/>
      <c r="Z48" s="381"/>
      <c r="AA48" s="381"/>
      <c r="AB48" s="381"/>
    </row>
    <row r="49">
      <c r="A49" s="381"/>
      <c r="B49" s="381"/>
      <c r="C49" s="381"/>
      <c r="D49" s="381"/>
      <c r="E49" s="381"/>
      <c r="F49" s="381"/>
      <c r="G49" s="381"/>
      <c r="H49" s="381"/>
      <c r="I49" s="381"/>
      <c r="J49" s="381"/>
      <c r="K49" s="381"/>
      <c r="L49" s="381"/>
      <c r="M49" s="381"/>
      <c r="N49" s="381"/>
      <c r="O49" s="381"/>
      <c r="P49" s="381"/>
      <c r="Q49" s="381"/>
      <c r="R49" s="381"/>
      <c r="S49" s="381"/>
      <c r="T49" s="381"/>
      <c r="U49" s="381"/>
      <c r="V49" s="381"/>
      <c r="W49" s="381"/>
      <c r="X49" s="381"/>
      <c r="Y49" s="381"/>
      <c r="Z49" s="381"/>
      <c r="AA49" s="381"/>
      <c r="AB49" s="381"/>
    </row>
    <row r="50">
      <c r="A50" s="381"/>
      <c r="B50" s="381"/>
      <c r="C50" s="381"/>
      <c r="D50" s="381"/>
      <c r="E50" s="381"/>
      <c r="F50" s="381"/>
      <c r="G50" s="381"/>
      <c r="H50" s="381"/>
      <c r="I50" s="381"/>
      <c r="J50" s="381"/>
      <c r="K50" s="381"/>
      <c r="L50" s="381"/>
      <c r="M50" s="381"/>
      <c r="N50" s="381"/>
      <c r="O50" s="381"/>
      <c r="P50" s="381"/>
      <c r="Q50" s="381"/>
      <c r="R50" s="381"/>
      <c r="S50" s="381"/>
      <c r="T50" s="381"/>
      <c r="U50" s="381"/>
      <c r="V50" s="381"/>
      <c r="W50" s="381"/>
      <c r="X50" s="381"/>
      <c r="Y50" s="381"/>
      <c r="Z50" s="381"/>
      <c r="AA50" s="381"/>
      <c r="AB50" s="381"/>
    </row>
    <row r="51">
      <c r="A51" s="381"/>
      <c r="B51" s="381"/>
      <c r="C51" s="381"/>
      <c r="D51" s="381"/>
      <c r="E51" s="381"/>
      <c r="F51" s="381"/>
      <c r="G51" s="381"/>
      <c r="H51" s="381"/>
      <c r="I51" s="381"/>
      <c r="J51" s="381"/>
      <c r="K51" s="381"/>
      <c r="L51" s="381"/>
      <c r="M51" s="381"/>
      <c r="N51" s="381"/>
      <c r="O51" s="381"/>
      <c r="P51" s="381"/>
      <c r="Q51" s="381"/>
      <c r="R51" s="381"/>
      <c r="S51" s="381"/>
      <c r="T51" s="381"/>
      <c r="U51" s="381"/>
      <c r="V51" s="381"/>
      <c r="W51" s="381"/>
      <c r="X51" s="381"/>
      <c r="Y51" s="381"/>
      <c r="Z51" s="381"/>
      <c r="AA51" s="381"/>
      <c r="AB51" s="381"/>
    </row>
    <row r="52">
      <c r="A52" s="381"/>
      <c r="B52" s="381"/>
      <c r="C52" s="381"/>
      <c r="D52" s="381"/>
      <c r="E52" s="381"/>
      <c r="F52" s="381"/>
      <c r="G52" s="381"/>
      <c r="H52" s="381"/>
      <c r="I52" s="381"/>
      <c r="J52" s="381"/>
      <c r="K52" s="381"/>
      <c r="L52" s="381"/>
      <c r="M52" s="381"/>
      <c r="N52" s="381"/>
      <c r="O52" s="381"/>
      <c r="P52" s="381"/>
      <c r="Q52" s="381"/>
      <c r="R52" s="381"/>
      <c r="S52" s="381"/>
      <c r="T52" s="381"/>
      <c r="U52" s="381"/>
      <c r="V52" s="381"/>
      <c r="W52" s="381"/>
      <c r="X52" s="381"/>
      <c r="Y52" s="381"/>
      <c r="Z52" s="381"/>
      <c r="AA52" s="381"/>
      <c r="AB52" s="381"/>
    </row>
    <row r="53">
      <c r="A53" s="381"/>
      <c r="B53" s="381"/>
      <c r="C53" s="381"/>
      <c r="D53" s="381"/>
      <c r="E53" s="381"/>
      <c r="F53" s="381"/>
      <c r="G53" s="381"/>
      <c r="H53" s="381"/>
      <c r="I53" s="381"/>
      <c r="J53" s="381"/>
      <c r="K53" s="381"/>
      <c r="L53" s="381"/>
      <c r="M53" s="381"/>
      <c r="N53" s="381"/>
      <c r="O53" s="381"/>
      <c r="P53" s="381"/>
      <c r="Q53" s="381"/>
      <c r="R53" s="381"/>
      <c r="S53" s="381"/>
      <c r="T53" s="381"/>
      <c r="U53" s="381"/>
      <c r="V53" s="381"/>
      <c r="W53" s="381"/>
      <c r="X53" s="381"/>
      <c r="Y53" s="381"/>
      <c r="Z53" s="381"/>
      <c r="AA53" s="381"/>
      <c r="AB53" s="381"/>
    </row>
    <row r="54">
      <c r="A54" s="381"/>
      <c r="B54" s="381"/>
      <c r="C54" s="381"/>
      <c r="D54" s="381"/>
      <c r="E54" s="381"/>
      <c r="F54" s="381"/>
      <c r="G54" s="381"/>
      <c r="H54" s="381"/>
      <c r="I54" s="381"/>
      <c r="J54" s="381"/>
      <c r="K54" s="381"/>
      <c r="L54" s="381"/>
      <c r="M54" s="381"/>
      <c r="N54" s="381"/>
      <c r="O54" s="381"/>
      <c r="P54" s="381"/>
      <c r="Q54" s="381"/>
      <c r="R54" s="381"/>
      <c r="S54" s="381"/>
      <c r="T54" s="381"/>
      <c r="U54" s="381"/>
      <c r="V54" s="381"/>
      <c r="W54" s="381"/>
      <c r="X54" s="381"/>
      <c r="Y54" s="381"/>
      <c r="Z54" s="381"/>
      <c r="AA54" s="381"/>
      <c r="AB54" s="381"/>
    </row>
    <row r="55">
      <c r="A55" s="381"/>
      <c r="B55" s="381"/>
      <c r="C55" s="381"/>
      <c r="D55" s="381"/>
      <c r="E55" s="381"/>
      <c r="F55" s="381"/>
      <c r="G55" s="381"/>
      <c r="H55" s="381"/>
      <c r="I55" s="381"/>
      <c r="J55" s="381"/>
      <c r="K55" s="381"/>
      <c r="L55" s="381"/>
      <c r="M55" s="381"/>
      <c r="N55" s="381"/>
      <c r="O55" s="381"/>
      <c r="P55" s="381"/>
      <c r="Q55" s="381"/>
      <c r="R55" s="381"/>
      <c r="S55" s="381"/>
      <c r="T55" s="381"/>
      <c r="U55" s="381"/>
      <c r="V55" s="381"/>
      <c r="W55" s="381"/>
      <c r="X55" s="381"/>
      <c r="Y55" s="381"/>
      <c r="Z55" s="381"/>
      <c r="AA55" s="381"/>
      <c r="AB55" s="381"/>
    </row>
    <row r="56">
      <c r="A56" s="381"/>
      <c r="B56" s="381"/>
      <c r="C56" s="381"/>
      <c r="D56" s="381"/>
      <c r="E56" s="381"/>
      <c r="F56" s="381"/>
      <c r="G56" s="381"/>
      <c r="H56" s="381"/>
      <c r="I56" s="381"/>
      <c r="J56" s="381"/>
      <c r="K56" s="381"/>
      <c r="L56" s="381"/>
      <c r="M56" s="381"/>
      <c r="N56" s="381"/>
      <c r="O56" s="381"/>
      <c r="P56" s="381"/>
      <c r="Q56" s="381"/>
      <c r="R56" s="381"/>
      <c r="S56" s="381"/>
      <c r="T56" s="381"/>
      <c r="U56" s="381"/>
      <c r="V56" s="381"/>
      <c r="W56" s="381"/>
      <c r="X56" s="381"/>
      <c r="Y56" s="381"/>
      <c r="Z56" s="381"/>
      <c r="AA56" s="381"/>
      <c r="AB56" s="381"/>
    </row>
    <row r="57">
      <c r="A57" s="381"/>
      <c r="B57" s="381"/>
      <c r="C57" s="381"/>
      <c r="D57" s="381"/>
      <c r="E57" s="381"/>
      <c r="F57" s="381"/>
      <c r="G57" s="381"/>
      <c r="H57" s="381"/>
      <c r="I57" s="381"/>
      <c r="J57" s="381"/>
      <c r="K57" s="381"/>
      <c r="L57" s="381"/>
      <c r="M57" s="381"/>
      <c r="N57" s="381"/>
      <c r="O57" s="381"/>
      <c r="P57" s="381"/>
      <c r="Q57" s="381"/>
      <c r="R57" s="381"/>
      <c r="S57" s="381"/>
      <c r="T57" s="381"/>
      <c r="U57" s="381"/>
      <c r="V57" s="381"/>
      <c r="W57" s="381"/>
      <c r="X57" s="381"/>
      <c r="Y57" s="381"/>
      <c r="Z57" s="381"/>
      <c r="AA57" s="381"/>
      <c r="AB57" s="381"/>
    </row>
    <row r="58">
      <c r="A58" s="381"/>
      <c r="B58" s="381"/>
      <c r="C58" s="381"/>
      <c r="D58" s="381"/>
      <c r="E58" s="381"/>
      <c r="F58" s="381"/>
      <c r="G58" s="381"/>
      <c r="H58" s="381"/>
      <c r="I58" s="381"/>
      <c r="J58" s="381"/>
      <c r="K58" s="381"/>
      <c r="L58" s="381"/>
      <c r="M58" s="381"/>
      <c r="N58" s="381"/>
      <c r="O58" s="381"/>
      <c r="P58" s="381"/>
      <c r="Q58" s="381"/>
      <c r="R58" s="381"/>
      <c r="S58" s="381"/>
      <c r="T58" s="381"/>
      <c r="U58" s="381"/>
      <c r="V58" s="381"/>
      <c r="W58" s="381"/>
      <c r="X58" s="381"/>
      <c r="Y58" s="381"/>
      <c r="Z58" s="381"/>
      <c r="AA58" s="381"/>
      <c r="AB58" s="381"/>
    </row>
    <row r="59">
      <c r="A59" s="381"/>
      <c r="B59" s="381"/>
      <c r="C59" s="381"/>
      <c r="D59" s="381"/>
      <c r="E59" s="381"/>
      <c r="F59" s="381"/>
      <c r="G59" s="381"/>
      <c r="H59" s="381"/>
      <c r="I59" s="381"/>
      <c r="J59" s="381"/>
      <c r="K59" s="381"/>
      <c r="L59" s="381"/>
      <c r="M59" s="381"/>
      <c r="N59" s="381"/>
      <c r="O59" s="381"/>
      <c r="P59" s="381"/>
      <c r="Q59" s="381"/>
      <c r="R59" s="381"/>
      <c r="S59" s="381"/>
      <c r="T59" s="381"/>
      <c r="U59" s="381"/>
      <c r="V59" s="381"/>
      <c r="W59" s="381"/>
      <c r="X59" s="381"/>
      <c r="Y59" s="381"/>
      <c r="Z59" s="381"/>
      <c r="AA59" s="381"/>
      <c r="AB59" s="381"/>
    </row>
    <row r="60">
      <c r="A60" s="381"/>
      <c r="B60" s="381"/>
      <c r="C60" s="381"/>
      <c r="D60" s="381"/>
      <c r="E60" s="381"/>
      <c r="F60" s="381"/>
      <c r="G60" s="381"/>
      <c r="H60" s="381"/>
      <c r="I60" s="381"/>
      <c r="J60" s="381"/>
      <c r="K60" s="381"/>
      <c r="L60" s="381"/>
      <c r="M60" s="381"/>
      <c r="N60" s="381"/>
      <c r="O60" s="381"/>
      <c r="P60" s="381"/>
      <c r="Q60" s="381"/>
      <c r="R60" s="381"/>
      <c r="S60" s="381"/>
      <c r="T60" s="381"/>
      <c r="U60" s="381"/>
      <c r="V60" s="381"/>
      <c r="W60" s="381"/>
      <c r="X60" s="381"/>
      <c r="Y60" s="381"/>
      <c r="Z60" s="381"/>
      <c r="AA60" s="381"/>
      <c r="AB60" s="381"/>
    </row>
    <row r="61">
      <c r="A61" s="381"/>
      <c r="B61" s="381"/>
      <c r="C61" s="381"/>
      <c r="D61" s="381"/>
      <c r="E61" s="381"/>
      <c r="F61" s="381"/>
      <c r="G61" s="381"/>
      <c r="H61" s="381"/>
      <c r="I61" s="381"/>
      <c r="J61" s="381"/>
      <c r="K61" s="381"/>
      <c r="L61" s="381"/>
      <c r="M61" s="381"/>
      <c r="N61" s="381"/>
      <c r="O61" s="381"/>
      <c r="P61" s="381"/>
      <c r="Q61" s="381"/>
      <c r="R61" s="381"/>
      <c r="S61" s="381"/>
      <c r="T61" s="381"/>
      <c r="U61" s="381"/>
      <c r="V61" s="381"/>
      <c r="W61" s="381"/>
      <c r="X61" s="381"/>
      <c r="Y61" s="381"/>
      <c r="Z61" s="381"/>
      <c r="AA61" s="381"/>
      <c r="AB61" s="381"/>
    </row>
    <row r="62">
      <c r="A62" s="381"/>
      <c r="B62" s="381"/>
      <c r="C62" s="381"/>
      <c r="D62" s="381"/>
      <c r="E62" s="381"/>
      <c r="F62" s="381"/>
      <c r="G62" s="381"/>
      <c r="H62" s="381"/>
      <c r="I62" s="381"/>
      <c r="J62" s="381"/>
      <c r="K62" s="381"/>
      <c r="L62" s="381"/>
      <c r="M62" s="381"/>
      <c r="N62" s="381"/>
      <c r="O62" s="381"/>
      <c r="P62" s="381"/>
      <c r="Q62" s="381"/>
      <c r="R62" s="381"/>
      <c r="S62" s="381"/>
      <c r="T62" s="381"/>
      <c r="U62" s="381"/>
      <c r="V62" s="381"/>
      <c r="W62" s="381"/>
      <c r="X62" s="381"/>
      <c r="Y62" s="381"/>
      <c r="Z62" s="381"/>
      <c r="AA62" s="381"/>
      <c r="AB62" s="381"/>
    </row>
    <row r="63">
      <c r="A63" s="381"/>
      <c r="B63" s="381"/>
      <c r="C63" s="381"/>
      <c r="D63" s="381"/>
      <c r="E63" s="381"/>
      <c r="F63" s="381"/>
      <c r="G63" s="381"/>
      <c r="H63" s="381"/>
      <c r="I63" s="381"/>
      <c r="J63" s="381"/>
      <c r="K63" s="381"/>
      <c r="L63" s="381"/>
      <c r="M63" s="381"/>
      <c r="N63" s="381"/>
      <c r="O63" s="381"/>
      <c r="P63" s="381"/>
      <c r="Q63" s="381"/>
      <c r="R63" s="381"/>
      <c r="S63" s="381"/>
      <c r="T63" s="381"/>
      <c r="U63" s="381"/>
      <c r="V63" s="381"/>
      <c r="W63" s="381"/>
      <c r="X63" s="381"/>
      <c r="Y63" s="381"/>
      <c r="Z63" s="381"/>
      <c r="AA63" s="381"/>
      <c r="AB63" s="381"/>
    </row>
    <row r="64">
      <c r="A64" s="381"/>
      <c r="B64" s="381"/>
      <c r="C64" s="381"/>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row>
    <row r="65">
      <c r="A65" s="381"/>
      <c r="B65" s="381"/>
      <c r="C65" s="381"/>
      <c r="D65" s="381"/>
      <c r="E65" s="381"/>
      <c r="F65" s="381"/>
      <c r="G65" s="381"/>
      <c r="H65" s="381"/>
      <c r="I65" s="381"/>
      <c r="J65" s="381"/>
      <c r="K65" s="381"/>
      <c r="L65" s="381"/>
      <c r="M65" s="381"/>
      <c r="N65" s="381"/>
      <c r="O65" s="381"/>
      <c r="P65" s="381"/>
      <c r="Q65" s="381"/>
      <c r="R65" s="381"/>
      <c r="S65" s="381"/>
      <c r="T65" s="381"/>
      <c r="U65" s="381"/>
      <c r="V65" s="381"/>
      <c r="W65" s="381"/>
      <c r="X65" s="381"/>
      <c r="Y65" s="381"/>
      <c r="Z65" s="381"/>
      <c r="AA65" s="381"/>
      <c r="AB65" s="381"/>
    </row>
    <row r="66">
      <c r="A66" s="381"/>
      <c r="B66" s="381"/>
      <c r="C66" s="381"/>
      <c r="D66" s="381"/>
      <c r="E66" s="381"/>
      <c r="F66" s="381"/>
      <c r="G66" s="381"/>
      <c r="H66" s="381"/>
      <c r="I66" s="381"/>
      <c r="J66" s="381"/>
      <c r="K66" s="381"/>
      <c r="L66" s="381"/>
      <c r="M66" s="381"/>
      <c r="N66" s="381"/>
      <c r="O66" s="381"/>
      <c r="P66" s="381"/>
      <c r="Q66" s="381"/>
      <c r="R66" s="381"/>
      <c r="S66" s="381"/>
      <c r="T66" s="381"/>
      <c r="U66" s="381"/>
      <c r="V66" s="381"/>
      <c r="W66" s="381"/>
      <c r="X66" s="381"/>
      <c r="Y66" s="381"/>
      <c r="Z66" s="381"/>
      <c r="AA66" s="381"/>
      <c r="AB66" s="381"/>
    </row>
    <row r="67">
      <c r="A67" s="381"/>
      <c r="B67" s="381"/>
      <c r="C67" s="381"/>
      <c r="D67" s="381"/>
      <c r="E67" s="381"/>
      <c r="F67" s="381"/>
      <c r="G67" s="381"/>
      <c r="H67" s="381"/>
      <c r="I67" s="381"/>
      <c r="J67" s="381"/>
      <c r="K67" s="381"/>
      <c r="L67" s="381"/>
      <c r="M67" s="381"/>
      <c r="N67" s="381"/>
      <c r="O67" s="381"/>
      <c r="P67" s="381"/>
      <c r="Q67" s="381"/>
      <c r="R67" s="381"/>
      <c r="S67" s="381"/>
      <c r="T67" s="381"/>
      <c r="U67" s="381"/>
      <c r="V67" s="381"/>
      <c r="W67" s="381"/>
      <c r="X67" s="381"/>
      <c r="Y67" s="381"/>
      <c r="Z67" s="381"/>
      <c r="AA67" s="381"/>
      <c r="AB67" s="381"/>
    </row>
    <row r="68">
      <c r="A68" s="381"/>
      <c r="B68" s="381"/>
      <c r="C68" s="381"/>
      <c r="D68" s="381"/>
      <c r="E68" s="381"/>
      <c r="F68" s="381"/>
      <c r="G68" s="381"/>
      <c r="H68" s="381"/>
      <c r="I68" s="381"/>
      <c r="J68" s="381"/>
      <c r="K68" s="381"/>
      <c r="L68" s="381"/>
      <c r="M68" s="381"/>
      <c r="N68" s="381"/>
      <c r="O68" s="381"/>
      <c r="P68" s="381"/>
      <c r="Q68" s="381"/>
      <c r="R68" s="381"/>
      <c r="S68" s="381"/>
      <c r="T68" s="381"/>
      <c r="U68" s="381"/>
      <c r="V68" s="381"/>
      <c r="W68" s="381"/>
      <c r="X68" s="381"/>
      <c r="Y68" s="381"/>
      <c r="Z68" s="381"/>
      <c r="AA68" s="381"/>
      <c r="AB68" s="381"/>
    </row>
    <row r="69">
      <c r="A69" s="381"/>
      <c r="B69" s="381"/>
      <c r="C69" s="381"/>
      <c r="D69" s="381"/>
      <c r="E69" s="381"/>
      <c r="F69" s="381"/>
      <c r="G69" s="381"/>
      <c r="H69" s="381"/>
      <c r="I69" s="381"/>
      <c r="J69" s="381"/>
      <c r="K69" s="381"/>
      <c r="L69" s="381"/>
      <c r="M69" s="381"/>
      <c r="N69" s="381"/>
      <c r="O69" s="381"/>
      <c r="P69" s="381"/>
      <c r="Q69" s="381"/>
      <c r="R69" s="381"/>
      <c r="S69" s="381"/>
      <c r="T69" s="381"/>
      <c r="U69" s="381"/>
      <c r="V69" s="381"/>
      <c r="W69" s="381"/>
      <c r="X69" s="381"/>
      <c r="Y69" s="381"/>
      <c r="Z69" s="381"/>
      <c r="AA69" s="381"/>
      <c r="AB69" s="381"/>
    </row>
    <row r="70">
      <c r="A70" s="381"/>
      <c r="B70" s="381"/>
      <c r="C70" s="381"/>
      <c r="D70" s="381"/>
      <c r="E70" s="381"/>
      <c r="F70" s="381"/>
      <c r="G70" s="381"/>
      <c r="H70" s="381"/>
      <c r="I70" s="381"/>
      <c r="J70" s="381"/>
      <c r="K70" s="381"/>
      <c r="L70" s="381"/>
      <c r="M70" s="381"/>
      <c r="N70" s="381"/>
      <c r="O70" s="381"/>
      <c r="P70" s="381"/>
      <c r="Q70" s="381"/>
      <c r="R70" s="381"/>
      <c r="S70" s="381"/>
      <c r="T70" s="381"/>
      <c r="U70" s="381"/>
      <c r="V70" s="381"/>
      <c r="W70" s="381"/>
      <c r="X70" s="381"/>
      <c r="Y70" s="381"/>
      <c r="Z70" s="381"/>
      <c r="AA70" s="381"/>
      <c r="AB70" s="381"/>
    </row>
    <row r="71">
      <c r="A71" s="381"/>
      <c r="B71" s="381"/>
      <c r="C71" s="381"/>
      <c r="D71" s="381"/>
      <c r="E71" s="381"/>
      <c r="F71" s="381"/>
      <c r="G71" s="381"/>
      <c r="H71" s="381"/>
      <c r="I71" s="381"/>
      <c r="J71" s="381"/>
      <c r="K71" s="381"/>
      <c r="L71" s="381"/>
      <c r="M71" s="381"/>
      <c r="N71" s="381"/>
      <c r="O71" s="381"/>
      <c r="P71" s="381"/>
      <c r="Q71" s="381"/>
      <c r="R71" s="381"/>
      <c r="S71" s="381"/>
      <c r="T71" s="381"/>
      <c r="U71" s="381"/>
      <c r="V71" s="381"/>
      <c r="W71" s="381"/>
      <c r="X71" s="381"/>
      <c r="Y71" s="381"/>
      <c r="Z71" s="381"/>
      <c r="AA71" s="381"/>
      <c r="AB71" s="381"/>
    </row>
    <row r="72">
      <c r="A72" s="381"/>
      <c r="B72" s="381"/>
      <c r="C72" s="381"/>
      <c r="D72" s="381"/>
      <c r="E72" s="381"/>
      <c r="F72" s="381"/>
      <c r="G72" s="381"/>
      <c r="H72" s="381"/>
      <c r="I72" s="381"/>
      <c r="J72" s="381"/>
      <c r="K72" s="381"/>
      <c r="L72" s="381"/>
      <c r="M72" s="381"/>
      <c r="N72" s="381"/>
      <c r="O72" s="381"/>
      <c r="P72" s="381"/>
      <c r="Q72" s="381"/>
      <c r="R72" s="381"/>
      <c r="S72" s="381"/>
      <c r="T72" s="381"/>
      <c r="U72" s="381"/>
      <c r="V72" s="381"/>
      <c r="W72" s="381"/>
      <c r="X72" s="381"/>
      <c r="Y72" s="381"/>
      <c r="Z72" s="381"/>
      <c r="AA72" s="381"/>
      <c r="AB72" s="381"/>
    </row>
    <row r="73">
      <c r="A73" s="381"/>
      <c r="B73" s="381"/>
      <c r="C73" s="381"/>
      <c r="D73" s="381"/>
      <c r="E73" s="381"/>
      <c r="F73" s="381"/>
      <c r="G73" s="381"/>
      <c r="H73" s="381"/>
      <c r="I73" s="381"/>
      <c r="J73" s="381"/>
      <c r="K73" s="381"/>
      <c r="L73" s="381"/>
      <c r="M73" s="381"/>
      <c r="N73" s="381"/>
      <c r="O73" s="381"/>
      <c r="P73" s="381"/>
      <c r="Q73" s="381"/>
      <c r="R73" s="381"/>
      <c r="S73" s="381"/>
      <c r="T73" s="381"/>
      <c r="U73" s="381"/>
      <c r="V73" s="381"/>
      <c r="W73" s="381"/>
      <c r="X73" s="381"/>
      <c r="Y73" s="381"/>
      <c r="Z73" s="381"/>
      <c r="AA73" s="381"/>
      <c r="AB73" s="381"/>
    </row>
    <row r="74">
      <c r="A74" s="381"/>
      <c r="B74" s="381"/>
      <c r="C74" s="381"/>
      <c r="D74" s="381"/>
      <c r="E74" s="381"/>
      <c r="F74" s="381"/>
      <c r="G74" s="381"/>
      <c r="H74" s="381"/>
      <c r="I74" s="381"/>
      <c r="J74" s="381"/>
      <c r="K74" s="381"/>
      <c r="L74" s="381"/>
      <c r="M74" s="381"/>
      <c r="N74" s="381"/>
      <c r="O74" s="381"/>
      <c r="P74" s="381"/>
      <c r="Q74" s="381"/>
      <c r="R74" s="381"/>
      <c r="S74" s="381"/>
      <c r="T74" s="381"/>
      <c r="U74" s="381"/>
      <c r="V74" s="381"/>
      <c r="W74" s="381"/>
      <c r="X74" s="381"/>
      <c r="Y74" s="381"/>
      <c r="Z74" s="381"/>
      <c r="AA74" s="381"/>
      <c r="AB74" s="381"/>
    </row>
    <row r="75">
      <c r="A75" s="381"/>
      <c r="B75" s="381"/>
      <c r="C75" s="381"/>
      <c r="D75" s="381"/>
      <c r="E75" s="381"/>
      <c r="F75" s="381"/>
      <c r="G75" s="381"/>
      <c r="H75" s="381"/>
      <c r="I75" s="381"/>
      <c r="J75" s="381"/>
      <c r="K75" s="381"/>
      <c r="L75" s="381"/>
      <c r="M75" s="381"/>
      <c r="N75" s="381"/>
      <c r="O75" s="381"/>
      <c r="P75" s="381"/>
      <c r="Q75" s="381"/>
      <c r="R75" s="381"/>
      <c r="S75" s="381"/>
      <c r="T75" s="381"/>
      <c r="U75" s="381"/>
      <c r="V75" s="381"/>
      <c r="W75" s="381"/>
      <c r="X75" s="381"/>
      <c r="Y75" s="381"/>
      <c r="Z75" s="381"/>
      <c r="AA75" s="381"/>
      <c r="AB75" s="381"/>
    </row>
    <row r="76">
      <c r="A76" s="381"/>
      <c r="B76" s="381"/>
      <c r="C76" s="381"/>
      <c r="D76" s="381"/>
      <c r="E76" s="381"/>
      <c r="F76" s="381"/>
      <c r="G76" s="381"/>
      <c r="H76" s="381"/>
      <c r="I76" s="381"/>
      <c r="J76" s="381"/>
      <c r="K76" s="381"/>
      <c r="L76" s="381"/>
      <c r="M76" s="381"/>
      <c r="N76" s="381"/>
      <c r="O76" s="381"/>
      <c r="P76" s="381"/>
      <c r="Q76" s="381"/>
      <c r="R76" s="381"/>
      <c r="S76" s="381"/>
      <c r="T76" s="381"/>
      <c r="U76" s="381"/>
      <c r="V76" s="381"/>
      <c r="W76" s="381"/>
      <c r="X76" s="381"/>
      <c r="Y76" s="381"/>
      <c r="Z76" s="381"/>
      <c r="AA76" s="381"/>
      <c r="AB76" s="381"/>
    </row>
    <row r="77">
      <c r="A77" s="381"/>
      <c r="B77" s="381"/>
      <c r="C77" s="381"/>
      <c r="D77" s="381"/>
      <c r="E77" s="381"/>
      <c r="F77" s="381"/>
      <c r="G77" s="381"/>
      <c r="H77" s="381"/>
      <c r="I77" s="381"/>
      <c r="J77" s="381"/>
      <c r="K77" s="381"/>
      <c r="L77" s="381"/>
      <c r="M77" s="381"/>
      <c r="N77" s="381"/>
      <c r="O77" s="381"/>
      <c r="P77" s="381"/>
      <c r="Q77" s="381"/>
      <c r="R77" s="381"/>
      <c r="S77" s="381"/>
      <c r="T77" s="381"/>
      <c r="U77" s="381"/>
      <c r="V77" s="381"/>
      <c r="W77" s="381"/>
      <c r="X77" s="381"/>
      <c r="Y77" s="381"/>
      <c r="Z77" s="381"/>
      <c r="AA77" s="381"/>
      <c r="AB77" s="381"/>
    </row>
    <row r="78">
      <c r="A78" s="381"/>
      <c r="B78" s="381"/>
      <c r="C78" s="381"/>
      <c r="D78" s="381"/>
      <c r="E78" s="381"/>
      <c r="F78" s="381"/>
      <c r="G78" s="381"/>
      <c r="H78" s="381"/>
      <c r="I78" s="381"/>
      <c r="J78" s="381"/>
      <c r="K78" s="381"/>
      <c r="L78" s="381"/>
      <c r="M78" s="381"/>
      <c r="N78" s="381"/>
      <c r="O78" s="381"/>
      <c r="P78" s="381"/>
      <c r="Q78" s="381"/>
      <c r="R78" s="381"/>
      <c r="S78" s="381"/>
      <c r="T78" s="381"/>
      <c r="U78" s="381"/>
      <c r="V78" s="381"/>
      <c r="W78" s="381"/>
      <c r="X78" s="381"/>
      <c r="Y78" s="381"/>
      <c r="Z78" s="381"/>
      <c r="AA78" s="381"/>
      <c r="AB78" s="381"/>
    </row>
    <row r="79">
      <c r="A79" s="381"/>
      <c r="B79" s="381"/>
      <c r="C79" s="381"/>
      <c r="D79" s="381"/>
      <c r="E79" s="381"/>
      <c r="F79" s="381"/>
      <c r="G79" s="381"/>
      <c r="H79" s="381"/>
      <c r="I79" s="381"/>
      <c r="J79" s="381"/>
      <c r="K79" s="381"/>
      <c r="L79" s="381"/>
      <c r="M79" s="381"/>
      <c r="N79" s="381"/>
      <c r="O79" s="381"/>
      <c r="P79" s="381"/>
      <c r="Q79" s="381"/>
      <c r="R79" s="381"/>
      <c r="S79" s="381"/>
      <c r="T79" s="381"/>
      <c r="U79" s="381"/>
      <c r="V79" s="381"/>
      <c r="W79" s="381"/>
      <c r="X79" s="381"/>
      <c r="Y79" s="381"/>
      <c r="Z79" s="381"/>
      <c r="AA79" s="381"/>
      <c r="AB79" s="381"/>
    </row>
    <row r="80">
      <c r="A80" s="381"/>
      <c r="B80" s="381"/>
      <c r="C80" s="381"/>
      <c r="D80" s="381"/>
      <c r="E80" s="381"/>
      <c r="F80" s="381"/>
      <c r="G80" s="381"/>
      <c r="H80" s="381"/>
      <c r="I80" s="381"/>
      <c r="J80" s="381"/>
      <c r="K80" s="381"/>
      <c r="L80" s="381"/>
      <c r="M80" s="381"/>
      <c r="N80" s="381"/>
      <c r="O80" s="381"/>
      <c r="P80" s="381"/>
      <c r="Q80" s="381"/>
      <c r="R80" s="381"/>
      <c r="S80" s="381"/>
      <c r="T80" s="381"/>
      <c r="U80" s="381"/>
      <c r="V80" s="381"/>
      <c r="W80" s="381"/>
      <c r="X80" s="381"/>
      <c r="Y80" s="381"/>
      <c r="Z80" s="381"/>
      <c r="AA80" s="381"/>
      <c r="AB80" s="381"/>
    </row>
    <row r="81">
      <c r="A81" s="381"/>
      <c r="B81" s="381"/>
      <c r="C81" s="381"/>
      <c r="D81" s="381"/>
      <c r="E81" s="381"/>
      <c r="F81" s="381"/>
      <c r="G81" s="381"/>
      <c r="H81" s="381"/>
      <c r="I81" s="381"/>
      <c r="J81" s="381"/>
      <c r="K81" s="381"/>
      <c r="L81" s="381"/>
      <c r="M81" s="381"/>
      <c r="N81" s="381"/>
      <c r="O81" s="381"/>
      <c r="P81" s="381"/>
      <c r="Q81" s="381"/>
      <c r="R81" s="381"/>
      <c r="S81" s="381"/>
      <c r="T81" s="381"/>
      <c r="U81" s="381"/>
      <c r="V81" s="381"/>
      <c r="W81" s="381"/>
      <c r="X81" s="381"/>
      <c r="Y81" s="381"/>
      <c r="Z81" s="381"/>
      <c r="AA81" s="381"/>
      <c r="AB81" s="381"/>
    </row>
    <row r="82">
      <c r="A82" s="381"/>
      <c r="B82" s="381"/>
      <c r="C82" s="381"/>
      <c r="D82" s="381"/>
      <c r="E82" s="381"/>
      <c r="F82" s="381"/>
      <c r="G82" s="381"/>
      <c r="H82" s="381"/>
      <c r="I82" s="381"/>
      <c r="J82" s="381"/>
      <c r="K82" s="381"/>
      <c r="L82" s="381"/>
      <c r="M82" s="381"/>
      <c r="N82" s="381"/>
      <c r="O82" s="381"/>
      <c r="P82" s="381"/>
      <c r="Q82" s="381"/>
      <c r="R82" s="381"/>
      <c r="S82" s="381"/>
      <c r="T82" s="381"/>
      <c r="U82" s="381"/>
      <c r="V82" s="381"/>
      <c r="W82" s="381"/>
      <c r="X82" s="381"/>
      <c r="Y82" s="381"/>
      <c r="Z82" s="381"/>
      <c r="AA82" s="381"/>
      <c r="AB82" s="381"/>
    </row>
    <row r="83">
      <c r="A83" s="381"/>
      <c r="B83" s="381"/>
      <c r="C83" s="381"/>
      <c r="D83" s="381"/>
      <c r="E83" s="381"/>
      <c r="F83" s="381"/>
      <c r="G83" s="381"/>
      <c r="H83" s="381"/>
      <c r="I83" s="381"/>
      <c r="J83" s="381"/>
      <c r="K83" s="381"/>
      <c r="L83" s="381"/>
      <c r="M83" s="381"/>
      <c r="N83" s="381"/>
      <c r="O83" s="381"/>
      <c r="P83" s="381"/>
      <c r="Q83" s="381"/>
      <c r="R83" s="381"/>
      <c r="S83" s="381"/>
      <c r="T83" s="381"/>
      <c r="U83" s="381"/>
      <c r="V83" s="381"/>
      <c r="W83" s="381"/>
      <c r="X83" s="381"/>
      <c r="Y83" s="381"/>
      <c r="Z83" s="381"/>
      <c r="AA83" s="381"/>
      <c r="AB83" s="381"/>
    </row>
    <row r="84">
      <c r="A84" s="381"/>
      <c r="B84" s="381"/>
      <c r="C84" s="381"/>
      <c r="D84" s="381"/>
      <c r="E84" s="381"/>
      <c r="F84" s="381"/>
      <c r="G84" s="381"/>
      <c r="H84" s="381"/>
      <c r="I84" s="381"/>
      <c r="J84" s="381"/>
      <c r="K84" s="381"/>
      <c r="L84" s="381"/>
      <c r="M84" s="381"/>
      <c r="N84" s="381"/>
      <c r="O84" s="381"/>
      <c r="P84" s="381"/>
      <c r="Q84" s="381"/>
      <c r="R84" s="381"/>
      <c r="S84" s="381"/>
      <c r="T84" s="381"/>
      <c r="U84" s="381"/>
      <c r="V84" s="381"/>
      <c r="W84" s="381"/>
      <c r="X84" s="381"/>
      <c r="Y84" s="381"/>
      <c r="Z84" s="381"/>
      <c r="AA84" s="381"/>
      <c r="AB84" s="381"/>
    </row>
    <row r="85">
      <c r="A85" s="381"/>
      <c r="B85" s="381"/>
      <c r="C85" s="381"/>
      <c r="D85" s="381"/>
      <c r="E85" s="381"/>
      <c r="F85" s="381"/>
      <c r="G85" s="381"/>
      <c r="H85" s="381"/>
      <c r="I85" s="381"/>
      <c r="J85" s="381"/>
      <c r="K85" s="381"/>
      <c r="L85" s="381"/>
      <c r="M85" s="381"/>
      <c r="N85" s="381"/>
      <c r="O85" s="381"/>
      <c r="P85" s="381"/>
      <c r="Q85" s="381"/>
      <c r="R85" s="381"/>
      <c r="S85" s="381"/>
      <c r="T85" s="381"/>
      <c r="U85" s="381"/>
      <c r="V85" s="381"/>
      <c r="W85" s="381"/>
      <c r="X85" s="381"/>
      <c r="Y85" s="381"/>
      <c r="Z85" s="381"/>
      <c r="AA85" s="381"/>
      <c r="AB85" s="381"/>
    </row>
    <row r="86">
      <c r="A86" s="381"/>
      <c r="B86" s="381"/>
      <c r="C86" s="381"/>
      <c r="D86" s="381"/>
      <c r="E86" s="381"/>
      <c r="F86" s="381"/>
      <c r="G86" s="381"/>
      <c r="H86" s="381"/>
      <c r="I86" s="381"/>
      <c r="J86" s="381"/>
      <c r="K86" s="381"/>
      <c r="L86" s="381"/>
      <c r="M86" s="381"/>
      <c r="N86" s="381"/>
      <c r="O86" s="381"/>
      <c r="P86" s="381"/>
      <c r="Q86" s="381"/>
      <c r="R86" s="381"/>
      <c r="S86" s="381"/>
      <c r="T86" s="381"/>
      <c r="U86" s="381"/>
      <c r="V86" s="381"/>
      <c r="W86" s="381"/>
      <c r="X86" s="381"/>
      <c r="Y86" s="381"/>
      <c r="Z86" s="381"/>
      <c r="AA86" s="381"/>
      <c r="AB86" s="381"/>
    </row>
    <row r="87">
      <c r="A87" s="381"/>
      <c r="B87" s="381"/>
      <c r="C87" s="381"/>
      <c r="D87" s="381"/>
      <c r="E87" s="381"/>
      <c r="F87" s="381"/>
      <c r="G87" s="381"/>
      <c r="H87" s="381"/>
      <c r="I87" s="381"/>
      <c r="J87" s="381"/>
      <c r="K87" s="381"/>
      <c r="L87" s="381"/>
      <c r="M87" s="381"/>
      <c r="N87" s="381"/>
      <c r="O87" s="381"/>
      <c r="P87" s="381"/>
      <c r="Q87" s="381"/>
      <c r="R87" s="381"/>
      <c r="S87" s="381"/>
      <c r="T87" s="381"/>
      <c r="U87" s="381"/>
      <c r="V87" s="381"/>
      <c r="W87" s="381"/>
      <c r="X87" s="381"/>
      <c r="Y87" s="381"/>
      <c r="Z87" s="381"/>
      <c r="AA87" s="381"/>
      <c r="AB87" s="381"/>
    </row>
    <row r="88">
      <c r="A88" s="381"/>
      <c r="B88" s="381"/>
      <c r="C88" s="381"/>
      <c r="D88" s="381"/>
      <c r="E88" s="381"/>
      <c r="F88" s="381"/>
      <c r="G88" s="381"/>
      <c r="H88" s="381"/>
      <c r="I88" s="381"/>
      <c r="J88" s="381"/>
      <c r="K88" s="381"/>
      <c r="L88" s="381"/>
      <c r="M88" s="381"/>
      <c r="N88" s="381"/>
      <c r="O88" s="381"/>
      <c r="P88" s="381"/>
      <c r="Q88" s="381"/>
      <c r="R88" s="381"/>
      <c r="S88" s="381"/>
      <c r="T88" s="381"/>
      <c r="U88" s="381"/>
      <c r="V88" s="381"/>
      <c r="W88" s="381"/>
      <c r="X88" s="381"/>
      <c r="Y88" s="381"/>
      <c r="Z88" s="381"/>
      <c r="AA88" s="381"/>
      <c r="AB88" s="381"/>
    </row>
    <row r="89">
      <c r="A89" s="381"/>
      <c r="B89" s="381"/>
      <c r="C89" s="381"/>
      <c r="D89" s="381"/>
      <c r="E89" s="381"/>
      <c r="F89" s="381"/>
      <c r="G89" s="381"/>
      <c r="H89" s="381"/>
      <c r="I89" s="381"/>
      <c r="J89" s="381"/>
      <c r="K89" s="381"/>
      <c r="L89" s="381"/>
      <c r="M89" s="381"/>
      <c r="N89" s="381"/>
      <c r="O89" s="381"/>
      <c r="P89" s="381"/>
      <c r="Q89" s="381"/>
      <c r="R89" s="381"/>
      <c r="S89" s="381"/>
      <c r="T89" s="381"/>
      <c r="U89" s="381"/>
      <c r="V89" s="381"/>
      <c r="W89" s="381"/>
      <c r="X89" s="381"/>
      <c r="Y89" s="381"/>
      <c r="Z89" s="381"/>
      <c r="AA89" s="381"/>
      <c r="AB89" s="381"/>
    </row>
    <row r="90">
      <c r="A90" s="381"/>
      <c r="B90" s="381"/>
      <c r="C90" s="381"/>
      <c r="D90" s="381"/>
      <c r="E90" s="381"/>
      <c r="F90" s="381"/>
      <c r="G90" s="381"/>
      <c r="H90" s="381"/>
      <c r="I90" s="381"/>
      <c r="J90" s="381"/>
      <c r="K90" s="381"/>
      <c r="L90" s="381"/>
      <c r="M90" s="381"/>
      <c r="N90" s="381"/>
      <c r="O90" s="381"/>
      <c r="P90" s="381"/>
      <c r="Q90" s="381"/>
      <c r="R90" s="381"/>
      <c r="S90" s="381"/>
      <c r="T90" s="381"/>
      <c r="U90" s="381"/>
      <c r="V90" s="381"/>
      <c r="W90" s="381"/>
      <c r="X90" s="381"/>
      <c r="Y90" s="381"/>
      <c r="Z90" s="381"/>
      <c r="AA90" s="381"/>
      <c r="AB90" s="381"/>
    </row>
    <row r="91">
      <c r="A91" s="381"/>
      <c r="B91" s="381"/>
      <c r="C91" s="381"/>
      <c r="D91" s="381"/>
      <c r="E91" s="381"/>
      <c r="F91" s="381"/>
      <c r="G91" s="381"/>
      <c r="H91" s="381"/>
      <c r="I91" s="381"/>
      <c r="J91" s="381"/>
      <c r="K91" s="381"/>
      <c r="L91" s="381"/>
      <c r="M91" s="381"/>
      <c r="N91" s="381"/>
      <c r="O91" s="381"/>
      <c r="P91" s="381"/>
      <c r="Q91" s="381"/>
      <c r="R91" s="381"/>
      <c r="S91" s="381"/>
      <c r="T91" s="381"/>
      <c r="U91" s="381"/>
      <c r="V91" s="381"/>
      <c r="W91" s="381"/>
      <c r="X91" s="381"/>
      <c r="Y91" s="381"/>
      <c r="Z91" s="381"/>
      <c r="AA91" s="381"/>
      <c r="AB91" s="381"/>
    </row>
    <row r="92">
      <c r="A92" s="381"/>
      <c r="B92" s="381"/>
      <c r="C92" s="381"/>
      <c r="D92" s="381"/>
      <c r="E92" s="381"/>
      <c r="F92" s="381"/>
      <c r="G92" s="381"/>
      <c r="H92" s="381"/>
      <c r="I92" s="381"/>
      <c r="J92" s="381"/>
      <c r="K92" s="381"/>
      <c r="L92" s="381"/>
      <c r="M92" s="381"/>
      <c r="N92" s="381"/>
      <c r="O92" s="381"/>
      <c r="P92" s="381"/>
      <c r="Q92" s="381"/>
      <c r="R92" s="381"/>
      <c r="S92" s="381"/>
      <c r="T92" s="381"/>
      <c r="U92" s="381"/>
      <c r="V92" s="381"/>
      <c r="W92" s="381"/>
      <c r="X92" s="381"/>
      <c r="Y92" s="381"/>
      <c r="Z92" s="381"/>
      <c r="AA92" s="381"/>
      <c r="AB92" s="381"/>
    </row>
    <row r="93">
      <c r="A93" s="381"/>
      <c r="B93" s="381"/>
      <c r="C93" s="381"/>
      <c r="D93" s="381"/>
      <c r="E93" s="381"/>
      <c r="F93" s="381"/>
      <c r="G93" s="381"/>
      <c r="H93" s="381"/>
      <c r="I93" s="381"/>
      <c r="J93" s="381"/>
      <c r="K93" s="381"/>
      <c r="L93" s="381"/>
      <c r="M93" s="381"/>
      <c r="N93" s="381"/>
      <c r="O93" s="381"/>
      <c r="P93" s="381"/>
      <c r="Q93" s="381"/>
      <c r="R93" s="381"/>
      <c r="S93" s="381"/>
      <c r="T93" s="381"/>
      <c r="U93" s="381"/>
      <c r="V93" s="381"/>
      <c r="W93" s="381"/>
      <c r="X93" s="381"/>
      <c r="Y93" s="381"/>
      <c r="Z93" s="381"/>
      <c r="AA93" s="381"/>
      <c r="AB93" s="381"/>
    </row>
    <row r="94">
      <c r="A94" s="381"/>
      <c r="B94" s="381"/>
      <c r="C94" s="381"/>
      <c r="D94" s="381"/>
      <c r="E94" s="381"/>
      <c r="F94" s="381"/>
      <c r="G94" s="381"/>
      <c r="H94" s="381"/>
      <c r="I94" s="381"/>
      <c r="J94" s="381"/>
      <c r="K94" s="381"/>
      <c r="L94" s="381"/>
      <c r="M94" s="381"/>
      <c r="N94" s="381"/>
      <c r="O94" s="381"/>
      <c r="P94" s="381"/>
      <c r="Q94" s="381"/>
      <c r="R94" s="381"/>
      <c r="S94" s="381"/>
      <c r="T94" s="381"/>
      <c r="U94" s="381"/>
      <c r="V94" s="381"/>
      <c r="W94" s="381"/>
      <c r="X94" s="381"/>
      <c r="Y94" s="381"/>
      <c r="Z94" s="381"/>
      <c r="AA94" s="381"/>
      <c r="AB94" s="381"/>
    </row>
    <row r="95">
      <c r="A95" s="381"/>
      <c r="B95" s="381"/>
      <c r="C95" s="381"/>
      <c r="D95" s="381"/>
      <c r="E95" s="381"/>
      <c r="F95" s="381"/>
      <c r="G95" s="381"/>
      <c r="H95" s="381"/>
      <c r="I95" s="381"/>
      <c r="J95" s="381"/>
      <c r="K95" s="381"/>
      <c r="L95" s="381"/>
      <c r="M95" s="381"/>
      <c r="N95" s="381"/>
      <c r="O95" s="381"/>
      <c r="P95" s="381"/>
      <c r="Q95" s="381"/>
      <c r="R95" s="381"/>
      <c r="S95" s="381"/>
      <c r="T95" s="381"/>
      <c r="U95" s="381"/>
      <c r="V95" s="381"/>
      <c r="W95" s="381"/>
      <c r="X95" s="381"/>
      <c r="Y95" s="381"/>
      <c r="Z95" s="381"/>
      <c r="AA95" s="381"/>
      <c r="AB95" s="381"/>
    </row>
    <row r="96">
      <c r="A96" s="381"/>
      <c r="B96" s="381"/>
      <c r="C96" s="381"/>
      <c r="D96" s="381"/>
      <c r="E96" s="381"/>
      <c r="F96" s="381"/>
      <c r="G96" s="381"/>
      <c r="H96" s="381"/>
      <c r="I96" s="381"/>
      <c r="J96" s="381"/>
      <c r="K96" s="381"/>
      <c r="L96" s="381"/>
      <c r="M96" s="381"/>
      <c r="N96" s="381"/>
      <c r="O96" s="381"/>
      <c r="P96" s="381"/>
      <c r="Q96" s="381"/>
      <c r="R96" s="381"/>
      <c r="S96" s="381"/>
      <c r="T96" s="381"/>
      <c r="U96" s="381"/>
      <c r="V96" s="381"/>
      <c r="W96" s="381"/>
      <c r="X96" s="381"/>
      <c r="Y96" s="381"/>
      <c r="Z96" s="381"/>
      <c r="AA96" s="381"/>
      <c r="AB96" s="381"/>
    </row>
    <row r="97">
      <c r="A97" s="381"/>
      <c r="B97" s="381"/>
      <c r="C97" s="381"/>
      <c r="D97" s="381"/>
      <c r="E97" s="381"/>
      <c r="F97" s="381"/>
      <c r="G97" s="381"/>
      <c r="H97" s="381"/>
      <c r="I97" s="381"/>
      <c r="J97" s="381"/>
      <c r="K97" s="381"/>
      <c r="L97" s="381"/>
      <c r="M97" s="381"/>
      <c r="N97" s="381"/>
      <c r="O97" s="381"/>
      <c r="P97" s="381"/>
      <c r="Q97" s="381"/>
      <c r="R97" s="381"/>
      <c r="S97" s="381"/>
      <c r="T97" s="381"/>
      <c r="U97" s="381"/>
      <c r="V97" s="381"/>
      <c r="W97" s="381"/>
      <c r="X97" s="381"/>
      <c r="Y97" s="381"/>
      <c r="Z97" s="381"/>
      <c r="AA97" s="381"/>
      <c r="AB97" s="381"/>
    </row>
    <row r="98">
      <c r="A98" s="381"/>
      <c r="B98" s="381"/>
      <c r="C98" s="381"/>
      <c r="D98" s="381"/>
      <c r="E98" s="381"/>
      <c r="F98" s="381"/>
      <c r="G98" s="381"/>
      <c r="H98" s="381"/>
      <c r="I98" s="381"/>
      <c r="J98" s="381"/>
      <c r="K98" s="381"/>
      <c r="L98" s="381"/>
      <c r="M98" s="381"/>
      <c r="N98" s="381"/>
      <c r="O98" s="381"/>
      <c r="P98" s="381"/>
      <c r="Q98" s="381"/>
      <c r="R98" s="381"/>
      <c r="S98" s="381"/>
      <c r="T98" s="381"/>
      <c r="U98" s="381"/>
      <c r="V98" s="381"/>
      <c r="W98" s="381"/>
      <c r="X98" s="381"/>
      <c r="Y98" s="381"/>
      <c r="Z98" s="381"/>
      <c r="AA98" s="381"/>
      <c r="AB98" s="381"/>
    </row>
    <row r="99">
      <c r="A99" s="381"/>
      <c r="B99" s="381"/>
      <c r="C99" s="381"/>
      <c r="D99" s="381"/>
      <c r="E99" s="381"/>
      <c r="F99" s="381"/>
      <c r="G99" s="381"/>
      <c r="H99" s="381"/>
      <c r="I99" s="381"/>
      <c r="J99" s="381"/>
      <c r="K99" s="381"/>
      <c r="L99" s="381"/>
      <c r="M99" s="381"/>
      <c r="N99" s="381"/>
      <c r="O99" s="381"/>
      <c r="P99" s="381"/>
      <c r="Q99" s="381"/>
      <c r="R99" s="381"/>
      <c r="S99" s="381"/>
      <c r="T99" s="381"/>
      <c r="U99" s="381"/>
      <c r="V99" s="381"/>
      <c r="W99" s="381"/>
      <c r="X99" s="381"/>
      <c r="Y99" s="381"/>
      <c r="Z99" s="381"/>
      <c r="AA99" s="381"/>
      <c r="AB99" s="381"/>
    </row>
    <row r="100">
      <c r="A100" s="381"/>
      <c r="B100" s="381"/>
      <c r="C100" s="381"/>
      <c r="D100" s="381"/>
      <c r="E100" s="381"/>
      <c r="F100" s="381"/>
      <c r="G100" s="381"/>
      <c r="H100" s="381"/>
      <c r="I100" s="381"/>
      <c r="J100" s="381"/>
      <c r="K100" s="381"/>
      <c r="L100" s="381"/>
      <c r="M100" s="381"/>
      <c r="N100" s="381"/>
      <c r="O100" s="381"/>
      <c r="P100" s="381"/>
      <c r="Q100" s="381"/>
      <c r="R100" s="381"/>
      <c r="S100" s="381"/>
      <c r="T100" s="381"/>
      <c r="U100" s="381"/>
      <c r="V100" s="381"/>
      <c r="W100" s="381"/>
      <c r="X100" s="381"/>
      <c r="Y100" s="381"/>
      <c r="Z100" s="381"/>
      <c r="AA100" s="381"/>
      <c r="AB100" s="381"/>
    </row>
    <row r="101">
      <c r="A101" s="381"/>
      <c r="B101" s="381"/>
      <c r="C101" s="381"/>
      <c r="D101" s="381"/>
      <c r="E101" s="381"/>
      <c r="F101" s="381"/>
      <c r="G101" s="381"/>
      <c r="H101" s="381"/>
      <c r="I101" s="381"/>
      <c r="J101" s="381"/>
      <c r="K101" s="381"/>
      <c r="L101" s="381"/>
      <c r="M101" s="381"/>
      <c r="N101" s="381"/>
      <c r="O101" s="381"/>
      <c r="P101" s="381"/>
      <c r="Q101" s="381"/>
      <c r="R101" s="381"/>
      <c r="S101" s="381"/>
      <c r="T101" s="381"/>
      <c r="U101" s="381"/>
      <c r="V101" s="381"/>
      <c r="W101" s="381"/>
      <c r="X101" s="381"/>
      <c r="Y101" s="381"/>
      <c r="Z101" s="381"/>
      <c r="AA101" s="381"/>
      <c r="AB101" s="381"/>
    </row>
    <row r="102">
      <c r="A102" s="381"/>
      <c r="B102" s="381"/>
      <c r="C102" s="381"/>
      <c r="D102" s="381"/>
      <c r="E102" s="381"/>
      <c r="F102" s="381"/>
      <c r="G102" s="381"/>
      <c r="H102" s="381"/>
      <c r="I102" s="381"/>
      <c r="J102" s="381"/>
      <c r="K102" s="381"/>
      <c r="L102" s="381"/>
      <c r="M102" s="381"/>
      <c r="N102" s="381"/>
      <c r="O102" s="381"/>
      <c r="P102" s="381"/>
      <c r="Q102" s="381"/>
      <c r="R102" s="381"/>
      <c r="S102" s="381"/>
      <c r="T102" s="381"/>
      <c r="U102" s="381"/>
      <c r="V102" s="381"/>
      <c r="W102" s="381"/>
      <c r="X102" s="381"/>
      <c r="Y102" s="381"/>
      <c r="Z102" s="381"/>
      <c r="AA102" s="381"/>
      <c r="AB102" s="381"/>
    </row>
    <row r="103">
      <c r="A103" s="381"/>
      <c r="B103" s="381"/>
      <c r="C103" s="381"/>
      <c r="D103" s="381"/>
      <c r="E103" s="381"/>
      <c r="F103" s="381"/>
      <c r="G103" s="381"/>
      <c r="H103" s="381"/>
      <c r="I103" s="381"/>
      <c r="J103" s="381"/>
      <c r="K103" s="381"/>
      <c r="L103" s="381"/>
      <c r="M103" s="381"/>
      <c r="N103" s="381"/>
      <c r="O103" s="381"/>
      <c r="P103" s="381"/>
      <c r="Q103" s="381"/>
      <c r="R103" s="381"/>
      <c r="S103" s="381"/>
      <c r="T103" s="381"/>
      <c r="U103" s="381"/>
      <c r="V103" s="381"/>
      <c r="W103" s="381"/>
      <c r="X103" s="381"/>
      <c r="Y103" s="381"/>
      <c r="Z103" s="381"/>
      <c r="AA103" s="381"/>
      <c r="AB103" s="381"/>
    </row>
    <row r="104">
      <c r="A104" s="381"/>
      <c r="B104" s="381"/>
      <c r="C104" s="381"/>
      <c r="D104" s="381"/>
      <c r="E104" s="381"/>
      <c r="F104" s="381"/>
      <c r="G104" s="381"/>
      <c r="H104" s="381"/>
      <c r="I104" s="381"/>
      <c r="J104" s="381"/>
      <c r="K104" s="381"/>
      <c r="L104" s="381"/>
      <c r="M104" s="381"/>
      <c r="N104" s="381"/>
      <c r="O104" s="381"/>
      <c r="P104" s="381"/>
      <c r="Q104" s="381"/>
      <c r="R104" s="381"/>
      <c r="S104" s="381"/>
      <c r="T104" s="381"/>
      <c r="U104" s="381"/>
      <c r="V104" s="381"/>
      <c r="W104" s="381"/>
      <c r="X104" s="381"/>
      <c r="Y104" s="381"/>
      <c r="Z104" s="381"/>
      <c r="AA104" s="381"/>
      <c r="AB104" s="381"/>
    </row>
    <row r="105">
      <c r="A105" s="381"/>
      <c r="B105" s="381"/>
      <c r="C105" s="381"/>
      <c r="D105" s="381"/>
      <c r="E105" s="381"/>
      <c r="F105" s="381"/>
      <c r="G105" s="381"/>
      <c r="H105" s="381"/>
      <c r="I105" s="381"/>
      <c r="J105" s="381"/>
      <c r="K105" s="381"/>
      <c r="L105" s="381"/>
      <c r="M105" s="381"/>
      <c r="N105" s="381"/>
      <c r="O105" s="381"/>
      <c r="P105" s="381"/>
      <c r="Q105" s="381"/>
      <c r="R105" s="381"/>
      <c r="S105" s="381"/>
      <c r="T105" s="381"/>
      <c r="U105" s="381"/>
      <c r="V105" s="381"/>
      <c r="W105" s="381"/>
      <c r="X105" s="381"/>
      <c r="Y105" s="381"/>
      <c r="Z105" s="381"/>
      <c r="AA105" s="381"/>
      <c r="AB105" s="381"/>
    </row>
    <row r="106">
      <c r="A106" s="381"/>
      <c r="B106" s="381"/>
      <c r="C106" s="381"/>
      <c r="D106" s="381"/>
      <c r="E106" s="381"/>
      <c r="F106" s="381"/>
      <c r="G106" s="381"/>
      <c r="H106" s="381"/>
      <c r="I106" s="381"/>
      <c r="J106" s="381"/>
      <c r="K106" s="381"/>
      <c r="L106" s="381"/>
      <c r="M106" s="381"/>
      <c r="N106" s="381"/>
      <c r="O106" s="381"/>
      <c r="P106" s="381"/>
      <c r="Q106" s="381"/>
      <c r="R106" s="381"/>
      <c r="S106" s="381"/>
      <c r="T106" s="381"/>
      <c r="U106" s="381"/>
      <c r="V106" s="381"/>
      <c r="W106" s="381"/>
      <c r="X106" s="381"/>
      <c r="Y106" s="381"/>
      <c r="Z106" s="381"/>
      <c r="AA106" s="381"/>
      <c r="AB106" s="381"/>
    </row>
    <row r="107">
      <c r="A107" s="381"/>
      <c r="B107" s="381"/>
      <c r="C107" s="381"/>
      <c r="D107" s="381"/>
      <c r="E107" s="381"/>
      <c r="F107" s="381"/>
      <c r="G107" s="381"/>
      <c r="H107" s="381"/>
      <c r="I107" s="381"/>
      <c r="J107" s="381"/>
      <c r="K107" s="381"/>
      <c r="L107" s="381"/>
      <c r="M107" s="381"/>
      <c r="N107" s="381"/>
      <c r="O107" s="381"/>
      <c r="P107" s="381"/>
      <c r="Q107" s="381"/>
      <c r="R107" s="381"/>
      <c r="S107" s="381"/>
      <c r="T107" s="381"/>
      <c r="U107" s="381"/>
      <c r="V107" s="381"/>
      <c r="W107" s="381"/>
      <c r="X107" s="381"/>
      <c r="Y107" s="381"/>
      <c r="Z107" s="381"/>
      <c r="AA107" s="381"/>
      <c r="AB107" s="381"/>
    </row>
    <row r="108">
      <c r="A108" s="381"/>
      <c r="B108" s="381"/>
      <c r="C108" s="381"/>
      <c r="D108" s="381"/>
      <c r="E108" s="381"/>
      <c r="F108" s="381"/>
      <c r="G108" s="381"/>
      <c r="H108" s="381"/>
      <c r="I108" s="381"/>
      <c r="J108" s="381"/>
      <c r="K108" s="381"/>
      <c r="L108" s="381"/>
      <c r="M108" s="381"/>
      <c r="N108" s="381"/>
      <c r="O108" s="381"/>
      <c r="P108" s="381"/>
      <c r="Q108" s="381"/>
      <c r="R108" s="381"/>
      <c r="S108" s="381"/>
      <c r="T108" s="381"/>
      <c r="U108" s="381"/>
      <c r="V108" s="381"/>
      <c r="W108" s="381"/>
      <c r="X108" s="381"/>
      <c r="Y108" s="381"/>
      <c r="Z108" s="381"/>
      <c r="AA108" s="381"/>
      <c r="AB108" s="381"/>
    </row>
    <row r="109">
      <c r="A109" s="381"/>
      <c r="B109" s="381"/>
      <c r="C109" s="381"/>
      <c r="D109" s="381"/>
      <c r="E109" s="381"/>
      <c r="F109" s="381"/>
      <c r="G109" s="381"/>
      <c r="H109" s="381"/>
      <c r="I109" s="381"/>
      <c r="J109" s="381"/>
      <c r="K109" s="381"/>
      <c r="L109" s="381"/>
      <c r="M109" s="381"/>
      <c r="N109" s="381"/>
      <c r="O109" s="381"/>
      <c r="P109" s="381"/>
      <c r="Q109" s="381"/>
      <c r="R109" s="381"/>
      <c r="S109" s="381"/>
      <c r="T109" s="381"/>
      <c r="U109" s="381"/>
      <c r="V109" s="381"/>
      <c r="W109" s="381"/>
      <c r="X109" s="381"/>
      <c r="Y109" s="381"/>
      <c r="Z109" s="381"/>
      <c r="AA109" s="381"/>
      <c r="AB109" s="381"/>
    </row>
    <row r="110">
      <c r="A110" s="381"/>
      <c r="B110" s="381"/>
      <c r="C110" s="381"/>
      <c r="D110" s="381"/>
      <c r="E110" s="381"/>
      <c r="F110" s="381"/>
      <c r="G110" s="381"/>
      <c r="H110" s="381"/>
      <c r="I110" s="381"/>
      <c r="J110" s="381"/>
      <c r="K110" s="381"/>
      <c r="L110" s="381"/>
      <c r="M110" s="381"/>
      <c r="N110" s="381"/>
      <c r="O110" s="381"/>
      <c r="P110" s="381"/>
      <c r="Q110" s="381"/>
      <c r="R110" s="381"/>
      <c r="S110" s="381"/>
      <c r="T110" s="381"/>
      <c r="U110" s="381"/>
      <c r="V110" s="381"/>
      <c r="W110" s="381"/>
      <c r="X110" s="381"/>
      <c r="Y110" s="381"/>
      <c r="Z110" s="381"/>
      <c r="AA110" s="381"/>
      <c r="AB110" s="381"/>
    </row>
    <row r="111">
      <c r="A111" s="381"/>
      <c r="B111" s="381"/>
      <c r="C111" s="381"/>
      <c r="D111" s="381"/>
      <c r="E111" s="381"/>
      <c r="F111" s="381"/>
      <c r="G111" s="381"/>
      <c r="H111" s="381"/>
      <c r="I111" s="381"/>
      <c r="J111" s="381"/>
      <c r="K111" s="381"/>
      <c r="L111" s="381"/>
      <c r="M111" s="381"/>
      <c r="N111" s="381"/>
      <c r="O111" s="381"/>
      <c r="P111" s="381"/>
      <c r="Q111" s="381"/>
      <c r="R111" s="381"/>
      <c r="S111" s="381"/>
      <c r="T111" s="381"/>
      <c r="U111" s="381"/>
      <c r="V111" s="381"/>
      <c r="W111" s="381"/>
      <c r="X111" s="381"/>
      <c r="Y111" s="381"/>
      <c r="Z111" s="381"/>
      <c r="AA111" s="381"/>
      <c r="AB111" s="381"/>
    </row>
    <row r="112">
      <c r="A112" s="381"/>
      <c r="B112" s="381"/>
      <c r="C112" s="381"/>
      <c r="D112" s="381"/>
      <c r="E112" s="381"/>
      <c r="F112" s="381"/>
      <c r="G112" s="381"/>
      <c r="H112" s="381"/>
      <c r="I112" s="381"/>
      <c r="J112" s="381"/>
      <c r="K112" s="381"/>
      <c r="L112" s="381"/>
      <c r="M112" s="381"/>
      <c r="N112" s="381"/>
      <c r="O112" s="381"/>
      <c r="P112" s="381"/>
      <c r="Q112" s="381"/>
      <c r="R112" s="381"/>
      <c r="S112" s="381"/>
      <c r="T112" s="381"/>
      <c r="U112" s="381"/>
      <c r="V112" s="381"/>
      <c r="W112" s="381"/>
      <c r="X112" s="381"/>
      <c r="Y112" s="381"/>
      <c r="Z112" s="381"/>
      <c r="AA112" s="381"/>
      <c r="AB112" s="381"/>
    </row>
    <row r="113">
      <c r="A113" s="381"/>
      <c r="B113" s="381"/>
      <c r="C113" s="381"/>
      <c r="D113" s="381"/>
      <c r="E113" s="381"/>
      <c r="F113" s="381"/>
      <c r="G113" s="381"/>
      <c r="H113" s="381"/>
      <c r="I113" s="381"/>
      <c r="J113" s="381"/>
      <c r="K113" s="381"/>
      <c r="L113" s="381"/>
      <c r="M113" s="381"/>
      <c r="N113" s="381"/>
      <c r="O113" s="381"/>
      <c r="P113" s="381"/>
      <c r="Q113" s="381"/>
      <c r="R113" s="381"/>
      <c r="S113" s="381"/>
      <c r="T113" s="381"/>
      <c r="U113" s="381"/>
      <c r="V113" s="381"/>
      <c r="W113" s="381"/>
      <c r="X113" s="381"/>
      <c r="Y113" s="381"/>
      <c r="Z113" s="381"/>
      <c r="AA113" s="381"/>
      <c r="AB113" s="381"/>
    </row>
    <row r="114">
      <c r="A114" s="381"/>
      <c r="B114" s="381"/>
      <c r="C114" s="381"/>
      <c r="D114" s="381"/>
      <c r="E114" s="381"/>
      <c r="F114" s="381"/>
      <c r="G114" s="381"/>
      <c r="H114" s="381"/>
      <c r="I114" s="381"/>
      <c r="J114" s="381"/>
      <c r="K114" s="381"/>
      <c r="L114" s="381"/>
      <c r="M114" s="381"/>
      <c r="N114" s="381"/>
      <c r="O114" s="381"/>
      <c r="P114" s="381"/>
      <c r="Q114" s="381"/>
      <c r="R114" s="381"/>
      <c r="S114" s="381"/>
      <c r="T114" s="381"/>
      <c r="U114" s="381"/>
      <c r="V114" s="381"/>
      <c r="W114" s="381"/>
      <c r="X114" s="381"/>
      <c r="Y114" s="381"/>
      <c r="Z114" s="381"/>
      <c r="AA114" s="381"/>
      <c r="AB114" s="381"/>
    </row>
    <row r="115">
      <c r="A115" s="381"/>
      <c r="B115" s="381"/>
      <c r="C115" s="381"/>
      <c r="D115" s="381"/>
      <c r="E115" s="381"/>
      <c r="F115" s="381"/>
      <c r="G115" s="381"/>
      <c r="H115" s="381"/>
      <c r="I115" s="381"/>
      <c r="J115" s="381"/>
      <c r="K115" s="381"/>
      <c r="L115" s="381"/>
      <c r="M115" s="381"/>
      <c r="N115" s="381"/>
      <c r="O115" s="381"/>
      <c r="P115" s="381"/>
      <c r="Q115" s="381"/>
      <c r="R115" s="381"/>
      <c r="S115" s="381"/>
      <c r="T115" s="381"/>
      <c r="U115" s="381"/>
      <c r="V115" s="381"/>
      <c r="W115" s="381"/>
      <c r="X115" s="381"/>
      <c r="Y115" s="381"/>
      <c r="Z115" s="381"/>
      <c r="AA115" s="381"/>
      <c r="AB115" s="381"/>
    </row>
    <row r="116">
      <c r="A116" s="381"/>
      <c r="B116" s="381"/>
      <c r="C116" s="381"/>
      <c r="D116" s="381"/>
      <c r="E116" s="381"/>
      <c r="F116" s="381"/>
      <c r="G116" s="381"/>
      <c r="H116" s="381"/>
      <c r="I116" s="381"/>
      <c r="J116" s="381"/>
      <c r="K116" s="381"/>
      <c r="L116" s="381"/>
      <c r="M116" s="381"/>
      <c r="N116" s="381"/>
      <c r="O116" s="381"/>
      <c r="P116" s="381"/>
      <c r="Q116" s="381"/>
      <c r="R116" s="381"/>
      <c r="S116" s="381"/>
      <c r="T116" s="381"/>
      <c r="U116" s="381"/>
      <c r="V116" s="381"/>
      <c r="W116" s="381"/>
      <c r="X116" s="381"/>
      <c r="Y116" s="381"/>
      <c r="Z116" s="381"/>
      <c r="AA116" s="381"/>
      <c r="AB116" s="381"/>
    </row>
    <row r="117">
      <c r="A117" s="381"/>
      <c r="B117" s="381"/>
      <c r="C117" s="381"/>
      <c r="D117" s="381"/>
      <c r="E117" s="381"/>
      <c r="F117" s="381"/>
      <c r="G117" s="381"/>
      <c r="H117" s="381"/>
      <c r="I117" s="381"/>
      <c r="J117" s="381"/>
      <c r="K117" s="381"/>
      <c r="L117" s="381"/>
      <c r="M117" s="381"/>
      <c r="N117" s="381"/>
      <c r="O117" s="381"/>
      <c r="P117" s="381"/>
      <c r="Q117" s="381"/>
      <c r="R117" s="381"/>
      <c r="S117" s="381"/>
      <c r="T117" s="381"/>
      <c r="U117" s="381"/>
      <c r="V117" s="381"/>
      <c r="W117" s="381"/>
      <c r="X117" s="381"/>
      <c r="Y117" s="381"/>
      <c r="Z117" s="381"/>
      <c r="AA117" s="381"/>
      <c r="AB117" s="381"/>
    </row>
    <row r="118">
      <c r="A118" s="381"/>
      <c r="B118" s="381"/>
      <c r="C118" s="381"/>
      <c r="D118" s="381"/>
      <c r="E118" s="381"/>
      <c r="F118" s="381"/>
      <c r="G118" s="381"/>
      <c r="H118" s="381"/>
      <c r="I118" s="381"/>
      <c r="J118" s="381"/>
      <c r="K118" s="381"/>
      <c r="L118" s="381"/>
      <c r="M118" s="381"/>
      <c r="N118" s="381"/>
      <c r="O118" s="381"/>
      <c r="P118" s="381"/>
      <c r="Q118" s="381"/>
      <c r="R118" s="381"/>
      <c r="S118" s="381"/>
      <c r="T118" s="381"/>
      <c r="U118" s="381"/>
      <c r="V118" s="381"/>
      <c r="W118" s="381"/>
      <c r="X118" s="381"/>
      <c r="Y118" s="381"/>
      <c r="Z118" s="381"/>
      <c r="AA118" s="381"/>
      <c r="AB118" s="381"/>
    </row>
    <row r="119">
      <c r="A119" s="381"/>
      <c r="B119" s="381"/>
      <c r="C119" s="381"/>
      <c r="D119" s="381"/>
      <c r="E119" s="381"/>
      <c r="F119" s="381"/>
      <c r="G119" s="381"/>
      <c r="H119" s="381"/>
      <c r="I119" s="381"/>
      <c r="J119" s="381"/>
      <c r="K119" s="381"/>
      <c r="L119" s="381"/>
      <c r="M119" s="381"/>
      <c r="N119" s="381"/>
      <c r="O119" s="381"/>
      <c r="P119" s="381"/>
      <c r="Q119" s="381"/>
      <c r="R119" s="381"/>
      <c r="S119" s="381"/>
      <c r="T119" s="381"/>
      <c r="U119" s="381"/>
      <c r="V119" s="381"/>
      <c r="W119" s="381"/>
      <c r="X119" s="381"/>
      <c r="Y119" s="381"/>
      <c r="Z119" s="381"/>
      <c r="AA119" s="381"/>
      <c r="AB119" s="381"/>
    </row>
    <row r="120">
      <c r="A120" s="381"/>
      <c r="B120" s="381"/>
      <c r="C120" s="381"/>
      <c r="D120" s="381"/>
      <c r="E120" s="381"/>
      <c r="F120" s="381"/>
      <c r="G120" s="381"/>
      <c r="H120" s="381"/>
      <c r="I120" s="381"/>
      <c r="J120" s="381"/>
      <c r="K120" s="381"/>
      <c r="L120" s="381"/>
      <c r="M120" s="381"/>
      <c r="N120" s="381"/>
      <c r="O120" s="381"/>
      <c r="P120" s="381"/>
      <c r="Q120" s="381"/>
      <c r="R120" s="381"/>
      <c r="S120" s="381"/>
      <c r="T120" s="381"/>
      <c r="U120" s="381"/>
      <c r="V120" s="381"/>
      <c r="W120" s="381"/>
      <c r="X120" s="381"/>
      <c r="Y120" s="381"/>
      <c r="Z120" s="381"/>
      <c r="AA120" s="381"/>
      <c r="AB120" s="381"/>
    </row>
    <row r="121">
      <c r="A121" s="381"/>
      <c r="B121" s="381"/>
      <c r="C121" s="381"/>
      <c r="D121" s="381"/>
      <c r="E121" s="381"/>
      <c r="F121" s="381"/>
      <c r="G121" s="381"/>
      <c r="H121" s="381"/>
      <c r="I121" s="381"/>
      <c r="J121" s="381"/>
      <c r="K121" s="381"/>
      <c r="L121" s="381"/>
      <c r="M121" s="381"/>
      <c r="N121" s="381"/>
      <c r="O121" s="381"/>
      <c r="P121" s="381"/>
      <c r="Q121" s="381"/>
      <c r="R121" s="381"/>
      <c r="S121" s="381"/>
      <c r="T121" s="381"/>
      <c r="U121" s="381"/>
      <c r="V121" s="381"/>
      <c r="W121" s="381"/>
      <c r="X121" s="381"/>
      <c r="Y121" s="381"/>
      <c r="Z121" s="381"/>
      <c r="AA121" s="381"/>
      <c r="AB121" s="381"/>
    </row>
    <row r="122">
      <c r="A122" s="381"/>
      <c r="B122" s="381"/>
      <c r="C122" s="381"/>
      <c r="D122" s="381"/>
      <c r="E122" s="381"/>
      <c r="F122" s="381"/>
      <c r="G122" s="381"/>
      <c r="H122" s="381"/>
      <c r="I122" s="381"/>
      <c r="J122" s="381"/>
      <c r="K122" s="381"/>
      <c r="L122" s="381"/>
      <c r="M122" s="381"/>
      <c r="N122" s="381"/>
      <c r="O122" s="381"/>
      <c r="P122" s="381"/>
      <c r="Q122" s="381"/>
      <c r="R122" s="381"/>
      <c r="S122" s="381"/>
      <c r="T122" s="381"/>
      <c r="U122" s="381"/>
      <c r="V122" s="381"/>
      <c r="W122" s="381"/>
      <c r="X122" s="381"/>
      <c r="Y122" s="381"/>
      <c r="Z122" s="381"/>
      <c r="AA122" s="381"/>
      <c r="AB122" s="381"/>
    </row>
    <row r="123">
      <c r="A123" s="381"/>
      <c r="B123" s="381"/>
      <c r="C123" s="381"/>
      <c r="D123" s="381"/>
      <c r="E123" s="381"/>
      <c r="F123" s="381"/>
      <c r="G123" s="381"/>
      <c r="H123" s="381"/>
      <c r="I123" s="381"/>
      <c r="J123" s="381"/>
      <c r="K123" s="381"/>
      <c r="L123" s="381"/>
      <c r="M123" s="381"/>
      <c r="N123" s="381"/>
      <c r="O123" s="381"/>
      <c r="P123" s="381"/>
      <c r="Q123" s="381"/>
      <c r="R123" s="381"/>
      <c r="S123" s="381"/>
      <c r="T123" s="381"/>
      <c r="U123" s="381"/>
      <c r="V123" s="381"/>
      <c r="W123" s="381"/>
      <c r="X123" s="381"/>
      <c r="Y123" s="381"/>
      <c r="Z123" s="381"/>
      <c r="AA123" s="381"/>
      <c r="AB123" s="381"/>
    </row>
    <row r="124">
      <c r="A124" s="381"/>
      <c r="B124" s="381"/>
      <c r="C124" s="381"/>
      <c r="D124" s="381"/>
      <c r="E124" s="381"/>
      <c r="F124" s="381"/>
      <c r="G124" s="381"/>
      <c r="H124" s="381"/>
      <c r="I124" s="381"/>
      <c r="J124" s="381"/>
      <c r="K124" s="381"/>
      <c r="L124" s="381"/>
      <c r="M124" s="381"/>
      <c r="N124" s="381"/>
      <c r="O124" s="381"/>
      <c r="P124" s="381"/>
      <c r="Q124" s="381"/>
      <c r="R124" s="381"/>
      <c r="S124" s="381"/>
      <c r="T124" s="381"/>
      <c r="U124" s="381"/>
      <c r="V124" s="381"/>
      <c r="W124" s="381"/>
      <c r="X124" s="381"/>
      <c r="Y124" s="381"/>
      <c r="Z124" s="381"/>
      <c r="AA124" s="381"/>
      <c r="AB124" s="381"/>
    </row>
    <row r="125">
      <c r="A125" s="381"/>
      <c r="B125" s="381"/>
      <c r="C125" s="381"/>
      <c r="D125" s="381"/>
      <c r="E125" s="381"/>
      <c r="F125" s="381"/>
      <c r="G125" s="381"/>
      <c r="H125" s="381"/>
      <c r="I125" s="381"/>
      <c r="J125" s="381"/>
      <c r="K125" s="381"/>
      <c r="L125" s="381"/>
      <c r="M125" s="381"/>
      <c r="N125" s="381"/>
      <c r="O125" s="381"/>
      <c r="P125" s="381"/>
      <c r="Q125" s="381"/>
      <c r="R125" s="381"/>
      <c r="S125" s="381"/>
      <c r="T125" s="381"/>
      <c r="U125" s="381"/>
      <c r="V125" s="381"/>
      <c r="W125" s="381"/>
      <c r="X125" s="381"/>
      <c r="Y125" s="381"/>
      <c r="Z125" s="381"/>
      <c r="AA125" s="381"/>
      <c r="AB125" s="381"/>
    </row>
    <row r="126">
      <c r="A126" s="381"/>
      <c r="B126" s="381"/>
      <c r="C126" s="381"/>
      <c r="D126" s="381"/>
      <c r="E126" s="381"/>
      <c r="F126" s="381"/>
      <c r="G126" s="381"/>
      <c r="H126" s="381"/>
      <c r="I126" s="381"/>
      <c r="J126" s="381"/>
      <c r="K126" s="381"/>
      <c r="L126" s="381"/>
      <c r="M126" s="381"/>
      <c r="N126" s="381"/>
      <c r="O126" s="381"/>
      <c r="P126" s="381"/>
      <c r="Q126" s="381"/>
      <c r="R126" s="381"/>
      <c r="S126" s="381"/>
      <c r="T126" s="381"/>
      <c r="U126" s="381"/>
      <c r="V126" s="381"/>
      <c r="W126" s="381"/>
      <c r="X126" s="381"/>
      <c r="Y126" s="381"/>
      <c r="Z126" s="381"/>
      <c r="AA126" s="381"/>
      <c r="AB126" s="381"/>
    </row>
    <row r="127">
      <c r="A127" s="381"/>
      <c r="B127" s="381"/>
      <c r="C127" s="381"/>
      <c r="D127" s="381"/>
      <c r="E127" s="381"/>
      <c r="F127" s="381"/>
      <c r="G127" s="381"/>
      <c r="H127" s="381"/>
      <c r="I127" s="381"/>
      <c r="J127" s="381"/>
      <c r="K127" s="381"/>
      <c r="L127" s="381"/>
      <c r="M127" s="381"/>
      <c r="N127" s="381"/>
      <c r="O127" s="381"/>
      <c r="P127" s="381"/>
      <c r="Q127" s="381"/>
      <c r="R127" s="381"/>
      <c r="S127" s="381"/>
      <c r="T127" s="381"/>
      <c r="U127" s="381"/>
      <c r="V127" s="381"/>
      <c r="W127" s="381"/>
      <c r="X127" s="381"/>
      <c r="Y127" s="381"/>
      <c r="Z127" s="381"/>
      <c r="AA127" s="381"/>
      <c r="AB127" s="381"/>
    </row>
    <row r="128">
      <c r="A128" s="381"/>
      <c r="B128" s="381"/>
      <c r="C128" s="381"/>
      <c r="D128" s="381"/>
      <c r="E128" s="381"/>
      <c r="F128" s="381"/>
      <c r="G128" s="381"/>
      <c r="H128" s="381"/>
      <c r="I128" s="381"/>
      <c r="J128" s="381"/>
      <c r="K128" s="381"/>
      <c r="L128" s="381"/>
      <c r="M128" s="381"/>
      <c r="N128" s="381"/>
      <c r="O128" s="381"/>
      <c r="P128" s="381"/>
      <c r="Q128" s="381"/>
      <c r="R128" s="381"/>
      <c r="S128" s="381"/>
      <c r="T128" s="381"/>
      <c r="U128" s="381"/>
      <c r="V128" s="381"/>
      <c r="W128" s="381"/>
      <c r="X128" s="381"/>
      <c r="Y128" s="381"/>
      <c r="Z128" s="381"/>
      <c r="AA128" s="381"/>
      <c r="AB128" s="381"/>
    </row>
    <row r="129">
      <c r="A129" s="381"/>
      <c r="B129" s="381"/>
      <c r="C129" s="381"/>
      <c r="D129" s="381"/>
      <c r="E129" s="381"/>
      <c r="F129" s="381"/>
      <c r="G129" s="381"/>
      <c r="H129" s="381"/>
      <c r="I129" s="381"/>
      <c r="J129" s="381"/>
      <c r="K129" s="381"/>
      <c r="L129" s="381"/>
      <c r="M129" s="381"/>
      <c r="N129" s="381"/>
      <c r="O129" s="381"/>
      <c r="P129" s="381"/>
      <c r="Q129" s="381"/>
      <c r="R129" s="381"/>
      <c r="S129" s="381"/>
      <c r="T129" s="381"/>
      <c r="U129" s="381"/>
      <c r="V129" s="381"/>
      <c r="W129" s="381"/>
      <c r="X129" s="381"/>
      <c r="Y129" s="381"/>
      <c r="Z129" s="381"/>
      <c r="AA129" s="381"/>
      <c r="AB129" s="381"/>
    </row>
    <row r="130">
      <c r="A130" s="381"/>
      <c r="B130" s="381"/>
      <c r="C130" s="381"/>
      <c r="D130" s="381"/>
      <c r="E130" s="381"/>
      <c r="F130" s="381"/>
      <c r="G130" s="381"/>
      <c r="H130" s="381"/>
      <c r="I130" s="381"/>
      <c r="J130" s="381"/>
      <c r="K130" s="381"/>
      <c r="L130" s="381"/>
      <c r="M130" s="381"/>
      <c r="N130" s="381"/>
      <c r="O130" s="381"/>
      <c r="P130" s="381"/>
      <c r="Q130" s="381"/>
      <c r="R130" s="381"/>
      <c r="S130" s="381"/>
      <c r="T130" s="381"/>
      <c r="U130" s="381"/>
      <c r="V130" s="381"/>
      <c r="W130" s="381"/>
      <c r="X130" s="381"/>
      <c r="Y130" s="381"/>
      <c r="Z130" s="381"/>
      <c r="AA130" s="381"/>
      <c r="AB130" s="381"/>
    </row>
    <row r="131">
      <c r="A131" s="381"/>
      <c r="B131" s="381"/>
      <c r="C131" s="381"/>
      <c r="D131" s="381"/>
      <c r="E131" s="381"/>
      <c r="F131" s="381"/>
      <c r="G131" s="381"/>
      <c r="H131" s="381"/>
      <c r="I131" s="381"/>
      <c r="J131" s="381"/>
      <c r="K131" s="381"/>
      <c r="L131" s="381"/>
      <c r="M131" s="381"/>
      <c r="N131" s="381"/>
      <c r="O131" s="381"/>
      <c r="P131" s="381"/>
      <c r="Q131" s="381"/>
      <c r="R131" s="381"/>
      <c r="S131" s="381"/>
      <c r="T131" s="381"/>
      <c r="U131" s="381"/>
      <c r="V131" s="381"/>
      <c r="W131" s="381"/>
      <c r="X131" s="381"/>
      <c r="Y131" s="381"/>
      <c r="Z131" s="381"/>
      <c r="AA131" s="381"/>
      <c r="AB131" s="381"/>
    </row>
    <row r="132">
      <c r="A132" s="381"/>
      <c r="B132" s="381"/>
      <c r="C132" s="381"/>
      <c r="D132" s="381"/>
      <c r="E132" s="381"/>
      <c r="F132" s="381"/>
      <c r="G132" s="381"/>
      <c r="H132" s="381"/>
      <c r="I132" s="381"/>
      <c r="J132" s="381"/>
      <c r="K132" s="381"/>
      <c r="L132" s="381"/>
      <c r="M132" s="381"/>
      <c r="N132" s="381"/>
      <c r="O132" s="381"/>
      <c r="P132" s="381"/>
      <c r="Q132" s="381"/>
      <c r="R132" s="381"/>
      <c r="S132" s="381"/>
      <c r="T132" s="381"/>
      <c r="U132" s="381"/>
      <c r="V132" s="381"/>
      <c r="W132" s="381"/>
      <c r="X132" s="381"/>
      <c r="Y132" s="381"/>
      <c r="Z132" s="381"/>
      <c r="AA132" s="381"/>
      <c r="AB132" s="381"/>
    </row>
    <row r="133">
      <c r="A133" s="381"/>
      <c r="B133" s="381"/>
      <c r="C133" s="381"/>
      <c r="D133" s="381"/>
      <c r="E133" s="381"/>
      <c r="F133" s="381"/>
      <c r="G133" s="381"/>
      <c r="H133" s="381"/>
      <c r="I133" s="381"/>
      <c r="J133" s="381"/>
      <c r="K133" s="381"/>
      <c r="L133" s="381"/>
      <c r="M133" s="381"/>
      <c r="N133" s="381"/>
      <c r="O133" s="381"/>
      <c r="P133" s="381"/>
      <c r="Q133" s="381"/>
      <c r="R133" s="381"/>
      <c r="S133" s="381"/>
      <c r="T133" s="381"/>
      <c r="U133" s="381"/>
      <c r="V133" s="381"/>
      <c r="W133" s="381"/>
      <c r="X133" s="381"/>
      <c r="Y133" s="381"/>
      <c r="Z133" s="381"/>
      <c r="AA133" s="381"/>
      <c r="AB133" s="381"/>
    </row>
    <row r="134">
      <c r="A134" s="381"/>
      <c r="B134" s="381"/>
      <c r="C134" s="381"/>
      <c r="D134" s="381"/>
      <c r="E134" s="381"/>
      <c r="F134" s="381"/>
      <c r="G134" s="381"/>
      <c r="H134" s="381"/>
      <c r="I134" s="381"/>
      <c r="J134" s="381"/>
      <c r="K134" s="381"/>
      <c r="L134" s="381"/>
      <c r="M134" s="381"/>
      <c r="N134" s="381"/>
      <c r="O134" s="381"/>
      <c r="P134" s="381"/>
      <c r="Q134" s="381"/>
      <c r="R134" s="381"/>
      <c r="S134" s="381"/>
      <c r="T134" s="381"/>
      <c r="U134" s="381"/>
      <c r="V134" s="381"/>
      <c r="W134" s="381"/>
      <c r="X134" s="381"/>
      <c r="Y134" s="381"/>
      <c r="Z134" s="381"/>
      <c r="AA134" s="381"/>
      <c r="AB134" s="381"/>
    </row>
    <row r="135">
      <c r="A135" s="381"/>
      <c r="B135" s="381"/>
      <c r="C135" s="381"/>
      <c r="D135" s="381"/>
      <c r="E135" s="381"/>
      <c r="F135" s="381"/>
      <c r="G135" s="381"/>
      <c r="H135" s="381"/>
      <c r="I135" s="381"/>
      <c r="J135" s="381"/>
      <c r="K135" s="381"/>
      <c r="L135" s="381"/>
      <c r="M135" s="381"/>
      <c r="N135" s="381"/>
      <c r="O135" s="381"/>
      <c r="P135" s="381"/>
      <c r="Q135" s="381"/>
      <c r="R135" s="381"/>
      <c r="S135" s="381"/>
      <c r="T135" s="381"/>
      <c r="U135" s="381"/>
      <c r="V135" s="381"/>
      <c r="W135" s="381"/>
      <c r="X135" s="381"/>
      <c r="Y135" s="381"/>
      <c r="Z135" s="381"/>
      <c r="AA135" s="381"/>
      <c r="AB135" s="381"/>
    </row>
    <row r="136">
      <c r="A136" s="381"/>
      <c r="B136" s="381"/>
      <c r="C136" s="381"/>
      <c r="D136" s="381"/>
      <c r="E136" s="381"/>
      <c r="F136" s="381"/>
      <c r="G136" s="381"/>
      <c r="H136" s="381"/>
      <c r="I136" s="381"/>
      <c r="J136" s="381"/>
      <c r="K136" s="381"/>
      <c r="L136" s="381"/>
      <c r="M136" s="381"/>
      <c r="N136" s="381"/>
      <c r="O136" s="381"/>
      <c r="P136" s="381"/>
      <c r="Q136" s="381"/>
      <c r="R136" s="381"/>
      <c r="S136" s="381"/>
      <c r="T136" s="381"/>
      <c r="U136" s="381"/>
      <c r="V136" s="381"/>
      <c r="W136" s="381"/>
      <c r="X136" s="381"/>
      <c r="Y136" s="381"/>
      <c r="Z136" s="381"/>
      <c r="AA136" s="381"/>
      <c r="AB136" s="381"/>
    </row>
    <row r="137">
      <c r="A137" s="381"/>
      <c r="B137" s="381"/>
      <c r="C137" s="381"/>
      <c r="D137" s="381"/>
      <c r="E137" s="381"/>
      <c r="F137" s="381"/>
      <c r="G137" s="381"/>
      <c r="H137" s="381"/>
      <c r="I137" s="381"/>
      <c r="J137" s="381"/>
      <c r="K137" s="381"/>
      <c r="L137" s="381"/>
      <c r="M137" s="381"/>
      <c r="N137" s="381"/>
      <c r="O137" s="381"/>
      <c r="P137" s="381"/>
      <c r="Q137" s="381"/>
      <c r="R137" s="381"/>
      <c r="S137" s="381"/>
      <c r="T137" s="381"/>
      <c r="U137" s="381"/>
      <c r="V137" s="381"/>
      <c r="W137" s="381"/>
      <c r="X137" s="381"/>
      <c r="Y137" s="381"/>
      <c r="Z137" s="381"/>
      <c r="AA137" s="381"/>
      <c r="AB137" s="381"/>
    </row>
    <row r="138">
      <c r="A138" s="381"/>
      <c r="B138" s="381"/>
      <c r="C138" s="381"/>
      <c r="D138" s="381"/>
      <c r="E138" s="381"/>
      <c r="F138" s="381"/>
      <c r="G138" s="381"/>
      <c r="H138" s="381"/>
      <c r="I138" s="381"/>
      <c r="J138" s="381"/>
      <c r="K138" s="381"/>
      <c r="L138" s="381"/>
      <c r="M138" s="381"/>
      <c r="N138" s="381"/>
      <c r="O138" s="381"/>
      <c r="P138" s="381"/>
      <c r="Q138" s="381"/>
      <c r="R138" s="381"/>
      <c r="S138" s="381"/>
      <c r="T138" s="381"/>
      <c r="U138" s="381"/>
      <c r="V138" s="381"/>
      <c r="W138" s="381"/>
      <c r="X138" s="381"/>
      <c r="Y138" s="381"/>
      <c r="Z138" s="381"/>
      <c r="AA138" s="381"/>
      <c r="AB138" s="381"/>
    </row>
    <row r="139">
      <c r="A139" s="381"/>
      <c r="B139" s="381"/>
      <c r="C139" s="381"/>
      <c r="D139" s="381"/>
      <c r="E139" s="381"/>
      <c r="F139" s="381"/>
      <c r="G139" s="381"/>
      <c r="H139" s="381"/>
      <c r="I139" s="381"/>
      <c r="J139" s="381"/>
      <c r="K139" s="381"/>
      <c r="L139" s="381"/>
      <c r="M139" s="381"/>
      <c r="N139" s="381"/>
      <c r="O139" s="381"/>
      <c r="P139" s="381"/>
      <c r="Q139" s="381"/>
      <c r="R139" s="381"/>
      <c r="S139" s="381"/>
      <c r="T139" s="381"/>
      <c r="U139" s="381"/>
      <c r="V139" s="381"/>
      <c r="W139" s="381"/>
      <c r="X139" s="381"/>
      <c r="Y139" s="381"/>
      <c r="Z139" s="381"/>
      <c r="AA139" s="381"/>
      <c r="AB139" s="381"/>
    </row>
    <row r="140">
      <c r="A140" s="381"/>
      <c r="B140" s="381"/>
      <c r="C140" s="381"/>
      <c r="D140" s="381"/>
      <c r="E140" s="381"/>
      <c r="F140" s="381"/>
      <c r="G140" s="381"/>
      <c r="H140" s="381"/>
      <c r="I140" s="381"/>
      <c r="J140" s="381"/>
      <c r="K140" s="381"/>
      <c r="L140" s="381"/>
      <c r="M140" s="381"/>
      <c r="N140" s="381"/>
      <c r="O140" s="381"/>
      <c r="P140" s="381"/>
      <c r="Q140" s="381"/>
      <c r="R140" s="381"/>
      <c r="S140" s="381"/>
      <c r="T140" s="381"/>
      <c r="U140" s="381"/>
      <c r="V140" s="381"/>
      <c r="W140" s="381"/>
      <c r="X140" s="381"/>
      <c r="Y140" s="381"/>
      <c r="Z140" s="381"/>
      <c r="AA140" s="381"/>
      <c r="AB140" s="381"/>
    </row>
    <row r="141">
      <c r="A141" s="381"/>
      <c r="B141" s="381"/>
      <c r="C141" s="381"/>
      <c r="D141" s="381"/>
      <c r="E141" s="381"/>
      <c r="F141" s="381"/>
      <c r="G141" s="381"/>
      <c r="H141" s="381"/>
      <c r="I141" s="381"/>
      <c r="J141" s="381"/>
      <c r="K141" s="381"/>
      <c r="L141" s="381"/>
      <c r="M141" s="381"/>
      <c r="N141" s="381"/>
      <c r="O141" s="381"/>
      <c r="P141" s="381"/>
      <c r="Q141" s="381"/>
      <c r="R141" s="381"/>
      <c r="S141" s="381"/>
      <c r="T141" s="381"/>
      <c r="U141" s="381"/>
      <c r="V141" s="381"/>
      <c r="W141" s="381"/>
      <c r="X141" s="381"/>
      <c r="Y141" s="381"/>
      <c r="Z141" s="381"/>
      <c r="AA141" s="381"/>
      <c r="AB141" s="381"/>
    </row>
    <row r="142">
      <c r="A142" s="381"/>
      <c r="B142" s="381"/>
      <c r="C142" s="381"/>
      <c r="D142" s="381"/>
      <c r="E142" s="381"/>
      <c r="F142" s="381"/>
      <c r="G142" s="381"/>
      <c r="H142" s="381"/>
      <c r="I142" s="381"/>
      <c r="J142" s="381"/>
      <c r="K142" s="381"/>
      <c r="L142" s="381"/>
      <c r="M142" s="381"/>
      <c r="N142" s="381"/>
      <c r="O142" s="381"/>
      <c r="P142" s="381"/>
      <c r="Q142" s="381"/>
      <c r="R142" s="381"/>
      <c r="S142" s="381"/>
      <c r="T142" s="381"/>
      <c r="U142" s="381"/>
      <c r="V142" s="381"/>
      <c r="W142" s="381"/>
      <c r="X142" s="381"/>
      <c r="Y142" s="381"/>
      <c r="Z142" s="381"/>
      <c r="AA142" s="381"/>
      <c r="AB142" s="381"/>
    </row>
    <row r="143">
      <c r="A143" s="381"/>
      <c r="B143" s="381"/>
      <c r="C143" s="381"/>
      <c r="D143" s="381"/>
      <c r="E143" s="381"/>
      <c r="F143" s="381"/>
      <c r="G143" s="381"/>
      <c r="H143" s="381"/>
      <c r="I143" s="381"/>
      <c r="J143" s="381"/>
      <c r="K143" s="381"/>
      <c r="L143" s="381"/>
      <c r="M143" s="381"/>
      <c r="N143" s="381"/>
      <c r="O143" s="381"/>
      <c r="P143" s="381"/>
      <c r="Q143" s="381"/>
      <c r="R143" s="381"/>
      <c r="S143" s="381"/>
      <c r="T143" s="381"/>
      <c r="U143" s="381"/>
      <c r="V143" s="381"/>
      <c r="W143" s="381"/>
      <c r="X143" s="381"/>
      <c r="Y143" s="381"/>
      <c r="Z143" s="381"/>
      <c r="AA143" s="381"/>
      <c r="AB143" s="381"/>
    </row>
    <row r="144">
      <c r="A144" s="381"/>
      <c r="B144" s="381"/>
      <c r="C144" s="381"/>
      <c r="D144" s="381"/>
      <c r="E144" s="381"/>
      <c r="F144" s="381"/>
      <c r="G144" s="381"/>
      <c r="H144" s="381"/>
      <c r="I144" s="381"/>
      <c r="J144" s="381"/>
      <c r="K144" s="381"/>
      <c r="L144" s="381"/>
      <c r="M144" s="381"/>
      <c r="N144" s="381"/>
      <c r="O144" s="381"/>
      <c r="P144" s="381"/>
      <c r="Q144" s="381"/>
      <c r="R144" s="381"/>
      <c r="S144" s="381"/>
      <c r="T144" s="381"/>
      <c r="U144" s="381"/>
      <c r="V144" s="381"/>
      <c r="W144" s="381"/>
      <c r="X144" s="381"/>
      <c r="Y144" s="381"/>
      <c r="Z144" s="381"/>
      <c r="AA144" s="381"/>
      <c r="AB144" s="381"/>
    </row>
    <row r="145">
      <c r="A145" s="381"/>
      <c r="B145" s="381"/>
      <c r="C145" s="381"/>
      <c r="D145" s="381"/>
      <c r="E145" s="381"/>
      <c r="F145" s="381"/>
      <c r="G145" s="381"/>
      <c r="H145" s="381"/>
      <c r="I145" s="381"/>
      <c r="J145" s="381"/>
      <c r="K145" s="381"/>
      <c r="L145" s="381"/>
      <c r="M145" s="381"/>
      <c r="N145" s="381"/>
      <c r="O145" s="381"/>
      <c r="P145" s="381"/>
      <c r="Q145" s="381"/>
      <c r="R145" s="381"/>
      <c r="S145" s="381"/>
      <c r="T145" s="381"/>
      <c r="U145" s="381"/>
      <c r="V145" s="381"/>
      <c r="W145" s="381"/>
      <c r="X145" s="381"/>
      <c r="Y145" s="381"/>
      <c r="Z145" s="381"/>
      <c r="AA145" s="381"/>
      <c r="AB145" s="381"/>
    </row>
    <row r="146">
      <c r="A146" s="381"/>
      <c r="B146" s="381"/>
      <c r="C146" s="381"/>
      <c r="D146" s="381"/>
      <c r="E146" s="381"/>
      <c r="F146" s="381"/>
      <c r="G146" s="381"/>
      <c r="H146" s="381"/>
      <c r="I146" s="381"/>
      <c r="J146" s="381"/>
      <c r="K146" s="381"/>
      <c r="L146" s="381"/>
      <c r="M146" s="381"/>
      <c r="N146" s="381"/>
      <c r="O146" s="381"/>
      <c r="P146" s="381"/>
      <c r="Q146" s="381"/>
      <c r="R146" s="381"/>
      <c r="S146" s="381"/>
      <c r="T146" s="381"/>
      <c r="U146" s="381"/>
      <c r="V146" s="381"/>
      <c r="W146" s="381"/>
      <c r="X146" s="381"/>
      <c r="Y146" s="381"/>
      <c r="Z146" s="381"/>
      <c r="AA146" s="381"/>
      <c r="AB146" s="381"/>
    </row>
    <row r="147">
      <c r="A147" s="381"/>
      <c r="B147" s="381"/>
      <c r="C147" s="381"/>
      <c r="D147" s="381"/>
      <c r="E147" s="381"/>
      <c r="F147" s="381"/>
      <c r="G147" s="381"/>
      <c r="H147" s="381"/>
      <c r="I147" s="381"/>
      <c r="J147" s="381"/>
      <c r="K147" s="381"/>
      <c r="L147" s="381"/>
      <c r="M147" s="381"/>
      <c r="N147" s="381"/>
      <c r="O147" s="381"/>
      <c r="P147" s="381"/>
      <c r="Q147" s="381"/>
      <c r="R147" s="381"/>
      <c r="S147" s="381"/>
      <c r="T147" s="381"/>
      <c r="U147" s="381"/>
      <c r="V147" s="381"/>
      <c r="W147" s="381"/>
      <c r="X147" s="381"/>
      <c r="Y147" s="381"/>
      <c r="Z147" s="381"/>
      <c r="AA147" s="381"/>
      <c r="AB147" s="381"/>
    </row>
    <row r="148">
      <c r="A148" s="381"/>
      <c r="B148" s="381"/>
      <c r="C148" s="381"/>
      <c r="D148" s="381"/>
      <c r="E148" s="381"/>
      <c r="F148" s="381"/>
      <c r="G148" s="381"/>
      <c r="H148" s="381"/>
      <c r="I148" s="381"/>
      <c r="J148" s="381"/>
      <c r="K148" s="381"/>
      <c r="L148" s="381"/>
      <c r="M148" s="381"/>
      <c r="N148" s="381"/>
      <c r="O148" s="381"/>
      <c r="P148" s="381"/>
      <c r="Q148" s="381"/>
      <c r="R148" s="381"/>
      <c r="S148" s="381"/>
      <c r="T148" s="381"/>
      <c r="U148" s="381"/>
      <c r="V148" s="381"/>
      <c r="W148" s="381"/>
      <c r="X148" s="381"/>
      <c r="Y148" s="381"/>
      <c r="Z148" s="381"/>
      <c r="AA148" s="381"/>
      <c r="AB148" s="381"/>
    </row>
    <row r="149">
      <c r="A149" s="381"/>
      <c r="B149" s="381"/>
      <c r="C149" s="381"/>
      <c r="D149" s="381"/>
      <c r="E149" s="381"/>
      <c r="F149" s="381"/>
      <c r="G149" s="381"/>
      <c r="H149" s="381"/>
      <c r="I149" s="381"/>
      <c r="J149" s="381"/>
      <c r="K149" s="381"/>
      <c r="L149" s="381"/>
      <c r="M149" s="381"/>
      <c r="N149" s="381"/>
      <c r="O149" s="381"/>
      <c r="P149" s="381"/>
      <c r="Q149" s="381"/>
      <c r="R149" s="381"/>
      <c r="S149" s="381"/>
      <c r="T149" s="381"/>
      <c r="U149" s="381"/>
      <c r="V149" s="381"/>
      <c r="W149" s="381"/>
      <c r="X149" s="381"/>
      <c r="Y149" s="381"/>
      <c r="Z149" s="381"/>
      <c r="AA149" s="381"/>
      <c r="AB149" s="381"/>
    </row>
    <row r="150">
      <c r="A150" s="381"/>
      <c r="B150" s="381"/>
      <c r="C150" s="381"/>
      <c r="D150" s="381"/>
      <c r="E150" s="381"/>
      <c r="F150" s="381"/>
      <c r="G150" s="381"/>
      <c r="H150" s="381"/>
      <c r="I150" s="381"/>
      <c r="J150" s="381"/>
      <c r="K150" s="381"/>
      <c r="L150" s="381"/>
      <c r="M150" s="381"/>
      <c r="N150" s="381"/>
      <c r="O150" s="381"/>
      <c r="P150" s="381"/>
      <c r="Q150" s="381"/>
      <c r="R150" s="381"/>
      <c r="S150" s="381"/>
      <c r="T150" s="381"/>
      <c r="U150" s="381"/>
      <c r="V150" s="381"/>
      <c r="W150" s="381"/>
      <c r="X150" s="381"/>
      <c r="Y150" s="381"/>
      <c r="Z150" s="381"/>
      <c r="AA150" s="381"/>
      <c r="AB150" s="381"/>
    </row>
    <row r="151">
      <c r="A151" s="381"/>
      <c r="B151" s="381"/>
      <c r="C151" s="381"/>
      <c r="D151" s="381"/>
      <c r="E151" s="381"/>
      <c r="F151" s="381"/>
      <c r="G151" s="381"/>
      <c r="H151" s="381"/>
      <c r="I151" s="381"/>
      <c r="J151" s="381"/>
      <c r="K151" s="381"/>
      <c r="L151" s="381"/>
      <c r="M151" s="381"/>
      <c r="N151" s="381"/>
      <c r="O151" s="381"/>
      <c r="P151" s="381"/>
      <c r="Q151" s="381"/>
      <c r="R151" s="381"/>
      <c r="S151" s="381"/>
      <c r="T151" s="381"/>
      <c r="U151" s="381"/>
      <c r="V151" s="381"/>
      <c r="W151" s="381"/>
      <c r="X151" s="381"/>
      <c r="Y151" s="381"/>
      <c r="Z151" s="381"/>
      <c r="AA151" s="381"/>
      <c r="AB151" s="381"/>
    </row>
    <row r="152">
      <c r="A152" s="381"/>
      <c r="B152" s="381"/>
      <c r="C152" s="381"/>
      <c r="D152" s="381"/>
      <c r="E152" s="381"/>
      <c r="F152" s="381"/>
      <c r="G152" s="381"/>
      <c r="H152" s="381"/>
      <c r="I152" s="381"/>
      <c r="J152" s="381"/>
      <c r="K152" s="381"/>
      <c r="L152" s="381"/>
      <c r="M152" s="381"/>
      <c r="N152" s="381"/>
      <c r="O152" s="381"/>
      <c r="P152" s="381"/>
      <c r="Q152" s="381"/>
      <c r="R152" s="381"/>
      <c r="S152" s="381"/>
      <c r="T152" s="381"/>
      <c r="U152" s="381"/>
      <c r="V152" s="381"/>
      <c r="W152" s="381"/>
      <c r="X152" s="381"/>
      <c r="Y152" s="381"/>
      <c r="Z152" s="381"/>
      <c r="AA152" s="381"/>
      <c r="AB152" s="381"/>
    </row>
    <row r="153">
      <c r="A153" s="381"/>
      <c r="B153" s="381"/>
      <c r="C153" s="381"/>
      <c r="D153" s="381"/>
      <c r="E153" s="381"/>
      <c r="F153" s="381"/>
      <c r="G153" s="381"/>
      <c r="H153" s="381"/>
      <c r="I153" s="381"/>
      <c r="J153" s="381"/>
      <c r="K153" s="381"/>
      <c r="L153" s="381"/>
      <c r="M153" s="381"/>
      <c r="N153" s="381"/>
      <c r="O153" s="381"/>
      <c r="P153" s="381"/>
      <c r="Q153" s="381"/>
      <c r="R153" s="381"/>
      <c r="S153" s="381"/>
      <c r="T153" s="381"/>
      <c r="U153" s="381"/>
      <c r="V153" s="381"/>
      <c r="W153" s="381"/>
      <c r="X153" s="381"/>
      <c r="Y153" s="381"/>
      <c r="Z153" s="381"/>
      <c r="AA153" s="381"/>
      <c r="AB153" s="381"/>
    </row>
    <row r="154">
      <c r="A154" s="381"/>
      <c r="B154" s="381"/>
      <c r="C154" s="381"/>
      <c r="D154" s="381"/>
      <c r="E154" s="381"/>
      <c r="F154" s="381"/>
      <c r="G154" s="381"/>
      <c r="H154" s="381"/>
      <c r="I154" s="381"/>
      <c r="J154" s="381"/>
      <c r="K154" s="381"/>
      <c r="L154" s="381"/>
      <c r="M154" s="381"/>
      <c r="N154" s="381"/>
      <c r="O154" s="381"/>
      <c r="P154" s="381"/>
      <c r="Q154" s="381"/>
      <c r="R154" s="381"/>
      <c r="S154" s="381"/>
      <c r="T154" s="381"/>
      <c r="U154" s="381"/>
      <c r="V154" s="381"/>
      <c r="W154" s="381"/>
      <c r="X154" s="381"/>
      <c r="Y154" s="381"/>
      <c r="Z154" s="381"/>
      <c r="AA154" s="381"/>
      <c r="AB154" s="381"/>
    </row>
    <row r="155">
      <c r="A155" s="381"/>
      <c r="B155" s="381"/>
      <c r="C155" s="381"/>
      <c r="D155" s="381"/>
      <c r="E155" s="381"/>
      <c r="F155" s="381"/>
      <c r="G155" s="381"/>
      <c r="H155" s="381"/>
      <c r="I155" s="381"/>
      <c r="J155" s="381"/>
      <c r="K155" s="381"/>
      <c r="L155" s="381"/>
      <c r="M155" s="381"/>
      <c r="N155" s="381"/>
      <c r="O155" s="381"/>
      <c r="P155" s="381"/>
      <c r="Q155" s="381"/>
      <c r="R155" s="381"/>
      <c r="S155" s="381"/>
      <c r="T155" s="381"/>
      <c r="U155" s="381"/>
      <c r="V155" s="381"/>
      <c r="W155" s="381"/>
      <c r="X155" s="381"/>
      <c r="Y155" s="381"/>
      <c r="Z155" s="381"/>
      <c r="AA155" s="381"/>
      <c r="AB155" s="381"/>
    </row>
    <row r="156">
      <c r="A156" s="381"/>
      <c r="B156" s="381"/>
      <c r="C156" s="381"/>
      <c r="D156" s="381"/>
      <c r="E156" s="381"/>
      <c r="F156" s="381"/>
      <c r="G156" s="381"/>
      <c r="H156" s="381"/>
      <c r="I156" s="381"/>
      <c r="J156" s="381"/>
      <c r="K156" s="381"/>
      <c r="L156" s="381"/>
      <c r="M156" s="381"/>
      <c r="N156" s="381"/>
      <c r="O156" s="381"/>
      <c r="P156" s="381"/>
      <c r="Q156" s="381"/>
      <c r="R156" s="381"/>
      <c r="S156" s="381"/>
      <c r="T156" s="381"/>
      <c r="U156" s="381"/>
      <c r="V156" s="381"/>
      <c r="W156" s="381"/>
      <c r="X156" s="381"/>
      <c r="Y156" s="381"/>
      <c r="Z156" s="381"/>
      <c r="AA156" s="381"/>
      <c r="AB156" s="381"/>
    </row>
    <row r="157">
      <c r="A157" s="381"/>
      <c r="B157" s="381"/>
      <c r="C157" s="381"/>
      <c r="D157" s="381"/>
      <c r="E157" s="381"/>
      <c r="F157" s="381"/>
      <c r="G157" s="381"/>
      <c r="H157" s="381"/>
      <c r="I157" s="381"/>
      <c r="J157" s="381"/>
      <c r="K157" s="381"/>
      <c r="L157" s="381"/>
      <c r="M157" s="381"/>
      <c r="N157" s="381"/>
      <c r="O157" s="381"/>
      <c r="P157" s="381"/>
      <c r="Q157" s="381"/>
      <c r="R157" s="381"/>
      <c r="S157" s="381"/>
      <c r="T157" s="381"/>
      <c r="U157" s="381"/>
      <c r="V157" s="381"/>
      <c r="W157" s="381"/>
      <c r="X157" s="381"/>
      <c r="Y157" s="381"/>
      <c r="Z157" s="381"/>
      <c r="AA157" s="381"/>
      <c r="AB157" s="381"/>
    </row>
    <row r="158">
      <c r="A158" s="381"/>
      <c r="B158" s="381"/>
      <c r="C158" s="381"/>
      <c r="D158" s="381"/>
      <c r="E158" s="381"/>
      <c r="F158" s="381"/>
      <c r="G158" s="381"/>
      <c r="H158" s="381"/>
      <c r="I158" s="381"/>
      <c r="J158" s="381"/>
      <c r="K158" s="381"/>
      <c r="L158" s="381"/>
      <c r="M158" s="381"/>
      <c r="N158" s="381"/>
      <c r="O158" s="381"/>
      <c r="P158" s="381"/>
      <c r="Q158" s="381"/>
      <c r="R158" s="381"/>
      <c r="S158" s="381"/>
      <c r="T158" s="381"/>
      <c r="U158" s="381"/>
      <c r="V158" s="381"/>
      <c r="W158" s="381"/>
      <c r="X158" s="381"/>
      <c r="Y158" s="381"/>
      <c r="Z158" s="381"/>
      <c r="AA158" s="381"/>
      <c r="AB158" s="381"/>
    </row>
    <row r="159">
      <c r="A159" s="381"/>
      <c r="B159" s="381"/>
      <c r="C159" s="381"/>
      <c r="D159" s="381"/>
      <c r="E159" s="381"/>
      <c r="F159" s="381"/>
      <c r="G159" s="381"/>
      <c r="H159" s="381"/>
      <c r="I159" s="381"/>
      <c r="J159" s="381"/>
      <c r="K159" s="381"/>
      <c r="L159" s="381"/>
      <c r="M159" s="381"/>
      <c r="N159" s="381"/>
      <c r="O159" s="381"/>
      <c r="P159" s="381"/>
      <c r="Q159" s="381"/>
      <c r="R159" s="381"/>
      <c r="S159" s="381"/>
      <c r="T159" s="381"/>
      <c r="U159" s="381"/>
      <c r="V159" s="381"/>
      <c r="W159" s="381"/>
      <c r="X159" s="381"/>
      <c r="Y159" s="381"/>
      <c r="Z159" s="381"/>
      <c r="AA159" s="381"/>
      <c r="AB159" s="381"/>
    </row>
    <row r="160">
      <c r="A160" s="381"/>
      <c r="B160" s="381"/>
      <c r="C160" s="381"/>
      <c r="D160" s="381"/>
      <c r="E160" s="381"/>
      <c r="F160" s="381"/>
      <c r="G160" s="381"/>
      <c r="H160" s="381"/>
      <c r="I160" s="381"/>
      <c r="J160" s="381"/>
      <c r="K160" s="381"/>
      <c r="L160" s="381"/>
      <c r="M160" s="381"/>
      <c r="N160" s="381"/>
      <c r="O160" s="381"/>
      <c r="P160" s="381"/>
      <c r="Q160" s="381"/>
      <c r="R160" s="381"/>
      <c r="S160" s="381"/>
      <c r="T160" s="381"/>
      <c r="U160" s="381"/>
      <c r="V160" s="381"/>
      <c r="W160" s="381"/>
      <c r="X160" s="381"/>
      <c r="Y160" s="381"/>
      <c r="Z160" s="381"/>
      <c r="AA160" s="381"/>
      <c r="AB160" s="381"/>
    </row>
    <row r="161">
      <c r="A161" s="381"/>
      <c r="B161" s="381"/>
      <c r="C161" s="381"/>
      <c r="D161" s="381"/>
      <c r="E161" s="381"/>
      <c r="F161" s="381"/>
      <c r="G161" s="381"/>
      <c r="H161" s="381"/>
      <c r="I161" s="381"/>
      <c r="J161" s="381"/>
      <c r="K161" s="381"/>
      <c r="L161" s="381"/>
      <c r="M161" s="381"/>
      <c r="N161" s="381"/>
      <c r="O161" s="381"/>
      <c r="P161" s="381"/>
      <c r="Q161" s="381"/>
      <c r="R161" s="381"/>
      <c r="S161" s="381"/>
      <c r="T161" s="381"/>
      <c r="U161" s="381"/>
      <c r="V161" s="381"/>
      <c r="W161" s="381"/>
      <c r="X161" s="381"/>
      <c r="Y161" s="381"/>
      <c r="Z161" s="381"/>
      <c r="AA161" s="381"/>
      <c r="AB161" s="381"/>
    </row>
    <row r="162">
      <c r="A162" s="381"/>
      <c r="B162" s="381"/>
      <c r="C162" s="381"/>
      <c r="D162" s="381"/>
      <c r="E162" s="381"/>
      <c r="F162" s="381"/>
      <c r="G162" s="381"/>
      <c r="H162" s="381"/>
      <c r="I162" s="381"/>
      <c r="J162" s="381"/>
      <c r="K162" s="381"/>
      <c r="L162" s="381"/>
      <c r="M162" s="381"/>
      <c r="N162" s="381"/>
      <c r="O162" s="381"/>
      <c r="P162" s="381"/>
      <c r="Q162" s="381"/>
      <c r="R162" s="381"/>
      <c r="S162" s="381"/>
      <c r="T162" s="381"/>
      <c r="U162" s="381"/>
      <c r="V162" s="381"/>
      <c r="W162" s="381"/>
      <c r="X162" s="381"/>
      <c r="Y162" s="381"/>
      <c r="Z162" s="381"/>
      <c r="AA162" s="381"/>
      <c r="AB162" s="381"/>
    </row>
    <row r="163">
      <c r="A163" s="381"/>
      <c r="B163" s="381"/>
      <c r="C163" s="381"/>
      <c r="D163" s="381"/>
      <c r="E163" s="381"/>
      <c r="F163" s="381"/>
      <c r="G163" s="381"/>
      <c r="H163" s="381"/>
      <c r="I163" s="381"/>
      <c r="J163" s="381"/>
      <c r="K163" s="381"/>
      <c r="L163" s="381"/>
      <c r="M163" s="381"/>
      <c r="N163" s="381"/>
      <c r="O163" s="381"/>
      <c r="P163" s="381"/>
      <c r="Q163" s="381"/>
      <c r="R163" s="381"/>
      <c r="S163" s="381"/>
      <c r="T163" s="381"/>
      <c r="U163" s="381"/>
      <c r="V163" s="381"/>
      <c r="W163" s="381"/>
      <c r="X163" s="381"/>
      <c r="Y163" s="381"/>
      <c r="Z163" s="381"/>
      <c r="AA163" s="381"/>
      <c r="AB163" s="381"/>
    </row>
    <row r="164">
      <c r="A164" s="381"/>
      <c r="B164" s="381"/>
      <c r="C164" s="381"/>
      <c r="D164" s="381"/>
      <c r="E164" s="381"/>
      <c r="F164" s="381"/>
      <c r="G164" s="381"/>
      <c r="H164" s="381"/>
      <c r="I164" s="381"/>
      <c r="J164" s="381"/>
      <c r="K164" s="381"/>
      <c r="L164" s="381"/>
      <c r="M164" s="381"/>
      <c r="N164" s="381"/>
      <c r="O164" s="381"/>
      <c r="P164" s="381"/>
      <c r="Q164" s="381"/>
      <c r="R164" s="381"/>
      <c r="S164" s="381"/>
      <c r="T164" s="381"/>
      <c r="U164" s="381"/>
      <c r="V164" s="381"/>
      <c r="W164" s="381"/>
      <c r="X164" s="381"/>
      <c r="Y164" s="381"/>
      <c r="Z164" s="381"/>
      <c r="AA164" s="381"/>
      <c r="AB164" s="381"/>
    </row>
    <row r="165">
      <c r="A165" s="381"/>
      <c r="B165" s="381"/>
      <c r="C165" s="381"/>
      <c r="D165" s="381"/>
      <c r="E165" s="381"/>
      <c r="F165" s="381"/>
      <c r="G165" s="381"/>
      <c r="H165" s="381"/>
      <c r="I165" s="381"/>
      <c r="J165" s="381"/>
      <c r="K165" s="381"/>
      <c r="L165" s="381"/>
      <c r="M165" s="381"/>
      <c r="N165" s="381"/>
      <c r="O165" s="381"/>
      <c r="P165" s="381"/>
      <c r="Q165" s="381"/>
      <c r="R165" s="381"/>
      <c r="S165" s="381"/>
      <c r="T165" s="381"/>
      <c r="U165" s="381"/>
      <c r="V165" s="381"/>
      <c r="W165" s="381"/>
      <c r="X165" s="381"/>
      <c r="Y165" s="381"/>
      <c r="Z165" s="381"/>
      <c r="AA165" s="381"/>
      <c r="AB165" s="381"/>
    </row>
    <row r="166">
      <c r="A166" s="381"/>
      <c r="B166" s="381"/>
      <c r="C166" s="381"/>
      <c r="D166" s="381"/>
      <c r="E166" s="381"/>
      <c r="F166" s="381"/>
      <c r="G166" s="381"/>
      <c r="H166" s="381"/>
      <c r="I166" s="381"/>
      <c r="J166" s="381"/>
      <c r="K166" s="381"/>
      <c r="L166" s="381"/>
      <c r="M166" s="381"/>
      <c r="N166" s="381"/>
      <c r="O166" s="381"/>
      <c r="P166" s="381"/>
      <c r="Q166" s="381"/>
      <c r="R166" s="381"/>
      <c r="S166" s="381"/>
      <c r="T166" s="381"/>
      <c r="U166" s="381"/>
      <c r="V166" s="381"/>
      <c r="W166" s="381"/>
      <c r="X166" s="381"/>
      <c r="Y166" s="381"/>
      <c r="Z166" s="381"/>
      <c r="AA166" s="381"/>
      <c r="AB166" s="381"/>
    </row>
    <row r="167">
      <c r="A167" s="381"/>
      <c r="B167" s="381"/>
      <c r="C167" s="381"/>
      <c r="D167" s="381"/>
      <c r="E167" s="381"/>
      <c r="F167" s="381"/>
      <c r="G167" s="381"/>
      <c r="H167" s="381"/>
      <c r="I167" s="381"/>
      <c r="J167" s="381"/>
      <c r="K167" s="381"/>
      <c r="L167" s="381"/>
      <c r="M167" s="381"/>
      <c r="N167" s="381"/>
      <c r="O167" s="381"/>
      <c r="P167" s="381"/>
      <c r="Q167" s="381"/>
      <c r="R167" s="381"/>
      <c r="S167" s="381"/>
      <c r="T167" s="381"/>
      <c r="U167" s="381"/>
      <c r="V167" s="381"/>
      <c r="W167" s="381"/>
      <c r="X167" s="381"/>
      <c r="Y167" s="381"/>
      <c r="Z167" s="381"/>
      <c r="AA167" s="381"/>
      <c r="AB167" s="381"/>
    </row>
    <row r="168">
      <c r="A168" s="381"/>
      <c r="B168" s="381"/>
      <c r="C168" s="381"/>
      <c r="D168" s="381"/>
      <c r="E168" s="381"/>
      <c r="F168" s="381"/>
      <c r="G168" s="381"/>
      <c r="H168" s="381"/>
      <c r="I168" s="381"/>
      <c r="J168" s="381"/>
      <c r="K168" s="381"/>
      <c r="L168" s="381"/>
      <c r="M168" s="381"/>
      <c r="N168" s="381"/>
      <c r="O168" s="381"/>
      <c r="P168" s="381"/>
      <c r="Q168" s="381"/>
      <c r="R168" s="381"/>
      <c r="S168" s="381"/>
      <c r="T168" s="381"/>
      <c r="U168" s="381"/>
      <c r="V168" s="381"/>
      <c r="W168" s="381"/>
      <c r="X168" s="381"/>
      <c r="Y168" s="381"/>
      <c r="Z168" s="381"/>
      <c r="AA168" s="381"/>
      <c r="AB168" s="381"/>
    </row>
    <row r="169">
      <c r="A169" s="381"/>
      <c r="B169" s="381"/>
      <c r="C169" s="381"/>
      <c r="D169" s="381"/>
      <c r="E169" s="381"/>
      <c r="F169" s="381"/>
      <c r="G169" s="381"/>
      <c r="H169" s="381"/>
      <c r="I169" s="381"/>
      <c r="J169" s="381"/>
      <c r="K169" s="381"/>
      <c r="L169" s="381"/>
      <c r="M169" s="381"/>
      <c r="N169" s="381"/>
      <c r="O169" s="381"/>
      <c r="P169" s="381"/>
      <c r="Q169" s="381"/>
      <c r="R169" s="381"/>
      <c r="S169" s="381"/>
      <c r="T169" s="381"/>
      <c r="U169" s="381"/>
      <c r="V169" s="381"/>
      <c r="W169" s="381"/>
      <c r="X169" s="381"/>
      <c r="Y169" s="381"/>
      <c r="Z169" s="381"/>
      <c r="AA169" s="381"/>
      <c r="AB169" s="381"/>
    </row>
    <row r="170">
      <c r="A170" s="381"/>
      <c r="B170" s="381"/>
      <c r="C170" s="381"/>
      <c r="D170" s="381"/>
      <c r="E170" s="381"/>
      <c r="F170" s="381"/>
      <c r="G170" s="381"/>
      <c r="H170" s="381"/>
      <c r="I170" s="381"/>
      <c r="J170" s="381"/>
      <c r="K170" s="381"/>
      <c r="L170" s="381"/>
      <c r="M170" s="381"/>
      <c r="N170" s="381"/>
      <c r="O170" s="381"/>
      <c r="P170" s="381"/>
      <c r="Q170" s="381"/>
      <c r="R170" s="381"/>
      <c r="S170" s="381"/>
      <c r="T170" s="381"/>
      <c r="U170" s="381"/>
      <c r="V170" s="381"/>
      <c r="W170" s="381"/>
      <c r="X170" s="381"/>
      <c r="Y170" s="381"/>
      <c r="Z170" s="381"/>
      <c r="AA170" s="381"/>
      <c r="AB170" s="381"/>
    </row>
    <row r="171">
      <c r="A171" s="381"/>
      <c r="B171" s="381"/>
      <c r="C171" s="381"/>
      <c r="D171" s="381"/>
      <c r="E171" s="381"/>
      <c r="F171" s="381"/>
      <c r="G171" s="381"/>
      <c r="H171" s="381"/>
      <c r="I171" s="381"/>
      <c r="J171" s="381"/>
      <c r="K171" s="381"/>
      <c r="L171" s="381"/>
      <c r="M171" s="381"/>
      <c r="N171" s="381"/>
      <c r="O171" s="381"/>
      <c r="P171" s="381"/>
      <c r="Q171" s="381"/>
      <c r="R171" s="381"/>
      <c r="S171" s="381"/>
      <c r="T171" s="381"/>
      <c r="U171" s="381"/>
      <c r="V171" s="381"/>
      <c r="W171" s="381"/>
      <c r="X171" s="381"/>
      <c r="Y171" s="381"/>
      <c r="Z171" s="381"/>
      <c r="AA171" s="381"/>
      <c r="AB171" s="381"/>
    </row>
    <row r="172">
      <c r="A172" s="381"/>
      <c r="B172" s="381"/>
      <c r="C172" s="381"/>
      <c r="D172" s="381"/>
      <c r="E172" s="381"/>
      <c r="F172" s="381"/>
      <c r="G172" s="381"/>
      <c r="H172" s="381"/>
      <c r="I172" s="381"/>
      <c r="J172" s="381"/>
      <c r="K172" s="381"/>
      <c r="L172" s="381"/>
      <c r="M172" s="381"/>
      <c r="N172" s="381"/>
      <c r="O172" s="381"/>
      <c r="P172" s="381"/>
      <c r="Q172" s="381"/>
      <c r="R172" s="381"/>
      <c r="S172" s="381"/>
      <c r="T172" s="381"/>
      <c r="U172" s="381"/>
      <c r="V172" s="381"/>
      <c r="W172" s="381"/>
      <c r="X172" s="381"/>
      <c r="Y172" s="381"/>
      <c r="Z172" s="381"/>
      <c r="AA172" s="381"/>
      <c r="AB172" s="381"/>
    </row>
    <row r="173">
      <c r="A173" s="381"/>
      <c r="B173" s="381"/>
      <c r="C173" s="381"/>
      <c r="D173" s="381"/>
      <c r="E173" s="381"/>
      <c r="F173" s="381"/>
      <c r="G173" s="381"/>
      <c r="H173" s="381"/>
      <c r="I173" s="381"/>
      <c r="J173" s="381"/>
      <c r="K173" s="381"/>
      <c r="L173" s="381"/>
      <c r="M173" s="381"/>
      <c r="N173" s="381"/>
      <c r="O173" s="381"/>
      <c r="P173" s="381"/>
      <c r="Q173" s="381"/>
      <c r="R173" s="381"/>
      <c r="S173" s="381"/>
      <c r="T173" s="381"/>
      <c r="U173" s="381"/>
      <c r="V173" s="381"/>
      <c r="W173" s="381"/>
      <c r="X173" s="381"/>
      <c r="Y173" s="381"/>
      <c r="Z173" s="381"/>
      <c r="AA173" s="381"/>
      <c r="AB173" s="381"/>
    </row>
    <row r="174">
      <c r="A174" s="381"/>
      <c r="B174" s="381"/>
      <c r="C174" s="381"/>
      <c r="D174" s="381"/>
      <c r="E174" s="381"/>
      <c r="F174" s="381"/>
      <c r="G174" s="381"/>
      <c r="H174" s="381"/>
      <c r="I174" s="381"/>
      <c r="J174" s="381"/>
      <c r="K174" s="381"/>
      <c r="L174" s="381"/>
      <c r="M174" s="381"/>
      <c r="N174" s="381"/>
      <c r="O174" s="381"/>
      <c r="P174" s="381"/>
      <c r="Q174" s="381"/>
      <c r="R174" s="381"/>
      <c r="S174" s="381"/>
      <c r="T174" s="381"/>
      <c r="U174" s="381"/>
      <c r="V174" s="381"/>
      <c r="W174" s="381"/>
      <c r="X174" s="381"/>
      <c r="Y174" s="381"/>
      <c r="Z174" s="381"/>
      <c r="AA174" s="381"/>
      <c r="AB174" s="381"/>
    </row>
    <row r="175">
      <c r="A175" s="381"/>
      <c r="B175" s="381"/>
      <c r="C175" s="381"/>
      <c r="D175" s="381"/>
      <c r="E175" s="381"/>
      <c r="F175" s="381"/>
      <c r="G175" s="381"/>
      <c r="H175" s="381"/>
      <c r="I175" s="381"/>
      <c r="J175" s="381"/>
      <c r="K175" s="381"/>
      <c r="L175" s="381"/>
      <c r="M175" s="381"/>
      <c r="N175" s="381"/>
      <c r="O175" s="381"/>
      <c r="P175" s="381"/>
      <c r="Q175" s="381"/>
      <c r="R175" s="381"/>
      <c r="S175" s="381"/>
      <c r="T175" s="381"/>
      <c r="U175" s="381"/>
      <c r="V175" s="381"/>
      <c r="W175" s="381"/>
      <c r="X175" s="381"/>
      <c r="Y175" s="381"/>
      <c r="Z175" s="381"/>
      <c r="AA175" s="381"/>
      <c r="AB175" s="381"/>
    </row>
    <row r="176">
      <c r="A176" s="381"/>
      <c r="B176" s="381"/>
      <c r="C176" s="381"/>
      <c r="D176" s="381"/>
      <c r="E176" s="381"/>
      <c r="F176" s="381"/>
      <c r="G176" s="381"/>
      <c r="H176" s="381"/>
      <c r="I176" s="381"/>
      <c r="J176" s="381"/>
      <c r="K176" s="381"/>
      <c r="L176" s="381"/>
      <c r="M176" s="381"/>
      <c r="N176" s="381"/>
      <c r="O176" s="381"/>
      <c r="P176" s="381"/>
      <c r="Q176" s="381"/>
      <c r="R176" s="381"/>
      <c r="S176" s="381"/>
      <c r="T176" s="381"/>
      <c r="U176" s="381"/>
      <c r="V176" s="381"/>
      <c r="W176" s="381"/>
      <c r="X176" s="381"/>
      <c r="Y176" s="381"/>
      <c r="Z176" s="381"/>
      <c r="AA176" s="381"/>
      <c r="AB176" s="381"/>
    </row>
    <row r="177">
      <c r="A177" s="381"/>
      <c r="B177" s="381"/>
      <c r="C177" s="381"/>
      <c r="D177" s="381"/>
      <c r="E177" s="381"/>
      <c r="F177" s="381"/>
      <c r="G177" s="381"/>
      <c r="H177" s="381"/>
      <c r="I177" s="381"/>
      <c r="J177" s="381"/>
      <c r="K177" s="381"/>
      <c r="L177" s="381"/>
      <c r="M177" s="381"/>
      <c r="N177" s="381"/>
      <c r="O177" s="381"/>
      <c r="P177" s="381"/>
      <c r="Q177" s="381"/>
      <c r="R177" s="381"/>
      <c r="S177" s="381"/>
      <c r="T177" s="381"/>
      <c r="U177" s="381"/>
      <c r="V177" s="381"/>
      <c r="W177" s="381"/>
      <c r="X177" s="381"/>
      <c r="Y177" s="381"/>
      <c r="Z177" s="381"/>
      <c r="AA177" s="381"/>
      <c r="AB177" s="381"/>
    </row>
    <row r="178">
      <c r="A178" s="381"/>
      <c r="B178" s="381"/>
      <c r="C178" s="381"/>
      <c r="D178" s="381"/>
      <c r="E178" s="381"/>
      <c r="F178" s="381"/>
      <c r="G178" s="381"/>
      <c r="H178" s="381"/>
      <c r="I178" s="381"/>
      <c r="J178" s="381"/>
      <c r="K178" s="381"/>
      <c r="L178" s="381"/>
      <c r="M178" s="381"/>
      <c r="N178" s="381"/>
      <c r="O178" s="381"/>
      <c r="P178" s="381"/>
      <c r="Q178" s="381"/>
      <c r="R178" s="381"/>
      <c r="S178" s="381"/>
      <c r="T178" s="381"/>
      <c r="U178" s="381"/>
      <c r="V178" s="381"/>
      <c r="W178" s="381"/>
      <c r="X178" s="381"/>
      <c r="Y178" s="381"/>
      <c r="Z178" s="381"/>
      <c r="AA178" s="381"/>
      <c r="AB178" s="381"/>
    </row>
    <row r="179">
      <c r="A179" s="381"/>
      <c r="B179" s="381"/>
      <c r="C179" s="381"/>
      <c r="D179" s="381"/>
      <c r="E179" s="381"/>
      <c r="F179" s="381"/>
      <c r="G179" s="381"/>
      <c r="H179" s="381"/>
      <c r="I179" s="381"/>
      <c r="J179" s="381"/>
      <c r="K179" s="381"/>
      <c r="L179" s="381"/>
      <c r="M179" s="381"/>
      <c r="N179" s="381"/>
      <c r="O179" s="381"/>
      <c r="P179" s="381"/>
      <c r="Q179" s="381"/>
      <c r="R179" s="381"/>
      <c r="S179" s="381"/>
      <c r="T179" s="381"/>
      <c r="U179" s="381"/>
      <c r="V179" s="381"/>
      <c r="W179" s="381"/>
      <c r="X179" s="381"/>
      <c r="Y179" s="381"/>
      <c r="Z179" s="381"/>
      <c r="AA179" s="381"/>
      <c r="AB179" s="381"/>
    </row>
    <row r="180">
      <c r="A180" s="381"/>
      <c r="B180" s="381"/>
      <c r="C180" s="381"/>
      <c r="D180" s="381"/>
      <c r="E180" s="381"/>
      <c r="F180" s="381"/>
      <c r="G180" s="381"/>
      <c r="H180" s="381"/>
      <c r="I180" s="381"/>
      <c r="J180" s="381"/>
      <c r="K180" s="381"/>
      <c r="L180" s="381"/>
      <c r="M180" s="381"/>
      <c r="N180" s="381"/>
      <c r="O180" s="381"/>
      <c r="P180" s="381"/>
      <c r="Q180" s="381"/>
      <c r="R180" s="381"/>
      <c r="S180" s="381"/>
      <c r="T180" s="381"/>
      <c r="U180" s="381"/>
      <c r="V180" s="381"/>
      <c r="W180" s="381"/>
      <c r="X180" s="381"/>
      <c r="Y180" s="381"/>
      <c r="Z180" s="381"/>
      <c r="AA180" s="381"/>
      <c r="AB180" s="381"/>
    </row>
    <row r="181">
      <c r="A181" s="381"/>
      <c r="B181" s="381"/>
      <c r="C181" s="381"/>
      <c r="D181" s="381"/>
      <c r="E181" s="381"/>
      <c r="F181" s="381"/>
      <c r="G181" s="381"/>
      <c r="H181" s="381"/>
      <c r="I181" s="381"/>
      <c r="J181" s="381"/>
      <c r="K181" s="381"/>
      <c r="L181" s="381"/>
      <c r="M181" s="381"/>
      <c r="N181" s="381"/>
      <c r="O181" s="381"/>
      <c r="P181" s="381"/>
      <c r="Q181" s="381"/>
      <c r="R181" s="381"/>
      <c r="S181" s="381"/>
      <c r="T181" s="381"/>
      <c r="U181" s="381"/>
      <c r="V181" s="381"/>
      <c r="W181" s="381"/>
      <c r="X181" s="381"/>
      <c r="Y181" s="381"/>
      <c r="Z181" s="381"/>
      <c r="AA181" s="381"/>
      <c r="AB181" s="381"/>
    </row>
    <row r="182">
      <c r="A182" s="381"/>
      <c r="B182" s="381"/>
      <c r="C182" s="381"/>
      <c r="D182" s="381"/>
      <c r="E182" s="381"/>
      <c r="F182" s="381"/>
      <c r="G182" s="381"/>
      <c r="H182" s="381"/>
      <c r="I182" s="381"/>
      <c r="J182" s="381"/>
      <c r="K182" s="381"/>
      <c r="L182" s="381"/>
      <c r="M182" s="381"/>
      <c r="N182" s="381"/>
      <c r="O182" s="381"/>
      <c r="P182" s="381"/>
      <c r="Q182" s="381"/>
      <c r="R182" s="381"/>
      <c r="S182" s="381"/>
      <c r="T182" s="381"/>
      <c r="U182" s="381"/>
      <c r="V182" s="381"/>
      <c r="W182" s="381"/>
      <c r="X182" s="381"/>
      <c r="Y182" s="381"/>
      <c r="Z182" s="381"/>
      <c r="AA182" s="381"/>
      <c r="AB182" s="381"/>
    </row>
    <row r="183">
      <c r="A183" s="381"/>
      <c r="B183" s="381"/>
      <c r="C183" s="381"/>
      <c r="D183" s="381"/>
      <c r="E183" s="381"/>
      <c r="F183" s="381"/>
      <c r="G183" s="381"/>
      <c r="H183" s="381"/>
      <c r="I183" s="381"/>
      <c r="J183" s="381"/>
      <c r="K183" s="381"/>
      <c r="L183" s="381"/>
      <c r="M183" s="381"/>
      <c r="N183" s="381"/>
      <c r="O183" s="381"/>
      <c r="P183" s="381"/>
      <c r="Q183" s="381"/>
      <c r="R183" s="381"/>
      <c r="S183" s="381"/>
      <c r="T183" s="381"/>
      <c r="U183" s="381"/>
      <c r="V183" s="381"/>
      <c r="W183" s="381"/>
      <c r="X183" s="381"/>
      <c r="Y183" s="381"/>
      <c r="Z183" s="381"/>
      <c r="AA183" s="381"/>
      <c r="AB183" s="381"/>
    </row>
    <row r="184">
      <c r="A184" s="381"/>
      <c r="B184" s="381"/>
      <c r="C184" s="381"/>
      <c r="D184" s="381"/>
      <c r="E184" s="381"/>
      <c r="F184" s="381"/>
      <c r="G184" s="381"/>
      <c r="H184" s="381"/>
      <c r="I184" s="381"/>
      <c r="J184" s="381"/>
      <c r="K184" s="381"/>
      <c r="L184" s="381"/>
      <c r="M184" s="381"/>
      <c r="N184" s="381"/>
      <c r="O184" s="381"/>
      <c r="P184" s="381"/>
      <c r="Q184" s="381"/>
      <c r="R184" s="381"/>
      <c r="S184" s="381"/>
      <c r="T184" s="381"/>
      <c r="U184" s="381"/>
      <c r="V184" s="381"/>
      <c r="W184" s="381"/>
      <c r="X184" s="381"/>
      <c r="Y184" s="381"/>
      <c r="Z184" s="381"/>
      <c r="AA184" s="381"/>
      <c r="AB184" s="381"/>
    </row>
    <row r="185">
      <c r="A185" s="381"/>
      <c r="B185" s="381"/>
      <c r="C185" s="381"/>
      <c r="D185" s="381"/>
      <c r="E185" s="381"/>
      <c r="F185" s="381"/>
      <c r="G185" s="381"/>
      <c r="H185" s="381"/>
      <c r="I185" s="381"/>
      <c r="J185" s="381"/>
      <c r="K185" s="381"/>
      <c r="L185" s="381"/>
      <c r="M185" s="381"/>
      <c r="N185" s="381"/>
      <c r="O185" s="381"/>
      <c r="P185" s="381"/>
      <c r="Q185" s="381"/>
      <c r="R185" s="381"/>
      <c r="S185" s="381"/>
      <c r="T185" s="381"/>
      <c r="U185" s="381"/>
      <c r="V185" s="381"/>
      <c r="W185" s="381"/>
      <c r="X185" s="381"/>
      <c r="Y185" s="381"/>
      <c r="Z185" s="381"/>
      <c r="AA185" s="381"/>
      <c r="AB185" s="381"/>
    </row>
    <row r="186">
      <c r="A186" s="381"/>
      <c r="B186" s="381"/>
      <c r="C186" s="381"/>
      <c r="D186" s="381"/>
      <c r="E186" s="381"/>
      <c r="F186" s="381"/>
      <c r="G186" s="381"/>
      <c r="H186" s="381"/>
      <c r="I186" s="381"/>
      <c r="J186" s="381"/>
      <c r="K186" s="381"/>
      <c r="L186" s="381"/>
      <c r="M186" s="381"/>
      <c r="N186" s="381"/>
      <c r="O186" s="381"/>
      <c r="P186" s="381"/>
      <c r="Q186" s="381"/>
      <c r="R186" s="381"/>
      <c r="S186" s="381"/>
      <c r="T186" s="381"/>
      <c r="U186" s="381"/>
      <c r="V186" s="381"/>
      <c r="W186" s="381"/>
      <c r="X186" s="381"/>
      <c r="Y186" s="381"/>
      <c r="Z186" s="381"/>
      <c r="AA186" s="381"/>
      <c r="AB186" s="381"/>
    </row>
    <row r="187">
      <c r="A187" s="381"/>
      <c r="B187" s="381"/>
      <c r="C187" s="381"/>
      <c r="D187" s="381"/>
      <c r="E187" s="381"/>
      <c r="F187" s="381"/>
      <c r="G187" s="381"/>
      <c r="H187" s="381"/>
      <c r="I187" s="381"/>
      <c r="J187" s="381"/>
      <c r="K187" s="381"/>
      <c r="L187" s="381"/>
      <c r="M187" s="381"/>
      <c r="N187" s="381"/>
      <c r="O187" s="381"/>
      <c r="P187" s="381"/>
      <c r="Q187" s="381"/>
      <c r="R187" s="381"/>
      <c r="S187" s="381"/>
      <c r="T187" s="381"/>
      <c r="U187" s="381"/>
      <c r="V187" s="381"/>
      <c r="W187" s="381"/>
      <c r="X187" s="381"/>
      <c r="Y187" s="381"/>
      <c r="Z187" s="381"/>
      <c r="AA187" s="381"/>
      <c r="AB187" s="381"/>
    </row>
    <row r="188">
      <c r="A188" s="381"/>
      <c r="B188" s="381"/>
      <c r="C188" s="381"/>
      <c r="D188" s="381"/>
      <c r="E188" s="381"/>
      <c r="F188" s="381"/>
      <c r="G188" s="381"/>
      <c r="H188" s="381"/>
      <c r="I188" s="381"/>
      <c r="J188" s="381"/>
      <c r="K188" s="381"/>
      <c r="L188" s="381"/>
      <c r="M188" s="381"/>
      <c r="N188" s="381"/>
      <c r="O188" s="381"/>
      <c r="P188" s="381"/>
      <c r="Q188" s="381"/>
      <c r="R188" s="381"/>
      <c r="S188" s="381"/>
      <c r="T188" s="381"/>
      <c r="U188" s="381"/>
      <c r="V188" s="381"/>
      <c r="W188" s="381"/>
      <c r="X188" s="381"/>
      <c r="Y188" s="381"/>
      <c r="Z188" s="381"/>
      <c r="AA188" s="381"/>
      <c r="AB188" s="381"/>
    </row>
    <row r="189">
      <c r="A189" s="381"/>
      <c r="B189" s="381"/>
      <c r="C189" s="381"/>
      <c r="D189" s="381"/>
      <c r="E189" s="381"/>
      <c r="F189" s="381"/>
      <c r="G189" s="381"/>
      <c r="H189" s="381"/>
      <c r="I189" s="381"/>
      <c r="J189" s="381"/>
      <c r="K189" s="381"/>
      <c r="L189" s="381"/>
      <c r="M189" s="381"/>
      <c r="N189" s="381"/>
      <c r="O189" s="381"/>
      <c r="P189" s="381"/>
      <c r="Q189" s="381"/>
      <c r="R189" s="381"/>
      <c r="S189" s="381"/>
      <c r="T189" s="381"/>
      <c r="U189" s="381"/>
      <c r="V189" s="381"/>
      <c r="W189" s="381"/>
      <c r="X189" s="381"/>
      <c r="Y189" s="381"/>
      <c r="Z189" s="381"/>
      <c r="AA189" s="381"/>
      <c r="AB189" s="381"/>
    </row>
    <row r="190">
      <c r="A190" s="381"/>
      <c r="B190" s="381"/>
      <c r="C190" s="381"/>
      <c r="D190" s="381"/>
      <c r="E190" s="381"/>
      <c r="F190" s="381"/>
      <c r="G190" s="381"/>
      <c r="H190" s="381"/>
      <c r="I190" s="381"/>
      <c r="J190" s="381"/>
      <c r="K190" s="381"/>
      <c r="L190" s="381"/>
      <c r="M190" s="381"/>
      <c r="N190" s="381"/>
      <c r="O190" s="381"/>
      <c r="P190" s="381"/>
      <c r="Q190" s="381"/>
      <c r="R190" s="381"/>
      <c r="S190" s="381"/>
      <c r="T190" s="381"/>
      <c r="U190" s="381"/>
      <c r="V190" s="381"/>
      <c r="W190" s="381"/>
      <c r="X190" s="381"/>
      <c r="Y190" s="381"/>
      <c r="Z190" s="381"/>
      <c r="AA190" s="381"/>
      <c r="AB190" s="381"/>
    </row>
    <row r="191">
      <c r="A191" s="381"/>
      <c r="B191" s="381"/>
      <c r="C191" s="381"/>
      <c r="D191" s="381"/>
      <c r="E191" s="381"/>
      <c r="F191" s="381"/>
      <c r="G191" s="381"/>
      <c r="H191" s="381"/>
      <c r="I191" s="381"/>
      <c r="J191" s="381"/>
      <c r="K191" s="381"/>
      <c r="L191" s="381"/>
      <c r="M191" s="381"/>
      <c r="N191" s="381"/>
      <c r="O191" s="381"/>
      <c r="P191" s="381"/>
      <c r="Q191" s="381"/>
      <c r="R191" s="381"/>
      <c r="S191" s="381"/>
      <c r="T191" s="381"/>
      <c r="U191" s="381"/>
      <c r="V191" s="381"/>
      <c r="W191" s="381"/>
      <c r="X191" s="381"/>
      <c r="Y191" s="381"/>
      <c r="Z191" s="381"/>
      <c r="AA191" s="381"/>
      <c r="AB191" s="381"/>
    </row>
    <row r="192">
      <c r="A192" s="381"/>
      <c r="B192" s="381"/>
      <c r="C192" s="381"/>
      <c r="D192" s="381"/>
      <c r="E192" s="381"/>
      <c r="F192" s="381"/>
      <c r="G192" s="381"/>
      <c r="H192" s="381"/>
      <c r="I192" s="381"/>
      <c r="J192" s="381"/>
      <c r="K192" s="381"/>
      <c r="L192" s="381"/>
      <c r="M192" s="381"/>
      <c r="N192" s="381"/>
      <c r="O192" s="381"/>
      <c r="P192" s="381"/>
      <c r="Q192" s="381"/>
      <c r="R192" s="381"/>
      <c r="S192" s="381"/>
      <c r="T192" s="381"/>
      <c r="U192" s="381"/>
      <c r="V192" s="381"/>
      <c r="W192" s="381"/>
      <c r="X192" s="381"/>
      <c r="Y192" s="381"/>
      <c r="Z192" s="381"/>
      <c r="AA192" s="381"/>
      <c r="AB192" s="381"/>
    </row>
    <row r="193">
      <c r="A193" s="381"/>
      <c r="B193" s="381"/>
      <c r="C193" s="381"/>
      <c r="D193" s="381"/>
      <c r="E193" s="381"/>
      <c r="F193" s="381"/>
      <c r="G193" s="381"/>
      <c r="H193" s="381"/>
      <c r="I193" s="381"/>
      <c r="J193" s="381"/>
      <c r="K193" s="381"/>
      <c r="L193" s="381"/>
      <c r="M193" s="381"/>
      <c r="N193" s="381"/>
      <c r="O193" s="381"/>
      <c r="P193" s="381"/>
      <c r="Q193" s="381"/>
      <c r="R193" s="381"/>
      <c r="S193" s="381"/>
      <c r="T193" s="381"/>
      <c r="U193" s="381"/>
      <c r="V193" s="381"/>
      <c r="W193" s="381"/>
      <c r="X193" s="381"/>
      <c r="Y193" s="381"/>
      <c r="Z193" s="381"/>
      <c r="AA193" s="381"/>
      <c r="AB193" s="381"/>
    </row>
    <row r="194">
      <c r="A194" s="381"/>
      <c r="B194" s="381"/>
      <c r="C194" s="381"/>
      <c r="D194" s="381"/>
      <c r="E194" s="381"/>
      <c r="F194" s="381"/>
      <c r="G194" s="381"/>
      <c r="H194" s="381"/>
      <c r="I194" s="381"/>
      <c r="J194" s="381"/>
      <c r="K194" s="381"/>
      <c r="L194" s="381"/>
      <c r="M194" s="381"/>
      <c r="N194" s="381"/>
      <c r="O194" s="381"/>
      <c r="P194" s="381"/>
      <c r="Q194" s="381"/>
      <c r="R194" s="381"/>
      <c r="S194" s="381"/>
      <c r="T194" s="381"/>
      <c r="U194" s="381"/>
      <c r="V194" s="381"/>
      <c r="W194" s="381"/>
      <c r="X194" s="381"/>
      <c r="Y194" s="381"/>
      <c r="Z194" s="381"/>
      <c r="AA194" s="381"/>
      <c r="AB194" s="381"/>
    </row>
    <row r="195">
      <c r="A195" s="381"/>
      <c r="B195" s="381"/>
      <c r="C195" s="381"/>
      <c r="D195" s="381"/>
      <c r="E195" s="381"/>
      <c r="F195" s="381"/>
      <c r="G195" s="381"/>
      <c r="H195" s="381"/>
      <c r="I195" s="381"/>
      <c r="J195" s="381"/>
      <c r="K195" s="381"/>
      <c r="L195" s="381"/>
      <c r="M195" s="381"/>
      <c r="N195" s="381"/>
      <c r="O195" s="381"/>
      <c r="P195" s="381"/>
      <c r="Q195" s="381"/>
      <c r="R195" s="381"/>
      <c r="S195" s="381"/>
      <c r="T195" s="381"/>
      <c r="U195" s="381"/>
      <c r="V195" s="381"/>
      <c r="W195" s="381"/>
      <c r="X195" s="381"/>
      <c r="Y195" s="381"/>
      <c r="Z195" s="381"/>
      <c r="AA195" s="381"/>
      <c r="AB195" s="381"/>
    </row>
    <row r="196">
      <c r="A196" s="381"/>
      <c r="B196" s="381"/>
      <c r="C196" s="381"/>
      <c r="D196" s="381"/>
      <c r="E196" s="381"/>
      <c r="F196" s="381"/>
      <c r="G196" s="381"/>
      <c r="H196" s="381"/>
      <c r="I196" s="381"/>
      <c r="J196" s="381"/>
      <c r="K196" s="381"/>
      <c r="L196" s="381"/>
      <c r="M196" s="381"/>
      <c r="N196" s="381"/>
      <c r="O196" s="381"/>
      <c r="P196" s="381"/>
      <c r="Q196" s="381"/>
      <c r="R196" s="381"/>
      <c r="S196" s="381"/>
      <c r="T196" s="381"/>
      <c r="U196" s="381"/>
      <c r="V196" s="381"/>
      <c r="W196" s="381"/>
      <c r="X196" s="381"/>
      <c r="Y196" s="381"/>
      <c r="Z196" s="381"/>
      <c r="AA196" s="381"/>
      <c r="AB196" s="381"/>
    </row>
    <row r="197">
      <c r="A197" s="381"/>
      <c r="B197" s="381"/>
      <c r="C197" s="381"/>
      <c r="D197" s="381"/>
      <c r="E197" s="381"/>
      <c r="F197" s="381"/>
      <c r="G197" s="381"/>
      <c r="H197" s="381"/>
      <c r="I197" s="381"/>
      <c r="J197" s="381"/>
      <c r="K197" s="381"/>
      <c r="L197" s="381"/>
      <c r="M197" s="381"/>
      <c r="N197" s="381"/>
      <c r="O197" s="381"/>
      <c r="P197" s="381"/>
      <c r="Q197" s="381"/>
      <c r="R197" s="381"/>
      <c r="S197" s="381"/>
      <c r="T197" s="381"/>
      <c r="U197" s="381"/>
      <c r="V197" s="381"/>
      <c r="W197" s="381"/>
      <c r="X197" s="381"/>
      <c r="Y197" s="381"/>
      <c r="Z197" s="381"/>
      <c r="AA197" s="381"/>
      <c r="AB197" s="381"/>
    </row>
    <row r="198">
      <c r="A198" s="381"/>
      <c r="B198" s="381"/>
      <c r="C198" s="381"/>
      <c r="D198" s="381"/>
      <c r="E198" s="381"/>
      <c r="F198" s="381"/>
      <c r="G198" s="381"/>
      <c r="H198" s="381"/>
      <c r="I198" s="381"/>
      <c r="J198" s="381"/>
      <c r="K198" s="381"/>
      <c r="L198" s="381"/>
      <c r="M198" s="381"/>
      <c r="N198" s="381"/>
      <c r="O198" s="381"/>
      <c r="P198" s="381"/>
      <c r="Q198" s="381"/>
      <c r="R198" s="381"/>
      <c r="S198" s="381"/>
      <c r="T198" s="381"/>
      <c r="U198" s="381"/>
      <c r="V198" s="381"/>
      <c r="W198" s="381"/>
      <c r="X198" s="381"/>
      <c r="Y198" s="381"/>
      <c r="Z198" s="381"/>
      <c r="AA198" s="381"/>
      <c r="AB198" s="381"/>
    </row>
    <row r="199">
      <c r="A199" s="381"/>
      <c r="B199" s="381"/>
      <c r="C199" s="381"/>
      <c r="D199" s="381"/>
      <c r="E199" s="381"/>
      <c r="F199" s="381"/>
      <c r="G199" s="381"/>
      <c r="H199" s="381"/>
      <c r="I199" s="381"/>
      <c r="J199" s="381"/>
      <c r="K199" s="381"/>
      <c r="L199" s="381"/>
      <c r="M199" s="381"/>
      <c r="N199" s="381"/>
      <c r="O199" s="381"/>
      <c r="P199" s="381"/>
      <c r="Q199" s="381"/>
      <c r="R199" s="381"/>
      <c r="S199" s="381"/>
      <c r="T199" s="381"/>
      <c r="U199" s="381"/>
      <c r="V199" s="381"/>
      <c r="W199" s="381"/>
      <c r="X199" s="381"/>
      <c r="Y199" s="381"/>
      <c r="Z199" s="381"/>
      <c r="AA199" s="381"/>
      <c r="AB199" s="381"/>
    </row>
    <row r="200">
      <c r="A200" s="381"/>
      <c r="B200" s="381"/>
      <c r="C200" s="381"/>
      <c r="D200" s="381"/>
      <c r="E200" s="381"/>
      <c r="F200" s="381"/>
      <c r="G200" s="381"/>
      <c r="H200" s="381"/>
      <c r="I200" s="381"/>
      <c r="J200" s="381"/>
      <c r="K200" s="381"/>
      <c r="L200" s="381"/>
      <c r="M200" s="381"/>
      <c r="N200" s="381"/>
      <c r="O200" s="381"/>
      <c r="P200" s="381"/>
      <c r="Q200" s="381"/>
      <c r="R200" s="381"/>
      <c r="S200" s="381"/>
      <c r="T200" s="381"/>
      <c r="U200" s="381"/>
      <c r="V200" s="381"/>
      <c r="W200" s="381"/>
      <c r="X200" s="381"/>
      <c r="Y200" s="381"/>
      <c r="Z200" s="381"/>
      <c r="AA200" s="381"/>
      <c r="AB200" s="381"/>
    </row>
    <row r="201">
      <c r="A201" s="381"/>
      <c r="B201" s="381"/>
      <c r="C201" s="381"/>
      <c r="D201" s="381"/>
      <c r="E201" s="381"/>
      <c r="F201" s="381"/>
      <c r="G201" s="381"/>
      <c r="H201" s="381"/>
      <c r="I201" s="381"/>
      <c r="J201" s="381"/>
      <c r="K201" s="381"/>
      <c r="L201" s="381"/>
      <c r="M201" s="381"/>
      <c r="N201" s="381"/>
      <c r="O201" s="381"/>
      <c r="P201" s="381"/>
      <c r="Q201" s="381"/>
      <c r="R201" s="381"/>
      <c r="S201" s="381"/>
      <c r="T201" s="381"/>
      <c r="U201" s="381"/>
      <c r="V201" s="381"/>
      <c r="W201" s="381"/>
      <c r="X201" s="381"/>
      <c r="Y201" s="381"/>
      <c r="Z201" s="381"/>
      <c r="AA201" s="381"/>
      <c r="AB201" s="381"/>
    </row>
    <row r="202">
      <c r="A202" s="381"/>
      <c r="B202" s="381"/>
      <c r="C202" s="381"/>
      <c r="D202" s="381"/>
      <c r="E202" s="381"/>
      <c r="F202" s="381"/>
      <c r="G202" s="381"/>
      <c r="H202" s="381"/>
      <c r="I202" s="381"/>
      <c r="J202" s="381"/>
      <c r="K202" s="381"/>
      <c r="L202" s="381"/>
      <c r="M202" s="381"/>
      <c r="N202" s="381"/>
      <c r="O202" s="381"/>
      <c r="P202" s="381"/>
      <c r="Q202" s="381"/>
      <c r="R202" s="381"/>
      <c r="S202" s="381"/>
      <c r="T202" s="381"/>
      <c r="U202" s="381"/>
      <c r="V202" s="381"/>
      <c r="W202" s="381"/>
      <c r="X202" s="381"/>
      <c r="Y202" s="381"/>
      <c r="Z202" s="381"/>
      <c r="AA202" s="381"/>
      <c r="AB202" s="381"/>
    </row>
    <row r="203">
      <c r="A203" s="381"/>
      <c r="B203" s="381"/>
      <c r="C203" s="381"/>
      <c r="D203" s="381"/>
      <c r="E203" s="381"/>
      <c r="F203" s="381"/>
      <c r="G203" s="381"/>
      <c r="H203" s="381"/>
      <c r="I203" s="381"/>
      <c r="J203" s="381"/>
      <c r="K203" s="381"/>
      <c r="L203" s="381"/>
      <c r="M203" s="381"/>
      <c r="N203" s="381"/>
      <c r="O203" s="381"/>
      <c r="P203" s="381"/>
      <c r="Q203" s="381"/>
      <c r="R203" s="381"/>
      <c r="S203" s="381"/>
      <c r="T203" s="381"/>
      <c r="U203" s="381"/>
      <c r="V203" s="381"/>
      <c r="W203" s="381"/>
      <c r="X203" s="381"/>
      <c r="Y203" s="381"/>
      <c r="Z203" s="381"/>
      <c r="AA203" s="381"/>
      <c r="AB203" s="381"/>
    </row>
    <row r="204">
      <c r="A204" s="381"/>
      <c r="B204" s="381"/>
      <c r="C204" s="381"/>
      <c r="D204" s="381"/>
      <c r="E204" s="381"/>
      <c r="F204" s="381"/>
      <c r="G204" s="381"/>
      <c r="H204" s="381"/>
      <c r="I204" s="381"/>
      <c r="J204" s="381"/>
      <c r="K204" s="381"/>
      <c r="L204" s="381"/>
      <c r="M204" s="381"/>
      <c r="N204" s="381"/>
      <c r="O204" s="381"/>
      <c r="P204" s="381"/>
      <c r="Q204" s="381"/>
      <c r="R204" s="381"/>
      <c r="S204" s="381"/>
      <c r="T204" s="381"/>
      <c r="U204" s="381"/>
      <c r="V204" s="381"/>
      <c r="W204" s="381"/>
      <c r="X204" s="381"/>
      <c r="Y204" s="381"/>
      <c r="Z204" s="381"/>
      <c r="AA204" s="381"/>
      <c r="AB204" s="381"/>
    </row>
    <row r="205">
      <c r="A205" s="381"/>
      <c r="B205" s="381"/>
      <c r="C205" s="381"/>
      <c r="D205" s="381"/>
      <c r="E205" s="381"/>
      <c r="F205" s="381"/>
      <c r="G205" s="381"/>
      <c r="H205" s="381"/>
      <c r="I205" s="381"/>
      <c r="J205" s="381"/>
      <c r="K205" s="381"/>
      <c r="L205" s="381"/>
      <c r="M205" s="381"/>
      <c r="N205" s="381"/>
      <c r="O205" s="381"/>
      <c r="P205" s="381"/>
      <c r="Q205" s="381"/>
      <c r="R205" s="381"/>
      <c r="S205" s="381"/>
      <c r="T205" s="381"/>
      <c r="U205" s="381"/>
      <c r="V205" s="381"/>
      <c r="W205" s="381"/>
      <c r="X205" s="381"/>
      <c r="Y205" s="381"/>
      <c r="Z205" s="381"/>
      <c r="AA205" s="381"/>
      <c r="AB205" s="381"/>
    </row>
    <row r="206">
      <c r="A206" s="381"/>
      <c r="B206" s="381"/>
      <c r="C206" s="381"/>
      <c r="D206" s="381"/>
      <c r="E206" s="381"/>
      <c r="F206" s="381"/>
      <c r="G206" s="381"/>
      <c r="H206" s="381"/>
      <c r="I206" s="381"/>
      <c r="J206" s="381"/>
      <c r="K206" s="381"/>
      <c r="L206" s="381"/>
      <c r="M206" s="381"/>
      <c r="N206" s="381"/>
      <c r="O206" s="381"/>
      <c r="P206" s="381"/>
      <c r="Q206" s="381"/>
      <c r="R206" s="381"/>
      <c r="S206" s="381"/>
      <c r="T206" s="381"/>
      <c r="U206" s="381"/>
      <c r="V206" s="381"/>
      <c r="W206" s="381"/>
      <c r="X206" s="381"/>
      <c r="Y206" s="381"/>
      <c r="Z206" s="381"/>
      <c r="AA206" s="381"/>
      <c r="AB206" s="381"/>
    </row>
    <row r="207">
      <c r="A207" s="381"/>
      <c r="B207" s="381"/>
      <c r="C207" s="381"/>
      <c r="D207" s="381"/>
      <c r="E207" s="381"/>
      <c r="F207" s="381"/>
      <c r="G207" s="381"/>
      <c r="H207" s="381"/>
      <c r="I207" s="381"/>
      <c r="J207" s="381"/>
      <c r="K207" s="381"/>
      <c r="L207" s="381"/>
      <c r="M207" s="381"/>
      <c r="N207" s="381"/>
      <c r="O207" s="381"/>
      <c r="P207" s="381"/>
      <c r="Q207" s="381"/>
      <c r="R207" s="381"/>
      <c r="S207" s="381"/>
      <c r="T207" s="381"/>
      <c r="U207" s="381"/>
      <c r="V207" s="381"/>
      <c r="W207" s="381"/>
      <c r="X207" s="381"/>
      <c r="Y207" s="381"/>
      <c r="Z207" s="381"/>
      <c r="AA207" s="381"/>
      <c r="AB207" s="381"/>
    </row>
    <row r="208">
      <c r="A208" s="381"/>
      <c r="B208" s="381"/>
      <c r="C208" s="381"/>
      <c r="D208" s="381"/>
      <c r="E208" s="381"/>
      <c r="F208" s="381"/>
      <c r="G208" s="381"/>
      <c r="H208" s="381"/>
      <c r="I208" s="381"/>
      <c r="J208" s="381"/>
      <c r="K208" s="381"/>
      <c r="L208" s="381"/>
      <c r="M208" s="381"/>
      <c r="N208" s="381"/>
      <c r="O208" s="381"/>
      <c r="P208" s="381"/>
      <c r="Q208" s="381"/>
      <c r="R208" s="381"/>
      <c r="S208" s="381"/>
      <c r="T208" s="381"/>
      <c r="U208" s="381"/>
      <c r="V208" s="381"/>
      <c r="W208" s="381"/>
      <c r="X208" s="381"/>
      <c r="Y208" s="381"/>
      <c r="Z208" s="381"/>
      <c r="AA208" s="381"/>
      <c r="AB208" s="381"/>
    </row>
    <row r="209">
      <c r="A209" s="381"/>
      <c r="B209" s="381"/>
      <c r="C209" s="381"/>
      <c r="D209" s="381"/>
      <c r="E209" s="381"/>
      <c r="F209" s="381"/>
      <c r="G209" s="381"/>
      <c r="H209" s="381"/>
      <c r="I209" s="381"/>
      <c r="J209" s="381"/>
      <c r="K209" s="381"/>
      <c r="L209" s="381"/>
      <c r="M209" s="381"/>
      <c r="N209" s="381"/>
      <c r="O209" s="381"/>
      <c r="P209" s="381"/>
      <c r="Q209" s="381"/>
      <c r="R209" s="381"/>
      <c r="S209" s="381"/>
      <c r="T209" s="381"/>
      <c r="U209" s="381"/>
      <c r="V209" s="381"/>
      <c r="W209" s="381"/>
      <c r="X209" s="381"/>
      <c r="Y209" s="381"/>
      <c r="Z209" s="381"/>
      <c r="AA209" s="381"/>
      <c r="AB209" s="381"/>
    </row>
    <row r="210">
      <c r="A210" s="381"/>
      <c r="B210" s="381"/>
      <c r="C210" s="381"/>
      <c r="D210" s="381"/>
      <c r="E210" s="381"/>
      <c r="F210" s="381"/>
      <c r="G210" s="381"/>
      <c r="H210" s="381"/>
      <c r="I210" s="381"/>
      <c r="J210" s="381"/>
      <c r="K210" s="381"/>
      <c r="L210" s="381"/>
      <c r="M210" s="381"/>
      <c r="N210" s="381"/>
      <c r="O210" s="381"/>
      <c r="P210" s="381"/>
      <c r="Q210" s="381"/>
      <c r="R210" s="381"/>
      <c r="S210" s="381"/>
      <c r="T210" s="381"/>
      <c r="U210" s="381"/>
      <c r="V210" s="381"/>
      <c r="W210" s="381"/>
      <c r="X210" s="381"/>
      <c r="Y210" s="381"/>
      <c r="Z210" s="381"/>
      <c r="AA210" s="381"/>
      <c r="AB210" s="381"/>
    </row>
    <row r="211">
      <c r="A211" s="381"/>
      <c r="B211" s="381"/>
      <c r="C211" s="381"/>
      <c r="D211" s="381"/>
      <c r="E211" s="381"/>
      <c r="F211" s="381"/>
      <c r="G211" s="381"/>
      <c r="H211" s="381"/>
      <c r="I211" s="381"/>
      <c r="J211" s="381"/>
      <c r="K211" s="381"/>
      <c r="L211" s="381"/>
      <c r="M211" s="381"/>
      <c r="N211" s="381"/>
      <c r="O211" s="381"/>
      <c r="P211" s="381"/>
      <c r="Q211" s="381"/>
      <c r="R211" s="381"/>
      <c r="S211" s="381"/>
      <c r="T211" s="381"/>
      <c r="U211" s="381"/>
      <c r="V211" s="381"/>
      <c r="W211" s="381"/>
      <c r="X211" s="381"/>
      <c r="Y211" s="381"/>
      <c r="Z211" s="381"/>
      <c r="AA211" s="381"/>
      <c r="AB211" s="381"/>
    </row>
    <row r="212">
      <c r="A212" s="381"/>
      <c r="B212" s="381"/>
      <c r="C212" s="381"/>
      <c r="D212" s="381"/>
      <c r="E212" s="381"/>
      <c r="F212" s="381"/>
      <c r="G212" s="381"/>
      <c r="H212" s="381"/>
      <c r="I212" s="381"/>
      <c r="J212" s="381"/>
      <c r="K212" s="381"/>
      <c r="L212" s="381"/>
      <c r="M212" s="381"/>
      <c r="N212" s="381"/>
      <c r="O212" s="381"/>
      <c r="P212" s="381"/>
      <c r="Q212" s="381"/>
      <c r="R212" s="381"/>
      <c r="S212" s="381"/>
      <c r="T212" s="381"/>
      <c r="U212" s="381"/>
      <c r="V212" s="381"/>
      <c r="W212" s="381"/>
      <c r="X212" s="381"/>
      <c r="Y212" s="381"/>
      <c r="Z212" s="381"/>
      <c r="AA212" s="381"/>
      <c r="AB212" s="381"/>
    </row>
    <row r="213">
      <c r="A213" s="381"/>
      <c r="B213" s="381"/>
      <c r="C213" s="381"/>
      <c r="D213" s="381"/>
      <c r="E213" s="381"/>
      <c r="F213" s="381"/>
      <c r="G213" s="381"/>
      <c r="H213" s="381"/>
      <c r="I213" s="381"/>
      <c r="J213" s="381"/>
      <c r="K213" s="381"/>
      <c r="L213" s="381"/>
      <c r="M213" s="381"/>
      <c r="N213" s="381"/>
      <c r="O213" s="381"/>
      <c r="P213" s="381"/>
      <c r="Q213" s="381"/>
      <c r="R213" s="381"/>
      <c r="S213" s="381"/>
      <c r="T213" s="381"/>
      <c r="U213" s="381"/>
      <c r="V213" s="381"/>
      <c r="W213" s="381"/>
      <c r="X213" s="381"/>
      <c r="Y213" s="381"/>
      <c r="Z213" s="381"/>
      <c r="AA213" s="381"/>
      <c r="AB213" s="381"/>
    </row>
    <row r="214">
      <c r="A214" s="381"/>
      <c r="B214" s="381"/>
      <c r="C214" s="381"/>
      <c r="D214" s="381"/>
      <c r="E214" s="381"/>
      <c r="F214" s="381"/>
      <c r="G214" s="381"/>
      <c r="H214" s="381"/>
      <c r="I214" s="381"/>
      <c r="J214" s="381"/>
      <c r="K214" s="381"/>
      <c r="L214" s="381"/>
      <c r="M214" s="381"/>
      <c r="N214" s="381"/>
      <c r="O214" s="381"/>
      <c r="P214" s="381"/>
      <c r="Q214" s="381"/>
      <c r="R214" s="381"/>
      <c r="S214" s="381"/>
      <c r="T214" s="381"/>
      <c r="U214" s="381"/>
      <c r="V214" s="381"/>
      <c r="W214" s="381"/>
      <c r="X214" s="381"/>
      <c r="Y214" s="381"/>
      <c r="Z214" s="381"/>
      <c r="AA214" s="381"/>
      <c r="AB214" s="381"/>
    </row>
    <row r="215">
      <c r="A215" s="381"/>
      <c r="B215" s="381"/>
      <c r="C215" s="381"/>
      <c r="D215" s="381"/>
      <c r="E215" s="381"/>
      <c r="F215" s="381"/>
      <c r="G215" s="381"/>
      <c r="H215" s="381"/>
      <c r="I215" s="381"/>
      <c r="J215" s="381"/>
      <c r="K215" s="381"/>
      <c r="L215" s="381"/>
      <c r="M215" s="381"/>
      <c r="N215" s="381"/>
      <c r="O215" s="381"/>
      <c r="P215" s="381"/>
      <c r="Q215" s="381"/>
      <c r="R215" s="381"/>
      <c r="S215" s="381"/>
      <c r="T215" s="381"/>
      <c r="U215" s="381"/>
      <c r="V215" s="381"/>
      <c r="W215" s="381"/>
      <c r="X215" s="381"/>
      <c r="Y215" s="381"/>
      <c r="Z215" s="381"/>
      <c r="AA215" s="381"/>
      <c r="AB215" s="381"/>
    </row>
    <row r="216">
      <c r="A216" s="381"/>
      <c r="B216" s="381"/>
      <c r="C216" s="381"/>
      <c r="D216" s="381"/>
      <c r="E216" s="381"/>
      <c r="F216" s="381"/>
      <c r="G216" s="381"/>
      <c r="H216" s="381"/>
      <c r="I216" s="381"/>
      <c r="J216" s="381"/>
      <c r="K216" s="381"/>
      <c r="L216" s="381"/>
      <c r="M216" s="381"/>
      <c r="N216" s="381"/>
      <c r="O216" s="381"/>
      <c r="P216" s="381"/>
      <c r="Q216" s="381"/>
      <c r="R216" s="381"/>
      <c r="S216" s="381"/>
      <c r="T216" s="381"/>
      <c r="U216" s="381"/>
      <c r="V216" s="381"/>
      <c r="W216" s="381"/>
      <c r="X216" s="381"/>
      <c r="Y216" s="381"/>
      <c r="Z216" s="381"/>
      <c r="AA216" s="381"/>
      <c r="AB216" s="381"/>
    </row>
    <row r="217">
      <c r="A217" s="381"/>
      <c r="B217" s="381"/>
      <c r="C217" s="381"/>
      <c r="D217" s="381"/>
      <c r="E217" s="381"/>
      <c r="F217" s="381"/>
      <c r="G217" s="381"/>
      <c r="H217" s="381"/>
      <c r="I217" s="381"/>
      <c r="J217" s="381"/>
      <c r="K217" s="381"/>
      <c r="L217" s="381"/>
      <c r="M217" s="381"/>
      <c r="N217" s="381"/>
      <c r="O217" s="381"/>
      <c r="P217" s="381"/>
      <c r="Q217" s="381"/>
      <c r="R217" s="381"/>
      <c r="S217" s="381"/>
      <c r="T217" s="381"/>
      <c r="U217" s="381"/>
      <c r="V217" s="381"/>
      <c r="W217" s="381"/>
      <c r="X217" s="381"/>
      <c r="Y217" s="381"/>
      <c r="Z217" s="381"/>
      <c r="AA217" s="381"/>
      <c r="AB217" s="381"/>
    </row>
    <row r="218">
      <c r="A218" s="381"/>
      <c r="B218" s="381"/>
      <c r="C218" s="381"/>
      <c r="D218" s="381"/>
      <c r="E218" s="381"/>
      <c r="F218" s="381"/>
      <c r="G218" s="381"/>
      <c r="H218" s="381"/>
      <c r="I218" s="381"/>
      <c r="J218" s="381"/>
      <c r="K218" s="381"/>
      <c r="L218" s="381"/>
      <c r="M218" s="381"/>
      <c r="N218" s="381"/>
      <c r="O218" s="381"/>
      <c r="P218" s="381"/>
      <c r="Q218" s="381"/>
      <c r="R218" s="381"/>
      <c r="S218" s="381"/>
      <c r="T218" s="381"/>
      <c r="U218" s="381"/>
      <c r="V218" s="381"/>
      <c r="W218" s="381"/>
      <c r="X218" s="381"/>
      <c r="Y218" s="381"/>
      <c r="Z218" s="381"/>
      <c r="AA218" s="381"/>
      <c r="AB218" s="381"/>
    </row>
    <row r="219">
      <c r="A219" s="381"/>
      <c r="B219" s="381"/>
      <c r="C219" s="381"/>
      <c r="D219" s="381"/>
      <c r="E219" s="381"/>
      <c r="F219" s="381"/>
      <c r="G219" s="381"/>
      <c r="H219" s="381"/>
      <c r="I219" s="381"/>
      <c r="J219" s="381"/>
      <c r="K219" s="381"/>
      <c r="L219" s="381"/>
      <c r="M219" s="381"/>
      <c r="N219" s="381"/>
      <c r="O219" s="381"/>
      <c r="P219" s="381"/>
      <c r="Q219" s="381"/>
      <c r="R219" s="381"/>
      <c r="S219" s="381"/>
      <c r="T219" s="381"/>
      <c r="U219" s="381"/>
      <c r="V219" s="381"/>
      <c r="W219" s="381"/>
      <c r="X219" s="381"/>
      <c r="Y219" s="381"/>
      <c r="Z219" s="381"/>
      <c r="AA219" s="381"/>
      <c r="AB219" s="381"/>
    </row>
    <row r="220">
      <c r="A220" s="381"/>
      <c r="B220" s="381"/>
      <c r="C220" s="381"/>
      <c r="D220" s="381"/>
      <c r="E220" s="381"/>
      <c r="F220" s="381"/>
      <c r="G220" s="381"/>
      <c r="H220" s="381"/>
      <c r="I220" s="381"/>
      <c r="J220" s="381"/>
      <c r="K220" s="381"/>
      <c r="L220" s="381"/>
      <c r="M220" s="381"/>
      <c r="N220" s="381"/>
      <c r="O220" s="381"/>
      <c r="P220" s="381"/>
      <c r="Q220" s="381"/>
      <c r="R220" s="381"/>
      <c r="S220" s="381"/>
      <c r="T220" s="381"/>
      <c r="U220" s="381"/>
      <c r="V220" s="381"/>
      <c r="W220" s="381"/>
      <c r="X220" s="381"/>
      <c r="Y220" s="381"/>
      <c r="Z220" s="381"/>
      <c r="AA220" s="381"/>
      <c r="AB220" s="381"/>
    </row>
    <row r="221">
      <c r="A221" s="381"/>
      <c r="B221" s="381"/>
      <c r="C221" s="381"/>
      <c r="D221" s="381"/>
      <c r="E221" s="381"/>
      <c r="F221" s="381"/>
      <c r="G221" s="381"/>
      <c r="H221" s="381"/>
      <c r="I221" s="381"/>
      <c r="J221" s="381"/>
      <c r="K221" s="381"/>
      <c r="L221" s="381"/>
      <c r="M221" s="381"/>
      <c r="N221" s="381"/>
      <c r="O221" s="381"/>
      <c r="P221" s="381"/>
      <c r="Q221" s="381"/>
      <c r="R221" s="381"/>
      <c r="S221" s="381"/>
      <c r="T221" s="381"/>
      <c r="U221" s="381"/>
      <c r="V221" s="381"/>
      <c r="W221" s="381"/>
      <c r="X221" s="381"/>
      <c r="Y221" s="381"/>
      <c r="Z221" s="381"/>
      <c r="AA221" s="381"/>
      <c r="AB221" s="381"/>
    </row>
    <row r="222">
      <c r="A222" s="381"/>
      <c r="B222" s="381"/>
      <c r="C222" s="381"/>
      <c r="D222" s="381"/>
      <c r="E222" s="381"/>
      <c r="F222" s="381"/>
      <c r="G222" s="381"/>
      <c r="H222" s="381"/>
      <c r="I222" s="381"/>
      <c r="J222" s="381"/>
      <c r="K222" s="381"/>
      <c r="L222" s="381"/>
      <c r="M222" s="381"/>
      <c r="N222" s="381"/>
      <c r="O222" s="381"/>
      <c r="P222" s="381"/>
      <c r="Q222" s="381"/>
      <c r="R222" s="381"/>
      <c r="S222" s="381"/>
      <c r="T222" s="381"/>
      <c r="U222" s="381"/>
      <c r="V222" s="381"/>
      <c r="W222" s="381"/>
      <c r="X222" s="381"/>
      <c r="Y222" s="381"/>
      <c r="Z222" s="381"/>
      <c r="AA222" s="381"/>
      <c r="AB222" s="381"/>
    </row>
    <row r="223">
      <c r="A223" s="381"/>
      <c r="B223" s="381"/>
      <c r="C223" s="381"/>
      <c r="D223" s="381"/>
      <c r="E223" s="381"/>
      <c r="F223" s="381"/>
      <c r="G223" s="381"/>
      <c r="H223" s="381"/>
      <c r="I223" s="381"/>
      <c r="J223" s="381"/>
      <c r="K223" s="381"/>
      <c r="L223" s="381"/>
      <c r="M223" s="381"/>
      <c r="N223" s="381"/>
      <c r="O223" s="381"/>
      <c r="P223" s="381"/>
      <c r="Q223" s="381"/>
      <c r="R223" s="381"/>
      <c r="S223" s="381"/>
      <c r="T223" s="381"/>
      <c r="U223" s="381"/>
      <c r="V223" s="381"/>
      <c r="W223" s="381"/>
      <c r="X223" s="381"/>
      <c r="Y223" s="381"/>
      <c r="Z223" s="381"/>
      <c r="AA223" s="381"/>
      <c r="AB223" s="381"/>
    </row>
    <row r="224">
      <c r="A224" s="381"/>
      <c r="B224" s="381"/>
      <c r="C224" s="381"/>
      <c r="D224" s="381"/>
      <c r="E224" s="381"/>
      <c r="F224" s="381"/>
      <c r="G224" s="381"/>
      <c r="H224" s="381"/>
      <c r="I224" s="381"/>
      <c r="J224" s="381"/>
      <c r="K224" s="381"/>
      <c r="L224" s="381"/>
      <c r="M224" s="381"/>
      <c r="N224" s="381"/>
      <c r="O224" s="381"/>
      <c r="P224" s="381"/>
      <c r="Q224" s="381"/>
      <c r="R224" s="381"/>
      <c r="S224" s="381"/>
      <c r="T224" s="381"/>
      <c r="U224" s="381"/>
      <c r="V224" s="381"/>
      <c r="W224" s="381"/>
      <c r="X224" s="381"/>
      <c r="Y224" s="381"/>
      <c r="Z224" s="381"/>
      <c r="AA224" s="381"/>
      <c r="AB224" s="381"/>
    </row>
    <row r="225">
      <c r="A225" s="381"/>
      <c r="B225" s="381"/>
      <c r="C225" s="381"/>
      <c r="D225" s="381"/>
      <c r="E225" s="381"/>
      <c r="F225" s="381"/>
      <c r="G225" s="381"/>
      <c r="H225" s="381"/>
      <c r="I225" s="381"/>
      <c r="J225" s="381"/>
      <c r="K225" s="381"/>
      <c r="L225" s="381"/>
      <c r="M225" s="381"/>
      <c r="N225" s="381"/>
      <c r="O225" s="381"/>
      <c r="P225" s="381"/>
      <c r="Q225" s="381"/>
      <c r="R225" s="381"/>
      <c r="S225" s="381"/>
      <c r="T225" s="381"/>
      <c r="U225" s="381"/>
      <c r="V225" s="381"/>
      <c r="W225" s="381"/>
      <c r="X225" s="381"/>
      <c r="Y225" s="381"/>
      <c r="Z225" s="381"/>
      <c r="AA225" s="381"/>
      <c r="AB225" s="381"/>
    </row>
    <row r="226">
      <c r="A226" s="381"/>
      <c r="B226" s="381"/>
      <c r="C226" s="381"/>
      <c r="D226" s="381"/>
      <c r="E226" s="381"/>
      <c r="F226" s="381"/>
      <c r="G226" s="381"/>
      <c r="H226" s="381"/>
      <c r="I226" s="381"/>
      <c r="J226" s="381"/>
      <c r="K226" s="381"/>
      <c r="L226" s="381"/>
      <c r="M226" s="381"/>
      <c r="N226" s="381"/>
      <c r="O226" s="381"/>
      <c r="P226" s="381"/>
      <c r="Q226" s="381"/>
      <c r="R226" s="381"/>
      <c r="S226" s="381"/>
      <c r="T226" s="381"/>
      <c r="U226" s="381"/>
      <c r="V226" s="381"/>
      <c r="W226" s="381"/>
      <c r="X226" s="381"/>
      <c r="Y226" s="381"/>
      <c r="Z226" s="381"/>
      <c r="AA226" s="381"/>
      <c r="AB226" s="381"/>
    </row>
    <row r="227">
      <c r="A227" s="381"/>
      <c r="B227" s="381"/>
      <c r="C227" s="381"/>
      <c r="D227" s="381"/>
      <c r="E227" s="381"/>
      <c r="F227" s="381"/>
      <c r="G227" s="381"/>
      <c r="H227" s="381"/>
      <c r="I227" s="381"/>
      <c r="J227" s="381"/>
      <c r="K227" s="381"/>
      <c r="L227" s="381"/>
      <c r="M227" s="381"/>
      <c r="N227" s="381"/>
      <c r="O227" s="381"/>
      <c r="P227" s="381"/>
      <c r="Q227" s="381"/>
      <c r="R227" s="381"/>
      <c r="S227" s="381"/>
      <c r="T227" s="381"/>
      <c r="U227" s="381"/>
      <c r="V227" s="381"/>
      <c r="W227" s="381"/>
      <c r="X227" s="381"/>
      <c r="Y227" s="381"/>
      <c r="Z227" s="381"/>
      <c r="AA227" s="381"/>
      <c r="AB227" s="381"/>
    </row>
    <row r="228">
      <c r="A228" s="381"/>
      <c r="B228" s="381"/>
      <c r="C228" s="381"/>
      <c r="D228" s="381"/>
      <c r="E228" s="381"/>
      <c r="F228" s="381"/>
      <c r="G228" s="381"/>
      <c r="H228" s="381"/>
      <c r="I228" s="381"/>
      <c r="J228" s="381"/>
      <c r="K228" s="381"/>
      <c r="L228" s="381"/>
      <c r="M228" s="381"/>
      <c r="N228" s="381"/>
      <c r="O228" s="381"/>
      <c r="P228" s="381"/>
      <c r="Q228" s="381"/>
      <c r="R228" s="381"/>
      <c r="S228" s="381"/>
      <c r="T228" s="381"/>
      <c r="U228" s="381"/>
      <c r="V228" s="381"/>
      <c r="W228" s="381"/>
      <c r="X228" s="381"/>
      <c r="Y228" s="381"/>
      <c r="Z228" s="381"/>
      <c r="AA228" s="381"/>
      <c r="AB228" s="381"/>
    </row>
    <row r="229">
      <c r="A229" s="381"/>
      <c r="B229" s="381"/>
      <c r="C229" s="381"/>
      <c r="D229" s="381"/>
      <c r="E229" s="381"/>
      <c r="F229" s="381"/>
      <c r="G229" s="381"/>
      <c r="H229" s="381"/>
      <c r="I229" s="381"/>
      <c r="J229" s="381"/>
      <c r="K229" s="381"/>
      <c r="L229" s="381"/>
      <c r="M229" s="381"/>
      <c r="N229" s="381"/>
      <c r="O229" s="381"/>
      <c r="P229" s="381"/>
      <c r="Q229" s="381"/>
      <c r="R229" s="381"/>
      <c r="S229" s="381"/>
      <c r="T229" s="381"/>
      <c r="U229" s="381"/>
      <c r="V229" s="381"/>
      <c r="W229" s="381"/>
      <c r="X229" s="381"/>
      <c r="Y229" s="381"/>
      <c r="Z229" s="381"/>
      <c r="AA229" s="381"/>
      <c r="AB229" s="381"/>
    </row>
    <row r="230">
      <c r="A230" s="381"/>
      <c r="B230" s="381"/>
      <c r="C230" s="381"/>
      <c r="D230" s="381"/>
      <c r="E230" s="381"/>
      <c r="F230" s="381"/>
      <c r="G230" s="381"/>
      <c r="H230" s="381"/>
      <c r="I230" s="381"/>
      <c r="J230" s="381"/>
      <c r="K230" s="381"/>
      <c r="L230" s="381"/>
      <c r="M230" s="381"/>
      <c r="N230" s="381"/>
      <c r="O230" s="381"/>
      <c r="P230" s="381"/>
      <c r="Q230" s="381"/>
      <c r="R230" s="381"/>
      <c r="S230" s="381"/>
      <c r="T230" s="381"/>
      <c r="U230" s="381"/>
      <c r="V230" s="381"/>
      <c r="W230" s="381"/>
      <c r="X230" s="381"/>
      <c r="Y230" s="381"/>
      <c r="Z230" s="381"/>
      <c r="AA230" s="381"/>
      <c r="AB230" s="381"/>
    </row>
    <row r="231">
      <c r="A231" s="381"/>
      <c r="B231" s="381"/>
      <c r="C231" s="381"/>
      <c r="D231" s="381"/>
      <c r="E231" s="381"/>
      <c r="F231" s="381"/>
      <c r="G231" s="381"/>
      <c r="H231" s="381"/>
      <c r="I231" s="381"/>
      <c r="J231" s="381"/>
      <c r="K231" s="381"/>
      <c r="L231" s="381"/>
      <c r="M231" s="381"/>
      <c r="N231" s="381"/>
      <c r="O231" s="381"/>
      <c r="P231" s="381"/>
      <c r="Q231" s="381"/>
      <c r="R231" s="381"/>
      <c r="S231" s="381"/>
      <c r="T231" s="381"/>
      <c r="U231" s="381"/>
      <c r="V231" s="381"/>
      <c r="W231" s="381"/>
      <c r="X231" s="381"/>
      <c r="Y231" s="381"/>
      <c r="Z231" s="381"/>
      <c r="AA231" s="381"/>
      <c r="AB231" s="381"/>
    </row>
    <row r="232">
      <c r="A232" s="381"/>
      <c r="B232" s="381"/>
      <c r="C232" s="381"/>
      <c r="D232" s="381"/>
      <c r="E232" s="381"/>
      <c r="F232" s="381"/>
      <c r="G232" s="381"/>
      <c r="H232" s="381"/>
      <c r="I232" s="381"/>
      <c r="J232" s="381"/>
      <c r="K232" s="381"/>
      <c r="L232" s="381"/>
      <c r="M232" s="381"/>
      <c r="N232" s="381"/>
      <c r="O232" s="381"/>
      <c r="P232" s="381"/>
      <c r="Q232" s="381"/>
      <c r="R232" s="381"/>
      <c r="S232" s="381"/>
      <c r="T232" s="381"/>
      <c r="U232" s="381"/>
      <c r="V232" s="381"/>
      <c r="W232" s="381"/>
      <c r="X232" s="381"/>
      <c r="Y232" s="381"/>
      <c r="Z232" s="381"/>
      <c r="AA232" s="381"/>
      <c r="AB232" s="381"/>
    </row>
    <row r="233">
      <c r="A233" s="381"/>
      <c r="B233" s="381"/>
      <c r="C233" s="381"/>
      <c r="D233" s="381"/>
      <c r="E233" s="381"/>
      <c r="F233" s="381"/>
      <c r="G233" s="381"/>
      <c r="H233" s="381"/>
      <c r="I233" s="381"/>
      <c r="J233" s="381"/>
      <c r="K233" s="381"/>
      <c r="L233" s="381"/>
      <c r="M233" s="381"/>
      <c r="N233" s="381"/>
      <c r="O233" s="381"/>
      <c r="P233" s="381"/>
      <c r="Q233" s="381"/>
      <c r="R233" s="381"/>
      <c r="S233" s="381"/>
      <c r="T233" s="381"/>
      <c r="U233" s="381"/>
      <c r="V233" s="381"/>
      <c r="W233" s="381"/>
      <c r="X233" s="381"/>
      <c r="Y233" s="381"/>
      <c r="Z233" s="381"/>
      <c r="AA233" s="381"/>
      <c r="AB233" s="381"/>
    </row>
    <row r="234">
      <c r="A234" s="381"/>
      <c r="B234" s="381"/>
      <c r="C234" s="381"/>
      <c r="D234" s="381"/>
      <c r="E234" s="381"/>
      <c r="F234" s="381"/>
      <c r="G234" s="381"/>
      <c r="H234" s="381"/>
      <c r="I234" s="381"/>
      <c r="J234" s="381"/>
      <c r="K234" s="381"/>
      <c r="L234" s="381"/>
      <c r="M234" s="381"/>
      <c r="N234" s="381"/>
      <c r="O234" s="381"/>
      <c r="P234" s="381"/>
      <c r="Q234" s="381"/>
      <c r="R234" s="381"/>
      <c r="S234" s="381"/>
      <c r="T234" s="381"/>
      <c r="U234" s="381"/>
      <c r="V234" s="381"/>
      <c r="W234" s="381"/>
      <c r="X234" s="381"/>
      <c r="Y234" s="381"/>
      <c r="Z234" s="381"/>
      <c r="AA234" s="381"/>
      <c r="AB234" s="381"/>
    </row>
    <row r="235">
      <c r="A235" s="381"/>
      <c r="B235" s="381"/>
      <c r="C235" s="381"/>
      <c r="D235" s="381"/>
      <c r="E235" s="381"/>
      <c r="F235" s="381"/>
      <c r="G235" s="381"/>
      <c r="H235" s="381"/>
      <c r="I235" s="381"/>
      <c r="J235" s="381"/>
      <c r="K235" s="381"/>
      <c r="L235" s="381"/>
      <c r="M235" s="381"/>
      <c r="N235" s="381"/>
      <c r="O235" s="381"/>
      <c r="P235" s="381"/>
      <c r="Q235" s="381"/>
      <c r="R235" s="381"/>
      <c r="S235" s="381"/>
      <c r="T235" s="381"/>
      <c r="U235" s="381"/>
      <c r="V235" s="381"/>
      <c r="W235" s="381"/>
      <c r="X235" s="381"/>
      <c r="Y235" s="381"/>
      <c r="Z235" s="381"/>
      <c r="AA235" s="381"/>
      <c r="AB235" s="381"/>
    </row>
    <row r="236">
      <c r="A236" s="381"/>
      <c r="B236" s="381"/>
      <c r="C236" s="381"/>
      <c r="D236" s="381"/>
      <c r="E236" s="381"/>
      <c r="F236" s="381"/>
      <c r="G236" s="381"/>
      <c r="H236" s="381"/>
      <c r="I236" s="381"/>
      <c r="J236" s="381"/>
      <c r="K236" s="381"/>
      <c r="L236" s="381"/>
      <c r="M236" s="381"/>
      <c r="N236" s="381"/>
      <c r="O236" s="381"/>
      <c r="P236" s="381"/>
      <c r="Q236" s="381"/>
      <c r="R236" s="381"/>
      <c r="S236" s="381"/>
      <c r="T236" s="381"/>
      <c r="U236" s="381"/>
      <c r="V236" s="381"/>
      <c r="W236" s="381"/>
      <c r="X236" s="381"/>
      <c r="Y236" s="381"/>
      <c r="Z236" s="381"/>
      <c r="AA236" s="381"/>
      <c r="AB236" s="381"/>
    </row>
    <row r="237">
      <c r="A237" s="381"/>
      <c r="B237" s="381"/>
      <c r="C237" s="381"/>
      <c r="D237" s="381"/>
      <c r="E237" s="381"/>
      <c r="F237" s="381"/>
      <c r="G237" s="381"/>
      <c r="H237" s="381"/>
      <c r="I237" s="381"/>
      <c r="J237" s="381"/>
      <c r="K237" s="381"/>
      <c r="L237" s="381"/>
      <c r="M237" s="381"/>
      <c r="N237" s="381"/>
      <c r="O237" s="381"/>
      <c r="P237" s="381"/>
      <c r="Q237" s="381"/>
      <c r="R237" s="381"/>
      <c r="S237" s="381"/>
      <c r="T237" s="381"/>
      <c r="U237" s="381"/>
      <c r="V237" s="381"/>
      <c r="W237" s="381"/>
      <c r="X237" s="381"/>
      <c r="Y237" s="381"/>
      <c r="Z237" s="381"/>
      <c r="AA237" s="381"/>
      <c r="AB237" s="381"/>
    </row>
    <row r="238">
      <c r="A238" s="381"/>
      <c r="B238" s="381"/>
      <c r="C238" s="381"/>
      <c r="D238" s="381"/>
      <c r="E238" s="381"/>
      <c r="F238" s="381"/>
      <c r="G238" s="381"/>
      <c r="H238" s="381"/>
      <c r="I238" s="381"/>
      <c r="J238" s="381"/>
      <c r="K238" s="381"/>
      <c r="L238" s="381"/>
      <c r="M238" s="381"/>
      <c r="N238" s="381"/>
      <c r="O238" s="381"/>
      <c r="P238" s="381"/>
      <c r="Q238" s="381"/>
      <c r="R238" s="381"/>
      <c r="S238" s="381"/>
      <c r="T238" s="381"/>
      <c r="U238" s="381"/>
      <c r="V238" s="381"/>
      <c r="W238" s="381"/>
      <c r="X238" s="381"/>
      <c r="Y238" s="381"/>
      <c r="Z238" s="381"/>
      <c r="AA238" s="381"/>
      <c r="AB238" s="381"/>
    </row>
    <row r="239">
      <c r="A239" s="381"/>
      <c r="B239" s="381"/>
      <c r="C239" s="381"/>
      <c r="D239" s="381"/>
      <c r="E239" s="381"/>
      <c r="F239" s="381"/>
      <c r="G239" s="381"/>
      <c r="H239" s="381"/>
      <c r="I239" s="381"/>
      <c r="J239" s="381"/>
      <c r="K239" s="381"/>
      <c r="L239" s="381"/>
      <c r="M239" s="381"/>
      <c r="N239" s="381"/>
      <c r="O239" s="381"/>
      <c r="P239" s="381"/>
      <c r="Q239" s="381"/>
      <c r="R239" s="381"/>
      <c r="S239" s="381"/>
      <c r="T239" s="381"/>
      <c r="U239" s="381"/>
      <c r="V239" s="381"/>
      <c r="W239" s="381"/>
      <c r="X239" s="381"/>
      <c r="Y239" s="381"/>
      <c r="Z239" s="381"/>
      <c r="AA239" s="381"/>
      <c r="AB239" s="381"/>
    </row>
    <row r="240">
      <c r="A240" s="381"/>
      <c r="B240" s="381"/>
      <c r="C240" s="381"/>
      <c r="D240" s="381"/>
      <c r="E240" s="381"/>
      <c r="F240" s="381"/>
      <c r="G240" s="381"/>
      <c r="H240" s="381"/>
      <c r="I240" s="381"/>
      <c r="J240" s="381"/>
      <c r="K240" s="381"/>
      <c r="L240" s="381"/>
      <c r="M240" s="381"/>
      <c r="N240" s="381"/>
      <c r="O240" s="381"/>
      <c r="P240" s="381"/>
      <c r="Q240" s="381"/>
      <c r="R240" s="381"/>
      <c r="S240" s="381"/>
      <c r="T240" s="381"/>
      <c r="U240" s="381"/>
      <c r="V240" s="381"/>
      <c r="W240" s="381"/>
      <c r="X240" s="381"/>
      <c r="Y240" s="381"/>
      <c r="Z240" s="381"/>
      <c r="AA240" s="381"/>
      <c r="AB240" s="381"/>
    </row>
    <row r="241">
      <c r="A241" s="381"/>
      <c r="B241" s="381"/>
      <c r="C241" s="381"/>
      <c r="D241" s="381"/>
      <c r="E241" s="381"/>
      <c r="F241" s="381"/>
      <c r="G241" s="381"/>
      <c r="H241" s="381"/>
      <c r="I241" s="381"/>
      <c r="J241" s="381"/>
      <c r="K241" s="381"/>
      <c r="L241" s="381"/>
      <c r="M241" s="381"/>
      <c r="N241" s="381"/>
      <c r="O241" s="381"/>
      <c r="P241" s="381"/>
      <c r="Q241" s="381"/>
      <c r="R241" s="381"/>
      <c r="S241" s="381"/>
      <c r="T241" s="381"/>
      <c r="U241" s="381"/>
      <c r="V241" s="381"/>
      <c r="W241" s="381"/>
      <c r="X241" s="381"/>
      <c r="Y241" s="381"/>
      <c r="Z241" s="381"/>
      <c r="AA241" s="381"/>
      <c r="AB241" s="381"/>
    </row>
    <row r="242">
      <c r="A242" s="381"/>
      <c r="B242" s="381"/>
      <c r="C242" s="381"/>
      <c r="D242" s="381"/>
      <c r="E242" s="381"/>
      <c r="F242" s="381"/>
      <c r="G242" s="381"/>
      <c r="H242" s="381"/>
      <c r="I242" s="381"/>
      <c r="J242" s="381"/>
      <c r="K242" s="381"/>
      <c r="L242" s="381"/>
      <c r="M242" s="381"/>
      <c r="N242" s="381"/>
      <c r="O242" s="381"/>
      <c r="P242" s="381"/>
      <c r="Q242" s="381"/>
      <c r="R242" s="381"/>
      <c r="S242" s="381"/>
      <c r="T242" s="381"/>
      <c r="U242" s="381"/>
      <c r="V242" s="381"/>
      <c r="W242" s="381"/>
      <c r="X242" s="381"/>
      <c r="Y242" s="381"/>
      <c r="Z242" s="381"/>
      <c r="AA242" s="381"/>
      <c r="AB242" s="381"/>
    </row>
    <row r="243">
      <c r="A243" s="381"/>
      <c r="B243" s="381"/>
      <c r="C243" s="381"/>
      <c r="D243" s="381"/>
      <c r="E243" s="381"/>
      <c r="F243" s="381"/>
      <c r="G243" s="381"/>
      <c r="H243" s="381"/>
      <c r="I243" s="381"/>
      <c r="J243" s="381"/>
      <c r="K243" s="381"/>
      <c r="L243" s="381"/>
      <c r="M243" s="381"/>
      <c r="N243" s="381"/>
      <c r="O243" s="381"/>
      <c r="P243" s="381"/>
      <c r="Q243" s="381"/>
      <c r="R243" s="381"/>
      <c r="S243" s="381"/>
      <c r="T243" s="381"/>
      <c r="U243" s="381"/>
      <c r="V243" s="381"/>
      <c r="W243" s="381"/>
      <c r="X243" s="381"/>
      <c r="Y243" s="381"/>
      <c r="Z243" s="381"/>
      <c r="AA243" s="381"/>
      <c r="AB243" s="381"/>
    </row>
    <row r="244">
      <c r="A244" s="381"/>
      <c r="B244" s="381"/>
      <c r="C244" s="381"/>
      <c r="D244" s="381"/>
      <c r="E244" s="381"/>
      <c r="F244" s="381"/>
      <c r="G244" s="381"/>
      <c r="H244" s="381"/>
      <c r="I244" s="381"/>
      <c r="J244" s="381"/>
      <c r="K244" s="381"/>
      <c r="L244" s="381"/>
      <c r="M244" s="381"/>
      <c r="N244" s="381"/>
      <c r="O244" s="381"/>
      <c r="P244" s="381"/>
      <c r="Q244" s="381"/>
      <c r="R244" s="381"/>
      <c r="S244" s="381"/>
      <c r="T244" s="381"/>
      <c r="U244" s="381"/>
      <c r="V244" s="381"/>
      <c r="W244" s="381"/>
      <c r="X244" s="381"/>
      <c r="Y244" s="381"/>
      <c r="Z244" s="381"/>
      <c r="AA244" s="381"/>
      <c r="AB244" s="381"/>
    </row>
    <row r="245">
      <c r="A245" s="381"/>
      <c r="B245" s="381"/>
      <c r="C245" s="381"/>
      <c r="D245" s="381"/>
      <c r="E245" s="381"/>
      <c r="F245" s="381"/>
      <c r="G245" s="381"/>
      <c r="H245" s="381"/>
      <c r="I245" s="381"/>
      <c r="J245" s="381"/>
      <c r="K245" s="381"/>
      <c r="L245" s="381"/>
      <c r="M245" s="381"/>
      <c r="N245" s="381"/>
      <c r="O245" s="381"/>
      <c r="P245" s="381"/>
      <c r="Q245" s="381"/>
      <c r="R245" s="381"/>
      <c r="S245" s="381"/>
      <c r="T245" s="381"/>
      <c r="U245" s="381"/>
      <c r="V245" s="381"/>
      <c r="W245" s="381"/>
      <c r="X245" s="381"/>
      <c r="Y245" s="381"/>
      <c r="Z245" s="381"/>
      <c r="AA245" s="381"/>
      <c r="AB245" s="381"/>
    </row>
    <row r="246">
      <c r="A246" s="381"/>
      <c r="B246" s="381"/>
      <c r="C246" s="381"/>
      <c r="D246" s="381"/>
      <c r="E246" s="381"/>
      <c r="F246" s="381"/>
      <c r="G246" s="381"/>
      <c r="H246" s="381"/>
      <c r="I246" s="381"/>
      <c r="J246" s="381"/>
      <c r="K246" s="381"/>
      <c r="L246" s="381"/>
      <c r="M246" s="381"/>
      <c r="N246" s="381"/>
      <c r="O246" s="381"/>
      <c r="P246" s="381"/>
      <c r="Q246" s="381"/>
      <c r="R246" s="381"/>
      <c r="S246" s="381"/>
      <c r="T246" s="381"/>
      <c r="U246" s="381"/>
      <c r="V246" s="381"/>
      <c r="W246" s="381"/>
      <c r="X246" s="381"/>
      <c r="Y246" s="381"/>
      <c r="Z246" s="381"/>
      <c r="AA246" s="381"/>
      <c r="AB246" s="381"/>
    </row>
    <row r="247">
      <c r="A247" s="381"/>
      <c r="B247" s="381"/>
      <c r="C247" s="381"/>
      <c r="D247" s="381"/>
      <c r="E247" s="381"/>
      <c r="F247" s="381"/>
      <c r="G247" s="381"/>
      <c r="H247" s="381"/>
      <c r="I247" s="381"/>
      <c r="J247" s="381"/>
      <c r="K247" s="381"/>
      <c r="L247" s="381"/>
      <c r="M247" s="381"/>
      <c r="N247" s="381"/>
      <c r="O247" s="381"/>
      <c r="P247" s="381"/>
      <c r="Q247" s="381"/>
      <c r="R247" s="381"/>
      <c r="S247" s="381"/>
      <c r="T247" s="381"/>
      <c r="U247" s="381"/>
      <c r="V247" s="381"/>
      <c r="W247" s="381"/>
      <c r="X247" s="381"/>
      <c r="Y247" s="381"/>
      <c r="Z247" s="381"/>
      <c r="AA247" s="381"/>
      <c r="AB247" s="381"/>
    </row>
    <row r="248">
      <c r="A248" s="381"/>
      <c r="B248" s="381"/>
      <c r="C248" s="381"/>
      <c r="D248" s="381"/>
      <c r="E248" s="381"/>
      <c r="F248" s="381"/>
      <c r="G248" s="381"/>
      <c r="H248" s="381"/>
      <c r="I248" s="381"/>
      <c r="J248" s="381"/>
      <c r="K248" s="381"/>
      <c r="L248" s="381"/>
      <c r="M248" s="381"/>
      <c r="N248" s="381"/>
      <c r="O248" s="381"/>
      <c r="P248" s="381"/>
      <c r="Q248" s="381"/>
      <c r="R248" s="381"/>
      <c r="S248" s="381"/>
      <c r="T248" s="381"/>
      <c r="U248" s="381"/>
      <c r="V248" s="381"/>
      <c r="W248" s="381"/>
      <c r="X248" s="381"/>
      <c r="Y248" s="381"/>
      <c r="Z248" s="381"/>
      <c r="AA248" s="381"/>
      <c r="AB248" s="381"/>
    </row>
    <row r="249">
      <c r="A249" s="381"/>
      <c r="B249" s="381"/>
      <c r="C249" s="381"/>
      <c r="D249" s="381"/>
      <c r="E249" s="381"/>
      <c r="F249" s="381"/>
      <c r="G249" s="381"/>
      <c r="H249" s="381"/>
      <c r="I249" s="381"/>
      <c r="J249" s="381"/>
      <c r="K249" s="381"/>
      <c r="L249" s="381"/>
      <c r="M249" s="381"/>
      <c r="N249" s="381"/>
      <c r="O249" s="381"/>
      <c r="P249" s="381"/>
      <c r="Q249" s="381"/>
      <c r="R249" s="381"/>
      <c r="S249" s="381"/>
      <c r="T249" s="381"/>
      <c r="U249" s="381"/>
      <c r="V249" s="381"/>
      <c r="W249" s="381"/>
      <c r="X249" s="381"/>
      <c r="Y249" s="381"/>
      <c r="Z249" s="381"/>
      <c r="AA249" s="381"/>
      <c r="AB249" s="381"/>
    </row>
    <row r="250">
      <c r="A250" s="381"/>
      <c r="B250" s="381"/>
      <c r="C250" s="381"/>
      <c r="D250" s="381"/>
      <c r="E250" s="381"/>
      <c r="F250" s="381"/>
      <c r="G250" s="381"/>
      <c r="H250" s="381"/>
      <c r="I250" s="381"/>
      <c r="J250" s="381"/>
      <c r="K250" s="381"/>
      <c r="L250" s="381"/>
      <c r="M250" s="381"/>
      <c r="N250" s="381"/>
      <c r="O250" s="381"/>
      <c r="P250" s="381"/>
      <c r="Q250" s="381"/>
      <c r="R250" s="381"/>
      <c r="S250" s="381"/>
      <c r="T250" s="381"/>
      <c r="U250" s="381"/>
      <c r="V250" s="381"/>
      <c r="W250" s="381"/>
      <c r="X250" s="381"/>
      <c r="Y250" s="381"/>
      <c r="Z250" s="381"/>
      <c r="AA250" s="381"/>
      <c r="AB250" s="381"/>
    </row>
    <row r="251">
      <c r="A251" s="381"/>
      <c r="B251" s="381"/>
      <c r="C251" s="381"/>
      <c r="D251" s="381"/>
      <c r="E251" s="381"/>
      <c r="F251" s="381"/>
      <c r="G251" s="381"/>
      <c r="H251" s="381"/>
      <c r="I251" s="381"/>
      <c r="J251" s="381"/>
      <c r="K251" s="381"/>
      <c r="L251" s="381"/>
      <c r="M251" s="381"/>
      <c r="N251" s="381"/>
      <c r="O251" s="381"/>
      <c r="P251" s="381"/>
      <c r="Q251" s="381"/>
      <c r="R251" s="381"/>
      <c r="S251" s="381"/>
      <c r="T251" s="381"/>
      <c r="U251" s="381"/>
      <c r="V251" s="381"/>
      <c r="W251" s="381"/>
      <c r="X251" s="381"/>
      <c r="Y251" s="381"/>
      <c r="Z251" s="381"/>
      <c r="AA251" s="381"/>
      <c r="AB251" s="381"/>
    </row>
    <row r="252">
      <c r="A252" s="381"/>
      <c r="B252" s="381"/>
      <c r="C252" s="381"/>
      <c r="D252" s="381"/>
      <c r="E252" s="381"/>
      <c r="F252" s="381"/>
      <c r="G252" s="381"/>
      <c r="H252" s="381"/>
      <c r="I252" s="381"/>
      <c r="J252" s="381"/>
      <c r="K252" s="381"/>
      <c r="L252" s="381"/>
      <c r="M252" s="381"/>
      <c r="N252" s="381"/>
      <c r="O252" s="381"/>
      <c r="P252" s="381"/>
      <c r="Q252" s="381"/>
      <c r="R252" s="381"/>
      <c r="S252" s="381"/>
      <c r="T252" s="381"/>
      <c r="U252" s="381"/>
      <c r="V252" s="381"/>
      <c r="W252" s="381"/>
      <c r="X252" s="381"/>
      <c r="Y252" s="381"/>
      <c r="Z252" s="381"/>
      <c r="AA252" s="381"/>
      <c r="AB252" s="381"/>
    </row>
    <row r="253">
      <c r="A253" s="381"/>
      <c r="B253" s="381"/>
      <c r="C253" s="381"/>
      <c r="D253" s="381"/>
      <c r="E253" s="381"/>
      <c r="F253" s="381"/>
      <c r="G253" s="381"/>
      <c r="H253" s="381"/>
      <c r="I253" s="381"/>
      <c r="J253" s="381"/>
      <c r="K253" s="381"/>
      <c r="L253" s="381"/>
      <c r="M253" s="381"/>
      <c r="N253" s="381"/>
      <c r="O253" s="381"/>
      <c r="P253" s="381"/>
      <c r="Q253" s="381"/>
      <c r="R253" s="381"/>
      <c r="S253" s="381"/>
      <c r="T253" s="381"/>
      <c r="U253" s="381"/>
      <c r="V253" s="381"/>
      <c r="W253" s="381"/>
      <c r="X253" s="381"/>
      <c r="Y253" s="381"/>
      <c r="Z253" s="381"/>
      <c r="AA253" s="381"/>
      <c r="AB253" s="381"/>
    </row>
    <row r="254">
      <c r="A254" s="381"/>
      <c r="B254" s="381"/>
      <c r="C254" s="381"/>
      <c r="D254" s="381"/>
      <c r="E254" s="381"/>
      <c r="F254" s="381"/>
      <c r="G254" s="381"/>
      <c r="H254" s="381"/>
      <c r="I254" s="381"/>
      <c r="J254" s="381"/>
      <c r="K254" s="381"/>
      <c r="L254" s="381"/>
      <c r="M254" s="381"/>
      <c r="N254" s="381"/>
      <c r="O254" s="381"/>
      <c r="P254" s="381"/>
      <c r="Q254" s="381"/>
      <c r="R254" s="381"/>
      <c r="S254" s="381"/>
      <c r="T254" s="381"/>
      <c r="U254" s="381"/>
      <c r="V254" s="381"/>
      <c r="W254" s="381"/>
      <c r="X254" s="381"/>
      <c r="Y254" s="381"/>
      <c r="Z254" s="381"/>
      <c r="AA254" s="381"/>
      <c r="AB254" s="381"/>
    </row>
    <row r="255">
      <c r="A255" s="381"/>
      <c r="B255" s="381"/>
      <c r="C255" s="381"/>
      <c r="D255" s="381"/>
      <c r="E255" s="381"/>
      <c r="F255" s="381"/>
      <c r="G255" s="381"/>
      <c r="H255" s="381"/>
      <c r="I255" s="381"/>
      <c r="J255" s="381"/>
      <c r="K255" s="381"/>
      <c r="L255" s="381"/>
      <c r="M255" s="381"/>
      <c r="N255" s="381"/>
      <c r="O255" s="381"/>
      <c r="P255" s="381"/>
      <c r="Q255" s="381"/>
      <c r="R255" s="381"/>
      <c r="S255" s="381"/>
      <c r="T255" s="381"/>
      <c r="U255" s="381"/>
      <c r="V255" s="381"/>
      <c r="W255" s="381"/>
      <c r="X255" s="381"/>
      <c r="Y255" s="381"/>
      <c r="Z255" s="381"/>
      <c r="AA255" s="381"/>
      <c r="AB255" s="381"/>
    </row>
    <row r="256">
      <c r="A256" s="381"/>
      <c r="B256" s="381"/>
      <c r="C256" s="381"/>
      <c r="D256" s="381"/>
      <c r="E256" s="381"/>
      <c r="F256" s="381"/>
      <c r="G256" s="381"/>
      <c r="H256" s="381"/>
      <c r="I256" s="381"/>
      <c r="J256" s="381"/>
      <c r="K256" s="381"/>
      <c r="L256" s="381"/>
      <c r="M256" s="381"/>
      <c r="N256" s="381"/>
      <c r="O256" s="381"/>
      <c r="P256" s="381"/>
      <c r="Q256" s="381"/>
      <c r="R256" s="381"/>
      <c r="S256" s="381"/>
      <c r="T256" s="381"/>
      <c r="U256" s="381"/>
      <c r="V256" s="381"/>
      <c r="W256" s="381"/>
      <c r="X256" s="381"/>
      <c r="Y256" s="381"/>
      <c r="Z256" s="381"/>
      <c r="AA256" s="381"/>
      <c r="AB256" s="381"/>
    </row>
    <row r="257">
      <c r="A257" s="381"/>
      <c r="B257" s="381"/>
      <c r="C257" s="381"/>
      <c r="D257" s="381"/>
      <c r="E257" s="381"/>
      <c r="F257" s="381"/>
      <c r="G257" s="381"/>
      <c r="H257" s="381"/>
      <c r="I257" s="381"/>
      <c r="J257" s="381"/>
      <c r="K257" s="381"/>
      <c r="L257" s="381"/>
      <c r="M257" s="381"/>
      <c r="N257" s="381"/>
      <c r="O257" s="381"/>
      <c r="P257" s="381"/>
      <c r="Q257" s="381"/>
      <c r="R257" s="381"/>
      <c r="S257" s="381"/>
      <c r="T257" s="381"/>
      <c r="U257" s="381"/>
      <c r="V257" s="381"/>
      <c r="W257" s="381"/>
      <c r="X257" s="381"/>
      <c r="Y257" s="381"/>
      <c r="Z257" s="381"/>
      <c r="AA257" s="381"/>
      <c r="AB257" s="381"/>
    </row>
    <row r="258">
      <c r="A258" s="381"/>
      <c r="B258" s="381"/>
      <c r="C258" s="381"/>
      <c r="D258" s="381"/>
      <c r="E258" s="381"/>
      <c r="F258" s="381"/>
      <c r="G258" s="381"/>
      <c r="H258" s="381"/>
      <c r="I258" s="381"/>
      <c r="J258" s="381"/>
      <c r="K258" s="381"/>
      <c r="L258" s="381"/>
      <c r="M258" s="381"/>
      <c r="N258" s="381"/>
      <c r="O258" s="381"/>
      <c r="P258" s="381"/>
      <c r="Q258" s="381"/>
      <c r="R258" s="381"/>
      <c r="S258" s="381"/>
      <c r="T258" s="381"/>
      <c r="U258" s="381"/>
      <c r="V258" s="381"/>
      <c r="W258" s="381"/>
      <c r="X258" s="381"/>
      <c r="Y258" s="381"/>
      <c r="Z258" s="381"/>
      <c r="AA258" s="381"/>
      <c r="AB258" s="381"/>
    </row>
    <row r="259">
      <c r="A259" s="381"/>
      <c r="B259" s="381"/>
      <c r="C259" s="381"/>
      <c r="D259" s="381"/>
      <c r="E259" s="381"/>
      <c r="F259" s="381"/>
      <c r="G259" s="381"/>
      <c r="H259" s="381"/>
      <c r="I259" s="381"/>
      <c r="J259" s="381"/>
      <c r="K259" s="381"/>
      <c r="L259" s="381"/>
      <c r="M259" s="381"/>
      <c r="N259" s="381"/>
      <c r="O259" s="381"/>
      <c r="P259" s="381"/>
      <c r="Q259" s="381"/>
      <c r="R259" s="381"/>
      <c r="S259" s="381"/>
      <c r="T259" s="381"/>
      <c r="U259" s="381"/>
      <c r="V259" s="381"/>
      <c r="W259" s="381"/>
      <c r="X259" s="381"/>
      <c r="Y259" s="381"/>
      <c r="Z259" s="381"/>
      <c r="AA259" s="381"/>
      <c r="AB259" s="381"/>
    </row>
    <row r="260">
      <c r="A260" s="381"/>
      <c r="B260" s="381"/>
      <c r="C260" s="381"/>
      <c r="D260" s="381"/>
      <c r="E260" s="381"/>
      <c r="F260" s="381"/>
      <c r="G260" s="381"/>
      <c r="H260" s="381"/>
      <c r="I260" s="381"/>
      <c r="J260" s="381"/>
      <c r="K260" s="381"/>
      <c r="L260" s="381"/>
      <c r="M260" s="381"/>
      <c r="N260" s="381"/>
      <c r="O260" s="381"/>
      <c r="P260" s="381"/>
      <c r="Q260" s="381"/>
      <c r="R260" s="381"/>
      <c r="S260" s="381"/>
      <c r="T260" s="381"/>
      <c r="U260" s="381"/>
      <c r="V260" s="381"/>
      <c r="W260" s="381"/>
      <c r="X260" s="381"/>
      <c r="Y260" s="381"/>
      <c r="Z260" s="381"/>
      <c r="AA260" s="381"/>
      <c r="AB260" s="381"/>
    </row>
    <row r="261">
      <c r="A261" s="381"/>
      <c r="B261" s="381"/>
      <c r="C261" s="381"/>
      <c r="D261" s="381"/>
      <c r="E261" s="381"/>
      <c r="F261" s="381"/>
      <c r="G261" s="381"/>
      <c r="H261" s="381"/>
      <c r="I261" s="381"/>
      <c r="J261" s="381"/>
      <c r="K261" s="381"/>
      <c r="L261" s="381"/>
      <c r="M261" s="381"/>
      <c r="N261" s="381"/>
      <c r="O261" s="381"/>
      <c r="P261" s="381"/>
      <c r="Q261" s="381"/>
      <c r="R261" s="381"/>
      <c r="S261" s="381"/>
      <c r="T261" s="381"/>
      <c r="U261" s="381"/>
      <c r="V261" s="381"/>
      <c r="W261" s="381"/>
      <c r="X261" s="381"/>
      <c r="Y261" s="381"/>
      <c r="Z261" s="381"/>
      <c r="AA261" s="381"/>
      <c r="AB261" s="381"/>
    </row>
    <row r="262">
      <c r="A262" s="381"/>
      <c r="B262" s="381"/>
      <c r="C262" s="381"/>
      <c r="D262" s="381"/>
      <c r="E262" s="381"/>
      <c r="F262" s="381"/>
      <c r="G262" s="381"/>
      <c r="H262" s="381"/>
      <c r="I262" s="381"/>
      <c r="J262" s="381"/>
      <c r="K262" s="381"/>
      <c r="L262" s="381"/>
      <c r="M262" s="381"/>
      <c r="N262" s="381"/>
      <c r="O262" s="381"/>
      <c r="P262" s="381"/>
      <c r="Q262" s="381"/>
      <c r="R262" s="381"/>
      <c r="S262" s="381"/>
      <c r="T262" s="381"/>
      <c r="U262" s="381"/>
      <c r="V262" s="381"/>
      <c r="W262" s="381"/>
      <c r="X262" s="381"/>
      <c r="Y262" s="381"/>
      <c r="Z262" s="381"/>
      <c r="AA262" s="381"/>
      <c r="AB262" s="381"/>
    </row>
    <row r="263">
      <c r="A263" s="381"/>
      <c r="B263" s="381"/>
      <c r="C263" s="381"/>
      <c r="D263" s="381"/>
      <c r="E263" s="381"/>
      <c r="F263" s="381"/>
      <c r="G263" s="381"/>
      <c r="H263" s="381"/>
      <c r="I263" s="381"/>
      <c r="J263" s="381"/>
      <c r="K263" s="381"/>
      <c r="L263" s="381"/>
      <c r="M263" s="381"/>
      <c r="N263" s="381"/>
      <c r="O263" s="381"/>
      <c r="P263" s="381"/>
      <c r="Q263" s="381"/>
      <c r="R263" s="381"/>
      <c r="S263" s="381"/>
      <c r="T263" s="381"/>
      <c r="U263" s="381"/>
      <c r="V263" s="381"/>
      <c r="W263" s="381"/>
      <c r="X263" s="381"/>
      <c r="Y263" s="381"/>
      <c r="Z263" s="381"/>
      <c r="AA263" s="381"/>
      <c r="AB263" s="381"/>
    </row>
    <row r="264">
      <c r="A264" s="381"/>
      <c r="B264" s="381"/>
      <c r="C264" s="381"/>
      <c r="D264" s="381"/>
      <c r="E264" s="381"/>
      <c r="F264" s="381"/>
      <c r="G264" s="381"/>
      <c r="H264" s="381"/>
      <c r="I264" s="381"/>
      <c r="J264" s="381"/>
      <c r="K264" s="381"/>
      <c r="L264" s="381"/>
      <c r="M264" s="381"/>
      <c r="N264" s="381"/>
      <c r="O264" s="381"/>
      <c r="P264" s="381"/>
      <c r="Q264" s="381"/>
      <c r="R264" s="381"/>
      <c r="S264" s="381"/>
      <c r="T264" s="381"/>
      <c r="U264" s="381"/>
      <c r="V264" s="381"/>
      <c r="W264" s="381"/>
      <c r="X264" s="381"/>
      <c r="Y264" s="381"/>
      <c r="Z264" s="381"/>
      <c r="AA264" s="381"/>
      <c r="AB264" s="381"/>
    </row>
    <row r="265">
      <c r="A265" s="381"/>
      <c r="B265" s="381"/>
      <c r="C265" s="381"/>
      <c r="D265" s="381"/>
      <c r="E265" s="381"/>
      <c r="F265" s="381"/>
      <c r="G265" s="381"/>
      <c r="H265" s="381"/>
      <c r="I265" s="381"/>
      <c r="J265" s="381"/>
      <c r="K265" s="381"/>
      <c r="L265" s="381"/>
      <c r="M265" s="381"/>
      <c r="N265" s="381"/>
      <c r="O265" s="381"/>
      <c r="P265" s="381"/>
      <c r="Q265" s="381"/>
      <c r="R265" s="381"/>
      <c r="S265" s="381"/>
      <c r="T265" s="381"/>
      <c r="U265" s="381"/>
      <c r="V265" s="381"/>
      <c r="W265" s="381"/>
      <c r="X265" s="381"/>
      <c r="Y265" s="381"/>
      <c r="Z265" s="381"/>
      <c r="AA265" s="381"/>
      <c r="AB265" s="381"/>
    </row>
    <row r="266">
      <c r="A266" s="381"/>
      <c r="B266" s="381"/>
      <c r="C266" s="381"/>
      <c r="D266" s="381"/>
      <c r="E266" s="381"/>
      <c r="F266" s="381"/>
      <c r="G266" s="381"/>
      <c r="H266" s="381"/>
      <c r="I266" s="381"/>
      <c r="J266" s="381"/>
      <c r="K266" s="381"/>
      <c r="L266" s="381"/>
      <c r="M266" s="381"/>
      <c r="N266" s="381"/>
      <c r="O266" s="381"/>
      <c r="P266" s="381"/>
      <c r="Q266" s="381"/>
      <c r="R266" s="381"/>
      <c r="S266" s="381"/>
      <c r="T266" s="381"/>
      <c r="U266" s="381"/>
      <c r="V266" s="381"/>
      <c r="W266" s="381"/>
      <c r="X266" s="381"/>
      <c r="Y266" s="381"/>
      <c r="Z266" s="381"/>
      <c r="AA266" s="381"/>
      <c r="AB266" s="381"/>
    </row>
    <row r="267">
      <c r="A267" s="381"/>
      <c r="B267" s="381"/>
      <c r="C267" s="381"/>
      <c r="D267" s="381"/>
      <c r="E267" s="381"/>
      <c r="F267" s="381"/>
      <c r="G267" s="381"/>
      <c r="H267" s="381"/>
      <c r="I267" s="381"/>
      <c r="J267" s="381"/>
      <c r="K267" s="381"/>
      <c r="L267" s="381"/>
      <c r="M267" s="381"/>
      <c r="N267" s="381"/>
      <c r="O267" s="381"/>
      <c r="P267" s="381"/>
      <c r="Q267" s="381"/>
      <c r="R267" s="381"/>
      <c r="S267" s="381"/>
      <c r="T267" s="381"/>
      <c r="U267" s="381"/>
      <c r="V267" s="381"/>
      <c r="W267" s="381"/>
      <c r="X267" s="381"/>
      <c r="Y267" s="381"/>
      <c r="Z267" s="381"/>
      <c r="AA267" s="381"/>
      <c r="AB267" s="381"/>
    </row>
    <row r="268">
      <c r="A268" s="381"/>
      <c r="B268" s="381"/>
      <c r="C268" s="381"/>
      <c r="D268" s="381"/>
      <c r="E268" s="381"/>
      <c r="F268" s="381"/>
      <c r="G268" s="381"/>
      <c r="H268" s="381"/>
      <c r="I268" s="381"/>
      <c r="J268" s="381"/>
      <c r="K268" s="381"/>
      <c r="L268" s="381"/>
      <c r="M268" s="381"/>
      <c r="N268" s="381"/>
      <c r="O268" s="381"/>
      <c r="P268" s="381"/>
      <c r="Q268" s="381"/>
      <c r="R268" s="381"/>
      <c r="S268" s="381"/>
      <c r="T268" s="381"/>
      <c r="U268" s="381"/>
      <c r="V268" s="381"/>
      <c r="W268" s="381"/>
      <c r="X268" s="381"/>
      <c r="Y268" s="381"/>
      <c r="Z268" s="381"/>
      <c r="AA268" s="381"/>
      <c r="AB268" s="381"/>
    </row>
    <row r="269">
      <c r="A269" s="381"/>
      <c r="B269" s="381"/>
      <c r="C269" s="381"/>
      <c r="D269" s="381"/>
      <c r="E269" s="381"/>
      <c r="F269" s="381"/>
      <c r="G269" s="381"/>
      <c r="H269" s="381"/>
      <c r="I269" s="381"/>
      <c r="J269" s="381"/>
      <c r="K269" s="381"/>
      <c r="L269" s="381"/>
      <c r="M269" s="381"/>
      <c r="N269" s="381"/>
      <c r="O269" s="381"/>
      <c r="P269" s="381"/>
      <c r="Q269" s="381"/>
      <c r="R269" s="381"/>
      <c r="S269" s="381"/>
      <c r="T269" s="381"/>
      <c r="U269" s="381"/>
      <c r="V269" s="381"/>
      <c r="W269" s="381"/>
      <c r="X269" s="381"/>
      <c r="Y269" s="381"/>
      <c r="Z269" s="381"/>
      <c r="AA269" s="381"/>
      <c r="AB269" s="381"/>
    </row>
    <row r="270">
      <c r="A270" s="381"/>
      <c r="B270" s="381"/>
      <c r="C270" s="381"/>
      <c r="D270" s="381"/>
      <c r="E270" s="381"/>
      <c r="F270" s="381"/>
      <c r="G270" s="381"/>
      <c r="H270" s="381"/>
      <c r="I270" s="381"/>
      <c r="J270" s="381"/>
      <c r="K270" s="381"/>
      <c r="L270" s="381"/>
      <c r="M270" s="381"/>
      <c r="N270" s="381"/>
      <c r="O270" s="381"/>
      <c r="P270" s="381"/>
      <c r="Q270" s="381"/>
      <c r="R270" s="381"/>
      <c r="S270" s="381"/>
      <c r="T270" s="381"/>
      <c r="U270" s="381"/>
      <c r="V270" s="381"/>
      <c r="W270" s="381"/>
      <c r="X270" s="381"/>
      <c r="Y270" s="381"/>
      <c r="Z270" s="381"/>
      <c r="AA270" s="381"/>
      <c r="AB270" s="381"/>
    </row>
    <row r="271">
      <c r="A271" s="381"/>
      <c r="B271" s="381"/>
      <c r="C271" s="381"/>
      <c r="D271" s="381"/>
      <c r="E271" s="381"/>
      <c r="F271" s="381"/>
      <c r="G271" s="381"/>
      <c r="H271" s="381"/>
      <c r="I271" s="381"/>
      <c r="J271" s="381"/>
      <c r="K271" s="381"/>
      <c r="L271" s="381"/>
      <c r="M271" s="381"/>
      <c r="N271" s="381"/>
      <c r="O271" s="381"/>
      <c r="P271" s="381"/>
      <c r="Q271" s="381"/>
      <c r="R271" s="381"/>
      <c r="S271" s="381"/>
      <c r="T271" s="381"/>
      <c r="U271" s="381"/>
      <c r="V271" s="381"/>
      <c r="W271" s="381"/>
      <c r="X271" s="381"/>
      <c r="Y271" s="381"/>
      <c r="Z271" s="381"/>
      <c r="AA271" s="381"/>
      <c r="AB271" s="381"/>
    </row>
    <row r="272">
      <c r="A272" s="381"/>
      <c r="B272" s="381"/>
      <c r="C272" s="381"/>
      <c r="D272" s="381"/>
      <c r="E272" s="381"/>
      <c r="F272" s="381"/>
      <c r="G272" s="381"/>
      <c r="H272" s="381"/>
      <c r="I272" s="381"/>
      <c r="J272" s="381"/>
      <c r="K272" s="381"/>
      <c r="L272" s="381"/>
      <c r="M272" s="381"/>
      <c r="N272" s="381"/>
      <c r="O272" s="381"/>
      <c r="P272" s="381"/>
      <c r="Q272" s="381"/>
      <c r="R272" s="381"/>
      <c r="S272" s="381"/>
      <c r="T272" s="381"/>
      <c r="U272" s="381"/>
      <c r="V272" s="381"/>
      <c r="W272" s="381"/>
      <c r="X272" s="381"/>
      <c r="Y272" s="381"/>
      <c r="Z272" s="381"/>
      <c r="AA272" s="381"/>
      <c r="AB272" s="381"/>
    </row>
    <row r="273">
      <c r="A273" s="381"/>
      <c r="B273" s="381"/>
      <c r="C273" s="381"/>
      <c r="D273" s="381"/>
      <c r="E273" s="381"/>
      <c r="F273" s="381"/>
      <c r="G273" s="381"/>
      <c r="H273" s="381"/>
      <c r="I273" s="381"/>
      <c r="J273" s="381"/>
      <c r="K273" s="381"/>
      <c r="L273" s="381"/>
      <c r="M273" s="381"/>
      <c r="N273" s="381"/>
      <c r="O273" s="381"/>
      <c r="P273" s="381"/>
      <c r="Q273" s="381"/>
      <c r="R273" s="381"/>
      <c r="S273" s="381"/>
      <c r="T273" s="381"/>
      <c r="U273" s="381"/>
      <c r="V273" s="381"/>
      <c r="W273" s="381"/>
      <c r="X273" s="381"/>
      <c r="Y273" s="381"/>
      <c r="Z273" s="381"/>
      <c r="AA273" s="381"/>
      <c r="AB273" s="381"/>
    </row>
    <row r="274">
      <c r="A274" s="381"/>
      <c r="B274" s="381"/>
      <c r="C274" s="381"/>
      <c r="D274" s="381"/>
      <c r="E274" s="381"/>
      <c r="F274" s="381"/>
      <c r="G274" s="381"/>
      <c r="H274" s="381"/>
      <c r="I274" s="381"/>
      <c r="J274" s="381"/>
      <c r="K274" s="381"/>
      <c r="L274" s="381"/>
      <c r="M274" s="381"/>
      <c r="N274" s="381"/>
      <c r="O274" s="381"/>
      <c r="P274" s="381"/>
      <c r="Q274" s="381"/>
      <c r="R274" s="381"/>
      <c r="S274" s="381"/>
      <c r="T274" s="381"/>
      <c r="U274" s="381"/>
      <c r="V274" s="381"/>
      <c r="W274" s="381"/>
      <c r="X274" s="381"/>
      <c r="Y274" s="381"/>
      <c r="Z274" s="381"/>
      <c r="AA274" s="381"/>
      <c r="AB274" s="381"/>
    </row>
    <row r="275">
      <c r="A275" s="381"/>
      <c r="B275" s="381"/>
      <c r="C275" s="381"/>
      <c r="D275" s="381"/>
      <c r="E275" s="381"/>
      <c r="F275" s="381"/>
      <c r="G275" s="381"/>
      <c r="H275" s="381"/>
      <c r="I275" s="381"/>
      <c r="J275" s="381"/>
      <c r="K275" s="381"/>
      <c r="L275" s="381"/>
      <c r="M275" s="381"/>
      <c r="N275" s="381"/>
      <c r="O275" s="381"/>
      <c r="P275" s="381"/>
      <c r="Q275" s="381"/>
      <c r="R275" s="381"/>
      <c r="S275" s="381"/>
      <c r="T275" s="381"/>
      <c r="U275" s="381"/>
      <c r="V275" s="381"/>
      <c r="W275" s="381"/>
      <c r="X275" s="381"/>
      <c r="Y275" s="381"/>
      <c r="Z275" s="381"/>
      <c r="AA275" s="381"/>
      <c r="AB275" s="381"/>
    </row>
    <row r="276">
      <c r="A276" s="381"/>
      <c r="B276" s="381"/>
      <c r="C276" s="381"/>
      <c r="D276" s="381"/>
      <c r="E276" s="381"/>
      <c r="F276" s="381"/>
      <c r="G276" s="381"/>
      <c r="H276" s="381"/>
      <c r="I276" s="381"/>
      <c r="J276" s="381"/>
      <c r="K276" s="381"/>
      <c r="L276" s="381"/>
      <c r="M276" s="381"/>
      <c r="N276" s="381"/>
      <c r="O276" s="381"/>
      <c r="P276" s="381"/>
      <c r="Q276" s="381"/>
      <c r="R276" s="381"/>
      <c r="S276" s="381"/>
      <c r="T276" s="381"/>
      <c r="U276" s="381"/>
      <c r="V276" s="381"/>
      <c r="W276" s="381"/>
      <c r="X276" s="381"/>
      <c r="Y276" s="381"/>
      <c r="Z276" s="381"/>
      <c r="AA276" s="381"/>
      <c r="AB276" s="381"/>
    </row>
    <row r="277">
      <c r="A277" s="381"/>
      <c r="B277" s="381"/>
      <c r="C277" s="381"/>
      <c r="D277" s="381"/>
      <c r="E277" s="381"/>
      <c r="F277" s="381"/>
      <c r="G277" s="381"/>
      <c r="H277" s="381"/>
      <c r="I277" s="381"/>
      <c r="J277" s="381"/>
      <c r="K277" s="381"/>
      <c r="L277" s="381"/>
      <c r="M277" s="381"/>
      <c r="N277" s="381"/>
      <c r="O277" s="381"/>
      <c r="P277" s="381"/>
      <c r="Q277" s="381"/>
      <c r="R277" s="381"/>
      <c r="S277" s="381"/>
      <c r="T277" s="381"/>
      <c r="U277" s="381"/>
      <c r="V277" s="381"/>
      <c r="W277" s="381"/>
      <c r="X277" s="381"/>
      <c r="Y277" s="381"/>
      <c r="Z277" s="381"/>
      <c r="AA277" s="381"/>
      <c r="AB277" s="381"/>
    </row>
    <row r="278">
      <c r="A278" s="381"/>
      <c r="B278" s="381"/>
      <c r="C278" s="381"/>
      <c r="D278" s="381"/>
      <c r="E278" s="381"/>
      <c r="F278" s="381"/>
      <c r="G278" s="381"/>
      <c r="H278" s="381"/>
      <c r="I278" s="381"/>
      <c r="J278" s="381"/>
      <c r="K278" s="381"/>
      <c r="L278" s="381"/>
      <c r="M278" s="381"/>
      <c r="N278" s="381"/>
      <c r="O278" s="381"/>
      <c r="P278" s="381"/>
      <c r="Q278" s="381"/>
      <c r="R278" s="381"/>
      <c r="S278" s="381"/>
      <c r="T278" s="381"/>
      <c r="U278" s="381"/>
      <c r="V278" s="381"/>
      <c r="W278" s="381"/>
      <c r="X278" s="381"/>
      <c r="Y278" s="381"/>
      <c r="Z278" s="381"/>
      <c r="AA278" s="381"/>
      <c r="AB278" s="381"/>
    </row>
    <row r="279">
      <c r="A279" s="381"/>
      <c r="B279" s="381"/>
      <c r="C279" s="381"/>
      <c r="D279" s="381"/>
      <c r="E279" s="381"/>
      <c r="F279" s="381"/>
      <c r="G279" s="381"/>
      <c r="H279" s="381"/>
      <c r="I279" s="381"/>
      <c r="J279" s="381"/>
      <c r="K279" s="381"/>
      <c r="L279" s="381"/>
      <c r="M279" s="381"/>
      <c r="N279" s="381"/>
      <c r="O279" s="381"/>
      <c r="P279" s="381"/>
      <c r="Q279" s="381"/>
      <c r="R279" s="381"/>
      <c r="S279" s="381"/>
      <c r="T279" s="381"/>
      <c r="U279" s="381"/>
      <c r="V279" s="381"/>
      <c r="W279" s="381"/>
      <c r="X279" s="381"/>
      <c r="Y279" s="381"/>
      <c r="Z279" s="381"/>
      <c r="AA279" s="381"/>
      <c r="AB279" s="381"/>
    </row>
    <row r="280">
      <c r="A280" s="381"/>
      <c r="B280" s="381"/>
      <c r="C280" s="381"/>
      <c r="D280" s="381"/>
      <c r="E280" s="381"/>
      <c r="F280" s="381"/>
      <c r="G280" s="381"/>
      <c r="H280" s="381"/>
      <c r="I280" s="381"/>
      <c r="J280" s="381"/>
      <c r="K280" s="381"/>
      <c r="L280" s="381"/>
      <c r="M280" s="381"/>
      <c r="N280" s="381"/>
      <c r="O280" s="381"/>
      <c r="P280" s="381"/>
      <c r="Q280" s="381"/>
      <c r="R280" s="381"/>
      <c r="S280" s="381"/>
      <c r="T280" s="381"/>
      <c r="U280" s="381"/>
      <c r="V280" s="381"/>
      <c r="W280" s="381"/>
      <c r="X280" s="381"/>
      <c r="Y280" s="381"/>
      <c r="Z280" s="381"/>
      <c r="AA280" s="381"/>
      <c r="AB280" s="381"/>
    </row>
    <row r="281">
      <c r="A281" s="381"/>
      <c r="B281" s="381"/>
      <c r="C281" s="381"/>
      <c r="D281" s="381"/>
      <c r="E281" s="381"/>
      <c r="F281" s="381"/>
      <c r="G281" s="381"/>
      <c r="H281" s="381"/>
      <c r="I281" s="381"/>
      <c r="J281" s="381"/>
      <c r="K281" s="381"/>
      <c r="L281" s="381"/>
      <c r="M281" s="381"/>
      <c r="N281" s="381"/>
      <c r="O281" s="381"/>
      <c r="P281" s="381"/>
      <c r="Q281" s="381"/>
      <c r="R281" s="381"/>
      <c r="S281" s="381"/>
      <c r="T281" s="381"/>
      <c r="U281" s="381"/>
      <c r="V281" s="381"/>
      <c r="W281" s="381"/>
      <c r="X281" s="381"/>
      <c r="Y281" s="381"/>
      <c r="Z281" s="381"/>
      <c r="AA281" s="381"/>
      <c r="AB281" s="381"/>
    </row>
    <row r="282">
      <c r="A282" s="381"/>
      <c r="B282" s="381"/>
      <c r="C282" s="381"/>
      <c r="D282" s="381"/>
      <c r="E282" s="381"/>
      <c r="F282" s="381"/>
      <c r="G282" s="381"/>
      <c r="H282" s="381"/>
      <c r="I282" s="381"/>
      <c r="J282" s="381"/>
      <c r="K282" s="381"/>
      <c r="L282" s="381"/>
      <c r="M282" s="381"/>
      <c r="N282" s="381"/>
      <c r="O282" s="381"/>
      <c r="P282" s="381"/>
      <c r="Q282" s="381"/>
      <c r="R282" s="381"/>
      <c r="S282" s="381"/>
      <c r="T282" s="381"/>
      <c r="U282" s="381"/>
      <c r="V282" s="381"/>
      <c r="W282" s="381"/>
      <c r="X282" s="381"/>
      <c r="Y282" s="381"/>
      <c r="Z282" s="381"/>
      <c r="AA282" s="381"/>
      <c r="AB282" s="381"/>
    </row>
    <row r="283">
      <c r="A283" s="381"/>
      <c r="B283" s="381"/>
      <c r="C283" s="381"/>
      <c r="D283" s="381"/>
      <c r="E283" s="381"/>
      <c r="F283" s="381"/>
      <c r="G283" s="381"/>
      <c r="H283" s="381"/>
      <c r="I283" s="381"/>
      <c r="J283" s="381"/>
      <c r="K283" s="381"/>
      <c r="L283" s="381"/>
      <c r="M283" s="381"/>
      <c r="N283" s="381"/>
      <c r="O283" s="381"/>
      <c r="P283" s="381"/>
      <c r="Q283" s="381"/>
      <c r="R283" s="381"/>
      <c r="S283" s="381"/>
      <c r="T283" s="381"/>
      <c r="U283" s="381"/>
      <c r="V283" s="381"/>
      <c r="W283" s="381"/>
      <c r="X283" s="381"/>
      <c r="Y283" s="381"/>
      <c r="Z283" s="381"/>
      <c r="AA283" s="381"/>
      <c r="AB283" s="381"/>
    </row>
    <row r="284">
      <c r="A284" s="381"/>
      <c r="B284" s="381"/>
      <c r="C284" s="381"/>
      <c r="D284" s="381"/>
      <c r="E284" s="381"/>
      <c r="F284" s="381"/>
      <c r="G284" s="381"/>
      <c r="H284" s="381"/>
      <c r="I284" s="381"/>
      <c r="J284" s="381"/>
      <c r="K284" s="381"/>
      <c r="L284" s="381"/>
      <c r="M284" s="381"/>
      <c r="N284" s="381"/>
      <c r="O284" s="381"/>
      <c r="P284" s="381"/>
      <c r="Q284" s="381"/>
      <c r="R284" s="381"/>
      <c r="S284" s="381"/>
      <c r="T284" s="381"/>
      <c r="U284" s="381"/>
      <c r="V284" s="381"/>
      <c r="W284" s="381"/>
      <c r="X284" s="381"/>
      <c r="Y284" s="381"/>
      <c r="Z284" s="381"/>
      <c r="AA284" s="381"/>
      <c r="AB284" s="381"/>
    </row>
    <row r="285">
      <c r="A285" s="381"/>
      <c r="B285" s="381"/>
      <c r="C285" s="381"/>
      <c r="D285" s="381"/>
      <c r="E285" s="381"/>
      <c r="F285" s="381"/>
      <c r="G285" s="381"/>
      <c r="H285" s="381"/>
      <c r="I285" s="381"/>
      <c r="J285" s="381"/>
      <c r="K285" s="381"/>
      <c r="L285" s="381"/>
      <c r="M285" s="381"/>
      <c r="N285" s="381"/>
      <c r="O285" s="381"/>
      <c r="P285" s="381"/>
      <c r="Q285" s="381"/>
      <c r="R285" s="381"/>
      <c r="S285" s="381"/>
      <c r="T285" s="381"/>
      <c r="U285" s="381"/>
      <c r="V285" s="381"/>
      <c r="W285" s="381"/>
      <c r="X285" s="381"/>
      <c r="Y285" s="381"/>
      <c r="Z285" s="381"/>
      <c r="AA285" s="381"/>
      <c r="AB285" s="381"/>
    </row>
    <row r="286">
      <c r="A286" s="381"/>
      <c r="B286" s="381"/>
      <c r="C286" s="381"/>
      <c r="D286" s="381"/>
      <c r="E286" s="381"/>
      <c r="F286" s="381"/>
      <c r="G286" s="381"/>
      <c r="H286" s="381"/>
      <c r="I286" s="381"/>
      <c r="J286" s="381"/>
      <c r="K286" s="381"/>
      <c r="L286" s="381"/>
      <c r="M286" s="381"/>
      <c r="N286" s="381"/>
      <c r="O286" s="381"/>
      <c r="P286" s="381"/>
      <c r="Q286" s="381"/>
      <c r="R286" s="381"/>
      <c r="S286" s="381"/>
      <c r="T286" s="381"/>
      <c r="U286" s="381"/>
      <c r="V286" s="381"/>
      <c r="W286" s="381"/>
      <c r="X286" s="381"/>
      <c r="Y286" s="381"/>
      <c r="Z286" s="381"/>
      <c r="AA286" s="381"/>
      <c r="AB286" s="381"/>
    </row>
    <row r="287">
      <c r="A287" s="381"/>
      <c r="B287" s="381"/>
      <c r="C287" s="381"/>
      <c r="D287" s="381"/>
      <c r="E287" s="381"/>
      <c r="F287" s="381"/>
      <c r="G287" s="381"/>
      <c r="H287" s="381"/>
      <c r="I287" s="381"/>
      <c r="J287" s="381"/>
      <c r="K287" s="381"/>
      <c r="L287" s="381"/>
      <c r="M287" s="381"/>
      <c r="N287" s="381"/>
      <c r="O287" s="381"/>
      <c r="P287" s="381"/>
      <c r="Q287" s="381"/>
      <c r="R287" s="381"/>
      <c r="S287" s="381"/>
      <c r="T287" s="381"/>
      <c r="U287" s="381"/>
      <c r="V287" s="381"/>
      <c r="W287" s="381"/>
      <c r="X287" s="381"/>
      <c r="Y287" s="381"/>
      <c r="Z287" s="381"/>
      <c r="AA287" s="381"/>
      <c r="AB287" s="381"/>
    </row>
    <row r="288">
      <c r="A288" s="381"/>
      <c r="B288" s="381"/>
      <c r="C288" s="381"/>
      <c r="D288" s="381"/>
      <c r="E288" s="381"/>
      <c r="F288" s="381"/>
      <c r="G288" s="381"/>
      <c r="H288" s="381"/>
      <c r="I288" s="381"/>
      <c r="J288" s="381"/>
      <c r="K288" s="381"/>
      <c r="L288" s="381"/>
      <c r="M288" s="381"/>
      <c r="N288" s="381"/>
      <c r="O288" s="381"/>
      <c r="P288" s="381"/>
      <c r="Q288" s="381"/>
      <c r="R288" s="381"/>
      <c r="S288" s="381"/>
      <c r="T288" s="381"/>
      <c r="U288" s="381"/>
      <c r="V288" s="381"/>
      <c r="W288" s="381"/>
      <c r="X288" s="381"/>
      <c r="Y288" s="381"/>
      <c r="Z288" s="381"/>
      <c r="AA288" s="381"/>
      <c r="AB288" s="381"/>
    </row>
    <row r="289">
      <c r="A289" s="381"/>
      <c r="B289" s="381"/>
      <c r="C289" s="381"/>
      <c r="D289" s="381"/>
      <c r="E289" s="381"/>
      <c r="F289" s="381"/>
      <c r="G289" s="381"/>
      <c r="H289" s="381"/>
      <c r="I289" s="381"/>
      <c r="J289" s="381"/>
      <c r="K289" s="381"/>
      <c r="L289" s="381"/>
      <c r="M289" s="381"/>
      <c r="N289" s="381"/>
      <c r="O289" s="381"/>
      <c r="P289" s="381"/>
      <c r="Q289" s="381"/>
      <c r="R289" s="381"/>
      <c r="S289" s="381"/>
      <c r="T289" s="381"/>
      <c r="U289" s="381"/>
      <c r="V289" s="381"/>
      <c r="W289" s="381"/>
      <c r="X289" s="381"/>
      <c r="Y289" s="381"/>
      <c r="Z289" s="381"/>
      <c r="AA289" s="381"/>
      <c r="AB289" s="381"/>
    </row>
    <row r="290">
      <c r="A290" s="381"/>
      <c r="B290" s="381"/>
      <c r="C290" s="381"/>
      <c r="D290" s="381"/>
      <c r="E290" s="381"/>
      <c r="F290" s="381"/>
      <c r="G290" s="381"/>
      <c r="H290" s="381"/>
      <c r="I290" s="381"/>
      <c r="J290" s="381"/>
      <c r="K290" s="381"/>
      <c r="L290" s="381"/>
      <c r="M290" s="381"/>
      <c r="N290" s="381"/>
      <c r="O290" s="381"/>
      <c r="P290" s="381"/>
      <c r="Q290" s="381"/>
      <c r="R290" s="381"/>
      <c r="S290" s="381"/>
      <c r="T290" s="381"/>
      <c r="U290" s="381"/>
      <c r="V290" s="381"/>
      <c r="W290" s="381"/>
      <c r="X290" s="381"/>
      <c r="Y290" s="381"/>
      <c r="Z290" s="381"/>
      <c r="AA290" s="381"/>
      <c r="AB290" s="381"/>
    </row>
    <row r="291">
      <c r="A291" s="381"/>
      <c r="B291" s="381"/>
      <c r="C291" s="381"/>
      <c r="D291" s="381"/>
      <c r="E291" s="381"/>
      <c r="F291" s="381"/>
      <c r="G291" s="381"/>
      <c r="H291" s="381"/>
      <c r="I291" s="381"/>
      <c r="J291" s="381"/>
      <c r="K291" s="381"/>
      <c r="L291" s="381"/>
      <c r="M291" s="381"/>
      <c r="N291" s="381"/>
      <c r="O291" s="381"/>
      <c r="P291" s="381"/>
      <c r="Q291" s="381"/>
      <c r="R291" s="381"/>
      <c r="S291" s="381"/>
      <c r="T291" s="381"/>
      <c r="U291" s="381"/>
      <c r="V291" s="381"/>
      <c r="W291" s="381"/>
      <c r="X291" s="381"/>
      <c r="Y291" s="381"/>
      <c r="Z291" s="381"/>
      <c r="AA291" s="381"/>
      <c r="AB291" s="381"/>
    </row>
    <row r="292">
      <c r="A292" s="381"/>
      <c r="B292" s="381"/>
      <c r="C292" s="381"/>
      <c r="D292" s="381"/>
      <c r="E292" s="381"/>
      <c r="F292" s="381"/>
      <c r="G292" s="381"/>
      <c r="H292" s="381"/>
      <c r="I292" s="381"/>
      <c r="J292" s="381"/>
      <c r="K292" s="381"/>
      <c r="L292" s="381"/>
      <c r="M292" s="381"/>
      <c r="N292" s="381"/>
      <c r="O292" s="381"/>
      <c r="P292" s="381"/>
      <c r="Q292" s="381"/>
      <c r="R292" s="381"/>
      <c r="S292" s="381"/>
      <c r="T292" s="381"/>
      <c r="U292" s="381"/>
      <c r="V292" s="381"/>
      <c r="W292" s="381"/>
      <c r="X292" s="381"/>
      <c r="Y292" s="381"/>
      <c r="Z292" s="381"/>
      <c r="AA292" s="381"/>
      <c r="AB292" s="381"/>
    </row>
    <row r="293">
      <c r="A293" s="381"/>
      <c r="B293" s="381"/>
      <c r="C293" s="381"/>
      <c r="D293" s="381"/>
      <c r="E293" s="381"/>
      <c r="F293" s="381"/>
      <c r="G293" s="381"/>
      <c r="H293" s="381"/>
      <c r="I293" s="381"/>
      <c r="J293" s="381"/>
      <c r="K293" s="381"/>
      <c r="L293" s="381"/>
      <c r="M293" s="381"/>
      <c r="N293" s="381"/>
      <c r="O293" s="381"/>
      <c r="P293" s="381"/>
      <c r="Q293" s="381"/>
      <c r="R293" s="381"/>
      <c r="S293" s="381"/>
      <c r="T293" s="381"/>
      <c r="U293" s="381"/>
      <c r="V293" s="381"/>
      <c r="W293" s="381"/>
      <c r="X293" s="381"/>
      <c r="Y293" s="381"/>
      <c r="Z293" s="381"/>
      <c r="AA293" s="381"/>
      <c r="AB293" s="381"/>
    </row>
    <row r="294">
      <c r="A294" s="381"/>
      <c r="B294" s="381"/>
      <c r="C294" s="381"/>
      <c r="D294" s="381"/>
      <c r="E294" s="381"/>
      <c r="F294" s="381"/>
      <c r="G294" s="381"/>
      <c r="H294" s="381"/>
      <c r="I294" s="381"/>
      <c r="J294" s="381"/>
      <c r="K294" s="381"/>
      <c r="L294" s="381"/>
      <c r="M294" s="381"/>
      <c r="N294" s="381"/>
      <c r="O294" s="381"/>
      <c r="P294" s="381"/>
      <c r="Q294" s="381"/>
      <c r="R294" s="381"/>
      <c r="S294" s="381"/>
      <c r="T294" s="381"/>
      <c r="U294" s="381"/>
      <c r="V294" s="381"/>
      <c r="W294" s="381"/>
      <c r="X294" s="381"/>
      <c r="Y294" s="381"/>
      <c r="Z294" s="381"/>
      <c r="AA294" s="381"/>
      <c r="AB294" s="381"/>
    </row>
    <row r="295">
      <c r="A295" s="381"/>
      <c r="B295" s="381"/>
      <c r="C295" s="381"/>
      <c r="D295" s="381"/>
      <c r="E295" s="381"/>
      <c r="F295" s="381"/>
      <c r="G295" s="381"/>
      <c r="H295" s="381"/>
      <c r="I295" s="381"/>
      <c r="J295" s="381"/>
      <c r="K295" s="381"/>
      <c r="L295" s="381"/>
      <c r="M295" s="381"/>
      <c r="N295" s="381"/>
      <c r="O295" s="381"/>
      <c r="P295" s="381"/>
      <c r="Q295" s="381"/>
      <c r="R295" s="381"/>
      <c r="S295" s="381"/>
      <c r="T295" s="381"/>
      <c r="U295" s="381"/>
      <c r="V295" s="381"/>
      <c r="W295" s="381"/>
      <c r="X295" s="381"/>
      <c r="Y295" s="381"/>
      <c r="Z295" s="381"/>
      <c r="AA295" s="381"/>
      <c r="AB295" s="381"/>
    </row>
    <row r="296">
      <c r="A296" s="381"/>
      <c r="B296" s="381"/>
      <c r="C296" s="381"/>
      <c r="D296" s="381"/>
      <c r="E296" s="381"/>
      <c r="F296" s="381"/>
      <c r="G296" s="381"/>
      <c r="H296" s="381"/>
      <c r="I296" s="381"/>
      <c r="J296" s="381"/>
      <c r="K296" s="381"/>
      <c r="L296" s="381"/>
      <c r="M296" s="381"/>
      <c r="N296" s="381"/>
      <c r="O296" s="381"/>
      <c r="P296" s="381"/>
      <c r="Q296" s="381"/>
      <c r="R296" s="381"/>
      <c r="S296" s="381"/>
      <c r="T296" s="381"/>
      <c r="U296" s="381"/>
      <c r="V296" s="381"/>
      <c r="W296" s="381"/>
      <c r="X296" s="381"/>
      <c r="Y296" s="381"/>
      <c r="Z296" s="381"/>
      <c r="AA296" s="381"/>
      <c r="AB296" s="381"/>
    </row>
    <row r="297">
      <c r="A297" s="381"/>
      <c r="B297" s="381"/>
      <c r="C297" s="381"/>
      <c r="D297" s="381"/>
      <c r="E297" s="381"/>
      <c r="F297" s="381"/>
      <c r="G297" s="381"/>
      <c r="H297" s="381"/>
      <c r="I297" s="381"/>
      <c r="J297" s="381"/>
      <c r="K297" s="381"/>
      <c r="L297" s="381"/>
      <c r="M297" s="381"/>
      <c r="N297" s="381"/>
      <c r="O297" s="381"/>
      <c r="P297" s="381"/>
      <c r="Q297" s="381"/>
      <c r="R297" s="381"/>
      <c r="S297" s="381"/>
      <c r="T297" s="381"/>
      <c r="U297" s="381"/>
      <c r="V297" s="381"/>
      <c r="W297" s="381"/>
      <c r="X297" s="381"/>
      <c r="Y297" s="381"/>
      <c r="Z297" s="381"/>
      <c r="AA297" s="381"/>
      <c r="AB297" s="381"/>
    </row>
    <row r="298">
      <c r="A298" s="381"/>
      <c r="B298" s="381"/>
      <c r="C298" s="381"/>
      <c r="D298" s="381"/>
      <c r="E298" s="381"/>
      <c r="F298" s="381"/>
      <c r="G298" s="381"/>
      <c r="H298" s="381"/>
      <c r="I298" s="381"/>
      <c r="J298" s="381"/>
      <c r="K298" s="381"/>
      <c r="L298" s="381"/>
      <c r="M298" s="381"/>
      <c r="N298" s="381"/>
      <c r="O298" s="381"/>
      <c r="P298" s="381"/>
      <c r="Q298" s="381"/>
      <c r="R298" s="381"/>
      <c r="S298" s="381"/>
      <c r="T298" s="381"/>
      <c r="U298" s="381"/>
      <c r="V298" s="381"/>
      <c r="W298" s="381"/>
      <c r="X298" s="381"/>
      <c r="Y298" s="381"/>
      <c r="Z298" s="381"/>
      <c r="AA298" s="381"/>
      <c r="AB298" s="381"/>
    </row>
    <row r="299">
      <c r="A299" s="381"/>
      <c r="B299" s="381"/>
      <c r="C299" s="381"/>
      <c r="D299" s="381"/>
      <c r="E299" s="381"/>
      <c r="F299" s="381"/>
      <c r="G299" s="381"/>
      <c r="H299" s="381"/>
      <c r="I299" s="381"/>
      <c r="J299" s="381"/>
      <c r="K299" s="381"/>
      <c r="L299" s="381"/>
      <c r="M299" s="381"/>
      <c r="N299" s="381"/>
      <c r="O299" s="381"/>
      <c r="P299" s="381"/>
      <c r="Q299" s="381"/>
      <c r="R299" s="381"/>
      <c r="S299" s="381"/>
      <c r="T299" s="381"/>
      <c r="U299" s="381"/>
      <c r="V299" s="381"/>
      <c r="W299" s="381"/>
      <c r="X299" s="381"/>
      <c r="Y299" s="381"/>
      <c r="Z299" s="381"/>
      <c r="AA299" s="381"/>
      <c r="AB299" s="381"/>
    </row>
    <row r="300">
      <c r="A300" s="381"/>
      <c r="B300" s="381"/>
      <c r="C300" s="381"/>
      <c r="D300" s="381"/>
      <c r="E300" s="381"/>
      <c r="F300" s="381"/>
      <c r="G300" s="381"/>
      <c r="H300" s="381"/>
      <c r="I300" s="381"/>
      <c r="J300" s="381"/>
      <c r="K300" s="381"/>
      <c r="L300" s="381"/>
      <c r="M300" s="381"/>
      <c r="N300" s="381"/>
      <c r="O300" s="381"/>
      <c r="P300" s="381"/>
      <c r="Q300" s="381"/>
      <c r="R300" s="381"/>
      <c r="S300" s="381"/>
      <c r="T300" s="381"/>
      <c r="U300" s="381"/>
      <c r="V300" s="381"/>
      <c r="W300" s="381"/>
      <c r="X300" s="381"/>
      <c r="Y300" s="381"/>
      <c r="Z300" s="381"/>
      <c r="AA300" s="381"/>
      <c r="AB300" s="381"/>
    </row>
    <row r="301">
      <c r="A301" s="381"/>
      <c r="B301" s="381"/>
      <c r="C301" s="381"/>
      <c r="D301" s="381"/>
      <c r="E301" s="381"/>
      <c r="F301" s="381"/>
      <c r="G301" s="381"/>
      <c r="H301" s="381"/>
      <c r="I301" s="381"/>
      <c r="J301" s="381"/>
      <c r="K301" s="381"/>
      <c r="L301" s="381"/>
      <c r="M301" s="381"/>
      <c r="N301" s="381"/>
      <c r="O301" s="381"/>
      <c r="P301" s="381"/>
      <c r="Q301" s="381"/>
      <c r="R301" s="381"/>
      <c r="S301" s="381"/>
      <c r="T301" s="381"/>
      <c r="U301" s="381"/>
      <c r="V301" s="381"/>
      <c r="W301" s="381"/>
      <c r="X301" s="381"/>
      <c r="Y301" s="381"/>
      <c r="Z301" s="381"/>
      <c r="AA301" s="381"/>
      <c r="AB301" s="381"/>
    </row>
    <row r="302">
      <c r="A302" s="381"/>
      <c r="B302" s="381"/>
      <c r="C302" s="381"/>
      <c r="D302" s="381"/>
      <c r="E302" s="381"/>
      <c r="F302" s="381"/>
      <c r="G302" s="381"/>
      <c r="H302" s="381"/>
      <c r="I302" s="381"/>
      <c r="J302" s="381"/>
      <c r="K302" s="381"/>
      <c r="L302" s="381"/>
      <c r="M302" s="381"/>
      <c r="N302" s="381"/>
      <c r="O302" s="381"/>
      <c r="P302" s="381"/>
      <c r="Q302" s="381"/>
      <c r="R302" s="381"/>
      <c r="S302" s="381"/>
      <c r="T302" s="381"/>
      <c r="U302" s="381"/>
      <c r="V302" s="381"/>
      <c r="W302" s="381"/>
      <c r="X302" s="381"/>
      <c r="Y302" s="381"/>
      <c r="Z302" s="381"/>
      <c r="AA302" s="381"/>
      <c r="AB302" s="381"/>
    </row>
    <row r="303">
      <c r="A303" s="381"/>
      <c r="B303" s="381"/>
      <c r="C303" s="381"/>
      <c r="D303" s="381"/>
      <c r="E303" s="381"/>
      <c r="F303" s="381"/>
      <c r="G303" s="381"/>
      <c r="H303" s="381"/>
      <c r="I303" s="381"/>
      <c r="J303" s="381"/>
      <c r="K303" s="381"/>
      <c r="L303" s="381"/>
      <c r="M303" s="381"/>
      <c r="N303" s="381"/>
      <c r="O303" s="381"/>
      <c r="P303" s="381"/>
      <c r="Q303" s="381"/>
      <c r="R303" s="381"/>
      <c r="S303" s="381"/>
      <c r="T303" s="381"/>
      <c r="U303" s="381"/>
      <c r="V303" s="381"/>
      <c r="W303" s="381"/>
      <c r="X303" s="381"/>
      <c r="Y303" s="381"/>
      <c r="Z303" s="381"/>
      <c r="AA303" s="381"/>
      <c r="AB303" s="381"/>
    </row>
    <row r="304">
      <c r="A304" s="381"/>
      <c r="B304" s="381"/>
      <c r="C304" s="381"/>
      <c r="D304" s="381"/>
      <c r="E304" s="381"/>
      <c r="F304" s="381"/>
      <c r="G304" s="381"/>
      <c r="H304" s="381"/>
      <c r="I304" s="381"/>
      <c r="J304" s="381"/>
      <c r="K304" s="381"/>
      <c r="L304" s="381"/>
      <c r="M304" s="381"/>
      <c r="N304" s="381"/>
      <c r="O304" s="381"/>
      <c r="P304" s="381"/>
      <c r="Q304" s="381"/>
      <c r="R304" s="381"/>
      <c r="S304" s="381"/>
      <c r="T304" s="381"/>
      <c r="U304" s="381"/>
      <c r="V304" s="381"/>
      <c r="W304" s="381"/>
      <c r="X304" s="381"/>
      <c r="Y304" s="381"/>
      <c r="Z304" s="381"/>
      <c r="AA304" s="381"/>
      <c r="AB304" s="381"/>
    </row>
    <row r="305">
      <c r="A305" s="381"/>
      <c r="B305" s="381"/>
      <c r="C305" s="381"/>
      <c r="D305" s="381"/>
      <c r="E305" s="381"/>
      <c r="F305" s="381"/>
      <c r="G305" s="381"/>
      <c r="H305" s="381"/>
      <c r="I305" s="381"/>
      <c r="J305" s="381"/>
      <c r="K305" s="381"/>
      <c r="L305" s="381"/>
      <c r="M305" s="381"/>
      <c r="N305" s="381"/>
      <c r="O305" s="381"/>
      <c r="P305" s="381"/>
      <c r="Q305" s="381"/>
      <c r="R305" s="381"/>
      <c r="S305" s="381"/>
      <c r="T305" s="381"/>
      <c r="U305" s="381"/>
      <c r="V305" s="381"/>
      <c r="W305" s="381"/>
      <c r="X305" s="381"/>
      <c r="Y305" s="381"/>
      <c r="Z305" s="381"/>
      <c r="AA305" s="381"/>
      <c r="AB305" s="381"/>
    </row>
    <row r="306">
      <c r="A306" s="381"/>
      <c r="B306" s="381"/>
      <c r="C306" s="381"/>
      <c r="D306" s="381"/>
      <c r="E306" s="381"/>
      <c r="F306" s="381"/>
      <c r="G306" s="381"/>
      <c r="H306" s="381"/>
      <c r="I306" s="381"/>
      <c r="J306" s="381"/>
      <c r="K306" s="381"/>
      <c r="L306" s="381"/>
      <c r="M306" s="381"/>
      <c r="N306" s="381"/>
      <c r="O306" s="381"/>
      <c r="P306" s="381"/>
      <c r="Q306" s="381"/>
      <c r="R306" s="381"/>
      <c r="S306" s="381"/>
      <c r="T306" s="381"/>
      <c r="U306" s="381"/>
      <c r="V306" s="381"/>
      <c r="W306" s="381"/>
      <c r="X306" s="381"/>
      <c r="Y306" s="381"/>
      <c r="Z306" s="381"/>
      <c r="AA306" s="381"/>
      <c r="AB306" s="381"/>
    </row>
    <row r="307">
      <c r="A307" s="381"/>
      <c r="B307" s="381"/>
      <c r="C307" s="381"/>
      <c r="D307" s="381"/>
      <c r="E307" s="381"/>
      <c r="F307" s="381"/>
      <c r="G307" s="381"/>
      <c r="H307" s="381"/>
      <c r="I307" s="381"/>
      <c r="J307" s="381"/>
      <c r="K307" s="381"/>
      <c r="L307" s="381"/>
      <c r="M307" s="381"/>
      <c r="N307" s="381"/>
      <c r="O307" s="381"/>
      <c r="P307" s="381"/>
      <c r="Q307" s="381"/>
      <c r="R307" s="381"/>
      <c r="S307" s="381"/>
      <c r="T307" s="381"/>
      <c r="U307" s="381"/>
      <c r="V307" s="381"/>
      <c r="W307" s="381"/>
      <c r="X307" s="381"/>
      <c r="Y307" s="381"/>
      <c r="Z307" s="381"/>
      <c r="AA307" s="381"/>
      <c r="AB307" s="381"/>
    </row>
    <row r="308">
      <c r="A308" s="381"/>
      <c r="B308" s="381"/>
      <c r="C308" s="381"/>
      <c r="D308" s="381"/>
      <c r="E308" s="381"/>
      <c r="F308" s="381"/>
      <c r="G308" s="381"/>
      <c r="H308" s="381"/>
      <c r="I308" s="381"/>
      <c r="J308" s="381"/>
      <c r="K308" s="381"/>
      <c r="L308" s="381"/>
      <c r="M308" s="381"/>
      <c r="N308" s="381"/>
      <c r="O308" s="381"/>
      <c r="P308" s="381"/>
      <c r="Q308" s="381"/>
      <c r="R308" s="381"/>
      <c r="S308" s="381"/>
      <c r="T308" s="381"/>
      <c r="U308" s="381"/>
      <c r="V308" s="381"/>
      <c r="W308" s="381"/>
      <c r="X308" s="381"/>
      <c r="Y308" s="381"/>
      <c r="Z308" s="381"/>
      <c r="AA308" s="381"/>
      <c r="AB308" s="381"/>
    </row>
    <row r="309">
      <c r="A309" s="381"/>
      <c r="B309" s="381"/>
      <c r="C309" s="381"/>
      <c r="D309" s="381"/>
      <c r="E309" s="381"/>
      <c r="F309" s="381"/>
      <c r="G309" s="381"/>
      <c r="H309" s="381"/>
      <c r="I309" s="381"/>
      <c r="J309" s="381"/>
      <c r="K309" s="381"/>
      <c r="L309" s="381"/>
      <c r="M309" s="381"/>
      <c r="N309" s="381"/>
      <c r="O309" s="381"/>
      <c r="P309" s="381"/>
      <c r="Q309" s="381"/>
      <c r="R309" s="381"/>
      <c r="S309" s="381"/>
      <c r="T309" s="381"/>
      <c r="U309" s="381"/>
      <c r="V309" s="381"/>
      <c r="W309" s="381"/>
      <c r="X309" s="381"/>
      <c r="Y309" s="381"/>
      <c r="Z309" s="381"/>
      <c r="AA309" s="381"/>
      <c r="AB309" s="381"/>
    </row>
    <row r="310">
      <c r="A310" s="381"/>
      <c r="B310" s="381"/>
      <c r="C310" s="381"/>
      <c r="D310" s="381"/>
      <c r="E310" s="381"/>
      <c r="F310" s="381"/>
      <c r="G310" s="381"/>
      <c r="H310" s="381"/>
      <c r="I310" s="381"/>
      <c r="J310" s="381"/>
      <c r="K310" s="381"/>
      <c r="L310" s="381"/>
      <c r="M310" s="381"/>
      <c r="N310" s="381"/>
      <c r="O310" s="381"/>
      <c r="P310" s="381"/>
      <c r="Q310" s="381"/>
      <c r="R310" s="381"/>
      <c r="S310" s="381"/>
      <c r="T310" s="381"/>
      <c r="U310" s="381"/>
      <c r="V310" s="381"/>
      <c r="W310" s="381"/>
      <c r="X310" s="381"/>
      <c r="Y310" s="381"/>
      <c r="Z310" s="381"/>
      <c r="AA310" s="381"/>
      <c r="AB310" s="381"/>
    </row>
    <row r="311">
      <c r="A311" s="381"/>
      <c r="B311" s="381"/>
      <c r="C311" s="381"/>
      <c r="D311" s="381"/>
      <c r="E311" s="381"/>
      <c r="F311" s="381"/>
      <c r="G311" s="381"/>
      <c r="H311" s="381"/>
      <c r="I311" s="381"/>
      <c r="J311" s="381"/>
      <c r="K311" s="381"/>
      <c r="L311" s="381"/>
      <c r="M311" s="381"/>
      <c r="N311" s="381"/>
      <c r="O311" s="381"/>
      <c r="P311" s="381"/>
      <c r="Q311" s="381"/>
      <c r="R311" s="381"/>
      <c r="S311" s="381"/>
      <c r="T311" s="381"/>
      <c r="U311" s="381"/>
      <c r="V311" s="381"/>
      <c r="W311" s="381"/>
      <c r="X311" s="381"/>
      <c r="Y311" s="381"/>
      <c r="Z311" s="381"/>
      <c r="AA311" s="381"/>
      <c r="AB311" s="381"/>
    </row>
    <row r="312">
      <c r="A312" s="381"/>
      <c r="B312" s="381"/>
      <c r="C312" s="381"/>
      <c r="D312" s="381"/>
      <c r="E312" s="381"/>
      <c r="F312" s="381"/>
      <c r="G312" s="381"/>
      <c r="H312" s="381"/>
      <c r="I312" s="381"/>
      <c r="J312" s="381"/>
      <c r="K312" s="381"/>
      <c r="L312" s="381"/>
      <c r="M312" s="381"/>
      <c r="N312" s="381"/>
      <c r="O312" s="381"/>
      <c r="P312" s="381"/>
      <c r="Q312" s="381"/>
      <c r="R312" s="381"/>
      <c r="S312" s="381"/>
      <c r="T312" s="381"/>
      <c r="U312" s="381"/>
      <c r="V312" s="381"/>
      <c r="W312" s="381"/>
      <c r="X312" s="381"/>
      <c r="Y312" s="381"/>
      <c r="Z312" s="381"/>
      <c r="AA312" s="381"/>
      <c r="AB312" s="381"/>
    </row>
    <row r="313">
      <c r="A313" s="381"/>
      <c r="B313" s="381"/>
      <c r="C313" s="381"/>
      <c r="D313" s="381"/>
      <c r="E313" s="381"/>
      <c r="F313" s="381"/>
      <c r="G313" s="381"/>
      <c r="H313" s="381"/>
      <c r="I313" s="381"/>
      <c r="J313" s="381"/>
      <c r="K313" s="381"/>
      <c r="L313" s="381"/>
      <c r="M313" s="381"/>
      <c r="N313" s="381"/>
      <c r="O313" s="381"/>
      <c r="P313" s="381"/>
      <c r="Q313" s="381"/>
      <c r="R313" s="381"/>
      <c r="S313" s="381"/>
      <c r="T313" s="381"/>
      <c r="U313" s="381"/>
      <c r="V313" s="381"/>
      <c r="W313" s="381"/>
      <c r="X313" s="381"/>
      <c r="Y313" s="381"/>
      <c r="Z313" s="381"/>
      <c r="AA313" s="381"/>
      <c r="AB313" s="381"/>
    </row>
    <row r="314">
      <c r="A314" s="381"/>
      <c r="B314" s="381"/>
      <c r="C314" s="381"/>
      <c r="D314" s="381"/>
      <c r="E314" s="381"/>
      <c r="F314" s="381"/>
      <c r="G314" s="381"/>
      <c r="H314" s="381"/>
      <c r="I314" s="381"/>
      <c r="J314" s="381"/>
      <c r="K314" s="381"/>
      <c r="L314" s="381"/>
      <c r="M314" s="381"/>
      <c r="N314" s="381"/>
      <c r="O314" s="381"/>
      <c r="P314" s="381"/>
      <c r="Q314" s="381"/>
      <c r="R314" s="381"/>
      <c r="S314" s="381"/>
      <c r="T314" s="381"/>
      <c r="U314" s="381"/>
      <c r="V314" s="381"/>
      <c r="W314" s="381"/>
      <c r="X314" s="381"/>
      <c r="Y314" s="381"/>
      <c r="Z314" s="381"/>
      <c r="AA314" s="381"/>
      <c r="AB314" s="381"/>
    </row>
    <row r="315">
      <c r="A315" s="381"/>
      <c r="B315" s="381"/>
      <c r="C315" s="381"/>
      <c r="D315" s="381"/>
      <c r="E315" s="381"/>
      <c r="F315" s="381"/>
      <c r="G315" s="381"/>
      <c r="H315" s="381"/>
      <c r="I315" s="381"/>
      <c r="J315" s="381"/>
      <c r="K315" s="381"/>
      <c r="L315" s="381"/>
      <c r="M315" s="381"/>
      <c r="N315" s="381"/>
      <c r="O315" s="381"/>
      <c r="P315" s="381"/>
      <c r="Q315" s="381"/>
      <c r="R315" s="381"/>
      <c r="S315" s="381"/>
      <c r="T315" s="381"/>
      <c r="U315" s="381"/>
      <c r="V315" s="381"/>
      <c r="W315" s="381"/>
      <c r="X315" s="381"/>
      <c r="Y315" s="381"/>
      <c r="Z315" s="381"/>
      <c r="AA315" s="381"/>
      <c r="AB315" s="381"/>
    </row>
    <row r="316">
      <c r="A316" s="381"/>
      <c r="B316" s="381"/>
      <c r="C316" s="381"/>
      <c r="D316" s="381"/>
      <c r="E316" s="381"/>
      <c r="F316" s="381"/>
      <c r="G316" s="381"/>
      <c r="H316" s="381"/>
      <c r="I316" s="381"/>
      <c r="J316" s="381"/>
      <c r="K316" s="381"/>
      <c r="L316" s="381"/>
      <c r="M316" s="381"/>
      <c r="N316" s="381"/>
      <c r="O316" s="381"/>
      <c r="P316" s="381"/>
      <c r="Q316" s="381"/>
      <c r="R316" s="381"/>
      <c r="S316" s="381"/>
      <c r="T316" s="381"/>
      <c r="U316" s="381"/>
      <c r="V316" s="381"/>
      <c r="W316" s="381"/>
      <c r="X316" s="381"/>
      <c r="Y316" s="381"/>
      <c r="Z316" s="381"/>
      <c r="AA316" s="381"/>
      <c r="AB316" s="381"/>
    </row>
    <row r="317">
      <c r="A317" s="381"/>
      <c r="B317" s="381"/>
      <c r="C317" s="381"/>
      <c r="D317" s="381"/>
      <c r="E317" s="381"/>
      <c r="F317" s="381"/>
      <c r="G317" s="381"/>
      <c r="H317" s="381"/>
      <c r="I317" s="381"/>
      <c r="J317" s="381"/>
      <c r="K317" s="381"/>
      <c r="L317" s="381"/>
      <c r="M317" s="381"/>
      <c r="N317" s="381"/>
      <c r="O317" s="381"/>
      <c r="P317" s="381"/>
      <c r="Q317" s="381"/>
      <c r="R317" s="381"/>
      <c r="S317" s="381"/>
      <c r="T317" s="381"/>
      <c r="U317" s="381"/>
      <c r="V317" s="381"/>
      <c r="W317" s="381"/>
      <c r="X317" s="381"/>
      <c r="Y317" s="381"/>
      <c r="Z317" s="381"/>
      <c r="AA317" s="381"/>
      <c r="AB317" s="381"/>
    </row>
    <row r="318">
      <c r="A318" s="381"/>
      <c r="B318" s="381"/>
      <c r="C318" s="381"/>
      <c r="D318" s="381"/>
      <c r="E318" s="381"/>
      <c r="F318" s="381"/>
      <c r="G318" s="381"/>
      <c r="H318" s="381"/>
      <c r="I318" s="381"/>
      <c r="J318" s="381"/>
      <c r="K318" s="381"/>
      <c r="L318" s="381"/>
      <c r="M318" s="381"/>
      <c r="N318" s="381"/>
      <c r="O318" s="381"/>
      <c r="P318" s="381"/>
      <c r="Q318" s="381"/>
      <c r="R318" s="381"/>
      <c r="S318" s="381"/>
      <c r="T318" s="381"/>
      <c r="U318" s="381"/>
      <c r="V318" s="381"/>
      <c r="W318" s="381"/>
      <c r="X318" s="381"/>
      <c r="Y318" s="381"/>
      <c r="Z318" s="381"/>
      <c r="AA318" s="381"/>
      <c r="AB318" s="381"/>
    </row>
    <row r="319">
      <c r="A319" s="381"/>
      <c r="B319" s="381"/>
      <c r="C319" s="381"/>
      <c r="D319" s="381"/>
      <c r="E319" s="381"/>
      <c r="F319" s="381"/>
      <c r="G319" s="381"/>
      <c r="H319" s="381"/>
      <c r="I319" s="381"/>
      <c r="J319" s="381"/>
      <c r="K319" s="381"/>
      <c r="L319" s="381"/>
      <c r="M319" s="381"/>
      <c r="N319" s="381"/>
      <c r="O319" s="381"/>
      <c r="P319" s="381"/>
      <c r="Q319" s="381"/>
      <c r="R319" s="381"/>
      <c r="S319" s="381"/>
      <c r="T319" s="381"/>
      <c r="U319" s="381"/>
      <c r="V319" s="381"/>
      <c r="W319" s="381"/>
      <c r="X319" s="381"/>
      <c r="Y319" s="381"/>
      <c r="Z319" s="381"/>
      <c r="AA319" s="381"/>
      <c r="AB319" s="381"/>
    </row>
    <row r="320">
      <c r="A320" s="381"/>
      <c r="B320" s="381"/>
      <c r="C320" s="381"/>
      <c r="D320" s="381"/>
      <c r="E320" s="381"/>
      <c r="F320" s="381"/>
      <c r="G320" s="381"/>
      <c r="H320" s="381"/>
      <c r="I320" s="381"/>
      <c r="J320" s="381"/>
      <c r="K320" s="381"/>
      <c r="L320" s="381"/>
      <c r="M320" s="381"/>
      <c r="N320" s="381"/>
      <c r="O320" s="381"/>
      <c r="P320" s="381"/>
      <c r="Q320" s="381"/>
      <c r="R320" s="381"/>
      <c r="S320" s="381"/>
      <c r="T320" s="381"/>
      <c r="U320" s="381"/>
      <c r="V320" s="381"/>
      <c r="W320" s="381"/>
      <c r="X320" s="381"/>
      <c r="Y320" s="381"/>
      <c r="Z320" s="381"/>
      <c r="AA320" s="381"/>
      <c r="AB320" s="381"/>
    </row>
    <row r="321">
      <c r="A321" s="381"/>
      <c r="B321" s="381"/>
      <c r="C321" s="381"/>
      <c r="D321" s="381"/>
      <c r="E321" s="381"/>
      <c r="F321" s="381"/>
      <c r="G321" s="381"/>
      <c r="H321" s="381"/>
      <c r="I321" s="381"/>
      <c r="J321" s="381"/>
      <c r="K321" s="381"/>
      <c r="L321" s="381"/>
      <c r="M321" s="381"/>
      <c r="N321" s="381"/>
      <c r="O321" s="381"/>
      <c r="P321" s="381"/>
      <c r="Q321" s="381"/>
      <c r="R321" s="381"/>
      <c r="S321" s="381"/>
      <c r="T321" s="381"/>
      <c r="U321" s="381"/>
      <c r="V321" s="381"/>
      <c r="W321" s="381"/>
      <c r="X321" s="381"/>
      <c r="Y321" s="381"/>
      <c r="Z321" s="381"/>
      <c r="AA321" s="381"/>
      <c r="AB321" s="381"/>
    </row>
    <row r="322">
      <c r="A322" s="381"/>
      <c r="B322" s="381"/>
      <c r="C322" s="381"/>
      <c r="D322" s="381"/>
      <c r="E322" s="381"/>
      <c r="F322" s="381"/>
      <c r="G322" s="381"/>
      <c r="H322" s="381"/>
      <c r="I322" s="381"/>
      <c r="J322" s="381"/>
      <c r="K322" s="381"/>
      <c r="L322" s="381"/>
      <c r="M322" s="381"/>
      <c r="N322" s="381"/>
      <c r="O322" s="381"/>
      <c r="P322" s="381"/>
      <c r="Q322" s="381"/>
      <c r="R322" s="381"/>
      <c r="S322" s="381"/>
      <c r="T322" s="381"/>
      <c r="U322" s="381"/>
      <c r="V322" s="381"/>
      <c r="W322" s="381"/>
      <c r="X322" s="381"/>
      <c r="Y322" s="381"/>
      <c r="Z322" s="381"/>
      <c r="AA322" s="381"/>
      <c r="AB322" s="381"/>
    </row>
    <row r="323">
      <c r="A323" s="381"/>
      <c r="B323" s="381"/>
      <c r="C323" s="381"/>
      <c r="D323" s="381"/>
      <c r="E323" s="381"/>
      <c r="F323" s="381"/>
      <c r="G323" s="381"/>
      <c r="H323" s="381"/>
      <c r="I323" s="381"/>
      <c r="J323" s="381"/>
      <c r="K323" s="381"/>
      <c r="L323" s="381"/>
      <c r="M323" s="381"/>
      <c r="N323" s="381"/>
      <c r="O323" s="381"/>
      <c r="P323" s="381"/>
      <c r="Q323" s="381"/>
      <c r="R323" s="381"/>
      <c r="S323" s="381"/>
      <c r="T323" s="381"/>
      <c r="U323" s="381"/>
      <c r="V323" s="381"/>
      <c r="W323" s="381"/>
      <c r="X323" s="381"/>
      <c r="Y323" s="381"/>
      <c r="Z323" s="381"/>
      <c r="AA323" s="381"/>
      <c r="AB323" s="381"/>
    </row>
    <row r="324">
      <c r="A324" s="381"/>
      <c r="B324" s="381"/>
      <c r="C324" s="381"/>
      <c r="D324" s="381"/>
      <c r="E324" s="381"/>
      <c r="F324" s="381"/>
      <c r="G324" s="381"/>
      <c r="H324" s="381"/>
      <c r="I324" s="381"/>
      <c r="J324" s="381"/>
      <c r="K324" s="381"/>
      <c r="L324" s="381"/>
      <c r="M324" s="381"/>
      <c r="N324" s="381"/>
      <c r="O324" s="381"/>
      <c r="P324" s="381"/>
      <c r="Q324" s="381"/>
      <c r="R324" s="381"/>
      <c r="S324" s="381"/>
      <c r="T324" s="381"/>
      <c r="U324" s="381"/>
      <c r="V324" s="381"/>
      <c r="W324" s="381"/>
      <c r="X324" s="381"/>
      <c r="Y324" s="381"/>
      <c r="Z324" s="381"/>
      <c r="AA324" s="381"/>
      <c r="AB324" s="381"/>
    </row>
    <row r="325">
      <c r="A325" s="381"/>
      <c r="B325" s="381"/>
      <c r="C325" s="381"/>
      <c r="D325" s="381"/>
      <c r="E325" s="381"/>
      <c r="F325" s="381"/>
      <c r="G325" s="381"/>
      <c r="H325" s="381"/>
      <c r="I325" s="381"/>
      <c r="J325" s="381"/>
      <c r="K325" s="381"/>
      <c r="L325" s="381"/>
      <c r="M325" s="381"/>
      <c r="N325" s="381"/>
      <c r="O325" s="381"/>
      <c r="P325" s="381"/>
      <c r="Q325" s="381"/>
      <c r="R325" s="381"/>
      <c r="S325" s="381"/>
      <c r="T325" s="381"/>
      <c r="U325" s="381"/>
      <c r="V325" s="381"/>
      <c r="W325" s="381"/>
      <c r="X325" s="381"/>
      <c r="Y325" s="381"/>
      <c r="Z325" s="381"/>
      <c r="AA325" s="381"/>
      <c r="AB325" s="381"/>
    </row>
    <row r="326">
      <c r="A326" s="381"/>
      <c r="B326" s="381"/>
      <c r="C326" s="381"/>
      <c r="D326" s="381"/>
      <c r="E326" s="381"/>
      <c r="F326" s="381"/>
      <c r="G326" s="381"/>
      <c r="H326" s="381"/>
      <c r="I326" s="381"/>
      <c r="J326" s="381"/>
      <c r="K326" s="381"/>
      <c r="L326" s="381"/>
      <c r="M326" s="381"/>
      <c r="N326" s="381"/>
      <c r="O326" s="381"/>
      <c r="P326" s="381"/>
      <c r="Q326" s="381"/>
      <c r="R326" s="381"/>
      <c r="S326" s="381"/>
      <c r="T326" s="381"/>
      <c r="U326" s="381"/>
      <c r="V326" s="381"/>
      <c r="W326" s="381"/>
      <c r="X326" s="381"/>
      <c r="Y326" s="381"/>
      <c r="Z326" s="381"/>
      <c r="AA326" s="381"/>
      <c r="AB326" s="381"/>
    </row>
    <row r="327">
      <c r="A327" s="381"/>
      <c r="B327" s="381"/>
      <c r="C327" s="381"/>
      <c r="D327" s="381"/>
      <c r="E327" s="381"/>
      <c r="F327" s="381"/>
      <c r="G327" s="381"/>
      <c r="H327" s="381"/>
      <c r="I327" s="381"/>
      <c r="J327" s="381"/>
      <c r="K327" s="381"/>
      <c r="L327" s="381"/>
      <c r="M327" s="381"/>
      <c r="N327" s="381"/>
      <c r="O327" s="381"/>
      <c r="P327" s="381"/>
      <c r="Q327" s="381"/>
      <c r="R327" s="381"/>
      <c r="S327" s="381"/>
      <c r="T327" s="381"/>
      <c r="U327" s="381"/>
      <c r="V327" s="381"/>
      <c r="W327" s="381"/>
      <c r="X327" s="381"/>
      <c r="Y327" s="381"/>
      <c r="Z327" s="381"/>
      <c r="AA327" s="381"/>
      <c r="AB327" s="381"/>
    </row>
    <row r="328">
      <c r="A328" s="381"/>
      <c r="B328" s="381"/>
      <c r="C328" s="381"/>
      <c r="D328" s="381"/>
      <c r="E328" s="381"/>
      <c r="F328" s="381"/>
      <c r="G328" s="381"/>
      <c r="H328" s="381"/>
      <c r="I328" s="381"/>
      <c r="J328" s="381"/>
      <c r="K328" s="381"/>
      <c r="L328" s="381"/>
      <c r="M328" s="381"/>
      <c r="N328" s="381"/>
      <c r="O328" s="381"/>
      <c r="P328" s="381"/>
      <c r="Q328" s="381"/>
      <c r="R328" s="381"/>
      <c r="S328" s="381"/>
      <c r="T328" s="381"/>
      <c r="U328" s="381"/>
      <c r="V328" s="381"/>
      <c r="W328" s="381"/>
      <c r="X328" s="381"/>
      <c r="Y328" s="381"/>
      <c r="Z328" s="381"/>
      <c r="AA328" s="381"/>
      <c r="AB328" s="381"/>
    </row>
    <row r="329">
      <c r="A329" s="381"/>
      <c r="B329" s="381"/>
      <c r="C329" s="381"/>
      <c r="D329" s="381"/>
      <c r="E329" s="381"/>
      <c r="F329" s="381"/>
      <c r="G329" s="381"/>
      <c r="H329" s="381"/>
      <c r="I329" s="381"/>
      <c r="J329" s="381"/>
      <c r="K329" s="381"/>
      <c r="L329" s="381"/>
      <c r="M329" s="381"/>
      <c r="N329" s="381"/>
      <c r="O329" s="381"/>
      <c r="P329" s="381"/>
      <c r="Q329" s="381"/>
      <c r="R329" s="381"/>
      <c r="S329" s="381"/>
      <c r="T329" s="381"/>
      <c r="U329" s="381"/>
      <c r="V329" s="381"/>
      <c r="W329" s="381"/>
      <c r="X329" s="381"/>
      <c r="Y329" s="381"/>
      <c r="Z329" s="381"/>
      <c r="AA329" s="381"/>
      <c r="AB329" s="381"/>
    </row>
    <row r="330">
      <c r="A330" s="381"/>
      <c r="B330" s="381"/>
      <c r="C330" s="381"/>
      <c r="D330" s="381"/>
      <c r="E330" s="381"/>
      <c r="F330" s="381"/>
      <c r="G330" s="381"/>
      <c r="H330" s="381"/>
      <c r="I330" s="381"/>
      <c r="J330" s="381"/>
      <c r="K330" s="381"/>
      <c r="L330" s="381"/>
      <c r="M330" s="381"/>
      <c r="N330" s="381"/>
      <c r="O330" s="381"/>
      <c r="P330" s="381"/>
      <c r="Q330" s="381"/>
      <c r="R330" s="381"/>
      <c r="S330" s="381"/>
      <c r="T330" s="381"/>
      <c r="U330" s="381"/>
      <c r="V330" s="381"/>
      <c r="W330" s="381"/>
      <c r="X330" s="381"/>
      <c r="Y330" s="381"/>
      <c r="Z330" s="381"/>
      <c r="AA330" s="381"/>
      <c r="AB330" s="381"/>
    </row>
    <row r="331">
      <c r="A331" s="381"/>
      <c r="B331" s="381"/>
      <c r="C331" s="381"/>
      <c r="D331" s="381"/>
      <c r="E331" s="381"/>
      <c r="F331" s="381"/>
      <c r="G331" s="381"/>
      <c r="H331" s="381"/>
      <c r="I331" s="381"/>
      <c r="J331" s="381"/>
      <c r="K331" s="381"/>
      <c r="L331" s="381"/>
      <c r="M331" s="381"/>
      <c r="N331" s="381"/>
      <c r="O331" s="381"/>
      <c r="P331" s="381"/>
      <c r="Q331" s="381"/>
      <c r="R331" s="381"/>
      <c r="S331" s="381"/>
      <c r="T331" s="381"/>
      <c r="U331" s="381"/>
      <c r="V331" s="381"/>
      <c r="W331" s="381"/>
      <c r="X331" s="381"/>
      <c r="Y331" s="381"/>
      <c r="Z331" s="381"/>
      <c r="AA331" s="381"/>
      <c r="AB331" s="381"/>
    </row>
    <row r="332">
      <c r="A332" s="381"/>
      <c r="B332" s="381"/>
      <c r="C332" s="381"/>
      <c r="D332" s="381"/>
      <c r="E332" s="381"/>
      <c r="F332" s="381"/>
      <c r="G332" s="381"/>
      <c r="H332" s="381"/>
      <c r="I332" s="381"/>
      <c r="J332" s="381"/>
      <c r="K332" s="381"/>
      <c r="L332" s="381"/>
      <c r="M332" s="381"/>
      <c r="N332" s="381"/>
      <c r="O332" s="381"/>
      <c r="P332" s="381"/>
      <c r="Q332" s="381"/>
      <c r="R332" s="381"/>
      <c r="S332" s="381"/>
      <c r="T332" s="381"/>
      <c r="U332" s="381"/>
      <c r="V332" s="381"/>
      <c r="W332" s="381"/>
      <c r="X332" s="381"/>
      <c r="Y332" s="381"/>
      <c r="Z332" s="381"/>
      <c r="AA332" s="381"/>
      <c r="AB332" s="381"/>
    </row>
    <row r="333">
      <c r="A333" s="381"/>
      <c r="B333" s="381"/>
      <c r="C333" s="381"/>
      <c r="D333" s="381"/>
      <c r="E333" s="381"/>
      <c r="F333" s="381"/>
      <c r="G333" s="381"/>
      <c r="H333" s="381"/>
      <c r="I333" s="381"/>
      <c r="J333" s="381"/>
      <c r="K333" s="381"/>
      <c r="L333" s="381"/>
      <c r="M333" s="381"/>
      <c r="N333" s="381"/>
      <c r="O333" s="381"/>
      <c r="P333" s="381"/>
      <c r="Q333" s="381"/>
      <c r="R333" s="381"/>
      <c r="S333" s="381"/>
      <c r="T333" s="381"/>
      <c r="U333" s="381"/>
      <c r="V333" s="381"/>
      <c r="W333" s="381"/>
      <c r="X333" s="381"/>
      <c r="Y333" s="381"/>
      <c r="Z333" s="381"/>
      <c r="AA333" s="381"/>
      <c r="AB333" s="381"/>
    </row>
    <row r="334">
      <c r="A334" s="381"/>
      <c r="B334" s="381"/>
      <c r="C334" s="381"/>
      <c r="D334" s="381"/>
      <c r="E334" s="381"/>
      <c r="F334" s="381"/>
      <c r="G334" s="381"/>
      <c r="H334" s="381"/>
      <c r="I334" s="381"/>
      <c r="J334" s="381"/>
      <c r="K334" s="381"/>
      <c r="L334" s="381"/>
      <c r="M334" s="381"/>
      <c r="N334" s="381"/>
      <c r="O334" s="381"/>
      <c r="P334" s="381"/>
      <c r="Q334" s="381"/>
      <c r="R334" s="381"/>
      <c r="S334" s="381"/>
      <c r="T334" s="381"/>
      <c r="U334" s="381"/>
      <c r="V334" s="381"/>
      <c r="W334" s="381"/>
      <c r="X334" s="381"/>
      <c r="Y334" s="381"/>
      <c r="Z334" s="381"/>
      <c r="AA334" s="381"/>
      <c r="AB334" s="381"/>
    </row>
    <row r="335">
      <c r="A335" s="381"/>
      <c r="B335" s="381"/>
      <c r="C335" s="381"/>
      <c r="D335" s="381"/>
      <c r="E335" s="381"/>
      <c r="F335" s="381"/>
      <c r="G335" s="381"/>
      <c r="H335" s="381"/>
      <c r="I335" s="381"/>
      <c r="J335" s="381"/>
      <c r="K335" s="381"/>
      <c r="L335" s="381"/>
      <c r="M335" s="381"/>
      <c r="N335" s="381"/>
      <c r="O335" s="381"/>
      <c r="P335" s="381"/>
      <c r="Q335" s="381"/>
      <c r="R335" s="381"/>
      <c r="S335" s="381"/>
      <c r="T335" s="381"/>
      <c r="U335" s="381"/>
      <c r="V335" s="381"/>
      <c r="W335" s="381"/>
      <c r="X335" s="381"/>
      <c r="Y335" s="381"/>
      <c r="Z335" s="381"/>
      <c r="AA335" s="381"/>
      <c r="AB335" s="381"/>
    </row>
    <row r="336">
      <c r="A336" s="381"/>
      <c r="B336" s="381"/>
      <c r="C336" s="381"/>
      <c r="D336" s="381"/>
      <c r="E336" s="381"/>
      <c r="F336" s="381"/>
      <c r="G336" s="381"/>
      <c r="H336" s="381"/>
      <c r="I336" s="381"/>
      <c r="J336" s="381"/>
      <c r="K336" s="381"/>
      <c r="L336" s="381"/>
      <c r="M336" s="381"/>
      <c r="N336" s="381"/>
      <c r="O336" s="381"/>
      <c r="P336" s="381"/>
      <c r="Q336" s="381"/>
      <c r="R336" s="381"/>
      <c r="S336" s="381"/>
      <c r="T336" s="381"/>
      <c r="U336" s="381"/>
      <c r="V336" s="381"/>
      <c r="W336" s="381"/>
      <c r="X336" s="381"/>
      <c r="Y336" s="381"/>
      <c r="Z336" s="381"/>
      <c r="AA336" s="381"/>
      <c r="AB336" s="381"/>
    </row>
    <row r="337">
      <c r="A337" s="381"/>
      <c r="B337" s="381"/>
      <c r="C337" s="381"/>
      <c r="D337" s="381"/>
      <c r="E337" s="381"/>
      <c r="F337" s="381"/>
      <c r="G337" s="381"/>
      <c r="H337" s="381"/>
      <c r="I337" s="381"/>
      <c r="J337" s="381"/>
      <c r="K337" s="381"/>
      <c r="L337" s="381"/>
      <c r="M337" s="381"/>
      <c r="N337" s="381"/>
      <c r="O337" s="381"/>
      <c r="P337" s="381"/>
      <c r="Q337" s="381"/>
      <c r="R337" s="381"/>
      <c r="S337" s="381"/>
      <c r="T337" s="381"/>
      <c r="U337" s="381"/>
      <c r="V337" s="381"/>
      <c r="W337" s="381"/>
      <c r="X337" s="381"/>
      <c r="Y337" s="381"/>
      <c r="Z337" s="381"/>
      <c r="AA337" s="381"/>
      <c r="AB337" s="381"/>
    </row>
    <row r="338">
      <c r="A338" s="381"/>
      <c r="B338" s="381"/>
      <c r="C338" s="381"/>
      <c r="D338" s="381"/>
      <c r="E338" s="381"/>
      <c r="F338" s="381"/>
      <c r="G338" s="381"/>
      <c r="H338" s="381"/>
      <c r="I338" s="381"/>
      <c r="J338" s="381"/>
      <c r="K338" s="381"/>
      <c r="L338" s="381"/>
      <c r="M338" s="381"/>
      <c r="N338" s="381"/>
      <c r="O338" s="381"/>
      <c r="P338" s="381"/>
      <c r="Q338" s="381"/>
      <c r="R338" s="381"/>
      <c r="S338" s="381"/>
      <c r="T338" s="381"/>
      <c r="U338" s="381"/>
      <c r="V338" s="381"/>
      <c r="W338" s="381"/>
      <c r="X338" s="381"/>
      <c r="Y338" s="381"/>
      <c r="Z338" s="381"/>
      <c r="AA338" s="381"/>
      <c r="AB338" s="381"/>
    </row>
    <row r="339">
      <c r="A339" s="381"/>
      <c r="B339" s="381"/>
      <c r="C339" s="381"/>
      <c r="D339" s="381"/>
      <c r="E339" s="381"/>
      <c r="F339" s="381"/>
      <c r="G339" s="381"/>
      <c r="H339" s="381"/>
      <c r="I339" s="381"/>
      <c r="J339" s="381"/>
      <c r="K339" s="381"/>
      <c r="L339" s="381"/>
      <c r="M339" s="381"/>
      <c r="N339" s="381"/>
      <c r="O339" s="381"/>
      <c r="P339" s="381"/>
      <c r="Q339" s="381"/>
      <c r="R339" s="381"/>
      <c r="S339" s="381"/>
      <c r="T339" s="381"/>
      <c r="U339" s="381"/>
      <c r="V339" s="381"/>
      <c r="W339" s="381"/>
      <c r="X339" s="381"/>
      <c r="Y339" s="381"/>
      <c r="Z339" s="381"/>
      <c r="AA339" s="381"/>
      <c r="AB339" s="381"/>
    </row>
    <row r="340">
      <c r="A340" s="381"/>
      <c r="B340" s="381"/>
      <c r="C340" s="381"/>
      <c r="D340" s="381"/>
      <c r="E340" s="381"/>
      <c r="F340" s="381"/>
      <c r="G340" s="381"/>
      <c r="H340" s="381"/>
      <c r="I340" s="381"/>
      <c r="J340" s="381"/>
      <c r="K340" s="381"/>
      <c r="L340" s="381"/>
      <c r="M340" s="381"/>
      <c r="N340" s="381"/>
      <c r="O340" s="381"/>
      <c r="P340" s="381"/>
      <c r="Q340" s="381"/>
      <c r="R340" s="381"/>
      <c r="S340" s="381"/>
      <c r="T340" s="381"/>
      <c r="U340" s="381"/>
      <c r="V340" s="381"/>
      <c r="W340" s="381"/>
      <c r="X340" s="381"/>
      <c r="Y340" s="381"/>
      <c r="Z340" s="381"/>
      <c r="AA340" s="381"/>
      <c r="AB340" s="381"/>
    </row>
    <row r="341">
      <c r="A341" s="381"/>
      <c r="B341" s="381"/>
      <c r="C341" s="381"/>
      <c r="D341" s="381"/>
      <c r="E341" s="381"/>
      <c r="F341" s="381"/>
      <c r="G341" s="381"/>
      <c r="H341" s="381"/>
      <c r="I341" s="381"/>
      <c r="J341" s="381"/>
      <c r="K341" s="381"/>
      <c r="L341" s="381"/>
      <c r="M341" s="381"/>
      <c r="N341" s="381"/>
      <c r="O341" s="381"/>
      <c r="P341" s="381"/>
      <c r="Q341" s="381"/>
      <c r="R341" s="381"/>
      <c r="S341" s="381"/>
      <c r="T341" s="381"/>
      <c r="U341" s="381"/>
      <c r="V341" s="381"/>
      <c r="W341" s="381"/>
      <c r="X341" s="381"/>
      <c r="Y341" s="381"/>
      <c r="Z341" s="381"/>
      <c r="AA341" s="381"/>
      <c r="AB341" s="381"/>
    </row>
    <row r="342">
      <c r="A342" s="381"/>
      <c r="B342" s="381"/>
      <c r="C342" s="381"/>
      <c r="D342" s="381"/>
      <c r="E342" s="381"/>
      <c r="F342" s="381"/>
      <c r="G342" s="381"/>
      <c r="H342" s="381"/>
      <c r="I342" s="381"/>
      <c r="J342" s="381"/>
      <c r="K342" s="381"/>
      <c r="L342" s="381"/>
      <c r="M342" s="381"/>
      <c r="N342" s="381"/>
      <c r="O342" s="381"/>
      <c r="P342" s="381"/>
      <c r="Q342" s="381"/>
      <c r="R342" s="381"/>
      <c r="S342" s="381"/>
      <c r="T342" s="381"/>
      <c r="U342" s="381"/>
      <c r="V342" s="381"/>
      <c r="W342" s="381"/>
      <c r="X342" s="381"/>
      <c r="Y342" s="381"/>
      <c r="Z342" s="381"/>
      <c r="AA342" s="381"/>
      <c r="AB342" s="381"/>
    </row>
    <row r="343">
      <c r="A343" s="381"/>
      <c r="B343" s="381"/>
      <c r="C343" s="381"/>
      <c r="D343" s="381"/>
      <c r="E343" s="381"/>
      <c r="F343" s="381"/>
      <c r="G343" s="381"/>
      <c r="H343" s="381"/>
      <c r="I343" s="381"/>
      <c r="J343" s="381"/>
      <c r="K343" s="381"/>
      <c r="L343" s="381"/>
      <c r="M343" s="381"/>
      <c r="N343" s="381"/>
      <c r="O343" s="381"/>
      <c r="P343" s="381"/>
      <c r="Q343" s="381"/>
      <c r="R343" s="381"/>
      <c r="S343" s="381"/>
      <c r="T343" s="381"/>
      <c r="U343" s="381"/>
      <c r="V343" s="381"/>
      <c r="W343" s="381"/>
      <c r="X343" s="381"/>
      <c r="Y343" s="381"/>
      <c r="Z343" s="381"/>
      <c r="AA343" s="381"/>
      <c r="AB343" s="381"/>
    </row>
    <row r="344">
      <c r="A344" s="381"/>
      <c r="B344" s="381"/>
      <c r="C344" s="381"/>
      <c r="D344" s="381"/>
      <c r="E344" s="381"/>
      <c r="F344" s="381"/>
      <c r="G344" s="381"/>
      <c r="H344" s="381"/>
      <c r="I344" s="381"/>
      <c r="J344" s="381"/>
      <c r="K344" s="381"/>
      <c r="L344" s="381"/>
      <c r="M344" s="381"/>
      <c r="N344" s="381"/>
      <c r="O344" s="381"/>
      <c r="P344" s="381"/>
      <c r="Q344" s="381"/>
      <c r="R344" s="381"/>
      <c r="S344" s="381"/>
      <c r="T344" s="381"/>
      <c r="U344" s="381"/>
      <c r="V344" s="381"/>
      <c r="W344" s="381"/>
      <c r="X344" s="381"/>
      <c r="Y344" s="381"/>
      <c r="Z344" s="381"/>
      <c r="AA344" s="381"/>
      <c r="AB344" s="381"/>
    </row>
    <row r="345">
      <c r="A345" s="381"/>
      <c r="B345" s="381"/>
      <c r="C345" s="381"/>
      <c r="D345" s="381"/>
      <c r="E345" s="381"/>
      <c r="F345" s="381"/>
      <c r="G345" s="381"/>
      <c r="H345" s="381"/>
      <c r="I345" s="381"/>
      <c r="J345" s="381"/>
      <c r="K345" s="381"/>
      <c r="L345" s="381"/>
      <c r="M345" s="381"/>
      <c r="N345" s="381"/>
      <c r="O345" s="381"/>
      <c r="P345" s="381"/>
      <c r="Q345" s="381"/>
      <c r="R345" s="381"/>
      <c r="S345" s="381"/>
      <c r="T345" s="381"/>
      <c r="U345" s="381"/>
      <c r="V345" s="381"/>
      <c r="W345" s="381"/>
      <c r="X345" s="381"/>
      <c r="Y345" s="381"/>
      <c r="Z345" s="381"/>
      <c r="AA345" s="381"/>
      <c r="AB345" s="381"/>
    </row>
    <row r="346">
      <c r="A346" s="381"/>
      <c r="B346" s="381"/>
      <c r="C346" s="381"/>
      <c r="D346" s="381"/>
      <c r="E346" s="381"/>
      <c r="F346" s="381"/>
      <c r="G346" s="381"/>
      <c r="H346" s="381"/>
      <c r="I346" s="381"/>
      <c r="J346" s="381"/>
      <c r="K346" s="381"/>
      <c r="L346" s="381"/>
      <c r="M346" s="381"/>
      <c r="N346" s="381"/>
      <c r="O346" s="381"/>
      <c r="P346" s="381"/>
      <c r="Q346" s="381"/>
      <c r="R346" s="381"/>
      <c r="S346" s="381"/>
      <c r="T346" s="381"/>
      <c r="U346" s="381"/>
      <c r="V346" s="381"/>
      <c r="W346" s="381"/>
      <c r="X346" s="381"/>
      <c r="Y346" s="381"/>
      <c r="Z346" s="381"/>
      <c r="AA346" s="381"/>
      <c r="AB346" s="381"/>
    </row>
    <row r="347">
      <c r="A347" s="381"/>
      <c r="B347" s="381"/>
      <c r="C347" s="381"/>
      <c r="D347" s="381"/>
      <c r="E347" s="381"/>
      <c r="F347" s="381"/>
      <c r="G347" s="381"/>
      <c r="H347" s="381"/>
      <c r="I347" s="381"/>
      <c r="J347" s="381"/>
      <c r="K347" s="381"/>
      <c r="L347" s="381"/>
      <c r="M347" s="381"/>
      <c r="N347" s="381"/>
      <c r="O347" s="381"/>
      <c r="P347" s="381"/>
      <c r="Q347" s="381"/>
      <c r="R347" s="381"/>
      <c r="S347" s="381"/>
      <c r="T347" s="381"/>
      <c r="U347" s="381"/>
      <c r="V347" s="381"/>
      <c r="W347" s="381"/>
      <c r="X347" s="381"/>
      <c r="Y347" s="381"/>
      <c r="Z347" s="381"/>
      <c r="AA347" s="381"/>
      <c r="AB347" s="381"/>
    </row>
    <row r="348">
      <c r="A348" s="381"/>
      <c r="B348" s="381"/>
      <c r="C348" s="381"/>
      <c r="D348" s="381"/>
      <c r="E348" s="381"/>
      <c r="F348" s="381"/>
      <c r="G348" s="381"/>
      <c r="H348" s="381"/>
      <c r="I348" s="381"/>
      <c r="J348" s="381"/>
      <c r="K348" s="381"/>
      <c r="L348" s="381"/>
      <c r="M348" s="381"/>
      <c r="N348" s="381"/>
      <c r="O348" s="381"/>
      <c r="P348" s="381"/>
      <c r="Q348" s="381"/>
      <c r="R348" s="381"/>
      <c r="S348" s="381"/>
      <c r="T348" s="381"/>
      <c r="U348" s="381"/>
      <c r="V348" s="381"/>
      <c r="W348" s="381"/>
      <c r="X348" s="381"/>
      <c r="Y348" s="381"/>
      <c r="Z348" s="381"/>
      <c r="AA348" s="381"/>
      <c r="AB348" s="381"/>
    </row>
    <row r="349">
      <c r="A349" s="381"/>
      <c r="B349" s="381"/>
      <c r="C349" s="381"/>
      <c r="D349" s="381"/>
      <c r="E349" s="381"/>
      <c r="F349" s="381"/>
      <c r="G349" s="381"/>
      <c r="H349" s="381"/>
      <c r="I349" s="381"/>
      <c r="J349" s="381"/>
      <c r="K349" s="381"/>
      <c r="L349" s="381"/>
      <c r="M349" s="381"/>
      <c r="N349" s="381"/>
      <c r="O349" s="381"/>
      <c r="P349" s="381"/>
      <c r="Q349" s="381"/>
      <c r="R349" s="381"/>
      <c r="S349" s="381"/>
      <c r="T349" s="381"/>
      <c r="U349" s="381"/>
      <c r="V349" s="381"/>
      <c r="W349" s="381"/>
      <c r="X349" s="381"/>
      <c r="Y349" s="381"/>
      <c r="Z349" s="381"/>
      <c r="AA349" s="381"/>
      <c r="AB349" s="381"/>
    </row>
    <row r="350">
      <c r="A350" s="381"/>
      <c r="B350" s="381"/>
      <c r="C350" s="381"/>
      <c r="D350" s="381"/>
      <c r="E350" s="381"/>
      <c r="F350" s="381"/>
      <c r="G350" s="381"/>
      <c r="H350" s="381"/>
      <c r="I350" s="381"/>
      <c r="J350" s="381"/>
      <c r="K350" s="381"/>
      <c r="L350" s="381"/>
      <c r="M350" s="381"/>
      <c r="N350" s="381"/>
      <c r="O350" s="381"/>
      <c r="P350" s="381"/>
      <c r="Q350" s="381"/>
      <c r="R350" s="381"/>
      <c r="S350" s="381"/>
      <c r="T350" s="381"/>
      <c r="U350" s="381"/>
      <c r="V350" s="381"/>
      <c r="W350" s="381"/>
      <c r="X350" s="381"/>
      <c r="Y350" s="381"/>
      <c r="Z350" s="381"/>
      <c r="AA350" s="381"/>
      <c r="AB350" s="381"/>
    </row>
    <row r="351">
      <c r="A351" s="381"/>
      <c r="B351" s="381"/>
      <c r="C351" s="381"/>
      <c r="D351" s="381"/>
      <c r="E351" s="381"/>
      <c r="F351" s="381"/>
      <c r="G351" s="381"/>
      <c r="H351" s="381"/>
      <c r="I351" s="381"/>
      <c r="J351" s="381"/>
      <c r="K351" s="381"/>
      <c r="L351" s="381"/>
      <c r="M351" s="381"/>
      <c r="N351" s="381"/>
      <c r="O351" s="381"/>
      <c r="P351" s="381"/>
      <c r="Q351" s="381"/>
      <c r="R351" s="381"/>
      <c r="S351" s="381"/>
      <c r="T351" s="381"/>
      <c r="U351" s="381"/>
      <c r="V351" s="381"/>
      <c r="W351" s="381"/>
      <c r="X351" s="381"/>
      <c r="Y351" s="381"/>
      <c r="Z351" s="381"/>
      <c r="AA351" s="381"/>
      <c r="AB351" s="381"/>
    </row>
    <row r="352">
      <c r="A352" s="381"/>
      <c r="B352" s="381"/>
      <c r="C352" s="381"/>
      <c r="D352" s="381"/>
      <c r="E352" s="381"/>
      <c r="F352" s="381"/>
      <c r="G352" s="381"/>
      <c r="H352" s="381"/>
      <c r="I352" s="381"/>
      <c r="J352" s="381"/>
      <c r="K352" s="381"/>
      <c r="L352" s="381"/>
      <c r="M352" s="381"/>
      <c r="N352" s="381"/>
      <c r="O352" s="381"/>
      <c r="P352" s="381"/>
      <c r="Q352" s="381"/>
      <c r="R352" s="381"/>
      <c r="S352" s="381"/>
      <c r="T352" s="381"/>
      <c r="U352" s="381"/>
      <c r="V352" s="381"/>
      <c r="W352" s="381"/>
      <c r="X352" s="381"/>
      <c r="Y352" s="381"/>
      <c r="Z352" s="381"/>
      <c r="AA352" s="381"/>
      <c r="AB352" s="381"/>
    </row>
    <row r="353">
      <c r="A353" s="381"/>
      <c r="B353" s="381"/>
      <c r="C353" s="381"/>
      <c r="D353" s="381"/>
      <c r="E353" s="381"/>
      <c r="F353" s="381"/>
      <c r="G353" s="381"/>
      <c r="H353" s="381"/>
      <c r="I353" s="381"/>
      <c r="J353" s="381"/>
      <c r="K353" s="381"/>
      <c r="L353" s="381"/>
      <c r="M353" s="381"/>
      <c r="N353" s="381"/>
      <c r="O353" s="381"/>
      <c r="P353" s="381"/>
      <c r="Q353" s="381"/>
      <c r="R353" s="381"/>
      <c r="S353" s="381"/>
      <c r="T353" s="381"/>
      <c r="U353" s="381"/>
      <c r="V353" s="381"/>
      <c r="W353" s="381"/>
      <c r="X353" s="381"/>
      <c r="Y353" s="381"/>
      <c r="Z353" s="381"/>
      <c r="AA353" s="381"/>
      <c r="AB353" s="381"/>
    </row>
    <row r="354">
      <c r="A354" s="381"/>
      <c r="B354" s="381"/>
      <c r="C354" s="381"/>
      <c r="D354" s="381"/>
      <c r="E354" s="381"/>
      <c r="F354" s="381"/>
      <c r="G354" s="381"/>
      <c r="H354" s="381"/>
      <c r="I354" s="381"/>
      <c r="J354" s="381"/>
      <c r="K354" s="381"/>
      <c r="L354" s="381"/>
      <c r="M354" s="381"/>
      <c r="N354" s="381"/>
      <c r="O354" s="381"/>
      <c r="P354" s="381"/>
      <c r="Q354" s="381"/>
      <c r="R354" s="381"/>
      <c r="S354" s="381"/>
      <c r="T354" s="381"/>
      <c r="U354" s="381"/>
      <c r="V354" s="381"/>
      <c r="W354" s="381"/>
      <c r="X354" s="381"/>
      <c r="Y354" s="381"/>
      <c r="Z354" s="381"/>
      <c r="AA354" s="381"/>
      <c r="AB354" s="381"/>
    </row>
    <row r="355">
      <c r="A355" s="381"/>
      <c r="B355" s="381"/>
      <c r="C355" s="381"/>
      <c r="D355" s="381"/>
      <c r="E355" s="381"/>
      <c r="F355" s="381"/>
      <c r="G355" s="381"/>
      <c r="H355" s="381"/>
      <c r="I355" s="381"/>
      <c r="J355" s="381"/>
      <c r="K355" s="381"/>
      <c r="L355" s="381"/>
      <c r="M355" s="381"/>
      <c r="N355" s="381"/>
      <c r="O355" s="381"/>
      <c r="P355" s="381"/>
      <c r="Q355" s="381"/>
      <c r="R355" s="381"/>
      <c r="S355" s="381"/>
      <c r="T355" s="381"/>
      <c r="U355" s="381"/>
      <c r="V355" s="381"/>
      <c r="W355" s="381"/>
      <c r="X355" s="381"/>
      <c r="Y355" s="381"/>
      <c r="Z355" s="381"/>
      <c r="AA355" s="381"/>
      <c r="AB355" s="381"/>
    </row>
    <row r="356">
      <c r="A356" s="381"/>
      <c r="B356" s="381"/>
      <c r="C356" s="381"/>
      <c r="D356" s="381"/>
      <c r="E356" s="381"/>
      <c r="F356" s="381"/>
      <c r="G356" s="381"/>
      <c r="H356" s="381"/>
      <c r="I356" s="381"/>
      <c r="J356" s="381"/>
      <c r="K356" s="381"/>
      <c r="L356" s="381"/>
      <c r="M356" s="381"/>
      <c r="N356" s="381"/>
      <c r="O356" s="381"/>
      <c r="P356" s="381"/>
      <c r="Q356" s="381"/>
      <c r="R356" s="381"/>
      <c r="S356" s="381"/>
      <c r="T356" s="381"/>
      <c r="U356" s="381"/>
      <c r="V356" s="381"/>
      <c r="W356" s="381"/>
      <c r="X356" s="381"/>
      <c r="Y356" s="381"/>
      <c r="Z356" s="381"/>
      <c r="AA356" s="381"/>
      <c r="AB356" s="381"/>
    </row>
    <row r="357">
      <c r="A357" s="381"/>
      <c r="B357" s="381"/>
      <c r="C357" s="381"/>
      <c r="D357" s="381"/>
      <c r="E357" s="381"/>
      <c r="F357" s="381"/>
      <c r="G357" s="381"/>
      <c r="H357" s="381"/>
      <c r="I357" s="381"/>
      <c r="J357" s="381"/>
      <c r="K357" s="381"/>
      <c r="L357" s="381"/>
      <c r="M357" s="381"/>
      <c r="N357" s="381"/>
      <c r="O357" s="381"/>
      <c r="P357" s="381"/>
      <c r="Q357" s="381"/>
      <c r="R357" s="381"/>
      <c r="S357" s="381"/>
      <c r="T357" s="381"/>
      <c r="U357" s="381"/>
      <c r="V357" s="381"/>
      <c r="W357" s="381"/>
      <c r="X357" s="381"/>
      <c r="Y357" s="381"/>
      <c r="Z357" s="381"/>
      <c r="AA357" s="381"/>
      <c r="AB357" s="381"/>
    </row>
    <row r="358">
      <c r="A358" s="381"/>
      <c r="B358" s="381"/>
      <c r="C358" s="381"/>
      <c r="D358" s="381"/>
      <c r="E358" s="381"/>
      <c r="F358" s="381"/>
      <c r="G358" s="381"/>
      <c r="H358" s="381"/>
      <c r="I358" s="381"/>
      <c r="J358" s="381"/>
      <c r="K358" s="381"/>
      <c r="L358" s="381"/>
      <c r="M358" s="381"/>
      <c r="N358" s="381"/>
      <c r="O358" s="381"/>
      <c r="P358" s="381"/>
      <c r="Q358" s="381"/>
      <c r="R358" s="381"/>
      <c r="S358" s="381"/>
      <c r="T358" s="381"/>
      <c r="U358" s="381"/>
      <c r="V358" s="381"/>
      <c r="W358" s="381"/>
      <c r="X358" s="381"/>
      <c r="Y358" s="381"/>
      <c r="Z358" s="381"/>
      <c r="AA358" s="381"/>
      <c r="AB358" s="381"/>
    </row>
    <row r="359">
      <c r="A359" s="381"/>
      <c r="B359" s="381"/>
      <c r="C359" s="381"/>
      <c r="D359" s="381"/>
      <c r="E359" s="381"/>
      <c r="F359" s="381"/>
      <c r="G359" s="381"/>
      <c r="H359" s="381"/>
      <c r="I359" s="381"/>
      <c r="J359" s="381"/>
      <c r="K359" s="381"/>
      <c r="L359" s="381"/>
      <c r="M359" s="381"/>
      <c r="N359" s="381"/>
      <c r="O359" s="381"/>
      <c r="P359" s="381"/>
      <c r="Q359" s="381"/>
      <c r="R359" s="381"/>
      <c r="S359" s="381"/>
      <c r="T359" s="381"/>
      <c r="U359" s="381"/>
      <c r="V359" s="381"/>
      <c r="W359" s="381"/>
      <c r="X359" s="381"/>
      <c r="Y359" s="381"/>
      <c r="Z359" s="381"/>
      <c r="AA359" s="381"/>
      <c r="AB359" s="381"/>
    </row>
    <row r="360">
      <c r="A360" s="381"/>
      <c r="B360" s="381"/>
      <c r="C360" s="381"/>
      <c r="D360" s="381"/>
      <c r="E360" s="381"/>
      <c r="F360" s="381"/>
      <c r="G360" s="381"/>
      <c r="H360" s="381"/>
      <c r="I360" s="381"/>
      <c r="J360" s="381"/>
      <c r="K360" s="381"/>
      <c r="L360" s="381"/>
      <c r="M360" s="381"/>
      <c r="N360" s="381"/>
      <c r="O360" s="381"/>
      <c r="P360" s="381"/>
      <c r="Q360" s="381"/>
      <c r="R360" s="381"/>
      <c r="S360" s="381"/>
      <c r="T360" s="381"/>
      <c r="U360" s="381"/>
      <c r="V360" s="381"/>
      <c r="W360" s="381"/>
      <c r="X360" s="381"/>
      <c r="Y360" s="381"/>
      <c r="Z360" s="381"/>
      <c r="AA360" s="381"/>
      <c r="AB360" s="381"/>
    </row>
    <row r="361">
      <c r="A361" s="381"/>
      <c r="B361" s="381"/>
      <c r="C361" s="381"/>
      <c r="D361" s="381"/>
      <c r="E361" s="381"/>
      <c r="F361" s="381"/>
      <c r="G361" s="381"/>
      <c r="H361" s="381"/>
      <c r="I361" s="381"/>
      <c r="J361" s="381"/>
      <c r="K361" s="381"/>
      <c r="L361" s="381"/>
      <c r="M361" s="381"/>
      <c r="N361" s="381"/>
      <c r="O361" s="381"/>
      <c r="P361" s="381"/>
      <c r="Q361" s="381"/>
      <c r="R361" s="381"/>
      <c r="S361" s="381"/>
      <c r="T361" s="381"/>
      <c r="U361" s="381"/>
      <c r="V361" s="381"/>
      <c r="W361" s="381"/>
      <c r="X361" s="381"/>
      <c r="Y361" s="381"/>
      <c r="Z361" s="381"/>
      <c r="AA361" s="381"/>
      <c r="AB361" s="381"/>
    </row>
    <row r="362">
      <c r="A362" s="381"/>
      <c r="B362" s="381"/>
      <c r="C362" s="381"/>
      <c r="D362" s="381"/>
      <c r="E362" s="381"/>
      <c r="F362" s="381"/>
      <c r="G362" s="381"/>
      <c r="H362" s="381"/>
      <c r="I362" s="381"/>
      <c r="J362" s="381"/>
      <c r="K362" s="381"/>
      <c r="L362" s="381"/>
      <c r="M362" s="381"/>
      <c r="N362" s="381"/>
      <c r="O362" s="381"/>
      <c r="P362" s="381"/>
      <c r="Q362" s="381"/>
      <c r="R362" s="381"/>
      <c r="S362" s="381"/>
      <c r="T362" s="381"/>
      <c r="U362" s="381"/>
      <c r="V362" s="381"/>
      <c r="W362" s="381"/>
      <c r="X362" s="381"/>
      <c r="Y362" s="381"/>
      <c r="Z362" s="381"/>
      <c r="AA362" s="381"/>
      <c r="AB362" s="381"/>
    </row>
    <row r="363">
      <c r="A363" s="381"/>
      <c r="B363" s="381"/>
      <c r="C363" s="381"/>
      <c r="D363" s="381"/>
      <c r="E363" s="381"/>
      <c r="F363" s="381"/>
      <c r="G363" s="381"/>
      <c r="H363" s="381"/>
      <c r="I363" s="381"/>
      <c r="J363" s="381"/>
      <c r="K363" s="381"/>
      <c r="L363" s="381"/>
      <c r="M363" s="381"/>
      <c r="N363" s="381"/>
      <c r="O363" s="381"/>
      <c r="P363" s="381"/>
      <c r="Q363" s="381"/>
      <c r="R363" s="381"/>
      <c r="S363" s="381"/>
      <c r="T363" s="381"/>
      <c r="U363" s="381"/>
      <c r="V363" s="381"/>
      <c r="W363" s="381"/>
      <c r="X363" s="381"/>
      <c r="Y363" s="381"/>
      <c r="Z363" s="381"/>
      <c r="AA363" s="381"/>
      <c r="AB363" s="381"/>
    </row>
    <row r="364">
      <c r="A364" s="381"/>
      <c r="B364" s="381"/>
      <c r="C364" s="381"/>
      <c r="D364" s="381"/>
      <c r="E364" s="381"/>
      <c r="F364" s="381"/>
      <c r="G364" s="381"/>
      <c r="H364" s="381"/>
      <c r="I364" s="381"/>
      <c r="J364" s="381"/>
      <c r="K364" s="381"/>
      <c r="L364" s="381"/>
      <c r="M364" s="381"/>
      <c r="N364" s="381"/>
      <c r="O364" s="381"/>
      <c r="P364" s="381"/>
      <c r="Q364" s="381"/>
      <c r="R364" s="381"/>
      <c r="S364" s="381"/>
      <c r="T364" s="381"/>
      <c r="U364" s="381"/>
      <c r="V364" s="381"/>
      <c r="W364" s="381"/>
      <c r="X364" s="381"/>
      <c r="Y364" s="381"/>
      <c r="Z364" s="381"/>
      <c r="AA364" s="381"/>
      <c r="AB364" s="381"/>
    </row>
    <row r="365">
      <c r="A365" s="381"/>
      <c r="B365" s="381"/>
      <c r="C365" s="381"/>
      <c r="D365" s="381"/>
      <c r="E365" s="381"/>
      <c r="F365" s="381"/>
      <c r="G365" s="381"/>
      <c r="H365" s="381"/>
      <c r="I365" s="381"/>
      <c r="J365" s="381"/>
      <c r="K365" s="381"/>
      <c r="L365" s="381"/>
      <c r="M365" s="381"/>
      <c r="N365" s="381"/>
      <c r="O365" s="381"/>
      <c r="P365" s="381"/>
      <c r="Q365" s="381"/>
      <c r="R365" s="381"/>
      <c r="S365" s="381"/>
      <c r="T365" s="381"/>
      <c r="U365" s="381"/>
      <c r="V365" s="381"/>
      <c r="W365" s="381"/>
      <c r="X365" s="381"/>
      <c r="Y365" s="381"/>
      <c r="Z365" s="381"/>
      <c r="AA365" s="381"/>
      <c r="AB365" s="381"/>
    </row>
    <row r="366">
      <c r="A366" s="381"/>
      <c r="B366" s="381"/>
      <c r="C366" s="381"/>
      <c r="D366" s="381"/>
      <c r="E366" s="381"/>
      <c r="F366" s="381"/>
      <c r="G366" s="381"/>
      <c r="H366" s="381"/>
      <c r="I366" s="381"/>
      <c r="J366" s="381"/>
      <c r="K366" s="381"/>
      <c r="L366" s="381"/>
      <c r="M366" s="381"/>
      <c r="N366" s="381"/>
      <c r="O366" s="381"/>
      <c r="P366" s="381"/>
      <c r="Q366" s="381"/>
      <c r="R366" s="381"/>
      <c r="S366" s="381"/>
      <c r="T366" s="381"/>
      <c r="U366" s="381"/>
      <c r="V366" s="381"/>
      <c r="W366" s="381"/>
      <c r="X366" s="381"/>
      <c r="Y366" s="381"/>
      <c r="Z366" s="381"/>
      <c r="AA366" s="381"/>
      <c r="AB366" s="381"/>
    </row>
    <row r="367">
      <c r="A367" s="381"/>
      <c r="B367" s="381"/>
      <c r="C367" s="381"/>
      <c r="D367" s="381"/>
      <c r="E367" s="381"/>
      <c r="F367" s="381"/>
      <c r="G367" s="381"/>
      <c r="H367" s="381"/>
      <c r="I367" s="381"/>
      <c r="J367" s="381"/>
      <c r="K367" s="381"/>
      <c r="L367" s="381"/>
      <c r="M367" s="381"/>
      <c r="N367" s="381"/>
      <c r="O367" s="381"/>
      <c r="P367" s="381"/>
      <c r="Q367" s="381"/>
      <c r="R367" s="381"/>
      <c r="S367" s="381"/>
      <c r="T367" s="381"/>
      <c r="U367" s="381"/>
      <c r="V367" s="381"/>
      <c r="W367" s="381"/>
      <c r="X367" s="381"/>
      <c r="Y367" s="381"/>
      <c r="Z367" s="381"/>
      <c r="AA367" s="381"/>
      <c r="AB367" s="381"/>
    </row>
    <row r="368">
      <c r="A368" s="381"/>
      <c r="B368" s="381"/>
      <c r="C368" s="381"/>
      <c r="D368" s="381"/>
      <c r="E368" s="381"/>
      <c r="F368" s="381"/>
      <c r="G368" s="381"/>
      <c r="H368" s="381"/>
      <c r="I368" s="381"/>
      <c r="J368" s="381"/>
      <c r="K368" s="381"/>
      <c r="L368" s="381"/>
      <c r="M368" s="381"/>
      <c r="N368" s="381"/>
      <c r="O368" s="381"/>
      <c r="P368" s="381"/>
      <c r="Q368" s="381"/>
      <c r="R368" s="381"/>
      <c r="S368" s="381"/>
      <c r="T368" s="381"/>
      <c r="U368" s="381"/>
      <c r="V368" s="381"/>
      <c r="W368" s="381"/>
      <c r="X368" s="381"/>
      <c r="Y368" s="381"/>
      <c r="Z368" s="381"/>
      <c r="AA368" s="381"/>
      <c r="AB368" s="381"/>
    </row>
    <row r="369">
      <c r="A369" s="381"/>
      <c r="B369" s="381"/>
      <c r="C369" s="381"/>
      <c r="D369" s="381"/>
      <c r="E369" s="381"/>
      <c r="F369" s="381"/>
      <c r="G369" s="381"/>
      <c r="H369" s="381"/>
      <c r="I369" s="381"/>
      <c r="J369" s="381"/>
      <c r="K369" s="381"/>
      <c r="L369" s="381"/>
      <c r="M369" s="381"/>
      <c r="N369" s="381"/>
      <c r="O369" s="381"/>
      <c r="P369" s="381"/>
      <c r="Q369" s="381"/>
      <c r="R369" s="381"/>
      <c r="S369" s="381"/>
      <c r="T369" s="381"/>
      <c r="U369" s="381"/>
      <c r="V369" s="381"/>
      <c r="W369" s="381"/>
      <c r="X369" s="381"/>
      <c r="Y369" s="381"/>
      <c r="Z369" s="381"/>
      <c r="AA369" s="381"/>
      <c r="AB369" s="381"/>
    </row>
    <row r="370">
      <c r="A370" s="381"/>
      <c r="B370" s="381"/>
      <c r="C370" s="381"/>
      <c r="D370" s="381"/>
      <c r="E370" s="381"/>
      <c r="F370" s="381"/>
      <c r="G370" s="381"/>
      <c r="H370" s="381"/>
      <c r="I370" s="381"/>
      <c r="J370" s="381"/>
      <c r="K370" s="381"/>
      <c r="L370" s="381"/>
      <c r="M370" s="381"/>
      <c r="N370" s="381"/>
      <c r="O370" s="381"/>
      <c r="P370" s="381"/>
      <c r="Q370" s="381"/>
      <c r="R370" s="381"/>
      <c r="S370" s="381"/>
      <c r="T370" s="381"/>
      <c r="U370" s="381"/>
      <c r="V370" s="381"/>
      <c r="W370" s="381"/>
      <c r="X370" s="381"/>
      <c r="Y370" s="381"/>
      <c r="Z370" s="381"/>
      <c r="AA370" s="381"/>
      <c r="AB370" s="381"/>
    </row>
    <row r="371">
      <c r="A371" s="381"/>
      <c r="B371" s="381"/>
      <c r="C371" s="381"/>
      <c r="D371" s="381"/>
      <c r="E371" s="381"/>
      <c r="F371" s="381"/>
      <c r="G371" s="381"/>
      <c r="H371" s="381"/>
      <c r="I371" s="381"/>
      <c r="J371" s="381"/>
      <c r="K371" s="381"/>
      <c r="L371" s="381"/>
      <c r="M371" s="381"/>
      <c r="N371" s="381"/>
      <c r="O371" s="381"/>
      <c r="P371" s="381"/>
      <c r="Q371" s="381"/>
      <c r="R371" s="381"/>
      <c r="S371" s="381"/>
      <c r="T371" s="381"/>
      <c r="U371" s="381"/>
      <c r="V371" s="381"/>
      <c r="W371" s="381"/>
      <c r="X371" s="381"/>
      <c r="Y371" s="381"/>
      <c r="Z371" s="381"/>
      <c r="AA371" s="381"/>
      <c r="AB371" s="381"/>
    </row>
    <row r="372">
      <c r="A372" s="381"/>
      <c r="B372" s="381"/>
      <c r="C372" s="381"/>
      <c r="D372" s="381"/>
      <c r="E372" s="381"/>
      <c r="F372" s="381"/>
      <c r="G372" s="381"/>
      <c r="H372" s="381"/>
      <c r="I372" s="381"/>
      <c r="J372" s="381"/>
      <c r="K372" s="381"/>
      <c r="L372" s="381"/>
      <c r="M372" s="381"/>
      <c r="N372" s="381"/>
      <c r="O372" s="381"/>
      <c r="P372" s="381"/>
      <c r="Q372" s="381"/>
      <c r="R372" s="381"/>
      <c r="S372" s="381"/>
      <c r="T372" s="381"/>
      <c r="U372" s="381"/>
      <c r="V372" s="381"/>
      <c r="W372" s="381"/>
      <c r="X372" s="381"/>
      <c r="Y372" s="381"/>
      <c r="Z372" s="381"/>
      <c r="AA372" s="381"/>
      <c r="AB372" s="381"/>
    </row>
    <row r="373">
      <c r="A373" s="381"/>
      <c r="B373" s="381"/>
      <c r="C373" s="381"/>
      <c r="D373" s="381"/>
      <c r="E373" s="381"/>
      <c r="F373" s="381"/>
      <c r="G373" s="381"/>
      <c r="H373" s="381"/>
      <c r="I373" s="381"/>
      <c r="J373" s="381"/>
      <c r="K373" s="381"/>
      <c r="L373" s="381"/>
      <c r="M373" s="381"/>
      <c r="N373" s="381"/>
      <c r="O373" s="381"/>
      <c r="P373" s="381"/>
      <c r="Q373" s="381"/>
      <c r="R373" s="381"/>
      <c r="S373" s="381"/>
      <c r="T373" s="381"/>
      <c r="U373" s="381"/>
      <c r="V373" s="381"/>
      <c r="W373" s="381"/>
      <c r="X373" s="381"/>
      <c r="Y373" s="381"/>
      <c r="Z373" s="381"/>
      <c r="AA373" s="381"/>
      <c r="AB373" s="381"/>
    </row>
    <row r="374">
      <c r="A374" s="381"/>
      <c r="B374" s="381"/>
      <c r="C374" s="381"/>
      <c r="D374" s="381"/>
      <c r="E374" s="381"/>
      <c r="F374" s="381"/>
      <c r="G374" s="381"/>
      <c r="H374" s="381"/>
      <c r="I374" s="381"/>
      <c r="J374" s="381"/>
      <c r="K374" s="381"/>
      <c r="L374" s="381"/>
      <c r="M374" s="381"/>
      <c r="N374" s="381"/>
      <c r="O374" s="381"/>
      <c r="P374" s="381"/>
      <c r="Q374" s="381"/>
      <c r="R374" s="381"/>
      <c r="S374" s="381"/>
      <c r="T374" s="381"/>
      <c r="U374" s="381"/>
      <c r="V374" s="381"/>
      <c r="W374" s="381"/>
      <c r="X374" s="381"/>
      <c r="Y374" s="381"/>
      <c r="Z374" s="381"/>
      <c r="AA374" s="381"/>
      <c r="AB374" s="381"/>
    </row>
    <row r="375">
      <c r="A375" s="381"/>
      <c r="B375" s="381"/>
      <c r="C375" s="381"/>
      <c r="D375" s="381"/>
      <c r="E375" s="381"/>
      <c r="F375" s="381"/>
      <c r="G375" s="381"/>
      <c r="H375" s="381"/>
      <c r="I375" s="381"/>
      <c r="J375" s="381"/>
      <c r="K375" s="381"/>
      <c r="L375" s="381"/>
      <c r="M375" s="381"/>
      <c r="N375" s="381"/>
      <c r="O375" s="381"/>
      <c r="P375" s="381"/>
      <c r="Q375" s="381"/>
      <c r="R375" s="381"/>
      <c r="S375" s="381"/>
      <c r="T375" s="381"/>
      <c r="U375" s="381"/>
      <c r="V375" s="381"/>
      <c r="W375" s="381"/>
      <c r="X375" s="381"/>
      <c r="Y375" s="381"/>
      <c r="Z375" s="381"/>
      <c r="AA375" s="381"/>
      <c r="AB375" s="381"/>
    </row>
    <row r="376">
      <c r="A376" s="381"/>
      <c r="B376" s="381"/>
      <c r="C376" s="381"/>
      <c r="D376" s="381"/>
      <c r="E376" s="381"/>
      <c r="F376" s="381"/>
      <c r="G376" s="381"/>
      <c r="H376" s="381"/>
      <c r="I376" s="381"/>
      <c r="J376" s="381"/>
      <c r="K376" s="381"/>
      <c r="L376" s="381"/>
      <c r="M376" s="381"/>
      <c r="N376" s="381"/>
      <c r="O376" s="381"/>
      <c r="P376" s="381"/>
      <c r="Q376" s="381"/>
      <c r="R376" s="381"/>
      <c r="S376" s="381"/>
      <c r="T376" s="381"/>
      <c r="U376" s="381"/>
      <c r="V376" s="381"/>
      <c r="W376" s="381"/>
      <c r="X376" s="381"/>
      <c r="Y376" s="381"/>
      <c r="Z376" s="381"/>
      <c r="AA376" s="381"/>
      <c r="AB376" s="381"/>
    </row>
    <row r="377">
      <c r="A377" s="381"/>
      <c r="B377" s="381"/>
      <c r="C377" s="381"/>
      <c r="D377" s="381"/>
      <c r="E377" s="381"/>
      <c r="F377" s="381"/>
      <c r="G377" s="381"/>
      <c r="H377" s="381"/>
      <c r="I377" s="381"/>
      <c r="J377" s="381"/>
      <c r="K377" s="381"/>
      <c r="L377" s="381"/>
      <c r="M377" s="381"/>
      <c r="N377" s="381"/>
      <c r="O377" s="381"/>
      <c r="P377" s="381"/>
      <c r="Q377" s="381"/>
      <c r="R377" s="381"/>
      <c r="S377" s="381"/>
      <c r="T377" s="381"/>
      <c r="U377" s="381"/>
      <c r="V377" s="381"/>
      <c r="W377" s="381"/>
      <c r="X377" s="381"/>
      <c r="Y377" s="381"/>
      <c r="Z377" s="381"/>
      <c r="AA377" s="381"/>
      <c r="AB377" s="381"/>
    </row>
    <row r="378">
      <c r="A378" s="381"/>
      <c r="B378" s="381"/>
      <c r="C378" s="381"/>
      <c r="D378" s="381"/>
      <c r="E378" s="381"/>
      <c r="F378" s="381"/>
      <c r="G378" s="381"/>
      <c r="H378" s="381"/>
      <c r="I378" s="381"/>
      <c r="J378" s="381"/>
      <c r="K378" s="381"/>
      <c r="L378" s="381"/>
      <c r="M378" s="381"/>
      <c r="N378" s="381"/>
      <c r="O378" s="381"/>
      <c r="P378" s="381"/>
      <c r="Q378" s="381"/>
      <c r="R378" s="381"/>
      <c r="S378" s="381"/>
      <c r="T378" s="381"/>
      <c r="U378" s="381"/>
      <c r="V378" s="381"/>
      <c r="W378" s="381"/>
      <c r="X378" s="381"/>
      <c r="Y378" s="381"/>
      <c r="Z378" s="381"/>
      <c r="AA378" s="381"/>
      <c r="AB378" s="381"/>
    </row>
    <row r="379">
      <c r="A379" s="381"/>
      <c r="B379" s="381"/>
      <c r="C379" s="381"/>
      <c r="D379" s="381"/>
      <c r="E379" s="381"/>
      <c r="F379" s="381"/>
      <c r="G379" s="381"/>
      <c r="H379" s="381"/>
      <c r="I379" s="381"/>
      <c r="J379" s="381"/>
      <c r="K379" s="381"/>
      <c r="L379" s="381"/>
      <c r="M379" s="381"/>
      <c r="N379" s="381"/>
      <c r="O379" s="381"/>
      <c r="P379" s="381"/>
      <c r="Q379" s="381"/>
      <c r="R379" s="381"/>
      <c r="S379" s="381"/>
      <c r="T379" s="381"/>
      <c r="U379" s="381"/>
      <c r="V379" s="381"/>
      <c r="W379" s="381"/>
      <c r="X379" s="381"/>
      <c r="Y379" s="381"/>
      <c r="Z379" s="381"/>
      <c r="AA379" s="381"/>
      <c r="AB379" s="381"/>
    </row>
    <row r="380">
      <c r="A380" s="381"/>
      <c r="B380" s="381"/>
      <c r="C380" s="381"/>
      <c r="D380" s="381"/>
      <c r="E380" s="381"/>
      <c r="F380" s="381"/>
      <c r="G380" s="381"/>
      <c r="H380" s="381"/>
      <c r="I380" s="381"/>
      <c r="J380" s="381"/>
      <c r="K380" s="381"/>
      <c r="L380" s="381"/>
      <c r="M380" s="381"/>
      <c r="N380" s="381"/>
      <c r="O380" s="381"/>
      <c r="P380" s="381"/>
      <c r="Q380" s="381"/>
      <c r="R380" s="381"/>
      <c r="S380" s="381"/>
      <c r="T380" s="381"/>
      <c r="U380" s="381"/>
      <c r="V380" s="381"/>
      <c r="W380" s="381"/>
      <c r="X380" s="381"/>
      <c r="Y380" s="381"/>
      <c r="Z380" s="381"/>
      <c r="AA380" s="381"/>
      <c r="AB380" s="381"/>
    </row>
    <row r="381">
      <c r="A381" s="381"/>
      <c r="B381" s="381"/>
      <c r="C381" s="381"/>
      <c r="D381" s="381"/>
      <c r="E381" s="381"/>
      <c r="F381" s="381"/>
      <c r="G381" s="381"/>
      <c r="H381" s="381"/>
      <c r="I381" s="381"/>
      <c r="J381" s="381"/>
      <c r="K381" s="381"/>
      <c r="L381" s="381"/>
      <c r="M381" s="381"/>
      <c r="N381" s="381"/>
      <c r="O381" s="381"/>
      <c r="P381" s="381"/>
      <c r="Q381" s="381"/>
      <c r="R381" s="381"/>
      <c r="S381" s="381"/>
      <c r="T381" s="381"/>
      <c r="U381" s="381"/>
      <c r="V381" s="381"/>
      <c r="W381" s="381"/>
      <c r="X381" s="381"/>
      <c r="Y381" s="381"/>
      <c r="Z381" s="381"/>
      <c r="AA381" s="381"/>
      <c r="AB381" s="381"/>
    </row>
    <row r="382">
      <c r="A382" s="381"/>
      <c r="B382" s="381"/>
      <c r="C382" s="381"/>
      <c r="D382" s="381"/>
      <c r="E382" s="381"/>
      <c r="F382" s="381"/>
      <c r="G382" s="381"/>
      <c r="H382" s="381"/>
      <c r="I382" s="381"/>
      <c r="J382" s="381"/>
      <c r="K382" s="381"/>
      <c r="L382" s="381"/>
      <c r="M382" s="381"/>
      <c r="N382" s="381"/>
      <c r="O382" s="381"/>
      <c r="P382" s="381"/>
      <c r="Q382" s="381"/>
      <c r="R382" s="381"/>
      <c r="S382" s="381"/>
      <c r="T382" s="381"/>
      <c r="U382" s="381"/>
      <c r="V382" s="381"/>
      <c r="W382" s="381"/>
      <c r="X382" s="381"/>
      <c r="Y382" s="381"/>
      <c r="Z382" s="381"/>
      <c r="AA382" s="381"/>
      <c r="AB382" s="381"/>
    </row>
    <row r="383">
      <c r="A383" s="381"/>
      <c r="B383" s="381"/>
      <c r="C383" s="381"/>
      <c r="D383" s="381"/>
      <c r="E383" s="381"/>
      <c r="F383" s="381"/>
      <c r="G383" s="381"/>
      <c r="H383" s="381"/>
      <c r="I383" s="381"/>
      <c r="J383" s="381"/>
      <c r="K383" s="381"/>
      <c r="L383" s="381"/>
      <c r="M383" s="381"/>
      <c r="N383" s="381"/>
      <c r="O383" s="381"/>
      <c r="P383" s="381"/>
      <c r="Q383" s="381"/>
      <c r="R383" s="381"/>
      <c r="S383" s="381"/>
      <c r="T383" s="381"/>
      <c r="U383" s="381"/>
      <c r="V383" s="381"/>
      <c r="W383" s="381"/>
      <c r="X383" s="381"/>
      <c r="Y383" s="381"/>
      <c r="Z383" s="381"/>
      <c r="AA383" s="381"/>
      <c r="AB383" s="381"/>
    </row>
    <row r="384">
      <c r="A384" s="381"/>
      <c r="B384" s="381"/>
      <c r="C384" s="381"/>
      <c r="D384" s="381"/>
      <c r="E384" s="381"/>
      <c r="F384" s="381"/>
      <c r="G384" s="381"/>
      <c r="H384" s="381"/>
      <c r="I384" s="381"/>
      <c r="J384" s="381"/>
      <c r="K384" s="381"/>
      <c r="L384" s="381"/>
      <c r="M384" s="381"/>
      <c r="N384" s="381"/>
      <c r="O384" s="381"/>
      <c r="P384" s="381"/>
      <c r="Q384" s="381"/>
      <c r="R384" s="381"/>
      <c r="S384" s="381"/>
      <c r="T384" s="381"/>
      <c r="U384" s="381"/>
      <c r="V384" s="381"/>
      <c r="W384" s="381"/>
      <c r="X384" s="381"/>
      <c r="Y384" s="381"/>
      <c r="Z384" s="381"/>
      <c r="AA384" s="381"/>
      <c r="AB384" s="381"/>
    </row>
    <row r="385">
      <c r="A385" s="381"/>
      <c r="B385" s="381"/>
      <c r="C385" s="381"/>
      <c r="D385" s="381"/>
      <c r="E385" s="381"/>
      <c r="F385" s="381"/>
      <c r="G385" s="381"/>
      <c r="H385" s="381"/>
      <c r="I385" s="381"/>
      <c r="J385" s="381"/>
      <c r="K385" s="381"/>
      <c r="L385" s="381"/>
      <c r="M385" s="381"/>
      <c r="N385" s="381"/>
      <c r="O385" s="381"/>
      <c r="P385" s="381"/>
      <c r="Q385" s="381"/>
      <c r="R385" s="381"/>
      <c r="S385" s="381"/>
      <c r="T385" s="381"/>
      <c r="U385" s="381"/>
      <c r="V385" s="381"/>
      <c r="W385" s="381"/>
      <c r="X385" s="381"/>
      <c r="Y385" s="381"/>
      <c r="Z385" s="381"/>
      <c r="AA385" s="381"/>
      <c r="AB385" s="381"/>
    </row>
    <row r="386">
      <c r="A386" s="381"/>
      <c r="B386" s="381"/>
      <c r="C386" s="381"/>
      <c r="D386" s="381"/>
      <c r="E386" s="381"/>
      <c r="F386" s="381"/>
      <c r="G386" s="381"/>
      <c r="H386" s="381"/>
      <c r="I386" s="381"/>
      <c r="J386" s="381"/>
      <c r="K386" s="381"/>
      <c r="L386" s="381"/>
      <c r="M386" s="381"/>
      <c r="N386" s="381"/>
      <c r="O386" s="381"/>
      <c r="P386" s="381"/>
      <c r="Q386" s="381"/>
      <c r="R386" s="381"/>
      <c r="S386" s="381"/>
      <c r="T386" s="381"/>
      <c r="U386" s="381"/>
      <c r="V386" s="381"/>
      <c r="W386" s="381"/>
      <c r="X386" s="381"/>
      <c r="Y386" s="381"/>
      <c r="Z386" s="381"/>
      <c r="AA386" s="381"/>
      <c r="AB386" s="381"/>
    </row>
    <row r="387">
      <c r="A387" s="381"/>
      <c r="B387" s="381"/>
      <c r="C387" s="381"/>
      <c r="D387" s="381"/>
      <c r="E387" s="381"/>
      <c r="F387" s="381"/>
      <c r="G387" s="381"/>
      <c r="H387" s="381"/>
      <c r="I387" s="381"/>
      <c r="J387" s="381"/>
      <c r="K387" s="381"/>
      <c r="L387" s="381"/>
      <c r="M387" s="381"/>
      <c r="N387" s="381"/>
      <c r="O387" s="381"/>
      <c r="P387" s="381"/>
      <c r="Q387" s="381"/>
      <c r="R387" s="381"/>
      <c r="S387" s="381"/>
      <c r="T387" s="381"/>
      <c r="U387" s="381"/>
      <c r="V387" s="381"/>
      <c r="W387" s="381"/>
      <c r="X387" s="381"/>
      <c r="Y387" s="381"/>
      <c r="Z387" s="381"/>
      <c r="AA387" s="381"/>
      <c r="AB387" s="381"/>
    </row>
    <row r="388">
      <c r="A388" s="381"/>
      <c r="B388" s="381"/>
      <c r="C388" s="381"/>
      <c r="D388" s="381"/>
      <c r="E388" s="381"/>
      <c r="F388" s="381"/>
      <c r="G388" s="381"/>
      <c r="H388" s="381"/>
      <c r="I388" s="381"/>
      <c r="J388" s="381"/>
      <c r="K388" s="381"/>
      <c r="L388" s="381"/>
      <c r="M388" s="381"/>
      <c r="N388" s="381"/>
      <c r="O388" s="381"/>
      <c r="P388" s="381"/>
      <c r="Q388" s="381"/>
      <c r="R388" s="381"/>
      <c r="S388" s="381"/>
      <c r="T388" s="381"/>
      <c r="U388" s="381"/>
      <c r="V388" s="381"/>
      <c r="W388" s="381"/>
      <c r="X388" s="381"/>
      <c r="Y388" s="381"/>
      <c r="Z388" s="381"/>
      <c r="AA388" s="381"/>
      <c r="AB388" s="381"/>
    </row>
    <row r="389">
      <c r="A389" s="381"/>
      <c r="B389" s="381"/>
      <c r="C389" s="381"/>
      <c r="D389" s="381"/>
      <c r="E389" s="381"/>
      <c r="F389" s="381"/>
      <c r="G389" s="381"/>
      <c r="H389" s="381"/>
      <c r="I389" s="381"/>
      <c r="J389" s="381"/>
      <c r="K389" s="381"/>
      <c r="L389" s="381"/>
      <c r="M389" s="381"/>
      <c r="N389" s="381"/>
      <c r="O389" s="381"/>
      <c r="P389" s="381"/>
      <c r="Q389" s="381"/>
      <c r="R389" s="381"/>
      <c r="S389" s="381"/>
      <c r="T389" s="381"/>
      <c r="U389" s="381"/>
      <c r="V389" s="381"/>
      <c r="W389" s="381"/>
      <c r="X389" s="381"/>
      <c r="Y389" s="381"/>
      <c r="Z389" s="381"/>
      <c r="AA389" s="381"/>
      <c r="AB389" s="381"/>
    </row>
    <row r="390">
      <c r="A390" s="381"/>
      <c r="B390" s="381"/>
      <c r="C390" s="381"/>
      <c r="D390" s="381"/>
      <c r="E390" s="381"/>
      <c r="F390" s="381"/>
      <c r="G390" s="381"/>
      <c r="H390" s="381"/>
      <c r="I390" s="381"/>
      <c r="J390" s="381"/>
      <c r="K390" s="381"/>
      <c r="L390" s="381"/>
      <c r="M390" s="381"/>
      <c r="N390" s="381"/>
      <c r="O390" s="381"/>
      <c r="P390" s="381"/>
      <c r="Q390" s="381"/>
      <c r="R390" s="381"/>
      <c r="S390" s="381"/>
      <c r="T390" s="381"/>
      <c r="U390" s="381"/>
      <c r="V390" s="381"/>
      <c r="W390" s="381"/>
      <c r="X390" s="381"/>
      <c r="Y390" s="381"/>
      <c r="Z390" s="381"/>
      <c r="AA390" s="381"/>
      <c r="AB390" s="381"/>
    </row>
    <row r="391">
      <c r="A391" s="381"/>
      <c r="B391" s="381"/>
      <c r="C391" s="381"/>
      <c r="D391" s="381"/>
      <c r="E391" s="381"/>
      <c r="F391" s="381"/>
      <c r="G391" s="381"/>
      <c r="H391" s="381"/>
      <c r="I391" s="381"/>
      <c r="J391" s="381"/>
      <c r="K391" s="381"/>
      <c r="L391" s="381"/>
      <c r="M391" s="381"/>
      <c r="N391" s="381"/>
      <c r="O391" s="381"/>
      <c r="P391" s="381"/>
      <c r="Q391" s="381"/>
      <c r="R391" s="381"/>
      <c r="S391" s="381"/>
      <c r="T391" s="381"/>
      <c r="U391" s="381"/>
      <c r="V391" s="381"/>
      <c r="W391" s="381"/>
      <c r="X391" s="381"/>
      <c r="Y391" s="381"/>
      <c r="Z391" s="381"/>
      <c r="AA391" s="381"/>
      <c r="AB391" s="381"/>
    </row>
    <row r="392">
      <c r="A392" s="381"/>
      <c r="B392" s="381"/>
      <c r="C392" s="381"/>
      <c r="D392" s="381"/>
      <c r="E392" s="381"/>
      <c r="F392" s="381"/>
      <c r="G392" s="381"/>
      <c r="H392" s="381"/>
      <c r="I392" s="381"/>
      <c r="J392" s="381"/>
      <c r="K392" s="381"/>
      <c r="L392" s="381"/>
      <c r="M392" s="381"/>
      <c r="N392" s="381"/>
      <c r="O392" s="381"/>
      <c r="P392" s="381"/>
      <c r="Q392" s="381"/>
      <c r="R392" s="381"/>
      <c r="S392" s="381"/>
      <c r="T392" s="381"/>
      <c r="U392" s="381"/>
      <c r="V392" s="381"/>
      <c r="W392" s="381"/>
      <c r="X392" s="381"/>
      <c r="Y392" s="381"/>
      <c r="Z392" s="381"/>
      <c r="AA392" s="381"/>
      <c r="AB392" s="381"/>
    </row>
    <row r="393">
      <c r="A393" s="381"/>
      <c r="B393" s="381"/>
      <c r="C393" s="381"/>
      <c r="D393" s="381"/>
      <c r="E393" s="381"/>
      <c r="F393" s="381"/>
      <c r="G393" s="381"/>
      <c r="H393" s="381"/>
      <c r="I393" s="381"/>
      <c r="J393" s="381"/>
      <c r="K393" s="381"/>
      <c r="L393" s="381"/>
      <c r="M393" s="381"/>
      <c r="N393" s="381"/>
      <c r="O393" s="381"/>
      <c r="P393" s="381"/>
      <c r="Q393" s="381"/>
      <c r="R393" s="381"/>
      <c r="S393" s="381"/>
      <c r="T393" s="381"/>
      <c r="U393" s="381"/>
      <c r="V393" s="381"/>
      <c r="W393" s="381"/>
      <c r="X393" s="381"/>
      <c r="Y393" s="381"/>
      <c r="Z393" s="381"/>
      <c r="AA393" s="381"/>
      <c r="AB393" s="381"/>
    </row>
    <row r="394">
      <c r="A394" s="381"/>
      <c r="B394" s="381"/>
      <c r="C394" s="381"/>
      <c r="D394" s="381"/>
      <c r="E394" s="381"/>
      <c r="F394" s="381"/>
      <c r="G394" s="381"/>
      <c r="H394" s="381"/>
      <c r="I394" s="381"/>
      <c r="J394" s="381"/>
      <c r="K394" s="381"/>
      <c r="L394" s="381"/>
      <c r="M394" s="381"/>
      <c r="N394" s="381"/>
      <c r="O394" s="381"/>
      <c r="P394" s="381"/>
      <c r="Q394" s="381"/>
      <c r="R394" s="381"/>
      <c r="S394" s="381"/>
      <c r="T394" s="381"/>
      <c r="U394" s="381"/>
      <c r="V394" s="381"/>
      <c r="W394" s="381"/>
      <c r="X394" s="381"/>
      <c r="Y394" s="381"/>
      <c r="Z394" s="381"/>
      <c r="AA394" s="381"/>
      <c r="AB394" s="381"/>
    </row>
    <row r="395">
      <c r="A395" s="381"/>
      <c r="B395" s="381"/>
      <c r="C395" s="381"/>
      <c r="D395" s="381"/>
      <c r="E395" s="381"/>
      <c r="F395" s="381"/>
      <c r="G395" s="381"/>
      <c r="H395" s="381"/>
      <c r="I395" s="381"/>
      <c r="J395" s="381"/>
      <c r="K395" s="381"/>
      <c r="L395" s="381"/>
      <c r="M395" s="381"/>
      <c r="N395" s="381"/>
      <c r="O395" s="381"/>
      <c r="P395" s="381"/>
      <c r="Q395" s="381"/>
      <c r="R395" s="381"/>
      <c r="S395" s="381"/>
      <c r="T395" s="381"/>
      <c r="U395" s="381"/>
      <c r="V395" s="381"/>
      <c r="W395" s="381"/>
      <c r="X395" s="381"/>
      <c r="Y395" s="381"/>
      <c r="Z395" s="381"/>
      <c r="AA395" s="381"/>
      <c r="AB395" s="381"/>
    </row>
    <row r="396">
      <c r="A396" s="381"/>
      <c r="B396" s="381"/>
      <c r="C396" s="381"/>
      <c r="D396" s="381"/>
      <c r="E396" s="381"/>
      <c r="F396" s="381"/>
      <c r="G396" s="381"/>
      <c r="H396" s="381"/>
      <c r="I396" s="381"/>
      <c r="J396" s="381"/>
      <c r="K396" s="381"/>
      <c r="L396" s="381"/>
      <c r="M396" s="381"/>
      <c r="N396" s="381"/>
      <c r="O396" s="381"/>
      <c r="P396" s="381"/>
      <c r="Q396" s="381"/>
      <c r="R396" s="381"/>
      <c r="S396" s="381"/>
      <c r="T396" s="381"/>
      <c r="U396" s="381"/>
      <c r="V396" s="381"/>
      <c r="W396" s="381"/>
      <c r="X396" s="381"/>
      <c r="Y396" s="381"/>
      <c r="Z396" s="381"/>
      <c r="AA396" s="381"/>
      <c r="AB396" s="381"/>
    </row>
    <row r="397">
      <c r="A397" s="381"/>
      <c r="B397" s="381"/>
      <c r="C397" s="381"/>
      <c r="D397" s="381"/>
      <c r="E397" s="381"/>
      <c r="F397" s="381"/>
      <c r="G397" s="381"/>
      <c r="H397" s="381"/>
      <c r="I397" s="381"/>
      <c r="J397" s="381"/>
      <c r="K397" s="381"/>
      <c r="L397" s="381"/>
      <c r="M397" s="381"/>
      <c r="N397" s="381"/>
      <c r="O397" s="381"/>
      <c r="P397" s="381"/>
      <c r="Q397" s="381"/>
      <c r="R397" s="381"/>
      <c r="S397" s="381"/>
      <c r="T397" s="381"/>
      <c r="U397" s="381"/>
      <c r="V397" s="381"/>
      <c r="W397" s="381"/>
      <c r="X397" s="381"/>
      <c r="Y397" s="381"/>
      <c r="Z397" s="381"/>
      <c r="AA397" s="381"/>
      <c r="AB397" s="381"/>
    </row>
    <row r="398">
      <c r="A398" s="381"/>
      <c r="B398" s="381"/>
      <c r="C398" s="381"/>
      <c r="D398" s="381"/>
      <c r="E398" s="381"/>
      <c r="F398" s="381"/>
      <c r="G398" s="381"/>
      <c r="H398" s="381"/>
      <c r="I398" s="381"/>
      <c r="J398" s="381"/>
      <c r="K398" s="381"/>
      <c r="L398" s="381"/>
      <c r="M398" s="381"/>
      <c r="N398" s="381"/>
      <c r="O398" s="381"/>
      <c r="P398" s="381"/>
      <c r="Q398" s="381"/>
      <c r="R398" s="381"/>
      <c r="S398" s="381"/>
      <c r="T398" s="381"/>
      <c r="U398" s="381"/>
      <c r="V398" s="381"/>
      <c r="W398" s="381"/>
      <c r="X398" s="381"/>
      <c r="Y398" s="381"/>
      <c r="Z398" s="381"/>
      <c r="AA398" s="381"/>
      <c r="AB398" s="381"/>
    </row>
    <row r="399">
      <c r="A399" s="381"/>
      <c r="B399" s="381"/>
      <c r="C399" s="381"/>
      <c r="D399" s="381"/>
      <c r="E399" s="381"/>
      <c r="F399" s="381"/>
      <c r="G399" s="381"/>
      <c r="H399" s="381"/>
      <c r="I399" s="381"/>
      <c r="J399" s="381"/>
      <c r="K399" s="381"/>
      <c r="L399" s="381"/>
      <c r="M399" s="381"/>
      <c r="N399" s="381"/>
      <c r="O399" s="381"/>
      <c r="P399" s="381"/>
      <c r="Q399" s="381"/>
      <c r="R399" s="381"/>
      <c r="S399" s="381"/>
      <c r="T399" s="381"/>
      <c r="U399" s="381"/>
      <c r="V399" s="381"/>
      <c r="W399" s="381"/>
      <c r="X399" s="381"/>
      <c r="Y399" s="381"/>
      <c r="Z399" s="381"/>
      <c r="AA399" s="381"/>
      <c r="AB399" s="381"/>
    </row>
    <row r="400">
      <c r="A400" s="381"/>
      <c r="B400" s="381"/>
      <c r="C400" s="381"/>
      <c r="D400" s="381"/>
      <c r="E400" s="381"/>
      <c r="F400" s="381"/>
      <c r="G400" s="381"/>
      <c r="H400" s="381"/>
      <c r="I400" s="381"/>
      <c r="J400" s="381"/>
      <c r="K400" s="381"/>
      <c r="L400" s="381"/>
      <c r="M400" s="381"/>
      <c r="N400" s="381"/>
      <c r="O400" s="381"/>
      <c r="P400" s="381"/>
      <c r="Q400" s="381"/>
      <c r="R400" s="381"/>
      <c r="S400" s="381"/>
      <c r="T400" s="381"/>
      <c r="U400" s="381"/>
      <c r="V400" s="381"/>
      <c r="W400" s="381"/>
      <c r="X400" s="381"/>
      <c r="Y400" s="381"/>
      <c r="Z400" s="381"/>
      <c r="AA400" s="381"/>
      <c r="AB400" s="381"/>
    </row>
    <row r="401">
      <c r="A401" s="381"/>
      <c r="B401" s="381"/>
      <c r="C401" s="381"/>
      <c r="D401" s="381"/>
      <c r="E401" s="381"/>
      <c r="F401" s="381"/>
      <c r="G401" s="381"/>
      <c r="H401" s="381"/>
      <c r="I401" s="381"/>
      <c r="J401" s="381"/>
      <c r="K401" s="381"/>
      <c r="L401" s="381"/>
      <c r="M401" s="381"/>
      <c r="N401" s="381"/>
      <c r="O401" s="381"/>
      <c r="P401" s="381"/>
      <c r="Q401" s="381"/>
      <c r="R401" s="381"/>
      <c r="S401" s="381"/>
      <c r="T401" s="381"/>
      <c r="U401" s="381"/>
      <c r="V401" s="381"/>
      <c r="W401" s="381"/>
      <c r="X401" s="381"/>
      <c r="Y401" s="381"/>
      <c r="Z401" s="381"/>
      <c r="AA401" s="381"/>
      <c r="AB401" s="381"/>
    </row>
    <row r="402">
      <c r="A402" s="381"/>
      <c r="B402" s="381"/>
      <c r="C402" s="381"/>
      <c r="D402" s="381"/>
      <c r="E402" s="381"/>
      <c r="F402" s="381"/>
      <c r="G402" s="381"/>
      <c r="H402" s="381"/>
      <c r="I402" s="381"/>
      <c r="J402" s="381"/>
      <c r="K402" s="381"/>
      <c r="L402" s="381"/>
      <c r="M402" s="381"/>
      <c r="N402" s="381"/>
      <c r="O402" s="381"/>
      <c r="P402" s="381"/>
      <c r="Q402" s="381"/>
      <c r="R402" s="381"/>
      <c r="S402" s="381"/>
      <c r="T402" s="381"/>
      <c r="U402" s="381"/>
      <c r="V402" s="381"/>
      <c r="W402" s="381"/>
      <c r="X402" s="381"/>
      <c r="Y402" s="381"/>
      <c r="Z402" s="381"/>
      <c r="AA402" s="381"/>
      <c r="AB402" s="381"/>
    </row>
    <row r="403">
      <c r="A403" s="381"/>
      <c r="B403" s="381"/>
      <c r="C403" s="381"/>
      <c r="D403" s="381"/>
      <c r="E403" s="381"/>
      <c r="F403" s="381"/>
      <c r="G403" s="381"/>
      <c r="H403" s="381"/>
      <c r="I403" s="381"/>
      <c r="J403" s="381"/>
      <c r="K403" s="381"/>
      <c r="L403" s="381"/>
      <c r="M403" s="381"/>
      <c r="N403" s="381"/>
      <c r="O403" s="381"/>
      <c r="P403" s="381"/>
      <c r="Q403" s="381"/>
      <c r="R403" s="381"/>
      <c r="S403" s="381"/>
      <c r="T403" s="381"/>
      <c r="U403" s="381"/>
      <c r="V403" s="381"/>
      <c r="W403" s="381"/>
      <c r="X403" s="381"/>
      <c r="Y403" s="381"/>
      <c r="Z403" s="381"/>
      <c r="AA403" s="381"/>
      <c r="AB403" s="381"/>
    </row>
    <row r="404">
      <c r="A404" s="381"/>
      <c r="B404" s="381"/>
      <c r="C404" s="381"/>
      <c r="D404" s="381"/>
      <c r="E404" s="381"/>
      <c r="F404" s="381"/>
      <c r="G404" s="381"/>
      <c r="H404" s="381"/>
      <c r="I404" s="381"/>
      <c r="J404" s="381"/>
      <c r="K404" s="381"/>
      <c r="L404" s="381"/>
      <c r="M404" s="381"/>
      <c r="N404" s="381"/>
      <c r="O404" s="381"/>
      <c r="P404" s="381"/>
      <c r="Q404" s="381"/>
      <c r="R404" s="381"/>
      <c r="S404" s="381"/>
      <c r="T404" s="381"/>
      <c r="U404" s="381"/>
      <c r="V404" s="381"/>
      <c r="W404" s="381"/>
      <c r="X404" s="381"/>
      <c r="Y404" s="381"/>
      <c r="Z404" s="381"/>
      <c r="AA404" s="381"/>
      <c r="AB404" s="381"/>
    </row>
    <row r="405">
      <c r="A405" s="381"/>
      <c r="B405" s="381"/>
      <c r="C405" s="381"/>
      <c r="D405" s="381"/>
      <c r="E405" s="381"/>
      <c r="F405" s="381"/>
      <c r="G405" s="381"/>
      <c r="H405" s="381"/>
      <c r="I405" s="381"/>
      <c r="J405" s="381"/>
      <c r="K405" s="381"/>
      <c r="L405" s="381"/>
      <c r="M405" s="381"/>
      <c r="N405" s="381"/>
      <c r="O405" s="381"/>
      <c r="P405" s="381"/>
      <c r="Q405" s="381"/>
      <c r="R405" s="381"/>
      <c r="S405" s="381"/>
      <c r="T405" s="381"/>
      <c r="U405" s="381"/>
      <c r="V405" s="381"/>
      <c r="W405" s="381"/>
      <c r="X405" s="381"/>
      <c r="Y405" s="381"/>
      <c r="Z405" s="381"/>
      <c r="AA405" s="381"/>
      <c r="AB405" s="381"/>
    </row>
    <row r="406">
      <c r="A406" s="381"/>
      <c r="B406" s="381"/>
      <c r="C406" s="381"/>
      <c r="D406" s="381"/>
      <c r="E406" s="381"/>
      <c r="F406" s="381"/>
      <c r="G406" s="381"/>
      <c r="H406" s="381"/>
      <c r="I406" s="381"/>
      <c r="J406" s="381"/>
      <c r="K406" s="381"/>
      <c r="L406" s="381"/>
      <c r="M406" s="381"/>
      <c r="N406" s="381"/>
      <c r="O406" s="381"/>
      <c r="P406" s="381"/>
      <c r="Q406" s="381"/>
      <c r="R406" s="381"/>
      <c r="S406" s="381"/>
      <c r="T406" s="381"/>
      <c r="U406" s="381"/>
      <c r="V406" s="381"/>
      <c r="W406" s="381"/>
      <c r="X406" s="381"/>
      <c r="Y406" s="381"/>
      <c r="Z406" s="381"/>
      <c r="AA406" s="381"/>
      <c r="AB406" s="381"/>
    </row>
    <row r="407">
      <c r="A407" s="381"/>
      <c r="B407" s="381"/>
      <c r="C407" s="381"/>
      <c r="D407" s="381"/>
      <c r="E407" s="381"/>
      <c r="F407" s="381"/>
      <c r="G407" s="381"/>
      <c r="H407" s="381"/>
      <c r="I407" s="381"/>
      <c r="J407" s="381"/>
      <c r="K407" s="381"/>
      <c r="L407" s="381"/>
      <c r="M407" s="381"/>
      <c r="N407" s="381"/>
      <c r="O407" s="381"/>
      <c r="P407" s="381"/>
      <c r="Q407" s="381"/>
      <c r="R407" s="381"/>
      <c r="S407" s="381"/>
      <c r="T407" s="381"/>
      <c r="U407" s="381"/>
      <c r="V407" s="381"/>
      <c r="W407" s="381"/>
      <c r="X407" s="381"/>
      <c r="Y407" s="381"/>
      <c r="Z407" s="381"/>
      <c r="AA407" s="381"/>
      <c r="AB407" s="381"/>
    </row>
    <row r="408">
      <c r="A408" s="381"/>
      <c r="B408" s="381"/>
      <c r="C408" s="381"/>
      <c r="D408" s="381"/>
      <c r="E408" s="381"/>
      <c r="F408" s="381"/>
      <c r="G408" s="381"/>
      <c r="H408" s="381"/>
      <c r="I408" s="381"/>
      <c r="J408" s="381"/>
      <c r="K408" s="381"/>
      <c r="L408" s="381"/>
      <c r="M408" s="381"/>
      <c r="N408" s="381"/>
      <c r="O408" s="381"/>
      <c r="P408" s="381"/>
      <c r="Q408" s="381"/>
      <c r="R408" s="381"/>
      <c r="S408" s="381"/>
      <c r="T408" s="381"/>
      <c r="U408" s="381"/>
      <c r="V408" s="381"/>
      <c r="W408" s="381"/>
      <c r="X408" s="381"/>
      <c r="Y408" s="381"/>
      <c r="Z408" s="381"/>
      <c r="AA408" s="381"/>
      <c r="AB408" s="381"/>
    </row>
    <row r="409">
      <c r="A409" s="381"/>
      <c r="B409" s="381"/>
      <c r="C409" s="381"/>
      <c r="D409" s="381"/>
      <c r="E409" s="381"/>
      <c r="F409" s="381"/>
      <c r="G409" s="381"/>
      <c r="H409" s="381"/>
      <c r="I409" s="381"/>
      <c r="J409" s="381"/>
      <c r="K409" s="381"/>
      <c r="L409" s="381"/>
      <c r="M409" s="381"/>
      <c r="N409" s="381"/>
      <c r="O409" s="381"/>
      <c r="P409" s="381"/>
      <c r="Q409" s="381"/>
      <c r="R409" s="381"/>
      <c r="S409" s="381"/>
      <c r="T409" s="381"/>
      <c r="U409" s="381"/>
      <c r="V409" s="381"/>
      <c r="W409" s="381"/>
      <c r="X409" s="381"/>
      <c r="Y409" s="381"/>
      <c r="Z409" s="381"/>
      <c r="AA409" s="381"/>
      <c r="AB409" s="381"/>
    </row>
    <row r="410">
      <c r="A410" s="381"/>
      <c r="B410" s="381"/>
      <c r="C410" s="381"/>
      <c r="D410" s="381"/>
      <c r="E410" s="381"/>
      <c r="F410" s="381"/>
      <c r="G410" s="381"/>
      <c r="H410" s="381"/>
      <c r="I410" s="381"/>
      <c r="J410" s="381"/>
      <c r="K410" s="381"/>
      <c r="L410" s="381"/>
      <c r="M410" s="381"/>
      <c r="N410" s="381"/>
      <c r="O410" s="381"/>
      <c r="P410" s="381"/>
      <c r="Q410" s="381"/>
      <c r="R410" s="381"/>
      <c r="S410" s="381"/>
      <c r="T410" s="381"/>
      <c r="U410" s="381"/>
      <c r="V410" s="381"/>
      <c r="W410" s="381"/>
      <c r="X410" s="381"/>
      <c r="Y410" s="381"/>
      <c r="Z410" s="381"/>
      <c r="AA410" s="381"/>
      <c r="AB410" s="381"/>
    </row>
    <row r="411">
      <c r="A411" s="381"/>
      <c r="B411" s="381"/>
      <c r="C411" s="381"/>
      <c r="D411" s="381"/>
      <c r="E411" s="381"/>
      <c r="F411" s="381"/>
      <c r="G411" s="381"/>
      <c r="H411" s="381"/>
      <c r="I411" s="381"/>
      <c r="J411" s="381"/>
      <c r="K411" s="381"/>
      <c r="L411" s="381"/>
      <c r="M411" s="381"/>
      <c r="N411" s="381"/>
      <c r="O411" s="381"/>
      <c r="P411" s="381"/>
      <c r="Q411" s="381"/>
      <c r="R411" s="381"/>
      <c r="S411" s="381"/>
      <c r="T411" s="381"/>
      <c r="U411" s="381"/>
      <c r="V411" s="381"/>
      <c r="W411" s="381"/>
      <c r="X411" s="381"/>
      <c r="Y411" s="381"/>
      <c r="Z411" s="381"/>
      <c r="AA411" s="381"/>
      <c r="AB411" s="381"/>
    </row>
    <row r="412">
      <c r="A412" s="381"/>
      <c r="B412" s="381"/>
      <c r="C412" s="381"/>
      <c r="D412" s="381"/>
      <c r="E412" s="381"/>
      <c r="F412" s="381"/>
      <c r="G412" s="381"/>
      <c r="H412" s="381"/>
      <c r="I412" s="381"/>
      <c r="J412" s="381"/>
      <c r="K412" s="381"/>
      <c r="L412" s="381"/>
      <c r="M412" s="381"/>
      <c r="N412" s="381"/>
      <c r="O412" s="381"/>
      <c r="P412" s="381"/>
      <c r="Q412" s="381"/>
      <c r="R412" s="381"/>
      <c r="S412" s="381"/>
      <c r="T412" s="381"/>
      <c r="U412" s="381"/>
      <c r="V412" s="381"/>
      <c r="W412" s="381"/>
      <c r="X412" s="381"/>
      <c r="Y412" s="381"/>
      <c r="Z412" s="381"/>
      <c r="AA412" s="381"/>
      <c r="AB412" s="381"/>
    </row>
    <row r="413">
      <c r="A413" s="381"/>
      <c r="B413" s="381"/>
      <c r="C413" s="381"/>
      <c r="D413" s="381"/>
      <c r="E413" s="381"/>
      <c r="F413" s="381"/>
      <c r="G413" s="381"/>
      <c r="H413" s="381"/>
      <c r="I413" s="381"/>
      <c r="J413" s="381"/>
      <c r="K413" s="381"/>
      <c r="L413" s="381"/>
      <c r="M413" s="381"/>
      <c r="N413" s="381"/>
      <c r="O413" s="381"/>
      <c r="P413" s="381"/>
      <c r="Q413" s="381"/>
      <c r="R413" s="381"/>
      <c r="S413" s="381"/>
      <c r="T413" s="381"/>
      <c r="U413" s="381"/>
      <c r="V413" s="381"/>
      <c r="W413" s="381"/>
      <c r="X413" s="381"/>
      <c r="Y413" s="381"/>
      <c r="Z413" s="381"/>
      <c r="AA413" s="381"/>
      <c r="AB413" s="381"/>
    </row>
    <row r="414">
      <c r="A414" s="381"/>
      <c r="B414" s="381"/>
      <c r="C414" s="381"/>
      <c r="D414" s="381"/>
      <c r="E414" s="381"/>
      <c r="F414" s="381"/>
      <c r="G414" s="381"/>
      <c r="H414" s="381"/>
      <c r="I414" s="381"/>
      <c r="J414" s="381"/>
      <c r="K414" s="381"/>
      <c r="L414" s="381"/>
      <c r="M414" s="381"/>
      <c r="N414" s="381"/>
      <c r="O414" s="381"/>
      <c r="P414" s="381"/>
      <c r="Q414" s="381"/>
      <c r="R414" s="381"/>
      <c r="S414" s="381"/>
      <c r="T414" s="381"/>
      <c r="U414" s="381"/>
      <c r="V414" s="381"/>
      <c r="W414" s="381"/>
      <c r="X414" s="381"/>
      <c r="Y414" s="381"/>
      <c r="Z414" s="381"/>
      <c r="AA414" s="381"/>
      <c r="AB414" s="381"/>
    </row>
    <row r="415">
      <c r="A415" s="381"/>
      <c r="B415" s="381"/>
      <c r="C415" s="381"/>
      <c r="D415" s="381"/>
      <c r="E415" s="381"/>
      <c r="F415" s="381"/>
      <c r="G415" s="381"/>
      <c r="H415" s="381"/>
      <c r="I415" s="381"/>
      <c r="J415" s="381"/>
      <c r="K415" s="381"/>
      <c r="L415" s="381"/>
      <c r="M415" s="381"/>
      <c r="N415" s="381"/>
      <c r="O415" s="381"/>
      <c r="P415" s="381"/>
      <c r="Q415" s="381"/>
      <c r="R415" s="381"/>
      <c r="S415" s="381"/>
      <c r="T415" s="381"/>
      <c r="U415" s="381"/>
      <c r="V415" s="381"/>
      <c r="W415" s="381"/>
      <c r="X415" s="381"/>
      <c r="Y415" s="381"/>
      <c r="Z415" s="381"/>
      <c r="AA415" s="381"/>
      <c r="AB415" s="381"/>
    </row>
    <row r="416">
      <c r="A416" s="381"/>
      <c r="B416" s="381"/>
      <c r="C416" s="381"/>
      <c r="D416" s="381"/>
      <c r="E416" s="381"/>
      <c r="F416" s="381"/>
      <c r="G416" s="381"/>
      <c r="H416" s="381"/>
      <c r="I416" s="381"/>
      <c r="J416" s="381"/>
      <c r="K416" s="381"/>
      <c r="L416" s="381"/>
      <c r="M416" s="381"/>
      <c r="N416" s="381"/>
      <c r="O416" s="381"/>
      <c r="P416" s="381"/>
      <c r="Q416" s="381"/>
      <c r="R416" s="381"/>
      <c r="S416" s="381"/>
      <c r="T416" s="381"/>
      <c r="U416" s="381"/>
      <c r="V416" s="381"/>
      <c r="W416" s="381"/>
      <c r="X416" s="381"/>
      <c r="Y416" s="381"/>
      <c r="Z416" s="381"/>
      <c r="AA416" s="381"/>
      <c r="AB416" s="381"/>
    </row>
    <row r="417">
      <c r="A417" s="381"/>
      <c r="B417" s="381"/>
      <c r="C417" s="381"/>
      <c r="D417" s="381"/>
      <c r="E417" s="381"/>
      <c r="F417" s="381"/>
      <c r="G417" s="381"/>
      <c r="H417" s="381"/>
      <c r="I417" s="381"/>
      <c r="J417" s="381"/>
      <c r="K417" s="381"/>
      <c r="L417" s="381"/>
      <c r="M417" s="381"/>
      <c r="N417" s="381"/>
      <c r="O417" s="381"/>
      <c r="P417" s="381"/>
      <c r="Q417" s="381"/>
      <c r="R417" s="381"/>
      <c r="S417" s="381"/>
      <c r="T417" s="381"/>
      <c r="U417" s="381"/>
      <c r="V417" s="381"/>
      <c r="W417" s="381"/>
      <c r="X417" s="381"/>
      <c r="Y417" s="381"/>
      <c r="Z417" s="381"/>
      <c r="AA417" s="381"/>
      <c r="AB417" s="381"/>
    </row>
    <row r="418">
      <c r="A418" s="381"/>
      <c r="B418" s="381"/>
      <c r="C418" s="381"/>
      <c r="D418" s="381"/>
      <c r="E418" s="381"/>
      <c r="F418" s="381"/>
      <c r="G418" s="381"/>
      <c r="H418" s="381"/>
      <c r="I418" s="381"/>
      <c r="J418" s="381"/>
      <c r="K418" s="381"/>
      <c r="L418" s="381"/>
      <c r="M418" s="381"/>
      <c r="N418" s="381"/>
      <c r="O418" s="381"/>
      <c r="P418" s="381"/>
      <c r="Q418" s="381"/>
      <c r="R418" s="381"/>
      <c r="S418" s="381"/>
      <c r="T418" s="381"/>
      <c r="U418" s="381"/>
      <c r="V418" s="381"/>
      <c r="W418" s="381"/>
      <c r="X418" s="381"/>
      <c r="Y418" s="381"/>
      <c r="Z418" s="381"/>
      <c r="AA418" s="381"/>
      <c r="AB418" s="381"/>
    </row>
    <row r="419">
      <c r="A419" s="381"/>
      <c r="B419" s="381"/>
      <c r="C419" s="381"/>
      <c r="D419" s="381"/>
      <c r="E419" s="381"/>
      <c r="F419" s="381"/>
      <c r="G419" s="381"/>
      <c r="H419" s="381"/>
      <c r="I419" s="381"/>
      <c r="J419" s="381"/>
      <c r="K419" s="381"/>
      <c r="L419" s="381"/>
      <c r="M419" s="381"/>
      <c r="N419" s="381"/>
      <c r="O419" s="381"/>
      <c r="P419" s="381"/>
      <c r="Q419" s="381"/>
      <c r="R419" s="381"/>
      <c r="S419" s="381"/>
      <c r="T419" s="381"/>
      <c r="U419" s="381"/>
      <c r="V419" s="381"/>
      <c r="W419" s="381"/>
      <c r="X419" s="381"/>
      <c r="Y419" s="381"/>
      <c r="Z419" s="381"/>
      <c r="AA419" s="381"/>
      <c r="AB419" s="381"/>
    </row>
    <row r="420">
      <c r="A420" s="381"/>
      <c r="B420" s="381"/>
      <c r="C420" s="381"/>
      <c r="D420" s="381"/>
      <c r="E420" s="381"/>
      <c r="F420" s="381"/>
      <c r="G420" s="381"/>
      <c r="H420" s="381"/>
      <c r="I420" s="381"/>
      <c r="J420" s="381"/>
      <c r="K420" s="381"/>
      <c r="L420" s="381"/>
      <c r="M420" s="381"/>
      <c r="N420" s="381"/>
      <c r="O420" s="381"/>
      <c r="P420" s="381"/>
      <c r="Q420" s="381"/>
      <c r="R420" s="381"/>
      <c r="S420" s="381"/>
      <c r="T420" s="381"/>
      <c r="U420" s="381"/>
      <c r="V420" s="381"/>
      <c r="W420" s="381"/>
      <c r="X420" s="381"/>
      <c r="Y420" s="381"/>
      <c r="Z420" s="381"/>
      <c r="AA420" s="381"/>
      <c r="AB420" s="381"/>
    </row>
    <row r="421">
      <c r="A421" s="381"/>
      <c r="B421" s="381"/>
      <c r="C421" s="381"/>
      <c r="D421" s="381"/>
      <c r="E421" s="381"/>
      <c r="F421" s="381"/>
      <c r="G421" s="381"/>
      <c r="H421" s="381"/>
      <c r="I421" s="381"/>
      <c r="J421" s="381"/>
      <c r="K421" s="381"/>
      <c r="L421" s="381"/>
      <c r="M421" s="381"/>
      <c r="N421" s="381"/>
      <c r="O421" s="381"/>
      <c r="P421" s="381"/>
      <c r="Q421" s="381"/>
      <c r="R421" s="381"/>
      <c r="S421" s="381"/>
      <c r="T421" s="381"/>
      <c r="U421" s="381"/>
      <c r="V421" s="381"/>
      <c r="W421" s="381"/>
      <c r="X421" s="381"/>
      <c r="Y421" s="381"/>
      <c r="Z421" s="381"/>
      <c r="AA421" s="381"/>
      <c r="AB421" s="381"/>
    </row>
    <row r="422">
      <c r="A422" s="381"/>
      <c r="B422" s="381"/>
      <c r="C422" s="381"/>
      <c r="D422" s="381"/>
      <c r="E422" s="381"/>
      <c r="F422" s="381"/>
      <c r="G422" s="381"/>
      <c r="H422" s="381"/>
      <c r="I422" s="381"/>
      <c r="J422" s="381"/>
      <c r="K422" s="381"/>
      <c r="L422" s="381"/>
      <c r="M422" s="381"/>
      <c r="N422" s="381"/>
      <c r="O422" s="381"/>
      <c r="P422" s="381"/>
      <c r="Q422" s="381"/>
      <c r="R422" s="381"/>
      <c r="S422" s="381"/>
      <c r="T422" s="381"/>
      <c r="U422" s="381"/>
      <c r="V422" s="381"/>
      <c r="W422" s="381"/>
      <c r="X422" s="381"/>
      <c r="Y422" s="381"/>
      <c r="Z422" s="381"/>
      <c r="AA422" s="381"/>
      <c r="AB422" s="381"/>
    </row>
    <row r="423">
      <c r="A423" s="381"/>
      <c r="B423" s="381"/>
      <c r="C423" s="381"/>
      <c r="D423" s="381"/>
      <c r="E423" s="381"/>
      <c r="F423" s="381"/>
      <c r="G423" s="381"/>
      <c r="H423" s="381"/>
      <c r="I423" s="381"/>
      <c r="J423" s="381"/>
      <c r="K423" s="381"/>
      <c r="L423" s="381"/>
      <c r="M423" s="381"/>
      <c r="N423" s="381"/>
      <c r="O423" s="381"/>
      <c r="P423" s="381"/>
      <c r="Q423" s="381"/>
      <c r="R423" s="381"/>
      <c r="S423" s="381"/>
      <c r="T423" s="381"/>
      <c r="U423" s="381"/>
      <c r="V423" s="381"/>
      <c r="W423" s="381"/>
      <c r="X423" s="381"/>
      <c r="Y423" s="381"/>
      <c r="Z423" s="381"/>
      <c r="AA423" s="381"/>
      <c r="AB423" s="381"/>
    </row>
    <row r="424">
      <c r="A424" s="381"/>
      <c r="B424" s="381"/>
      <c r="C424" s="381"/>
      <c r="D424" s="381"/>
      <c r="E424" s="381"/>
      <c r="F424" s="381"/>
      <c r="G424" s="381"/>
      <c r="H424" s="381"/>
      <c r="I424" s="381"/>
      <c r="J424" s="381"/>
      <c r="K424" s="381"/>
      <c r="L424" s="381"/>
      <c r="M424" s="381"/>
      <c r="N424" s="381"/>
      <c r="O424" s="381"/>
      <c r="P424" s="381"/>
      <c r="Q424" s="381"/>
      <c r="R424" s="381"/>
      <c r="S424" s="381"/>
      <c r="T424" s="381"/>
      <c r="U424" s="381"/>
      <c r="V424" s="381"/>
      <c r="W424" s="381"/>
      <c r="X424" s="381"/>
      <c r="Y424" s="381"/>
      <c r="Z424" s="381"/>
      <c r="AA424" s="381"/>
      <c r="AB424" s="381"/>
    </row>
    <row r="425">
      <c r="A425" s="381"/>
      <c r="B425" s="381"/>
      <c r="C425" s="381"/>
      <c r="D425" s="381"/>
      <c r="E425" s="381"/>
      <c r="F425" s="381"/>
      <c r="G425" s="381"/>
      <c r="H425" s="381"/>
      <c r="I425" s="381"/>
      <c r="J425" s="381"/>
      <c r="K425" s="381"/>
      <c r="L425" s="381"/>
      <c r="M425" s="381"/>
      <c r="N425" s="381"/>
      <c r="O425" s="381"/>
      <c r="P425" s="381"/>
      <c r="Q425" s="381"/>
      <c r="R425" s="381"/>
      <c r="S425" s="381"/>
      <c r="T425" s="381"/>
      <c r="U425" s="381"/>
      <c r="V425" s="381"/>
      <c r="W425" s="381"/>
      <c r="X425" s="381"/>
      <c r="Y425" s="381"/>
      <c r="Z425" s="381"/>
      <c r="AA425" s="381"/>
      <c r="AB425" s="381"/>
    </row>
    <row r="426">
      <c r="A426" s="381"/>
      <c r="B426" s="381"/>
      <c r="C426" s="381"/>
      <c r="D426" s="381"/>
      <c r="E426" s="381"/>
      <c r="F426" s="381"/>
      <c r="G426" s="381"/>
      <c r="H426" s="381"/>
      <c r="I426" s="381"/>
      <c r="J426" s="381"/>
      <c r="K426" s="381"/>
      <c r="L426" s="381"/>
      <c r="M426" s="381"/>
      <c r="N426" s="381"/>
      <c r="O426" s="381"/>
      <c r="P426" s="381"/>
      <c r="Q426" s="381"/>
      <c r="R426" s="381"/>
      <c r="S426" s="381"/>
      <c r="T426" s="381"/>
      <c r="U426" s="381"/>
      <c r="V426" s="381"/>
      <c r="W426" s="381"/>
      <c r="X426" s="381"/>
      <c r="Y426" s="381"/>
      <c r="Z426" s="381"/>
      <c r="AA426" s="381"/>
      <c r="AB426" s="381"/>
    </row>
    <row r="427">
      <c r="A427" s="381"/>
      <c r="B427" s="381"/>
      <c r="C427" s="381"/>
      <c r="D427" s="381"/>
      <c r="E427" s="381"/>
      <c r="F427" s="381"/>
      <c r="G427" s="381"/>
      <c r="H427" s="381"/>
      <c r="I427" s="381"/>
      <c r="J427" s="381"/>
      <c r="K427" s="381"/>
      <c r="L427" s="381"/>
      <c r="M427" s="381"/>
      <c r="N427" s="381"/>
      <c r="O427" s="381"/>
      <c r="P427" s="381"/>
      <c r="Q427" s="381"/>
      <c r="R427" s="381"/>
      <c r="S427" s="381"/>
      <c r="T427" s="381"/>
      <c r="U427" s="381"/>
      <c r="V427" s="381"/>
      <c r="W427" s="381"/>
      <c r="X427" s="381"/>
      <c r="Y427" s="381"/>
      <c r="Z427" s="381"/>
      <c r="AA427" s="381"/>
      <c r="AB427" s="381"/>
    </row>
    <row r="428">
      <c r="A428" s="381"/>
      <c r="B428" s="381"/>
      <c r="C428" s="381"/>
      <c r="D428" s="381"/>
      <c r="E428" s="381"/>
      <c r="F428" s="381"/>
      <c r="G428" s="381"/>
      <c r="H428" s="381"/>
      <c r="I428" s="381"/>
      <c r="J428" s="381"/>
      <c r="K428" s="381"/>
      <c r="L428" s="381"/>
      <c r="M428" s="381"/>
      <c r="N428" s="381"/>
      <c r="O428" s="381"/>
      <c r="P428" s="381"/>
      <c r="Q428" s="381"/>
      <c r="R428" s="381"/>
      <c r="S428" s="381"/>
      <c r="T428" s="381"/>
      <c r="U428" s="381"/>
      <c r="V428" s="381"/>
      <c r="W428" s="381"/>
      <c r="X428" s="381"/>
      <c r="Y428" s="381"/>
      <c r="Z428" s="381"/>
      <c r="AA428" s="381"/>
      <c r="AB428" s="381"/>
    </row>
    <row r="429">
      <c r="A429" s="381"/>
      <c r="B429" s="381"/>
      <c r="C429" s="381"/>
      <c r="D429" s="381"/>
      <c r="E429" s="381"/>
      <c r="F429" s="381"/>
      <c r="G429" s="381"/>
      <c r="H429" s="381"/>
      <c r="I429" s="381"/>
      <c r="J429" s="381"/>
      <c r="K429" s="381"/>
      <c r="L429" s="381"/>
      <c r="M429" s="381"/>
      <c r="N429" s="381"/>
      <c r="O429" s="381"/>
      <c r="P429" s="381"/>
      <c r="Q429" s="381"/>
      <c r="R429" s="381"/>
      <c r="S429" s="381"/>
      <c r="T429" s="381"/>
      <c r="U429" s="381"/>
      <c r="V429" s="381"/>
      <c r="W429" s="381"/>
      <c r="X429" s="381"/>
      <c r="Y429" s="381"/>
      <c r="Z429" s="381"/>
      <c r="AA429" s="381"/>
      <c r="AB429" s="381"/>
    </row>
    <row r="430">
      <c r="A430" s="381"/>
      <c r="B430" s="381"/>
      <c r="C430" s="381"/>
      <c r="D430" s="381"/>
      <c r="E430" s="381"/>
      <c r="F430" s="381"/>
      <c r="G430" s="381"/>
      <c r="H430" s="381"/>
      <c r="I430" s="381"/>
      <c r="J430" s="381"/>
      <c r="K430" s="381"/>
      <c r="L430" s="381"/>
      <c r="M430" s="381"/>
      <c r="N430" s="381"/>
      <c r="O430" s="381"/>
      <c r="P430" s="381"/>
      <c r="Q430" s="381"/>
      <c r="R430" s="381"/>
      <c r="S430" s="381"/>
      <c r="T430" s="381"/>
      <c r="U430" s="381"/>
      <c r="V430" s="381"/>
      <c r="W430" s="381"/>
      <c r="X430" s="381"/>
      <c r="Y430" s="381"/>
      <c r="Z430" s="381"/>
      <c r="AA430" s="381"/>
      <c r="AB430" s="381"/>
    </row>
    <row r="431">
      <c r="A431" s="381"/>
      <c r="B431" s="381"/>
      <c r="C431" s="381"/>
      <c r="D431" s="381"/>
      <c r="E431" s="381"/>
      <c r="F431" s="381"/>
      <c r="G431" s="381"/>
      <c r="H431" s="381"/>
      <c r="I431" s="381"/>
      <c r="J431" s="381"/>
      <c r="K431" s="381"/>
      <c r="L431" s="381"/>
      <c r="M431" s="381"/>
      <c r="N431" s="381"/>
      <c r="O431" s="381"/>
      <c r="P431" s="381"/>
      <c r="Q431" s="381"/>
      <c r="R431" s="381"/>
      <c r="S431" s="381"/>
      <c r="T431" s="381"/>
      <c r="U431" s="381"/>
      <c r="V431" s="381"/>
      <c r="W431" s="381"/>
      <c r="X431" s="381"/>
      <c r="Y431" s="381"/>
      <c r="Z431" s="381"/>
      <c r="AA431" s="381"/>
      <c r="AB431" s="381"/>
    </row>
    <row r="432">
      <c r="A432" s="381"/>
      <c r="B432" s="381"/>
      <c r="C432" s="381"/>
      <c r="D432" s="381"/>
      <c r="E432" s="381"/>
      <c r="F432" s="381"/>
      <c r="G432" s="381"/>
      <c r="H432" s="381"/>
      <c r="I432" s="381"/>
      <c r="J432" s="381"/>
      <c r="K432" s="381"/>
      <c r="L432" s="381"/>
      <c r="M432" s="381"/>
      <c r="N432" s="381"/>
      <c r="O432" s="381"/>
      <c r="P432" s="381"/>
      <c r="Q432" s="381"/>
      <c r="R432" s="381"/>
      <c r="S432" s="381"/>
      <c r="T432" s="381"/>
      <c r="U432" s="381"/>
      <c r="V432" s="381"/>
      <c r="W432" s="381"/>
      <c r="X432" s="381"/>
      <c r="Y432" s="381"/>
      <c r="Z432" s="381"/>
      <c r="AA432" s="381"/>
      <c r="AB432" s="381"/>
    </row>
    <row r="433">
      <c r="A433" s="381"/>
      <c r="B433" s="381"/>
      <c r="C433" s="381"/>
      <c r="D433" s="381"/>
      <c r="E433" s="381"/>
      <c r="F433" s="381"/>
      <c r="G433" s="381"/>
      <c r="H433" s="381"/>
      <c r="I433" s="381"/>
      <c r="J433" s="381"/>
      <c r="K433" s="381"/>
      <c r="L433" s="381"/>
      <c r="M433" s="381"/>
      <c r="N433" s="381"/>
      <c r="O433" s="381"/>
      <c r="P433" s="381"/>
      <c r="Q433" s="381"/>
      <c r="R433" s="381"/>
      <c r="S433" s="381"/>
      <c r="T433" s="381"/>
      <c r="U433" s="381"/>
      <c r="V433" s="381"/>
      <c r="W433" s="381"/>
      <c r="X433" s="381"/>
      <c r="Y433" s="381"/>
      <c r="Z433" s="381"/>
      <c r="AA433" s="381"/>
      <c r="AB433" s="381"/>
    </row>
    <row r="434">
      <c r="A434" s="381"/>
      <c r="B434" s="381"/>
      <c r="C434" s="381"/>
      <c r="D434" s="381"/>
      <c r="E434" s="381"/>
      <c r="F434" s="381"/>
      <c r="G434" s="381"/>
      <c r="H434" s="381"/>
      <c r="I434" s="381"/>
      <c r="J434" s="381"/>
      <c r="K434" s="381"/>
      <c r="L434" s="381"/>
      <c r="M434" s="381"/>
      <c r="N434" s="381"/>
      <c r="O434" s="381"/>
      <c r="P434" s="381"/>
      <c r="Q434" s="381"/>
      <c r="R434" s="381"/>
      <c r="S434" s="381"/>
      <c r="T434" s="381"/>
      <c r="U434" s="381"/>
      <c r="V434" s="381"/>
      <c r="W434" s="381"/>
      <c r="X434" s="381"/>
      <c r="Y434" s="381"/>
      <c r="Z434" s="381"/>
      <c r="AA434" s="381"/>
      <c r="AB434" s="381"/>
    </row>
    <row r="435">
      <c r="A435" s="381"/>
      <c r="B435" s="381"/>
      <c r="C435" s="381"/>
      <c r="D435" s="381"/>
      <c r="E435" s="381"/>
      <c r="F435" s="381"/>
      <c r="G435" s="381"/>
      <c r="H435" s="381"/>
      <c r="I435" s="381"/>
      <c r="J435" s="381"/>
      <c r="K435" s="381"/>
      <c r="L435" s="381"/>
      <c r="M435" s="381"/>
      <c r="N435" s="381"/>
      <c r="O435" s="381"/>
      <c r="P435" s="381"/>
      <c r="Q435" s="381"/>
      <c r="R435" s="381"/>
      <c r="S435" s="381"/>
      <c r="T435" s="381"/>
      <c r="U435" s="381"/>
      <c r="V435" s="381"/>
      <c r="W435" s="381"/>
      <c r="X435" s="381"/>
      <c r="Y435" s="381"/>
      <c r="Z435" s="381"/>
      <c r="AA435" s="381"/>
      <c r="AB435" s="381"/>
    </row>
    <row r="436">
      <c r="A436" s="381"/>
      <c r="B436" s="381"/>
      <c r="C436" s="381"/>
      <c r="D436" s="381"/>
      <c r="E436" s="381"/>
      <c r="F436" s="381"/>
      <c r="G436" s="381"/>
      <c r="H436" s="381"/>
      <c r="I436" s="381"/>
      <c r="J436" s="381"/>
      <c r="K436" s="381"/>
      <c r="L436" s="381"/>
      <c r="M436" s="381"/>
      <c r="N436" s="381"/>
      <c r="O436" s="381"/>
      <c r="P436" s="381"/>
      <c r="Q436" s="381"/>
      <c r="R436" s="381"/>
      <c r="S436" s="381"/>
      <c r="T436" s="381"/>
      <c r="U436" s="381"/>
      <c r="V436" s="381"/>
      <c r="W436" s="381"/>
      <c r="X436" s="381"/>
      <c r="Y436" s="381"/>
      <c r="Z436" s="381"/>
      <c r="AA436" s="381"/>
      <c r="AB436" s="381"/>
    </row>
    <row r="437">
      <c r="A437" s="381"/>
      <c r="B437" s="381"/>
      <c r="C437" s="381"/>
      <c r="D437" s="381"/>
      <c r="E437" s="381"/>
      <c r="F437" s="381"/>
      <c r="G437" s="381"/>
      <c r="H437" s="381"/>
      <c r="I437" s="381"/>
      <c r="J437" s="381"/>
      <c r="K437" s="381"/>
      <c r="L437" s="381"/>
      <c r="M437" s="381"/>
      <c r="N437" s="381"/>
      <c r="O437" s="381"/>
      <c r="P437" s="381"/>
      <c r="Q437" s="381"/>
      <c r="R437" s="381"/>
      <c r="S437" s="381"/>
      <c r="T437" s="381"/>
      <c r="U437" s="381"/>
      <c r="V437" s="381"/>
      <c r="W437" s="381"/>
      <c r="X437" s="381"/>
      <c r="Y437" s="381"/>
      <c r="Z437" s="381"/>
      <c r="AA437" s="381"/>
      <c r="AB437" s="381"/>
    </row>
    <row r="438">
      <c r="A438" s="381"/>
      <c r="B438" s="381"/>
      <c r="C438" s="381"/>
      <c r="D438" s="381"/>
      <c r="E438" s="381"/>
      <c r="F438" s="381"/>
      <c r="G438" s="381"/>
      <c r="H438" s="381"/>
      <c r="I438" s="381"/>
      <c r="J438" s="381"/>
      <c r="K438" s="381"/>
      <c r="L438" s="381"/>
      <c r="M438" s="381"/>
      <c r="N438" s="381"/>
      <c r="O438" s="381"/>
      <c r="P438" s="381"/>
      <c r="Q438" s="381"/>
      <c r="R438" s="381"/>
      <c r="S438" s="381"/>
      <c r="T438" s="381"/>
      <c r="U438" s="381"/>
      <c r="V438" s="381"/>
      <c r="W438" s="381"/>
      <c r="X438" s="381"/>
      <c r="Y438" s="381"/>
      <c r="Z438" s="381"/>
      <c r="AA438" s="381"/>
      <c r="AB438" s="381"/>
    </row>
    <row r="439">
      <c r="A439" s="381"/>
      <c r="B439" s="381"/>
      <c r="C439" s="381"/>
      <c r="D439" s="381"/>
      <c r="E439" s="381"/>
      <c r="F439" s="381"/>
      <c r="G439" s="381"/>
      <c r="H439" s="381"/>
      <c r="I439" s="381"/>
      <c r="J439" s="381"/>
      <c r="K439" s="381"/>
      <c r="L439" s="381"/>
      <c r="M439" s="381"/>
      <c r="N439" s="381"/>
      <c r="O439" s="381"/>
      <c r="P439" s="381"/>
      <c r="Q439" s="381"/>
      <c r="R439" s="381"/>
      <c r="S439" s="381"/>
      <c r="T439" s="381"/>
      <c r="U439" s="381"/>
      <c r="V439" s="381"/>
      <c r="W439" s="381"/>
      <c r="X439" s="381"/>
      <c r="Y439" s="381"/>
      <c r="Z439" s="381"/>
      <c r="AA439" s="381"/>
      <c r="AB439" s="381"/>
    </row>
    <row r="440">
      <c r="A440" s="381"/>
      <c r="B440" s="381"/>
      <c r="C440" s="381"/>
      <c r="D440" s="381"/>
      <c r="E440" s="381"/>
      <c r="F440" s="381"/>
      <c r="G440" s="381"/>
      <c r="H440" s="381"/>
      <c r="I440" s="381"/>
      <c r="J440" s="381"/>
      <c r="K440" s="381"/>
      <c r="L440" s="381"/>
      <c r="M440" s="381"/>
      <c r="N440" s="381"/>
      <c r="O440" s="381"/>
      <c r="P440" s="381"/>
      <c r="Q440" s="381"/>
      <c r="R440" s="381"/>
      <c r="S440" s="381"/>
      <c r="T440" s="381"/>
      <c r="U440" s="381"/>
      <c r="V440" s="381"/>
      <c r="W440" s="381"/>
      <c r="X440" s="381"/>
      <c r="Y440" s="381"/>
      <c r="Z440" s="381"/>
      <c r="AA440" s="381"/>
      <c r="AB440" s="381"/>
    </row>
    <row r="441">
      <c r="A441" s="381"/>
      <c r="B441" s="381"/>
      <c r="C441" s="381"/>
      <c r="D441" s="381"/>
      <c r="E441" s="381"/>
      <c r="F441" s="381"/>
      <c r="G441" s="381"/>
      <c r="H441" s="381"/>
      <c r="I441" s="381"/>
      <c r="J441" s="381"/>
      <c r="K441" s="381"/>
      <c r="L441" s="381"/>
      <c r="M441" s="381"/>
      <c r="N441" s="381"/>
      <c r="O441" s="381"/>
      <c r="P441" s="381"/>
      <c r="Q441" s="381"/>
      <c r="R441" s="381"/>
      <c r="S441" s="381"/>
      <c r="T441" s="381"/>
      <c r="U441" s="381"/>
      <c r="V441" s="381"/>
      <c r="W441" s="381"/>
      <c r="X441" s="381"/>
      <c r="Y441" s="381"/>
      <c r="Z441" s="381"/>
      <c r="AA441" s="381"/>
      <c r="AB441" s="381"/>
    </row>
    <row r="442">
      <c r="A442" s="381"/>
      <c r="B442" s="381"/>
      <c r="C442" s="381"/>
      <c r="D442" s="381"/>
      <c r="E442" s="381"/>
      <c r="F442" s="381"/>
      <c r="G442" s="381"/>
      <c r="H442" s="381"/>
      <c r="I442" s="381"/>
      <c r="J442" s="381"/>
      <c r="K442" s="381"/>
      <c r="L442" s="381"/>
      <c r="M442" s="381"/>
      <c r="N442" s="381"/>
      <c r="O442" s="381"/>
      <c r="P442" s="381"/>
      <c r="Q442" s="381"/>
      <c r="R442" s="381"/>
      <c r="S442" s="381"/>
      <c r="T442" s="381"/>
      <c r="U442" s="381"/>
      <c r="V442" s="381"/>
      <c r="W442" s="381"/>
      <c r="X442" s="381"/>
      <c r="Y442" s="381"/>
      <c r="Z442" s="381"/>
      <c r="AA442" s="381"/>
      <c r="AB442" s="381"/>
    </row>
    <row r="443">
      <c r="A443" s="381"/>
      <c r="B443" s="381"/>
      <c r="C443" s="381"/>
      <c r="D443" s="381"/>
      <c r="E443" s="381"/>
      <c r="F443" s="381"/>
      <c r="G443" s="381"/>
      <c r="H443" s="381"/>
      <c r="I443" s="381"/>
      <c r="J443" s="381"/>
      <c r="K443" s="381"/>
      <c r="L443" s="381"/>
      <c r="M443" s="381"/>
      <c r="N443" s="381"/>
      <c r="O443" s="381"/>
      <c r="P443" s="381"/>
      <c r="Q443" s="381"/>
      <c r="R443" s="381"/>
      <c r="S443" s="381"/>
      <c r="T443" s="381"/>
      <c r="U443" s="381"/>
      <c r="V443" s="381"/>
      <c r="W443" s="381"/>
      <c r="X443" s="381"/>
      <c r="Y443" s="381"/>
      <c r="Z443" s="381"/>
      <c r="AA443" s="381"/>
      <c r="AB443" s="381"/>
    </row>
    <row r="444">
      <c r="A444" s="381"/>
      <c r="B444" s="381"/>
      <c r="C444" s="381"/>
      <c r="D444" s="381"/>
      <c r="E444" s="381"/>
      <c r="F444" s="381"/>
      <c r="G444" s="381"/>
      <c r="H444" s="381"/>
      <c r="I444" s="381"/>
      <c r="J444" s="381"/>
      <c r="K444" s="381"/>
      <c r="L444" s="381"/>
      <c r="M444" s="381"/>
      <c r="N444" s="381"/>
      <c r="O444" s="381"/>
      <c r="P444" s="381"/>
      <c r="Q444" s="381"/>
      <c r="R444" s="381"/>
      <c r="S444" s="381"/>
      <c r="T444" s="381"/>
      <c r="U444" s="381"/>
      <c r="V444" s="381"/>
      <c r="W444" s="381"/>
      <c r="X444" s="381"/>
      <c r="Y444" s="381"/>
      <c r="Z444" s="381"/>
      <c r="AA444" s="381"/>
      <c r="AB444" s="381"/>
    </row>
    <row r="445">
      <c r="A445" s="381"/>
      <c r="B445" s="381"/>
      <c r="C445" s="381"/>
      <c r="D445" s="381"/>
      <c r="E445" s="381"/>
      <c r="F445" s="381"/>
      <c r="G445" s="381"/>
      <c r="H445" s="381"/>
      <c r="I445" s="381"/>
      <c r="J445" s="381"/>
      <c r="K445" s="381"/>
      <c r="L445" s="381"/>
      <c r="M445" s="381"/>
      <c r="N445" s="381"/>
      <c r="O445" s="381"/>
      <c r="P445" s="381"/>
      <c r="Q445" s="381"/>
      <c r="R445" s="381"/>
      <c r="S445" s="381"/>
      <c r="T445" s="381"/>
      <c r="U445" s="381"/>
      <c r="V445" s="381"/>
      <c r="W445" s="381"/>
      <c r="X445" s="381"/>
      <c r="Y445" s="381"/>
      <c r="Z445" s="381"/>
      <c r="AA445" s="381"/>
      <c r="AB445" s="381"/>
    </row>
    <row r="446">
      <c r="A446" s="381"/>
      <c r="B446" s="381"/>
      <c r="C446" s="381"/>
      <c r="D446" s="381"/>
      <c r="E446" s="381"/>
      <c r="F446" s="381"/>
      <c r="G446" s="381"/>
      <c r="H446" s="381"/>
      <c r="I446" s="381"/>
      <c r="J446" s="381"/>
      <c r="K446" s="381"/>
      <c r="L446" s="381"/>
      <c r="M446" s="381"/>
      <c r="N446" s="381"/>
      <c r="O446" s="381"/>
      <c r="P446" s="381"/>
      <c r="Q446" s="381"/>
      <c r="R446" s="381"/>
      <c r="S446" s="381"/>
      <c r="T446" s="381"/>
      <c r="U446" s="381"/>
      <c r="V446" s="381"/>
      <c r="W446" s="381"/>
      <c r="X446" s="381"/>
      <c r="Y446" s="381"/>
      <c r="Z446" s="381"/>
      <c r="AA446" s="381"/>
      <c r="AB446" s="381"/>
    </row>
    <row r="447">
      <c r="A447" s="381"/>
      <c r="B447" s="381"/>
      <c r="C447" s="381"/>
      <c r="D447" s="381"/>
      <c r="E447" s="381"/>
      <c r="F447" s="381"/>
      <c r="G447" s="381"/>
      <c r="H447" s="381"/>
      <c r="I447" s="381"/>
      <c r="J447" s="381"/>
      <c r="K447" s="381"/>
      <c r="L447" s="381"/>
      <c r="M447" s="381"/>
      <c r="N447" s="381"/>
      <c r="O447" s="381"/>
      <c r="P447" s="381"/>
      <c r="Q447" s="381"/>
      <c r="R447" s="381"/>
      <c r="S447" s="381"/>
      <c r="T447" s="381"/>
      <c r="U447" s="381"/>
      <c r="V447" s="381"/>
      <c r="W447" s="381"/>
      <c r="X447" s="381"/>
      <c r="Y447" s="381"/>
      <c r="Z447" s="381"/>
      <c r="AA447" s="381"/>
      <c r="AB447" s="381"/>
    </row>
    <row r="448">
      <c r="A448" s="381"/>
      <c r="B448" s="381"/>
      <c r="C448" s="381"/>
      <c r="D448" s="381"/>
      <c r="E448" s="381"/>
      <c r="F448" s="381"/>
      <c r="G448" s="381"/>
      <c r="H448" s="381"/>
      <c r="I448" s="381"/>
      <c r="J448" s="381"/>
      <c r="K448" s="381"/>
      <c r="L448" s="381"/>
      <c r="M448" s="381"/>
      <c r="N448" s="381"/>
      <c r="O448" s="381"/>
      <c r="P448" s="381"/>
      <c r="Q448" s="381"/>
      <c r="R448" s="381"/>
      <c r="S448" s="381"/>
      <c r="T448" s="381"/>
      <c r="U448" s="381"/>
      <c r="V448" s="381"/>
      <c r="W448" s="381"/>
      <c r="X448" s="381"/>
      <c r="Y448" s="381"/>
      <c r="Z448" s="381"/>
      <c r="AA448" s="381"/>
      <c r="AB448" s="381"/>
    </row>
    <row r="449">
      <c r="A449" s="381"/>
      <c r="B449" s="381"/>
      <c r="C449" s="381"/>
      <c r="D449" s="381"/>
      <c r="E449" s="381"/>
      <c r="F449" s="381"/>
      <c r="G449" s="381"/>
      <c r="H449" s="381"/>
      <c r="I449" s="381"/>
      <c r="J449" s="381"/>
      <c r="K449" s="381"/>
      <c r="L449" s="381"/>
      <c r="M449" s="381"/>
      <c r="N449" s="381"/>
      <c r="O449" s="381"/>
      <c r="P449" s="381"/>
      <c r="Q449" s="381"/>
      <c r="R449" s="381"/>
      <c r="S449" s="381"/>
      <c r="T449" s="381"/>
      <c r="U449" s="381"/>
      <c r="V449" s="381"/>
      <c r="W449" s="381"/>
      <c r="X449" s="381"/>
      <c r="Y449" s="381"/>
      <c r="Z449" s="381"/>
      <c r="AA449" s="381"/>
      <c r="AB449" s="381"/>
    </row>
    <row r="450">
      <c r="A450" s="381"/>
      <c r="B450" s="381"/>
      <c r="C450" s="381"/>
      <c r="D450" s="381"/>
      <c r="E450" s="381"/>
      <c r="F450" s="381"/>
      <c r="G450" s="381"/>
      <c r="H450" s="381"/>
      <c r="I450" s="381"/>
      <c r="J450" s="381"/>
      <c r="K450" s="381"/>
      <c r="L450" s="381"/>
      <c r="M450" s="381"/>
      <c r="N450" s="381"/>
      <c r="O450" s="381"/>
      <c r="P450" s="381"/>
      <c r="Q450" s="381"/>
      <c r="R450" s="381"/>
      <c r="S450" s="381"/>
      <c r="T450" s="381"/>
      <c r="U450" s="381"/>
      <c r="V450" s="381"/>
      <c r="W450" s="381"/>
      <c r="X450" s="381"/>
      <c r="Y450" s="381"/>
      <c r="Z450" s="381"/>
      <c r="AA450" s="381"/>
      <c r="AB450" s="381"/>
    </row>
    <row r="451">
      <c r="A451" s="381"/>
      <c r="B451" s="381"/>
      <c r="C451" s="381"/>
      <c r="D451" s="381"/>
      <c r="E451" s="381"/>
      <c r="F451" s="381"/>
      <c r="G451" s="381"/>
      <c r="H451" s="381"/>
      <c r="I451" s="381"/>
      <c r="J451" s="381"/>
      <c r="K451" s="381"/>
      <c r="L451" s="381"/>
      <c r="M451" s="381"/>
      <c r="N451" s="381"/>
      <c r="O451" s="381"/>
      <c r="P451" s="381"/>
      <c r="Q451" s="381"/>
      <c r="R451" s="381"/>
      <c r="S451" s="381"/>
      <c r="T451" s="381"/>
      <c r="U451" s="381"/>
      <c r="V451" s="381"/>
      <c r="W451" s="381"/>
      <c r="X451" s="381"/>
      <c r="Y451" s="381"/>
      <c r="Z451" s="381"/>
      <c r="AA451" s="381"/>
      <c r="AB451" s="381"/>
    </row>
    <row r="452">
      <c r="A452" s="381"/>
      <c r="B452" s="381"/>
      <c r="C452" s="381"/>
      <c r="D452" s="381"/>
      <c r="E452" s="381"/>
      <c r="F452" s="381"/>
      <c r="G452" s="381"/>
      <c r="H452" s="381"/>
      <c r="I452" s="381"/>
      <c r="J452" s="381"/>
      <c r="K452" s="381"/>
      <c r="L452" s="381"/>
      <c r="M452" s="381"/>
      <c r="N452" s="381"/>
      <c r="O452" s="381"/>
      <c r="P452" s="381"/>
      <c r="Q452" s="381"/>
      <c r="R452" s="381"/>
      <c r="S452" s="381"/>
      <c r="T452" s="381"/>
      <c r="U452" s="381"/>
      <c r="V452" s="381"/>
      <c r="W452" s="381"/>
      <c r="X452" s="381"/>
      <c r="Y452" s="381"/>
      <c r="Z452" s="381"/>
      <c r="AA452" s="381"/>
      <c r="AB452" s="381"/>
    </row>
    <row r="453">
      <c r="A453" s="381"/>
      <c r="B453" s="381"/>
      <c r="C453" s="381"/>
      <c r="D453" s="381"/>
      <c r="E453" s="381"/>
      <c r="F453" s="381"/>
      <c r="G453" s="381"/>
      <c r="H453" s="381"/>
      <c r="I453" s="381"/>
      <c r="J453" s="381"/>
      <c r="K453" s="381"/>
      <c r="L453" s="381"/>
      <c r="M453" s="381"/>
      <c r="N453" s="381"/>
      <c r="O453" s="381"/>
      <c r="P453" s="381"/>
      <c r="Q453" s="381"/>
      <c r="R453" s="381"/>
      <c r="S453" s="381"/>
      <c r="T453" s="381"/>
      <c r="U453" s="381"/>
      <c r="V453" s="381"/>
      <c r="W453" s="381"/>
      <c r="X453" s="381"/>
      <c r="Y453" s="381"/>
      <c r="Z453" s="381"/>
      <c r="AA453" s="381"/>
      <c r="AB453" s="381"/>
    </row>
    <row r="454">
      <c r="A454" s="381"/>
      <c r="B454" s="381"/>
      <c r="C454" s="381"/>
      <c r="D454" s="381"/>
      <c r="E454" s="381"/>
      <c r="F454" s="381"/>
      <c r="G454" s="381"/>
      <c r="H454" s="381"/>
      <c r="I454" s="381"/>
      <c r="J454" s="381"/>
      <c r="K454" s="381"/>
      <c r="L454" s="381"/>
      <c r="M454" s="381"/>
      <c r="N454" s="381"/>
      <c r="O454" s="381"/>
      <c r="P454" s="381"/>
      <c r="Q454" s="381"/>
      <c r="R454" s="381"/>
      <c r="S454" s="381"/>
      <c r="T454" s="381"/>
      <c r="U454" s="381"/>
      <c r="V454" s="381"/>
      <c r="W454" s="381"/>
      <c r="X454" s="381"/>
      <c r="Y454" s="381"/>
      <c r="Z454" s="381"/>
      <c r="AA454" s="381"/>
      <c r="AB454" s="381"/>
    </row>
    <row r="455">
      <c r="A455" s="381"/>
      <c r="B455" s="381"/>
      <c r="C455" s="381"/>
      <c r="D455" s="381"/>
      <c r="E455" s="381"/>
      <c r="F455" s="381"/>
      <c r="G455" s="381"/>
      <c r="H455" s="381"/>
      <c r="I455" s="381"/>
      <c r="J455" s="381"/>
      <c r="K455" s="381"/>
      <c r="L455" s="381"/>
      <c r="M455" s="381"/>
      <c r="N455" s="381"/>
      <c r="O455" s="381"/>
      <c r="P455" s="381"/>
      <c r="Q455" s="381"/>
      <c r="R455" s="381"/>
      <c r="S455" s="381"/>
      <c r="T455" s="381"/>
      <c r="U455" s="381"/>
      <c r="V455" s="381"/>
      <c r="W455" s="381"/>
      <c r="X455" s="381"/>
      <c r="Y455" s="381"/>
      <c r="Z455" s="381"/>
      <c r="AA455" s="381"/>
      <c r="AB455" s="381"/>
    </row>
    <row r="456">
      <c r="A456" s="381"/>
      <c r="B456" s="381"/>
      <c r="C456" s="381"/>
      <c r="D456" s="381"/>
      <c r="E456" s="381"/>
      <c r="F456" s="381"/>
      <c r="G456" s="381"/>
      <c r="H456" s="381"/>
      <c r="I456" s="381"/>
      <c r="J456" s="381"/>
      <c r="K456" s="381"/>
      <c r="L456" s="381"/>
      <c r="M456" s="381"/>
      <c r="N456" s="381"/>
      <c r="O456" s="381"/>
      <c r="P456" s="381"/>
      <c r="Q456" s="381"/>
      <c r="R456" s="381"/>
      <c r="S456" s="381"/>
      <c r="T456" s="381"/>
      <c r="U456" s="381"/>
      <c r="V456" s="381"/>
      <c r="W456" s="381"/>
      <c r="X456" s="381"/>
      <c r="Y456" s="381"/>
      <c r="Z456" s="381"/>
      <c r="AA456" s="381"/>
      <c r="AB456" s="381"/>
    </row>
    <row r="457">
      <c r="A457" s="381"/>
      <c r="B457" s="381"/>
      <c r="C457" s="381"/>
      <c r="D457" s="381"/>
      <c r="E457" s="381"/>
      <c r="F457" s="381"/>
      <c r="G457" s="381"/>
      <c r="H457" s="381"/>
      <c r="I457" s="381"/>
      <c r="J457" s="381"/>
      <c r="K457" s="381"/>
      <c r="L457" s="381"/>
      <c r="M457" s="381"/>
      <c r="N457" s="381"/>
      <c r="O457" s="381"/>
      <c r="P457" s="381"/>
      <c r="Q457" s="381"/>
      <c r="R457" s="381"/>
      <c r="S457" s="381"/>
      <c r="T457" s="381"/>
      <c r="U457" s="381"/>
      <c r="V457" s="381"/>
      <c r="W457" s="381"/>
      <c r="X457" s="381"/>
      <c r="Y457" s="381"/>
      <c r="Z457" s="381"/>
      <c r="AA457" s="381"/>
      <c r="AB457" s="381"/>
    </row>
    <row r="458">
      <c r="A458" s="381"/>
      <c r="B458" s="381"/>
      <c r="C458" s="381"/>
      <c r="D458" s="381"/>
      <c r="E458" s="381"/>
      <c r="F458" s="381"/>
      <c r="G458" s="381"/>
      <c r="H458" s="381"/>
      <c r="I458" s="381"/>
      <c r="J458" s="381"/>
      <c r="K458" s="381"/>
      <c r="L458" s="381"/>
      <c r="M458" s="381"/>
      <c r="N458" s="381"/>
      <c r="O458" s="381"/>
      <c r="P458" s="381"/>
      <c r="Q458" s="381"/>
      <c r="R458" s="381"/>
      <c r="S458" s="381"/>
      <c r="T458" s="381"/>
      <c r="U458" s="381"/>
      <c r="V458" s="381"/>
      <c r="W458" s="381"/>
      <c r="X458" s="381"/>
      <c r="Y458" s="381"/>
      <c r="Z458" s="381"/>
      <c r="AA458" s="381"/>
      <c r="AB458" s="381"/>
    </row>
    <row r="459">
      <c r="A459" s="381"/>
      <c r="B459" s="381"/>
      <c r="C459" s="381"/>
      <c r="D459" s="381"/>
      <c r="E459" s="381"/>
      <c r="F459" s="381"/>
      <c r="G459" s="381"/>
      <c r="H459" s="381"/>
      <c r="I459" s="381"/>
      <c r="J459" s="381"/>
      <c r="K459" s="381"/>
      <c r="L459" s="381"/>
      <c r="M459" s="381"/>
      <c r="N459" s="381"/>
      <c r="O459" s="381"/>
      <c r="P459" s="381"/>
      <c r="Q459" s="381"/>
      <c r="R459" s="381"/>
      <c r="S459" s="381"/>
      <c r="T459" s="381"/>
      <c r="U459" s="381"/>
      <c r="V459" s="381"/>
      <c r="W459" s="381"/>
      <c r="X459" s="381"/>
      <c r="Y459" s="381"/>
      <c r="Z459" s="381"/>
      <c r="AA459" s="381"/>
      <c r="AB459" s="381"/>
    </row>
    <row r="460">
      <c r="A460" s="381"/>
      <c r="B460" s="381"/>
      <c r="C460" s="381"/>
      <c r="D460" s="381"/>
      <c r="E460" s="381"/>
      <c r="F460" s="381"/>
      <c r="G460" s="381"/>
      <c r="H460" s="381"/>
      <c r="I460" s="381"/>
      <c r="J460" s="381"/>
      <c r="K460" s="381"/>
      <c r="L460" s="381"/>
      <c r="M460" s="381"/>
      <c r="N460" s="381"/>
      <c r="O460" s="381"/>
      <c r="P460" s="381"/>
      <c r="Q460" s="381"/>
      <c r="R460" s="381"/>
      <c r="S460" s="381"/>
      <c r="T460" s="381"/>
      <c r="U460" s="381"/>
      <c r="V460" s="381"/>
      <c r="W460" s="381"/>
      <c r="X460" s="381"/>
      <c r="Y460" s="381"/>
      <c r="Z460" s="381"/>
      <c r="AA460" s="381"/>
      <c r="AB460" s="381"/>
    </row>
    <row r="461">
      <c r="A461" s="381"/>
      <c r="B461" s="381"/>
      <c r="C461" s="381"/>
      <c r="D461" s="381"/>
      <c r="E461" s="381"/>
      <c r="F461" s="381"/>
      <c r="G461" s="381"/>
      <c r="H461" s="381"/>
      <c r="I461" s="381"/>
      <c r="J461" s="381"/>
      <c r="K461" s="381"/>
      <c r="L461" s="381"/>
      <c r="M461" s="381"/>
      <c r="N461" s="381"/>
      <c r="O461" s="381"/>
      <c r="P461" s="381"/>
      <c r="Q461" s="381"/>
      <c r="R461" s="381"/>
      <c r="S461" s="381"/>
      <c r="T461" s="381"/>
      <c r="U461" s="381"/>
      <c r="V461" s="381"/>
      <c r="W461" s="381"/>
      <c r="X461" s="381"/>
      <c r="Y461" s="381"/>
      <c r="Z461" s="381"/>
      <c r="AA461" s="381"/>
      <c r="AB461" s="381"/>
    </row>
    <row r="462">
      <c r="A462" s="381"/>
      <c r="B462" s="381"/>
      <c r="C462" s="381"/>
      <c r="D462" s="381"/>
      <c r="E462" s="381"/>
      <c r="F462" s="381"/>
      <c r="G462" s="381"/>
      <c r="H462" s="381"/>
      <c r="I462" s="381"/>
      <c r="J462" s="381"/>
      <c r="K462" s="381"/>
      <c r="L462" s="381"/>
      <c r="M462" s="381"/>
      <c r="N462" s="381"/>
      <c r="O462" s="381"/>
      <c r="P462" s="381"/>
      <c r="Q462" s="381"/>
      <c r="R462" s="381"/>
      <c r="S462" s="381"/>
      <c r="T462" s="381"/>
      <c r="U462" s="381"/>
      <c r="V462" s="381"/>
      <c r="W462" s="381"/>
      <c r="X462" s="381"/>
      <c r="Y462" s="381"/>
      <c r="Z462" s="381"/>
      <c r="AA462" s="381"/>
      <c r="AB462" s="381"/>
    </row>
    <row r="463">
      <c r="A463" s="381"/>
      <c r="B463" s="381"/>
      <c r="C463" s="381"/>
      <c r="D463" s="381"/>
      <c r="E463" s="381"/>
      <c r="F463" s="381"/>
      <c r="G463" s="381"/>
      <c r="H463" s="381"/>
      <c r="I463" s="381"/>
      <c r="J463" s="381"/>
      <c r="K463" s="381"/>
      <c r="L463" s="381"/>
      <c r="M463" s="381"/>
      <c r="N463" s="381"/>
      <c r="O463" s="381"/>
      <c r="P463" s="381"/>
      <c r="Q463" s="381"/>
      <c r="R463" s="381"/>
      <c r="S463" s="381"/>
      <c r="T463" s="381"/>
      <c r="U463" s="381"/>
      <c r="V463" s="381"/>
      <c r="W463" s="381"/>
      <c r="X463" s="381"/>
      <c r="Y463" s="381"/>
      <c r="Z463" s="381"/>
      <c r="AA463" s="381"/>
      <c r="AB463" s="381"/>
    </row>
    <row r="464">
      <c r="A464" s="381"/>
      <c r="B464" s="381"/>
      <c r="C464" s="381"/>
      <c r="D464" s="381"/>
      <c r="E464" s="381"/>
      <c r="F464" s="381"/>
      <c r="G464" s="381"/>
      <c r="H464" s="381"/>
      <c r="I464" s="381"/>
      <c r="J464" s="381"/>
      <c r="K464" s="381"/>
      <c r="L464" s="381"/>
      <c r="M464" s="381"/>
      <c r="N464" s="381"/>
      <c r="O464" s="381"/>
      <c r="P464" s="381"/>
      <c r="Q464" s="381"/>
      <c r="R464" s="381"/>
      <c r="S464" s="381"/>
      <c r="T464" s="381"/>
      <c r="U464" s="381"/>
      <c r="V464" s="381"/>
      <c r="W464" s="381"/>
      <c r="X464" s="381"/>
      <c r="Y464" s="381"/>
      <c r="Z464" s="381"/>
      <c r="AA464" s="381"/>
      <c r="AB464" s="381"/>
    </row>
    <row r="465">
      <c r="A465" s="381"/>
      <c r="B465" s="381"/>
      <c r="C465" s="381"/>
      <c r="D465" s="381"/>
      <c r="E465" s="381"/>
      <c r="F465" s="381"/>
      <c r="G465" s="381"/>
      <c r="H465" s="381"/>
      <c r="I465" s="381"/>
      <c r="J465" s="381"/>
      <c r="K465" s="381"/>
      <c r="L465" s="381"/>
      <c r="M465" s="381"/>
      <c r="N465" s="381"/>
      <c r="O465" s="381"/>
      <c r="P465" s="381"/>
      <c r="Q465" s="381"/>
      <c r="R465" s="381"/>
      <c r="S465" s="381"/>
      <c r="T465" s="381"/>
      <c r="U465" s="381"/>
      <c r="V465" s="381"/>
      <c r="W465" s="381"/>
      <c r="X465" s="381"/>
      <c r="Y465" s="381"/>
      <c r="Z465" s="381"/>
      <c r="AA465" s="381"/>
      <c r="AB465" s="381"/>
    </row>
    <row r="466">
      <c r="A466" s="381"/>
      <c r="B466" s="381"/>
      <c r="C466" s="381"/>
      <c r="D466" s="381"/>
      <c r="E466" s="381"/>
      <c r="F466" s="381"/>
      <c r="G466" s="381"/>
      <c r="H466" s="381"/>
      <c r="I466" s="381"/>
      <c r="J466" s="381"/>
      <c r="K466" s="381"/>
      <c r="L466" s="381"/>
      <c r="M466" s="381"/>
      <c r="N466" s="381"/>
      <c r="O466" s="381"/>
      <c r="P466" s="381"/>
      <c r="Q466" s="381"/>
      <c r="R466" s="381"/>
      <c r="S466" s="381"/>
      <c r="T466" s="381"/>
      <c r="U466" s="381"/>
      <c r="V466" s="381"/>
      <c r="W466" s="381"/>
      <c r="X466" s="381"/>
      <c r="Y466" s="381"/>
      <c r="Z466" s="381"/>
      <c r="AA466" s="381"/>
      <c r="AB466" s="381"/>
    </row>
    <row r="467">
      <c r="A467" s="381"/>
      <c r="B467" s="381"/>
      <c r="C467" s="381"/>
      <c r="D467" s="381"/>
      <c r="E467" s="381"/>
      <c r="F467" s="381"/>
      <c r="G467" s="381"/>
      <c r="H467" s="381"/>
      <c r="I467" s="381"/>
      <c r="J467" s="381"/>
      <c r="K467" s="381"/>
      <c r="L467" s="381"/>
      <c r="M467" s="381"/>
      <c r="N467" s="381"/>
      <c r="O467" s="381"/>
      <c r="P467" s="381"/>
      <c r="Q467" s="381"/>
      <c r="R467" s="381"/>
      <c r="S467" s="381"/>
      <c r="T467" s="381"/>
      <c r="U467" s="381"/>
      <c r="V467" s="381"/>
      <c r="W467" s="381"/>
      <c r="X467" s="381"/>
      <c r="Y467" s="381"/>
      <c r="Z467" s="381"/>
      <c r="AA467" s="381"/>
      <c r="AB467" s="381"/>
    </row>
    <row r="468">
      <c r="A468" s="381"/>
      <c r="B468" s="381"/>
      <c r="C468" s="381"/>
      <c r="D468" s="381"/>
      <c r="E468" s="381"/>
      <c r="F468" s="381"/>
      <c r="G468" s="381"/>
      <c r="H468" s="381"/>
      <c r="I468" s="381"/>
      <c r="J468" s="381"/>
      <c r="K468" s="381"/>
      <c r="L468" s="381"/>
      <c r="M468" s="381"/>
      <c r="N468" s="381"/>
      <c r="O468" s="381"/>
      <c r="P468" s="381"/>
      <c r="Q468" s="381"/>
      <c r="R468" s="381"/>
      <c r="S468" s="381"/>
      <c r="T468" s="381"/>
      <c r="U468" s="381"/>
      <c r="V468" s="381"/>
      <c r="W468" s="381"/>
      <c r="X468" s="381"/>
      <c r="Y468" s="381"/>
      <c r="Z468" s="381"/>
      <c r="AA468" s="381"/>
      <c r="AB468" s="381"/>
    </row>
    <row r="469">
      <c r="A469" s="381"/>
      <c r="B469" s="381"/>
      <c r="C469" s="381"/>
      <c r="D469" s="381"/>
      <c r="E469" s="381"/>
      <c r="F469" s="381"/>
      <c r="G469" s="381"/>
      <c r="H469" s="381"/>
      <c r="I469" s="381"/>
      <c r="J469" s="381"/>
      <c r="K469" s="381"/>
      <c r="L469" s="381"/>
      <c r="M469" s="381"/>
      <c r="N469" s="381"/>
      <c r="O469" s="381"/>
      <c r="P469" s="381"/>
      <c r="Q469" s="381"/>
      <c r="R469" s="381"/>
      <c r="S469" s="381"/>
      <c r="T469" s="381"/>
      <c r="U469" s="381"/>
      <c r="V469" s="381"/>
      <c r="W469" s="381"/>
      <c r="X469" s="381"/>
      <c r="Y469" s="381"/>
      <c r="Z469" s="381"/>
      <c r="AA469" s="381"/>
      <c r="AB469" s="381"/>
    </row>
    <row r="470">
      <c r="A470" s="381"/>
      <c r="B470" s="381"/>
      <c r="C470" s="381"/>
      <c r="D470" s="381"/>
      <c r="E470" s="381"/>
      <c r="F470" s="381"/>
      <c r="G470" s="381"/>
      <c r="H470" s="381"/>
      <c r="I470" s="381"/>
      <c r="J470" s="381"/>
      <c r="K470" s="381"/>
      <c r="L470" s="381"/>
      <c r="M470" s="381"/>
      <c r="N470" s="381"/>
      <c r="O470" s="381"/>
      <c r="P470" s="381"/>
      <c r="Q470" s="381"/>
      <c r="R470" s="381"/>
      <c r="S470" s="381"/>
      <c r="T470" s="381"/>
      <c r="U470" s="381"/>
      <c r="V470" s="381"/>
      <c r="W470" s="381"/>
      <c r="X470" s="381"/>
      <c r="Y470" s="381"/>
      <c r="Z470" s="381"/>
      <c r="AA470" s="381"/>
      <c r="AB470" s="381"/>
    </row>
    <row r="471">
      <c r="A471" s="381"/>
      <c r="B471" s="381"/>
      <c r="C471" s="381"/>
      <c r="D471" s="381"/>
      <c r="E471" s="381"/>
      <c r="F471" s="381"/>
      <c r="G471" s="381"/>
      <c r="H471" s="381"/>
      <c r="I471" s="381"/>
      <c r="J471" s="381"/>
      <c r="K471" s="381"/>
      <c r="L471" s="381"/>
      <c r="M471" s="381"/>
      <c r="N471" s="381"/>
      <c r="O471" s="381"/>
      <c r="P471" s="381"/>
      <c r="Q471" s="381"/>
      <c r="R471" s="381"/>
      <c r="S471" s="381"/>
      <c r="T471" s="381"/>
      <c r="U471" s="381"/>
      <c r="V471" s="381"/>
      <c r="W471" s="381"/>
      <c r="X471" s="381"/>
      <c r="Y471" s="381"/>
      <c r="Z471" s="381"/>
      <c r="AA471" s="381"/>
      <c r="AB471" s="381"/>
    </row>
    <row r="472">
      <c r="A472" s="381"/>
      <c r="B472" s="381"/>
      <c r="C472" s="381"/>
      <c r="D472" s="381"/>
      <c r="E472" s="381"/>
      <c r="F472" s="381"/>
      <c r="G472" s="381"/>
      <c r="H472" s="381"/>
      <c r="I472" s="381"/>
      <c r="J472" s="381"/>
      <c r="K472" s="381"/>
      <c r="L472" s="381"/>
      <c r="M472" s="381"/>
      <c r="N472" s="381"/>
      <c r="O472" s="381"/>
      <c r="P472" s="381"/>
      <c r="Q472" s="381"/>
      <c r="R472" s="381"/>
      <c r="S472" s="381"/>
      <c r="T472" s="381"/>
      <c r="U472" s="381"/>
      <c r="V472" s="381"/>
      <c r="W472" s="381"/>
      <c r="X472" s="381"/>
      <c r="Y472" s="381"/>
      <c r="Z472" s="381"/>
      <c r="AA472" s="381"/>
      <c r="AB472" s="381"/>
    </row>
    <row r="473">
      <c r="A473" s="381"/>
      <c r="B473" s="381"/>
      <c r="C473" s="381"/>
      <c r="D473" s="381"/>
      <c r="E473" s="381"/>
      <c r="F473" s="381"/>
      <c r="G473" s="381"/>
      <c r="H473" s="381"/>
      <c r="I473" s="381"/>
      <c r="J473" s="381"/>
      <c r="K473" s="381"/>
      <c r="L473" s="381"/>
      <c r="M473" s="381"/>
      <c r="N473" s="381"/>
      <c r="O473" s="381"/>
      <c r="P473" s="381"/>
      <c r="Q473" s="381"/>
      <c r="R473" s="381"/>
      <c r="S473" s="381"/>
      <c r="T473" s="381"/>
      <c r="U473" s="381"/>
      <c r="V473" s="381"/>
      <c r="W473" s="381"/>
      <c r="X473" s="381"/>
      <c r="Y473" s="381"/>
      <c r="Z473" s="381"/>
      <c r="AA473" s="381"/>
      <c r="AB473" s="381"/>
    </row>
    <row r="474">
      <c r="A474" s="381"/>
      <c r="B474" s="381"/>
      <c r="C474" s="381"/>
      <c r="D474" s="381"/>
      <c r="E474" s="381"/>
      <c r="F474" s="381"/>
      <c r="G474" s="381"/>
      <c r="H474" s="381"/>
      <c r="I474" s="381"/>
      <c r="J474" s="381"/>
      <c r="K474" s="381"/>
      <c r="L474" s="381"/>
      <c r="M474" s="381"/>
      <c r="N474" s="381"/>
      <c r="O474" s="381"/>
      <c r="P474" s="381"/>
      <c r="Q474" s="381"/>
      <c r="R474" s="381"/>
      <c r="S474" s="381"/>
      <c r="T474" s="381"/>
      <c r="U474" s="381"/>
      <c r="V474" s="381"/>
      <c r="W474" s="381"/>
      <c r="X474" s="381"/>
      <c r="Y474" s="381"/>
      <c r="Z474" s="381"/>
      <c r="AA474" s="381"/>
      <c r="AB474" s="381"/>
    </row>
    <row r="475">
      <c r="A475" s="381"/>
      <c r="B475" s="381"/>
      <c r="C475" s="381"/>
      <c r="D475" s="381"/>
      <c r="E475" s="381"/>
      <c r="F475" s="381"/>
      <c r="G475" s="381"/>
      <c r="H475" s="381"/>
      <c r="I475" s="381"/>
      <c r="J475" s="381"/>
      <c r="K475" s="381"/>
      <c r="L475" s="381"/>
      <c r="M475" s="381"/>
      <c r="N475" s="381"/>
      <c r="O475" s="381"/>
      <c r="P475" s="381"/>
      <c r="Q475" s="381"/>
      <c r="R475" s="381"/>
      <c r="S475" s="381"/>
      <c r="T475" s="381"/>
      <c r="U475" s="381"/>
      <c r="V475" s="381"/>
      <c r="W475" s="381"/>
      <c r="X475" s="381"/>
      <c r="Y475" s="381"/>
      <c r="Z475" s="381"/>
      <c r="AA475" s="381"/>
      <c r="AB475" s="381"/>
    </row>
    <row r="476">
      <c r="A476" s="381"/>
      <c r="B476" s="381"/>
      <c r="C476" s="381"/>
      <c r="D476" s="381"/>
      <c r="E476" s="381"/>
      <c r="F476" s="381"/>
      <c r="G476" s="381"/>
      <c r="H476" s="381"/>
      <c r="I476" s="381"/>
      <c r="J476" s="381"/>
      <c r="K476" s="381"/>
      <c r="L476" s="381"/>
      <c r="M476" s="381"/>
      <c r="N476" s="381"/>
      <c r="O476" s="381"/>
      <c r="P476" s="381"/>
      <c r="Q476" s="381"/>
      <c r="R476" s="381"/>
      <c r="S476" s="381"/>
      <c r="T476" s="381"/>
      <c r="U476" s="381"/>
      <c r="V476" s="381"/>
      <c r="W476" s="381"/>
      <c r="X476" s="381"/>
      <c r="Y476" s="381"/>
      <c r="Z476" s="381"/>
      <c r="AA476" s="381"/>
      <c r="AB476" s="381"/>
    </row>
    <row r="477">
      <c r="A477" s="381"/>
      <c r="B477" s="381"/>
      <c r="C477" s="381"/>
      <c r="D477" s="381"/>
      <c r="E477" s="381"/>
      <c r="F477" s="381"/>
      <c r="G477" s="381"/>
      <c r="H477" s="381"/>
      <c r="I477" s="381"/>
      <c r="J477" s="381"/>
      <c r="K477" s="381"/>
      <c r="L477" s="381"/>
      <c r="M477" s="381"/>
      <c r="N477" s="381"/>
      <c r="O477" s="381"/>
      <c r="P477" s="381"/>
      <c r="Q477" s="381"/>
      <c r="R477" s="381"/>
      <c r="S477" s="381"/>
      <c r="T477" s="381"/>
      <c r="U477" s="381"/>
      <c r="V477" s="381"/>
      <c r="W477" s="381"/>
      <c r="X477" s="381"/>
      <c r="Y477" s="381"/>
      <c r="Z477" s="381"/>
      <c r="AA477" s="381"/>
      <c r="AB477" s="381"/>
    </row>
    <row r="478">
      <c r="A478" s="381"/>
      <c r="B478" s="381"/>
      <c r="C478" s="381"/>
      <c r="D478" s="381"/>
      <c r="E478" s="381"/>
      <c r="F478" s="381"/>
      <c r="G478" s="381"/>
      <c r="H478" s="381"/>
      <c r="I478" s="381"/>
      <c r="J478" s="381"/>
      <c r="K478" s="381"/>
      <c r="L478" s="381"/>
      <c r="M478" s="381"/>
      <c r="N478" s="381"/>
      <c r="O478" s="381"/>
      <c r="P478" s="381"/>
      <c r="Q478" s="381"/>
      <c r="R478" s="381"/>
      <c r="S478" s="381"/>
      <c r="T478" s="381"/>
      <c r="U478" s="381"/>
      <c r="V478" s="381"/>
      <c r="W478" s="381"/>
      <c r="X478" s="381"/>
      <c r="Y478" s="381"/>
      <c r="Z478" s="381"/>
      <c r="AA478" s="381"/>
      <c r="AB478" s="381"/>
    </row>
    <row r="479">
      <c r="A479" s="381"/>
      <c r="B479" s="381"/>
      <c r="C479" s="381"/>
      <c r="D479" s="381"/>
      <c r="E479" s="381"/>
      <c r="F479" s="381"/>
      <c r="G479" s="381"/>
      <c r="H479" s="381"/>
      <c r="I479" s="381"/>
      <c r="J479" s="381"/>
      <c r="K479" s="381"/>
      <c r="L479" s="381"/>
      <c r="M479" s="381"/>
      <c r="N479" s="381"/>
      <c r="O479" s="381"/>
      <c r="P479" s="381"/>
      <c r="Q479" s="381"/>
      <c r="R479" s="381"/>
      <c r="S479" s="381"/>
      <c r="T479" s="381"/>
      <c r="U479" s="381"/>
      <c r="V479" s="381"/>
      <c r="W479" s="381"/>
      <c r="X479" s="381"/>
      <c r="Y479" s="381"/>
      <c r="Z479" s="381"/>
      <c r="AA479" s="381"/>
      <c r="AB479" s="381"/>
    </row>
    <row r="480">
      <c r="A480" s="381"/>
      <c r="B480" s="381"/>
      <c r="C480" s="381"/>
      <c r="D480" s="381"/>
      <c r="E480" s="381"/>
      <c r="F480" s="381"/>
      <c r="G480" s="381"/>
      <c r="H480" s="381"/>
      <c r="I480" s="381"/>
      <c r="J480" s="381"/>
      <c r="K480" s="381"/>
      <c r="L480" s="381"/>
      <c r="M480" s="381"/>
      <c r="N480" s="381"/>
      <c r="O480" s="381"/>
      <c r="P480" s="381"/>
      <c r="Q480" s="381"/>
      <c r="R480" s="381"/>
      <c r="S480" s="381"/>
      <c r="T480" s="381"/>
      <c r="U480" s="381"/>
      <c r="V480" s="381"/>
      <c r="W480" s="381"/>
      <c r="X480" s="381"/>
      <c r="Y480" s="381"/>
      <c r="Z480" s="381"/>
      <c r="AA480" s="381"/>
      <c r="AB480" s="381"/>
    </row>
    <row r="481">
      <c r="A481" s="381"/>
      <c r="B481" s="381"/>
      <c r="C481" s="381"/>
      <c r="D481" s="381"/>
      <c r="E481" s="381"/>
      <c r="F481" s="381"/>
      <c r="G481" s="381"/>
      <c r="H481" s="381"/>
      <c r="I481" s="381"/>
      <c r="J481" s="381"/>
      <c r="K481" s="381"/>
      <c r="L481" s="381"/>
      <c r="M481" s="381"/>
      <c r="N481" s="381"/>
      <c r="O481" s="381"/>
      <c r="P481" s="381"/>
      <c r="Q481" s="381"/>
      <c r="R481" s="381"/>
      <c r="S481" s="381"/>
      <c r="T481" s="381"/>
      <c r="U481" s="381"/>
      <c r="V481" s="381"/>
      <c r="W481" s="381"/>
      <c r="X481" s="381"/>
      <c r="Y481" s="381"/>
      <c r="Z481" s="381"/>
      <c r="AA481" s="381"/>
      <c r="AB481" s="381"/>
    </row>
    <row r="482">
      <c r="A482" s="381"/>
      <c r="B482" s="381"/>
      <c r="C482" s="381"/>
      <c r="D482" s="381"/>
      <c r="E482" s="381"/>
      <c r="F482" s="381"/>
      <c r="G482" s="381"/>
      <c r="H482" s="381"/>
      <c r="I482" s="381"/>
      <c r="J482" s="381"/>
      <c r="K482" s="381"/>
      <c r="L482" s="381"/>
      <c r="M482" s="381"/>
      <c r="N482" s="381"/>
      <c r="O482" s="381"/>
      <c r="P482" s="381"/>
      <c r="Q482" s="381"/>
      <c r="R482" s="381"/>
      <c r="S482" s="381"/>
      <c r="T482" s="381"/>
      <c r="U482" s="381"/>
      <c r="V482" s="381"/>
      <c r="W482" s="381"/>
      <c r="X482" s="381"/>
      <c r="Y482" s="381"/>
      <c r="Z482" s="381"/>
      <c r="AA482" s="381"/>
      <c r="AB482" s="381"/>
    </row>
    <row r="483">
      <c r="A483" s="381"/>
      <c r="B483" s="381"/>
      <c r="C483" s="381"/>
      <c r="D483" s="381"/>
      <c r="E483" s="381"/>
      <c r="F483" s="381"/>
      <c r="G483" s="381"/>
      <c r="H483" s="381"/>
      <c r="I483" s="381"/>
      <c r="J483" s="381"/>
      <c r="K483" s="381"/>
      <c r="L483" s="381"/>
      <c r="M483" s="381"/>
      <c r="N483" s="381"/>
      <c r="O483" s="381"/>
      <c r="P483" s="381"/>
      <c r="Q483" s="381"/>
      <c r="R483" s="381"/>
      <c r="S483" s="381"/>
      <c r="T483" s="381"/>
      <c r="U483" s="381"/>
      <c r="V483" s="381"/>
      <c r="W483" s="381"/>
      <c r="X483" s="381"/>
      <c r="Y483" s="381"/>
      <c r="Z483" s="381"/>
      <c r="AA483" s="381"/>
      <c r="AB483" s="381"/>
    </row>
    <row r="484">
      <c r="A484" s="381"/>
      <c r="B484" s="381"/>
      <c r="C484" s="381"/>
      <c r="D484" s="381"/>
      <c r="E484" s="381"/>
      <c r="F484" s="381"/>
      <c r="G484" s="381"/>
      <c r="H484" s="381"/>
      <c r="I484" s="381"/>
      <c r="J484" s="381"/>
      <c r="K484" s="381"/>
      <c r="L484" s="381"/>
      <c r="M484" s="381"/>
      <c r="N484" s="381"/>
      <c r="O484" s="381"/>
      <c r="P484" s="381"/>
      <c r="Q484" s="381"/>
      <c r="R484" s="381"/>
      <c r="S484" s="381"/>
      <c r="T484" s="381"/>
      <c r="U484" s="381"/>
      <c r="V484" s="381"/>
      <c r="W484" s="381"/>
      <c r="X484" s="381"/>
      <c r="Y484" s="381"/>
      <c r="Z484" s="381"/>
      <c r="AA484" s="381"/>
      <c r="AB484" s="381"/>
    </row>
    <row r="485">
      <c r="A485" s="381"/>
      <c r="B485" s="381"/>
      <c r="C485" s="381"/>
      <c r="D485" s="381"/>
      <c r="E485" s="381"/>
      <c r="F485" s="381"/>
      <c r="G485" s="381"/>
      <c r="H485" s="381"/>
      <c r="I485" s="381"/>
      <c r="J485" s="381"/>
      <c r="K485" s="381"/>
      <c r="L485" s="381"/>
      <c r="M485" s="381"/>
      <c r="N485" s="381"/>
      <c r="O485" s="381"/>
      <c r="P485" s="381"/>
      <c r="Q485" s="381"/>
      <c r="R485" s="381"/>
      <c r="S485" s="381"/>
      <c r="T485" s="381"/>
      <c r="U485" s="381"/>
      <c r="V485" s="381"/>
      <c r="W485" s="381"/>
      <c r="X485" s="381"/>
      <c r="Y485" s="381"/>
      <c r="Z485" s="381"/>
      <c r="AA485" s="381"/>
      <c r="AB485" s="381"/>
    </row>
    <row r="486">
      <c r="A486" s="381"/>
      <c r="B486" s="381"/>
      <c r="C486" s="381"/>
      <c r="D486" s="381"/>
      <c r="E486" s="381"/>
      <c r="F486" s="381"/>
      <c r="G486" s="381"/>
      <c r="H486" s="381"/>
      <c r="I486" s="381"/>
      <c r="J486" s="381"/>
      <c r="K486" s="381"/>
      <c r="L486" s="381"/>
      <c r="M486" s="381"/>
      <c r="N486" s="381"/>
      <c r="O486" s="381"/>
      <c r="P486" s="381"/>
      <c r="Q486" s="381"/>
      <c r="R486" s="381"/>
      <c r="S486" s="381"/>
      <c r="T486" s="381"/>
      <c r="U486" s="381"/>
      <c r="V486" s="381"/>
      <c r="W486" s="381"/>
      <c r="X486" s="381"/>
      <c r="Y486" s="381"/>
      <c r="Z486" s="381"/>
      <c r="AA486" s="381"/>
      <c r="AB486" s="381"/>
    </row>
    <row r="487">
      <c r="A487" s="381"/>
      <c r="B487" s="381"/>
      <c r="C487" s="381"/>
      <c r="D487" s="381"/>
      <c r="E487" s="381"/>
      <c r="F487" s="381"/>
      <c r="G487" s="381"/>
      <c r="H487" s="381"/>
      <c r="I487" s="381"/>
      <c r="J487" s="381"/>
      <c r="K487" s="381"/>
      <c r="L487" s="381"/>
      <c r="M487" s="381"/>
      <c r="N487" s="381"/>
      <c r="O487" s="381"/>
      <c r="P487" s="381"/>
      <c r="Q487" s="381"/>
      <c r="R487" s="381"/>
      <c r="S487" s="381"/>
      <c r="T487" s="381"/>
      <c r="U487" s="381"/>
      <c r="V487" s="381"/>
      <c r="W487" s="381"/>
      <c r="X487" s="381"/>
      <c r="Y487" s="381"/>
      <c r="Z487" s="381"/>
      <c r="AA487" s="381"/>
      <c r="AB487" s="381"/>
    </row>
    <row r="488">
      <c r="A488" s="381"/>
      <c r="B488" s="381"/>
      <c r="C488" s="381"/>
      <c r="D488" s="381"/>
      <c r="E488" s="381"/>
      <c r="F488" s="381"/>
      <c r="G488" s="381"/>
      <c r="H488" s="381"/>
      <c r="I488" s="381"/>
      <c r="J488" s="381"/>
      <c r="K488" s="381"/>
      <c r="L488" s="381"/>
      <c r="M488" s="381"/>
      <c r="N488" s="381"/>
      <c r="O488" s="381"/>
      <c r="P488" s="381"/>
      <c r="Q488" s="381"/>
      <c r="R488" s="381"/>
      <c r="S488" s="381"/>
      <c r="T488" s="381"/>
      <c r="U488" s="381"/>
      <c r="V488" s="381"/>
      <c r="W488" s="381"/>
      <c r="X488" s="381"/>
      <c r="Y488" s="381"/>
      <c r="Z488" s="381"/>
      <c r="AA488" s="381"/>
      <c r="AB488" s="381"/>
    </row>
    <row r="489">
      <c r="A489" s="381"/>
      <c r="B489" s="381"/>
      <c r="C489" s="381"/>
      <c r="D489" s="381"/>
      <c r="E489" s="381"/>
      <c r="F489" s="381"/>
      <c r="G489" s="381"/>
      <c r="H489" s="381"/>
      <c r="I489" s="381"/>
      <c r="J489" s="381"/>
      <c r="K489" s="381"/>
      <c r="L489" s="381"/>
      <c r="M489" s="381"/>
      <c r="N489" s="381"/>
      <c r="O489" s="381"/>
      <c r="P489" s="381"/>
      <c r="Q489" s="381"/>
      <c r="R489" s="381"/>
      <c r="S489" s="381"/>
      <c r="T489" s="381"/>
      <c r="U489" s="381"/>
      <c r="V489" s="381"/>
      <c r="W489" s="381"/>
      <c r="X489" s="381"/>
      <c r="Y489" s="381"/>
      <c r="Z489" s="381"/>
      <c r="AA489" s="381"/>
      <c r="AB489" s="381"/>
    </row>
    <row r="490">
      <c r="A490" s="381"/>
      <c r="B490" s="381"/>
      <c r="C490" s="381"/>
      <c r="D490" s="381"/>
      <c r="E490" s="381"/>
      <c r="F490" s="381"/>
      <c r="G490" s="381"/>
      <c r="H490" s="381"/>
      <c r="I490" s="381"/>
      <c r="J490" s="381"/>
      <c r="K490" s="381"/>
      <c r="L490" s="381"/>
      <c r="M490" s="381"/>
      <c r="N490" s="381"/>
      <c r="O490" s="381"/>
      <c r="P490" s="381"/>
      <c r="Q490" s="381"/>
      <c r="R490" s="381"/>
      <c r="S490" s="381"/>
      <c r="T490" s="381"/>
      <c r="U490" s="381"/>
      <c r="V490" s="381"/>
      <c r="W490" s="381"/>
      <c r="X490" s="381"/>
      <c r="Y490" s="381"/>
      <c r="Z490" s="381"/>
      <c r="AA490" s="381"/>
      <c r="AB490" s="381"/>
    </row>
    <row r="491">
      <c r="A491" s="381"/>
      <c r="B491" s="381"/>
      <c r="C491" s="381"/>
      <c r="D491" s="381"/>
      <c r="E491" s="381"/>
      <c r="F491" s="381"/>
      <c r="G491" s="381"/>
      <c r="H491" s="381"/>
      <c r="I491" s="381"/>
      <c r="J491" s="381"/>
      <c r="K491" s="381"/>
      <c r="L491" s="381"/>
      <c r="M491" s="381"/>
      <c r="N491" s="381"/>
      <c r="O491" s="381"/>
      <c r="P491" s="381"/>
      <c r="Q491" s="381"/>
      <c r="R491" s="381"/>
      <c r="S491" s="381"/>
      <c r="T491" s="381"/>
      <c r="U491" s="381"/>
      <c r="V491" s="381"/>
      <c r="W491" s="381"/>
      <c r="X491" s="381"/>
      <c r="Y491" s="381"/>
      <c r="Z491" s="381"/>
      <c r="AA491" s="381"/>
      <c r="AB491" s="381"/>
    </row>
    <row r="492">
      <c r="A492" s="381"/>
      <c r="B492" s="381"/>
      <c r="C492" s="381"/>
      <c r="D492" s="381"/>
      <c r="E492" s="381"/>
      <c r="F492" s="381"/>
      <c r="G492" s="381"/>
      <c r="H492" s="381"/>
      <c r="I492" s="381"/>
      <c r="J492" s="381"/>
      <c r="K492" s="381"/>
      <c r="L492" s="381"/>
      <c r="M492" s="381"/>
      <c r="N492" s="381"/>
      <c r="O492" s="381"/>
      <c r="P492" s="381"/>
      <c r="Q492" s="381"/>
      <c r="R492" s="381"/>
      <c r="S492" s="381"/>
      <c r="T492" s="381"/>
      <c r="U492" s="381"/>
      <c r="V492" s="381"/>
      <c r="W492" s="381"/>
      <c r="X492" s="381"/>
      <c r="Y492" s="381"/>
      <c r="Z492" s="381"/>
      <c r="AA492" s="381"/>
      <c r="AB492" s="381"/>
    </row>
    <row r="493">
      <c r="A493" s="381"/>
      <c r="B493" s="381"/>
      <c r="C493" s="381"/>
      <c r="D493" s="381"/>
      <c r="E493" s="381"/>
      <c r="F493" s="381"/>
      <c r="G493" s="381"/>
      <c r="H493" s="381"/>
      <c r="I493" s="381"/>
      <c r="J493" s="381"/>
      <c r="K493" s="381"/>
      <c r="L493" s="381"/>
      <c r="M493" s="381"/>
      <c r="N493" s="381"/>
      <c r="O493" s="381"/>
      <c r="P493" s="381"/>
      <c r="Q493" s="381"/>
      <c r="R493" s="381"/>
      <c r="S493" s="381"/>
      <c r="T493" s="381"/>
      <c r="U493" s="381"/>
      <c r="V493" s="381"/>
      <c r="W493" s="381"/>
      <c r="X493" s="381"/>
      <c r="Y493" s="381"/>
      <c r="Z493" s="381"/>
      <c r="AA493" s="381"/>
      <c r="AB493" s="381"/>
    </row>
    <row r="494">
      <c r="A494" s="381"/>
      <c r="B494" s="381"/>
      <c r="C494" s="381"/>
      <c r="D494" s="381"/>
      <c r="E494" s="381"/>
      <c r="F494" s="381"/>
      <c r="G494" s="381"/>
      <c r="H494" s="381"/>
      <c r="I494" s="381"/>
      <c r="J494" s="381"/>
      <c r="K494" s="381"/>
      <c r="L494" s="381"/>
      <c r="M494" s="381"/>
      <c r="N494" s="381"/>
      <c r="O494" s="381"/>
      <c r="P494" s="381"/>
      <c r="Q494" s="381"/>
      <c r="R494" s="381"/>
      <c r="S494" s="381"/>
      <c r="T494" s="381"/>
      <c r="U494" s="381"/>
      <c r="V494" s="381"/>
      <c r="W494" s="381"/>
      <c r="X494" s="381"/>
      <c r="Y494" s="381"/>
      <c r="Z494" s="381"/>
      <c r="AA494" s="381"/>
      <c r="AB494" s="381"/>
    </row>
    <row r="495">
      <c r="A495" s="381"/>
      <c r="B495" s="381"/>
      <c r="C495" s="381"/>
      <c r="D495" s="381"/>
      <c r="E495" s="381"/>
      <c r="F495" s="381"/>
      <c r="G495" s="381"/>
      <c r="H495" s="381"/>
      <c r="I495" s="381"/>
      <c r="J495" s="381"/>
      <c r="K495" s="381"/>
      <c r="L495" s="381"/>
      <c r="M495" s="381"/>
      <c r="N495" s="381"/>
      <c r="O495" s="381"/>
      <c r="P495" s="381"/>
      <c r="Q495" s="381"/>
      <c r="R495" s="381"/>
      <c r="S495" s="381"/>
      <c r="T495" s="381"/>
      <c r="U495" s="381"/>
      <c r="V495" s="381"/>
      <c r="W495" s="381"/>
      <c r="X495" s="381"/>
      <c r="Y495" s="381"/>
      <c r="Z495" s="381"/>
      <c r="AA495" s="381"/>
      <c r="AB495" s="381"/>
    </row>
    <row r="496">
      <c r="A496" s="381"/>
      <c r="B496" s="381"/>
      <c r="C496" s="381"/>
      <c r="D496" s="381"/>
      <c r="E496" s="381"/>
      <c r="F496" s="381"/>
      <c r="G496" s="381"/>
      <c r="H496" s="381"/>
      <c r="I496" s="381"/>
      <c r="J496" s="381"/>
      <c r="K496" s="381"/>
      <c r="L496" s="381"/>
      <c r="M496" s="381"/>
      <c r="N496" s="381"/>
      <c r="O496" s="381"/>
      <c r="P496" s="381"/>
      <c r="Q496" s="381"/>
      <c r="R496" s="381"/>
      <c r="S496" s="381"/>
      <c r="T496" s="381"/>
      <c r="U496" s="381"/>
      <c r="V496" s="381"/>
      <c r="W496" s="381"/>
      <c r="X496" s="381"/>
      <c r="Y496" s="381"/>
      <c r="Z496" s="381"/>
      <c r="AA496" s="381"/>
      <c r="AB496" s="381"/>
    </row>
    <row r="497">
      <c r="A497" s="381"/>
      <c r="B497" s="381"/>
      <c r="C497" s="381"/>
      <c r="D497" s="381"/>
      <c r="E497" s="381"/>
      <c r="F497" s="381"/>
      <c r="G497" s="381"/>
      <c r="H497" s="381"/>
      <c r="I497" s="381"/>
      <c r="J497" s="381"/>
      <c r="K497" s="381"/>
      <c r="L497" s="381"/>
      <c r="M497" s="381"/>
      <c r="N497" s="381"/>
      <c r="O497" s="381"/>
      <c r="P497" s="381"/>
      <c r="Q497" s="381"/>
      <c r="R497" s="381"/>
      <c r="S497" s="381"/>
      <c r="T497" s="381"/>
      <c r="U497" s="381"/>
      <c r="V497" s="381"/>
      <c r="W497" s="381"/>
      <c r="X497" s="381"/>
      <c r="Y497" s="381"/>
      <c r="Z497" s="381"/>
      <c r="AA497" s="381"/>
      <c r="AB497" s="381"/>
    </row>
    <row r="498">
      <c r="A498" s="381"/>
      <c r="B498" s="381"/>
      <c r="C498" s="381"/>
      <c r="D498" s="381"/>
      <c r="E498" s="381"/>
      <c r="F498" s="381"/>
      <c r="G498" s="381"/>
      <c r="H498" s="381"/>
      <c r="I498" s="381"/>
      <c r="J498" s="381"/>
      <c r="K498" s="381"/>
      <c r="L498" s="381"/>
      <c r="M498" s="381"/>
      <c r="N498" s="381"/>
      <c r="O498" s="381"/>
      <c r="P498" s="381"/>
      <c r="Q498" s="381"/>
      <c r="R498" s="381"/>
      <c r="S498" s="381"/>
      <c r="T498" s="381"/>
      <c r="U498" s="381"/>
      <c r="V498" s="381"/>
      <c r="W498" s="381"/>
      <c r="X498" s="381"/>
      <c r="Y498" s="381"/>
      <c r="Z498" s="381"/>
      <c r="AA498" s="381"/>
      <c r="AB498" s="381"/>
    </row>
    <row r="499">
      <c r="A499" s="381"/>
      <c r="B499" s="381"/>
      <c r="C499" s="381"/>
      <c r="D499" s="381"/>
      <c r="E499" s="381"/>
      <c r="F499" s="381"/>
      <c r="G499" s="381"/>
      <c r="H499" s="381"/>
      <c r="I499" s="381"/>
      <c r="J499" s="381"/>
      <c r="K499" s="381"/>
      <c r="L499" s="381"/>
      <c r="M499" s="381"/>
      <c r="N499" s="381"/>
      <c r="O499" s="381"/>
      <c r="P499" s="381"/>
      <c r="Q499" s="381"/>
      <c r="R499" s="381"/>
      <c r="S499" s="381"/>
      <c r="T499" s="381"/>
      <c r="U499" s="381"/>
      <c r="V499" s="381"/>
      <c r="W499" s="381"/>
      <c r="X499" s="381"/>
      <c r="Y499" s="381"/>
      <c r="Z499" s="381"/>
      <c r="AA499" s="381"/>
      <c r="AB499" s="381"/>
    </row>
    <row r="500">
      <c r="A500" s="381"/>
      <c r="B500" s="381"/>
      <c r="C500" s="381"/>
      <c r="D500" s="381"/>
      <c r="E500" s="381"/>
      <c r="F500" s="381"/>
      <c r="G500" s="381"/>
      <c r="H500" s="381"/>
      <c r="I500" s="381"/>
      <c r="J500" s="381"/>
      <c r="K500" s="381"/>
      <c r="L500" s="381"/>
      <c r="M500" s="381"/>
      <c r="N500" s="381"/>
      <c r="O500" s="381"/>
      <c r="P500" s="381"/>
      <c r="Q500" s="381"/>
      <c r="R500" s="381"/>
      <c r="S500" s="381"/>
      <c r="T500" s="381"/>
      <c r="U500" s="381"/>
      <c r="V500" s="381"/>
      <c r="W500" s="381"/>
      <c r="X500" s="381"/>
      <c r="Y500" s="381"/>
      <c r="Z500" s="381"/>
      <c r="AA500" s="381"/>
      <c r="AB500" s="381"/>
    </row>
    <row r="501">
      <c r="A501" s="381"/>
      <c r="B501" s="381"/>
      <c r="C501" s="381"/>
      <c r="D501" s="381"/>
      <c r="E501" s="381"/>
      <c r="F501" s="381"/>
      <c r="G501" s="381"/>
      <c r="H501" s="381"/>
      <c r="I501" s="381"/>
      <c r="J501" s="381"/>
      <c r="K501" s="381"/>
      <c r="L501" s="381"/>
      <c r="M501" s="381"/>
      <c r="N501" s="381"/>
      <c r="O501" s="381"/>
      <c r="P501" s="381"/>
      <c r="Q501" s="381"/>
      <c r="R501" s="381"/>
      <c r="S501" s="381"/>
      <c r="T501" s="381"/>
      <c r="U501" s="381"/>
      <c r="V501" s="381"/>
      <c r="W501" s="381"/>
      <c r="X501" s="381"/>
      <c r="Y501" s="381"/>
      <c r="Z501" s="381"/>
      <c r="AA501" s="381"/>
      <c r="AB501" s="381"/>
    </row>
    <row r="502">
      <c r="A502" s="381"/>
      <c r="B502" s="381"/>
      <c r="C502" s="381"/>
      <c r="D502" s="381"/>
      <c r="E502" s="381"/>
      <c r="F502" s="381"/>
      <c r="G502" s="381"/>
      <c r="H502" s="381"/>
      <c r="I502" s="381"/>
      <c r="J502" s="381"/>
      <c r="K502" s="381"/>
      <c r="L502" s="381"/>
      <c r="M502" s="381"/>
      <c r="N502" s="381"/>
      <c r="O502" s="381"/>
      <c r="P502" s="381"/>
      <c r="Q502" s="381"/>
      <c r="R502" s="381"/>
      <c r="S502" s="381"/>
      <c r="T502" s="381"/>
      <c r="U502" s="381"/>
      <c r="V502" s="381"/>
      <c r="W502" s="381"/>
      <c r="X502" s="381"/>
      <c r="Y502" s="381"/>
      <c r="Z502" s="381"/>
      <c r="AA502" s="381"/>
      <c r="AB502" s="381"/>
    </row>
    <row r="503">
      <c r="A503" s="381"/>
      <c r="B503" s="381"/>
      <c r="C503" s="381"/>
      <c r="D503" s="381"/>
      <c r="E503" s="381"/>
      <c r="F503" s="381"/>
      <c r="G503" s="381"/>
      <c r="H503" s="381"/>
      <c r="I503" s="381"/>
      <c r="J503" s="381"/>
      <c r="K503" s="381"/>
      <c r="L503" s="381"/>
      <c r="M503" s="381"/>
      <c r="N503" s="381"/>
      <c r="O503" s="381"/>
      <c r="P503" s="381"/>
      <c r="Q503" s="381"/>
      <c r="R503" s="381"/>
      <c r="S503" s="381"/>
      <c r="T503" s="381"/>
      <c r="U503" s="381"/>
      <c r="V503" s="381"/>
      <c r="W503" s="381"/>
      <c r="X503" s="381"/>
      <c r="Y503" s="381"/>
      <c r="Z503" s="381"/>
      <c r="AA503" s="381"/>
      <c r="AB503" s="381"/>
    </row>
    <row r="504">
      <c r="A504" s="381"/>
      <c r="B504" s="381"/>
      <c r="C504" s="381"/>
      <c r="D504" s="381"/>
      <c r="E504" s="381"/>
      <c r="F504" s="381"/>
      <c r="G504" s="381"/>
      <c r="H504" s="381"/>
      <c r="I504" s="381"/>
      <c r="J504" s="381"/>
      <c r="K504" s="381"/>
      <c r="L504" s="381"/>
      <c r="M504" s="381"/>
      <c r="N504" s="381"/>
      <c r="O504" s="381"/>
      <c r="P504" s="381"/>
      <c r="Q504" s="381"/>
      <c r="R504" s="381"/>
      <c r="S504" s="381"/>
      <c r="T504" s="381"/>
      <c r="U504" s="381"/>
      <c r="V504" s="381"/>
      <c r="W504" s="381"/>
      <c r="X504" s="381"/>
      <c r="Y504" s="381"/>
      <c r="Z504" s="381"/>
      <c r="AA504" s="381"/>
      <c r="AB504" s="381"/>
    </row>
    <row r="505">
      <c r="A505" s="381"/>
      <c r="B505" s="381"/>
      <c r="C505" s="381"/>
      <c r="D505" s="381"/>
      <c r="E505" s="381"/>
      <c r="F505" s="381"/>
      <c r="G505" s="381"/>
      <c r="H505" s="381"/>
      <c r="I505" s="381"/>
      <c r="J505" s="381"/>
      <c r="K505" s="381"/>
      <c r="L505" s="381"/>
      <c r="M505" s="381"/>
      <c r="N505" s="381"/>
      <c r="O505" s="381"/>
      <c r="P505" s="381"/>
      <c r="Q505" s="381"/>
      <c r="R505" s="381"/>
      <c r="S505" s="381"/>
      <c r="T505" s="381"/>
      <c r="U505" s="381"/>
      <c r="V505" s="381"/>
      <c r="W505" s="381"/>
      <c r="X505" s="381"/>
      <c r="Y505" s="381"/>
      <c r="Z505" s="381"/>
      <c r="AA505" s="381"/>
      <c r="AB505" s="381"/>
    </row>
    <row r="506">
      <c r="A506" s="381"/>
      <c r="B506" s="381"/>
      <c r="C506" s="381"/>
      <c r="D506" s="381"/>
      <c r="E506" s="381"/>
      <c r="F506" s="381"/>
      <c r="G506" s="381"/>
      <c r="H506" s="381"/>
      <c r="I506" s="381"/>
      <c r="J506" s="381"/>
      <c r="K506" s="381"/>
      <c r="L506" s="381"/>
      <c r="M506" s="381"/>
      <c r="N506" s="381"/>
      <c r="O506" s="381"/>
      <c r="P506" s="381"/>
      <c r="Q506" s="381"/>
      <c r="R506" s="381"/>
      <c r="S506" s="381"/>
      <c r="T506" s="381"/>
      <c r="U506" s="381"/>
      <c r="V506" s="381"/>
      <c r="W506" s="381"/>
      <c r="X506" s="381"/>
      <c r="Y506" s="381"/>
      <c r="Z506" s="381"/>
      <c r="AA506" s="381"/>
      <c r="AB506" s="381"/>
    </row>
    <row r="507">
      <c r="A507" s="381"/>
      <c r="B507" s="381"/>
      <c r="C507" s="381"/>
      <c r="D507" s="381"/>
      <c r="E507" s="381"/>
      <c r="F507" s="381"/>
      <c r="G507" s="381"/>
      <c r="H507" s="381"/>
      <c r="I507" s="381"/>
      <c r="J507" s="381"/>
      <c r="K507" s="381"/>
      <c r="L507" s="381"/>
      <c r="M507" s="381"/>
      <c r="N507" s="381"/>
      <c r="O507" s="381"/>
      <c r="P507" s="381"/>
      <c r="Q507" s="381"/>
      <c r="R507" s="381"/>
      <c r="S507" s="381"/>
      <c r="T507" s="381"/>
      <c r="U507" s="381"/>
      <c r="V507" s="381"/>
      <c r="W507" s="381"/>
      <c r="X507" s="381"/>
      <c r="Y507" s="381"/>
      <c r="Z507" s="381"/>
      <c r="AA507" s="381"/>
      <c r="AB507" s="381"/>
    </row>
    <row r="508">
      <c r="A508" s="381"/>
      <c r="B508" s="381"/>
      <c r="C508" s="381"/>
      <c r="D508" s="381"/>
      <c r="E508" s="381"/>
      <c r="F508" s="381"/>
      <c r="G508" s="381"/>
      <c r="H508" s="381"/>
      <c r="I508" s="381"/>
      <c r="J508" s="381"/>
      <c r="K508" s="381"/>
      <c r="L508" s="381"/>
      <c r="M508" s="381"/>
      <c r="N508" s="381"/>
      <c r="O508" s="381"/>
      <c r="P508" s="381"/>
      <c r="Q508" s="381"/>
      <c r="R508" s="381"/>
      <c r="S508" s="381"/>
      <c r="T508" s="381"/>
      <c r="U508" s="381"/>
      <c r="V508" s="381"/>
      <c r="W508" s="381"/>
      <c r="X508" s="381"/>
      <c r="Y508" s="381"/>
      <c r="Z508" s="381"/>
      <c r="AA508" s="381"/>
      <c r="AB508" s="381"/>
    </row>
    <row r="509">
      <c r="A509" s="381"/>
      <c r="B509" s="381"/>
      <c r="C509" s="381"/>
      <c r="D509" s="381"/>
      <c r="E509" s="381"/>
      <c r="F509" s="381"/>
      <c r="G509" s="381"/>
      <c r="H509" s="381"/>
      <c r="I509" s="381"/>
      <c r="J509" s="381"/>
      <c r="K509" s="381"/>
      <c r="L509" s="381"/>
      <c r="M509" s="381"/>
      <c r="N509" s="381"/>
      <c r="O509" s="381"/>
      <c r="P509" s="381"/>
      <c r="Q509" s="381"/>
      <c r="R509" s="381"/>
      <c r="S509" s="381"/>
      <c r="T509" s="381"/>
      <c r="U509" s="381"/>
      <c r="V509" s="381"/>
      <c r="W509" s="381"/>
      <c r="X509" s="381"/>
      <c r="Y509" s="381"/>
      <c r="Z509" s="381"/>
      <c r="AA509" s="381"/>
      <c r="AB509" s="381"/>
    </row>
    <row r="510">
      <c r="A510" s="381"/>
      <c r="B510" s="381"/>
      <c r="C510" s="381"/>
      <c r="D510" s="381"/>
      <c r="E510" s="381"/>
      <c r="F510" s="381"/>
      <c r="G510" s="381"/>
      <c r="H510" s="381"/>
      <c r="I510" s="381"/>
      <c r="J510" s="381"/>
      <c r="K510" s="381"/>
      <c r="L510" s="381"/>
      <c r="M510" s="381"/>
      <c r="N510" s="381"/>
      <c r="O510" s="381"/>
      <c r="P510" s="381"/>
      <c r="Q510" s="381"/>
      <c r="R510" s="381"/>
      <c r="S510" s="381"/>
      <c r="T510" s="381"/>
      <c r="U510" s="381"/>
      <c r="V510" s="381"/>
      <c r="W510" s="381"/>
      <c r="X510" s="381"/>
      <c r="Y510" s="381"/>
      <c r="Z510" s="381"/>
      <c r="AA510" s="381"/>
      <c r="AB510" s="381"/>
    </row>
    <row r="511">
      <c r="A511" s="381"/>
      <c r="B511" s="381"/>
      <c r="C511" s="381"/>
      <c r="D511" s="381"/>
      <c r="E511" s="381"/>
      <c r="F511" s="381"/>
      <c r="G511" s="381"/>
      <c r="H511" s="381"/>
      <c r="I511" s="381"/>
      <c r="J511" s="381"/>
      <c r="K511" s="381"/>
      <c r="L511" s="381"/>
      <c r="M511" s="381"/>
      <c r="N511" s="381"/>
      <c r="O511" s="381"/>
      <c r="P511" s="381"/>
      <c r="Q511" s="381"/>
      <c r="R511" s="381"/>
      <c r="S511" s="381"/>
      <c r="T511" s="381"/>
      <c r="U511" s="381"/>
      <c r="V511" s="381"/>
      <c r="W511" s="381"/>
      <c r="X511" s="381"/>
      <c r="Y511" s="381"/>
      <c r="Z511" s="381"/>
      <c r="AA511" s="381"/>
      <c r="AB511" s="381"/>
    </row>
    <row r="512">
      <c r="A512" s="381"/>
      <c r="B512" s="381"/>
      <c r="C512" s="381"/>
      <c r="D512" s="381"/>
      <c r="E512" s="381"/>
      <c r="F512" s="381"/>
      <c r="G512" s="381"/>
      <c r="H512" s="381"/>
      <c r="I512" s="381"/>
      <c r="J512" s="381"/>
      <c r="K512" s="381"/>
      <c r="L512" s="381"/>
      <c r="M512" s="381"/>
      <c r="N512" s="381"/>
      <c r="O512" s="381"/>
      <c r="P512" s="381"/>
      <c r="Q512" s="381"/>
      <c r="R512" s="381"/>
      <c r="S512" s="381"/>
      <c r="T512" s="381"/>
      <c r="U512" s="381"/>
      <c r="V512" s="381"/>
      <c r="W512" s="381"/>
      <c r="X512" s="381"/>
      <c r="Y512" s="381"/>
      <c r="Z512" s="381"/>
      <c r="AA512" s="381"/>
      <c r="AB512" s="381"/>
    </row>
    <row r="513">
      <c r="A513" s="381"/>
      <c r="B513" s="381"/>
      <c r="C513" s="381"/>
      <c r="D513" s="381"/>
      <c r="E513" s="381"/>
      <c r="F513" s="381"/>
      <c r="G513" s="381"/>
      <c r="H513" s="381"/>
      <c r="I513" s="381"/>
      <c r="J513" s="381"/>
      <c r="K513" s="381"/>
      <c r="L513" s="381"/>
      <c r="M513" s="381"/>
      <c r="N513" s="381"/>
      <c r="O513" s="381"/>
      <c r="P513" s="381"/>
      <c r="Q513" s="381"/>
      <c r="R513" s="381"/>
      <c r="S513" s="381"/>
      <c r="T513" s="381"/>
      <c r="U513" s="381"/>
      <c r="V513" s="381"/>
      <c r="W513" s="381"/>
      <c r="X513" s="381"/>
      <c r="Y513" s="381"/>
      <c r="Z513" s="381"/>
      <c r="AA513" s="381"/>
      <c r="AB513" s="381"/>
    </row>
    <row r="514">
      <c r="A514" s="381"/>
      <c r="B514" s="381"/>
      <c r="C514" s="381"/>
      <c r="D514" s="381"/>
      <c r="E514" s="381"/>
      <c r="F514" s="381"/>
      <c r="G514" s="381"/>
      <c r="H514" s="381"/>
      <c r="I514" s="381"/>
      <c r="J514" s="381"/>
      <c r="K514" s="381"/>
      <c r="L514" s="381"/>
      <c r="M514" s="381"/>
      <c r="N514" s="381"/>
      <c r="O514" s="381"/>
      <c r="P514" s="381"/>
      <c r="Q514" s="381"/>
      <c r="R514" s="381"/>
      <c r="S514" s="381"/>
      <c r="T514" s="381"/>
      <c r="U514" s="381"/>
      <c r="V514" s="381"/>
      <c r="W514" s="381"/>
      <c r="X514" s="381"/>
      <c r="Y514" s="381"/>
      <c r="Z514" s="381"/>
      <c r="AA514" s="381"/>
      <c r="AB514" s="381"/>
    </row>
    <row r="515">
      <c r="A515" s="381"/>
      <c r="B515" s="381"/>
      <c r="C515" s="381"/>
      <c r="D515" s="381"/>
      <c r="E515" s="381"/>
      <c r="F515" s="381"/>
      <c r="G515" s="381"/>
      <c r="H515" s="381"/>
      <c r="I515" s="381"/>
      <c r="J515" s="381"/>
      <c r="K515" s="381"/>
      <c r="L515" s="381"/>
      <c r="M515" s="381"/>
      <c r="N515" s="381"/>
      <c r="O515" s="381"/>
      <c r="P515" s="381"/>
      <c r="Q515" s="381"/>
      <c r="R515" s="381"/>
      <c r="S515" s="381"/>
      <c r="T515" s="381"/>
      <c r="U515" s="381"/>
      <c r="V515" s="381"/>
      <c r="W515" s="381"/>
      <c r="X515" s="381"/>
      <c r="Y515" s="381"/>
      <c r="Z515" s="381"/>
      <c r="AA515" s="381"/>
      <c r="AB515" s="381"/>
    </row>
    <row r="516">
      <c r="A516" s="381"/>
      <c r="B516" s="381"/>
      <c r="C516" s="381"/>
      <c r="D516" s="381"/>
      <c r="E516" s="381"/>
      <c r="F516" s="381"/>
      <c r="G516" s="381"/>
      <c r="H516" s="381"/>
      <c r="I516" s="381"/>
      <c r="J516" s="381"/>
      <c r="K516" s="381"/>
      <c r="L516" s="381"/>
      <c r="M516" s="381"/>
      <c r="N516" s="381"/>
      <c r="O516" s="381"/>
      <c r="P516" s="381"/>
      <c r="Q516" s="381"/>
      <c r="R516" s="381"/>
      <c r="S516" s="381"/>
      <c r="T516" s="381"/>
      <c r="U516" s="381"/>
      <c r="V516" s="381"/>
      <c r="W516" s="381"/>
      <c r="X516" s="381"/>
      <c r="Y516" s="381"/>
      <c r="Z516" s="381"/>
      <c r="AA516" s="381"/>
      <c r="AB516" s="381"/>
    </row>
    <row r="517">
      <c r="A517" s="381"/>
      <c r="B517" s="381"/>
      <c r="C517" s="381"/>
      <c r="D517" s="381"/>
      <c r="E517" s="381"/>
      <c r="F517" s="381"/>
      <c r="G517" s="381"/>
      <c r="H517" s="381"/>
      <c r="I517" s="381"/>
      <c r="J517" s="381"/>
      <c r="K517" s="381"/>
      <c r="L517" s="381"/>
      <c r="M517" s="381"/>
      <c r="N517" s="381"/>
      <c r="O517" s="381"/>
      <c r="P517" s="381"/>
      <c r="Q517" s="381"/>
      <c r="R517" s="381"/>
      <c r="S517" s="381"/>
      <c r="T517" s="381"/>
      <c r="U517" s="381"/>
      <c r="V517" s="381"/>
      <c r="W517" s="381"/>
      <c r="X517" s="381"/>
      <c r="Y517" s="381"/>
      <c r="Z517" s="381"/>
      <c r="AA517" s="381"/>
      <c r="AB517" s="381"/>
    </row>
    <row r="518">
      <c r="A518" s="381"/>
      <c r="B518" s="381"/>
      <c r="C518" s="381"/>
      <c r="D518" s="381"/>
      <c r="E518" s="381"/>
      <c r="F518" s="381"/>
      <c r="G518" s="381"/>
      <c r="H518" s="381"/>
      <c r="I518" s="381"/>
      <c r="J518" s="381"/>
      <c r="K518" s="381"/>
      <c r="L518" s="381"/>
      <c r="M518" s="381"/>
      <c r="N518" s="381"/>
      <c r="O518" s="381"/>
      <c r="P518" s="381"/>
      <c r="Q518" s="381"/>
      <c r="R518" s="381"/>
      <c r="S518" s="381"/>
      <c r="T518" s="381"/>
      <c r="U518" s="381"/>
      <c r="V518" s="381"/>
      <c r="W518" s="381"/>
      <c r="X518" s="381"/>
      <c r="Y518" s="381"/>
      <c r="Z518" s="381"/>
      <c r="AA518" s="381"/>
      <c r="AB518" s="381"/>
    </row>
    <row r="519">
      <c r="A519" s="381"/>
      <c r="B519" s="381"/>
      <c r="C519" s="381"/>
      <c r="D519" s="381"/>
      <c r="E519" s="381"/>
      <c r="F519" s="381"/>
      <c r="G519" s="381"/>
      <c r="H519" s="381"/>
      <c r="I519" s="381"/>
      <c r="J519" s="381"/>
      <c r="K519" s="381"/>
      <c r="L519" s="381"/>
      <c r="M519" s="381"/>
      <c r="N519" s="381"/>
      <c r="O519" s="381"/>
      <c r="P519" s="381"/>
      <c r="Q519" s="381"/>
      <c r="R519" s="381"/>
      <c r="S519" s="381"/>
      <c r="T519" s="381"/>
      <c r="U519" s="381"/>
      <c r="V519" s="381"/>
      <c r="W519" s="381"/>
      <c r="X519" s="381"/>
      <c r="Y519" s="381"/>
      <c r="Z519" s="381"/>
      <c r="AA519" s="381"/>
      <c r="AB519" s="381"/>
    </row>
    <row r="520">
      <c r="A520" s="381"/>
      <c r="B520" s="381"/>
      <c r="C520" s="381"/>
      <c r="D520" s="381"/>
      <c r="E520" s="381"/>
      <c r="F520" s="381"/>
      <c r="G520" s="381"/>
      <c r="H520" s="381"/>
      <c r="I520" s="381"/>
      <c r="J520" s="381"/>
      <c r="K520" s="381"/>
      <c r="L520" s="381"/>
      <c r="M520" s="381"/>
      <c r="N520" s="381"/>
      <c r="O520" s="381"/>
      <c r="P520" s="381"/>
      <c r="Q520" s="381"/>
      <c r="R520" s="381"/>
      <c r="S520" s="381"/>
      <c r="T520" s="381"/>
      <c r="U520" s="381"/>
      <c r="V520" s="381"/>
      <c r="W520" s="381"/>
      <c r="X520" s="381"/>
      <c r="Y520" s="381"/>
      <c r="Z520" s="381"/>
      <c r="AA520" s="381"/>
      <c r="AB520" s="381"/>
    </row>
    <row r="521">
      <c r="A521" s="381"/>
      <c r="B521" s="381"/>
      <c r="C521" s="381"/>
      <c r="D521" s="381"/>
      <c r="E521" s="381"/>
      <c r="F521" s="381"/>
      <c r="G521" s="381"/>
      <c r="H521" s="381"/>
      <c r="I521" s="381"/>
      <c r="J521" s="381"/>
      <c r="K521" s="381"/>
      <c r="L521" s="381"/>
      <c r="M521" s="381"/>
      <c r="N521" s="381"/>
      <c r="O521" s="381"/>
      <c r="P521" s="381"/>
      <c r="Q521" s="381"/>
      <c r="R521" s="381"/>
      <c r="S521" s="381"/>
      <c r="T521" s="381"/>
      <c r="U521" s="381"/>
      <c r="V521" s="381"/>
      <c r="W521" s="381"/>
      <c r="X521" s="381"/>
      <c r="Y521" s="381"/>
      <c r="Z521" s="381"/>
      <c r="AA521" s="381"/>
      <c r="AB521" s="381"/>
    </row>
    <row r="522">
      <c r="A522" s="381"/>
      <c r="B522" s="381"/>
      <c r="C522" s="381"/>
      <c r="D522" s="381"/>
      <c r="E522" s="381"/>
      <c r="F522" s="381"/>
      <c r="G522" s="381"/>
      <c r="H522" s="381"/>
      <c r="I522" s="381"/>
      <c r="J522" s="381"/>
      <c r="K522" s="381"/>
      <c r="L522" s="381"/>
      <c r="M522" s="381"/>
      <c r="N522" s="381"/>
      <c r="O522" s="381"/>
      <c r="P522" s="381"/>
      <c r="Q522" s="381"/>
      <c r="R522" s="381"/>
      <c r="S522" s="381"/>
      <c r="T522" s="381"/>
      <c r="U522" s="381"/>
      <c r="V522" s="381"/>
      <c r="W522" s="381"/>
      <c r="X522" s="381"/>
      <c r="Y522" s="381"/>
      <c r="Z522" s="381"/>
      <c r="AA522" s="381"/>
      <c r="AB522" s="381"/>
    </row>
    <row r="523">
      <c r="A523" s="381"/>
      <c r="B523" s="381"/>
      <c r="C523" s="381"/>
      <c r="D523" s="381"/>
      <c r="E523" s="381"/>
      <c r="F523" s="381"/>
      <c r="G523" s="381"/>
      <c r="H523" s="381"/>
      <c r="I523" s="381"/>
      <c r="J523" s="381"/>
      <c r="K523" s="381"/>
      <c r="L523" s="381"/>
      <c r="M523" s="381"/>
      <c r="N523" s="381"/>
      <c r="O523" s="381"/>
      <c r="P523" s="381"/>
      <c r="Q523" s="381"/>
      <c r="R523" s="381"/>
      <c r="S523" s="381"/>
      <c r="T523" s="381"/>
      <c r="U523" s="381"/>
      <c r="V523" s="381"/>
      <c r="W523" s="381"/>
      <c r="X523" s="381"/>
      <c r="Y523" s="381"/>
      <c r="Z523" s="381"/>
      <c r="AA523" s="381"/>
      <c r="AB523" s="381"/>
    </row>
    <row r="524">
      <c r="A524" s="381"/>
      <c r="B524" s="381"/>
      <c r="C524" s="381"/>
      <c r="D524" s="381"/>
      <c r="E524" s="381"/>
      <c r="F524" s="381"/>
      <c r="G524" s="381"/>
      <c r="H524" s="381"/>
      <c r="I524" s="381"/>
      <c r="J524" s="381"/>
      <c r="K524" s="381"/>
      <c r="L524" s="381"/>
      <c r="M524" s="381"/>
      <c r="N524" s="381"/>
      <c r="O524" s="381"/>
      <c r="P524" s="381"/>
      <c r="Q524" s="381"/>
      <c r="R524" s="381"/>
      <c r="S524" s="381"/>
      <c r="T524" s="381"/>
      <c r="U524" s="381"/>
      <c r="V524" s="381"/>
      <c r="W524" s="381"/>
      <c r="X524" s="381"/>
      <c r="Y524" s="381"/>
      <c r="Z524" s="381"/>
      <c r="AA524" s="381"/>
      <c r="AB524" s="381"/>
    </row>
    <row r="525">
      <c r="A525" s="381"/>
      <c r="B525" s="381"/>
      <c r="C525" s="381"/>
      <c r="D525" s="381"/>
      <c r="E525" s="381"/>
      <c r="F525" s="381"/>
      <c r="G525" s="381"/>
      <c r="H525" s="381"/>
      <c r="I525" s="381"/>
      <c r="J525" s="381"/>
      <c r="K525" s="381"/>
      <c r="L525" s="381"/>
      <c r="M525" s="381"/>
      <c r="N525" s="381"/>
      <c r="O525" s="381"/>
      <c r="P525" s="381"/>
      <c r="Q525" s="381"/>
      <c r="R525" s="381"/>
      <c r="S525" s="381"/>
      <c r="T525" s="381"/>
      <c r="U525" s="381"/>
      <c r="V525" s="381"/>
      <c r="W525" s="381"/>
      <c r="X525" s="381"/>
      <c r="Y525" s="381"/>
      <c r="Z525" s="381"/>
      <c r="AA525" s="381"/>
      <c r="AB525" s="381"/>
    </row>
    <row r="526">
      <c r="A526" s="381"/>
      <c r="B526" s="381"/>
      <c r="C526" s="381"/>
      <c r="D526" s="381"/>
      <c r="E526" s="381"/>
      <c r="F526" s="381"/>
      <c r="G526" s="381"/>
      <c r="H526" s="381"/>
      <c r="I526" s="381"/>
      <c r="J526" s="381"/>
      <c r="K526" s="381"/>
      <c r="L526" s="381"/>
      <c r="M526" s="381"/>
      <c r="N526" s="381"/>
      <c r="O526" s="381"/>
      <c r="P526" s="381"/>
      <c r="Q526" s="381"/>
      <c r="R526" s="381"/>
      <c r="S526" s="381"/>
      <c r="T526" s="381"/>
      <c r="U526" s="381"/>
      <c r="V526" s="381"/>
      <c r="W526" s="381"/>
      <c r="X526" s="381"/>
      <c r="Y526" s="381"/>
      <c r="Z526" s="381"/>
      <c r="AA526" s="381"/>
      <c r="AB526" s="381"/>
    </row>
    <row r="527">
      <c r="A527" s="381"/>
      <c r="B527" s="381"/>
      <c r="C527" s="381"/>
      <c r="D527" s="381"/>
      <c r="E527" s="381"/>
      <c r="F527" s="381"/>
      <c r="G527" s="381"/>
      <c r="H527" s="381"/>
      <c r="I527" s="381"/>
      <c r="J527" s="381"/>
      <c r="K527" s="381"/>
      <c r="L527" s="381"/>
      <c r="M527" s="381"/>
      <c r="N527" s="381"/>
      <c r="O527" s="381"/>
      <c r="P527" s="381"/>
      <c r="Q527" s="381"/>
      <c r="R527" s="381"/>
      <c r="S527" s="381"/>
      <c r="T527" s="381"/>
      <c r="U527" s="381"/>
      <c r="V527" s="381"/>
      <c r="W527" s="381"/>
      <c r="X527" s="381"/>
      <c r="Y527" s="381"/>
      <c r="Z527" s="381"/>
      <c r="AA527" s="381"/>
      <c r="AB527" s="381"/>
    </row>
    <row r="528">
      <c r="A528" s="381"/>
      <c r="B528" s="381"/>
      <c r="C528" s="381"/>
      <c r="D528" s="381"/>
      <c r="E528" s="381"/>
      <c r="F528" s="381"/>
      <c r="G528" s="381"/>
      <c r="H528" s="381"/>
      <c r="I528" s="381"/>
      <c r="J528" s="381"/>
      <c r="K528" s="381"/>
      <c r="L528" s="381"/>
      <c r="M528" s="381"/>
      <c r="N528" s="381"/>
      <c r="O528" s="381"/>
      <c r="P528" s="381"/>
      <c r="Q528" s="381"/>
      <c r="R528" s="381"/>
      <c r="S528" s="381"/>
      <c r="T528" s="381"/>
      <c r="U528" s="381"/>
      <c r="V528" s="381"/>
      <c r="W528" s="381"/>
      <c r="X528" s="381"/>
      <c r="Y528" s="381"/>
      <c r="Z528" s="381"/>
      <c r="AA528" s="381"/>
      <c r="AB528" s="381"/>
    </row>
    <row r="529">
      <c r="A529" s="381"/>
      <c r="B529" s="381"/>
      <c r="C529" s="381"/>
      <c r="D529" s="381"/>
      <c r="E529" s="381"/>
      <c r="F529" s="381"/>
      <c r="G529" s="381"/>
      <c r="H529" s="381"/>
      <c r="I529" s="381"/>
      <c r="J529" s="381"/>
      <c r="K529" s="381"/>
      <c r="L529" s="381"/>
      <c r="M529" s="381"/>
      <c r="N529" s="381"/>
      <c r="O529" s="381"/>
      <c r="P529" s="381"/>
      <c r="Q529" s="381"/>
      <c r="R529" s="381"/>
      <c r="S529" s="381"/>
      <c r="T529" s="381"/>
      <c r="U529" s="381"/>
      <c r="V529" s="381"/>
      <c r="W529" s="381"/>
      <c r="X529" s="381"/>
      <c r="Y529" s="381"/>
      <c r="Z529" s="381"/>
      <c r="AA529" s="381"/>
      <c r="AB529" s="381"/>
    </row>
    <row r="530">
      <c r="A530" s="381"/>
      <c r="B530" s="381"/>
      <c r="C530" s="381"/>
      <c r="D530" s="381"/>
      <c r="E530" s="381"/>
      <c r="F530" s="381"/>
      <c r="G530" s="381"/>
      <c r="H530" s="381"/>
      <c r="I530" s="381"/>
      <c r="J530" s="381"/>
      <c r="K530" s="381"/>
      <c r="L530" s="381"/>
      <c r="M530" s="381"/>
      <c r="N530" s="381"/>
      <c r="O530" s="381"/>
      <c r="P530" s="381"/>
      <c r="Q530" s="381"/>
      <c r="R530" s="381"/>
      <c r="S530" s="381"/>
      <c r="T530" s="381"/>
      <c r="U530" s="381"/>
      <c r="V530" s="381"/>
      <c r="W530" s="381"/>
      <c r="X530" s="381"/>
      <c r="Y530" s="381"/>
      <c r="Z530" s="381"/>
      <c r="AA530" s="381"/>
      <c r="AB530" s="381"/>
    </row>
    <row r="531">
      <c r="A531" s="381"/>
      <c r="B531" s="381"/>
      <c r="C531" s="381"/>
      <c r="D531" s="381"/>
      <c r="E531" s="381"/>
      <c r="F531" s="381"/>
      <c r="G531" s="381"/>
      <c r="H531" s="381"/>
      <c r="I531" s="381"/>
      <c r="J531" s="381"/>
      <c r="K531" s="381"/>
      <c r="L531" s="381"/>
      <c r="M531" s="381"/>
      <c r="N531" s="381"/>
      <c r="O531" s="381"/>
      <c r="P531" s="381"/>
      <c r="Q531" s="381"/>
      <c r="R531" s="381"/>
      <c r="S531" s="381"/>
      <c r="T531" s="381"/>
      <c r="U531" s="381"/>
      <c r="V531" s="381"/>
      <c r="W531" s="381"/>
      <c r="X531" s="381"/>
      <c r="Y531" s="381"/>
      <c r="Z531" s="381"/>
      <c r="AA531" s="381"/>
      <c r="AB531" s="381"/>
    </row>
    <row r="532">
      <c r="A532" s="381"/>
      <c r="B532" s="381"/>
      <c r="C532" s="381"/>
      <c r="D532" s="381"/>
      <c r="E532" s="381"/>
      <c r="F532" s="381"/>
      <c r="G532" s="381"/>
      <c r="H532" s="381"/>
      <c r="I532" s="381"/>
      <c r="J532" s="381"/>
      <c r="K532" s="381"/>
      <c r="L532" s="381"/>
      <c r="M532" s="381"/>
      <c r="N532" s="381"/>
      <c r="O532" s="381"/>
      <c r="P532" s="381"/>
      <c r="Q532" s="381"/>
      <c r="R532" s="381"/>
      <c r="S532" s="381"/>
      <c r="T532" s="381"/>
      <c r="U532" s="381"/>
      <c r="V532" s="381"/>
      <c r="W532" s="381"/>
      <c r="X532" s="381"/>
      <c r="Y532" s="381"/>
      <c r="Z532" s="381"/>
      <c r="AA532" s="381"/>
      <c r="AB532" s="381"/>
    </row>
    <row r="533">
      <c r="A533" s="381"/>
      <c r="B533" s="381"/>
      <c r="C533" s="381"/>
      <c r="D533" s="381"/>
      <c r="E533" s="381"/>
      <c r="F533" s="381"/>
      <c r="G533" s="381"/>
      <c r="H533" s="381"/>
      <c r="I533" s="381"/>
      <c r="J533" s="381"/>
      <c r="K533" s="381"/>
      <c r="L533" s="381"/>
      <c r="M533" s="381"/>
      <c r="N533" s="381"/>
      <c r="O533" s="381"/>
      <c r="P533" s="381"/>
      <c r="Q533" s="381"/>
      <c r="R533" s="381"/>
      <c r="S533" s="381"/>
      <c r="T533" s="381"/>
      <c r="U533" s="381"/>
      <c r="V533" s="381"/>
      <c r="W533" s="381"/>
      <c r="X533" s="381"/>
      <c r="Y533" s="381"/>
      <c r="Z533" s="381"/>
      <c r="AA533" s="381"/>
      <c r="AB533" s="381"/>
    </row>
    <row r="534">
      <c r="A534" s="381"/>
      <c r="B534" s="381"/>
      <c r="C534" s="381"/>
      <c r="D534" s="381"/>
      <c r="E534" s="381"/>
      <c r="F534" s="381"/>
      <c r="G534" s="381"/>
      <c r="H534" s="381"/>
      <c r="I534" s="381"/>
      <c r="J534" s="381"/>
      <c r="K534" s="381"/>
      <c r="L534" s="381"/>
      <c r="M534" s="381"/>
      <c r="N534" s="381"/>
      <c r="O534" s="381"/>
      <c r="P534" s="381"/>
      <c r="Q534" s="381"/>
      <c r="R534" s="381"/>
      <c r="S534" s="381"/>
      <c r="T534" s="381"/>
      <c r="U534" s="381"/>
      <c r="V534" s="381"/>
      <c r="W534" s="381"/>
      <c r="X534" s="381"/>
      <c r="Y534" s="381"/>
      <c r="Z534" s="381"/>
      <c r="AA534" s="381"/>
      <c r="AB534" s="381"/>
    </row>
    <row r="535">
      <c r="A535" s="381"/>
      <c r="B535" s="381"/>
      <c r="C535" s="381"/>
      <c r="D535" s="381"/>
      <c r="E535" s="381"/>
      <c r="F535" s="381"/>
      <c r="G535" s="381"/>
      <c r="H535" s="381"/>
      <c r="I535" s="381"/>
      <c r="J535" s="381"/>
      <c r="K535" s="381"/>
      <c r="L535" s="381"/>
      <c r="M535" s="381"/>
      <c r="N535" s="381"/>
      <c r="O535" s="381"/>
      <c r="P535" s="381"/>
      <c r="Q535" s="381"/>
      <c r="R535" s="381"/>
      <c r="S535" s="381"/>
      <c r="T535" s="381"/>
      <c r="U535" s="381"/>
      <c r="V535" s="381"/>
      <c r="W535" s="381"/>
      <c r="X535" s="381"/>
      <c r="Y535" s="381"/>
      <c r="Z535" s="381"/>
      <c r="AA535" s="381"/>
      <c r="AB535" s="381"/>
    </row>
    <row r="536">
      <c r="A536" s="381"/>
      <c r="B536" s="381"/>
      <c r="C536" s="381"/>
      <c r="D536" s="381"/>
      <c r="E536" s="381"/>
      <c r="F536" s="381"/>
      <c r="G536" s="381"/>
      <c r="H536" s="381"/>
      <c r="I536" s="381"/>
      <c r="J536" s="381"/>
      <c r="K536" s="381"/>
      <c r="L536" s="381"/>
      <c r="M536" s="381"/>
      <c r="N536" s="381"/>
      <c r="O536" s="381"/>
      <c r="P536" s="381"/>
      <c r="Q536" s="381"/>
      <c r="R536" s="381"/>
      <c r="S536" s="381"/>
      <c r="T536" s="381"/>
      <c r="U536" s="381"/>
      <c r="V536" s="381"/>
      <c r="W536" s="381"/>
      <c r="X536" s="381"/>
      <c r="Y536" s="381"/>
      <c r="Z536" s="381"/>
      <c r="AA536" s="381"/>
      <c r="AB536" s="381"/>
    </row>
    <row r="537">
      <c r="A537" s="381"/>
      <c r="B537" s="381"/>
      <c r="C537" s="381"/>
      <c r="D537" s="381"/>
      <c r="E537" s="381"/>
      <c r="F537" s="381"/>
      <c r="G537" s="381"/>
      <c r="H537" s="381"/>
      <c r="I537" s="381"/>
      <c r="J537" s="381"/>
      <c r="K537" s="381"/>
      <c r="L537" s="381"/>
      <c r="M537" s="381"/>
      <c r="N537" s="381"/>
      <c r="O537" s="381"/>
      <c r="P537" s="381"/>
      <c r="Q537" s="381"/>
      <c r="R537" s="381"/>
      <c r="S537" s="381"/>
      <c r="T537" s="381"/>
      <c r="U537" s="381"/>
      <c r="V537" s="381"/>
      <c r="W537" s="381"/>
      <c r="X537" s="381"/>
      <c r="Y537" s="381"/>
      <c r="Z537" s="381"/>
      <c r="AA537" s="381"/>
      <c r="AB537" s="381"/>
    </row>
    <row r="538">
      <c r="A538" s="381"/>
      <c r="B538" s="381"/>
      <c r="C538" s="381"/>
      <c r="D538" s="381"/>
      <c r="E538" s="381"/>
      <c r="F538" s="381"/>
      <c r="G538" s="381"/>
      <c r="H538" s="381"/>
      <c r="I538" s="381"/>
      <c r="J538" s="381"/>
      <c r="K538" s="381"/>
      <c r="L538" s="381"/>
      <c r="M538" s="381"/>
      <c r="N538" s="381"/>
      <c r="O538" s="381"/>
      <c r="P538" s="381"/>
      <c r="Q538" s="381"/>
      <c r="R538" s="381"/>
      <c r="S538" s="381"/>
      <c r="T538" s="381"/>
      <c r="U538" s="381"/>
      <c r="V538" s="381"/>
      <c r="W538" s="381"/>
      <c r="X538" s="381"/>
      <c r="Y538" s="381"/>
      <c r="Z538" s="381"/>
      <c r="AA538" s="381"/>
      <c r="AB538" s="381"/>
    </row>
    <row r="539">
      <c r="A539" s="381"/>
      <c r="B539" s="381"/>
      <c r="C539" s="381"/>
      <c r="D539" s="381"/>
      <c r="E539" s="381"/>
      <c r="F539" s="381"/>
      <c r="G539" s="381"/>
      <c r="H539" s="381"/>
      <c r="I539" s="381"/>
      <c r="J539" s="381"/>
      <c r="K539" s="381"/>
      <c r="L539" s="381"/>
      <c r="M539" s="381"/>
      <c r="N539" s="381"/>
      <c r="O539" s="381"/>
      <c r="P539" s="381"/>
      <c r="Q539" s="381"/>
      <c r="R539" s="381"/>
      <c r="S539" s="381"/>
      <c r="T539" s="381"/>
      <c r="U539" s="381"/>
      <c r="V539" s="381"/>
      <c r="W539" s="381"/>
      <c r="X539" s="381"/>
      <c r="Y539" s="381"/>
      <c r="Z539" s="381"/>
      <c r="AA539" s="381"/>
      <c r="AB539" s="381"/>
    </row>
    <row r="540">
      <c r="A540" s="381"/>
      <c r="B540" s="381"/>
      <c r="C540" s="381"/>
      <c r="D540" s="381"/>
      <c r="E540" s="381"/>
      <c r="F540" s="381"/>
      <c r="G540" s="381"/>
      <c r="H540" s="381"/>
      <c r="I540" s="381"/>
      <c r="J540" s="381"/>
      <c r="K540" s="381"/>
      <c r="L540" s="381"/>
      <c r="M540" s="381"/>
      <c r="N540" s="381"/>
      <c r="O540" s="381"/>
      <c r="P540" s="381"/>
      <c r="Q540" s="381"/>
      <c r="R540" s="381"/>
      <c r="S540" s="381"/>
      <c r="T540" s="381"/>
      <c r="U540" s="381"/>
      <c r="V540" s="381"/>
      <c r="W540" s="381"/>
      <c r="X540" s="381"/>
      <c r="Y540" s="381"/>
      <c r="Z540" s="381"/>
      <c r="AA540" s="381"/>
      <c r="AB540" s="381"/>
    </row>
    <row r="541">
      <c r="A541" s="381"/>
      <c r="B541" s="381"/>
      <c r="C541" s="381"/>
      <c r="D541" s="381"/>
      <c r="E541" s="381"/>
      <c r="F541" s="381"/>
      <c r="G541" s="381"/>
      <c r="H541" s="381"/>
      <c r="I541" s="381"/>
      <c r="J541" s="381"/>
      <c r="K541" s="381"/>
      <c r="L541" s="381"/>
      <c r="M541" s="381"/>
      <c r="N541" s="381"/>
      <c r="O541" s="381"/>
      <c r="P541" s="381"/>
      <c r="Q541" s="381"/>
      <c r="R541" s="381"/>
      <c r="S541" s="381"/>
      <c r="T541" s="381"/>
      <c r="U541" s="381"/>
      <c r="V541" s="381"/>
      <c r="W541" s="381"/>
      <c r="X541" s="381"/>
      <c r="Y541" s="381"/>
      <c r="Z541" s="381"/>
      <c r="AA541" s="381"/>
      <c r="AB541" s="381"/>
    </row>
    <row r="542">
      <c r="A542" s="381"/>
      <c r="B542" s="381"/>
      <c r="C542" s="381"/>
      <c r="D542" s="381"/>
      <c r="E542" s="381"/>
      <c r="F542" s="381"/>
      <c r="G542" s="381"/>
      <c r="H542" s="381"/>
      <c r="I542" s="381"/>
      <c r="J542" s="381"/>
      <c r="K542" s="381"/>
      <c r="L542" s="381"/>
      <c r="M542" s="381"/>
      <c r="N542" s="381"/>
      <c r="O542" s="381"/>
      <c r="P542" s="381"/>
      <c r="Q542" s="381"/>
      <c r="R542" s="381"/>
      <c r="S542" s="381"/>
      <c r="T542" s="381"/>
      <c r="U542" s="381"/>
      <c r="V542" s="381"/>
      <c r="W542" s="381"/>
      <c r="X542" s="381"/>
      <c r="Y542" s="381"/>
      <c r="Z542" s="381"/>
      <c r="AA542" s="381"/>
      <c r="AB542" s="381"/>
    </row>
    <row r="543">
      <c r="A543" s="381"/>
      <c r="B543" s="381"/>
      <c r="C543" s="381"/>
      <c r="D543" s="381"/>
      <c r="E543" s="381"/>
      <c r="F543" s="381"/>
      <c r="G543" s="381"/>
      <c r="H543" s="381"/>
      <c r="I543" s="381"/>
      <c r="J543" s="381"/>
      <c r="K543" s="381"/>
      <c r="L543" s="381"/>
      <c r="M543" s="381"/>
      <c r="N543" s="381"/>
      <c r="O543" s="381"/>
      <c r="P543" s="381"/>
      <c r="Q543" s="381"/>
      <c r="R543" s="381"/>
      <c r="S543" s="381"/>
      <c r="T543" s="381"/>
      <c r="U543" s="381"/>
      <c r="V543" s="381"/>
      <c r="W543" s="381"/>
      <c r="X543" s="381"/>
      <c r="Y543" s="381"/>
      <c r="Z543" s="381"/>
      <c r="AA543" s="381"/>
      <c r="AB543" s="381"/>
    </row>
    <row r="544">
      <c r="A544" s="381"/>
      <c r="B544" s="381"/>
      <c r="C544" s="381"/>
      <c r="D544" s="381"/>
      <c r="E544" s="381"/>
      <c r="F544" s="381"/>
      <c r="G544" s="381"/>
      <c r="H544" s="381"/>
      <c r="I544" s="381"/>
      <c r="J544" s="381"/>
      <c r="K544" s="381"/>
      <c r="L544" s="381"/>
      <c r="M544" s="381"/>
      <c r="N544" s="381"/>
      <c r="O544" s="381"/>
      <c r="P544" s="381"/>
      <c r="Q544" s="381"/>
      <c r="R544" s="381"/>
      <c r="S544" s="381"/>
      <c r="T544" s="381"/>
      <c r="U544" s="381"/>
      <c r="V544" s="381"/>
      <c r="W544" s="381"/>
      <c r="X544" s="381"/>
      <c r="Y544" s="381"/>
      <c r="Z544" s="381"/>
      <c r="AA544" s="381"/>
      <c r="AB544" s="381"/>
    </row>
    <row r="545">
      <c r="A545" s="381"/>
      <c r="B545" s="381"/>
      <c r="C545" s="381"/>
      <c r="D545" s="381"/>
      <c r="E545" s="381"/>
      <c r="F545" s="381"/>
      <c r="G545" s="381"/>
      <c r="H545" s="381"/>
      <c r="I545" s="381"/>
      <c r="J545" s="381"/>
      <c r="K545" s="381"/>
      <c r="L545" s="381"/>
      <c r="M545" s="381"/>
      <c r="N545" s="381"/>
      <c r="O545" s="381"/>
      <c r="P545" s="381"/>
      <c r="Q545" s="381"/>
      <c r="R545" s="381"/>
      <c r="S545" s="381"/>
      <c r="T545" s="381"/>
      <c r="U545" s="381"/>
      <c r="V545" s="381"/>
      <c r="W545" s="381"/>
      <c r="X545" s="381"/>
      <c r="Y545" s="381"/>
      <c r="Z545" s="381"/>
      <c r="AA545" s="381"/>
      <c r="AB545" s="381"/>
    </row>
    <row r="546">
      <c r="A546" s="381"/>
      <c r="B546" s="381"/>
      <c r="C546" s="381"/>
      <c r="D546" s="381"/>
      <c r="E546" s="381"/>
      <c r="F546" s="381"/>
      <c r="G546" s="381"/>
      <c r="H546" s="381"/>
      <c r="I546" s="381"/>
      <c r="J546" s="381"/>
      <c r="K546" s="381"/>
      <c r="L546" s="381"/>
      <c r="M546" s="381"/>
      <c r="N546" s="381"/>
      <c r="O546" s="381"/>
      <c r="P546" s="381"/>
      <c r="Q546" s="381"/>
      <c r="R546" s="381"/>
      <c r="S546" s="381"/>
      <c r="T546" s="381"/>
      <c r="U546" s="381"/>
      <c r="V546" s="381"/>
      <c r="W546" s="381"/>
      <c r="X546" s="381"/>
      <c r="Y546" s="381"/>
      <c r="Z546" s="381"/>
      <c r="AA546" s="381"/>
      <c r="AB546" s="381"/>
    </row>
    <row r="547">
      <c r="A547" s="381"/>
      <c r="B547" s="381"/>
      <c r="C547" s="381"/>
      <c r="D547" s="381"/>
      <c r="E547" s="381"/>
      <c r="F547" s="381"/>
      <c r="G547" s="381"/>
      <c r="H547" s="381"/>
      <c r="I547" s="381"/>
      <c r="J547" s="381"/>
      <c r="K547" s="381"/>
      <c r="L547" s="381"/>
      <c r="M547" s="381"/>
      <c r="N547" s="381"/>
      <c r="O547" s="381"/>
      <c r="P547" s="381"/>
      <c r="Q547" s="381"/>
      <c r="R547" s="381"/>
      <c r="S547" s="381"/>
      <c r="T547" s="381"/>
      <c r="U547" s="381"/>
      <c r="V547" s="381"/>
      <c r="W547" s="381"/>
      <c r="X547" s="381"/>
      <c r="Y547" s="381"/>
      <c r="Z547" s="381"/>
      <c r="AA547" s="381"/>
      <c r="AB547" s="381"/>
    </row>
    <row r="548">
      <c r="A548" s="381"/>
      <c r="B548" s="381"/>
      <c r="C548" s="381"/>
      <c r="D548" s="381"/>
      <c r="E548" s="381"/>
      <c r="F548" s="381"/>
      <c r="G548" s="381"/>
      <c r="H548" s="381"/>
      <c r="I548" s="381"/>
      <c r="J548" s="381"/>
      <c r="K548" s="381"/>
      <c r="L548" s="381"/>
      <c r="M548" s="381"/>
      <c r="N548" s="381"/>
      <c r="O548" s="381"/>
      <c r="P548" s="381"/>
      <c r="Q548" s="381"/>
      <c r="R548" s="381"/>
      <c r="S548" s="381"/>
      <c r="T548" s="381"/>
      <c r="U548" s="381"/>
      <c r="V548" s="381"/>
      <c r="W548" s="381"/>
      <c r="X548" s="381"/>
      <c r="Y548" s="381"/>
      <c r="Z548" s="381"/>
      <c r="AA548" s="381"/>
      <c r="AB548" s="381"/>
    </row>
    <row r="549">
      <c r="A549" s="381"/>
      <c r="B549" s="381"/>
      <c r="C549" s="381"/>
      <c r="D549" s="381"/>
      <c r="E549" s="381"/>
      <c r="F549" s="381"/>
      <c r="G549" s="381"/>
      <c r="H549" s="381"/>
      <c r="I549" s="381"/>
      <c r="J549" s="381"/>
      <c r="K549" s="381"/>
      <c r="L549" s="381"/>
      <c r="M549" s="381"/>
      <c r="N549" s="381"/>
      <c r="O549" s="381"/>
      <c r="P549" s="381"/>
      <c r="Q549" s="381"/>
      <c r="R549" s="381"/>
      <c r="S549" s="381"/>
      <c r="T549" s="381"/>
      <c r="U549" s="381"/>
      <c r="V549" s="381"/>
      <c r="W549" s="381"/>
      <c r="X549" s="381"/>
      <c r="Y549" s="381"/>
      <c r="Z549" s="381"/>
      <c r="AA549" s="381"/>
      <c r="AB549" s="381"/>
    </row>
    <row r="550">
      <c r="A550" s="381"/>
      <c r="B550" s="381"/>
      <c r="C550" s="381"/>
      <c r="D550" s="381"/>
      <c r="E550" s="381"/>
      <c r="F550" s="381"/>
      <c r="G550" s="381"/>
      <c r="H550" s="381"/>
      <c r="I550" s="381"/>
      <c r="J550" s="381"/>
      <c r="K550" s="381"/>
      <c r="L550" s="381"/>
      <c r="M550" s="381"/>
      <c r="N550" s="381"/>
      <c r="O550" s="381"/>
      <c r="P550" s="381"/>
      <c r="Q550" s="381"/>
      <c r="R550" s="381"/>
      <c r="S550" s="381"/>
      <c r="T550" s="381"/>
      <c r="U550" s="381"/>
      <c r="V550" s="381"/>
      <c r="W550" s="381"/>
      <c r="X550" s="381"/>
      <c r="Y550" s="381"/>
      <c r="Z550" s="381"/>
      <c r="AA550" s="381"/>
      <c r="AB550" s="381"/>
    </row>
    <row r="551">
      <c r="A551" s="381"/>
      <c r="B551" s="381"/>
      <c r="C551" s="381"/>
      <c r="D551" s="381"/>
      <c r="E551" s="381"/>
      <c r="F551" s="381"/>
      <c r="G551" s="381"/>
      <c r="H551" s="381"/>
      <c r="I551" s="381"/>
      <c r="J551" s="381"/>
      <c r="K551" s="381"/>
      <c r="L551" s="381"/>
      <c r="M551" s="381"/>
      <c r="N551" s="381"/>
      <c r="O551" s="381"/>
      <c r="P551" s="381"/>
      <c r="Q551" s="381"/>
      <c r="R551" s="381"/>
      <c r="S551" s="381"/>
      <c r="T551" s="381"/>
      <c r="U551" s="381"/>
      <c r="V551" s="381"/>
      <c r="W551" s="381"/>
      <c r="X551" s="381"/>
      <c r="Y551" s="381"/>
      <c r="Z551" s="381"/>
      <c r="AA551" s="381"/>
      <c r="AB551" s="381"/>
    </row>
    <row r="552">
      <c r="A552" s="381"/>
      <c r="B552" s="381"/>
      <c r="C552" s="381"/>
      <c r="D552" s="381"/>
      <c r="E552" s="381"/>
      <c r="F552" s="381"/>
      <c r="G552" s="381"/>
      <c r="H552" s="381"/>
      <c r="I552" s="381"/>
      <c r="J552" s="381"/>
      <c r="K552" s="381"/>
      <c r="L552" s="381"/>
      <c r="M552" s="381"/>
      <c r="N552" s="381"/>
      <c r="O552" s="381"/>
      <c r="P552" s="381"/>
      <c r="Q552" s="381"/>
      <c r="R552" s="381"/>
      <c r="S552" s="381"/>
      <c r="T552" s="381"/>
      <c r="U552" s="381"/>
      <c r="V552" s="381"/>
      <c r="W552" s="381"/>
      <c r="X552" s="381"/>
      <c r="Y552" s="381"/>
      <c r="Z552" s="381"/>
      <c r="AA552" s="381"/>
      <c r="AB552" s="381"/>
    </row>
    <row r="553">
      <c r="A553" s="381"/>
      <c r="B553" s="381"/>
      <c r="C553" s="381"/>
      <c r="D553" s="381"/>
      <c r="E553" s="381"/>
      <c r="F553" s="381"/>
      <c r="G553" s="381"/>
      <c r="H553" s="381"/>
      <c r="I553" s="381"/>
      <c r="J553" s="381"/>
      <c r="K553" s="381"/>
      <c r="L553" s="381"/>
      <c r="M553" s="381"/>
      <c r="N553" s="381"/>
      <c r="O553" s="381"/>
      <c r="P553" s="381"/>
      <c r="Q553" s="381"/>
      <c r="R553" s="381"/>
      <c r="S553" s="381"/>
      <c r="T553" s="381"/>
      <c r="U553" s="381"/>
      <c r="V553" s="381"/>
      <c r="W553" s="381"/>
      <c r="X553" s="381"/>
      <c r="Y553" s="381"/>
      <c r="Z553" s="381"/>
      <c r="AA553" s="381"/>
      <c r="AB553" s="381"/>
    </row>
    <row r="554">
      <c r="A554" s="381"/>
      <c r="B554" s="381"/>
      <c r="C554" s="381"/>
      <c r="D554" s="381"/>
      <c r="E554" s="381"/>
      <c r="F554" s="381"/>
      <c r="G554" s="381"/>
      <c r="H554" s="381"/>
      <c r="I554" s="381"/>
      <c r="J554" s="381"/>
      <c r="K554" s="381"/>
      <c r="L554" s="381"/>
      <c r="M554" s="381"/>
      <c r="N554" s="381"/>
      <c r="O554" s="381"/>
      <c r="P554" s="381"/>
      <c r="Q554" s="381"/>
      <c r="R554" s="381"/>
      <c r="S554" s="381"/>
      <c r="T554" s="381"/>
      <c r="U554" s="381"/>
      <c r="V554" s="381"/>
      <c r="W554" s="381"/>
      <c r="X554" s="381"/>
      <c r="Y554" s="381"/>
      <c r="Z554" s="381"/>
      <c r="AA554" s="381"/>
      <c r="AB554" s="381"/>
    </row>
    <row r="555">
      <c r="A555" s="381"/>
      <c r="B555" s="381"/>
      <c r="C555" s="381"/>
      <c r="D555" s="381"/>
      <c r="E555" s="381"/>
      <c r="F555" s="381"/>
      <c r="G555" s="381"/>
      <c r="H555" s="381"/>
      <c r="I555" s="381"/>
      <c r="J555" s="381"/>
      <c r="K555" s="381"/>
      <c r="L555" s="381"/>
      <c r="M555" s="381"/>
      <c r="N555" s="381"/>
      <c r="O555" s="381"/>
      <c r="P555" s="381"/>
      <c r="Q555" s="381"/>
      <c r="R555" s="381"/>
      <c r="S555" s="381"/>
      <c r="T555" s="381"/>
      <c r="U555" s="381"/>
      <c r="V555" s="381"/>
      <c r="W555" s="381"/>
      <c r="X555" s="381"/>
      <c r="Y555" s="381"/>
      <c r="Z555" s="381"/>
      <c r="AA555" s="381"/>
      <c r="AB555" s="381"/>
    </row>
    <row r="556">
      <c r="A556" s="381"/>
      <c r="B556" s="381"/>
      <c r="C556" s="381"/>
      <c r="D556" s="381"/>
      <c r="E556" s="381"/>
      <c r="F556" s="381"/>
      <c r="G556" s="381"/>
      <c r="H556" s="381"/>
      <c r="I556" s="381"/>
      <c r="J556" s="381"/>
      <c r="K556" s="381"/>
      <c r="L556" s="381"/>
      <c r="M556" s="381"/>
      <c r="N556" s="381"/>
      <c r="O556" s="381"/>
      <c r="P556" s="381"/>
      <c r="Q556" s="381"/>
      <c r="R556" s="381"/>
      <c r="S556" s="381"/>
      <c r="T556" s="381"/>
      <c r="U556" s="381"/>
      <c r="V556" s="381"/>
      <c r="W556" s="381"/>
      <c r="X556" s="381"/>
      <c r="Y556" s="381"/>
      <c r="Z556" s="381"/>
      <c r="AA556" s="381"/>
      <c r="AB556" s="381"/>
    </row>
    <row r="557">
      <c r="A557" s="381"/>
      <c r="B557" s="381"/>
      <c r="C557" s="381"/>
      <c r="D557" s="381"/>
      <c r="E557" s="381"/>
      <c r="F557" s="381"/>
      <c r="G557" s="381"/>
      <c r="H557" s="381"/>
      <c r="I557" s="381"/>
      <c r="J557" s="381"/>
      <c r="K557" s="381"/>
      <c r="L557" s="381"/>
      <c r="M557" s="381"/>
      <c r="N557" s="381"/>
      <c r="O557" s="381"/>
      <c r="P557" s="381"/>
      <c r="Q557" s="381"/>
      <c r="R557" s="381"/>
      <c r="S557" s="381"/>
      <c r="T557" s="381"/>
      <c r="U557" s="381"/>
      <c r="V557" s="381"/>
      <c r="W557" s="381"/>
      <c r="X557" s="381"/>
      <c r="Y557" s="381"/>
      <c r="Z557" s="381"/>
      <c r="AA557" s="381"/>
      <c r="AB557" s="381"/>
    </row>
    <row r="558">
      <c r="A558" s="381"/>
      <c r="B558" s="381"/>
      <c r="C558" s="381"/>
      <c r="D558" s="381"/>
      <c r="E558" s="381"/>
      <c r="F558" s="381"/>
      <c r="G558" s="381"/>
      <c r="H558" s="381"/>
      <c r="I558" s="381"/>
      <c r="J558" s="381"/>
      <c r="K558" s="381"/>
      <c r="L558" s="381"/>
      <c r="M558" s="381"/>
      <c r="N558" s="381"/>
      <c r="O558" s="381"/>
      <c r="P558" s="381"/>
      <c r="Q558" s="381"/>
      <c r="R558" s="381"/>
      <c r="S558" s="381"/>
      <c r="T558" s="381"/>
      <c r="U558" s="381"/>
      <c r="V558" s="381"/>
      <c r="W558" s="381"/>
      <c r="X558" s="381"/>
      <c r="Y558" s="381"/>
      <c r="Z558" s="381"/>
      <c r="AA558" s="381"/>
      <c r="AB558" s="381"/>
    </row>
    <row r="559">
      <c r="A559" s="381"/>
      <c r="B559" s="381"/>
      <c r="C559" s="381"/>
      <c r="D559" s="381"/>
      <c r="E559" s="381"/>
      <c r="F559" s="381"/>
      <c r="G559" s="381"/>
      <c r="H559" s="381"/>
      <c r="I559" s="381"/>
      <c r="J559" s="381"/>
      <c r="K559" s="381"/>
      <c r="L559" s="381"/>
      <c r="M559" s="381"/>
      <c r="N559" s="381"/>
      <c r="O559" s="381"/>
      <c r="P559" s="381"/>
      <c r="Q559" s="381"/>
      <c r="R559" s="381"/>
      <c r="S559" s="381"/>
      <c r="T559" s="381"/>
      <c r="U559" s="381"/>
      <c r="V559" s="381"/>
      <c r="W559" s="381"/>
      <c r="X559" s="381"/>
      <c r="Y559" s="381"/>
      <c r="Z559" s="381"/>
      <c r="AA559" s="381"/>
      <c r="AB559" s="381"/>
    </row>
    <row r="560">
      <c r="A560" s="381"/>
      <c r="B560" s="381"/>
      <c r="C560" s="381"/>
      <c r="D560" s="381"/>
      <c r="E560" s="381"/>
      <c r="F560" s="381"/>
      <c r="G560" s="381"/>
      <c r="H560" s="381"/>
      <c r="I560" s="381"/>
      <c r="J560" s="381"/>
      <c r="K560" s="381"/>
      <c r="L560" s="381"/>
      <c r="M560" s="381"/>
      <c r="N560" s="381"/>
      <c r="O560" s="381"/>
      <c r="P560" s="381"/>
      <c r="Q560" s="381"/>
      <c r="R560" s="381"/>
      <c r="S560" s="381"/>
      <c r="T560" s="381"/>
      <c r="U560" s="381"/>
      <c r="V560" s="381"/>
      <c r="W560" s="381"/>
      <c r="X560" s="381"/>
      <c r="Y560" s="381"/>
      <c r="Z560" s="381"/>
      <c r="AA560" s="381"/>
      <c r="AB560" s="381"/>
    </row>
    <row r="561">
      <c r="A561" s="381"/>
      <c r="B561" s="381"/>
      <c r="C561" s="381"/>
      <c r="D561" s="381"/>
      <c r="E561" s="381"/>
      <c r="F561" s="381"/>
      <c r="G561" s="381"/>
      <c r="H561" s="381"/>
      <c r="I561" s="381"/>
      <c r="J561" s="381"/>
      <c r="K561" s="381"/>
      <c r="L561" s="381"/>
      <c r="M561" s="381"/>
      <c r="N561" s="381"/>
      <c r="O561" s="381"/>
      <c r="P561" s="381"/>
      <c r="Q561" s="381"/>
      <c r="R561" s="381"/>
      <c r="S561" s="381"/>
      <c r="T561" s="381"/>
      <c r="U561" s="381"/>
      <c r="V561" s="381"/>
      <c r="W561" s="381"/>
      <c r="X561" s="381"/>
      <c r="Y561" s="381"/>
      <c r="Z561" s="381"/>
      <c r="AA561" s="381"/>
      <c r="AB561" s="381"/>
    </row>
    <row r="562">
      <c r="A562" s="381"/>
      <c r="B562" s="381"/>
      <c r="C562" s="381"/>
      <c r="D562" s="381"/>
      <c r="E562" s="381"/>
      <c r="F562" s="381"/>
      <c r="G562" s="381"/>
      <c r="H562" s="381"/>
      <c r="I562" s="381"/>
      <c r="J562" s="381"/>
      <c r="K562" s="381"/>
      <c r="L562" s="381"/>
      <c r="M562" s="381"/>
      <c r="N562" s="381"/>
      <c r="O562" s="381"/>
      <c r="P562" s="381"/>
      <c r="Q562" s="381"/>
      <c r="R562" s="381"/>
      <c r="S562" s="381"/>
      <c r="T562" s="381"/>
      <c r="U562" s="381"/>
      <c r="V562" s="381"/>
      <c r="W562" s="381"/>
      <c r="X562" s="381"/>
      <c r="Y562" s="381"/>
      <c r="Z562" s="381"/>
      <c r="AA562" s="381"/>
      <c r="AB562" s="381"/>
    </row>
    <row r="563">
      <c r="A563" s="381"/>
      <c r="B563" s="381"/>
      <c r="C563" s="381"/>
      <c r="D563" s="381"/>
      <c r="E563" s="381"/>
      <c r="F563" s="381"/>
      <c r="G563" s="381"/>
      <c r="H563" s="381"/>
      <c r="I563" s="381"/>
      <c r="J563" s="381"/>
      <c r="K563" s="381"/>
      <c r="L563" s="381"/>
      <c r="M563" s="381"/>
      <c r="N563" s="381"/>
      <c r="O563" s="381"/>
      <c r="P563" s="381"/>
      <c r="Q563" s="381"/>
      <c r="R563" s="381"/>
      <c r="S563" s="381"/>
      <c r="T563" s="381"/>
      <c r="U563" s="381"/>
      <c r="V563" s="381"/>
      <c r="W563" s="381"/>
      <c r="X563" s="381"/>
      <c r="Y563" s="381"/>
      <c r="Z563" s="381"/>
      <c r="AA563" s="381"/>
      <c r="AB563" s="381"/>
    </row>
    <row r="564">
      <c r="A564" s="381"/>
      <c r="B564" s="381"/>
      <c r="C564" s="381"/>
      <c r="D564" s="381"/>
      <c r="E564" s="381"/>
      <c r="F564" s="381"/>
      <c r="G564" s="381"/>
      <c r="H564" s="381"/>
      <c r="I564" s="381"/>
      <c r="J564" s="381"/>
      <c r="K564" s="381"/>
      <c r="L564" s="381"/>
      <c r="M564" s="381"/>
      <c r="N564" s="381"/>
      <c r="O564" s="381"/>
      <c r="P564" s="381"/>
      <c r="Q564" s="381"/>
      <c r="R564" s="381"/>
      <c r="S564" s="381"/>
      <c r="T564" s="381"/>
      <c r="U564" s="381"/>
      <c r="V564" s="381"/>
      <c r="W564" s="381"/>
      <c r="X564" s="381"/>
      <c r="Y564" s="381"/>
      <c r="Z564" s="381"/>
      <c r="AA564" s="381"/>
      <c r="AB564" s="381"/>
    </row>
    <row r="565">
      <c r="A565" s="381"/>
      <c r="B565" s="381"/>
      <c r="C565" s="381"/>
      <c r="D565" s="381"/>
      <c r="E565" s="381"/>
      <c r="F565" s="381"/>
      <c r="G565" s="381"/>
      <c r="H565" s="381"/>
      <c r="I565" s="381"/>
      <c r="J565" s="381"/>
      <c r="K565" s="381"/>
      <c r="L565" s="381"/>
      <c r="M565" s="381"/>
      <c r="N565" s="381"/>
      <c r="O565" s="381"/>
      <c r="P565" s="381"/>
      <c r="Q565" s="381"/>
      <c r="R565" s="381"/>
      <c r="S565" s="381"/>
      <c r="T565" s="381"/>
      <c r="U565" s="381"/>
      <c r="V565" s="381"/>
      <c r="W565" s="381"/>
      <c r="X565" s="381"/>
      <c r="Y565" s="381"/>
      <c r="Z565" s="381"/>
      <c r="AA565" s="381"/>
      <c r="AB565" s="381"/>
    </row>
    <row r="566">
      <c r="A566" s="381"/>
      <c r="B566" s="381"/>
      <c r="C566" s="381"/>
      <c r="D566" s="381"/>
      <c r="E566" s="381"/>
      <c r="F566" s="381"/>
      <c r="G566" s="381"/>
      <c r="H566" s="381"/>
      <c r="I566" s="381"/>
      <c r="J566" s="381"/>
      <c r="K566" s="381"/>
      <c r="L566" s="381"/>
      <c r="M566" s="381"/>
      <c r="N566" s="381"/>
      <c r="O566" s="381"/>
      <c r="P566" s="381"/>
      <c r="Q566" s="381"/>
      <c r="R566" s="381"/>
      <c r="S566" s="381"/>
      <c r="T566" s="381"/>
      <c r="U566" s="381"/>
      <c r="V566" s="381"/>
      <c r="W566" s="381"/>
      <c r="X566" s="381"/>
      <c r="Y566" s="381"/>
      <c r="Z566" s="381"/>
      <c r="AA566" s="381"/>
      <c r="AB566" s="381"/>
    </row>
    <row r="567">
      <c r="A567" s="381"/>
      <c r="B567" s="381"/>
      <c r="C567" s="381"/>
      <c r="D567" s="381"/>
      <c r="E567" s="381"/>
      <c r="F567" s="381"/>
      <c r="G567" s="381"/>
      <c r="H567" s="381"/>
      <c r="I567" s="381"/>
      <c r="J567" s="381"/>
      <c r="K567" s="381"/>
      <c r="L567" s="381"/>
      <c r="M567" s="381"/>
      <c r="N567" s="381"/>
      <c r="O567" s="381"/>
      <c r="P567" s="381"/>
      <c r="Q567" s="381"/>
      <c r="R567" s="381"/>
      <c r="S567" s="381"/>
      <c r="T567" s="381"/>
      <c r="U567" s="381"/>
      <c r="V567" s="381"/>
      <c r="W567" s="381"/>
      <c r="X567" s="381"/>
      <c r="Y567" s="381"/>
      <c r="Z567" s="381"/>
      <c r="AA567" s="381"/>
      <c r="AB567" s="381"/>
    </row>
    <row r="568">
      <c r="A568" s="381"/>
      <c r="B568" s="381"/>
      <c r="C568" s="381"/>
      <c r="D568" s="381"/>
      <c r="E568" s="381"/>
      <c r="F568" s="381"/>
      <c r="G568" s="381"/>
      <c r="H568" s="381"/>
      <c r="I568" s="381"/>
      <c r="J568" s="381"/>
      <c r="K568" s="381"/>
      <c r="L568" s="381"/>
      <c r="M568" s="381"/>
      <c r="N568" s="381"/>
      <c r="O568" s="381"/>
      <c r="P568" s="381"/>
      <c r="Q568" s="381"/>
      <c r="R568" s="381"/>
      <c r="S568" s="381"/>
      <c r="T568" s="381"/>
      <c r="U568" s="381"/>
      <c r="V568" s="381"/>
      <c r="W568" s="381"/>
      <c r="X568" s="381"/>
      <c r="Y568" s="381"/>
      <c r="Z568" s="381"/>
      <c r="AA568" s="381"/>
      <c r="AB568" s="381"/>
    </row>
    <row r="569">
      <c r="A569" s="381"/>
      <c r="B569" s="381"/>
      <c r="C569" s="381"/>
      <c r="D569" s="381"/>
      <c r="E569" s="381"/>
      <c r="F569" s="381"/>
      <c r="G569" s="381"/>
      <c r="H569" s="381"/>
      <c r="I569" s="381"/>
      <c r="J569" s="381"/>
      <c r="K569" s="381"/>
      <c r="L569" s="381"/>
      <c r="M569" s="381"/>
      <c r="N569" s="381"/>
      <c r="O569" s="381"/>
      <c r="P569" s="381"/>
      <c r="Q569" s="381"/>
      <c r="R569" s="381"/>
      <c r="S569" s="381"/>
      <c r="T569" s="381"/>
      <c r="U569" s="381"/>
      <c r="V569" s="381"/>
      <c r="W569" s="381"/>
      <c r="X569" s="381"/>
      <c r="Y569" s="381"/>
      <c r="Z569" s="381"/>
      <c r="AA569" s="381"/>
      <c r="AB569" s="381"/>
    </row>
    <row r="570">
      <c r="A570" s="381"/>
      <c r="B570" s="381"/>
      <c r="C570" s="381"/>
      <c r="D570" s="381"/>
      <c r="E570" s="381"/>
      <c r="F570" s="381"/>
      <c r="G570" s="381"/>
      <c r="H570" s="381"/>
      <c r="I570" s="381"/>
      <c r="J570" s="381"/>
      <c r="K570" s="381"/>
      <c r="L570" s="381"/>
      <c r="M570" s="381"/>
      <c r="N570" s="381"/>
      <c r="O570" s="381"/>
      <c r="P570" s="381"/>
      <c r="Q570" s="381"/>
      <c r="R570" s="381"/>
      <c r="S570" s="381"/>
      <c r="T570" s="381"/>
      <c r="U570" s="381"/>
      <c r="V570" s="381"/>
      <c r="W570" s="381"/>
      <c r="X570" s="381"/>
      <c r="Y570" s="381"/>
      <c r="Z570" s="381"/>
      <c r="AA570" s="381"/>
      <c r="AB570" s="381"/>
    </row>
    <row r="571">
      <c r="A571" s="381"/>
      <c r="B571" s="381"/>
      <c r="C571" s="381"/>
      <c r="D571" s="381"/>
      <c r="E571" s="381"/>
      <c r="F571" s="381"/>
      <c r="G571" s="381"/>
      <c r="H571" s="381"/>
      <c r="I571" s="381"/>
      <c r="J571" s="381"/>
      <c r="K571" s="381"/>
      <c r="L571" s="381"/>
      <c r="M571" s="381"/>
      <c r="N571" s="381"/>
      <c r="O571" s="381"/>
      <c r="P571" s="381"/>
      <c r="Q571" s="381"/>
      <c r="R571" s="381"/>
      <c r="S571" s="381"/>
      <c r="T571" s="381"/>
      <c r="U571" s="381"/>
      <c r="V571" s="381"/>
      <c r="W571" s="381"/>
      <c r="X571" s="381"/>
      <c r="Y571" s="381"/>
      <c r="Z571" s="381"/>
      <c r="AA571" s="381"/>
      <c r="AB571" s="381"/>
    </row>
    <row r="572">
      <c r="A572" s="381"/>
      <c r="B572" s="381"/>
      <c r="C572" s="381"/>
      <c r="D572" s="381"/>
      <c r="E572" s="381"/>
      <c r="F572" s="381"/>
      <c r="G572" s="381"/>
      <c r="H572" s="381"/>
      <c r="I572" s="381"/>
      <c r="J572" s="381"/>
      <c r="K572" s="381"/>
      <c r="L572" s="381"/>
      <c r="M572" s="381"/>
      <c r="N572" s="381"/>
      <c r="O572" s="381"/>
      <c r="P572" s="381"/>
      <c r="Q572" s="381"/>
      <c r="R572" s="381"/>
      <c r="S572" s="381"/>
      <c r="T572" s="381"/>
      <c r="U572" s="381"/>
      <c r="V572" s="381"/>
      <c r="W572" s="381"/>
      <c r="X572" s="381"/>
      <c r="Y572" s="381"/>
      <c r="Z572" s="381"/>
      <c r="AA572" s="381"/>
      <c r="AB572" s="381"/>
    </row>
    <row r="573">
      <c r="A573" s="381"/>
      <c r="B573" s="381"/>
      <c r="C573" s="381"/>
      <c r="D573" s="381"/>
      <c r="E573" s="381"/>
      <c r="F573" s="381"/>
      <c r="G573" s="381"/>
      <c r="H573" s="381"/>
      <c r="I573" s="381"/>
      <c r="J573" s="381"/>
      <c r="K573" s="381"/>
      <c r="L573" s="381"/>
      <c r="M573" s="381"/>
      <c r="N573" s="381"/>
      <c r="O573" s="381"/>
      <c r="P573" s="381"/>
      <c r="Q573" s="381"/>
      <c r="R573" s="381"/>
      <c r="S573" s="381"/>
      <c r="T573" s="381"/>
      <c r="U573" s="381"/>
      <c r="V573" s="381"/>
      <c r="W573" s="381"/>
      <c r="X573" s="381"/>
      <c r="Y573" s="381"/>
      <c r="Z573" s="381"/>
      <c r="AA573" s="381"/>
      <c r="AB573" s="381"/>
    </row>
    <row r="574">
      <c r="A574" s="381"/>
      <c r="B574" s="381"/>
      <c r="C574" s="381"/>
      <c r="D574" s="381"/>
      <c r="E574" s="381"/>
      <c r="F574" s="381"/>
      <c r="G574" s="381"/>
      <c r="H574" s="381"/>
      <c r="I574" s="381"/>
      <c r="J574" s="381"/>
      <c r="K574" s="381"/>
      <c r="L574" s="381"/>
      <c r="M574" s="381"/>
      <c r="N574" s="381"/>
      <c r="O574" s="381"/>
      <c r="P574" s="381"/>
      <c r="Q574" s="381"/>
      <c r="R574" s="381"/>
      <c r="S574" s="381"/>
      <c r="T574" s="381"/>
      <c r="U574" s="381"/>
      <c r="V574" s="381"/>
      <c r="W574" s="381"/>
      <c r="X574" s="381"/>
      <c r="Y574" s="381"/>
      <c r="Z574" s="381"/>
      <c r="AA574" s="381"/>
      <c r="AB574" s="381"/>
    </row>
    <row r="575">
      <c r="A575" s="381"/>
      <c r="B575" s="381"/>
      <c r="C575" s="381"/>
      <c r="D575" s="381"/>
      <c r="E575" s="381"/>
      <c r="F575" s="381"/>
      <c r="G575" s="381"/>
      <c r="H575" s="381"/>
      <c r="I575" s="381"/>
      <c r="J575" s="381"/>
      <c r="K575" s="381"/>
      <c r="L575" s="381"/>
      <c r="M575" s="381"/>
      <c r="N575" s="381"/>
      <c r="O575" s="381"/>
      <c r="P575" s="381"/>
      <c r="Q575" s="381"/>
      <c r="R575" s="381"/>
      <c r="S575" s="381"/>
      <c r="T575" s="381"/>
      <c r="U575" s="381"/>
      <c r="V575" s="381"/>
      <c r="W575" s="381"/>
      <c r="X575" s="381"/>
      <c r="Y575" s="381"/>
      <c r="Z575" s="381"/>
      <c r="AA575" s="381"/>
      <c r="AB575" s="381"/>
    </row>
    <row r="576">
      <c r="A576" s="381"/>
      <c r="B576" s="381"/>
      <c r="C576" s="381"/>
      <c r="D576" s="381"/>
      <c r="E576" s="381"/>
      <c r="F576" s="381"/>
      <c r="G576" s="381"/>
      <c r="H576" s="381"/>
      <c r="I576" s="381"/>
      <c r="J576" s="381"/>
      <c r="K576" s="381"/>
      <c r="L576" s="381"/>
      <c r="M576" s="381"/>
      <c r="N576" s="381"/>
      <c r="O576" s="381"/>
      <c r="P576" s="381"/>
      <c r="Q576" s="381"/>
      <c r="R576" s="381"/>
      <c r="S576" s="381"/>
      <c r="T576" s="381"/>
      <c r="U576" s="381"/>
      <c r="V576" s="381"/>
      <c r="W576" s="381"/>
      <c r="X576" s="381"/>
      <c r="Y576" s="381"/>
      <c r="Z576" s="381"/>
      <c r="AA576" s="381"/>
      <c r="AB576" s="381"/>
    </row>
    <row r="577">
      <c r="A577" s="381"/>
      <c r="B577" s="381"/>
      <c r="C577" s="381"/>
      <c r="D577" s="381"/>
      <c r="E577" s="381"/>
      <c r="F577" s="381"/>
      <c r="G577" s="381"/>
      <c r="H577" s="381"/>
      <c r="I577" s="381"/>
      <c r="J577" s="381"/>
      <c r="K577" s="381"/>
      <c r="L577" s="381"/>
      <c r="M577" s="381"/>
      <c r="N577" s="381"/>
      <c r="O577" s="381"/>
      <c r="P577" s="381"/>
      <c r="Q577" s="381"/>
      <c r="R577" s="381"/>
      <c r="S577" s="381"/>
      <c r="T577" s="381"/>
      <c r="U577" s="381"/>
      <c r="V577" s="381"/>
      <c r="W577" s="381"/>
      <c r="X577" s="381"/>
      <c r="Y577" s="381"/>
      <c r="Z577" s="381"/>
      <c r="AA577" s="381"/>
      <c r="AB577" s="381"/>
    </row>
    <row r="578">
      <c r="A578" s="381"/>
      <c r="B578" s="381"/>
      <c r="C578" s="381"/>
      <c r="D578" s="381"/>
      <c r="E578" s="381"/>
      <c r="F578" s="381"/>
      <c r="G578" s="381"/>
      <c r="H578" s="381"/>
      <c r="I578" s="381"/>
      <c r="J578" s="381"/>
      <c r="K578" s="381"/>
      <c r="L578" s="381"/>
      <c r="M578" s="381"/>
      <c r="N578" s="381"/>
      <c r="O578" s="381"/>
      <c r="P578" s="381"/>
      <c r="Q578" s="381"/>
      <c r="R578" s="381"/>
      <c r="S578" s="381"/>
      <c r="T578" s="381"/>
      <c r="U578" s="381"/>
      <c r="V578" s="381"/>
      <c r="W578" s="381"/>
      <c r="X578" s="381"/>
      <c r="Y578" s="381"/>
      <c r="Z578" s="381"/>
      <c r="AA578" s="381"/>
      <c r="AB578" s="381"/>
    </row>
    <row r="579">
      <c r="A579" s="381"/>
      <c r="B579" s="381"/>
      <c r="C579" s="381"/>
      <c r="D579" s="381"/>
      <c r="E579" s="381"/>
      <c r="F579" s="381"/>
      <c r="G579" s="381"/>
      <c r="H579" s="381"/>
      <c r="I579" s="381"/>
      <c r="J579" s="381"/>
      <c r="K579" s="381"/>
      <c r="L579" s="381"/>
      <c r="M579" s="381"/>
      <c r="N579" s="381"/>
      <c r="O579" s="381"/>
      <c r="P579" s="381"/>
      <c r="Q579" s="381"/>
      <c r="R579" s="381"/>
      <c r="S579" s="381"/>
      <c r="T579" s="381"/>
      <c r="U579" s="381"/>
      <c r="V579" s="381"/>
      <c r="W579" s="381"/>
      <c r="X579" s="381"/>
      <c r="Y579" s="381"/>
      <c r="Z579" s="381"/>
      <c r="AA579" s="381"/>
      <c r="AB579" s="381"/>
    </row>
    <row r="580">
      <c r="A580" s="381"/>
      <c r="B580" s="381"/>
      <c r="C580" s="381"/>
      <c r="D580" s="381"/>
      <c r="E580" s="381"/>
      <c r="F580" s="381"/>
      <c r="G580" s="381"/>
      <c r="H580" s="381"/>
      <c r="I580" s="381"/>
      <c r="J580" s="381"/>
      <c r="K580" s="381"/>
      <c r="L580" s="381"/>
      <c r="M580" s="381"/>
      <c r="N580" s="381"/>
      <c r="O580" s="381"/>
      <c r="P580" s="381"/>
      <c r="Q580" s="381"/>
      <c r="R580" s="381"/>
      <c r="S580" s="381"/>
      <c r="T580" s="381"/>
      <c r="U580" s="381"/>
      <c r="V580" s="381"/>
      <c r="W580" s="381"/>
      <c r="X580" s="381"/>
      <c r="Y580" s="381"/>
      <c r="Z580" s="381"/>
      <c r="AA580" s="381"/>
      <c r="AB580" s="381"/>
    </row>
    <row r="581">
      <c r="A581" s="381"/>
      <c r="B581" s="381"/>
      <c r="C581" s="381"/>
      <c r="D581" s="381"/>
      <c r="E581" s="381"/>
      <c r="F581" s="381"/>
      <c r="G581" s="381"/>
      <c r="H581" s="381"/>
      <c r="I581" s="381"/>
      <c r="J581" s="381"/>
      <c r="K581" s="381"/>
      <c r="L581" s="381"/>
      <c r="M581" s="381"/>
      <c r="N581" s="381"/>
      <c r="O581" s="381"/>
      <c r="P581" s="381"/>
      <c r="Q581" s="381"/>
      <c r="R581" s="381"/>
      <c r="S581" s="381"/>
      <c r="T581" s="381"/>
      <c r="U581" s="381"/>
      <c r="V581" s="381"/>
      <c r="W581" s="381"/>
      <c r="X581" s="381"/>
      <c r="Y581" s="381"/>
      <c r="Z581" s="381"/>
      <c r="AA581" s="381"/>
      <c r="AB581" s="381"/>
    </row>
    <row r="582">
      <c r="A582" s="381"/>
      <c r="B582" s="381"/>
      <c r="C582" s="381"/>
      <c r="D582" s="381"/>
      <c r="E582" s="381"/>
      <c r="F582" s="381"/>
      <c r="G582" s="381"/>
      <c r="H582" s="381"/>
      <c r="I582" s="381"/>
      <c r="J582" s="381"/>
      <c r="K582" s="381"/>
      <c r="L582" s="381"/>
      <c r="M582" s="381"/>
      <c r="N582" s="381"/>
      <c r="O582" s="381"/>
      <c r="P582" s="381"/>
      <c r="Q582" s="381"/>
      <c r="R582" s="381"/>
      <c r="S582" s="381"/>
      <c r="T582" s="381"/>
      <c r="U582" s="381"/>
      <c r="V582" s="381"/>
      <c r="W582" s="381"/>
      <c r="X582" s="381"/>
      <c r="Y582" s="381"/>
      <c r="Z582" s="381"/>
      <c r="AA582" s="381"/>
      <c r="AB582" s="381"/>
    </row>
    <row r="583">
      <c r="A583" s="381"/>
      <c r="B583" s="381"/>
      <c r="C583" s="381"/>
      <c r="D583" s="381"/>
      <c r="E583" s="381"/>
      <c r="F583" s="381"/>
      <c r="G583" s="381"/>
      <c r="H583" s="381"/>
      <c r="I583" s="381"/>
      <c r="J583" s="381"/>
      <c r="K583" s="381"/>
      <c r="L583" s="381"/>
      <c r="M583" s="381"/>
      <c r="N583" s="381"/>
      <c r="O583" s="381"/>
      <c r="P583" s="381"/>
      <c r="Q583" s="381"/>
      <c r="R583" s="381"/>
      <c r="S583" s="381"/>
      <c r="T583" s="381"/>
      <c r="U583" s="381"/>
      <c r="V583" s="381"/>
      <c r="W583" s="381"/>
      <c r="X583" s="381"/>
      <c r="Y583" s="381"/>
      <c r="Z583" s="381"/>
      <c r="AA583" s="381"/>
      <c r="AB583" s="381"/>
    </row>
    <row r="584">
      <c r="A584" s="381"/>
      <c r="B584" s="381"/>
      <c r="C584" s="381"/>
      <c r="D584" s="381"/>
      <c r="E584" s="381"/>
      <c r="F584" s="381"/>
      <c r="G584" s="381"/>
      <c r="H584" s="381"/>
      <c r="I584" s="381"/>
      <c r="J584" s="381"/>
      <c r="K584" s="381"/>
      <c r="L584" s="381"/>
      <c r="M584" s="381"/>
      <c r="N584" s="381"/>
      <c r="O584" s="381"/>
      <c r="P584" s="381"/>
      <c r="Q584" s="381"/>
      <c r="R584" s="381"/>
      <c r="S584" s="381"/>
      <c r="T584" s="381"/>
      <c r="U584" s="381"/>
      <c r="V584" s="381"/>
      <c r="W584" s="381"/>
      <c r="X584" s="381"/>
      <c r="Y584" s="381"/>
      <c r="Z584" s="381"/>
      <c r="AA584" s="381"/>
      <c r="AB584" s="381"/>
    </row>
    <row r="585">
      <c r="A585" s="381"/>
      <c r="B585" s="381"/>
      <c r="C585" s="381"/>
      <c r="D585" s="381"/>
      <c r="E585" s="381"/>
      <c r="F585" s="381"/>
      <c r="G585" s="381"/>
      <c r="H585" s="381"/>
      <c r="I585" s="381"/>
      <c r="J585" s="381"/>
      <c r="K585" s="381"/>
      <c r="L585" s="381"/>
      <c r="M585" s="381"/>
      <c r="N585" s="381"/>
      <c r="O585" s="381"/>
      <c r="P585" s="381"/>
      <c r="Q585" s="381"/>
      <c r="R585" s="381"/>
      <c r="S585" s="381"/>
      <c r="T585" s="381"/>
      <c r="U585" s="381"/>
      <c r="V585" s="381"/>
      <c r="W585" s="381"/>
      <c r="X585" s="381"/>
      <c r="Y585" s="381"/>
      <c r="Z585" s="381"/>
      <c r="AA585" s="381"/>
      <c r="AB585" s="381"/>
    </row>
    <row r="586">
      <c r="A586" s="381"/>
      <c r="B586" s="381"/>
      <c r="C586" s="381"/>
      <c r="D586" s="381"/>
      <c r="E586" s="381"/>
      <c r="F586" s="381"/>
      <c r="G586" s="381"/>
      <c r="H586" s="381"/>
      <c r="I586" s="381"/>
      <c r="J586" s="381"/>
      <c r="K586" s="381"/>
      <c r="L586" s="381"/>
      <c r="M586" s="381"/>
      <c r="N586" s="381"/>
      <c r="O586" s="381"/>
      <c r="P586" s="381"/>
      <c r="Q586" s="381"/>
      <c r="R586" s="381"/>
      <c r="S586" s="381"/>
      <c r="T586" s="381"/>
      <c r="U586" s="381"/>
      <c r="V586" s="381"/>
      <c r="W586" s="381"/>
      <c r="X586" s="381"/>
      <c r="Y586" s="381"/>
      <c r="Z586" s="381"/>
      <c r="AA586" s="381"/>
      <c r="AB586" s="381"/>
    </row>
    <row r="587">
      <c r="A587" s="381"/>
      <c r="B587" s="381"/>
      <c r="C587" s="381"/>
      <c r="D587" s="381"/>
      <c r="E587" s="381"/>
      <c r="F587" s="381"/>
      <c r="G587" s="381"/>
      <c r="H587" s="381"/>
      <c r="I587" s="381"/>
      <c r="J587" s="381"/>
      <c r="K587" s="381"/>
      <c r="L587" s="381"/>
      <c r="M587" s="381"/>
      <c r="N587" s="381"/>
      <c r="O587" s="381"/>
      <c r="P587" s="381"/>
      <c r="Q587" s="381"/>
      <c r="R587" s="381"/>
      <c r="S587" s="381"/>
      <c r="T587" s="381"/>
      <c r="U587" s="381"/>
      <c r="V587" s="381"/>
      <c r="W587" s="381"/>
      <c r="X587" s="381"/>
      <c r="Y587" s="381"/>
      <c r="Z587" s="381"/>
      <c r="AA587" s="381"/>
      <c r="AB587" s="381"/>
    </row>
    <row r="588">
      <c r="A588" s="381"/>
      <c r="B588" s="381"/>
      <c r="C588" s="381"/>
      <c r="D588" s="381"/>
      <c r="E588" s="381"/>
      <c r="F588" s="381"/>
      <c r="G588" s="381"/>
      <c r="H588" s="381"/>
      <c r="I588" s="381"/>
      <c r="J588" s="381"/>
      <c r="K588" s="381"/>
      <c r="L588" s="381"/>
      <c r="M588" s="381"/>
      <c r="N588" s="381"/>
      <c r="O588" s="381"/>
      <c r="P588" s="381"/>
      <c r="Q588" s="381"/>
      <c r="R588" s="381"/>
      <c r="S588" s="381"/>
      <c r="T588" s="381"/>
      <c r="U588" s="381"/>
      <c r="V588" s="381"/>
      <c r="W588" s="381"/>
      <c r="X588" s="381"/>
      <c r="Y588" s="381"/>
      <c r="Z588" s="381"/>
      <c r="AA588" s="381"/>
      <c r="AB588" s="381"/>
    </row>
    <row r="589">
      <c r="A589" s="381"/>
      <c r="B589" s="381"/>
      <c r="C589" s="381"/>
      <c r="D589" s="381"/>
      <c r="E589" s="381"/>
      <c r="F589" s="381"/>
      <c r="G589" s="381"/>
      <c r="H589" s="381"/>
      <c r="I589" s="381"/>
      <c r="J589" s="381"/>
      <c r="K589" s="381"/>
      <c r="L589" s="381"/>
      <c r="M589" s="381"/>
      <c r="N589" s="381"/>
      <c r="O589" s="381"/>
      <c r="P589" s="381"/>
      <c r="Q589" s="381"/>
      <c r="R589" s="381"/>
      <c r="S589" s="381"/>
      <c r="T589" s="381"/>
      <c r="U589" s="381"/>
      <c r="V589" s="381"/>
      <c r="W589" s="381"/>
      <c r="X589" s="381"/>
      <c r="Y589" s="381"/>
      <c r="Z589" s="381"/>
      <c r="AA589" s="381"/>
      <c r="AB589" s="381"/>
    </row>
    <row r="590">
      <c r="A590" s="381"/>
      <c r="B590" s="381"/>
      <c r="C590" s="381"/>
      <c r="D590" s="381"/>
      <c r="E590" s="381"/>
      <c r="F590" s="381"/>
      <c r="G590" s="381"/>
      <c r="H590" s="381"/>
      <c r="I590" s="381"/>
      <c r="J590" s="381"/>
      <c r="K590" s="381"/>
      <c r="L590" s="381"/>
      <c r="M590" s="381"/>
      <c r="N590" s="381"/>
      <c r="O590" s="381"/>
      <c r="P590" s="381"/>
      <c r="Q590" s="381"/>
      <c r="R590" s="381"/>
      <c r="S590" s="381"/>
      <c r="T590" s="381"/>
      <c r="U590" s="381"/>
      <c r="V590" s="381"/>
      <c r="W590" s="381"/>
      <c r="X590" s="381"/>
      <c r="Y590" s="381"/>
      <c r="Z590" s="381"/>
      <c r="AA590" s="381"/>
      <c r="AB590" s="381"/>
    </row>
    <row r="591">
      <c r="A591" s="381"/>
      <c r="B591" s="381"/>
      <c r="C591" s="381"/>
      <c r="D591" s="381"/>
      <c r="E591" s="381"/>
      <c r="F591" s="381"/>
      <c r="G591" s="381"/>
      <c r="H591" s="381"/>
      <c r="I591" s="381"/>
      <c r="J591" s="381"/>
      <c r="K591" s="381"/>
      <c r="L591" s="381"/>
      <c r="M591" s="381"/>
      <c r="N591" s="381"/>
      <c r="O591" s="381"/>
      <c r="P591" s="381"/>
      <c r="Q591" s="381"/>
      <c r="R591" s="381"/>
      <c r="S591" s="381"/>
      <c r="T591" s="381"/>
      <c r="U591" s="381"/>
      <c r="V591" s="381"/>
      <c r="W591" s="381"/>
      <c r="X591" s="381"/>
      <c r="Y591" s="381"/>
      <c r="Z591" s="381"/>
      <c r="AA591" s="381"/>
      <c r="AB591" s="381"/>
    </row>
    <row r="592">
      <c r="A592" s="381"/>
      <c r="B592" s="381"/>
      <c r="C592" s="381"/>
      <c r="D592" s="381"/>
      <c r="E592" s="381"/>
      <c r="F592" s="381"/>
      <c r="G592" s="381"/>
      <c r="H592" s="381"/>
      <c r="I592" s="381"/>
      <c r="J592" s="381"/>
      <c r="K592" s="381"/>
      <c r="L592" s="381"/>
      <c r="M592" s="381"/>
      <c r="N592" s="381"/>
      <c r="O592" s="381"/>
      <c r="P592" s="381"/>
      <c r="Q592" s="381"/>
      <c r="R592" s="381"/>
      <c r="S592" s="381"/>
      <c r="T592" s="381"/>
      <c r="U592" s="381"/>
      <c r="V592" s="381"/>
      <c r="W592" s="381"/>
      <c r="X592" s="381"/>
      <c r="Y592" s="381"/>
      <c r="Z592" s="381"/>
      <c r="AA592" s="381"/>
      <c r="AB592" s="381"/>
    </row>
    <row r="593">
      <c r="A593" s="381"/>
      <c r="B593" s="381"/>
      <c r="C593" s="381"/>
      <c r="D593" s="381"/>
      <c r="E593" s="381"/>
      <c r="F593" s="381"/>
      <c r="G593" s="381"/>
      <c r="H593" s="381"/>
      <c r="I593" s="381"/>
      <c r="J593" s="381"/>
      <c r="K593" s="381"/>
      <c r="L593" s="381"/>
      <c r="M593" s="381"/>
      <c r="N593" s="381"/>
      <c r="O593" s="381"/>
      <c r="P593" s="381"/>
      <c r="Q593" s="381"/>
      <c r="R593" s="381"/>
      <c r="S593" s="381"/>
      <c r="T593" s="381"/>
      <c r="U593" s="381"/>
      <c r="V593" s="381"/>
      <c r="W593" s="381"/>
      <c r="X593" s="381"/>
      <c r="Y593" s="381"/>
      <c r="Z593" s="381"/>
      <c r="AA593" s="381"/>
      <c r="AB593" s="381"/>
    </row>
    <row r="594">
      <c r="A594" s="381"/>
      <c r="B594" s="381"/>
      <c r="C594" s="381"/>
      <c r="D594" s="381"/>
      <c r="E594" s="381"/>
      <c r="F594" s="381"/>
      <c r="G594" s="381"/>
      <c r="H594" s="381"/>
      <c r="I594" s="381"/>
      <c r="J594" s="381"/>
      <c r="K594" s="381"/>
      <c r="L594" s="381"/>
      <c r="M594" s="381"/>
      <c r="N594" s="381"/>
      <c r="O594" s="381"/>
      <c r="P594" s="381"/>
      <c r="Q594" s="381"/>
      <c r="R594" s="381"/>
      <c r="S594" s="381"/>
      <c r="T594" s="381"/>
      <c r="U594" s="381"/>
      <c r="V594" s="381"/>
      <c r="W594" s="381"/>
      <c r="X594" s="381"/>
      <c r="Y594" s="381"/>
      <c r="Z594" s="381"/>
      <c r="AA594" s="381"/>
      <c r="AB594" s="381"/>
    </row>
    <row r="595">
      <c r="A595" s="381"/>
      <c r="B595" s="381"/>
      <c r="C595" s="381"/>
      <c r="D595" s="381"/>
      <c r="E595" s="381"/>
      <c r="F595" s="381"/>
      <c r="G595" s="381"/>
      <c r="H595" s="381"/>
      <c r="I595" s="381"/>
      <c r="J595" s="381"/>
      <c r="K595" s="381"/>
      <c r="L595" s="381"/>
      <c r="M595" s="381"/>
      <c r="N595" s="381"/>
      <c r="O595" s="381"/>
      <c r="P595" s="381"/>
      <c r="Q595" s="381"/>
      <c r="R595" s="381"/>
      <c r="S595" s="381"/>
      <c r="T595" s="381"/>
      <c r="U595" s="381"/>
      <c r="V595" s="381"/>
      <c r="W595" s="381"/>
      <c r="X595" s="381"/>
      <c r="Y595" s="381"/>
      <c r="Z595" s="381"/>
      <c r="AA595" s="381"/>
      <c r="AB595" s="381"/>
    </row>
    <row r="596">
      <c r="A596" s="381"/>
      <c r="B596" s="381"/>
      <c r="C596" s="381"/>
      <c r="D596" s="381"/>
      <c r="E596" s="381"/>
      <c r="F596" s="381"/>
      <c r="G596" s="381"/>
      <c r="H596" s="381"/>
      <c r="I596" s="381"/>
      <c r="J596" s="381"/>
      <c r="K596" s="381"/>
      <c r="L596" s="381"/>
      <c r="M596" s="381"/>
      <c r="N596" s="381"/>
      <c r="O596" s="381"/>
      <c r="P596" s="381"/>
      <c r="Q596" s="381"/>
      <c r="R596" s="381"/>
      <c r="S596" s="381"/>
      <c r="T596" s="381"/>
      <c r="U596" s="381"/>
      <c r="V596" s="381"/>
      <c r="W596" s="381"/>
      <c r="X596" s="381"/>
      <c r="Y596" s="381"/>
      <c r="Z596" s="381"/>
      <c r="AA596" s="381"/>
      <c r="AB596" s="381"/>
    </row>
    <row r="597">
      <c r="A597" s="381"/>
      <c r="B597" s="381"/>
      <c r="C597" s="381"/>
      <c r="D597" s="381"/>
      <c r="E597" s="381"/>
      <c r="F597" s="381"/>
      <c r="G597" s="381"/>
      <c r="H597" s="381"/>
      <c r="I597" s="381"/>
      <c r="J597" s="381"/>
      <c r="K597" s="381"/>
      <c r="L597" s="381"/>
      <c r="M597" s="381"/>
      <c r="N597" s="381"/>
      <c r="O597" s="381"/>
      <c r="P597" s="381"/>
      <c r="Q597" s="381"/>
      <c r="R597" s="381"/>
      <c r="S597" s="381"/>
      <c r="T597" s="381"/>
      <c r="U597" s="381"/>
      <c r="V597" s="381"/>
      <c r="W597" s="381"/>
      <c r="X597" s="381"/>
      <c r="Y597" s="381"/>
      <c r="Z597" s="381"/>
      <c r="AA597" s="381"/>
      <c r="AB597" s="381"/>
    </row>
    <row r="598">
      <c r="A598" s="381"/>
      <c r="B598" s="381"/>
      <c r="C598" s="381"/>
      <c r="D598" s="381"/>
      <c r="E598" s="381"/>
      <c r="F598" s="381"/>
      <c r="G598" s="381"/>
      <c r="H598" s="381"/>
      <c r="I598" s="381"/>
      <c r="J598" s="381"/>
      <c r="K598" s="381"/>
      <c r="L598" s="381"/>
      <c r="M598" s="381"/>
      <c r="N598" s="381"/>
      <c r="O598" s="381"/>
      <c r="P598" s="381"/>
      <c r="Q598" s="381"/>
      <c r="R598" s="381"/>
      <c r="S598" s="381"/>
      <c r="T598" s="381"/>
      <c r="U598" s="381"/>
      <c r="V598" s="381"/>
      <c r="W598" s="381"/>
      <c r="X598" s="381"/>
      <c r="Y598" s="381"/>
      <c r="Z598" s="381"/>
      <c r="AA598" s="381"/>
      <c r="AB598" s="381"/>
    </row>
    <row r="599">
      <c r="A599" s="381"/>
      <c r="B599" s="381"/>
      <c r="C599" s="381"/>
      <c r="D599" s="381"/>
      <c r="E599" s="381"/>
      <c r="F599" s="381"/>
      <c r="G599" s="381"/>
      <c r="H599" s="381"/>
      <c r="I599" s="381"/>
      <c r="J599" s="381"/>
      <c r="K599" s="381"/>
      <c r="L599" s="381"/>
      <c r="M599" s="381"/>
      <c r="N599" s="381"/>
      <c r="O599" s="381"/>
      <c r="P599" s="381"/>
      <c r="Q599" s="381"/>
      <c r="R599" s="381"/>
      <c r="S599" s="381"/>
      <c r="T599" s="381"/>
      <c r="U599" s="381"/>
      <c r="V599" s="381"/>
      <c r="W599" s="381"/>
      <c r="X599" s="381"/>
      <c r="Y599" s="381"/>
      <c r="Z599" s="381"/>
      <c r="AA599" s="381"/>
      <c r="AB599" s="381"/>
    </row>
    <row r="600">
      <c r="A600" s="381"/>
      <c r="B600" s="381"/>
      <c r="C600" s="381"/>
      <c r="D600" s="381"/>
      <c r="E600" s="381"/>
      <c r="F600" s="381"/>
      <c r="G600" s="381"/>
      <c r="H600" s="381"/>
      <c r="I600" s="381"/>
      <c r="J600" s="381"/>
      <c r="K600" s="381"/>
      <c r="L600" s="381"/>
      <c r="M600" s="381"/>
      <c r="N600" s="381"/>
      <c r="O600" s="381"/>
      <c r="P600" s="381"/>
      <c r="Q600" s="381"/>
      <c r="R600" s="381"/>
      <c r="S600" s="381"/>
      <c r="T600" s="381"/>
      <c r="U600" s="381"/>
      <c r="V600" s="381"/>
      <c r="W600" s="381"/>
      <c r="X600" s="381"/>
      <c r="Y600" s="381"/>
      <c r="Z600" s="381"/>
      <c r="AA600" s="381"/>
      <c r="AB600" s="381"/>
    </row>
    <row r="601">
      <c r="A601" s="381"/>
      <c r="B601" s="381"/>
      <c r="C601" s="381"/>
      <c r="D601" s="381"/>
      <c r="E601" s="381"/>
      <c r="F601" s="381"/>
      <c r="G601" s="381"/>
      <c r="H601" s="381"/>
      <c r="I601" s="381"/>
      <c r="J601" s="381"/>
      <c r="K601" s="381"/>
      <c r="L601" s="381"/>
      <c r="M601" s="381"/>
      <c r="N601" s="381"/>
      <c r="O601" s="381"/>
      <c r="P601" s="381"/>
      <c r="Q601" s="381"/>
      <c r="R601" s="381"/>
      <c r="S601" s="381"/>
      <c r="T601" s="381"/>
      <c r="U601" s="381"/>
      <c r="V601" s="381"/>
      <c r="W601" s="381"/>
      <c r="X601" s="381"/>
      <c r="Y601" s="381"/>
      <c r="Z601" s="381"/>
      <c r="AA601" s="381"/>
      <c r="AB601" s="381"/>
    </row>
    <row r="602">
      <c r="A602" s="381"/>
      <c r="B602" s="381"/>
      <c r="C602" s="381"/>
      <c r="D602" s="381"/>
      <c r="E602" s="381"/>
      <c r="F602" s="381"/>
      <c r="G602" s="381"/>
      <c r="H602" s="381"/>
      <c r="I602" s="381"/>
      <c r="J602" s="381"/>
      <c r="K602" s="381"/>
      <c r="L602" s="381"/>
      <c r="M602" s="381"/>
      <c r="N602" s="381"/>
      <c r="O602" s="381"/>
      <c r="P602" s="381"/>
      <c r="Q602" s="381"/>
      <c r="R602" s="381"/>
      <c r="S602" s="381"/>
      <c r="T602" s="381"/>
      <c r="U602" s="381"/>
      <c r="V602" s="381"/>
      <c r="W602" s="381"/>
      <c r="X602" s="381"/>
      <c r="Y602" s="381"/>
      <c r="Z602" s="381"/>
      <c r="AA602" s="381"/>
      <c r="AB602" s="381"/>
    </row>
    <row r="603">
      <c r="A603" s="381"/>
      <c r="B603" s="381"/>
      <c r="C603" s="381"/>
      <c r="D603" s="381"/>
      <c r="E603" s="381"/>
      <c r="F603" s="381"/>
      <c r="G603" s="381"/>
      <c r="H603" s="381"/>
      <c r="I603" s="381"/>
      <c r="J603" s="381"/>
      <c r="K603" s="381"/>
      <c r="L603" s="381"/>
      <c r="M603" s="381"/>
      <c r="N603" s="381"/>
      <c r="O603" s="381"/>
      <c r="P603" s="381"/>
      <c r="Q603" s="381"/>
      <c r="R603" s="381"/>
      <c r="S603" s="381"/>
      <c r="T603" s="381"/>
      <c r="U603" s="381"/>
      <c r="V603" s="381"/>
      <c r="W603" s="381"/>
      <c r="X603" s="381"/>
      <c r="Y603" s="381"/>
      <c r="Z603" s="381"/>
      <c r="AA603" s="381"/>
      <c r="AB603" s="381"/>
    </row>
    <row r="604">
      <c r="A604" s="381"/>
      <c r="B604" s="381"/>
      <c r="C604" s="381"/>
      <c r="D604" s="381"/>
      <c r="E604" s="381"/>
      <c r="F604" s="381"/>
      <c r="G604" s="381"/>
      <c r="H604" s="381"/>
      <c r="I604" s="381"/>
      <c r="J604" s="381"/>
      <c r="K604" s="381"/>
      <c r="L604" s="381"/>
      <c r="M604" s="381"/>
      <c r="N604" s="381"/>
      <c r="O604" s="381"/>
      <c r="P604" s="381"/>
      <c r="Q604" s="381"/>
      <c r="R604" s="381"/>
      <c r="S604" s="381"/>
      <c r="T604" s="381"/>
      <c r="U604" s="381"/>
      <c r="V604" s="381"/>
      <c r="W604" s="381"/>
      <c r="X604" s="381"/>
      <c r="Y604" s="381"/>
      <c r="Z604" s="381"/>
      <c r="AA604" s="381"/>
      <c r="AB604" s="381"/>
    </row>
    <row r="605">
      <c r="A605" s="381"/>
      <c r="B605" s="381"/>
      <c r="C605" s="381"/>
      <c r="D605" s="381"/>
      <c r="E605" s="381"/>
      <c r="F605" s="381"/>
      <c r="G605" s="381"/>
      <c r="H605" s="381"/>
      <c r="I605" s="381"/>
      <c r="J605" s="381"/>
      <c r="K605" s="381"/>
      <c r="L605" s="381"/>
      <c r="M605" s="381"/>
      <c r="N605" s="381"/>
      <c r="O605" s="381"/>
      <c r="P605" s="381"/>
      <c r="Q605" s="381"/>
      <c r="R605" s="381"/>
      <c r="S605" s="381"/>
      <c r="T605" s="381"/>
      <c r="U605" s="381"/>
      <c r="V605" s="381"/>
      <c r="W605" s="381"/>
      <c r="X605" s="381"/>
      <c r="Y605" s="381"/>
      <c r="Z605" s="381"/>
      <c r="AA605" s="381"/>
      <c r="AB605" s="381"/>
    </row>
    <row r="606">
      <c r="A606" s="381"/>
      <c r="B606" s="381"/>
      <c r="C606" s="381"/>
      <c r="D606" s="381"/>
      <c r="E606" s="381"/>
      <c r="F606" s="381"/>
      <c r="G606" s="381"/>
      <c r="H606" s="381"/>
      <c r="I606" s="381"/>
      <c r="J606" s="381"/>
      <c r="K606" s="381"/>
      <c r="L606" s="381"/>
      <c r="M606" s="381"/>
      <c r="N606" s="381"/>
      <c r="O606" s="381"/>
      <c r="P606" s="381"/>
      <c r="Q606" s="381"/>
      <c r="R606" s="381"/>
      <c r="S606" s="381"/>
      <c r="T606" s="381"/>
      <c r="U606" s="381"/>
      <c r="V606" s="381"/>
      <c r="W606" s="381"/>
      <c r="X606" s="381"/>
      <c r="Y606" s="381"/>
      <c r="Z606" s="381"/>
      <c r="AA606" s="381"/>
      <c r="AB606" s="381"/>
    </row>
    <row r="607">
      <c r="A607" s="381"/>
      <c r="B607" s="381"/>
      <c r="C607" s="381"/>
      <c r="D607" s="381"/>
      <c r="E607" s="381"/>
      <c r="F607" s="381"/>
      <c r="G607" s="381"/>
      <c r="H607" s="381"/>
      <c r="I607" s="381"/>
      <c r="J607" s="381"/>
      <c r="K607" s="381"/>
      <c r="L607" s="381"/>
      <c r="M607" s="381"/>
      <c r="N607" s="381"/>
      <c r="O607" s="381"/>
      <c r="P607" s="381"/>
      <c r="Q607" s="381"/>
      <c r="R607" s="381"/>
      <c r="S607" s="381"/>
      <c r="T607" s="381"/>
      <c r="U607" s="381"/>
      <c r="V607" s="381"/>
      <c r="W607" s="381"/>
      <c r="X607" s="381"/>
      <c r="Y607" s="381"/>
      <c r="Z607" s="381"/>
      <c r="AA607" s="381"/>
      <c r="AB607" s="381"/>
    </row>
    <row r="608">
      <c r="A608" s="381"/>
      <c r="B608" s="381"/>
      <c r="C608" s="381"/>
      <c r="D608" s="381"/>
      <c r="E608" s="381"/>
      <c r="F608" s="381"/>
      <c r="G608" s="381"/>
      <c r="H608" s="381"/>
      <c r="I608" s="381"/>
      <c r="J608" s="381"/>
      <c r="K608" s="381"/>
      <c r="L608" s="381"/>
      <c r="M608" s="381"/>
      <c r="N608" s="381"/>
      <c r="O608" s="381"/>
      <c r="P608" s="381"/>
      <c r="Q608" s="381"/>
      <c r="R608" s="381"/>
      <c r="S608" s="381"/>
      <c r="T608" s="381"/>
      <c r="U608" s="381"/>
      <c r="V608" s="381"/>
      <c r="W608" s="381"/>
      <c r="X608" s="381"/>
      <c r="Y608" s="381"/>
      <c r="Z608" s="381"/>
      <c r="AA608" s="381"/>
      <c r="AB608" s="381"/>
    </row>
    <row r="609">
      <c r="A609" s="381"/>
      <c r="B609" s="381"/>
      <c r="C609" s="381"/>
      <c r="D609" s="381"/>
      <c r="E609" s="381"/>
      <c r="F609" s="381"/>
      <c r="G609" s="381"/>
      <c r="H609" s="381"/>
      <c r="I609" s="381"/>
      <c r="J609" s="381"/>
      <c r="K609" s="381"/>
      <c r="L609" s="381"/>
      <c r="M609" s="381"/>
      <c r="N609" s="381"/>
      <c r="O609" s="381"/>
      <c r="P609" s="381"/>
      <c r="Q609" s="381"/>
      <c r="R609" s="381"/>
      <c r="S609" s="381"/>
      <c r="T609" s="381"/>
      <c r="U609" s="381"/>
      <c r="V609" s="381"/>
      <c r="W609" s="381"/>
      <c r="X609" s="381"/>
      <c r="Y609" s="381"/>
      <c r="Z609" s="381"/>
      <c r="AA609" s="381"/>
      <c r="AB609" s="381"/>
    </row>
    <row r="610">
      <c r="A610" s="381"/>
      <c r="B610" s="381"/>
      <c r="C610" s="381"/>
      <c r="D610" s="381"/>
      <c r="E610" s="381"/>
      <c r="F610" s="381"/>
      <c r="G610" s="381"/>
      <c r="H610" s="381"/>
      <c r="I610" s="381"/>
      <c r="J610" s="381"/>
      <c r="K610" s="381"/>
      <c r="L610" s="381"/>
      <c r="M610" s="381"/>
      <c r="N610" s="381"/>
      <c r="O610" s="381"/>
      <c r="P610" s="381"/>
      <c r="Q610" s="381"/>
      <c r="R610" s="381"/>
      <c r="S610" s="381"/>
      <c r="T610" s="381"/>
      <c r="U610" s="381"/>
      <c r="V610" s="381"/>
      <c r="W610" s="381"/>
      <c r="X610" s="381"/>
      <c r="Y610" s="381"/>
      <c r="Z610" s="381"/>
      <c r="AA610" s="381"/>
      <c r="AB610" s="381"/>
    </row>
    <row r="611">
      <c r="A611" s="381"/>
      <c r="B611" s="381"/>
      <c r="C611" s="381"/>
      <c r="D611" s="381"/>
      <c r="E611" s="381"/>
      <c r="F611" s="381"/>
      <c r="G611" s="381"/>
      <c r="H611" s="381"/>
      <c r="I611" s="381"/>
      <c r="J611" s="381"/>
      <c r="K611" s="381"/>
      <c r="L611" s="381"/>
      <c r="M611" s="381"/>
      <c r="N611" s="381"/>
      <c r="O611" s="381"/>
      <c r="P611" s="381"/>
      <c r="Q611" s="381"/>
      <c r="R611" s="381"/>
      <c r="S611" s="381"/>
      <c r="T611" s="381"/>
      <c r="U611" s="381"/>
      <c r="V611" s="381"/>
      <c r="W611" s="381"/>
      <c r="X611" s="381"/>
      <c r="Y611" s="381"/>
      <c r="Z611" s="381"/>
      <c r="AA611" s="381"/>
      <c r="AB611" s="381"/>
    </row>
    <row r="612">
      <c r="A612" s="381"/>
      <c r="B612" s="381"/>
      <c r="C612" s="381"/>
      <c r="D612" s="381"/>
      <c r="E612" s="381"/>
      <c r="F612" s="381"/>
      <c r="G612" s="381"/>
      <c r="H612" s="381"/>
      <c r="I612" s="381"/>
      <c r="J612" s="381"/>
      <c r="K612" s="381"/>
      <c r="L612" s="381"/>
      <c r="M612" s="381"/>
      <c r="N612" s="381"/>
      <c r="O612" s="381"/>
      <c r="P612" s="381"/>
      <c r="Q612" s="381"/>
      <c r="R612" s="381"/>
      <c r="S612" s="381"/>
      <c r="T612" s="381"/>
      <c r="U612" s="381"/>
      <c r="V612" s="381"/>
      <c r="W612" s="381"/>
      <c r="X612" s="381"/>
      <c r="Y612" s="381"/>
      <c r="Z612" s="381"/>
      <c r="AA612" s="381"/>
      <c r="AB612" s="381"/>
    </row>
    <row r="613">
      <c r="A613" s="381"/>
      <c r="B613" s="381"/>
      <c r="C613" s="381"/>
      <c r="D613" s="381"/>
      <c r="E613" s="381"/>
      <c r="F613" s="381"/>
      <c r="G613" s="381"/>
      <c r="H613" s="381"/>
      <c r="I613" s="381"/>
      <c r="J613" s="381"/>
      <c r="K613" s="381"/>
      <c r="L613" s="381"/>
      <c r="M613" s="381"/>
      <c r="N613" s="381"/>
      <c r="O613" s="381"/>
      <c r="P613" s="381"/>
      <c r="Q613" s="381"/>
      <c r="R613" s="381"/>
      <c r="S613" s="381"/>
      <c r="T613" s="381"/>
      <c r="U613" s="381"/>
      <c r="V613" s="381"/>
      <c r="W613" s="381"/>
      <c r="X613" s="381"/>
      <c r="Y613" s="381"/>
      <c r="Z613" s="381"/>
      <c r="AA613" s="381"/>
      <c r="AB613" s="381"/>
    </row>
    <row r="614">
      <c r="A614" s="381"/>
      <c r="B614" s="381"/>
      <c r="C614" s="381"/>
      <c r="D614" s="381"/>
      <c r="E614" s="381"/>
      <c r="F614" s="381"/>
      <c r="G614" s="381"/>
      <c r="H614" s="381"/>
      <c r="I614" s="381"/>
      <c r="J614" s="381"/>
      <c r="K614" s="381"/>
      <c r="L614" s="381"/>
      <c r="M614" s="381"/>
      <c r="N614" s="381"/>
      <c r="O614" s="381"/>
      <c r="P614" s="381"/>
      <c r="Q614" s="381"/>
      <c r="R614" s="381"/>
      <c r="S614" s="381"/>
      <c r="T614" s="381"/>
      <c r="U614" s="381"/>
      <c r="V614" s="381"/>
      <c r="W614" s="381"/>
      <c r="X614" s="381"/>
      <c r="Y614" s="381"/>
      <c r="Z614" s="381"/>
      <c r="AA614" s="381"/>
      <c r="AB614" s="381"/>
    </row>
    <row r="615">
      <c r="A615" s="381"/>
      <c r="B615" s="381"/>
      <c r="C615" s="381"/>
      <c r="D615" s="381"/>
      <c r="E615" s="381"/>
      <c r="F615" s="381"/>
      <c r="G615" s="381"/>
      <c r="H615" s="381"/>
      <c r="I615" s="381"/>
      <c r="J615" s="381"/>
      <c r="K615" s="381"/>
      <c r="L615" s="381"/>
      <c r="M615" s="381"/>
      <c r="N615" s="381"/>
      <c r="O615" s="381"/>
      <c r="P615" s="381"/>
      <c r="Q615" s="381"/>
      <c r="R615" s="381"/>
      <c r="S615" s="381"/>
      <c r="T615" s="381"/>
      <c r="U615" s="381"/>
      <c r="V615" s="381"/>
      <c r="W615" s="381"/>
      <c r="X615" s="381"/>
      <c r="Y615" s="381"/>
      <c r="Z615" s="381"/>
      <c r="AA615" s="381"/>
      <c r="AB615" s="381"/>
    </row>
    <row r="616">
      <c r="A616" s="381"/>
      <c r="B616" s="381"/>
      <c r="C616" s="381"/>
      <c r="D616" s="381"/>
      <c r="E616" s="381"/>
      <c r="F616" s="381"/>
      <c r="G616" s="381"/>
      <c r="H616" s="381"/>
      <c r="I616" s="381"/>
      <c r="J616" s="381"/>
      <c r="K616" s="381"/>
      <c r="L616" s="381"/>
      <c r="M616" s="381"/>
      <c r="N616" s="381"/>
      <c r="O616" s="381"/>
      <c r="P616" s="381"/>
      <c r="Q616" s="381"/>
      <c r="R616" s="381"/>
      <c r="S616" s="381"/>
      <c r="T616" s="381"/>
      <c r="U616" s="381"/>
      <c r="V616" s="381"/>
      <c r="W616" s="381"/>
      <c r="X616" s="381"/>
      <c r="Y616" s="381"/>
      <c r="Z616" s="381"/>
      <c r="AA616" s="381"/>
      <c r="AB616" s="381"/>
    </row>
    <row r="617">
      <c r="A617" s="381"/>
      <c r="B617" s="381"/>
      <c r="C617" s="381"/>
      <c r="D617" s="381"/>
      <c r="E617" s="381"/>
      <c r="F617" s="381"/>
      <c r="G617" s="381"/>
      <c r="H617" s="381"/>
      <c r="I617" s="381"/>
      <c r="J617" s="381"/>
      <c r="K617" s="381"/>
      <c r="L617" s="381"/>
      <c r="M617" s="381"/>
      <c r="N617" s="381"/>
      <c r="O617" s="381"/>
      <c r="P617" s="381"/>
      <c r="Q617" s="381"/>
      <c r="R617" s="381"/>
      <c r="S617" s="381"/>
      <c r="T617" s="381"/>
      <c r="U617" s="381"/>
      <c r="V617" s="381"/>
      <c r="W617" s="381"/>
      <c r="X617" s="381"/>
      <c r="Y617" s="381"/>
      <c r="Z617" s="381"/>
      <c r="AA617" s="381"/>
      <c r="AB617" s="381"/>
    </row>
    <row r="618">
      <c r="A618" s="381"/>
      <c r="B618" s="381"/>
      <c r="C618" s="381"/>
      <c r="D618" s="381"/>
      <c r="E618" s="381"/>
      <c r="F618" s="381"/>
      <c r="G618" s="381"/>
      <c r="H618" s="381"/>
      <c r="I618" s="381"/>
      <c r="J618" s="381"/>
      <c r="K618" s="381"/>
      <c r="L618" s="381"/>
      <c r="M618" s="381"/>
      <c r="N618" s="381"/>
      <c r="O618" s="381"/>
      <c r="P618" s="381"/>
      <c r="Q618" s="381"/>
      <c r="R618" s="381"/>
      <c r="S618" s="381"/>
      <c r="T618" s="381"/>
      <c r="U618" s="381"/>
      <c r="V618" s="381"/>
      <c r="W618" s="381"/>
      <c r="X618" s="381"/>
      <c r="Y618" s="381"/>
      <c r="Z618" s="381"/>
      <c r="AA618" s="381"/>
      <c r="AB618" s="381"/>
    </row>
    <row r="619">
      <c r="A619" s="381"/>
      <c r="B619" s="381"/>
      <c r="C619" s="381"/>
      <c r="D619" s="381"/>
      <c r="E619" s="381"/>
      <c r="F619" s="381"/>
      <c r="G619" s="381"/>
      <c r="H619" s="381"/>
      <c r="I619" s="381"/>
      <c r="J619" s="381"/>
      <c r="K619" s="381"/>
      <c r="L619" s="381"/>
      <c r="M619" s="381"/>
      <c r="N619" s="381"/>
      <c r="O619" s="381"/>
      <c r="P619" s="381"/>
      <c r="Q619" s="381"/>
      <c r="R619" s="381"/>
      <c r="S619" s="381"/>
      <c r="T619" s="381"/>
      <c r="U619" s="381"/>
      <c r="V619" s="381"/>
      <c r="W619" s="381"/>
      <c r="X619" s="381"/>
      <c r="Y619" s="381"/>
      <c r="Z619" s="381"/>
      <c r="AA619" s="381"/>
      <c r="AB619" s="381"/>
    </row>
    <row r="620">
      <c r="A620" s="381"/>
      <c r="B620" s="381"/>
      <c r="C620" s="381"/>
      <c r="D620" s="381"/>
      <c r="E620" s="381"/>
      <c r="F620" s="381"/>
      <c r="G620" s="381"/>
      <c r="H620" s="381"/>
      <c r="I620" s="381"/>
      <c r="J620" s="381"/>
      <c r="K620" s="381"/>
      <c r="L620" s="381"/>
      <c r="M620" s="381"/>
      <c r="N620" s="381"/>
      <c r="O620" s="381"/>
      <c r="P620" s="381"/>
      <c r="Q620" s="381"/>
      <c r="R620" s="381"/>
      <c r="S620" s="381"/>
      <c r="T620" s="381"/>
      <c r="U620" s="381"/>
      <c r="V620" s="381"/>
      <c r="W620" s="381"/>
      <c r="X620" s="381"/>
      <c r="Y620" s="381"/>
      <c r="Z620" s="381"/>
      <c r="AA620" s="381"/>
      <c r="AB620" s="381"/>
    </row>
    <row r="621">
      <c r="A621" s="381"/>
      <c r="B621" s="381"/>
      <c r="C621" s="381"/>
      <c r="D621" s="381"/>
      <c r="E621" s="381"/>
      <c r="F621" s="381"/>
      <c r="G621" s="381"/>
      <c r="H621" s="381"/>
      <c r="I621" s="381"/>
      <c r="J621" s="381"/>
      <c r="K621" s="381"/>
      <c r="L621" s="381"/>
      <c r="M621" s="381"/>
      <c r="N621" s="381"/>
      <c r="O621" s="381"/>
      <c r="P621" s="381"/>
      <c r="Q621" s="381"/>
      <c r="R621" s="381"/>
      <c r="S621" s="381"/>
      <c r="T621" s="381"/>
      <c r="U621" s="381"/>
      <c r="V621" s="381"/>
      <c r="W621" s="381"/>
      <c r="X621" s="381"/>
      <c r="Y621" s="381"/>
      <c r="Z621" s="381"/>
      <c r="AA621" s="381"/>
      <c r="AB621" s="381"/>
    </row>
    <row r="622">
      <c r="A622" s="381"/>
      <c r="B622" s="381"/>
      <c r="C622" s="381"/>
      <c r="D622" s="381"/>
      <c r="E622" s="381"/>
      <c r="F622" s="381"/>
      <c r="G622" s="381"/>
      <c r="H622" s="381"/>
      <c r="I622" s="381"/>
      <c r="J622" s="381"/>
      <c r="K622" s="381"/>
      <c r="L622" s="381"/>
      <c r="M622" s="381"/>
      <c r="N622" s="381"/>
      <c r="O622" s="381"/>
      <c r="P622" s="381"/>
      <c r="Q622" s="381"/>
      <c r="R622" s="381"/>
      <c r="S622" s="381"/>
      <c r="T622" s="381"/>
      <c r="U622" s="381"/>
      <c r="V622" s="381"/>
      <c r="W622" s="381"/>
      <c r="X622" s="381"/>
      <c r="Y622" s="381"/>
      <c r="Z622" s="381"/>
      <c r="AA622" s="381"/>
      <c r="AB622" s="381"/>
    </row>
    <row r="623">
      <c r="A623" s="381"/>
      <c r="B623" s="381"/>
      <c r="C623" s="381"/>
      <c r="D623" s="381"/>
      <c r="E623" s="381"/>
      <c r="F623" s="381"/>
      <c r="G623" s="381"/>
      <c r="H623" s="381"/>
      <c r="I623" s="381"/>
      <c r="J623" s="381"/>
      <c r="K623" s="381"/>
      <c r="L623" s="381"/>
      <c r="M623" s="381"/>
      <c r="N623" s="381"/>
      <c r="O623" s="381"/>
      <c r="P623" s="381"/>
      <c r="Q623" s="381"/>
      <c r="R623" s="381"/>
      <c r="S623" s="381"/>
      <c r="T623" s="381"/>
      <c r="U623" s="381"/>
      <c r="V623" s="381"/>
      <c r="W623" s="381"/>
      <c r="X623" s="381"/>
      <c r="Y623" s="381"/>
      <c r="Z623" s="381"/>
      <c r="AA623" s="381"/>
      <c r="AB623" s="381"/>
    </row>
    <row r="624">
      <c r="A624" s="381"/>
      <c r="B624" s="381"/>
      <c r="C624" s="381"/>
      <c r="D624" s="381"/>
      <c r="E624" s="381"/>
      <c r="F624" s="381"/>
      <c r="G624" s="381"/>
      <c r="H624" s="381"/>
      <c r="I624" s="381"/>
      <c r="J624" s="381"/>
      <c r="K624" s="381"/>
      <c r="L624" s="381"/>
      <c r="M624" s="381"/>
      <c r="N624" s="381"/>
      <c r="O624" s="381"/>
      <c r="P624" s="381"/>
      <c r="Q624" s="381"/>
      <c r="R624" s="381"/>
      <c r="S624" s="381"/>
      <c r="T624" s="381"/>
      <c r="U624" s="381"/>
      <c r="V624" s="381"/>
      <c r="W624" s="381"/>
      <c r="X624" s="381"/>
      <c r="Y624" s="381"/>
      <c r="Z624" s="381"/>
      <c r="AA624" s="381"/>
      <c r="AB624" s="381"/>
    </row>
    <row r="625">
      <c r="A625" s="381"/>
      <c r="B625" s="381"/>
      <c r="C625" s="381"/>
      <c r="D625" s="381"/>
      <c r="E625" s="381"/>
      <c r="F625" s="381"/>
      <c r="G625" s="381"/>
      <c r="H625" s="381"/>
      <c r="I625" s="381"/>
      <c r="J625" s="381"/>
      <c r="K625" s="381"/>
      <c r="L625" s="381"/>
      <c r="M625" s="381"/>
      <c r="N625" s="381"/>
      <c r="O625" s="381"/>
      <c r="P625" s="381"/>
      <c r="Q625" s="381"/>
      <c r="R625" s="381"/>
      <c r="S625" s="381"/>
      <c r="T625" s="381"/>
      <c r="U625" s="381"/>
      <c r="V625" s="381"/>
      <c r="W625" s="381"/>
      <c r="X625" s="381"/>
      <c r="Y625" s="381"/>
      <c r="Z625" s="381"/>
      <c r="AA625" s="381"/>
      <c r="AB625" s="381"/>
    </row>
    <row r="626">
      <c r="A626" s="381"/>
      <c r="B626" s="381"/>
      <c r="C626" s="381"/>
      <c r="D626" s="381"/>
      <c r="E626" s="381"/>
      <c r="F626" s="381"/>
      <c r="G626" s="381"/>
      <c r="H626" s="381"/>
      <c r="I626" s="381"/>
      <c r="J626" s="381"/>
      <c r="K626" s="381"/>
      <c r="L626" s="381"/>
      <c r="M626" s="381"/>
      <c r="N626" s="381"/>
      <c r="O626" s="381"/>
      <c r="P626" s="381"/>
      <c r="Q626" s="381"/>
      <c r="R626" s="381"/>
      <c r="S626" s="381"/>
      <c r="T626" s="381"/>
      <c r="U626" s="381"/>
      <c r="V626" s="381"/>
      <c r="W626" s="381"/>
      <c r="X626" s="381"/>
      <c r="Y626" s="381"/>
      <c r="Z626" s="381"/>
      <c r="AA626" s="381"/>
      <c r="AB626" s="381"/>
    </row>
    <row r="627">
      <c r="A627" s="381"/>
      <c r="B627" s="381"/>
      <c r="C627" s="381"/>
      <c r="D627" s="381"/>
      <c r="E627" s="381"/>
      <c r="F627" s="381"/>
      <c r="G627" s="381"/>
      <c r="H627" s="381"/>
      <c r="I627" s="381"/>
      <c r="J627" s="381"/>
      <c r="K627" s="381"/>
      <c r="L627" s="381"/>
      <c r="M627" s="381"/>
      <c r="N627" s="381"/>
      <c r="O627" s="381"/>
      <c r="P627" s="381"/>
      <c r="Q627" s="381"/>
      <c r="R627" s="381"/>
      <c r="S627" s="381"/>
      <c r="T627" s="381"/>
      <c r="U627" s="381"/>
      <c r="V627" s="381"/>
      <c r="W627" s="381"/>
      <c r="X627" s="381"/>
      <c r="Y627" s="381"/>
      <c r="Z627" s="381"/>
      <c r="AA627" s="381"/>
      <c r="AB627" s="381"/>
    </row>
    <row r="628">
      <c r="A628" s="381"/>
      <c r="B628" s="381"/>
      <c r="C628" s="381"/>
      <c r="D628" s="381"/>
      <c r="E628" s="381"/>
      <c r="F628" s="381"/>
      <c r="G628" s="381"/>
      <c r="H628" s="381"/>
      <c r="I628" s="381"/>
      <c r="J628" s="381"/>
      <c r="K628" s="381"/>
      <c r="L628" s="381"/>
      <c r="M628" s="381"/>
      <c r="N628" s="381"/>
      <c r="O628" s="381"/>
      <c r="P628" s="381"/>
      <c r="Q628" s="381"/>
      <c r="R628" s="381"/>
      <c r="S628" s="381"/>
      <c r="T628" s="381"/>
      <c r="U628" s="381"/>
      <c r="V628" s="381"/>
      <c r="W628" s="381"/>
      <c r="X628" s="381"/>
      <c r="Y628" s="381"/>
      <c r="Z628" s="381"/>
      <c r="AA628" s="381"/>
      <c r="AB628" s="381"/>
    </row>
    <row r="629">
      <c r="A629" s="381"/>
      <c r="B629" s="381"/>
      <c r="C629" s="381"/>
      <c r="D629" s="381"/>
      <c r="E629" s="381"/>
      <c r="F629" s="381"/>
      <c r="G629" s="381"/>
      <c r="H629" s="381"/>
      <c r="I629" s="381"/>
      <c r="J629" s="381"/>
      <c r="K629" s="381"/>
      <c r="L629" s="381"/>
      <c r="M629" s="381"/>
      <c r="N629" s="381"/>
      <c r="O629" s="381"/>
      <c r="P629" s="381"/>
      <c r="Q629" s="381"/>
      <c r="R629" s="381"/>
      <c r="S629" s="381"/>
      <c r="T629" s="381"/>
      <c r="U629" s="381"/>
      <c r="V629" s="381"/>
      <c r="W629" s="381"/>
      <c r="X629" s="381"/>
      <c r="Y629" s="381"/>
      <c r="Z629" s="381"/>
      <c r="AA629" s="381"/>
      <c r="AB629" s="381"/>
    </row>
    <row r="630">
      <c r="A630" s="381"/>
      <c r="B630" s="381"/>
      <c r="C630" s="381"/>
      <c r="D630" s="381"/>
      <c r="E630" s="381"/>
      <c r="F630" s="381"/>
      <c r="G630" s="381"/>
      <c r="H630" s="381"/>
      <c r="I630" s="381"/>
      <c r="J630" s="381"/>
      <c r="K630" s="381"/>
      <c r="L630" s="381"/>
      <c r="M630" s="381"/>
      <c r="N630" s="381"/>
      <c r="O630" s="381"/>
      <c r="P630" s="381"/>
      <c r="Q630" s="381"/>
      <c r="R630" s="381"/>
      <c r="S630" s="381"/>
      <c r="T630" s="381"/>
      <c r="U630" s="381"/>
      <c r="V630" s="381"/>
      <c r="W630" s="381"/>
      <c r="X630" s="381"/>
      <c r="Y630" s="381"/>
      <c r="Z630" s="381"/>
      <c r="AA630" s="381"/>
      <c r="AB630" s="381"/>
    </row>
    <row r="631">
      <c r="A631" s="381"/>
      <c r="B631" s="381"/>
      <c r="C631" s="381"/>
      <c r="D631" s="381"/>
      <c r="E631" s="381"/>
      <c r="F631" s="381"/>
      <c r="G631" s="381"/>
      <c r="H631" s="381"/>
      <c r="I631" s="381"/>
      <c r="J631" s="381"/>
      <c r="K631" s="381"/>
      <c r="L631" s="381"/>
      <c r="M631" s="381"/>
      <c r="N631" s="381"/>
      <c r="O631" s="381"/>
      <c r="P631" s="381"/>
      <c r="Q631" s="381"/>
      <c r="R631" s="381"/>
      <c r="S631" s="381"/>
      <c r="T631" s="381"/>
      <c r="U631" s="381"/>
      <c r="V631" s="381"/>
      <c r="W631" s="381"/>
      <c r="X631" s="381"/>
      <c r="Y631" s="381"/>
      <c r="Z631" s="381"/>
      <c r="AA631" s="381"/>
      <c r="AB631" s="381"/>
    </row>
    <row r="632">
      <c r="A632" s="381"/>
      <c r="B632" s="381"/>
      <c r="C632" s="381"/>
      <c r="D632" s="381"/>
      <c r="E632" s="381"/>
      <c r="F632" s="381"/>
      <c r="G632" s="381"/>
      <c r="H632" s="381"/>
      <c r="I632" s="381"/>
      <c r="J632" s="381"/>
      <c r="K632" s="381"/>
      <c r="L632" s="381"/>
      <c r="M632" s="381"/>
      <c r="N632" s="381"/>
      <c r="O632" s="381"/>
      <c r="P632" s="381"/>
      <c r="Q632" s="381"/>
      <c r="R632" s="381"/>
      <c r="S632" s="381"/>
      <c r="T632" s="381"/>
      <c r="U632" s="381"/>
      <c r="V632" s="381"/>
      <c r="W632" s="381"/>
      <c r="X632" s="381"/>
      <c r="Y632" s="381"/>
      <c r="Z632" s="381"/>
      <c r="AA632" s="381"/>
      <c r="AB632" s="381"/>
    </row>
    <row r="633">
      <c r="A633" s="381"/>
      <c r="B633" s="381"/>
      <c r="C633" s="381"/>
      <c r="D633" s="381"/>
      <c r="E633" s="381"/>
      <c r="F633" s="381"/>
      <c r="G633" s="381"/>
      <c r="H633" s="381"/>
      <c r="I633" s="381"/>
      <c r="J633" s="381"/>
      <c r="K633" s="381"/>
      <c r="L633" s="381"/>
      <c r="M633" s="381"/>
      <c r="N633" s="381"/>
      <c r="O633" s="381"/>
      <c r="P633" s="381"/>
      <c r="Q633" s="381"/>
      <c r="R633" s="381"/>
      <c r="S633" s="381"/>
      <c r="T633" s="381"/>
      <c r="U633" s="381"/>
      <c r="V633" s="381"/>
      <c r="W633" s="381"/>
      <c r="X633" s="381"/>
      <c r="Y633" s="381"/>
      <c r="Z633" s="381"/>
      <c r="AA633" s="381"/>
      <c r="AB633" s="381"/>
    </row>
    <row r="634">
      <c r="A634" s="381"/>
      <c r="B634" s="381"/>
      <c r="C634" s="381"/>
      <c r="D634" s="381"/>
      <c r="E634" s="381"/>
      <c r="F634" s="381"/>
      <c r="G634" s="381"/>
      <c r="H634" s="381"/>
      <c r="I634" s="381"/>
      <c r="J634" s="381"/>
      <c r="K634" s="381"/>
      <c r="L634" s="381"/>
      <c r="M634" s="381"/>
      <c r="N634" s="381"/>
      <c r="O634" s="381"/>
      <c r="P634" s="381"/>
      <c r="Q634" s="381"/>
      <c r="R634" s="381"/>
      <c r="S634" s="381"/>
      <c r="T634" s="381"/>
      <c r="U634" s="381"/>
      <c r="V634" s="381"/>
      <c r="W634" s="381"/>
      <c r="X634" s="381"/>
      <c r="Y634" s="381"/>
      <c r="Z634" s="381"/>
      <c r="AA634" s="381"/>
      <c r="AB634" s="381"/>
    </row>
    <row r="635">
      <c r="A635" s="381"/>
      <c r="B635" s="381"/>
      <c r="C635" s="381"/>
      <c r="D635" s="381"/>
      <c r="E635" s="381"/>
      <c r="F635" s="381"/>
      <c r="G635" s="381"/>
      <c r="H635" s="381"/>
      <c r="I635" s="381"/>
      <c r="J635" s="381"/>
      <c r="K635" s="381"/>
      <c r="L635" s="381"/>
      <c r="M635" s="381"/>
      <c r="N635" s="381"/>
      <c r="O635" s="381"/>
      <c r="P635" s="381"/>
      <c r="Q635" s="381"/>
      <c r="R635" s="381"/>
      <c r="S635" s="381"/>
      <c r="T635" s="381"/>
      <c r="U635" s="381"/>
      <c r="V635" s="381"/>
      <c r="W635" s="381"/>
      <c r="X635" s="381"/>
      <c r="Y635" s="381"/>
      <c r="Z635" s="381"/>
      <c r="AA635" s="381"/>
      <c r="AB635" s="381"/>
    </row>
    <row r="636">
      <c r="A636" s="381"/>
      <c r="B636" s="381"/>
      <c r="C636" s="381"/>
      <c r="D636" s="381"/>
      <c r="E636" s="381"/>
      <c r="F636" s="381"/>
      <c r="G636" s="381"/>
      <c r="H636" s="381"/>
      <c r="I636" s="381"/>
      <c r="J636" s="381"/>
      <c r="K636" s="381"/>
      <c r="L636" s="381"/>
      <c r="M636" s="381"/>
      <c r="N636" s="381"/>
      <c r="O636" s="381"/>
      <c r="P636" s="381"/>
      <c r="Q636" s="381"/>
      <c r="R636" s="381"/>
      <c r="S636" s="381"/>
      <c r="T636" s="381"/>
      <c r="U636" s="381"/>
      <c r="V636" s="381"/>
      <c r="W636" s="381"/>
      <c r="X636" s="381"/>
      <c r="Y636" s="381"/>
      <c r="Z636" s="381"/>
      <c r="AA636" s="381"/>
      <c r="AB636" s="381"/>
    </row>
    <row r="637">
      <c r="A637" s="381"/>
      <c r="B637" s="381"/>
      <c r="C637" s="381"/>
      <c r="D637" s="381"/>
      <c r="E637" s="381"/>
      <c r="F637" s="381"/>
      <c r="G637" s="381"/>
      <c r="H637" s="381"/>
      <c r="I637" s="381"/>
      <c r="J637" s="381"/>
      <c r="K637" s="381"/>
      <c r="L637" s="381"/>
      <c r="M637" s="381"/>
      <c r="N637" s="381"/>
      <c r="O637" s="381"/>
      <c r="P637" s="381"/>
      <c r="Q637" s="381"/>
      <c r="R637" s="381"/>
      <c r="S637" s="381"/>
      <c r="T637" s="381"/>
      <c r="U637" s="381"/>
      <c r="V637" s="381"/>
      <c r="W637" s="381"/>
      <c r="X637" s="381"/>
      <c r="Y637" s="381"/>
      <c r="Z637" s="381"/>
      <c r="AA637" s="381"/>
      <c r="AB637" s="381"/>
    </row>
    <row r="638">
      <c r="A638" s="381"/>
      <c r="B638" s="381"/>
      <c r="C638" s="381"/>
      <c r="D638" s="381"/>
      <c r="E638" s="381"/>
      <c r="F638" s="381"/>
      <c r="G638" s="381"/>
      <c r="H638" s="381"/>
      <c r="I638" s="381"/>
      <c r="J638" s="381"/>
      <c r="K638" s="381"/>
      <c r="L638" s="381"/>
      <c r="M638" s="381"/>
      <c r="N638" s="381"/>
      <c r="O638" s="381"/>
      <c r="P638" s="381"/>
      <c r="Q638" s="381"/>
      <c r="R638" s="381"/>
      <c r="S638" s="381"/>
      <c r="T638" s="381"/>
      <c r="U638" s="381"/>
      <c r="V638" s="381"/>
      <c r="W638" s="381"/>
      <c r="X638" s="381"/>
      <c r="Y638" s="381"/>
      <c r="Z638" s="381"/>
      <c r="AA638" s="381"/>
      <c r="AB638" s="381"/>
    </row>
    <row r="639">
      <c r="A639" s="381"/>
      <c r="B639" s="381"/>
      <c r="C639" s="381"/>
      <c r="D639" s="381"/>
      <c r="E639" s="381"/>
      <c r="F639" s="381"/>
      <c r="G639" s="381"/>
      <c r="H639" s="381"/>
      <c r="I639" s="381"/>
      <c r="J639" s="381"/>
      <c r="K639" s="381"/>
      <c r="L639" s="381"/>
      <c r="M639" s="381"/>
      <c r="N639" s="381"/>
      <c r="O639" s="381"/>
      <c r="P639" s="381"/>
      <c r="Q639" s="381"/>
      <c r="R639" s="381"/>
      <c r="S639" s="381"/>
      <c r="T639" s="381"/>
      <c r="U639" s="381"/>
      <c r="V639" s="381"/>
      <c r="W639" s="381"/>
      <c r="X639" s="381"/>
      <c r="Y639" s="381"/>
      <c r="Z639" s="381"/>
      <c r="AA639" s="381"/>
      <c r="AB639" s="381"/>
    </row>
    <row r="640">
      <c r="A640" s="381"/>
      <c r="B640" s="381"/>
      <c r="C640" s="381"/>
      <c r="D640" s="381"/>
      <c r="E640" s="381"/>
      <c r="F640" s="381"/>
      <c r="G640" s="381"/>
      <c r="H640" s="381"/>
      <c r="I640" s="381"/>
      <c r="J640" s="381"/>
      <c r="K640" s="381"/>
      <c r="L640" s="381"/>
      <c r="M640" s="381"/>
      <c r="N640" s="381"/>
      <c r="O640" s="381"/>
      <c r="P640" s="381"/>
      <c r="Q640" s="381"/>
      <c r="R640" s="381"/>
      <c r="S640" s="381"/>
      <c r="T640" s="381"/>
      <c r="U640" s="381"/>
      <c r="V640" s="381"/>
      <c r="W640" s="381"/>
      <c r="X640" s="381"/>
      <c r="Y640" s="381"/>
      <c r="Z640" s="381"/>
      <c r="AA640" s="381"/>
      <c r="AB640" s="381"/>
    </row>
    <row r="641">
      <c r="A641" s="381"/>
      <c r="B641" s="381"/>
      <c r="C641" s="381"/>
      <c r="D641" s="381"/>
      <c r="E641" s="381"/>
      <c r="F641" s="381"/>
      <c r="G641" s="381"/>
      <c r="H641" s="381"/>
      <c r="I641" s="381"/>
      <c r="J641" s="381"/>
      <c r="K641" s="381"/>
      <c r="L641" s="381"/>
      <c r="M641" s="381"/>
      <c r="N641" s="381"/>
      <c r="O641" s="381"/>
      <c r="P641" s="381"/>
      <c r="Q641" s="381"/>
      <c r="R641" s="381"/>
      <c r="S641" s="381"/>
      <c r="T641" s="381"/>
      <c r="U641" s="381"/>
      <c r="V641" s="381"/>
      <c r="W641" s="381"/>
      <c r="X641" s="381"/>
      <c r="Y641" s="381"/>
      <c r="Z641" s="381"/>
      <c r="AA641" s="381"/>
      <c r="AB641" s="381"/>
    </row>
    <row r="642">
      <c r="A642" s="381"/>
      <c r="B642" s="381"/>
      <c r="C642" s="381"/>
      <c r="D642" s="381"/>
      <c r="E642" s="381"/>
      <c r="F642" s="381"/>
      <c r="G642" s="381"/>
      <c r="H642" s="381"/>
      <c r="I642" s="381"/>
      <c r="J642" s="381"/>
      <c r="K642" s="381"/>
      <c r="L642" s="381"/>
      <c r="M642" s="381"/>
      <c r="N642" s="381"/>
      <c r="O642" s="381"/>
      <c r="P642" s="381"/>
      <c r="Q642" s="381"/>
      <c r="R642" s="381"/>
      <c r="S642" s="381"/>
      <c r="T642" s="381"/>
      <c r="U642" s="381"/>
      <c r="V642" s="381"/>
      <c r="W642" s="381"/>
      <c r="X642" s="381"/>
      <c r="Y642" s="381"/>
      <c r="Z642" s="381"/>
      <c r="AA642" s="381"/>
      <c r="AB642" s="381"/>
    </row>
    <row r="643">
      <c r="A643" s="381"/>
      <c r="B643" s="381"/>
      <c r="C643" s="381"/>
      <c r="D643" s="381"/>
      <c r="E643" s="381"/>
      <c r="F643" s="381"/>
      <c r="G643" s="381"/>
      <c r="H643" s="381"/>
      <c r="I643" s="381"/>
      <c r="J643" s="381"/>
      <c r="K643" s="381"/>
      <c r="L643" s="381"/>
      <c r="M643" s="381"/>
      <c r="N643" s="381"/>
      <c r="O643" s="381"/>
      <c r="P643" s="381"/>
      <c r="Q643" s="381"/>
      <c r="R643" s="381"/>
      <c r="S643" s="381"/>
      <c r="T643" s="381"/>
      <c r="U643" s="381"/>
      <c r="V643" s="381"/>
      <c r="W643" s="381"/>
      <c r="X643" s="381"/>
      <c r="Y643" s="381"/>
      <c r="Z643" s="381"/>
      <c r="AA643" s="381"/>
      <c r="AB643" s="381"/>
    </row>
    <row r="644">
      <c r="A644" s="381"/>
      <c r="B644" s="381"/>
      <c r="C644" s="381"/>
      <c r="D644" s="381"/>
      <c r="E644" s="381"/>
      <c r="F644" s="381"/>
      <c r="G644" s="381"/>
      <c r="H644" s="381"/>
      <c r="I644" s="381"/>
      <c r="J644" s="381"/>
      <c r="K644" s="381"/>
      <c r="L644" s="381"/>
      <c r="M644" s="381"/>
      <c r="N644" s="381"/>
      <c r="O644" s="381"/>
      <c r="P644" s="381"/>
      <c r="Q644" s="381"/>
      <c r="R644" s="381"/>
      <c r="S644" s="381"/>
      <c r="T644" s="381"/>
      <c r="U644" s="381"/>
      <c r="V644" s="381"/>
      <c r="W644" s="381"/>
      <c r="X644" s="381"/>
      <c r="Y644" s="381"/>
      <c r="Z644" s="381"/>
      <c r="AA644" s="381"/>
      <c r="AB644" s="381"/>
    </row>
    <row r="645">
      <c r="A645" s="381"/>
      <c r="B645" s="381"/>
      <c r="C645" s="381"/>
      <c r="D645" s="381"/>
      <c r="E645" s="381"/>
      <c r="F645" s="381"/>
      <c r="G645" s="381"/>
      <c r="H645" s="381"/>
      <c r="I645" s="381"/>
      <c r="J645" s="381"/>
      <c r="K645" s="381"/>
      <c r="L645" s="381"/>
      <c r="M645" s="381"/>
      <c r="N645" s="381"/>
      <c r="O645" s="381"/>
      <c r="P645" s="381"/>
      <c r="Q645" s="381"/>
      <c r="R645" s="381"/>
      <c r="S645" s="381"/>
      <c r="T645" s="381"/>
      <c r="U645" s="381"/>
      <c r="V645" s="381"/>
      <c r="W645" s="381"/>
      <c r="X645" s="381"/>
      <c r="Y645" s="381"/>
      <c r="Z645" s="381"/>
      <c r="AA645" s="381"/>
      <c r="AB645" s="381"/>
    </row>
    <row r="646">
      <c r="A646" s="381"/>
      <c r="B646" s="381"/>
      <c r="C646" s="381"/>
      <c r="D646" s="381"/>
      <c r="E646" s="381"/>
      <c r="F646" s="381"/>
      <c r="G646" s="381"/>
      <c r="H646" s="381"/>
      <c r="I646" s="381"/>
      <c r="J646" s="381"/>
      <c r="K646" s="381"/>
      <c r="L646" s="381"/>
      <c r="M646" s="381"/>
      <c r="N646" s="381"/>
      <c r="O646" s="381"/>
      <c r="P646" s="381"/>
      <c r="Q646" s="381"/>
      <c r="R646" s="381"/>
      <c r="S646" s="381"/>
      <c r="T646" s="381"/>
      <c r="U646" s="381"/>
      <c r="V646" s="381"/>
      <c r="W646" s="381"/>
      <c r="X646" s="381"/>
      <c r="Y646" s="381"/>
      <c r="Z646" s="381"/>
      <c r="AA646" s="381"/>
      <c r="AB646" s="381"/>
    </row>
    <row r="647">
      <c r="A647" s="381"/>
      <c r="B647" s="381"/>
      <c r="C647" s="381"/>
      <c r="D647" s="381"/>
      <c r="E647" s="381"/>
      <c r="F647" s="381"/>
      <c r="G647" s="381"/>
      <c r="H647" s="381"/>
      <c r="I647" s="381"/>
      <c r="J647" s="381"/>
      <c r="K647" s="381"/>
      <c r="L647" s="381"/>
      <c r="M647" s="381"/>
      <c r="N647" s="381"/>
      <c r="O647" s="381"/>
      <c r="P647" s="381"/>
      <c r="Q647" s="381"/>
      <c r="R647" s="381"/>
      <c r="S647" s="381"/>
      <c r="T647" s="381"/>
      <c r="U647" s="381"/>
      <c r="V647" s="381"/>
      <c r="W647" s="381"/>
      <c r="X647" s="381"/>
      <c r="Y647" s="381"/>
      <c r="Z647" s="381"/>
      <c r="AA647" s="381"/>
      <c r="AB647" s="381"/>
    </row>
    <row r="648">
      <c r="A648" s="381"/>
      <c r="B648" s="381"/>
      <c r="C648" s="381"/>
      <c r="D648" s="381"/>
      <c r="E648" s="381"/>
      <c r="F648" s="381"/>
      <c r="G648" s="381"/>
      <c r="H648" s="381"/>
      <c r="I648" s="381"/>
      <c r="J648" s="381"/>
      <c r="K648" s="381"/>
      <c r="L648" s="381"/>
      <c r="M648" s="381"/>
      <c r="N648" s="381"/>
      <c r="O648" s="381"/>
      <c r="P648" s="381"/>
      <c r="Q648" s="381"/>
      <c r="R648" s="381"/>
      <c r="S648" s="381"/>
      <c r="T648" s="381"/>
      <c r="U648" s="381"/>
      <c r="V648" s="381"/>
      <c r="W648" s="381"/>
      <c r="X648" s="381"/>
      <c r="Y648" s="381"/>
      <c r="Z648" s="381"/>
      <c r="AA648" s="381"/>
      <c r="AB648" s="381"/>
    </row>
    <row r="649">
      <c r="A649" s="381"/>
      <c r="B649" s="381"/>
      <c r="C649" s="381"/>
      <c r="D649" s="381"/>
      <c r="E649" s="381"/>
      <c r="F649" s="381"/>
      <c r="G649" s="381"/>
      <c r="H649" s="381"/>
      <c r="I649" s="381"/>
      <c r="J649" s="381"/>
      <c r="K649" s="381"/>
      <c r="L649" s="381"/>
      <c r="M649" s="381"/>
      <c r="N649" s="381"/>
      <c r="O649" s="381"/>
      <c r="P649" s="381"/>
      <c r="Q649" s="381"/>
      <c r="R649" s="381"/>
      <c r="S649" s="381"/>
      <c r="T649" s="381"/>
      <c r="U649" s="381"/>
      <c r="V649" s="381"/>
      <c r="W649" s="381"/>
      <c r="X649" s="381"/>
      <c r="Y649" s="381"/>
      <c r="Z649" s="381"/>
      <c r="AA649" s="381"/>
      <c r="AB649" s="381"/>
    </row>
    <row r="650">
      <c r="A650" s="381"/>
      <c r="B650" s="381"/>
      <c r="C650" s="381"/>
      <c r="D650" s="381"/>
      <c r="E650" s="381"/>
      <c r="F650" s="381"/>
      <c r="G650" s="381"/>
      <c r="H650" s="381"/>
      <c r="I650" s="381"/>
      <c r="J650" s="381"/>
      <c r="K650" s="381"/>
      <c r="L650" s="381"/>
      <c r="M650" s="381"/>
      <c r="N650" s="381"/>
      <c r="O650" s="381"/>
      <c r="P650" s="381"/>
      <c r="Q650" s="381"/>
      <c r="R650" s="381"/>
      <c r="S650" s="381"/>
      <c r="T650" s="381"/>
      <c r="U650" s="381"/>
      <c r="V650" s="381"/>
      <c r="W650" s="381"/>
      <c r="X650" s="381"/>
      <c r="Y650" s="381"/>
      <c r="Z650" s="381"/>
      <c r="AA650" s="381"/>
      <c r="AB650" s="381"/>
    </row>
    <row r="651">
      <c r="A651" s="381"/>
      <c r="B651" s="381"/>
      <c r="C651" s="381"/>
      <c r="D651" s="381"/>
      <c r="E651" s="381"/>
      <c r="F651" s="381"/>
      <c r="G651" s="381"/>
      <c r="H651" s="381"/>
      <c r="I651" s="381"/>
      <c r="J651" s="381"/>
      <c r="K651" s="381"/>
      <c r="L651" s="381"/>
      <c r="M651" s="381"/>
      <c r="N651" s="381"/>
      <c r="O651" s="381"/>
      <c r="P651" s="381"/>
      <c r="Q651" s="381"/>
      <c r="R651" s="381"/>
      <c r="S651" s="381"/>
      <c r="T651" s="381"/>
      <c r="U651" s="381"/>
      <c r="V651" s="381"/>
      <c r="W651" s="381"/>
      <c r="X651" s="381"/>
      <c r="Y651" s="381"/>
      <c r="Z651" s="381"/>
      <c r="AA651" s="381"/>
      <c r="AB651" s="381"/>
    </row>
    <row r="652">
      <c r="A652" s="381"/>
      <c r="B652" s="381"/>
      <c r="C652" s="381"/>
      <c r="D652" s="381"/>
      <c r="E652" s="381"/>
      <c r="F652" s="381"/>
      <c r="G652" s="381"/>
      <c r="H652" s="381"/>
      <c r="I652" s="381"/>
      <c r="J652" s="381"/>
      <c r="K652" s="381"/>
      <c r="L652" s="381"/>
      <c r="M652" s="381"/>
      <c r="N652" s="381"/>
      <c r="O652" s="381"/>
      <c r="P652" s="381"/>
      <c r="Q652" s="381"/>
      <c r="R652" s="381"/>
      <c r="S652" s="381"/>
      <c r="T652" s="381"/>
      <c r="U652" s="381"/>
      <c r="V652" s="381"/>
      <c r="W652" s="381"/>
      <c r="X652" s="381"/>
      <c r="Y652" s="381"/>
      <c r="Z652" s="381"/>
      <c r="AA652" s="381"/>
      <c r="AB652" s="381"/>
    </row>
    <row r="653">
      <c r="A653" s="381"/>
      <c r="B653" s="381"/>
      <c r="C653" s="381"/>
      <c r="D653" s="381"/>
      <c r="E653" s="381"/>
      <c r="F653" s="381"/>
      <c r="G653" s="381"/>
      <c r="H653" s="381"/>
      <c r="I653" s="381"/>
      <c r="J653" s="381"/>
      <c r="K653" s="381"/>
      <c r="L653" s="381"/>
      <c r="M653" s="381"/>
      <c r="N653" s="381"/>
      <c r="O653" s="381"/>
      <c r="P653" s="381"/>
      <c r="Q653" s="381"/>
      <c r="R653" s="381"/>
      <c r="S653" s="381"/>
      <c r="T653" s="381"/>
      <c r="U653" s="381"/>
      <c r="V653" s="381"/>
      <c r="W653" s="381"/>
      <c r="X653" s="381"/>
      <c r="Y653" s="381"/>
      <c r="Z653" s="381"/>
      <c r="AA653" s="381"/>
      <c r="AB653" s="381"/>
    </row>
    <row r="654">
      <c r="A654" s="381"/>
      <c r="B654" s="381"/>
      <c r="C654" s="381"/>
      <c r="D654" s="381"/>
      <c r="E654" s="381"/>
      <c r="F654" s="381"/>
      <c r="G654" s="381"/>
      <c r="H654" s="381"/>
      <c r="I654" s="381"/>
      <c r="J654" s="381"/>
      <c r="K654" s="381"/>
      <c r="L654" s="381"/>
      <c r="M654" s="381"/>
      <c r="N654" s="381"/>
      <c r="O654" s="381"/>
      <c r="P654" s="381"/>
      <c r="Q654" s="381"/>
      <c r="R654" s="381"/>
      <c r="S654" s="381"/>
      <c r="T654" s="381"/>
      <c r="U654" s="381"/>
      <c r="V654" s="381"/>
      <c r="W654" s="381"/>
      <c r="X654" s="381"/>
      <c r="Y654" s="381"/>
      <c r="Z654" s="381"/>
      <c r="AA654" s="381"/>
      <c r="AB654" s="381"/>
    </row>
    <row r="655">
      <c r="A655" s="381"/>
      <c r="B655" s="381"/>
      <c r="C655" s="381"/>
      <c r="D655" s="381"/>
      <c r="E655" s="381"/>
      <c r="F655" s="381"/>
      <c r="G655" s="381"/>
      <c r="H655" s="381"/>
      <c r="I655" s="381"/>
      <c r="J655" s="381"/>
      <c r="K655" s="381"/>
      <c r="L655" s="381"/>
      <c r="M655" s="381"/>
      <c r="N655" s="381"/>
      <c r="O655" s="381"/>
      <c r="P655" s="381"/>
      <c r="Q655" s="381"/>
      <c r="R655" s="381"/>
      <c r="S655" s="381"/>
      <c r="T655" s="381"/>
      <c r="U655" s="381"/>
      <c r="V655" s="381"/>
      <c r="W655" s="381"/>
      <c r="X655" s="381"/>
      <c r="Y655" s="381"/>
      <c r="Z655" s="381"/>
      <c r="AA655" s="381"/>
      <c r="AB655" s="381"/>
    </row>
    <row r="656">
      <c r="A656" s="381"/>
      <c r="B656" s="381"/>
      <c r="C656" s="381"/>
      <c r="D656" s="381"/>
      <c r="E656" s="381"/>
      <c r="F656" s="381"/>
      <c r="G656" s="381"/>
      <c r="H656" s="381"/>
      <c r="I656" s="381"/>
      <c r="J656" s="381"/>
      <c r="K656" s="381"/>
      <c r="L656" s="381"/>
      <c r="M656" s="381"/>
      <c r="N656" s="381"/>
      <c r="O656" s="381"/>
      <c r="P656" s="381"/>
      <c r="Q656" s="381"/>
      <c r="R656" s="381"/>
      <c r="S656" s="381"/>
      <c r="T656" s="381"/>
      <c r="U656" s="381"/>
      <c r="V656" s="381"/>
      <c r="W656" s="381"/>
      <c r="X656" s="381"/>
      <c r="Y656" s="381"/>
      <c r="Z656" s="381"/>
      <c r="AA656" s="381"/>
      <c r="AB656" s="381"/>
    </row>
    <row r="657">
      <c r="A657" s="381"/>
      <c r="B657" s="381"/>
      <c r="C657" s="381"/>
      <c r="D657" s="381"/>
      <c r="E657" s="381"/>
      <c r="F657" s="381"/>
      <c r="G657" s="381"/>
      <c r="H657" s="381"/>
      <c r="I657" s="381"/>
      <c r="J657" s="381"/>
      <c r="K657" s="381"/>
      <c r="L657" s="381"/>
      <c r="M657" s="381"/>
      <c r="N657" s="381"/>
      <c r="O657" s="381"/>
      <c r="P657" s="381"/>
      <c r="Q657" s="381"/>
      <c r="R657" s="381"/>
      <c r="S657" s="381"/>
      <c r="T657" s="381"/>
      <c r="U657" s="381"/>
      <c r="V657" s="381"/>
      <c r="W657" s="381"/>
      <c r="X657" s="381"/>
      <c r="Y657" s="381"/>
      <c r="Z657" s="381"/>
      <c r="AA657" s="381"/>
      <c r="AB657" s="381"/>
    </row>
    <row r="658">
      <c r="A658" s="381"/>
      <c r="B658" s="381"/>
      <c r="C658" s="381"/>
      <c r="D658" s="381"/>
      <c r="E658" s="381"/>
      <c r="F658" s="381"/>
      <c r="G658" s="381"/>
      <c r="H658" s="381"/>
      <c r="I658" s="381"/>
      <c r="J658" s="381"/>
      <c r="K658" s="381"/>
      <c r="L658" s="381"/>
      <c r="M658" s="381"/>
      <c r="N658" s="381"/>
      <c r="O658" s="381"/>
      <c r="P658" s="381"/>
      <c r="Q658" s="381"/>
      <c r="R658" s="381"/>
      <c r="S658" s="381"/>
      <c r="T658" s="381"/>
      <c r="U658" s="381"/>
      <c r="V658" s="381"/>
      <c r="W658" s="381"/>
      <c r="X658" s="381"/>
      <c r="Y658" s="381"/>
      <c r="Z658" s="381"/>
      <c r="AA658" s="381"/>
      <c r="AB658" s="381"/>
    </row>
    <row r="659">
      <c r="A659" s="381"/>
      <c r="B659" s="381"/>
      <c r="C659" s="381"/>
      <c r="D659" s="381"/>
      <c r="E659" s="381"/>
      <c r="F659" s="381"/>
      <c r="G659" s="381"/>
      <c r="H659" s="381"/>
      <c r="I659" s="381"/>
      <c r="J659" s="381"/>
      <c r="K659" s="381"/>
      <c r="L659" s="381"/>
      <c r="M659" s="381"/>
      <c r="N659" s="381"/>
      <c r="O659" s="381"/>
      <c r="P659" s="381"/>
      <c r="Q659" s="381"/>
      <c r="R659" s="381"/>
      <c r="S659" s="381"/>
      <c r="T659" s="381"/>
      <c r="U659" s="381"/>
      <c r="V659" s="381"/>
      <c r="W659" s="381"/>
      <c r="X659" s="381"/>
      <c r="Y659" s="381"/>
      <c r="Z659" s="381"/>
      <c r="AA659" s="381"/>
      <c r="AB659" s="381"/>
    </row>
    <row r="660">
      <c r="A660" s="381"/>
      <c r="B660" s="381"/>
      <c r="C660" s="381"/>
      <c r="D660" s="381"/>
      <c r="E660" s="381"/>
      <c r="F660" s="381"/>
      <c r="G660" s="381"/>
      <c r="H660" s="381"/>
      <c r="I660" s="381"/>
      <c r="J660" s="381"/>
      <c r="K660" s="381"/>
      <c r="L660" s="381"/>
      <c r="M660" s="381"/>
      <c r="N660" s="381"/>
      <c r="O660" s="381"/>
      <c r="P660" s="381"/>
      <c r="Q660" s="381"/>
      <c r="R660" s="381"/>
      <c r="S660" s="381"/>
      <c r="T660" s="381"/>
      <c r="U660" s="381"/>
      <c r="V660" s="381"/>
      <c r="W660" s="381"/>
      <c r="X660" s="381"/>
      <c r="Y660" s="381"/>
      <c r="Z660" s="381"/>
      <c r="AA660" s="381"/>
      <c r="AB660" s="381"/>
    </row>
    <row r="661">
      <c r="A661" s="381"/>
      <c r="B661" s="381"/>
      <c r="C661" s="381"/>
      <c r="D661" s="381"/>
      <c r="E661" s="381"/>
      <c r="F661" s="381"/>
      <c r="G661" s="381"/>
      <c r="H661" s="381"/>
      <c r="I661" s="381"/>
      <c r="J661" s="381"/>
      <c r="K661" s="381"/>
      <c r="L661" s="381"/>
      <c r="M661" s="381"/>
      <c r="N661" s="381"/>
      <c r="O661" s="381"/>
      <c r="P661" s="381"/>
      <c r="Q661" s="381"/>
      <c r="R661" s="381"/>
      <c r="S661" s="381"/>
      <c r="T661" s="381"/>
      <c r="U661" s="381"/>
      <c r="V661" s="381"/>
      <c r="W661" s="381"/>
      <c r="X661" s="381"/>
      <c r="Y661" s="381"/>
      <c r="Z661" s="381"/>
      <c r="AA661" s="381"/>
      <c r="AB661" s="381"/>
    </row>
    <row r="662">
      <c r="A662" s="381"/>
      <c r="B662" s="381"/>
      <c r="C662" s="381"/>
      <c r="D662" s="381"/>
      <c r="E662" s="381"/>
      <c r="F662" s="381"/>
      <c r="G662" s="381"/>
      <c r="H662" s="381"/>
      <c r="I662" s="381"/>
      <c r="J662" s="381"/>
      <c r="K662" s="381"/>
      <c r="L662" s="381"/>
      <c r="M662" s="381"/>
      <c r="N662" s="381"/>
      <c r="O662" s="381"/>
      <c r="P662" s="381"/>
      <c r="Q662" s="381"/>
      <c r="R662" s="381"/>
      <c r="S662" s="381"/>
      <c r="T662" s="381"/>
      <c r="U662" s="381"/>
      <c r="V662" s="381"/>
      <c r="W662" s="381"/>
      <c r="X662" s="381"/>
      <c r="Y662" s="381"/>
      <c r="Z662" s="381"/>
      <c r="AA662" s="381"/>
      <c r="AB662" s="381"/>
    </row>
    <row r="663">
      <c r="A663" s="381"/>
      <c r="B663" s="381"/>
      <c r="C663" s="381"/>
      <c r="D663" s="381"/>
      <c r="E663" s="381"/>
      <c r="F663" s="381"/>
      <c r="G663" s="381"/>
      <c r="H663" s="381"/>
      <c r="I663" s="381"/>
      <c r="J663" s="381"/>
      <c r="K663" s="381"/>
      <c r="L663" s="381"/>
      <c r="M663" s="381"/>
      <c r="N663" s="381"/>
      <c r="O663" s="381"/>
      <c r="P663" s="381"/>
      <c r="Q663" s="381"/>
      <c r="R663" s="381"/>
      <c r="S663" s="381"/>
      <c r="T663" s="381"/>
      <c r="U663" s="381"/>
      <c r="V663" s="381"/>
      <c r="W663" s="381"/>
      <c r="X663" s="381"/>
      <c r="Y663" s="381"/>
      <c r="Z663" s="381"/>
      <c r="AA663" s="381"/>
      <c r="AB663" s="381"/>
    </row>
    <row r="664">
      <c r="A664" s="381"/>
      <c r="B664" s="381"/>
      <c r="C664" s="381"/>
      <c r="D664" s="381"/>
      <c r="E664" s="381"/>
      <c r="F664" s="381"/>
      <c r="G664" s="381"/>
      <c r="H664" s="381"/>
      <c r="I664" s="381"/>
      <c r="J664" s="381"/>
      <c r="K664" s="381"/>
      <c r="L664" s="381"/>
      <c r="M664" s="381"/>
      <c r="N664" s="381"/>
      <c r="O664" s="381"/>
      <c r="P664" s="381"/>
      <c r="Q664" s="381"/>
      <c r="R664" s="381"/>
      <c r="S664" s="381"/>
      <c r="T664" s="381"/>
      <c r="U664" s="381"/>
      <c r="V664" s="381"/>
      <c r="W664" s="381"/>
      <c r="X664" s="381"/>
      <c r="Y664" s="381"/>
      <c r="Z664" s="381"/>
      <c r="AA664" s="381"/>
      <c r="AB664" s="381"/>
    </row>
    <row r="665">
      <c r="A665" s="381"/>
      <c r="B665" s="381"/>
      <c r="C665" s="381"/>
      <c r="D665" s="381"/>
      <c r="E665" s="381"/>
      <c r="F665" s="381"/>
      <c r="G665" s="381"/>
      <c r="H665" s="381"/>
      <c r="I665" s="381"/>
      <c r="J665" s="381"/>
      <c r="K665" s="381"/>
      <c r="L665" s="381"/>
      <c r="M665" s="381"/>
      <c r="N665" s="381"/>
      <c r="O665" s="381"/>
      <c r="P665" s="381"/>
      <c r="Q665" s="381"/>
      <c r="R665" s="381"/>
      <c r="S665" s="381"/>
      <c r="T665" s="381"/>
      <c r="U665" s="381"/>
      <c r="V665" s="381"/>
      <c r="W665" s="381"/>
      <c r="X665" s="381"/>
      <c r="Y665" s="381"/>
      <c r="Z665" s="381"/>
      <c r="AA665" s="381"/>
      <c r="AB665" s="381"/>
    </row>
    <row r="666">
      <c r="A666" s="381"/>
      <c r="B666" s="381"/>
      <c r="C666" s="381"/>
      <c r="D666" s="381"/>
      <c r="E666" s="381"/>
      <c r="F666" s="381"/>
      <c r="G666" s="381"/>
      <c r="H666" s="381"/>
      <c r="I666" s="381"/>
      <c r="J666" s="381"/>
      <c r="K666" s="381"/>
      <c r="L666" s="381"/>
      <c r="M666" s="381"/>
      <c r="N666" s="381"/>
      <c r="O666" s="381"/>
      <c r="P666" s="381"/>
      <c r="Q666" s="381"/>
      <c r="R666" s="381"/>
      <c r="S666" s="381"/>
      <c r="T666" s="381"/>
      <c r="U666" s="381"/>
      <c r="V666" s="381"/>
      <c r="W666" s="381"/>
      <c r="X666" s="381"/>
      <c r="Y666" s="381"/>
      <c r="Z666" s="381"/>
      <c r="AA666" s="381"/>
      <c r="AB666" s="381"/>
    </row>
    <row r="667">
      <c r="A667" s="381"/>
      <c r="B667" s="381"/>
      <c r="C667" s="381"/>
      <c r="D667" s="381"/>
      <c r="E667" s="381"/>
      <c r="F667" s="381"/>
      <c r="G667" s="381"/>
      <c r="H667" s="381"/>
      <c r="I667" s="381"/>
      <c r="J667" s="381"/>
      <c r="K667" s="381"/>
      <c r="L667" s="381"/>
      <c r="M667" s="381"/>
      <c r="N667" s="381"/>
      <c r="O667" s="381"/>
      <c r="P667" s="381"/>
      <c r="Q667" s="381"/>
      <c r="R667" s="381"/>
      <c r="S667" s="381"/>
      <c r="T667" s="381"/>
      <c r="U667" s="381"/>
      <c r="V667" s="381"/>
      <c r="W667" s="381"/>
      <c r="X667" s="381"/>
      <c r="Y667" s="381"/>
      <c r="Z667" s="381"/>
      <c r="AA667" s="381"/>
      <c r="AB667" s="381"/>
    </row>
    <row r="668">
      <c r="A668" s="381"/>
      <c r="B668" s="381"/>
      <c r="C668" s="381"/>
      <c r="D668" s="381"/>
      <c r="E668" s="381"/>
      <c r="F668" s="381"/>
      <c r="G668" s="381"/>
      <c r="H668" s="381"/>
      <c r="I668" s="381"/>
      <c r="J668" s="381"/>
      <c r="K668" s="381"/>
      <c r="L668" s="381"/>
      <c r="M668" s="381"/>
      <c r="N668" s="381"/>
      <c r="O668" s="381"/>
      <c r="P668" s="381"/>
      <c r="Q668" s="381"/>
      <c r="R668" s="381"/>
      <c r="S668" s="381"/>
      <c r="T668" s="381"/>
      <c r="U668" s="381"/>
      <c r="V668" s="381"/>
      <c r="W668" s="381"/>
      <c r="X668" s="381"/>
      <c r="Y668" s="381"/>
      <c r="Z668" s="381"/>
      <c r="AA668" s="381"/>
      <c r="AB668" s="381"/>
    </row>
    <row r="669">
      <c r="A669" s="381"/>
      <c r="B669" s="381"/>
      <c r="C669" s="381"/>
      <c r="D669" s="381"/>
      <c r="E669" s="381"/>
      <c r="F669" s="381"/>
      <c r="G669" s="381"/>
      <c r="H669" s="381"/>
      <c r="I669" s="381"/>
      <c r="J669" s="381"/>
      <c r="K669" s="381"/>
      <c r="L669" s="381"/>
      <c r="M669" s="381"/>
      <c r="N669" s="381"/>
      <c r="O669" s="381"/>
      <c r="P669" s="381"/>
      <c r="Q669" s="381"/>
      <c r="R669" s="381"/>
      <c r="S669" s="381"/>
      <c r="T669" s="381"/>
      <c r="U669" s="381"/>
      <c r="V669" s="381"/>
      <c r="W669" s="381"/>
      <c r="X669" s="381"/>
      <c r="Y669" s="381"/>
      <c r="Z669" s="381"/>
      <c r="AA669" s="381"/>
      <c r="AB669" s="381"/>
    </row>
    <row r="670">
      <c r="A670" s="381"/>
      <c r="B670" s="381"/>
      <c r="C670" s="381"/>
      <c r="D670" s="381"/>
      <c r="E670" s="381"/>
      <c r="F670" s="381"/>
      <c r="G670" s="381"/>
      <c r="H670" s="381"/>
      <c r="I670" s="381"/>
      <c r="J670" s="381"/>
      <c r="K670" s="381"/>
      <c r="L670" s="381"/>
      <c r="M670" s="381"/>
      <c r="N670" s="381"/>
      <c r="O670" s="381"/>
      <c r="P670" s="381"/>
      <c r="Q670" s="381"/>
      <c r="R670" s="381"/>
      <c r="S670" s="381"/>
      <c r="T670" s="381"/>
      <c r="U670" s="381"/>
      <c r="V670" s="381"/>
      <c r="W670" s="381"/>
      <c r="X670" s="381"/>
      <c r="Y670" s="381"/>
      <c r="Z670" s="381"/>
      <c r="AA670" s="381"/>
      <c r="AB670" s="381"/>
    </row>
    <row r="671">
      <c r="A671" s="381"/>
      <c r="B671" s="381"/>
      <c r="C671" s="381"/>
      <c r="D671" s="381"/>
      <c r="E671" s="381"/>
      <c r="F671" s="381"/>
      <c r="G671" s="381"/>
      <c r="H671" s="381"/>
      <c r="I671" s="381"/>
      <c r="J671" s="381"/>
      <c r="K671" s="381"/>
      <c r="L671" s="381"/>
      <c r="M671" s="381"/>
      <c r="N671" s="381"/>
      <c r="O671" s="381"/>
      <c r="P671" s="381"/>
      <c r="Q671" s="381"/>
      <c r="R671" s="381"/>
      <c r="S671" s="381"/>
      <c r="T671" s="381"/>
      <c r="U671" s="381"/>
      <c r="V671" s="381"/>
      <c r="W671" s="381"/>
      <c r="X671" s="381"/>
      <c r="Y671" s="381"/>
      <c r="Z671" s="381"/>
      <c r="AA671" s="381"/>
      <c r="AB671" s="381"/>
    </row>
    <row r="672">
      <c r="A672" s="381"/>
      <c r="B672" s="381"/>
      <c r="C672" s="381"/>
      <c r="D672" s="381"/>
      <c r="E672" s="381"/>
      <c r="F672" s="381"/>
      <c r="G672" s="381"/>
      <c r="H672" s="381"/>
      <c r="I672" s="381"/>
      <c r="J672" s="381"/>
      <c r="K672" s="381"/>
      <c r="L672" s="381"/>
      <c r="M672" s="381"/>
      <c r="N672" s="381"/>
      <c r="O672" s="381"/>
      <c r="P672" s="381"/>
      <c r="Q672" s="381"/>
      <c r="R672" s="381"/>
      <c r="S672" s="381"/>
      <c r="T672" s="381"/>
      <c r="U672" s="381"/>
      <c r="V672" s="381"/>
      <c r="W672" s="381"/>
      <c r="X672" s="381"/>
      <c r="Y672" s="381"/>
      <c r="Z672" s="381"/>
      <c r="AA672" s="381"/>
      <c r="AB672" s="381"/>
    </row>
    <row r="673">
      <c r="A673" s="381"/>
      <c r="B673" s="381"/>
      <c r="C673" s="381"/>
      <c r="D673" s="381"/>
      <c r="E673" s="381"/>
      <c r="F673" s="381"/>
      <c r="G673" s="381"/>
      <c r="H673" s="381"/>
      <c r="I673" s="381"/>
      <c r="J673" s="381"/>
      <c r="K673" s="381"/>
      <c r="L673" s="381"/>
      <c r="M673" s="381"/>
      <c r="N673" s="381"/>
      <c r="O673" s="381"/>
      <c r="P673" s="381"/>
      <c r="Q673" s="381"/>
      <c r="R673" s="381"/>
      <c r="S673" s="381"/>
      <c r="T673" s="381"/>
      <c r="U673" s="381"/>
      <c r="V673" s="381"/>
      <c r="W673" s="381"/>
      <c r="X673" s="381"/>
      <c r="Y673" s="381"/>
      <c r="Z673" s="381"/>
      <c r="AA673" s="381"/>
      <c r="AB673" s="381"/>
    </row>
    <row r="674">
      <c r="A674" s="381"/>
      <c r="B674" s="381"/>
      <c r="C674" s="381"/>
      <c r="D674" s="381"/>
      <c r="E674" s="381"/>
      <c r="F674" s="381"/>
      <c r="G674" s="381"/>
      <c r="H674" s="381"/>
      <c r="I674" s="381"/>
      <c r="J674" s="381"/>
      <c r="K674" s="381"/>
      <c r="L674" s="381"/>
      <c r="M674" s="381"/>
      <c r="N674" s="381"/>
      <c r="O674" s="381"/>
      <c r="P674" s="381"/>
      <c r="Q674" s="381"/>
      <c r="R674" s="381"/>
      <c r="S674" s="381"/>
      <c r="T674" s="381"/>
      <c r="U674" s="381"/>
      <c r="V674" s="381"/>
      <c r="W674" s="381"/>
      <c r="X674" s="381"/>
      <c r="Y674" s="381"/>
      <c r="Z674" s="381"/>
      <c r="AA674" s="381"/>
      <c r="AB674" s="381"/>
    </row>
    <row r="675">
      <c r="A675" s="381"/>
      <c r="B675" s="381"/>
      <c r="C675" s="381"/>
      <c r="D675" s="381"/>
      <c r="E675" s="381"/>
      <c r="F675" s="381"/>
      <c r="G675" s="381"/>
      <c r="H675" s="381"/>
      <c r="I675" s="381"/>
      <c r="J675" s="381"/>
      <c r="K675" s="381"/>
      <c r="L675" s="381"/>
      <c r="M675" s="381"/>
      <c r="N675" s="381"/>
      <c r="O675" s="381"/>
      <c r="P675" s="381"/>
      <c r="Q675" s="381"/>
      <c r="R675" s="381"/>
      <c r="S675" s="381"/>
      <c r="T675" s="381"/>
      <c r="U675" s="381"/>
      <c r="V675" s="381"/>
      <c r="W675" s="381"/>
      <c r="X675" s="381"/>
      <c r="Y675" s="381"/>
      <c r="Z675" s="381"/>
      <c r="AA675" s="381"/>
      <c r="AB675" s="381"/>
    </row>
    <row r="676">
      <c r="A676" s="381"/>
      <c r="B676" s="381"/>
      <c r="C676" s="381"/>
      <c r="D676" s="381"/>
      <c r="E676" s="381"/>
      <c r="F676" s="381"/>
      <c r="G676" s="381"/>
      <c r="H676" s="381"/>
      <c r="I676" s="381"/>
      <c r="J676" s="381"/>
      <c r="K676" s="381"/>
      <c r="L676" s="381"/>
      <c r="M676" s="381"/>
      <c r="N676" s="381"/>
      <c r="O676" s="381"/>
      <c r="P676" s="381"/>
      <c r="Q676" s="381"/>
      <c r="R676" s="381"/>
      <c r="S676" s="381"/>
      <c r="T676" s="381"/>
      <c r="U676" s="381"/>
      <c r="V676" s="381"/>
      <c r="W676" s="381"/>
      <c r="X676" s="381"/>
      <c r="Y676" s="381"/>
      <c r="Z676" s="381"/>
      <c r="AA676" s="381"/>
      <c r="AB676" s="381"/>
    </row>
    <row r="677">
      <c r="A677" s="381"/>
      <c r="B677" s="381"/>
      <c r="C677" s="381"/>
      <c r="D677" s="381"/>
      <c r="E677" s="381"/>
      <c r="F677" s="381"/>
      <c r="G677" s="381"/>
      <c r="H677" s="381"/>
      <c r="I677" s="381"/>
      <c r="J677" s="381"/>
      <c r="K677" s="381"/>
      <c r="L677" s="381"/>
      <c r="M677" s="381"/>
      <c r="N677" s="381"/>
      <c r="O677" s="381"/>
      <c r="P677" s="381"/>
      <c r="Q677" s="381"/>
      <c r="R677" s="381"/>
      <c r="S677" s="381"/>
      <c r="T677" s="381"/>
      <c r="U677" s="381"/>
      <c r="V677" s="381"/>
      <c r="W677" s="381"/>
      <c r="X677" s="381"/>
      <c r="Y677" s="381"/>
      <c r="Z677" s="381"/>
      <c r="AA677" s="381"/>
      <c r="AB677" s="381"/>
    </row>
    <row r="678">
      <c r="A678" s="381"/>
      <c r="B678" s="381"/>
      <c r="C678" s="381"/>
      <c r="D678" s="381"/>
      <c r="E678" s="381"/>
      <c r="F678" s="381"/>
      <c r="G678" s="381"/>
      <c r="H678" s="381"/>
      <c r="I678" s="381"/>
      <c r="J678" s="381"/>
      <c r="K678" s="381"/>
      <c r="L678" s="381"/>
      <c r="M678" s="381"/>
      <c r="N678" s="381"/>
      <c r="O678" s="381"/>
      <c r="P678" s="381"/>
      <c r="Q678" s="381"/>
      <c r="R678" s="381"/>
      <c r="S678" s="381"/>
      <c r="T678" s="381"/>
      <c r="U678" s="381"/>
      <c r="V678" s="381"/>
      <c r="W678" s="381"/>
      <c r="X678" s="381"/>
      <c r="Y678" s="381"/>
      <c r="Z678" s="381"/>
      <c r="AA678" s="381"/>
      <c r="AB678" s="381"/>
    </row>
    <row r="679">
      <c r="A679" s="381"/>
      <c r="B679" s="381"/>
      <c r="C679" s="381"/>
      <c r="D679" s="381"/>
      <c r="E679" s="381"/>
      <c r="F679" s="381"/>
      <c r="G679" s="381"/>
      <c r="H679" s="381"/>
      <c r="I679" s="381"/>
      <c r="J679" s="381"/>
      <c r="K679" s="381"/>
      <c r="L679" s="381"/>
      <c r="M679" s="381"/>
      <c r="N679" s="381"/>
      <c r="O679" s="381"/>
      <c r="P679" s="381"/>
      <c r="Q679" s="381"/>
      <c r="R679" s="381"/>
      <c r="S679" s="381"/>
      <c r="T679" s="381"/>
      <c r="U679" s="381"/>
      <c r="V679" s="381"/>
      <c r="W679" s="381"/>
      <c r="X679" s="381"/>
      <c r="Y679" s="381"/>
      <c r="Z679" s="381"/>
      <c r="AA679" s="381"/>
      <c r="AB679" s="381"/>
    </row>
    <row r="680">
      <c r="A680" s="381"/>
      <c r="B680" s="381"/>
      <c r="C680" s="381"/>
      <c r="D680" s="381"/>
      <c r="E680" s="381"/>
      <c r="F680" s="381"/>
      <c r="G680" s="381"/>
      <c r="H680" s="381"/>
      <c r="I680" s="381"/>
      <c r="J680" s="381"/>
      <c r="K680" s="381"/>
      <c r="L680" s="381"/>
      <c r="M680" s="381"/>
      <c r="N680" s="381"/>
      <c r="O680" s="381"/>
      <c r="P680" s="381"/>
      <c r="Q680" s="381"/>
      <c r="R680" s="381"/>
      <c r="S680" s="381"/>
      <c r="T680" s="381"/>
      <c r="U680" s="381"/>
      <c r="V680" s="381"/>
      <c r="W680" s="381"/>
      <c r="X680" s="381"/>
      <c r="Y680" s="381"/>
      <c r="Z680" s="381"/>
      <c r="AA680" s="381"/>
      <c r="AB680" s="381"/>
    </row>
    <row r="681">
      <c r="A681" s="381"/>
      <c r="B681" s="381"/>
      <c r="C681" s="381"/>
      <c r="D681" s="381"/>
      <c r="E681" s="381"/>
      <c r="F681" s="381"/>
      <c r="G681" s="381"/>
      <c r="H681" s="381"/>
      <c r="I681" s="381"/>
      <c r="J681" s="381"/>
      <c r="K681" s="381"/>
      <c r="L681" s="381"/>
      <c r="M681" s="381"/>
      <c r="N681" s="381"/>
      <c r="O681" s="381"/>
      <c r="P681" s="381"/>
      <c r="Q681" s="381"/>
      <c r="R681" s="381"/>
      <c r="S681" s="381"/>
      <c r="T681" s="381"/>
      <c r="U681" s="381"/>
      <c r="V681" s="381"/>
      <c r="W681" s="381"/>
      <c r="X681" s="381"/>
      <c r="Y681" s="381"/>
      <c r="Z681" s="381"/>
      <c r="AA681" s="381"/>
      <c r="AB681" s="381"/>
    </row>
    <row r="682">
      <c r="A682" s="381"/>
      <c r="B682" s="381"/>
      <c r="C682" s="381"/>
      <c r="D682" s="381"/>
      <c r="E682" s="381"/>
      <c r="F682" s="381"/>
      <c r="G682" s="381"/>
      <c r="H682" s="381"/>
      <c r="I682" s="381"/>
      <c r="J682" s="381"/>
      <c r="K682" s="381"/>
      <c r="L682" s="381"/>
      <c r="M682" s="381"/>
      <c r="N682" s="381"/>
      <c r="O682" s="381"/>
      <c r="P682" s="381"/>
      <c r="Q682" s="381"/>
      <c r="R682" s="381"/>
      <c r="S682" s="381"/>
      <c r="T682" s="381"/>
      <c r="U682" s="381"/>
      <c r="V682" s="381"/>
      <c r="W682" s="381"/>
      <c r="X682" s="381"/>
      <c r="Y682" s="381"/>
      <c r="Z682" s="381"/>
      <c r="AA682" s="381"/>
      <c r="AB682" s="381"/>
    </row>
    <row r="683">
      <c r="A683" s="381"/>
      <c r="B683" s="381"/>
      <c r="C683" s="381"/>
      <c r="D683" s="381"/>
      <c r="E683" s="381"/>
      <c r="F683" s="381"/>
      <c r="G683" s="381"/>
      <c r="H683" s="381"/>
      <c r="I683" s="381"/>
      <c r="J683" s="381"/>
      <c r="K683" s="381"/>
      <c r="L683" s="381"/>
      <c r="M683" s="381"/>
      <c r="N683" s="381"/>
      <c r="O683" s="381"/>
      <c r="P683" s="381"/>
      <c r="Q683" s="381"/>
      <c r="R683" s="381"/>
      <c r="S683" s="381"/>
      <c r="T683" s="381"/>
      <c r="U683" s="381"/>
      <c r="V683" s="381"/>
      <c r="W683" s="381"/>
      <c r="X683" s="381"/>
      <c r="Y683" s="381"/>
      <c r="Z683" s="381"/>
      <c r="AA683" s="381"/>
      <c r="AB683" s="381"/>
    </row>
    <row r="684">
      <c r="A684" s="381"/>
      <c r="B684" s="381"/>
      <c r="C684" s="381"/>
      <c r="D684" s="381"/>
      <c r="E684" s="381"/>
      <c r="F684" s="381"/>
      <c r="G684" s="381"/>
      <c r="H684" s="381"/>
      <c r="I684" s="381"/>
      <c r="J684" s="381"/>
      <c r="K684" s="381"/>
      <c r="L684" s="381"/>
      <c r="M684" s="381"/>
      <c r="N684" s="381"/>
      <c r="O684" s="381"/>
      <c r="P684" s="381"/>
      <c r="Q684" s="381"/>
      <c r="R684" s="381"/>
      <c r="S684" s="381"/>
      <c r="T684" s="381"/>
      <c r="U684" s="381"/>
      <c r="V684" s="381"/>
      <c r="W684" s="381"/>
      <c r="X684" s="381"/>
      <c r="Y684" s="381"/>
      <c r="Z684" s="381"/>
      <c r="AA684" s="381"/>
      <c r="AB684" s="381"/>
    </row>
    <row r="685">
      <c r="A685" s="381"/>
      <c r="B685" s="381"/>
      <c r="C685" s="381"/>
      <c r="D685" s="381"/>
      <c r="E685" s="381"/>
      <c r="F685" s="381"/>
      <c r="G685" s="381"/>
      <c r="H685" s="381"/>
      <c r="I685" s="381"/>
      <c r="J685" s="381"/>
      <c r="K685" s="381"/>
      <c r="L685" s="381"/>
      <c r="M685" s="381"/>
      <c r="N685" s="381"/>
      <c r="O685" s="381"/>
      <c r="P685" s="381"/>
      <c r="Q685" s="381"/>
      <c r="R685" s="381"/>
      <c r="S685" s="381"/>
      <c r="T685" s="381"/>
      <c r="U685" s="381"/>
      <c r="V685" s="381"/>
      <c r="W685" s="381"/>
      <c r="X685" s="381"/>
      <c r="Y685" s="381"/>
      <c r="Z685" s="381"/>
      <c r="AA685" s="381"/>
      <c r="AB685" s="381"/>
    </row>
    <row r="686">
      <c r="A686" s="381"/>
      <c r="B686" s="381"/>
      <c r="C686" s="381"/>
      <c r="D686" s="381"/>
      <c r="E686" s="381"/>
      <c r="F686" s="381"/>
      <c r="G686" s="381"/>
      <c r="H686" s="381"/>
      <c r="I686" s="381"/>
      <c r="J686" s="381"/>
      <c r="K686" s="381"/>
      <c r="L686" s="381"/>
      <c r="M686" s="381"/>
      <c r="N686" s="381"/>
      <c r="O686" s="381"/>
      <c r="P686" s="381"/>
      <c r="Q686" s="381"/>
      <c r="R686" s="381"/>
      <c r="S686" s="381"/>
      <c r="T686" s="381"/>
      <c r="U686" s="381"/>
      <c r="V686" s="381"/>
      <c r="W686" s="381"/>
      <c r="X686" s="381"/>
      <c r="Y686" s="381"/>
      <c r="Z686" s="381"/>
      <c r="AA686" s="381"/>
      <c r="AB686" s="381"/>
    </row>
    <row r="687">
      <c r="A687" s="381"/>
      <c r="B687" s="381"/>
      <c r="C687" s="381"/>
      <c r="D687" s="381"/>
      <c r="E687" s="381"/>
      <c r="F687" s="381"/>
      <c r="G687" s="381"/>
      <c r="H687" s="381"/>
      <c r="I687" s="381"/>
      <c r="J687" s="381"/>
      <c r="K687" s="381"/>
      <c r="L687" s="381"/>
      <c r="M687" s="381"/>
      <c r="N687" s="381"/>
      <c r="O687" s="381"/>
      <c r="P687" s="381"/>
      <c r="Q687" s="381"/>
      <c r="R687" s="381"/>
      <c r="S687" s="381"/>
      <c r="T687" s="381"/>
      <c r="U687" s="381"/>
      <c r="V687" s="381"/>
      <c r="W687" s="381"/>
      <c r="X687" s="381"/>
      <c r="Y687" s="381"/>
      <c r="Z687" s="381"/>
      <c r="AA687" s="381"/>
      <c r="AB687" s="381"/>
    </row>
    <row r="688">
      <c r="A688" s="381"/>
      <c r="B688" s="381"/>
      <c r="C688" s="381"/>
      <c r="D688" s="381"/>
      <c r="E688" s="381"/>
      <c r="F688" s="381"/>
      <c r="G688" s="381"/>
      <c r="H688" s="381"/>
      <c r="I688" s="381"/>
      <c r="J688" s="381"/>
      <c r="K688" s="381"/>
      <c r="L688" s="381"/>
      <c r="M688" s="381"/>
      <c r="N688" s="381"/>
      <c r="O688" s="381"/>
      <c r="P688" s="381"/>
      <c r="Q688" s="381"/>
      <c r="R688" s="381"/>
      <c r="S688" s="381"/>
      <c r="T688" s="381"/>
      <c r="U688" s="381"/>
      <c r="V688" s="381"/>
      <c r="W688" s="381"/>
      <c r="X688" s="381"/>
      <c r="Y688" s="381"/>
      <c r="Z688" s="381"/>
      <c r="AA688" s="381"/>
      <c r="AB688" s="381"/>
    </row>
    <row r="689">
      <c r="A689" s="381"/>
      <c r="B689" s="381"/>
      <c r="C689" s="381"/>
      <c r="D689" s="381"/>
      <c r="E689" s="381"/>
      <c r="F689" s="381"/>
      <c r="G689" s="381"/>
      <c r="H689" s="381"/>
      <c r="I689" s="381"/>
      <c r="J689" s="381"/>
      <c r="K689" s="381"/>
      <c r="L689" s="381"/>
      <c r="M689" s="381"/>
      <c r="N689" s="381"/>
      <c r="O689" s="381"/>
      <c r="P689" s="381"/>
      <c r="Q689" s="381"/>
      <c r="R689" s="381"/>
      <c r="S689" s="381"/>
      <c r="T689" s="381"/>
      <c r="U689" s="381"/>
      <c r="V689" s="381"/>
      <c r="W689" s="381"/>
      <c r="X689" s="381"/>
      <c r="Y689" s="381"/>
      <c r="Z689" s="381"/>
      <c r="AA689" s="381"/>
      <c r="AB689" s="381"/>
    </row>
    <row r="690">
      <c r="A690" s="381"/>
      <c r="B690" s="381"/>
      <c r="C690" s="381"/>
      <c r="D690" s="381"/>
      <c r="E690" s="381"/>
      <c r="F690" s="381"/>
      <c r="G690" s="381"/>
      <c r="H690" s="381"/>
      <c r="I690" s="381"/>
      <c r="J690" s="381"/>
      <c r="K690" s="381"/>
      <c r="L690" s="381"/>
      <c r="M690" s="381"/>
      <c r="N690" s="381"/>
      <c r="O690" s="381"/>
      <c r="P690" s="381"/>
      <c r="Q690" s="381"/>
      <c r="R690" s="381"/>
      <c r="S690" s="381"/>
      <c r="T690" s="381"/>
      <c r="U690" s="381"/>
      <c r="V690" s="381"/>
      <c r="W690" s="381"/>
      <c r="X690" s="381"/>
      <c r="Y690" s="381"/>
      <c r="Z690" s="381"/>
      <c r="AA690" s="381"/>
      <c r="AB690" s="381"/>
    </row>
    <row r="691">
      <c r="A691" s="381"/>
      <c r="B691" s="381"/>
      <c r="C691" s="381"/>
      <c r="D691" s="381"/>
      <c r="E691" s="381"/>
      <c r="F691" s="381"/>
      <c r="G691" s="381"/>
      <c r="H691" s="381"/>
      <c r="I691" s="381"/>
      <c r="J691" s="381"/>
      <c r="K691" s="381"/>
      <c r="L691" s="381"/>
      <c r="M691" s="381"/>
      <c r="N691" s="381"/>
      <c r="O691" s="381"/>
      <c r="P691" s="381"/>
      <c r="Q691" s="381"/>
      <c r="R691" s="381"/>
      <c r="S691" s="381"/>
      <c r="T691" s="381"/>
      <c r="U691" s="381"/>
      <c r="V691" s="381"/>
      <c r="W691" s="381"/>
      <c r="X691" s="381"/>
      <c r="Y691" s="381"/>
      <c r="Z691" s="381"/>
      <c r="AA691" s="381"/>
      <c r="AB691" s="381"/>
    </row>
    <row r="692">
      <c r="A692" s="381"/>
      <c r="B692" s="381"/>
      <c r="C692" s="381"/>
      <c r="D692" s="381"/>
      <c r="E692" s="381"/>
      <c r="F692" s="381"/>
      <c r="G692" s="381"/>
      <c r="H692" s="381"/>
      <c r="I692" s="381"/>
      <c r="J692" s="381"/>
      <c r="K692" s="381"/>
      <c r="L692" s="381"/>
      <c r="M692" s="381"/>
      <c r="N692" s="381"/>
      <c r="O692" s="381"/>
      <c r="P692" s="381"/>
      <c r="Q692" s="381"/>
      <c r="R692" s="381"/>
      <c r="S692" s="381"/>
      <c r="T692" s="381"/>
      <c r="U692" s="381"/>
      <c r="V692" s="381"/>
      <c r="W692" s="381"/>
      <c r="X692" s="381"/>
      <c r="Y692" s="381"/>
      <c r="Z692" s="381"/>
      <c r="AA692" s="381"/>
      <c r="AB692" s="381"/>
    </row>
    <row r="693">
      <c r="A693" s="381"/>
      <c r="B693" s="381"/>
      <c r="C693" s="381"/>
      <c r="D693" s="381"/>
      <c r="E693" s="381"/>
      <c r="F693" s="381"/>
      <c r="G693" s="381"/>
      <c r="H693" s="381"/>
      <c r="I693" s="381"/>
      <c r="J693" s="381"/>
      <c r="K693" s="381"/>
      <c r="L693" s="381"/>
      <c r="M693" s="381"/>
      <c r="N693" s="381"/>
      <c r="O693" s="381"/>
      <c r="P693" s="381"/>
      <c r="Q693" s="381"/>
      <c r="R693" s="381"/>
      <c r="S693" s="381"/>
      <c r="T693" s="381"/>
      <c r="U693" s="381"/>
      <c r="V693" s="381"/>
      <c r="W693" s="381"/>
      <c r="X693" s="381"/>
      <c r="Y693" s="381"/>
      <c r="Z693" s="381"/>
      <c r="AA693" s="381"/>
      <c r="AB693" s="381"/>
    </row>
    <row r="694">
      <c r="A694" s="381"/>
      <c r="B694" s="381"/>
      <c r="C694" s="381"/>
      <c r="D694" s="381"/>
      <c r="E694" s="381"/>
      <c r="F694" s="381"/>
      <c r="G694" s="381"/>
      <c r="H694" s="381"/>
      <c r="I694" s="381"/>
      <c r="J694" s="381"/>
      <c r="K694" s="381"/>
      <c r="L694" s="381"/>
      <c r="M694" s="381"/>
      <c r="N694" s="381"/>
      <c r="O694" s="381"/>
      <c r="P694" s="381"/>
      <c r="Q694" s="381"/>
      <c r="R694" s="381"/>
      <c r="S694" s="381"/>
      <c r="T694" s="381"/>
      <c r="U694" s="381"/>
      <c r="V694" s="381"/>
      <c r="W694" s="381"/>
      <c r="X694" s="381"/>
      <c r="Y694" s="381"/>
      <c r="Z694" s="381"/>
      <c r="AA694" s="381"/>
      <c r="AB694" s="381"/>
    </row>
    <row r="695">
      <c r="A695" s="381"/>
      <c r="B695" s="381"/>
      <c r="C695" s="381"/>
      <c r="D695" s="381"/>
      <c r="E695" s="381"/>
      <c r="F695" s="381"/>
      <c r="G695" s="381"/>
      <c r="H695" s="381"/>
      <c r="I695" s="381"/>
      <c r="J695" s="381"/>
      <c r="K695" s="381"/>
      <c r="L695" s="381"/>
      <c r="M695" s="381"/>
      <c r="N695" s="381"/>
      <c r="O695" s="381"/>
      <c r="P695" s="381"/>
      <c r="Q695" s="381"/>
      <c r="R695" s="381"/>
      <c r="S695" s="381"/>
      <c r="T695" s="381"/>
      <c r="U695" s="381"/>
      <c r="V695" s="381"/>
      <c r="W695" s="381"/>
      <c r="X695" s="381"/>
      <c r="Y695" s="381"/>
      <c r="Z695" s="381"/>
      <c r="AA695" s="381"/>
      <c r="AB695" s="381"/>
    </row>
    <row r="696">
      <c r="A696" s="381"/>
      <c r="B696" s="381"/>
      <c r="C696" s="381"/>
      <c r="D696" s="381"/>
      <c r="E696" s="381"/>
      <c r="F696" s="381"/>
      <c r="G696" s="381"/>
      <c r="H696" s="381"/>
      <c r="I696" s="381"/>
      <c r="J696" s="381"/>
      <c r="K696" s="381"/>
      <c r="L696" s="381"/>
      <c r="M696" s="381"/>
      <c r="N696" s="381"/>
      <c r="O696" s="381"/>
      <c r="P696" s="381"/>
      <c r="Q696" s="381"/>
      <c r="R696" s="381"/>
      <c r="S696" s="381"/>
      <c r="T696" s="381"/>
      <c r="U696" s="381"/>
      <c r="V696" s="381"/>
      <c r="W696" s="381"/>
      <c r="X696" s="381"/>
      <c r="Y696" s="381"/>
      <c r="Z696" s="381"/>
      <c r="AA696" s="381"/>
      <c r="AB696" s="381"/>
    </row>
    <row r="697">
      <c r="A697" s="381"/>
      <c r="B697" s="381"/>
      <c r="C697" s="381"/>
      <c r="D697" s="381"/>
      <c r="E697" s="381"/>
      <c r="F697" s="381"/>
      <c r="G697" s="381"/>
      <c r="H697" s="381"/>
      <c r="I697" s="381"/>
      <c r="J697" s="381"/>
      <c r="K697" s="381"/>
      <c r="L697" s="381"/>
      <c r="M697" s="381"/>
      <c r="N697" s="381"/>
      <c r="O697" s="381"/>
      <c r="P697" s="381"/>
      <c r="Q697" s="381"/>
      <c r="R697" s="381"/>
      <c r="S697" s="381"/>
      <c r="T697" s="381"/>
      <c r="U697" s="381"/>
      <c r="V697" s="381"/>
      <c r="W697" s="381"/>
      <c r="X697" s="381"/>
      <c r="Y697" s="381"/>
      <c r="Z697" s="381"/>
      <c r="AA697" s="381"/>
      <c r="AB697" s="381"/>
    </row>
    <row r="698">
      <c r="A698" s="381"/>
      <c r="B698" s="381"/>
      <c r="C698" s="381"/>
      <c r="D698" s="381"/>
      <c r="E698" s="381"/>
      <c r="F698" s="381"/>
      <c r="G698" s="381"/>
      <c r="H698" s="381"/>
      <c r="I698" s="381"/>
      <c r="J698" s="381"/>
      <c r="K698" s="381"/>
      <c r="L698" s="381"/>
      <c r="M698" s="381"/>
      <c r="N698" s="381"/>
      <c r="O698" s="381"/>
      <c r="P698" s="381"/>
      <c r="Q698" s="381"/>
      <c r="R698" s="381"/>
      <c r="S698" s="381"/>
      <c r="T698" s="381"/>
      <c r="U698" s="381"/>
      <c r="V698" s="381"/>
      <c r="W698" s="381"/>
      <c r="X698" s="381"/>
      <c r="Y698" s="381"/>
      <c r="Z698" s="381"/>
      <c r="AA698" s="381"/>
      <c r="AB698" s="381"/>
    </row>
    <row r="699">
      <c r="A699" s="381"/>
      <c r="B699" s="381"/>
      <c r="C699" s="381"/>
      <c r="D699" s="381"/>
      <c r="E699" s="381"/>
      <c r="F699" s="381"/>
      <c r="G699" s="381"/>
      <c r="H699" s="381"/>
      <c r="I699" s="381"/>
      <c r="J699" s="381"/>
      <c r="K699" s="381"/>
      <c r="L699" s="381"/>
      <c r="M699" s="381"/>
      <c r="N699" s="381"/>
      <c r="O699" s="381"/>
      <c r="P699" s="381"/>
      <c r="Q699" s="381"/>
      <c r="R699" s="381"/>
      <c r="S699" s="381"/>
      <c r="T699" s="381"/>
      <c r="U699" s="381"/>
      <c r="V699" s="381"/>
      <c r="W699" s="381"/>
      <c r="X699" s="381"/>
      <c r="Y699" s="381"/>
      <c r="Z699" s="381"/>
      <c r="AA699" s="381"/>
      <c r="AB699" s="381"/>
    </row>
    <row r="700">
      <c r="A700" s="381"/>
      <c r="B700" s="381"/>
      <c r="C700" s="381"/>
      <c r="D700" s="381"/>
      <c r="E700" s="381"/>
      <c r="F700" s="381"/>
      <c r="G700" s="381"/>
      <c r="H700" s="381"/>
      <c r="I700" s="381"/>
      <c r="J700" s="381"/>
      <c r="K700" s="381"/>
      <c r="L700" s="381"/>
      <c r="M700" s="381"/>
      <c r="N700" s="381"/>
      <c r="O700" s="381"/>
      <c r="P700" s="381"/>
      <c r="Q700" s="381"/>
      <c r="R700" s="381"/>
      <c r="S700" s="381"/>
      <c r="T700" s="381"/>
      <c r="U700" s="381"/>
      <c r="V700" s="381"/>
      <c r="W700" s="381"/>
      <c r="X700" s="381"/>
      <c r="Y700" s="381"/>
      <c r="Z700" s="381"/>
      <c r="AA700" s="381"/>
      <c r="AB700" s="381"/>
    </row>
    <row r="701">
      <c r="A701" s="381"/>
      <c r="B701" s="381"/>
      <c r="C701" s="381"/>
      <c r="D701" s="381"/>
      <c r="E701" s="381"/>
      <c r="F701" s="381"/>
      <c r="G701" s="381"/>
      <c r="H701" s="381"/>
      <c r="I701" s="381"/>
      <c r="J701" s="381"/>
      <c r="K701" s="381"/>
      <c r="L701" s="381"/>
      <c r="M701" s="381"/>
      <c r="N701" s="381"/>
      <c r="O701" s="381"/>
      <c r="P701" s="381"/>
      <c r="Q701" s="381"/>
      <c r="R701" s="381"/>
      <c r="S701" s="381"/>
      <c r="T701" s="381"/>
      <c r="U701" s="381"/>
      <c r="V701" s="381"/>
      <c r="W701" s="381"/>
      <c r="X701" s="381"/>
      <c r="Y701" s="381"/>
      <c r="Z701" s="381"/>
      <c r="AA701" s="381"/>
      <c r="AB701" s="381"/>
    </row>
    <row r="702">
      <c r="A702" s="381"/>
      <c r="B702" s="381"/>
      <c r="C702" s="381"/>
      <c r="D702" s="381"/>
      <c r="E702" s="381"/>
      <c r="F702" s="381"/>
      <c r="G702" s="381"/>
      <c r="H702" s="381"/>
      <c r="I702" s="381"/>
      <c r="J702" s="381"/>
      <c r="K702" s="381"/>
      <c r="L702" s="381"/>
      <c r="M702" s="381"/>
      <c r="N702" s="381"/>
      <c r="O702" s="381"/>
      <c r="P702" s="381"/>
      <c r="Q702" s="381"/>
      <c r="R702" s="381"/>
      <c r="S702" s="381"/>
      <c r="T702" s="381"/>
      <c r="U702" s="381"/>
      <c r="V702" s="381"/>
      <c r="W702" s="381"/>
      <c r="X702" s="381"/>
      <c r="Y702" s="381"/>
      <c r="Z702" s="381"/>
      <c r="AA702" s="381"/>
      <c r="AB702" s="381"/>
    </row>
    <row r="703">
      <c r="A703" s="381"/>
      <c r="B703" s="381"/>
      <c r="C703" s="381"/>
      <c r="D703" s="381"/>
      <c r="E703" s="381"/>
      <c r="F703" s="381"/>
      <c r="G703" s="381"/>
      <c r="H703" s="381"/>
      <c r="I703" s="381"/>
      <c r="J703" s="381"/>
      <c r="K703" s="381"/>
      <c r="L703" s="381"/>
      <c r="M703" s="381"/>
      <c r="N703" s="381"/>
      <c r="O703" s="381"/>
      <c r="P703" s="381"/>
      <c r="Q703" s="381"/>
      <c r="R703" s="381"/>
      <c r="S703" s="381"/>
      <c r="T703" s="381"/>
      <c r="U703" s="381"/>
      <c r="V703" s="381"/>
      <c r="W703" s="381"/>
      <c r="X703" s="381"/>
      <c r="Y703" s="381"/>
      <c r="Z703" s="381"/>
      <c r="AA703" s="381"/>
      <c r="AB703" s="381"/>
    </row>
    <row r="704">
      <c r="A704" s="381"/>
      <c r="B704" s="381"/>
      <c r="C704" s="381"/>
      <c r="D704" s="381"/>
      <c r="E704" s="381"/>
      <c r="F704" s="381"/>
      <c r="G704" s="381"/>
      <c r="H704" s="381"/>
      <c r="I704" s="381"/>
      <c r="J704" s="381"/>
      <c r="K704" s="381"/>
      <c r="L704" s="381"/>
      <c r="M704" s="381"/>
      <c r="N704" s="381"/>
      <c r="O704" s="381"/>
      <c r="P704" s="381"/>
      <c r="Q704" s="381"/>
      <c r="R704" s="381"/>
      <c r="S704" s="381"/>
      <c r="T704" s="381"/>
      <c r="U704" s="381"/>
      <c r="V704" s="381"/>
      <c r="W704" s="381"/>
      <c r="X704" s="381"/>
      <c r="Y704" s="381"/>
      <c r="Z704" s="381"/>
      <c r="AA704" s="381"/>
      <c r="AB704" s="381"/>
    </row>
    <row r="705">
      <c r="A705" s="381"/>
      <c r="B705" s="381"/>
      <c r="C705" s="381"/>
      <c r="D705" s="381"/>
      <c r="E705" s="381"/>
      <c r="F705" s="381"/>
      <c r="G705" s="381"/>
      <c r="H705" s="381"/>
      <c r="I705" s="381"/>
      <c r="J705" s="381"/>
      <c r="K705" s="381"/>
      <c r="L705" s="381"/>
      <c r="M705" s="381"/>
      <c r="N705" s="381"/>
      <c r="O705" s="381"/>
      <c r="P705" s="381"/>
      <c r="Q705" s="381"/>
      <c r="R705" s="381"/>
      <c r="S705" s="381"/>
      <c r="T705" s="381"/>
      <c r="U705" s="381"/>
      <c r="V705" s="381"/>
      <c r="W705" s="381"/>
      <c r="X705" s="381"/>
      <c r="Y705" s="381"/>
      <c r="Z705" s="381"/>
      <c r="AA705" s="381"/>
      <c r="AB705" s="381"/>
    </row>
    <row r="706">
      <c r="A706" s="381"/>
      <c r="B706" s="381"/>
      <c r="C706" s="381"/>
      <c r="D706" s="381"/>
      <c r="E706" s="381"/>
      <c r="F706" s="381"/>
      <c r="G706" s="381"/>
      <c r="H706" s="381"/>
      <c r="I706" s="381"/>
      <c r="J706" s="381"/>
      <c r="K706" s="381"/>
      <c r="L706" s="381"/>
      <c r="M706" s="381"/>
      <c r="N706" s="381"/>
      <c r="O706" s="381"/>
      <c r="P706" s="381"/>
      <c r="Q706" s="381"/>
      <c r="R706" s="381"/>
      <c r="S706" s="381"/>
      <c r="T706" s="381"/>
      <c r="U706" s="381"/>
      <c r="V706" s="381"/>
      <c r="W706" s="381"/>
      <c r="X706" s="381"/>
      <c r="Y706" s="381"/>
      <c r="Z706" s="381"/>
      <c r="AA706" s="381"/>
      <c r="AB706" s="381"/>
    </row>
    <row r="707">
      <c r="A707" s="381"/>
      <c r="B707" s="381"/>
      <c r="C707" s="381"/>
      <c r="D707" s="381"/>
      <c r="E707" s="381"/>
      <c r="F707" s="381"/>
      <c r="G707" s="381"/>
      <c r="H707" s="381"/>
      <c r="I707" s="381"/>
      <c r="J707" s="381"/>
      <c r="K707" s="381"/>
      <c r="L707" s="381"/>
      <c r="M707" s="381"/>
      <c r="N707" s="381"/>
      <c r="O707" s="381"/>
      <c r="P707" s="381"/>
      <c r="Q707" s="381"/>
      <c r="R707" s="381"/>
      <c r="S707" s="381"/>
      <c r="T707" s="381"/>
      <c r="U707" s="381"/>
      <c r="V707" s="381"/>
      <c r="W707" s="381"/>
      <c r="X707" s="381"/>
      <c r="Y707" s="381"/>
      <c r="Z707" s="381"/>
      <c r="AA707" s="381"/>
      <c r="AB707" s="381"/>
    </row>
    <row r="708">
      <c r="A708" s="381"/>
      <c r="B708" s="381"/>
      <c r="C708" s="381"/>
      <c r="D708" s="381"/>
      <c r="E708" s="381"/>
      <c r="F708" s="381"/>
      <c r="G708" s="381"/>
      <c r="H708" s="381"/>
      <c r="I708" s="381"/>
      <c r="J708" s="381"/>
      <c r="K708" s="381"/>
      <c r="L708" s="381"/>
      <c r="M708" s="381"/>
      <c r="N708" s="381"/>
      <c r="O708" s="381"/>
      <c r="P708" s="381"/>
      <c r="Q708" s="381"/>
      <c r="R708" s="381"/>
      <c r="S708" s="381"/>
      <c r="T708" s="381"/>
      <c r="U708" s="381"/>
      <c r="V708" s="381"/>
      <c r="W708" s="381"/>
      <c r="X708" s="381"/>
      <c r="Y708" s="381"/>
      <c r="Z708" s="381"/>
      <c r="AA708" s="381"/>
      <c r="AB708" s="381"/>
    </row>
    <row r="709">
      <c r="A709" s="381"/>
      <c r="B709" s="381"/>
      <c r="C709" s="381"/>
      <c r="D709" s="381"/>
      <c r="E709" s="381"/>
      <c r="F709" s="381"/>
      <c r="G709" s="381"/>
      <c r="H709" s="381"/>
      <c r="I709" s="381"/>
      <c r="J709" s="381"/>
      <c r="K709" s="381"/>
      <c r="L709" s="381"/>
      <c r="M709" s="381"/>
      <c r="N709" s="381"/>
      <c r="O709" s="381"/>
      <c r="P709" s="381"/>
      <c r="Q709" s="381"/>
      <c r="R709" s="381"/>
      <c r="S709" s="381"/>
      <c r="T709" s="381"/>
      <c r="U709" s="381"/>
      <c r="V709" s="381"/>
      <c r="W709" s="381"/>
      <c r="X709" s="381"/>
      <c r="Y709" s="381"/>
      <c r="Z709" s="381"/>
      <c r="AA709" s="381"/>
      <c r="AB709" s="381"/>
    </row>
    <row r="710">
      <c r="A710" s="381"/>
      <c r="B710" s="381"/>
      <c r="C710" s="381"/>
      <c r="D710" s="381"/>
      <c r="E710" s="381"/>
      <c r="F710" s="381"/>
      <c r="G710" s="381"/>
      <c r="H710" s="381"/>
      <c r="I710" s="381"/>
      <c r="J710" s="381"/>
      <c r="K710" s="381"/>
      <c r="L710" s="381"/>
      <c r="M710" s="381"/>
      <c r="N710" s="381"/>
      <c r="O710" s="381"/>
      <c r="P710" s="381"/>
      <c r="Q710" s="381"/>
      <c r="R710" s="381"/>
      <c r="S710" s="381"/>
      <c r="T710" s="381"/>
      <c r="U710" s="381"/>
      <c r="V710" s="381"/>
      <c r="W710" s="381"/>
      <c r="X710" s="381"/>
      <c r="Y710" s="381"/>
      <c r="Z710" s="381"/>
      <c r="AA710" s="381"/>
      <c r="AB710" s="381"/>
    </row>
    <row r="711">
      <c r="A711" s="381"/>
      <c r="B711" s="381"/>
      <c r="C711" s="381"/>
      <c r="D711" s="381"/>
      <c r="E711" s="381"/>
      <c r="F711" s="381"/>
      <c r="G711" s="381"/>
      <c r="H711" s="381"/>
      <c r="I711" s="381"/>
      <c r="J711" s="381"/>
      <c r="K711" s="381"/>
      <c r="L711" s="381"/>
      <c r="M711" s="381"/>
      <c r="N711" s="381"/>
      <c r="O711" s="381"/>
      <c r="P711" s="381"/>
      <c r="Q711" s="381"/>
      <c r="R711" s="381"/>
      <c r="S711" s="381"/>
      <c r="T711" s="381"/>
      <c r="U711" s="381"/>
      <c r="V711" s="381"/>
      <c r="W711" s="381"/>
      <c r="X711" s="381"/>
      <c r="Y711" s="381"/>
      <c r="Z711" s="381"/>
      <c r="AA711" s="381"/>
      <c r="AB711" s="381"/>
    </row>
    <row r="712">
      <c r="A712" s="381"/>
      <c r="B712" s="381"/>
      <c r="C712" s="381"/>
      <c r="D712" s="381"/>
      <c r="E712" s="381"/>
      <c r="F712" s="381"/>
      <c r="G712" s="381"/>
      <c r="H712" s="381"/>
      <c r="I712" s="381"/>
      <c r="J712" s="381"/>
      <c r="K712" s="381"/>
      <c r="L712" s="381"/>
      <c r="M712" s="381"/>
      <c r="N712" s="381"/>
      <c r="O712" s="381"/>
      <c r="P712" s="381"/>
      <c r="Q712" s="381"/>
      <c r="R712" s="381"/>
      <c r="S712" s="381"/>
      <c r="T712" s="381"/>
      <c r="U712" s="381"/>
      <c r="V712" s="381"/>
      <c r="W712" s="381"/>
      <c r="X712" s="381"/>
      <c r="Y712" s="381"/>
      <c r="Z712" s="381"/>
      <c r="AA712" s="381"/>
      <c r="AB712" s="381"/>
    </row>
    <row r="713">
      <c r="A713" s="381"/>
      <c r="B713" s="381"/>
      <c r="C713" s="381"/>
      <c r="D713" s="381"/>
      <c r="E713" s="381"/>
      <c r="F713" s="381"/>
      <c r="G713" s="381"/>
      <c r="H713" s="381"/>
      <c r="I713" s="381"/>
      <c r="J713" s="381"/>
      <c r="K713" s="381"/>
      <c r="L713" s="381"/>
      <c r="M713" s="381"/>
      <c r="N713" s="381"/>
      <c r="O713" s="381"/>
      <c r="P713" s="381"/>
      <c r="Q713" s="381"/>
      <c r="R713" s="381"/>
      <c r="S713" s="381"/>
      <c r="T713" s="381"/>
      <c r="U713" s="381"/>
      <c r="V713" s="381"/>
      <c r="W713" s="381"/>
      <c r="X713" s="381"/>
      <c r="Y713" s="381"/>
      <c r="Z713" s="381"/>
      <c r="AA713" s="381"/>
      <c r="AB713" s="381"/>
    </row>
    <row r="714">
      <c r="A714" s="381"/>
      <c r="B714" s="381"/>
      <c r="C714" s="381"/>
      <c r="D714" s="381"/>
      <c r="E714" s="381"/>
      <c r="F714" s="381"/>
      <c r="G714" s="381"/>
      <c r="H714" s="381"/>
      <c r="I714" s="381"/>
      <c r="J714" s="381"/>
      <c r="K714" s="381"/>
      <c r="L714" s="381"/>
      <c r="M714" s="381"/>
      <c r="N714" s="381"/>
      <c r="O714" s="381"/>
      <c r="P714" s="381"/>
      <c r="Q714" s="381"/>
      <c r="R714" s="381"/>
      <c r="S714" s="381"/>
      <c r="T714" s="381"/>
      <c r="U714" s="381"/>
      <c r="V714" s="381"/>
      <c r="W714" s="381"/>
      <c r="X714" s="381"/>
      <c r="Y714" s="381"/>
      <c r="Z714" s="381"/>
      <c r="AA714" s="381"/>
      <c r="AB714" s="381"/>
    </row>
    <row r="715">
      <c r="A715" s="381"/>
      <c r="B715" s="381"/>
      <c r="C715" s="381"/>
      <c r="D715" s="381"/>
      <c r="E715" s="381"/>
      <c r="F715" s="381"/>
      <c r="G715" s="381"/>
      <c r="H715" s="381"/>
      <c r="I715" s="381"/>
      <c r="J715" s="381"/>
      <c r="K715" s="381"/>
      <c r="L715" s="381"/>
      <c r="M715" s="381"/>
      <c r="N715" s="381"/>
      <c r="O715" s="381"/>
      <c r="P715" s="381"/>
      <c r="Q715" s="381"/>
      <c r="R715" s="381"/>
      <c r="S715" s="381"/>
      <c r="T715" s="381"/>
      <c r="U715" s="381"/>
      <c r="V715" s="381"/>
      <c r="W715" s="381"/>
      <c r="X715" s="381"/>
      <c r="Y715" s="381"/>
      <c r="Z715" s="381"/>
      <c r="AA715" s="381"/>
      <c r="AB715" s="381"/>
    </row>
    <row r="716">
      <c r="A716" s="381"/>
      <c r="B716" s="381"/>
      <c r="C716" s="381"/>
      <c r="D716" s="381"/>
      <c r="E716" s="381"/>
      <c r="F716" s="381"/>
      <c r="G716" s="381"/>
      <c r="H716" s="381"/>
      <c r="I716" s="381"/>
      <c r="J716" s="381"/>
      <c r="K716" s="381"/>
      <c r="L716" s="381"/>
      <c r="M716" s="381"/>
      <c r="N716" s="381"/>
      <c r="O716" s="381"/>
      <c r="P716" s="381"/>
      <c r="Q716" s="381"/>
      <c r="R716" s="381"/>
      <c r="S716" s="381"/>
      <c r="T716" s="381"/>
      <c r="U716" s="381"/>
      <c r="V716" s="381"/>
      <c r="W716" s="381"/>
      <c r="X716" s="381"/>
      <c r="Y716" s="381"/>
      <c r="Z716" s="381"/>
      <c r="AA716" s="381"/>
      <c r="AB716" s="381"/>
    </row>
    <row r="717">
      <c r="A717" s="381"/>
      <c r="B717" s="381"/>
      <c r="C717" s="381"/>
      <c r="D717" s="381"/>
      <c r="E717" s="381"/>
      <c r="F717" s="381"/>
      <c r="G717" s="381"/>
      <c r="H717" s="381"/>
      <c r="I717" s="381"/>
      <c r="J717" s="381"/>
      <c r="K717" s="381"/>
      <c r="L717" s="381"/>
      <c r="M717" s="381"/>
      <c r="N717" s="381"/>
      <c r="O717" s="381"/>
      <c r="P717" s="381"/>
      <c r="Q717" s="381"/>
      <c r="R717" s="381"/>
      <c r="S717" s="381"/>
      <c r="T717" s="381"/>
      <c r="U717" s="381"/>
      <c r="V717" s="381"/>
      <c r="W717" s="381"/>
      <c r="X717" s="381"/>
      <c r="Y717" s="381"/>
      <c r="Z717" s="381"/>
      <c r="AA717" s="381"/>
      <c r="AB717" s="381"/>
    </row>
    <row r="718">
      <c r="A718" s="381"/>
      <c r="B718" s="381"/>
      <c r="C718" s="381"/>
      <c r="D718" s="381"/>
      <c r="E718" s="381"/>
      <c r="F718" s="381"/>
      <c r="G718" s="381"/>
      <c r="H718" s="381"/>
      <c r="I718" s="381"/>
      <c r="J718" s="381"/>
      <c r="K718" s="381"/>
      <c r="L718" s="381"/>
      <c r="M718" s="381"/>
      <c r="N718" s="381"/>
      <c r="O718" s="381"/>
      <c r="P718" s="381"/>
      <c r="Q718" s="381"/>
      <c r="R718" s="381"/>
      <c r="S718" s="381"/>
      <c r="T718" s="381"/>
      <c r="U718" s="381"/>
      <c r="V718" s="381"/>
      <c r="W718" s="381"/>
      <c r="X718" s="381"/>
      <c r="Y718" s="381"/>
      <c r="Z718" s="381"/>
      <c r="AA718" s="381"/>
      <c r="AB718" s="381"/>
    </row>
    <row r="719">
      <c r="A719" s="381"/>
      <c r="B719" s="381"/>
      <c r="C719" s="381"/>
      <c r="D719" s="381"/>
      <c r="E719" s="381"/>
      <c r="F719" s="381"/>
      <c r="G719" s="381"/>
      <c r="H719" s="381"/>
      <c r="I719" s="381"/>
      <c r="J719" s="381"/>
      <c r="K719" s="381"/>
      <c r="L719" s="381"/>
      <c r="M719" s="381"/>
      <c r="N719" s="381"/>
      <c r="O719" s="381"/>
      <c r="P719" s="381"/>
      <c r="Q719" s="381"/>
      <c r="R719" s="381"/>
      <c r="S719" s="381"/>
      <c r="T719" s="381"/>
      <c r="U719" s="381"/>
      <c r="V719" s="381"/>
      <c r="W719" s="381"/>
      <c r="X719" s="381"/>
      <c r="Y719" s="381"/>
      <c r="Z719" s="381"/>
      <c r="AA719" s="381"/>
      <c r="AB719" s="381"/>
    </row>
    <row r="720">
      <c r="A720" s="381"/>
      <c r="B720" s="381"/>
      <c r="C720" s="381"/>
      <c r="D720" s="381"/>
      <c r="E720" s="381"/>
      <c r="F720" s="381"/>
      <c r="G720" s="381"/>
      <c r="H720" s="381"/>
      <c r="I720" s="381"/>
      <c r="J720" s="381"/>
      <c r="K720" s="381"/>
      <c r="L720" s="381"/>
      <c r="M720" s="381"/>
      <c r="N720" s="381"/>
      <c r="O720" s="381"/>
      <c r="P720" s="381"/>
      <c r="Q720" s="381"/>
      <c r="R720" s="381"/>
      <c r="S720" s="381"/>
      <c r="T720" s="381"/>
      <c r="U720" s="381"/>
      <c r="V720" s="381"/>
      <c r="W720" s="381"/>
      <c r="X720" s="381"/>
      <c r="Y720" s="381"/>
      <c r="Z720" s="381"/>
      <c r="AA720" s="381"/>
      <c r="AB720" s="381"/>
    </row>
    <row r="721">
      <c r="A721" s="381"/>
      <c r="B721" s="381"/>
      <c r="C721" s="381"/>
      <c r="D721" s="381"/>
      <c r="E721" s="381"/>
      <c r="F721" s="381"/>
      <c r="G721" s="381"/>
      <c r="H721" s="381"/>
      <c r="I721" s="381"/>
      <c r="J721" s="381"/>
      <c r="K721" s="381"/>
      <c r="L721" s="381"/>
      <c r="M721" s="381"/>
      <c r="N721" s="381"/>
      <c r="O721" s="381"/>
      <c r="P721" s="381"/>
      <c r="Q721" s="381"/>
      <c r="R721" s="381"/>
      <c r="S721" s="381"/>
      <c r="T721" s="381"/>
      <c r="U721" s="381"/>
      <c r="V721" s="381"/>
      <c r="W721" s="381"/>
      <c r="X721" s="381"/>
      <c r="Y721" s="381"/>
      <c r="Z721" s="381"/>
      <c r="AA721" s="381"/>
      <c r="AB721" s="381"/>
    </row>
    <row r="722">
      <c r="A722" s="381"/>
      <c r="B722" s="381"/>
      <c r="C722" s="381"/>
      <c r="D722" s="381"/>
      <c r="E722" s="381"/>
      <c r="F722" s="381"/>
      <c r="G722" s="381"/>
      <c r="H722" s="381"/>
      <c r="I722" s="381"/>
      <c r="J722" s="381"/>
      <c r="K722" s="381"/>
      <c r="L722" s="381"/>
      <c r="M722" s="381"/>
      <c r="N722" s="381"/>
      <c r="O722" s="381"/>
      <c r="P722" s="381"/>
      <c r="Q722" s="381"/>
      <c r="R722" s="381"/>
      <c r="S722" s="381"/>
      <c r="T722" s="381"/>
      <c r="U722" s="381"/>
      <c r="V722" s="381"/>
      <c r="W722" s="381"/>
      <c r="X722" s="381"/>
      <c r="Y722" s="381"/>
      <c r="Z722" s="381"/>
      <c r="AA722" s="381"/>
      <c r="AB722" s="381"/>
    </row>
    <row r="723">
      <c r="A723" s="381"/>
      <c r="B723" s="381"/>
      <c r="C723" s="381"/>
      <c r="D723" s="381"/>
      <c r="E723" s="381"/>
      <c r="F723" s="381"/>
      <c r="G723" s="381"/>
      <c r="H723" s="381"/>
      <c r="I723" s="381"/>
      <c r="J723" s="381"/>
      <c r="K723" s="381"/>
      <c r="L723" s="381"/>
      <c r="M723" s="381"/>
      <c r="N723" s="381"/>
      <c r="O723" s="381"/>
      <c r="P723" s="381"/>
      <c r="Q723" s="381"/>
      <c r="R723" s="381"/>
      <c r="S723" s="381"/>
      <c r="T723" s="381"/>
      <c r="U723" s="381"/>
      <c r="V723" s="381"/>
      <c r="W723" s="381"/>
      <c r="X723" s="381"/>
      <c r="Y723" s="381"/>
      <c r="Z723" s="381"/>
      <c r="AA723" s="381"/>
      <c r="AB723" s="381"/>
    </row>
    <row r="724">
      <c r="A724" s="381"/>
      <c r="B724" s="381"/>
      <c r="C724" s="381"/>
      <c r="D724" s="381"/>
      <c r="E724" s="381"/>
      <c r="F724" s="381"/>
      <c r="G724" s="381"/>
      <c r="H724" s="381"/>
      <c r="I724" s="381"/>
      <c r="J724" s="381"/>
      <c r="K724" s="381"/>
      <c r="L724" s="381"/>
      <c r="M724" s="381"/>
      <c r="N724" s="381"/>
      <c r="O724" s="381"/>
      <c r="P724" s="381"/>
      <c r="Q724" s="381"/>
      <c r="R724" s="381"/>
      <c r="S724" s="381"/>
      <c r="T724" s="381"/>
      <c r="U724" s="381"/>
      <c r="V724" s="381"/>
      <c r="W724" s="381"/>
      <c r="X724" s="381"/>
      <c r="Y724" s="381"/>
      <c r="Z724" s="381"/>
      <c r="AA724" s="381"/>
      <c r="AB724" s="381"/>
    </row>
    <row r="725">
      <c r="A725" s="381"/>
      <c r="B725" s="381"/>
      <c r="C725" s="381"/>
      <c r="D725" s="381"/>
      <c r="E725" s="381"/>
      <c r="F725" s="381"/>
      <c r="G725" s="381"/>
      <c r="H725" s="381"/>
      <c r="I725" s="381"/>
      <c r="J725" s="381"/>
      <c r="K725" s="381"/>
      <c r="L725" s="381"/>
      <c r="M725" s="381"/>
      <c r="N725" s="381"/>
      <c r="O725" s="381"/>
      <c r="P725" s="381"/>
      <c r="Q725" s="381"/>
      <c r="R725" s="381"/>
      <c r="S725" s="381"/>
      <c r="T725" s="381"/>
      <c r="U725" s="381"/>
      <c r="V725" s="381"/>
      <c r="W725" s="381"/>
      <c r="X725" s="381"/>
      <c r="Y725" s="381"/>
      <c r="Z725" s="381"/>
      <c r="AA725" s="381"/>
      <c r="AB725" s="381"/>
    </row>
    <row r="726">
      <c r="A726" s="381"/>
      <c r="B726" s="381"/>
      <c r="C726" s="381"/>
      <c r="D726" s="381"/>
      <c r="E726" s="381"/>
      <c r="F726" s="381"/>
      <c r="G726" s="381"/>
      <c r="H726" s="381"/>
      <c r="I726" s="381"/>
      <c r="J726" s="381"/>
      <c r="K726" s="381"/>
      <c r="L726" s="381"/>
      <c r="M726" s="381"/>
      <c r="N726" s="381"/>
      <c r="O726" s="381"/>
      <c r="P726" s="381"/>
      <c r="Q726" s="381"/>
      <c r="R726" s="381"/>
      <c r="S726" s="381"/>
      <c r="T726" s="381"/>
      <c r="U726" s="381"/>
      <c r="V726" s="381"/>
      <c r="W726" s="381"/>
      <c r="X726" s="381"/>
      <c r="Y726" s="381"/>
      <c r="Z726" s="381"/>
      <c r="AA726" s="381"/>
      <c r="AB726" s="381"/>
    </row>
    <row r="727">
      <c r="A727" s="381"/>
      <c r="B727" s="381"/>
      <c r="C727" s="381"/>
      <c r="D727" s="381"/>
      <c r="E727" s="381"/>
      <c r="F727" s="381"/>
      <c r="G727" s="381"/>
      <c r="H727" s="381"/>
      <c r="I727" s="381"/>
      <c r="J727" s="381"/>
      <c r="K727" s="381"/>
      <c r="L727" s="381"/>
      <c r="M727" s="381"/>
      <c r="N727" s="381"/>
      <c r="O727" s="381"/>
      <c r="P727" s="381"/>
      <c r="Q727" s="381"/>
      <c r="R727" s="381"/>
      <c r="S727" s="381"/>
      <c r="T727" s="381"/>
      <c r="U727" s="381"/>
      <c r="V727" s="381"/>
      <c r="W727" s="381"/>
      <c r="X727" s="381"/>
      <c r="Y727" s="381"/>
      <c r="Z727" s="381"/>
      <c r="AA727" s="381"/>
      <c r="AB727" s="381"/>
    </row>
    <row r="728">
      <c r="A728" s="381"/>
      <c r="B728" s="381"/>
      <c r="C728" s="381"/>
      <c r="D728" s="381"/>
      <c r="E728" s="381"/>
      <c r="F728" s="381"/>
      <c r="G728" s="381"/>
      <c r="H728" s="381"/>
      <c r="I728" s="381"/>
      <c r="J728" s="381"/>
      <c r="K728" s="381"/>
      <c r="L728" s="381"/>
      <c r="M728" s="381"/>
      <c r="N728" s="381"/>
      <c r="O728" s="381"/>
      <c r="P728" s="381"/>
      <c r="Q728" s="381"/>
      <c r="R728" s="381"/>
      <c r="S728" s="381"/>
      <c r="T728" s="381"/>
      <c r="U728" s="381"/>
      <c r="V728" s="381"/>
      <c r="W728" s="381"/>
      <c r="X728" s="381"/>
      <c r="Y728" s="381"/>
      <c r="Z728" s="381"/>
      <c r="AA728" s="381"/>
      <c r="AB728" s="381"/>
    </row>
    <row r="729">
      <c r="A729" s="381"/>
      <c r="B729" s="381"/>
      <c r="C729" s="381"/>
      <c r="D729" s="381"/>
      <c r="E729" s="381"/>
      <c r="F729" s="381"/>
      <c r="G729" s="381"/>
      <c r="H729" s="381"/>
      <c r="I729" s="381"/>
      <c r="J729" s="381"/>
      <c r="K729" s="381"/>
      <c r="L729" s="381"/>
      <c r="M729" s="381"/>
      <c r="N729" s="381"/>
      <c r="O729" s="381"/>
      <c r="P729" s="381"/>
      <c r="Q729" s="381"/>
      <c r="R729" s="381"/>
      <c r="S729" s="381"/>
      <c r="T729" s="381"/>
      <c r="U729" s="381"/>
      <c r="V729" s="381"/>
      <c r="W729" s="381"/>
      <c r="X729" s="381"/>
      <c r="Y729" s="381"/>
      <c r="Z729" s="381"/>
      <c r="AA729" s="381"/>
      <c r="AB729" s="381"/>
    </row>
    <row r="730">
      <c r="A730" s="381"/>
      <c r="B730" s="381"/>
      <c r="C730" s="381"/>
      <c r="D730" s="381"/>
      <c r="E730" s="381"/>
      <c r="F730" s="381"/>
      <c r="G730" s="381"/>
      <c r="H730" s="381"/>
      <c r="I730" s="381"/>
      <c r="J730" s="381"/>
      <c r="K730" s="381"/>
      <c r="L730" s="381"/>
      <c r="M730" s="381"/>
      <c r="N730" s="381"/>
      <c r="O730" s="381"/>
      <c r="P730" s="381"/>
      <c r="Q730" s="381"/>
      <c r="R730" s="381"/>
      <c r="S730" s="381"/>
      <c r="T730" s="381"/>
      <c r="U730" s="381"/>
      <c r="V730" s="381"/>
      <c r="W730" s="381"/>
      <c r="X730" s="381"/>
      <c r="Y730" s="381"/>
      <c r="Z730" s="381"/>
      <c r="AA730" s="381"/>
      <c r="AB730" s="381"/>
    </row>
    <row r="731">
      <c r="A731" s="381"/>
      <c r="B731" s="381"/>
      <c r="C731" s="381"/>
      <c r="D731" s="381"/>
      <c r="E731" s="381"/>
      <c r="F731" s="381"/>
      <c r="G731" s="381"/>
      <c r="H731" s="381"/>
      <c r="I731" s="381"/>
      <c r="J731" s="381"/>
      <c r="K731" s="381"/>
      <c r="L731" s="381"/>
      <c r="M731" s="381"/>
      <c r="N731" s="381"/>
      <c r="O731" s="381"/>
      <c r="P731" s="381"/>
      <c r="Q731" s="381"/>
      <c r="R731" s="381"/>
      <c r="S731" s="381"/>
      <c r="T731" s="381"/>
      <c r="U731" s="381"/>
      <c r="V731" s="381"/>
      <c r="W731" s="381"/>
      <c r="X731" s="381"/>
      <c r="Y731" s="381"/>
      <c r="Z731" s="381"/>
      <c r="AA731" s="381"/>
      <c r="AB731" s="381"/>
    </row>
    <row r="732">
      <c r="A732" s="381"/>
      <c r="B732" s="381"/>
      <c r="C732" s="381"/>
      <c r="D732" s="381"/>
      <c r="E732" s="381"/>
      <c r="F732" s="381"/>
      <c r="G732" s="381"/>
      <c r="H732" s="381"/>
      <c r="I732" s="381"/>
      <c r="J732" s="381"/>
      <c r="K732" s="381"/>
      <c r="L732" s="381"/>
      <c r="M732" s="381"/>
      <c r="N732" s="381"/>
      <c r="O732" s="381"/>
      <c r="P732" s="381"/>
      <c r="Q732" s="381"/>
      <c r="R732" s="381"/>
      <c r="S732" s="381"/>
      <c r="T732" s="381"/>
      <c r="U732" s="381"/>
      <c r="V732" s="381"/>
      <c r="W732" s="381"/>
      <c r="X732" s="381"/>
      <c r="Y732" s="381"/>
      <c r="Z732" s="381"/>
      <c r="AA732" s="381"/>
      <c r="AB732" s="381"/>
    </row>
    <row r="733">
      <c r="A733" s="381"/>
      <c r="B733" s="381"/>
      <c r="C733" s="381"/>
      <c r="D733" s="381"/>
      <c r="E733" s="381"/>
      <c r="F733" s="381"/>
      <c r="G733" s="381"/>
      <c r="H733" s="381"/>
      <c r="I733" s="381"/>
      <c r="J733" s="381"/>
      <c r="K733" s="381"/>
      <c r="L733" s="381"/>
      <c r="M733" s="381"/>
      <c r="N733" s="381"/>
      <c r="O733" s="381"/>
      <c r="P733" s="381"/>
      <c r="Q733" s="381"/>
      <c r="R733" s="381"/>
      <c r="S733" s="381"/>
      <c r="T733" s="381"/>
      <c r="U733" s="381"/>
      <c r="V733" s="381"/>
      <c r="W733" s="381"/>
      <c r="X733" s="381"/>
      <c r="Y733" s="381"/>
      <c r="Z733" s="381"/>
      <c r="AA733" s="381"/>
      <c r="AB733" s="381"/>
    </row>
    <row r="734">
      <c r="A734" s="381"/>
      <c r="B734" s="381"/>
      <c r="C734" s="381"/>
      <c r="D734" s="381"/>
      <c r="E734" s="381"/>
      <c r="F734" s="381"/>
      <c r="G734" s="381"/>
      <c r="H734" s="381"/>
      <c r="I734" s="381"/>
      <c r="J734" s="381"/>
      <c r="K734" s="381"/>
      <c r="L734" s="381"/>
      <c r="M734" s="381"/>
      <c r="N734" s="381"/>
      <c r="O734" s="381"/>
      <c r="P734" s="381"/>
      <c r="Q734" s="381"/>
      <c r="R734" s="381"/>
      <c r="S734" s="381"/>
      <c r="T734" s="381"/>
      <c r="U734" s="381"/>
      <c r="V734" s="381"/>
      <c r="W734" s="381"/>
      <c r="X734" s="381"/>
      <c r="Y734" s="381"/>
      <c r="Z734" s="381"/>
      <c r="AA734" s="381"/>
      <c r="AB734" s="381"/>
    </row>
    <row r="735">
      <c r="A735" s="381"/>
      <c r="B735" s="381"/>
      <c r="C735" s="381"/>
      <c r="D735" s="381"/>
      <c r="E735" s="381"/>
      <c r="F735" s="381"/>
      <c r="G735" s="381"/>
      <c r="H735" s="381"/>
      <c r="I735" s="381"/>
      <c r="J735" s="381"/>
      <c r="K735" s="381"/>
      <c r="L735" s="381"/>
      <c r="M735" s="381"/>
      <c r="N735" s="381"/>
      <c r="O735" s="381"/>
      <c r="P735" s="381"/>
      <c r="Q735" s="381"/>
      <c r="R735" s="381"/>
      <c r="S735" s="381"/>
      <c r="T735" s="381"/>
      <c r="U735" s="381"/>
      <c r="V735" s="381"/>
      <c r="W735" s="381"/>
      <c r="X735" s="381"/>
      <c r="Y735" s="381"/>
      <c r="Z735" s="381"/>
      <c r="AA735" s="381"/>
      <c r="AB735" s="381"/>
    </row>
    <row r="736">
      <c r="A736" s="381"/>
      <c r="B736" s="381"/>
      <c r="C736" s="381"/>
      <c r="D736" s="381"/>
      <c r="E736" s="381"/>
      <c r="F736" s="381"/>
      <c r="G736" s="381"/>
      <c r="H736" s="381"/>
      <c r="I736" s="381"/>
      <c r="J736" s="381"/>
      <c r="K736" s="381"/>
      <c r="L736" s="381"/>
      <c r="M736" s="381"/>
      <c r="N736" s="381"/>
      <c r="O736" s="381"/>
      <c r="P736" s="381"/>
      <c r="Q736" s="381"/>
      <c r="R736" s="381"/>
      <c r="S736" s="381"/>
      <c r="T736" s="381"/>
      <c r="U736" s="381"/>
      <c r="V736" s="381"/>
      <c r="W736" s="381"/>
      <c r="X736" s="381"/>
      <c r="Y736" s="381"/>
      <c r="Z736" s="381"/>
      <c r="AA736" s="381"/>
      <c r="AB736" s="381"/>
    </row>
    <row r="737">
      <c r="A737" s="381"/>
      <c r="B737" s="381"/>
      <c r="C737" s="381"/>
      <c r="D737" s="381"/>
      <c r="E737" s="381"/>
      <c r="F737" s="381"/>
      <c r="G737" s="381"/>
      <c r="H737" s="381"/>
      <c r="I737" s="381"/>
      <c r="J737" s="381"/>
      <c r="K737" s="381"/>
      <c r="L737" s="381"/>
      <c r="M737" s="381"/>
      <c r="N737" s="381"/>
      <c r="O737" s="381"/>
      <c r="P737" s="381"/>
      <c r="Q737" s="381"/>
      <c r="R737" s="381"/>
      <c r="S737" s="381"/>
      <c r="T737" s="381"/>
      <c r="U737" s="381"/>
      <c r="V737" s="381"/>
      <c r="W737" s="381"/>
      <c r="X737" s="381"/>
      <c r="Y737" s="381"/>
      <c r="Z737" s="381"/>
      <c r="AA737" s="381"/>
      <c r="AB737" s="381"/>
    </row>
    <row r="738">
      <c r="A738" s="381"/>
      <c r="B738" s="381"/>
      <c r="C738" s="381"/>
      <c r="D738" s="381"/>
      <c r="E738" s="381"/>
      <c r="F738" s="381"/>
      <c r="G738" s="381"/>
      <c r="H738" s="381"/>
      <c r="I738" s="381"/>
      <c r="J738" s="381"/>
      <c r="K738" s="381"/>
      <c r="L738" s="381"/>
      <c r="M738" s="381"/>
      <c r="N738" s="381"/>
      <c r="O738" s="381"/>
      <c r="P738" s="381"/>
      <c r="Q738" s="381"/>
      <c r="R738" s="381"/>
      <c r="S738" s="381"/>
      <c r="T738" s="381"/>
      <c r="U738" s="381"/>
      <c r="V738" s="381"/>
      <c r="W738" s="381"/>
      <c r="X738" s="381"/>
      <c r="Y738" s="381"/>
      <c r="Z738" s="381"/>
      <c r="AA738" s="381"/>
      <c r="AB738" s="381"/>
    </row>
    <row r="739">
      <c r="A739" s="381"/>
      <c r="B739" s="381"/>
      <c r="C739" s="381"/>
      <c r="D739" s="381"/>
      <c r="E739" s="381"/>
      <c r="F739" s="381"/>
      <c r="G739" s="381"/>
      <c r="H739" s="381"/>
      <c r="I739" s="381"/>
      <c r="J739" s="381"/>
      <c r="K739" s="381"/>
      <c r="L739" s="381"/>
      <c r="M739" s="381"/>
      <c r="N739" s="381"/>
      <c r="O739" s="381"/>
      <c r="P739" s="381"/>
      <c r="Q739" s="381"/>
      <c r="R739" s="381"/>
      <c r="S739" s="381"/>
      <c r="T739" s="381"/>
      <c r="U739" s="381"/>
      <c r="V739" s="381"/>
      <c r="W739" s="381"/>
      <c r="X739" s="381"/>
      <c r="Y739" s="381"/>
      <c r="Z739" s="381"/>
      <c r="AA739" s="381"/>
      <c r="AB739" s="381"/>
    </row>
    <row r="740">
      <c r="A740" s="381"/>
      <c r="B740" s="381"/>
      <c r="C740" s="381"/>
      <c r="D740" s="381"/>
      <c r="E740" s="381"/>
      <c r="F740" s="381"/>
      <c r="G740" s="381"/>
      <c r="H740" s="381"/>
      <c r="I740" s="381"/>
      <c r="J740" s="381"/>
      <c r="K740" s="381"/>
      <c r="L740" s="381"/>
      <c r="M740" s="381"/>
      <c r="N740" s="381"/>
      <c r="O740" s="381"/>
      <c r="P740" s="381"/>
      <c r="Q740" s="381"/>
      <c r="R740" s="381"/>
      <c r="S740" s="381"/>
      <c r="T740" s="381"/>
      <c r="U740" s="381"/>
      <c r="V740" s="381"/>
      <c r="W740" s="381"/>
      <c r="X740" s="381"/>
      <c r="Y740" s="381"/>
      <c r="Z740" s="381"/>
      <c r="AA740" s="381"/>
      <c r="AB740" s="381"/>
    </row>
    <row r="741">
      <c r="A741" s="381"/>
      <c r="B741" s="381"/>
      <c r="C741" s="381"/>
      <c r="D741" s="381"/>
      <c r="E741" s="381"/>
      <c r="F741" s="381"/>
      <c r="G741" s="381"/>
      <c r="H741" s="381"/>
      <c r="I741" s="381"/>
      <c r="J741" s="381"/>
      <c r="K741" s="381"/>
      <c r="L741" s="381"/>
      <c r="M741" s="381"/>
      <c r="N741" s="381"/>
      <c r="O741" s="381"/>
      <c r="P741" s="381"/>
      <c r="Q741" s="381"/>
      <c r="R741" s="381"/>
      <c r="S741" s="381"/>
      <c r="T741" s="381"/>
      <c r="U741" s="381"/>
      <c r="V741" s="381"/>
      <c r="W741" s="381"/>
      <c r="X741" s="381"/>
      <c r="Y741" s="381"/>
      <c r="Z741" s="381"/>
      <c r="AA741" s="381"/>
      <c r="AB741" s="381"/>
    </row>
    <row r="742">
      <c r="A742" s="381"/>
      <c r="B742" s="381"/>
      <c r="C742" s="381"/>
      <c r="D742" s="381"/>
      <c r="E742" s="381"/>
      <c r="F742" s="381"/>
      <c r="G742" s="381"/>
      <c r="H742" s="381"/>
      <c r="I742" s="381"/>
      <c r="J742" s="381"/>
      <c r="K742" s="381"/>
      <c r="L742" s="381"/>
      <c r="M742" s="381"/>
      <c r="N742" s="381"/>
      <c r="O742" s="381"/>
      <c r="P742" s="381"/>
      <c r="Q742" s="381"/>
      <c r="R742" s="381"/>
      <c r="S742" s="381"/>
      <c r="T742" s="381"/>
      <c r="U742" s="381"/>
      <c r="V742" s="381"/>
      <c r="W742" s="381"/>
      <c r="X742" s="381"/>
      <c r="Y742" s="381"/>
      <c r="Z742" s="381"/>
      <c r="AA742" s="381"/>
      <c r="AB742" s="381"/>
    </row>
    <row r="743">
      <c r="A743" s="381"/>
      <c r="B743" s="381"/>
      <c r="C743" s="381"/>
      <c r="D743" s="381"/>
      <c r="E743" s="381"/>
      <c r="F743" s="381"/>
      <c r="G743" s="381"/>
      <c r="H743" s="381"/>
      <c r="I743" s="381"/>
      <c r="J743" s="381"/>
      <c r="K743" s="381"/>
      <c r="L743" s="381"/>
      <c r="M743" s="381"/>
      <c r="N743" s="381"/>
      <c r="O743" s="381"/>
      <c r="P743" s="381"/>
      <c r="Q743" s="381"/>
      <c r="R743" s="381"/>
      <c r="S743" s="381"/>
      <c r="T743" s="381"/>
      <c r="U743" s="381"/>
      <c r="V743" s="381"/>
      <c r="W743" s="381"/>
      <c r="X743" s="381"/>
      <c r="Y743" s="381"/>
      <c r="Z743" s="381"/>
      <c r="AA743" s="381"/>
      <c r="AB743" s="381"/>
    </row>
    <row r="744">
      <c r="A744" s="381"/>
      <c r="B744" s="381"/>
      <c r="C744" s="381"/>
      <c r="D744" s="381"/>
      <c r="E744" s="381"/>
      <c r="F744" s="381"/>
      <c r="G744" s="381"/>
      <c r="H744" s="381"/>
      <c r="I744" s="381"/>
      <c r="J744" s="381"/>
      <c r="K744" s="381"/>
      <c r="L744" s="381"/>
      <c r="M744" s="381"/>
      <c r="N744" s="381"/>
      <c r="O744" s="381"/>
      <c r="P744" s="381"/>
      <c r="Q744" s="381"/>
      <c r="R744" s="381"/>
      <c r="S744" s="381"/>
      <c r="T744" s="381"/>
      <c r="U744" s="381"/>
      <c r="V744" s="381"/>
      <c r="W744" s="381"/>
      <c r="X744" s="381"/>
      <c r="Y744" s="381"/>
      <c r="Z744" s="381"/>
      <c r="AA744" s="381"/>
      <c r="AB744" s="381"/>
    </row>
    <row r="745">
      <c r="A745" s="381"/>
      <c r="B745" s="381"/>
      <c r="C745" s="381"/>
      <c r="D745" s="381"/>
      <c r="E745" s="381"/>
      <c r="F745" s="381"/>
      <c r="G745" s="381"/>
      <c r="H745" s="381"/>
      <c r="I745" s="381"/>
      <c r="J745" s="381"/>
      <c r="K745" s="381"/>
      <c r="L745" s="381"/>
      <c r="M745" s="381"/>
      <c r="N745" s="381"/>
      <c r="O745" s="381"/>
      <c r="P745" s="381"/>
      <c r="Q745" s="381"/>
      <c r="R745" s="381"/>
      <c r="S745" s="381"/>
      <c r="T745" s="381"/>
      <c r="U745" s="381"/>
      <c r="V745" s="381"/>
      <c r="W745" s="381"/>
      <c r="X745" s="381"/>
      <c r="Y745" s="381"/>
      <c r="Z745" s="381"/>
      <c r="AA745" s="381"/>
      <c r="AB745" s="381"/>
    </row>
    <row r="746">
      <c r="A746" s="381"/>
      <c r="B746" s="381"/>
      <c r="C746" s="381"/>
      <c r="D746" s="381"/>
      <c r="E746" s="381"/>
      <c r="F746" s="381"/>
      <c r="G746" s="381"/>
      <c r="H746" s="381"/>
      <c r="I746" s="381"/>
      <c r="J746" s="381"/>
      <c r="K746" s="381"/>
      <c r="L746" s="381"/>
      <c r="M746" s="381"/>
      <c r="N746" s="381"/>
      <c r="O746" s="381"/>
      <c r="P746" s="381"/>
      <c r="Q746" s="381"/>
      <c r="R746" s="381"/>
      <c r="S746" s="381"/>
      <c r="T746" s="381"/>
      <c r="U746" s="381"/>
      <c r="V746" s="381"/>
      <c r="W746" s="381"/>
      <c r="X746" s="381"/>
      <c r="Y746" s="381"/>
      <c r="Z746" s="381"/>
      <c r="AA746" s="381"/>
      <c r="AB746" s="381"/>
    </row>
    <row r="747">
      <c r="A747" s="381"/>
      <c r="B747" s="381"/>
      <c r="C747" s="381"/>
      <c r="D747" s="381"/>
      <c r="E747" s="381"/>
      <c r="F747" s="381"/>
      <c r="G747" s="381"/>
      <c r="H747" s="381"/>
      <c r="I747" s="381"/>
      <c r="J747" s="381"/>
      <c r="K747" s="381"/>
      <c r="L747" s="381"/>
      <c r="M747" s="381"/>
      <c r="N747" s="381"/>
      <c r="O747" s="381"/>
      <c r="P747" s="381"/>
      <c r="Q747" s="381"/>
      <c r="R747" s="381"/>
      <c r="S747" s="381"/>
      <c r="T747" s="381"/>
      <c r="U747" s="381"/>
      <c r="V747" s="381"/>
      <c r="W747" s="381"/>
      <c r="X747" s="381"/>
      <c r="Y747" s="381"/>
      <c r="Z747" s="381"/>
      <c r="AA747" s="381"/>
      <c r="AB747" s="381"/>
    </row>
    <row r="748">
      <c r="A748" s="381"/>
      <c r="B748" s="381"/>
      <c r="C748" s="381"/>
      <c r="D748" s="381"/>
      <c r="E748" s="381"/>
      <c r="F748" s="381"/>
      <c r="G748" s="381"/>
      <c r="H748" s="381"/>
      <c r="I748" s="381"/>
      <c r="J748" s="381"/>
      <c r="K748" s="381"/>
      <c r="L748" s="381"/>
      <c r="M748" s="381"/>
      <c r="N748" s="381"/>
      <c r="O748" s="381"/>
      <c r="P748" s="381"/>
      <c r="Q748" s="381"/>
      <c r="R748" s="381"/>
      <c r="S748" s="381"/>
      <c r="T748" s="381"/>
      <c r="U748" s="381"/>
      <c r="V748" s="381"/>
      <c r="W748" s="381"/>
      <c r="X748" s="381"/>
      <c r="Y748" s="381"/>
      <c r="Z748" s="381"/>
      <c r="AA748" s="381"/>
      <c r="AB748" s="381"/>
    </row>
    <row r="749">
      <c r="A749" s="381"/>
      <c r="B749" s="381"/>
      <c r="C749" s="381"/>
      <c r="D749" s="381"/>
      <c r="E749" s="381"/>
      <c r="F749" s="381"/>
      <c r="G749" s="381"/>
      <c r="H749" s="381"/>
      <c r="I749" s="381"/>
      <c r="J749" s="381"/>
      <c r="K749" s="381"/>
      <c r="L749" s="381"/>
      <c r="M749" s="381"/>
      <c r="N749" s="381"/>
      <c r="O749" s="381"/>
      <c r="P749" s="381"/>
      <c r="Q749" s="381"/>
      <c r="R749" s="381"/>
      <c r="S749" s="381"/>
      <c r="T749" s="381"/>
      <c r="U749" s="381"/>
      <c r="V749" s="381"/>
      <c r="W749" s="381"/>
      <c r="X749" s="381"/>
      <c r="Y749" s="381"/>
      <c r="Z749" s="381"/>
      <c r="AA749" s="381"/>
      <c r="AB749" s="381"/>
    </row>
    <row r="750">
      <c r="A750" s="381"/>
      <c r="B750" s="381"/>
      <c r="C750" s="381"/>
      <c r="D750" s="381"/>
      <c r="E750" s="381"/>
      <c r="F750" s="381"/>
      <c r="G750" s="381"/>
      <c r="H750" s="381"/>
      <c r="I750" s="381"/>
      <c r="J750" s="381"/>
      <c r="K750" s="381"/>
      <c r="L750" s="381"/>
      <c r="M750" s="381"/>
      <c r="N750" s="381"/>
      <c r="O750" s="381"/>
      <c r="P750" s="381"/>
      <c r="Q750" s="381"/>
      <c r="R750" s="381"/>
      <c r="S750" s="381"/>
      <c r="T750" s="381"/>
      <c r="U750" s="381"/>
      <c r="V750" s="381"/>
      <c r="W750" s="381"/>
      <c r="X750" s="381"/>
      <c r="Y750" s="381"/>
      <c r="Z750" s="381"/>
      <c r="AA750" s="381"/>
      <c r="AB750" s="381"/>
    </row>
    <row r="751">
      <c r="A751" s="381"/>
      <c r="B751" s="381"/>
      <c r="C751" s="381"/>
      <c r="D751" s="381"/>
      <c r="E751" s="381"/>
      <c r="F751" s="381"/>
      <c r="G751" s="381"/>
      <c r="H751" s="381"/>
      <c r="I751" s="381"/>
      <c r="J751" s="381"/>
      <c r="K751" s="381"/>
      <c r="L751" s="381"/>
      <c r="M751" s="381"/>
      <c r="N751" s="381"/>
      <c r="O751" s="381"/>
      <c r="P751" s="381"/>
      <c r="Q751" s="381"/>
      <c r="R751" s="381"/>
      <c r="S751" s="381"/>
      <c r="T751" s="381"/>
      <c r="U751" s="381"/>
      <c r="V751" s="381"/>
      <c r="W751" s="381"/>
      <c r="X751" s="381"/>
      <c r="Y751" s="381"/>
      <c r="Z751" s="381"/>
      <c r="AA751" s="381"/>
      <c r="AB751" s="381"/>
    </row>
    <row r="752">
      <c r="A752" s="381"/>
      <c r="B752" s="381"/>
      <c r="C752" s="381"/>
      <c r="D752" s="381"/>
      <c r="E752" s="381"/>
      <c r="F752" s="381"/>
      <c r="G752" s="381"/>
      <c r="H752" s="381"/>
      <c r="I752" s="381"/>
      <c r="J752" s="381"/>
      <c r="K752" s="381"/>
      <c r="L752" s="381"/>
      <c r="M752" s="381"/>
      <c r="N752" s="381"/>
      <c r="O752" s="381"/>
      <c r="P752" s="381"/>
      <c r="Q752" s="381"/>
      <c r="R752" s="381"/>
      <c r="S752" s="381"/>
      <c r="T752" s="381"/>
      <c r="U752" s="381"/>
      <c r="V752" s="381"/>
      <c r="W752" s="381"/>
      <c r="X752" s="381"/>
      <c r="Y752" s="381"/>
      <c r="Z752" s="381"/>
      <c r="AA752" s="381"/>
      <c r="AB752" s="381"/>
    </row>
    <row r="753">
      <c r="A753" s="381"/>
      <c r="B753" s="381"/>
      <c r="C753" s="381"/>
      <c r="D753" s="381"/>
      <c r="E753" s="381"/>
      <c r="F753" s="381"/>
      <c r="G753" s="381"/>
      <c r="H753" s="381"/>
      <c r="I753" s="381"/>
      <c r="J753" s="381"/>
      <c r="K753" s="381"/>
      <c r="L753" s="381"/>
      <c r="M753" s="381"/>
      <c r="N753" s="381"/>
      <c r="O753" s="381"/>
      <c r="P753" s="381"/>
      <c r="Q753" s="381"/>
      <c r="R753" s="381"/>
      <c r="S753" s="381"/>
      <c r="T753" s="381"/>
      <c r="U753" s="381"/>
      <c r="V753" s="381"/>
      <c r="W753" s="381"/>
      <c r="X753" s="381"/>
      <c r="Y753" s="381"/>
      <c r="Z753" s="381"/>
      <c r="AA753" s="381"/>
      <c r="AB753" s="381"/>
    </row>
    <row r="754">
      <c r="A754" s="381"/>
      <c r="B754" s="381"/>
      <c r="C754" s="381"/>
      <c r="D754" s="381"/>
      <c r="E754" s="381"/>
      <c r="F754" s="381"/>
      <c r="G754" s="381"/>
      <c r="H754" s="381"/>
      <c r="I754" s="381"/>
      <c r="J754" s="381"/>
      <c r="K754" s="381"/>
      <c r="L754" s="381"/>
      <c r="M754" s="381"/>
      <c r="N754" s="381"/>
      <c r="O754" s="381"/>
      <c r="P754" s="381"/>
      <c r="Q754" s="381"/>
      <c r="R754" s="381"/>
      <c r="S754" s="381"/>
      <c r="T754" s="381"/>
      <c r="U754" s="381"/>
      <c r="V754" s="381"/>
      <c r="W754" s="381"/>
      <c r="X754" s="381"/>
      <c r="Y754" s="381"/>
      <c r="Z754" s="381"/>
      <c r="AA754" s="381"/>
      <c r="AB754" s="381"/>
    </row>
    <row r="755">
      <c r="A755" s="381"/>
      <c r="B755" s="381"/>
      <c r="C755" s="381"/>
      <c r="D755" s="381"/>
      <c r="E755" s="381"/>
      <c r="F755" s="381"/>
      <c r="G755" s="381"/>
      <c r="H755" s="381"/>
      <c r="I755" s="381"/>
      <c r="J755" s="381"/>
      <c r="K755" s="381"/>
      <c r="L755" s="381"/>
      <c r="M755" s="381"/>
      <c r="N755" s="381"/>
      <c r="O755" s="381"/>
      <c r="P755" s="381"/>
      <c r="Q755" s="381"/>
      <c r="R755" s="381"/>
      <c r="S755" s="381"/>
      <c r="T755" s="381"/>
      <c r="U755" s="381"/>
      <c r="V755" s="381"/>
      <c r="W755" s="381"/>
      <c r="X755" s="381"/>
      <c r="Y755" s="381"/>
      <c r="Z755" s="381"/>
      <c r="AA755" s="381"/>
      <c r="AB755" s="381"/>
    </row>
    <row r="756">
      <c r="A756" s="381"/>
      <c r="B756" s="381"/>
      <c r="C756" s="381"/>
      <c r="D756" s="381"/>
      <c r="E756" s="381"/>
      <c r="F756" s="381"/>
      <c r="G756" s="381"/>
      <c r="H756" s="381"/>
      <c r="I756" s="381"/>
      <c r="J756" s="381"/>
      <c r="K756" s="381"/>
      <c r="L756" s="381"/>
      <c r="M756" s="381"/>
      <c r="N756" s="381"/>
      <c r="O756" s="381"/>
      <c r="P756" s="381"/>
      <c r="Q756" s="381"/>
      <c r="R756" s="381"/>
      <c r="S756" s="381"/>
      <c r="T756" s="381"/>
      <c r="U756" s="381"/>
      <c r="V756" s="381"/>
      <c r="W756" s="381"/>
      <c r="X756" s="381"/>
      <c r="Y756" s="381"/>
      <c r="Z756" s="381"/>
      <c r="AA756" s="381"/>
      <c r="AB756" s="381"/>
    </row>
    <row r="757">
      <c r="A757" s="381"/>
      <c r="B757" s="381"/>
      <c r="C757" s="381"/>
      <c r="D757" s="381"/>
      <c r="E757" s="381"/>
      <c r="F757" s="381"/>
      <c r="G757" s="381"/>
      <c r="H757" s="381"/>
      <c r="I757" s="381"/>
      <c r="J757" s="381"/>
      <c r="K757" s="381"/>
      <c r="L757" s="381"/>
      <c r="M757" s="381"/>
      <c r="N757" s="381"/>
      <c r="O757" s="381"/>
      <c r="P757" s="381"/>
      <c r="Q757" s="381"/>
      <c r="R757" s="381"/>
      <c r="S757" s="381"/>
      <c r="T757" s="381"/>
      <c r="U757" s="381"/>
      <c r="V757" s="381"/>
      <c r="W757" s="381"/>
      <c r="X757" s="381"/>
      <c r="Y757" s="381"/>
      <c r="Z757" s="381"/>
      <c r="AA757" s="381"/>
      <c r="AB757" s="381"/>
    </row>
    <row r="758">
      <c r="A758" s="381"/>
      <c r="B758" s="381"/>
      <c r="C758" s="381"/>
      <c r="D758" s="381"/>
      <c r="E758" s="381"/>
      <c r="F758" s="381"/>
      <c r="G758" s="381"/>
      <c r="H758" s="381"/>
      <c r="I758" s="381"/>
      <c r="J758" s="381"/>
      <c r="K758" s="381"/>
      <c r="L758" s="381"/>
      <c r="M758" s="381"/>
      <c r="N758" s="381"/>
      <c r="O758" s="381"/>
      <c r="P758" s="381"/>
      <c r="Q758" s="381"/>
      <c r="R758" s="381"/>
      <c r="S758" s="381"/>
      <c r="T758" s="381"/>
      <c r="U758" s="381"/>
      <c r="V758" s="381"/>
      <c r="W758" s="381"/>
      <c r="X758" s="381"/>
      <c r="Y758" s="381"/>
      <c r="Z758" s="381"/>
      <c r="AA758" s="381"/>
      <c r="AB758" s="381"/>
    </row>
    <row r="759">
      <c r="A759" s="381"/>
      <c r="B759" s="381"/>
      <c r="C759" s="381"/>
      <c r="D759" s="381"/>
      <c r="E759" s="381"/>
      <c r="F759" s="381"/>
      <c r="G759" s="381"/>
      <c r="H759" s="381"/>
      <c r="I759" s="381"/>
      <c r="J759" s="381"/>
      <c r="K759" s="381"/>
      <c r="L759" s="381"/>
      <c r="M759" s="381"/>
      <c r="N759" s="381"/>
      <c r="O759" s="381"/>
      <c r="P759" s="381"/>
      <c r="Q759" s="381"/>
      <c r="R759" s="381"/>
      <c r="S759" s="381"/>
      <c r="T759" s="381"/>
      <c r="U759" s="381"/>
      <c r="V759" s="381"/>
      <c r="W759" s="381"/>
      <c r="X759" s="381"/>
      <c r="Y759" s="381"/>
      <c r="Z759" s="381"/>
      <c r="AA759" s="381"/>
      <c r="AB759" s="381"/>
    </row>
    <row r="760">
      <c r="A760" s="381"/>
      <c r="B760" s="381"/>
      <c r="C760" s="381"/>
      <c r="D760" s="381"/>
      <c r="E760" s="381"/>
      <c r="F760" s="381"/>
      <c r="G760" s="381"/>
      <c r="H760" s="381"/>
      <c r="I760" s="381"/>
      <c r="J760" s="381"/>
      <c r="K760" s="381"/>
      <c r="L760" s="381"/>
      <c r="M760" s="381"/>
      <c r="N760" s="381"/>
      <c r="O760" s="381"/>
      <c r="P760" s="381"/>
      <c r="Q760" s="381"/>
      <c r="R760" s="381"/>
      <c r="S760" s="381"/>
      <c r="T760" s="381"/>
      <c r="U760" s="381"/>
      <c r="V760" s="381"/>
      <c r="W760" s="381"/>
      <c r="X760" s="381"/>
      <c r="Y760" s="381"/>
      <c r="Z760" s="381"/>
      <c r="AA760" s="381"/>
      <c r="AB760" s="381"/>
    </row>
    <row r="761">
      <c r="A761" s="381"/>
      <c r="B761" s="381"/>
      <c r="C761" s="381"/>
      <c r="D761" s="381"/>
      <c r="E761" s="381"/>
      <c r="F761" s="381"/>
      <c r="G761" s="381"/>
      <c r="H761" s="381"/>
      <c r="I761" s="381"/>
      <c r="J761" s="381"/>
      <c r="K761" s="381"/>
      <c r="L761" s="381"/>
      <c r="M761" s="381"/>
      <c r="N761" s="381"/>
      <c r="O761" s="381"/>
      <c r="P761" s="381"/>
      <c r="Q761" s="381"/>
      <c r="R761" s="381"/>
      <c r="S761" s="381"/>
      <c r="T761" s="381"/>
      <c r="U761" s="381"/>
      <c r="V761" s="381"/>
      <c r="W761" s="381"/>
      <c r="X761" s="381"/>
      <c r="Y761" s="381"/>
      <c r="Z761" s="381"/>
      <c r="AA761" s="381"/>
      <c r="AB761" s="381"/>
    </row>
    <row r="762">
      <c r="A762" s="381"/>
      <c r="B762" s="381"/>
      <c r="C762" s="381"/>
      <c r="D762" s="381"/>
      <c r="E762" s="381"/>
      <c r="F762" s="381"/>
      <c r="G762" s="381"/>
      <c r="H762" s="381"/>
      <c r="I762" s="381"/>
      <c r="J762" s="381"/>
      <c r="K762" s="381"/>
      <c r="L762" s="381"/>
      <c r="M762" s="381"/>
      <c r="N762" s="381"/>
      <c r="O762" s="381"/>
      <c r="P762" s="381"/>
      <c r="Q762" s="381"/>
      <c r="R762" s="381"/>
      <c r="S762" s="381"/>
      <c r="T762" s="381"/>
      <c r="U762" s="381"/>
      <c r="V762" s="381"/>
      <c r="W762" s="381"/>
      <c r="X762" s="381"/>
      <c r="Y762" s="381"/>
      <c r="Z762" s="381"/>
      <c r="AA762" s="381"/>
      <c r="AB762" s="381"/>
    </row>
    <row r="763">
      <c r="A763" s="381"/>
      <c r="B763" s="381"/>
      <c r="C763" s="381"/>
      <c r="D763" s="381"/>
      <c r="E763" s="381"/>
      <c r="F763" s="381"/>
      <c r="G763" s="381"/>
      <c r="H763" s="381"/>
      <c r="I763" s="381"/>
      <c r="J763" s="381"/>
      <c r="K763" s="381"/>
      <c r="L763" s="381"/>
      <c r="M763" s="381"/>
      <c r="N763" s="381"/>
      <c r="O763" s="381"/>
      <c r="P763" s="381"/>
      <c r="Q763" s="381"/>
      <c r="R763" s="381"/>
      <c r="S763" s="381"/>
      <c r="T763" s="381"/>
      <c r="U763" s="381"/>
      <c r="V763" s="381"/>
      <c r="W763" s="381"/>
      <c r="X763" s="381"/>
      <c r="Y763" s="381"/>
      <c r="Z763" s="381"/>
      <c r="AA763" s="381"/>
      <c r="AB763" s="381"/>
    </row>
    <row r="764">
      <c r="A764" s="381"/>
      <c r="B764" s="381"/>
      <c r="C764" s="381"/>
      <c r="D764" s="381"/>
      <c r="E764" s="381"/>
      <c r="F764" s="381"/>
      <c r="G764" s="381"/>
      <c r="H764" s="381"/>
      <c r="I764" s="381"/>
      <c r="J764" s="381"/>
      <c r="K764" s="381"/>
      <c r="L764" s="381"/>
      <c r="M764" s="381"/>
      <c r="N764" s="381"/>
      <c r="O764" s="381"/>
      <c r="P764" s="381"/>
      <c r="Q764" s="381"/>
      <c r="R764" s="381"/>
      <c r="S764" s="381"/>
      <c r="T764" s="381"/>
      <c r="U764" s="381"/>
      <c r="V764" s="381"/>
      <c r="W764" s="381"/>
      <c r="X764" s="381"/>
      <c r="Y764" s="381"/>
      <c r="Z764" s="381"/>
      <c r="AA764" s="381"/>
      <c r="AB764" s="381"/>
    </row>
    <row r="765">
      <c r="A765" s="381"/>
      <c r="B765" s="381"/>
      <c r="C765" s="381"/>
      <c r="D765" s="381"/>
      <c r="E765" s="381"/>
      <c r="F765" s="381"/>
      <c r="G765" s="381"/>
      <c r="H765" s="381"/>
      <c r="I765" s="381"/>
      <c r="J765" s="381"/>
      <c r="K765" s="381"/>
      <c r="L765" s="381"/>
      <c r="M765" s="381"/>
      <c r="N765" s="381"/>
      <c r="O765" s="381"/>
      <c r="P765" s="381"/>
      <c r="Q765" s="381"/>
      <c r="R765" s="381"/>
      <c r="S765" s="381"/>
      <c r="T765" s="381"/>
      <c r="U765" s="381"/>
      <c r="V765" s="381"/>
      <c r="W765" s="381"/>
      <c r="X765" s="381"/>
      <c r="Y765" s="381"/>
      <c r="Z765" s="381"/>
      <c r="AA765" s="381"/>
      <c r="AB765" s="381"/>
    </row>
    <row r="766">
      <c r="A766" s="381"/>
      <c r="B766" s="381"/>
      <c r="C766" s="381"/>
      <c r="D766" s="381"/>
      <c r="E766" s="381"/>
      <c r="F766" s="381"/>
      <c r="G766" s="381"/>
      <c r="H766" s="381"/>
      <c r="I766" s="381"/>
      <c r="J766" s="381"/>
      <c r="K766" s="381"/>
      <c r="L766" s="381"/>
      <c r="M766" s="381"/>
      <c r="N766" s="381"/>
      <c r="O766" s="381"/>
      <c r="P766" s="381"/>
      <c r="Q766" s="381"/>
      <c r="R766" s="381"/>
      <c r="S766" s="381"/>
      <c r="T766" s="381"/>
      <c r="U766" s="381"/>
      <c r="V766" s="381"/>
      <c r="W766" s="381"/>
      <c r="X766" s="381"/>
      <c r="Y766" s="381"/>
      <c r="Z766" s="381"/>
      <c r="AA766" s="381"/>
      <c r="AB766" s="381"/>
    </row>
    <row r="767">
      <c r="A767" s="381"/>
      <c r="B767" s="381"/>
      <c r="C767" s="381"/>
      <c r="D767" s="381"/>
      <c r="E767" s="381"/>
      <c r="F767" s="381"/>
      <c r="G767" s="381"/>
      <c r="H767" s="381"/>
      <c r="I767" s="381"/>
      <c r="J767" s="381"/>
      <c r="K767" s="381"/>
      <c r="L767" s="381"/>
      <c r="M767" s="381"/>
      <c r="N767" s="381"/>
      <c r="O767" s="381"/>
      <c r="P767" s="381"/>
      <c r="Q767" s="381"/>
      <c r="R767" s="381"/>
      <c r="S767" s="381"/>
      <c r="T767" s="381"/>
      <c r="U767" s="381"/>
      <c r="V767" s="381"/>
      <c r="W767" s="381"/>
      <c r="X767" s="381"/>
      <c r="Y767" s="381"/>
      <c r="Z767" s="381"/>
      <c r="AA767" s="381"/>
      <c r="AB767" s="381"/>
    </row>
    <row r="768">
      <c r="A768" s="381"/>
      <c r="B768" s="381"/>
      <c r="C768" s="381"/>
      <c r="D768" s="381"/>
      <c r="E768" s="381"/>
      <c r="F768" s="381"/>
      <c r="G768" s="381"/>
      <c r="H768" s="381"/>
      <c r="I768" s="381"/>
      <c r="J768" s="381"/>
      <c r="K768" s="381"/>
      <c r="L768" s="381"/>
      <c r="M768" s="381"/>
      <c r="N768" s="381"/>
      <c r="O768" s="381"/>
      <c r="P768" s="381"/>
      <c r="Q768" s="381"/>
      <c r="R768" s="381"/>
      <c r="S768" s="381"/>
      <c r="T768" s="381"/>
      <c r="U768" s="381"/>
      <c r="V768" s="381"/>
      <c r="W768" s="381"/>
      <c r="X768" s="381"/>
      <c r="Y768" s="381"/>
      <c r="Z768" s="381"/>
      <c r="AA768" s="381"/>
      <c r="AB768" s="381"/>
    </row>
    <row r="769">
      <c r="A769" s="381"/>
      <c r="B769" s="381"/>
      <c r="C769" s="381"/>
      <c r="D769" s="381"/>
      <c r="E769" s="381"/>
      <c r="F769" s="381"/>
      <c r="G769" s="381"/>
      <c r="H769" s="381"/>
      <c r="I769" s="381"/>
      <c r="J769" s="381"/>
      <c r="K769" s="381"/>
      <c r="L769" s="381"/>
      <c r="M769" s="381"/>
      <c r="N769" s="381"/>
      <c r="O769" s="381"/>
      <c r="P769" s="381"/>
      <c r="Q769" s="381"/>
      <c r="R769" s="381"/>
      <c r="S769" s="381"/>
      <c r="T769" s="381"/>
      <c r="U769" s="381"/>
      <c r="V769" s="381"/>
      <c r="W769" s="381"/>
      <c r="X769" s="381"/>
      <c r="Y769" s="381"/>
      <c r="Z769" s="381"/>
      <c r="AA769" s="381"/>
      <c r="AB769" s="381"/>
    </row>
    <row r="770">
      <c r="A770" s="381"/>
      <c r="B770" s="381"/>
      <c r="C770" s="381"/>
      <c r="D770" s="381"/>
      <c r="E770" s="381"/>
      <c r="F770" s="381"/>
      <c r="G770" s="381"/>
      <c r="H770" s="381"/>
      <c r="I770" s="381"/>
      <c r="J770" s="381"/>
      <c r="K770" s="381"/>
      <c r="L770" s="381"/>
      <c r="M770" s="381"/>
      <c r="N770" s="381"/>
      <c r="O770" s="381"/>
      <c r="P770" s="381"/>
      <c r="Q770" s="381"/>
      <c r="R770" s="381"/>
      <c r="S770" s="381"/>
      <c r="T770" s="381"/>
      <c r="U770" s="381"/>
      <c r="V770" s="381"/>
      <c r="W770" s="381"/>
      <c r="X770" s="381"/>
      <c r="Y770" s="381"/>
      <c r="Z770" s="381"/>
      <c r="AA770" s="381"/>
      <c r="AB770" s="381"/>
    </row>
    <row r="771">
      <c r="A771" s="381"/>
      <c r="B771" s="381"/>
      <c r="C771" s="381"/>
      <c r="D771" s="381"/>
      <c r="E771" s="381"/>
      <c r="F771" s="381"/>
      <c r="G771" s="381"/>
      <c r="H771" s="381"/>
      <c r="I771" s="381"/>
      <c r="J771" s="381"/>
      <c r="K771" s="381"/>
      <c r="L771" s="381"/>
      <c r="M771" s="381"/>
      <c r="N771" s="381"/>
      <c r="O771" s="381"/>
      <c r="P771" s="381"/>
      <c r="Q771" s="381"/>
      <c r="R771" s="381"/>
      <c r="S771" s="381"/>
      <c r="T771" s="381"/>
      <c r="U771" s="381"/>
      <c r="V771" s="381"/>
      <c r="W771" s="381"/>
      <c r="X771" s="381"/>
      <c r="Y771" s="381"/>
      <c r="Z771" s="381"/>
      <c r="AA771" s="381"/>
      <c r="AB771" s="381"/>
    </row>
    <row r="772">
      <c r="A772" s="381"/>
      <c r="B772" s="381"/>
      <c r="C772" s="381"/>
      <c r="D772" s="381"/>
      <c r="E772" s="381"/>
      <c r="F772" s="381"/>
      <c r="G772" s="381"/>
      <c r="H772" s="381"/>
      <c r="I772" s="381"/>
      <c r="J772" s="381"/>
      <c r="K772" s="381"/>
      <c r="L772" s="381"/>
      <c r="M772" s="381"/>
      <c r="N772" s="381"/>
      <c r="O772" s="381"/>
      <c r="P772" s="381"/>
      <c r="Q772" s="381"/>
      <c r="R772" s="381"/>
      <c r="S772" s="381"/>
      <c r="T772" s="381"/>
      <c r="U772" s="381"/>
      <c r="V772" s="381"/>
      <c r="W772" s="381"/>
      <c r="X772" s="381"/>
      <c r="Y772" s="381"/>
      <c r="Z772" s="381"/>
      <c r="AA772" s="381"/>
      <c r="AB772" s="381"/>
    </row>
    <row r="773">
      <c r="A773" s="381"/>
      <c r="B773" s="381"/>
      <c r="C773" s="381"/>
      <c r="D773" s="381"/>
      <c r="E773" s="381"/>
      <c r="F773" s="381"/>
      <c r="G773" s="381"/>
      <c r="H773" s="381"/>
      <c r="I773" s="381"/>
      <c r="J773" s="381"/>
      <c r="K773" s="381"/>
      <c r="L773" s="381"/>
      <c r="M773" s="381"/>
      <c r="N773" s="381"/>
      <c r="O773" s="381"/>
      <c r="P773" s="381"/>
      <c r="Q773" s="381"/>
      <c r="R773" s="381"/>
      <c r="S773" s="381"/>
      <c r="T773" s="381"/>
      <c r="U773" s="381"/>
      <c r="V773" s="381"/>
      <c r="W773" s="381"/>
      <c r="X773" s="381"/>
      <c r="Y773" s="381"/>
      <c r="Z773" s="381"/>
      <c r="AA773" s="381"/>
      <c r="AB773" s="381"/>
    </row>
    <row r="774">
      <c r="A774" s="381"/>
      <c r="B774" s="381"/>
      <c r="C774" s="381"/>
      <c r="D774" s="381"/>
      <c r="E774" s="381"/>
      <c r="F774" s="381"/>
      <c r="G774" s="381"/>
      <c r="H774" s="381"/>
      <c r="I774" s="381"/>
      <c r="J774" s="381"/>
      <c r="K774" s="381"/>
      <c r="L774" s="381"/>
      <c r="M774" s="381"/>
      <c r="N774" s="381"/>
      <c r="O774" s="381"/>
      <c r="P774" s="381"/>
      <c r="Q774" s="381"/>
      <c r="R774" s="381"/>
      <c r="S774" s="381"/>
      <c r="T774" s="381"/>
      <c r="U774" s="381"/>
      <c r="V774" s="381"/>
      <c r="W774" s="381"/>
      <c r="X774" s="381"/>
      <c r="Y774" s="381"/>
      <c r="Z774" s="381"/>
      <c r="AA774" s="381"/>
      <c r="AB774" s="381"/>
    </row>
    <row r="775">
      <c r="A775" s="381"/>
      <c r="B775" s="381"/>
      <c r="C775" s="381"/>
      <c r="D775" s="381"/>
      <c r="E775" s="381"/>
      <c r="F775" s="381"/>
      <c r="G775" s="381"/>
      <c r="H775" s="381"/>
      <c r="I775" s="381"/>
      <c r="J775" s="381"/>
      <c r="K775" s="381"/>
      <c r="L775" s="381"/>
      <c r="M775" s="381"/>
      <c r="N775" s="381"/>
      <c r="O775" s="381"/>
      <c r="P775" s="381"/>
      <c r="Q775" s="381"/>
      <c r="R775" s="381"/>
      <c r="S775" s="381"/>
      <c r="T775" s="381"/>
      <c r="U775" s="381"/>
      <c r="V775" s="381"/>
      <c r="W775" s="381"/>
      <c r="X775" s="381"/>
      <c r="Y775" s="381"/>
      <c r="Z775" s="381"/>
      <c r="AA775" s="381"/>
      <c r="AB775" s="381"/>
    </row>
    <row r="776">
      <c r="A776" s="381"/>
      <c r="B776" s="381"/>
      <c r="C776" s="381"/>
      <c r="D776" s="381"/>
      <c r="E776" s="381"/>
      <c r="F776" s="381"/>
      <c r="G776" s="381"/>
      <c r="H776" s="381"/>
      <c r="I776" s="381"/>
      <c r="J776" s="381"/>
      <c r="K776" s="381"/>
      <c r="L776" s="381"/>
      <c r="M776" s="381"/>
      <c r="N776" s="381"/>
      <c r="O776" s="381"/>
      <c r="P776" s="381"/>
      <c r="Q776" s="381"/>
      <c r="R776" s="381"/>
      <c r="S776" s="381"/>
      <c r="T776" s="381"/>
      <c r="U776" s="381"/>
      <c r="V776" s="381"/>
      <c r="W776" s="381"/>
      <c r="X776" s="381"/>
      <c r="Y776" s="381"/>
      <c r="Z776" s="381"/>
      <c r="AA776" s="381"/>
      <c r="AB776" s="381"/>
    </row>
    <row r="777">
      <c r="A777" s="381"/>
      <c r="B777" s="381"/>
      <c r="C777" s="381"/>
      <c r="D777" s="381"/>
      <c r="E777" s="381"/>
      <c r="F777" s="381"/>
      <c r="G777" s="381"/>
      <c r="H777" s="381"/>
      <c r="I777" s="381"/>
      <c r="J777" s="381"/>
      <c r="K777" s="381"/>
      <c r="L777" s="381"/>
      <c r="M777" s="381"/>
      <c r="N777" s="381"/>
      <c r="O777" s="381"/>
      <c r="P777" s="381"/>
      <c r="Q777" s="381"/>
      <c r="R777" s="381"/>
      <c r="S777" s="381"/>
      <c r="T777" s="381"/>
      <c r="U777" s="381"/>
      <c r="V777" s="381"/>
      <c r="W777" s="381"/>
      <c r="X777" s="381"/>
      <c r="Y777" s="381"/>
      <c r="Z777" s="381"/>
      <c r="AA777" s="381"/>
      <c r="AB777" s="381"/>
    </row>
    <row r="778">
      <c r="A778" s="381"/>
      <c r="B778" s="381"/>
      <c r="C778" s="381"/>
      <c r="D778" s="381"/>
      <c r="E778" s="381"/>
      <c r="F778" s="381"/>
      <c r="G778" s="381"/>
      <c r="H778" s="381"/>
      <c r="I778" s="381"/>
      <c r="J778" s="381"/>
      <c r="K778" s="381"/>
      <c r="L778" s="381"/>
      <c r="M778" s="381"/>
      <c r="N778" s="381"/>
      <c r="O778" s="381"/>
      <c r="P778" s="381"/>
      <c r="Q778" s="381"/>
      <c r="R778" s="381"/>
      <c r="S778" s="381"/>
      <c r="T778" s="381"/>
      <c r="U778" s="381"/>
      <c r="V778" s="381"/>
      <c r="W778" s="381"/>
      <c r="X778" s="381"/>
      <c r="Y778" s="381"/>
      <c r="Z778" s="381"/>
      <c r="AA778" s="381"/>
      <c r="AB778" s="381"/>
    </row>
    <row r="779">
      <c r="A779" s="381"/>
      <c r="B779" s="381"/>
      <c r="C779" s="381"/>
      <c r="D779" s="381"/>
      <c r="E779" s="381"/>
      <c r="F779" s="381"/>
      <c r="G779" s="381"/>
      <c r="H779" s="381"/>
      <c r="I779" s="381"/>
      <c r="J779" s="381"/>
      <c r="K779" s="381"/>
      <c r="L779" s="381"/>
      <c r="M779" s="381"/>
      <c r="N779" s="381"/>
      <c r="O779" s="381"/>
      <c r="P779" s="381"/>
      <c r="Q779" s="381"/>
      <c r="R779" s="381"/>
      <c r="S779" s="381"/>
      <c r="T779" s="381"/>
      <c r="U779" s="381"/>
      <c r="V779" s="381"/>
      <c r="W779" s="381"/>
      <c r="X779" s="381"/>
      <c r="Y779" s="381"/>
      <c r="Z779" s="381"/>
      <c r="AA779" s="381"/>
      <c r="AB779" s="381"/>
    </row>
    <row r="780">
      <c r="A780" s="381"/>
      <c r="B780" s="381"/>
      <c r="C780" s="381"/>
      <c r="D780" s="381"/>
      <c r="E780" s="381"/>
      <c r="F780" s="381"/>
      <c r="G780" s="381"/>
      <c r="H780" s="381"/>
      <c r="I780" s="381"/>
      <c r="J780" s="381"/>
      <c r="K780" s="381"/>
      <c r="L780" s="381"/>
      <c r="M780" s="381"/>
      <c r="N780" s="381"/>
      <c r="O780" s="381"/>
      <c r="P780" s="381"/>
      <c r="Q780" s="381"/>
      <c r="R780" s="381"/>
      <c r="S780" s="381"/>
      <c r="T780" s="381"/>
      <c r="U780" s="381"/>
      <c r="V780" s="381"/>
      <c r="W780" s="381"/>
      <c r="X780" s="381"/>
      <c r="Y780" s="381"/>
      <c r="Z780" s="381"/>
      <c r="AA780" s="381"/>
      <c r="AB780" s="381"/>
    </row>
    <row r="781">
      <c r="A781" s="381"/>
      <c r="B781" s="381"/>
      <c r="C781" s="381"/>
      <c r="D781" s="381"/>
      <c r="E781" s="381"/>
      <c r="F781" s="381"/>
      <c r="G781" s="381"/>
      <c r="H781" s="381"/>
      <c r="I781" s="381"/>
      <c r="J781" s="381"/>
      <c r="K781" s="381"/>
      <c r="L781" s="381"/>
      <c r="M781" s="381"/>
      <c r="N781" s="381"/>
      <c r="O781" s="381"/>
      <c r="P781" s="381"/>
      <c r="Q781" s="381"/>
      <c r="R781" s="381"/>
      <c r="S781" s="381"/>
      <c r="T781" s="381"/>
      <c r="U781" s="381"/>
      <c r="V781" s="381"/>
      <c r="W781" s="381"/>
      <c r="X781" s="381"/>
      <c r="Y781" s="381"/>
      <c r="Z781" s="381"/>
      <c r="AA781" s="381"/>
      <c r="AB781" s="381"/>
    </row>
    <row r="782">
      <c r="A782" s="381"/>
      <c r="B782" s="381"/>
      <c r="C782" s="381"/>
      <c r="D782" s="381"/>
      <c r="E782" s="381"/>
      <c r="F782" s="381"/>
      <c r="G782" s="381"/>
      <c r="H782" s="381"/>
      <c r="I782" s="381"/>
      <c r="J782" s="381"/>
      <c r="K782" s="381"/>
      <c r="L782" s="381"/>
      <c r="M782" s="381"/>
      <c r="N782" s="381"/>
      <c r="O782" s="381"/>
      <c r="P782" s="381"/>
      <c r="Q782" s="381"/>
      <c r="R782" s="381"/>
      <c r="S782" s="381"/>
      <c r="T782" s="381"/>
      <c r="U782" s="381"/>
      <c r="V782" s="381"/>
      <c r="W782" s="381"/>
      <c r="X782" s="381"/>
      <c r="Y782" s="381"/>
      <c r="Z782" s="381"/>
      <c r="AA782" s="381"/>
      <c r="AB782" s="381"/>
    </row>
    <row r="783">
      <c r="A783" s="381"/>
      <c r="B783" s="381"/>
      <c r="C783" s="381"/>
      <c r="D783" s="381"/>
      <c r="E783" s="381"/>
      <c r="F783" s="381"/>
      <c r="G783" s="381"/>
      <c r="H783" s="381"/>
      <c r="I783" s="381"/>
      <c r="J783" s="381"/>
      <c r="K783" s="381"/>
      <c r="L783" s="381"/>
      <c r="M783" s="381"/>
      <c r="N783" s="381"/>
      <c r="O783" s="381"/>
      <c r="P783" s="381"/>
      <c r="Q783" s="381"/>
      <c r="R783" s="381"/>
      <c r="S783" s="381"/>
      <c r="T783" s="381"/>
      <c r="U783" s="381"/>
      <c r="V783" s="381"/>
      <c r="W783" s="381"/>
      <c r="X783" s="381"/>
      <c r="Y783" s="381"/>
      <c r="Z783" s="381"/>
      <c r="AA783" s="381"/>
      <c r="AB783" s="381"/>
    </row>
    <row r="784">
      <c r="A784" s="381"/>
      <c r="B784" s="381"/>
      <c r="C784" s="381"/>
      <c r="D784" s="381"/>
      <c r="E784" s="381"/>
      <c r="F784" s="381"/>
      <c r="G784" s="381"/>
      <c r="H784" s="381"/>
      <c r="I784" s="381"/>
      <c r="J784" s="381"/>
      <c r="K784" s="381"/>
      <c r="L784" s="381"/>
      <c r="M784" s="381"/>
      <c r="N784" s="381"/>
      <c r="O784" s="381"/>
      <c r="P784" s="381"/>
      <c r="Q784" s="381"/>
      <c r="R784" s="381"/>
      <c r="S784" s="381"/>
      <c r="T784" s="381"/>
      <c r="U784" s="381"/>
      <c r="V784" s="381"/>
      <c r="W784" s="381"/>
      <c r="X784" s="381"/>
      <c r="Y784" s="381"/>
      <c r="Z784" s="381"/>
      <c r="AA784" s="381"/>
      <c r="AB784" s="381"/>
    </row>
    <row r="785">
      <c r="A785" s="381"/>
      <c r="B785" s="381"/>
      <c r="C785" s="381"/>
      <c r="D785" s="381"/>
      <c r="E785" s="381"/>
      <c r="F785" s="381"/>
      <c r="G785" s="381"/>
      <c r="H785" s="381"/>
      <c r="I785" s="381"/>
      <c r="J785" s="381"/>
      <c r="K785" s="381"/>
      <c r="L785" s="381"/>
      <c r="M785" s="381"/>
      <c r="N785" s="381"/>
      <c r="O785" s="381"/>
      <c r="P785" s="381"/>
      <c r="Q785" s="381"/>
      <c r="R785" s="381"/>
      <c r="S785" s="381"/>
      <c r="T785" s="381"/>
      <c r="U785" s="381"/>
      <c r="V785" s="381"/>
      <c r="W785" s="381"/>
      <c r="X785" s="381"/>
      <c r="Y785" s="381"/>
      <c r="Z785" s="381"/>
      <c r="AA785" s="381"/>
      <c r="AB785" s="381"/>
    </row>
    <row r="786">
      <c r="A786" s="381"/>
      <c r="B786" s="381"/>
      <c r="C786" s="381"/>
      <c r="D786" s="381"/>
      <c r="E786" s="381"/>
      <c r="F786" s="381"/>
      <c r="G786" s="381"/>
      <c r="H786" s="381"/>
      <c r="I786" s="381"/>
      <c r="J786" s="381"/>
      <c r="K786" s="381"/>
      <c r="L786" s="381"/>
      <c r="M786" s="381"/>
      <c r="N786" s="381"/>
      <c r="O786" s="381"/>
      <c r="P786" s="381"/>
      <c r="Q786" s="381"/>
      <c r="R786" s="381"/>
      <c r="S786" s="381"/>
      <c r="T786" s="381"/>
      <c r="U786" s="381"/>
      <c r="V786" s="381"/>
      <c r="W786" s="381"/>
      <c r="X786" s="381"/>
      <c r="Y786" s="381"/>
      <c r="Z786" s="381"/>
      <c r="AA786" s="381"/>
      <c r="AB786" s="381"/>
    </row>
    <row r="787">
      <c r="A787" s="381"/>
      <c r="B787" s="381"/>
      <c r="C787" s="381"/>
      <c r="D787" s="381"/>
      <c r="E787" s="381"/>
      <c r="F787" s="381"/>
      <c r="G787" s="381"/>
      <c r="H787" s="381"/>
      <c r="I787" s="381"/>
      <c r="J787" s="381"/>
      <c r="K787" s="381"/>
      <c r="L787" s="381"/>
      <c r="M787" s="381"/>
      <c r="N787" s="381"/>
      <c r="O787" s="381"/>
      <c r="P787" s="381"/>
      <c r="Q787" s="381"/>
      <c r="R787" s="381"/>
      <c r="S787" s="381"/>
      <c r="T787" s="381"/>
      <c r="U787" s="381"/>
      <c r="V787" s="381"/>
      <c r="W787" s="381"/>
      <c r="X787" s="381"/>
      <c r="Y787" s="381"/>
      <c r="Z787" s="381"/>
      <c r="AA787" s="381"/>
      <c r="AB787" s="381"/>
    </row>
    <row r="788">
      <c r="A788" s="381"/>
      <c r="B788" s="381"/>
      <c r="C788" s="381"/>
      <c r="D788" s="381"/>
      <c r="E788" s="381"/>
      <c r="F788" s="381"/>
      <c r="G788" s="381"/>
      <c r="H788" s="381"/>
      <c r="I788" s="381"/>
      <c r="J788" s="381"/>
      <c r="K788" s="381"/>
      <c r="L788" s="381"/>
      <c r="M788" s="381"/>
      <c r="N788" s="381"/>
      <c r="O788" s="381"/>
      <c r="P788" s="381"/>
      <c r="Q788" s="381"/>
      <c r="R788" s="381"/>
      <c r="S788" s="381"/>
      <c r="T788" s="381"/>
      <c r="U788" s="381"/>
      <c r="V788" s="381"/>
      <c r="W788" s="381"/>
      <c r="X788" s="381"/>
      <c r="Y788" s="381"/>
      <c r="Z788" s="381"/>
      <c r="AA788" s="381"/>
      <c r="AB788" s="381"/>
    </row>
    <row r="789">
      <c r="A789" s="381"/>
      <c r="B789" s="381"/>
      <c r="C789" s="381"/>
      <c r="D789" s="381"/>
      <c r="E789" s="381"/>
      <c r="F789" s="381"/>
      <c r="G789" s="381"/>
      <c r="H789" s="381"/>
      <c r="I789" s="381"/>
      <c r="J789" s="381"/>
      <c r="K789" s="381"/>
      <c r="L789" s="381"/>
      <c r="M789" s="381"/>
      <c r="N789" s="381"/>
      <c r="O789" s="381"/>
      <c r="P789" s="381"/>
      <c r="Q789" s="381"/>
      <c r="R789" s="381"/>
      <c r="S789" s="381"/>
      <c r="T789" s="381"/>
      <c r="U789" s="381"/>
      <c r="V789" s="381"/>
      <c r="W789" s="381"/>
      <c r="X789" s="381"/>
      <c r="Y789" s="381"/>
      <c r="Z789" s="381"/>
      <c r="AA789" s="381"/>
      <c r="AB789" s="381"/>
    </row>
    <row r="790">
      <c r="A790" s="381"/>
      <c r="B790" s="381"/>
      <c r="C790" s="381"/>
      <c r="D790" s="381"/>
      <c r="E790" s="381"/>
      <c r="F790" s="381"/>
      <c r="G790" s="381"/>
      <c r="H790" s="381"/>
      <c r="I790" s="381"/>
      <c r="J790" s="381"/>
      <c r="K790" s="381"/>
      <c r="L790" s="381"/>
      <c r="M790" s="381"/>
      <c r="N790" s="381"/>
      <c r="O790" s="381"/>
      <c r="P790" s="381"/>
      <c r="Q790" s="381"/>
      <c r="R790" s="381"/>
      <c r="S790" s="381"/>
      <c r="T790" s="381"/>
      <c r="U790" s="381"/>
      <c r="V790" s="381"/>
      <c r="W790" s="381"/>
      <c r="X790" s="381"/>
      <c r="Y790" s="381"/>
      <c r="Z790" s="381"/>
      <c r="AA790" s="381"/>
      <c r="AB790" s="381"/>
    </row>
    <row r="791">
      <c r="A791" s="381"/>
      <c r="B791" s="381"/>
      <c r="C791" s="381"/>
      <c r="D791" s="381"/>
      <c r="E791" s="381"/>
      <c r="F791" s="381"/>
      <c r="G791" s="381"/>
      <c r="H791" s="381"/>
      <c r="I791" s="381"/>
      <c r="J791" s="381"/>
      <c r="K791" s="381"/>
      <c r="L791" s="381"/>
      <c r="M791" s="381"/>
      <c r="N791" s="381"/>
      <c r="O791" s="381"/>
      <c r="P791" s="381"/>
      <c r="Q791" s="381"/>
      <c r="R791" s="381"/>
      <c r="S791" s="381"/>
      <c r="T791" s="381"/>
      <c r="U791" s="381"/>
      <c r="V791" s="381"/>
      <c r="W791" s="381"/>
      <c r="X791" s="381"/>
      <c r="Y791" s="381"/>
      <c r="Z791" s="381"/>
      <c r="AA791" s="381"/>
      <c r="AB791" s="381"/>
    </row>
    <row r="792">
      <c r="A792" s="381"/>
      <c r="B792" s="381"/>
      <c r="C792" s="381"/>
      <c r="D792" s="381"/>
      <c r="E792" s="381"/>
      <c r="F792" s="381"/>
      <c r="G792" s="381"/>
      <c r="H792" s="381"/>
      <c r="I792" s="381"/>
      <c r="J792" s="381"/>
      <c r="K792" s="381"/>
      <c r="L792" s="381"/>
      <c r="M792" s="381"/>
      <c r="N792" s="381"/>
      <c r="O792" s="381"/>
      <c r="P792" s="381"/>
      <c r="Q792" s="381"/>
      <c r="R792" s="381"/>
      <c r="S792" s="381"/>
      <c r="T792" s="381"/>
      <c r="U792" s="381"/>
      <c r="V792" s="381"/>
      <c r="W792" s="381"/>
      <c r="X792" s="381"/>
      <c r="Y792" s="381"/>
      <c r="Z792" s="381"/>
      <c r="AA792" s="381"/>
      <c r="AB792" s="381"/>
    </row>
    <row r="793">
      <c r="A793" s="381"/>
      <c r="B793" s="381"/>
      <c r="C793" s="381"/>
      <c r="D793" s="381"/>
      <c r="E793" s="381"/>
      <c r="F793" s="381"/>
      <c r="G793" s="381"/>
      <c r="H793" s="381"/>
      <c r="I793" s="381"/>
      <c r="J793" s="381"/>
      <c r="K793" s="381"/>
      <c r="L793" s="381"/>
      <c r="M793" s="381"/>
      <c r="N793" s="381"/>
      <c r="O793" s="381"/>
      <c r="P793" s="381"/>
      <c r="Q793" s="381"/>
      <c r="R793" s="381"/>
      <c r="S793" s="381"/>
      <c r="T793" s="381"/>
      <c r="U793" s="381"/>
      <c r="V793" s="381"/>
      <c r="W793" s="381"/>
      <c r="X793" s="381"/>
      <c r="Y793" s="381"/>
      <c r="Z793" s="381"/>
      <c r="AA793" s="381"/>
      <c r="AB793" s="381"/>
    </row>
    <row r="794">
      <c r="A794" s="381"/>
      <c r="B794" s="381"/>
      <c r="C794" s="381"/>
      <c r="D794" s="381"/>
      <c r="E794" s="381"/>
      <c r="F794" s="381"/>
      <c r="G794" s="381"/>
      <c r="H794" s="381"/>
      <c r="I794" s="381"/>
      <c r="J794" s="381"/>
      <c r="K794" s="381"/>
      <c r="L794" s="381"/>
      <c r="M794" s="381"/>
      <c r="N794" s="381"/>
      <c r="O794" s="381"/>
      <c r="P794" s="381"/>
      <c r="Q794" s="381"/>
      <c r="R794" s="381"/>
      <c r="S794" s="381"/>
      <c r="T794" s="381"/>
      <c r="U794" s="381"/>
      <c r="V794" s="381"/>
      <c r="W794" s="381"/>
      <c r="X794" s="381"/>
      <c r="Y794" s="381"/>
      <c r="Z794" s="381"/>
      <c r="AA794" s="381"/>
      <c r="AB794" s="381"/>
    </row>
    <row r="795">
      <c r="A795" s="381"/>
      <c r="B795" s="381"/>
      <c r="C795" s="381"/>
      <c r="D795" s="381"/>
      <c r="E795" s="381"/>
      <c r="F795" s="381"/>
      <c r="G795" s="381"/>
      <c r="H795" s="381"/>
      <c r="I795" s="381"/>
      <c r="J795" s="381"/>
      <c r="K795" s="381"/>
      <c r="L795" s="381"/>
      <c r="M795" s="381"/>
      <c r="N795" s="381"/>
      <c r="O795" s="381"/>
      <c r="P795" s="381"/>
      <c r="Q795" s="381"/>
      <c r="R795" s="381"/>
      <c r="S795" s="381"/>
      <c r="T795" s="381"/>
      <c r="U795" s="381"/>
      <c r="V795" s="381"/>
      <c r="W795" s="381"/>
      <c r="X795" s="381"/>
      <c r="Y795" s="381"/>
      <c r="Z795" s="381"/>
      <c r="AA795" s="381"/>
      <c r="AB795" s="381"/>
    </row>
    <row r="796">
      <c r="A796" s="381"/>
      <c r="B796" s="381"/>
      <c r="C796" s="381"/>
      <c r="D796" s="381"/>
      <c r="E796" s="381"/>
      <c r="F796" s="381"/>
      <c r="G796" s="381"/>
      <c r="H796" s="381"/>
      <c r="I796" s="381"/>
      <c r="J796" s="381"/>
      <c r="K796" s="381"/>
      <c r="L796" s="381"/>
      <c r="M796" s="381"/>
      <c r="N796" s="381"/>
      <c r="O796" s="381"/>
      <c r="P796" s="381"/>
      <c r="Q796" s="381"/>
      <c r="R796" s="381"/>
      <c r="S796" s="381"/>
      <c r="T796" s="381"/>
      <c r="U796" s="381"/>
      <c r="V796" s="381"/>
      <c r="W796" s="381"/>
      <c r="X796" s="381"/>
      <c r="Y796" s="381"/>
      <c r="Z796" s="381"/>
      <c r="AA796" s="381"/>
      <c r="AB796" s="381"/>
    </row>
    <row r="797">
      <c r="A797" s="381"/>
      <c r="B797" s="381"/>
      <c r="C797" s="381"/>
      <c r="D797" s="381"/>
      <c r="E797" s="381"/>
      <c r="F797" s="381"/>
      <c r="G797" s="381"/>
      <c r="H797" s="381"/>
      <c r="I797" s="381"/>
      <c r="J797" s="381"/>
      <c r="K797" s="381"/>
      <c r="L797" s="381"/>
      <c r="M797" s="381"/>
      <c r="N797" s="381"/>
      <c r="O797" s="381"/>
      <c r="P797" s="381"/>
      <c r="Q797" s="381"/>
      <c r="R797" s="381"/>
      <c r="S797" s="381"/>
      <c r="T797" s="381"/>
      <c r="U797" s="381"/>
      <c r="V797" s="381"/>
      <c r="W797" s="381"/>
      <c r="X797" s="381"/>
      <c r="Y797" s="381"/>
      <c r="Z797" s="381"/>
      <c r="AA797" s="381"/>
      <c r="AB797" s="381"/>
    </row>
    <row r="798">
      <c r="A798" s="381"/>
      <c r="B798" s="381"/>
      <c r="C798" s="381"/>
      <c r="D798" s="381"/>
      <c r="E798" s="381"/>
      <c r="F798" s="381"/>
      <c r="G798" s="381"/>
      <c r="H798" s="381"/>
      <c r="I798" s="381"/>
      <c r="J798" s="381"/>
      <c r="K798" s="381"/>
      <c r="L798" s="381"/>
      <c r="M798" s="381"/>
      <c r="N798" s="381"/>
      <c r="O798" s="381"/>
      <c r="P798" s="381"/>
      <c r="Q798" s="381"/>
      <c r="R798" s="381"/>
      <c r="S798" s="381"/>
      <c r="T798" s="381"/>
      <c r="U798" s="381"/>
      <c r="V798" s="381"/>
      <c r="W798" s="381"/>
      <c r="X798" s="381"/>
      <c r="Y798" s="381"/>
      <c r="Z798" s="381"/>
      <c r="AA798" s="381"/>
      <c r="AB798" s="381"/>
    </row>
    <row r="799">
      <c r="A799" s="381"/>
      <c r="B799" s="381"/>
      <c r="C799" s="381"/>
      <c r="D799" s="381"/>
      <c r="E799" s="381"/>
      <c r="F799" s="381"/>
      <c r="G799" s="381"/>
      <c r="H799" s="381"/>
      <c r="I799" s="381"/>
      <c r="J799" s="381"/>
      <c r="K799" s="381"/>
      <c r="L799" s="381"/>
      <c r="M799" s="381"/>
      <c r="N799" s="381"/>
      <c r="O799" s="381"/>
      <c r="P799" s="381"/>
      <c r="Q799" s="381"/>
      <c r="R799" s="381"/>
      <c r="S799" s="381"/>
      <c r="T799" s="381"/>
      <c r="U799" s="381"/>
      <c r="V799" s="381"/>
      <c r="W799" s="381"/>
      <c r="X799" s="381"/>
      <c r="Y799" s="381"/>
      <c r="Z799" s="381"/>
      <c r="AA799" s="381"/>
      <c r="AB799" s="381"/>
    </row>
    <row r="800">
      <c r="A800" s="381"/>
      <c r="B800" s="381"/>
      <c r="C800" s="381"/>
      <c r="D800" s="381"/>
      <c r="E800" s="381"/>
      <c r="F800" s="381"/>
      <c r="G800" s="381"/>
      <c r="H800" s="381"/>
      <c r="I800" s="381"/>
      <c r="J800" s="381"/>
      <c r="K800" s="381"/>
      <c r="L800" s="381"/>
      <c r="M800" s="381"/>
      <c r="N800" s="381"/>
      <c r="O800" s="381"/>
      <c r="P800" s="381"/>
      <c r="Q800" s="381"/>
      <c r="R800" s="381"/>
      <c r="S800" s="381"/>
      <c r="T800" s="381"/>
      <c r="U800" s="381"/>
      <c r="V800" s="381"/>
      <c r="W800" s="381"/>
      <c r="X800" s="381"/>
      <c r="Y800" s="381"/>
      <c r="Z800" s="381"/>
      <c r="AA800" s="381"/>
      <c r="AB800" s="381"/>
    </row>
    <row r="801">
      <c r="A801" s="381"/>
      <c r="B801" s="381"/>
      <c r="C801" s="381"/>
      <c r="D801" s="381"/>
      <c r="E801" s="381"/>
      <c r="F801" s="381"/>
      <c r="G801" s="381"/>
      <c r="H801" s="381"/>
      <c r="I801" s="381"/>
      <c r="J801" s="381"/>
      <c r="K801" s="381"/>
      <c r="L801" s="381"/>
      <c r="M801" s="381"/>
      <c r="N801" s="381"/>
      <c r="O801" s="381"/>
      <c r="P801" s="381"/>
      <c r="Q801" s="381"/>
      <c r="R801" s="381"/>
      <c r="S801" s="381"/>
      <c r="T801" s="381"/>
      <c r="U801" s="381"/>
      <c r="V801" s="381"/>
      <c r="W801" s="381"/>
      <c r="X801" s="381"/>
      <c r="Y801" s="381"/>
      <c r="Z801" s="381"/>
      <c r="AA801" s="381"/>
      <c r="AB801" s="381"/>
    </row>
    <row r="802">
      <c r="A802" s="381"/>
      <c r="B802" s="381"/>
      <c r="C802" s="381"/>
      <c r="D802" s="381"/>
      <c r="E802" s="381"/>
      <c r="F802" s="381"/>
      <c r="G802" s="381"/>
      <c r="H802" s="381"/>
      <c r="I802" s="381"/>
      <c r="J802" s="381"/>
      <c r="K802" s="381"/>
      <c r="L802" s="381"/>
      <c r="M802" s="381"/>
      <c r="N802" s="381"/>
      <c r="O802" s="381"/>
      <c r="P802" s="381"/>
      <c r="Q802" s="381"/>
      <c r="R802" s="381"/>
      <c r="S802" s="381"/>
      <c r="T802" s="381"/>
      <c r="U802" s="381"/>
      <c r="V802" s="381"/>
      <c r="W802" s="381"/>
      <c r="X802" s="381"/>
      <c r="Y802" s="381"/>
      <c r="Z802" s="381"/>
      <c r="AA802" s="381"/>
      <c r="AB802" s="381"/>
    </row>
    <row r="803">
      <c r="A803" s="381"/>
      <c r="B803" s="381"/>
      <c r="C803" s="381"/>
      <c r="D803" s="381"/>
      <c r="E803" s="381"/>
      <c r="F803" s="381"/>
      <c r="G803" s="381"/>
      <c r="H803" s="381"/>
      <c r="I803" s="381"/>
      <c r="J803" s="381"/>
      <c r="K803" s="381"/>
      <c r="L803" s="381"/>
      <c r="M803" s="381"/>
      <c r="N803" s="381"/>
      <c r="O803" s="381"/>
      <c r="P803" s="381"/>
      <c r="Q803" s="381"/>
      <c r="R803" s="381"/>
      <c r="S803" s="381"/>
      <c r="T803" s="381"/>
      <c r="U803" s="381"/>
      <c r="V803" s="381"/>
      <c r="W803" s="381"/>
      <c r="X803" s="381"/>
      <c r="Y803" s="381"/>
      <c r="Z803" s="381"/>
      <c r="AA803" s="381"/>
      <c r="AB803" s="381"/>
    </row>
    <row r="804">
      <c r="A804" s="381"/>
      <c r="B804" s="381"/>
      <c r="C804" s="381"/>
      <c r="D804" s="381"/>
      <c r="E804" s="381"/>
      <c r="F804" s="381"/>
      <c r="G804" s="381"/>
      <c r="H804" s="381"/>
      <c r="I804" s="381"/>
      <c r="J804" s="381"/>
      <c r="K804" s="381"/>
      <c r="L804" s="381"/>
      <c r="M804" s="381"/>
      <c r="N804" s="381"/>
      <c r="O804" s="381"/>
      <c r="P804" s="381"/>
      <c r="Q804" s="381"/>
      <c r="R804" s="381"/>
      <c r="S804" s="381"/>
      <c r="T804" s="381"/>
      <c r="U804" s="381"/>
      <c r="V804" s="381"/>
      <c r="W804" s="381"/>
      <c r="X804" s="381"/>
      <c r="Y804" s="381"/>
      <c r="Z804" s="381"/>
      <c r="AA804" s="381"/>
      <c r="AB804" s="381"/>
    </row>
    <row r="805">
      <c r="A805" s="381"/>
      <c r="B805" s="381"/>
      <c r="C805" s="381"/>
      <c r="D805" s="381"/>
      <c r="E805" s="381"/>
      <c r="F805" s="381"/>
      <c r="G805" s="381"/>
      <c r="H805" s="381"/>
      <c r="I805" s="381"/>
      <c r="J805" s="381"/>
      <c r="K805" s="381"/>
      <c r="L805" s="381"/>
      <c r="M805" s="381"/>
      <c r="N805" s="381"/>
      <c r="O805" s="381"/>
      <c r="P805" s="381"/>
      <c r="Q805" s="381"/>
      <c r="R805" s="381"/>
      <c r="S805" s="381"/>
      <c r="T805" s="381"/>
      <c r="U805" s="381"/>
      <c r="V805" s="381"/>
      <c r="W805" s="381"/>
      <c r="X805" s="381"/>
      <c r="Y805" s="381"/>
      <c r="Z805" s="381"/>
      <c r="AA805" s="381"/>
      <c r="AB805" s="381"/>
    </row>
    <row r="806">
      <c r="A806" s="381"/>
      <c r="B806" s="381"/>
      <c r="C806" s="381"/>
      <c r="D806" s="381"/>
      <c r="E806" s="381"/>
      <c r="F806" s="381"/>
      <c r="G806" s="381"/>
      <c r="H806" s="381"/>
      <c r="I806" s="381"/>
      <c r="J806" s="381"/>
      <c r="K806" s="381"/>
      <c r="L806" s="381"/>
      <c r="M806" s="381"/>
      <c r="N806" s="381"/>
      <c r="O806" s="381"/>
      <c r="P806" s="381"/>
      <c r="Q806" s="381"/>
      <c r="R806" s="381"/>
      <c r="S806" s="381"/>
      <c r="T806" s="381"/>
      <c r="U806" s="381"/>
      <c r="V806" s="381"/>
      <c r="W806" s="381"/>
      <c r="X806" s="381"/>
      <c r="Y806" s="381"/>
      <c r="Z806" s="381"/>
      <c r="AA806" s="381"/>
      <c r="AB806" s="381"/>
    </row>
    <row r="807">
      <c r="A807" s="381"/>
      <c r="B807" s="381"/>
      <c r="C807" s="381"/>
      <c r="D807" s="381"/>
      <c r="E807" s="381"/>
      <c r="F807" s="381"/>
      <c r="G807" s="381"/>
      <c r="H807" s="381"/>
      <c r="I807" s="381"/>
      <c r="J807" s="381"/>
      <c r="K807" s="381"/>
      <c r="L807" s="381"/>
      <c r="M807" s="381"/>
      <c r="N807" s="381"/>
      <c r="O807" s="381"/>
      <c r="P807" s="381"/>
      <c r="Q807" s="381"/>
      <c r="R807" s="381"/>
      <c r="S807" s="381"/>
      <c r="T807" s="381"/>
      <c r="U807" s="381"/>
      <c r="V807" s="381"/>
      <c r="W807" s="381"/>
      <c r="X807" s="381"/>
      <c r="Y807" s="381"/>
      <c r="Z807" s="381"/>
      <c r="AA807" s="381"/>
      <c r="AB807" s="381"/>
    </row>
    <row r="808">
      <c r="A808" s="381"/>
      <c r="B808" s="381"/>
      <c r="C808" s="381"/>
      <c r="D808" s="381"/>
      <c r="E808" s="381"/>
      <c r="F808" s="381"/>
      <c r="G808" s="381"/>
      <c r="H808" s="381"/>
      <c r="I808" s="381"/>
      <c r="J808" s="381"/>
      <c r="K808" s="381"/>
      <c r="L808" s="381"/>
      <c r="M808" s="381"/>
      <c r="N808" s="381"/>
      <c r="O808" s="381"/>
      <c r="P808" s="381"/>
      <c r="Q808" s="381"/>
      <c r="R808" s="381"/>
      <c r="S808" s="381"/>
      <c r="T808" s="381"/>
      <c r="U808" s="381"/>
      <c r="V808" s="381"/>
      <c r="W808" s="381"/>
      <c r="X808" s="381"/>
      <c r="Y808" s="381"/>
      <c r="Z808" s="381"/>
      <c r="AA808" s="381"/>
      <c r="AB808" s="381"/>
    </row>
    <row r="809">
      <c r="A809" s="381"/>
      <c r="B809" s="381"/>
      <c r="C809" s="381"/>
      <c r="D809" s="381"/>
      <c r="E809" s="381"/>
      <c r="F809" s="381"/>
      <c r="G809" s="381"/>
      <c r="H809" s="381"/>
      <c r="I809" s="381"/>
      <c r="J809" s="381"/>
      <c r="K809" s="381"/>
      <c r="L809" s="381"/>
      <c r="M809" s="381"/>
      <c r="N809" s="381"/>
      <c r="O809" s="381"/>
      <c r="P809" s="381"/>
      <c r="Q809" s="381"/>
      <c r="R809" s="381"/>
      <c r="S809" s="381"/>
      <c r="T809" s="381"/>
      <c r="U809" s="381"/>
      <c r="V809" s="381"/>
      <c r="W809" s="381"/>
      <c r="X809" s="381"/>
      <c r="Y809" s="381"/>
      <c r="Z809" s="381"/>
      <c r="AA809" s="381"/>
      <c r="AB809" s="381"/>
    </row>
    <row r="810">
      <c r="A810" s="381"/>
      <c r="B810" s="381"/>
      <c r="C810" s="381"/>
      <c r="D810" s="381"/>
      <c r="E810" s="381"/>
      <c r="F810" s="381"/>
      <c r="G810" s="381"/>
      <c r="H810" s="381"/>
      <c r="I810" s="381"/>
      <c r="J810" s="381"/>
      <c r="K810" s="381"/>
      <c r="L810" s="381"/>
      <c r="M810" s="381"/>
      <c r="N810" s="381"/>
      <c r="O810" s="381"/>
      <c r="P810" s="381"/>
      <c r="Q810" s="381"/>
      <c r="R810" s="381"/>
      <c r="S810" s="381"/>
      <c r="T810" s="381"/>
      <c r="U810" s="381"/>
      <c r="V810" s="381"/>
      <c r="W810" s="381"/>
      <c r="X810" s="381"/>
      <c r="Y810" s="381"/>
      <c r="Z810" s="381"/>
      <c r="AA810" s="381"/>
      <c r="AB810" s="381"/>
    </row>
    <row r="811">
      <c r="A811" s="381"/>
      <c r="B811" s="381"/>
      <c r="C811" s="381"/>
      <c r="D811" s="381"/>
      <c r="E811" s="381"/>
      <c r="F811" s="381"/>
      <c r="G811" s="381"/>
      <c r="H811" s="381"/>
      <c r="I811" s="381"/>
      <c r="J811" s="381"/>
      <c r="K811" s="381"/>
      <c r="L811" s="381"/>
      <c r="M811" s="381"/>
      <c r="N811" s="381"/>
      <c r="O811" s="381"/>
      <c r="P811" s="381"/>
      <c r="Q811" s="381"/>
      <c r="R811" s="381"/>
      <c r="S811" s="381"/>
      <c r="T811" s="381"/>
      <c r="U811" s="381"/>
      <c r="V811" s="381"/>
      <c r="W811" s="381"/>
      <c r="X811" s="381"/>
      <c r="Y811" s="381"/>
      <c r="Z811" s="381"/>
      <c r="AA811" s="381"/>
      <c r="AB811" s="381"/>
    </row>
    <row r="812">
      <c r="A812" s="381"/>
      <c r="B812" s="381"/>
      <c r="C812" s="381"/>
      <c r="D812" s="381"/>
      <c r="E812" s="381"/>
      <c r="F812" s="381"/>
      <c r="G812" s="381"/>
      <c r="H812" s="381"/>
      <c r="I812" s="381"/>
      <c r="J812" s="381"/>
      <c r="K812" s="381"/>
      <c r="L812" s="381"/>
      <c r="M812" s="381"/>
      <c r="N812" s="381"/>
      <c r="O812" s="381"/>
      <c r="P812" s="381"/>
      <c r="Q812" s="381"/>
      <c r="R812" s="381"/>
      <c r="S812" s="381"/>
      <c r="T812" s="381"/>
      <c r="U812" s="381"/>
      <c r="V812" s="381"/>
      <c r="W812" s="381"/>
      <c r="X812" s="381"/>
      <c r="Y812" s="381"/>
      <c r="Z812" s="381"/>
      <c r="AA812" s="381"/>
      <c r="AB812" s="381"/>
    </row>
    <row r="813">
      <c r="A813" s="381"/>
      <c r="B813" s="381"/>
      <c r="C813" s="381"/>
      <c r="D813" s="381"/>
      <c r="E813" s="381"/>
      <c r="F813" s="381"/>
      <c r="G813" s="381"/>
      <c r="H813" s="381"/>
      <c r="I813" s="381"/>
      <c r="J813" s="381"/>
      <c r="K813" s="381"/>
      <c r="L813" s="381"/>
      <c r="M813" s="381"/>
      <c r="N813" s="381"/>
      <c r="O813" s="381"/>
      <c r="P813" s="381"/>
      <c r="Q813" s="381"/>
      <c r="R813" s="381"/>
      <c r="S813" s="381"/>
      <c r="T813" s="381"/>
      <c r="U813" s="381"/>
      <c r="V813" s="381"/>
      <c r="W813" s="381"/>
      <c r="X813" s="381"/>
      <c r="Y813" s="381"/>
      <c r="Z813" s="381"/>
      <c r="AA813" s="381"/>
      <c r="AB813" s="381"/>
    </row>
    <row r="814">
      <c r="A814" s="381"/>
      <c r="B814" s="381"/>
      <c r="C814" s="381"/>
      <c r="D814" s="381"/>
      <c r="E814" s="381"/>
      <c r="F814" s="381"/>
      <c r="G814" s="381"/>
      <c r="H814" s="381"/>
      <c r="I814" s="381"/>
      <c r="J814" s="381"/>
      <c r="K814" s="381"/>
      <c r="L814" s="381"/>
      <c r="M814" s="381"/>
      <c r="N814" s="381"/>
      <c r="O814" s="381"/>
      <c r="P814" s="381"/>
      <c r="Q814" s="381"/>
      <c r="R814" s="381"/>
      <c r="S814" s="381"/>
      <c r="T814" s="381"/>
      <c r="U814" s="381"/>
      <c r="V814" s="381"/>
      <c r="W814" s="381"/>
      <c r="X814" s="381"/>
      <c r="Y814" s="381"/>
      <c r="Z814" s="381"/>
      <c r="AA814" s="381"/>
      <c r="AB814" s="381"/>
    </row>
    <row r="815">
      <c r="A815" s="381"/>
      <c r="B815" s="381"/>
      <c r="C815" s="381"/>
      <c r="D815" s="381"/>
      <c r="E815" s="381"/>
      <c r="F815" s="381"/>
      <c r="G815" s="381"/>
      <c r="H815" s="381"/>
      <c r="I815" s="381"/>
      <c r="J815" s="381"/>
      <c r="K815" s="381"/>
      <c r="L815" s="381"/>
      <c r="M815" s="381"/>
      <c r="N815" s="381"/>
      <c r="O815" s="381"/>
      <c r="P815" s="381"/>
      <c r="Q815" s="381"/>
      <c r="R815" s="381"/>
      <c r="S815" s="381"/>
      <c r="T815" s="381"/>
      <c r="U815" s="381"/>
      <c r="V815" s="381"/>
      <c r="W815" s="381"/>
      <c r="X815" s="381"/>
      <c r="Y815" s="381"/>
      <c r="Z815" s="381"/>
      <c r="AA815" s="381"/>
      <c r="AB815" s="381"/>
    </row>
    <row r="816">
      <c r="A816" s="381"/>
      <c r="B816" s="381"/>
      <c r="C816" s="381"/>
      <c r="D816" s="381"/>
      <c r="E816" s="381"/>
      <c r="F816" s="381"/>
      <c r="G816" s="381"/>
      <c r="H816" s="381"/>
      <c r="I816" s="381"/>
      <c r="J816" s="381"/>
      <c r="K816" s="381"/>
      <c r="L816" s="381"/>
      <c r="M816" s="381"/>
      <c r="N816" s="381"/>
      <c r="O816" s="381"/>
      <c r="P816" s="381"/>
      <c r="Q816" s="381"/>
      <c r="R816" s="381"/>
      <c r="S816" s="381"/>
      <c r="T816" s="381"/>
      <c r="U816" s="381"/>
      <c r="V816" s="381"/>
      <c r="W816" s="381"/>
      <c r="X816" s="381"/>
      <c r="Y816" s="381"/>
      <c r="Z816" s="381"/>
      <c r="AA816" s="381"/>
      <c r="AB816" s="381"/>
    </row>
    <row r="817">
      <c r="A817" s="381"/>
      <c r="B817" s="381"/>
      <c r="C817" s="381"/>
      <c r="D817" s="381"/>
      <c r="E817" s="381"/>
      <c r="F817" s="381"/>
      <c r="G817" s="381"/>
      <c r="H817" s="381"/>
      <c r="I817" s="381"/>
      <c r="J817" s="381"/>
      <c r="K817" s="381"/>
      <c r="L817" s="381"/>
      <c r="M817" s="381"/>
      <c r="N817" s="381"/>
      <c r="O817" s="381"/>
      <c r="P817" s="381"/>
      <c r="Q817" s="381"/>
      <c r="R817" s="381"/>
      <c r="S817" s="381"/>
      <c r="T817" s="381"/>
      <c r="U817" s="381"/>
      <c r="V817" s="381"/>
      <c r="W817" s="381"/>
      <c r="X817" s="381"/>
      <c r="Y817" s="381"/>
      <c r="Z817" s="381"/>
      <c r="AA817" s="381"/>
      <c r="AB817" s="381"/>
    </row>
    <row r="818">
      <c r="A818" s="381"/>
      <c r="B818" s="381"/>
      <c r="C818" s="381"/>
      <c r="D818" s="381"/>
      <c r="E818" s="381"/>
      <c r="F818" s="381"/>
      <c r="G818" s="381"/>
      <c r="H818" s="381"/>
      <c r="I818" s="381"/>
      <c r="J818" s="381"/>
      <c r="K818" s="381"/>
      <c r="L818" s="381"/>
      <c r="M818" s="381"/>
      <c r="N818" s="381"/>
      <c r="O818" s="381"/>
      <c r="P818" s="381"/>
      <c r="Q818" s="381"/>
      <c r="R818" s="381"/>
      <c r="S818" s="381"/>
      <c r="T818" s="381"/>
      <c r="U818" s="381"/>
      <c r="V818" s="381"/>
      <c r="W818" s="381"/>
      <c r="X818" s="381"/>
      <c r="Y818" s="381"/>
      <c r="Z818" s="381"/>
      <c r="AA818" s="381"/>
      <c r="AB818" s="381"/>
    </row>
    <row r="819">
      <c r="A819" s="381"/>
      <c r="B819" s="381"/>
      <c r="C819" s="381"/>
      <c r="D819" s="381"/>
      <c r="E819" s="381"/>
      <c r="F819" s="381"/>
      <c r="G819" s="381"/>
      <c r="H819" s="381"/>
      <c r="I819" s="381"/>
      <c r="J819" s="381"/>
      <c r="K819" s="381"/>
      <c r="L819" s="381"/>
      <c r="M819" s="381"/>
      <c r="N819" s="381"/>
      <c r="O819" s="381"/>
      <c r="P819" s="381"/>
      <c r="Q819" s="381"/>
      <c r="R819" s="381"/>
      <c r="S819" s="381"/>
      <c r="T819" s="381"/>
      <c r="U819" s="381"/>
      <c r="V819" s="381"/>
      <c r="W819" s="381"/>
      <c r="X819" s="381"/>
      <c r="Y819" s="381"/>
      <c r="Z819" s="381"/>
      <c r="AA819" s="381"/>
      <c r="AB819" s="381"/>
    </row>
    <row r="820">
      <c r="A820" s="381"/>
      <c r="B820" s="381"/>
      <c r="C820" s="381"/>
      <c r="D820" s="381"/>
      <c r="E820" s="381"/>
      <c r="F820" s="381"/>
      <c r="G820" s="381"/>
      <c r="H820" s="381"/>
      <c r="I820" s="381"/>
      <c r="J820" s="381"/>
      <c r="K820" s="381"/>
      <c r="L820" s="381"/>
      <c r="M820" s="381"/>
      <c r="N820" s="381"/>
      <c r="O820" s="381"/>
      <c r="P820" s="381"/>
      <c r="Q820" s="381"/>
      <c r="R820" s="381"/>
      <c r="S820" s="381"/>
      <c r="T820" s="381"/>
      <c r="U820" s="381"/>
      <c r="V820" s="381"/>
      <c r="W820" s="381"/>
      <c r="X820" s="381"/>
      <c r="Y820" s="381"/>
      <c r="Z820" s="381"/>
      <c r="AA820" s="381"/>
      <c r="AB820" s="381"/>
    </row>
    <row r="821">
      <c r="A821" s="381"/>
      <c r="B821" s="381"/>
      <c r="C821" s="381"/>
      <c r="D821" s="381"/>
      <c r="E821" s="381"/>
      <c r="F821" s="381"/>
      <c r="G821" s="381"/>
      <c r="H821" s="381"/>
      <c r="I821" s="381"/>
      <c r="J821" s="381"/>
      <c r="K821" s="381"/>
      <c r="L821" s="381"/>
      <c r="M821" s="381"/>
      <c r="N821" s="381"/>
      <c r="O821" s="381"/>
      <c r="P821" s="381"/>
      <c r="Q821" s="381"/>
      <c r="R821" s="381"/>
      <c r="S821" s="381"/>
      <c r="T821" s="381"/>
      <c r="U821" s="381"/>
      <c r="V821" s="381"/>
      <c r="W821" s="381"/>
      <c r="X821" s="381"/>
      <c r="Y821" s="381"/>
      <c r="Z821" s="381"/>
      <c r="AA821" s="381"/>
      <c r="AB821" s="381"/>
    </row>
    <row r="822">
      <c r="A822" s="381"/>
      <c r="B822" s="381"/>
      <c r="C822" s="381"/>
      <c r="D822" s="381"/>
      <c r="E822" s="381"/>
      <c r="F822" s="381"/>
      <c r="G822" s="381"/>
      <c r="H822" s="381"/>
      <c r="I822" s="381"/>
      <c r="J822" s="381"/>
      <c r="K822" s="381"/>
      <c r="L822" s="381"/>
      <c r="M822" s="381"/>
      <c r="N822" s="381"/>
      <c r="O822" s="381"/>
      <c r="P822" s="381"/>
      <c r="Q822" s="381"/>
      <c r="R822" s="381"/>
      <c r="S822" s="381"/>
      <c r="T822" s="381"/>
      <c r="U822" s="381"/>
      <c r="V822" s="381"/>
      <c r="W822" s="381"/>
      <c r="X822" s="381"/>
      <c r="Y822" s="381"/>
      <c r="Z822" s="381"/>
      <c r="AA822" s="381"/>
      <c r="AB822" s="381"/>
    </row>
    <row r="823">
      <c r="A823" s="381"/>
      <c r="B823" s="381"/>
      <c r="C823" s="381"/>
      <c r="D823" s="381"/>
      <c r="E823" s="381"/>
      <c r="F823" s="381"/>
      <c r="G823" s="381"/>
      <c r="H823" s="381"/>
      <c r="I823" s="381"/>
      <c r="J823" s="381"/>
      <c r="K823" s="381"/>
      <c r="L823" s="381"/>
      <c r="M823" s="381"/>
      <c r="N823" s="381"/>
      <c r="O823" s="381"/>
      <c r="P823" s="381"/>
      <c r="Q823" s="381"/>
      <c r="R823" s="381"/>
      <c r="S823" s="381"/>
      <c r="T823" s="381"/>
      <c r="U823" s="381"/>
      <c r="V823" s="381"/>
      <c r="W823" s="381"/>
      <c r="X823" s="381"/>
      <c r="Y823" s="381"/>
      <c r="Z823" s="381"/>
      <c r="AA823" s="381"/>
      <c r="AB823" s="381"/>
    </row>
    <row r="824">
      <c r="A824" s="381"/>
      <c r="B824" s="381"/>
      <c r="C824" s="381"/>
      <c r="D824" s="381"/>
      <c r="E824" s="381"/>
      <c r="F824" s="381"/>
      <c r="G824" s="381"/>
      <c r="H824" s="381"/>
      <c r="I824" s="381"/>
      <c r="J824" s="381"/>
      <c r="K824" s="381"/>
      <c r="L824" s="381"/>
      <c r="M824" s="381"/>
      <c r="N824" s="381"/>
      <c r="O824" s="381"/>
      <c r="P824" s="381"/>
      <c r="Q824" s="381"/>
      <c r="R824" s="381"/>
      <c r="S824" s="381"/>
      <c r="T824" s="381"/>
      <c r="U824" s="381"/>
      <c r="V824" s="381"/>
      <c r="W824" s="381"/>
      <c r="X824" s="381"/>
      <c r="Y824" s="381"/>
      <c r="Z824" s="381"/>
      <c r="AA824" s="381"/>
      <c r="AB824" s="381"/>
    </row>
    <row r="825">
      <c r="A825" s="381"/>
      <c r="B825" s="381"/>
      <c r="C825" s="381"/>
      <c r="D825" s="381"/>
      <c r="E825" s="381"/>
      <c r="F825" s="381"/>
      <c r="G825" s="381"/>
      <c r="H825" s="381"/>
      <c r="I825" s="381"/>
      <c r="J825" s="381"/>
      <c r="K825" s="381"/>
      <c r="L825" s="381"/>
      <c r="M825" s="381"/>
      <c r="N825" s="381"/>
      <c r="O825" s="381"/>
      <c r="P825" s="381"/>
      <c r="Q825" s="381"/>
      <c r="R825" s="381"/>
      <c r="S825" s="381"/>
      <c r="T825" s="381"/>
      <c r="U825" s="381"/>
      <c r="V825" s="381"/>
      <c r="W825" s="381"/>
      <c r="X825" s="381"/>
      <c r="Y825" s="381"/>
      <c r="Z825" s="381"/>
      <c r="AA825" s="381"/>
      <c r="AB825" s="381"/>
    </row>
    <row r="826">
      <c r="A826" s="381"/>
      <c r="B826" s="381"/>
      <c r="C826" s="381"/>
      <c r="D826" s="381"/>
      <c r="E826" s="381"/>
      <c r="F826" s="381"/>
      <c r="G826" s="381"/>
      <c r="H826" s="381"/>
      <c r="I826" s="381"/>
      <c r="J826" s="381"/>
      <c r="K826" s="381"/>
      <c r="L826" s="381"/>
      <c r="M826" s="381"/>
      <c r="N826" s="381"/>
      <c r="O826" s="381"/>
      <c r="P826" s="381"/>
      <c r="Q826" s="381"/>
      <c r="R826" s="381"/>
      <c r="S826" s="381"/>
      <c r="T826" s="381"/>
      <c r="U826" s="381"/>
      <c r="V826" s="381"/>
      <c r="W826" s="381"/>
      <c r="X826" s="381"/>
      <c r="Y826" s="381"/>
      <c r="Z826" s="381"/>
      <c r="AA826" s="381"/>
      <c r="AB826" s="381"/>
    </row>
    <row r="827">
      <c r="A827" s="381"/>
      <c r="B827" s="381"/>
      <c r="C827" s="381"/>
      <c r="D827" s="381"/>
      <c r="E827" s="381"/>
      <c r="F827" s="381"/>
      <c r="G827" s="381"/>
      <c r="H827" s="381"/>
      <c r="I827" s="381"/>
      <c r="J827" s="381"/>
      <c r="K827" s="381"/>
      <c r="L827" s="381"/>
      <c r="M827" s="381"/>
      <c r="N827" s="381"/>
      <c r="O827" s="381"/>
      <c r="P827" s="381"/>
      <c r="Q827" s="381"/>
      <c r="R827" s="381"/>
      <c r="S827" s="381"/>
      <c r="T827" s="381"/>
      <c r="U827" s="381"/>
      <c r="V827" s="381"/>
      <c r="W827" s="381"/>
      <c r="X827" s="381"/>
      <c r="Y827" s="381"/>
      <c r="Z827" s="381"/>
      <c r="AA827" s="381"/>
      <c r="AB827" s="381"/>
    </row>
    <row r="828">
      <c r="A828" s="381"/>
      <c r="B828" s="381"/>
      <c r="C828" s="381"/>
      <c r="D828" s="381"/>
      <c r="E828" s="381"/>
      <c r="F828" s="381"/>
      <c r="G828" s="381"/>
      <c r="H828" s="381"/>
      <c r="I828" s="381"/>
      <c r="J828" s="381"/>
      <c r="K828" s="381"/>
      <c r="L828" s="381"/>
      <c r="M828" s="381"/>
      <c r="N828" s="381"/>
      <c r="O828" s="381"/>
      <c r="P828" s="381"/>
      <c r="Q828" s="381"/>
      <c r="R828" s="381"/>
      <c r="S828" s="381"/>
      <c r="T828" s="381"/>
      <c r="U828" s="381"/>
      <c r="V828" s="381"/>
      <c r="W828" s="381"/>
      <c r="X828" s="381"/>
      <c r="Y828" s="381"/>
      <c r="Z828" s="381"/>
      <c r="AA828" s="381"/>
      <c r="AB828" s="381"/>
    </row>
    <row r="829">
      <c r="A829" s="381"/>
      <c r="B829" s="381"/>
      <c r="C829" s="381"/>
      <c r="D829" s="381"/>
      <c r="E829" s="381"/>
      <c r="F829" s="381"/>
      <c r="G829" s="381"/>
      <c r="H829" s="381"/>
      <c r="I829" s="381"/>
      <c r="J829" s="381"/>
      <c r="K829" s="381"/>
      <c r="L829" s="381"/>
      <c r="M829" s="381"/>
      <c r="N829" s="381"/>
      <c r="O829" s="381"/>
      <c r="P829" s="381"/>
      <c r="Q829" s="381"/>
      <c r="R829" s="381"/>
      <c r="S829" s="381"/>
      <c r="T829" s="381"/>
      <c r="U829" s="381"/>
      <c r="V829" s="381"/>
      <c r="W829" s="381"/>
      <c r="X829" s="381"/>
      <c r="Y829" s="381"/>
      <c r="Z829" s="381"/>
      <c r="AA829" s="381"/>
      <c r="AB829" s="381"/>
    </row>
    <row r="830">
      <c r="A830" s="381"/>
      <c r="B830" s="381"/>
      <c r="C830" s="381"/>
      <c r="D830" s="381"/>
      <c r="E830" s="381"/>
      <c r="F830" s="381"/>
      <c r="G830" s="381"/>
      <c r="H830" s="381"/>
      <c r="I830" s="381"/>
      <c r="J830" s="381"/>
      <c r="K830" s="381"/>
      <c r="L830" s="381"/>
      <c r="M830" s="381"/>
      <c r="N830" s="381"/>
      <c r="O830" s="381"/>
      <c r="P830" s="381"/>
      <c r="Q830" s="381"/>
      <c r="R830" s="381"/>
      <c r="S830" s="381"/>
      <c r="T830" s="381"/>
      <c r="U830" s="381"/>
      <c r="V830" s="381"/>
      <c r="W830" s="381"/>
      <c r="X830" s="381"/>
      <c r="Y830" s="381"/>
      <c r="Z830" s="381"/>
      <c r="AA830" s="381"/>
      <c r="AB830" s="381"/>
    </row>
    <row r="831">
      <c r="A831" s="381"/>
      <c r="B831" s="381"/>
      <c r="C831" s="381"/>
      <c r="D831" s="381"/>
      <c r="E831" s="381"/>
      <c r="F831" s="381"/>
      <c r="G831" s="381"/>
      <c r="H831" s="381"/>
      <c r="I831" s="381"/>
      <c r="J831" s="381"/>
      <c r="K831" s="381"/>
      <c r="L831" s="381"/>
      <c r="M831" s="381"/>
      <c r="N831" s="381"/>
      <c r="O831" s="381"/>
      <c r="P831" s="381"/>
      <c r="Q831" s="381"/>
      <c r="R831" s="381"/>
      <c r="S831" s="381"/>
      <c r="T831" s="381"/>
      <c r="U831" s="381"/>
      <c r="V831" s="381"/>
      <c r="W831" s="381"/>
      <c r="X831" s="381"/>
      <c r="Y831" s="381"/>
      <c r="Z831" s="381"/>
      <c r="AA831" s="381"/>
      <c r="AB831" s="381"/>
    </row>
    <row r="832">
      <c r="A832" s="381"/>
      <c r="B832" s="381"/>
      <c r="C832" s="381"/>
      <c r="D832" s="381"/>
      <c r="E832" s="381"/>
      <c r="F832" s="381"/>
      <c r="G832" s="381"/>
      <c r="H832" s="381"/>
      <c r="I832" s="381"/>
      <c r="J832" s="381"/>
      <c r="K832" s="381"/>
      <c r="L832" s="381"/>
      <c r="M832" s="381"/>
      <c r="N832" s="381"/>
      <c r="O832" s="381"/>
      <c r="P832" s="381"/>
      <c r="Q832" s="381"/>
      <c r="R832" s="381"/>
      <c r="S832" s="381"/>
      <c r="T832" s="381"/>
      <c r="U832" s="381"/>
      <c r="V832" s="381"/>
      <c r="W832" s="381"/>
      <c r="X832" s="381"/>
      <c r="Y832" s="381"/>
      <c r="Z832" s="381"/>
      <c r="AA832" s="381"/>
      <c r="AB832" s="381"/>
    </row>
    <row r="833">
      <c r="A833" s="381"/>
      <c r="B833" s="381"/>
      <c r="C833" s="381"/>
      <c r="D833" s="381"/>
      <c r="E833" s="381"/>
      <c r="F833" s="381"/>
      <c r="G833" s="381"/>
      <c r="H833" s="381"/>
      <c r="I833" s="381"/>
      <c r="J833" s="381"/>
      <c r="K833" s="381"/>
      <c r="L833" s="381"/>
      <c r="M833" s="381"/>
      <c r="N833" s="381"/>
      <c r="O833" s="381"/>
      <c r="P833" s="381"/>
      <c r="Q833" s="381"/>
      <c r="R833" s="381"/>
      <c r="S833" s="381"/>
      <c r="T833" s="381"/>
      <c r="U833" s="381"/>
      <c r="V833" s="381"/>
      <c r="W833" s="381"/>
      <c r="X833" s="381"/>
      <c r="Y833" s="381"/>
      <c r="Z833" s="381"/>
      <c r="AA833" s="381"/>
      <c r="AB833" s="381"/>
    </row>
    <row r="834">
      <c r="A834" s="381"/>
      <c r="B834" s="381"/>
      <c r="C834" s="381"/>
      <c r="D834" s="381"/>
      <c r="E834" s="381"/>
      <c r="F834" s="381"/>
      <c r="G834" s="381"/>
      <c r="H834" s="381"/>
      <c r="I834" s="381"/>
      <c r="J834" s="381"/>
      <c r="K834" s="381"/>
      <c r="L834" s="381"/>
      <c r="M834" s="381"/>
      <c r="N834" s="381"/>
      <c r="O834" s="381"/>
      <c r="P834" s="381"/>
      <c r="Q834" s="381"/>
      <c r="R834" s="381"/>
      <c r="S834" s="381"/>
      <c r="T834" s="381"/>
      <c r="U834" s="381"/>
      <c r="V834" s="381"/>
      <c r="W834" s="381"/>
      <c r="X834" s="381"/>
      <c r="Y834" s="381"/>
      <c r="Z834" s="381"/>
      <c r="AA834" s="381"/>
      <c r="AB834" s="381"/>
    </row>
    <row r="835">
      <c r="A835" s="381"/>
      <c r="B835" s="381"/>
      <c r="C835" s="381"/>
      <c r="D835" s="381"/>
      <c r="E835" s="381"/>
      <c r="F835" s="381"/>
      <c r="G835" s="381"/>
      <c r="H835" s="381"/>
      <c r="I835" s="381"/>
      <c r="J835" s="381"/>
      <c r="K835" s="381"/>
      <c r="L835" s="381"/>
      <c r="M835" s="381"/>
      <c r="N835" s="381"/>
      <c r="O835" s="381"/>
      <c r="P835" s="381"/>
      <c r="Q835" s="381"/>
      <c r="R835" s="381"/>
      <c r="S835" s="381"/>
      <c r="T835" s="381"/>
      <c r="U835" s="381"/>
      <c r="V835" s="381"/>
      <c r="W835" s="381"/>
      <c r="X835" s="381"/>
      <c r="Y835" s="381"/>
      <c r="Z835" s="381"/>
      <c r="AA835" s="381"/>
      <c r="AB835" s="381"/>
    </row>
    <row r="836">
      <c r="A836" s="381"/>
      <c r="B836" s="381"/>
      <c r="C836" s="381"/>
      <c r="D836" s="381"/>
      <c r="E836" s="381"/>
      <c r="F836" s="381"/>
      <c r="G836" s="381"/>
      <c r="H836" s="381"/>
      <c r="I836" s="381"/>
      <c r="J836" s="381"/>
      <c r="K836" s="381"/>
      <c r="L836" s="381"/>
      <c r="M836" s="381"/>
      <c r="N836" s="381"/>
      <c r="O836" s="381"/>
      <c r="P836" s="381"/>
      <c r="Q836" s="381"/>
      <c r="R836" s="381"/>
      <c r="S836" s="381"/>
      <c r="T836" s="381"/>
      <c r="U836" s="381"/>
      <c r="V836" s="381"/>
      <c r="W836" s="381"/>
      <c r="X836" s="381"/>
      <c r="Y836" s="381"/>
      <c r="Z836" s="381"/>
      <c r="AA836" s="381"/>
      <c r="AB836" s="381"/>
    </row>
    <row r="837">
      <c r="A837" s="381"/>
      <c r="B837" s="381"/>
      <c r="C837" s="381"/>
      <c r="D837" s="381"/>
      <c r="E837" s="381"/>
      <c r="F837" s="381"/>
      <c r="G837" s="381"/>
      <c r="H837" s="381"/>
      <c r="I837" s="381"/>
      <c r="J837" s="381"/>
      <c r="K837" s="381"/>
      <c r="L837" s="381"/>
      <c r="M837" s="381"/>
      <c r="N837" s="381"/>
      <c r="O837" s="381"/>
      <c r="P837" s="381"/>
      <c r="Q837" s="381"/>
      <c r="R837" s="381"/>
      <c r="S837" s="381"/>
      <c r="T837" s="381"/>
      <c r="U837" s="381"/>
      <c r="V837" s="381"/>
      <c r="W837" s="381"/>
      <c r="X837" s="381"/>
      <c r="Y837" s="381"/>
      <c r="Z837" s="381"/>
      <c r="AA837" s="381"/>
      <c r="AB837" s="381"/>
    </row>
    <row r="838">
      <c r="A838" s="381"/>
      <c r="B838" s="381"/>
      <c r="C838" s="381"/>
      <c r="D838" s="381"/>
      <c r="E838" s="381"/>
      <c r="F838" s="381"/>
      <c r="G838" s="381"/>
      <c r="H838" s="381"/>
      <c r="I838" s="381"/>
      <c r="J838" s="381"/>
      <c r="K838" s="381"/>
      <c r="L838" s="381"/>
      <c r="M838" s="381"/>
      <c r="N838" s="381"/>
      <c r="O838" s="381"/>
      <c r="P838" s="381"/>
      <c r="Q838" s="381"/>
      <c r="R838" s="381"/>
      <c r="S838" s="381"/>
      <c r="T838" s="381"/>
      <c r="U838" s="381"/>
      <c r="V838" s="381"/>
      <c r="W838" s="381"/>
      <c r="X838" s="381"/>
      <c r="Y838" s="381"/>
      <c r="Z838" s="381"/>
      <c r="AA838" s="381"/>
      <c r="AB838" s="381"/>
    </row>
    <row r="839">
      <c r="A839" s="381"/>
      <c r="B839" s="381"/>
      <c r="C839" s="381"/>
      <c r="D839" s="381"/>
      <c r="E839" s="381"/>
      <c r="F839" s="381"/>
      <c r="G839" s="381"/>
      <c r="H839" s="381"/>
      <c r="I839" s="381"/>
      <c r="J839" s="381"/>
      <c r="K839" s="381"/>
      <c r="L839" s="381"/>
      <c r="M839" s="381"/>
      <c r="N839" s="381"/>
      <c r="O839" s="381"/>
      <c r="P839" s="381"/>
      <c r="Q839" s="381"/>
      <c r="R839" s="381"/>
      <c r="S839" s="381"/>
      <c r="T839" s="381"/>
      <c r="U839" s="381"/>
      <c r="V839" s="381"/>
      <c r="W839" s="381"/>
      <c r="X839" s="381"/>
      <c r="Y839" s="381"/>
      <c r="Z839" s="381"/>
      <c r="AA839" s="381"/>
      <c r="AB839" s="381"/>
    </row>
    <row r="840">
      <c r="A840" s="381"/>
      <c r="B840" s="381"/>
      <c r="C840" s="381"/>
      <c r="D840" s="381"/>
      <c r="E840" s="381"/>
      <c r="F840" s="381"/>
      <c r="G840" s="381"/>
      <c r="H840" s="381"/>
      <c r="I840" s="381"/>
      <c r="J840" s="381"/>
      <c r="K840" s="381"/>
      <c r="L840" s="381"/>
      <c r="M840" s="381"/>
      <c r="N840" s="381"/>
      <c r="O840" s="381"/>
      <c r="P840" s="381"/>
      <c r="Q840" s="381"/>
      <c r="R840" s="381"/>
      <c r="S840" s="381"/>
      <c r="T840" s="381"/>
      <c r="U840" s="381"/>
      <c r="V840" s="381"/>
      <c r="W840" s="381"/>
      <c r="X840" s="381"/>
      <c r="Y840" s="381"/>
      <c r="Z840" s="381"/>
      <c r="AA840" s="381"/>
      <c r="AB840" s="381"/>
    </row>
    <row r="841">
      <c r="A841" s="381"/>
      <c r="B841" s="381"/>
      <c r="C841" s="381"/>
      <c r="D841" s="381"/>
      <c r="E841" s="381"/>
      <c r="F841" s="381"/>
      <c r="G841" s="381"/>
      <c r="H841" s="381"/>
      <c r="I841" s="381"/>
      <c r="J841" s="381"/>
      <c r="K841" s="381"/>
      <c r="L841" s="381"/>
      <c r="M841" s="381"/>
      <c r="N841" s="381"/>
      <c r="O841" s="381"/>
      <c r="P841" s="381"/>
      <c r="Q841" s="381"/>
      <c r="R841" s="381"/>
      <c r="S841" s="381"/>
      <c r="T841" s="381"/>
      <c r="U841" s="381"/>
      <c r="V841" s="381"/>
      <c r="W841" s="381"/>
      <c r="X841" s="381"/>
      <c r="Y841" s="381"/>
      <c r="Z841" s="381"/>
      <c r="AA841" s="381"/>
      <c r="AB841" s="381"/>
    </row>
    <row r="842">
      <c r="A842" s="381"/>
      <c r="B842" s="381"/>
      <c r="C842" s="381"/>
      <c r="D842" s="381"/>
      <c r="E842" s="381"/>
      <c r="F842" s="381"/>
      <c r="G842" s="381"/>
      <c r="H842" s="381"/>
      <c r="I842" s="381"/>
      <c r="J842" s="381"/>
      <c r="K842" s="381"/>
      <c r="L842" s="381"/>
      <c r="M842" s="381"/>
      <c r="N842" s="381"/>
      <c r="O842" s="381"/>
      <c r="P842" s="381"/>
      <c r="Q842" s="381"/>
      <c r="R842" s="381"/>
      <c r="S842" s="381"/>
      <c r="T842" s="381"/>
      <c r="U842" s="381"/>
      <c r="V842" s="381"/>
      <c r="W842" s="381"/>
      <c r="X842" s="381"/>
      <c r="Y842" s="381"/>
      <c r="Z842" s="381"/>
      <c r="AA842" s="381"/>
      <c r="AB842" s="381"/>
    </row>
    <row r="843">
      <c r="A843" s="381"/>
      <c r="B843" s="381"/>
      <c r="C843" s="381"/>
      <c r="D843" s="381"/>
      <c r="E843" s="381"/>
      <c r="F843" s="381"/>
      <c r="G843" s="381"/>
      <c r="H843" s="381"/>
      <c r="I843" s="381"/>
      <c r="J843" s="381"/>
      <c r="K843" s="381"/>
      <c r="L843" s="381"/>
      <c r="M843" s="381"/>
      <c r="N843" s="381"/>
      <c r="O843" s="381"/>
      <c r="P843" s="381"/>
      <c r="Q843" s="381"/>
      <c r="R843" s="381"/>
      <c r="S843" s="381"/>
      <c r="T843" s="381"/>
      <c r="U843" s="381"/>
      <c r="V843" s="381"/>
      <c r="W843" s="381"/>
      <c r="X843" s="381"/>
      <c r="Y843" s="381"/>
      <c r="Z843" s="381"/>
      <c r="AA843" s="381"/>
      <c r="AB843" s="381"/>
    </row>
    <row r="844">
      <c r="A844" s="381"/>
      <c r="B844" s="381"/>
      <c r="C844" s="381"/>
      <c r="D844" s="381"/>
      <c r="E844" s="381"/>
      <c r="F844" s="381"/>
      <c r="G844" s="381"/>
      <c r="H844" s="381"/>
      <c r="I844" s="381"/>
      <c r="J844" s="381"/>
      <c r="K844" s="381"/>
      <c r="L844" s="381"/>
      <c r="M844" s="381"/>
      <c r="N844" s="381"/>
      <c r="O844" s="381"/>
      <c r="P844" s="381"/>
      <c r="Q844" s="381"/>
      <c r="R844" s="381"/>
      <c r="S844" s="381"/>
      <c r="T844" s="381"/>
      <c r="U844" s="381"/>
      <c r="V844" s="381"/>
      <c r="W844" s="381"/>
      <c r="X844" s="381"/>
      <c r="Y844" s="381"/>
      <c r="Z844" s="381"/>
      <c r="AA844" s="381"/>
      <c r="AB844" s="381"/>
    </row>
    <row r="845">
      <c r="A845" s="381"/>
      <c r="B845" s="381"/>
      <c r="C845" s="381"/>
      <c r="D845" s="381"/>
      <c r="E845" s="381"/>
      <c r="F845" s="381"/>
      <c r="G845" s="381"/>
      <c r="H845" s="381"/>
      <c r="I845" s="381"/>
      <c r="J845" s="381"/>
      <c r="K845" s="381"/>
      <c r="L845" s="381"/>
      <c r="M845" s="381"/>
      <c r="N845" s="381"/>
      <c r="O845" s="381"/>
      <c r="P845" s="381"/>
      <c r="Q845" s="381"/>
      <c r="R845" s="381"/>
      <c r="S845" s="381"/>
      <c r="T845" s="381"/>
      <c r="U845" s="381"/>
      <c r="V845" s="381"/>
      <c r="W845" s="381"/>
      <c r="X845" s="381"/>
      <c r="Y845" s="381"/>
      <c r="Z845" s="381"/>
      <c r="AA845" s="381"/>
      <c r="AB845" s="381"/>
    </row>
    <row r="846">
      <c r="A846" s="381"/>
      <c r="B846" s="381"/>
      <c r="C846" s="381"/>
      <c r="D846" s="381"/>
      <c r="E846" s="381"/>
      <c r="F846" s="381"/>
      <c r="G846" s="381"/>
      <c r="H846" s="381"/>
      <c r="I846" s="381"/>
      <c r="J846" s="381"/>
      <c r="K846" s="381"/>
      <c r="L846" s="381"/>
      <c r="M846" s="381"/>
      <c r="N846" s="381"/>
      <c r="O846" s="381"/>
      <c r="P846" s="381"/>
      <c r="Q846" s="381"/>
      <c r="R846" s="381"/>
      <c r="S846" s="381"/>
      <c r="T846" s="381"/>
      <c r="U846" s="381"/>
      <c r="V846" s="381"/>
      <c r="W846" s="381"/>
      <c r="X846" s="381"/>
      <c r="Y846" s="381"/>
      <c r="Z846" s="381"/>
      <c r="AA846" s="381"/>
      <c r="AB846" s="381"/>
    </row>
    <row r="847">
      <c r="A847" s="381"/>
      <c r="B847" s="381"/>
      <c r="C847" s="381"/>
      <c r="D847" s="381"/>
      <c r="E847" s="381"/>
      <c r="F847" s="381"/>
      <c r="G847" s="381"/>
      <c r="H847" s="381"/>
      <c r="I847" s="381"/>
      <c r="J847" s="381"/>
      <c r="K847" s="381"/>
      <c r="L847" s="381"/>
      <c r="M847" s="381"/>
      <c r="N847" s="381"/>
      <c r="O847" s="381"/>
      <c r="P847" s="381"/>
      <c r="Q847" s="381"/>
      <c r="R847" s="381"/>
      <c r="S847" s="381"/>
      <c r="T847" s="381"/>
      <c r="U847" s="381"/>
      <c r="V847" s="381"/>
      <c r="W847" s="381"/>
      <c r="X847" s="381"/>
      <c r="Y847" s="381"/>
      <c r="Z847" s="381"/>
      <c r="AA847" s="381"/>
      <c r="AB847" s="381"/>
    </row>
    <row r="848">
      <c r="A848" s="381"/>
      <c r="B848" s="381"/>
      <c r="C848" s="381"/>
      <c r="D848" s="381"/>
      <c r="E848" s="381"/>
      <c r="F848" s="381"/>
      <c r="G848" s="381"/>
      <c r="H848" s="381"/>
      <c r="I848" s="381"/>
      <c r="J848" s="381"/>
      <c r="K848" s="381"/>
      <c r="L848" s="381"/>
      <c r="M848" s="381"/>
      <c r="N848" s="381"/>
      <c r="O848" s="381"/>
      <c r="P848" s="381"/>
      <c r="Q848" s="381"/>
      <c r="R848" s="381"/>
      <c r="S848" s="381"/>
      <c r="T848" s="381"/>
      <c r="U848" s="381"/>
      <c r="V848" s="381"/>
      <c r="W848" s="381"/>
      <c r="X848" s="381"/>
      <c r="Y848" s="381"/>
      <c r="Z848" s="381"/>
      <c r="AA848" s="381"/>
      <c r="AB848" s="381"/>
    </row>
    <row r="849">
      <c r="A849" s="381"/>
      <c r="B849" s="381"/>
      <c r="C849" s="381"/>
      <c r="D849" s="381"/>
      <c r="E849" s="381"/>
      <c r="F849" s="381"/>
      <c r="G849" s="381"/>
      <c r="H849" s="381"/>
      <c r="I849" s="381"/>
      <c r="J849" s="381"/>
      <c r="K849" s="381"/>
      <c r="L849" s="381"/>
      <c r="M849" s="381"/>
      <c r="N849" s="381"/>
      <c r="O849" s="381"/>
      <c r="P849" s="381"/>
      <c r="Q849" s="381"/>
      <c r="R849" s="381"/>
      <c r="S849" s="381"/>
      <c r="T849" s="381"/>
      <c r="U849" s="381"/>
      <c r="V849" s="381"/>
      <c r="W849" s="381"/>
      <c r="X849" s="381"/>
      <c r="Y849" s="381"/>
      <c r="Z849" s="381"/>
      <c r="AA849" s="381"/>
      <c r="AB849" s="381"/>
    </row>
    <row r="850">
      <c r="A850" s="381"/>
      <c r="B850" s="381"/>
      <c r="C850" s="381"/>
      <c r="D850" s="381"/>
      <c r="E850" s="381"/>
      <c r="F850" s="381"/>
      <c r="G850" s="381"/>
      <c r="H850" s="381"/>
      <c r="I850" s="381"/>
      <c r="J850" s="381"/>
      <c r="K850" s="381"/>
      <c r="L850" s="381"/>
      <c r="M850" s="381"/>
      <c r="N850" s="381"/>
      <c r="O850" s="381"/>
      <c r="P850" s="381"/>
      <c r="Q850" s="381"/>
      <c r="R850" s="381"/>
      <c r="S850" s="381"/>
      <c r="T850" s="381"/>
      <c r="U850" s="381"/>
      <c r="V850" s="381"/>
      <c r="W850" s="381"/>
      <c r="X850" s="381"/>
      <c r="Y850" s="381"/>
      <c r="Z850" s="381"/>
      <c r="AA850" s="381"/>
      <c r="AB850" s="381"/>
    </row>
    <row r="851">
      <c r="A851" s="381"/>
      <c r="B851" s="381"/>
      <c r="C851" s="381"/>
      <c r="D851" s="381"/>
      <c r="E851" s="381"/>
      <c r="F851" s="381"/>
      <c r="G851" s="381"/>
      <c r="H851" s="381"/>
      <c r="I851" s="381"/>
      <c r="J851" s="381"/>
      <c r="K851" s="381"/>
      <c r="L851" s="381"/>
      <c r="M851" s="381"/>
      <c r="N851" s="381"/>
      <c r="O851" s="381"/>
      <c r="P851" s="381"/>
      <c r="Q851" s="381"/>
      <c r="R851" s="381"/>
      <c r="S851" s="381"/>
      <c r="T851" s="381"/>
      <c r="U851" s="381"/>
      <c r="V851" s="381"/>
      <c r="W851" s="381"/>
      <c r="X851" s="381"/>
      <c r="Y851" s="381"/>
      <c r="Z851" s="381"/>
      <c r="AA851" s="381"/>
      <c r="AB851" s="381"/>
    </row>
    <row r="852">
      <c r="A852" s="381"/>
      <c r="B852" s="381"/>
      <c r="C852" s="381"/>
      <c r="D852" s="381"/>
      <c r="E852" s="381"/>
      <c r="F852" s="381"/>
      <c r="G852" s="381"/>
      <c r="H852" s="381"/>
      <c r="I852" s="381"/>
      <c r="J852" s="381"/>
      <c r="K852" s="381"/>
      <c r="L852" s="381"/>
      <c r="M852" s="381"/>
      <c r="N852" s="381"/>
      <c r="O852" s="381"/>
      <c r="P852" s="381"/>
      <c r="Q852" s="381"/>
      <c r="R852" s="381"/>
      <c r="S852" s="381"/>
      <c r="T852" s="381"/>
      <c r="U852" s="381"/>
      <c r="V852" s="381"/>
      <c r="W852" s="381"/>
      <c r="X852" s="381"/>
      <c r="Y852" s="381"/>
      <c r="Z852" s="381"/>
      <c r="AA852" s="381"/>
      <c r="AB852" s="381"/>
    </row>
    <row r="853">
      <c r="A853" s="381"/>
      <c r="B853" s="381"/>
      <c r="C853" s="381"/>
      <c r="D853" s="381"/>
      <c r="E853" s="381"/>
      <c r="F853" s="381"/>
      <c r="G853" s="381"/>
      <c r="H853" s="381"/>
      <c r="I853" s="381"/>
      <c r="J853" s="381"/>
      <c r="K853" s="381"/>
      <c r="L853" s="381"/>
      <c r="M853" s="381"/>
      <c r="N853" s="381"/>
      <c r="O853" s="381"/>
      <c r="P853" s="381"/>
      <c r="Q853" s="381"/>
      <c r="R853" s="381"/>
      <c r="S853" s="381"/>
      <c r="T853" s="381"/>
      <c r="U853" s="381"/>
      <c r="V853" s="381"/>
      <c r="W853" s="381"/>
      <c r="X853" s="381"/>
      <c r="Y853" s="381"/>
      <c r="Z853" s="381"/>
      <c r="AA853" s="381"/>
      <c r="AB853" s="381"/>
    </row>
    <row r="854">
      <c r="A854" s="381"/>
      <c r="B854" s="381"/>
      <c r="C854" s="381"/>
      <c r="D854" s="381"/>
      <c r="E854" s="381"/>
      <c r="F854" s="381"/>
      <c r="G854" s="381"/>
      <c r="H854" s="381"/>
      <c r="I854" s="381"/>
      <c r="J854" s="381"/>
      <c r="K854" s="381"/>
      <c r="L854" s="381"/>
      <c r="M854" s="381"/>
      <c r="N854" s="381"/>
      <c r="O854" s="381"/>
      <c r="P854" s="381"/>
      <c r="Q854" s="381"/>
      <c r="R854" s="381"/>
      <c r="S854" s="381"/>
      <c r="T854" s="381"/>
      <c r="U854" s="381"/>
      <c r="V854" s="381"/>
      <c r="W854" s="381"/>
      <c r="X854" s="381"/>
      <c r="Y854" s="381"/>
      <c r="Z854" s="381"/>
      <c r="AA854" s="381"/>
      <c r="AB854" s="381"/>
    </row>
    <row r="855">
      <c r="A855" s="381"/>
      <c r="B855" s="381"/>
      <c r="C855" s="381"/>
      <c r="D855" s="381"/>
      <c r="E855" s="381"/>
      <c r="F855" s="381"/>
      <c r="G855" s="381"/>
      <c r="H855" s="381"/>
      <c r="I855" s="381"/>
      <c r="J855" s="381"/>
      <c r="K855" s="381"/>
      <c r="L855" s="381"/>
      <c r="M855" s="381"/>
      <c r="N855" s="381"/>
      <c r="O855" s="381"/>
      <c r="P855" s="381"/>
      <c r="Q855" s="381"/>
      <c r="R855" s="381"/>
      <c r="S855" s="381"/>
      <c r="T855" s="381"/>
      <c r="U855" s="381"/>
      <c r="V855" s="381"/>
      <c r="W855" s="381"/>
      <c r="X855" s="381"/>
      <c r="Y855" s="381"/>
      <c r="Z855" s="381"/>
      <c r="AA855" s="381"/>
      <c r="AB855" s="381"/>
    </row>
    <row r="856">
      <c r="A856" s="381"/>
      <c r="B856" s="381"/>
      <c r="C856" s="381"/>
      <c r="D856" s="381"/>
      <c r="E856" s="381"/>
      <c r="F856" s="381"/>
      <c r="G856" s="381"/>
      <c r="H856" s="381"/>
      <c r="I856" s="381"/>
      <c r="J856" s="381"/>
      <c r="K856" s="381"/>
      <c r="L856" s="381"/>
      <c r="M856" s="381"/>
      <c r="N856" s="381"/>
      <c r="O856" s="381"/>
      <c r="P856" s="381"/>
      <c r="Q856" s="381"/>
      <c r="R856" s="381"/>
      <c r="S856" s="381"/>
      <c r="T856" s="381"/>
      <c r="U856" s="381"/>
      <c r="V856" s="381"/>
      <c r="W856" s="381"/>
      <c r="X856" s="381"/>
      <c r="Y856" s="381"/>
      <c r="Z856" s="381"/>
      <c r="AA856" s="381"/>
      <c r="AB856" s="381"/>
    </row>
    <row r="857">
      <c r="A857" s="381"/>
      <c r="B857" s="381"/>
      <c r="C857" s="381"/>
      <c r="D857" s="381"/>
      <c r="E857" s="381"/>
      <c r="F857" s="381"/>
      <c r="G857" s="381"/>
      <c r="H857" s="381"/>
      <c r="I857" s="381"/>
      <c r="J857" s="381"/>
      <c r="K857" s="381"/>
      <c r="L857" s="381"/>
      <c r="M857" s="381"/>
      <c r="N857" s="381"/>
      <c r="O857" s="381"/>
      <c r="P857" s="381"/>
      <c r="Q857" s="381"/>
      <c r="R857" s="381"/>
      <c r="S857" s="381"/>
      <c r="T857" s="381"/>
      <c r="U857" s="381"/>
      <c r="V857" s="381"/>
      <c r="W857" s="381"/>
      <c r="X857" s="381"/>
      <c r="Y857" s="381"/>
      <c r="Z857" s="381"/>
      <c r="AA857" s="381"/>
      <c r="AB857" s="381"/>
    </row>
    <row r="858">
      <c r="A858" s="381"/>
      <c r="B858" s="381"/>
      <c r="C858" s="381"/>
      <c r="D858" s="381"/>
      <c r="E858" s="381"/>
      <c r="F858" s="381"/>
      <c r="G858" s="381"/>
      <c r="H858" s="381"/>
      <c r="I858" s="381"/>
      <c r="J858" s="381"/>
      <c r="K858" s="381"/>
      <c r="L858" s="381"/>
      <c r="M858" s="381"/>
      <c r="N858" s="381"/>
      <c r="O858" s="381"/>
      <c r="P858" s="381"/>
      <c r="Q858" s="381"/>
      <c r="R858" s="381"/>
      <c r="S858" s="381"/>
      <c r="T858" s="381"/>
      <c r="U858" s="381"/>
      <c r="V858" s="381"/>
      <c r="W858" s="381"/>
      <c r="X858" s="381"/>
      <c r="Y858" s="381"/>
      <c r="Z858" s="381"/>
      <c r="AA858" s="381"/>
      <c r="AB858" s="381"/>
    </row>
    <row r="859">
      <c r="A859" s="381"/>
      <c r="B859" s="381"/>
      <c r="C859" s="381"/>
      <c r="D859" s="381"/>
      <c r="E859" s="381"/>
      <c r="F859" s="381"/>
      <c r="G859" s="381"/>
      <c r="H859" s="381"/>
      <c r="I859" s="381"/>
      <c r="J859" s="381"/>
      <c r="K859" s="381"/>
      <c r="L859" s="381"/>
      <c r="M859" s="381"/>
      <c r="N859" s="381"/>
      <c r="O859" s="381"/>
      <c r="P859" s="381"/>
      <c r="Q859" s="381"/>
      <c r="R859" s="381"/>
      <c r="S859" s="381"/>
      <c r="T859" s="381"/>
      <c r="U859" s="381"/>
      <c r="V859" s="381"/>
      <c r="W859" s="381"/>
      <c r="X859" s="381"/>
      <c r="Y859" s="381"/>
      <c r="Z859" s="381"/>
      <c r="AA859" s="381"/>
      <c r="AB859" s="381"/>
    </row>
    <row r="860">
      <c r="A860" s="381"/>
      <c r="B860" s="381"/>
      <c r="C860" s="381"/>
      <c r="D860" s="381"/>
      <c r="E860" s="381"/>
      <c r="F860" s="381"/>
      <c r="G860" s="381"/>
      <c r="H860" s="381"/>
      <c r="I860" s="381"/>
      <c r="J860" s="381"/>
      <c r="K860" s="381"/>
      <c r="L860" s="381"/>
      <c r="M860" s="381"/>
      <c r="N860" s="381"/>
      <c r="O860" s="381"/>
      <c r="P860" s="381"/>
      <c r="Q860" s="381"/>
      <c r="R860" s="381"/>
      <c r="S860" s="381"/>
      <c r="T860" s="381"/>
      <c r="U860" s="381"/>
      <c r="V860" s="381"/>
      <c r="W860" s="381"/>
      <c r="X860" s="381"/>
      <c r="Y860" s="381"/>
      <c r="Z860" s="381"/>
      <c r="AA860" s="381"/>
      <c r="AB860" s="381"/>
    </row>
    <row r="861">
      <c r="A861" s="381"/>
      <c r="B861" s="381"/>
      <c r="C861" s="381"/>
      <c r="D861" s="381"/>
      <c r="E861" s="381"/>
      <c r="F861" s="381"/>
      <c r="G861" s="381"/>
      <c r="H861" s="381"/>
      <c r="I861" s="381"/>
      <c r="J861" s="381"/>
      <c r="K861" s="381"/>
      <c r="L861" s="381"/>
      <c r="M861" s="381"/>
      <c r="N861" s="381"/>
      <c r="O861" s="381"/>
      <c r="P861" s="381"/>
      <c r="Q861" s="381"/>
      <c r="R861" s="381"/>
      <c r="S861" s="381"/>
      <c r="T861" s="381"/>
      <c r="U861" s="381"/>
      <c r="V861" s="381"/>
      <c r="W861" s="381"/>
      <c r="X861" s="381"/>
      <c r="Y861" s="381"/>
      <c r="Z861" s="381"/>
      <c r="AA861" s="381"/>
      <c r="AB861" s="381"/>
    </row>
    <row r="862">
      <c r="A862" s="381"/>
      <c r="B862" s="381"/>
      <c r="C862" s="381"/>
      <c r="D862" s="381"/>
      <c r="E862" s="381"/>
      <c r="F862" s="381"/>
      <c r="G862" s="381"/>
      <c r="H862" s="381"/>
      <c r="I862" s="381"/>
      <c r="J862" s="381"/>
      <c r="K862" s="381"/>
      <c r="L862" s="381"/>
      <c r="M862" s="381"/>
      <c r="N862" s="381"/>
      <c r="O862" s="381"/>
      <c r="P862" s="381"/>
      <c r="Q862" s="381"/>
      <c r="R862" s="381"/>
      <c r="S862" s="381"/>
      <c r="T862" s="381"/>
      <c r="U862" s="381"/>
      <c r="V862" s="381"/>
      <c r="W862" s="381"/>
      <c r="X862" s="381"/>
      <c r="Y862" s="381"/>
      <c r="Z862" s="381"/>
      <c r="AA862" s="381"/>
      <c r="AB862" s="381"/>
    </row>
    <row r="863">
      <c r="A863" s="381"/>
      <c r="B863" s="381"/>
      <c r="C863" s="381"/>
      <c r="D863" s="381"/>
      <c r="E863" s="381"/>
      <c r="F863" s="381"/>
      <c r="G863" s="381"/>
      <c r="H863" s="381"/>
      <c r="I863" s="381"/>
      <c r="J863" s="381"/>
      <c r="K863" s="381"/>
      <c r="L863" s="381"/>
      <c r="M863" s="381"/>
      <c r="N863" s="381"/>
      <c r="O863" s="381"/>
      <c r="P863" s="381"/>
      <c r="Q863" s="381"/>
      <c r="R863" s="381"/>
      <c r="S863" s="381"/>
      <c r="T863" s="381"/>
      <c r="U863" s="381"/>
      <c r="V863" s="381"/>
      <c r="W863" s="381"/>
      <c r="X863" s="381"/>
      <c r="Y863" s="381"/>
      <c r="Z863" s="381"/>
      <c r="AA863" s="381"/>
      <c r="AB863" s="381"/>
    </row>
    <row r="864">
      <c r="A864" s="381"/>
      <c r="B864" s="381"/>
      <c r="C864" s="381"/>
      <c r="D864" s="381"/>
      <c r="E864" s="381"/>
      <c r="F864" s="381"/>
      <c r="G864" s="381"/>
      <c r="H864" s="381"/>
      <c r="I864" s="381"/>
      <c r="J864" s="381"/>
      <c r="K864" s="381"/>
      <c r="L864" s="381"/>
      <c r="M864" s="381"/>
      <c r="N864" s="381"/>
      <c r="O864" s="381"/>
      <c r="P864" s="381"/>
      <c r="Q864" s="381"/>
      <c r="R864" s="381"/>
      <c r="S864" s="381"/>
      <c r="T864" s="381"/>
      <c r="U864" s="381"/>
      <c r="V864" s="381"/>
      <c r="W864" s="381"/>
      <c r="X864" s="381"/>
      <c r="Y864" s="381"/>
      <c r="Z864" s="381"/>
      <c r="AA864" s="381"/>
      <c r="AB864" s="381"/>
    </row>
    <row r="865">
      <c r="A865" s="381"/>
      <c r="B865" s="381"/>
      <c r="C865" s="381"/>
      <c r="D865" s="381"/>
      <c r="E865" s="381"/>
      <c r="F865" s="381"/>
      <c r="G865" s="381"/>
      <c r="H865" s="381"/>
      <c r="I865" s="381"/>
      <c r="J865" s="381"/>
      <c r="K865" s="381"/>
      <c r="L865" s="381"/>
      <c r="M865" s="381"/>
      <c r="N865" s="381"/>
      <c r="O865" s="381"/>
      <c r="P865" s="381"/>
      <c r="Q865" s="381"/>
      <c r="R865" s="381"/>
      <c r="S865" s="381"/>
      <c r="T865" s="381"/>
      <c r="U865" s="381"/>
      <c r="V865" s="381"/>
      <c r="W865" s="381"/>
      <c r="X865" s="381"/>
      <c r="Y865" s="381"/>
      <c r="Z865" s="381"/>
      <c r="AA865" s="381"/>
      <c r="AB865" s="381"/>
    </row>
    <row r="866">
      <c r="A866" s="381"/>
      <c r="B866" s="381"/>
      <c r="C866" s="381"/>
      <c r="D866" s="381"/>
      <c r="E866" s="381"/>
      <c r="F866" s="381"/>
      <c r="G866" s="381"/>
      <c r="H866" s="381"/>
      <c r="I866" s="381"/>
      <c r="J866" s="381"/>
      <c r="K866" s="381"/>
      <c r="L866" s="381"/>
      <c r="M866" s="381"/>
      <c r="N866" s="381"/>
      <c r="O866" s="381"/>
      <c r="P866" s="381"/>
      <c r="Q866" s="381"/>
      <c r="R866" s="381"/>
      <c r="S866" s="381"/>
      <c r="T866" s="381"/>
      <c r="U866" s="381"/>
      <c r="V866" s="381"/>
      <c r="W866" s="381"/>
      <c r="X866" s="381"/>
      <c r="Y866" s="381"/>
      <c r="Z866" s="381"/>
      <c r="AA866" s="381"/>
      <c r="AB866" s="381"/>
    </row>
    <row r="867">
      <c r="A867" s="381"/>
      <c r="B867" s="381"/>
      <c r="C867" s="381"/>
      <c r="D867" s="381"/>
      <c r="E867" s="381"/>
      <c r="F867" s="381"/>
      <c r="G867" s="381"/>
      <c r="H867" s="381"/>
      <c r="I867" s="381"/>
      <c r="J867" s="381"/>
      <c r="K867" s="381"/>
      <c r="L867" s="381"/>
      <c r="M867" s="381"/>
      <c r="N867" s="381"/>
      <c r="O867" s="381"/>
      <c r="P867" s="381"/>
      <c r="Q867" s="381"/>
      <c r="R867" s="381"/>
      <c r="S867" s="381"/>
      <c r="T867" s="381"/>
      <c r="U867" s="381"/>
      <c r="V867" s="381"/>
      <c r="W867" s="381"/>
      <c r="X867" s="381"/>
      <c r="Y867" s="381"/>
      <c r="Z867" s="381"/>
      <c r="AA867" s="381"/>
      <c r="AB867" s="381"/>
    </row>
    <row r="868">
      <c r="A868" s="381"/>
      <c r="B868" s="381"/>
      <c r="C868" s="381"/>
      <c r="D868" s="381"/>
      <c r="E868" s="381"/>
      <c r="F868" s="381"/>
      <c r="G868" s="381"/>
      <c r="H868" s="381"/>
      <c r="I868" s="381"/>
      <c r="J868" s="381"/>
      <c r="K868" s="381"/>
      <c r="L868" s="381"/>
      <c r="M868" s="381"/>
      <c r="N868" s="381"/>
      <c r="O868" s="381"/>
      <c r="P868" s="381"/>
      <c r="Q868" s="381"/>
      <c r="R868" s="381"/>
      <c r="S868" s="381"/>
      <c r="T868" s="381"/>
      <c r="U868" s="381"/>
      <c r="V868" s="381"/>
      <c r="W868" s="381"/>
      <c r="X868" s="381"/>
      <c r="Y868" s="381"/>
      <c r="Z868" s="381"/>
      <c r="AA868" s="381"/>
      <c r="AB868" s="381"/>
    </row>
    <row r="869">
      <c r="A869" s="381"/>
      <c r="B869" s="381"/>
      <c r="C869" s="381"/>
      <c r="D869" s="381"/>
      <c r="E869" s="381"/>
      <c r="F869" s="381"/>
      <c r="G869" s="381"/>
      <c r="H869" s="381"/>
      <c r="I869" s="381"/>
      <c r="J869" s="381"/>
      <c r="K869" s="381"/>
      <c r="L869" s="381"/>
      <c r="M869" s="381"/>
      <c r="N869" s="381"/>
      <c r="O869" s="381"/>
      <c r="P869" s="381"/>
      <c r="Q869" s="381"/>
      <c r="R869" s="381"/>
      <c r="S869" s="381"/>
      <c r="T869" s="381"/>
      <c r="U869" s="381"/>
      <c r="V869" s="381"/>
      <c r="W869" s="381"/>
      <c r="X869" s="381"/>
      <c r="Y869" s="381"/>
      <c r="Z869" s="381"/>
      <c r="AA869" s="381"/>
      <c r="AB869" s="381"/>
    </row>
    <row r="870">
      <c r="A870" s="381"/>
      <c r="B870" s="381"/>
      <c r="C870" s="381"/>
      <c r="D870" s="381"/>
      <c r="E870" s="381"/>
      <c r="F870" s="381"/>
      <c r="G870" s="381"/>
      <c r="H870" s="381"/>
      <c r="I870" s="381"/>
      <c r="J870" s="381"/>
      <c r="K870" s="381"/>
      <c r="L870" s="381"/>
      <c r="M870" s="381"/>
      <c r="N870" s="381"/>
      <c r="O870" s="381"/>
      <c r="P870" s="381"/>
      <c r="Q870" s="381"/>
      <c r="R870" s="381"/>
      <c r="S870" s="381"/>
      <c r="T870" s="381"/>
      <c r="U870" s="381"/>
      <c r="V870" s="381"/>
      <c r="W870" s="381"/>
      <c r="X870" s="381"/>
      <c r="Y870" s="381"/>
      <c r="Z870" s="381"/>
      <c r="AA870" s="381"/>
      <c r="AB870" s="381"/>
    </row>
    <row r="871">
      <c r="A871" s="381"/>
      <c r="B871" s="381"/>
      <c r="C871" s="381"/>
      <c r="D871" s="381"/>
      <c r="E871" s="381"/>
      <c r="F871" s="381"/>
      <c r="G871" s="381"/>
      <c r="H871" s="381"/>
      <c r="I871" s="381"/>
      <c r="J871" s="381"/>
      <c r="K871" s="381"/>
      <c r="L871" s="381"/>
      <c r="M871" s="381"/>
      <c r="N871" s="381"/>
      <c r="O871" s="381"/>
      <c r="P871" s="381"/>
      <c r="Q871" s="381"/>
      <c r="R871" s="381"/>
      <c r="S871" s="381"/>
      <c r="T871" s="381"/>
      <c r="U871" s="381"/>
      <c r="V871" s="381"/>
      <c r="W871" s="381"/>
      <c r="X871" s="381"/>
      <c r="Y871" s="381"/>
      <c r="Z871" s="381"/>
      <c r="AA871" s="381"/>
      <c r="AB871" s="381"/>
    </row>
    <row r="872">
      <c r="A872" s="381"/>
      <c r="B872" s="381"/>
      <c r="C872" s="381"/>
      <c r="D872" s="381"/>
      <c r="E872" s="381"/>
      <c r="F872" s="381"/>
      <c r="G872" s="381"/>
      <c r="H872" s="381"/>
      <c r="I872" s="381"/>
      <c r="J872" s="381"/>
      <c r="K872" s="381"/>
      <c r="L872" s="381"/>
      <c r="M872" s="381"/>
      <c r="N872" s="381"/>
      <c r="O872" s="381"/>
      <c r="P872" s="381"/>
      <c r="Q872" s="381"/>
      <c r="R872" s="381"/>
      <c r="S872" s="381"/>
      <c r="T872" s="381"/>
      <c r="U872" s="381"/>
      <c r="V872" s="381"/>
      <c r="W872" s="381"/>
      <c r="X872" s="381"/>
      <c r="Y872" s="381"/>
      <c r="Z872" s="381"/>
      <c r="AA872" s="381"/>
      <c r="AB872" s="381"/>
    </row>
    <row r="873">
      <c r="A873" s="381"/>
      <c r="B873" s="381"/>
      <c r="C873" s="381"/>
      <c r="D873" s="381"/>
      <c r="E873" s="381"/>
      <c r="F873" s="381"/>
      <c r="G873" s="381"/>
      <c r="H873" s="381"/>
      <c r="I873" s="381"/>
      <c r="J873" s="381"/>
      <c r="K873" s="381"/>
      <c r="L873" s="381"/>
      <c r="M873" s="381"/>
      <c r="N873" s="381"/>
      <c r="O873" s="381"/>
      <c r="P873" s="381"/>
      <c r="Q873" s="381"/>
      <c r="R873" s="381"/>
      <c r="S873" s="381"/>
      <c r="T873" s="381"/>
      <c r="U873" s="381"/>
      <c r="V873" s="381"/>
      <c r="W873" s="381"/>
      <c r="X873" s="381"/>
      <c r="Y873" s="381"/>
      <c r="Z873" s="381"/>
      <c r="AA873" s="381"/>
      <c r="AB873" s="381"/>
    </row>
    <row r="874">
      <c r="A874" s="381"/>
      <c r="B874" s="381"/>
      <c r="C874" s="381"/>
      <c r="D874" s="381"/>
      <c r="E874" s="381"/>
      <c r="F874" s="381"/>
      <c r="G874" s="381"/>
      <c r="H874" s="381"/>
      <c r="I874" s="381"/>
      <c r="J874" s="381"/>
      <c r="K874" s="381"/>
      <c r="L874" s="381"/>
      <c r="M874" s="381"/>
      <c r="N874" s="381"/>
      <c r="O874" s="381"/>
      <c r="P874" s="381"/>
      <c r="Q874" s="381"/>
      <c r="R874" s="381"/>
      <c r="S874" s="381"/>
      <c r="T874" s="381"/>
      <c r="U874" s="381"/>
      <c r="V874" s="381"/>
      <c r="W874" s="381"/>
      <c r="X874" s="381"/>
      <c r="Y874" s="381"/>
      <c r="Z874" s="381"/>
      <c r="AA874" s="381"/>
      <c r="AB874" s="381"/>
    </row>
    <row r="875">
      <c r="A875" s="381"/>
      <c r="B875" s="381"/>
      <c r="C875" s="381"/>
      <c r="D875" s="381"/>
      <c r="E875" s="381"/>
      <c r="F875" s="381"/>
      <c r="G875" s="381"/>
      <c r="H875" s="381"/>
      <c r="I875" s="381"/>
      <c r="J875" s="381"/>
      <c r="K875" s="381"/>
      <c r="L875" s="381"/>
      <c r="M875" s="381"/>
      <c r="N875" s="381"/>
      <c r="O875" s="381"/>
      <c r="P875" s="381"/>
      <c r="Q875" s="381"/>
      <c r="R875" s="381"/>
      <c r="S875" s="381"/>
      <c r="T875" s="381"/>
      <c r="U875" s="381"/>
      <c r="V875" s="381"/>
      <c r="W875" s="381"/>
      <c r="X875" s="381"/>
      <c r="Y875" s="381"/>
      <c r="Z875" s="381"/>
      <c r="AA875" s="381"/>
      <c r="AB875" s="381"/>
    </row>
    <row r="876">
      <c r="A876" s="381"/>
      <c r="B876" s="381"/>
      <c r="C876" s="381"/>
      <c r="D876" s="381"/>
      <c r="E876" s="381"/>
      <c r="F876" s="381"/>
      <c r="G876" s="381"/>
      <c r="H876" s="381"/>
      <c r="I876" s="381"/>
      <c r="J876" s="381"/>
      <c r="K876" s="381"/>
      <c r="L876" s="381"/>
      <c r="M876" s="381"/>
      <c r="N876" s="381"/>
      <c r="O876" s="381"/>
      <c r="P876" s="381"/>
      <c r="Q876" s="381"/>
      <c r="R876" s="381"/>
      <c r="S876" s="381"/>
      <c r="T876" s="381"/>
      <c r="U876" s="381"/>
      <c r="V876" s="381"/>
      <c r="W876" s="381"/>
      <c r="X876" s="381"/>
      <c r="Y876" s="381"/>
      <c r="Z876" s="381"/>
      <c r="AA876" s="381"/>
      <c r="AB876" s="381"/>
    </row>
    <row r="877">
      <c r="A877" s="381"/>
      <c r="B877" s="381"/>
      <c r="C877" s="381"/>
      <c r="D877" s="381"/>
      <c r="E877" s="381"/>
      <c r="F877" s="381"/>
      <c r="G877" s="381"/>
      <c r="H877" s="381"/>
      <c r="I877" s="381"/>
      <c r="J877" s="381"/>
      <c r="K877" s="381"/>
      <c r="L877" s="381"/>
      <c r="M877" s="381"/>
      <c r="N877" s="381"/>
      <c r="O877" s="381"/>
      <c r="P877" s="381"/>
      <c r="Q877" s="381"/>
      <c r="R877" s="381"/>
      <c r="S877" s="381"/>
      <c r="T877" s="381"/>
      <c r="U877" s="381"/>
      <c r="V877" s="381"/>
      <c r="W877" s="381"/>
      <c r="X877" s="381"/>
      <c r="Y877" s="381"/>
      <c r="Z877" s="381"/>
      <c r="AA877" s="381"/>
      <c r="AB877" s="381"/>
    </row>
    <row r="878">
      <c r="A878" s="381"/>
      <c r="B878" s="381"/>
      <c r="C878" s="381"/>
      <c r="D878" s="381"/>
      <c r="E878" s="381"/>
      <c r="F878" s="381"/>
      <c r="G878" s="381"/>
      <c r="H878" s="381"/>
      <c r="I878" s="381"/>
      <c r="J878" s="381"/>
      <c r="K878" s="381"/>
      <c r="L878" s="381"/>
      <c r="M878" s="381"/>
      <c r="N878" s="381"/>
      <c r="O878" s="381"/>
      <c r="P878" s="381"/>
      <c r="Q878" s="381"/>
      <c r="R878" s="381"/>
      <c r="S878" s="381"/>
      <c r="T878" s="381"/>
      <c r="U878" s="381"/>
      <c r="V878" s="381"/>
      <c r="W878" s="381"/>
      <c r="X878" s="381"/>
      <c r="Y878" s="381"/>
      <c r="Z878" s="381"/>
      <c r="AA878" s="381"/>
      <c r="AB878" s="381"/>
    </row>
    <row r="879">
      <c r="A879" s="381"/>
      <c r="B879" s="381"/>
      <c r="C879" s="381"/>
      <c r="D879" s="381"/>
      <c r="E879" s="381"/>
      <c r="F879" s="381"/>
      <c r="G879" s="381"/>
      <c r="H879" s="381"/>
      <c r="I879" s="381"/>
      <c r="J879" s="381"/>
      <c r="K879" s="381"/>
      <c r="L879" s="381"/>
      <c r="M879" s="381"/>
      <c r="N879" s="381"/>
      <c r="O879" s="381"/>
      <c r="P879" s="381"/>
      <c r="Q879" s="381"/>
      <c r="R879" s="381"/>
      <c r="S879" s="381"/>
      <c r="T879" s="381"/>
      <c r="U879" s="381"/>
      <c r="V879" s="381"/>
      <c r="W879" s="381"/>
      <c r="X879" s="381"/>
      <c r="Y879" s="381"/>
      <c r="Z879" s="381"/>
      <c r="AA879" s="381"/>
      <c r="AB879" s="381"/>
    </row>
    <row r="880">
      <c r="A880" s="381"/>
      <c r="B880" s="381"/>
      <c r="C880" s="381"/>
      <c r="D880" s="381"/>
      <c r="E880" s="381"/>
      <c r="F880" s="381"/>
      <c r="G880" s="381"/>
      <c r="H880" s="381"/>
      <c r="I880" s="381"/>
      <c r="J880" s="381"/>
      <c r="K880" s="381"/>
      <c r="L880" s="381"/>
      <c r="M880" s="381"/>
      <c r="N880" s="381"/>
      <c r="O880" s="381"/>
      <c r="P880" s="381"/>
      <c r="Q880" s="381"/>
      <c r="R880" s="381"/>
      <c r="S880" s="381"/>
      <c r="T880" s="381"/>
      <c r="U880" s="381"/>
      <c r="V880" s="381"/>
      <c r="W880" s="381"/>
      <c r="X880" s="381"/>
      <c r="Y880" s="381"/>
      <c r="Z880" s="381"/>
      <c r="AA880" s="381"/>
      <c r="AB880" s="381"/>
    </row>
    <row r="881">
      <c r="A881" s="381"/>
      <c r="B881" s="381"/>
      <c r="C881" s="381"/>
      <c r="D881" s="381"/>
      <c r="E881" s="381"/>
      <c r="F881" s="381"/>
      <c r="G881" s="381"/>
      <c r="H881" s="381"/>
      <c r="I881" s="381"/>
      <c r="J881" s="381"/>
      <c r="K881" s="381"/>
      <c r="L881" s="381"/>
      <c r="M881" s="381"/>
      <c r="N881" s="381"/>
      <c r="O881" s="381"/>
      <c r="P881" s="381"/>
      <c r="Q881" s="381"/>
      <c r="R881" s="381"/>
      <c r="S881" s="381"/>
      <c r="T881" s="381"/>
      <c r="U881" s="381"/>
      <c r="V881" s="381"/>
      <c r="W881" s="381"/>
      <c r="X881" s="381"/>
      <c r="Y881" s="381"/>
      <c r="Z881" s="381"/>
      <c r="AA881" s="381"/>
      <c r="AB881" s="381"/>
    </row>
    <row r="882">
      <c r="A882" s="381"/>
      <c r="B882" s="381"/>
      <c r="C882" s="381"/>
      <c r="D882" s="381"/>
      <c r="E882" s="381"/>
      <c r="F882" s="381"/>
      <c r="G882" s="381"/>
      <c r="H882" s="381"/>
      <c r="I882" s="381"/>
      <c r="J882" s="381"/>
      <c r="K882" s="381"/>
      <c r="L882" s="381"/>
      <c r="M882" s="381"/>
      <c r="N882" s="381"/>
      <c r="O882" s="381"/>
      <c r="P882" s="381"/>
      <c r="Q882" s="381"/>
      <c r="R882" s="381"/>
      <c r="S882" s="381"/>
      <c r="T882" s="381"/>
      <c r="U882" s="381"/>
      <c r="V882" s="381"/>
      <c r="W882" s="381"/>
      <c r="X882" s="381"/>
      <c r="Y882" s="381"/>
      <c r="Z882" s="381"/>
      <c r="AA882" s="381"/>
      <c r="AB882" s="381"/>
    </row>
    <row r="883">
      <c r="A883" s="381"/>
      <c r="B883" s="381"/>
      <c r="C883" s="381"/>
      <c r="D883" s="381"/>
      <c r="E883" s="381"/>
      <c r="F883" s="381"/>
      <c r="G883" s="381"/>
      <c r="H883" s="381"/>
      <c r="I883" s="381"/>
      <c r="J883" s="381"/>
      <c r="K883" s="381"/>
      <c r="L883" s="381"/>
      <c r="M883" s="381"/>
      <c r="N883" s="381"/>
      <c r="O883" s="381"/>
      <c r="P883" s="381"/>
      <c r="Q883" s="381"/>
      <c r="R883" s="381"/>
      <c r="S883" s="381"/>
      <c r="T883" s="381"/>
      <c r="U883" s="381"/>
      <c r="V883" s="381"/>
      <c r="W883" s="381"/>
      <c r="X883" s="381"/>
      <c r="Y883" s="381"/>
      <c r="Z883" s="381"/>
      <c r="AA883" s="381"/>
      <c r="AB883" s="381"/>
    </row>
    <row r="884">
      <c r="A884" s="381"/>
      <c r="B884" s="381"/>
      <c r="C884" s="381"/>
      <c r="D884" s="381"/>
      <c r="E884" s="381"/>
      <c r="F884" s="381"/>
      <c r="G884" s="381"/>
      <c r="H884" s="381"/>
      <c r="I884" s="381"/>
      <c r="J884" s="381"/>
      <c r="K884" s="381"/>
      <c r="L884" s="381"/>
      <c r="M884" s="381"/>
      <c r="N884" s="381"/>
      <c r="O884" s="381"/>
      <c r="P884" s="381"/>
      <c r="Q884" s="381"/>
      <c r="R884" s="381"/>
      <c r="S884" s="381"/>
      <c r="T884" s="381"/>
      <c r="U884" s="381"/>
      <c r="V884" s="381"/>
      <c r="W884" s="381"/>
      <c r="X884" s="381"/>
      <c r="Y884" s="381"/>
      <c r="Z884" s="381"/>
      <c r="AA884" s="381"/>
      <c r="AB884" s="381"/>
    </row>
    <row r="885">
      <c r="A885" s="381"/>
      <c r="B885" s="381"/>
      <c r="C885" s="381"/>
      <c r="D885" s="381"/>
      <c r="E885" s="381"/>
      <c r="F885" s="381"/>
      <c r="G885" s="381"/>
      <c r="H885" s="381"/>
      <c r="I885" s="381"/>
      <c r="J885" s="381"/>
      <c r="K885" s="381"/>
      <c r="L885" s="381"/>
      <c r="M885" s="381"/>
      <c r="N885" s="381"/>
      <c r="O885" s="381"/>
      <c r="P885" s="381"/>
      <c r="Q885" s="381"/>
      <c r="R885" s="381"/>
      <c r="S885" s="381"/>
      <c r="T885" s="381"/>
      <c r="U885" s="381"/>
      <c r="V885" s="381"/>
      <c r="W885" s="381"/>
      <c r="X885" s="381"/>
      <c r="Y885" s="381"/>
      <c r="Z885" s="381"/>
      <c r="AA885" s="381"/>
      <c r="AB885" s="381"/>
    </row>
    <row r="886">
      <c r="A886" s="381"/>
      <c r="B886" s="381"/>
      <c r="C886" s="381"/>
      <c r="D886" s="381"/>
      <c r="E886" s="381"/>
      <c r="F886" s="381"/>
      <c r="G886" s="381"/>
      <c r="H886" s="381"/>
      <c r="I886" s="381"/>
      <c r="J886" s="381"/>
      <c r="K886" s="381"/>
      <c r="L886" s="381"/>
      <c r="M886" s="381"/>
      <c r="N886" s="381"/>
      <c r="O886" s="381"/>
      <c r="P886" s="381"/>
      <c r="Q886" s="381"/>
      <c r="R886" s="381"/>
      <c r="S886" s="381"/>
      <c r="T886" s="381"/>
      <c r="U886" s="381"/>
      <c r="V886" s="381"/>
      <c r="W886" s="381"/>
      <c r="X886" s="381"/>
      <c r="Y886" s="381"/>
      <c r="Z886" s="381"/>
      <c r="AA886" s="381"/>
      <c r="AB886" s="381"/>
    </row>
    <row r="887">
      <c r="A887" s="381"/>
      <c r="B887" s="381"/>
      <c r="C887" s="381"/>
      <c r="D887" s="381"/>
      <c r="E887" s="381"/>
      <c r="F887" s="381"/>
      <c r="G887" s="381"/>
      <c r="H887" s="381"/>
      <c r="I887" s="381"/>
      <c r="J887" s="381"/>
      <c r="K887" s="381"/>
      <c r="L887" s="381"/>
      <c r="M887" s="381"/>
      <c r="N887" s="381"/>
      <c r="O887" s="381"/>
      <c r="P887" s="381"/>
      <c r="Q887" s="381"/>
      <c r="R887" s="381"/>
      <c r="S887" s="381"/>
      <c r="T887" s="381"/>
      <c r="U887" s="381"/>
      <c r="V887" s="381"/>
      <c r="W887" s="381"/>
      <c r="X887" s="381"/>
      <c r="Y887" s="381"/>
      <c r="Z887" s="381"/>
      <c r="AA887" s="381"/>
      <c r="AB887" s="381"/>
    </row>
    <row r="888">
      <c r="A888" s="381"/>
      <c r="B888" s="381"/>
      <c r="C888" s="381"/>
      <c r="D888" s="381"/>
      <c r="E888" s="381"/>
      <c r="F888" s="381"/>
      <c r="G888" s="381"/>
      <c r="H888" s="381"/>
      <c r="I888" s="381"/>
      <c r="J888" s="381"/>
      <c r="K888" s="381"/>
      <c r="L888" s="381"/>
      <c r="M888" s="381"/>
      <c r="N888" s="381"/>
      <c r="O888" s="381"/>
      <c r="P888" s="381"/>
      <c r="Q888" s="381"/>
      <c r="R888" s="381"/>
      <c r="S888" s="381"/>
      <c r="T888" s="381"/>
      <c r="U888" s="381"/>
      <c r="V888" s="381"/>
      <c r="W888" s="381"/>
      <c r="X888" s="381"/>
      <c r="Y888" s="381"/>
      <c r="Z888" s="381"/>
      <c r="AA888" s="381"/>
      <c r="AB888" s="381"/>
    </row>
    <row r="889">
      <c r="A889" s="381"/>
      <c r="B889" s="381"/>
      <c r="C889" s="381"/>
      <c r="D889" s="381"/>
      <c r="E889" s="381"/>
      <c r="F889" s="381"/>
      <c r="G889" s="381"/>
      <c r="H889" s="381"/>
      <c r="I889" s="381"/>
      <c r="J889" s="381"/>
      <c r="K889" s="381"/>
      <c r="L889" s="381"/>
      <c r="M889" s="381"/>
      <c r="N889" s="381"/>
      <c r="O889" s="381"/>
      <c r="P889" s="381"/>
      <c r="Q889" s="381"/>
      <c r="R889" s="381"/>
      <c r="S889" s="381"/>
      <c r="T889" s="381"/>
      <c r="U889" s="381"/>
      <c r="V889" s="381"/>
      <c r="W889" s="381"/>
      <c r="X889" s="381"/>
      <c r="Y889" s="381"/>
      <c r="Z889" s="381"/>
      <c r="AA889" s="381"/>
      <c r="AB889" s="381"/>
    </row>
    <row r="890">
      <c r="A890" s="381"/>
      <c r="B890" s="381"/>
      <c r="C890" s="381"/>
      <c r="D890" s="381"/>
      <c r="E890" s="381"/>
      <c r="F890" s="381"/>
      <c r="G890" s="381"/>
      <c r="H890" s="381"/>
      <c r="I890" s="381"/>
      <c r="J890" s="381"/>
      <c r="K890" s="381"/>
      <c r="L890" s="381"/>
      <c r="M890" s="381"/>
      <c r="N890" s="381"/>
      <c r="O890" s="381"/>
      <c r="P890" s="381"/>
      <c r="Q890" s="381"/>
      <c r="R890" s="381"/>
      <c r="S890" s="381"/>
      <c r="T890" s="381"/>
      <c r="U890" s="381"/>
      <c r="V890" s="381"/>
      <c r="W890" s="381"/>
      <c r="X890" s="381"/>
      <c r="Y890" s="381"/>
      <c r="Z890" s="381"/>
      <c r="AA890" s="381"/>
      <c r="AB890" s="381"/>
    </row>
    <row r="891">
      <c r="A891" s="381"/>
      <c r="B891" s="381"/>
      <c r="C891" s="381"/>
      <c r="D891" s="381"/>
      <c r="E891" s="381"/>
      <c r="F891" s="381"/>
      <c r="G891" s="381"/>
      <c r="H891" s="381"/>
      <c r="I891" s="381"/>
      <c r="J891" s="381"/>
      <c r="K891" s="381"/>
      <c r="L891" s="381"/>
      <c r="M891" s="381"/>
      <c r="N891" s="381"/>
      <c r="O891" s="381"/>
      <c r="P891" s="381"/>
      <c r="Q891" s="381"/>
      <c r="R891" s="381"/>
      <c r="S891" s="381"/>
      <c r="T891" s="381"/>
      <c r="U891" s="381"/>
      <c r="V891" s="381"/>
      <c r="W891" s="381"/>
      <c r="X891" s="381"/>
      <c r="Y891" s="381"/>
      <c r="Z891" s="381"/>
      <c r="AA891" s="381"/>
      <c r="AB891" s="381"/>
    </row>
    <row r="892">
      <c r="A892" s="381"/>
      <c r="B892" s="381"/>
      <c r="C892" s="381"/>
      <c r="D892" s="381"/>
      <c r="E892" s="381"/>
      <c r="F892" s="381"/>
      <c r="G892" s="381"/>
      <c r="H892" s="381"/>
      <c r="I892" s="381"/>
      <c r="J892" s="381"/>
      <c r="K892" s="381"/>
      <c r="L892" s="381"/>
      <c r="M892" s="381"/>
      <c r="N892" s="381"/>
      <c r="O892" s="381"/>
      <c r="P892" s="381"/>
      <c r="Q892" s="381"/>
      <c r="R892" s="381"/>
      <c r="S892" s="381"/>
      <c r="T892" s="381"/>
      <c r="U892" s="381"/>
      <c r="V892" s="381"/>
      <c r="W892" s="381"/>
      <c r="X892" s="381"/>
      <c r="Y892" s="381"/>
      <c r="Z892" s="381"/>
      <c r="AA892" s="381"/>
      <c r="AB892" s="381"/>
    </row>
    <row r="893">
      <c r="A893" s="381"/>
      <c r="B893" s="381"/>
      <c r="C893" s="381"/>
      <c r="D893" s="381"/>
      <c r="E893" s="381"/>
      <c r="F893" s="381"/>
      <c r="G893" s="381"/>
      <c r="H893" s="381"/>
      <c r="I893" s="381"/>
      <c r="J893" s="381"/>
      <c r="K893" s="381"/>
      <c r="L893" s="381"/>
      <c r="M893" s="381"/>
      <c r="N893" s="381"/>
      <c r="O893" s="381"/>
      <c r="P893" s="381"/>
      <c r="Q893" s="381"/>
      <c r="R893" s="381"/>
      <c r="S893" s="381"/>
      <c r="T893" s="381"/>
      <c r="U893" s="381"/>
      <c r="V893" s="381"/>
      <c r="W893" s="381"/>
      <c r="X893" s="381"/>
      <c r="Y893" s="381"/>
      <c r="Z893" s="381"/>
      <c r="AA893" s="381"/>
      <c r="AB893" s="381"/>
    </row>
    <row r="894">
      <c r="A894" s="381"/>
      <c r="B894" s="381"/>
      <c r="C894" s="381"/>
      <c r="D894" s="381"/>
      <c r="E894" s="381"/>
      <c r="F894" s="381"/>
      <c r="G894" s="381"/>
      <c r="H894" s="381"/>
      <c r="I894" s="381"/>
      <c r="J894" s="381"/>
      <c r="K894" s="381"/>
      <c r="L894" s="381"/>
      <c r="M894" s="381"/>
      <c r="N894" s="381"/>
      <c r="O894" s="381"/>
      <c r="P894" s="381"/>
      <c r="Q894" s="381"/>
      <c r="R894" s="381"/>
      <c r="S894" s="381"/>
      <c r="T894" s="381"/>
      <c r="U894" s="381"/>
      <c r="V894" s="381"/>
      <c r="W894" s="381"/>
      <c r="X894" s="381"/>
      <c r="Y894" s="381"/>
      <c r="Z894" s="381"/>
      <c r="AA894" s="381"/>
      <c r="AB894" s="381"/>
    </row>
    <row r="895">
      <c r="A895" s="381"/>
      <c r="B895" s="381"/>
      <c r="C895" s="381"/>
      <c r="D895" s="381"/>
      <c r="E895" s="381"/>
      <c r="F895" s="381"/>
      <c r="G895" s="381"/>
      <c r="H895" s="381"/>
      <c r="I895" s="381"/>
      <c r="J895" s="381"/>
      <c r="K895" s="381"/>
      <c r="L895" s="381"/>
      <c r="M895" s="381"/>
      <c r="N895" s="381"/>
      <c r="O895" s="381"/>
      <c r="P895" s="381"/>
      <c r="Q895" s="381"/>
      <c r="R895" s="381"/>
      <c r="S895" s="381"/>
      <c r="T895" s="381"/>
      <c r="U895" s="381"/>
      <c r="V895" s="381"/>
      <c r="W895" s="381"/>
      <c r="X895" s="381"/>
      <c r="Y895" s="381"/>
      <c r="Z895" s="381"/>
      <c r="AA895" s="381"/>
      <c r="AB895" s="381"/>
    </row>
    <row r="896">
      <c r="A896" s="381"/>
      <c r="B896" s="381"/>
      <c r="C896" s="381"/>
      <c r="D896" s="381"/>
      <c r="E896" s="381"/>
      <c r="F896" s="381"/>
      <c r="G896" s="381"/>
      <c r="H896" s="381"/>
      <c r="I896" s="381"/>
      <c r="J896" s="381"/>
      <c r="K896" s="381"/>
      <c r="L896" s="381"/>
      <c r="M896" s="381"/>
      <c r="N896" s="381"/>
      <c r="O896" s="381"/>
      <c r="P896" s="381"/>
      <c r="Q896" s="381"/>
      <c r="R896" s="381"/>
      <c r="S896" s="381"/>
      <c r="T896" s="381"/>
      <c r="U896" s="381"/>
      <c r="V896" s="381"/>
      <c r="W896" s="381"/>
      <c r="X896" s="381"/>
      <c r="Y896" s="381"/>
      <c r="Z896" s="381"/>
      <c r="AA896" s="381"/>
      <c r="AB896" s="381"/>
    </row>
    <row r="897">
      <c r="A897" s="381"/>
      <c r="B897" s="381"/>
      <c r="C897" s="381"/>
      <c r="D897" s="381"/>
      <c r="E897" s="381"/>
      <c r="F897" s="381"/>
      <c r="G897" s="381"/>
      <c r="H897" s="381"/>
      <c r="I897" s="381"/>
      <c r="J897" s="381"/>
      <c r="K897" s="381"/>
      <c r="L897" s="381"/>
      <c r="M897" s="381"/>
      <c r="N897" s="381"/>
      <c r="O897" s="381"/>
      <c r="P897" s="381"/>
      <c r="Q897" s="381"/>
      <c r="R897" s="381"/>
      <c r="S897" s="381"/>
      <c r="T897" s="381"/>
      <c r="U897" s="381"/>
      <c r="V897" s="381"/>
      <c r="W897" s="381"/>
      <c r="X897" s="381"/>
      <c r="Y897" s="381"/>
      <c r="Z897" s="381"/>
      <c r="AA897" s="381"/>
      <c r="AB897" s="381"/>
    </row>
    <row r="898">
      <c r="A898" s="381"/>
      <c r="B898" s="381"/>
      <c r="C898" s="381"/>
      <c r="D898" s="381"/>
      <c r="E898" s="381"/>
      <c r="F898" s="381"/>
      <c r="G898" s="381"/>
      <c r="H898" s="381"/>
      <c r="I898" s="381"/>
      <c r="J898" s="381"/>
      <c r="K898" s="381"/>
      <c r="L898" s="381"/>
      <c r="M898" s="381"/>
      <c r="N898" s="381"/>
      <c r="O898" s="381"/>
      <c r="P898" s="381"/>
      <c r="Q898" s="381"/>
      <c r="R898" s="381"/>
      <c r="S898" s="381"/>
      <c r="T898" s="381"/>
      <c r="U898" s="381"/>
      <c r="V898" s="381"/>
      <c r="W898" s="381"/>
      <c r="X898" s="381"/>
      <c r="Y898" s="381"/>
      <c r="Z898" s="381"/>
      <c r="AA898" s="381"/>
      <c r="AB898" s="381"/>
    </row>
    <row r="899">
      <c r="A899" s="381"/>
      <c r="B899" s="381"/>
      <c r="C899" s="381"/>
      <c r="D899" s="381"/>
      <c r="E899" s="381"/>
      <c r="F899" s="381"/>
      <c r="G899" s="381"/>
      <c r="H899" s="381"/>
      <c r="I899" s="381"/>
      <c r="J899" s="381"/>
      <c r="K899" s="381"/>
      <c r="L899" s="381"/>
      <c r="M899" s="381"/>
      <c r="N899" s="381"/>
      <c r="O899" s="381"/>
      <c r="P899" s="381"/>
      <c r="Q899" s="381"/>
      <c r="R899" s="381"/>
      <c r="S899" s="381"/>
      <c r="T899" s="381"/>
      <c r="U899" s="381"/>
      <c r="V899" s="381"/>
      <c r="W899" s="381"/>
      <c r="X899" s="381"/>
      <c r="Y899" s="381"/>
      <c r="Z899" s="381"/>
      <c r="AA899" s="381"/>
      <c r="AB899" s="381"/>
    </row>
    <row r="900">
      <c r="A900" s="381"/>
      <c r="B900" s="381"/>
      <c r="C900" s="381"/>
      <c r="D900" s="381"/>
      <c r="E900" s="381"/>
      <c r="F900" s="381"/>
      <c r="G900" s="381"/>
      <c r="H900" s="381"/>
      <c r="I900" s="381"/>
      <c r="J900" s="381"/>
      <c r="K900" s="381"/>
      <c r="L900" s="381"/>
      <c r="M900" s="381"/>
      <c r="N900" s="381"/>
      <c r="O900" s="381"/>
      <c r="P900" s="381"/>
      <c r="Q900" s="381"/>
      <c r="R900" s="381"/>
      <c r="S900" s="381"/>
      <c r="T900" s="381"/>
      <c r="U900" s="381"/>
      <c r="V900" s="381"/>
      <c r="W900" s="381"/>
      <c r="X900" s="381"/>
      <c r="Y900" s="381"/>
      <c r="Z900" s="381"/>
      <c r="AA900" s="381"/>
      <c r="AB900" s="381"/>
    </row>
    <row r="901">
      <c r="A901" s="381"/>
      <c r="B901" s="381"/>
      <c r="C901" s="381"/>
      <c r="D901" s="381"/>
      <c r="E901" s="381"/>
      <c r="F901" s="381"/>
      <c r="G901" s="381"/>
      <c r="H901" s="381"/>
      <c r="I901" s="381"/>
      <c r="J901" s="381"/>
      <c r="K901" s="381"/>
      <c r="L901" s="381"/>
      <c r="M901" s="381"/>
      <c r="N901" s="381"/>
      <c r="O901" s="381"/>
      <c r="P901" s="381"/>
      <c r="Q901" s="381"/>
      <c r="R901" s="381"/>
      <c r="S901" s="381"/>
      <c r="T901" s="381"/>
      <c r="U901" s="381"/>
      <c r="V901" s="381"/>
      <c r="W901" s="381"/>
      <c r="X901" s="381"/>
      <c r="Y901" s="381"/>
      <c r="Z901" s="381"/>
      <c r="AA901" s="381"/>
      <c r="AB901" s="381"/>
    </row>
    <row r="902">
      <c r="A902" s="381"/>
      <c r="B902" s="381"/>
      <c r="C902" s="381"/>
      <c r="D902" s="381"/>
      <c r="E902" s="381"/>
      <c r="F902" s="381"/>
      <c r="G902" s="381"/>
      <c r="H902" s="381"/>
      <c r="I902" s="381"/>
      <c r="J902" s="381"/>
      <c r="K902" s="381"/>
      <c r="L902" s="381"/>
      <c r="M902" s="381"/>
      <c r="N902" s="381"/>
      <c r="O902" s="381"/>
      <c r="P902" s="381"/>
      <c r="Q902" s="381"/>
      <c r="R902" s="381"/>
      <c r="S902" s="381"/>
      <c r="T902" s="381"/>
      <c r="U902" s="381"/>
      <c r="V902" s="381"/>
      <c r="W902" s="381"/>
      <c r="X902" s="381"/>
      <c r="Y902" s="381"/>
      <c r="Z902" s="381"/>
      <c r="AA902" s="381"/>
      <c r="AB902" s="381"/>
    </row>
    <row r="903">
      <c r="A903" s="381"/>
      <c r="B903" s="381"/>
      <c r="C903" s="381"/>
      <c r="D903" s="381"/>
      <c r="E903" s="381"/>
      <c r="F903" s="381"/>
      <c r="G903" s="381"/>
      <c r="H903" s="381"/>
      <c r="I903" s="381"/>
      <c r="J903" s="381"/>
      <c r="K903" s="381"/>
      <c r="L903" s="381"/>
      <c r="M903" s="381"/>
      <c r="N903" s="381"/>
      <c r="O903" s="381"/>
      <c r="P903" s="381"/>
      <c r="Q903" s="381"/>
      <c r="R903" s="381"/>
      <c r="S903" s="381"/>
      <c r="T903" s="381"/>
      <c r="U903" s="381"/>
      <c r="V903" s="381"/>
      <c r="W903" s="381"/>
      <c r="X903" s="381"/>
      <c r="Y903" s="381"/>
      <c r="Z903" s="381"/>
      <c r="AA903" s="381"/>
      <c r="AB903" s="381"/>
    </row>
    <row r="904">
      <c r="A904" s="381"/>
      <c r="B904" s="381"/>
      <c r="C904" s="381"/>
      <c r="D904" s="381"/>
      <c r="E904" s="381"/>
      <c r="F904" s="381"/>
      <c r="G904" s="381"/>
      <c r="H904" s="381"/>
      <c r="I904" s="381"/>
      <c r="J904" s="381"/>
      <c r="K904" s="381"/>
      <c r="L904" s="381"/>
      <c r="M904" s="381"/>
      <c r="N904" s="381"/>
      <c r="O904" s="381"/>
      <c r="P904" s="381"/>
      <c r="Q904" s="381"/>
      <c r="R904" s="381"/>
      <c r="S904" s="381"/>
      <c r="T904" s="381"/>
      <c r="U904" s="381"/>
      <c r="V904" s="381"/>
      <c r="W904" s="381"/>
      <c r="X904" s="381"/>
      <c r="Y904" s="381"/>
      <c r="Z904" s="381"/>
      <c r="AA904" s="381"/>
      <c r="AB904" s="381"/>
    </row>
    <row r="905">
      <c r="A905" s="381"/>
      <c r="B905" s="381"/>
      <c r="C905" s="381"/>
      <c r="D905" s="381"/>
      <c r="E905" s="381"/>
      <c r="F905" s="381"/>
      <c r="G905" s="381"/>
      <c r="H905" s="381"/>
      <c r="I905" s="381"/>
      <c r="J905" s="381"/>
      <c r="K905" s="381"/>
      <c r="L905" s="381"/>
      <c r="M905" s="381"/>
      <c r="N905" s="381"/>
      <c r="O905" s="381"/>
      <c r="P905" s="381"/>
      <c r="Q905" s="381"/>
      <c r="R905" s="381"/>
      <c r="S905" s="381"/>
      <c r="T905" s="381"/>
      <c r="U905" s="381"/>
      <c r="V905" s="381"/>
      <c r="W905" s="381"/>
      <c r="X905" s="381"/>
      <c r="Y905" s="381"/>
      <c r="Z905" s="381"/>
      <c r="AA905" s="381"/>
      <c r="AB905" s="381"/>
    </row>
    <row r="906">
      <c r="A906" s="381"/>
      <c r="B906" s="381"/>
      <c r="C906" s="381"/>
      <c r="D906" s="381"/>
      <c r="E906" s="381"/>
      <c r="F906" s="381"/>
      <c r="G906" s="381"/>
      <c r="H906" s="381"/>
      <c r="I906" s="381"/>
      <c r="J906" s="381"/>
      <c r="K906" s="381"/>
      <c r="L906" s="381"/>
      <c r="M906" s="381"/>
      <c r="N906" s="381"/>
      <c r="O906" s="381"/>
      <c r="P906" s="381"/>
      <c r="Q906" s="381"/>
      <c r="R906" s="381"/>
      <c r="S906" s="381"/>
      <c r="T906" s="381"/>
      <c r="U906" s="381"/>
      <c r="V906" s="381"/>
      <c r="W906" s="381"/>
      <c r="X906" s="381"/>
      <c r="Y906" s="381"/>
      <c r="Z906" s="381"/>
      <c r="AA906" s="381"/>
      <c r="AB906" s="381"/>
    </row>
    <row r="907">
      <c r="A907" s="381"/>
      <c r="B907" s="381"/>
      <c r="C907" s="381"/>
      <c r="D907" s="381"/>
      <c r="E907" s="381"/>
      <c r="F907" s="381"/>
      <c r="G907" s="381"/>
      <c r="H907" s="381"/>
      <c r="I907" s="381"/>
      <c r="J907" s="381"/>
      <c r="K907" s="381"/>
      <c r="L907" s="381"/>
      <c r="M907" s="381"/>
      <c r="N907" s="381"/>
      <c r="O907" s="381"/>
      <c r="P907" s="381"/>
      <c r="Q907" s="381"/>
      <c r="R907" s="381"/>
      <c r="S907" s="381"/>
      <c r="T907" s="381"/>
      <c r="U907" s="381"/>
      <c r="V907" s="381"/>
      <c r="W907" s="381"/>
      <c r="X907" s="381"/>
      <c r="Y907" s="381"/>
      <c r="Z907" s="381"/>
      <c r="AA907" s="381"/>
      <c r="AB907" s="381"/>
    </row>
    <row r="908">
      <c r="A908" s="381"/>
      <c r="B908" s="381"/>
      <c r="C908" s="381"/>
      <c r="D908" s="381"/>
      <c r="E908" s="381"/>
      <c r="F908" s="381"/>
      <c r="G908" s="381"/>
      <c r="H908" s="381"/>
      <c r="I908" s="381"/>
      <c r="J908" s="381"/>
      <c r="K908" s="381"/>
      <c r="L908" s="381"/>
      <c r="M908" s="381"/>
      <c r="N908" s="381"/>
      <c r="O908" s="381"/>
      <c r="P908" s="381"/>
      <c r="Q908" s="381"/>
      <c r="R908" s="381"/>
      <c r="S908" s="381"/>
      <c r="T908" s="381"/>
      <c r="U908" s="381"/>
      <c r="V908" s="381"/>
      <c r="W908" s="381"/>
      <c r="X908" s="381"/>
      <c r="Y908" s="381"/>
      <c r="Z908" s="381"/>
      <c r="AA908" s="381"/>
      <c r="AB908" s="381"/>
    </row>
    <row r="909">
      <c r="A909" s="381"/>
      <c r="B909" s="381"/>
      <c r="C909" s="381"/>
      <c r="D909" s="381"/>
      <c r="E909" s="381"/>
      <c r="F909" s="381"/>
      <c r="G909" s="381"/>
      <c r="H909" s="381"/>
      <c r="I909" s="381"/>
      <c r="J909" s="381"/>
      <c r="K909" s="381"/>
      <c r="L909" s="381"/>
      <c r="M909" s="381"/>
      <c r="N909" s="381"/>
      <c r="O909" s="381"/>
      <c r="P909" s="381"/>
      <c r="Q909" s="381"/>
      <c r="R909" s="381"/>
      <c r="S909" s="381"/>
      <c r="T909" s="381"/>
      <c r="U909" s="381"/>
      <c r="V909" s="381"/>
      <c r="W909" s="381"/>
      <c r="X909" s="381"/>
      <c r="Y909" s="381"/>
      <c r="Z909" s="381"/>
      <c r="AA909" s="381"/>
      <c r="AB909" s="381"/>
    </row>
    <row r="910">
      <c r="A910" s="381"/>
      <c r="B910" s="381"/>
      <c r="C910" s="381"/>
      <c r="D910" s="381"/>
      <c r="E910" s="381"/>
      <c r="F910" s="381"/>
      <c r="G910" s="381"/>
      <c r="H910" s="381"/>
      <c r="I910" s="381"/>
      <c r="J910" s="381"/>
      <c r="K910" s="381"/>
      <c r="L910" s="381"/>
      <c r="M910" s="381"/>
      <c r="N910" s="381"/>
      <c r="O910" s="381"/>
      <c r="P910" s="381"/>
      <c r="Q910" s="381"/>
      <c r="R910" s="381"/>
      <c r="S910" s="381"/>
      <c r="T910" s="381"/>
      <c r="U910" s="381"/>
      <c r="V910" s="381"/>
      <c r="W910" s="381"/>
      <c r="X910" s="381"/>
      <c r="Y910" s="381"/>
      <c r="Z910" s="381"/>
      <c r="AA910" s="381"/>
      <c r="AB910" s="381"/>
    </row>
    <row r="911">
      <c r="A911" s="381"/>
      <c r="B911" s="381"/>
      <c r="C911" s="381"/>
      <c r="D911" s="381"/>
      <c r="E911" s="381"/>
      <c r="F911" s="381"/>
      <c r="G911" s="381"/>
      <c r="H911" s="381"/>
      <c r="I911" s="381"/>
      <c r="J911" s="381"/>
      <c r="K911" s="381"/>
      <c r="L911" s="381"/>
      <c r="M911" s="381"/>
      <c r="N911" s="381"/>
      <c r="O911" s="381"/>
      <c r="P911" s="381"/>
      <c r="Q911" s="381"/>
      <c r="R911" s="381"/>
      <c r="S911" s="381"/>
      <c r="T911" s="381"/>
      <c r="U911" s="381"/>
      <c r="V911" s="381"/>
      <c r="W911" s="381"/>
      <c r="X911" s="381"/>
      <c r="Y911" s="381"/>
      <c r="Z911" s="381"/>
      <c r="AA911" s="381"/>
      <c r="AB911" s="381"/>
    </row>
    <row r="912">
      <c r="A912" s="381"/>
      <c r="B912" s="381"/>
      <c r="C912" s="381"/>
      <c r="D912" s="381"/>
      <c r="E912" s="381"/>
      <c r="F912" s="381"/>
      <c r="G912" s="381"/>
      <c r="H912" s="381"/>
      <c r="I912" s="381"/>
      <c r="J912" s="381"/>
      <c r="K912" s="381"/>
      <c r="L912" s="381"/>
      <c r="M912" s="381"/>
      <c r="N912" s="381"/>
      <c r="O912" s="381"/>
      <c r="P912" s="381"/>
      <c r="Q912" s="381"/>
      <c r="R912" s="381"/>
      <c r="S912" s="381"/>
      <c r="T912" s="381"/>
      <c r="U912" s="381"/>
      <c r="V912" s="381"/>
      <c r="W912" s="381"/>
      <c r="X912" s="381"/>
      <c r="Y912" s="381"/>
      <c r="Z912" s="381"/>
      <c r="AA912" s="381"/>
      <c r="AB912" s="381"/>
    </row>
    <row r="913">
      <c r="A913" s="381"/>
      <c r="B913" s="381"/>
      <c r="C913" s="381"/>
      <c r="D913" s="381"/>
      <c r="E913" s="381"/>
      <c r="F913" s="381"/>
      <c r="G913" s="381"/>
      <c r="H913" s="381"/>
      <c r="I913" s="381"/>
      <c r="J913" s="381"/>
      <c r="K913" s="381"/>
      <c r="L913" s="381"/>
      <c r="M913" s="381"/>
      <c r="N913" s="381"/>
      <c r="O913" s="381"/>
      <c r="P913" s="381"/>
      <c r="Q913" s="381"/>
      <c r="R913" s="381"/>
      <c r="S913" s="381"/>
      <c r="T913" s="381"/>
      <c r="U913" s="381"/>
      <c r="V913" s="381"/>
      <c r="W913" s="381"/>
      <c r="X913" s="381"/>
      <c r="Y913" s="381"/>
      <c r="Z913" s="381"/>
      <c r="AA913" s="381"/>
      <c r="AB913" s="381"/>
    </row>
    <row r="914">
      <c r="A914" s="381"/>
      <c r="B914" s="381"/>
      <c r="C914" s="381"/>
      <c r="D914" s="381"/>
      <c r="E914" s="381"/>
      <c r="F914" s="381"/>
      <c r="G914" s="381"/>
      <c r="H914" s="381"/>
      <c r="I914" s="381"/>
      <c r="J914" s="381"/>
      <c r="K914" s="381"/>
      <c r="L914" s="381"/>
      <c r="M914" s="381"/>
      <c r="N914" s="381"/>
      <c r="O914" s="381"/>
      <c r="P914" s="381"/>
      <c r="Q914" s="381"/>
      <c r="R914" s="381"/>
      <c r="S914" s="381"/>
      <c r="T914" s="381"/>
      <c r="U914" s="381"/>
      <c r="V914" s="381"/>
      <c r="W914" s="381"/>
      <c r="X914" s="381"/>
      <c r="Y914" s="381"/>
      <c r="Z914" s="381"/>
      <c r="AA914" s="381"/>
      <c r="AB914" s="381"/>
    </row>
    <row r="915">
      <c r="A915" s="381"/>
      <c r="B915" s="381"/>
      <c r="C915" s="381"/>
      <c r="D915" s="381"/>
      <c r="E915" s="381"/>
      <c r="F915" s="381"/>
      <c r="G915" s="381"/>
      <c r="H915" s="381"/>
      <c r="I915" s="381"/>
      <c r="J915" s="381"/>
      <c r="K915" s="381"/>
      <c r="L915" s="381"/>
      <c r="M915" s="381"/>
      <c r="N915" s="381"/>
      <c r="O915" s="381"/>
      <c r="P915" s="381"/>
      <c r="Q915" s="381"/>
      <c r="R915" s="381"/>
      <c r="S915" s="381"/>
      <c r="T915" s="381"/>
      <c r="U915" s="381"/>
      <c r="V915" s="381"/>
      <c r="W915" s="381"/>
      <c r="X915" s="381"/>
      <c r="Y915" s="381"/>
      <c r="Z915" s="381"/>
      <c r="AA915" s="381"/>
      <c r="AB915" s="381"/>
    </row>
    <row r="916">
      <c r="A916" s="381"/>
      <c r="B916" s="381"/>
      <c r="C916" s="381"/>
      <c r="D916" s="381"/>
      <c r="E916" s="381"/>
      <c r="F916" s="381"/>
      <c r="G916" s="381"/>
      <c r="H916" s="381"/>
      <c r="I916" s="381"/>
      <c r="J916" s="381"/>
      <c r="K916" s="381"/>
      <c r="L916" s="381"/>
      <c r="M916" s="381"/>
      <c r="N916" s="381"/>
      <c r="O916" s="381"/>
      <c r="P916" s="381"/>
      <c r="Q916" s="381"/>
      <c r="R916" s="381"/>
      <c r="S916" s="381"/>
      <c r="T916" s="381"/>
      <c r="U916" s="381"/>
      <c r="V916" s="381"/>
      <c r="W916" s="381"/>
      <c r="X916" s="381"/>
      <c r="Y916" s="381"/>
      <c r="Z916" s="381"/>
      <c r="AA916" s="381"/>
      <c r="AB916" s="381"/>
    </row>
    <row r="917">
      <c r="A917" s="381"/>
      <c r="B917" s="381"/>
      <c r="C917" s="381"/>
      <c r="D917" s="381"/>
      <c r="E917" s="381"/>
      <c r="F917" s="381"/>
      <c r="G917" s="381"/>
      <c r="H917" s="381"/>
      <c r="I917" s="381"/>
      <c r="J917" s="381"/>
      <c r="K917" s="381"/>
      <c r="L917" s="381"/>
      <c r="M917" s="381"/>
      <c r="N917" s="381"/>
      <c r="O917" s="381"/>
      <c r="P917" s="381"/>
      <c r="Q917" s="381"/>
      <c r="R917" s="381"/>
      <c r="S917" s="381"/>
      <c r="T917" s="381"/>
      <c r="U917" s="381"/>
      <c r="V917" s="381"/>
      <c r="W917" s="381"/>
      <c r="X917" s="381"/>
      <c r="Y917" s="381"/>
      <c r="Z917" s="381"/>
      <c r="AA917" s="381"/>
      <c r="AB917" s="381"/>
    </row>
    <row r="918">
      <c r="A918" s="381"/>
      <c r="B918" s="381"/>
      <c r="C918" s="381"/>
      <c r="D918" s="381"/>
      <c r="E918" s="381"/>
      <c r="F918" s="381"/>
      <c r="G918" s="381"/>
      <c r="H918" s="381"/>
      <c r="I918" s="381"/>
      <c r="J918" s="381"/>
      <c r="K918" s="381"/>
      <c r="L918" s="381"/>
      <c r="M918" s="381"/>
      <c r="N918" s="381"/>
      <c r="O918" s="381"/>
      <c r="P918" s="381"/>
      <c r="Q918" s="381"/>
      <c r="R918" s="381"/>
      <c r="S918" s="381"/>
      <c r="T918" s="381"/>
      <c r="U918" s="381"/>
      <c r="V918" s="381"/>
      <c r="W918" s="381"/>
      <c r="X918" s="381"/>
      <c r="Y918" s="381"/>
      <c r="Z918" s="381"/>
      <c r="AA918" s="381"/>
      <c r="AB918" s="381"/>
    </row>
    <row r="919">
      <c r="A919" s="381"/>
      <c r="B919" s="381"/>
      <c r="C919" s="381"/>
      <c r="D919" s="381"/>
      <c r="E919" s="381"/>
      <c r="F919" s="381"/>
      <c r="G919" s="381"/>
      <c r="H919" s="381"/>
      <c r="I919" s="381"/>
      <c r="J919" s="381"/>
      <c r="K919" s="381"/>
      <c r="L919" s="381"/>
      <c r="M919" s="381"/>
      <c r="N919" s="381"/>
      <c r="O919" s="381"/>
      <c r="P919" s="381"/>
      <c r="Q919" s="381"/>
      <c r="R919" s="381"/>
      <c r="S919" s="381"/>
      <c r="T919" s="381"/>
      <c r="U919" s="381"/>
      <c r="V919" s="381"/>
      <c r="W919" s="381"/>
      <c r="X919" s="381"/>
      <c r="Y919" s="381"/>
      <c r="Z919" s="381"/>
      <c r="AA919" s="381"/>
      <c r="AB919" s="381"/>
    </row>
    <row r="920">
      <c r="A920" s="381"/>
      <c r="B920" s="381"/>
      <c r="C920" s="381"/>
      <c r="D920" s="381"/>
      <c r="E920" s="381"/>
      <c r="F920" s="381"/>
      <c r="G920" s="381"/>
      <c r="H920" s="381"/>
      <c r="I920" s="381"/>
      <c r="J920" s="381"/>
      <c r="K920" s="381"/>
      <c r="L920" s="381"/>
      <c r="M920" s="381"/>
      <c r="N920" s="381"/>
      <c r="O920" s="381"/>
      <c r="P920" s="381"/>
      <c r="Q920" s="381"/>
      <c r="R920" s="381"/>
      <c r="S920" s="381"/>
      <c r="T920" s="381"/>
      <c r="U920" s="381"/>
      <c r="V920" s="381"/>
      <c r="W920" s="381"/>
      <c r="X920" s="381"/>
      <c r="Y920" s="381"/>
      <c r="Z920" s="381"/>
      <c r="AA920" s="381"/>
      <c r="AB920" s="381"/>
    </row>
    <row r="921">
      <c r="A921" s="381"/>
      <c r="B921" s="381"/>
      <c r="C921" s="381"/>
      <c r="D921" s="381"/>
      <c r="E921" s="381"/>
      <c r="F921" s="381"/>
      <c r="G921" s="381"/>
      <c r="H921" s="381"/>
      <c r="I921" s="381"/>
      <c r="J921" s="381"/>
      <c r="K921" s="381"/>
      <c r="L921" s="381"/>
      <c r="M921" s="381"/>
      <c r="N921" s="381"/>
      <c r="O921" s="381"/>
      <c r="P921" s="381"/>
      <c r="Q921" s="381"/>
      <c r="R921" s="381"/>
      <c r="S921" s="381"/>
      <c r="T921" s="381"/>
      <c r="U921" s="381"/>
      <c r="V921" s="381"/>
      <c r="W921" s="381"/>
      <c r="X921" s="381"/>
      <c r="Y921" s="381"/>
      <c r="Z921" s="381"/>
      <c r="AA921" s="381"/>
      <c r="AB921" s="381"/>
    </row>
    <row r="922">
      <c r="A922" s="381"/>
      <c r="B922" s="381"/>
      <c r="C922" s="381"/>
      <c r="D922" s="381"/>
      <c r="E922" s="381"/>
      <c r="F922" s="381"/>
      <c r="G922" s="381"/>
      <c r="H922" s="381"/>
      <c r="I922" s="381"/>
      <c r="J922" s="381"/>
      <c r="K922" s="381"/>
      <c r="L922" s="381"/>
      <c r="M922" s="381"/>
      <c r="N922" s="381"/>
      <c r="O922" s="381"/>
      <c r="P922" s="381"/>
      <c r="Q922" s="381"/>
      <c r="R922" s="381"/>
      <c r="S922" s="381"/>
      <c r="T922" s="381"/>
      <c r="U922" s="381"/>
      <c r="V922" s="381"/>
      <c r="W922" s="381"/>
      <c r="X922" s="381"/>
      <c r="Y922" s="381"/>
      <c r="Z922" s="381"/>
      <c r="AA922" s="381"/>
      <c r="AB922" s="381"/>
    </row>
    <row r="923">
      <c r="A923" s="381"/>
      <c r="B923" s="381"/>
      <c r="C923" s="381"/>
      <c r="D923" s="381"/>
      <c r="E923" s="381"/>
      <c r="F923" s="381"/>
      <c r="G923" s="381"/>
      <c r="H923" s="381"/>
      <c r="I923" s="381"/>
      <c r="J923" s="381"/>
      <c r="K923" s="381"/>
      <c r="L923" s="381"/>
      <c r="M923" s="381"/>
      <c r="N923" s="381"/>
      <c r="O923" s="381"/>
      <c r="P923" s="381"/>
      <c r="Q923" s="381"/>
      <c r="R923" s="381"/>
      <c r="S923" s="381"/>
      <c r="T923" s="381"/>
      <c r="U923" s="381"/>
      <c r="V923" s="381"/>
      <c r="W923" s="381"/>
      <c r="X923" s="381"/>
      <c r="Y923" s="381"/>
      <c r="Z923" s="381"/>
      <c r="AA923" s="381"/>
      <c r="AB923" s="381"/>
    </row>
    <row r="924">
      <c r="A924" s="381"/>
      <c r="B924" s="381"/>
      <c r="C924" s="381"/>
      <c r="D924" s="381"/>
      <c r="E924" s="381"/>
      <c r="F924" s="381"/>
      <c r="G924" s="381"/>
      <c r="H924" s="381"/>
      <c r="I924" s="381"/>
      <c r="J924" s="381"/>
      <c r="K924" s="381"/>
      <c r="L924" s="381"/>
      <c r="M924" s="381"/>
      <c r="N924" s="381"/>
      <c r="O924" s="381"/>
      <c r="P924" s="381"/>
      <c r="Q924" s="381"/>
      <c r="R924" s="381"/>
      <c r="S924" s="381"/>
      <c r="T924" s="381"/>
      <c r="U924" s="381"/>
      <c r="V924" s="381"/>
      <c r="W924" s="381"/>
      <c r="X924" s="381"/>
      <c r="Y924" s="381"/>
      <c r="Z924" s="381"/>
      <c r="AA924" s="381"/>
      <c r="AB924" s="381"/>
    </row>
    <row r="925">
      <c r="A925" s="381"/>
      <c r="B925" s="381"/>
      <c r="C925" s="381"/>
      <c r="D925" s="381"/>
      <c r="E925" s="381"/>
      <c r="F925" s="381"/>
      <c r="G925" s="381"/>
      <c r="H925" s="381"/>
      <c r="I925" s="381"/>
      <c r="J925" s="381"/>
      <c r="K925" s="381"/>
      <c r="L925" s="381"/>
      <c r="M925" s="381"/>
      <c r="N925" s="381"/>
      <c r="O925" s="381"/>
      <c r="P925" s="381"/>
      <c r="Q925" s="381"/>
      <c r="R925" s="381"/>
      <c r="S925" s="381"/>
      <c r="T925" s="381"/>
      <c r="U925" s="381"/>
      <c r="V925" s="381"/>
      <c r="W925" s="381"/>
      <c r="X925" s="381"/>
      <c r="Y925" s="381"/>
      <c r="Z925" s="381"/>
      <c r="AA925" s="381"/>
      <c r="AB925" s="381"/>
    </row>
    <row r="926">
      <c r="A926" s="381"/>
      <c r="B926" s="381"/>
      <c r="C926" s="381"/>
      <c r="D926" s="381"/>
      <c r="E926" s="381"/>
      <c r="F926" s="381"/>
      <c r="G926" s="381"/>
      <c r="H926" s="381"/>
      <c r="I926" s="381"/>
      <c r="J926" s="381"/>
      <c r="K926" s="381"/>
      <c r="L926" s="381"/>
      <c r="M926" s="381"/>
      <c r="N926" s="381"/>
      <c r="O926" s="381"/>
      <c r="P926" s="381"/>
      <c r="Q926" s="381"/>
      <c r="R926" s="381"/>
      <c r="S926" s="381"/>
      <c r="T926" s="381"/>
      <c r="U926" s="381"/>
      <c r="V926" s="381"/>
      <c r="W926" s="381"/>
      <c r="X926" s="381"/>
      <c r="Y926" s="381"/>
      <c r="Z926" s="381"/>
      <c r="AA926" s="381"/>
      <c r="AB926" s="381"/>
    </row>
    <row r="927">
      <c r="A927" s="381"/>
      <c r="B927" s="381"/>
      <c r="C927" s="381"/>
      <c r="D927" s="381"/>
      <c r="E927" s="381"/>
      <c r="F927" s="381"/>
      <c r="G927" s="381"/>
      <c r="H927" s="381"/>
      <c r="I927" s="381"/>
      <c r="J927" s="381"/>
      <c r="K927" s="381"/>
      <c r="L927" s="381"/>
      <c r="M927" s="381"/>
      <c r="N927" s="381"/>
      <c r="O927" s="381"/>
      <c r="P927" s="381"/>
      <c r="Q927" s="381"/>
      <c r="R927" s="381"/>
      <c r="S927" s="381"/>
      <c r="T927" s="381"/>
      <c r="U927" s="381"/>
      <c r="V927" s="381"/>
      <c r="W927" s="381"/>
      <c r="X927" s="381"/>
      <c r="Y927" s="381"/>
      <c r="Z927" s="381"/>
      <c r="AA927" s="381"/>
      <c r="AB927" s="381"/>
    </row>
    <row r="928">
      <c r="A928" s="381"/>
      <c r="B928" s="381"/>
      <c r="C928" s="381"/>
      <c r="D928" s="381"/>
      <c r="E928" s="381"/>
      <c r="F928" s="381"/>
      <c r="G928" s="381"/>
      <c r="H928" s="381"/>
      <c r="I928" s="381"/>
      <c r="J928" s="381"/>
      <c r="K928" s="381"/>
      <c r="L928" s="381"/>
      <c r="M928" s="381"/>
      <c r="N928" s="381"/>
      <c r="O928" s="381"/>
      <c r="P928" s="381"/>
      <c r="Q928" s="381"/>
      <c r="R928" s="381"/>
      <c r="S928" s="381"/>
      <c r="T928" s="381"/>
      <c r="U928" s="381"/>
      <c r="V928" s="381"/>
      <c r="W928" s="381"/>
      <c r="X928" s="381"/>
      <c r="Y928" s="381"/>
      <c r="Z928" s="381"/>
      <c r="AA928" s="381"/>
      <c r="AB928" s="381"/>
    </row>
    <row r="929">
      <c r="A929" s="381"/>
      <c r="B929" s="381"/>
      <c r="C929" s="381"/>
      <c r="D929" s="381"/>
      <c r="E929" s="381"/>
      <c r="F929" s="381"/>
      <c r="G929" s="381"/>
      <c r="H929" s="381"/>
      <c r="I929" s="381"/>
      <c r="J929" s="381"/>
      <c r="K929" s="381"/>
      <c r="L929" s="381"/>
      <c r="M929" s="381"/>
      <c r="N929" s="381"/>
      <c r="O929" s="381"/>
      <c r="P929" s="381"/>
      <c r="Q929" s="381"/>
      <c r="R929" s="381"/>
      <c r="S929" s="381"/>
      <c r="T929" s="381"/>
      <c r="U929" s="381"/>
      <c r="V929" s="381"/>
      <c r="W929" s="381"/>
      <c r="X929" s="381"/>
      <c r="Y929" s="381"/>
      <c r="Z929" s="381"/>
      <c r="AA929" s="381"/>
      <c r="AB929" s="381"/>
    </row>
    <row r="930">
      <c r="A930" s="381"/>
      <c r="B930" s="381"/>
      <c r="C930" s="381"/>
      <c r="D930" s="381"/>
      <c r="E930" s="381"/>
      <c r="F930" s="381"/>
      <c r="G930" s="381"/>
      <c r="H930" s="381"/>
      <c r="I930" s="381"/>
      <c r="J930" s="381"/>
      <c r="K930" s="381"/>
      <c r="L930" s="381"/>
      <c r="M930" s="381"/>
      <c r="N930" s="381"/>
      <c r="O930" s="381"/>
      <c r="P930" s="381"/>
      <c r="Q930" s="381"/>
      <c r="R930" s="381"/>
      <c r="S930" s="381"/>
      <c r="T930" s="381"/>
      <c r="U930" s="381"/>
      <c r="V930" s="381"/>
      <c r="W930" s="381"/>
      <c r="X930" s="381"/>
      <c r="Y930" s="381"/>
      <c r="Z930" s="381"/>
      <c r="AA930" s="381"/>
      <c r="AB930" s="381"/>
    </row>
    <row r="931">
      <c r="A931" s="381"/>
      <c r="B931" s="381"/>
      <c r="C931" s="381"/>
      <c r="D931" s="381"/>
      <c r="E931" s="381"/>
      <c r="F931" s="381"/>
      <c r="G931" s="381"/>
      <c r="H931" s="381"/>
      <c r="I931" s="381"/>
      <c r="J931" s="381"/>
      <c r="K931" s="381"/>
      <c r="L931" s="381"/>
      <c r="M931" s="381"/>
      <c r="N931" s="381"/>
      <c r="O931" s="381"/>
      <c r="P931" s="381"/>
      <c r="Q931" s="381"/>
      <c r="R931" s="381"/>
      <c r="S931" s="381"/>
      <c r="T931" s="381"/>
      <c r="U931" s="381"/>
      <c r="V931" s="381"/>
      <c r="W931" s="381"/>
      <c r="X931" s="381"/>
      <c r="Y931" s="381"/>
      <c r="Z931" s="381"/>
      <c r="AA931" s="381"/>
      <c r="AB931" s="381"/>
    </row>
    <row r="932">
      <c r="A932" s="381"/>
      <c r="B932" s="381"/>
      <c r="C932" s="381"/>
      <c r="D932" s="381"/>
      <c r="E932" s="381"/>
      <c r="F932" s="381"/>
      <c r="G932" s="381"/>
      <c r="H932" s="381"/>
      <c r="I932" s="381"/>
      <c r="J932" s="381"/>
      <c r="K932" s="381"/>
      <c r="L932" s="381"/>
      <c r="M932" s="381"/>
      <c r="N932" s="381"/>
      <c r="O932" s="381"/>
      <c r="P932" s="381"/>
      <c r="Q932" s="381"/>
      <c r="R932" s="381"/>
      <c r="S932" s="381"/>
      <c r="T932" s="381"/>
      <c r="U932" s="381"/>
      <c r="V932" s="381"/>
      <c r="W932" s="381"/>
      <c r="X932" s="381"/>
      <c r="Y932" s="381"/>
      <c r="Z932" s="381"/>
      <c r="AA932" s="381"/>
      <c r="AB932" s="381"/>
    </row>
    <row r="933">
      <c r="A933" s="381"/>
      <c r="B933" s="381"/>
      <c r="C933" s="381"/>
      <c r="D933" s="381"/>
      <c r="E933" s="381"/>
      <c r="F933" s="381"/>
      <c r="G933" s="381"/>
      <c r="H933" s="381"/>
      <c r="I933" s="381"/>
      <c r="J933" s="381"/>
      <c r="K933" s="381"/>
      <c r="L933" s="381"/>
      <c r="M933" s="381"/>
      <c r="N933" s="381"/>
      <c r="O933" s="381"/>
      <c r="P933" s="381"/>
      <c r="Q933" s="381"/>
      <c r="R933" s="381"/>
      <c r="S933" s="381"/>
      <c r="T933" s="381"/>
      <c r="U933" s="381"/>
      <c r="V933" s="381"/>
      <c r="W933" s="381"/>
      <c r="X933" s="381"/>
      <c r="Y933" s="381"/>
      <c r="Z933" s="381"/>
      <c r="AA933" s="381"/>
      <c r="AB933" s="381"/>
    </row>
    <row r="934">
      <c r="A934" s="381"/>
      <c r="B934" s="381"/>
      <c r="C934" s="381"/>
      <c r="D934" s="381"/>
      <c r="E934" s="381"/>
      <c r="F934" s="381"/>
      <c r="G934" s="381"/>
      <c r="H934" s="381"/>
      <c r="I934" s="381"/>
      <c r="J934" s="381"/>
      <c r="K934" s="381"/>
      <c r="L934" s="381"/>
      <c r="M934" s="381"/>
      <c r="N934" s="381"/>
      <c r="O934" s="381"/>
      <c r="P934" s="381"/>
      <c r="Q934" s="381"/>
      <c r="R934" s="381"/>
      <c r="S934" s="381"/>
      <c r="T934" s="381"/>
      <c r="U934" s="381"/>
      <c r="V934" s="381"/>
      <c r="W934" s="381"/>
      <c r="X934" s="381"/>
      <c r="Y934" s="381"/>
      <c r="Z934" s="381"/>
      <c r="AA934" s="381"/>
      <c r="AB934" s="381"/>
    </row>
    <row r="935">
      <c r="A935" s="381"/>
      <c r="B935" s="381"/>
      <c r="C935" s="381"/>
      <c r="D935" s="381"/>
      <c r="E935" s="381"/>
      <c r="F935" s="381"/>
      <c r="G935" s="381"/>
      <c r="H935" s="381"/>
      <c r="I935" s="381"/>
      <c r="J935" s="381"/>
      <c r="K935" s="381"/>
      <c r="L935" s="381"/>
      <c r="M935" s="381"/>
      <c r="N935" s="381"/>
      <c r="O935" s="381"/>
      <c r="P935" s="381"/>
      <c r="Q935" s="381"/>
      <c r="R935" s="381"/>
      <c r="S935" s="381"/>
      <c r="T935" s="381"/>
      <c r="U935" s="381"/>
      <c r="V935" s="381"/>
      <c r="W935" s="381"/>
      <c r="X935" s="381"/>
      <c r="Y935" s="381"/>
      <c r="Z935" s="381"/>
      <c r="AA935" s="381"/>
      <c r="AB935" s="381"/>
    </row>
    <row r="936">
      <c r="A936" s="381"/>
      <c r="B936" s="381"/>
      <c r="C936" s="381"/>
      <c r="D936" s="381"/>
      <c r="E936" s="381"/>
      <c r="F936" s="381"/>
      <c r="G936" s="381"/>
      <c r="H936" s="381"/>
      <c r="I936" s="381"/>
      <c r="J936" s="381"/>
      <c r="K936" s="381"/>
      <c r="L936" s="381"/>
      <c r="M936" s="381"/>
      <c r="N936" s="381"/>
      <c r="O936" s="381"/>
      <c r="P936" s="381"/>
      <c r="Q936" s="381"/>
      <c r="R936" s="381"/>
      <c r="S936" s="381"/>
      <c r="T936" s="381"/>
      <c r="U936" s="381"/>
      <c r="V936" s="381"/>
      <c r="W936" s="381"/>
      <c r="X936" s="381"/>
      <c r="Y936" s="381"/>
      <c r="Z936" s="381"/>
      <c r="AA936" s="381"/>
      <c r="AB936" s="381"/>
    </row>
    <row r="937">
      <c r="A937" s="381"/>
      <c r="B937" s="381"/>
      <c r="C937" s="381"/>
      <c r="D937" s="381"/>
      <c r="E937" s="381"/>
      <c r="F937" s="381"/>
      <c r="G937" s="381"/>
      <c r="H937" s="381"/>
      <c r="I937" s="381"/>
      <c r="J937" s="381"/>
      <c r="K937" s="381"/>
      <c r="L937" s="381"/>
      <c r="M937" s="381"/>
      <c r="N937" s="381"/>
      <c r="O937" s="381"/>
      <c r="P937" s="381"/>
      <c r="Q937" s="381"/>
      <c r="R937" s="381"/>
      <c r="S937" s="381"/>
      <c r="T937" s="381"/>
      <c r="U937" s="381"/>
      <c r="V937" s="381"/>
      <c r="W937" s="381"/>
      <c r="X937" s="381"/>
      <c r="Y937" s="381"/>
      <c r="Z937" s="381"/>
      <c r="AA937" s="381"/>
      <c r="AB937" s="381"/>
    </row>
    <row r="938">
      <c r="A938" s="381"/>
      <c r="B938" s="381"/>
      <c r="C938" s="381"/>
      <c r="D938" s="381"/>
      <c r="E938" s="381"/>
      <c r="F938" s="381"/>
      <c r="G938" s="381"/>
      <c r="H938" s="381"/>
      <c r="I938" s="381"/>
      <c r="J938" s="381"/>
      <c r="K938" s="381"/>
      <c r="L938" s="381"/>
      <c r="M938" s="381"/>
      <c r="N938" s="381"/>
      <c r="O938" s="381"/>
      <c r="P938" s="381"/>
      <c r="Q938" s="381"/>
      <c r="R938" s="381"/>
      <c r="S938" s="381"/>
      <c r="T938" s="381"/>
      <c r="U938" s="381"/>
      <c r="V938" s="381"/>
      <c r="W938" s="381"/>
      <c r="X938" s="381"/>
      <c r="Y938" s="381"/>
      <c r="Z938" s="381"/>
      <c r="AA938" s="381"/>
      <c r="AB938" s="381"/>
    </row>
    <row r="939">
      <c r="A939" s="381"/>
      <c r="B939" s="381"/>
      <c r="C939" s="381"/>
      <c r="D939" s="381"/>
      <c r="E939" s="381"/>
      <c r="F939" s="381"/>
      <c r="G939" s="381"/>
      <c r="H939" s="381"/>
      <c r="I939" s="381"/>
      <c r="J939" s="381"/>
      <c r="K939" s="381"/>
      <c r="L939" s="381"/>
      <c r="M939" s="381"/>
      <c r="N939" s="381"/>
      <c r="O939" s="381"/>
      <c r="P939" s="381"/>
      <c r="Q939" s="381"/>
      <c r="R939" s="381"/>
      <c r="S939" s="381"/>
      <c r="T939" s="381"/>
      <c r="U939" s="381"/>
      <c r="V939" s="381"/>
      <c r="W939" s="381"/>
      <c r="X939" s="381"/>
      <c r="Y939" s="381"/>
      <c r="Z939" s="381"/>
      <c r="AA939" s="381"/>
      <c r="AB939" s="381"/>
    </row>
    <row r="940">
      <c r="A940" s="381"/>
      <c r="B940" s="381"/>
      <c r="C940" s="381"/>
      <c r="D940" s="381"/>
      <c r="E940" s="381"/>
      <c r="F940" s="381"/>
      <c r="G940" s="381"/>
      <c r="H940" s="381"/>
      <c r="I940" s="381"/>
      <c r="J940" s="381"/>
      <c r="K940" s="381"/>
      <c r="L940" s="381"/>
      <c r="M940" s="381"/>
      <c r="N940" s="381"/>
      <c r="O940" s="381"/>
      <c r="P940" s="381"/>
      <c r="Q940" s="381"/>
      <c r="R940" s="381"/>
      <c r="S940" s="381"/>
      <c r="T940" s="381"/>
      <c r="U940" s="381"/>
      <c r="V940" s="381"/>
      <c r="W940" s="381"/>
      <c r="X940" s="381"/>
      <c r="Y940" s="381"/>
      <c r="Z940" s="381"/>
      <c r="AA940" s="381"/>
      <c r="AB940" s="381"/>
    </row>
    <row r="941">
      <c r="A941" s="381"/>
      <c r="B941" s="381"/>
      <c r="C941" s="381"/>
      <c r="D941" s="381"/>
      <c r="E941" s="381"/>
      <c r="F941" s="381"/>
      <c r="G941" s="381"/>
      <c r="H941" s="381"/>
      <c r="I941" s="381"/>
      <c r="J941" s="381"/>
      <c r="K941" s="381"/>
      <c r="L941" s="381"/>
      <c r="M941" s="381"/>
      <c r="N941" s="381"/>
      <c r="O941" s="381"/>
      <c r="P941" s="381"/>
      <c r="Q941" s="381"/>
      <c r="R941" s="381"/>
      <c r="S941" s="381"/>
      <c r="T941" s="381"/>
      <c r="U941" s="381"/>
      <c r="V941" s="381"/>
      <c r="W941" s="381"/>
      <c r="X941" s="381"/>
      <c r="Y941" s="381"/>
      <c r="Z941" s="381"/>
      <c r="AA941" s="381"/>
      <c r="AB941" s="381"/>
    </row>
    <row r="942">
      <c r="A942" s="381"/>
      <c r="B942" s="381"/>
      <c r="C942" s="381"/>
      <c r="D942" s="381"/>
      <c r="E942" s="381"/>
      <c r="F942" s="381"/>
      <c r="G942" s="381"/>
      <c r="H942" s="381"/>
      <c r="I942" s="381"/>
      <c r="J942" s="381"/>
      <c r="K942" s="381"/>
      <c r="L942" s="381"/>
      <c r="M942" s="381"/>
      <c r="N942" s="381"/>
      <c r="O942" s="381"/>
      <c r="P942" s="381"/>
      <c r="Q942" s="381"/>
      <c r="R942" s="381"/>
      <c r="S942" s="381"/>
      <c r="T942" s="381"/>
      <c r="U942" s="381"/>
      <c r="V942" s="381"/>
      <c r="W942" s="381"/>
      <c r="X942" s="381"/>
      <c r="Y942" s="381"/>
      <c r="Z942" s="381"/>
      <c r="AA942" s="381"/>
      <c r="AB942" s="381"/>
    </row>
    <row r="943">
      <c r="A943" s="381"/>
      <c r="B943" s="381"/>
      <c r="C943" s="381"/>
      <c r="D943" s="381"/>
      <c r="E943" s="381"/>
      <c r="F943" s="381"/>
      <c r="G943" s="381"/>
      <c r="H943" s="381"/>
      <c r="I943" s="381"/>
      <c r="J943" s="381"/>
      <c r="K943" s="381"/>
      <c r="L943" s="381"/>
      <c r="M943" s="381"/>
      <c r="N943" s="381"/>
      <c r="O943" s="381"/>
      <c r="P943" s="381"/>
      <c r="Q943" s="381"/>
      <c r="R943" s="381"/>
      <c r="S943" s="381"/>
      <c r="T943" s="381"/>
      <c r="U943" s="381"/>
      <c r="V943" s="381"/>
      <c r="W943" s="381"/>
      <c r="X943" s="381"/>
      <c r="Y943" s="381"/>
      <c r="Z943" s="381"/>
      <c r="AA943" s="381"/>
      <c r="AB943" s="381"/>
    </row>
    <row r="944">
      <c r="A944" s="381"/>
      <c r="B944" s="381"/>
      <c r="C944" s="381"/>
      <c r="D944" s="381"/>
      <c r="E944" s="381"/>
      <c r="F944" s="381"/>
      <c r="G944" s="381"/>
      <c r="H944" s="381"/>
      <c r="I944" s="381"/>
      <c r="J944" s="381"/>
      <c r="K944" s="381"/>
      <c r="L944" s="381"/>
      <c r="M944" s="381"/>
      <c r="N944" s="381"/>
      <c r="O944" s="381"/>
      <c r="P944" s="381"/>
      <c r="Q944" s="381"/>
      <c r="R944" s="381"/>
      <c r="S944" s="381"/>
      <c r="T944" s="381"/>
      <c r="U944" s="381"/>
      <c r="V944" s="381"/>
      <c r="W944" s="381"/>
      <c r="X944" s="381"/>
      <c r="Y944" s="381"/>
      <c r="Z944" s="381"/>
      <c r="AA944" s="381"/>
      <c r="AB944" s="381"/>
    </row>
    <row r="945">
      <c r="A945" s="381"/>
      <c r="B945" s="381"/>
      <c r="C945" s="381"/>
      <c r="D945" s="381"/>
      <c r="E945" s="381"/>
      <c r="F945" s="381"/>
      <c r="G945" s="381"/>
      <c r="H945" s="381"/>
      <c r="I945" s="381"/>
      <c r="J945" s="381"/>
      <c r="K945" s="381"/>
      <c r="L945" s="381"/>
      <c r="M945" s="381"/>
      <c r="N945" s="381"/>
      <c r="O945" s="381"/>
      <c r="P945" s="381"/>
      <c r="Q945" s="381"/>
      <c r="R945" s="381"/>
      <c r="S945" s="381"/>
      <c r="T945" s="381"/>
      <c r="U945" s="381"/>
      <c r="V945" s="381"/>
      <c r="W945" s="381"/>
      <c r="X945" s="381"/>
      <c r="Y945" s="381"/>
      <c r="Z945" s="381"/>
      <c r="AA945" s="381"/>
      <c r="AB945" s="381"/>
    </row>
    <row r="946">
      <c r="A946" s="381"/>
      <c r="B946" s="381"/>
      <c r="C946" s="381"/>
      <c r="D946" s="381"/>
      <c r="E946" s="381"/>
      <c r="F946" s="381"/>
      <c r="G946" s="381"/>
      <c r="H946" s="381"/>
      <c r="I946" s="381"/>
      <c r="J946" s="381"/>
      <c r="K946" s="381"/>
      <c r="L946" s="381"/>
      <c r="M946" s="381"/>
      <c r="N946" s="381"/>
      <c r="O946" s="381"/>
      <c r="P946" s="381"/>
      <c r="Q946" s="381"/>
      <c r="R946" s="381"/>
      <c r="S946" s="381"/>
      <c r="T946" s="381"/>
      <c r="U946" s="381"/>
      <c r="V946" s="381"/>
      <c r="W946" s="381"/>
      <c r="X946" s="381"/>
      <c r="Y946" s="381"/>
      <c r="Z946" s="381"/>
      <c r="AA946" s="381"/>
      <c r="AB946" s="381"/>
    </row>
    <row r="947">
      <c r="A947" s="381"/>
      <c r="B947" s="381"/>
      <c r="C947" s="381"/>
      <c r="D947" s="381"/>
      <c r="E947" s="381"/>
      <c r="F947" s="381"/>
      <c r="G947" s="381"/>
      <c r="H947" s="381"/>
      <c r="I947" s="381"/>
      <c r="J947" s="381"/>
      <c r="K947" s="381"/>
      <c r="L947" s="381"/>
      <c r="M947" s="381"/>
      <c r="N947" s="381"/>
      <c r="O947" s="381"/>
      <c r="P947" s="381"/>
      <c r="Q947" s="381"/>
      <c r="R947" s="381"/>
      <c r="S947" s="381"/>
      <c r="T947" s="381"/>
      <c r="U947" s="381"/>
      <c r="V947" s="381"/>
      <c r="W947" s="381"/>
      <c r="X947" s="381"/>
      <c r="Y947" s="381"/>
      <c r="Z947" s="381"/>
      <c r="AA947" s="381"/>
      <c r="AB947" s="381"/>
    </row>
    <row r="948">
      <c r="A948" s="381"/>
      <c r="B948" s="381"/>
      <c r="C948" s="381"/>
      <c r="D948" s="381"/>
      <c r="E948" s="381"/>
      <c r="F948" s="381"/>
      <c r="G948" s="381"/>
      <c r="H948" s="381"/>
      <c r="I948" s="381"/>
      <c r="J948" s="381"/>
      <c r="K948" s="381"/>
      <c r="L948" s="381"/>
      <c r="M948" s="381"/>
      <c r="N948" s="381"/>
      <c r="O948" s="381"/>
      <c r="P948" s="381"/>
      <c r="Q948" s="381"/>
      <c r="R948" s="381"/>
      <c r="S948" s="381"/>
      <c r="T948" s="381"/>
      <c r="U948" s="381"/>
      <c r="V948" s="381"/>
      <c r="W948" s="381"/>
      <c r="X948" s="381"/>
      <c r="Y948" s="381"/>
      <c r="Z948" s="381"/>
      <c r="AA948" s="381"/>
      <c r="AB948" s="381"/>
    </row>
    <row r="949">
      <c r="A949" s="381"/>
      <c r="B949" s="381"/>
      <c r="C949" s="381"/>
      <c r="D949" s="381"/>
      <c r="E949" s="381"/>
      <c r="F949" s="381"/>
      <c r="G949" s="381"/>
      <c r="H949" s="381"/>
      <c r="I949" s="381"/>
      <c r="J949" s="381"/>
      <c r="K949" s="381"/>
      <c r="L949" s="381"/>
      <c r="M949" s="381"/>
      <c r="N949" s="381"/>
      <c r="O949" s="381"/>
      <c r="P949" s="381"/>
      <c r="Q949" s="381"/>
      <c r="R949" s="381"/>
      <c r="S949" s="381"/>
      <c r="T949" s="381"/>
      <c r="U949" s="381"/>
      <c r="V949" s="381"/>
      <c r="W949" s="381"/>
      <c r="X949" s="381"/>
      <c r="Y949" s="381"/>
      <c r="Z949" s="381"/>
      <c r="AA949" s="381"/>
      <c r="AB949" s="381"/>
    </row>
    <row r="950">
      <c r="A950" s="381"/>
      <c r="B950" s="381"/>
      <c r="C950" s="381"/>
      <c r="D950" s="381"/>
      <c r="E950" s="381"/>
      <c r="F950" s="381"/>
      <c r="G950" s="381"/>
      <c r="H950" s="381"/>
      <c r="I950" s="381"/>
      <c r="J950" s="381"/>
      <c r="K950" s="381"/>
      <c r="L950" s="381"/>
      <c r="M950" s="381"/>
      <c r="N950" s="381"/>
      <c r="O950" s="381"/>
      <c r="P950" s="381"/>
      <c r="Q950" s="381"/>
      <c r="R950" s="381"/>
      <c r="S950" s="381"/>
      <c r="T950" s="381"/>
      <c r="U950" s="381"/>
      <c r="V950" s="381"/>
      <c r="W950" s="381"/>
      <c r="X950" s="381"/>
      <c r="Y950" s="381"/>
      <c r="Z950" s="381"/>
      <c r="AA950" s="381"/>
      <c r="AB950" s="381"/>
    </row>
    <row r="951">
      <c r="A951" s="381"/>
      <c r="B951" s="381"/>
      <c r="C951" s="381"/>
      <c r="D951" s="381"/>
      <c r="E951" s="381"/>
      <c r="F951" s="381"/>
      <c r="G951" s="381"/>
      <c r="H951" s="381"/>
      <c r="I951" s="381"/>
      <c r="J951" s="381"/>
      <c r="K951" s="381"/>
      <c r="L951" s="381"/>
      <c r="M951" s="381"/>
      <c r="N951" s="381"/>
      <c r="O951" s="381"/>
      <c r="P951" s="381"/>
      <c r="Q951" s="381"/>
      <c r="R951" s="381"/>
      <c r="S951" s="381"/>
      <c r="T951" s="381"/>
      <c r="U951" s="381"/>
      <c r="V951" s="381"/>
      <c r="W951" s="381"/>
      <c r="X951" s="381"/>
      <c r="Y951" s="381"/>
      <c r="Z951" s="381"/>
      <c r="AA951" s="381"/>
      <c r="AB951" s="381"/>
    </row>
    <row r="952">
      <c r="A952" s="381"/>
      <c r="B952" s="381"/>
      <c r="C952" s="381"/>
      <c r="D952" s="381"/>
      <c r="E952" s="381"/>
      <c r="F952" s="381"/>
      <c r="G952" s="381"/>
      <c r="H952" s="381"/>
      <c r="I952" s="381"/>
      <c r="J952" s="381"/>
      <c r="K952" s="381"/>
      <c r="L952" s="381"/>
      <c r="M952" s="381"/>
      <c r="N952" s="381"/>
      <c r="O952" s="381"/>
      <c r="P952" s="381"/>
      <c r="Q952" s="381"/>
      <c r="R952" s="381"/>
      <c r="S952" s="381"/>
      <c r="T952" s="381"/>
      <c r="U952" s="381"/>
      <c r="V952" s="381"/>
      <c r="W952" s="381"/>
      <c r="X952" s="381"/>
      <c r="Y952" s="381"/>
      <c r="Z952" s="381"/>
      <c r="AA952" s="381"/>
      <c r="AB952" s="381"/>
    </row>
    <row r="953">
      <c r="A953" s="381"/>
      <c r="B953" s="381"/>
      <c r="C953" s="381"/>
      <c r="D953" s="381"/>
      <c r="E953" s="381"/>
      <c r="F953" s="381"/>
      <c r="G953" s="381"/>
      <c r="H953" s="381"/>
      <c r="I953" s="381"/>
      <c r="J953" s="381"/>
      <c r="K953" s="381"/>
      <c r="L953" s="381"/>
      <c r="M953" s="381"/>
      <c r="N953" s="381"/>
      <c r="O953" s="381"/>
      <c r="P953" s="381"/>
      <c r="Q953" s="381"/>
      <c r="R953" s="381"/>
      <c r="S953" s="381"/>
      <c r="T953" s="381"/>
      <c r="U953" s="381"/>
      <c r="V953" s="381"/>
      <c r="W953" s="381"/>
      <c r="X953" s="381"/>
      <c r="Y953" s="381"/>
      <c r="Z953" s="381"/>
      <c r="AA953" s="381"/>
      <c r="AB953" s="381"/>
    </row>
    <row r="954">
      <c r="A954" s="381"/>
      <c r="B954" s="381"/>
      <c r="C954" s="381"/>
      <c r="D954" s="381"/>
      <c r="E954" s="381"/>
      <c r="F954" s="381"/>
      <c r="G954" s="381"/>
      <c r="H954" s="381"/>
      <c r="I954" s="381"/>
      <c r="J954" s="381"/>
      <c r="K954" s="381"/>
      <c r="L954" s="381"/>
      <c r="M954" s="381"/>
      <c r="N954" s="381"/>
      <c r="O954" s="381"/>
      <c r="P954" s="381"/>
      <c r="Q954" s="381"/>
      <c r="R954" s="381"/>
      <c r="S954" s="381"/>
      <c r="T954" s="381"/>
      <c r="U954" s="381"/>
      <c r="V954" s="381"/>
      <c r="W954" s="381"/>
      <c r="X954" s="381"/>
      <c r="Y954" s="381"/>
      <c r="Z954" s="381"/>
      <c r="AA954" s="381"/>
      <c r="AB954" s="381"/>
    </row>
    <row r="955">
      <c r="A955" s="381"/>
      <c r="B955" s="381"/>
      <c r="C955" s="381"/>
      <c r="D955" s="381"/>
      <c r="E955" s="381"/>
      <c r="F955" s="381"/>
      <c r="G955" s="381"/>
      <c r="H955" s="381"/>
      <c r="I955" s="381"/>
      <c r="J955" s="381"/>
      <c r="K955" s="381"/>
      <c r="L955" s="381"/>
      <c r="M955" s="381"/>
      <c r="N955" s="381"/>
      <c r="O955" s="381"/>
      <c r="P955" s="381"/>
      <c r="Q955" s="381"/>
      <c r="R955" s="381"/>
      <c r="S955" s="381"/>
      <c r="T955" s="381"/>
      <c r="U955" s="381"/>
      <c r="V955" s="381"/>
      <c r="W955" s="381"/>
      <c r="X955" s="381"/>
      <c r="Y955" s="381"/>
      <c r="Z955" s="381"/>
      <c r="AA955" s="381"/>
      <c r="AB955" s="381"/>
    </row>
    <row r="956">
      <c r="A956" s="381"/>
      <c r="B956" s="381"/>
      <c r="C956" s="381"/>
      <c r="D956" s="381"/>
      <c r="E956" s="381"/>
      <c r="F956" s="381"/>
      <c r="G956" s="381"/>
      <c r="H956" s="381"/>
      <c r="I956" s="381"/>
      <c r="J956" s="381"/>
      <c r="K956" s="381"/>
      <c r="L956" s="381"/>
      <c r="M956" s="381"/>
      <c r="N956" s="381"/>
      <c r="O956" s="381"/>
      <c r="P956" s="381"/>
      <c r="Q956" s="381"/>
      <c r="R956" s="381"/>
      <c r="S956" s="381"/>
      <c r="T956" s="381"/>
      <c r="U956" s="381"/>
      <c r="V956" s="381"/>
      <c r="W956" s="381"/>
      <c r="X956" s="381"/>
      <c r="Y956" s="381"/>
      <c r="Z956" s="381"/>
      <c r="AA956" s="381"/>
      <c r="AB956" s="381"/>
    </row>
    <row r="957">
      <c r="A957" s="381"/>
      <c r="B957" s="381"/>
      <c r="C957" s="381"/>
      <c r="D957" s="381"/>
      <c r="E957" s="381"/>
      <c r="F957" s="381"/>
      <c r="G957" s="381"/>
      <c r="H957" s="381"/>
      <c r="I957" s="381"/>
      <c r="J957" s="381"/>
      <c r="K957" s="381"/>
      <c r="L957" s="381"/>
      <c r="M957" s="381"/>
      <c r="N957" s="381"/>
      <c r="O957" s="381"/>
      <c r="P957" s="381"/>
      <c r="Q957" s="381"/>
      <c r="R957" s="381"/>
      <c r="S957" s="381"/>
      <c r="T957" s="381"/>
      <c r="U957" s="381"/>
      <c r="V957" s="381"/>
      <c r="W957" s="381"/>
      <c r="X957" s="381"/>
      <c r="Y957" s="381"/>
      <c r="Z957" s="381"/>
      <c r="AA957" s="381"/>
      <c r="AB957" s="381"/>
    </row>
    <row r="958">
      <c r="A958" s="381"/>
      <c r="B958" s="381"/>
      <c r="C958" s="381"/>
      <c r="D958" s="381"/>
      <c r="E958" s="381"/>
      <c r="F958" s="381"/>
      <c r="G958" s="381"/>
      <c r="H958" s="381"/>
      <c r="I958" s="381"/>
      <c r="J958" s="381"/>
      <c r="K958" s="381"/>
      <c r="L958" s="381"/>
      <c r="M958" s="381"/>
      <c r="N958" s="381"/>
      <c r="O958" s="381"/>
      <c r="P958" s="381"/>
      <c r="Q958" s="381"/>
      <c r="R958" s="381"/>
      <c r="S958" s="381"/>
      <c r="T958" s="381"/>
      <c r="U958" s="381"/>
      <c r="V958" s="381"/>
      <c r="W958" s="381"/>
      <c r="X958" s="381"/>
      <c r="Y958" s="381"/>
      <c r="Z958" s="381"/>
      <c r="AA958" s="381"/>
      <c r="AB958" s="381"/>
    </row>
    <row r="959">
      <c r="A959" s="381"/>
      <c r="B959" s="381"/>
      <c r="C959" s="381"/>
      <c r="D959" s="381"/>
      <c r="E959" s="381"/>
      <c r="F959" s="381"/>
      <c r="G959" s="381"/>
      <c r="H959" s="381"/>
      <c r="I959" s="381"/>
      <c r="J959" s="381"/>
      <c r="K959" s="381"/>
      <c r="L959" s="381"/>
      <c r="M959" s="381"/>
      <c r="N959" s="381"/>
      <c r="O959" s="381"/>
      <c r="P959" s="381"/>
      <c r="Q959" s="381"/>
      <c r="R959" s="381"/>
      <c r="S959" s="381"/>
      <c r="T959" s="381"/>
      <c r="U959" s="381"/>
      <c r="V959" s="381"/>
      <c r="W959" s="381"/>
      <c r="X959" s="381"/>
      <c r="Y959" s="381"/>
      <c r="Z959" s="381"/>
      <c r="AA959" s="381"/>
      <c r="AB959" s="381"/>
    </row>
    <row r="960">
      <c r="A960" s="381"/>
      <c r="B960" s="381"/>
      <c r="C960" s="381"/>
      <c r="D960" s="381"/>
      <c r="E960" s="381"/>
      <c r="F960" s="381"/>
      <c r="G960" s="381"/>
      <c r="H960" s="381"/>
      <c r="I960" s="381"/>
      <c r="J960" s="381"/>
      <c r="K960" s="381"/>
      <c r="L960" s="381"/>
      <c r="M960" s="381"/>
      <c r="N960" s="381"/>
      <c r="O960" s="381"/>
      <c r="P960" s="381"/>
      <c r="Q960" s="381"/>
      <c r="R960" s="381"/>
      <c r="S960" s="381"/>
      <c r="T960" s="381"/>
      <c r="U960" s="381"/>
      <c r="V960" s="381"/>
      <c r="W960" s="381"/>
      <c r="X960" s="381"/>
      <c r="Y960" s="381"/>
      <c r="Z960" s="381"/>
      <c r="AA960" s="381"/>
      <c r="AB960" s="381"/>
    </row>
    <row r="961">
      <c r="A961" s="381"/>
      <c r="B961" s="381"/>
      <c r="C961" s="381"/>
      <c r="D961" s="381"/>
      <c r="E961" s="381"/>
      <c r="F961" s="381"/>
      <c r="G961" s="381"/>
      <c r="H961" s="381"/>
      <c r="I961" s="381"/>
      <c r="J961" s="381"/>
      <c r="K961" s="381"/>
      <c r="L961" s="381"/>
      <c r="M961" s="381"/>
      <c r="N961" s="381"/>
      <c r="O961" s="381"/>
      <c r="P961" s="381"/>
      <c r="Q961" s="381"/>
      <c r="R961" s="381"/>
      <c r="S961" s="381"/>
      <c r="T961" s="381"/>
      <c r="U961" s="381"/>
      <c r="V961" s="381"/>
      <c r="W961" s="381"/>
      <c r="X961" s="381"/>
      <c r="Y961" s="381"/>
      <c r="Z961" s="381"/>
      <c r="AA961" s="381"/>
      <c r="AB961" s="381"/>
    </row>
    <row r="962">
      <c r="A962" s="381"/>
      <c r="B962" s="381"/>
      <c r="C962" s="381"/>
      <c r="D962" s="381"/>
      <c r="E962" s="381"/>
      <c r="F962" s="381"/>
      <c r="G962" s="381"/>
      <c r="H962" s="381"/>
      <c r="I962" s="381"/>
      <c r="J962" s="381"/>
      <c r="K962" s="381"/>
      <c r="L962" s="381"/>
      <c r="M962" s="381"/>
      <c r="N962" s="381"/>
      <c r="O962" s="381"/>
      <c r="P962" s="381"/>
      <c r="Q962" s="381"/>
      <c r="R962" s="381"/>
      <c r="S962" s="381"/>
      <c r="T962" s="381"/>
      <c r="U962" s="381"/>
      <c r="V962" s="381"/>
      <c r="W962" s="381"/>
      <c r="X962" s="381"/>
      <c r="Y962" s="381"/>
      <c r="Z962" s="381"/>
      <c r="AA962" s="381"/>
      <c r="AB962" s="381"/>
    </row>
    <row r="963">
      <c r="A963" s="381"/>
      <c r="B963" s="381"/>
      <c r="C963" s="381"/>
      <c r="D963" s="381"/>
      <c r="E963" s="381"/>
      <c r="F963" s="381"/>
      <c r="G963" s="381"/>
      <c r="H963" s="381"/>
      <c r="I963" s="381"/>
      <c r="J963" s="381"/>
      <c r="K963" s="381"/>
      <c r="L963" s="381"/>
      <c r="M963" s="381"/>
      <c r="N963" s="381"/>
      <c r="O963" s="381"/>
      <c r="P963" s="381"/>
      <c r="Q963" s="381"/>
      <c r="R963" s="381"/>
      <c r="S963" s="381"/>
      <c r="T963" s="381"/>
      <c r="U963" s="381"/>
      <c r="V963" s="381"/>
      <c r="W963" s="381"/>
      <c r="X963" s="381"/>
      <c r="Y963" s="381"/>
      <c r="Z963" s="381"/>
      <c r="AA963" s="381"/>
      <c r="AB963" s="381"/>
    </row>
    <row r="964">
      <c r="A964" s="381"/>
      <c r="B964" s="381"/>
      <c r="C964" s="381"/>
      <c r="D964" s="381"/>
      <c r="E964" s="381"/>
      <c r="F964" s="381"/>
      <c r="G964" s="381"/>
      <c r="H964" s="381"/>
      <c r="I964" s="381"/>
      <c r="J964" s="381"/>
      <c r="K964" s="381"/>
      <c r="L964" s="381"/>
      <c r="M964" s="381"/>
      <c r="N964" s="381"/>
      <c r="O964" s="381"/>
      <c r="P964" s="381"/>
      <c r="Q964" s="381"/>
      <c r="R964" s="381"/>
      <c r="S964" s="381"/>
      <c r="T964" s="381"/>
      <c r="U964" s="381"/>
      <c r="V964" s="381"/>
      <c r="W964" s="381"/>
      <c r="X964" s="381"/>
      <c r="Y964" s="381"/>
      <c r="Z964" s="381"/>
      <c r="AA964" s="381"/>
      <c r="AB964" s="381"/>
    </row>
    <row r="965">
      <c r="A965" s="381"/>
      <c r="B965" s="381"/>
      <c r="C965" s="381"/>
      <c r="D965" s="381"/>
      <c r="E965" s="381"/>
      <c r="F965" s="381"/>
      <c r="G965" s="381"/>
      <c r="H965" s="381"/>
      <c r="I965" s="381"/>
      <c r="J965" s="381"/>
      <c r="K965" s="381"/>
      <c r="L965" s="381"/>
      <c r="M965" s="381"/>
      <c r="N965" s="381"/>
      <c r="O965" s="381"/>
      <c r="P965" s="381"/>
      <c r="Q965" s="381"/>
      <c r="R965" s="381"/>
      <c r="S965" s="381"/>
      <c r="T965" s="381"/>
      <c r="U965" s="381"/>
      <c r="V965" s="381"/>
      <c r="W965" s="381"/>
      <c r="X965" s="381"/>
      <c r="Y965" s="381"/>
      <c r="Z965" s="381"/>
      <c r="AA965" s="381"/>
      <c r="AB965" s="381"/>
    </row>
    <row r="966">
      <c r="A966" s="381"/>
      <c r="B966" s="381"/>
      <c r="C966" s="381"/>
      <c r="D966" s="381"/>
      <c r="E966" s="381"/>
      <c r="F966" s="381"/>
      <c r="G966" s="381"/>
      <c r="H966" s="381"/>
      <c r="I966" s="381"/>
      <c r="J966" s="381"/>
      <c r="K966" s="381"/>
      <c r="L966" s="381"/>
      <c r="M966" s="381"/>
      <c r="N966" s="381"/>
      <c r="O966" s="381"/>
      <c r="P966" s="381"/>
      <c r="Q966" s="381"/>
      <c r="R966" s="381"/>
      <c r="S966" s="381"/>
      <c r="T966" s="381"/>
      <c r="U966" s="381"/>
      <c r="V966" s="381"/>
      <c r="W966" s="381"/>
      <c r="X966" s="381"/>
      <c r="Y966" s="381"/>
      <c r="Z966" s="381"/>
      <c r="AA966" s="381"/>
      <c r="AB966" s="381"/>
    </row>
    <row r="967">
      <c r="A967" s="381"/>
      <c r="B967" s="381"/>
      <c r="C967" s="381"/>
      <c r="D967" s="381"/>
      <c r="E967" s="381"/>
      <c r="F967" s="381"/>
      <c r="G967" s="381"/>
      <c r="H967" s="381"/>
      <c r="I967" s="381"/>
      <c r="J967" s="381"/>
      <c r="K967" s="381"/>
      <c r="L967" s="381"/>
      <c r="M967" s="381"/>
      <c r="N967" s="381"/>
      <c r="O967" s="381"/>
      <c r="P967" s="381"/>
      <c r="Q967" s="381"/>
      <c r="R967" s="381"/>
      <c r="S967" s="381"/>
      <c r="T967" s="381"/>
      <c r="U967" s="381"/>
      <c r="V967" s="381"/>
      <c r="W967" s="381"/>
      <c r="X967" s="381"/>
      <c r="Y967" s="381"/>
      <c r="Z967" s="381"/>
      <c r="AA967" s="381"/>
      <c r="AB967" s="381"/>
    </row>
    <row r="968">
      <c r="A968" s="381"/>
      <c r="B968" s="381"/>
      <c r="C968" s="381"/>
      <c r="D968" s="381"/>
      <c r="E968" s="381"/>
      <c r="F968" s="381"/>
      <c r="G968" s="381"/>
      <c r="H968" s="381"/>
      <c r="I968" s="381"/>
      <c r="J968" s="381"/>
      <c r="K968" s="381"/>
      <c r="L968" s="381"/>
      <c r="M968" s="381"/>
      <c r="N968" s="381"/>
      <c r="O968" s="381"/>
      <c r="P968" s="381"/>
      <c r="Q968" s="381"/>
      <c r="R968" s="381"/>
      <c r="S968" s="381"/>
      <c r="T968" s="381"/>
      <c r="U968" s="381"/>
      <c r="V968" s="381"/>
      <c r="W968" s="381"/>
      <c r="X968" s="381"/>
      <c r="Y968" s="381"/>
      <c r="Z968" s="381"/>
      <c r="AA968" s="381"/>
      <c r="AB968" s="381"/>
    </row>
    <row r="969">
      <c r="A969" s="381"/>
      <c r="B969" s="381"/>
      <c r="C969" s="381"/>
      <c r="D969" s="381"/>
      <c r="E969" s="381"/>
      <c r="F969" s="381"/>
      <c r="G969" s="381"/>
      <c r="H969" s="381"/>
      <c r="I969" s="381"/>
      <c r="J969" s="381"/>
      <c r="K969" s="381"/>
      <c r="L969" s="381"/>
      <c r="M969" s="381"/>
      <c r="N969" s="381"/>
      <c r="O969" s="381"/>
      <c r="P969" s="381"/>
      <c r="Q969" s="381"/>
      <c r="R969" s="381"/>
      <c r="S969" s="381"/>
      <c r="T969" s="381"/>
      <c r="U969" s="381"/>
      <c r="V969" s="381"/>
      <c r="W969" s="381"/>
      <c r="X969" s="381"/>
      <c r="Y969" s="381"/>
      <c r="Z969" s="381"/>
      <c r="AA969" s="381"/>
      <c r="AB969" s="381"/>
    </row>
    <row r="970">
      <c r="A970" s="381"/>
      <c r="B970" s="381"/>
      <c r="C970" s="381"/>
      <c r="D970" s="381"/>
      <c r="E970" s="381"/>
      <c r="F970" s="381"/>
      <c r="G970" s="381"/>
      <c r="H970" s="381"/>
      <c r="I970" s="381"/>
      <c r="J970" s="381"/>
      <c r="K970" s="381"/>
      <c r="L970" s="381"/>
      <c r="M970" s="381"/>
      <c r="N970" s="381"/>
      <c r="O970" s="381"/>
      <c r="P970" s="381"/>
      <c r="Q970" s="381"/>
      <c r="R970" s="381"/>
      <c r="S970" s="381"/>
      <c r="T970" s="381"/>
      <c r="U970" s="381"/>
      <c r="V970" s="381"/>
      <c r="W970" s="381"/>
      <c r="X970" s="381"/>
      <c r="Y970" s="381"/>
      <c r="Z970" s="381"/>
      <c r="AA970" s="381"/>
      <c r="AB970" s="381"/>
    </row>
    <row r="971">
      <c r="A971" s="381"/>
      <c r="B971" s="381"/>
      <c r="C971" s="381"/>
      <c r="D971" s="381"/>
      <c r="E971" s="381"/>
      <c r="F971" s="381"/>
      <c r="G971" s="381"/>
      <c r="H971" s="381"/>
      <c r="I971" s="381"/>
      <c r="J971" s="381"/>
      <c r="K971" s="381"/>
      <c r="L971" s="381"/>
      <c r="M971" s="381"/>
      <c r="N971" s="381"/>
      <c r="O971" s="381"/>
      <c r="P971" s="381"/>
      <c r="Q971" s="381"/>
      <c r="R971" s="381"/>
      <c r="S971" s="381"/>
      <c r="T971" s="381"/>
      <c r="U971" s="381"/>
      <c r="V971" s="381"/>
      <c r="W971" s="381"/>
      <c r="X971" s="381"/>
      <c r="Y971" s="381"/>
      <c r="Z971" s="381"/>
      <c r="AA971" s="381"/>
      <c r="AB971" s="381"/>
    </row>
    <row r="972">
      <c r="A972" s="381"/>
      <c r="B972" s="381"/>
      <c r="C972" s="381"/>
      <c r="D972" s="381"/>
      <c r="E972" s="381"/>
      <c r="F972" s="381"/>
      <c r="G972" s="381"/>
      <c r="H972" s="381"/>
      <c r="I972" s="381"/>
      <c r="J972" s="381"/>
      <c r="K972" s="381"/>
      <c r="L972" s="381"/>
      <c r="M972" s="381"/>
      <c r="N972" s="381"/>
      <c r="O972" s="381"/>
      <c r="P972" s="381"/>
      <c r="Q972" s="381"/>
      <c r="R972" s="381"/>
      <c r="S972" s="381"/>
      <c r="T972" s="381"/>
      <c r="U972" s="381"/>
      <c r="V972" s="381"/>
      <c r="W972" s="381"/>
      <c r="X972" s="381"/>
      <c r="Y972" s="381"/>
      <c r="Z972" s="381"/>
      <c r="AA972" s="381"/>
      <c r="AB972" s="381"/>
    </row>
    <row r="973">
      <c r="A973" s="381"/>
      <c r="B973" s="381"/>
      <c r="C973" s="381"/>
      <c r="D973" s="381"/>
      <c r="E973" s="381"/>
      <c r="F973" s="381"/>
      <c r="G973" s="381"/>
      <c r="H973" s="381"/>
      <c r="I973" s="381"/>
      <c r="J973" s="381"/>
      <c r="K973" s="381"/>
      <c r="L973" s="381"/>
      <c r="M973" s="381"/>
      <c r="N973" s="381"/>
      <c r="O973" s="381"/>
      <c r="P973" s="381"/>
      <c r="Q973" s="381"/>
      <c r="R973" s="381"/>
      <c r="S973" s="381"/>
      <c r="T973" s="381"/>
      <c r="U973" s="381"/>
      <c r="V973" s="381"/>
      <c r="W973" s="381"/>
      <c r="X973" s="381"/>
      <c r="Y973" s="381"/>
      <c r="Z973" s="381"/>
      <c r="AA973" s="381"/>
      <c r="AB973" s="381"/>
    </row>
    <row r="974">
      <c r="A974" s="381"/>
      <c r="B974" s="381"/>
      <c r="C974" s="381"/>
      <c r="D974" s="381"/>
      <c r="E974" s="381"/>
      <c r="F974" s="381"/>
      <c r="G974" s="381"/>
      <c r="H974" s="381"/>
      <c r="I974" s="381"/>
      <c r="J974" s="381"/>
      <c r="K974" s="381"/>
      <c r="L974" s="381"/>
      <c r="M974" s="381"/>
      <c r="N974" s="381"/>
      <c r="O974" s="381"/>
      <c r="P974" s="381"/>
      <c r="Q974" s="381"/>
      <c r="R974" s="381"/>
      <c r="S974" s="381"/>
      <c r="T974" s="381"/>
      <c r="U974" s="381"/>
      <c r="V974" s="381"/>
      <c r="W974" s="381"/>
      <c r="X974" s="381"/>
      <c r="Y974" s="381"/>
      <c r="Z974" s="381"/>
      <c r="AA974" s="381"/>
      <c r="AB974" s="381"/>
    </row>
    <row r="975">
      <c r="A975" s="381"/>
      <c r="B975" s="381"/>
      <c r="C975" s="381"/>
      <c r="D975" s="381"/>
      <c r="E975" s="381"/>
      <c r="F975" s="381"/>
      <c r="G975" s="381"/>
      <c r="H975" s="381"/>
      <c r="I975" s="381"/>
      <c r="J975" s="381"/>
      <c r="K975" s="381"/>
      <c r="L975" s="381"/>
      <c r="M975" s="381"/>
      <c r="N975" s="381"/>
      <c r="O975" s="381"/>
      <c r="P975" s="381"/>
      <c r="Q975" s="381"/>
      <c r="R975" s="381"/>
      <c r="S975" s="381"/>
      <c r="T975" s="381"/>
      <c r="U975" s="381"/>
      <c r="V975" s="381"/>
      <c r="W975" s="381"/>
      <c r="X975" s="381"/>
      <c r="Y975" s="381"/>
      <c r="Z975" s="381"/>
      <c r="AA975" s="381"/>
      <c r="AB975" s="381"/>
    </row>
    <row r="976">
      <c r="A976" s="381"/>
      <c r="B976" s="381"/>
      <c r="C976" s="381"/>
      <c r="D976" s="381"/>
      <c r="E976" s="381"/>
      <c r="F976" s="381"/>
      <c r="G976" s="381"/>
      <c r="H976" s="381"/>
      <c r="I976" s="381"/>
      <c r="J976" s="381"/>
      <c r="K976" s="381"/>
      <c r="L976" s="381"/>
      <c r="M976" s="381"/>
      <c r="N976" s="381"/>
      <c r="O976" s="381"/>
      <c r="P976" s="381"/>
      <c r="Q976" s="381"/>
      <c r="R976" s="381"/>
      <c r="S976" s="381"/>
      <c r="T976" s="381"/>
      <c r="U976" s="381"/>
      <c r="V976" s="381"/>
      <c r="W976" s="381"/>
      <c r="X976" s="381"/>
      <c r="Y976" s="381"/>
      <c r="Z976" s="381"/>
      <c r="AA976" s="381"/>
      <c r="AB976" s="381"/>
    </row>
    <row r="977">
      <c r="A977" s="381"/>
      <c r="B977" s="381"/>
      <c r="C977" s="381"/>
      <c r="D977" s="381"/>
      <c r="E977" s="381"/>
      <c r="F977" s="381"/>
      <c r="G977" s="381"/>
      <c r="H977" s="381"/>
      <c r="I977" s="381"/>
      <c r="J977" s="381"/>
      <c r="K977" s="381"/>
      <c r="L977" s="381"/>
      <c r="M977" s="381"/>
      <c r="N977" s="381"/>
      <c r="O977" s="381"/>
      <c r="P977" s="381"/>
      <c r="Q977" s="381"/>
      <c r="R977" s="381"/>
      <c r="S977" s="381"/>
      <c r="T977" s="381"/>
      <c r="U977" s="381"/>
      <c r="V977" s="381"/>
      <c r="W977" s="381"/>
      <c r="X977" s="381"/>
      <c r="Y977" s="381"/>
      <c r="Z977" s="381"/>
      <c r="AA977" s="381"/>
      <c r="AB977" s="381"/>
    </row>
    <row r="978">
      <c r="A978" s="381"/>
      <c r="B978" s="381"/>
      <c r="C978" s="381"/>
      <c r="D978" s="381"/>
      <c r="E978" s="381"/>
      <c r="F978" s="381"/>
      <c r="G978" s="381"/>
      <c r="H978" s="381"/>
      <c r="I978" s="381"/>
      <c r="J978" s="381"/>
      <c r="K978" s="381"/>
      <c r="L978" s="381"/>
      <c r="M978" s="381"/>
      <c r="N978" s="381"/>
      <c r="O978" s="381"/>
      <c r="P978" s="381"/>
      <c r="Q978" s="381"/>
      <c r="R978" s="381"/>
      <c r="S978" s="381"/>
      <c r="T978" s="381"/>
      <c r="U978" s="381"/>
      <c r="V978" s="381"/>
      <c r="W978" s="381"/>
      <c r="X978" s="381"/>
      <c r="Y978" s="381"/>
      <c r="Z978" s="381"/>
      <c r="AA978" s="381"/>
      <c r="AB978" s="381"/>
    </row>
    <row r="979">
      <c r="A979" s="381"/>
      <c r="B979" s="381"/>
      <c r="C979" s="381"/>
      <c r="D979" s="381"/>
      <c r="E979" s="381"/>
      <c r="F979" s="381"/>
      <c r="G979" s="381"/>
      <c r="H979" s="381"/>
      <c r="I979" s="381"/>
      <c r="J979" s="381"/>
      <c r="K979" s="381"/>
      <c r="L979" s="381"/>
      <c r="M979" s="381"/>
      <c r="N979" s="381"/>
      <c r="O979" s="381"/>
      <c r="P979" s="381"/>
      <c r="Q979" s="381"/>
      <c r="R979" s="381"/>
      <c r="S979" s="381"/>
      <c r="T979" s="381"/>
      <c r="U979" s="381"/>
      <c r="V979" s="381"/>
      <c r="W979" s="381"/>
      <c r="X979" s="381"/>
      <c r="Y979" s="381"/>
      <c r="Z979" s="381"/>
      <c r="AA979" s="381"/>
      <c r="AB979" s="381"/>
    </row>
    <row r="980">
      <c r="A980" s="381"/>
      <c r="B980" s="381"/>
      <c r="C980" s="381"/>
      <c r="D980" s="381"/>
      <c r="E980" s="381"/>
      <c r="F980" s="381"/>
      <c r="G980" s="381"/>
      <c r="H980" s="381"/>
      <c r="I980" s="381"/>
      <c r="J980" s="381"/>
      <c r="K980" s="381"/>
      <c r="L980" s="381"/>
      <c r="M980" s="381"/>
      <c r="N980" s="381"/>
      <c r="O980" s="381"/>
      <c r="P980" s="381"/>
      <c r="Q980" s="381"/>
      <c r="R980" s="381"/>
      <c r="S980" s="381"/>
      <c r="T980" s="381"/>
      <c r="U980" s="381"/>
      <c r="V980" s="381"/>
      <c r="W980" s="381"/>
      <c r="X980" s="381"/>
      <c r="Y980" s="381"/>
      <c r="Z980" s="381"/>
      <c r="AA980" s="381"/>
      <c r="AB980" s="381"/>
    </row>
    <row r="981">
      <c r="A981" s="381"/>
      <c r="B981" s="381"/>
      <c r="C981" s="381"/>
      <c r="D981" s="381"/>
      <c r="E981" s="381"/>
      <c r="F981" s="381"/>
      <c r="G981" s="381"/>
      <c r="H981" s="381"/>
      <c r="I981" s="381"/>
      <c r="J981" s="381"/>
      <c r="K981" s="381"/>
      <c r="L981" s="381"/>
      <c r="M981" s="381"/>
      <c r="N981" s="381"/>
      <c r="O981" s="381"/>
      <c r="P981" s="381"/>
      <c r="Q981" s="381"/>
      <c r="R981" s="381"/>
      <c r="S981" s="381"/>
      <c r="T981" s="381"/>
      <c r="U981" s="381"/>
      <c r="V981" s="381"/>
      <c r="W981" s="381"/>
      <c r="X981" s="381"/>
      <c r="Y981" s="381"/>
      <c r="Z981" s="381"/>
      <c r="AA981" s="381"/>
      <c r="AB981" s="381"/>
    </row>
  </sheetData>
  <mergeCells count="1">
    <mergeCell ref="A1:J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30.38"/>
    <col customWidth="1" min="3" max="3" width="36.88"/>
    <col customWidth="1" min="5" max="5" width="15.63"/>
    <col customWidth="1" min="6" max="6" width="7.88"/>
    <col customWidth="1" min="7" max="7" width="14.88"/>
    <col customWidth="1" min="8" max="8" width="13.88"/>
    <col customWidth="1" min="9" max="9" width="14.38"/>
    <col customWidth="1" min="10" max="10" width="10.13"/>
    <col customWidth="1" min="11" max="11" width="15.25"/>
    <col customWidth="1" min="12" max="12" width="16.25"/>
    <col customWidth="1" min="13" max="13" width="36.38"/>
  </cols>
  <sheetData>
    <row r="1" ht="42.75" customHeight="1">
      <c r="A1" s="402" t="s">
        <v>1432</v>
      </c>
      <c r="B1" s="402" t="s">
        <v>1244</v>
      </c>
      <c r="C1" s="403" t="s">
        <v>1433</v>
      </c>
      <c r="D1" s="403" t="s">
        <v>890</v>
      </c>
      <c r="E1" s="403" t="s">
        <v>1434</v>
      </c>
      <c r="F1" s="403" t="s">
        <v>1236</v>
      </c>
      <c r="G1" s="403" t="s">
        <v>1435</v>
      </c>
      <c r="H1" s="403" t="s">
        <v>1436</v>
      </c>
      <c r="I1" s="403" t="s">
        <v>1385</v>
      </c>
      <c r="J1" s="403" t="s">
        <v>1437</v>
      </c>
      <c r="K1" s="403" t="s">
        <v>886</v>
      </c>
      <c r="L1" s="403" t="s">
        <v>1241</v>
      </c>
      <c r="M1" s="403" t="s">
        <v>1438</v>
      </c>
      <c r="N1" s="46"/>
      <c r="O1" s="46"/>
      <c r="P1" s="46"/>
      <c r="Q1" s="46"/>
      <c r="R1" s="46"/>
      <c r="S1" s="46"/>
      <c r="T1" s="46"/>
      <c r="U1" s="46"/>
      <c r="V1" s="46"/>
      <c r="W1" s="46"/>
      <c r="X1" s="46"/>
      <c r="Y1" s="46"/>
      <c r="Z1" s="46"/>
      <c r="AA1" s="46"/>
    </row>
    <row r="2">
      <c r="A2" s="404"/>
      <c r="B2" s="405" t="s">
        <v>793</v>
      </c>
      <c r="C2" s="404" t="str">
        <f>IFERROR(VLOOKUP(A4&amp;$B$2,TKB_HK2_Moi_Giang!B2:T2333,6,0)," ")</f>
        <v> </v>
      </c>
      <c r="D2" s="404" t="str">
        <f>IFERROR(VLOOKUP(A4&amp;$B$2,TKB_HK2_Moi_Giang!B2:T2333,9,0)," ")</f>
        <v> </v>
      </c>
      <c r="E2" s="404" t="str">
        <f>IFERROR(VLOOKUP(A4&amp;$B$2,TKB_HK2_Moi_Giang!B2:T2333,5,0)," ")</f>
        <v> </v>
      </c>
      <c r="F2" s="404" t="str">
        <f>IFERROR(VLOOKUP(A4&amp;$B$2,TKB_HK2_Moi_Giang!B2:T2333,10,0)," ")</f>
        <v> </v>
      </c>
      <c r="G2" s="406" t="str">
        <f>IFERROR(VLOOKUP(A4&amp;$B$2,TKB_HK2_Moi_Giang!B2:T2333,11,0)," ")</f>
        <v> </v>
      </c>
      <c r="H2" s="406" t="str">
        <f>IFERROR(VLOOKUP(A4&amp;$B$2,TKB_HK2_Moi_Giang!B2:T2333,12,0)," ")</f>
        <v> </v>
      </c>
      <c r="I2" s="407" t="str">
        <f>IFERROR(VLOOKUP(A4&amp;$B$2,TKB_HK2_Moi_Giang!B2:T2333,13,0)," ")</f>
        <v> </v>
      </c>
      <c r="J2" s="407" t="str">
        <f>IFERROR(VLOOKUP(A4&amp;$B$2,TKB_HK2_Moi_Giang!B2:T2333,7,0)," ")</f>
        <v> </v>
      </c>
      <c r="K2" s="408" t="str">
        <f>IFERROR(VLOOKUP(A4&amp;$B$2,TKB_HK2_Moi_Giang!B2:T2333,15,0)," ")</f>
        <v> </v>
      </c>
      <c r="L2" s="408" t="str">
        <f>IFERROR(VLOOKUP(A4&amp;$B$2,TKB_HK2_Moi_Giang!B2:T2333,16,0)," ")</f>
        <v> </v>
      </c>
      <c r="M2" s="409" t="str">
        <f>IFERROR(VLOOKUP(B2,ThongKe_GV!$C$3:$D$258,2,0),)</f>
        <v>minguyen241295@gmail.com</v>
      </c>
      <c r="N2" s="410"/>
      <c r="O2" s="410"/>
      <c r="P2" s="46"/>
      <c r="Q2" s="46"/>
      <c r="R2" s="46"/>
      <c r="S2" s="46"/>
      <c r="T2" s="46"/>
      <c r="U2" s="46"/>
      <c r="V2" s="46"/>
      <c r="W2" s="46"/>
      <c r="X2" s="46"/>
      <c r="Y2" s="46"/>
      <c r="Z2" s="46"/>
      <c r="AA2" s="46"/>
    </row>
    <row r="3">
      <c r="A3" s="411"/>
      <c r="B3" s="412"/>
      <c r="C3" s="404" t="str">
        <f>IFERROR(VLOOKUP(A5&amp;$B$2,TKB_HK2_Moi_Giang!B3:T2334,6,0)," ")</f>
        <v> </v>
      </c>
      <c r="D3" s="404" t="str">
        <f>IFERROR(VLOOKUP(A5&amp;$B$2,TKB_HK2_Moi_Giang!B3:T2334,9,0)," ")</f>
        <v> </v>
      </c>
      <c r="E3" s="404" t="str">
        <f>IFERROR(VLOOKUP(A5&amp;$B$2,TKB_HK2_Moi_Giang!B3:T2334,5,0)," ")</f>
        <v> </v>
      </c>
      <c r="F3" s="404" t="str">
        <f>IFERROR(VLOOKUP(A5&amp;$B$2,TKB_HK2_Moi_Giang!B3:T2334,10,0)," ")</f>
        <v> </v>
      </c>
      <c r="G3" s="406" t="str">
        <f>IFERROR(VLOOKUP(A5&amp;$B$2,TKB_HK2_Moi_Giang!B3:T2334,11,0)," ")</f>
        <v> </v>
      </c>
      <c r="H3" s="406" t="str">
        <f>IFERROR(VLOOKUP(A5&amp;$B$2,TKB_HK2_Moi_Giang!B3:T2334,12,0)," ")</f>
        <v> </v>
      </c>
      <c r="I3" s="407" t="str">
        <f>IFERROR(VLOOKUP(A5&amp;$B$2,TKB_HK2_Moi_Giang!B3:T2334,13,0)," ")</f>
        <v> </v>
      </c>
      <c r="J3" s="407" t="str">
        <f>IFERROR(VLOOKUP(A5&amp;$B$2,TKB_HK2_Moi_Giang!B3:T2334,7,0)," ")</f>
        <v> </v>
      </c>
      <c r="K3" s="408" t="str">
        <f>IFERROR(VLOOKUP(A5&amp;$B$2,TKB_HK2_Moi_Giang!B3:T2334,15,0)," ")</f>
        <v> </v>
      </c>
      <c r="L3" s="408" t="str">
        <f>IFERROR(VLOOKUP(A5&amp;$B$2,TKB_HK2_Moi_Giang!B3:T2334,16,0)," ")</f>
        <v> </v>
      </c>
      <c r="M3" s="411"/>
      <c r="N3" s="46"/>
      <c r="O3" s="46"/>
      <c r="P3" s="46"/>
      <c r="Q3" s="46"/>
      <c r="R3" s="46"/>
      <c r="S3" s="46"/>
      <c r="T3" s="46"/>
      <c r="U3" s="46"/>
      <c r="V3" s="46"/>
      <c r="W3" s="46"/>
      <c r="X3" s="46"/>
      <c r="Y3" s="46"/>
      <c r="Z3" s="46"/>
      <c r="AA3" s="46"/>
    </row>
    <row r="4">
      <c r="A4" s="411">
        <v>1.0</v>
      </c>
      <c r="B4" s="413"/>
      <c r="C4" s="404" t="str">
        <f>IFERROR(VLOOKUP(A6&amp;$B$2,TKB_HK2_Moi_Giang!B933:T2335,6,0)," ")</f>
        <v> </v>
      </c>
      <c r="D4" s="404" t="str">
        <f>IFERROR(VLOOKUP(A6&amp;$B$2,TKB_HK2_Moi_Giang!B933:T2335,9,0)," ")</f>
        <v> </v>
      </c>
      <c r="E4" s="404" t="str">
        <f>IFERROR(VLOOKUP(A6&amp;$B$2,TKB_HK2_Moi_Giang!B933:T2335,5,0)," ")</f>
        <v> </v>
      </c>
      <c r="F4" s="404" t="str">
        <f>IFERROR(VLOOKUP(A6&amp;$B$2,TKB_HK2_Moi_Giang!B933:T2335,10,0)," ")</f>
        <v> </v>
      </c>
      <c r="G4" s="406" t="str">
        <f>IFERROR(VLOOKUP(A6&amp;$B$2,TKB_HK2_Moi_Giang!B933:T2335,11,0)," ")</f>
        <v> </v>
      </c>
      <c r="H4" s="406" t="str">
        <f>IFERROR(VLOOKUP(A6&amp;$B$2,TKB_HK2_Moi_Giang!B933:T2335,12,0)," ")</f>
        <v> </v>
      </c>
      <c r="I4" s="407" t="str">
        <f>IFERROR(VLOOKUP(A6&amp;$B$2,TKB_HK2_Moi_Giang!B933:T2335,13,0)," ")</f>
        <v> </v>
      </c>
      <c r="J4" s="407" t="str">
        <f>IFERROR(VLOOKUP(A6&amp;$B$2,TKB_HK2_Moi_Giang!B933:T2335,7,0)," ")</f>
        <v> </v>
      </c>
      <c r="K4" s="408" t="str">
        <f>IFERROR(VLOOKUP(A6&amp;$B$2,TKB_HK2_Moi_Giang!B933:T2335,15,0)," ")</f>
        <v> </v>
      </c>
      <c r="L4" s="408" t="str">
        <f>IFERROR(VLOOKUP(A6&amp;$B$2,TKB_HK2_Moi_Giang!B933:T2335,16,0)," ")</f>
        <v> </v>
      </c>
      <c r="M4" s="411"/>
      <c r="N4" s="46"/>
      <c r="O4" s="46"/>
      <c r="P4" s="46"/>
      <c r="Q4" s="46"/>
    </row>
    <row r="5">
      <c r="A5" s="411">
        <v>2.0</v>
      </c>
      <c r="B5" s="414"/>
      <c r="C5" s="404" t="str">
        <f>IFERROR(VLOOKUP(A7&amp;$B$2,TKB_HK2_Moi_Giang!B3:T2336,6,0)," ")</f>
        <v> </v>
      </c>
      <c r="D5" s="404" t="str">
        <f>IFERROR(VLOOKUP(A7&amp;$B$2,TKB_HK2_Moi_Giang!B3:T2336,9,0)," ")</f>
        <v> </v>
      </c>
      <c r="E5" s="404" t="str">
        <f>IFERROR(VLOOKUP(A7&amp;$B$2,TKB_HK2_Moi_Giang!B3:T2336,5,0)," ")</f>
        <v> </v>
      </c>
      <c r="F5" s="404" t="str">
        <f>IFERROR(VLOOKUP(A7&amp;$B$2,TKB_HK2_Moi_Giang!B3:T2336,10,0)," ")</f>
        <v> </v>
      </c>
      <c r="G5" s="406" t="str">
        <f>IFERROR(VLOOKUP(A7&amp;$B$2,TKB_HK2_Moi_Giang!B3:T2336,11,0)," ")</f>
        <v> </v>
      </c>
      <c r="H5" s="406" t="str">
        <f>IFERROR(VLOOKUP(A7&amp;$B$2,TKB_HK2_Moi_Giang!B3:T2336,12,0)," ")</f>
        <v> </v>
      </c>
      <c r="I5" s="407" t="str">
        <f>IFERROR(VLOOKUP(A7&amp;$B$2,TKB_HK2_Moi_Giang!B3:T2336,13,0)," ")</f>
        <v> </v>
      </c>
      <c r="J5" s="407" t="str">
        <f>IFERROR(VLOOKUP(A7&amp;$B$2,TKB_HK2_Moi_Giang!B3:T2336,7,0)," ")</f>
        <v> </v>
      </c>
      <c r="K5" s="408" t="str">
        <f>IFERROR(VLOOKUP(A7&amp;$B$2,TKB_HK2_Moi_Giang!B3:T2336,15,0)," ")</f>
        <v> </v>
      </c>
      <c r="L5" s="408" t="str">
        <f>IFERROR(VLOOKUP(A7&amp;$B$2,TKB_HK2_Moi_Giang!B3:T2336,16,0)," ")</f>
        <v> </v>
      </c>
      <c r="M5" s="411"/>
      <c r="N5" s="46"/>
      <c r="O5" s="46"/>
      <c r="P5" s="46"/>
      <c r="Q5" s="46"/>
    </row>
    <row r="6">
      <c r="A6" s="411">
        <v>3.0</v>
      </c>
      <c r="B6" s="414"/>
      <c r="C6" s="404" t="str">
        <f>IFERROR(VLOOKUP(A8&amp;$B$2,TKB_HK2_Moi_Giang!B933:T2337,6,0)," ")</f>
        <v> </v>
      </c>
      <c r="D6" s="404" t="str">
        <f>IFERROR(VLOOKUP(A8&amp;$B$2,TKB_HK2_Moi_Giang!B933:T2337,9,0)," ")</f>
        <v> </v>
      </c>
      <c r="E6" s="404" t="str">
        <f>IFERROR(VLOOKUP(A8&amp;$B$2,TKB_HK2_Moi_Giang!B933:T2337,5,0)," ")</f>
        <v> </v>
      </c>
      <c r="F6" s="404" t="str">
        <f>IFERROR(VLOOKUP(A8&amp;$B$2,TKB_HK2_Moi_Giang!B933:T2337,10,0)," ")</f>
        <v> </v>
      </c>
      <c r="G6" s="406" t="str">
        <f>IFERROR(VLOOKUP(A8&amp;$B$2,TKB_HK2_Moi_Giang!B933:T2337,11,0)," ")</f>
        <v> </v>
      </c>
      <c r="H6" s="406" t="str">
        <f>IFERROR(VLOOKUP(A8&amp;$B$2,TKB_HK2_Moi_Giang!B933:T2337,12,0)," ")</f>
        <v> </v>
      </c>
      <c r="I6" s="407" t="str">
        <f>IFERROR(VLOOKUP(A8&amp;$B$2,TKB_HK2_Moi_Giang!B933:T2337,13,0)," ")</f>
        <v> </v>
      </c>
      <c r="J6" s="407" t="str">
        <f>IFERROR(VLOOKUP(A8&amp;$B$2,TKB_HK2_Moi_Giang!B3:T2337,7,0)," ")</f>
        <v> </v>
      </c>
      <c r="K6" s="408" t="str">
        <f>IFERROR(VLOOKUP(A8&amp;$B$2,TKB_HK2_Moi_Giang!B933:T2337,15,0)," ")</f>
        <v> </v>
      </c>
      <c r="L6" s="408" t="str">
        <f>IFERROR(VLOOKUP(A8&amp;$B$2,TKB_HK2_Moi_Giang!B933:T2337,16,0)," ")</f>
        <v> </v>
      </c>
      <c r="M6" s="411"/>
      <c r="N6" s="46"/>
      <c r="O6" s="46"/>
      <c r="P6" s="46"/>
      <c r="Q6" s="46"/>
    </row>
    <row r="7">
      <c r="A7" s="411">
        <v>4.0</v>
      </c>
      <c r="B7" s="414"/>
      <c r="C7" s="404" t="str">
        <f>IFERROR(VLOOKUP(A9&amp;$B$2,TKB_HK2_Moi_Giang!B3:T2338,6,0)," ")</f>
        <v> </v>
      </c>
      <c r="D7" s="404" t="str">
        <f>IFERROR(VLOOKUP(A9&amp;$B$2,TKB_HK2_Moi_Giang!B3:T2338,9,0)," ")</f>
        <v> </v>
      </c>
      <c r="E7" s="404" t="str">
        <f>IFERROR(VLOOKUP(A9&amp;$B$2,TKB_HK2_Moi_Giang!B933:T2338,5,0)," ")</f>
        <v> </v>
      </c>
      <c r="F7" s="404" t="str">
        <f>IFERROR(VLOOKUP(A9&amp;$B$2,TKB_HK2_Moi_Giang!B3:T2338,10,0)," ")</f>
        <v> </v>
      </c>
      <c r="G7" s="406" t="str">
        <f>IFERROR(VLOOKUP(A9&amp;$B$2,TKB_HK2_Moi_Giang!B3:T2338,11,0)," ")</f>
        <v> </v>
      </c>
      <c r="H7" s="406" t="str">
        <f>IFERROR(VLOOKUP(A9&amp;$B$2,TKB_HK2_Moi_Giang!B3:T2338,12,0)," ")</f>
        <v> </v>
      </c>
      <c r="I7" s="407" t="str">
        <f>IFERROR(VLOOKUP(A9&amp;$B$2,TKB_HK2_Moi_Giang!B3:T2338,13,0)," ")</f>
        <v> </v>
      </c>
      <c r="J7" s="407" t="str">
        <f>IFERROR(VLOOKUP(A9&amp;$B$2,TKB_HK2_Moi_Giang!B933:T2338,7,0)," ")</f>
        <v> </v>
      </c>
      <c r="K7" s="408" t="str">
        <f>IFERROR(VLOOKUP(A9&amp;$B$2,TKB_HK2_Moi_Giang!B3:T2338,15,0)," ")</f>
        <v> </v>
      </c>
      <c r="L7" s="408" t="str">
        <f>IFERROR(VLOOKUP(A9&amp;$B$2,TKB_HK2_Moi_Giang!B3:T2338,16,0)," ")</f>
        <v> </v>
      </c>
      <c r="M7" s="411"/>
      <c r="N7" s="46"/>
      <c r="O7" s="46"/>
      <c r="P7" s="46"/>
      <c r="Q7" s="46"/>
    </row>
    <row r="8">
      <c r="A8" s="411">
        <v>5.0</v>
      </c>
      <c r="B8" s="414"/>
      <c r="C8" s="404" t="str">
        <f>IFERROR(VLOOKUP(A10&amp;$B$2,TKB_HK2_Moi_Giang!B928:T2339,6,0)," ")</f>
        <v> </v>
      </c>
      <c r="D8" s="404" t="str">
        <f>IFERROR(VLOOKUP(A10&amp;$B$2,TKB_HK2_Moi_Giang!B928:T2339,9,0)," ")</f>
        <v> </v>
      </c>
      <c r="E8" s="404" t="str">
        <f>IFERROR(VLOOKUP(A10&amp;$B$2,TKB_HK2_Moi_Giang!B933:T2339,5,0)," ")</f>
        <v> </v>
      </c>
      <c r="F8" s="404" t="str">
        <f>IFERROR(VLOOKUP(A10&amp;$B$2,TKB_HK2_Moi_Giang!B928:T2339,10,0)," ")</f>
        <v> </v>
      </c>
      <c r="G8" s="406" t="str">
        <f>IFERROR(VLOOKUP(A10&amp;$B$2,TKB_HK2_Moi_Giang!B928:T2339,11,0)," ")</f>
        <v> </v>
      </c>
      <c r="H8" s="406" t="str">
        <f>IFERROR(VLOOKUP(A10&amp;$B$2,TKB_HK2_Moi_Giang!B928:T2339,12,0)," ")</f>
        <v> </v>
      </c>
      <c r="I8" s="407" t="str">
        <f>IFERROR(VLOOKUP(A10&amp;$B$2,TKB_HK2_Moi_Giang!B928:T2339,13,0)," ")</f>
        <v> </v>
      </c>
      <c r="J8" s="407" t="str">
        <f>IFERROR(VLOOKUP(A10&amp;$B$2,TKB_HK2_Moi_Giang!B933:T2339,7,0)," ")</f>
        <v> </v>
      </c>
      <c r="K8" s="408" t="str">
        <f>IFERROR(VLOOKUP(A10&amp;$B$2,TKB_HK2_Moi_Giang!B928:T2339,15,0)," ")</f>
        <v> </v>
      </c>
      <c r="L8" s="408" t="str">
        <f>IFERROR(VLOOKUP(A10&amp;$B$2,TKB_HK2_Moi_Giang!B928:T2339,16,0)," ")</f>
        <v> </v>
      </c>
      <c r="M8" s="411"/>
      <c r="N8" s="46"/>
      <c r="O8" s="46"/>
      <c r="P8" s="46"/>
      <c r="Q8" s="46"/>
    </row>
    <row r="9">
      <c r="A9" s="411">
        <v>6.0</v>
      </c>
      <c r="B9" s="414"/>
      <c r="C9" s="404" t="str">
        <f>IFERROR(VLOOKUP(A11&amp;$B$2,TKB_HK2_Moi_Giang!B3:T2340,6,0)," ")</f>
        <v> </v>
      </c>
      <c r="D9" s="404" t="str">
        <f>IFERROR(VLOOKUP(A11&amp;$B$2,TKB_HK2_Moi_Giang!B3:T2340,9,0)," ")</f>
        <v> </v>
      </c>
      <c r="E9" s="404" t="str">
        <f>IFERROR(VLOOKUP(A11&amp;$B$2,TKB_HK2_Moi_Giang!B3:T2340,5,0)," ")</f>
        <v> </v>
      </c>
      <c r="F9" s="404" t="str">
        <f>IFERROR(VLOOKUP(A11&amp;$B$2,TKB_HK2_Moi_Giang!B3:T2340,10,0)," ")</f>
        <v> </v>
      </c>
      <c r="G9" s="406" t="str">
        <f>IFERROR(VLOOKUP(A11&amp;$B$2,TKB_HK2_Moi_Giang!B3:T2340,11,0)," ")</f>
        <v> </v>
      </c>
      <c r="H9" s="406" t="str">
        <f>IFERROR(VLOOKUP(A11&amp;$B$2,TKB_HK2_Moi_Giang!B3:T2340,12,0)," ")</f>
        <v> </v>
      </c>
      <c r="I9" s="407" t="str">
        <f>IFERROR(VLOOKUP(A11&amp;$B$2,TKB_HK2_Moi_Giang!B3:T2340,13,0)," ")</f>
        <v> </v>
      </c>
      <c r="J9" s="407" t="str">
        <f>IFERROR(VLOOKUP(A11&amp;$B$2,TKB_HK2_Moi_Giang!B3:T2340,7,0)," ")</f>
        <v> </v>
      </c>
      <c r="K9" s="408" t="str">
        <f>IFERROR(VLOOKUP(A11&amp;$B$2,TKB_HK2_Moi_Giang!B3:T2340,15,0)," ")</f>
        <v> </v>
      </c>
      <c r="L9" s="408" t="str">
        <f>IFERROR(VLOOKUP(A11&amp;$B$2,TKB_HK2_Moi_Giang!B3:T2340,16,0)," ")</f>
        <v> </v>
      </c>
      <c r="M9" s="411"/>
      <c r="N9" s="46"/>
      <c r="O9" s="46"/>
      <c r="P9" s="46"/>
      <c r="Q9" s="46"/>
    </row>
    <row r="10">
      <c r="A10" s="411">
        <v>7.0</v>
      </c>
      <c r="B10" s="414"/>
      <c r="C10" s="404" t="str">
        <f>IFERROR(VLOOKUP(A12&amp;$B$2,TKB_HK2_Moi_Giang!B3:T2341,6,0)," ")</f>
        <v> </v>
      </c>
      <c r="D10" s="404" t="str">
        <f>IFERROR(VLOOKUP(A12&amp;$B$2,TKB_HK2_Moi_Giang!B3:T2341,9,0)," ")</f>
        <v> </v>
      </c>
      <c r="E10" s="404" t="str">
        <f>IFERROR(VLOOKUP(A12&amp;$B$2,TKB_HK2_Moi_Giang!B3:T2341,5,0)," ")</f>
        <v> </v>
      </c>
      <c r="F10" s="404" t="str">
        <f>IFERROR(VLOOKUP(A12&amp;$B$2,TKB_HK2_Moi_Giang!B3:T2341,9,0)," ")</f>
        <v> </v>
      </c>
      <c r="G10" s="406" t="str">
        <f>IFERROR(VLOOKUP(A12&amp;$B$2,TKB_HK2_Moi_Giang!B3:T2341,11,0)," ")</f>
        <v> </v>
      </c>
      <c r="H10" s="406" t="str">
        <f>IFERROR(VLOOKUP(A12&amp;$B$2,TKB_HK2_Moi_Giang!B3:T2341,12,0)," ")</f>
        <v> </v>
      </c>
      <c r="I10" s="407" t="str">
        <f>IFERROR(VLOOKUP(A12&amp;$B$2,TKB_HK2_Moi_Giang!B3:T2341,13,0)," ")</f>
        <v> </v>
      </c>
      <c r="J10" s="407" t="str">
        <f>IFERROR(VLOOKUP(A12&amp;$B$2,TKB_HK2_Moi_Giang!B3:T2341,7,0)," ")</f>
        <v> </v>
      </c>
      <c r="K10" s="408" t="str">
        <f>IFERROR(VLOOKUP(A12&amp;$B$2,TKB_HK2_Moi_Giang!B3:T2341,15,0)," ")</f>
        <v> </v>
      </c>
      <c r="L10" s="408" t="str">
        <f>IFERROR(VLOOKUP(A12&amp;$B$2,TKB_HK2_Moi_Giang!B3:T2341,16,0)," ")</f>
        <v> </v>
      </c>
      <c r="M10" s="411"/>
      <c r="N10" s="46"/>
      <c r="O10" s="46"/>
      <c r="P10" s="46"/>
      <c r="Q10" s="46"/>
    </row>
    <row r="11">
      <c r="A11" s="411">
        <v>8.0</v>
      </c>
      <c r="B11" s="414"/>
      <c r="C11" s="404" t="str">
        <f>IFERROR(VLOOKUP(A13&amp;$B$2,TKB_HK2_Moi_Giang!B928:T2342,6,0)," ")</f>
        <v> </v>
      </c>
      <c r="D11" s="404" t="str">
        <f>IFERROR(VLOOKUP(A13&amp;$B$2,TKB_HK2_Moi_Giang!B928:T2342,9,0)," ")</f>
        <v> </v>
      </c>
      <c r="E11" s="404" t="str">
        <f>IFERROR(VLOOKUP(A13&amp;$B$2,TKB_HK2_Moi_Giang!B928:T2342,5,0)," ")</f>
        <v> </v>
      </c>
      <c r="F11" s="404" t="str">
        <f>IFERROR(VLOOKUP(A13&amp;$B$2,TKB_HK2_Moi_Giang!B928:T2342,9,0)," ")</f>
        <v> </v>
      </c>
      <c r="G11" s="406" t="str">
        <f>IFERROR(VLOOKUP(A13&amp;$B$2,TKB_HK2_Moi_Giang!B928:T2342,11,0)," ")</f>
        <v> </v>
      </c>
      <c r="H11" s="406" t="str">
        <f>IFERROR(VLOOKUP(A13&amp;$B$2,TKB_HK2_Moi_Giang!B928:T2342,12,0)," ")</f>
        <v> </v>
      </c>
      <c r="I11" s="407" t="str">
        <f>IFERROR(VLOOKUP(A13&amp;$B$2,TKB_HK2_Moi_Giang!B928:T2342,13,0)," ")</f>
        <v> </v>
      </c>
      <c r="J11" s="407" t="str">
        <f>IFERROR(VLOOKUP(A13&amp;$B$2,TKB_HK2_Moi_Giang!B928:T2342,7,0)," ")</f>
        <v> </v>
      </c>
      <c r="K11" s="408" t="str">
        <f>IFERROR(VLOOKUP(A13&amp;$B$2,TKB_HK2_Moi_Giang!B928:T2342,15,0)," ")</f>
        <v> </v>
      </c>
      <c r="L11" s="408" t="str">
        <f>IFERROR(VLOOKUP(A13&amp;$B$2,TKB_HK2_Moi_Giang!B928:T2342,16,0)," ")</f>
        <v> </v>
      </c>
      <c r="M11" s="411"/>
      <c r="N11" s="46"/>
      <c r="O11" s="46"/>
      <c r="P11" s="46"/>
      <c r="Q11" s="46"/>
    </row>
    <row r="12">
      <c r="A12" s="411">
        <v>9.0</v>
      </c>
      <c r="B12" s="414"/>
      <c r="C12" s="404" t="str">
        <f>IFERROR(VLOOKUP(A14&amp;$B$2,TKB_HK2_Moi_Giang!B928:T2343,6,0)," ")</f>
        <v> </v>
      </c>
      <c r="D12" s="404" t="str">
        <f>IFERROR(VLOOKUP(A14&amp;$B$2,TKB_HK2_Moi_Giang!B928:T2343,9,0)," ")</f>
        <v> </v>
      </c>
      <c r="E12" s="404" t="str">
        <f>IFERROR(VLOOKUP(A14&amp;$B$2,TKB_HK2_Moi_Giang!B3:T2343,5,0)," ")</f>
        <v> </v>
      </c>
      <c r="F12" s="404" t="str">
        <f>IFERROR(VLOOKUP(A14&amp;$B$2,TKB_HK2_Moi_Giang!B3:T2343,9,0)," ")</f>
        <v> </v>
      </c>
      <c r="G12" s="406" t="str">
        <f>IFERROR(VLOOKUP(A14&amp;$B$2,TKB_HK2_Moi_Giang!B928:T2343,11,0)," ")</f>
        <v> </v>
      </c>
      <c r="H12" s="406" t="str">
        <f>IFERROR(VLOOKUP(A14&amp;$B$2,TKB_HK2_Moi_Giang!B928:T2343,12,0)," ")</f>
        <v> </v>
      </c>
      <c r="I12" s="407" t="str">
        <f>IFERROR(VLOOKUP(A14&amp;$B$2,TKB_HK2_Moi_Giang!B928:T2343,13,0)," ")</f>
        <v> </v>
      </c>
      <c r="J12" s="407" t="str">
        <f>IFERROR(VLOOKUP(A14&amp;$B$2,TKB_HK2_Moi_Giang!B3:T2343,7,0)," ")</f>
        <v> </v>
      </c>
      <c r="K12" s="408" t="str">
        <f>IFERROR(VLOOKUP(A14&amp;$B$2,TKB_HK2_Moi_Giang!B928:T2343,15,0)," ")</f>
        <v> </v>
      </c>
      <c r="L12" s="408" t="str">
        <f>IFERROR(VLOOKUP(A14&amp;$B$2,TKB_HK2_Moi_Giang!B928:T2343,16,0)," ")</f>
        <v> </v>
      </c>
      <c r="M12" s="411"/>
      <c r="N12" s="46"/>
      <c r="O12" s="46"/>
      <c r="P12" s="46"/>
      <c r="Q12" s="46"/>
    </row>
    <row r="13">
      <c r="A13" s="411">
        <v>10.0</v>
      </c>
      <c r="B13" s="414"/>
      <c r="C13" s="404" t="str">
        <f>IFERROR(VLOOKUP(A15&amp;$B$2,TKB_HK2_Moi_Giang!B928:T2344,6,0)," ")</f>
        <v> </v>
      </c>
      <c r="D13" s="404" t="str">
        <f>IFERROR(VLOOKUP(A15&amp;$B$2,TKB_HK2_Moi_Giang!B928:T2344,9,0)," ")</f>
        <v> </v>
      </c>
      <c r="E13" s="404" t="str">
        <f>IFERROR(VLOOKUP(A15&amp;$B$2,TKB_HK2_Moi_Giang!B3:T2344,5,0)," ")</f>
        <v> </v>
      </c>
      <c r="F13" s="404" t="str">
        <f>IFERROR(VLOOKUP(A15&amp;$B$2,TKB_HK2_Moi_Giang!B3:T2344,9,0)," ")</f>
        <v> </v>
      </c>
      <c r="G13" s="406" t="str">
        <f>IFERROR(VLOOKUP(A15&amp;$B$2,TKB_HK2_Moi_Giang!B928:T2344,11,0)," ")</f>
        <v> </v>
      </c>
      <c r="H13" s="406" t="str">
        <f>IFERROR(VLOOKUP(A15&amp;$B$2,TKB_HK2_Moi_Giang!B928:T2344,12,0)," ")</f>
        <v> </v>
      </c>
      <c r="I13" s="407" t="str">
        <f>IFERROR(VLOOKUP(A15&amp;$B$2,TKB_HK2_Moi_Giang!B928:T2344,13,0)," ")</f>
        <v> </v>
      </c>
      <c r="J13" s="407" t="str">
        <f>IFERROR(VLOOKUP(A15&amp;$B$2,TKB_HK2_Moi_Giang!B3:T2344,7,0)," ")</f>
        <v> </v>
      </c>
      <c r="K13" s="408" t="str">
        <f>IFERROR(VLOOKUP(A15&amp;$B$2,TKB_HK2_Moi_Giang!B928:T2344,15,0)," ")</f>
        <v> </v>
      </c>
      <c r="L13" s="408" t="str">
        <f>IFERROR(VLOOKUP(A15&amp;$B$2,TKB_HK2_Moi_Giang!B928:T2344,16,0)," ")</f>
        <v> </v>
      </c>
      <c r="M13" s="411"/>
      <c r="N13" s="46"/>
      <c r="O13" s="46"/>
      <c r="P13" s="46"/>
      <c r="Q13" s="46"/>
    </row>
    <row r="14">
      <c r="A14" s="411"/>
      <c r="B14" s="414"/>
      <c r="C14" s="404" t="str">
        <f>IFERROR(VLOOKUP(A16&amp;$B$2,TKB_HK2_Moi_Giang!B928:T2345,6,0)," ")</f>
        <v> </v>
      </c>
      <c r="D14" s="404" t="str">
        <f>IFERROR(VLOOKUP(A16&amp;$B$2,TKB_HK2_Moi_Giang!B928:T2345,9,0)," ")</f>
        <v> </v>
      </c>
      <c r="E14" s="404" t="str">
        <f>IFERROR(VLOOKUP(A16&amp;$B$2,TKB_HK2_Moi_Giang!B928:T2345,5,0)," ")</f>
        <v> </v>
      </c>
      <c r="F14" s="404" t="str">
        <f>IFERROR(VLOOKUP(A16&amp;$B$2,TKB_HK2_Moi_Giang!B928:T2345,9,0)," ")</f>
        <v> </v>
      </c>
      <c r="G14" s="406" t="str">
        <f>IFERROR(VLOOKUP(A16&amp;$B$2,TKB_HK2_Moi_Giang!B928:T2345,11,0)," ")</f>
        <v> </v>
      </c>
      <c r="H14" s="406" t="str">
        <f>IFERROR(VLOOKUP(A16&amp;$B$2,TKB_HK2_Moi_Giang!B928:T2345,12,0)," ")</f>
        <v> </v>
      </c>
      <c r="I14" s="407" t="str">
        <f>IFERROR(VLOOKUP(A16&amp;$B$2,TKB_HK2_Moi_Giang!B928:T2345,13,0)," ")</f>
        <v> </v>
      </c>
      <c r="J14" s="407" t="str">
        <f>IFERROR(VLOOKUP(A16&amp;$B$2,TKB_HK2_Moi_Giang!B928:T2345,7,0)," ")</f>
        <v> </v>
      </c>
      <c r="K14" s="408" t="str">
        <f>IFERROR(VLOOKUP(A16&amp;$B$2,TKB_HK2_Moi_Giang!B928:T2345,15,0)," ")</f>
        <v> </v>
      </c>
      <c r="L14" s="408" t="str">
        <f>IFERROR(VLOOKUP(A16&amp;$B$2,TKB_HK2_Moi_Giang!B928:T2345,16,0)," ")</f>
        <v> </v>
      </c>
      <c r="M14" s="411"/>
      <c r="N14" s="46"/>
      <c r="O14" s="46"/>
      <c r="P14" s="46"/>
      <c r="Q14" s="46"/>
    </row>
    <row r="15">
      <c r="A15" s="415"/>
      <c r="B15" s="415"/>
      <c r="C15" s="415"/>
      <c r="D15" s="415"/>
      <c r="E15" s="415"/>
      <c r="F15" s="415"/>
      <c r="G15" s="415"/>
      <c r="H15" s="415"/>
      <c r="I15" s="415"/>
      <c r="J15" s="415"/>
      <c r="K15" s="415"/>
      <c r="L15" s="415"/>
      <c r="M15" s="415"/>
      <c r="N15" s="46"/>
      <c r="O15" s="46"/>
      <c r="P15" s="46"/>
      <c r="Q15" s="46"/>
      <c r="R15" s="46"/>
      <c r="S15" s="46"/>
      <c r="T15" s="46"/>
      <c r="U15" s="46"/>
      <c r="V15" s="46"/>
      <c r="W15" s="46"/>
      <c r="X15" s="46"/>
      <c r="Y15" s="46"/>
      <c r="Z15" s="46"/>
      <c r="AA15" s="46"/>
    </row>
    <row r="16">
      <c r="A16" s="416"/>
      <c r="B16" s="416"/>
      <c r="C16" s="415"/>
      <c r="D16" s="415"/>
      <c r="E16" s="415"/>
      <c r="F16" s="415"/>
      <c r="G16" s="415"/>
      <c r="H16" s="415"/>
      <c r="I16" s="415"/>
      <c r="J16" s="415"/>
      <c r="K16" s="415"/>
      <c r="L16" s="415"/>
      <c r="M16" s="415"/>
      <c r="N16" s="46"/>
      <c r="O16" s="46"/>
      <c r="P16" s="46"/>
      <c r="Q16" s="46"/>
      <c r="R16" s="46"/>
      <c r="S16" s="46"/>
      <c r="T16" s="46"/>
      <c r="U16" s="46"/>
      <c r="V16" s="46"/>
      <c r="W16" s="46"/>
      <c r="X16" s="46"/>
      <c r="Y16" s="46"/>
      <c r="Z16" s="46"/>
      <c r="AA16" s="46"/>
    </row>
    <row r="17">
      <c r="A17" s="417"/>
      <c r="B17" s="417"/>
      <c r="C17" s="415"/>
      <c r="D17" s="415"/>
      <c r="E17" s="415"/>
      <c r="F17" s="415"/>
      <c r="G17" s="415"/>
      <c r="H17" s="415"/>
      <c r="I17" s="415"/>
      <c r="J17" s="415"/>
      <c r="K17" s="415"/>
      <c r="L17" s="415"/>
      <c r="M17" s="415"/>
      <c r="N17" s="46"/>
      <c r="O17" s="46"/>
      <c r="P17" s="46"/>
      <c r="Q17" s="46"/>
      <c r="R17" s="46"/>
      <c r="S17" s="46"/>
      <c r="T17" s="46"/>
      <c r="U17" s="46"/>
      <c r="V17" s="46"/>
      <c r="W17" s="46"/>
      <c r="X17" s="46"/>
      <c r="Y17" s="46"/>
      <c r="Z17" s="46"/>
      <c r="AA17" s="46"/>
    </row>
    <row r="18">
      <c r="A18" s="417"/>
      <c r="B18" s="417"/>
      <c r="C18" s="417"/>
      <c r="D18" s="417"/>
      <c r="E18" s="415"/>
      <c r="F18" s="415"/>
      <c r="G18" s="415"/>
      <c r="H18" s="415"/>
      <c r="I18" s="415"/>
      <c r="J18" s="415"/>
      <c r="K18" s="415"/>
      <c r="L18" s="415"/>
      <c r="M18" s="415"/>
      <c r="N18" s="46"/>
      <c r="O18" s="46"/>
      <c r="P18" s="46"/>
      <c r="Q18" s="46"/>
      <c r="R18" s="46"/>
      <c r="S18" s="46"/>
      <c r="T18" s="46"/>
      <c r="U18" s="46"/>
      <c r="V18" s="46"/>
      <c r="W18" s="46"/>
      <c r="X18" s="46"/>
      <c r="Y18" s="46"/>
      <c r="Z18" s="46"/>
      <c r="AA18" s="46"/>
    </row>
    <row r="19">
      <c r="A19" s="417"/>
      <c r="B19" s="417"/>
      <c r="C19" s="417"/>
      <c r="D19" s="417"/>
      <c r="E19" s="415"/>
      <c r="F19" s="415"/>
      <c r="G19" s="415"/>
      <c r="H19" s="415"/>
      <c r="I19" s="415"/>
      <c r="J19" s="415"/>
      <c r="K19" s="415"/>
      <c r="L19" s="415"/>
      <c r="M19" s="415"/>
      <c r="N19" s="46"/>
      <c r="O19" s="46"/>
      <c r="P19" s="46"/>
      <c r="Q19" s="46"/>
      <c r="R19" s="46"/>
      <c r="S19" s="46"/>
      <c r="T19" s="46"/>
      <c r="U19" s="46"/>
      <c r="V19" s="46"/>
      <c r="W19" s="46"/>
      <c r="X19" s="46"/>
      <c r="Y19" s="46"/>
      <c r="Z19" s="46"/>
      <c r="AA19" s="46"/>
    </row>
    <row r="20">
      <c r="A20" s="415"/>
      <c r="B20" s="415"/>
      <c r="C20" s="415"/>
      <c r="D20" s="415"/>
      <c r="E20" s="415"/>
      <c r="F20" s="415"/>
      <c r="G20" s="415"/>
      <c r="H20" s="415"/>
      <c r="I20" s="415"/>
      <c r="J20" s="415"/>
      <c r="K20" s="415"/>
      <c r="L20" s="415"/>
      <c r="M20" s="415"/>
      <c r="N20" s="46"/>
      <c r="O20" s="46"/>
      <c r="P20" s="46"/>
      <c r="Q20" s="46"/>
      <c r="R20" s="46"/>
      <c r="S20" s="46"/>
      <c r="T20" s="46"/>
      <c r="U20" s="46"/>
      <c r="V20" s="46"/>
      <c r="W20" s="46"/>
      <c r="X20" s="46"/>
      <c r="Y20" s="46"/>
      <c r="Z20" s="46"/>
      <c r="AA20" s="46"/>
    </row>
    <row r="21">
      <c r="A21" s="416"/>
      <c r="B21" s="416"/>
      <c r="C21" s="415"/>
      <c r="D21" s="415"/>
      <c r="E21" s="415"/>
      <c r="F21" s="415"/>
      <c r="G21" s="415"/>
      <c r="H21" s="415"/>
      <c r="I21" s="415"/>
      <c r="J21" s="415"/>
      <c r="K21" s="415"/>
      <c r="L21" s="415"/>
      <c r="M21" s="415"/>
      <c r="N21" s="46"/>
      <c r="O21" s="46"/>
      <c r="P21" s="46"/>
      <c r="Q21" s="46"/>
      <c r="R21" s="46"/>
      <c r="S21" s="46"/>
      <c r="T21" s="46"/>
      <c r="U21" s="46"/>
      <c r="V21" s="46"/>
      <c r="W21" s="46"/>
      <c r="X21" s="46"/>
      <c r="Y21" s="46"/>
      <c r="Z21" s="46"/>
      <c r="AA21" s="46"/>
    </row>
    <row r="22">
      <c r="A22" s="417"/>
      <c r="B22" s="417"/>
      <c r="C22" s="417"/>
      <c r="D22" s="417"/>
      <c r="E22" s="417"/>
      <c r="F22" s="415"/>
      <c r="G22" s="415"/>
      <c r="H22" s="415"/>
      <c r="I22" s="415"/>
      <c r="J22" s="415"/>
      <c r="K22" s="415"/>
      <c r="L22" s="415"/>
      <c r="M22" s="415"/>
      <c r="N22" s="46"/>
      <c r="O22" s="46"/>
      <c r="P22" s="46"/>
      <c r="Q22" s="46"/>
      <c r="R22" s="46"/>
      <c r="S22" s="46"/>
      <c r="T22" s="46"/>
      <c r="U22" s="46"/>
      <c r="V22" s="46"/>
      <c r="W22" s="46"/>
      <c r="X22" s="46"/>
      <c r="Y22" s="46"/>
      <c r="Z22" s="46"/>
      <c r="AA22" s="46"/>
    </row>
    <row r="23">
      <c r="A23" s="417"/>
      <c r="B23" s="417"/>
      <c r="C23" s="417"/>
      <c r="D23" s="417"/>
      <c r="E23" s="417"/>
      <c r="F23" s="417"/>
      <c r="G23" s="417"/>
      <c r="H23" s="415"/>
      <c r="I23" s="415"/>
      <c r="J23" s="415"/>
      <c r="K23" s="415"/>
      <c r="L23" s="415"/>
      <c r="M23" s="415"/>
      <c r="N23" s="46"/>
      <c r="O23" s="46"/>
      <c r="P23" s="46"/>
      <c r="Q23" s="46"/>
      <c r="R23" s="46"/>
      <c r="S23" s="46"/>
      <c r="T23" s="46"/>
      <c r="U23" s="46"/>
      <c r="V23" s="46"/>
      <c r="W23" s="46"/>
      <c r="X23" s="46"/>
      <c r="Y23" s="46"/>
      <c r="Z23" s="46"/>
      <c r="AA23" s="46"/>
    </row>
    <row r="24">
      <c r="A24" s="417"/>
      <c r="B24" s="417"/>
      <c r="C24" s="417"/>
      <c r="D24" s="417"/>
      <c r="E24" s="415"/>
      <c r="F24" s="415"/>
      <c r="G24" s="415"/>
      <c r="H24" s="415"/>
      <c r="I24" s="415"/>
      <c r="J24" s="415"/>
      <c r="K24" s="415"/>
      <c r="L24" s="415"/>
      <c r="M24" s="415"/>
      <c r="N24" s="46"/>
      <c r="O24" s="46"/>
      <c r="P24" s="46"/>
      <c r="Q24" s="46"/>
      <c r="R24" s="46"/>
      <c r="S24" s="46"/>
      <c r="T24" s="46"/>
      <c r="U24" s="46"/>
      <c r="V24" s="46"/>
      <c r="W24" s="46"/>
      <c r="X24" s="46"/>
      <c r="Y24" s="46"/>
      <c r="Z24" s="46"/>
      <c r="AA24" s="46"/>
    </row>
    <row r="25">
      <c r="A25" s="415"/>
      <c r="B25" s="415"/>
      <c r="C25" s="415"/>
      <c r="D25" s="415"/>
      <c r="E25" s="415"/>
      <c r="F25" s="415"/>
      <c r="G25" s="415"/>
      <c r="H25" s="415"/>
      <c r="I25" s="415"/>
      <c r="J25" s="415"/>
      <c r="K25" s="415"/>
      <c r="L25" s="415"/>
      <c r="M25" s="415"/>
      <c r="N25" s="46"/>
      <c r="O25" s="46"/>
      <c r="P25" s="46"/>
      <c r="Q25" s="46"/>
      <c r="R25" s="46"/>
      <c r="S25" s="46"/>
      <c r="T25" s="46"/>
      <c r="U25" s="46"/>
      <c r="V25" s="46"/>
      <c r="W25" s="46"/>
      <c r="X25" s="46"/>
      <c r="Y25" s="46"/>
      <c r="Z25" s="46"/>
      <c r="AA25" s="46"/>
    </row>
    <row r="26">
      <c r="A26" s="416"/>
      <c r="B26" s="416"/>
      <c r="C26" s="415"/>
      <c r="D26" s="415"/>
      <c r="E26" s="415"/>
      <c r="F26" s="415"/>
      <c r="G26" s="415"/>
      <c r="H26" s="415"/>
      <c r="I26" s="415"/>
      <c r="J26" s="415"/>
      <c r="K26" s="415"/>
      <c r="L26" s="415"/>
      <c r="M26" s="415"/>
      <c r="N26" s="46"/>
      <c r="O26" s="46"/>
      <c r="P26" s="46"/>
      <c r="Q26" s="46"/>
      <c r="R26" s="46"/>
      <c r="S26" s="46"/>
      <c r="T26" s="46"/>
      <c r="U26" s="46"/>
      <c r="V26" s="46"/>
      <c r="W26" s="46"/>
      <c r="X26" s="46"/>
      <c r="Y26" s="46"/>
      <c r="Z26" s="46"/>
      <c r="AA26" s="46"/>
    </row>
    <row r="27">
      <c r="A27" s="417"/>
      <c r="B27" s="417"/>
      <c r="C27" s="417"/>
      <c r="D27" s="417"/>
      <c r="E27" s="417"/>
      <c r="F27" s="417"/>
      <c r="G27" s="417"/>
      <c r="H27" s="415"/>
      <c r="I27" s="415"/>
      <c r="J27" s="415"/>
      <c r="K27" s="415"/>
      <c r="L27" s="415"/>
      <c r="M27" s="415"/>
      <c r="N27" s="46"/>
      <c r="O27" s="46"/>
      <c r="P27" s="46"/>
      <c r="Q27" s="46"/>
      <c r="R27" s="46"/>
      <c r="S27" s="46"/>
      <c r="T27" s="46"/>
      <c r="U27" s="46"/>
      <c r="V27" s="46"/>
      <c r="W27" s="46"/>
      <c r="X27" s="46"/>
      <c r="Y27" s="46"/>
      <c r="Z27" s="46"/>
      <c r="AA27" s="46"/>
    </row>
    <row r="28">
      <c r="A28" s="417"/>
      <c r="B28" s="417"/>
      <c r="C28" s="417"/>
      <c r="D28" s="417"/>
      <c r="E28" s="417"/>
      <c r="F28" s="417"/>
      <c r="G28" s="417"/>
      <c r="H28" s="415"/>
      <c r="I28" s="415"/>
      <c r="J28" s="415" t="str">
        <f>IFERROR(VLOOKUP(I28,ThongKe_GV!$B:$C,2,0),)</f>
        <v/>
      </c>
      <c r="K28" s="415"/>
      <c r="L28" s="415"/>
      <c r="M28" s="415"/>
      <c r="N28" s="46"/>
      <c r="O28" s="46"/>
      <c r="P28" s="46"/>
      <c r="Q28" s="46"/>
      <c r="R28" s="46"/>
      <c r="S28" s="46"/>
      <c r="T28" s="46"/>
      <c r="U28" s="46"/>
      <c r="V28" s="46"/>
      <c r="W28" s="46"/>
      <c r="X28" s="46"/>
      <c r="Y28" s="46"/>
      <c r="Z28" s="46"/>
      <c r="AA28" s="46"/>
    </row>
    <row r="29">
      <c r="A29" s="418"/>
      <c r="B29" s="418"/>
      <c r="C29" s="418"/>
      <c r="D29" s="418"/>
      <c r="E29" s="418"/>
      <c r="F29" s="418"/>
      <c r="G29" s="418"/>
      <c r="H29" s="418"/>
      <c r="I29" s="418"/>
      <c r="J29" s="418"/>
      <c r="K29" s="418"/>
      <c r="L29" s="418"/>
      <c r="M29" s="46"/>
      <c r="N29" s="46"/>
      <c r="O29" s="46"/>
      <c r="P29" s="46"/>
      <c r="Q29" s="46"/>
      <c r="R29" s="46"/>
      <c r="S29" s="46"/>
      <c r="T29" s="46"/>
      <c r="U29" s="46"/>
      <c r="V29" s="46"/>
      <c r="W29" s="46"/>
      <c r="X29" s="46"/>
      <c r="Y29" s="46"/>
      <c r="Z29" s="46"/>
      <c r="AA29" s="46"/>
    </row>
    <row r="30">
      <c r="A30" s="418"/>
      <c r="B30" s="418"/>
      <c r="C30" s="418"/>
      <c r="D30" s="418"/>
      <c r="E30" s="418"/>
      <c r="F30" s="418"/>
      <c r="G30" s="418"/>
      <c r="H30" s="418"/>
      <c r="I30" s="418"/>
      <c r="J30" s="418"/>
      <c r="K30" s="418"/>
      <c r="L30" s="418"/>
      <c r="M30" s="46"/>
      <c r="N30" s="46"/>
      <c r="O30" s="46"/>
      <c r="P30" s="46"/>
      <c r="Q30" s="46"/>
      <c r="R30" s="46"/>
      <c r="S30" s="46"/>
      <c r="T30" s="46"/>
      <c r="U30" s="46"/>
      <c r="V30" s="46"/>
      <c r="W30" s="46"/>
      <c r="X30" s="46"/>
      <c r="Y30" s="46"/>
      <c r="Z30" s="46"/>
      <c r="AA30" s="46"/>
    </row>
    <row r="31">
      <c r="A31" s="418"/>
      <c r="B31" s="418"/>
      <c r="C31" s="418"/>
      <c r="D31" s="418"/>
      <c r="E31" s="418"/>
      <c r="F31" s="46"/>
      <c r="G31" s="46"/>
      <c r="H31" s="46"/>
      <c r="I31" s="46"/>
      <c r="J31" s="46"/>
      <c r="K31" s="46"/>
      <c r="L31" s="46"/>
      <c r="M31" s="46"/>
      <c r="N31" s="46"/>
      <c r="O31" s="46"/>
      <c r="P31" s="46"/>
      <c r="Q31" s="46"/>
      <c r="R31" s="46"/>
      <c r="S31" s="46"/>
      <c r="T31" s="46"/>
      <c r="U31" s="46"/>
      <c r="V31" s="46"/>
      <c r="W31" s="46"/>
      <c r="X31" s="46"/>
      <c r="Y31" s="46"/>
      <c r="Z31" s="46"/>
      <c r="AA31" s="46"/>
    </row>
    <row r="32">
      <c r="A32" s="418"/>
      <c r="B32" s="418"/>
      <c r="C32" s="418"/>
      <c r="D32" s="418"/>
      <c r="E32" s="418"/>
      <c r="F32" s="46"/>
      <c r="G32" s="46"/>
      <c r="H32" s="46"/>
      <c r="I32" s="46"/>
      <c r="J32" s="46"/>
      <c r="K32" s="46"/>
      <c r="L32" s="46"/>
      <c r="M32" s="46"/>
      <c r="N32" s="46"/>
      <c r="O32" s="46"/>
      <c r="P32" s="46"/>
      <c r="Q32" s="46"/>
      <c r="R32" s="46"/>
      <c r="S32" s="46"/>
      <c r="T32" s="46"/>
      <c r="U32" s="46"/>
      <c r="V32" s="46"/>
      <c r="W32" s="46"/>
      <c r="X32" s="46"/>
      <c r="Y32" s="46"/>
      <c r="Z32" s="46"/>
      <c r="AA32" s="46"/>
    </row>
    <row r="33">
      <c r="A33" s="418"/>
      <c r="B33" s="418"/>
      <c r="C33" s="46"/>
      <c r="D33" s="46"/>
      <c r="E33" s="46"/>
      <c r="F33" s="46"/>
      <c r="G33" s="46"/>
      <c r="H33" s="46"/>
      <c r="I33" s="46"/>
      <c r="J33" s="46"/>
      <c r="K33" s="46"/>
      <c r="L33" s="46"/>
      <c r="M33" s="46"/>
      <c r="N33" s="46"/>
      <c r="O33" s="46"/>
      <c r="P33" s="46"/>
      <c r="Q33" s="46"/>
      <c r="R33" s="46"/>
      <c r="S33" s="46"/>
      <c r="T33" s="46"/>
      <c r="U33" s="46"/>
      <c r="V33" s="46"/>
      <c r="W33" s="46"/>
      <c r="X33" s="46"/>
      <c r="Y33" s="46"/>
      <c r="Z33" s="46"/>
      <c r="AA33" s="46"/>
    </row>
    <row r="34">
      <c r="A34" s="418"/>
      <c r="B34" s="418"/>
      <c r="C34" s="46"/>
      <c r="D34" s="46"/>
      <c r="E34" s="46"/>
      <c r="F34" s="46"/>
      <c r="G34" s="46"/>
      <c r="H34" s="46"/>
      <c r="I34" s="46"/>
      <c r="J34" s="46"/>
      <c r="K34" s="46"/>
      <c r="L34" s="46"/>
      <c r="M34" s="46"/>
      <c r="N34" s="46"/>
      <c r="O34" s="46"/>
      <c r="P34" s="46"/>
      <c r="Q34" s="46"/>
      <c r="R34" s="46"/>
      <c r="S34" s="46"/>
      <c r="T34" s="46"/>
      <c r="U34" s="46"/>
      <c r="V34" s="46"/>
      <c r="W34" s="46"/>
      <c r="X34" s="46"/>
      <c r="Y34" s="46"/>
      <c r="Z34" s="46"/>
      <c r="AA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c r="AA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c r="AA1004" s="46"/>
    </row>
  </sheetData>
  <conditionalFormatting sqref="B2">
    <cfRule type="expression" dxfId="1" priority="1">
      <formula>$V2="Trùng lịch"</formula>
    </cfRule>
  </conditionalFormatting>
  <conditionalFormatting sqref="B2">
    <cfRule type="expression" dxfId="2" priority="2">
      <formula>$V2="Trùng phòng"</formula>
    </cfRule>
  </conditionalFormatting>
  <conditionalFormatting sqref="B2">
    <cfRule type="expression" dxfId="1" priority="3">
      <formula>$U2="Trùng lịch"</formula>
    </cfRule>
  </conditionalFormatting>
  <conditionalFormatting sqref="B2">
    <cfRule type="expression" dxfId="2" priority="4">
      <formula>$U2="Trùng phòng"</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s>
  <sheetData>
    <row r="1">
      <c r="A1" s="46"/>
      <c r="B1" s="46"/>
      <c r="C1" s="46" t="s">
        <v>1439</v>
      </c>
      <c r="D1" s="46" t="s">
        <v>1440</v>
      </c>
      <c r="E1" s="46"/>
      <c r="F1" s="46"/>
      <c r="G1" s="46"/>
      <c r="H1" s="46"/>
      <c r="I1" s="46"/>
      <c r="J1" s="46"/>
      <c r="K1" s="46"/>
      <c r="L1" s="46"/>
      <c r="M1" s="46"/>
      <c r="N1" s="46"/>
      <c r="O1" s="46"/>
      <c r="P1" s="46"/>
      <c r="Q1" s="46"/>
      <c r="R1" s="46"/>
      <c r="S1" s="46"/>
    </row>
    <row r="2">
      <c r="A2" s="46" t="s">
        <v>1441</v>
      </c>
      <c r="B2" s="419">
        <v>38.0</v>
      </c>
      <c r="C2" s="419">
        <v>38.0</v>
      </c>
      <c r="D2" s="419">
        <v>38.0</v>
      </c>
      <c r="E2" s="46"/>
      <c r="F2" s="46"/>
      <c r="G2" s="46"/>
      <c r="H2" s="46"/>
      <c r="I2" s="46"/>
      <c r="J2" s="46"/>
      <c r="K2" s="46"/>
      <c r="L2" s="46"/>
      <c r="M2" s="46"/>
      <c r="N2" s="46"/>
      <c r="O2" s="46"/>
      <c r="P2" s="46"/>
      <c r="Q2" s="46"/>
      <c r="R2" s="46"/>
      <c r="S2" s="46"/>
    </row>
    <row r="3">
      <c r="A3" s="46" t="s">
        <v>1442</v>
      </c>
      <c r="B3" s="419">
        <f>COUNTA(' (Back up)'!S8:S400)</f>
        <v>1</v>
      </c>
      <c r="C3" s="419">
        <v>19.0</v>
      </c>
      <c r="D3" s="419">
        <v>24.0</v>
      </c>
      <c r="E3" s="46"/>
      <c r="F3" s="46"/>
      <c r="G3" s="46"/>
      <c r="H3" s="46"/>
      <c r="I3" s="46"/>
      <c r="J3" s="46"/>
      <c r="K3" s="46"/>
      <c r="L3" s="46"/>
      <c r="M3" s="46"/>
      <c r="N3" s="46"/>
      <c r="O3" s="46"/>
      <c r="P3" s="46"/>
      <c r="Q3" s="46"/>
      <c r="R3" s="46"/>
      <c r="S3" s="46"/>
    </row>
    <row r="4">
      <c r="A4" s="46"/>
      <c r="B4" s="46"/>
      <c r="C4" s="46"/>
      <c r="D4" s="46"/>
      <c r="E4" s="46"/>
      <c r="F4" s="46"/>
      <c r="G4" s="46"/>
      <c r="H4" s="46"/>
      <c r="I4" s="46"/>
      <c r="J4" s="46"/>
      <c r="K4" s="46"/>
      <c r="L4" s="46"/>
      <c r="M4" s="46"/>
      <c r="N4" s="46"/>
      <c r="O4" s="46"/>
      <c r="P4" s="46"/>
      <c r="Q4" s="46"/>
      <c r="R4" s="46"/>
      <c r="S4" s="46"/>
    </row>
    <row r="5">
      <c r="A5" s="46"/>
      <c r="B5" s="46"/>
      <c r="C5" s="46"/>
      <c r="D5" s="46"/>
      <c r="E5" s="46"/>
      <c r="F5" s="46"/>
      <c r="G5" s="46"/>
      <c r="H5" s="46"/>
      <c r="I5" s="46"/>
      <c r="J5" s="46"/>
      <c r="K5" s="46"/>
      <c r="L5" s="46"/>
      <c r="M5" s="46"/>
      <c r="N5" s="46"/>
      <c r="O5" s="46"/>
      <c r="P5" s="46"/>
      <c r="Q5" s="46"/>
      <c r="R5" s="46"/>
      <c r="S5" s="46"/>
    </row>
    <row r="6">
      <c r="A6" s="46"/>
      <c r="B6" s="46"/>
      <c r="C6" s="46"/>
      <c r="D6" s="46"/>
      <c r="E6" s="46"/>
      <c r="F6" s="46"/>
      <c r="G6" s="46"/>
      <c r="H6" s="46"/>
      <c r="I6" s="46"/>
      <c r="J6" s="46"/>
      <c r="K6" s="46"/>
      <c r="L6" s="46"/>
      <c r="M6" s="46"/>
      <c r="N6" s="46"/>
      <c r="O6" s="46"/>
      <c r="P6" s="46"/>
      <c r="Q6" s="46"/>
      <c r="R6" s="46"/>
      <c r="S6" s="46"/>
    </row>
    <row r="7">
      <c r="A7" s="46"/>
      <c r="B7" s="46"/>
      <c r="C7" s="46"/>
      <c r="D7" s="46"/>
      <c r="E7" s="46"/>
      <c r="F7" s="46"/>
      <c r="G7" s="46"/>
      <c r="H7" s="46"/>
      <c r="I7" s="46"/>
      <c r="J7" s="46"/>
      <c r="K7" s="46"/>
      <c r="L7" s="46"/>
      <c r="M7" s="46"/>
      <c r="N7" s="46"/>
      <c r="O7" s="46"/>
      <c r="P7" s="46"/>
      <c r="Q7" s="46"/>
      <c r="R7" s="46"/>
      <c r="S7" s="46"/>
    </row>
    <row r="8">
      <c r="A8" s="46"/>
      <c r="B8" s="46"/>
      <c r="C8" s="46"/>
      <c r="D8" s="46"/>
      <c r="E8" s="46"/>
      <c r="F8" s="46"/>
      <c r="G8" s="46"/>
      <c r="H8" s="46"/>
      <c r="I8" s="46"/>
      <c r="J8" s="46"/>
      <c r="K8" s="46"/>
      <c r="L8" s="46"/>
      <c r="M8" s="46"/>
      <c r="N8" s="46"/>
      <c r="O8" s="46"/>
      <c r="P8" s="46"/>
      <c r="Q8" s="46"/>
      <c r="R8" s="46"/>
      <c r="S8" s="46"/>
    </row>
    <row r="9">
      <c r="A9" s="46" t="s">
        <v>1443</v>
      </c>
      <c r="B9" s="46"/>
      <c r="C9" s="46"/>
      <c r="D9" s="46"/>
      <c r="E9" s="46"/>
      <c r="F9" s="46"/>
      <c r="G9" s="46"/>
      <c r="H9" s="46"/>
      <c r="I9" s="46"/>
      <c r="J9" s="46"/>
      <c r="K9" s="46"/>
      <c r="L9" s="46"/>
      <c r="M9" s="46"/>
      <c r="N9" s="46"/>
      <c r="O9" s="46"/>
      <c r="P9" s="46"/>
      <c r="Q9" s="46"/>
      <c r="R9" s="46"/>
      <c r="S9" s="46"/>
    </row>
    <row r="10">
      <c r="A10" s="420">
        <v>0.3229166666666667</v>
      </c>
      <c r="B10" s="420">
        <v>0.3958333333333333</v>
      </c>
      <c r="C10" s="420">
        <v>0.3229166666666667</v>
      </c>
      <c r="D10" s="420">
        <v>0.3958333333333333</v>
      </c>
      <c r="E10" s="46"/>
      <c r="F10" s="46"/>
      <c r="G10" s="46"/>
      <c r="H10" s="46"/>
      <c r="I10" s="46"/>
      <c r="J10" s="46"/>
      <c r="K10" s="46"/>
      <c r="L10" s="46"/>
      <c r="M10" s="46"/>
      <c r="N10" s="46"/>
      <c r="O10" s="46"/>
      <c r="P10" s="46"/>
      <c r="Q10" s="46"/>
      <c r="R10" s="46"/>
      <c r="S10" s="46"/>
    </row>
    <row r="11">
      <c r="A11" s="421">
        <v>0.4166666666666667</v>
      </c>
      <c r="B11" s="421">
        <v>0.5104166666666666</v>
      </c>
      <c r="C11" s="421">
        <v>0.4166666666666667</v>
      </c>
      <c r="D11" s="421">
        <v>0.5104166666666666</v>
      </c>
      <c r="E11" s="46"/>
      <c r="F11" s="46"/>
      <c r="G11" s="46"/>
      <c r="H11" s="46"/>
      <c r="I11" s="46"/>
      <c r="J11" s="46"/>
      <c r="K11" s="46"/>
      <c r="L11" s="46"/>
      <c r="M11" s="46"/>
      <c r="N11" s="46"/>
      <c r="O11" s="46"/>
      <c r="P11" s="46"/>
      <c r="Q11" s="46"/>
      <c r="R11" s="46"/>
      <c r="S11" s="46"/>
    </row>
    <row r="12">
      <c r="A12" s="46" t="s">
        <v>1444</v>
      </c>
      <c r="B12" s="422"/>
      <c r="C12" s="46"/>
      <c r="D12" s="46"/>
      <c r="E12" s="46"/>
      <c r="F12" s="46"/>
      <c r="G12" s="46"/>
      <c r="H12" s="46"/>
      <c r="I12" s="46"/>
      <c r="J12" s="46"/>
      <c r="K12" s="46"/>
      <c r="L12" s="46"/>
      <c r="M12" s="46"/>
      <c r="N12" s="46"/>
      <c r="O12" s="46"/>
      <c r="P12" s="46"/>
      <c r="Q12" s="46"/>
      <c r="R12" s="46"/>
      <c r="S12" s="46"/>
    </row>
    <row r="13">
      <c r="A13" s="421">
        <v>0.5416666666666666</v>
      </c>
      <c r="B13" s="421">
        <v>0.6354166666666666</v>
      </c>
      <c r="C13" s="421">
        <v>0.5416666666666666</v>
      </c>
      <c r="D13" s="421">
        <v>0.7083333333333334</v>
      </c>
      <c r="E13" s="46"/>
      <c r="F13" s="46"/>
      <c r="G13" s="46"/>
      <c r="H13" s="46"/>
      <c r="I13" s="46"/>
      <c r="J13" s="46"/>
      <c r="K13" s="46"/>
      <c r="L13" s="46"/>
      <c r="M13" s="46"/>
      <c r="N13" s="46"/>
      <c r="O13" s="46"/>
      <c r="P13" s="46"/>
      <c r="Q13" s="46"/>
      <c r="R13" s="46"/>
      <c r="S13" s="46"/>
    </row>
    <row r="14">
      <c r="A14" s="421">
        <v>0.6458333333333334</v>
      </c>
      <c r="B14" s="421">
        <v>0.7395833333333334</v>
      </c>
      <c r="C14" s="421">
        <v>0.5416666666666666</v>
      </c>
      <c r="D14" s="421">
        <v>0.6354166666666666</v>
      </c>
      <c r="E14" s="46"/>
      <c r="F14" s="46"/>
      <c r="G14" s="46"/>
      <c r="H14" s="46"/>
      <c r="I14" s="46"/>
      <c r="J14" s="46"/>
      <c r="K14" s="46"/>
      <c r="L14" s="46"/>
      <c r="M14" s="46"/>
      <c r="N14" s="46"/>
      <c r="O14" s="46"/>
      <c r="P14" s="46"/>
      <c r="Q14" s="46"/>
      <c r="R14" s="46"/>
      <c r="S14" s="46"/>
    </row>
    <row r="15">
      <c r="A15" s="46" t="s">
        <v>1445</v>
      </c>
      <c r="B15" s="422"/>
      <c r="C15" s="46"/>
      <c r="D15" s="46"/>
      <c r="E15" s="46"/>
      <c r="F15" s="46"/>
      <c r="G15" s="46"/>
      <c r="H15" s="46"/>
      <c r="I15" s="46"/>
      <c r="J15" s="46"/>
      <c r="K15" s="46"/>
      <c r="L15" s="46"/>
      <c r="M15" s="46"/>
      <c r="N15" s="46"/>
      <c r="O15" s="46"/>
      <c r="P15" s="46"/>
      <c r="Q15" s="46"/>
      <c r="R15" s="46"/>
      <c r="S15" s="46"/>
    </row>
    <row r="16">
      <c r="A16" s="421">
        <v>0.75</v>
      </c>
      <c r="B16" s="421">
        <v>0.84375</v>
      </c>
      <c r="C16" s="46"/>
      <c r="D16" s="46"/>
      <c r="E16" s="46"/>
      <c r="F16" s="46"/>
      <c r="G16" s="46"/>
      <c r="H16" s="46"/>
      <c r="I16" s="46"/>
      <c r="J16" s="46"/>
      <c r="K16" s="46"/>
      <c r="L16" s="46"/>
      <c r="M16" s="46"/>
      <c r="N16" s="46"/>
      <c r="O16" s="46"/>
      <c r="P16" s="46"/>
      <c r="Q16" s="46"/>
      <c r="R16" s="46"/>
      <c r="S16" s="46"/>
    </row>
    <row r="17">
      <c r="A17" s="421">
        <v>0.75</v>
      </c>
      <c r="B17" s="421">
        <v>0.875</v>
      </c>
      <c r="C17" s="46"/>
      <c r="D17" s="46"/>
      <c r="E17" s="46"/>
      <c r="F17" s="46"/>
      <c r="G17" s="46"/>
      <c r="H17" s="46"/>
      <c r="I17" s="46"/>
      <c r="J17" s="46"/>
      <c r="K17" s="46"/>
      <c r="L17" s="46"/>
      <c r="M17" s="46"/>
      <c r="N17" s="46"/>
      <c r="O17" s="46"/>
      <c r="P17" s="46"/>
      <c r="Q17" s="46"/>
      <c r="R17" s="46"/>
      <c r="S17" s="46"/>
    </row>
    <row r="18">
      <c r="A18" s="46"/>
      <c r="B18" s="46"/>
      <c r="C18" s="46"/>
      <c r="D18" s="46"/>
      <c r="E18" s="46"/>
      <c r="F18" s="46"/>
      <c r="G18" s="46"/>
      <c r="H18" s="46"/>
      <c r="I18" s="46"/>
      <c r="J18" s="46"/>
      <c r="K18" s="46"/>
      <c r="L18" s="46"/>
      <c r="M18" s="46"/>
      <c r="N18" s="46"/>
      <c r="O18" s="46"/>
      <c r="P18" s="46"/>
      <c r="Q18" s="46"/>
      <c r="R18" s="46"/>
      <c r="S18" s="46"/>
    </row>
    <row r="19">
      <c r="A19" s="370">
        <v>1.0</v>
      </c>
      <c r="B19" s="370">
        <v>2.0</v>
      </c>
      <c r="C19" s="370">
        <v>3.0</v>
      </c>
      <c r="D19" s="370">
        <v>4.0</v>
      </c>
      <c r="E19" s="370">
        <v>5.0</v>
      </c>
      <c r="F19" s="370">
        <v>6.0</v>
      </c>
      <c r="G19" s="370">
        <v>7.0</v>
      </c>
      <c r="H19" s="370">
        <v>8.0</v>
      </c>
      <c r="I19" s="370">
        <v>9.0</v>
      </c>
      <c r="J19" s="370">
        <v>10.0</v>
      </c>
      <c r="K19" s="370">
        <v>11.0</v>
      </c>
      <c r="L19" s="370">
        <v>12.0</v>
      </c>
      <c r="M19" s="370">
        <v>13.0</v>
      </c>
      <c r="N19" s="370">
        <v>14.0</v>
      </c>
      <c r="O19" s="370">
        <v>15.0</v>
      </c>
      <c r="P19" s="369"/>
      <c r="Q19" s="46"/>
      <c r="R19" s="46"/>
      <c r="S19" s="46"/>
    </row>
    <row r="20">
      <c r="A20" s="423">
        <v>46027.0</v>
      </c>
      <c r="B20" s="424">
        <f t="shared" ref="B20:E20" si="1">A20+7</f>
        <v>46034</v>
      </c>
      <c r="C20" s="424">
        <f t="shared" si="1"/>
        <v>46041</v>
      </c>
      <c r="D20" s="424">
        <f t="shared" si="1"/>
        <v>46048</v>
      </c>
      <c r="E20" s="424">
        <f t="shared" si="1"/>
        <v>46055</v>
      </c>
      <c r="F20" s="424">
        <f>E20+21</f>
        <v>46076</v>
      </c>
      <c r="G20" s="424">
        <f t="shared" ref="G20:O20" si="2">F20+7</f>
        <v>46083</v>
      </c>
      <c r="H20" s="424">
        <f t="shared" si="2"/>
        <v>46090</v>
      </c>
      <c r="I20" s="424">
        <f t="shared" si="2"/>
        <v>46097</v>
      </c>
      <c r="J20" s="424">
        <f t="shared" si="2"/>
        <v>46104</v>
      </c>
      <c r="K20" s="424">
        <f t="shared" si="2"/>
        <v>46111</v>
      </c>
      <c r="L20" s="424">
        <f t="shared" si="2"/>
        <v>46118</v>
      </c>
      <c r="M20" s="424">
        <f t="shared" si="2"/>
        <v>46125</v>
      </c>
      <c r="N20" s="424">
        <f t="shared" si="2"/>
        <v>46132</v>
      </c>
      <c r="O20" s="424">
        <f t="shared" si="2"/>
        <v>46139</v>
      </c>
      <c r="P20" s="424"/>
      <c r="Q20" s="46"/>
      <c r="R20" s="46"/>
      <c r="S20" s="46"/>
    </row>
    <row r="21">
      <c r="A21" s="46"/>
      <c r="B21" s="46"/>
      <c r="C21" s="46"/>
      <c r="D21" s="46"/>
      <c r="E21" s="46"/>
      <c r="F21" s="46"/>
      <c r="G21" s="46"/>
      <c r="H21" s="46"/>
      <c r="I21" s="46"/>
      <c r="J21" s="46"/>
      <c r="K21" s="46"/>
      <c r="L21" s="46"/>
      <c r="M21" s="46"/>
      <c r="N21" s="46"/>
      <c r="O21" s="46"/>
      <c r="P21" s="46"/>
      <c r="Q21" s="46"/>
      <c r="R21" s="46"/>
      <c r="S21" s="46"/>
    </row>
    <row r="22">
      <c r="A22" s="46"/>
      <c r="B22" s="46"/>
      <c r="C22" s="46"/>
      <c r="D22" s="46"/>
      <c r="E22" s="46"/>
      <c r="F22" s="46"/>
      <c r="G22" s="46"/>
      <c r="H22" s="46"/>
      <c r="I22" s="46"/>
      <c r="J22" s="46"/>
      <c r="K22" s="46"/>
      <c r="L22" s="46"/>
      <c r="M22" s="46"/>
      <c r="N22" s="46"/>
      <c r="O22" s="46"/>
      <c r="P22" s="46"/>
      <c r="Q22" s="46"/>
      <c r="R22" s="46"/>
      <c r="S22" s="46"/>
    </row>
    <row r="23">
      <c r="A23" s="46"/>
      <c r="B23" s="46"/>
      <c r="C23" s="46"/>
      <c r="D23" s="46"/>
      <c r="E23" s="46"/>
      <c r="F23" s="46"/>
      <c r="G23" s="46"/>
      <c r="H23" s="46"/>
      <c r="I23" s="46"/>
      <c r="J23" s="46"/>
      <c r="K23" s="46"/>
      <c r="L23" s="46"/>
      <c r="M23" s="46"/>
      <c r="N23" s="46"/>
      <c r="O23" s="46"/>
      <c r="P23" s="46"/>
      <c r="Q23" s="46"/>
      <c r="R23" s="46"/>
      <c r="S23" s="46"/>
    </row>
    <row r="24">
      <c r="A24" s="46"/>
      <c r="B24" s="46"/>
      <c r="C24" s="46"/>
      <c r="D24" s="46"/>
      <c r="E24" s="46"/>
      <c r="F24" s="46"/>
      <c r="G24" s="46"/>
      <c r="H24" s="46"/>
      <c r="I24" s="46"/>
      <c r="J24" s="46"/>
      <c r="K24" s="46"/>
      <c r="L24" s="46"/>
      <c r="M24" s="46"/>
      <c r="N24" s="46"/>
      <c r="O24" s="46"/>
      <c r="P24" s="46"/>
      <c r="Q24" s="46"/>
      <c r="R24" s="46"/>
      <c r="S24" s="46"/>
    </row>
    <row r="25">
      <c r="A25" s="46"/>
      <c r="B25" s="46"/>
      <c r="C25" s="46"/>
      <c r="D25" s="46"/>
      <c r="E25" s="46"/>
      <c r="F25" s="46"/>
      <c r="G25" s="46"/>
      <c r="H25" s="46"/>
      <c r="I25" s="46"/>
      <c r="J25" s="46"/>
      <c r="K25" s="46"/>
      <c r="L25" s="46"/>
      <c r="M25" s="46"/>
      <c r="N25" s="46"/>
      <c r="O25" s="46"/>
      <c r="P25" s="46"/>
      <c r="Q25" s="46"/>
      <c r="R25" s="46"/>
      <c r="S25" s="46"/>
    </row>
    <row r="26">
      <c r="A26" s="46"/>
      <c r="B26" s="46"/>
      <c r="C26" s="46"/>
      <c r="D26" s="46"/>
      <c r="E26" s="46"/>
      <c r="F26" s="46"/>
      <c r="G26" s="46"/>
      <c r="H26" s="46"/>
      <c r="I26" s="46"/>
      <c r="J26" s="46"/>
      <c r="K26" s="46"/>
      <c r="L26" s="46"/>
      <c r="M26" s="46"/>
      <c r="N26" s="46"/>
      <c r="O26" s="46"/>
      <c r="P26" s="46"/>
      <c r="Q26" s="46"/>
      <c r="R26" s="46"/>
      <c r="S26" s="46"/>
    </row>
    <row r="27">
      <c r="A27" s="46"/>
      <c r="B27" s="46"/>
      <c r="C27" s="46"/>
      <c r="D27" s="46"/>
      <c r="E27" s="46"/>
      <c r="F27" s="46"/>
      <c r="G27" s="46"/>
      <c r="H27" s="46"/>
      <c r="I27" s="46"/>
      <c r="J27" s="46"/>
      <c r="K27" s="46"/>
      <c r="L27" s="46"/>
      <c r="M27" s="46"/>
      <c r="N27" s="46"/>
      <c r="O27" s="46"/>
      <c r="P27" s="46"/>
      <c r="Q27" s="46"/>
      <c r="R27" s="46"/>
      <c r="S27" s="46"/>
    </row>
    <row r="28">
      <c r="A28" s="46"/>
      <c r="B28" s="46"/>
      <c r="C28" s="46"/>
      <c r="D28" s="46"/>
      <c r="E28" s="46"/>
      <c r="F28" s="46"/>
      <c r="G28" s="46"/>
      <c r="H28" s="46"/>
      <c r="I28" s="46"/>
      <c r="J28" s="46"/>
      <c r="K28" s="46"/>
      <c r="L28" s="46"/>
      <c r="M28" s="46"/>
      <c r="N28" s="46"/>
      <c r="O28" s="46"/>
      <c r="P28" s="46"/>
      <c r="Q28" s="46"/>
      <c r="R28" s="46"/>
      <c r="S28" s="46"/>
    </row>
    <row r="29">
      <c r="A29" s="46"/>
      <c r="B29" s="46"/>
      <c r="C29" s="46"/>
      <c r="D29" s="46"/>
      <c r="E29" s="46"/>
      <c r="F29" s="46"/>
      <c r="G29" s="46"/>
      <c r="H29" s="46"/>
      <c r="I29" s="46"/>
      <c r="J29" s="46"/>
      <c r="K29" s="46"/>
      <c r="L29" s="46"/>
      <c r="M29" s="46"/>
      <c r="N29" s="46"/>
      <c r="O29" s="46"/>
      <c r="P29" s="46"/>
      <c r="Q29" s="46"/>
      <c r="R29" s="46"/>
      <c r="S29" s="46"/>
    </row>
    <row r="30">
      <c r="A30" s="46"/>
      <c r="B30" s="46"/>
      <c r="C30" s="46"/>
      <c r="D30" s="46"/>
      <c r="E30" s="46"/>
      <c r="F30" s="46"/>
      <c r="G30" s="46"/>
      <c r="H30" s="46"/>
      <c r="I30" s="46"/>
      <c r="J30" s="46"/>
      <c r="K30" s="46"/>
      <c r="L30" s="46"/>
      <c r="M30" s="46"/>
      <c r="N30" s="46"/>
      <c r="O30" s="46"/>
      <c r="P30" s="46"/>
      <c r="Q30" s="46"/>
      <c r="R30" s="46"/>
      <c r="S30" s="46"/>
    </row>
    <row r="31">
      <c r="A31" s="46"/>
      <c r="B31" s="46"/>
      <c r="C31" s="46"/>
      <c r="D31" s="46"/>
      <c r="E31" s="46"/>
      <c r="F31" s="46"/>
      <c r="G31" s="46"/>
      <c r="H31" s="46"/>
      <c r="I31" s="46"/>
      <c r="J31" s="46"/>
      <c r="K31" s="46"/>
      <c r="L31" s="46"/>
      <c r="M31" s="46"/>
      <c r="N31" s="46"/>
      <c r="O31" s="46"/>
      <c r="P31" s="46"/>
      <c r="Q31" s="46"/>
      <c r="R31" s="46"/>
      <c r="S31" s="46"/>
    </row>
    <row r="32">
      <c r="A32" s="46"/>
      <c r="B32" s="46"/>
      <c r="C32" s="46"/>
      <c r="D32" s="46"/>
      <c r="E32" s="46"/>
      <c r="F32" s="46"/>
      <c r="G32" s="46"/>
      <c r="H32" s="46"/>
      <c r="I32" s="46"/>
      <c r="J32" s="46"/>
      <c r="K32" s="46"/>
      <c r="L32" s="46"/>
      <c r="M32" s="46"/>
      <c r="N32" s="46"/>
      <c r="O32" s="46"/>
      <c r="P32" s="46"/>
      <c r="Q32" s="46"/>
      <c r="R32" s="46"/>
      <c r="S32" s="46"/>
    </row>
    <row r="33">
      <c r="A33" s="46"/>
      <c r="B33" s="46"/>
      <c r="C33" s="46"/>
      <c r="D33" s="46"/>
      <c r="E33" s="46"/>
      <c r="F33" s="46"/>
      <c r="G33" s="46"/>
      <c r="H33" s="46"/>
      <c r="I33" s="46"/>
      <c r="J33" s="46"/>
      <c r="K33" s="46"/>
      <c r="L33" s="46"/>
      <c r="M33" s="46"/>
      <c r="N33" s="46"/>
      <c r="O33" s="46"/>
      <c r="P33" s="46"/>
      <c r="Q33" s="46"/>
      <c r="R33" s="46"/>
      <c r="S33" s="46"/>
    </row>
    <row r="34">
      <c r="A34" s="46"/>
      <c r="B34" s="46"/>
      <c r="C34" s="46"/>
      <c r="D34" s="46"/>
      <c r="E34" s="46"/>
      <c r="F34" s="46"/>
      <c r="G34" s="46"/>
      <c r="H34" s="46"/>
      <c r="I34" s="46"/>
      <c r="J34" s="46"/>
      <c r="K34" s="46"/>
      <c r="L34" s="46"/>
      <c r="M34" s="46"/>
      <c r="N34" s="46"/>
      <c r="O34" s="46"/>
      <c r="P34" s="46"/>
      <c r="Q34" s="46"/>
      <c r="R34" s="46"/>
      <c r="S34" s="46"/>
    </row>
    <row r="35">
      <c r="A35" s="46"/>
      <c r="B35" s="46"/>
      <c r="C35" s="46"/>
      <c r="D35" s="46"/>
      <c r="E35" s="46"/>
      <c r="F35" s="46"/>
      <c r="G35" s="46"/>
      <c r="H35" s="46"/>
      <c r="I35" s="46"/>
      <c r="J35" s="46"/>
      <c r="K35" s="46"/>
      <c r="L35" s="46"/>
      <c r="M35" s="46"/>
      <c r="N35" s="46"/>
      <c r="O35" s="46"/>
      <c r="P35" s="46"/>
      <c r="Q35" s="46"/>
      <c r="R35" s="46"/>
      <c r="S35" s="46"/>
    </row>
    <row r="36">
      <c r="A36" s="46"/>
      <c r="B36" s="46"/>
      <c r="C36" s="46"/>
      <c r="D36" s="46"/>
      <c r="E36" s="46"/>
      <c r="F36" s="46"/>
      <c r="G36" s="46"/>
      <c r="H36" s="46"/>
      <c r="I36" s="46"/>
      <c r="J36" s="46"/>
      <c r="K36" s="46"/>
      <c r="L36" s="46"/>
      <c r="M36" s="46"/>
      <c r="N36" s="46"/>
      <c r="O36" s="46"/>
      <c r="P36" s="46"/>
      <c r="Q36" s="46"/>
      <c r="R36" s="46"/>
      <c r="S36" s="46"/>
    </row>
    <row r="37">
      <c r="A37" s="46"/>
      <c r="B37" s="46"/>
      <c r="C37" s="46"/>
      <c r="D37" s="46"/>
      <c r="E37" s="46"/>
      <c r="F37" s="46"/>
      <c r="G37" s="46"/>
      <c r="H37" s="46"/>
      <c r="I37" s="46"/>
      <c r="J37" s="46"/>
      <c r="K37" s="46"/>
      <c r="L37" s="46"/>
      <c r="M37" s="46"/>
      <c r="N37" s="46"/>
      <c r="O37" s="46"/>
      <c r="P37" s="46"/>
      <c r="Q37" s="46"/>
      <c r="R37" s="46"/>
      <c r="S37" s="46"/>
    </row>
    <row r="38">
      <c r="A38" s="46"/>
      <c r="B38" s="46"/>
      <c r="C38" s="46"/>
      <c r="D38" s="46"/>
      <c r="E38" s="46"/>
      <c r="F38" s="46"/>
      <c r="G38" s="46"/>
      <c r="H38" s="46"/>
      <c r="I38" s="46"/>
      <c r="J38" s="46"/>
      <c r="K38" s="46"/>
      <c r="L38" s="46"/>
      <c r="M38" s="46"/>
      <c r="N38" s="46"/>
      <c r="O38" s="46"/>
      <c r="P38" s="46"/>
      <c r="Q38" s="46"/>
      <c r="R38" s="46"/>
      <c r="S38" s="46"/>
    </row>
    <row r="39">
      <c r="A39" s="46"/>
      <c r="B39" s="46"/>
      <c r="C39" s="46"/>
      <c r="D39" s="46"/>
      <c r="E39" s="46"/>
      <c r="F39" s="46"/>
      <c r="G39" s="46"/>
      <c r="H39" s="46"/>
      <c r="I39" s="46"/>
      <c r="J39" s="46"/>
      <c r="K39" s="46"/>
      <c r="L39" s="46"/>
      <c r="M39" s="46"/>
      <c r="N39" s="46"/>
      <c r="O39" s="46"/>
      <c r="P39" s="46"/>
      <c r="Q39" s="46"/>
      <c r="R39" s="46"/>
      <c r="S39" s="46"/>
    </row>
    <row r="40">
      <c r="A40" s="46"/>
      <c r="B40" s="46"/>
      <c r="C40" s="46"/>
      <c r="D40" s="46"/>
      <c r="E40" s="46"/>
      <c r="F40" s="46"/>
      <c r="G40" s="46"/>
      <c r="H40" s="46"/>
      <c r="I40" s="46"/>
      <c r="J40" s="46"/>
      <c r="K40" s="46"/>
      <c r="L40" s="46"/>
      <c r="M40" s="46"/>
      <c r="N40" s="46"/>
      <c r="O40" s="46"/>
      <c r="P40" s="46"/>
      <c r="Q40" s="46"/>
      <c r="R40" s="46"/>
      <c r="S40" s="46"/>
    </row>
    <row r="41">
      <c r="A41" s="46"/>
      <c r="B41" s="46"/>
      <c r="C41" s="46"/>
      <c r="D41" s="46"/>
      <c r="E41" s="46"/>
      <c r="F41" s="46"/>
      <c r="G41" s="46"/>
      <c r="H41" s="46"/>
      <c r="I41" s="46"/>
      <c r="J41" s="46"/>
      <c r="K41" s="46"/>
      <c r="L41" s="46"/>
      <c r="M41" s="46"/>
      <c r="N41" s="46"/>
      <c r="O41" s="46"/>
      <c r="P41" s="46"/>
      <c r="Q41" s="46"/>
      <c r="R41" s="46"/>
      <c r="S41" s="46"/>
    </row>
    <row r="42">
      <c r="A42" s="46"/>
      <c r="B42" s="46"/>
      <c r="C42" s="46"/>
      <c r="D42" s="46"/>
      <c r="E42" s="46"/>
      <c r="F42" s="46"/>
      <c r="G42" s="46"/>
      <c r="H42" s="46"/>
      <c r="I42" s="46"/>
      <c r="J42" s="46"/>
      <c r="K42" s="46"/>
      <c r="L42" s="46"/>
      <c r="M42" s="46"/>
      <c r="N42" s="46"/>
      <c r="O42" s="46"/>
      <c r="P42" s="46"/>
      <c r="Q42" s="46"/>
      <c r="R42" s="46"/>
      <c r="S42" s="46"/>
    </row>
    <row r="43">
      <c r="A43" s="46"/>
      <c r="B43" s="46"/>
      <c r="C43" s="46"/>
      <c r="D43" s="46"/>
      <c r="E43" s="46"/>
      <c r="F43" s="46"/>
      <c r="G43" s="46"/>
      <c r="H43" s="46"/>
      <c r="I43" s="46"/>
      <c r="J43" s="46"/>
      <c r="K43" s="46"/>
      <c r="L43" s="46"/>
      <c r="M43" s="46"/>
      <c r="N43" s="46"/>
      <c r="O43" s="46"/>
      <c r="P43" s="46"/>
      <c r="Q43" s="46"/>
      <c r="R43" s="46"/>
      <c r="S43" s="46"/>
    </row>
    <row r="44">
      <c r="A44" s="46"/>
      <c r="B44" s="46"/>
      <c r="C44" s="46"/>
      <c r="D44" s="46"/>
      <c r="E44" s="46"/>
      <c r="F44" s="46"/>
      <c r="G44" s="46"/>
      <c r="H44" s="46"/>
      <c r="I44" s="46"/>
      <c r="J44" s="46"/>
      <c r="K44" s="46"/>
      <c r="L44" s="46"/>
      <c r="M44" s="46"/>
      <c r="N44" s="46"/>
      <c r="O44" s="46"/>
      <c r="P44" s="46"/>
      <c r="Q44" s="46"/>
      <c r="R44" s="46"/>
      <c r="S44" s="46"/>
    </row>
    <row r="45">
      <c r="A45" s="46"/>
      <c r="B45" s="46"/>
      <c r="C45" s="46"/>
      <c r="D45" s="46"/>
      <c r="E45" s="46"/>
      <c r="F45" s="46"/>
      <c r="G45" s="46"/>
      <c r="H45" s="46"/>
      <c r="I45" s="46"/>
      <c r="J45" s="46"/>
      <c r="K45" s="46"/>
      <c r="L45" s="46"/>
      <c r="M45" s="46"/>
      <c r="N45" s="46"/>
      <c r="O45" s="46"/>
      <c r="P45" s="46"/>
      <c r="Q45" s="46"/>
      <c r="R45" s="46"/>
      <c r="S45" s="46"/>
    </row>
    <row r="46">
      <c r="A46" s="46"/>
      <c r="B46" s="46"/>
      <c r="C46" s="46"/>
      <c r="D46" s="46"/>
      <c r="E46" s="46"/>
      <c r="F46" s="46"/>
      <c r="G46" s="46"/>
      <c r="H46" s="46"/>
      <c r="I46" s="46"/>
      <c r="J46" s="46"/>
      <c r="K46" s="46"/>
      <c r="L46" s="46"/>
      <c r="M46" s="46"/>
      <c r="N46" s="46"/>
      <c r="O46" s="46"/>
      <c r="P46" s="46"/>
      <c r="Q46" s="46"/>
      <c r="R46" s="46"/>
      <c r="S46" s="46"/>
    </row>
    <row r="47">
      <c r="A47" s="46"/>
      <c r="B47" s="46"/>
      <c r="C47" s="46"/>
      <c r="D47" s="46"/>
      <c r="E47" s="46"/>
      <c r="F47" s="46"/>
      <c r="G47" s="46"/>
      <c r="H47" s="46"/>
      <c r="I47" s="46"/>
      <c r="J47" s="46"/>
      <c r="K47" s="46"/>
      <c r="L47" s="46"/>
      <c r="M47" s="46"/>
      <c r="N47" s="46"/>
      <c r="O47" s="46"/>
      <c r="P47" s="46"/>
      <c r="Q47" s="46"/>
      <c r="R47" s="46"/>
      <c r="S47" s="46"/>
    </row>
    <row r="48">
      <c r="A48" s="46"/>
      <c r="B48" s="46"/>
      <c r="C48" s="46"/>
      <c r="D48" s="46"/>
      <c r="E48" s="46"/>
      <c r="F48" s="46"/>
      <c r="G48" s="46"/>
      <c r="H48" s="46"/>
      <c r="I48" s="46"/>
      <c r="J48" s="46"/>
      <c r="K48" s="46"/>
      <c r="L48" s="46"/>
      <c r="M48" s="46"/>
      <c r="N48" s="46"/>
      <c r="O48" s="46"/>
      <c r="P48" s="46"/>
      <c r="Q48" s="46"/>
      <c r="R48" s="46"/>
      <c r="S48" s="46"/>
    </row>
    <row r="49">
      <c r="A49" s="46"/>
      <c r="B49" s="46"/>
      <c r="C49" s="46"/>
      <c r="D49" s="46"/>
      <c r="E49" s="46"/>
      <c r="F49" s="46"/>
      <c r="G49" s="46"/>
      <c r="H49" s="46"/>
      <c r="I49" s="46"/>
      <c r="J49" s="46"/>
      <c r="K49" s="46"/>
      <c r="L49" s="46"/>
      <c r="M49" s="46"/>
      <c r="N49" s="46"/>
      <c r="O49" s="46"/>
      <c r="P49" s="46"/>
      <c r="Q49" s="46"/>
      <c r="R49" s="46"/>
      <c r="S49" s="46"/>
    </row>
    <row r="50">
      <c r="A50" s="46"/>
      <c r="B50" s="46"/>
      <c r="C50" s="46"/>
      <c r="D50" s="46"/>
      <c r="E50" s="46"/>
      <c r="F50" s="46"/>
      <c r="G50" s="46"/>
      <c r="H50" s="46"/>
      <c r="I50" s="46"/>
      <c r="J50" s="46"/>
      <c r="K50" s="46"/>
      <c r="L50" s="46"/>
      <c r="M50" s="46"/>
      <c r="N50" s="46"/>
      <c r="O50" s="46"/>
      <c r="P50" s="46"/>
      <c r="Q50" s="46"/>
      <c r="R50" s="46"/>
      <c r="S50" s="46"/>
    </row>
    <row r="51">
      <c r="A51" s="46"/>
      <c r="B51" s="46"/>
      <c r="C51" s="46"/>
      <c r="D51" s="46"/>
      <c r="E51" s="46"/>
      <c r="F51" s="46"/>
      <c r="G51" s="46"/>
      <c r="H51" s="46"/>
      <c r="I51" s="46"/>
      <c r="J51" s="46"/>
      <c r="K51" s="46"/>
      <c r="L51" s="46"/>
      <c r="M51" s="46"/>
      <c r="N51" s="46"/>
      <c r="O51" s="46"/>
      <c r="P51" s="46"/>
      <c r="Q51" s="46"/>
      <c r="R51" s="46"/>
      <c r="S51" s="46"/>
    </row>
    <row r="52">
      <c r="A52" s="46"/>
      <c r="B52" s="46"/>
      <c r="C52" s="46"/>
      <c r="D52" s="46"/>
      <c r="E52" s="46"/>
      <c r="F52" s="46"/>
      <c r="G52" s="46"/>
      <c r="H52" s="46"/>
      <c r="I52" s="46"/>
      <c r="J52" s="46"/>
      <c r="K52" s="46"/>
      <c r="L52" s="46"/>
      <c r="M52" s="46"/>
      <c r="N52" s="46"/>
      <c r="O52" s="46"/>
      <c r="P52" s="46"/>
      <c r="Q52" s="46"/>
      <c r="R52" s="46"/>
      <c r="S52" s="46"/>
    </row>
    <row r="53">
      <c r="A53" s="46"/>
      <c r="B53" s="46"/>
      <c r="C53" s="46"/>
      <c r="D53" s="46"/>
      <c r="E53" s="46"/>
      <c r="F53" s="46"/>
      <c r="G53" s="46"/>
      <c r="H53" s="46"/>
      <c r="I53" s="46"/>
      <c r="J53" s="46"/>
      <c r="K53" s="46"/>
      <c r="L53" s="46"/>
      <c r="M53" s="46"/>
      <c r="N53" s="46"/>
      <c r="O53" s="46"/>
      <c r="P53" s="46"/>
      <c r="Q53" s="46"/>
      <c r="R53" s="46"/>
      <c r="S53" s="46"/>
    </row>
    <row r="54">
      <c r="A54" s="46"/>
      <c r="B54" s="46"/>
      <c r="C54" s="46"/>
      <c r="D54" s="46"/>
      <c r="E54" s="46"/>
      <c r="F54" s="46"/>
      <c r="G54" s="46"/>
      <c r="H54" s="46"/>
      <c r="I54" s="46"/>
      <c r="J54" s="46"/>
      <c r="K54" s="46"/>
      <c r="L54" s="46"/>
      <c r="M54" s="46"/>
      <c r="N54" s="46"/>
      <c r="O54" s="46"/>
      <c r="P54" s="46"/>
      <c r="Q54" s="46"/>
      <c r="R54" s="46"/>
      <c r="S54" s="46"/>
    </row>
    <row r="55">
      <c r="A55" s="46"/>
      <c r="B55" s="46"/>
      <c r="C55" s="46"/>
      <c r="D55" s="46"/>
      <c r="E55" s="46"/>
      <c r="F55" s="46"/>
      <c r="G55" s="46"/>
      <c r="H55" s="46"/>
      <c r="I55" s="46"/>
      <c r="J55" s="46"/>
      <c r="K55" s="46"/>
      <c r="L55" s="46"/>
      <c r="M55" s="46"/>
      <c r="N55" s="46"/>
      <c r="O55" s="46"/>
      <c r="P55" s="46"/>
      <c r="Q55" s="46"/>
      <c r="R55" s="46"/>
      <c r="S55" s="46"/>
    </row>
    <row r="56">
      <c r="A56" s="46"/>
      <c r="B56" s="46"/>
      <c r="C56" s="46"/>
      <c r="D56" s="46"/>
      <c r="E56" s="46"/>
      <c r="F56" s="46"/>
      <c r="G56" s="46"/>
      <c r="H56" s="46"/>
      <c r="I56" s="46"/>
      <c r="J56" s="46"/>
      <c r="K56" s="46"/>
      <c r="L56" s="46"/>
      <c r="M56" s="46"/>
      <c r="N56" s="46"/>
      <c r="O56" s="46"/>
      <c r="P56" s="46"/>
      <c r="Q56" s="46"/>
      <c r="R56" s="46"/>
      <c r="S56" s="46"/>
    </row>
    <row r="57">
      <c r="A57" s="46"/>
      <c r="B57" s="46"/>
      <c r="C57" s="46"/>
      <c r="D57" s="46"/>
      <c r="E57" s="46"/>
      <c r="F57" s="46"/>
      <c r="G57" s="46"/>
      <c r="H57" s="46"/>
      <c r="I57" s="46"/>
      <c r="J57" s="46"/>
      <c r="K57" s="46"/>
      <c r="L57" s="46"/>
      <c r="M57" s="46"/>
      <c r="N57" s="46"/>
      <c r="O57" s="46"/>
      <c r="P57" s="46"/>
      <c r="Q57" s="46"/>
      <c r="R57" s="46"/>
      <c r="S57" s="46"/>
    </row>
    <row r="58">
      <c r="A58" s="46"/>
      <c r="B58" s="46"/>
      <c r="C58" s="46"/>
      <c r="D58" s="46"/>
      <c r="E58" s="46"/>
      <c r="F58" s="46"/>
      <c r="G58" s="46"/>
      <c r="H58" s="46"/>
      <c r="I58" s="46"/>
      <c r="J58" s="46"/>
      <c r="K58" s="46"/>
      <c r="L58" s="46"/>
      <c r="M58" s="46"/>
      <c r="N58" s="46"/>
      <c r="O58" s="46"/>
      <c r="P58" s="46"/>
      <c r="Q58" s="46"/>
      <c r="R58" s="46"/>
      <c r="S58" s="46"/>
    </row>
    <row r="59">
      <c r="A59" s="46"/>
      <c r="B59" s="46"/>
      <c r="C59" s="46"/>
      <c r="D59" s="46"/>
      <c r="E59" s="46"/>
      <c r="F59" s="46"/>
      <c r="G59" s="46"/>
      <c r="H59" s="46"/>
      <c r="I59" s="46"/>
      <c r="J59" s="46"/>
      <c r="K59" s="46"/>
      <c r="L59" s="46"/>
      <c r="M59" s="46"/>
      <c r="N59" s="46"/>
      <c r="O59" s="46"/>
      <c r="P59" s="46"/>
      <c r="Q59" s="46"/>
      <c r="R59" s="46"/>
      <c r="S59" s="46"/>
    </row>
    <row r="60">
      <c r="A60" s="46"/>
      <c r="B60" s="46"/>
      <c r="C60" s="46"/>
      <c r="D60" s="46"/>
      <c r="E60" s="46"/>
      <c r="F60" s="46"/>
      <c r="G60" s="46"/>
      <c r="H60" s="46"/>
      <c r="I60" s="46"/>
      <c r="J60" s="46"/>
      <c r="K60" s="46"/>
      <c r="L60" s="46"/>
      <c r="M60" s="46"/>
      <c r="N60" s="46"/>
      <c r="O60" s="46"/>
      <c r="P60" s="46"/>
      <c r="Q60" s="46"/>
      <c r="R60" s="46"/>
      <c r="S60" s="46"/>
    </row>
    <row r="61">
      <c r="A61" s="46"/>
      <c r="B61" s="46"/>
      <c r="C61" s="46"/>
      <c r="D61" s="46"/>
      <c r="E61" s="46"/>
      <c r="F61" s="46"/>
      <c r="G61" s="46"/>
      <c r="H61" s="46"/>
      <c r="I61" s="46"/>
      <c r="J61" s="46"/>
      <c r="K61" s="46"/>
      <c r="L61" s="46"/>
      <c r="M61" s="46"/>
      <c r="N61" s="46"/>
      <c r="O61" s="46"/>
      <c r="P61" s="46"/>
      <c r="Q61" s="46"/>
      <c r="R61" s="46"/>
      <c r="S61" s="46"/>
    </row>
    <row r="62">
      <c r="A62" s="46"/>
      <c r="B62" s="46"/>
      <c r="C62" s="46"/>
      <c r="D62" s="46"/>
      <c r="E62" s="46"/>
      <c r="F62" s="46"/>
      <c r="G62" s="46"/>
      <c r="H62" s="46"/>
      <c r="I62" s="46"/>
      <c r="J62" s="46"/>
      <c r="K62" s="46"/>
      <c r="L62" s="46"/>
      <c r="M62" s="46"/>
      <c r="N62" s="46"/>
      <c r="O62" s="46"/>
      <c r="P62" s="46"/>
      <c r="Q62" s="46"/>
      <c r="R62" s="46"/>
      <c r="S62" s="46"/>
    </row>
    <row r="63">
      <c r="A63" s="46"/>
      <c r="B63" s="46"/>
      <c r="C63" s="46"/>
      <c r="D63" s="46"/>
      <c r="E63" s="46"/>
      <c r="F63" s="46"/>
      <c r="G63" s="46"/>
      <c r="H63" s="46"/>
      <c r="I63" s="46"/>
      <c r="J63" s="46"/>
      <c r="K63" s="46"/>
      <c r="L63" s="46"/>
      <c r="M63" s="46"/>
      <c r="N63" s="46"/>
      <c r="O63" s="46"/>
      <c r="P63" s="46"/>
      <c r="Q63" s="46"/>
      <c r="R63" s="46"/>
      <c r="S63" s="46"/>
    </row>
    <row r="64">
      <c r="A64" s="46"/>
      <c r="B64" s="46"/>
      <c r="C64" s="46"/>
      <c r="D64" s="46"/>
      <c r="E64" s="46"/>
      <c r="F64" s="46"/>
      <c r="G64" s="46"/>
      <c r="H64" s="46"/>
      <c r="I64" s="46"/>
      <c r="J64" s="46"/>
      <c r="K64" s="46"/>
      <c r="L64" s="46"/>
      <c r="M64" s="46"/>
      <c r="N64" s="46"/>
      <c r="O64" s="46"/>
      <c r="P64" s="46"/>
      <c r="Q64" s="46"/>
      <c r="R64" s="46"/>
      <c r="S64" s="46"/>
    </row>
    <row r="65">
      <c r="A65" s="46"/>
      <c r="B65" s="46"/>
      <c r="C65" s="46"/>
      <c r="D65" s="46"/>
      <c r="E65" s="46"/>
      <c r="F65" s="46"/>
      <c r="G65" s="46"/>
      <c r="H65" s="46"/>
      <c r="I65" s="46"/>
      <c r="J65" s="46"/>
      <c r="K65" s="46"/>
      <c r="L65" s="46"/>
      <c r="M65" s="46"/>
      <c r="N65" s="46"/>
      <c r="O65" s="46"/>
      <c r="P65" s="46"/>
      <c r="Q65" s="46"/>
      <c r="R65" s="46"/>
      <c r="S65" s="46"/>
    </row>
    <row r="66">
      <c r="A66" s="46"/>
      <c r="B66" s="46"/>
      <c r="C66" s="46"/>
      <c r="D66" s="46"/>
      <c r="E66" s="46"/>
      <c r="F66" s="46"/>
      <c r="G66" s="46"/>
      <c r="H66" s="46"/>
      <c r="I66" s="46"/>
      <c r="J66" s="46"/>
      <c r="K66" s="46"/>
      <c r="L66" s="46"/>
      <c r="M66" s="46"/>
      <c r="N66" s="46"/>
      <c r="O66" s="46"/>
      <c r="P66" s="46"/>
      <c r="Q66" s="46"/>
      <c r="R66" s="46"/>
      <c r="S66" s="46"/>
    </row>
    <row r="67">
      <c r="A67" s="46"/>
      <c r="B67" s="46"/>
      <c r="C67" s="46"/>
      <c r="D67" s="46"/>
      <c r="E67" s="46"/>
      <c r="F67" s="46"/>
      <c r="G67" s="46"/>
      <c r="H67" s="46"/>
      <c r="I67" s="46"/>
      <c r="J67" s="46"/>
      <c r="K67" s="46"/>
      <c r="L67" s="46"/>
      <c r="M67" s="46"/>
      <c r="N67" s="46"/>
      <c r="O67" s="46"/>
      <c r="P67" s="46"/>
      <c r="Q67" s="46"/>
      <c r="R67" s="46"/>
      <c r="S67" s="46"/>
    </row>
    <row r="68">
      <c r="A68" s="46"/>
      <c r="B68" s="46"/>
      <c r="C68" s="46"/>
      <c r="D68" s="46"/>
      <c r="E68" s="46"/>
      <c r="F68" s="46"/>
      <c r="G68" s="46"/>
      <c r="H68" s="46"/>
      <c r="I68" s="46"/>
      <c r="J68" s="46"/>
      <c r="K68" s="46"/>
      <c r="L68" s="46"/>
      <c r="M68" s="46"/>
      <c r="N68" s="46"/>
      <c r="O68" s="46"/>
      <c r="P68" s="46"/>
      <c r="Q68" s="46"/>
      <c r="R68" s="46"/>
      <c r="S68" s="46"/>
    </row>
    <row r="69">
      <c r="A69" s="46"/>
      <c r="B69" s="46"/>
      <c r="C69" s="46"/>
      <c r="D69" s="46"/>
      <c r="E69" s="46"/>
      <c r="F69" s="46"/>
      <c r="G69" s="46"/>
      <c r="H69" s="46"/>
      <c r="I69" s="46"/>
      <c r="J69" s="46"/>
      <c r="K69" s="46"/>
      <c r="L69" s="46"/>
      <c r="M69" s="46"/>
      <c r="N69" s="46"/>
      <c r="O69" s="46"/>
      <c r="P69" s="46"/>
      <c r="Q69" s="46"/>
      <c r="R69" s="46"/>
      <c r="S69" s="46"/>
    </row>
    <row r="70">
      <c r="A70" s="46"/>
      <c r="B70" s="46"/>
      <c r="C70" s="46"/>
      <c r="D70" s="46"/>
      <c r="E70" s="46"/>
      <c r="F70" s="46"/>
      <c r="G70" s="46"/>
      <c r="H70" s="46"/>
      <c r="I70" s="46"/>
      <c r="J70" s="46"/>
      <c r="K70" s="46"/>
      <c r="L70" s="46"/>
      <c r="M70" s="46"/>
      <c r="N70" s="46"/>
      <c r="O70" s="46"/>
      <c r="P70" s="46"/>
      <c r="Q70" s="46"/>
      <c r="R70" s="46"/>
      <c r="S70" s="46"/>
    </row>
    <row r="71">
      <c r="A71" s="46"/>
      <c r="B71" s="46"/>
      <c r="C71" s="46"/>
      <c r="D71" s="46"/>
      <c r="E71" s="46"/>
      <c r="F71" s="46"/>
      <c r="G71" s="46"/>
      <c r="H71" s="46"/>
      <c r="I71" s="46"/>
      <c r="J71" s="46"/>
      <c r="K71" s="46"/>
      <c r="L71" s="46"/>
      <c r="M71" s="46"/>
      <c r="N71" s="46"/>
      <c r="O71" s="46"/>
      <c r="P71" s="46"/>
      <c r="Q71" s="46"/>
      <c r="R71" s="46"/>
      <c r="S71" s="46"/>
    </row>
    <row r="72">
      <c r="A72" s="46"/>
      <c r="B72" s="46"/>
      <c r="C72" s="46"/>
      <c r="D72" s="46"/>
      <c r="E72" s="46"/>
      <c r="F72" s="46"/>
      <c r="G72" s="46"/>
      <c r="H72" s="46"/>
      <c r="I72" s="46"/>
      <c r="J72" s="46"/>
      <c r="K72" s="46"/>
      <c r="L72" s="46"/>
      <c r="M72" s="46"/>
      <c r="N72" s="46"/>
      <c r="O72" s="46"/>
      <c r="P72" s="46"/>
      <c r="Q72" s="46"/>
      <c r="R72" s="46"/>
      <c r="S72" s="46"/>
    </row>
    <row r="73">
      <c r="A73" s="46"/>
      <c r="B73" s="46"/>
      <c r="C73" s="46"/>
      <c r="D73" s="46"/>
      <c r="E73" s="46"/>
      <c r="F73" s="46"/>
      <c r="G73" s="46"/>
      <c r="H73" s="46"/>
      <c r="I73" s="46"/>
      <c r="J73" s="46"/>
      <c r="K73" s="46"/>
      <c r="L73" s="46"/>
      <c r="M73" s="46"/>
      <c r="N73" s="46"/>
      <c r="O73" s="46"/>
      <c r="P73" s="46"/>
      <c r="Q73" s="46"/>
      <c r="R73" s="46"/>
      <c r="S73" s="46"/>
    </row>
    <row r="74">
      <c r="A74" s="46"/>
      <c r="B74" s="46"/>
      <c r="C74" s="46"/>
      <c r="D74" s="46"/>
      <c r="E74" s="46"/>
      <c r="F74" s="46"/>
      <c r="G74" s="46"/>
      <c r="H74" s="46"/>
      <c r="I74" s="46"/>
      <c r="J74" s="46"/>
      <c r="K74" s="46"/>
      <c r="L74" s="46"/>
      <c r="M74" s="46"/>
      <c r="N74" s="46"/>
      <c r="O74" s="46"/>
      <c r="P74" s="46"/>
      <c r="Q74" s="46"/>
      <c r="R74" s="46"/>
      <c r="S74" s="46"/>
    </row>
    <row r="75">
      <c r="A75" s="46"/>
      <c r="B75" s="46"/>
      <c r="C75" s="46"/>
      <c r="D75" s="46"/>
      <c r="E75" s="46"/>
      <c r="F75" s="46"/>
      <c r="G75" s="46"/>
      <c r="H75" s="46"/>
      <c r="I75" s="46"/>
      <c r="J75" s="46"/>
      <c r="K75" s="46"/>
      <c r="L75" s="46"/>
      <c r="M75" s="46"/>
      <c r="N75" s="46"/>
      <c r="O75" s="46"/>
      <c r="P75" s="46"/>
      <c r="Q75" s="46"/>
      <c r="R75" s="46"/>
      <c r="S75" s="46"/>
    </row>
    <row r="76">
      <c r="A76" s="46"/>
      <c r="B76" s="46"/>
      <c r="C76" s="46"/>
      <c r="D76" s="46"/>
      <c r="E76" s="46"/>
      <c r="F76" s="46"/>
      <c r="G76" s="46"/>
      <c r="H76" s="46"/>
      <c r="I76" s="46"/>
      <c r="J76" s="46"/>
      <c r="K76" s="46"/>
      <c r="L76" s="46"/>
      <c r="M76" s="46"/>
      <c r="N76" s="46"/>
      <c r="O76" s="46"/>
      <c r="P76" s="46"/>
      <c r="Q76" s="46"/>
      <c r="R76" s="46"/>
      <c r="S76" s="46"/>
    </row>
    <row r="77">
      <c r="A77" s="46"/>
      <c r="B77" s="46"/>
      <c r="C77" s="46"/>
      <c r="D77" s="46"/>
      <c r="E77" s="46"/>
      <c r="F77" s="46"/>
      <c r="G77" s="46"/>
      <c r="H77" s="46"/>
      <c r="I77" s="46"/>
      <c r="J77" s="46"/>
      <c r="K77" s="46"/>
      <c r="L77" s="46"/>
      <c r="M77" s="46"/>
      <c r="N77" s="46"/>
      <c r="O77" s="46"/>
      <c r="P77" s="46"/>
      <c r="Q77" s="46"/>
      <c r="R77" s="46"/>
      <c r="S77" s="46"/>
    </row>
    <row r="78">
      <c r="A78" s="46"/>
      <c r="B78" s="46"/>
      <c r="C78" s="46"/>
      <c r="D78" s="46"/>
      <c r="E78" s="46"/>
      <c r="F78" s="46"/>
      <c r="G78" s="46"/>
      <c r="H78" s="46"/>
      <c r="I78" s="46"/>
      <c r="J78" s="46"/>
      <c r="K78" s="46"/>
      <c r="L78" s="46"/>
      <c r="M78" s="46"/>
      <c r="N78" s="46"/>
      <c r="O78" s="46"/>
      <c r="P78" s="46"/>
      <c r="Q78" s="46"/>
      <c r="R78" s="46"/>
      <c r="S78" s="46"/>
    </row>
    <row r="79">
      <c r="A79" s="46"/>
      <c r="B79" s="46"/>
      <c r="C79" s="46"/>
      <c r="D79" s="46"/>
      <c r="E79" s="46"/>
      <c r="F79" s="46"/>
      <c r="G79" s="46"/>
      <c r="H79" s="46"/>
      <c r="I79" s="46"/>
      <c r="J79" s="46"/>
      <c r="K79" s="46"/>
      <c r="L79" s="46"/>
      <c r="M79" s="46"/>
      <c r="N79" s="46"/>
      <c r="O79" s="46"/>
      <c r="P79" s="46"/>
      <c r="Q79" s="46"/>
      <c r="R79" s="46"/>
      <c r="S79" s="46"/>
    </row>
    <row r="80">
      <c r="A80" s="46"/>
      <c r="B80" s="46"/>
      <c r="C80" s="46"/>
      <c r="D80" s="46"/>
      <c r="E80" s="46"/>
      <c r="F80" s="46"/>
      <c r="G80" s="46"/>
      <c r="H80" s="46"/>
      <c r="I80" s="46"/>
      <c r="J80" s="46"/>
      <c r="K80" s="46"/>
      <c r="L80" s="46"/>
      <c r="M80" s="46"/>
      <c r="N80" s="46"/>
      <c r="O80" s="46"/>
      <c r="P80" s="46"/>
      <c r="Q80" s="46"/>
      <c r="R80" s="46"/>
      <c r="S80" s="46"/>
    </row>
    <row r="81">
      <c r="A81" s="46"/>
      <c r="B81" s="46"/>
      <c r="C81" s="46"/>
      <c r="D81" s="46"/>
      <c r="E81" s="46"/>
      <c r="F81" s="46"/>
      <c r="G81" s="46"/>
      <c r="H81" s="46"/>
      <c r="I81" s="46"/>
      <c r="J81" s="46"/>
      <c r="K81" s="46"/>
      <c r="L81" s="46"/>
      <c r="M81" s="46"/>
      <c r="N81" s="46"/>
      <c r="O81" s="46"/>
      <c r="P81" s="46"/>
      <c r="Q81" s="46"/>
      <c r="R81" s="46"/>
      <c r="S81" s="46"/>
    </row>
    <row r="82">
      <c r="A82" s="46"/>
      <c r="B82" s="46"/>
      <c r="C82" s="46"/>
      <c r="D82" s="46"/>
      <c r="E82" s="46"/>
      <c r="F82" s="46"/>
      <c r="G82" s="46"/>
      <c r="H82" s="46"/>
      <c r="I82" s="46"/>
      <c r="J82" s="46"/>
      <c r="K82" s="46"/>
      <c r="L82" s="46"/>
      <c r="M82" s="46"/>
      <c r="N82" s="46"/>
      <c r="O82" s="46"/>
      <c r="P82" s="46"/>
      <c r="Q82" s="46"/>
      <c r="R82" s="46"/>
      <c r="S82" s="46"/>
    </row>
    <row r="83">
      <c r="A83" s="46"/>
      <c r="B83" s="46"/>
      <c r="C83" s="46"/>
      <c r="D83" s="46"/>
      <c r="E83" s="46"/>
      <c r="F83" s="46"/>
      <c r="G83" s="46"/>
      <c r="H83" s="46"/>
      <c r="I83" s="46"/>
      <c r="J83" s="46"/>
      <c r="K83" s="46"/>
      <c r="L83" s="46"/>
      <c r="M83" s="46"/>
      <c r="N83" s="46"/>
      <c r="O83" s="46"/>
      <c r="P83" s="46"/>
      <c r="Q83" s="46"/>
      <c r="R83" s="46"/>
      <c r="S83" s="46"/>
    </row>
    <row r="84">
      <c r="A84" s="46"/>
      <c r="B84" s="46"/>
      <c r="C84" s="46"/>
      <c r="D84" s="46"/>
      <c r="E84" s="46"/>
      <c r="F84" s="46"/>
      <c r="G84" s="46"/>
      <c r="H84" s="46"/>
      <c r="I84" s="46"/>
      <c r="J84" s="46"/>
      <c r="K84" s="46"/>
      <c r="L84" s="46"/>
      <c r="M84" s="46"/>
      <c r="N84" s="46"/>
      <c r="O84" s="46"/>
      <c r="P84" s="46"/>
      <c r="Q84" s="46"/>
      <c r="R84" s="46"/>
      <c r="S84" s="46"/>
    </row>
    <row r="85">
      <c r="A85" s="46"/>
      <c r="B85" s="46"/>
      <c r="C85" s="46"/>
      <c r="D85" s="46"/>
      <c r="E85" s="46"/>
      <c r="F85" s="46"/>
      <c r="G85" s="46"/>
      <c r="H85" s="46"/>
      <c r="I85" s="46"/>
      <c r="J85" s="46"/>
      <c r="K85" s="46"/>
      <c r="L85" s="46"/>
      <c r="M85" s="46"/>
      <c r="N85" s="46"/>
      <c r="O85" s="46"/>
      <c r="P85" s="46"/>
      <c r="Q85" s="46"/>
      <c r="R85" s="46"/>
      <c r="S85" s="46"/>
    </row>
    <row r="86">
      <c r="A86" s="46"/>
      <c r="B86" s="46"/>
      <c r="C86" s="46"/>
      <c r="D86" s="46"/>
      <c r="E86" s="46"/>
      <c r="F86" s="46"/>
      <c r="G86" s="46"/>
      <c r="H86" s="46"/>
      <c r="I86" s="46"/>
      <c r="J86" s="46"/>
      <c r="K86" s="46"/>
      <c r="L86" s="46"/>
      <c r="M86" s="46"/>
      <c r="N86" s="46"/>
      <c r="O86" s="46"/>
      <c r="P86" s="46"/>
      <c r="Q86" s="46"/>
      <c r="R86" s="46"/>
      <c r="S86" s="46"/>
    </row>
    <row r="87">
      <c r="A87" s="46"/>
      <c r="B87" s="46"/>
      <c r="C87" s="46"/>
      <c r="D87" s="46"/>
      <c r="E87" s="46"/>
      <c r="F87" s="46"/>
      <c r="G87" s="46"/>
      <c r="H87" s="46"/>
      <c r="I87" s="46"/>
      <c r="J87" s="46"/>
      <c r="K87" s="46"/>
      <c r="L87" s="46"/>
      <c r="M87" s="46"/>
      <c r="N87" s="46"/>
      <c r="O87" s="46"/>
      <c r="P87" s="46"/>
      <c r="Q87" s="46"/>
      <c r="R87" s="46"/>
      <c r="S87" s="46"/>
    </row>
    <row r="88">
      <c r="A88" s="46"/>
      <c r="B88" s="46"/>
      <c r="C88" s="46"/>
      <c r="D88" s="46"/>
      <c r="E88" s="46"/>
      <c r="F88" s="46"/>
      <c r="G88" s="46"/>
      <c r="H88" s="46"/>
      <c r="I88" s="46"/>
      <c r="J88" s="46"/>
      <c r="K88" s="46"/>
      <c r="L88" s="46"/>
      <c r="M88" s="46"/>
      <c r="N88" s="46"/>
      <c r="O88" s="46"/>
      <c r="P88" s="46"/>
      <c r="Q88" s="46"/>
      <c r="R88" s="46"/>
      <c r="S88" s="46"/>
    </row>
    <row r="89">
      <c r="A89" s="46"/>
      <c r="B89" s="46"/>
      <c r="C89" s="46"/>
      <c r="D89" s="46"/>
      <c r="E89" s="46"/>
      <c r="F89" s="46"/>
      <c r="G89" s="46"/>
      <c r="H89" s="46"/>
      <c r="I89" s="46"/>
      <c r="J89" s="46"/>
      <c r="K89" s="46"/>
      <c r="L89" s="46"/>
      <c r="M89" s="46"/>
      <c r="N89" s="46"/>
      <c r="O89" s="46"/>
      <c r="P89" s="46"/>
      <c r="Q89" s="46"/>
      <c r="R89" s="46"/>
      <c r="S89" s="46"/>
    </row>
    <row r="90">
      <c r="A90" s="46"/>
      <c r="B90" s="46"/>
      <c r="C90" s="46"/>
      <c r="D90" s="46"/>
      <c r="E90" s="46"/>
      <c r="F90" s="46"/>
      <c r="G90" s="46"/>
      <c r="H90" s="46"/>
      <c r="I90" s="46"/>
      <c r="J90" s="46"/>
      <c r="K90" s="46"/>
      <c r="L90" s="46"/>
      <c r="M90" s="46"/>
      <c r="N90" s="46"/>
      <c r="O90" s="46"/>
      <c r="P90" s="46"/>
      <c r="Q90" s="46"/>
      <c r="R90" s="46"/>
      <c r="S90" s="46"/>
    </row>
    <row r="91">
      <c r="A91" s="46"/>
      <c r="B91" s="46"/>
      <c r="C91" s="46"/>
      <c r="D91" s="46"/>
      <c r="E91" s="46"/>
      <c r="F91" s="46"/>
      <c r="G91" s="46"/>
      <c r="H91" s="46"/>
      <c r="I91" s="46"/>
      <c r="J91" s="46"/>
      <c r="K91" s="46"/>
      <c r="L91" s="46"/>
      <c r="M91" s="46"/>
      <c r="N91" s="46"/>
      <c r="O91" s="46"/>
      <c r="P91" s="46"/>
      <c r="Q91" s="46"/>
      <c r="R91" s="46"/>
      <c r="S91" s="46"/>
    </row>
    <row r="92">
      <c r="A92" s="46"/>
      <c r="B92" s="46"/>
      <c r="C92" s="46"/>
      <c r="D92" s="46"/>
      <c r="E92" s="46"/>
      <c r="F92" s="46"/>
      <c r="G92" s="46"/>
      <c r="H92" s="46"/>
      <c r="I92" s="46"/>
      <c r="J92" s="46"/>
      <c r="K92" s="46"/>
      <c r="L92" s="46"/>
      <c r="M92" s="46"/>
      <c r="N92" s="46"/>
      <c r="O92" s="46"/>
      <c r="P92" s="46"/>
      <c r="Q92" s="46"/>
      <c r="R92" s="46"/>
      <c r="S92" s="46"/>
    </row>
    <row r="93">
      <c r="A93" s="46"/>
      <c r="B93" s="46"/>
      <c r="C93" s="46"/>
      <c r="D93" s="46"/>
      <c r="E93" s="46"/>
      <c r="F93" s="46"/>
      <c r="G93" s="46"/>
      <c r="H93" s="46"/>
      <c r="I93" s="46"/>
      <c r="J93" s="46"/>
      <c r="K93" s="46"/>
      <c r="L93" s="46"/>
      <c r="M93" s="46"/>
      <c r="N93" s="46"/>
      <c r="O93" s="46"/>
      <c r="P93" s="46"/>
      <c r="Q93" s="46"/>
      <c r="R93" s="46"/>
      <c r="S93" s="46"/>
    </row>
    <row r="94">
      <c r="A94" s="46"/>
      <c r="B94" s="46"/>
      <c r="C94" s="46"/>
      <c r="D94" s="46"/>
      <c r="E94" s="46"/>
      <c r="F94" s="46"/>
      <c r="G94" s="46"/>
      <c r="H94" s="46"/>
      <c r="I94" s="46"/>
      <c r="J94" s="46"/>
      <c r="K94" s="46"/>
      <c r="L94" s="46"/>
      <c r="M94" s="46"/>
      <c r="N94" s="46"/>
      <c r="O94" s="46"/>
      <c r="P94" s="46"/>
      <c r="Q94" s="46"/>
      <c r="R94" s="46"/>
      <c r="S94" s="46"/>
    </row>
    <row r="95">
      <c r="A95" s="46"/>
      <c r="B95" s="46"/>
      <c r="C95" s="46"/>
      <c r="D95" s="46"/>
      <c r="E95" s="46"/>
      <c r="F95" s="46"/>
      <c r="G95" s="46"/>
      <c r="H95" s="46"/>
      <c r="I95" s="46"/>
      <c r="J95" s="46"/>
      <c r="K95" s="46"/>
      <c r="L95" s="46"/>
      <c r="M95" s="46"/>
      <c r="N95" s="46"/>
      <c r="O95" s="46"/>
      <c r="P95" s="46"/>
      <c r="Q95" s="46"/>
      <c r="R95" s="46"/>
      <c r="S95" s="46"/>
    </row>
    <row r="96">
      <c r="A96" s="46"/>
      <c r="B96" s="46"/>
      <c r="C96" s="46"/>
      <c r="D96" s="46"/>
      <c r="E96" s="46"/>
      <c r="F96" s="46"/>
      <c r="G96" s="46"/>
      <c r="H96" s="46"/>
      <c r="I96" s="46"/>
      <c r="J96" s="46"/>
      <c r="K96" s="46"/>
      <c r="L96" s="46"/>
      <c r="M96" s="46"/>
      <c r="N96" s="46"/>
      <c r="O96" s="46"/>
      <c r="P96" s="46"/>
      <c r="Q96" s="46"/>
      <c r="R96" s="46"/>
      <c r="S96" s="46"/>
    </row>
    <row r="97">
      <c r="A97" s="46"/>
      <c r="B97" s="46"/>
      <c r="C97" s="46"/>
      <c r="D97" s="46"/>
      <c r="E97" s="46"/>
      <c r="F97" s="46"/>
      <c r="G97" s="46"/>
      <c r="H97" s="46"/>
      <c r="I97" s="46"/>
      <c r="J97" s="46"/>
      <c r="K97" s="46"/>
      <c r="L97" s="46"/>
      <c r="M97" s="46"/>
      <c r="N97" s="46"/>
      <c r="O97" s="46"/>
      <c r="P97" s="46"/>
      <c r="Q97" s="46"/>
      <c r="R97" s="46"/>
      <c r="S97" s="46"/>
    </row>
    <row r="98">
      <c r="A98" s="46"/>
      <c r="B98" s="46"/>
      <c r="C98" s="46"/>
      <c r="D98" s="46"/>
      <c r="E98" s="46"/>
      <c r="F98" s="46"/>
      <c r="G98" s="46"/>
      <c r="H98" s="46"/>
      <c r="I98" s="46"/>
      <c r="J98" s="46"/>
      <c r="K98" s="46"/>
      <c r="L98" s="46"/>
      <c r="M98" s="46"/>
      <c r="N98" s="46"/>
      <c r="O98" s="46"/>
      <c r="P98" s="46"/>
      <c r="Q98" s="46"/>
      <c r="R98" s="46"/>
      <c r="S98" s="46"/>
    </row>
    <row r="99">
      <c r="A99" s="46"/>
      <c r="B99" s="46"/>
      <c r="C99" s="46"/>
      <c r="D99" s="46"/>
      <c r="E99" s="46"/>
      <c r="F99" s="46"/>
      <c r="G99" s="46"/>
      <c r="H99" s="46"/>
      <c r="I99" s="46"/>
      <c r="J99" s="46"/>
      <c r="K99" s="46"/>
      <c r="L99" s="46"/>
      <c r="M99" s="46"/>
      <c r="N99" s="46"/>
      <c r="O99" s="46"/>
      <c r="P99" s="46"/>
      <c r="Q99" s="46"/>
      <c r="R99" s="46"/>
      <c r="S99" s="46"/>
    </row>
    <row r="100">
      <c r="A100" s="46"/>
      <c r="B100" s="46"/>
      <c r="C100" s="46"/>
      <c r="D100" s="46"/>
      <c r="E100" s="46"/>
      <c r="F100" s="46"/>
      <c r="G100" s="46"/>
      <c r="H100" s="46"/>
      <c r="I100" s="46"/>
      <c r="J100" s="46"/>
      <c r="K100" s="46"/>
      <c r="L100" s="46"/>
      <c r="M100" s="46"/>
      <c r="N100" s="46"/>
      <c r="O100" s="46"/>
      <c r="P100" s="46"/>
      <c r="Q100" s="46"/>
      <c r="R100" s="46"/>
      <c r="S100" s="46"/>
    </row>
    <row r="101">
      <c r="A101" s="46"/>
      <c r="B101" s="46"/>
      <c r="C101" s="46"/>
      <c r="D101" s="46"/>
      <c r="E101" s="46"/>
      <c r="F101" s="46"/>
      <c r="G101" s="46"/>
      <c r="H101" s="46"/>
      <c r="I101" s="46"/>
      <c r="J101" s="46"/>
      <c r="K101" s="46"/>
      <c r="L101" s="46"/>
      <c r="M101" s="46"/>
      <c r="N101" s="46"/>
      <c r="O101" s="46"/>
      <c r="P101" s="46"/>
      <c r="Q101" s="46"/>
      <c r="R101" s="46"/>
      <c r="S101" s="46"/>
    </row>
    <row r="102">
      <c r="A102" s="46"/>
      <c r="B102" s="46"/>
      <c r="C102" s="46"/>
      <c r="D102" s="46"/>
      <c r="E102" s="46"/>
      <c r="F102" s="46"/>
      <c r="G102" s="46"/>
      <c r="H102" s="46"/>
      <c r="I102" s="46"/>
      <c r="J102" s="46"/>
      <c r="K102" s="46"/>
      <c r="L102" s="46"/>
      <c r="M102" s="46"/>
      <c r="N102" s="46"/>
      <c r="O102" s="46"/>
      <c r="P102" s="46"/>
      <c r="Q102" s="46"/>
      <c r="R102" s="46"/>
      <c r="S102" s="46"/>
    </row>
    <row r="103">
      <c r="A103" s="46"/>
      <c r="B103" s="46"/>
      <c r="C103" s="46"/>
      <c r="D103" s="46"/>
      <c r="E103" s="46"/>
      <c r="F103" s="46"/>
      <c r="G103" s="46"/>
      <c r="H103" s="46"/>
      <c r="I103" s="46"/>
      <c r="J103" s="46"/>
      <c r="K103" s="46"/>
      <c r="L103" s="46"/>
      <c r="M103" s="46"/>
      <c r="N103" s="46"/>
      <c r="O103" s="46"/>
      <c r="P103" s="46"/>
      <c r="Q103" s="46"/>
      <c r="R103" s="46"/>
      <c r="S103" s="46"/>
    </row>
    <row r="104">
      <c r="A104" s="46"/>
      <c r="B104" s="46"/>
      <c r="C104" s="46"/>
      <c r="D104" s="46"/>
      <c r="E104" s="46"/>
      <c r="F104" s="46"/>
      <c r="G104" s="46"/>
      <c r="H104" s="46"/>
      <c r="I104" s="46"/>
      <c r="J104" s="46"/>
      <c r="K104" s="46"/>
      <c r="L104" s="46"/>
      <c r="M104" s="46"/>
      <c r="N104" s="46"/>
      <c r="O104" s="46"/>
      <c r="P104" s="46"/>
      <c r="Q104" s="46"/>
      <c r="R104" s="46"/>
      <c r="S104" s="46"/>
    </row>
    <row r="105">
      <c r="A105" s="46"/>
      <c r="B105" s="46"/>
      <c r="C105" s="46"/>
      <c r="D105" s="46"/>
      <c r="E105" s="46"/>
      <c r="F105" s="46"/>
      <c r="G105" s="46"/>
      <c r="H105" s="46"/>
      <c r="I105" s="46"/>
      <c r="J105" s="46"/>
      <c r="K105" s="46"/>
      <c r="L105" s="46"/>
      <c r="M105" s="46"/>
      <c r="N105" s="46"/>
      <c r="O105" s="46"/>
      <c r="P105" s="46"/>
      <c r="Q105" s="46"/>
      <c r="R105" s="46"/>
      <c r="S105" s="46"/>
    </row>
    <row r="106">
      <c r="A106" s="46"/>
      <c r="B106" s="46"/>
      <c r="C106" s="46"/>
      <c r="D106" s="46"/>
      <c r="E106" s="46"/>
      <c r="F106" s="46"/>
      <c r="G106" s="46"/>
      <c r="H106" s="46"/>
      <c r="I106" s="46"/>
      <c r="J106" s="46"/>
      <c r="K106" s="46"/>
      <c r="L106" s="46"/>
      <c r="M106" s="46"/>
      <c r="N106" s="46"/>
      <c r="O106" s="46"/>
      <c r="P106" s="46"/>
      <c r="Q106" s="46"/>
      <c r="R106" s="46"/>
      <c r="S106" s="46"/>
    </row>
    <row r="107">
      <c r="A107" s="46"/>
      <c r="B107" s="46"/>
      <c r="C107" s="46"/>
      <c r="D107" s="46"/>
      <c r="E107" s="46"/>
      <c r="F107" s="46"/>
      <c r="G107" s="46"/>
      <c r="H107" s="46"/>
      <c r="I107" s="46"/>
      <c r="J107" s="46"/>
      <c r="K107" s="46"/>
      <c r="L107" s="46"/>
      <c r="M107" s="46"/>
      <c r="N107" s="46"/>
      <c r="O107" s="46"/>
      <c r="P107" s="46"/>
      <c r="Q107" s="46"/>
      <c r="R107" s="46"/>
      <c r="S107" s="46"/>
    </row>
    <row r="108">
      <c r="A108" s="46"/>
      <c r="B108" s="46"/>
      <c r="C108" s="46"/>
      <c r="D108" s="46"/>
      <c r="E108" s="46"/>
      <c r="F108" s="46"/>
      <c r="G108" s="46"/>
      <c r="H108" s="46"/>
      <c r="I108" s="46"/>
      <c r="J108" s="46"/>
      <c r="K108" s="46"/>
      <c r="L108" s="46"/>
      <c r="M108" s="46"/>
      <c r="N108" s="46"/>
      <c r="O108" s="46"/>
      <c r="P108" s="46"/>
      <c r="Q108" s="46"/>
      <c r="R108" s="46"/>
      <c r="S108" s="46"/>
    </row>
    <row r="109">
      <c r="A109" s="46"/>
      <c r="B109" s="46"/>
      <c r="C109" s="46"/>
      <c r="D109" s="46"/>
      <c r="E109" s="46"/>
      <c r="F109" s="46"/>
      <c r="G109" s="46"/>
      <c r="H109" s="46"/>
      <c r="I109" s="46"/>
      <c r="J109" s="46"/>
      <c r="K109" s="46"/>
      <c r="L109" s="46"/>
      <c r="M109" s="46"/>
      <c r="N109" s="46"/>
      <c r="O109" s="46"/>
      <c r="P109" s="46"/>
      <c r="Q109" s="46"/>
      <c r="R109" s="46"/>
      <c r="S109" s="46"/>
    </row>
    <row r="110">
      <c r="A110" s="46"/>
      <c r="B110" s="46"/>
      <c r="C110" s="46"/>
      <c r="D110" s="46"/>
      <c r="E110" s="46"/>
      <c r="F110" s="46"/>
      <c r="G110" s="46"/>
      <c r="H110" s="46"/>
      <c r="I110" s="46"/>
      <c r="J110" s="46"/>
      <c r="K110" s="46"/>
      <c r="L110" s="46"/>
      <c r="M110" s="46"/>
      <c r="N110" s="46"/>
      <c r="O110" s="46"/>
      <c r="P110" s="46"/>
      <c r="Q110" s="46"/>
      <c r="R110" s="46"/>
      <c r="S110" s="46"/>
    </row>
    <row r="111">
      <c r="A111" s="46"/>
      <c r="B111" s="46"/>
      <c r="C111" s="46"/>
      <c r="D111" s="46"/>
      <c r="E111" s="46"/>
      <c r="F111" s="46"/>
      <c r="G111" s="46"/>
      <c r="H111" s="46"/>
      <c r="I111" s="46"/>
      <c r="J111" s="46"/>
      <c r="K111" s="46"/>
      <c r="L111" s="46"/>
      <c r="M111" s="46"/>
      <c r="N111" s="46"/>
      <c r="O111" s="46"/>
      <c r="P111" s="46"/>
      <c r="Q111" s="46"/>
      <c r="R111" s="46"/>
      <c r="S111" s="46"/>
    </row>
    <row r="112">
      <c r="A112" s="46"/>
      <c r="B112" s="46"/>
      <c r="C112" s="46"/>
      <c r="D112" s="46"/>
      <c r="E112" s="46"/>
      <c r="F112" s="46"/>
      <c r="G112" s="46"/>
      <c r="H112" s="46"/>
      <c r="I112" s="46"/>
      <c r="J112" s="46"/>
      <c r="K112" s="46"/>
      <c r="L112" s="46"/>
      <c r="M112" s="46"/>
      <c r="N112" s="46"/>
      <c r="O112" s="46"/>
      <c r="P112" s="46"/>
      <c r="Q112" s="46"/>
      <c r="R112" s="46"/>
      <c r="S112" s="46"/>
    </row>
    <row r="113">
      <c r="A113" s="46"/>
      <c r="B113" s="46"/>
      <c r="C113" s="46"/>
      <c r="D113" s="46"/>
      <c r="E113" s="46"/>
      <c r="F113" s="46"/>
      <c r="G113" s="46"/>
      <c r="H113" s="46"/>
      <c r="I113" s="46"/>
      <c r="J113" s="46"/>
      <c r="K113" s="46"/>
      <c r="L113" s="46"/>
      <c r="M113" s="46"/>
      <c r="N113" s="46"/>
      <c r="O113" s="46"/>
      <c r="P113" s="46"/>
      <c r="Q113" s="46"/>
      <c r="R113" s="46"/>
      <c r="S113" s="46"/>
    </row>
    <row r="114">
      <c r="A114" s="46"/>
      <c r="B114" s="46"/>
      <c r="C114" s="46"/>
      <c r="D114" s="46"/>
      <c r="E114" s="46"/>
      <c r="F114" s="46"/>
      <c r="G114" s="46"/>
      <c r="H114" s="46"/>
      <c r="I114" s="46"/>
      <c r="J114" s="46"/>
      <c r="K114" s="46"/>
      <c r="L114" s="46"/>
      <c r="M114" s="46"/>
      <c r="N114" s="46"/>
      <c r="O114" s="46"/>
      <c r="P114" s="46"/>
      <c r="Q114" s="46"/>
      <c r="R114" s="46"/>
      <c r="S114" s="46"/>
    </row>
    <row r="115">
      <c r="A115" s="46"/>
      <c r="B115" s="46"/>
      <c r="C115" s="46"/>
      <c r="D115" s="46"/>
      <c r="E115" s="46"/>
      <c r="F115" s="46"/>
      <c r="G115" s="46"/>
      <c r="H115" s="46"/>
      <c r="I115" s="46"/>
      <c r="J115" s="46"/>
      <c r="K115" s="46"/>
      <c r="L115" s="46"/>
      <c r="M115" s="46"/>
      <c r="N115" s="46"/>
      <c r="O115" s="46"/>
      <c r="P115" s="46"/>
      <c r="Q115" s="46"/>
      <c r="R115" s="46"/>
      <c r="S115" s="46"/>
    </row>
    <row r="116">
      <c r="A116" s="46"/>
      <c r="B116" s="46"/>
      <c r="C116" s="46"/>
      <c r="D116" s="46"/>
      <c r="E116" s="46"/>
      <c r="F116" s="46"/>
      <c r="G116" s="46"/>
      <c r="H116" s="46"/>
      <c r="I116" s="46"/>
      <c r="J116" s="46"/>
      <c r="K116" s="46"/>
      <c r="L116" s="46"/>
      <c r="M116" s="46"/>
      <c r="N116" s="46"/>
      <c r="O116" s="46"/>
      <c r="P116" s="46"/>
      <c r="Q116" s="46"/>
      <c r="R116" s="46"/>
      <c r="S116" s="46"/>
    </row>
    <row r="117">
      <c r="A117" s="46"/>
      <c r="B117" s="46"/>
      <c r="C117" s="46"/>
      <c r="D117" s="46"/>
      <c r="E117" s="46"/>
      <c r="F117" s="46"/>
      <c r="G117" s="46"/>
      <c r="H117" s="46"/>
      <c r="I117" s="46"/>
      <c r="J117" s="46"/>
      <c r="K117" s="46"/>
      <c r="L117" s="46"/>
      <c r="M117" s="46"/>
      <c r="N117" s="46"/>
      <c r="O117" s="46"/>
      <c r="P117" s="46"/>
      <c r="Q117" s="46"/>
      <c r="R117" s="46"/>
      <c r="S117" s="46"/>
    </row>
    <row r="118">
      <c r="A118" s="46"/>
      <c r="B118" s="46"/>
      <c r="C118" s="46"/>
      <c r="D118" s="46"/>
      <c r="E118" s="46"/>
      <c r="F118" s="46"/>
      <c r="G118" s="46"/>
      <c r="H118" s="46"/>
      <c r="I118" s="46"/>
      <c r="J118" s="46"/>
      <c r="K118" s="46"/>
      <c r="L118" s="46"/>
      <c r="M118" s="46"/>
      <c r="N118" s="46"/>
      <c r="O118" s="46"/>
      <c r="P118" s="46"/>
      <c r="Q118" s="46"/>
      <c r="R118" s="46"/>
      <c r="S118" s="46"/>
    </row>
    <row r="119">
      <c r="A119" s="46"/>
      <c r="B119" s="46"/>
      <c r="C119" s="46"/>
      <c r="D119" s="46"/>
      <c r="E119" s="46"/>
      <c r="F119" s="46"/>
      <c r="G119" s="46"/>
      <c r="H119" s="46"/>
      <c r="I119" s="46"/>
      <c r="J119" s="46"/>
      <c r="K119" s="46"/>
      <c r="L119" s="46"/>
      <c r="M119" s="46"/>
      <c r="N119" s="46"/>
      <c r="O119" s="46"/>
      <c r="P119" s="46"/>
      <c r="Q119" s="46"/>
      <c r="R119" s="46"/>
      <c r="S119" s="46"/>
    </row>
    <row r="120">
      <c r="A120" s="46"/>
      <c r="B120" s="46"/>
      <c r="C120" s="46"/>
      <c r="D120" s="46"/>
      <c r="E120" s="46"/>
      <c r="F120" s="46"/>
      <c r="G120" s="46"/>
      <c r="H120" s="46"/>
      <c r="I120" s="46"/>
      <c r="J120" s="46"/>
      <c r="K120" s="46"/>
      <c r="L120" s="46"/>
      <c r="M120" s="46"/>
      <c r="N120" s="46"/>
      <c r="O120" s="46"/>
      <c r="P120" s="46"/>
      <c r="Q120" s="46"/>
      <c r="R120" s="46"/>
      <c r="S120" s="46"/>
    </row>
    <row r="121">
      <c r="A121" s="46"/>
      <c r="B121" s="46"/>
      <c r="C121" s="46"/>
      <c r="D121" s="46"/>
      <c r="E121" s="46"/>
      <c r="F121" s="46"/>
      <c r="G121" s="46"/>
      <c r="H121" s="46"/>
      <c r="I121" s="46"/>
      <c r="J121" s="46"/>
      <c r="K121" s="46"/>
      <c r="L121" s="46"/>
      <c r="M121" s="46"/>
      <c r="N121" s="46"/>
      <c r="O121" s="46"/>
      <c r="P121" s="46"/>
      <c r="Q121" s="46"/>
      <c r="R121" s="46"/>
      <c r="S121" s="46"/>
    </row>
    <row r="122">
      <c r="A122" s="46"/>
      <c r="B122" s="46"/>
      <c r="C122" s="46"/>
      <c r="D122" s="46"/>
      <c r="E122" s="46"/>
      <c r="F122" s="46"/>
      <c r="G122" s="46"/>
      <c r="H122" s="46"/>
      <c r="I122" s="46"/>
      <c r="J122" s="46"/>
      <c r="K122" s="46"/>
      <c r="L122" s="46"/>
      <c r="M122" s="46"/>
      <c r="N122" s="46"/>
      <c r="O122" s="46"/>
      <c r="P122" s="46"/>
      <c r="Q122" s="46"/>
      <c r="R122" s="46"/>
      <c r="S122" s="46"/>
    </row>
    <row r="123">
      <c r="A123" s="46"/>
      <c r="B123" s="46"/>
      <c r="C123" s="46"/>
      <c r="D123" s="46"/>
      <c r="E123" s="46"/>
      <c r="F123" s="46"/>
      <c r="G123" s="46"/>
      <c r="H123" s="46"/>
      <c r="I123" s="46"/>
      <c r="J123" s="46"/>
      <c r="K123" s="46"/>
      <c r="L123" s="46"/>
      <c r="M123" s="46"/>
      <c r="N123" s="46"/>
      <c r="O123" s="46"/>
      <c r="P123" s="46"/>
      <c r="Q123" s="46"/>
      <c r="R123" s="46"/>
      <c r="S123" s="46"/>
    </row>
    <row r="124">
      <c r="A124" s="46"/>
      <c r="B124" s="46"/>
      <c r="C124" s="46"/>
      <c r="D124" s="46"/>
      <c r="E124" s="46"/>
      <c r="F124" s="46"/>
      <c r="G124" s="46"/>
      <c r="H124" s="46"/>
      <c r="I124" s="46"/>
      <c r="J124" s="46"/>
      <c r="K124" s="46"/>
      <c r="L124" s="46"/>
      <c r="M124" s="46"/>
      <c r="N124" s="46"/>
      <c r="O124" s="46"/>
      <c r="P124" s="46"/>
      <c r="Q124" s="46"/>
      <c r="R124" s="46"/>
      <c r="S124" s="46"/>
    </row>
    <row r="125">
      <c r="A125" s="46"/>
      <c r="B125" s="46"/>
      <c r="C125" s="46"/>
      <c r="D125" s="46"/>
      <c r="E125" s="46"/>
      <c r="F125" s="46"/>
      <c r="G125" s="46"/>
      <c r="H125" s="46"/>
      <c r="I125" s="46"/>
      <c r="J125" s="46"/>
      <c r="K125" s="46"/>
      <c r="L125" s="46"/>
      <c r="M125" s="46"/>
      <c r="N125" s="46"/>
      <c r="O125" s="46"/>
      <c r="P125" s="46"/>
      <c r="Q125" s="46"/>
      <c r="R125" s="46"/>
      <c r="S125" s="46"/>
    </row>
    <row r="126">
      <c r="A126" s="46"/>
      <c r="B126" s="46"/>
      <c r="C126" s="46"/>
      <c r="D126" s="46"/>
      <c r="E126" s="46"/>
      <c r="F126" s="46"/>
      <c r="G126" s="46"/>
      <c r="H126" s="46"/>
      <c r="I126" s="46"/>
      <c r="J126" s="46"/>
      <c r="K126" s="46"/>
      <c r="L126" s="46"/>
      <c r="M126" s="46"/>
      <c r="N126" s="46"/>
      <c r="O126" s="46"/>
      <c r="P126" s="46"/>
      <c r="Q126" s="46"/>
      <c r="R126" s="46"/>
      <c r="S126" s="46"/>
    </row>
    <row r="127">
      <c r="A127" s="46"/>
      <c r="B127" s="46"/>
      <c r="C127" s="46"/>
      <c r="D127" s="46"/>
      <c r="E127" s="46"/>
      <c r="F127" s="46"/>
      <c r="G127" s="46"/>
      <c r="H127" s="46"/>
      <c r="I127" s="46"/>
      <c r="J127" s="46"/>
      <c r="K127" s="46"/>
      <c r="L127" s="46"/>
      <c r="M127" s="46"/>
      <c r="N127" s="46"/>
      <c r="O127" s="46"/>
      <c r="P127" s="46"/>
      <c r="Q127" s="46"/>
      <c r="R127" s="46"/>
      <c r="S127" s="46"/>
    </row>
    <row r="128">
      <c r="A128" s="46"/>
      <c r="B128" s="46"/>
      <c r="C128" s="46"/>
      <c r="D128" s="46"/>
      <c r="E128" s="46"/>
      <c r="F128" s="46"/>
      <c r="G128" s="46"/>
      <c r="H128" s="46"/>
      <c r="I128" s="46"/>
      <c r="J128" s="46"/>
      <c r="K128" s="46"/>
      <c r="L128" s="46"/>
      <c r="M128" s="46"/>
      <c r="N128" s="46"/>
      <c r="O128" s="46"/>
      <c r="P128" s="46"/>
      <c r="Q128" s="46"/>
      <c r="R128" s="46"/>
      <c r="S128" s="46"/>
    </row>
    <row r="129">
      <c r="A129" s="46"/>
      <c r="B129" s="46"/>
      <c r="C129" s="46"/>
      <c r="D129" s="46"/>
      <c r="E129" s="46"/>
      <c r="F129" s="46"/>
      <c r="G129" s="46"/>
      <c r="H129" s="46"/>
      <c r="I129" s="46"/>
      <c r="J129" s="46"/>
      <c r="K129" s="46"/>
      <c r="L129" s="46"/>
      <c r="M129" s="46"/>
      <c r="N129" s="46"/>
      <c r="O129" s="46"/>
      <c r="P129" s="46"/>
      <c r="Q129" s="46"/>
      <c r="R129" s="46"/>
      <c r="S129" s="46"/>
    </row>
    <row r="130">
      <c r="A130" s="46"/>
      <c r="B130" s="46"/>
      <c r="C130" s="46"/>
      <c r="D130" s="46"/>
      <c r="E130" s="46"/>
      <c r="F130" s="46"/>
      <c r="G130" s="46"/>
      <c r="H130" s="46"/>
      <c r="I130" s="46"/>
      <c r="J130" s="46"/>
      <c r="K130" s="46"/>
      <c r="L130" s="46"/>
      <c r="M130" s="46"/>
      <c r="N130" s="46"/>
      <c r="O130" s="46"/>
      <c r="P130" s="46"/>
      <c r="Q130" s="46"/>
      <c r="R130" s="46"/>
      <c r="S130" s="46"/>
    </row>
    <row r="131">
      <c r="A131" s="46"/>
      <c r="B131" s="46"/>
      <c r="C131" s="46"/>
      <c r="D131" s="46"/>
      <c r="E131" s="46"/>
      <c r="F131" s="46"/>
      <c r="G131" s="46"/>
      <c r="H131" s="46"/>
      <c r="I131" s="46"/>
      <c r="J131" s="46"/>
      <c r="K131" s="46"/>
      <c r="L131" s="46"/>
      <c r="M131" s="46"/>
      <c r="N131" s="46"/>
      <c r="O131" s="46"/>
      <c r="P131" s="46"/>
      <c r="Q131" s="46"/>
      <c r="R131" s="46"/>
      <c r="S131" s="46"/>
    </row>
    <row r="132">
      <c r="A132" s="46"/>
      <c r="B132" s="46"/>
      <c r="C132" s="46"/>
      <c r="D132" s="46"/>
      <c r="E132" s="46"/>
      <c r="F132" s="46"/>
      <c r="G132" s="46"/>
      <c r="H132" s="46"/>
      <c r="I132" s="46"/>
      <c r="J132" s="46"/>
      <c r="K132" s="46"/>
      <c r="L132" s="46"/>
      <c r="M132" s="46"/>
      <c r="N132" s="46"/>
      <c r="O132" s="46"/>
      <c r="P132" s="46"/>
      <c r="Q132" s="46"/>
      <c r="R132" s="46"/>
      <c r="S132" s="46"/>
    </row>
    <row r="133">
      <c r="A133" s="46"/>
      <c r="B133" s="46"/>
      <c r="C133" s="46"/>
      <c r="D133" s="46"/>
      <c r="E133" s="46"/>
      <c r="F133" s="46"/>
      <c r="G133" s="46"/>
      <c r="H133" s="46"/>
      <c r="I133" s="46"/>
      <c r="J133" s="46"/>
      <c r="K133" s="46"/>
      <c r="L133" s="46"/>
      <c r="M133" s="46"/>
      <c r="N133" s="46"/>
      <c r="O133" s="46"/>
      <c r="P133" s="46"/>
      <c r="Q133" s="46"/>
      <c r="R133" s="46"/>
      <c r="S133" s="46"/>
    </row>
    <row r="134">
      <c r="A134" s="46"/>
      <c r="B134" s="46"/>
      <c r="C134" s="46"/>
      <c r="D134" s="46"/>
      <c r="E134" s="46"/>
      <c r="F134" s="46"/>
      <c r="G134" s="46"/>
      <c r="H134" s="46"/>
      <c r="I134" s="46"/>
      <c r="J134" s="46"/>
      <c r="K134" s="46"/>
      <c r="L134" s="46"/>
      <c r="M134" s="46"/>
      <c r="N134" s="46"/>
      <c r="O134" s="46"/>
      <c r="P134" s="46"/>
      <c r="Q134" s="46"/>
      <c r="R134" s="46"/>
      <c r="S134" s="46"/>
    </row>
    <row r="135">
      <c r="A135" s="46"/>
      <c r="B135" s="46"/>
      <c r="C135" s="46"/>
      <c r="D135" s="46"/>
      <c r="E135" s="46"/>
      <c r="F135" s="46"/>
      <c r="G135" s="46"/>
      <c r="H135" s="46"/>
      <c r="I135" s="46"/>
      <c r="J135" s="46"/>
      <c r="K135" s="46"/>
      <c r="L135" s="46"/>
      <c r="M135" s="46"/>
      <c r="N135" s="46"/>
      <c r="O135" s="46"/>
      <c r="P135" s="46"/>
      <c r="Q135" s="46"/>
      <c r="R135" s="46"/>
      <c r="S135" s="46"/>
    </row>
    <row r="136">
      <c r="A136" s="46"/>
      <c r="B136" s="46"/>
      <c r="C136" s="46"/>
      <c r="D136" s="46"/>
      <c r="E136" s="46"/>
      <c r="F136" s="46"/>
      <c r="G136" s="46"/>
      <c r="H136" s="46"/>
      <c r="I136" s="46"/>
      <c r="J136" s="46"/>
      <c r="K136" s="46"/>
      <c r="L136" s="46"/>
      <c r="M136" s="46"/>
      <c r="N136" s="46"/>
      <c r="O136" s="46"/>
      <c r="P136" s="46"/>
      <c r="Q136" s="46"/>
      <c r="R136" s="46"/>
      <c r="S136" s="46"/>
    </row>
    <row r="137">
      <c r="A137" s="46"/>
      <c r="B137" s="46"/>
      <c r="C137" s="46"/>
      <c r="D137" s="46"/>
      <c r="E137" s="46"/>
      <c r="F137" s="46"/>
      <c r="G137" s="46"/>
      <c r="H137" s="46"/>
      <c r="I137" s="46"/>
      <c r="J137" s="46"/>
      <c r="K137" s="46"/>
      <c r="L137" s="46"/>
      <c r="M137" s="46"/>
      <c r="N137" s="46"/>
      <c r="O137" s="46"/>
      <c r="P137" s="46"/>
      <c r="Q137" s="46"/>
      <c r="R137" s="46"/>
      <c r="S137" s="46"/>
    </row>
    <row r="138">
      <c r="A138" s="46"/>
      <c r="B138" s="46"/>
      <c r="C138" s="46"/>
      <c r="D138" s="46"/>
      <c r="E138" s="46"/>
      <c r="F138" s="46"/>
      <c r="G138" s="46"/>
      <c r="H138" s="46"/>
      <c r="I138" s="46"/>
      <c r="J138" s="46"/>
      <c r="K138" s="46"/>
      <c r="L138" s="46"/>
      <c r="M138" s="46"/>
      <c r="N138" s="46"/>
      <c r="O138" s="46"/>
      <c r="P138" s="46"/>
      <c r="Q138" s="46"/>
      <c r="R138" s="46"/>
      <c r="S138" s="46"/>
    </row>
    <row r="139">
      <c r="A139" s="46"/>
      <c r="B139" s="46"/>
      <c r="C139" s="46"/>
      <c r="D139" s="46"/>
      <c r="E139" s="46"/>
      <c r="F139" s="46"/>
      <c r="G139" s="46"/>
      <c r="H139" s="46"/>
      <c r="I139" s="46"/>
      <c r="J139" s="46"/>
      <c r="K139" s="46"/>
      <c r="L139" s="46"/>
      <c r="M139" s="46"/>
      <c r="N139" s="46"/>
      <c r="O139" s="46"/>
      <c r="P139" s="46"/>
      <c r="Q139" s="46"/>
      <c r="R139" s="46"/>
      <c r="S139" s="46"/>
    </row>
    <row r="140">
      <c r="A140" s="46"/>
      <c r="B140" s="46"/>
      <c r="C140" s="46"/>
      <c r="D140" s="46"/>
      <c r="E140" s="46"/>
      <c r="F140" s="46"/>
      <c r="G140" s="46"/>
      <c r="H140" s="46"/>
      <c r="I140" s="46"/>
      <c r="J140" s="46"/>
      <c r="K140" s="46"/>
      <c r="L140" s="46"/>
      <c r="M140" s="46"/>
      <c r="N140" s="46"/>
      <c r="O140" s="46"/>
      <c r="P140" s="46"/>
      <c r="Q140" s="46"/>
      <c r="R140" s="46"/>
      <c r="S140" s="46"/>
    </row>
    <row r="141">
      <c r="A141" s="46"/>
      <c r="B141" s="46"/>
      <c r="C141" s="46"/>
      <c r="D141" s="46"/>
      <c r="E141" s="46"/>
      <c r="F141" s="46"/>
      <c r="G141" s="46"/>
      <c r="H141" s="46"/>
      <c r="I141" s="46"/>
      <c r="J141" s="46"/>
      <c r="K141" s="46"/>
      <c r="L141" s="46"/>
      <c r="M141" s="46"/>
      <c r="N141" s="46"/>
      <c r="O141" s="46"/>
      <c r="P141" s="46"/>
      <c r="Q141" s="46"/>
      <c r="R141" s="46"/>
      <c r="S141" s="46"/>
    </row>
    <row r="142">
      <c r="A142" s="46"/>
      <c r="B142" s="46"/>
      <c r="C142" s="46"/>
      <c r="D142" s="46"/>
      <c r="E142" s="46"/>
      <c r="F142" s="46"/>
      <c r="G142" s="46"/>
      <c r="H142" s="46"/>
      <c r="I142" s="46"/>
      <c r="J142" s="46"/>
      <c r="K142" s="46"/>
      <c r="L142" s="46"/>
      <c r="M142" s="46"/>
      <c r="N142" s="46"/>
      <c r="O142" s="46"/>
      <c r="P142" s="46"/>
      <c r="Q142" s="46"/>
      <c r="R142" s="46"/>
      <c r="S142" s="46"/>
    </row>
    <row r="143">
      <c r="A143" s="46"/>
      <c r="B143" s="46"/>
      <c r="C143" s="46"/>
      <c r="D143" s="46"/>
      <c r="E143" s="46"/>
      <c r="F143" s="46"/>
      <c r="G143" s="46"/>
      <c r="H143" s="46"/>
      <c r="I143" s="46"/>
      <c r="J143" s="46"/>
      <c r="K143" s="46"/>
      <c r="L143" s="46"/>
      <c r="M143" s="46"/>
      <c r="N143" s="46"/>
      <c r="O143" s="46"/>
      <c r="P143" s="46"/>
      <c r="Q143" s="46"/>
      <c r="R143" s="46"/>
      <c r="S143" s="46"/>
    </row>
    <row r="144">
      <c r="A144" s="46"/>
      <c r="B144" s="46"/>
      <c r="C144" s="46"/>
      <c r="D144" s="46"/>
      <c r="E144" s="46"/>
      <c r="F144" s="46"/>
      <c r="G144" s="46"/>
      <c r="H144" s="46"/>
      <c r="I144" s="46"/>
      <c r="J144" s="46"/>
      <c r="K144" s="46"/>
      <c r="L144" s="46"/>
      <c r="M144" s="46"/>
      <c r="N144" s="46"/>
      <c r="O144" s="46"/>
      <c r="P144" s="46"/>
      <c r="Q144" s="46"/>
      <c r="R144" s="46"/>
      <c r="S144" s="46"/>
    </row>
    <row r="145">
      <c r="A145" s="46"/>
      <c r="B145" s="46"/>
      <c r="C145" s="46"/>
      <c r="D145" s="46"/>
      <c r="E145" s="46"/>
      <c r="F145" s="46"/>
      <c r="G145" s="46"/>
      <c r="H145" s="46"/>
      <c r="I145" s="46"/>
      <c r="J145" s="46"/>
      <c r="K145" s="46"/>
      <c r="L145" s="46"/>
      <c r="M145" s="46"/>
      <c r="N145" s="46"/>
      <c r="O145" s="46"/>
      <c r="P145" s="46"/>
      <c r="Q145" s="46"/>
      <c r="R145" s="46"/>
      <c r="S145" s="46"/>
    </row>
    <row r="146">
      <c r="A146" s="46"/>
      <c r="B146" s="46"/>
      <c r="C146" s="46"/>
      <c r="D146" s="46"/>
      <c r="E146" s="46"/>
      <c r="F146" s="46"/>
      <c r="G146" s="46"/>
      <c r="H146" s="46"/>
      <c r="I146" s="46"/>
      <c r="J146" s="46"/>
      <c r="K146" s="46"/>
      <c r="L146" s="46"/>
      <c r="M146" s="46"/>
      <c r="N146" s="46"/>
      <c r="O146" s="46"/>
      <c r="P146" s="46"/>
      <c r="Q146" s="46"/>
      <c r="R146" s="46"/>
      <c r="S146" s="46"/>
    </row>
    <row r="147">
      <c r="A147" s="46"/>
      <c r="B147" s="46"/>
      <c r="C147" s="46"/>
      <c r="D147" s="46"/>
      <c r="E147" s="46"/>
      <c r="F147" s="46"/>
      <c r="G147" s="46"/>
      <c r="H147" s="46"/>
      <c r="I147" s="46"/>
      <c r="J147" s="46"/>
      <c r="K147" s="46"/>
      <c r="L147" s="46"/>
      <c r="M147" s="46"/>
      <c r="N147" s="46"/>
      <c r="O147" s="46"/>
      <c r="P147" s="46"/>
      <c r="Q147" s="46"/>
      <c r="R147" s="46"/>
      <c r="S147" s="46"/>
    </row>
    <row r="148">
      <c r="A148" s="46"/>
      <c r="B148" s="46"/>
      <c r="C148" s="46"/>
      <c r="D148" s="46"/>
      <c r="E148" s="46"/>
      <c r="F148" s="46"/>
      <c r="G148" s="46"/>
      <c r="H148" s="46"/>
      <c r="I148" s="46"/>
      <c r="J148" s="46"/>
      <c r="K148" s="46"/>
      <c r="L148" s="46"/>
      <c r="M148" s="46"/>
      <c r="N148" s="46"/>
      <c r="O148" s="46"/>
      <c r="P148" s="46"/>
      <c r="Q148" s="46"/>
      <c r="R148" s="46"/>
      <c r="S148" s="46"/>
    </row>
    <row r="149">
      <c r="A149" s="46"/>
      <c r="B149" s="46"/>
      <c r="C149" s="46"/>
      <c r="D149" s="46"/>
      <c r="E149" s="46"/>
      <c r="F149" s="46"/>
      <c r="G149" s="46"/>
      <c r="H149" s="46"/>
      <c r="I149" s="46"/>
      <c r="J149" s="46"/>
      <c r="K149" s="46"/>
      <c r="L149" s="46"/>
      <c r="M149" s="46"/>
      <c r="N149" s="46"/>
      <c r="O149" s="46"/>
      <c r="P149" s="46"/>
      <c r="Q149" s="46"/>
      <c r="R149" s="46"/>
      <c r="S149" s="46"/>
    </row>
    <row r="150">
      <c r="A150" s="46"/>
      <c r="B150" s="46"/>
      <c r="C150" s="46"/>
      <c r="D150" s="46"/>
      <c r="E150" s="46"/>
      <c r="F150" s="46"/>
      <c r="G150" s="46"/>
      <c r="H150" s="46"/>
      <c r="I150" s="46"/>
      <c r="J150" s="46"/>
      <c r="K150" s="46"/>
      <c r="L150" s="46"/>
      <c r="M150" s="46"/>
      <c r="N150" s="46"/>
      <c r="O150" s="46"/>
      <c r="P150" s="46"/>
      <c r="Q150" s="46"/>
      <c r="R150" s="46"/>
      <c r="S150" s="46"/>
    </row>
    <row r="151">
      <c r="A151" s="46"/>
      <c r="B151" s="46"/>
      <c r="C151" s="46"/>
      <c r="D151" s="46"/>
      <c r="E151" s="46"/>
      <c r="F151" s="46"/>
      <c r="G151" s="46"/>
      <c r="H151" s="46"/>
      <c r="I151" s="46"/>
      <c r="J151" s="46"/>
      <c r="K151" s="46"/>
      <c r="L151" s="46"/>
      <c r="M151" s="46"/>
      <c r="N151" s="46"/>
      <c r="O151" s="46"/>
      <c r="P151" s="46"/>
      <c r="Q151" s="46"/>
      <c r="R151" s="46"/>
      <c r="S151" s="46"/>
    </row>
    <row r="152">
      <c r="A152" s="46"/>
      <c r="B152" s="46"/>
      <c r="C152" s="46"/>
      <c r="D152" s="46"/>
      <c r="E152" s="46"/>
      <c r="F152" s="46"/>
      <c r="G152" s="46"/>
      <c r="H152" s="46"/>
      <c r="I152" s="46"/>
      <c r="J152" s="46"/>
      <c r="K152" s="46"/>
      <c r="L152" s="46"/>
      <c r="M152" s="46"/>
      <c r="N152" s="46"/>
      <c r="O152" s="46"/>
      <c r="P152" s="46"/>
      <c r="Q152" s="46"/>
      <c r="R152" s="46"/>
      <c r="S152" s="46"/>
    </row>
    <row r="153">
      <c r="A153" s="46"/>
      <c r="B153" s="46"/>
      <c r="C153" s="46"/>
      <c r="D153" s="46"/>
      <c r="E153" s="46"/>
      <c r="F153" s="46"/>
      <c r="G153" s="46"/>
      <c r="H153" s="46"/>
      <c r="I153" s="46"/>
      <c r="J153" s="46"/>
      <c r="K153" s="46"/>
      <c r="L153" s="46"/>
      <c r="M153" s="46"/>
      <c r="N153" s="46"/>
      <c r="O153" s="46"/>
      <c r="P153" s="46"/>
      <c r="Q153" s="46"/>
      <c r="R153" s="46"/>
      <c r="S153" s="46"/>
    </row>
    <row r="154">
      <c r="A154" s="46"/>
      <c r="B154" s="46"/>
      <c r="C154" s="46"/>
      <c r="D154" s="46"/>
      <c r="E154" s="46"/>
      <c r="F154" s="46"/>
      <c r="G154" s="46"/>
      <c r="H154" s="46"/>
      <c r="I154" s="46"/>
      <c r="J154" s="46"/>
      <c r="K154" s="46"/>
      <c r="L154" s="46"/>
      <c r="M154" s="46"/>
      <c r="N154" s="46"/>
      <c r="O154" s="46"/>
      <c r="P154" s="46"/>
      <c r="Q154" s="46"/>
      <c r="R154" s="46"/>
      <c r="S154" s="46"/>
    </row>
    <row r="155">
      <c r="A155" s="46"/>
      <c r="B155" s="46"/>
      <c r="C155" s="46"/>
      <c r="D155" s="46"/>
      <c r="E155" s="46"/>
      <c r="F155" s="46"/>
      <c r="G155" s="46"/>
      <c r="H155" s="46"/>
      <c r="I155" s="46"/>
      <c r="J155" s="46"/>
      <c r="K155" s="46"/>
      <c r="L155" s="46"/>
      <c r="M155" s="46"/>
      <c r="N155" s="46"/>
      <c r="O155" s="46"/>
      <c r="P155" s="46"/>
      <c r="Q155" s="46"/>
      <c r="R155" s="46"/>
      <c r="S155" s="46"/>
    </row>
    <row r="156">
      <c r="A156" s="46"/>
      <c r="B156" s="46"/>
      <c r="C156" s="46"/>
      <c r="D156" s="46"/>
      <c r="E156" s="46"/>
      <c r="F156" s="46"/>
      <c r="G156" s="46"/>
      <c r="H156" s="46"/>
      <c r="I156" s="46"/>
      <c r="J156" s="46"/>
      <c r="K156" s="46"/>
      <c r="L156" s="46"/>
      <c r="M156" s="46"/>
      <c r="N156" s="46"/>
      <c r="O156" s="46"/>
      <c r="P156" s="46"/>
      <c r="Q156" s="46"/>
      <c r="R156" s="46"/>
      <c r="S156" s="46"/>
    </row>
    <row r="157">
      <c r="A157" s="46"/>
      <c r="B157" s="46"/>
      <c r="C157" s="46"/>
      <c r="D157" s="46"/>
      <c r="E157" s="46"/>
      <c r="F157" s="46"/>
      <c r="G157" s="46"/>
      <c r="H157" s="46"/>
      <c r="I157" s="46"/>
      <c r="J157" s="46"/>
      <c r="K157" s="46"/>
      <c r="L157" s="46"/>
      <c r="M157" s="46"/>
      <c r="N157" s="46"/>
      <c r="O157" s="46"/>
      <c r="P157" s="46"/>
      <c r="Q157" s="46"/>
      <c r="R157" s="46"/>
      <c r="S157" s="46"/>
    </row>
    <row r="158">
      <c r="A158" s="46"/>
      <c r="B158" s="46"/>
      <c r="C158" s="46"/>
      <c r="D158" s="46"/>
      <c r="E158" s="46"/>
      <c r="F158" s="46"/>
      <c r="G158" s="46"/>
      <c r="H158" s="46"/>
      <c r="I158" s="46"/>
      <c r="J158" s="46"/>
      <c r="K158" s="46"/>
      <c r="L158" s="46"/>
      <c r="M158" s="46"/>
      <c r="N158" s="46"/>
      <c r="O158" s="46"/>
      <c r="P158" s="46"/>
      <c r="Q158" s="46"/>
      <c r="R158" s="46"/>
      <c r="S158" s="46"/>
    </row>
    <row r="159">
      <c r="A159" s="46"/>
      <c r="B159" s="46"/>
      <c r="C159" s="46"/>
      <c r="D159" s="46"/>
      <c r="E159" s="46"/>
      <c r="F159" s="46"/>
      <c r="G159" s="46"/>
      <c r="H159" s="46"/>
      <c r="I159" s="46"/>
      <c r="J159" s="46"/>
      <c r="K159" s="46"/>
      <c r="L159" s="46"/>
      <c r="M159" s="46"/>
      <c r="N159" s="46"/>
      <c r="O159" s="46"/>
      <c r="P159" s="46"/>
      <c r="Q159" s="46"/>
      <c r="R159" s="46"/>
      <c r="S159" s="46"/>
    </row>
    <row r="160">
      <c r="A160" s="46"/>
      <c r="B160" s="46"/>
      <c r="C160" s="46"/>
      <c r="D160" s="46"/>
      <c r="E160" s="46"/>
      <c r="F160" s="46"/>
      <c r="G160" s="46"/>
      <c r="H160" s="46"/>
      <c r="I160" s="46"/>
      <c r="J160" s="46"/>
      <c r="K160" s="46"/>
      <c r="L160" s="46"/>
      <c r="M160" s="46"/>
      <c r="N160" s="46"/>
      <c r="O160" s="46"/>
      <c r="P160" s="46"/>
      <c r="Q160" s="46"/>
      <c r="R160" s="46"/>
      <c r="S160" s="46"/>
    </row>
    <row r="161">
      <c r="A161" s="46"/>
      <c r="B161" s="46"/>
      <c r="C161" s="46"/>
      <c r="D161" s="46"/>
      <c r="E161" s="46"/>
      <c r="F161" s="46"/>
      <c r="G161" s="46"/>
      <c r="H161" s="46"/>
      <c r="I161" s="46"/>
      <c r="J161" s="46"/>
      <c r="K161" s="46"/>
      <c r="L161" s="46"/>
      <c r="M161" s="46"/>
      <c r="N161" s="46"/>
      <c r="O161" s="46"/>
      <c r="P161" s="46"/>
      <c r="Q161" s="46"/>
      <c r="R161" s="46"/>
      <c r="S161" s="46"/>
    </row>
    <row r="162">
      <c r="A162" s="46"/>
      <c r="B162" s="46"/>
      <c r="C162" s="46"/>
      <c r="D162" s="46"/>
      <c r="E162" s="46"/>
      <c r="F162" s="46"/>
      <c r="G162" s="46"/>
      <c r="H162" s="46"/>
      <c r="I162" s="46"/>
      <c r="J162" s="46"/>
      <c r="K162" s="46"/>
      <c r="L162" s="46"/>
      <c r="M162" s="46"/>
      <c r="N162" s="46"/>
      <c r="O162" s="46"/>
      <c r="P162" s="46"/>
      <c r="Q162" s="46"/>
      <c r="R162" s="46"/>
      <c r="S162" s="46"/>
    </row>
    <row r="163">
      <c r="A163" s="46"/>
      <c r="B163" s="46"/>
      <c r="C163" s="46"/>
      <c r="D163" s="46"/>
      <c r="E163" s="46"/>
      <c r="F163" s="46"/>
      <c r="G163" s="46"/>
      <c r="H163" s="46"/>
      <c r="I163" s="46"/>
      <c r="J163" s="46"/>
      <c r="K163" s="46"/>
      <c r="L163" s="46"/>
      <c r="M163" s="46"/>
      <c r="N163" s="46"/>
      <c r="O163" s="46"/>
      <c r="P163" s="46"/>
      <c r="Q163" s="46"/>
      <c r="R163" s="46"/>
      <c r="S163" s="46"/>
    </row>
    <row r="164">
      <c r="A164" s="46"/>
      <c r="B164" s="46"/>
      <c r="C164" s="46"/>
      <c r="D164" s="46"/>
      <c r="E164" s="46"/>
      <c r="F164" s="46"/>
      <c r="G164" s="46"/>
      <c r="H164" s="46"/>
      <c r="I164" s="46"/>
      <c r="J164" s="46"/>
      <c r="K164" s="46"/>
      <c r="L164" s="46"/>
      <c r="M164" s="46"/>
      <c r="N164" s="46"/>
      <c r="O164" s="46"/>
      <c r="P164" s="46"/>
      <c r="Q164" s="46"/>
      <c r="R164" s="46"/>
      <c r="S164" s="46"/>
    </row>
    <row r="165">
      <c r="A165" s="46"/>
      <c r="B165" s="46"/>
      <c r="C165" s="46"/>
      <c r="D165" s="46"/>
      <c r="E165" s="46"/>
      <c r="F165" s="46"/>
      <c r="G165" s="46"/>
      <c r="H165" s="46"/>
      <c r="I165" s="46"/>
      <c r="J165" s="46"/>
      <c r="K165" s="46"/>
      <c r="L165" s="46"/>
      <c r="M165" s="46"/>
      <c r="N165" s="46"/>
      <c r="O165" s="46"/>
      <c r="P165" s="46"/>
      <c r="Q165" s="46"/>
      <c r="R165" s="46"/>
      <c r="S165" s="46"/>
    </row>
    <row r="166">
      <c r="A166" s="46"/>
      <c r="B166" s="46"/>
      <c r="C166" s="46"/>
      <c r="D166" s="46"/>
      <c r="E166" s="46"/>
      <c r="F166" s="46"/>
      <c r="G166" s="46"/>
      <c r="H166" s="46"/>
      <c r="I166" s="46"/>
      <c r="J166" s="46"/>
      <c r="K166" s="46"/>
      <c r="L166" s="46"/>
      <c r="M166" s="46"/>
      <c r="N166" s="46"/>
      <c r="O166" s="46"/>
      <c r="P166" s="46"/>
      <c r="Q166" s="46"/>
      <c r="R166" s="46"/>
      <c r="S166" s="46"/>
    </row>
    <row r="167">
      <c r="A167" s="46"/>
      <c r="B167" s="46"/>
      <c r="C167" s="46"/>
      <c r="D167" s="46"/>
      <c r="E167" s="46"/>
      <c r="F167" s="46"/>
      <c r="G167" s="46"/>
      <c r="H167" s="46"/>
      <c r="I167" s="46"/>
      <c r="J167" s="46"/>
      <c r="K167" s="46"/>
      <c r="L167" s="46"/>
      <c r="M167" s="46"/>
      <c r="N167" s="46"/>
      <c r="O167" s="46"/>
      <c r="P167" s="46"/>
      <c r="Q167" s="46"/>
      <c r="R167" s="46"/>
      <c r="S167" s="46"/>
    </row>
    <row r="168">
      <c r="A168" s="46"/>
      <c r="B168" s="46"/>
      <c r="C168" s="46"/>
      <c r="D168" s="46"/>
      <c r="E168" s="46"/>
      <c r="F168" s="46"/>
      <c r="G168" s="46"/>
      <c r="H168" s="46"/>
      <c r="I168" s="46"/>
      <c r="J168" s="46"/>
      <c r="K168" s="46"/>
      <c r="L168" s="46"/>
      <c r="M168" s="46"/>
      <c r="N168" s="46"/>
      <c r="O168" s="46"/>
      <c r="P168" s="46"/>
      <c r="Q168" s="46"/>
      <c r="R168" s="46"/>
      <c r="S168" s="46"/>
    </row>
    <row r="169">
      <c r="A169" s="46"/>
      <c r="B169" s="46"/>
      <c r="C169" s="46"/>
      <c r="D169" s="46"/>
      <c r="E169" s="46"/>
      <c r="F169" s="46"/>
      <c r="G169" s="46"/>
      <c r="H169" s="46"/>
      <c r="I169" s="46"/>
      <c r="J169" s="46"/>
      <c r="K169" s="46"/>
      <c r="L169" s="46"/>
      <c r="M169" s="46"/>
      <c r="N169" s="46"/>
      <c r="O169" s="46"/>
      <c r="P169" s="46"/>
      <c r="Q169" s="46"/>
      <c r="R169" s="46"/>
      <c r="S169" s="46"/>
    </row>
    <row r="170">
      <c r="A170" s="46"/>
      <c r="B170" s="46"/>
      <c r="C170" s="46"/>
      <c r="D170" s="46"/>
      <c r="E170" s="46"/>
      <c r="F170" s="46"/>
      <c r="G170" s="46"/>
      <c r="H170" s="46"/>
      <c r="I170" s="46"/>
      <c r="J170" s="46"/>
      <c r="K170" s="46"/>
      <c r="L170" s="46"/>
      <c r="M170" s="46"/>
      <c r="N170" s="46"/>
      <c r="O170" s="46"/>
      <c r="P170" s="46"/>
      <c r="Q170" s="46"/>
      <c r="R170" s="46"/>
      <c r="S170" s="46"/>
    </row>
    <row r="171">
      <c r="A171" s="46"/>
      <c r="B171" s="46"/>
      <c r="C171" s="46"/>
      <c r="D171" s="46"/>
      <c r="E171" s="46"/>
      <c r="F171" s="46"/>
      <c r="G171" s="46"/>
      <c r="H171" s="46"/>
      <c r="I171" s="46"/>
      <c r="J171" s="46"/>
      <c r="K171" s="46"/>
      <c r="L171" s="46"/>
      <c r="M171" s="46"/>
      <c r="N171" s="46"/>
      <c r="O171" s="46"/>
      <c r="P171" s="46"/>
      <c r="Q171" s="46"/>
      <c r="R171" s="46"/>
      <c r="S171" s="46"/>
    </row>
    <row r="172">
      <c r="A172" s="46"/>
      <c r="B172" s="46"/>
      <c r="C172" s="46"/>
      <c r="D172" s="46"/>
      <c r="E172" s="46"/>
      <c r="F172" s="46"/>
      <c r="G172" s="46"/>
      <c r="H172" s="46"/>
      <c r="I172" s="46"/>
      <c r="J172" s="46"/>
      <c r="K172" s="46"/>
      <c r="L172" s="46"/>
      <c r="M172" s="46"/>
      <c r="N172" s="46"/>
      <c r="O172" s="46"/>
      <c r="P172" s="46"/>
      <c r="Q172" s="46"/>
      <c r="R172" s="46"/>
      <c r="S172" s="46"/>
    </row>
    <row r="173">
      <c r="A173" s="46"/>
      <c r="B173" s="46"/>
      <c r="C173" s="46"/>
      <c r="D173" s="46"/>
      <c r="E173" s="46"/>
      <c r="F173" s="46"/>
      <c r="G173" s="46"/>
      <c r="H173" s="46"/>
      <c r="I173" s="46"/>
      <c r="J173" s="46"/>
      <c r="K173" s="46"/>
      <c r="L173" s="46"/>
      <c r="M173" s="46"/>
      <c r="N173" s="46"/>
      <c r="O173" s="46"/>
      <c r="P173" s="46"/>
      <c r="Q173" s="46"/>
      <c r="R173" s="46"/>
      <c r="S173" s="46"/>
    </row>
    <row r="174">
      <c r="A174" s="46"/>
      <c r="B174" s="46"/>
      <c r="C174" s="46"/>
      <c r="D174" s="46"/>
      <c r="E174" s="46"/>
      <c r="F174" s="46"/>
      <c r="G174" s="46"/>
      <c r="H174" s="46"/>
      <c r="I174" s="46"/>
      <c r="J174" s="46"/>
      <c r="K174" s="46"/>
      <c r="L174" s="46"/>
      <c r="M174" s="46"/>
      <c r="N174" s="46"/>
      <c r="O174" s="46"/>
      <c r="P174" s="46"/>
      <c r="Q174" s="46"/>
      <c r="R174" s="46"/>
      <c r="S174" s="46"/>
    </row>
    <row r="175">
      <c r="A175" s="46"/>
      <c r="B175" s="46"/>
      <c r="C175" s="46"/>
      <c r="D175" s="46"/>
      <c r="E175" s="46"/>
      <c r="F175" s="46"/>
      <c r="G175" s="46"/>
      <c r="H175" s="46"/>
      <c r="I175" s="46"/>
      <c r="J175" s="46"/>
      <c r="K175" s="46"/>
      <c r="L175" s="46"/>
      <c r="M175" s="46"/>
      <c r="N175" s="46"/>
      <c r="O175" s="46"/>
      <c r="P175" s="46"/>
      <c r="Q175" s="46"/>
      <c r="R175" s="46"/>
      <c r="S175" s="46"/>
    </row>
    <row r="176">
      <c r="A176" s="46"/>
      <c r="B176" s="46"/>
      <c r="C176" s="46"/>
      <c r="D176" s="46"/>
      <c r="E176" s="46"/>
      <c r="F176" s="46"/>
      <c r="G176" s="46"/>
      <c r="H176" s="46"/>
      <c r="I176" s="46"/>
      <c r="J176" s="46"/>
      <c r="K176" s="46"/>
      <c r="L176" s="46"/>
      <c r="M176" s="46"/>
      <c r="N176" s="46"/>
      <c r="O176" s="46"/>
      <c r="P176" s="46"/>
      <c r="Q176" s="46"/>
      <c r="R176" s="46"/>
      <c r="S176" s="46"/>
    </row>
    <row r="177">
      <c r="A177" s="46"/>
      <c r="B177" s="46"/>
      <c r="C177" s="46"/>
      <c r="D177" s="46"/>
      <c r="E177" s="46"/>
      <c r="F177" s="46"/>
      <c r="G177" s="46"/>
      <c r="H177" s="46"/>
      <c r="I177" s="46"/>
      <c r="J177" s="46"/>
      <c r="K177" s="46"/>
      <c r="L177" s="46"/>
      <c r="M177" s="46"/>
      <c r="N177" s="46"/>
      <c r="O177" s="46"/>
      <c r="P177" s="46"/>
      <c r="Q177" s="46"/>
      <c r="R177" s="46"/>
      <c r="S177" s="46"/>
    </row>
    <row r="178">
      <c r="A178" s="46"/>
      <c r="B178" s="46"/>
      <c r="C178" s="46"/>
      <c r="D178" s="46"/>
      <c r="E178" s="46"/>
      <c r="F178" s="46"/>
      <c r="G178" s="46"/>
      <c r="H178" s="46"/>
      <c r="I178" s="46"/>
      <c r="J178" s="46"/>
      <c r="K178" s="46"/>
      <c r="L178" s="46"/>
      <c r="M178" s="46"/>
      <c r="N178" s="46"/>
      <c r="O178" s="46"/>
      <c r="P178" s="46"/>
      <c r="Q178" s="46"/>
      <c r="R178" s="46"/>
      <c r="S178" s="46"/>
    </row>
    <row r="179">
      <c r="A179" s="46"/>
      <c r="B179" s="46"/>
      <c r="C179" s="46"/>
      <c r="D179" s="46"/>
      <c r="E179" s="46"/>
      <c r="F179" s="46"/>
      <c r="G179" s="46"/>
      <c r="H179" s="46"/>
      <c r="I179" s="46"/>
      <c r="J179" s="46"/>
      <c r="K179" s="46"/>
      <c r="L179" s="46"/>
      <c r="M179" s="46"/>
      <c r="N179" s="46"/>
      <c r="O179" s="46"/>
      <c r="P179" s="46"/>
      <c r="Q179" s="46"/>
      <c r="R179" s="46"/>
      <c r="S179" s="46"/>
    </row>
    <row r="180">
      <c r="A180" s="46"/>
      <c r="B180" s="46"/>
      <c r="C180" s="46"/>
      <c r="D180" s="46"/>
      <c r="E180" s="46"/>
      <c r="F180" s="46"/>
      <c r="G180" s="46"/>
      <c r="H180" s="46"/>
      <c r="I180" s="46"/>
      <c r="J180" s="46"/>
      <c r="K180" s="46"/>
      <c r="L180" s="46"/>
      <c r="M180" s="46"/>
      <c r="N180" s="46"/>
      <c r="O180" s="46"/>
      <c r="P180" s="46"/>
      <c r="Q180" s="46"/>
      <c r="R180" s="46"/>
      <c r="S180" s="46"/>
    </row>
    <row r="181">
      <c r="A181" s="46"/>
      <c r="B181" s="46"/>
      <c r="C181" s="46"/>
      <c r="D181" s="46"/>
      <c r="E181" s="46"/>
      <c r="F181" s="46"/>
      <c r="G181" s="46"/>
      <c r="H181" s="46"/>
      <c r="I181" s="46"/>
      <c r="J181" s="46"/>
      <c r="K181" s="46"/>
      <c r="L181" s="46"/>
      <c r="M181" s="46"/>
      <c r="N181" s="46"/>
      <c r="O181" s="46"/>
      <c r="P181" s="46"/>
      <c r="Q181" s="46"/>
      <c r="R181" s="46"/>
      <c r="S181" s="46"/>
    </row>
    <row r="182">
      <c r="A182" s="46"/>
      <c r="B182" s="46"/>
      <c r="C182" s="46"/>
      <c r="D182" s="46"/>
      <c r="E182" s="46"/>
      <c r="F182" s="46"/>
      <c r="G182" s="46"/>
      <c r="H182" s="46"/>
      <c r="I182" s="46"/>
      <c r="J182" s="46"/>
      <c r="K182" s="46"/>
      <c r="L182" s="46"/>
      <c r="M182" s="46"/>
      <c r="N182" s="46"/>
      <c r="O182" s="46"/>
      <c r="P182" s="46"/>
      <c r="Q182" s="46"/>
      <c r="R182" s="46"/>
      <c r="S182" s="46"/>
    </row>
    <row r="183">
      <c r="A183" s="46"/>
      <c r="B183" s="46"/>
      <c r="C183" s="46"/>
      <c r="D183" s="46"/>
      <c r="E183" s="46"/>
      <c r="F183" s="46"/>
      <c r="G183" s="46"/>
      <c r="H183" s="46"/>
      <c r="I183" s="46"/>
      <c r="J183" s="46"/>
      <c r="K183" s="46"/>
      <c r="L183" s="46"/>
      <c r="M183" s="46"/>
      <c r="N183" s="46"/>
      <c r="O183" s="46"/>
      <c r="P183" s="46"/>
      <c r="Q183" s="46"/>
      <c r="R183" s="46"/>
      <c r="S183" s="46"/>
    </row>
    <row r="184">
      <c r="A184" s="46"/>
      <c r="B184" s="46"/>
      <c r="C184" s="46"/>
      <c r="D184" s="46"/>
      <c r="E184" s="46"/>
      <c r="F184" s="46"/>
      <c r="G184" s="46"/>
      <c r="H184" s="46"/>
      <c r="I184" s="46"/>
      <c r="J184" s="46"/>
      <c r="K184" s="46"/>
      <c r="L184" s="46"/>
      <c r="M184" s="46"/>
      <c r="N184" s="46"/>
      <c r="O184" s="46"/>
      <c r="P184" s="46"/>
      <c r="Q184" s="46"/>
      <c r="R184" s="46"/>
      <c r="S184" s="46"/>
    </row>
    <row r="185">
      <c r="A185" s="46"/>
      <c r="B185" s="46"/>
      <c r="C185" s="46"/>
      <c r="D185" s="46"/>
      <c r="E185" s="46"/>
      <c r="F185" s="46"/>
      <c r="G185" s="46"/>
      <c r="H185" s="46"/>
      <c r="I185" s="46"/>
      <c r="J185" s="46"/>
      <c r="K185" s="46"/>
      <c r="L185" s="46"/>
      <c r="M185" s="46"/>
      <c r="N185" s="46"/>
      <c r="O185" s="46"/>
      <c r="P185" s="46"/>
      <c r="Q185" s="46"/>
      <c r="R185" s="46"/>
      <c r="S185" s="46"/>
    </row>
    <row r="186">
      <c r="A186" s="46"/>
      <c r="B186" s="46"/>
      <c r="C186" s="46"/>
      <c r="D186" s="46"/>
      <c r="E186" s="46"/>
      <c r="F186" s="46"/>
      <c r="G186" s="46"/>
      <c r="H186" s="46"/>
      <c r="I186" s="46"/>
      <c r="J186" s="46"/>
      <c r="K186" s="46"/>
      <c r="L186" s="46"/>
      <c r="M186" s="46"/>
      <c r="N186" s="46"/>
      <c r="O186" s="46"/>
      <c r="P186" s="46"/>
      <c r="Q186" s="46"/>
      <c r="R186" s="46"/>
      <c r="S186" s="46"/>
    </row>
    <row r="187">
      <c r="A187" s="46"/>
      <c r="B187" s="46"/>
      <c r="C187" s="46"/>
      <c r="D187" s="46"/>
      <c r="E187" s="46"/>
      <c r="F187" s="46"/>
      <c r="G187" s="46"/>
      <c r="H187" s="46"/>
      <c r="I187" s="46"/>
      <c r="J187" s="46"/>
      <c r="K187" s="46"/>
      <c r="L187" s="46"/>
      <c r="M187" s="46"/>
      <c r="N187" s="46"/>
      <c r="O187" s="46"/>
      <c r="P187" s="46"/>
      <c r="Q187" s="46"/>
      <c r="R187" s="46"/>
      <c r="S187" s="46"/>
    </row>
    <row r="188">
      <c r="A188" s="46"/>
      <c r="B188" s="46"/>
      <c r="C188" s="46"/>
      <c r="D188" s="46"/>
      <c r="E188" s="46"/>
      <c r="F188" s="46"/>
      <c r="G188" s="46"/>
      <c r="H188" s="46"/>
      <c r="I188" s="46"/>
      <c r="J188" s="46"/>
      <c r="K188" s="46"/>
      <c r="L188" s="46"/>
      <c r="M188" s="46"/>
      <c r="N188" s="46"/>
      <c r="O188" s="46"/>
      <c r="P188" s="46"/>
      <c r="Q188" s="46"/>
      <c r="R188" s="46"/>
      <c r="S188" s="46"/>
    </row>
    <row r="189">
      <c r="A189" s="46"/>
      <c r="B189" s="46"/>
      <c r="C189" s="46"/>
      <c r="D189" s="46"/>
      <c r="E189" s="46"/>
      <c r="F189" s="46"/>
      <c r="G189" s="46"/>
      <c r="H189" s="46"/>
      <c r="I189" s="46"/>
      <c r="J189" s="46"/>
      <c r="K189" s="46"/>
      <c r="L189" s="46"/>
      <c r="M189" s="46"/>
      <c r="N189" s="46"/>
      <c r="O189" s="46"/>
      <c r="P189" s="46"/>
      <c r="Q189" s="46"/>
      <c r="R189" s="46"/>
      <c r="S189" s="46"/>
    </row>
    <row r="190">
      <c r="A190" s="46"/>
      <c r="B190" s="46"/>
      <c r="C190" s="46"/>
      <c r="D190" s="46"/>
      <c r="E190" s="46"/>
      <c r="F190" s="46"/>
      <c r="G190" s="46"/>
      <c r="H190" s="46"/>
      <c r="I190" s="46"/>
      <c r="J190" s="46"/>
      <c r="K190" s="46"/>
      <c r="L190" s="46"/>
      <c r="M190" s="46"/>
      <c r="N190" s="46"/>
      <c r="O190" s="46"/>
      <c r="P190" s="46"/>
      <c r="Q190" s="46"/>
      <c r="R190" s="46"/>
      <c r="S190" s="46"/>
    </row>
    <row r="191">
      <c r="A191" s="46"/>
      <c r="B191" s="46"/>
      <c r="C191" s="46"/>
      <c r="D191" s="46"/>
      <c r="E191" s="46"/>
      <c r="F191" s="46"/>
      <c r="G191" s="46"/>
      <c r="H191" s="46"/>
      <c r="I191" s="46"/>
      <c r="J191" s="46"/>
      <c r="K191" s="46"/>
      <c r="L191" s="46"/>
      <c r="M191" s="46"/>
      <c r="N191" s="46"/>
      <c r="O191" s="46"/>
      <c r="P191" s="46"/>
      <c r="Q191" s="46"/>
      <c r="R191" s="46"/>
      <c r="S191" s="46"/>
    </row>
    <row r="192">
      <c r="A192" s="46"/>
      <c r="B192" s="46"/>
      <c r="C192" s="46"/>
      <c r="D192" s="46"/>
      <c r="E192" s="46"/>
      <c r="F192" s="46"/>
      <c r="G192" s="46"/>
      <c r="H192" s="46"/>
      <c r="I192" s="46"/>
      <c r="J192" s="46"/>
      <c r="K192" s="46"/>
      <c r="L192" s="46"/>
      <c r="M192" s="46"/>
      <c r="N192" s="46"/>
      <c r="O192" s="46"/>
      <c r="P192" s="46"/>
      <c r="Q192" s="46"/>
      <c r="R192" s="46"/>
      <c r="S192" s="46"/>
    </row>
    <row r="193">
      <c r="A193" s="46"/>
      <c r="B193" s="46"/>
      <c r="C193" s="46"/>
      <c r="D193" s="46"/>
      <c r="E193" s="46"/>
      <c r="F193" s="46"/>
      <c r="G193" s="46"/>
      <c r="H193" s="46"/>
      <c r="I193" s="46"/>
      <c r="J193" s="46"/>
      <c r="K193" s="46"/>
      <c r="L193" s="46"/>
      <c r="M193" s="46"/>
      <c r="N193" s="46"/>
      <c r="O193" s="46"/>
      <c r="P193" s="46"/>
      <c r="Q193" s="46"/>
      <c r="R193" s="46"/>
      <c r="S193" s="46"/>
    </row>
    <row r="194">
      <c r="A194" s="46"/>
      <c r="B194" s="46"/>
      <c r="C194" s="46"/>
      <c r="D194" s="46"/>
      <c r="E194" s="46"/>
      <c r="F194" s="46"/>
      <c r="G194" s="46"/>
      <c r="H194" s="46"/>
      <c r="I194" s="46"/>
      <c r="J194" s="46"/>
      <c r="K194" s="46"/>
      <c r="L194" s="46"/>
      <c r="M194" s="46"/>
      <c r="N194" s="46"/>
      <c r="O194" s="46"/>
      <c r="P194" s="46"/>
      <c r="Q194" s="46"/>
      <c r="R194" s="46"/>
      <c r="S194" s="46"/>
    </row>
    <row r="195">
      <c r="A195" s="46"/>
      <c r="B195" s="46"/>
      <c r="C195" s="46"/>
      <c r="D195" s="46"/>
      <c r="E195" s="46"/>
      <c r="F195" s="46"/>
      <c r="G195" s="46"/>
      <c r="H195" s="46"/>
      <c r="I195" s="46"/>
      <c r="J195" s="46"/>
      <c r="K195" s="46"/>
      <c r="L195" s="46"/>
      <c r="M195" s="46"/>
      <c r="N195" s="46"/>
      <c r="O195" s="46"/>
      <c r="P195" s="46"/>
      <c r="Q195" s="46"/>
      <c r="R195" s="46"/>
      <c r="S195" s="46"/>
    </row>
    <row r="196">
      <c r="A196" s="46"/>
      <c r="B196" s="46"/>
      <c r="C196" s="46"/>
      <c r="D196" s="46"/>
      <c r="E196" s="46"/>
      <c r="F196" s="46"/>
      <c r="G196" s="46"/>
      <c r="H196" s="46"/>
      <c r="I196" s="46"/>
      <c r="J196" s="46"/>
      <c r="K196" s="46"/>
      <c r="L196" s="46"/>
      <c r="M196" s="46"/>
      <c r="N196" s="46"/>
      <c r="O196" s="46"/>
      <c r="P196" s="46"/>
      <c r="Q196" s="46"/>
      <c r="R196" s="46"/>
      <c r="S196" s="46"/>
    </row>
    <row r="197">
      <c r="A197" s="46"/>
      <c r="B197" s="46"/>
      <c r="C197" s="46"/>
      <c r="D197" s="46"/>
      <c r="E197" s="46"/>
      <c r="F197" s="46"/>
      <c r="G197" s="46"/>
      <c r="H197" s="46"/>
      <c r="I197" s="46"/>
      <c r="J197" s="46"/>
      <c r="K197" s="46"/>
      <c r="L197" s="46"/>
      <c r="M197" s="46"/>
      <c r="N197" s="46"/>
      <c r="O197" s="46"/>
      <c r="P197" s="46"/>
      <c r="Q197" s="46"/>
      <c r="R197" s="46"/>
      <c r="S197" s="46"/>
    </row>
    <row r="198">
      <c r="A198" s="46"/>
      <c r="B198" s="46"/>
      <c r="C198" s="46"/>
      <c r="D198" s="46"/>
      <c r="E198" s="46"/>
      <c r="F198" s="46"/>
      <c r="G198" s="46"/>
      <c r="H198" s="46"/>
      <c r="I198" s="46"/>
      <c r="J198" s="46"/>
      <c r="K198" s="46"/>
      <c r="L198" s="46"/>
      <c r="M198" s="46"/>
      <c r="N198" s="46"/>
      <c r="O198" s="46"/>
      <c r="P198" s="46"/>
      <c r="Q198" s="46"/>
      <c r="R198" s="46"/>
      <c r="S198" s="46"/>
    </row>
    <row r="199">
      <c r="A199" s="46"/>
      <c r="B199" s="46"/>
      <c r="C199" s="46"/>
      <c r="D199" s="46"/>
      <c r="E199" s="46"/>
      <c r="F199" s="46"/>
      <c r="G199" s="46"/>
      <c r="H199" s="46"/>
      <c r="I199" s="46"/>
      <c r="J199" s="46"/>
      <c r="K199" s="46"/>
      <c r="L199" s="46"/>
      <c r="M199" s="46"/>
      <c r="N199" s="46"/>
      <c r="O199" s="46"/>
      <c r="P199" s="46"/>
      <c r="Q199" s="46"/>
      <c r="R199" s="46"/>
      <c r="S199" s="46"/>
    </row>
    <row r="200">
      <c r="A200" s="46"/>
      <c r="B200" s="46"/>
      <c r="C200" s="46"/>
      <c r="D200" s="46"/>
      <c r="E200" s="46"/>
      <c r="F200" s="46"/>
      <c r="G200" s="46"/>
      <c r="H200" s="46"/>
      <c r="I200" s="46"/>
      <c r="J200" s="46"/>
      <c r="K200" s="46"/>
      <c r="L200" s="46"/>
      <c r="M200" s="46"/>
      <c r="N200" s="46"/>
      <c r="O200" s="46"/>
      <c r="P200" s="46"/>
      <c r="Q200" s="46"/>
      <c r="R200" s="46"/>
      <c r="S200" s="46"/>
    </row>
    <row r="201">
      <c r="A201" s="425"/>
      <c r="B201" s="425"/>
      <c r="C201" s="425"/>
      <c r="D201" s="425"/>
      <c r="E201" s="425"/>
      <c r="F201" s="425"/>
      <c r="G201" s="425"/>
      <c r="H201" s="425"/>
      <c r="I201" s="425"/>
      <c r="J201" s="425"/>
      <c r="K201" s="425"/>
      <c r="L201" s="425"/>
      <c r="M201" s="425"/>
      <c r="N201" s="425"/>
      <c r="O201" s="425"/>
      <c r="P201" s="425"/>
      <c r="Q201" s="425"/>
      <c r="R201" s="425"/>
      <c r="S201" s="425"/>
    </row>
    <row r="202">
      <c r="A202" s="425"/>
      <c r="B202" s="425"/>
      <c r="C202" s="425"/>
      <c r="D202" s="425"/>
      <c r="E202" s="425"/>
      <c r="F202" s="425"/>
      <c r="G202" s="425"/>
      <c r="H202" s="425"/>
      <c r="I202" s="425"/>
      <c r="J202" s="425"/>
      <c r="K202" s="425"/>
      <c r="L202" s="425"/>
      <c r="M202" s="425"/>
      <c r="N202" s="425"/>
      <c r="O202" s="425"/>
      <c r="P202" s="425"/>
      <c r="Q202" s="425"/>
      <c r="R202" s="425"/>
      <c r="S202" s="425"/>
    </row>
    <row r="203">
      <c r="A203" s="425"/>
      <c r="B203" s="425"/>
      <c r="C203" s="425"/>
      <c r="D203" s="425"/>
      <c r="E203" s="425"/>
      <c r="F203" s="425"/>
      <c r="G203" s="425"/>
      <c r="H203" s="425"/>
      <c r="I203" s="425"/>
      <c r="J203" s="425"/>
      <c r="K203" s="425"/>
      <c r="L203" s="425"/>
      <c r="M203" s="425"/>
      <c r="N203" s="425"/>
      <c r="O203" s="425"/>
      <c r="P203" s="425"/>
      <c r="Q203" s="425"/>
      <c r="R203" s="425"/>
      <c r="S203" s="425"/>
    </row>
    <row r="204">
      <c r="A204" s="425"/>
      <c r="B204" s="425"/>
      <c r="C204" s="425"/>
      <c r="D204" s="425"/>
      <c r="E204" s="425"/>
      <c r="F204" s="425"/>
      <c r="G204" s="425"/>
      <c r="H204" s="425"/>
      <c r="I204" s="425"/>
      <c r="J204" s="425"/>
      <c r="K204" s="425"/>
      <c r="L204" s="425"/>
      <c r="M204" s="425"/>
      <c r="N204" s="425"/>
      <c r="O204" s="425"/>
      <c r="P204" s="425"/>
      <c r="Q204" s="425"/>
      <c r="R204" s="425"/>
      <c r="S204" s="425"/>
    </row>
    <row r="205">
      <c r="A205" s="425"/>
      <c r="B205" s="425"/>
      <c r="C205" s="425"/>
      <c r="D205" s="425"/>
      <c r="E205" s="425"/>
      <c r="F205" s="425"/>
      <c r="G205" s="425"/>
      <c r="H205" s="425"/>
      <c r="I205" s="425"/>
      <c r="J205" s="425"/>
      <c r="K205" s="425"/>
      <c r="L205" s="425"/>
      <c r="M205" s="425"/>
      <c r="N205" s="425"/>
      <c r="O205" s="425"/>
      <c r="P205" s="425"/>
      <c r="Q205" s="425"/>
      <c r="R205" s="425"/>
      <c r="S205" s="425"/>
    </row>
    <row r="206">
      <c r="A206" s="425"/>
      <c r="B206" s="425"/>
      <c r="C206" s="425"/>
      <c r="D206" s="425"/>
      <c r="E206" s="425"/>
      <c r="F206" s="425"/>
      <c r="G206" s="425"/>
      <c r="H206" s="425"/>
      <c r="I206" s="425"/>
      <c r="J206" s="425"/>
      <c r="K206" s="425"/>
      <c r="L206" s="425"/>
      <c r="M206" s="425"/>
      <c r="N206" s="425"/>
      <c r="O206" s="425"/>
      <c r="P206" s="425"/>
      <c r="Q206" s="425"/>
      <c r="R206" s="425"/>
      <c r="S206" s="425"/>
    </row>
    <row r="207">
      <c r="A207" s="425"/>
      <c r="B207" s="425"/>
      <c r="C207" s="425"/>
      <c r="D207" s="425"/>
      <c r="E207" s="425"/>
      <c r="F207" s="425"/>
      <c r="G207" s="425"/>
      <c r="H207" s="425"/>
      <c r="I207" s="425"/>
      <c r="J207" s="425"/>
      <c r="K207" s="425"/>
      <c r="L207" s="425"/>
      <c r="M207" s="425"/>
      <c r="N207" s="425"/>
      <c r="O207" s="425"/>
      <c r="P207" s="425"/>
      <c r="Q207" s="425"/>
      <c r="R207" s="425"/>
      <c r="S207" s="425"/>
    </row>
    <row r="208">
      <c r="A208" s="425"/>
      <c r="B208" s="425"/>
      <c r="C208" s="425"/>
      <c r="D208" s="425"/>
      <c r="E208" s="425"/>
      <c r="F208" s="425"/>
      <c r="G208" s="425"/>
      <c r="H208" s="425"/>
      <c r="I208" s="425"/>
      <c r="J208" s="425"/>
      <c r="K208" s="425"/>
      <c r="L208" s="425"/>
      <c r="M208" s="425"/>
      <c r="N208" s="425"/>
      <c r="O208" s="425"/>
      <c r="P208" s="425"/>
      <c r="Q208" s="425"/>
      <c r="R208" s="425"/>
      <c r="S208" s="425"/>
    </row>
    <row r="209">
      <c r="A209" s="425"/>
      <c r="B209" s="425"/>
      <c r="C209" s="425"/>
      <c r="D209" s="425"/>
      <c r="E209" s="425"/>
      <c r="F209" s="425"/>
      <c r="G209" s="425"/>
      <c r="H209" s="425"/>
      <c r="I209" s="425"/>
      <c r="J209" s="425"/>
      <c r="K209" s="425"/>
      <c r="L209" s="425"/>
      <c r="M209" s="425"/>
      <c r="N209" s="425"/>
      <c r="O209" s="425"/>
      <c r="P209" s="425"/>
      <c r="Q209" s="425"/>
      <c r="R209" s="425"/>
      <c r="S209" s="425"/>
    </row>
    <row r="210">
      <c r="A210" s="425"/>
      <c r="B210" s="425"/>
      <c r="C210" s="425"/>
      <c r="D210" s="425"/>
      <c r="E210" s="425"/>
      <c r="F210" s="425"/>
      <c r="G210" s="425"/>
      <c r="H210" s="425"/>
      <c r="I210" s="425"/>
      <c r="J210" s="425"/>
      <c r="K210" s="425"/>
      <c r="L210" s="425"/>
      <c r="M210" s="425"/>
      <c r="N210" s="425"/>
      <c r="O210" s="425"/>
      <c r="P210" s="425"/>
      <c r="Q210" s="425"/>
      <c r="R210" s="425"/>
      <c r="S210" s="425"/>
    </row>
    <row r="211">
      <c r="A211" s="425"/>
      <c r="B211" s="425"/>
      <c r="C211" s="425"/>
      <c r="D211" s="425"/>
      <c r="E211" s="425"/>
      <c r="F211" s="425"/>
      <c r="G211" s="425"/>
      <c r="H211" s="425"/>
      <c r="I211" s="425"/>
      <c r="J211" s="425"/>
      <c r="K211" s="425"/>
      <c r="L211" s="425"/>
      <c r="M211" s="425"/>
      <c r="N211" s="425"/>
      <c r="O211" s="425"/>
      <c r="P211" s="425"/>
      <c r="Q211" s="425"/>
      <c r="R211" s="425"/>
      <c r="S211" s="425"/>
    </row>
    <row r="212">
      <c r="A212" s="425"/>
      <c r="B212" s="425"/>
      <c r="C212" s="425"/>
      <c r="D212" s="425"/>
      <c r="E212" s="425"/>
      <c r="F212" s="425"/>
      <c r="G212" s="425"/>
      <c r="H212" s="425"/>
      <c r="I212" s="425"/>
      <c r="J212" s="425"/>
      <c r="K212" s="425"/>
      <c r="L212" s="425"/>
      <c r="M212" s="425"/>
      <c r="N212" s="425"/>
      <c r="O212" s="425"/>
      <c r="P212" s="425"/>
      <c r="Q212" s="425"/>
      <c r="R212" s="425"/>
      <c r="S212" s="425"/>
    </row>
    <row r="213">
      <c r="A213" s="425"/>
      <c r="B213" s="425"/>
      <c r="C213" s="425"/>
      <c r="D213" s="425"/>
      <c r="E213" s="425"/>
      <c r="F213" s="425"/>
      <c r="G213" s="425"/>
      <c r="H213" s="425"/>
      <c r="I213" s="425"/>
      <c r="J213" s="425"/>
      <c r="K213" s="425"/>
      <c r="L213" s="425"/>
      <c r="M213" s="425"/>
      <c r="N213" s="425"/>
      <c r="O213" s="425"/>
      <c r="P213" s="425"/>
      <c r="Q213" s="425"/>
      <c r="R213" s="425"/>
      <c r="S213" s="425"/>
    </row>
    <row r="214">
      <c r="A214" s="425"/>
      <c r="B214" s="425"/>
      <c r="C214" s="425"/>
      <c r="D214" s="425"/>
      <c r="E214" s="425"/>
      <c r="F214" s="425"/>
      <c r="G214" s="425"/>
      <c r="H214" s="425"/>
      <c r="I214" s="425"/>
      <c r="J214" s="425"/>
      <c r="K214" s="425"/>
      <c r="L214" s="425"/>
      <c r="M214" s="425"/>
      <c r="N214" s="425"/>
      <c r="O214" s="425"/>
      <c r="P214" s="425"/>
      <c r="Q214" s="425"/>
      <c r="R214" s="425"/>
      <c r="S214" s="425"/>
    </row>
    <row r="215">
      <c r="A215" s="425"/>
      <c r="B215" s="425"/>
      <c r="C215" s="425"/>
      <c r="D215" s="425"/>
      <c r="E215" s="425"/>
      <c r="F215" s="425"/>
      <c r="G215" s="425"/>
      <c r="H215" s="425"/>
      <c r="I215" s="425"/>
      <c r="J215" s="425"/>
      <c r="K215" s="425"/>
      <c r="L215" s="425"/>
      <c r="M215" s="425"/>
      <c r="N215" s="425"/>
      <c r="O215" s="425"/>
      <c r="P215" s="425"/>
      <c r="Q215" s="425"/>
      <c r="R215" s="425"/>
      <c r="S215" s="425"/>
    </row>
    <row r="216">
      <c r="A216" s="425"/>
      <c r="B216" s="425"/>
      <c r="C216" s="425"/>
      <c r="D216" s="425"/>
      <c r="E216" s="425"/>
      <c r="F216" s="425"/>
      <c r="G216" s="425"/>
      <c r="H216" s="425"/>
      <c r="I216" s="425"/>
      <c r="J216" s="425"/>
      <c r="K216" s="425"/>
      <c r="L216" s="425"/>
      <c r="M216" s="425"/>
      <c r="N216" s="425"/>
      <c r="O216" s="425"/>
      <c r="P216" s="425"/>
      <c r="Q216" s="425"/>
      <c r="R216" s="425"/>
      <c r="S216" s="425"/>
    </row>
    <row r="217">
      <c r="A217" s="425"/>
      <c r="B217" s="425"/>
      <c r="C217" s="425"/>
      <c r="D217" s="425"/>
      <c r="E217" s="425"/>
      <c r="F217" s="425"/>
      <c r="G217" s="425"/>
      <c r="H217" s="425"/>
      <c r="I217" s="425"/>
      <c r="J217" s="425"/>
      <c r="K217" s="425"/>
      <c r="L217" s="425"/>
      <c r="M217" s="425"/>
      <c r="N217" s="425"/>
      <c r="O217" s="425"/>
      <c r="P217" s="425"/>
      <c r="Q217" s="425"/>
      <c r="R217" s="425"/>
      <c r="S217" s="425"/>
    </row>
    <row r="218">
      <c r="A218" s="425"/>
      <c r="B218" s="425"/>
      <c r="C218" s="425"/>
      <c r="D218" s="425"/>
      <c r="E218" s="425"/>
      <c r="F218" s="425"/>
      <c r="G218" s="425"/>
      <c r="H218" s="425"/>
      <c r="I218" s="425"/>
      <c r="J218" s="425"/>
      <c r="K218" s="425"/>
      <c r="L218" s="425"/>
      <c r="M218" s="425"/>
      <c r="N218" s="425"/>
      <c r="O218" s="425"/>
      <c r="P218" s="425"/>
      <c r="Q218" s="425"/>
      <c r="R218" s="425"/>
      <c r="S218" s="425"/>
    </row>
    <row r="219">
      <c r="A219" s="425"/>
      <c r="B219" s="425"/>
      <c r="C219" s="425"/>
      <c r="D219" s="425"/>
      <c r="E219" s="425"/>
      <c r="F219" s="425"/>
      <c r="G219" s="425"/>
      <c r="H219" s="425"/>
      <c r="I219" s="425"/>
      <c r="J219" s="425"/>
      <c r="K219" s="425"/>
      <c r="L219" s="425"/>
      <c r="M219" s="425"/>
      <c r="N219" s="425"/>
      <c r="O219" s="425"/>
      <c r="P219" s="425"/>
      <c r="Q219" s="425"/>
      <c r="R219" s="425"/>
      <c r="S219" s="425"/>
    </row>
    <row r="220">
      <c r="A220" s="425"/>
      <c r="B220" s="425"/>
      <c r="C220" s="425"/>
      <c r="D220" s="425"/>
      <c r="E220" s="425"/>
      <c r="F220" s="425"/>
      <c r="G220" s="425"/>
      <c r="H220" s="425"/>
      <c r="I220" s="425"/>
      <c r="J220" s="425"/>
      <c r="K220" s="425"/>
      <c r="L220" s="425"/>
      <c r="M220" s="425"/>
      <c r="N220" s="425"/>
      <c r="O220" s="425"/>
      <c r="P220" s="425"/>
      <c r="Q220" s="425"/>
      <c r="R220" s="425"/>
      <c r="S220" s="425"/>
    </row>
    <row r="221">
      <c r="A221" s="425"/>
      <c r="B221" s="425"/>
      <c r="C221" s="425"/>
      <c r="D221" s="425"/>
      <c r="E221" s="425"/>
      <c r="F221" s="425"/>
      <c r="G221" s="425"/>
      <c r="H221" s="425"/>
      <c r="I221" s="425"/>
      <c r="J221" s="425"/>
      <c r="K221" s="425"/>
      <c r="L221" s="425"/>
      <c r="M221" s="425"/>
      <c r="N221" s="425"/>
      <c r="O221" s="425"/>
      <c r="P221" s="425"/>
      <c r="Q221" s="425"/>
      <c r="R221" s="425"/>
      <c r="S221" s="425"/>
    </row>
    <row r="222">
      <c r="A222" s="425"/>
      <c r="B222" s="425"/>
      <c r="C222" s="425"/>
      <c r="D222" s="425"/>
      <c r="E222" s="425"/>
      <c r="F222" s="425"/>
      <c r="G222" s="425"/>
      <c r="H222" s="425"/>
      <c r="I222" s="425"/>
      <c r="J222" s="425"/>
      <c r="K222" s="425"/>
      <c r="L222" s="425"/>
      <c r="M222" s="425"/>
      <c r="N222" s="425"/>
      <c r="O222" s="425"/>
      <c r="P222" s="425"/>
      <c r="Q222" s="425"/>
      <c r="R222" s="425"/>
      <c r="S222" s="425"/>
    </row>
    <row r="223">
      <c r="A223" s="425"/>
      <c r="B223" s="425"/>
      <c r="C223" s="425"/>
      <c r="D223" s="425"/>
      <c r="E223" s="425"/>
      <c r="F223" s="425"/>
      <c r="G223" s="425"/>
      <c r="H223" s="425"/>
      <c r="I223" s="425"/>
      <c r="J223" s="425"/>
      <c r="K223" s="425"/>
      <c r="L223" s="425"/>
      <c r="M223" s="425"/>
      <c r="N223" s="425"/>
      <c r="O223" s="425"/>
      <c r="P223" s="425"/>
      <c r="Q223" s="425"/>
      <c r="R223" s="425"/>
      <c r="S223" s="425"/>
    </row>
    <row r="224">
      <c r="A224" s="425"/>
      <c r="B224" s="425"/>
      <c r="C224" s="425"/>
      <c r="D224" s="425"/>
      <c r="E224" s="425"/>
      <c r="F224" s="425"/>
      <c r="G224" s="425"/>
      <c r="H224" s="425"/>
      <c r="I224" s="425"/>
      <c r="J224" s="425"/>
      <c r="K224" s="425"/>
      <c r="L224" s="425"/>
      <c r="M224" s="425"/>
      <c r="N224" s="425"/>
      <c r="O224" s="425"/>
      <c r="P224" s="425"/>
      <c r="Q224" s="425"/>
      <c r="R224" s="425"/>
      <c r="S224" s="425"/>
    </row>
    <row r="225">
      <c r="A225" s="425"/>
      <c r="B225" s="425"/>
      <c r="C225" s="425"/>
      <c r="D225" s="425"/>
      <c r="E225" s="425"/>
      <c r="F225" s="425"/>
      <c r="G225" s="425"/>
      <c r="H225" s="425"/>
      <c r="I225" s="425"/>
      <c r="J225" s="425"/>
      <c r="K225" s="425"/>
      <c r="L225" s="425"/>
      <c r="M225" s="425"/>
      <c r="N225" s="425"/>
      <c r="O225" s="425"/>
      <c r="P225" s="425"/>
      <c r="Q225" s="425"/>
      <c r="R225" s="425"/>
      <c r="S225" s="425"/>
    </row>
    <row r="226">
      <c r="A226" s="425"/>
      <c r="B226" s="425"/>
      <c r="C226" s="425"/>
      <c r="D226" s="425"/>
      <c r="E226" s="425"/>
      <c r="F226" s="425"/>
      <c r="G226" s="425"/>
      <c r="H226" s="425"/>
      <c r="I226" s="425"/>
      <c r="J226" s="425"/>
      <c r="K226" s="425"/>
      <c r="L226" s="425"/>
      <c r="M226" s="425"/>
      <c r="N226" s="425"/>
      <c r="O226" s="425"/>
      <c r="P226" s="425"/>
      <c r="Q226" s="425"/>
      <c r="R226" s="425"/>
      <c r="S226" s="425"/>
    </row>
    <row r="227">
      <c r="A227" s="425"/>
      <c r="B227" s="425"/>
      <c r="C227" s="425"/>
      <c r="D227" s="425"/>
      <c r="E227" s="425"/>
      <c r="F227" s="425"/>
      <c r="G227" s="425"/>
      <c r="H227" s="425"/>
      <c r="I227" s="425"/>
      <c r="J227" s="425"/>
      <c r="K227" s="425"/>
      <c r="L227" s="425"/>
      <c r="M227" s="425"/>
      <c r="N227" s="425"/>
      <c r="O227" s="425"/>
      <c r="P227" s="425"/>
      <c r="Q227" s="425"/>
      <c r="R227" s="425"/>
      <c r="S227" s="425"/>
    </row>
    <row r="228">
      <c r="A228" s="425"/>
      <c r="B228" s="425"/>
      <c r="C228" s="425"/>
      <c r="D228" s="425"/>
      <c r="E228" s="425"/>
      <c r="F228" s="425"/>
      <c r="G228" s="425"/>
      <c r="H228" s="425"/>
      <c r="I228" s="425"/>
      <c r="J228" s="425"/>
      <c r="K228" s="425"/>
      <c r="L228" s="425"/>
      <c r="M228" s="425"/>
      <c r="N228" s="425"/>
      <c r="O228" s="425"/>
      <c r="P228" s="425"/>
      <c r="Q228" s="425"/>
      <c r="R228" s="425"/>
      <c r="S228" s="425"/>
    </row>
    <row r="229">
      <c r="A229" s="425"/>
      <c r="B229" s="425"/>
      <c r="C229" s="425"/>
      <c r="D229" s="425"/>
      <c r="E229" s="425"/>
      <c r="F229" s="425"/>
      <c r="G229" s="425"/>
      <c r="H229" s="425"/>
      <c r="I229" s="425"/>
      <c r="J229" s="425"/>
      <c r="K229" s="425"/>
      <c r="L229" s="425"/>
      <c r="M229" s="425"/>
      <c r="N229" s="425"/>
      <c r="O229" s="425"/>
      <c r="P229" s="425"/>
      <c r="Q229" s="425"/>
      <c r="R229" s="425"/>
      <c r="S229" s="425"/>
    </row>
    <row r="230">
      <c r="A230" s="425"/>
      <c r="B230" s="425"/>
      <c r="C230" s="425"/>
      <c r="D230" s="425"/>
      <c r="E230" s="425"/>
      <c r="F230" s="425"/>
      <c r="G230" s="425"/>
      <c r="H230" s="425"/>
      <c r="I230" s="425"/>
      <c r="J230" s="425"/>
      <c r="K230" s="425"/>
      <c r="L230" s="425"/>
      <c r="M230" s="425"/>
      <c r="N230" s="425"/>
      <c r="O230" s="425"/>
      <c r="P230" s="425"/>
      <c r="Q230" s="425"/>
      <c r="R230" s="425"/>
      <c r="S230" s="425"/>
    </row>
    <row r="231">
      <c r="A231" s="425"/>
      <c r="B231" s="425"/>
      <c r="C231" s="425"/>
      <c r="D231" s="425"/>
      <c r="E231" s="425"/>
      <c r="F231" s="425"/>
      <c r="G231" s="425"/>
      <c r="H231" s="425"/>
      <c r="I231" s="425"/>
      <c r="J231" s="425"/>
      <c r="K231" s="425"/>
      <c r="L231" s="425"/>
      <c r="M231" s="425"/>
      <c r="N231" s="425"/>
      <c r="O231" s="425"/>
      <c r="P231" s="425"/>
      <c r="Q231" s="425"/>
      <c r="R231" s="425"/>
      <c r="S231" s="425"/>
    </row>
    <row r="232">
      <c r="A232" s="425"/>
      <c r="B232" s="425"/>
      <c r="C232" s="425"/>
      <c r="D232" s="425"/>
      <c r="E232" s="425"/>
      <c r="F232" s="425"/>
      <c r="G232" s="425"/>
      <c r="H232" s="425"/>
      <c r="I232" s="425"/>
      <c r="J232" s="425"/>
      <c r="K232" s="425"/>
      <c r="L232" s="425"/>
      <c r="M232" s="425"/>
      <c r="N232" s="425"/>
      <c r="O232" s="425"/>
      <c r="P232" s="425"/>
      <c r="Q232" s="425"/>
      <c r="R232" s="425"/>
      <c r="S232" s="425"/>
    </row>
    <row r="233">
      <c r="A233" s="425"/>
      <c r="B233" s="425"/>
      <c r="C233" s="425"/>
      <c r="D233" s="425"/>
      <c r="E233" s="425"/>
      <c r="F233" s="425"/>
      <c r="G233" s="425"/>
      <c r="H233" s="425"/>
      <c r="I233" s="425"/>
      <c r="J233" s="425"/>
      <c r="K233" s="425"/>
      <c r="L233" s="425"/>
      <c r="M233" s="425"/>
      <c r="N233" s="425"/>
      <c r="O233" s="425"/>
      <c r="P233" s="425"/>
      <c r="Q233" s="425"/>
      <c r="R233" s="425"/>
      <c r="S233" s="425"/>
    </row>
    <row r="234">
      <c r="A234" s="425"/>
      <c r="B234" s="425"/>
      <c r="C234" s="425"/>
      <c r="D234" s="425"/>
      <c r="E234" s="425"/>
      <c r="F234" s="425"/>
      <c r="G234" s="425"/>
      <c r="H234" s="425"/>
      <c r="I234" s="425"/>
      <c r="J234" s="425"/>
      <c r="K234" s="425"/>
      <c r="L234" s="425"/>
      <c r="M234" s="425"/>
      <c r="N234" s="425"/>
      <c r="O234" s="425"/>
      <c r="P234" s="425"/>
      <c r="Q234" s="425"/>
      <c r="R234" s="425"/>
      <c r="S234" s="425"/>
    </row>
    <row r="235">
      <c r="A235" s="425"/>
      <c r="B235" s="425"/>
      <c r="C235" s="425"/>
      <c r="D235" s="425"/>
      <c r="E235" s="425"/>
      <c r="F235" s="425"/>
      <c r="G235" s="425"/>
      <c r="H235" s="425"/>
      <c r="I235" s="425"/>
      <c r="J235" s="425"/>
      <c r="K235" s="425"/>
      <c r="L235" s="425"/>
      <c r="M235" s="425"/>
      <c r="N235" s="425"/>
      <c r="O235" s="425"/>
      <c r="P235" s="425"/>
      <c r="Q235" s="425"/>
      <c r="R235" s="425"/>
      <c r="S235" s="425"/>
    </row>
    <row r="236">
      <c r="A236" s="425"/>
      <c r="B236" s="425"/>
      <c r="C236" s="425"/>
      <c r="D236" s="425"/>
      <c r="E236" s="425"/>
      <c r="F236" s="425"/>
      <c r="G236" s="425"/>
      <c r="H236" s="425"/>
      <c r="I236" s="425"/>
      <c r="J236" s="425"/>
      <c r="K236" s="425"/>
      <c r="L236" s="425"/>
      <c r="M236" s="425"/>
      <c r="N236" s="425"/>
      <c r="O236" s="425"/>
      <c r="P236" s="425"/>
      <c r="Q236" s="425"/>
      <c r="R236" s="425"/>
      <c r="S236" s="425"/>
    </row>
    <row r="237">
      <c r="A237" s="425"/>
      <c r="B237" s="425"/>
      <c r="C237" s="425"/>
      <c r="D237" s="425"/>
      <c r="E237" s="425"/>
      <c r="F237" s="425"/>
      <c r="G237" s="425"/>
      <c r="H237" s="425"/>
      <c r="I237" s="425"/>
      <c r="J237" s="425"/>
      <c r="K237" s="425"/>
      <c r="L237" s="425"/>
      <c r="M237" s="425"/>
      <c r="N237" s="425"/>
      <c r="O237" s="425"/>
      <c r="P237" s="425"/>
      <c r="Q237" s="425"/>
      <c r="R237" s="425"/>
      <c r="S237" s="425"/>
    </row>
    <row r="238">
      <c r="A238" s="425"/>
      <c r="B238" s="425"/>
      <c r="C238" s="425"/>
      <c r="D238" s="425"/>
      <c r="E238" s="425"/>
      <c r="F238" s="425"/>
      <c r="G238" s="425"/>
      <c r="H238" s="425"/>
      <c r="I238" s="425"/>
      <c r="J238" s="425"/>
      <c r="K238" s="425"/>
      <c r="L238" s="425"/>
      <c r="M238" s="425"/>
      <c r="N238" s="425"/>
      <c r="O238" s="425"/>
      <c r="P238" s="425"/>
      <c r="Q238" s="425"/>
      <c r="R238" s="425"/>
      <c r="S238" s="425"/>
    </row>
    <row r="239">
      <c r="A239" s="425"/>
      <c r="B239" s="425"/>
      <c r="C239" s="425"/>
      <c r="D239" s="425"/>
      <c r="E239" s="425"/>
      <c r="F239" s="425"/>
      <c r="G239" s="425"/>
      <c r="H239" s="425"/>
      <c r="I239" s="425"/>
      <c r="J239" s="425"/>
      <c r="K239" s="425"/>
      <c r="L239" s="425"/>
      <c r="M239" s="425"/>
      <c r="N239" s="425"/>
      <c r="O239" s="425"/>
      <c r="P239" s="425"/>
      <c r="Q239" s="425"/>
      <c r="R239" s="425"/>
      <c r="S239" s="425"/>
    </row>
    <row r="240">
      <c r="A240" s="425"/>
      <c r="B240" s="425"/>
      <c r="C240" s="425"/>
      <c r="D240" s="425"/>
      <c r="E240" s="425"/>
      <c r="F240" s="425"/>
      <c r="G240" s="425"/>
      <c r="H240" s="425"/>
      <c r="I240" s="425"/>
      <c r="J240" s="425"/>
      <c r="K240" s="425"/>
      <c r="L240" s="425"/>
      <c r="M240" s="425"/>
      <c r="N240" s="425"/>
      <c r="O240" s="425"/>
      <c r="P240" s="425"/>
      <c r="Q240" s="425"/>
      <c r="R240" s="425"/>
      <c r="S240" s="425"/>
    </row>
    <row r="241">
      <c r="A241" s="425"/>
      <c r="B241" s="425"/>
      <c r="C241" s="425"/>
      <c r="D241" s="425"/>
      <c r="E241" s="425"/>
      <c r="F241" s="425"/>
      <c r="G241" s="425"/>
      <c r="H241" s="425"/>
      <c r="I241" s="425"/>
      <c r="J241" s="425"/>
      <c r="K241" s="425"/>
      <c r="L241" s="425"/>
      <c r="M241" s="425"/>
      <c r="N241" s="425"/>
      <c r="O241" s="425"/>
      <c r="P241" s="425"/>
      <c r="Q241" s="425"/>
      <c r="R241" s="425"/>
      <c r="S241" s="425"/>
    </row>
    <row r="242">
      <c r="A242" s="425"/>
      <c r="B242" s="425"/>
      <c r="C242" s="425"/>
      <c r="D242" s="425"/>
      <c r="E242" s="425"/>
      <c r="F242" s="425"/>
      <c r="G242" s="425"/>
      <c r="H242" s="425"/>
      <c r="I242" s="425"/>
      <c r="J242" s="425"/>
      <c r="K242" s="425"/>
      <c r="L242" s="425"/>
      <c r="M242" s="425"/>
      <c r="N242" s="425"/>
      <c r="O242" s="425"/>
      <c r="P242" s="425"/>
      <c r="Q242" s="425"/>
      <c r="R242" s="425"/>
      <c r="S242" s="425"/>
    </row>
    <row r="243">
      <c r="A243" s="425"/>
      <c r="B243" s="425"/>
      <c r="C243" s="425"/>
      <c r="D243" s="425"/>
      <c r="E243" s="425"/>
      <c r="F243" s="425"/>
      <c r="G243" s="425"/>
      <c r="H243" s="425"/>
      <c r="I243" s="425"/>
      <c r="J243" s="425"/>
      <c r="K243" s="425"/>
      <c r="L243" s="425"/>
      <c r="M243" s="425"/>
      <c r="N243" s="425"/>
      <c r="O243" s="425"/>
      <c r="P243" s="425"/>
      <c r="Q243" s="425"/>
      <c r="R243" s="425"/>
      <c r="S243" s="425"/>
    </row>
    <row r="244">
      <c r="A244" s="425"/>
      <c r="B244" s="425"/>
      <c r="C244" s="425"/>
      <c r="D244" s="425"/>
      <c r="E244" s="425"/>
      <c r="F244" s="425"/>
      <c r="G244" s="425"/>
      <c r="H244" s="425"/>
      <c r="I244" s="425"/>
      <c r="J244" s="425"/>
      <c r="K244" s="425"/>
      <c r="L244" s="425"/>
      <c r="M244" s="425"/>
      <c r="N244" s="425"/>
      <c r="O244" s="425"/>
      <c r="P244" s="425"/>
      <c r="Q244" s="425"/>
      <c r="R244" s="425"/>
      <c r="S244" s="425"/>
    </row>
    <row r="245">
      <c r="A245" s="425"/>
      <c r="B245" s="425"/>
      <c r="C245" s="425"/>
      <c r="D245" s="425"/>
      <c r="E245" s="425"/>
      <c r="F245" s="425"/>
      <c r="G245" s="425"/>
      <c r="H245" s="425"/>
      <c r="I245" s="425"/>
      <c r="J245" s="425"/>
      <c r="K245" s="425"/>
      <c r="L245" s="425"/>
      <c r="M245" s="425"/>
      <c r="N245" s="425"/>
      <c r="O245" s="425"/>
      <c r="P245" s="425"/>
      <c r="Q245" s="425"/>
      <c r="R245" s="425"/>
      <c r="S245" s="425"/>
    </row>
    <row r="246">
      <c r="A246" s="425"/>
      <c r="B246" s="425"/>
      <c r="C246" s="425"/>
      <c r="D246" s="425"/>
      <c r="E246" s="425"/>
      <c r="F246" s="425"/>
      <c r="G246" s="425"/>
      <c r="H246" s="425"/>
      <c r="I246" s="425"/>
      <c r="J246" s="425"/>
      <c r="K246" s="425"/>
      <c r="L246" s="425"/>
      <c r="M246" s="425"/>
      <c r="N246" s="425"/>
      <c r="O246" s="425"/>
      <c r="P246" s="425"/>
      <c r="Q246" s="425"/>
      <c r="R246" s="425"/>
      <c r="S246" s="425"/>
    </row>
    <row r="247">
      <c r="A247" s="425"/>
      <c r="B247" s="425"/>
      <c r="C247" s="425"/>
      <c r="D247" s="425"/>
      <c r="E247" s="425"/>
      <c r="F247" s="425"/>
      <c r="G247" s="425"/>
      <c r="H247" s="425"/>
      <c r="I247" s="425"/>
      <c r="J247" s="425"/>
      <c r="K247" s="425"/>
      <c r="L247" s="425"/>
      <c r="M247" s="425"/>
      <c r="N247" s="425"/>
      <c r="O247" s="425"/>
      <c r="P247" s="425"/>
      <c r="Q247" s="425"/>
      <c r="R247" s="425"/>
      <c r="S247" s="425"/>
    </row>
    <row r="248">
      <c r="A248" s="425"/>
      <c r="B248" s="425"/>
      <c r="C248" s="425"/>
      <c r="D248" s="425"/>
      <c r="E248" s="425"/>
      <c r="F248" s="425"/>
      <c r="G248" s="425"/>
      <c r="H248" s="425"/>
      <c r="I248" s="425"/>
      <c r="J248" s="425"/>
      <c r="K248" s="425"/>
      <c r="L248" s="425"/>
      <c r="M248" s="425"/>
      <c r="N248" s="425"/>
      <c r="O248" s="425"/>
      <c r="P248" s="425"/>
      <c r="Q248" s="425"/>
      <c r="R248" s="425"/>
      <c r="S248" s="425"/>
    </row>
    <row r="249">
      <c r="A249" s="425"/>
      <c r="B249" s="425"/>
      <c r="C249" s="425"/>
      <c r="D249" s="425"/>
      <c r="E249" s="425"/>
      <c r="F249" s="425"/>
      <c r="G249" s="425"/>
      <c r="H249" s="425"/>
      <c r="I249" s="425"/>
      <c r="J249" s="425"/>
      <c r="K249" s="425"/>
      <c r="L249" s="425"/>
      <c r="M249" s="425"/>
      <c r="N249" s="425"/>
      <c r="O249" s="425"/>
      <c r="P249" s="425"/>
      <c r="Q249" s="425"/>
      <c r="R249" s="425"/>
      <c r="S249" s="425"/>
    </row>
    <row r="250">
      <c r="A250" s="425"/>
      <c r="B250" s="425"/>
      <c r="C250" s="425"/>
      <c r="D250" s="425"/>
      <c r="E250" s="425"/>
      <c r="F250" s="425"/>
      <c r="G250" s="425"/>
      <c r="H250" s="425"/>
      <c r="I250" s="425"/>
      <c r="J250" s="425"/>
      <c r="K250" s="425"/>
      <c r="L250" s="425"/>
      <c r="M250" s="425"/>
      <c r="N250" s="425"/>
      <c r="O250" s="425"/>
      <c r="P250" s="425"/>
      <c r="Q250" s="425"/>
      <c r="R250" s="425"/>
      <c r="S250" s="425"/>
    </row>
    <row r="251">
      <c r="A251" s="425"/>
      <c r="B251" s="425"/>
      <c r="C251" s="425"/>
      <c r="D251" s="425"/>
      <c r="E251" s="425"/>
      <c r="F251" s="425"/>
      <c r="G251" s="425"/>
      <c r="H251" s="425"/>
      <c r="I251" s="425"/>
      <c r="J251" s="425"/>
      <c r="K251" s="425"/>
      <c r="L251" s="425"/>
      <c r="M251" s="425"/>
      <c r="N251" s="425"/>
      <c r="O251" s="425"/>
      <c r="P251" s="425"/>
      <c r="Q251" s="425"/>
      <c r="R251" s="425"/>
      <c r="S251" s="425"/>
    </row>
    <row r="252">
      <c r="A252" s="425"/>
      <c r="B252" s="425"/>
      <c r="C252" s="425"/>
      <c r="D252" s="425"/>
      <c r="E252" s="425"/>
      <c r="F252" s="425"/>
      <c r="G252" s="425"/>
      <c r="H252" s="425"/>
      <c r="I252" s="425"/>
      <c r="J252" s="425"/>
      <c r="K252" s="425"/>
      <c r="L252" s="425"/>
      <c r="M252" s="425"/>
      <c r="N252" s="425"/>
      <c r="O252" s="425"/>
      <c r="P252" s="425"/>
      <c r="Q252" s="425"/>
      <c r="R252" s="425"/>
      <c r="S252" s="425"/>
    </row>
    <row r="253">
      <c r="A253" s="425"/>
      <c r="B253" s="425"/>
      <c r="C253" s="425"/>
      <c r="D253" s="425"/>
      <c r="E253" s="425"/>
      <c r="F253" s="425"/>
      <c r="G253" s="425"/>
      <c r="H253" s="425"/>
      <c r="I253" s="425"/>
      <c r="J253" s="425"/>
      <c r="K253" s="425"/>
      <c r="L253" s="425"/>
      <c r="M253" s="425"/>
      <c r="N253" s="425"/>
      <c r="O253" s="425"/>
      <c r="P253" s="425"/>
      <c r="Q253" s="425"/>
      <c r="R253" s="425"/>
      <c r="S253" s="425"/>
    </row>
    <row r="254">
      <c r="A254" s="425"/>
      <c r="B254" s="425"/>
      <c r="C254" s="425"/>
      <c r="D254" s="425"/>
      <c r="E254" s="425"/>
      <c r="F254" s="425"/>
      <c r="G254" s="425"/>
      <c r="H254" s="425"/>
      <c r="I254" s="425"/>
      <c r="J254" s="425"/>
      <c r="K254" s="425"/>
      <c r="L254" s="425"/>
      <c r="M254" s="425"/>
      <c r="N254" s="425"/>
      <c r="O254" s="425"/>
      <c r="P254" s="425"/>
      <c r="Q254" s="425"/>
      <c r="R254" s="425"/>
      <c r="S254" s="425"/>
    </row>
    <row r="255">
      <c r="A255" s="425"/>
      <c r="B255" s="425"/>
      <c r="C255" s="425"/>
      <c r="D255" s="425"/>
      <c r="E255" s="425"/>
      <c r="F255" s="425"/>
      <c r="G255" s="425"/>
      <c r="H255" s="425"/>
      <c r="I255" s="425"/>
      <c r="J255" s="425"/>
      <c r="K255" s="425"/>
      <c r="L255" s="425"/>
      <c r="M255" s="425"/>
      <c r="N255" s="425"/>
      <c r="O255" s="425"/>
      <c r="P255" s="425"/>
      <c r="Q255" s="425"/>
      <c r="R255" s="425"/>
      <c r="S255" s="425"/>
    </row>
    <row r="256">
      <c r="A256" s="425"/>
      <c r="B256" s="425"/>
      <c r="C256" s="425"/>
      <c r="D256" s="425"/>
      <c r="E256" s="425"/>
      <c r="F256" s="425"/>
      <c r="G256" s="425"/>
      <c r="H256" s="425"/>
      <c r="I256" s="425"/>
      <c r="J256" s="425"/>
      <c r="K256" s="425"/>
      <c r="L256" s="425"/>
      <c r="M256" s="425"/>
      <c r="N256" s="425"/>
      <c r="O256" s="425"/>
      <c r="P256" s="425"/>
      <c r="Q256" s="425"/>
      <c r="R256" s="425"/>
      <c r="S256" s="425"/>
    </row>
    <row r="257">
      <c r="A257" s="425"/>
      <c r="B257" s="425"/>
      <c r="C257" s="425"/>
      <c r="D257" s="425"/>
      <c r="E257" s="425"/>
      <c r="F257" s="425"/>
      <c r="G257" s="425"/>
      <c r="H257" s="425"/>
      <c r="I257" s="425"/>
      <c r="J257" s="425"/>
      <c r="K257" s="425"/>
      <c r="L257" s="425"/>
      <c r="M257" s="425"/>
      <c r="N257" s="425"/>
      <c r="O257" s="425"/>
      <c r="P257" s="425"/>
      <c r="Q257" s="425"/>
      <c r="R257" s="425"/>
      <c r="S257" s="425"/>
    </row>
    <row r="258">
      <c r="A258" s="425"/>
      <c r="B258" s="425"/>
      <c r="C258" s="425"/>
      <c r="D258" s="425"/>
      <c r="E258" s="425"/>
      <c r="F258" s="425"/>
      <c r="G258" s="425"/>
      <c r="H258" s="425"/>
      <c r="I258" s="425"/>
      <c r="J258" s="425"/>
      <c r="K258" s="425"/>
      <c r="L258" s="425"/>
      <c r="M258" s="425"/>
      <c r="N258" s="425"/>
      <c r="O258" s="425"/>
      <c r="P258" s="425"/>
      <c r="Q258" s="425"/>
      <c r="R258" s="425"/>
      <c r="S258" s="425"/>
    </row>
    <row r="259">
      <c r="A259" s="425"/>
      <c r="B259" s="425"/>
      <c r="C259" s="425"/>
      <c r="D259" s="425"/>
      <c r="E259" s="425"/>
      <c r="F259" s="425"/>
      <c r="G259" s="425"/>
      <c r="H259" s="425"/>
      <c r="I259" s="425"/>
      <c r="J259" s="425"/>
      <c r="K259" s="425"/>
      <c r="L259" s="425"/>
      <c r="M259" s="425"/>
      <c r="N259" s="425"/>
      <c r="O259" s="425"/>
      <c r="P259" s="425"/>
      <c r="Q259" s="425"/>
      <c r="R259" s="425"/>
      <c r="S259" s="425"/>
    </row>
    <row r="260">
      <c r="A260" s="425"/>
      <c r="B260" s="425"/>
      <c r="C260" s="425"/>
      <c r="D260" s="425"/>
      <c r="E260" s="425"/>
      <c r="F260" s="425"/>
      <c r="G260" s="425"/>
      <c r="H260" s="425"/>
      <c r="I260" s="425"/>
      <c r="J260" s="425"/>
      <c r="K260" s="425"/>
      <c r="L260" s="425"/>
      <c r="M260" s="425"/>
      <c r="N260" s="425"/>
      <c r="O260" s="425"/>
      <c r="P260" s="425"/>
      <c r="Q260" s="425"/>
      <c r="R260" s="425"/>
      <c r="S260" s="425"/>
    </row>
    <row r="261">
      <c r="A261" s="425"/>
      <c r="B261" s="425"/>
      <c r="C261" s="425"/>
      <c r="D261" s="425"/>
      <c r="E261" s="425"/>
      <c r="F261" s="425"/>
      <c r="G261" s="425"/>
      <c r="H261" s="425"/>
      <c r="I261" s="425"/>
      <c r="J261" s="425"/>
      <c r="K261" s="425"/>
      <c r="L261" s="425"/>
      <c r="M261" s="425"/>
      <c r="N261" s="425"/>
      <c r="O261" s="425"/>
      <c r="P261" s="425"/>
      <c r="Q261" s="425"/>
      <c r="R261" s="425"/>
      <c r="S261" s="425"/>
    </row>
    <row r="262">
      <c r="A262" s="425"/>
      <c r="B262" s="425"/>
      <c r="C262" s="425"/>
      <c r="D262" s="425"/>
      <c r="E262" s="425"/>
      <c r="F262" s="425"/>
      <c r="G262" s="425"/>
      <c r="H262" s="425"/>
      <c r="I262" s="425"/>
      <c r="J262" s="425"/>
      <c r="K262" s="425"/>
      <c r="L262" s="425"/>
      <c r="M262" s="425"/>
      <c r="N262" s="425"/>
      <c r="O262" s="425"/>
      <c r="P262" s="425"/>
      <c r="Q262" s="425"/>
      <c r="R262" s="425"/>
      <c r="S262" s="425"/>
    </row>
    <row r="263">
      <c r="A263" s="425"/>
      <c r="B263" s="425"/>
      <c r="C263" s="425"/>
      <c r="D263" s="425"/>
      <c r="E263" s="425"/>
      <c r="F263" s="425"/>
      <c r="G263" s="425"/>
      <c r="H263" s="425"/>
      <c r="I263" s="425"/>
      <c r="J263" s="425"/>
      <c r="K263" s="425"/>
      <c r="L263" s="425"/>
      <c r="M263" s="425"/>
      <c r="N263" s="425"/>
      <c r="O263" s="425"/>
      <c r="P263" s="425"/>
      <c r="Q263" s="425"/>
      <c r="R263" s="425"/>
      <c r="S263" s="425"/>
    </row>
    <row r="264">
      <c r="A264" s="425"/>
      <c r="B264" s="425"/>
      <c r="C264" s="425"/>
      <c r="D264" s="425"/>
      <c r="E264" s="425"/>
      <c r="F264" s="425"/>
      <c r="G264" s="425"/>
      <c r="H264" s="425"/>
      <c r="I264" s="425"/>
      <c r="J264" s="425"/>
      <c r="K264" s="425"/>
      <c r="L264" s="425"/>
      <c r="M264" s="425"/>
      <c r="N264" s="425"/>
      <c r="O264" s="425"/>
      <c r="P264" s="425"/>
      <c r="Q264" s="425"/>
      <c r="R264" s="425"/>
      <c r="S264" s="425"/>
    </row>
    <row r="265">
      <c r="A265" s="425"/>
      <c r="B265" s="425"/>
      <c r="C265" s="425"/>
      <c r="D265" s="425"/>
      <c r="E265" s="425"/>
      <c r="F265" s="425"/>
      <c r="G265" s="425"/>
      <c r="H265" s="425"/>
      <c r="I265" s="425"/>
      <c r="J265" s="425"/>
      <c r="K265" s="425"/>
      <c r="L265" s="425"/>
      <c r="M265" s="425"/>
      <c r="N265" s="425"/>
      <c r="O265" s="425"/>
      <c r="P265" s="425"/>
      <c r="Q265" s="425"/>
      <c r="R265" s="425"/>
      <c r="S265" s="425"/>
    </row>
    <row r="266">
      <c r="A266" s="425"/>
      <c r="B266" s="425"/>
      <c r="C266" s="425"/>
      <c r="D266" s="425"/>
      <c r="E266" s="425"/>
      <c r="F266" s="425"/>
      <c r="G266" s="425"/>
      <c r="H266" s="425"/>
      <c r="I266" s="425"/>
      <c r="J266" s="425"/>
      <c r="K266" s="425"/>
      <c r="L266" s="425"/>
      <c r="M266" s="425"/>
      <c r="N266" s="425"/>
      <c r="O266" s="425"/>
      <c r="P266" s="425"/>
      <c r="Q266" s="425"/>
      <c r="R266" s="425"/>
      <c r="S266" s="425"/>
    </row>
    <row r="267">
      <c r="A267" s="425"/>
      <c r="B267" s="425"/>
      <c r="C267" s="425"/>
      <c r="D267" s="425"/>
      <c r="E267" s="425"/>
      <c r="F267" s="425"/>
      <c r="G267" s="425"/>
      <c r="H267" s="425"/>
      <c r="I267" s="425"/>
      <c r="J267" s="425"/>
      <c r="K267" s="425"/>
      <c r="L267" s="425"/>
      <c r="M267" s="425"/>
      <c r="N267" s="425"/>
      <c r="O267" s="425"/>
      <c r="P267" s="425"/>
      <c r="Q267" s="425"/>
      <c r="R267" s="425"/>
      <c r="S267" s="425"/>
    </row>
    <row r="268">
      <c r="A268" s="425"/>
      <c r="B268" s="425"/>
      <c r="C268" s="425"/>
      <c r="D268" s="425"/>
      <c r="E268" s="425"/>
      <c r="F268" s="425"/>
      <c r="G268" s="425"/>
      <c r="H268" s="425"/>
      <c r="I268" s="425"/>
      <c r="J268" s="425"/>
      <c r="K268" s="425"/>
      <c r="L268" s="425"/>
      <c r="M268" s="425"/>
      <c r="N268" s="425"/>
      <c r="O268" s="425"/>
      <c r="P268" s="425"/>
      <c r="Q268" s="425"/>
      <c r="R268" s="425"/>
      <c r="S268" s="425"/>
    </row>
    <row r="269">
      <c r="A269" s="425"/>
      <c r="B269" s="425"/>
      <c r="C269" s="425"/>
      <c r="D269" s="425"/>
      <c r="E269" s="425"/>
      <c r="F269" s="425"/>
      <c r="G269" s="425"/>
      <c r="H269" s="425"/>
      <c r="I269" s="425"/>
      <c r="J269" s="425"/>
      <c r="K269" s="425"/>
      <c r="L269" s="425"/>
      <c r="M269" s="425"/>
      <c r="N269" s="425"/>
      <c r="O269" s="425"/>
      <c r="P269" s="425"/>
      <c r="Q269" s="425"/>
      <c r="R269" s="425"/>
      <c r="S269" s="425"/>
    </row>
    <row r="270">
      <c r="A270" s="425"/>
      <c r="B270" s="425"/>
      <c r="C270" s="425"/>
      <c r="D270" s="425"/>
      <c r="E270" s="425"/>
      <c r="F270" s="425"/>
      <c r="G270" s="425"/>
      <c r="H270" s="425"/>
      <c r="I270" s="425"/>
      <c r="J270" s="425"/>
      <c r="K270" s="425"/>
      <c r="L270" s="425"/>
      <c r="M270" s="425"/>
      <c r="N270" s="425"/>
      <c r="O270" s="425"/>
      <c r="P270" s="425"/>
      <c r="Q270" s="425"/>
      <c r="R270" s="425"/>
      <c r="S270" s="425"/>
    </row>
    <row r="271">
      <c r="A271" s="425"/>
      <c r="B271" s="425"/>
      <c r="C271" s="425"/>
      <c r="D271" s="425"/>
      <c r="E271" s="425"/>
      <c r="F271" s="425"/>
      <c r="G271" s="425"/>
      <c r="H271" s="425"/>
      <c r="I271" s="425"/>
      <c r="J271" s="425"/>
      <c r="K271" s="425"/>
      <c r="L271" s="425"/>
      <c r="M271" s="425"/>
      <c r="N271" s="425"/>
      <c r="O271" s="425"/>
      <c r="P271" s="425"/>
      <c r="Q271" s="425"/>
      <c r="R271" s="425"/>
      <c r="S271" s="425"/>
    </row>
    <row r="272">
      <c r="A272" s="425"/>
      <c r="B272" s="425"/>
      <c r="C272" s="425"/>
      <c r="D272" s="425"/>
      <c r="E272" s="425"/>
      <c r="F272" s="425"/>
      <c r="G272" s="425"/>
      <c r="H272" s="425"/>
      <c r="I272" s="425"/>
      <c r="J272" s="425"/>
      <c r="K272" s="425"/>
      <c r="L272" s="425"/>
      <c r="M272" s="425"/>
      <c r="N272" s="425"/>
      <c r="O272" s="425"/>
      <c r="P272" s="425"/>
      <c r="Q272" s="425"/>
      <c r="R272" s="425"/>
      <c r="S272" s="425"/>
    </row>
    <row r="273">
      <c r="A273" s="425"/>
      <c r="B273" s="425"/>
      <c r="C273" s="425"/>
      <c r="D273" s="425"/>
      <c r="E273" s="425"/>
      <c r="F273" s="425"/>
      <c r="G273" s="425"/>
      <c r="H273" s="425"/>
      <c r="I273" s="425"/>
      <c r="J273" s="425"/>
      <c r="K273" s="425"/>
      <c r="L273" s="425"/>
      <c r="M273" s="425"/>
      <c r="N273" s="425"/>
      <c r="O273" s="425"/>
      <c r="P273" s="425"/>
      <c r="Q273" s="425"/>
      <c r="R273" s="425"/>
      <c r="S273" s="425"/>
    </row>
    <row r="274">
      <c r="A274" s="425"/>
      <c r="B274" s="425"/>
      <c r="C274" s="425"/>
      <c r="D274" s="425"/>
      <c r="E274" s="425"/>
      <c r="F274" s="425"/>
      <c r="G274" s="425"/>
      <c r="H274" s="425"/>
      <c r="I274" s="425"/>
      <c r="J274" s="425"/>
      <c r="K274" s="425"/>
      <c r="L274" s="425"/>
      <c r="M274" s="425"/>
      <c r="N274" s="425"/>
      <c r="O274" s="425"/>
      <c r="P274" s="425"/>
      <c r="Q274" s="425"/>
      <c r="R274" s="425"/>
      <c r="S274" s="425"/>
    </row>
    <row r="275">
      <c r="A275" s="425"/>
      <c r="B275" s="425"/>
      <c r="C275" s="425"/>
      <c r="D275" s="425"/>
      <c r="E275" s="425"/>
      <c r="F275" s="425"/>
      <c r="G275" s="425"/>
      <c r="H275" s="425"/>
      <c r="I275" s="425"/>
      <c r="J275" s="425"/>
      <c r="K275" s="425"/>
      <c r="L275" s="425"/>
      <c r="M275" s="425"/>
      <c r="N275" s="425"/>
      <c r="O275" s="425"/>
      <c r="P275" s="425"/>
      <c r="Q275" s="425"/>
      <c r="R275" s="425"/>
      <c r="S275" s="425"/>
    </row>
    <row r="276">
      <c r="A276" s="425"/>
      <c r="B276" s="425"/>
      <c r="C276" s="425"/>
      <c r="D276" s="425"/>
      <c r="E276" s="425"/>
      <c r="F276" s="425"/>
      <c r="G276" s="425"/>
      <c r="H276" s="425"/>
      <c r="I276" s="425"/>
      <c r="J276" s="425"/>
      <c r="K276" s="425"/>
      <c r="L276" s="425"/>
      <c r="M276" s="425"/>
      <c r="N276" s="425"/>
      <c r="O276" s="425"/>
      <c r="P276" s="425"/>
      <c r="Q276" s="425"/>
      <c r="R276" s="425"/>
      <c r="S276" s="425"/>
    </row>
    <row r="277">
      <c r="A277" s="425"/>
      <c r="B277" s="425"/>
      <c r="C277" s="425"/>
      <c r="D277" s="425"/>
      <c r="E277" s="425"/>
      <c r="F277" s="425"/>
      <c r="G277" s="425"/>
      <c r="H277" s="425"/>
      <c r="I277" s="425"/>
      <c r="J277" s="425"/>
      <c r="K277" s="425"/>
      <c r="L277" s="425"/>
      <c r="M277" s="425"/>
      <c r="N277" s="425"/>
      <c r="O277" s="425"/>
      <c r="P277" s="425"/>
      <c r="Q277" s="425"/>
      <c r="R277" s="425"/>
      <c r="S277" s="425"/>
    </row>
    <row r="278">
      <c r="A278" s="425"/>
      <c r="B278" s="425"/>
      <c r="C278" s="425"/>
      <c r="D278" s="425"/>
      <c r="E278" s="425"/>
      <c r="F278" s="425"/>
      <c r="G278" s="425"/>
      <c r="H278" s="425"/>
      <c r="I278" s="425"/>
      <c r="J278" s="425"/>
      <c r="K278" s="425"/>
      <c r="L278" s="425"/>
      <c r="M278" s="425"/>
      <c r="N278" s="425"/>
      <c r="O278" s="425"/>
      <c r="P278" s="425"/>
      <c r="Q278" s="425"/>
      <c r="R278" s="425"/>
      <c r="S278" s="425"/>
    </row>
    <row r="279">
      <c r="A279" s="425"/>
      <c r="B279" s="425"/>
      <c r="C279" s="425"/>
      <c r="D279" s="425"/>
      <c r="E279" s="425"/>
      <c r="F279" s="425"/>
      <c r="G279" s="425"/>
      <c r="H279" s="425"/>
      <c r="I279" s="425"/>
      <c r="J279" s="425"/>
      <c r="K279" s="425"/>
      <c r="L279" s="425"/>
      <c r="M279" s="425"/>
      <c r="N279" s="425"/>
      <c r="O279" s="425"/>
      <c r="P279" s="425"/>
      <c r="Q279" s="425"/>
      <c r="R279" s="425"/>
      <c r="S279" s="425"/>
    </row>
    <row r="280">
      <c r="A280" s="425"/>
      <c r="B280" s="425"/>
      <c r="C280" s="425"/>
      <c r="D280" s="425"/>
      <c r="E280" s="425"/>
      <c r="F280" s="425"/>
      <c r="G280" s="425"/>
      <c r="H280" s="425"/>
      <c r="I280" s="425"/>
      <c r="J280" s="425"/>
      <c r="K280" s="425"/>
      <c r="L280" s="425"/>
      <c r="M280" s="425"/>
      <c r="N280" s="425"/>
      <c r="O280" s="425"/>
      <c r="P280" s="425"/>
      <c r="Q280" s="425"/>
      <c r="R280" s="425"/>
      <c r="S280" s="425"/>
    </row>
    <row r="281">
      <c r="A281" s="425"/>
      <c r="B281" s="425"/>
      <c r="C281" s="425"/>
      <c r="D281" s="425"/>
      <c r="E281" s="425"/>
      <c r="F281" s="425"/>
      <c r="G281" s="425"/>
      <c r="H281" s="425"/>
      <c r="I281" s="425"/>
      <c r="J281" s="425"/>
      <c r="K281" s="425"/>
      <c r="L281" s="425"/>
      <c r="M281" s="425"/>
      <c r="N281" s="425"/>
      <c r="O281" s="425"/>
      <c r="P281" s="425"/>
      <c r="Q281" s="425"/>
      <c r="R281" s="425"/>
      <c r="S281" s="425"/>
    </row>
    <row r="282">
      <c r="A282" s="425"/>
      <c r="B282" s="425"/>
      <c r="C282" s="425"/>
      <c r="D282" s="425"/>
      <c r="E282" s="425"/>
      <c r="F282" s="425"/>
      <c r="G282" s="425"/>
      <c r="H282" s="425"/>
      <c r="I282" s="425"/>
      <c r="J282" s="425"/>
      <c r="K282" s="425"/>
      <c r="L282" s="425"/>
      <c r="M282" s="425"/>
      <c r="N282" s="425"/>
      <c r="O282" s="425"/>
      <c r="P282" s="425"/>
      <c r="Q282" s="425"/>
      <c r="R282" s="425"/>
      <c r="S282" s="425"/>
    </row>
    <row r="283">
      <c r="A283" s="425"/>
      <c r="B283" s="425"/>
      <c r="C283" s="425"/>
      <c r="D283" s="425"/>
      <c r="E283" s="425"/>
      <c r="F283" s="425"/>
      <c r="G283" s="425"/>
      <c r="H283" s="425"/>
      <c r="I283" s="425"/>
      <c r="J283" s="425"/>
      <c r="K283" s="425"/>
      <c r="L283" s="425"/>
      <c r="M283" s="425"/>
      <c r="N283" s="425"/>
      <c r="O283" s="425"/>
      <c r="P283" s="425"/>
      <c r="Q283" s="425"/>
      <c r="R283" s="425"/>
      <c r="S283" s="425"/>
    </row>
    <row r="284">
      <c r="A284" s="425"/>
      <c r="B284" s="425"/>
      <c r="C284" s="425"/>
      <c r="D284" s="425"/>
      <c r="E284" s="425"/>
      <c r="F284" s="425"/>
      <c r="G284" s="425"/>
      <c r="H284" s="425"/>
      <c r="I284" s="425"/>
      <c r="J284" s="425"/>
      <c r="K284" s="425"/>
      <c r="L284" s="425"/>
      <c r="M284" s="425"/>
      <c r="N284" s="425"/>
      <c r="O284" s="425"/>
      <c r="P284" s="425"/>
      <c r="Q284" s="425"/>
      <c r="R284" s="425"/>
      <c r="S284" s="425"/>
    </row>
    <row r="285">
      <c r="A285" s="425"/>
      <c r="B285" s="425"/>
      <c r="C285" s="425"/>
      <c r="D285" s="425"/>
      <c r="E285" s="425"/>
      <c r="F285" s="425"/>
      <c r="G285" s="425"/>
      <c r="H285" s="425"/>
      <c r="I285" s="425"/>
      <c r="J285" s="425"/>
      <c r="K285" s="425"/>
      <c r="L285" s="425"/>
      <c r="M285" s="425"/>
      <c r="N285" s="425"/>
      <c r="O285" s="425"/>
      <c r="P285" s="425"/>
      <c r="Q285" s="425"/>
      <c r="R285" s="425"/>
      <c r="S285" s="425"/>
    </row>
    <row r="286">
      <c r="A286" s="425"/>
      <c r="B286" s="425"/>
      <c r="C286" s="425"/>
      <c r="D286" s="425"/>
      <c r="E286" s="425"/>
      <c r="F286" s="425"/>
      <c r="G286" s="425"/>
      <c r="H286" s="425"/>
      <c r="I286" s="425"/>
      <c r="J286" s="425"/>
      <c r="K286" s="425"/>
      <c r="L286" s="425"/>
      <c r="M286" s="425"/>
      <c r="N286" s="425"/>
      <c r="O286" s="425"/>
      <c r="P286" s="425"/>
      <c r="Q286" s="425"/>
      <c r="R286" s="425"/>
      <c r="S286" s="425"/>
    </row>
    <row r="287">
      <c r="A287" s="425"/>
      <c r="B287" s="425"/>
      <c r="C287" s="425"/>
      <c r="D287" s="425"/>
      <c r="E287" s="425"/>
      <c r="F287" s="425"/>
      <c r="G287" s="425"/>
      <c r="H287" s="425"/>
      <c r="I287" s="425"/>
      <c r="J287" s="425"/>
      <c r="K287" s="425"/>
      <c r="L287" s="425"/>
      <c r="M287" s="425"/>
      <c r="N287" s="425"/>
      <c r="O287" s="425"/>
      <c r="P287" s="425"/>
      <c r="Q287" s="425"/>
      <c r="R287" s="425"/>
      <c r="S287" s="425"/>
    </row>
    <row r="288">
      <c r="A288" s="425"/>
      <c r="B288" s="425"/>
      <c r="C288" s="425"/>
      <c r="D288" s="425"/>
      <c r="E288" s="425"/>
      <c r="F288" s="425"/>
      <c r="G288" s="425"/>
      <c r="H288" s="425"/>
      <c r="I288" s="425"/>
      <c r="J288" s="425"/>
      <c r="K288" s="425"/>
      <c r="L288" s="425"/>
      <c r="M288" s="425"/>
      <c r="N288" s="425"/>
      <c r="O288" s="425"/>
      <c r="P288" s="425"/>
      <c r="Q288" s="425"/>
      <c r="R288" s="425"/>
      <c r="S288" s="425"/>
    </row>
    <row r="289">
      <c r="A289" s="425"/>
      <c r="B289" s="425"/>
      <c r="C289" s="425"/>
      <c r="D289" s="425"/>
      <c r="E289" s="425"/>
      <c r="F289" s="425"/>
      <c r="G289" s="425"/>
      <c r="H289" s="425"/>
      <c r="I289" s="425"/>
      <c r="J289" s="425"/>
      <c r="K289" s="425"/>
      <c r="L289" s="425"/>
      <c r="M289" s="425"/>
      <c r="N289" s="425"/>
      <c r="O289" s="425"/>
      <c r="P289" s="425"/>
      <c r="Q289" s="425"/>
      <c r="R289" s="425"/>
      <c r="S289" s="425"/>
    </row>
    <row r="290">
      <c r="A290" s="425"/>
      <c r="B290" s="425"/>
      <c r="C290" s="425"/>
      <c r="D290" s="425"/>
      <c r="E290" s="425"/>
      <c r="F290" s="425"/>
      <c r="G290" s="425"/>
      <c r="H290" s="425"/>
      <c r="I290" s="425"/>
      <c r="J290" s="425"/>
      <c r="K290" s="425"/>
      <c r="L290" s="425"/>
      <c r="M290" s="425"/>
      <c r="N290" s="425"/>
      <c r="O290" s="425"/>
      <c r="P290" s="425"/>
      <c r="Q290" s="425"/>
      <c r="R290" s="425"/>
      <c r="S290" s="425"/>
    </row>
    <row r="291">
      <c r="A291" s="425"/>
      <c r="B291" s="425"/>
      <c r="C291" s="425"/>
      <c r="D291" s="425"/>
      <c r="E291" s="425"/>
      <c r="F291" s="425"/>
      <c r="G291" s="425"/>
      <c r="H291" s="425"/>
      <c r="I291" s="425"/>
      <c r="J291" s="425"/>
      <c r="K291" s="425"/>
      <c r="L291" s="425"/>
      <c r="M291" s="425"/>
      <c r="N291" s="425"/>
      <c r="O291" s="425"/>
      <c r="P291" s="425"/>
      <c r="Q291" s="425"/>
      <c r="R291" s="425"/>
      <c r="S291" s="425"/>
    </row>
    <row r="292">
      <c r="A292" s="425"/>
      <c r="B292" s="425"/>
      <c r="C292" s="425"/>
      <c r="D292" s="425"/>
      <c r="E292" s="425"/>
      <c r="F292" s="425"/>
      <c r="G292" s="425"/>
      <c r="H292" s="425"/>
      <c r="I292" s="425"/>
      <c r="J292" s="425"/>
      <c r="K292" s="425"/>
      <c r="L292" s="425"/>
      <c r="M292" s="425"/>
      <c r="N292" s="425"/>
      <c r="O292" s="425"/>
      <c r="P292" s="425"/>
      <c r="Q292" s="425"/>
      <c r="R292" s="425"/>
      <c r="S292" s="425"/>
    </row>
    <row r="293">
      <c r="A293" s="425"/>
      <c r="B293" s="425"/>
      <c r="C293" s="425"/>
      <c r="D293" s="425"/>
      <c r="E293" s="425"/>
      <c r="F293" s="425"/>
      <c r="G293" s="425"/>
      <c r="H293" s="425"/>
      <c r="I293" s="425"/>
      <c r="J293" s="425"/>
      <c r="K293" s="425"/>
      <c r="L293" s="425"/>
      <c r="M293" s="425"/>
      <c r="N293" s="425"/>
      <c r="O293" s="425"/>
      <c r="P293" s="425"/>
      <c r="Q293" s="425"/>
      <c r="R293" s="425"/>
      <c r="S293" s="425"/>
    </row>
    <row r="294">
      <c r="A294" s="425"/>
      <c r="B294" s="425"/>
      <c r="C294" s="425"/>
      <c r="D294" s="425"/>
      <c r="E294" s="425"/>
      <c r="F294" s="425"/>
      <c r="G294" s="425"/>
      <c r="H294" s="425"/>
      <c r="I294" s="425"/>
      <c r="J294" s="425"/>
      <c r="K294" s="425"/>
      <c r="L294" s="425"/>
      <c r="M294" s="425"/>
      <c r="N294" s="425"/>
      <c r="O294" s="425"/>
      <c r="P294" s="425"/>
      <c r="Q294" s="425"/>
      <c r="R294" s="425"/>
      <c r="S294" s="425"/>
    </row>
    <row r="295">
      <c r="A295" s="425"/>
      <c r="B295" s="425"/>
      <c r="C295" s="425"/>
      <c r="D295" s="425"/>
      <c r="E295" s="425"/>
      <c r="F295" s="425"/>
      <c r="G295" s="425"/>
      <c r="H295" s="425"/>
      <c r="I295" s="425"/>
      <c r="J295" s="425"/>
      <c r="K295" s="425"/>
      <c r="L295" s="425"/>
      <c r="M295" s="425"/>
      <c r="N295" s="425"/>
      <c r="O295" s="425"/>
      <c r="P295" s="425"/>
      <c r="Q295" s="425"/>
      <c r="R295" s="425"/>
      <c r="S295" s="425"/>
    </row>
    <row r="296">
      <c r="A296" s="425"/>
      <c r="B296" s="425"/>
      <c r="C296" s="425"/>
      <c r="D296" s="425"/>
      <c r="E296" s="425"/>
      <c r="F296" s="425"/>
      <c r="G296" s="425"/>
      <c r="H296" s="425"/>
      <c r="I296" s="425"/>
      <c r="J296" s="425"/>
      <c r="K296" s="425"/>
      <c r="L296" s="425"/>
      <c r="M296" s="425"/>
      <c r="N296" s="425"/>
      <c r="O296" s="425"/>
      <c r="P296" s="425"/>
      <c r="Q296" s="425"/>
      <c r="R296" s="425"/>
      <c r="S296" s="425"/>
    </row>
    <row r="297">
      <c r="A297" s="425"/>
      <c r="B297" s="425"/>
      <c r="C297" s="425"/>
      <c r="D297" s="425"/>
      <c r="E297" s="425"/>
      <c r="F297" s="425"/>
      <c r="G297" s="425"/>
      <c r="H297" s="425"/>
      <c r="I297" s="425"/>
      <c r="J297" s="425"/>
      <c r="K297" s="425"/>
      <c r="L297" s="425"/>
      <c r="M297" s="425"/>
      <c r="N297" s="425"/>
      <c r="O297" s="425"/>
      <c r="P297" s="425"/>
      <c r="Q297" s="425"/>
      <c r="R297" s="425"/>
      <c r="S297" s="425"/>
    </row>
    <row r="298">
      <c r="A298" s="425"/>
      <c r="B298" s="425"/>
      <c r="C298" s="425"/>
      <c r="D298" s="425"/>
      <c r="E298" s="425"/>
      <c r="F298" s="425"/>
      <c r="G298" s="425"/>
      <c r="H298" s="425"/>
      <c r="I298" s="425"/>
      <c r="J298" s="425"/>
      <c r="K298" s="425"/>
      <c r="L298" s="425"/>
      <c r="M298" s="425"/>
      <c r="N298" s="425"/>
      <c r="O298" s="425"/>
      <c r="P298" s="425"/>
      <c r="Q298" s="425"/>
      <c r="R298" s="425"/>
      <c r="S298" s="425"/>
    </row>
    <row r="299">
      <c r="A299" s="425"/>
      <c r="B299" s="425"/>
      <c r="C299" s="425"/>
      <c r="D299" s="425"/>
      <c r="E299" s="425"/>
      <c r="F299" s="425"/>
      <c r="G299" s="425"/>
      <c r="H299" s="425"/>
      <c r="I299" s="425"/>
      <c r="J299" s="425"/>
      <c r="K299" s="425"/>
      <c r="L299" s="425"/>
      <c r="M299" s="425"/>
      <c r="N299" s="425"/>
      <c r="O299" s="425"/>
      <c r="P299" s="425"/>
      <c r="Q299" s="425"/>
      <c r="R299" s="425"/>
      <c r="S299" s="425"/>
    </row>
    <row r="300">
      <c r="A300" s="425"/>
      <c r="B300" s="425"/>
      <c r="C300" s="425"/>
      <c r="D300" s="425"/>
      <c r="E300" s="425"/>
      <c r="F300" s="425"/>
      <c r="G300" s="425"/>
      <c r="H300" s="425"/>
      <c r="I300" s="425"/>
      <c r="J300" s="425"/>
      <c r="K300" s="425"/>
      <c r="L300" s="425"/>
      <c r="M300" s="425"/>
      <c r="N300" s="425"/>
      <c r="O300" s="425"/>
      <c r="P300" s="425"/>
      <c r="Q300" s="425"/>
      <c r="R300" s="425"/>
      <c r="S300" s="425"/>
    </row>
    <row r="301">
      <c r="A301" s="425"/>
      <c r="B301" s="425"/>
      <c r="C301" s="425"/>
      <c r="D301" s="425"/>
      <c r="E301" s="425"/>
      <c r="F301" s="425"/>
      <c r="G301" s="425"/>
      <c r="H301" s="425"/>
      <c r="I301" s="425"/>
      <c r="J301" s="425"/>
      <c r="K301" s="425"/>
      <c r="L301" s="425"/>
      <c r="M301" s="425"/>
      <c r="N301" s="425"/>
      <c r="O301" s="425"/>
      <c r="P301" s="425"/>
      <c r="Q301" s="425"/>
      <c r="R301" s="425"/>
      <c r="S301" s="425"/>
    </row>
    <row r="302">
      <c r="A302" s="425"/>
      <c r="B302" s="425"/>
      <c r="C302" s="425"/>
      <c r="D302" s="425"/>
      <c r="E302" s="425"/>
      <c r="F302" s="425"/>
      <c r="G302" s="425"/>
      <c r="H302" s="425"/>
      <c r="I302" s="425"/>
      <c r="J302" s="425"/>
      <c r="K302" s="425"/>
      <c r="L302" s="425"/>
      <c r="M302" s="425"/>
      <c r="N302" s="425"/>
      <c r="O302" s="425"/>
      <c r="P302" s="425"/>
      <c r="Q302" s="425"/>
      <c r="R302" s="425"/>
      <c r="S302" s="425"/>
    </row>
    <row r="303">
      <c r="A303" s="425"/>
      <c r="B303" s="425"/>
      <c r="C303" s="425"/>
      <c r="D303" s="425"/>
      <c r="E303" s="425"/>
      <c r="F303" s="425"/>
      <c r="G303" s="425"/>
      <c r="H303" s="425"/>
      <c r="I303" s="425"/>
      <c r="J303" s="425"/>
      <c r="K303" s="425"/>
      <c r="L303" s="425"/>
      <c r="M303" s="425"/>
      <c r="N303" s="425"/>
      <c r="O303" s="425"/>
      <c r="P303" s="425"/>
      <c r="Q303" s="425"/>
      <c r="R303" s="425"/>
      <c r="S303" s="425"/>
    </row>
    <row r="304">
      <c r="A304" s="425"/>
      <c r="B304" s="425"/>
      <c r="C304" s="425"/>
      <c r="D304" s="425"/>
      <c r="E304" s="425"/>
      <c r="F304" s="425"/>
      <c r="G304" s="425"/>
      <c r="H304" s="425"/>
      <c r="I304" s="425"/>
      <c r="J304" s="425"/>
      <c r="K304" s="425"/>
      <c r="L304" s="425"/>
      <c r="M304" s="425"/>
      <c r="N304" s="425"/>
      <c r="O304" s="425"/>
      <c r="P304" s="425"/>
      <c r="Q304" s="425"/>
      <c r="R304" s="425"/>
      <c r="S304" s="425"/>
    </row>
    <row r="305">
      <c r="A305" s="425"/>
      <c r="B305" s="425"/>
      <c r="C305" s="425"/>
      <c r="D305" s="425"/>
      <c r="E305" s="425"/>
      <c r="F305" s="425"/>
      <c r="G305" s="425"/>
      <c r="H305" s="425"/>
      <c r="I305" s="425"/>
      <c r="J305" s="425"/>
      <c r="K305" s="425"/>
      <c r="L305" s="425"/>
      <c r="M305" s="425"/>
      <c r="N305" s="425"/>
      <c r="O305" s="425"/>
      <c r="P305" s="425"/>
      <c r="Q305" s="425"/>
      <c r="R305" s="425"/>
      <c r="S305" s="425"/>
    </row>
    <row r="306">
      <c r="A306" s="425"/>
      <c r="B306" s="425"/>
      <c r="C306" s="425"/>
      <c r="D306" s="425"/>
      <c r="E306" s="425"/>
      <c r="F306" s="425"/>
      <c r="G306" s="425"/>
      <c r="H306" s="425"/>
      <c r="I306" s="425"/>
      <c r="J306" s="425"/>
      <c r="K306" s="425"/>
      <c r="L306" s="425"/>
      <c r="M306" s="425"/>
      <c r="N306" s="425"/>
      <c r="O306" s="425"/>
      <c r="P306" s="425"/>
      <c r="Q306" s="425"/>
      <c r="R306" s="425"/>
      <c r="S306" s="425"/>
    </row>
    <row r="307">
      <c r="A307" s="425"/>
      <c r="B307" s="425"/>
      <c r="C307" s="425"/>
      <c r="D307" s="425"/>
      <c r="E307" s="425"/>
      <c r="F307" s="425"/>
      <c r="G307" s="425"/>
      <c r="H307" s="425"/>
      <c r="I307" s="425"/>
      <c r="J307" s="425"/>
      <c r="K307" s="425"/>
      <c r="L307" s="425"/>
      <c r="M307" s="425"/>
      <c r="N307" s="425"/>
      <c r="O307" s="425"/>
      <c r="P307" s="425"/>
      <c r="Q307" s="425"/>
      <c r="R307" s="425"/>
      <c r="S307" s="425"/>
    </row>
    <row r="308">
      <c r="A308" s="425"/>
      <c r="B308" s="425"/>
      <c r="C308" s="425"/>
      <c r="D308" s="425"/>
      <c r="E308" s="425"/>
      <c r="F308" s="425"/>
      <c r="G308" s="425"/>
      <c r="H308" s="425"/>
      <c r="I308" s="425"/>
      <c r="J308" s="425"/>
      <c r="K308" s="425"/>
      <c r="L308" s="425"/>
      <c r="M308" s="425"/>
      <c r="N308" s="425"/>
      <c r="O308" s="425"/>
      <c r="P308" s="425"/>
      <c r="Q308" s="425"/>
      <c r="R308" s="425"/>
      <c r="S308" s="425"/>
    </row>
    <row r="309">
      <c r="A309" s="425"/>
      <c r="B309" s="425"/>
      <c r="C309" s="425"/>
      <c r="D309" s="425"/>
      <c r="E309" s="425"/>
      <c r="F309" s="425"/>
      <c r="G309" s="425"/>
      <c r="H309" s="425"/>
      <c r="I309" s="425"/>
      <c r="J309" s="425"/>
      <c r="K309" s="425"/>
      <c r="L309" s="425"/>
      <c r="M309" s="425"/>
      <c r="N309" s="425"/>
      <c r="O309" s="425"/>
      <c r="P309" s="425"/>
      <c r="Q309" s="425"/>
      <c r="R309" s="425"/>
      <c r="S309" s="425"/>
    </row>
    <row r="310">
      <c r="A310" s="425"/>
      <c r="B310" s="425"/>
      <c r="C310" s="425"/>
      <c r="D310" s="425"/>
      <c r="E310" s="425"/>
      <c r="F310" s="425"/>
      <c r="G310" s="425"/>
      <c r="H310" s="425"/>
      <c r="I310" s="425"/>
      <c r="J310" s="425"/>
      <c r="K310" s="425"/>
      <c r="L310" s="425"/>
      <c r="M310" s="425"/>
      <c r="N310" s="425"/>
      <c r="O310" s="425"/>
      <c r="P310" s="425"/>
      <c r="Q310" s="425"/>
      <c r="R310" s="425"/>
      <c r="S310" s="425"/>
    </row>
    <row r="311">
      <c r="A311" s="425"/>
      <c r="B311" s="425"/>
      <c r="C311" s="425"/>
      <c r="D311" s="425"/>
      <c r="E311" s="425"/>
      <c r="F311" s="425"/>
      <c r="G311" s="425"/>
      <c r="H311" s="425"/>
      <c r="I311" s="425"/>
      <c r="J311" s="425"/>
      <c r="K311" s="425"/>
      <c r="L311" s="425"/>
      <c r="M311" s="425"/>
      <c r="N311" s="425"/>
      <c r="O311" s="425"/>
      <c r="P311" s="425"/>
      <c r="Q311" s="425"/>
      <c r="R311" s="425"/>
      <c r="S311" s="425"/>
    </row>
    <row r="312">
      <c r="A312" s="425"/>
      <c r="B312" s="425"/>
      <c r="C312" s="425"/>
      <c r="D312" s="425"/>
      <c r="E312" s="425"/>
      <c r="F312" s="425"/>
      <c r="G312" s="425"/>
      <c r="H312" s="425"/>
      <c r="I312" s="425"/>
      <c r="J312" s="425"/>
      <c r="K312" s="425"/>
      <c r="L312" s="425"/>
      <c r="M312" s="425"/>
      <c r="N312" s="425"/>
      <c r="O312" s="425"/>
      <c r="P312" s="425"/>
      <c r="Q312" s="425"/>
      <c r="R312" s="425"/>
      <c r="S312" s="425"/>
    </row>
    <row r="313">
      <c r="A313" s="425"/>
      <c r="B313" s="425"/>
      <c r="C313" s="425"/>
      <c r="D313" s="425"/>
      <c r="E313" s="425"/>
      <c r="F313" s="425"/>
      <c r="G313" s="425"/>
      <c r="H313" s="425"/>
      <c r="I313" s="425"/>
      <c r="J313" s="425"/>
      <c r="K313" s="425"/>
      <c r="L313" s="425"/>
      <c r="M313" s="425"/>
      <c r="N313" s="425"/>
      <c r="O313" s="425"/>
      <c r="P313" s="425"/>
      <c r="Q313" s="425"/>
      <c r="R313" s="425"/>
      <c r="S313" s="425"/>
    </row>
    <row r="314">
      <c r="A314" s="425"/>
      <c r="B314" s="425"/>
      <c r="C314" s="425"/>
      <c r="D314" s="425"/>
      <c r="E314" s="425"/>
      <c r="F314" s="425"/>
      <c r="G314" s="425"/>
      <c r="H314" s="425"/>
      <c r="I314" s="425"/>
      <c r="J314" s="425"/>
      <c r="K314" s="425"/>
      <c r="L314" s="425"/>
      <c r="M314" s="425"/>
      <c r="N314" s="425"/>
      <c r="O314" s="425"/>
      <c r="P314" s="425"/>
      <c r="Q314" s="425"/>
      <c r="R314" s="425"/>
      <c r="S314" s="425"/>
    </row>
    <row r="315">
      <c r="A315" s="425"/>
      <c r="B315" s="425"/>
      <c r="C315" s="425"/>
      <c r="D315" s="425"/>
      <c r="E315" s="425"/>
      <c r="F315" s="425"/>
      <c r="G315" s="425"/>
      <c r="H315" s="425"/>
      <c r="I315" s="425"/>
      <c r="J315" s="425"/>
      <c r="K315" s="425"/>
      <c r="L315" s="425"/>
      <c r="M315" s="425"/>
      <c r="N315" s="425"/>
      <c r="O315" s="425"/>
      <c r="P315" s="425"/>
      <c r="Q315" s="425"/>
      <c r="R315" s="425"/>
      <c r="S315" s="425"/>
    </row>
    <row r="316">
      <c r="A316" s="425"/>
      <c r="B316" s="425"/>
      <c r="C316" s="425"/>
      <c r="D316" s="425"/>
      <c r="E316" s="425"/>
      <c r="F316" s="425"/>
      <c r="G316" s="425"/>
      <c r="H316" s="425"/>
      <c r="I316" s="425"/>
      <c r="J316" s="425"/>
      <c r="K316" s="425"/>
      <c r="L316" s="425"/>
      <c r="M316" s="425"/>
      <c r="N316" s="425"/>
      <c r="O316" s="425"/>
      <c r="P316" s="425"/>
      <c r="Q316" s="425"/>
      <c r="R316" s="425"/>
      <c r="S316" s="425"/>
    </row>
    <row r="317">
      <c r="A317" s="425"/>
      <c r="B317" s="425"/>
      <c r="C317" s="425"/>
      <c r="D317" s="425"/>
      <c r="E317" s="425"/>
      <c r="F317" s="425"/>
      <c r="G317" s="425"/>
      <c r="H317" s="425"/>
      <c r="I317" s="425"/>
      <c r="J317" s="425"/>
      <c r="K317" s="425"/>
      <c r="L317" s="425"/>
      <c r="M317" s="425"/>
      <c r="N317" s="425"/>
      <c r="O317" s="425"/>
      <c r="P317" s="425"/>
      <c r="Q317" s="425"/>
      <c r="R317" s="425"/>
      <c r="S317" s="425"/>
    </row>
    <row r="318">
      <c r="A318" s="425"/>
      <c r="B318" s="425"/>
      <c r="C318" s="425"/>
      <c r="D318" s="425"/>
      <c r="E318" s="425"/>
      <c r="F318" s="425"/>
      <c r="G318" s="425"/>
      <c r="H318" s="425"/>
      <c r="I318" s="425"/>
      <c r="J318" s="425"/>
      <c r="K318" s="425"/>
      <c r="L318" s="425"/>
      <c r="M318" s="425"/>
      <c r="N318" s="425"/>
      <c r="O318" s="425"/>
      <c r="P318" s="425"/>
      <c r="Q318" s="425"/>
      <c r="R318" s="425"/>
      <c r="S318" s="425"/>
    </row>
    <row r="319">
      <c r="A319" s="425"/>
      <c r="B319" s="425"/>
      <c r="C319" s="425"/>
      <c r="D319" s="425"/>
      <c r="E319" s="425"/>
      <c r="F319" s="425"/>
      <c r="G319" s="425"/>
      <c r="H319" s="425"/>
      <c r="I319" s="425"/>
      <c r="J319" s="425"/>
      <c r="K319" s="425"/>
      <c r="L319" s="425"/>
      <c r="M319" s="425"/>
      <c r="N319" s="425"/>
      <c r="O319" s="425"/>
      <c r="P319" s="425"/>
      <c r="Q319" s="425"/>
      <c r="R319" s="425"/>
      <c r="S319" s="425"/>
    </row>
    <row r="320">
      <c r="A320" s="425"/>
      <c r="B320" s="425"/>
      <c r="C320" s="425"/>
      <c r="D320" s="425"/>
      <c r="E320" s="425"/>
      <c r="F320" s="425"/>
      <c r="G320" s="425"/>
      <c r="H320" s="425"/>
      <c r="I320" s="425"/>
      <c r="J320" s="425"/>
      <c r="K320" s="425"/>
      <c r="L320" s="425"/>
      <c r="M320" s="425"/>
      <c r="N320" s="425"/>
      <c r="O320" s="425"/>
      <c r="P320" s="425"/>
      <c r="Q320" s="425"/>
      <c r="R320" s="425"/>
      <c r="S320" s="425"/>
    </row>
    <row r="321">
      <c r="A321" s="425"/>
      <c r="B321" s="425"/>
      <c r="C321" s="425"/>
      <c r="D321" s="425"/>
      <c r="E321" s="425"/>
      <c r="F321" s="425"/>
      <c r="G321" s="425"/>
      <c r="H321" s="425"/>
      <c r="I321" s="425"/>
      <c r="J321" s="425"/>
      <c r="K321" s="425"/>
      <c r="L321" s="425"/>
      <c r="M321" s="425"/>
      <c r="N321" s="425"/>
      <c r="O321" s="425"/>
      <c r="P321" s="425"/>
      <c r="Q321" s="425"/>
      <c r="R321" s="425"/>
      <c r="S321" s="425"/>
    </row>
    <row r="322">
      <c r="A322" s="425"/>
      <c r="B322" s="425"/>
      <c r="C322" s="425"/>
      <c r="D322" s="425"/>
      <c r="E322" s="425"/>
      <c r="F322" s="425"/>
      <c r="G322" s="425"/>
      <c r="H322" s="425"/>
      <c r="I322" s="425"/>
      <c r="J322" s="425"/>
      <c r="K322" s="425"/>
      <c r="L322" s="425"/>
      <c r="M322" s="425"/>
      <c r="N322" s="425"/>
      <c r="O322" s="425"/>
      <c r="P322" s="425"/>
      <c r="Q322" s="425"/>
      <c r="R322" s="425"/>
      <c r="S322" s="425"/>
    </row>
    <row r="323">
      <c r="A323" s="425"/>
      <c r="B323" s="425"/>
      <c r="C323" s="425"/>
      <c r="D323" s="425"/>
      <c r="E323" s="425"/>
      <c r="F323" s="425"/>
      <c r="G323" s="425"/>
      <c r="H323" s="425"/>
      <c r="I323" s="425"/>
      <c r="J323" s="425"/>
      <c r="K323" s="425"/>
      <c r="L323" s="425"/>
      <c r="M323" s="425"/>
      <c r="N323" s="425"/>
      <c r="O323" s="425"/>
      <c r="P323" s="425"/>
      <c r="Q323" s="425"/>
      <c r="R323" s="425"/>
      <c r="S323" s="425"/>
    </row>
    <row r="324">
      <c r="A324" s="425"/>
      <c r="B324" s="425"/>
      <c r="C324" s="425"/>
      <c r="D324" s="425"/>
      <c r="E324" s="425"/>
      <c r="F324" s="425"/>
      <c r="G324" s="425"/>
      <c r="H324" s="425"/>
      <c r="I324" s="425"/>
      <c r="J324" s="425"/>
      <c r="K324" s="425"/>
      <c r="L324" s="425"/>
      <c r="M324" s="425"/>
      <c r="N324" s="425"/>
      <c r="O324" s="425"/>
      <c r="P324" s="425"/>
      <c r="Q324" s="425"/>
      <c r="R324" s="425"/>
      <c r="S324" s="425"/>
    </row>
    <row r="325">
      <c r="A325" s="425"/>
      <c r="B325" s="425"/>
      <c r="C325" s="425"/>
      <c r="D325" s="425"/>
      <c r="E325" s="425"/>
      <c r="F325" s="425"/>
      <c r="G325" s="425"/>
      <c r="H325" s="425"/>
      <c r="I325" s="425"/>
      <c r="J325" s="425"/>
      <c r="K325" s="425"/>
      <c r="L325" s="425"/>
      <c r="M325" s="425"/>
      <c r="N325" s="425"/>
      <c r="O325" s="425"/>
      <c r="P325" s="425"/>
      <c r="Q325" s="425"/>
      <c r="R325" s="425"/>
      <c r="S325" s="425"/>
    </row>
    <row r="326">
      <c r="A326" s="425"/>
      <c r="B326" s="425"/>
      <c r="C326" s="425"/>
      <c r="D326" s="425"/>
      <c r="E326" s="425"/>
      <c r="F326" s="425"/>
      <c r="G326" s="425"/>
      <c r="H326" s="425"/>
      <c r="I326" s="425"/>
      <c r="J326" s="425"/>
      <c r="K326" s="425"/>
      <c r="L326" s="425"/>
      <c r="M326" s="425"/>
      <c r="N326" s="425"/>
      <c r="O326" s="425"/>
      <c r="P326" s="425"/>
      <c r="Q326" s="425"/>
      <c r="R326" s="425"/>
      <c r="S326" s="425"/>
    </row>
    <row r="327">
      <c r="A327" s="425"/>
      <c r="B327" s="425"/>
      <c r="C327" s="425"/>
      <c r="D327" s="425"/>
      <c r="E327" s="425"/>
      <c r="F327" s="425"/>
      <c r="G327" s="425"/>
      <c r="H327" s="425"/>
      <c r="I327" s="425"/>
      <c r="J327" s="425"/>
      <c r="K327" s="425"/>
      <c r="L327" s="425"/>
      <c r="M327" s="425"/>
      <c r="N327" s="425"/>
      <c r="O327" s="425"/>
      <c r="P327" s="425"/>
      <c r="Q327" s="425"/>
      <c r="R327" s="425"/>
      <c r="S327" s="425"/>
    </row>
    <row r="328">
      <c r="A328" s="425"/>
      <c r="B328" s="425"/>
      <c r="C328" s="425"/>
      <c r="D328" s="425"/>
      <c r="E328" s="425"/>
      <c r="F328" s="425"/>
      <c r="G328" s="425"/>
      <c r="H328" s="425"/>
      <c r="I328" s="425"/>
      <c r="J328" s="425"/>
      <c r="K328" s="425"/>
      <c r="L328" s="425"/>
      <c r="M328" s="425"/>
      <c r="N328" s="425"/>
      <c r="O328" s="425"/>
      <c r="P328" s="425"/>
      <c r="Q328" s="425"/>
      <c r="R328" s="425"/>
      <c r="S328" s="425"/>
    </row>
    <row r="329">
      <c r="A329" s="425"/>
      <c r="B329" s="425"/>
      <c r="C329" s="425"/>
      <c r="D329" s="425"/>
      <c r="E329" s="425"/>
      <c r="F329" s="425"/>
      <c r="G329" s="425"/>
      <c r="H329" s="425"/>
      <c r="I329" s="425"/>
      <c r="J329" s="425"/>
      <c r="K329" s="425"/>
      <c r="L329" s="425"/>
      <c r="M329" s="425"/>
      <c r="N329" s="425"/>
      <c r="O329" s="425"/>
      <c r="P329" s="425"/>
      <c r="Q329" s="425"/>
      <c r="R329" s="425"/>
      <c r="S329" s="425"/>
    </row>
    <row r="330">
      <c r="A330" s="425"/>
      <c r="B330" s="425"/>
      <c r="C330" s="425"/>
      <c r="D330" s="425"/>
      <c r="E330" s="425"/>
      <c r="F330" s="425"/>
      <c r="G330" s="425"/>
      <c r="H330" s="425"/>
      <c r="I330" s="425"/>
      <c r="J330" s="425"/>
      <c r="K330" s="425"/>
      <c r="L330" s="425"/>
      <c r="M330" s="425"/>
      <c r="N330" s="425"/>
      <c r="O330" s="425"/>
      <c r="P330" s="425"/>
      <c r="Q330" s="425"/>
      <c r="R330" s="425"/>
      <c r="S330" s="425"/>
    </row>
    <row r="331">
      <c r="A331" s="425"/>
      <c r="B331" s="425"/>
      <c r="C331" s="425"/>
      <c r="D331" s="425"/>
      <c r="E331" s="425"/>
      <c r="F331" s="425"/>
      <c r="G331" s="425"/>
      <c r="H331" s="425"/>
      <c r="I331" s="425"/>
      <c r="J331" s="425"/>
      <c r="K331" s="425"/>
      <c r="L331" s="425"/>
      <c r="M331" s="425"/>
      <c r="N331" s="425"/>
      <c r="O331" s="425"/>
      <c r="P331" s="425"/>
      <c r="Q331" s="425"/>
      <c r="R331" s="425"/>
      <c r="S331" s="425"/>
    </row>
    <row r="332">
      <c r="A332" s="425"/>
      <c r="B332" s="425"/>
      <c r="C332" s="425"/>
      <c r="D332" s="425"/>
      <c r="E332" s="425"/>
      <c r="F332" s="425"/>
      <c r="G332" s="425"/>
      <c r="H332" s="425"/>
      <c r="I332" s="425"/>
      <c r="J332" s="425"/>
      <c r="K332" s="425"/>
      <c r="L332" s="425"/>
      <c r="M332" s="425"/>
      <c r="N332" s="425"/>
      <c r="O332" s="425"/>
      <c r="P332" s="425"/>
      <c r="Q332" s="425"/>
      <c r="R332" s="425"/>
      <c r="S332" s="425"/>
    </row>
    <row r="333">
      <c r="A333" s="425"/>
      <c r="B333" s="425"/>
      <c r="C333" s="425"/>
      <c r="D333" s="425"/>
      <c r="E333" s="425"/>
      <c r="F333" s="425"/>
      <c r="G333" s="425"/>
      <c r="H333" s="425"/>
      <c r="I333" s="425"/>
      <c r="J333" s="425"/>
      <c r="K333" s="425"/>
      <c r="L333" s="425"/>
      <c r="M333" s="425"/>
      <c r="N333" s="425"/>
      <c r="O333" s="425"/>
      <c r="P333" s="425"/>
      <c r="Q333" s="425"/>
      <c r="R333" s="425"/>
      <c r="S333" s="425"/>
    </row>
    <row r="334">
      <c r="A334" s="425"/>
      <c r="B334" s="425"/>
      <c r="C334" s="425"/>
      <c r="D334" s="425"/>
      <c r="E334" s="425"/>
      <c r="F334" s="425"/>
      <c r="G334" s="425"/>
      <c r="H334" s="425"/>
      <c r="I334" s="425"/>
      <c r="J334" s="425"/>
      <c r="K334" s="425"/>
      <c r="L334" s="425"/>
      <c r="M334" s="425"/>
      <c r="N334" s="425"/>
      <c r="O334" s="425"/>
      <c r="P334" s="425"/>
      <c r="Q334" s="425"/>
      <c r="R334" s="425"/>
      <c r="S334" s="425"/>
    </row>
    <row r="335">
      <c r="A335" s="425"/>
      <c r="B335" s="425"/>
      <c r="C335" s="425"/>
      <c r="D335" s="425"/>
      <c r="E335" s="425"/>
      <c r="F335" s="425"/>
      <c r="G335" s="425"/>
      <c r="H335" s="425"/>
      <c r="I335" s="425"/>
      <c r="J335" s="425"/>
      <c r="K335" s="425"/>
      <c r="L335" s="425"/>
      <c r="M335" s="425"/>
      <c r="N335" s="425"/>
      <c r="O335" s="425"/>
      <c r="P335" s="425"/>
      <c r="Q335" s="425"/>
      <c r="R335" s="425"/>
      <c r="S335" s="425"/>
    </row>
    <row r="336">
      <c r="A336" s="425"/>
      <c r="B336" s="425"/>
      <c r="C336" s="425"/>
      <c r="D336" s="425"/>
      <c r="E336" s="425"/>
      <c r="F336" s="425"/>
      <c r="G336" s="425"/>
      <c r="H336" s="425"/>
      <c r="I336" s="425"/>
      <c r="J336" s="425"/>
      <c r="K336" s="425"/>
      <c r="L336" s="425"/>
      <c r="M336" s="425"/>
      <c r="N336" s="425"/>
      <c r="O336" s="425"/>
      <c r="P336" s="425"/>
      <c r="Q336" s="425"/>
      <c r="R336" s="425"/>
      <c r="S336" s="425"/>
    </row>
    <row r="337">
      <c r="A337" s="425"/>
      <c r="B337" s="425"/>
      <c r="C337" s="425"/>
      <c r="D337" s="425"/>
      <c r="E337" s="425"/>
      <c r="F337" s="425"/>
      <c r="G337" s="425"/>
      <c r="H337" s="425"/>
      <c r="I337" s="425"/>
      <c r="J337" s="425"/>
      <c r="K337" s="425"/>
      <c r="L337" s="425"/>
      <c r="M337" s="425"/>
      <c r="N337" s="425"/>
      <c r="O337" s="425"/>
      <c r="P337" s="425"/>
      <c r="Q337" s="425"/>
      <c r="R337" s="425"/>
      <c r="S337" s="425"/>
    </row>
    <row r="338">
      <c r="A338" s="425"/>
      <c r="B338" s="425"/>
      <c r="C338" s="425"/>
      <c r="D338" s="425"/>
      <c r="E338" s="425"/>
      <c r="F338" s="425"/>
      <c r="G338" s="425"/>
      <c r="H338" s="425"/>
      <c r="I338" s="425"/>
      <c r="J338" s="425"/>
      <c r="K338" s="425"/>
      <c r="L338" s="425"/>
      <c r="M338" s="425"/>
      <c r="N338" s="425"/>
      <c r="O338" s="425"/>
      <c r="P338" s="425"/>
      <c r="Q338" s="425"/>
      <c r="R338" s="425"/>
      <c r="S338" s="425"/>
    </row>
    <row r="339">
      <c r="A339" s="425"/>
      <c r="B339" s="425"/>
      <c r="C339" s="425"/>
      <c r="D339" s="425"/>
      <c r="E339" s="425"/>
      <c r="F339" s="425"/>
      <c r="G339" s="425"/>
      <c r="H339" s="425"/>
      <c r="I339" s="425"/>
      <c r="J339" s="425"/>
      <c r="K339" s="425"/>
      <c r="L339" s="425"/>
      <c r="M339" s="425"/>
      <c r="N339" s="425"/>
      <c r="O339" s="425"/>
      <c r="P339" s="425"/>
      <c r="Q339" s="425"/>
      <c r="R339" s="425"/>
      <c r="S339" s="425"/>
    </row>
    <row r="340">
      <c r="A340" s="425"/>
      <c r="B340" s="425"/>
      <c r="C340" s="425"/>
      <c r="D340" s="425"/>
      <c r="E340" s="425"/>
      <c r="F340" s="425"/>
      <c r="G340" s="425"/>
      <c r="H340" s="425"/>
      <c r="I340" s="425"/>
      <c r="J340" s="425"/>
      <c r="K340" s="425"/>
      <c r="L340" s="425"/>
      <c r="M340" s="425"/>
      <c r="N340" s="425"/>
      <c r="O340" s="425"/>
      <c r="P340" s="425"/>
      <c r="Q340" s="425"/>
      <c r="R340" s="425"/>
      <c r="S340" s="425"/>
    </row>
    <row r="341">
      <c r="A341" s="425"/>
      <c r="B341" s="425"/>
      <c r="C341" s="425"/>
      <c r="D341" s="425"/>
      <c r="E341" s="425"/>
      <c r="F341" s="425"/>
      <c r="G341" s="425"/>
      <c r="H341" s="425"/>
      <c r="I341" s="425"/>
      <c r="J341" s="425"/>
      <c r="K341" s="425"/>
      <c r="L341" s="425"/>
      <c r="M341" s="425"/>
      <c r="N341" s="425"/>
      <c r="O341" s="425"/>
      <c r="P341" s="425"/>
      <c r="Q341" s="425"/>
      <c r="R341" s="425"/>
      <c r="S341" s="425"/>
    </row>
    <row r="342">
      <c r="A342" s="425"/>
      <c r="B342" s="425"/>
      <c r="C342" s="425"/>
      <c r="D342" s="425"/>
      <c r="E342" s="425"/>
      <c r="F342" s="425"/>
      <c r="G342" s="425"/>
      <c r="H342" s="425"/>
      <c r="I342" s="425"/>
      <c r="J342" s="425"/>
      <c r="K342" s="425"/>
      <c r="L342" s="425"/>
      <c r="M342" s="425"/>
      <c r="N342" s="425"/>
      <c r="O342" s="425"/>
      <c r="P342" s="425"/>
      <c r="Q342" s="425"/>
      <c r="R342" s="425"/>
      <c r="S342" s="425"/>
    </row>
    <row r="343">
      <c r="A343" s="425"/>
      <c r="B343" s="425"/>
      <c r="C343" s="425"/>
      <c r="D343" s="425"/>
      <c r="E343" s="425"/>
      <c r="F343" s="425"/>
      <c r="G343" s="425"/>
      <c r="H343" s="425"/>
      <c r="I343" s="425"/>
      <c r="J343" s="425"/>
      <c r="K343" s="425"/>
      <c r="L343" s="425"/>
      <c r="M343" s="425"/>
      <c r="N343" s="425"/>
      <c r="O343" s="425"/>
      <c r="P343" s="425"/>
      <c r="Q343" s="425"/>
      <c r="R343" s="425"/>
      <c r="S343" s="425"/>
    </row>
    <row r="344">
      <c r="A344" s="425"/>
      <c r="B344" s="425"/>
      <c r="C344" s="425"/>
      <c r="D344" s="425"/>
      <c r="E344" s="425"/>
      <c r="F344" s="425"/>
      <c r="G344" s="425"/>
      <c r="H344" s="425"/>
      <c r="I344" s="425"/>
      <c r="J344" s="425"/>
      <c r="K344" s="425"/>
      <c r="L344" s="425"/>
      <c r="M344" s="425"/>
      <c r="N344" s="425"/>
      <c r="O344" s="425"/>
      <c r="P344" s="425"/>
      <c r="Q344" s="425"/>
      <c r="R344" s="425"/>
      <c r="S344" s="425"/>
    </row>
    <row r="345">
      <c r="A345" s="425"/>
      <c r="B345" s="425"/>
      <c r="C345" s="425"/>
      <c r="D345" s="425"/>
      <c r="E345" s="425"/>
      <c r="F345" s="425"/>
      <c r="G345" s="425"/>
      <c r="H345" s="425"/>
      <c r="I345" s="425"/>
      <c r="J345" s="425"/>
      <c r="K345" s="425"/>
      <c r="L345" s="425"/>
      <c r="M345" s="425"/>
      <c r="N345" s="425"/>
      <c r="O345" s="425"/>
      <c r="P345" s="425"/>
      <c r="Q345" s="425"/>
      <c r="R345" s="425"/>
      <c r="S345" s="425"/>
    </row>
    <row r="346">
      <c r="A346" s="425"/>
      <c r="B346" s="425"/>
      <c r="C346" s="425"/>
      <c r="D346" s="425"/>
      <c r="E346" s="425"/>
      <c r="F346" s="425"/>
      <c r="G346" s="425"/>
      <c r="H346" s="425"/>
      <c r="I346" s="425"/>
      <c r="J346" s="425"/>
      <c r="K346" s="425"/>
      <c r="L346" s="425"/>
      <c r="M346" s="425"/>
      <c r="N346" s="425"/>
      <c r="O346" s="425"/>
      <c r="P346" s="425"/>
      <c r="Q346" s="425"/>
      <c r="R346" s="425"/>
      <c r="S346" s="425"/>
    </row>
    <row r="347">
      <c r="A347" s="425"/>
      <c r="B347" s="425"/>
      <c r="C347" s="425"/>
      <c r="D347" s="425"/>
      <c r="E347" s="425"/>
      <c r="F347" s="425"/>
      <c r="G347" s="425"/>
      <c r="H347" s="425"/>
      <c r="I347" s="425"/>
      <c r="J347" s="425"/>
      <c r="K347" s="425"/>
      <c r="L347" s="425"/>
      <c r="M347" s="425"/>
      <c r="N347" s="425"/>
      <c r="O347" s="425"/>
      <c r="P347" s="425"/>
      <c r="Q347" s="425"/>
      <c r="R347" s="425"/>
      <c r="S347" s="425"/>
    </row>
    <row r="348">
      <c r="A348" s="425"/>
      <c r="B348" s="425"/>
      <c r="C348" s="425"/>
      <c r="D348" s="425"/>
      <c r="E348" s="425"/>
      <c r="F348" s="425"/>
      <c r="G348" s="425"/>
      <c r="H348" s="425"/>
      <c r="I348" s="425"/>
      <c r="J348" s="425"/>
      <c r="K348" s="425"/>
      <c r="L348" s="425"/>
      <c r="M348" s="425"/>
      <c r="N348" s="425"/>
      <c r="O348" s="425"/>
      <c r="P348" s="425"/>
      <c r="Q348" s="425"/>
      <c r="R348" s="425"/>
      <c r="S348" s="425"/>
    </row>
    <row r="349">
      <c r="A349" s="425"/>
      <c r="B349" s="425"/>
      <c r="C349" s="425"/>
      <c r="D349" s="425"/>
      <c r="E349" s="425"/>
      <c r="F349" s="425"/>
      <c r="G349" s="425"/>
      <c r="H349" s="425"/>
      <c r="I349" s="425"/>
      <c r="J349" s="425"/>
      <c r="K349" s="425"/>
      <c r="L349" s="425"/>
      <c r="M349" s="425"/>
      <c r="N349" s="425"/>
      <c r="O349" s="425"/>
      <c r="P349" s="425"/>
      <c r="Q349" s="425"/>
      <c r="R349" s="425"/>
      <c r="S349" s="425"/>
    </row>
    <row r="350">
      <c r="A350" s="425"/>
      <c r="B350" s="425"/>
      <c r="C350" s="425"/>
      <c r="D350" s="425"/>
      <c r="E350" s="425"/>
      <c r="F350" s="425"/>
      <c r="G350" s="425"/>
      <c r="H350" s="425"/>
      <c r="I350" s="425"/>
      <c r="J350" s="425"/>
      <c r="K350" s="425"/>
      <c r="L350" s="425"/>
      <c r="M350" s="425"/>
      <c r="N350" s="425"/>
      <c r="O350" s="425"/>
      <c r="P350" s="425"/>
      <c r="Q350" s="425"/>
      <c r="R350" s="425"/>
      <c r="S350" s="425"/>
    </row>
    <row r="351">
      <c r="A351" s="425"/>
      <c r="B351" s="425"/>
      <c r="C351" s="425"/>
      <c r="D351" s="425"/>
      <c r="E351" s="425"/>
      <c r="F351" s="425"/>
      <c r="G351" s="425"/>
      <c r="H351" s="425"/>
      <c r="I351" s="425"/>
      <c r="J351" s="425"/>
      <c r="K351" s="425"/>
      <c r="L351" s="425"/>
      <c r="M351" s="425"/>
      <c r="N351" s="425"/>
      <c r="O351" s="425"/>
      <c r="P351" s="425"/>
      <c r="Q351" s="425"/>
      <c r="R351" s="425"/>
      <c r="S351" s="425"/>
    </row>
    <row r="352">
      <c r="A352" s="425"/>
      <c r="B352" s="425"/>
      <c r="C352" s="425"/>
      <c r="D352" s="425"/>
      <c r="E352" s="425"/>
      <c r="F352" s="425"/>
      <c r="G352" s="425"/>
      <c r="H352" s="425"/>
      <c r="I352" s="425"/>
      <c r="J352" s="425"/>
      <c r="K352" s="425"/>
      <c r="L352" s="425"/>
      <c r="M352" s="425"/>
      <c r="N352" s="425"/>
      <c r="O352" s="425"/>
      <c r="P352" s="425"/>
      <c r="Q352" s="425"/>
      <c r="R352" s="425"/>
      <c r="S352" s="425"/>
    </row>
    <row r="353">
      <c r="A353" s="425"/>
      <c r="B353" s="425"/>
      <c r="C353" s="425"/>
      <c r="D353" s="425"/>
      <c r="E353" s="425"/>
      <c r="F353" s="425"/>
      <c r="G353" s="425"/>
      <c r="H353" s="425"/>
      <c r="I353" s="425"/>
      <c r="J353" s="425"/>
      <c r="K353" s="425"/>
      <c r="L353" s="425"/>
      <c r="M353" s="425"/>
      <c r="N353" s="425"/>
      <c r="O353" s="425"/>
      <c r="P353" s="425"/>
      <c r="Q353" s="425"/>
      <c r="R353" s="425"/>
      <c r="S353" s="425"/>
    </row>
    <row r="354">
      <c r="A354" s="425"/>
      <c r="B354" s="425"/>
      <c r="C354" s="425"/>
      <c r="D354" s="425"/>
      <c r="E354" s="425"/>
      <c r="F354" s="425"/>
      <c r="G354" s="425"/>
      <c r="H354" s="425"/>
      <c r="I354" s="425"/>
      <c r="J354" s="425"/>
      <c r="K354" s="425"/>
      <c r="L354" s="425"/>
      <c r="M354" s="425"/>
      <c r="N354" s="425"/>
      <c r="O354" s="425"/>
      <c r="P354" s="425"/>
      <c r="Q354" s="425"/>
      <c r="R354" s="425"/>
      <c r="S354" s="425"/>
    </row>
    <row r="355">
      <c r="A355" s="425"/>
      <c r="B355" s="425"/>
      <c r="C355" s="425"/>
      <c r="D355" s="425"/>
      <c r="E355" s="425"/>
      <c r="F355" s="425"/>
      <c r="G355" s="425"/>
      <c r="H355" s="425"/>
      <c r="I355" s="425"/>
      <c r="J355" s="425"/>
      <c r="K355" s="425"/>
      <c r="L355" s="425"/>
      <c r="M355" s="425"/>
      <c r="N355" s="425"/>
      <c r="O355" s="425"/>
      <c r="P355" s="425"/>
      <c r="Q355" s="425"/>
      <c r="R355" s="425"/>
      <c r="S355" s="425"/>
    </row>
    <row r="356">
      <c r="A356" s="425"/>
      <c r="B356" s="425"/>
      <c r="C356" s="425"/>
      <c r="D356" s="425"/>
      <c r="E356" s="425"/>
      <c r="F356" s="425"/>
      <c r="G356" s="425"/>
      <c r="H356" s="425"/>
      <c r="I356" s="425"/>
      <c r="J356" s="425"/>
      <c r="K356" s="425"/>
      <c r="L356" s="425"/>
      <c r="M356" s="425"/>
      <c r="N356" s="425"/>
      <c r="O356" s="425"/>
      <c r="P356" s="425"/>
      <c r="Q356" s="425"/>
      <c r="R356" s="425"/>
      <c r="S356" s="425"/>
    </row>
    <row r="357">
      <c r="A357" s="425"/>
      <c r="B357" s="425"/>
      <c r="C357" s="425"/>
      <c r="D357" s="425"/>
      <c r="E357" s="425"/>
      <c r="F357" s="425"/>
      <c r="G357" s="425"/>
      <c r="H357" s="425"/>
      <c r="I357" s="425"/>
      <c r="J357" s="425"/>
      <c r="K357" s="425"/>
      <c r="L357" s="425"/>
      <c r="M357" s="425"/>
      <c r="N357" s="425"/>
      <c r="O357" s="425"/>
      <c r="P357" s="425"/>
      <c r="Q357" s="425"/>
      <c r="R357" s="425"/>
      <c r="S357" s="425"/>
    </row>
    <row r="358">
      <c r="A358" s="425"/>
      <c r="B358" s="425"/>
      <c r="C358" s="425"/>
      <c r="D358" s="425"/>
      <c r="E358" s="425"/>
      <c r="F358" s="425"/>
      <c r="G358" s="425"/>
      <c r="H358" s="425"/>
      <c r="I358" s="425"/>
      <c r="J358" s="425"/>
      <c r="K358" s="425"/>
      <c r="L358" s="425"/>
      <c r="M358" s="425"/>
      <c r="N358" s="425"/>
      <c r="O358" s="425"/>
      <c r="P358" s="425"/>
      <c r="Q358" s="425"/>
      <c r="R358" s="425"/>
      <c r="S358" s="425"/>
    </row>
    <row r="359">
      <c r="A359" s="425"/>
      <c r="B359" s="425"/>
      <c r="C359" s="425"/>
      <c r="D359" s="425"/>
      <c r="E359" s="425"/>
      <c r="F359" s="425"/>
      <c r="G359" s="425"/>
      <c r="H359" s="425"/>
      <c r="I359" s="425"/>
      <c r="J359" s="425"/>
      <c r="K359" s="425"/>
      <c r="L359" s="425"/>
      <c r="M359" s="425"/>
      <c r="N359" s="425"/>
      <c r="O359" s="425"/>
      <c r="P359" s="425"/>
      <c r="Q359" s="425"/>
      <c r="R359" s="425"/>
      <c r="S359" s="425"/>
    </row>
    <row r="360">
      <c r="A360" s="425"/>
      <c r="B360" s="425"/>
      <c r="C360" s="425"/>
      <c r="D360" s="425"/>
      <c r="E360" s="425"/>
      <c r="F360" s="425"/>
      <c r="G360" s="425"/>
      <c r="H360" s="425"/>
      <c r="I360" s="425"/>
      <c r="J360" s="425"/>
      <c r="K360" s="425"/>
      <c r="L360" s="425"/>
      <c r="M360" s="425"/>
      <c r="N360" s="425"/>
      <c r="O360" s="425"/>
      <c r="P360" s="425"/>
      <c r="Q360" s="425"/>
      <c r="R360" s="425"/>
      <c r="S360" s="425"/>
    </row>
    <row r="361">
      <c r="A361" s="425"/>
      <c r="B361" s="425"/>
      <c r="C361" s="425"/>
      <c r="D361" s="425"/>
      <c r="E361" s="425"/>
      <c r="F361" s="425"/>
      <c r="G361" s="425"/>
      <c r="H361" s="425"/>
      <c r="I361" s="425"/>
      <c r="J361" s="425"/>
      <c r="K361" s="425"/>
      <c r="L361" s="425"/>
      <c r="M361" s="425"/>
      <c r="N361" s="425"/>
      <c r="O361" s="425"/>
      <c r="P361" s="425"/>
      <c r="Q361" s="425"/>
      <c r="R361" s="425"/>
      <c r="S361" s="425"/>
    </row>
    <row r="362">
      <c r="A362" s="425"/>
      <c r="B362" s="425"/>
      <c r="C362" s="425"/>
      <c r="D362" s="425"/>
      <c r="E362" s="425"/>
      <c r="F362" s="425"/>
      <c r="G362" s="425"/>
      <c r="H362" s="425"/>
      <c r="I362" s="425"/>
      <c r="J362" s="425"/>
      <c r="K362" s="425"/>
      <c r="L362" s="425"/>
      <c r="M362" s="425"/>
      <c r="N362" s="425"/>
      <c r="O362" s="425"/>
      <c r="P362" s="425"/>
      <c r="Q362" s="425"/>
      <c r="R362" s="425"/>
      <c r="S362" s="425"/>
    </row>
    <row r="363">
      <c r="A363" s="425"/>
      <c r="B363" s="425"/>
      <c r="C363" s="425"/>
      <c r="D363" s="425"/>
      <c r="E363" s="425"/>
      <c r="F363" s="425"/>
      <c r="G363" s="425"/>
      <c r="H363" s="425"/>
      <c r="I363" s="425"/>
      <c r="J363" s="425"/>
      <c r="K363" s="425"/>
      <c r="L363" s="425"/>
      <c r="M363" s="425"/>
      <c r="N363" s="425"/>
      <c r="O363" s="425"/>
      <c r="P363" s="425"/>
      <c r="Q363" s="425"/>
      <c r="R363" s="425"/>
      <c r="S363" s="425"/>
    </row>
    <row r="364">
      <c r="A364" s="425"/>
      <c r="B364" s="425"/>
      <c r="C364" s="425"/>
      <c r="D364" s="425"/>
      <c r="E364" s="425"/>
      <c r="F364" s="425"/>
      <c r="G364" s="425"/>
      <c r="H364" s="425"/>
      <c r="I364" s="425"/>
      <c r="J364" s="425"/>
      <c r="K364" s="425"/>
      <c r="L364" s="425"/>
      <c r="M364" s="425"/>
      <c r="N364" s="425"/>
      <c r="O364" s="425"/>
      <c r="P364" s="425"/>
      <c r="Q364" s="425"/>
      <c r="R364" s="425"/>
      <c r="S364" s="425"/>
    </row>
    <row r="365">
      <c r="A365" s="425"/>
      <c r="B365" s="425"/>
      <c r="C365" s="425"/>
      <c r="D365" s="425"/>
      <c r="E365" s="425"/>
      <c r="F365" s="425"/>
      <c r="G365" s="425"/>
      <c r="H365" s="425"/>
      <c r="I365" s="425"/>
      <c r="J365" s="425"/>
      <c r="K365" s="425"/>
      <c r="L365" s="425"/>
      <c r="M365" s="425"/>
      <c r="N365" s="425"/>
      <c r="O365" s="425"/>
      <c r="P365" s="425"/>
      <c r="Q365" s="425"/>
      <c r="R365" s="425"/>
      <c r="S365" s="425"/>
    </row>
    <row r="366">
      <c r="A366" s="425"/>
      <c r="B366" s="425"/>
      <c r="C366" s="425"/>
      <c r="D366" s="425"/>
      <c r="E366" s="425"/>
      <c r="F366" s="425"/>
      <c r="G366" s="425"/>
      <c r="H366" s="425"/>
      <c r="I366" s="425"/>
      <c r="J366" s="425"/>
      <c r="K366" s="425"/>
      <c r="L366" s="425"/>
      <c r="M366" s="425"/>
      <c r="N366" s="425"/>
      <c r="O366" s="425"/>
      <c r="P366" s="425"/>
      <c r="Q366" s="425"/>
      <c r="R366" s="425"/>
      <c r="S366" s="425"/>
    </row>
    <row r="367">
      <c r="A367" s="425"/>
      <c r="B367" s="425"/>
      <c r="C367" s="425"/>
      <c r="D367" s="425"/>
      <c r="E367" s="425"/>
      <c r="F367" s="425"/>
      <c r="G367" s="425"/>
      <c r="H367" s="425"/>
      <c r="I367" s="425"/>
      <c r="J367" s="425"/>
      <c r="K367" s="425"/>
      <c r="L367" s="425"/>
      <c r="M367" s="425"/>
      <c r="N367" s="425"/>
      <c r="O367" s="425"/>
      <c r="P367" s="425"/>
      <c r="Q367" s="425"/>
      <c r="R367" s="425"/>
      <c r="S367" s="425"/>
    </row>
    <row r="368">
      <c r="A368" s="425"/>
      <c r="B368" s="425"/>
      <c r="C368" s="425"/>
      <c r="D368" s="425"/>
      <c r="E368" s="425"/>
      <c r="F368" s="425"/>
      <c r="G368" s="425"/>
      <c r="H368" s="425"/>
      <c r="I368" s="425"/>
      <c r="J368" s="425"/>
      <c r="K368" s="425"/>
      <c r="L368" s="425"/>
      <c r="M368" s="425"/>
      <c r="N368" s="425"/>
      <c r="O368" s="425"/>
      <c r="P368" s="425"/>
      <c r="Q368" s="425"/>
      <c r="R368" s="425"/>
      <c r="S368" s="425"/>
    </row>
    <row r="369">
      <c r="A369" s="425"/>
      <c r="B369" s="425"/>
      <c r="C369" s="425"/>
      <c r="D369" s="425"/>
      <c r="E369" s="425"/>
      <c r="F369" s="425"/>
      <c r="G369" s="425"/>
      <c r="H369" s="425"/>
      <c r="I369" s="425"/>
      <c r="J369" s="425"/>
      <c r="K369" s="425"/>
      <c r="L369" s="425"/>
      <c r="M369" s="425"/>
      <c r="N369" s="425"/>
      <c r="O369" s="425"/>
      <c r="P369" s="425"/>
      <c r="Q369" s="425"/>
      <c r="R369" s="425"/>
      <c r="S369" s="425"/>
    </row>
    <row r="370">
      <c r="A370" s="425"/>
      <c r="B370" s="425"/>
      <c r="C370" s="425"/>
      <c r="D370" s="425"/>
      <c r="E370" s="425"/>
      <c r="F370" s="425"/>
      <c r="G370" s="425"/>
      <c r="H370" s="425"/>
      <c r="I370" s="425"/>
      <c r="J370" s="425"/>
      <c r="K370" s="425"/>
      <c r="L370" s="425"/>
      <c r="M370" s="425"/>
      <c r="N370" s="425"/>
      <c r="O370" s="425"/>
      <c r="P370" s="425"/>
      <c r="Q370" s="425"/>
      <c r="R370" s="425"/>
      <c r="S370" s="425"/>
    </row>
    <row r="371">
      <c r="A371" s="425"/>
      <c r="B371" s="425"/>
      <c r="C371" s="425"/>
      <c r="D371" s="425"/>
      <c r="E371" s="425"/>
      <c r="F371" s="425"/>
      <c r="G371" s="425"/>
      <c r="H371" s="425"/>
      <c r="I371" s="425"/>
      <c r="J371" s="425"/>
      <c r="K371" s="425"/>
      <c r="L371" s="425"/>
      <c r="M371" s="425"/>
      <c r="N371" s="425"/>
      <c r="O371" s="425"/>
      <c r="P371" s="425"/>
      <c r="Q371" s="425"/>
      <c r="R371" s="425"/>
      <c r="S371" s="425"/>
    </row>
    <row r="372">
      <c r="A372" s="425"/>
      <c r="B372" s="425"/>
      <c r="C372" s="425"/>
      <c r="D372" s="425"/>
      <c r="E372" s="425"/>
      <c r="F372" s="425"/>
      <c r="G372" s="425"/>
      <c r="H372" s="425"/>
      <c r="I372" s="425"/>
      <c r="J372" s="425"/>
      <c r="K372" s="425"/>
      <c r="L372" s="425"/>
      <c r="M372" s="425"/>
      <c r="N372" s="425"/>
      <c r="O372" s="425"/>
      <c r="P372" s="425"/>
      <c r="Q372" s="425"/>
      <c r="R372" s="425"/>
      <c r="S372" s="425"/>
    </row>
    <row r="373">
      <c r="A373" s="425"/>
      <c r="B373" s="425"/>
      <c r="C373" s="425"/>
      <c r="D373" s="425"/>
      <c r="E373" s="425"/>
      <c r="F373" s="425"/>
      <c r="G373" s="425"/>
      <c r="H373" s="425"/>
      <c r="I373" s="425"/>
      <c r="J373" s="425"/>
      <c r="K373" s="425"/>
      <c r="L373" s="425"/>
      <c r="M373" s="425"/>
      <c r="N373" s="425"/>
      <c r="O373" s="425"/>
      <c r="P373" s="425"/>
      <c r="Q373" s="425"/>
      <c r="R373" s="425"/>
      <c r="S373" s="425"/>
    </row>
    <row r="374">
      <c r="A374" s="425"/>
      <c r="B374" s="425"/>
      <c r="C374" s="425"/>
      <c r="D374" s="425"/>
      <c r="E374" s="425"/>
      <c r="F374" s="425"/>
      <c r="G374" s="425"/>
      <c r="H374" s="425"/>
      <c r="I374" s="425"/>
      <c r="J374" s="425"/>
      <c r="K374" s="425"/>
      <c r="L374" s="425"/>
      <c r="M374" s="425"/>
      <c r="N374" s="425"/>
      <c r="O374" s="425"/>
      <c r="P374" s="425"/>
      <c r="Q374" s="425"/>
      <c r="R374" s="425"/>
      <c r="S374" s="425"/>
    </row>
    <row r="375">
      <c r="A375" s="425"/>
      <c r="B375" s="425"/>
      <c r="C375" s="425"/>
      <c r="D375" s="425"/>
      <c r="E375" s="425"/>
      <c r="F375" s="425"/>
      <c r="G375" s="425"/>
      <c r="H375" s="425"/>
      <c r="I375" s="425"/>
      <c r="J375" s="425"/>
      <c r="K375" s="425"/>
      <c r="L375" s="425"/>
      <c r="M375" s="425"/>
      <c r="N375" s="425"/>
      <c r="O375" s="425"/>
      <c r="P375" s="425"/>
      <c r="Q375" s="425"/>
      <c r="R375" s="425"/>
      <c r="S375" s="425"/>
    </row>
    <row r="376">
      <c r="A376" s="425"/>
      <c r="B376" s="425"/>
      <c r="C376" s="425"/>
      <c r="D376" s="425"/>
      <c r="E376" s="425"/>
      <c r="F376" s="425"/>
      <c r="G376" s="425"/>
      <c r="H376" s="425"/>
      <c r="I376" s="425"/>
      <c r="J376" s="425"/>
      <c r="K376" s="425"/>
      <c r="L376" s="425"/>
      <c r="M376" s="425"/>
      <c r="N376" s="425"/>
      <c r="O376" s="425"/>
      <c r="P376" s="425"/>
      <c r="Q376" s="425"/>
      <c r="R376" s="425"/>
      <c r="S376" s="425"/>
    </row>
    <row r="377">
      <c r="A377" s="425"/>
      <c r="B377" s="425"/>
      <c r="C377" s="425"/>
      <c r="D377" s="425"/>
      <c r="E377" s="425"/>
      <c r="F377" s="425"/>
      <c r="G377" s="425"/>
      <c r="H377" s="425"/>
      <c r="I377" s="425"/>
      <c r="J377" s="425"/>
      <c r="K377" s="425"/>
      <c r="L377" s="425"/>
      <c r="M377" s="425"/>
      <c r="N377" s="425"/>
      <c r="O377" s="425"/>
      <c r="P377" s="425"/>
      <c r="Q377" s="425"/>
      <c r="R377" s="425"/>
      <c r="S377" s="425"/>
    </row>
    <row r="378">
      <c r="A378" s="425"/>
      <c r="B378" s="425"/>
      <c r="C378" s="425"/>
      <c r="D378" s="425"/>
      <c r="E378" s="425"/>
      <c r="F378" s="425"/>
      <c r="G378" s="425"/>
      <c r="H378" s="425"/>
      <c r="I378" s="425"/>
      <c r="J378" s="425"/>
      <c r="K378" s="425"/>
      <c r="L378" s="425"/>
      <c r="M378" s="425"/>
      <c r="N378" s="425"/>
      <c r="O378" s="425"/>
      <c r="P378" s="425"/>
      <c r="Q378" s="425"/>
      <c r="R378" s="425"/>
      <c r="S378" s="425"/>
    </row>
    <row r="379">
      <c r="A379" s="425"/>
      <c r="B379" s="425"/>
      <c r="C379" s="425"/>
      <c r="D379" s="425"/>
      <c r="E379" s="425"/>
      <c r="F379" s="425"/>
      <c r="G379" s="425"/>
      <c r="H379" s="425"/>
      <c r="I379" s="425"/>
      <c r="J379" s="425"/>
      <c r="K379" s="425"/>
      <c r="L379" s="425"/>
      <c r="M379" s="425"/>
      <c r="N379" s="425"/>
      <c r="O379" s="425"/>
      <c r="P379" s="425"/>
      <c r="Q379" s="425"/>
      <c r="R379" s="425"/>
      <c r="S379" s="425"/>
    </row>
    <row r="380">
      <c r="A380" s="425"/>
      <c r="B380" s="425"/>
      <c r="C380" s="425"/>
      <c r="D380" s="425"/>
      <c r="E380" s="425"/>
      <c r="F380" s="425"/>
      <c r="G380" s="425"/>
      <c r="H380" s="425"/>
      <c r="I380" s="425"/>
      <c r="J380" s="425"/>
      <c r="K380" s="425"/>
      <c r="L380" s="425"/>
      <c r="M380" s="425"/>
      <c r="N380" s="425"/>
      <c r="O380" s="425"/>
      <c r="P380" s="425"/>
      <c r="Q380" s="425"/>
      <c r="R380" s="425"/>
      <c r="S380" s="425"/>
    </row>
    <row r="381">
      <c r="A381" s="425"/>
      <c r="B381" s="425"/>
      <c r="C381" s="425"/>
      <c r="D381" s="425"/>
      <c r="E381" s="425"/>
      <c r="F381" s="425"/>
      <c r="G381" s="425"/>
      <c r="H381" s="425"/>
      <c r="I381" s="425"/>
      <c r="J381" s="425"/>
      <c r="K381" s="425"/>
      <c r="L381" s="425"/>
      <c r="M381" s="425"/>
      <c r="N381" s="425"/>
      <c r="O381" s="425"/>
      <c r="P381" s="425"/>
      <c r="Q381" s="425"/>
      <c r="R381" s="425"/>
      <c r="S381" s="425"/>
    </row>
    <row r="382">
      <c r="A382" s="425"/>
      <c r="B382" s="425"/>
      <c r="C382" s="425"/>
      <c r="D382" s="425"/>
      <c r="E382" s="425"/>
      <c r="F382" s="425"/>
      <c r="G382" s="425"/>
      <c r="H382" s="425"/>
      <c r="I382" s="425"/>
      <c r="J382" s="425"/>
      <c r="K382" s="425"/>
      <c r="L382" s="425"/>
      <c r="M382" s="425"/>
      <c r="N382" s="425"/>
      <c r="O382" s="425"/>
      <c r="P382" s="425"/>
      <c r="Q382" s="425"/>
      <c r="R382" s="425"/>
      <c r="S382" s="425"/>
    </row>
    <row r="383">
      <c r="A383" s="425"/>
      <c r="B383" s="425"/>
      <c r="C383" s="425"/>
      <c r="D383" s="425"/>
      <c r="E383" s="425"/>
      <c r="F383" s="425"/>
      <c r="G383" s="425"/>
      <c r="H383" s="425"/>
      <c r="I383" s="425"/>
      <c r="J383" s="425"/>
      <c r="K383" s="425"/>
      <c r="L383" s="425"/>
      <c r="M383" s="425"/>
      <c r="N383" s="425"/>
      <c r="O383" s="425"/>
      <c r="P383" s="425"/>
      <c r="Q383" s="425"/>
      <c r="R383" s="425"/>
      <c r="S383" s="425"/>
    </row>
    <row r="384">
      <c r="A384" s="425"/>
      <c r="B384" s="425"/>
      <c r="C384" s="425"/>
      <c r="D384" s="425"/>
      <c r="E384" s="425"/>
      <c r="F384" s="425"/>
      <c r="G384" s="425"/>
      <c r="H384" s="425"/>
      <c r="I384" s="425"/>
      <c r="J384" s="425"/>
      <c r="K384" s="425"/>
      <c r="L384" s="425"/>
      <c r="M384" s="425"/>
      <c r="N384" s="425"/>
      <c r="O384" s="425"/>
      <c r="P384" s="425"/>
      <c r="Q384" s="425"/>
      <c r="R384" s="425"/>
      <c r="S384" s="425"/>
    </row>
    <row r="385">
      <c r="A385" s="425"/>
      <c r="B385" s="425"/>
      <c r="C385" s="425"/>
      <c r="D385" s="425"/>
      <c r="E385" s="425"/>
      <c r="F385" s="425"/>
      <c r="G385" s="425"/>
      <c r="H385" s="425"/>
      <c r="I385" s="425"/>
      <c r="J385" s="425"/>
      <c r="K385" s="425"/>
      <c r="L385" s="425"/>
      <c r="M385" s="425"/>
      <c r="N385" s="425"/>
      <c r="O385" s="425"/>
      <c r="P385" s="425"/>
      <c r="Q385" s="425"/>
      <c r="R385" s="425"/>
      <c r="S385" s="425"/>
    </row>
    <row r="386">
      <c r="A386" s="425"/>
      <c r="B386" s="425"/>
      <c r="C386" s="425"/>
      <c r="D386" s="425"/>
      <c r="E386" s="425"/>
      <c r="F386" s="425"/>
      <c r="G386" s="425"/>
      <c r="H386" s="425"/>
      <c r="I386" s="425"/>
      <c r="J386" s="425"/>
      <c r="K386" s="425"/>
      <c r="L386" s="425"/>
      <c r="M386" s="425"/>
      <c r="N386" s="425"/>
      <c r="O386" s="425"/>
      <c r="P386" s="425"/>
      <c r="Q386" s="425"/>
      <c r="R386" s="425"/>
      <c r="S386" s="425"/>
    </row>
    <row r="387">
      <c r="A387" s="425"/>
      <c r="B387" s="425"/>
      <c r="C387" s="425"/>
      <c r="D387" s="425"/>
      <c r="E387" s="425"/>
      <c r="F387" s="425"/>
      <c r="G387" s="425"/>
      <c r="H387" s="425"/>
      <c r="I387" s="425"/>
      <c r="J387" s="425"/>
      <c r="K387" s="425"/>
      <c r="L387" s="425"/>
      <c r="M387" s="425"/>
      <c r="N387" s="425"/>
      <c r="O387" s="425"/>
      <c r="P387" s="425"/>
      <c r="Q387" s="425"/>
      <c r="R387" s="425"/>
      <c r="S387" s="425"/>
    </row>
    <row r="388">
      <c r="A388" s="425"/>
      <c r="B388" s="425"/>
      <c r="C388" s="425"/>
      <c r="D388" s="425"/>
      <c r="E388" s="425"/>
      <c r="F388" s="425"/>
      <c r="G388" s="425"/>
      <c r="H388" s="425"/>
      <c r="I388" s="425"/>
      <c r="J388" s="425"/>
      <c r="K388" s="425"/>
      <c r="L388" s="425"/>
      <c r="M388" s="425"/>
      <c r="N388" s="425"/>
      <c r="O388" s="425"/>
      <c r="P388" s="425"/>
      <c r="Q388" s="425"/>
      <c r="R388" s="425"/>
      <c r="S388" s="425"/>
    </row>
    <row r="389">
      <c r="A389" s="425"/>
      <c r="B389" s="425"/>
      <c r="C389" s="425"/>
      <c r="D389" s="425"/>
      <c r="E389" s="425"/>
      <c r="F389" s="425"/>
      <c r="G389" s="425"/>
      <c r="H389" s="425"/>
      <c r="I389" s="425"/>
      <c r="J389" s="425"/>
      <c r="K389" s="425"/>
      <c r="L389" s="425"/>
      <c r="M389" s="425"/>
      <c r="N389" s="425"/>
      <c r="O389" s="425"/>
      <c r="P389" s="425"/>
      <c r="Q389" s="425"/>
      <c r="R389" s="425"/>
      <c r="S389" s="425"/>
    </row>
    <row r="390">
      <c r="A390" s="425"/>
      <c r="B390" s="425"/>
      <c r="C390" s="425"/>
      <c r="D390" s="425"/>
      <c r="E390" s="425"/>
      <c r="F390" s="425"/>
      <c r="G390" s="425"/>
      <c r="H390" s="425"/>
      <c r="I390" s="425"/>
      <c r="J390" s="425"/>
      <c r="K390" s="425"/>
      <c r="L390" s="425"/>
      <c r="M390" s="425"/>
      <c r="N390" s="425"/>
      <c r="O390" s="425"/>
      <c r="P390" s="425"/>
      <c r="Q390" s="425"/>
      <c r="R390" s="425"/>
      <c r="S390" s="425"/>
    </row>
    <row r="391">
      <c r="A391" s="425"/>
      <c r="B391" s="425"/>
      <c r="C391" s="425"/>
      <c r="D391" s="425"/>
      <c r="E391" s="425"/>
      <c r="F391" s="425"/>
      <c r="G391" s="425"/>
      <c r="H391" s="425"/>
      <c r="I391" s="425"/>
      <c r="J391" s="425"/>
      <c r="K391" s="425"/>
      <c r="L391" s="425"/>
      <c r="M391" s="425"/>
      <c r="N391" s="425"/>
      <c r="O391" s="425"/>
      <c r="P391" s="425"/>
      <c r="Q391" s="425"/>
      <c r="R391" s="425"/>
      <c r="S391" s="425"/>
    </row>
    <row r="392">
      <c r="A392" s="425"/>
      <c r="B392" s="425"/>
      <c r="C392" s="425"/>
      <c r="D392" s="425"/>
      <c r="E392" s="425"/>
      <c r="F392" s="425"/>
      <c r="G392" s="425"/>
      <c r="H392" s="425"/>
      <c r="I392" s="425"/>
      <c r="J392" s="425"/>
      <c r="K392" s="425"/>
      <c r="L392" s="425"/>
      <c r="M392" s="425"/>
      <c r="N392" s="425"/>
      <c r="O392" s="425"/>
      <c r="P392" s="425"/>
      <c r="Q392" s="425"/>
      <c r="R392" s="425"/>
      <c r="S392" s="425"/>
    </row>
    <row r="393">
      <c r="A393" s="425"/>
      <c r="B393" s="425"/>
      <c r="C393" s="425"/>
      <c r="D393" s="425"/>
      <c r="E393" s="425"/>
      <c r="F393" s="425"/>
      <c r="G393" s="425"/>
      <c r="H393" s="425"/>
      <c r="I393" s="425"/>
      <c r="J393" s="425"/>
      <c r="K393" s="425"/>
      <c r="L393" s="425"/>
      <c r="M393" s="425"/>
      <c r="N393" s="425"/>
      <c r="O393" s="425"/>
      <c r="P393" s="425"/>
      <c r="Q393" s="425"/>
      <c r="R393" s="425"/>
      <c r="S393" s="425"/>
    </row>
    <row r="394">
      <c r="A394" s="425"/>
      <c r="B394" s="425"/>
      <c r="C394" s="425"/>
      <c r="D394" s="425"/>
      <c r="E394" s="425"/>
      <c r="F394" s="425"/>
      <c r="G394" s="425"/>
      <c r="H394" s="425"/>
      <c r="I394" s="425"/>
      <c r="J394" s="425"/>
      <c r="K394" s="425"/>
      <c r="L394" s="425"/>
      <c r="M394" s="425"/>
      <c r="N394" s="425"/>
      <c r="O394" s="425"/>
      <c r="P394" s="425"/>
      <c r="Q394" s="425"/>
      <c r="R394" s="425"/>
      <c r="S394" s="425"/>
    </row>
    <row r="395">
      <c r="A395" s="425"/>
      <c r="B395" s="425"/>
      <c r="C395" s="425"/>
      <c r="D395" s="425"/>
      <c r="E395" s="425"/>
      <c r="F395" s="425"/>
      <c r="G395" s="425"/>
      <c r="H395" s="425"/>
      <c r="I395" s="425"/>
      <c r="J395" s="425"/>
      <c r="K395" s="425"/>
      <c r="L395" s="425"/>
      <c r="M395" s="425"/>
      <c r="N395" s="425"/>
      <c r="O395" s="425"/>
      <c r="P395" s="425"/>
      <c r="Q395" s="425"/>
      <c r="R395" s="425"/>
      <c r="S395" s="425"/>
    </row>
    <row r="396">
      <c r="A396" s="425"/>
      <c r="B396" s="425"/>
      <c r="C396" s="425"/>
      <c r="D396" s="425"/>
      <c r="E396" s="425"/>
      <c r="F396" s="425"/>
      <c r="G396" s="425"/>
      <c r="H396" s="425"/>
      <c r="I396" s="425"/>
      <c r="J396" s="425"/>
      <c r="K396" s="425"/>
      <c r="L396" s="425"/>
      <c r="M396" s="425"/>
      <c r="N396" s="425"/>
      <c r="O396" s="425"/>
      <c r="P396" s="425"/>
      <c r="Q396" s="425"/>
      <c r="R396" s="425"/>
      <c r="S396" s="425"/>
    </row>
    <row r="397">
      <c r="A397" s="425"/>
      <c r="B397" s="425"/>
      <c r="C397" s="425"/>
      <c r="D397" s="425"/>
      <c r="E397" s="425"/>
      <c r="F397" s="425"/>
      <c r="G397" s="425"/>
      <c r="H397" s="425"/>
      <c r="I397" s="425"/>
      <c r="J397" s="425"/>
      <c r="K397" s="425"/>
      <c r="L397" s="425"/>
      <c r="M397" s="425"/>
      <c r="N397" s="425"/>
      <c r="O397" s="425"/>
      <c r="P397" s="425"/>
      <c r="Q397" s="425"/>
      <c r="R397" s="425"/>
      <c r="S397" s="425"/>
    </row>
    <row r="398">
      <c r="A398" s="425"/>
      <c r="B398" s="425"/>
      <c r="C398" s="425"/>
      <c r="D398" s="425"/>
      <c r="E398" s="425"/>
      <c r="F398" s="425"/>
      <c r="G398" s="425"/>
      <c r="H398" s="425"/>
      <c r="I398" s="425"/>
      <c r="J398" s="425"/>
      <c r="K398" s="425"/>
      <c r="L398" s="425"/>
      <c r="M398" s="425"/>
      <c r="N398" s="425"/>
      <c r="O398" s="425"/>
      <c r="P398" s="425"/>
      <c r="Q398" s="425"/>
      <c r="R398" s="425"/>
      <c r="S398" s="425"/>
    </row>
    <row r="399">
      <c r="A399" s="425"/>
      <c r="B399" s="425"/>
      <c r="C399" s="425"/>
      <c r="D399" s="425"/>
      <c r="E399" s="425"/>
      <c r="F399" s="425"/>
      <c r="G399" s="425"/>
      <c r="H399" s="425"/>
      <c r="I399" s="425"/>
      <c r="J399" s="425"/>
      <c r="K399" s="425"/>
      <c r="L399" s="425"/>
      <c r="M399" s="425"/>
      <c r="N399" s="425"/>
      <c r="O399" s="425"/>
      <c r="P399" s="425"/>
      <c r="Q399" s="425"/>
      <c r="R399" s="425"/>
      <c r="S399" s="425"/>
    </row>
    <row r="400">
      <c r="A400" s="425"/>
      <c r="B400" s="425"/>
      <c r="C400" s="425"/>
      <c r="D400" s="425"/>
      <c r="E400" s="425"/>
      <c r="F400" s="425"/>
      <c r="G400" s="425"/>
      <c r="H400" s="425"/>
      <c r="I400" s="425"/>
      <c r="J400" s="425"/>
      <c r="K400" s="425"/>
      <c r="L400" s="425"/>
      <c r="M400" s="425"/>
      <c r="N400" s="425"/>
      <c r="O400" s="425"/>
      <c r="P400" s="425"/>
      <c r="Q400" s="425"/>
      <c r="R400" s="425"/>
      <c r="S400" s="425"/>
    </row>
    <row r="401">
      <c r="A401" s="425"/>
      <c r="B401" s="425"/>
      <c r="C401" s="425"/>
      <c r="D401" s="425"/>
      <c r="E401" s="425"/>
      <c r="F401" s="425"/>
      <c r="G401" s="425"/>
      <c r="H401" s="425"/>
      <c r="I401" s="425"/>
      <c r="J401" s="425"/>
      <c r="K401" s="425"/>
      <c r="L401" s="425"/>
      <c r="M401" s="425"/>
      <c r="N401" s="425"/>
      <c r="O401" s="425"/>
      <c r="P401" s="425"/>
      <c r="Q401" s="425"/>
      <c r="R401" s="425"/>
      <c r="S401" s="425"/>
    </row>
    <row r="402">
      <c r="A402" s="425"/>
      <c r="B402" s="425"/>
      <c r="C402" s="425"/>
      <c r="D402" s="425"/>
      <c r="E402" s="425"/>
      <c r="F402" s="425"/>
      <c r="G402" s="425"/>
      <c r="H402" s="425"/>
      <c r="I402" s="425"/>
      <c r="J402" s="425"/>
      <c r="K402" s="425"/>
      <c r="L402" s="425"/>
      <c r="M402" s="425"/>
      <c r="N402" s="425"/>
      <c r="O402" s="425"/>
      <c r="P402" s="425"/>
      <c r="Q402" s="425"/>
      <c r="R402" s="425"/>
      <c r="S402" s="425"/>
    </row>
    <row r="403">
      <c r="A403" s="425"/>
      <c r="B403" s="425"/>
      <c r="C403" s="425"/>
      <c r="D403" s="425"/>
      <c r="E403" s="425"/>
      <c r="F403" s="425"/>
      <c r="G403" s="425"/>
      <c r="H403" s="425"/>
      <c r="I403" s="425"/>
      <c r="J403" s="425"/>
      <c r="K403" s="425"/>
      <c r="L403" s="425"/>
      <c r="M403" s="425"/>
      <c r="N403" s="425"/>
      <c r="O403" s="425"/>
      <c r="P403" s="425"/>
      <c r="Q403" s="425"/>
      <c r="R403" s="425"/>
      <c r="S403" s="425"/>
    </row>
    <row r="404">
      <c r="A404" s="425"/>
      <c r="B404" s="425"/>
      <c r="C404" s="425"/>
      <c r="D404" s="425"/>
      <c r="E404" s="425"/>
      <c r="F404" s="425"/>
      <c r="G404" s="425"/>
      <c r="H404" s="425"/>
      <c r="I404" s="425"/>
      <c r="J404" s="425"/>
      <c r="K404" s="425"/>
      <c r="L404" s="425"/>
      <c r="M404" s="425"/>
      <c r="N404" s="425"/>
      <c r="O404" s="425"/>
      <c r="P404" s="425"/>
      <c r="Q404" s="425"/>
      <c r="R404" s="425"/>
      <c r="S404" s="425"/>
    </row>
    <row r="405">
      <c r="A405" s="425"/>
      <c r="B405" s="425"/>
      <c r="C405" s="425"/>
      <c r="D405" s="425"/>
      <c r="E405" s="425"/>
      <c r="F405" s="425"/>
      <c r="G405" s="425"/>
      <c r="H405" s="425"/>
      <c r="I405" s="425"/>
      <c r="J405" s="425"/>
      <c r="K405" s="425"/>
      <c r="L405" s="425"/>
      <c r="M405" s="425"/>
      <c r="N405" s="425"/>
      <c r="O405" s="425"/>
      <c r="P405" s="425"/>
      <c r="Q405" s="425"/>
      <c r="R405" s="425"/>
      <c r="S405" s="425"/>
    </row>
    <row r="406">
      <c r="A406" s="425"/>
      <c r="B406" s="425"/>
      <c r="C406" s="425"/>
      <c r="D406" s="425"/>
      <c r="E406" s="425"/>
      <c r="F406" s="425"/>
      <c r="G406" s="425"/>
      <c r="H406" s="425"/>
      <c r="I406" s="425"/>
      <c r="J406" s="425"/>
      <c r="K406" s="425"/>
      <c r="L406" s="425"/>
      <c r="M406" s="425"/>
      <c r="N406" s="425"/>
      <c r="O406" s="425"/>
      <c r="P406" s="425"/>
      <c r="Q406" s="425"/>
      <c r="R406" s="425"/>
      <c r="S406" s="425"/>
    </row>
    <row r="407">
      <c r="A407" s="425"/>
      <c r="B407" s="425"/>
      <c r="C407" s="425"/>
      <c r="D407" s="425"/>
      <c r="E407" s="425"/>
      <c r="F407" s="425"/>
      <c r="G407" s="425"/>
      <c r="H407" s="425"/>
      <c r="I407" s="425"/>
      <c r="J407" s="425"/>
      <c r="K407" s="425"/>
      <c r="L407" s="425"/>
      <c r="M407" s="425"/>
      <c r="N407" s="425"/>
      <c r="O407" s="425"/>
      <c r="P407" s="425"/>
      <c r="Q407" s="425"/>
      <c r="R407" s="425"/>
      <c r="S407" s="425"/>
    </row>
    <row r="408">
      <c r="A408" s="425"/>
      <c r="B408" s="425"/>
      <c r="C408" s="425"/>
      <c r="D408" s="425"/>
      <c r="E408" s="425"/>
      <c r="F408" s="425"/>
      <c r="G408" s="425"/>
      <c r="H408" s="425"/>
      <c r="I408" s="425"/>
      <c r="J408" s="425"/>
      <c r="K408" s="425"/>
      <c r="L408" s="425"/>
      <c r="M408" s="425"/>
      <c r="N408" s="425"/>
      <c r="O408" s="425"/>
      <c r="P408" s="425"/>
      <c r="Q408" s="425"/>
      <c r="R408" s="425"/>
      <c r="S408" s="425"/>
    </row>
    <row r="409">
      <c r="A409" s="425"/>
      <c r="B409" s="425"/>
      <c r="C409" s="425"/>
      <c r="D409" s="425"/>
      <c r="E409" s="425"/>
      <c r="F409" s="425"/>
      <c r="G409" s="425"/>
      <c r="H409" s="425"/>
      <c r="I409" s="425"/>
      <c r="J409" s="425"/>
      <c r="K409" s="425"/>
      <c r="L409" s="425"/>
      <c r="M409" s="425"/>
      <c r="N409" s="425"/>
      <c r="O409" s="425"/>
      <c r="P409" s="425"/>
      <c r="Q409" s="425"/>
      <c r="R409" s="425"/>
      <c r="S409" s="425"/>
    </row>
    <row r="410">
      <c r="A410" s="425"/>
      <c r="B410" s="425"/>
      <c r="C410" s="425"/>
      <c r="D410" s="425"/>
      <c r="E410" s="425"/>
      <c r="F410" s="425"/>
      <c r="G410" s="425"/>
      <c r="H410" s="425"/>
      <c r="I410" s="425"/>
      <c r="J410" s="425"/>
      <c r="K410" s="425"/>
      <c r="L410" s="425"/>
      <c r="M410" s="425"/>
      <c r="N410" s="425"/>
      <c r="O410" s="425"/>
      <c r="P410" s="425"/>
      <c r="Q410" s="425"/>
      <c r="R410" s="425"/>
      <c r="S410" s="425"/>
    </row>
    <row r="411">
      <c r="A411" s="425"/>
      <c r="B411" s="425"/>
      <c r="C411" s="425"/>
      <c r="D411" s="425"/>
      <c r="E411" s="425"/>
      <c r="F411" s="425"/>
      <c r="G411" s="425"/>
      <c r="H411" s="425"/>
      <c r="I411" s="425"/>
      <c r="J411" s="425"/>
      <c r="K411" s="425"/>
      <c r="L411" s="425"/>
      <c r="M411" s="425"/>
      <c r="N411" s="425"/>
      <c r="O411" s="425"/>
      <c r="P411" s="425"/>
      <c r="Q411" s="425"/>
      <c r="R411" s="425"/>
      <c r="S411" s="425"/>
    </row>
    <row r="412">
      <c r="A412" s="425"/>
      <c r="B412" s="425"/>
      <c r="C412" s="425"/>
      <c r="D412" s="425"/>
      <c r="E412" s="425"/>
      <c r="F412" s="425"/>
      <c r="G412" s="425"/>
      <c r="H412" s="425"/>
      <c r="I412" s="425"/>
      <c r="J412" s="425"/>
      <c r="K412" s="425"/>
      <c r="L412" s="425"/>
      <c r="M412" s="425"/>
      <c r="N412" s="425"/>
      <c r="O412" s="425"/>
      <c r="P412" s="425"/>
      <c r="Q412" s="425"/>
      <c r="R412" s="425"/>
      <c r="S412" s="425"/>
    </row>
    <row r="413">
      <c r="A413" s="425"/>
      <c r="B413" s="425"/>
      <c r="C413" s="425"/>
      <c r="D413" s="425"/>
      <c r="E413" s="425"/>
      <c r="F413" s="425"/>
      <c r="G413" s="425"/>
      <c r="H413" s="425"/>
      <c r="I413" s="425"/>
      <c r="J413" s="425"/>
      <c r="K413" s="425"/>
      <c r="L413" s="425"/>
      <c r="M413" s="425"/>
      <c r="N413" s="425"/>
      <c r="O413" s="425"/>
      <c r="P413" s="425"/>
      <c r="Q413" s="425"/>
      <c r="R413" s="425"/>
      <c r="S413" s="425"/>
    </row>
    <row r="414">
      <c r="A414" s="425"/>
      <c r="B414" s="425"/>
      <c r="C414" s="425"/>
      <c r="D414" s="425"/>
      <c r="E414" s="425"/>
      <c r="F414" s="425"/>
      <c r="G414" s="425"/>
      <c r="H414" s="425"/>
      <c r="I414" s="425"/>
      <c r="J414" s="425"/>
      <c r="K414" s="425"/>
      <c r="L414" s="425"/>
      <c r="M414" s="425"/>
      <c r="N414" s="425"/>
      <c r="O414" s="425"/>
      <c r="P414" s="425"/>
      <c r="Q414" s="425"/>
      <c r="R414" s="425"/>
      <c r="S414" s="425"/>
    </row>
    <row r="415">
      <c r="A415" s="425"/>
      <c r="B415" s="425"/>
      <c r="C415" s="425"/>
      <c r="D415" s="425"/>
      <c r="E415" s="425"/>
      <c r="F415" s="425"/>
      <c r="G415" s="425"/>
      <c r="H415" s="425"/>
      <c r="I415" s="425"/>
      <c r="J415" s="425"/>
      <c r="K415" s="425"/>
      <c r="L415" s="425"/>
      <c r="M415" s="425"/>
      <c r="N415" s="425"/>
      <c r="O415" s="425"/>
      <c r="P415" s="425"/>
      <c r="Q415" s="425"/>
      <c r="R415" s="425"/>
      <c r="S415" s="425"/>
    </row>
    <row r="416">
      <c r="A416" s="425"/>
      <c r="B416" s="425"/>
      <c r="C416" s="425"/>
      <c r="D416" s="425"/>
      <c r="E416" s="425"/>
      <c r="F416" s="425"/>
      <c r="G416" s="425"/>
      <c r="H416" s="425"/>
      <c r="I416" s="425"/>
      <c r="J416" s="425"/>
      <c r="K416" s="425"/>
      <c r="L416" s="425"/>
      <c r="M416" s="425"/>
      <c r="N416" s="425"/>
      <c r="O416" s="425"/>
      <c r="P416" s="425"/>
      <c r="Q416" s="425"/>
      <c r="R416" s="425"/>
      <c r="S416" s="425"/>
    </row>
    <row r="417">
      <c r="A417" s="425"/>
      <c r="B417" s="425"/>
      <c r="C417" s="425"/>
      <c r="D417" s="425"/>
      <c r="E417" s="425"/>
      <c r="F417" s="425"/>
      <c r="G417" s="425"/>
      <c r="H417" s="425"/>
      <c r="I417" s="425"/>
      <c r="J417" s="425"/>
      <c r="K417" s="425"/>
      <c r="L417" s="425"/>
      <c r="M417" s="425"/>
      <c r="N417" s="425"/>
      <c r="O417" s="425"/>
      <c r="P417" s="425"/>
      <c r="Q417" s="425"/>
      <c r="R417" s="425"/>
      <c r="S417" s="425"/>
    </row>
    <row r="418">
      <c r="A418" s="425"/>
      <c r="B418" s="425"/>
      <c r="C418" s="425"/>
      <c r="D418" s="425"/>
      <c r="E418" s="425"/>
      <c r="F418" s="425"/>
      <c r="G418" s="425"/>
      <c r="H418" s="425"/>
      <c r="I418" s="425"/>
      <c r="J418" s="425"/>
      <c r="K418" s="425"/>
      <c r="L418" s="425"/>
      <c r="M418" s="425"/>
      <c r="N418" s="425"/>
      <c r="O418" s="425"/>
      <c r="P418" s="425"/>
      <c r="Q418" s="425"/>
      <c r="R418" s="425"/>
      <c r="S418" s="425"/>
    </row>
    <row r="419">
      <c r="A419" s="425"/>
      <c r="B419" s="425"/>
      <c r="C419" s="425"/>
      <c r="D419" s="425"/>
      <c r="E419" s="425"/>
      <c r="F419" s="425"/>
      <c r="G419" s="425"/>
      <c r="H419" s="425"/>
      <c r="I419" s="425"/>
      <c r="J419" s="425"/>
      <c r="K419" s="425"/>
      <c r="L419" s="425"/>
      <c r="M419" s="425"/>
      <c r="N419" s="425"/>
      <c r="O419" s="425"/>
      <c r="P419" s="425"/>
      <c r="Q419" s="425"/>
      <c r="R419" s="425"/>
      <c r="S419" s="425"/>
    </row>
    <row r="420">
      <c r="A420" s="425"/>
      <c r="B420" s="425"/>
      <c r="C420" s="425"/>
      <c r="D420" s="425"/>
      <c r="E420" s="425"/>
      <c r="F420" s="425"/>
      <c r="G420" s="425"/>
      <c r="H420" s="425"/>
      <c r="I420" s="425"/>
      <c r="J420" s="425"/>
      <c r="K420" s="425"/>
      <c r="L420" s="425"/>
      <c r="M420" s="425"/>
      <c r="N420" s="425"/>
      <c r="O420" s="425"/>
      <c r="P420" s="425"/>
      <c r="Q420" s="425"/>
      <c r="R420" s="425"/>
      <c r="S420" s="425"/>
    </row>
    <row r="421">
      <c r="A421" s="425"/>
      <c r="B421" s="425"/>
      <c r="C421" s="425"/>
      <c r="D421" s="425"/>
      <c r="E421" s="425"/>
      <c r="F421" s="425"/>
      <c r="G421" s="425"/>
      <c r="H421" s="425"/>
      <c r="I421" s="425"/>
      <c r="J421" s="425"/>
      <c r="K421" s="425"/>
      <c r="L421" s="425"/>
      <c r="M421" s="425"/>
      <c r="N421" s="425"/>
      <c r="O421" s="425"/>
      <c r="P421" s="425"/>
      <c r="Q421" s="425"/>
      <c r="R421" s="425"/>
      <c r="S421" s="425"/>
    </row>
    <row r="422">
      <c r="A422" s="425"/>
      <c r="B422" s="425"/>
      <c r="C422" s="425"/>
      <c r="D422" s="425"/>
      <c r="E422" s="425"/>
      <c r="F422" s="425"/>
      <c r="G422" s="425"/>
      <c r="H422" s="425"/>
      <c r="I422" s="425"/>
      <c r="J422" s="425"/>
      <c r="K422" s="425"/>
      <c r="L422" s="425"/>
      <c r="M422" s="425"/>
      <c r="N422" s="425"/>
      <c r="O422" s="425"/>
      <c r="P422" s="425"/>
      <c r="Q422" s="425"/>
      <c r="R422" s="425"/>
      <c r="S422" s="425"/>
    </row>
    <row r="423">
      <c r="A423" s="425"/>
      <c r="B423" s="425"/>
      <c r="C423" s="425"/>
      <c r="D423" s="425"/>
      <c r="E423" s="425"/>
      <c r="F423" s="425"/>
      <c r="G423" s="425"/>
      <c r="H423" s="425"/>
      <c r="I423" s="425"/>
      <c r="J423" s="425"/>
      <c r="K423" s="425"/>
      <c r="L423" s="425"/>
      <c r="M423" s="425"/>
      <c r="N423" s="425"/>
      <c r="O423" s="425"/>
      <c r="P423" s="425"/>
      <c r="Q423" s="425"/>
      <c r="R423" s="425"/>
      <c r="S423" s="425"/>
    </row>
    <row r="424">
      <c r="A424" s="425"/>
      <c r="B424" s="425"/>
      <c r="C424" s="425"/>
      <c r="D424" s="425"/>
      <c r="E424" s="425"/>
      <c r="F424" s="425"/>
      <c r="G424" s="425"/>
      <c r="H424" s="425"/>
      <c r="I424" s="425"/>
      <c r="J424" s="425"/>
      <c r="K424" s="425"/>
      <c r="L424" s="425"/>
      <c r="M424" s="425"/>
      <c r="N424" s="425"/>
      <c r="O424" s="425"/>
      <c r="P424" s="425"/>
      <c r="Q424" s="425"/>
      <c r="R424" s="425"/>
      <c r="S424" s="425"/>
    </row>
    <row r="425">
      <c r="A425" s="425"/>
      <c r="B425" s="425"/>
      <c r="C425" s="425"/>
      <c r="D425" s="425"/>
      <c r="E425" s="425"/>
      <c r="F425" s="425"/>
      <c r="G425" s="425"/>
      <c r="H425" s="425"/>
      <c r="I425" s="425"/>
      <c r="J425" s="425"/>
      <c r="K425" s="425"/>
      <c r="L425" s="425"/>
      <c r="M425" s="425"/>
      <c r="N425" s="425"/>
      <c r="O425" s="425"/>
      <c r="P425" s="425"/>
      <c r="Q425" s="425"/>
      <c r="R425" s="425"/>
      <c r="S425" s="425"/>
    </row>
    <row r="426">
      <c r="A426" s="425"/>
      <c r="B426" s="425"/>
      <c r="C426" s="425"/>
      <c r="D426" s="425"/>
      <c r="E426" s="425"/>
      <c r="F426" s="425"/>
      <c r="G426" s="425"/>
      <c r="H426" s="425"/>
      <c r="I426" s="425"/>
      <c r="J426" s="425"/>
      <c r="K426" s="425"/>
      <c r="L426" s="425"/>
      <c r="M426" s="425"/>
      <c r="N426" s="425"/>
      <c r="O426" s="425"/>
      <c r="P426" s="425"/>
      <c r="Q426" s="425"/>
      <c r="R426" s="425"/>
      <c r="S426" s="425"/>
    </row>
    <row r="427">
      <c r="A427" s="425"/>
      <c r="B427" s="425"/>
      <c r="C427" s="425"/>
      <c r="D427" s="425"/>
      <c r="E427" s="425"/>
      <c r="F427" s="425"/>
      <c r="G427" s="425"/>
      <c r="H427" s="425"/>
      <c r="I427" s="425"/>
      <c r="J427" s="425"/>
      <c r="K427" s="425"/>
      <c r="L427" s="425"/>
      <c r="M427" s="425"/>
      <c r="N427" s="425"/>
      <c r="O427" s="425"/>
      <c r="P427" s="425"/>
      <c r="Q427" s="425"/>
      <c r="R427" s="425"/>
      <c r="S427" s="425"/>
    </row>
    <row r="428">
      <c r="A428" s="425"/>
      <c r="B428" s="425"/>
      <c r="C428" s="425"/>
      <c r="D428" s="425"/>
      <c r="E428" s="425"/>
      <c r="F428" s="425"/>
      <c r="G428" s="425"/>
      <c r="H428" s="425"/>
      <c r="I428" s="425"/>
      <c r="J428" s="425"/>
      <c r="K428" s="425"/>
      <c r="L428" s="425"/>
      <c r="M428" s="425"/>
      <c r="N428" s="425"/>
      <c r="O428" s="425"/>
      <c r="P428" s="425"/>
      <c r="Q428" s="425"/>
      <c r="R428" s="425"/>
      <c r="S428" s="425"/>
    </row>
    <row r="429">
      <c r="A429" s="425"/>
      <c r="B429" s="425"/>
      <c r="C429" s="425"/>
      <c r="D429" s="425"/>
      <c r="E429" s="425"/>
      <c r="F429" s="425"/>
      <c r="G429" s="425"/>
      <c r="H429" s="425"/>
      <c r="I429" s="425"/>
      <c r="J429" s="425"/>
      <c r="K429" s="425"/>
      <c r="L429" s="425"/>
      <c r="M429" s="425"/>
      <c r="N429" s="425"/>
      <c r="O429" s="425"/>
      <c r="P429" s="425"/>
      <c r="Q429" s="425"/>
      <c r="R429" s="425"/>
      <c r="S429" s="425"/>
    </row>
    <row r="430">
      <c r="A430" s="425"/>
      <c r="B430" s="425"/>
      <c r="C430" s="425"/>
      <c r="D430" s="425"/>
      <c r="E430" s="425"/>
      <c r="F430" s="425"/>
      <c r="G430" s="425"/>
      <c r="H430" s="425"/>
      <c r="I430" s="425"/>
      <c r="J430" s="425"/>
      <c r="K430" s="425"/>
      <c r="L430" s="425"/>
      <c r="M430" s="425"/>
      <c r="N430" s="425"/>
      <c r="O430" s="425"/>
      <c r="P430" s="425"/>
      <c r="Q430" s="425"/>
      <c r="R430" s="425"/>
      <c r="S430" s="425"/>
    </row>
    <row r="431">
      <c r="A431" s="425"/>
      <c r="B431" s="425"/>
      <c r="C431" s="425"/>
      <c r="D431" s="425"/>
      <c r="E431" s="425"/>
      <c r="F431" s="425"/>
      <c r="G431" s="425"/>
      <c r="H431" s="425"/>
      <c r="I431" s="425"/>
      <c r="J431" s="425"/>
      <c r="K431" s="425"/>
      <c r="L431" s="425"/>
      <c r="M431" s="425"/>
      <c r="N431" s="425"/>
      <c r="O431" s="425"/>
      <c r="P431" s="425"/>
      <c r="Q431" s="425"/>
      <c r="R431" s="425"/>
      <c r="S431" s="425"/>
    </row>
    <row r="432">
      <c r="A432" s="425"/>
      <c r="B432" s="425"/>
      <c r="C432" s="425"/>
      <c r="D432" s="425"/>
      <c r="E432" s="425"/>
      <c r="F432" s="425"/>
      <c r="G432" s="425"/>
      <c r="H432" s="425"/>
      <c r="I432" s="425"/>
      <c r="J432" s="425"/>
      <c r="K432" s="425"/>
      <c r="L432" s="425"/>
      <c r="M432" s="425"/>
      <c r="N432" s="425"/>
      <c r="O432" s="425"/>
      <c r="P432" s="425"/>
      <c r="Q432" s="425"/>
      <c r="R432" s="425"/>
      <c r="S432" s="425"/>
    </row>
    <row r="433">
      <c r="A433" s="425"/>
      <c r="B433" s="425"/>
      <c r="C433" s="425"/>
      <c r="D433" s="425"/>
      <c r="E433" s="425"/>
      <c r="F433" s="425"/>
      <c r="G433" s="425"/>
      <c r="H433" s="425"/>
      <c r="I433" s="425"/>
      <c r="J433" s="425"/>
      <c r="K433" s="425"/>
      <c r="L433" s="425"/>
      <c r="M433" s="425"/>
      <c r="N433" s="425"/>
      <c r="O433" s="425"/>
      <c r="P433" s="425"/>
      <c r="Q433" s="425"/>
      <c r="R433" s="425"/>
      <c r="S433" s="425"/>
    </row>
    <row r="434">
      <c r="A434" s="425"/>
      <c r="B434" s="425"/>
      <c r="C434" s="425"/>
      <c r="D434" s="425"/>
      <c r="E434" s="425"/>
      <c r="F434" s="425"/>
      <c r="G434" s="425"/>
      <c r="H434" s="425"/>
      <c r="I434" s="425"/>
      <c r="J434" s="425"/>
      <c r="K434" s="425"/>
      <c r="L434" s="425"/>
      <c r="M434" s="425"/>
      <c r="N434" s="425"/>
      <c r="O434" s="425"/>
      <c r="P434" s="425"/>
      <c r="Q434" s="425"/>
      <c r="R434" s="425"/>
      <c r="S434" s="425"/>
    </row>
    <row r="435">
      <c r="A435" s="425"/>
      <c r="B435" s="425"/>
      <c r="C435" s="425"/>
      <c r="D435" s="425"/>
      <c r="E435" s="425"/>
      <c r="F435" s="425"/>
      <c r="G435" s="425"/>
      <c r="H435" s="425"/>
      <c r="I435" s="425"/>
      <c r="J435" s="425"/>
      <c r="K435" s="425"/>
      <c r="L435" s="425"/>
      <c r="M435" s="425"/>
      <c r="N435" s="425"/>
      <c r="O435" s="425"/>
      <c r="P435" s="425"/>
      <c r="Q435" s="425"/>
      <c r="R435" s="425"/>
      <c r="S435" s="425"/>
    </row>
    <row r="436">
      <c r="A436" s="425"/>
      <c r="B436" s="425"/>
      <c r="C436" s="425"/>
      <c r="D436" s="425"/>
      <c r="E436" s="425"/>
      <c r="F436" s="425"/>
      <c r="G436" s="425"/>
      <c r="H436" s="425"/>
      <c r="I436" s="425"/>
      <c r="J436" s="425"/>
      <c r="K436" s="425"/>
      <c r="L436" s="425"/>
      <c r="M436" s="425"/>
      <c r="N436" s="425"/>
      <c r="O436" s="425"/>
      <c r="P436" s="425"/>
      <c r="Q436" s="425"/>
      <c r="R436" s="425"/>
      <c r="S436" s="425"/>
    </row>
    <row r="437">
      <c r="A437" s="425"/>
      <c r="B437" s="425"/>
      <c r="C437" s="425"/>
      <c r="D437" s="425"/>
      <c r="E437" s="425"/>
      <c r="F437" s="425"/>
      <c r="G437" s="425"/>
      <c r="H437" s="425"/>
      <c r="I437" s="425"/>
      <c r="J437" s="425"/>
      <c r="K437" s="425"/>
      <c r="L437" s="425"/>
      <c r="M437" s="425"/>
      <c r="N437" s="425"/>
      <c r="O437" s="425"/>
      <c r="P437" s="425"/>
      <c r="Q437" s="425"/>
      <c r="R437" s="425"/>
      <c r="S437" s="425"/>
    </row>
    <row r="438">
      <c r="A438" s="425"/>
      <c r="B438" s="425"/>
      <c r="C438" s="425"/>
      <c r="D438" s="425"/>
      <c r="E438" s="425"/>
      <c r="F438" s="425"/>
      <c r="G438" s="425"/>
      <c r="H438" s="425"/>
      <c r="I438" s="425"/>
      <c r="J438" s="425"/>
      <c r="K438" s="425"/>
      <c r="L438" s="425"/>
      <c r="M438" s="425"/>
      <c r="N438" s="425"/>
      <c r="O438" s="425"/>
      <c r="P438" s="425"/>
      <c r="Q438" s="425"/>
      <c r="R438" s="425"/>
      <c r="S438" s="425"/>
    </row>
    <row r="439">
      <c r="A439" s="425"/>
      <c r="B439" s="425"/>
      <c r="C439" s="425"/>
      <c r="D439" s="425"/>
      <c r="E439" s="425"/>
      <c r="F439" s="425"/>
      <c r="G439" s="425"/>
      <c r="H439" s="425"/>
      <c r="I439" s="425"/>
      <c r="J439" s="425"/>
      <c r="K439" s="425"/>
      <c r="L439" s="425"/>
      <c r="M439" s="425"/>
      <c r="N439" s="425"/>
      <c r="O439" s="425"/>
      <c r="P439" s="425"/>
      <c r="Q439" s="425"/>
      <c r="R439" s="425"/>
      <c r="S439" s="425"/>
    </row>
    <row r="440">
      <c r="A440" s="425"/>
      <c r="B440" s="425"/>
      <c r="C440" s="425"/>
      <c r="D440" s="425"/>
      <c r="E440" s="425"/>
      <c r="F440" s="425"/>
      <c r="G440" s="425"/>
      <c r="H440" s="425"/>
      <c r="I440" s="425"/>
      <c r="J440" s="425"/>
      <c r="K440" s="425"/>
      <c r="L440" s="425"/>
      <c r="M440" s="425"/>
      <c r="N440" s="425"/>
      <c r="O440" s="425"/>
      <c r="P440" s="425"/>
      <c r="Q440" s="425"/>
      <c r="R440" s="425"/>
      <c r="S440" s="425"/>
    </row>
    <row r="441">
      <c r="A441" s="425"/>
      <c r="B441" s="425"/>
      <c r="C441" s="425"/>
      <c r="D441" s="425"/>
      <c r="E441" s="425"/>
      <c r="F441" s="425"/>
      <c r="G441" s="425"/>
      <c r="H441" s="425"/>
      <c r="I441" s="425"/>
      <c r="J441" s="425"/>
      <c r="K441" s="425"/>
      <c r="L441" s="425"/>
      <c r="M441" s="425"/>
      <c r="N441" s="425"/>
      <c r="O441" s="425"/>
      <c r="P441" s="425"/>
      <c r="Q441" s="425"/>
      <c r="R441" s="425"/>
      <c r="S441" s="425"/>
    </row>
    <row r="442">
      <c r="A442" s="425"/>
      <c r="B442" s="425"/>
      <c r="C442" s="425"/>
      <c r="D442" s="425"/>
      <c r="E442" s="425"/>
      <c r="F442" s="425"/>
      <c r="G442" s="425"/>
      <c r="H442" s="425"/>
      <c r="I442" s="425"/>
      <c r="J442" s="425"/>
      <c r="K442" s="425"/>
      <c r="L442" s="425"/>
      <c r="M442" s="425"/>
      <c r="N442" s="425"/>
      <c r="O442" s="425"/>
      <c r="P442" s="425"/>
      <c r="Q442" s="425"/>
      <c r="R442" s="425"/>
      <c r="S442" s="425"/>
    </row>
    <row r="443">
      <c r="A443" s="425"/>
      <c r="B443" s="425"/>
      <c r="C443" s="425"/>
      <c r="D443" s="425"/>
      <c r="E443" s="425"/>
      <c r="F443" s="425"/>
      <c r="G443" s="425"/>
      <c r="H443" s="425"/>
      <c r="I443" s="425"/>
      <c r="J443" s="425"/>
      <c r="K443" s="425"/>
      <c r="L443" s="425"/>
      <c r="M443" s="425"/>
      <c r="N443" s="425"/>
      <c r="O443" s="425"/>
      <c r="P443" s="425"/>
      <c r="Q443" s="425"/>
      <c r="R443" s="425"/>
      <c r="S443" s="425"/>
    </row>
    <row r="444">
      <c r="A444" s="425"/>
      <c r="B444" s="425"/>
      <c r="C444" s="425"/>
      <c r="D444" s="425"/>
      <c r="E444" s="425"/>
      <c r="F444" s="425"/>
      <c r="G444" s="425"/>
      <c r="H444" s="425"/>
      <c r="I444" s="425"/>
      <c r="J444" s="425"/>
      <c r="K444" s="425"/>
      <c r="L444" s="425"/>
      <c r="M444" s="425"/>
      <c r="N444" s="425"/>
      <c r="O444" s="425"/>
      <c r="P444" s="425"/>
      <c r="Q444" s="425"/>
      <c r="R444" s="425"/>
      <c r="S444" s="425"/>
    </row>
    <row r="445">
      <c r="A445" s="425"/>
      <c r="B445" s="425"/>
      <c r="C445" s="425"/>
      <c r="D445" s="425"/>
      <c r="E445" s="425"/>
      <c r="F445" s="425"/>
      <c r="G445" s="425"/>
      <c r="H445" s="425"/>
      <c r="I445" s="425"/>
      <c r="J445" s="425"/>
      <c r="K445" s="425"/>
      <c r="L445" s="425"/>
      <c r="M445" s="425"/>
      <c r="N445" s="425"/>
      <c r="O445" s="425"/>
      <c r="P445" s="425"/>
      <c r="Q445" s="425"/>
      <c r="R445" s="425"/>
      <c r="S445" s="425"/>
    </row>
    <row r="446">
      <c r="A446" s="425"/>
      <c r="B446" s="425"/>
      <c r="C446" s="425"/>
      <c r="D446" s="425"/>
      <c r="E446" s="425"/>
      <c r="F446" s="425"/>
      <c r="G446" s="425"/>
      <c r="H446" s="425"/>
      <c r="I446" s="425"/>
      <c r="J446" s="425"/>
      <c r="K446" s="425"/>
      <c r="L446" s="425"/>
      <c r="M446" s="425"/>
      <c r="N446" s="425"/>
      <c r="O446" s="425"/>
      <c r="P446" s="425"/>
      <c r="Q446" s="425"/>
      <c r="R446" s="425"/>
      <c r="S446" s="425"/>
    </row>
    <row r="447">
      <c r="A447" s="425"/>
      <c r="B447" s="425"/>
      <c r="C447" s="425"/>
      <c r="D447" s="425"/>
      <c r="E447" s="425"/>
      <c r="F447" s="425"/>
      <c r="G447" s="425"/>
      <c r="H447" s="425"/>
      <c r="I447" s="425"/>
      <c r="J447" s="425"/>
      <c r="K447" s="425"/>
      <c r="L447" s="425"/>
      <c r="M447" s="425"/>
      <c r="N447" s="425"/>
      <c r="O447" s="425"/>
      <c r="P447" s="425"/>
      <c r="Q447" s="425"/>
      <c r="R447" s="425"/>
      <c r="S447" s="425"/>
    </row>
    <row r="448">
      <c r="A448" s="425"/>
      <c r="B448" s="425"/>
      <c r="C448" s="425"/>
      <c r="D448" s="425"/>
      <c r="E448" s="425"/>
      <c r="F448" s="425"/>
      <c r="G448" s="425"/>
      <c r="H448" s="425"/>
      <c r="I448" s="425"/>
      <c r="J448" s="425"/>
      <c r="K448" s="425"/>
      <c r="L448" s="425"/>
      <c r="M448" s="425"/>
      <c r="N448" s="425"/>
      <c r="O448" s="425"/>
      <c r="P448" s="425"/>
      <c r="Q448" s="425"/>
      <c r="R448" s="425"/>
      <c r="S448" s="425"/>
    </row>
    <row r="449">
      <c r="A449" s="425"/>
      <c r="B449" s="425"/>
      <c r="C449" s="425"/>
      <c r="D449" s="425"/>
      <c r="E449" s="425"/>
      <c r="F449" s="425"/>
      <c r="G449" s="425"/>
      <c r="H449" s="425"/>
      <c r="I449" s="425"/>
      <c r="J449" s="425"/>
      <c r="K449" s="425"/>
      <c r="L449" s="425"/>
      <c r="M449" s="425"/>
      <c r="N449" s="425"/>
      <c r="O449" s="425"/>
      <c r="P449" s="425"/>
      <c r="Q449" s="425"/>
      <c r="R449" s="425"/>
      <c r="S449" s="425"/>
    </row>
    <row r="450">
      <c r="A450" s="425"/>
      <c r="B450" s="425"/>
      <c r="C450" s="425"/>
      <c r="D450" s="425"/>
      <c r="E450" s="425"/>
      <c r="F450" s="425"/>
      <c r="G450" s="425"/>
      <c r="H450" s="425"/>
      <c r="I450" s="425"/>
      <c r="J450" s="425"/>
      <c r="K450" s="425"/>
      <c r="L450" s="425"/>
      <c r="M450" s="425"/>
      <c r="N450" s="425"/>
      <c r="O450" s="425"/>
      <c r="P450" s="425"/>
      <c r="Q450" s="425"/>
      <c r="R450" s="425"/>
      <c r="S450" s="425"/>
    </row>
    <row r="451">
      <c r="A451" s="425"/>
      <c r="B451" s="425"/>
      <c r="C451" s="425"/>
      <c r="D451" s="425"/>
      <c r="E451" s="425"/>
      <c r="F451" s="425"/>
      <c r="G451" s="425"/>
      <c r="H451" s="425"/>
      <c r="I451" s="425"/>
      <c r="J451" s="425"/>
      <c r="K451" s="425"/>
      <c r="L451" s="425"/>
      <c r="M451" s="425"/>
      <c r="N451" s="425"/>
      <c r="O451" s="425"/>
      <c r="P451" s="425"/>
      <c r="Q451" s="425"/>
      <c r="R451" s="425"/>
      <c r="S451" s="425"/>
    </row>
    <row r="452">
      <c r="A452" s="425"/>
      <c r="B452" s="425"/>
      <c r="C452" s="425"/>
      <c r="D452" s="425"/>
      <c r="E452" s="425"/>
      <c r="F452" s="425"/>
      <c r="G452" s="425"/>
      <c r="H452" s="425"/>
      <c r="I452" s="425"/>
      <c r="J452" s="425"/>
      <c r="K452" s="425"/>
      <c r="L452" s="425"/>
      <c r="M452" s="425"/>
      <c r="N452" s="425"/>
      <c r="O452" s="425"/>
      <c r="P452" s="425"/>
      <c r="Q452" s="425"/>
      <c r="R452" s="425"/>
      <c r="S452" s="425"/>
    </row>
    <row r="453">
      <c r="A453" s="425"/>
      <c r="B453" s="425"/>
      <c r="C453" s="425"/>
      <c r="D453" s="425"/>
      <c r="E453" s="425"/>
      <c r="F453" s="425"/>
      <c r="G453" s="425"/>
      <c r="H453" s="425"/>
      <c r="I453" s="425"/>
      <c r="J453" s="425"/>
      <c r="K453" s="425"/>
      <c r="L453" s="425"/>
      <c r="M453" s="425"/>
      <c r="N453" s="425"/>
      <c r="O453" s="425"/>
      <c r="P453" s="425"/>
      <c r="Q453" s="425"/>
      <c r="R453" s="425"/>
      <c r="S453" s="425"/>
    </row>
    <row r="454">
      <c r="A454" s="425"/>
      <c r="B454" s="425"/>
      <c r="C454" s="425"/>
      <c r="D454" s="425"/>
      <c r="E454" s="425"/>
      <c r="F454" s="425"/>
      <c r="G454" s="425"/>
      <c r="H454" s="425"/>
      <c r="I454" s="425"/>
      <c r="J454" s="425"/>
      <c r="K454" s="425"/>
      <c r="L454" s="425"/>
      <c r="M454" s="425"/>
      <c r="N454" s="425"/>
      <c r="O454" s="425"/>
      <c r="P454" s="425"/>
      <c r="Q454" s="425"/>
      <c r="R454" s="425"/>
      <c r="S454" s="425"/>
    </row>
    <row r="455">
      <c r="A455" s="425"/>
      <c r="B455" s="425"/>
      <c r="C455" s="425"/>
      <c r="D455" s="425"/>
      <c r="E455" s="425"/>
      <c r="F455" s="425"/>
      <c r="G455" s="425"/>
      <c r="H455" s="425"/>
      <c r="I455" s="425"/>
      <c r="J455" s="425"/>
      <c r="K455" s="425"/>
      <c r="L455" s="425"/>
      <c r="M455" s="425"/>
      <c r="N455" s="425"/>
      <c r="O455" s="425"/>
      <c r="P455" s="425"/>
      <c r="Q455" s="425"/>
      <c r="R455" s="425"/>
      <c r="S455" s="425"/>
    </row>
    <row r="456">
      <c r="A456" s="425"/>
      <c r="B456" s="425"/>
      <c r="C456" s="425"/>
      <c r="D456" s="425"/>
      <c r="E456" s="425"/>
      <c r="F456" s="425"/>
      <c r="G456" s="425"/>
      <c r="H456" s="425"/>
      <c r="I456" s="425"/>
      <c r="J456" s="425"/>
      <c r="K456" s="425"/>
      <c r="L456" s="425"/>
      <c r="M456" s="425"/>
      <c r="N456" s="425"/>
      <c r="O456" s="425"/>
      <c r="P456" s="425"/>
      <c r="Q456" s="425"/>
      <c r="R456" s="425"/>
      <c r="S456" s="425"/>
    </row>
    <row r="457">
      <c r="A457" s="425"/>
      <c r="B457" s="425"/>
      <c r="C457" s="425"/>
      <c r="D457" s="425"/>
      <c r="E457" s="425"/>
      <c r="F457" s="425"/>
      <c r="G457" s="425"/>
      <c r="H457" s="425"/>
      <c r="I457" s="425"/>
      <c r="J457" s="425"/>
      <c r="K457" s="425"/>
      <c r="L457" s="425"/>
      <c r="M457" s="425"/>
      <c r="N457" s="425"/>
      <c r="O457" s="425"/>
      <c r="P457" s="425"/>
      <c r="Q457" s="425"/>
      <c r="R457" s="425"/>
      <c r="S457" s="425"/>
    </row>
    <row r="458">
      <c r="A458" s="425"/>
      <c r="B458" s="425"/>
      <c r="C458" s="425"/>
      <c r="D458" s="425"/>
      <c r="E458" s="425"/>
      <c r="F458" s="425"/>
      <c r="G458" s="425"/>
      <c r="H458" s="425"/>
      <c r="I458" s="425"/>
      <c r="J458" s="425"/>
      <c r="K458" s="425"/>
      <c r="L458" s="425"/>
      <c r="M458" s="425"/>
      <c r="N458" s="425"/>
      <c r="O458" s="425"/>
      <c r="P458" s="425"/>
      <c r="Q458" s="425"/>
      <c r="R458" s="425"/>
      <c r="S458" s="425"/>
    </row>
    <row r="459">
      <c r="A459" s="425"/>
      <c r="B459" s="425"/>
      <c r="C459" s="425"/>
      <c r="D459" s="425"/>
      <c r="E459" s="425"/>
      <c r="F459" s="425"/>
      <c r="G459" s="425"/>
      <c r="H459" s="425"/>
      <c r="I459" s="425"/>
      <c r="J459" s="425"/>
      <c r="K459" s="425"/>
      <c r="L459" s="425"/>
      <c r="M459" s="425"/>
      <c r="N459" s="425"/>
      <c r="O459" s="425"/>
      <c r="P459" s="425"/>
      <c r="Q459" s="425"/>
      <c r="R459" s="425"/>
      <c r="S459" s="425"/>
    </row>
    <row r="460">
      <c r="A460" s="425"/>
      <c r="B460" s="425"/>
      <c r="C460" s="425"/>
      <c r="D460" s="425"/>
      <c r="E460" s="425"/>
      <c r="F460" s="425"/>
      <c r="G460" s="425"/>
      <c r="H460" s="425"/>
      <c r="I460" s="425"/>
      <c r="J460" s="425"/>
      <c r="K460" s="425"/>
      <c r="L460" s="425"/>
      <c r="M460" s="425"/>
      <c r="N460" s="425"/>
      <c r="O460" s="425"/>
      <c r="P460" s="425"/>
      <c r="Q460" s="425"/>
      <c r="R460" s="425"/>
      <c r="S460" s="425"/>
    </row>
    <row r="461">
      <c r="A461" s="425"/>
      <c r="B461" s="425"/>
      <c r="C461" s="425"/>
      <c r="D461" s="425"/>
      <c r="E461" s="425"/>
      <c r="F461" s="425"/>
      <c r="G461" s="425"/>
      <c r="H461" s="425"/>
      <c r="I461" s="425"/>
      <c r="J461" s="425"/>
      <c r="K461" s="425"/>
      <c r="L461" s="425"/>
      <c r="M461" s="425"/>
      <c r="N461" s="425"/>
      <c r="O461" s="425"/>
      <c r="P461" s="425"/>
      <c r="Q461" s="425"/>
      <c r="R461" s="425"/>
      <c r="S461" s="425"/>
    </row>
    <row r="462">
      <c r="A462" s="425"/>
      <c r="B462" s="425"/>
      <c r="C462" s="425"/>
      <c r="D462" s="425"/>
      <c r="E462" s="425"/>
      <c r="F462" s="425"/>
      <c r="G462" s="425"/>
      <c r="H462" s="425"/>
      <c r="I462" s="425"/>
      <c r="J462" s="425"/>
      <c r="K462" s="425"/>
      <c r="L462" s="425"/>
      <c r="M462" s="425"/>
      <c r="N462" s="425"/>
      <c r="O462" s="425"/>
      <c r="P462" s="425"/>
      <c r="Q462" s="425"/>
      <c r="R462" s="425"/>
      <c r="S462" s="425"/>
    </row>
    <row r="463">
      <c r="A463" s="425"/>
      <c r="B463" s="425"/>
      <c r="C463" s="425"/>
      <c r="D463" s="425"/>
      <c r="E463" s="425"/>
      <c r="F463" s="425"/>
      <c r="G463" s="425"/>
      <c r="H463" s="425"/>
      <c r="I463" s="425"/>
      <c r="J463" s="425"/>
      <c r="K463" s="425"/>
      <c r="L463" s="425"/>
      <c r="M463" s="425"/>
      <c r="N463" s="425"/>
      <c r="O463" s="425"/>
      <c r="P463" s="425"/>
      <c r="Q463" s="425"/>
      <c r="R463" s="425"/>
      <c r="S463" s="425"/>
    </row>
    <row r="464">
      <c r="A464" s="425"/>
      <c r="B464" s="425"/>
      <c r="C464" s="425"/>
      <c r="D464" s="425"/>
      <c r="E464" s="425"/>
      <c r="F464" s="425"/>
      <c r="G464" s="425"/>
      <c r="H464" s="425"/>
      <c r="I464" s="425"/>
      <c r="J464" s="425"/>
      <c r="K464" s="425"/>
      <c r="L464" s="425"/>
      <c r="M464" s="425"/>
      <c r="N464" s="425"/>
      <c r="O464" s="425"/>
      <c r="P464" s="425"/>
      <c r="Q464" s="425"/>
      <c r="R464" s="425"/>
      <c r="S464" s="425"/>
    </row>
    <row r="465">
      <c r="A465" s="425"/>
      <c r="B465" s="425"/>
      <c r="C465" s="425"/>
      <c r="D465" s="425"/>
      <c r="E465" s="425"/>
      <c r="F465" s="425"/>
      <c r="G465" s="425"/>
      <c r="H465" s="425"/>
      <c r="I465" s="425"/>
      <c r="J465" s="425"/>
      <c r="K465" s="425"/>
      <c r="L465" s="425"/>
      <c r="M465" s="425"/>
      <c r="N465" s="425"/>
      <c r="O465" s="425"/>
      <c r="P465" s="425"/>
      <c r="Q465" s="425"/>
      <c r="R465" s="425"/>
      <c r="S465" s="425"/>
    </row>
    <row r="466">
      <c r="A466" s="425"/>
      <c r="B466" s="425"/>
      <c r="C466" s="425"/>
      <c r="D466" s="425"/>
      <c r="E466" s="425"/>
      <c r="F466" s="425"/>
      <c r="G466" s="425"/>
      <c r="H466" s="425"/>
      <c r="I466" s="425"/>
      <c r="J466" s="425"/>
      <c r="K466" s="425"/>
      <c r="L466" s="425"/>
      <c r="M466" s="425"/>
      <c r="N466" s="425"/>
      <c r="O466" s="425"/>
      <c r="P466" s="425"/>
      <c r="Q466" s="425"/>
      <c r="R466" s="425"/>
      <c r="S466" s="425"/>
    </row>
    <row r="467">
      <c r="A467" s="425"/>
      <c r="B467" s="425"/>
      <c r="C467" s="425"/>
      <c r="D467" s="425"/>
      <c r="E467" s="425"/>
      <c r="F467" s="425"/>
      <c r="G467" s="425"/>
      <c r="H467" s="425"/>
      <c r="I467" s="425"/>
      <c r="J467" s="425"/>
      <c r="K467" s="425"/>
      <c r="L467" s="425"/>
      <c r="M467" s="425"/>
      <c r="N467" s="425"/>
      <c r="O467" s="425"/>
      <c r="P467" s="425"/>
      <c r="Q467" s="425"/>
      <c r="R467" s="425"/>
      <c r="S467" s="425"/>
    </row>
    <row r="468">
      <c r="A468" s="425"/>
      <c r="B468" s="425"/>
      <c r="C468" s="425"/>
      <c r="D468" s="425"/>
      <c r="E468" s="425"/>
      <c r="F468" s="425"/>
      <c r="G468" s="425"/>
      <c r="H468" s="425"/>
      <c r="I468" s="425"/>
      <c r="J468" s="425"/>
      <c r="K468" s="425"/>
      <c r="L468" s="425"/>
      <c r="M468" s="425"/>
      <c r="N468" s="425"/>
      <c r="O468" s="425"/>
      <c r="P468" s="425"/>
      <c r="Q468" s="425"/>
      <c r="R468" s="425"/>
      <c r="S468" s="425"/>
    </row>
    <row r="469">
      <c r="A469" s="425"/>
      <c r="B469" s="425"/>
      <c r="C469" s="425"/>
      <c r="D469" s="425"/>
      <c r="E469" s="425"/>
      <c r="F469" s="425"/>
      <c r="G469" s="425"/>
      <c r="H469" s="425"/>
      <c r="I469" s="425"/>
      <c r="J469" s="425"/>
      <c r="K469" s="425"/>
      <c r="L469" s="425"/>
      <c r="M469" s="425"/>
      <c r="N469" s="425"/>
      <c r="O469" s="425"/>
      <c r="P469" s="425"/>
      <c r="Q469" s="425"/>
      <c r="R469" s="425"/>
      <c r="S469" s="425"/>
    </row>
    <row r="470">
      <c r="A470" s="425"/>
      <c r="B470" s="425"/>
      <c r="C470" s="425"/>
      <c r="D470" s="425"/>
      <c r="E470" s="425"/>
      <c r="F470" s="425"/>
      <c r="G470" s="425"/>
      <c r="H470" s="425"/>
      <c r="I470" s="425"/>
      <c r="J470" s="425"/>
      <c r="K470" s="425"/>
      <c r="L470" s="425"/>
      <c r="M470" s="425"/>
      <c r="N470" s="425"/>
      <c r="O470" s="425"/>
      <c r="P470" s="425"/>
      <c r="Q470" s="425"/>
      <c r="R470" s="425"/>
      <c r="S470" s="425"/>
    </row>
    <row r="471">
      <c r="A471" s="425"/>
      <c r="B471" s="425"/>
      <c r="C471" s="425"/>
      <c r="D471" s="425"/>
      <c r="E471" s="425"/>
      <c r="F471" s="425"/>
      <c r="G471" s="425"/>
      <c r="H471" s="425"/>
      <c r="I471" s="425"/>
      <c r="J471" s="425"/>
      <c r="K471" s="425"/>
      <c r="L471" s="425"/>
      <c r="M471" s="425"/>
      <c r="N471" s="425"/>
      <c r="O471" s="425"/>
      <c r="P471" s="425"/>
      <c r="Q471" s="425"/>
      <c r="R471" s="425"/>
      <c r="S471" s="425"/>
    </row>
    <row r="472">
      <c r="A472" s="425"/>
      <c r="B472" s="425"/>
      <c r="C472" s="425"/>
      <c r="D472" s="425"/>
      <c r="E472" s="425"/>
      <c r="F472" s="425"/>
      <c r="G472" s="425"/>
      <c r="H472" s="425"/>
      <c r="I472" s="425"/>
      <c r="J472" s="425"/>
      <c r="K472" s="425"/>
      <c r="L472" s="425"/>
      <c r="M472" s="425"/>
      <c r="N472" s="425"/>
      <c r="O472" s="425"/>
      <c r="P472" s="425"/>
      <c r="Q472" s="425"/>
      <c r="R472" s="425"/>
      <c r="S472" s="425"/>
    </row>
    <row r="473">
      <c r="A473" s="425"/>
      <c r="B473" s="425"/>
      <c r="C473" s="425"/>
      <c r="D473" s="425"/>
      <c r="E473" s="425"/>
      <c r="F473" s="425"/>
      <c r="G473" s="425"/>
      <c r="H473" s="425"/>
      <c r="I473" s="425"/>
      <c r="J473" s="425"/>
      <c r="K473" s="425"/>
      <c r="L473" s="425"/>
      <c r="M473" s="425"/>
      <c r="N473" s="425"/>
      <c r="O473" s="425"/>
      <c r="P473" s="425"/>
      <c r="Q473" s="425"/>
      <c r="R473" s="425"/>
      <c r="S473" s="425"/>
    </row>
    <row r="474">
      <c r="A474" s="425"/>
      <c r="B474" s="425"/>
      <c r="C474" s="425"/>
      <c r="D474" s="425"/>
      <c r="E474" s="425"/>
      <c r="F474" s="425"/>
      <c r="G474" s="425"/>
      <c r="H474" s="425"/>
      <c r="I474" s="425"/>
      <c r="J474" s="425"/>
      <c r="K474" s="425"/>
      <c r="L474" s="425"/>
      <c r="M474" s="425"/>
      <c r="N474" s="425"/>
      <c r="O474" s="425"/>
      <c r="P474" s="425"/>
      <c r="Q474" s="425"/>
      <c r="R474" s="425"/>
      <c r="S474" s="425"/>
    </row>
    <row r="475">
      <c r="A475" s="425"/>
      <c r="B475" s="425"/>
      <c r="C475" s="425"/>
      <c r="D475" s="425"/>
      <c r="E475" s="425"/>
      <c r="F475" s="425"/>
      <c r="G475" s="425"/>
      <c r="H475" s="425"/>
      <c r="I475" s="425"/>
      <c r="J475" s="425"/>
      <c r="K475" s="425"/>
      <c r="L475" s="425"/>
      <c r="M475" s="425"/>
      <c r="N475" s="425"/>
      <c r="O475" s="425"/>
      <c r="P475" s="425"/>
      <c r="Q475" s="425"/>
      <c r="R475" s="425"/>
      <c r="S475" s="425"/>
    </row>
    <row r="476">
      <c r="A476" s="425"/>
      <c r="B476" s="425"/>
      <c r="C476" s="425"/>
      <c r="D476" s="425"/>
      <c r="E476" s="425"/>
      <c r="F476" s="425"/>
      <c r="G476" s="425"/>
      <c r="H476" s="425"/>
      <c r="I476" s="425"/>
      <c r="J476" s="425"/>
      <c r="K476" s="425"/>
      <c r="L476" s="425"/>
      <c r="M476" s="425"/>
      <c r="N476" s="425"/>
      <c r="O476" s="425"/>
      <c r="P476" s="425"/>
      <c r="Q476" s="425"/>
      <c r="R476" s="425"/>
      <c r="S476" s="425"/>
    </row>
    <row r="477">
      <c r="A477" s="425"/>
      <c r="B477" s="425"/>
      <c r="C477" s="425"/>
      <c r="D477" s="425"/>
      <c r="E477" s="425"/>
      <c r="F477" s="425"/>
      <c r="G477" s="425"/>
      <c r="H477" s="425"/>
      <c r="I477" s="425"/>
      <c r="J477" s="425"/>
      <c r="K477" s="425"/>
      <c r="L477" s="425"/>
      <c r="M477" s="425"/>
      <c r="N477" s="425"/>
      <c r="O477" s="425"/>
      <c r="P477" s="425"/>
      <c r="Q477" s="425"/>
      <c r="R477" s="425"/>
      <c r="S477" s="425"/>
    </row>
    <row r="478">
      <c r="A478" s="425"/>
      <c r="B478" s="425"/>
      <c r="C478" s="425"/>
      <c r="D478" s="425"/>
      <c r="E478" s="425"/>
      <c r="F478" s="425"/>
      <c r="G478" s="425"/>
      <c r="H478" s="425"/>
      <c r="I478" s="425"/>
      <c r="J478" s="425"/>
      <c r="K478" s="425"/>
      <c r="L478" s="425"/>
      <c r="M478" s="425"/>
      <c r="N478" s="425"/>
      <c r="O478" s="425"/>
      <c r="P478" s="425"/>
      <c r="Q478" s="425"/>
      <c r="R478" s="425"/>
      <c r="S478" s="425"/>
    </row>
    <row r="479">
      <c r="A479" s="425"/>
      <c r="B479" s="425"/>
      <c r="C479" s="425"/>
      <c r="D479" s="425"/>
      <c r="E479" s="425"/>
      <c r="F479" s="425"/>
      <c r="G479" s="425"/>
      <c r="H479" s="425"/>
      <c r="I479" s="425"/>
      <c r="J479" s="425"/>
      <c r="K479" s="425"/>
      <c r="L479" s="425"/>
      <c r="M479" s="425"/>
      <c r="N479" s="425"/>
      <c r="O479" s="425"/>
      <c r="P479" s="425"/>
      <c r="Q479" s="425"/>
      <c r="R479" s="425"/>
      <c r="S479" s="425"/>
    </row>
    <row r="480">
      <c r="A480" s="425"/>
      <c r="B480" s="425"/>
      <c r="C480" s="425"/>
      <c r="D480" s="425"/>
      <c r="E480" s="425"/>
      <c r="F480" s="425"/>
      <c r="G480" s="425"/>
      <c r="H480" s="425"/>
      <c r="I480" s="425"/>
      <c r="J480" s="425"/>
      <c r="K480" s="425"/>
      <c r="L480" s="425"/>
      <c r="M480" s="425"/>
      <c r="N480" s="425"/>
      <c r="O480" s="425"/>
      <c r="P480" s="425"/>
      <c r="Q480" s="425"/>
      <c r="R480" s="425"/>
      <c r="S480" s="425"/>
    </row>
    <row r="481">
      <c r="A481" s="425"/>
      <c r="B481" s="425"/>
      <c r="C481" s="425"/>
      <c r="D481" s="425"/>
      <c r="E481" s="425"/>
      <c r="F481" s="425"/>
      <c r="G481" s="425"/>
      <c r="H481" s="425"/>
      <c r="I481" s="425"/>
      <c r="J481" s="425"/>
      <c r="K481" s="425"/>
      <c r="L481" s="425"/>
      <c r="M481" s="425"/>
      <c r="N481" s="425"/>
      <c r="O481" s="425"/>
      <c r="P481" s="425"/>
      <c r="Q481" s="425"/>
      <c r="R481" s="425"/>
      <c r="S481" s="425"/>
    </row>
    <row r="482">
      <c r="A482" s="425"/>
      <c r="B482" s="425"/>
      <c r="C482" s="425"/>
      <c r="D482" s="425"/>
      <c r="E482" s="425"/>
      <c r="F482" s="425"/>
      <c r="G482" s="425"/>
      <c r="H482" s="425"/>
      <c r="I482" s="425"/>
      <c r="J482" s="425"/>
      <c r="K482" s="425"/>
      <c r="L482" s="425"/>
      <c r="M482" s="425"/>
      <c r="N482" s="425"/>
      <c r="O482" s="425"/>
      <c r="P482" s="425"/>
      <c r="Q482" s="425"/>
      <c r="R482" s="425"/>
      <c r="S482" s="425"/>
    </row>
    <row r="483">
      <c r="A483" s="425"/>
      <c r="B483" s="425"/>
      <c r="C483" s="425"/>
      <c r="D483" s="425"/>
      <c r="E483" s="425"/>
      <c r="F483" s="425"/>
      <c r="G483" s="425"/>
      <c r="H483" s="425"/>
      <c r="I483" s="425"/>
      <c r="J483" s="425"/>
      <c r="K483" s="425"/>
      <c r="L483" s="425"/>
      <c r="M483" s="425"/>
      <c r="N483" s="425"/>
      <c r="O483" s="425"/>
      <c r="P483" s="425"/>
      <c r="Q483" s="425"/>
      <c r="R483" s="425"/>
      <c r="S483" s="425"/>
    </row>
    <row r="484">
      <c r="A484" s="425"/>
      <c r="B484" s="425"/>
      <c r="C484" s="425"/>
      <c r="D484" s="425"/>
      <c r="E484" s="425"/>
      <c r="F484" s="425"/>
      <c r="G484" s="425"/>
      <c r="H484" s="425"/>
      <c r="I484" s="425"/>
      <c r="J484" s="425"/>
      <c r="K484" s="425"/>
      <c r="L484" s="425"/>
      <c r="M484" s="425"/>
      <c r="N484" s="425"/>
      <c r="O484" s="425"/>
      <c r="P484" s="425"/>
      <c r="Q484" s="425"/>
      <c r="R484" s="425"/>
      <c r="S484" s="425"/>
    </row>
    <row r="485">
      <c r="A485" s="425"/>
      <c r="B485" s="425"/>
      <c r="C485" s="425"/>
      <c r="D485" s="425"/>
      <c r="E485" s="425"/>
      <c r="F485" s="425"/>
      <c r="G485" s="425"/>
      <c r="H485" s="425"/>
      <c r="I485" s="425"/>
      <c r="J485" s="425"/>
      <c r="K485" s="425"/>
      <c r="L485" s="425"/>
      <c r="M485" s="425"/>
      <c r="N485" s="425"/>
      <c r="O485" s="425"/>
      <c r="P485" s="425"/>
      <c r="Q485" s="425"/>
      <c r="R485" s="425"/>
      <c r="S485" s="425"/>
    </row>
    <row r="486">
      <c r="A486" s="425"/>
      <c r="B486" s="425"/>
      <c r="C486" s="425"/>
      <c r="D486" s="425"/>
      <c r="E486" s="425"/>
      <c r="F486" s="425"/>
      <c r="G486" s="425"/>
      <c r="H486" s="425"/>
      <c r="I486" s="425"/>
      <c r="J486" s="425"/>
      <c r="K486" s="425"/>
      <c r="L486" s="425"/>
      <c r="M486" s="425"/>
      <c r="N486" s="425"/>
      <c r="O486" s="425"/>
      <c r="P486" s="425"/>
      <c r="Q486" s="425"/>
      <c r="R486" s="425"/>
      <c r="S486" s="425"/>
    </row>
    <row r="487">
      <c r="A487" s="425"/>
      <c r="B487" s="425"/>
      <c r="C487" s="425"/>
      <c r="D487" s="425"/>
      <c r="E487" s="425"/>
      <c r="F487" s="425"/>
      <c r="G487" s="425"/>
      <c r="H487" s="425"/>
      <c r="I487" s="425"/>
      <c r="J487" s="425"/>
      <c r="K487" s="425"/>
      <c r="L487" s="425"/>
      <c r="M487" s="425"/>
      <c r="N487" s="425"/>
      <c r="O487" s="425"/>
      <c r="P487" s="425"/>
      <c r="Q487" s="425"/>
      <c r="R487" s="425"/>
      <c r="S487" s="425"/>
    </row>
    <row r="488">
      <c r="A488" s="425"/>
      <c r="B488" s="425"/>
      <c r="C488" s="425"/>
      <c r="D488" s="425"/>
      <c r="E488" s="425"/>
      <c r="F488" s="425"/>
      <c r="G488" s="425"/>
      <c r="H488" s="425"/>
      <c r="I488" s="425"/>
      <c r="J488" s="425"/>
      <c r="K488" s="425"/>
      <c r="L488" s="425"/>
      <c r="M488" s="425"/>
      <c r="N488" s="425"/>
      <c r="O488" s="425"/>
      <c r="P488" s="425"/>
      <c r="Q488" s="425"/>
      <c r="R488" s="425"/>
      <c r="S488" s="425"/>
    </row>
    <row r="489">
      <c r="A489" s="425"/>
      <c r="B489" s="425"/>
      <c r="C489" s="425"/>
      <c r="D489" s="425"/>
      <c r="E489" s="425"/>
      <c r="F489" s="425"/>
      <c r="G489" s="425"/>
      <c r="H489" s="425"/>
      <c r="I489" s="425"/>
      <c r="J489" s="425"/>
      <c r="K489" s="425"/>
      <c r="L489" s="425"/>
      <c r="M489" s="425"/>
      <c r="N489" s="425"/>
      <c r="O489" s="425"/>
      <c r="P489" s="425"/>
      <c r="Q489" s="425"/>
      <c r="R489" s="425"/>
      <c r="S489" s="425"/>
    </row>
    <row r="490">
      <c r="A490" s="425"/>
      <c r="B490" s="425"/>
      <c r="C490" s="425"/>
      <c r="D490" s="425"/>
      <c r="E490" s="425"/>
      <c r="F490" s="425"/>
      <c r="G490" s="425"/>
      <c r="H490" s="425"/>
      <c r="I490" s="425"/>
      <c r="J490" s="425"/>
      <c r="K490" s="425"/>
      <c r="L490" s="425"/>
      <c r="M490" s="425"/>
      <c r="N490" s="425"/>
      <c r="O490" s="425"/>
      <c r="P490" s="425"/>
      <c r="Q490" s="425"/>
      <c r="R490" s="425"/>
      <c r="S490" s="425"/>
    </row>
    <row r="491">
      <c r="A491" s="425"/>
      <c r="B491" s="425"/>
      <c r="C491" s="425"/>
      <c r="D491" s="425"/>
      <c r="E491" s="425"/>
      <c r="F491" s="425"/>
      <c r="G491" s="425"/>
      <c r="H491" s="425"/>
      <c r="I491" s="425"/>
      <c r="J491" s="425"/>
      <c r="K491" s="425"/>
      <c r="L491" s="425"/>
      <c r="M491" s="425"/>
      <c r="N491" s="425"/>
      <c r="O491" s="425"/>
      <c r="P491" s="425"/>
      <c r="Q491" s="425"/>
      <c r="R491" s="425"/>
      <c r="S491" s="425"/>
    </row>
    <row r="492">
      <c r="A492" s="425"/>
      <c r="B492" s="425"/>
      <c r="C492" s="425"/>
      <c r="D492" s="425"/>
      <c r="E492" s="425"/>
      <c r="F492" s="425"/>
      <c r="G492" s="425"/>
      <c r="H492" s="425"/>
      <c r="I492" s="425"/>
      <c r="J492" s="425"/>
      <c r="K492" s="425"/>
      <c r="L492" s="425"/>
      <c r="M492" s="425"/>
      <c r="N492" s="425"/>
      <c r="O492" s="425"/>
      <c r="P492" s="425"/>
      <c r="Q492" s="425"/>
      <c r="R492" s="425"/>
      <c r="S492" s="425"/>
    </row>
    <row r="493">
      <c r="A493" s="425"/>
      <c r="B493" s="425"/>
      <c r="C493" s="425"/>
      <c r="D493" s="425"/>
      <c r="E493" s="425"/>
      <c r="F493" s="425"/>
      <c r="G493" s="425"/>
      <c r="H493" s="425"/>
      <c r="I493" s="425"/>
      <c r="J493" s="425"/>
      <c r="K493" s="425"/>
      <c r="L493" s="425"/>
      <c r="M493" s="425"/>
      <c r="N493" s="425"/>
      <c r="O493" s="425"/>
      <c r="P493" s="425"/>
      <c r="Q493" s="425"/>
      <c r="R493" s="425"/>
      <c r="S493" s="425"/>
    </row>
    <row r="494">
      <c r="A494" s="425"/>
      <c r="B494" s="425"/>
      <c r="C494" s="425"/>
      <c r="D494" s="425"/>
      <c r="E494" s="425"/>
      <c r="F494" s="425"/>
      <c r="G494" s="425"/>
      <c r="H494" s="425"/>
      <c r="I494" s="425"/>
      <c r="J494" s="425"/>
      <c r="K494" s="425"/>
      <c r="L494" s="425"/>
      <c r="M494" s="425"/>
      <c r="N494" s="425"/>
      <c r="O494" s="425"/>
      <c r="P494" s="425"/>
      <c r="Q494" s="425"/>
      <c r="R494" s="425"/>
      <c r="S494" s="425"/>
    </row>
    <row r="495">
      <c r="A495" s="425"/>
      <c r="B495" s="425"/>
      <c r="C495" s="425"/>
      <c r="D495" s="425"/>
      <c r="E495" s="425"/>
      <c r="F495" s="425"/>
      <c r="G495" s="425"/>
      <c r="H495" s="425"/>
      <c r="I495" s="425"/>
      <c r="J495" s="425"/>
      <c r="K495" s="425"/>
      <c r="L495" s="425"/>
      <c r="M495" s="425"/>
      <c r="N495" s="425"/>
      <c r="O495" s="425"/>
      <c r="P495" s="425"/>
      <c r="Q495" s="425"/>
      <c r="R495" s="425"/>
      <c r="S495" s="425"/>
    </row>
    <row r="496">
      <c r="A496" s="425"/>
      <c r="B496" s="425"/>
      <c r="C496" s="425"/>
      <c r="D496" s="425"/>
      <c r="E496" s="425"/>
      <c r="F496" s="425"/>
      <c r="G496" s="425"/>
      <c r="H496" s="425"/>
      <c r="I496" s="425"/>
      <c r="J496" s="425"/>
      <c r="K496" s="425"/>
      <c r="L496" s="425"/>
      <c r="M496" s="425"/>
      <c r="N496" s="425"/>
      <c r="O496" s="425"/>
      <c r="P496" s="425"/>
      <c r="Q496" s="425"/>
      <c r="R496" s="425"/>
      <c r="S496" s="425"/>
    </row>
    <row r="497">
      <c r="A497" s="425"/>
      <c r="B497" s="425"/>
      <c r="C497" s="425"/>
      <c r="D497" s="425"/>
      <c r="E497" s="425"/>
      <c r="F497" s="425"/>
      <c r="G497" s="425"/>
      <c r="H497" s="425"/>
      <c r="I497" s="425"/>
      <c r="J497" s="425"/>
      <c r="K497" s="425"/>
      <c r="L497" s="425"/>
      <c r="M497" s="425"/>
      <c r="N497" s="425"/>
      <c r="O497" s="425"/>
      <c r="P497" s="425"/>
      <c r="Q497" s="425"/>
      <c r="R497" s="425"/>
      <c r="S497" s="425"/>
    </row>
    <row r="498">
      <c r="A498" s="425"/>
      <c r="B498" s="425"/>
      <c r="C498" s="425"/>
      <c r="D498" s="425"/>
      <c r="E498" s="425"/>
      <c r="F498" s="425"/>
      <c r="G498" s="425"/>
      <c r="H498" s="425"/>
      <c r="I498" s="425"/>
      <c r="J498" s="425"/>
      <c r="K498" s="425"/>
      <c r="L498" s="425"/>
      <c r="M498" s="425"/>
      <c r="N498" s="425"/>
      <c r="O498" s="425"/>
      <c r="P498" s="425"/>
      <c r="Q498" s="425"/>
      <c r="R498" s="425"/>
      <c r="S498" s="425"/>
    </row>
    <row r="499">
      <c r="A499" s="425"/>
      <c r="B499" s="425"/>
      <c r="C499" s="425"/>
      <c r="D499" s="425"/>
      <c r="E499" s="425"/>
      <c r="F499" s="425"/>
      <c r="G499" s="425"/>
      <c r="H499" s="425"/>
      <c r="I499" s="425"/>
      <c r="J499" s="425"/>
      <c r="K499" s="425"/>
      <c r="L499" s="425"/>
      <c r="M499" s="425"/>
      <c r="N499" s="425"/>
      <c r="O499" s="425"/>
      <c r="P499" s="425"/>
      <c r="Q499" s="425"/>
      <c r="R499" s="425"/>
      <c r="S499" s="425"/>
    </row>
    <row r="500">
      <c r="A500" s="425"/>
      <c r="B500" s="425"/>
      <c r="C500" s="425"/>
      <c r="D500" s="425"/>
      <c r="E500" s="425"/>
      <c r="F500" s="425"/>
      <c r="G500" s="425"/>
      <c r="H500" s="425"/>
      <c r="I500" s="425"/>
      <c r="J500" s="425"/>
      <c r="K500" s="425"/>
      <c r="L500" s="425"/>
      <c r="M500" s="425"/>
      <c r="N500" s="425"/>
      <c r="O500" s="425"/>
      <c r="P500" s="425"/>
      <c r="Q500" s="425"/>
      <c r="R500" s="425"/>
      <c r="S500" s="425"/>
    </row>
    <row r="501">
      <c r="A501" s="425"/>
      <c r="B501" s="425"/>
      <c r="C501" s="425"/>
      <c r="D501" s="425"/>
      <c r="E501" s="425"/>
      <c r="F501" s="425"/>
      <c r="G501" s="425"/>
      <c r="H501" s="425"/>
      <c r="I501" s="425"/>
      <c r="J501" s="425"/>
      <c r="K501" s="425"/>
      <c r="L501" s="425"/>
      <c r="M501" s="425"/>
      <c r="N501" s="425"/>
      <c r="O501" s="425"/>
      <c r="P501" s="425"/>
      <c r="Q501" s="425"/>
      <c r="R501" s="425"/>
      <c r="S501" s="425"/>
    </row>
    <row r="502">
      <c r="A502" s="425"/>
      <c r="B502" s="425"/>
      <c r="C502" s="425"/>
      <c r="D502" s="425"/>
      <c r="E502" s="425"/>
      <c r="F502" s="425"/>
      <c r="G502" s="425"/>
      <c r="H502" s="425"/>
      <c r="I502" s="425"/>
      <c r="J502" s="425"/>
      <c r="K502" s="425"/>
      <c r="L502" s="425"/>
      <c r="M502" s="425"/>
      <c r="N502" s="425"/>
      <c r="O502" s="425"/>
      <c r="P502" s="425"/>
      <c r="Q502" s="425"/>
      <c r="R502" s="425"/>
      <c r="S502" s="425"/>
    </row>
    <row r="503">
      <c r="A503" s="425"/>
      <c r="B503" s="425"/>
      <c r="C503" s="425"/>
      <c r="D503" s="425"/>
      <c r="E503" s="425"/>
      <c r="F503" s="425"/>
      <c r="G503" s="425"/>
      <c r="H503" s="425"/>
      <c r="I503" s="425"/>
      <c r="J503" s="425"/>
      <c r="K503" s="425"/>
      <c r="L503" s="425"/>
      <c r="M503" s="425"/>
      <c r="N503" s="425"/>
      <c r="O503" s="425"/>
      <c r="P503" s="425"/>
      <c r="Q503" s="425"/>
      <c r="R503" s="425"/>
      <c r="S503" s="425"/>
    </row>
    <row r="504">
      <c r="A504" s="425"/>
      <c r="B504" s="425"/>
      <c r="C504" s="425"/>
      <c r="D504" s="425"/>
      <c r="E504" s="425"/>
      <c r="F504" s="425"/>
      <c r="G504" s="425"/>
      <c r="H504" s="425"/>
      <c r="I504" s="425"/>
      <c r="J504" s="425"/>
      <c r="K504" s="425"/>
      <c r="L504" s="425"/>
      <c r="M504" s="425"/>
      <c r="N504" s="425"/>
      <c r="O504" s="425"/>
      <c r="P504" s="425"/>
      <c r="Q504" s="425"/>
      <c r="R504" s="425"/>
      <c r="S504" s="425"/>
    </row>
    <row r="505">
      <c r="A505" s="425"/>
      <c r="B505" s="425"/>
      <c r="C505" s="425"/>
      <c r="D505" s="425"/>
      <c r="E505" s="425"/>
      <c r="F505" s="425"/>
      <c r="G505" s="425"/>
      <c r="H505" s="425"/>
      <c r="I505" s="425"/>
      <c r="J505" s="425"/>
      <c r="K505" s="425"/>
      <c r="L505" s="425"/>
      <c r="M505" s="425"/>
      <c r="N505" s="425"/>
      <c r="O505" s="425"/>
      <c r="P505" s="425"/>
      <c r="Q505" s="425"/>
      <c r="R505" s="425"/>
      <c r="S505" s="425"/>
    </row>
    <row r="506">
      <c r="A506" s="425"/>
      <c r="B506" s="425"/>
      <c r="C506" s="425"/>
      <c r="D506" s="425"/>
      <c r="E506" s="425"/>
      <c r="F506" s="425"/>
      <c r="G506" s="425"/>
      <c r="H506" s="425"/>
      <c r="I506" s="425"/>
      <c r="J506" s="425"/>
      <c r="K506" s="425"/>
      <c r="L506" s="425"/>
      <c r="M506" s="425"/>
      <c r="N506" s="425"/>
      <c r="O506" s="425"/>
      <c r="P506" s="425"/>
      <c r="Q506" s="425"/>
      <c r="R506" s="425"/>
      <c r="S506" s="425"/>
    </row>
    <row r="507">
      <c r="A507" s="425"/>
      <c r="B507" s="425"/>
      <c r="C507" s="425"/>
      <c r="D507" s="425"/>
      <c r="E507" s="425"/>
      <c r="F507" s="425"/>
      <c r="G507" s="425"/>
      <c r="H507" s="425"/>
      <c r="I507" s="425"/>
      <c r="J507" s="425"/>
      <c r="K507" s="425"/>
      <c r="L507" s="425"/>
      <c r="M507" s="425"/>
      <c r="N507" s="425"/>
      <c r="O507" s="425"/>
      <c r="P507" s="425"/>
      <c r="Q507" s="425"/>
      <c r="R507" s="425"/>
      <c r="S507" s="425"/>
    </row>
    <row r="508">
      <c r="A508" s="425"/>
      <c r="B508" s="425"/>
      <c r="C508" s="425"/>
      <c r="D508" s="425"/>
      <c r="E508" s="425"/>
      <c r="F508" s="425"/>
      <c r="G508" s="425"/>
      <c r="H508" s="425"/>
      <c r="I508" s="425"/>
      <c r="J508" s="425"/>
      <c r="K508" s="425"/>
      <c r="L508" s="425"/>
      <c r="M508" s="425"/>
      <c r="N508" s="425"/>
      <c r="O508" s="425"/>
      <c r="P508" s="425"/>
      <c r="Q508" s="425"/>
      <c r="R508" s="425"/>
      <c r="S508" s="425"/>
    </row>
    <row r="509">
      <c r="A509" s="425"/>
      <c r="B509" s="425"/>
      <c r="C509" s="425"/>
      <c r="D509" s="425"/>
      <c r="E509" s="425"/>
      <c r="F509" s="425"/>
      <c r="G509" s="425"/>
      <c r="H509" s="425"/>
      <c r="I509" s="425"/>
      <c r="J509" s="425"/>
      <c r="K509" s="425"/>
      <c r="L509" s="425"/>
      <c r="M509" s="425"/>
      <c r="N509" s="425"/>
      <c r="O509" s="425"/>
      <c r="P509" s="425"/>
      <c r="Q509" s="425"/>
      <c r="R509" s="425"/>
      <c r="S509" s="425"/>
    </row>
    <row r="510">
      <c r="A510" s="425"/>
      <c r="B510" s="425"/>
      <c r="C510" s="425"/>
      <c r="D510" s="425"/>
      <c r="E510" s="425"/>
      <c r="F510" s="425"/>
      <c r="G510" s="425"/>
      <c r="H510" s="425"/>
      <c r="I510" s="425"/>
      <c r="J510" s="425"/>
      <c r="K510" s="425"/>
      <c r="L510" s="425"/>
      <c r="M510" s="425"/>
      <c r="N510" s="425"/>
      <c r="O510" s="425"/>
      <c r="P510" s="425"/>
      <c r="Q510" s="425"/>
      <c r="R510" s="425"/>
      <c r="S510" s="425"/>
    </row>
    <row r="511">
      <c r="A511" s="425"/>
      <c r="B511" s="425"/>
      <c r="C511" s="425"/>
      <c r="D511" s="425"/>
      <c r="E511" s="425"/>
      <c r="F511" s="425"/>
      <c r="G511" s="425"/>
      <c r="H511" s="425"/>
      <c r="I511" s="425"/>
      <c r="J511" s="425"/>
      <c r="K511" s="425"/>
      <c r="L511" s="425"/>
      <c r="M511" s="425"/>
      <c r="N511" s="425"/>
      <c r="O511" s="425"/>
      <c r="P511" s="425"/>
      <c r="Q511" s="425"/>
      <c r="R511" s="425"/>
      <c r="S511" s="425"/>
    </row>
    <row r="512">
      <c r="A512" s="425"/>
      <c r="B512" s="425"/>
      <c r="C512" s="425"/>
      <c r="D512" s="425"/>
      <c r="E512" s="425"/>
      <c r="F512" s="425"/>
      <c r="G512" s="425"/>
      <c r="H512" s="425"/>
      <c r="I512" s="425"/>
      <c r="J512" s="425"/>
      <c r="K512" s="425"/>
      <c r="L512" s="425"/>
      <c r="M512" s="425"/>
      <c r="N512" s="425"/>
      <c r="O512" s="425"/>
      <c r="P512" s="425"/>
      <c r="Q512" s="425"/>
      <c r="R512" s="425"/>
      <c r="S512" s="425"/>
    </row>
    <row r="513">
      <c r="A513" s="425"/>
      <c r="B513" s="425"/>
      <c r="C513" s="425"/>
      <c r="D513" s="425"/>
      <c r="E513" s="425"/>
      <c r="F513" s="425"/>
      <c r="G513" s="425"/>
      <c r="H513" s="425"/>
      <c r="I513" s="425"/>
      <c r="J513" s="425"/>
      <c r="K513" s="425"/>
      <c r="L513" s="425"/>
      <c r="M513" s="425"/>
      <c r="N513" s="425"/>
      <c r="O513" s="425"/>
      <c r="P513" s="425"/>
      <c r="Q513" s="425"/>
      <c r="R513" s="425"/>
      <c r="S513" s="425"/>
    </row>
    <row r="514">
      <c r="A514" s="425"/>
      <c r="B514" s="425"/>
      <c r="C514" s="425"/>
      <c r="D514" s="425"/>
      <c r="E514" s="425"/>
      <c r="F514" s="425"/>
      <c r="G514" s="425"/>
      <c r="H514" s="425"/>
      <c r="I514" s="425"/>
      <c r="J514" s="425"/>
      <c r="K514" s="425"/>
      <c r="L514" s="425"/>
      <c r="M514" s="425"/>
      <c r="N514" s="425"/>
      <c r="O514" s="425"/>
      <c r="P514" s="425"/>
      <c r="Q514" s="425"/>
      <c r="R514" s="425"/>
      <c r="S514" s="425"/>
    </row>
    <row r="515">
      <c r="A515" s="425"/>
      <c r="B515" s="425"/>
      <c r="C515" s="425"/>
      <c r="D515" s="425"/>
      <c r="E515" s="425"/>
      <c r="F515" s="425"/>
      <c r="G515" s="425"/>
      <c r="H515" s="425"/>
      <c r="I515" s="425"/>
      <c r="J515" s="425"/>
      <c r="K515" s="425"/>
      <c r="L515" s="425"/>
      <c r="M515" s="425"/>
      <c r="N515" s="425"/>
      <c r="O515" s="425"/>
      <c r="P515" s="425"/>
      <c r="Q515" s="425"/>
      <c r="R515" s="425"/>
      <c r="S515" s="425"/>
    </row>
    <row r="516">
      <c r="A516" s="425"/>
      <c r="B516" s="425"/>
      <c r="C516" s="425"/>
      <c r="D516" s="425"/>
      <c r="E516" s="425"/>
      <c r="F516" s="425"/>
      <c r="G516" s="425"/>
      <c r="H516" s="425"/>
      <c r="I516" s="425"/>
      <c r="J516" s="425"/>
      <c r="K516" s="425"/>
      <c r="L516" s="425"/>
      <c r="M516" s="425"/>
      <c r="N516" s="425"/>
      <c r="O516" s="425"/>
      <c r="P516" s="425"/>
      <c r="Q516" s="425"/>
      <c r="R516" s="425"/>
      <c r="S516" s="425"/>
    </row>
    <row r="517">
      <c r="A517" s="425"/>
      <c r="B517" s="425"/>
      <c r="C517" s="425"/>
      <c r="D517" s="425"/>
      <c r="E517" s="425"/>
      <c r="F517" s="425"/>
      <c r="G517" s="425"/>
      <c r="H517" s="425"/>
      <c r="I517" s="425"/>
      <c r="J517" s="425"/>
      <c r="K517" s="425"/>
      <c r="L517" s="425"/>
      <c r="M517" s="425"/>
      <c r="N517" s="425"/>
      <c r="O517" s="425"/>
      <c r="P517" s="425"/>
      <c r="Q517" s="425"/>
      <c r="R517" s="425"/>
      <c r="S517" s="425"/>
    </row>
    <row r="518">
      <c r="A518" s="425"/>
      <c r="B518" s="425"/>
      <c r="C518" s="425"/>
      <c r="D518" s="425"/>
      <c r="E518" s="425"/>
      <c r="F518" s="425"/>
      <c r="G518" s="425"/>
      <c r="H518" s="425"/>
      <c r="I518" s="425"/>
      <c r="J518" s="425"/>
      <c r="K518" s="425"/>
      <c r="L518" s="425"/>
      <c r="M518" s="425"/>
      <c r="N518" s="425"/>
      <c r="O518" s="425"/>
      <c r="P518" s="425"/>
      <c r="Q518" s="425"/>
      <c r="R518" s="425"/>
      <c r="S518" s="425"/>
    </row>
    <row r="519">
      <c r="A519" s="425"/>
      <c r="B519" s="425"/>
      <c r="C519" s="425"/>
      <c r="D519" s="425"/>
      <c r="E519" s="425"/>
      <c r="F519" s="425"/>
      <c r="G519" s="425"/>
      <c r="H519" s="425"/>
      <c r="I519" s="425"/>
      <c r="J519" s="425"/>
      <c r="K519" s="425"/>
      <c r="L519" s="425"/>
      <c r="M519" s="425"/>
      <c r="N519" s="425"/>
      <c r="O519" s="425"/>
      <c r="P519" s="425"/>
      <c r="Q519" s="425"/>
      <c r="R519" s="425"/>
      <c r="S519" s="425"/>
    </row>
    <row r="520">
      <c r="A520" s="425"/>
      <c r="B520" s="425"/>
      <c r="C520" s="425"/>
      <c r="D520" s="425"/>
      <c r="E520" s="425"/>
      <c r="F520" s="425"/>
      <c r="G520" s="425"/>
      <c r="H520" s="425"/>
      <c r="I520" s="425"/>
      <c r="J520" s="425"/>
      <c r="K520" s="425"/>
      <c r="L520" s="425"/>
      <c r="M520" s="425"/>
      <c r="N520" s="425"/>
      <c r="O520" s="425"/>
      <c r="P520" s="425"/>
      <c r="Q520" s="425"/>
      <c r="R520" s="425"/>
      <c r="S520" s="425"/>
    </row>
    <row r="521">
      <c r="A521" s="425"/>
      <c r="B521" s="425"/>
      <c r="C521" s="425"/>
      <c r="D521" s="425"/>
      <c r="E521" s="425"/>
      <c r="F521" s="425"/>
      <c r="G521" s="425"/>
      <c r="H521" s="425"/>
      <c r="I521" s="425"/>
      <c r="J521" s="425"/>
      <c r="K521" s="425"/>
      <c r="L521" s="425"/>
      <c r="M521" s="425"/>
      <c r="N521" s="425"/>
      <c r="O521" s="425"/>
      <c r="P521" s="425"/>
      <c r="Q521" s="425"/>
      <c r="R521" s="425"/>
      <c r="S521" s="425"/>
    </row>
    <row r="522">
      <c r="A522" s="425"/>
      <c r="B522" s="425"/>
      <c r="C522" s="425"/>
      <c r="D522" s="425"/>
      <c r="E522" s="425"/>
      <c r="F522" s="425"/>
      <c r="G522" s="425"/>
      <c r="H522" s="425"/>
      <c r="I522" s="425"/>
      <c r="J522" s="425"/>
      <c r="K522" s="425"/>
      <c r="L522" s="425"/>
      <c r="M522" s="425"/>
      <c r="N522" s="425"/>
      <c r="O522" s="425"/>
      <c r="P522" s="425"/>
      <c r="Q522" s="425"/>
      <c r="R522" s="425"/>
      <c r="S522" s="425"/>
    </row>
    <row r="523">
      <c r="A523" s="425"/>
      <c r="B523" s="425"/>
      <c r="C523" s="425"/>
      <c r="D523" s="425"/>
      <c r="E523" s="425"/>
      <c r="F523" s="425"/>
      <c r="G523" s="425"/>
      <c r="H523" s="425"/>
      <c r="I523" s="425"/>
      <c r="J523" s="425"/>
      <c r="K523" s="425"/>
      <c r="L523" s="425"/>
      <c r="M523" s="425"/>
      <c r="N523" s="425"/>
      <c r="O523" s="425"/>
      <c r="P523" s="425"/>
      <c r="Q523" s="425"/>
      <c r="R523" s="425"/>
      <c r="S523" s="425"/>
    </row>
    <row r="524">
      <c r="A524" s="425"/>
      <c r="B524" s="425"/>
      <c r="C524" s="425"/>
      <c r="D524" s="425"/>
      <c r="E524" s="425"/>
      <c r="F524" s="425"/>
      <c r="G524" s="425"/>
      <c r="H524" s="425"/>
      <c r="I524" s="425"/>
      <c r="J524" s="425"/>
      <c r="K524" s="425"/>
      <c r="L524" s="425"/>
      <c r="M524" s="425"/>
      <c r="N524" s="425"/>
      <c r="O524" s="425"/>
      <c r="P524" s="425"/>
      <c r="Q524" s="425"/>
      <c r="R524" s="425"/>
      <c r="S524" s="425"/>
    </row>
    <row r="525">
      <c r="A525" s="425"/>
      <c r="B525" s="425"/>
      <c r="C525" s="425"/>
      <c r="D525" s="425"/>
      <c r="E525" s="425"/>
      <c r="F525" s="425"/>
      <c r="G525" s="425"/>
      <c r="H525" s="425"/>
      <c r="I525" s="425"/>
      <c r="J525" s="425"/>
      <c r="K525" s="425"/>
      <c r="L525" s="425"/>
      <c r="M525" s="425"/>
      <c r="N525" s="425"/>
      <c r="O525" s="425"/>
      <c r="P525" s="425"/>
      <c r="Q525" s="425"/>
      <c r="R525" s="425"/>
      <c r="S525" s="425"/>
    </row>
    <row r="526">
      <c r="A526" s="425"/>
      <c r="B526" s="425"/>
      <c r="C526" s="425"/>
      <c r="D526" s="425"/>
      <c r="E526" s="425"/>
      <c r="F526" s="425"/>
      <c r="G526" s="425"/>
      <c r="H526" s="425"/>
      <c r="I526" s="425"/>
      <c r="J526" s="425"/>
      <c r="K526" s="425"/>
      <c r="L526" s="425"/>
      <c r="M526" s="425"/>
      <c r="N526" s="425"/>
      <c r="O526" s="425"/>
      <c r="P526" s="425"/>
      <c r="Q526" s="425"/>
      <c r="R526" s="425"/>
      <c r="S526" s="425"/>
    </row>
    <row r="527">
      <c r="A527" s="425"/>
      <c r="B527" s="425"/>
      <c r="C527" s="425"/>
      <c r="D527" s="425"/>
      <c r="E527" s="425"/>
      <c r="F527" s="425"/>
      <c r="G527" s="425"/>
      <c r="H527" s="425"/>
      <c r="I527" s="425"/>
      <c r="J527" s="425"/>
      <c r="K527" s="425"/>
      <c r="L527" s="425"/>
      <c r="M527" s="425"/>
      <c r="N527" s="425"/>
      <c r="O527" s="425"/>
      <c r="P527" s="425"/>
      <c r="Q527" s="425"/>
      <c r="R527" s="425"/>
      <c r="S527" s="425"/>
    </row>
    <row r="528">
      <c r="A528" s="425"/>
      <c r="B528" s="425"/>
      <c r="C528" s="425"/>
      <c r="D528" s="425"/>
      <c r="E528" s="425"/>
      <c r="F528" s="425"/>
      <c r="G528" s="425"/>
      <c r="H528" s="425"/>
      <c r="I528" s="425"/>
      <c r="J528" s="425"/>
      <c r="K528" s="425"/>
      <c r="L528" s="425"/>
      <c r="M528" s="425"/>
      <c r="N528" s="425"/>
      <c r="O528" s="425"/>
      <c r="P528" s="425"/>
      <c r="Q528" s="425"/>
      <c r="R528" s="425"/>
      <c r="S528" s="425"/>
    </row>
    <row r="529">
      <c r="A529" s="425"/>
      <c r="B529" s="425"/>
      <c r="C529" s="425"/>
      <c r="D529" s="425"/>
      <c r="E529" s="425"/>
      <c r="F529" s="425"/>
      <c r="G529" s="425"/>
      <c r="H529" s="425"/>
      <c r="I529" s="425"/>
      <c r="J529" s="425"/>
      <c r="K529" s="425"/>
      <c r="L529" s="425"/>
      <c r="M529" s="425"/>
      <c r="N529" s="425"/>
      <c r="O529" s="425"/>
      <c r="P529" s="425"/>
      <c r="Q529" s="425"/>
      <c r="R529" s="425"/>
      <c r="S529" s="425"/>
    </row>
    <row r="530">
      <c r="A530" s="425"/>
      <c r="B530" s="425"/>
      <c r="C530" s="425"/>
      <c r="D530" s="425"/>
      <c r="E530" s="425"/>
      <c r="F530" s="425"/>
      <c r="G530" s="425"/>
      <c r="H530" s="425"/>
      <c r="I530" s="425"/>
      <c r="J530" s="425"/>
      <c r="K530" s="425"/>
      <c r="L530" s="425"/>
      <c r="M530" s="425"/>
      <c r="N530" s="425"/>
      <c r="O530" s="425"/>
      <c r="P530" s="425"/>
      <c r="Q530" s="425"/>
      <c r="R530" s="425"/>
      <c r="S530" s="425"/>
    </row>
    <row r="531">
      <c r="A531" s="425"/>
      <c r="B531" s="425"/>
      <c r="C531" s="425"/>
      <c r="D531" s="425"/>
      <c r="E531" s="425"/>
      <c r="F531" s="425"/>
      <c r="G531" s="425"/>
      <c r="H531" s="425"/>
      <c r="I531" s="425"/>
      <c r="J531" s="425"/>
      <c r="K531" s="425"/>
      <c r="L531" s="425"/>
      <c r="M531" s="425"/>
      <c r="N531" s="425"/>
      <c r="O531" s="425"/>
      <c r="P531" s="425"/>
      <c r="Q531" s="425"/>
      <c r="R531" s="425"/>
      <c r="S531" s="425"/>
    </row>
    <row r="532">
      <c r="A532" s="425"/>
      <c r="B532" s="425"/>
      <c r="C532" s="425"/>
      <c r="D532" s="425"/>
      <c r="E532" s="425"/>
      <c r="F532" s="425"/>
      <c r="G532" s="425"/>
      <c r="H532" s="425"/>
      <c r="I532" s="425"/>
      <c r="J532" s="425"/>
      <c r="K532" s="425"/>
      <c r="L532" s="425"/>
      <c r="M532" s="425"/>
      <c r="N532" s="425"/>
      <c r="O532" s="425"/>
      <c r="P532" s="425"/>
      <c r="Q532" s="425"/>
      <c r="R532" s="425"/>
      <c r="S532" s="425"/>
    </row>
    <row r="533">
      <c r="A533" s="425"/>
      <c r="B533" s="425"/>
      <c r="C533" s="425"/>
      <c r="D533" s="425"/>
      <c r="E533" s="425"/>
      <c r="F533" s="425"/>
      <c r="G533" s="425"/>
      <c r="H533" s="425"/>
      <c r="I533" s="425"/>
      <c r="J533" s="425"/>
      <c r="K533" s="425"/>
      <c r="L533" s="425"/>
      <c r="M533" s="425"/>
      <c r="N533" s="425"/>
      <c r="O533" s="425"/>
      <c r="P533" s="425"/>
      <c r="Q533" s="425"/>
      <c r="R533" s="425"/>
      <c r="S533" s="425"/>
    </row>
    <row r="534">
      <c r="A534" s="425"/>
      <c r="B534" s="425"/>
      <c r="C534" s="425"/>
      <c r="D534" s="425"/>
      <c r="E534" s="425"/>
      <c r="F534" s="425"/>
      <c r="G534" s="425"/>
      <c r="H534" s="425"/>
      <c r="I534" s="425"/>
      <c r="J534" s="425"/>
      <c r="K534" s="425"/>
      <c r="L534" s="425"/>
      <c r="M534" s="425"/>
      <c r="N534" s="425"/>
      <c r="O534" s="425"/>
      <c r="P534" s="425"/>
      <c r="Q534" s="425"/>
      <c r="R534" s="425"/>
      <c r="S534" s="425"/>
    </row>
    <row r="535">
      <c r="A535" s="425"/>
      <c r="B535" s="425"/>
      <c r="C535" s="425"/>
      <c r="D535" s="425"/>
      <c r="E535" s="425"/>
      <c r="F535" s="425"/>
      <c r="G535" s="425"/>
      <c r="H535" s="425"/>
      <c r="I535" s="425"/>
      <c r="J535" s="425"/>
      <c r="K535" s="425"/>
      <c r="L535" s="425"/>
      <c r="M535" s="425"/>
      <c r="N535" s="425"/>
      <c r="O535" s="425"/>
      <c r="P535" s="425"/>
      <c r="Q535" s="425"/>
      <c r="R535" s="425"/>
      <c r="S535" s="425"/>
    </row>
    <row r="536">
      <c r="A536" s="425"/>
      <c r="B536" s="425"/>
      <c r="C536" s="425"/>
      <c r="D536" s="425"/>
      <c r="E536" s="425"/>
      <c r="F536" s="425"/>
      <c r="G536" s="425"/>
      <c r="H536" s="425"/>
      <c r="I536" s="425"/>
      <c r="J536" s="425"/>
      <c r="K536" s="425"/>
      <c r="L536" s="425"/>
      <c r="M536" s="425"/>
      <c r="N536" s="425"/>
      <c r="O536" s="425"/>
      <c r="P536" s="425"/>
      <c r="Q536" s="425"/>
      <c r="R536" s="425"/>
      <c r="S536" s="425"/>
    </row>
    <row r="537">
      <c r="A537" s="425"/>
      <c r="B537" s="425"/>
      <c r="C537" s="425"/>
      <c r="D537" s="425"/>
      <c r="E537" s="425"/>
      <c r="F537" s="425"/>
      <c r="G537" s="425"/>
      <c r="H537" s="425"/>
      <c r="I537" s="425"/>
      <c r="J537" s="425"/>
      <c r="K537" s="425"/>
      <c r="L537" s="425"/>
      <c r="M537" s="425"/>
      <c r="N537" s="425"/>
      <c r="O537" s="425"/>
      <c r="P537" s="425"/>
      <c r="Q537" s="425"/>
      <c r="R537" s="425"/>
      <c r="S537" s="425"/>
    </row>
    <row r="538">
      <c r="A538" s="425"/>
      <c r="B538" s="425"/>
      <c r="C538" s="425"/>
      <c r="D538" s="425"/>
      <c r="E538" s="425"/>
      <c r="F538" s="425"/>
      <c r="G538" s="425"/>
      <c r="H538" s="425"/>
      <c r="I538" s="425"/>
      <c r="J538" s="425"/>
      <c r="K538" s="425"/>
      <c r="L538" s="425"/>
      <c r="M538" s="425"/>
      <c r="N538" s="425"/>
      <c r="O538" s="425"/>
      <c r="P538" s="425"/>
      <c r="Q538" s="425"/>
      <c r="R538" s="425"/>
      <c r="S538" s="425"/>
    </row>
    <row r="539">
      <c r="A539" s="425"/>
      <c r="B539" s="425"/>
      <c r="C539" s="425"/>
      <c r="D539" s="425"/>
      <c r="E539" s="425"/>
      <c r="F539" s="425"/>
      <c r="G539" s="425"/>
      <c r="H539" s="425"/>
      <c r="I539" s="425"/>
      <c r="J539" s="425"/>
      <c r="K539" s="425"/>
      <c r="L539" s="425"/>
      <c r="M539" s="425"/>
      <c r="N539" s="425"/>
      <c r="O539" s="425"/>
      <c r="P539" s="425"/>
      <c r="Q539" s="425"/>
      <c r="R539" s="425"/>
      <c r="S539" s="425"/>
    </row>
    <row r="540">
      <c r="A540" s="425"/>
      <c r="B540" s="425"/>
      <c r="C540" s="425"/>
      <c r="D540" s="425"/>
      <c r="E540" s="425"/>
      <c r="F540" s="425"/>
      <c r="G540" s="425"/>
      <c r="H540" s="425"/>
      <c r="I540" s="425"/>
      <c r="J540" s="425"/>
      <c r="K540" s="425"/>
      <c r="L540" s="425"/>
      <c r="M540" s="425"/>
      <c r="N540" s="425"/>
      <c r="O540" s="425"/>
      <c r="P540" s="425"/>
      <c r="Q540" s="425"/>
      <c r="R540" s="425"/>
      <c r="S540" s="425"/>
    </row>
    <row r="541">
      <c r="A541" s="425"/>
      <c r="B541" s="425"/>
      <c r="C541" s="425"/>
      <c r="D541" s="425"/>
      <c r="E541" s="425"/>
      <c r="F541" s="425"/>
      <c r="G541" s="425"/>
      <c r="H541" s="425"/>
      <c r="I541" s="425"/>
      <c r="J541" s="425"/>
      <c r="K541" s="425"/>
      <c r="L541" s="425"/>
      <c r="M541" s="425"/>
      <c r="N541" s="425"/>
      <c r="O541" s="425"/>
      <c r="P541" s="425"/>
      <c r="Q541" s="425"/>
      <c r="R541" s="425"/>
      <c r="S541" s="425"/>
    </row>
    <row r="542">
      <c r="A542" s="425"/>
      <c r="B542" s="425"/>
      <c r="C542" s="425"/>
      <c r="D542" s="425"/>
      <c r="E542" s="425"/>
      <c r="F542" s="425"/>
      <c r="G542" s="425"/>
      <c r="H542" s="425"/>
      <c r="I542" s="425"/>
      <c r="J542" s="425"/>
      <c r="K542" s="425"/>
      <c r="L542" s="425"/>
      <c r="M542" s="425"/>
      <c r="N542" s="425"/>
      <c r="O542" s="425"/>
      <c r="P542" s="425"/>
      <c r="Q542" s="425"/>
      <c r="R542" s="425"/>
      <c r="S542" s="425"/>
    </row>
    <row r="543">
      <c r="A543" s="425"/>
      <c r="B543" s="425"/>
      <c r="C543" s="425"/>
      <c r="D543" s="425"/>
      <c r="E543" s="425"/>
      <c r="F543" s="425"/>
      <c r="G543" s="425"/>
      <c r="H543" s="425"/>
      <c r="I543" s="425"/>
      <c r="J543" s="425"/>
      <c r="K543" s="425"/>
      <c r="L543" s="425"/>
      <c r="M543" s="425"/>
      <c r="N543" s="425"/>
      <c r="O543" s="425"/>
      <c r="P543" s="425"/>
      <c r="Q543" s="425"/>
      <c r="R543" s="425"/>
      <c r="S543" s="425"/>
    </row>
    <row r="544">
      <c r="A544" s="425"/>
      <c r="B544" s="425"/>
      <c r="C544" s="425"/>
      <c r="D544" s="425"/>
      <c r="E544" s="425"/>
      <c r="F544" s="425"/>
      <c r="G544" s="425"/>
      <c r="H544" s="425"/>
      <c r="I544" s="425"/>
      <c r="J544" s="425"/>
      <c r="K544" s="425"/>
      <c r="L544" s="425"/>
      <c r="M544" s="425"/>
      <c r="N544" s="425"/>
      <c r="O544" s="425"/>
      <c r="P544" s="425"/>
      <c r="Q544" s="425"/>
      <c r="R544" s="425"/>
      <c r="S544" s="425"/>
    </row>
    <row r="545">
      <c r="A545" s="425"/>
      <c r="B545" s="425"/>
      <c r="C545" s="425"/>
      <c r="D545" s="425"/>
      <c r="E545" s="425"/>
      <c r="F545" s="425"/>
      <c r="G545" s="425"/>
      <c r="H545" s="425"/>
      <c r="I545" s="425"/>
      <c r="J545" s="425"/>
      <c r="K545" s="425"/>
      <c r="L545" s="425"/>
      <c r="M545" s="425"/>
      <c r="N545" s="425"/>
      <c r="O545" s="425"/>
      <c r="P545" s="425"/>
      <c r="Q545" s="425"/>
      <c r="R545" s="425"/>
      <c r="S545" s="425"/>
    </row>
    <row r="546">
      <c r="A546" s="425"/>
      <c r="B546" s="425"/>
      <c r="C546" s="425"/>
      <c r="D546" s="425"/>
      <c r="E546" s="425"/>
      <c r="F546" s="425"/>
      <c r="G546" s="425"/>
      <c r="H546" s="425"/>
      <c r="I546" s="425"/>
      <c r="J546" s="425"/>
      <c r="K546" s="425"/>
      <c r="L546" s="425"/>
      <c r="M546" s="425"/>
      <c r="N546" s="425"/>
      <c r="O546" s="425"/>
      <c r="P546" s="425"/>
      <c r="Q546" s="425"/>
      <c r="R546" s="425"/>
      <c r="S546" s="425"/>
    </row>
    <row r="547">
      <c r="A547" s="425"/>
      <c r="B547" s="425"/>
      <c r="C547" s="425"/>
      <c r="D547" s="425"/>
      <c r="E547" s="425"/>
      <c r="F547" s="425"/>
      <c r="G547" s="425"/>
      <c r="H547" s="425"/>
      <c r="I547" s="425"/>
      <c r="J547" s="425"/>
      <c r="K547" s="425"/>
      <c r="L547" s="425"/>
      <c r="M547" s="425"/>
      <c r="N547" s="425"/>
      <c r="O547" s="425"/>
      <c r="P547" s="425"/>
      <c r="Q547" s="425"/>
      <c r="R547" s="425"/>
      <c r="S547" s="425"/>
    </row>
    <row r="548">
      <c r="A548" s="425"/>
      <c r="B548" s="425"/>
      <c r="C548" s="425"/>
      <c r="D548" s="425"/>
      <c r="E548" s="425"/>
      <c r="F548" s="425"/>
      <c r="G548" s="425"/>
      <c r="H548" s="425"/>
      <c r="I548" s="425"/>
      <c r="J548" s="425"/>
      <c r="K548" s="425"/>
      <c r="L548" s="425"/>
      <c r="M548" s="425"/>
      <c r="N548" s="425"/>
      <c r="O548" s="425"/>
      <c r="P548" s="425"/>
      <c r="Q548" s="425"/>
      <c r="R548" s="425"/>
      <c r="S548" s="425"/>
    </row>
    <row r="549">
      <c r="A549" s="425"/>
      <c r="B549" s="425"/>
      <c r="C549" s="425"/>
      <c r="D549" s="425"/>
      <c r="E549" s="425"/>
      <c r="F549" s="425"/>
      <c r="G549" s="425"/>
      <c r="H549" s="425"/>
      <c r="I549" s="425"/>
      <c r="J549" s="425"/>
      <c r="K549" s="425"/>
      <c r="L549" s="425"/>
      <c r="M549" s="425"/>
      <c r="N549" s="425"/>
      <c r="O549" s="425"/>
      <c r="P549" s="425"/>
      <c r="Q549" s="425"/>
      <c r="R549" s="425"/>
      <c r="S549" s="425"/>
    </row>
    <row r="550">
      <c r="A550" s="425"/>
      <c r="B550" s="425"/>
      <c r="C550" s="425"/>
      <c r="D550" s="425"/>
      <c r="E550" s="425"/>
      <c r="F550" s="425"/>
      <c r="G550" s="425"/>
      <c r="H550" s="425"/>
      <c r="I550" s="425"/>
      <c r="J550" s="425"/>
      <c r="K550" s="425"/>
      <c r="L550" s="425"/>
      <c r="M550" s="425"/>
      <c r="N550" s="425"/>
      <c r="O550" s="425"/>
      <c r="P550" s="425"/>
      <c r="Q550" s="425"/>
      <c r="R550" s="425"/>
      <c r="S550" s="425"/>
    </row>
    <row r="551">
      <c r="A551" s="425"/>
      <c r="B551" s="425"/>
      <c r="C551" s="425"/>
      <c r="D551" s="425"/>
      <c r="E551" s="425"/>
      <c r="F551" s="425"/>
      <c r="G551" s="425"/>
      <c r="H551" s="425"/>
      <c r="I551" s="425"/>
      <c r="J551" s="425"/>
      <c r="K551" s="425"/>
      <c r="L551" s="425"/>
      <c r="M551" s="425"/>
      <c r="N551" s="425"/>
      <c r="O551" s="425"/>
      <c r="P551" s="425"/>
      <c r="Q551" s="425"/>
      <c r="R551" s="425"/>
      <c r="S551" s="425"/>
    </row>
    <row r="552">
      <c r="A552" s="425"/>
      <c r="B552" s="425"/>
      <c r="C552" s="425"/>
      <c r="D552" s="425"/>
      <c r="E552" s="425"/>
      <c r="F552" s="425"/>
      <c r="G552" s="425"/>
      <c r="H552" s="425"/>
      <c r="I552" s="425"/>
      <c r="J552" s="425"/>
      <c r="K552" s="425"/>
      <c r="L552" s="425"/>
      <c r="M552" s="425"/>
      <c r="N552" s="425"/>
      <c r="O552" s="425"/>
      <c r="P552" s="425"/>
      <c r="Q552" s="425"/>
      <c r="R552" s="425"/>
      <c r="S552" s="425"/>
    </row>
    <row r="553">
      <c r="A553" s="425"/>
      <c r="B553" s="425"/>
      <c r="C553" s="425"/>
      <c r="D553" s="425"/>
      <c r="E553" s="425"/>
      <c r="F553" s="425"/>
      <c r="G553" s="425"/>
      <c r="H553" s="425"/>
      <c r="I553" s="425"/>
      <c r="J553" s="425"/>
      <c r="K553" s="425"/>
      <c r="L553" s="425"/>
      <c r="M553" s="425"/>
      <c r="N553" s="425"/>
      <c r="O553" s="425"/>
      <c r="P553" s="425"/>
      <c r="Q553" s="425"/>
      <c r="R553" s="425"/>
      <c r="S553" s="425"/>
    </row>
    <row r="554">
      <c r="A554" s="425"/>
      <c r="B554" s="425"/>
      <c r="C554" s="425"/>
      <c r="D554" s="425"/>
      <c r="E554" s="425"/>
      <c r="F554" s="425"/>
      <c r="G554" s="425"/>
      <c r="H554" s="425"/>
      <c r="I554" s="425"/>
      <c r="J554" s="425"/>
      <c r="K554" s="425"/>
      <c r="L554" s="425"/>
      <c r="M554" s="425"/>
      <c r="N554" s="425"/>
      <c r="O554" s="425"/>
      <c r="P554" s="425"/>
      <c r="Q554" s="425"/>
      <c r="R554" s="425"/>
      <c r="S554" s="425"/>
    </row>
    <row r="555">
      <c r="A555" s="425"/>
      <c r="B555" s="425"/>
      <c r="C555" s="425"/>
      <c r="D555" s="425"/>
      <c r="E555" s="425"/>
      <c r="F555" s="425"/>
      <c r="G555" s="425"/>
      <c r="H555" s="425"/>
      <c r="I555" s="425"/>
      <c r="J555" s="425"/>
      <c r="K555" s="425"/>
      <c r="L555" s="425"/>
      <c r="M555" s="425"/>
      <c r="N555" s="425"/>
      <c r="O555" s="425"/>
      <c r="P555" s="425"/>
      <c r="Q555" s="425"/>
      <c r="R555" s="425"/>
      <c r="S555" s="425"/>
    </row>
    <row r="556">
      <c r="A556" s="425"/>
      <c r="B556" s="425"/>
      <c r="C556" s="425"/>
      <c r="D556" s="425"/>
      <c r="E556" s="425"/>
      <c r="F556" s="425"/>
      <c r="G556" s="425"/>
      <c r="H556" s="425"/>
      <c r="I556" s="425"/>
      <c r="J556" s="425"/>
      <c r="K556" s="425"/>
      <c r="L556" s="425"/>
      <c r="M556" s="425"/>
      <c r="N556" s="425"/>
      <c r="O556" s="425"/>
      <c r="P556" s="425"/>
      <c r="Q556" s="425"/>
      <c r="R556" s="425"/>
      <c r="S556" s="425"/>
    </row>
    <row r="557">
      <c r="A557" s="425"/>
      <c r="B557" s="425"/>
      <c r="C557" s="425"/>
      <c r="D557" s="425"/>
      <c r="E557" s="425"/>
      <c r="F557" s="425"/>
      <c r="G557" s="425"/>
      <c r="H557" s="425"/>
      <c r="I557" s="425"/>
      <c r="J557" s="425"/>
      <c r="K557" s="425"/>
      <c r="L557" s="425"/>
      <c r="M557" s="425"/>
      <c r="N557" s="425"/>
      <c r="O557" s="425"/>
      <c r="P557" s="425"/>
      <c r="Q557" s="425"/>
      <c r="R557" s="425"/>
      <c r="S557" s="425"/>
    </row>
    <row r="558">
      <c r="A558" s="425"/>
      <c r="B558" s="425"/>
      <c r="C558" s="425"/>
      <c r="D558" s="425"/>
      <c r="E558" s="425"/>
      <c r="F558" s="425"/>
      <c r="G558" s="425"/>
      <c r="H558" s="425"/>
      <c r="I558" s="425"/>
      <c r="J558" s="425"/>
      <c r="K558" s="425"/>
      <c r="L558" s="425"/>
      <c r="M558" s="425"/>
      <c r="N558" s="425"/>
      <c r="O558" s="425"/>
      <c r="P558" s="425"/>
      <c r="Q558" s="425"/>
      <c r="R558" s="425"/>
      <c r="S558" s="425"/>
    </row>
    <row r="559">
      <c r="A559" s="425"/>
      <c r="B559" s="425"/>
      <c r="C559" s="425"/>
      <c r="D559" s="425"/>
      <c r="E559" s="425"/>
      <c r="F559" s="425"/>
      <c r="G559" s="425"/>
      <c r="H559" s="425"/>
      <c r="I559" s="425"/>
      <c r="J559" s="425"/>
      <c r="K559" s="425"/>
      <c r="L559" s="425"/>
      <c r="M559" s="425"/>
      <c r="N559" s="425"/>
      <c r="O559" s="425"/>
      <c r="P559" s="425"/>
      <c r="Q559" s="425"/>
      <c r="R559" s="425"/>
      <c r="S559" s="425"/>
    </row>
    <row r="560">
      <c r="A560" s="425"/>
      <c r="B560" s="425"/>
      <c r="C560" s="425"/>
      <c r="D560" s="425"/>
      <c r="E560" s="425"/>
      <c r="F560" s="425"/>
      <c r="G560" s="425"/>
      <c r="H560" s="425"/>
      <c r="I560" s="425"/>
      <c r="J560" s="425"/>
      <c r="K560" s="425"/>
      <c r="L560" s="425"/>
      <c r="M560" s="425"/>
      <c r="N560" s="425"/>
      <c r="O560" s="425"/>
      <c r="P560" s="425"/>
      <c r="Q560" s="425"/>
      <c r="R560" s="425"/>
      <c r="S560" s="425"/>
    </row>
    <row r="561">
      <c r="A561" s="425"/>
      <c r="B561" s="425"/>
      <c r="C561" s="425"/>
      <c r="D561" s="425"/>
      <c r="E561" s="425"/>
      <c r="F561" s="425"/>
      <c r="G561" s="425"/>
      <c r="H561" s="425"/>
      <c r="I561" s="425"/>
      <c r="J561" s="425"/>
      <c r="K561" s="425"/>
      <c r="L561" s="425"/>
      <c r="M561" s="425"/>
      <c r="N561" s="425"/>
      <c r="O561" s="425"/>
      <c r="P561" s="425"/>
      <c r="Q561" s="425"/>
      <c r="R561" s="425"/>
      <c r="S561" s="425"/>
    </row>
    <row r="562">
      <c r="A562" s="425"/>
      <c r="B562" s="425"/>
      <c r="C562" s="425"/>
      <c r="D562" s="425"/>
      <c r="E562" s="425"/>
      <c r="F562" s="425"/>
      <c r="G562" s="425"/>
      <c r="H562" s="425"/>
      <c r="I562" s="425"/>
      <c r="J562" s="425"/>
      <c r="K562" s="425"/>
      <c r="L562" s="425"/>
      <c r="M562" s="425"/>
      <c r="N562" s="425"/>
      <c r="O562" s="425"/>
      <c r="P562" s="425"/>
      <c r="Q562" s="425"/>
      <c r="R562" s="425"/>
      <c r="S562" s="425"/>
    </row>
    <row r="563">
      <c r="A563" s="425"/>
      <c r="B563" s="425"/>
      <c r="C563" s="425"/>
      <c r="D563" s="425"/>
      <c r="E563" s="425"/>
      <c r="F563" s="425"/>
      <c r="G563" s="425"/>
      <c r="H563" s="425"/>
      <c r="I563" s="425"/>
      <c r="J563" s="425"/>
      <c r="K563" s="425"/>
      <c r="L563" s="425"/>
      <c r="M563" s="425"/>
      <c r="N563" s="425"/>
      <c r="O563" s="425"/>
      <c r="P563" s="425"/>
      <c r="Q563" s="425"/>
      <c r="R563" s="425"/>
      <c r="S563" s="425"/>
    </row>
    <row r="564">
      <c r="A564" s="425"/>
      <c r="B564" s="425"/>
      <c r="C564" s="425"/>
      <c r="D564" s="425"/>
      <c r="E564" s="425"/>
      <c r="F564" s="425"/>
      <c r="G564" s="425"/>
      <c r="H564" s="425"/>
      <c r="I564" s="425"/>
      <c r="J564" s="425"/>
      <c r="K564" s="425"/>
      <c r="L564" s="425"/>
      <c r="M564" s="425"/>
      <c r="N564" s="425"/>
      <c r="O564" s="425"/>
      <c r="P564" s="425"/>
      <c r="Q564" s="425"/>
      <c r="R564" s="425"/>
      <c r="S564" s="425"/>
    </row>
    <row r="565">
      <c r="A565" s="425"/>
      <c r="B565" s="425"/>
      <c r="C565" s="425"/>
      <c r="D565" s="425"/>
      <c r="E565" s="425"/>
      <c r="F565" s="425"/>
      <c r="G565" s="425"/>
      <c r="H565" s="425"/>
      <c r="I565" s="425"/>
      <c r="J565" s="425"/>
      <c r="K565" s="425"/>
      <c r="L565" s="425"/>
      <c r="M565" s="425"/>
      <c r="N565" s="425"/>
      <c r="O565" s="425"/>
      <c r="P565" s="425"/>
      <c r="Q565" s="425"/>
      <c r="R565" s="425"/>
      <c r="S565" s="425"/>
    </row>
    <row r="566">
      <c r="A566" s="425"/>
      <c r="B566" s="425"/>
      <c r="C566" s="425"/>
      <c r="D566" s="425"/>
      <c r="E566" s="425"/>
      <c r="F566" s="425"/>
      <c r="G566" s="425"/>
      <c r="H566" s="425"/>
      <c r="I566" s="425"/>
      <c r="J566" s="425"/>
      <c r="K566" s="425"/>
      <c r="L566" s="425"/>
      <c r="M566" s="425"/>
      <c r="N566" s="425"/>
      <c r="O566" s="425"/>
      <c r="P566" s="425"/>
      <c r="Q566" s="425"/>
      <c r="R566" s="425"/>
      <c r="S566" s="425"/>
    </row>
    <row r="567">
      <c r="A567" s="425"/>
      <c r="B567" s="425"/>
      <c r="C567" s="425"/>
      <c r="D567" s="425"/>
      <c r="E567" s="425"/>
      <c r="F567" s="425"/>
      <c r="G567" s="425"/>
      <c r="H567" s="425"/>
      <c r="I567" s="425"/>
      <c r="J567" s="425"/>
      <c r="K567" s="425"/>
      <c r="L567" s="425"/>
      <c r="M567" s="425"/>
      <c r="N567" s="425"/>
      <c r="O567" s="425"/>
      <c r="P567" s="425"/>
      <c r="Q567" s="425"/>
      <c r="R567" s="425"/>
      <c r="S567" s="425"/>
    </row>
    <row r="568">
      <c r="A568" s="425"/>
      <c r="B568" s="425"/>
      <c r="C568" s="425"/>
      <c r="D568" s="425"/>
      <c r="E568" s="425"/>
      <c r="F568" s="425"/>
      <c r="G568" s="425"/>
      <c r="H568" s="425"/>
      <c r="I568" s="425"/>
      <c r="J568" s="425"/>
      <c r="K568" s="425"/>
      <c r="L568" s="425"/>
      <c r="M568" s="425"/>
      <c r="N568" s="425"/>
      <c r="O568" s="425"/>
      <c r="P568" s="425"/>
      <c r="Q568" s="425"/>
      <c r="R568" s="425"/>
      <c r="S568" s="425"/>
    </row>
    <row r="569">
      <c r="A569" s="425"/>
      <c r="B569" s="425"/>
      <c r="C569" s="425"/>
      <c r="D569" s="425"/>
      <c r="E569" s="425"/>
      <c r="F569" s="425"/>
      <c r="G569" s="425"/>
      <c r="H569" s="425"/>
      <c r="I569" s="425"/>
      <c r="J569" s="425"/>
      <c r="K569" s="425"/>
      <c r="L569" s="425"/>
      <c r="M569" s="425"/>
      <c r="N569" s="425"/>
      <c r="O569" s="425"/>
      <c r="P569" s="425"/>
      <c r="Q569" s="425"/>
      <c r="R569" s="425"/>
      <c r="S569" s="425"/>
    </row>
    <row r="570">
      <c r="A570" s="425"/>
      <c r="B570" s="425"/>
      <c r="C570" s="425"/>
      <c r="D570" s="425"/>
      <c r="E570" s="425"/>
      <c r="F570" s="425"/>
      <c r="G570" s="425"/>
      <c r="H570" s="425"/>
      <c r="I570" s="425"/>
      <c r="J570" s="425"/>
      <c r="K570" s="425"/>
      <c r="L570" s="425"/>
      <c r="M570" s="425"/>
      <c r="N570" s="425"/>
      <c r="O570" s="425"/>
      <c r="P570" s="425"/>
      <c r="Q570" s="425"/>
      <c r="R570" s="425"/>
      <c r="S570" s="425"/>
    </row>
    <row r="571">
      <c r="A571" s="425"/>
      <c r="B571" s="425"/>
      <c r="C571" s="425"/>
      <c r="D571" s="425"/>
      <c r="E571" s="425"/>
      <c r="F571" s="425"/>
      <c r="G571" s="425"/>
      <c r="H571" s="425"/>
      <c r="I571" s="425"/>
      <c r="J571" s="425"/>
      <c r="K571" s="425"/>
      <c r="L571" s="425"/>
      <c r="M571" s="425"/>
      <c r="N571" s="425"/>
      <c r="O571" s="425"/>
      <c r="P571" s="425"/>
      <c r="Q571" s="425"/>
      <c r="R571" s="425"/>
      <c r="S571" s="425"/>
    </row>
    <row r="572">
      <c r="A572" s="425"/>
      <c r="B572" s="425"/>
      <c r="C572" s="425"/>
      <c r="D572" s="425"/>
      <c r="E572" s="425"/>
      <c r="F572" s="425"/>
      <c r="G572" s="425"/>
      <c r="H572" s="425"/>
      <c r="I572" s="425"/>
      <c r="J572" s="425"/>
      <c r="K572" s="425"/>
      <c r="L572" s="425"/>
      <c r="M572" s="425"/>
      <c r="N572" s="425"/>
      <c r="O572" s="425"/>
      <c r="P572" s="425"/>
      <c r="Q572" s="425"/>
      <c r="R572" s="425"/>
      <c r="S572" s="425"/>
    </row>
    <row r="573">
      <c r="A573" s="425"/>
      <c r="B573" s="425"/>
      <c r="C573" s="425"/>
      <c r="D573" s="425"/>
      <c r="E573" s="425"/>
      <c r="F573" s="425"/>
      <c r="G573" s="425"/>
      <c r="H573" s="425"/>
      <c r="I573" s="425"/>
      <c r="J573" s="425"/>
      <c r="K573" s="425"/>
      <c r="L573" s="425"/>
      <c r="M573" s="425"/>
      <c r="N573" s="425"/>
      <c r="O573" s="425"/>
      <c r="P573" s="425"/>
      <c r="Q573" s="425"/>
      <c r="R573" s="425"/>
      <c r="S573" s="425"/>
    </row>
    <row r="574">
      <c r="A574" s="425"/>
      <c r="B574" s="425"/>
      <c r="C574" s="425"/>
      <c r="D574" s="425"/>
      <c r="E574" s="425"/>
      <c r="F574" s="425"/>
      <c r="G574" s="425"/>
      <c r="H574" s="425"/>
      <c r="I574" s="425"/>
      <c r="J574" s="425"/>
      <c r="K574" s="425"/>
      <c r="L574" s="425"/>
      <c r="M574" s="425"/>
      <c r="N574" s="425"/>
      <c r="O574" s="425"/>
      <c r="P574" s="425"/>
      <c r="Q574" s="425"/>
      <c r="R574" s="425"/>
      <c r="S574" s="425"/>
    </row>
    <row r="575">
      <c r="A575" s="425"/>
      <c r="B575" s="425"/>
      <c r="C575" s="425"/>
      <c r="D575" s="425"/>
      <c r="E575" s="425"/>
      <c r="F575" s="425"/>
      <c r="G575" s="425"/>
      <c r="H575" s="425"/>
      <c r="I575" s="425"/>
      <c r="J575" s="425"/>
      <c r="K575" s="425"/>
      <c r="L575" s="425"/>
      <c r="M575" s="425"/>
      <c r="N575" s="425"/>
      <c r="O575" s="425"/>
      <c r="P575" s="425"/>
      <c r="Q575" s="425"/>
      <c r="R575" s="425"/>
      <c r="S575" s="425"/>
    </row>
    <row r="576">
      <c r="A576" s="425"/>
      <c r="B576" s="425"/>
      <c r="C576" s="425"/>
      <c r="D576" s="425"/>
      <c r="E576" s="425"/>
      <c r="F576" s="425"/>
      <c r="G576" s="425"/>
      <c r="H576" s="425"/>
      <c r="I576" s="425"/>
      <c r="J576" s="425"/>
      <c r="K576" s="425"/>
      <c r="L576" s="425"/>
      <c r="M576" s="425"/>
      <c r="N576" s="425"/>
      <c r="O576" s="425"/>
      <c r="P576" s="425"/>
      <c r="Q576" s="425"/>
      <c r="R576" s="425"/>
      <c r="S576" s="425"/>
    </row>
    <row r="577">
      <c r="A577" s="425"/>
      <c r="B577" s="425"/>
      <c r="C577" s="425"/>
      <c r="D577" s="425"/>
      <c r="E577" s="425"/>
      <c r="F577" s="425"/>
      <c r="G577" s="425"/>
      <c r="H577" s="425"/>
      <c r="I577" s="425"/>
      <c r="J577" s="425"/>
      <c r="K577" s="425"/>
      <c r="L577" s="425"/>
      <c r="M577" s="425"/>
      <c r="N577" s="425"/>
      <c r="O577" s="425"/>
      <c r="P577" s="425"/>
      <c r="Q577" s="425"/>
      <c r="R577" s="425"/>
      <c r="S577" s="425"/>
    </row>
    <row r="578">
      <c r="A578" s="425"/>
      <c r="B578" s="425"/>
      <c r="C578" s="425"/>
      <c r="D578" s="425"/>
      <c r="E578" s="425"/>
      <c r="F578" s="425"/>
      <c r="G578" s="425"/>
      <c r="H578" s="425"/>
      <c r="I578" s="425"/>
      <c r="J578" s="425"/>
      <c r="K578" s="425"/>
      <c r="L578" s="425"/>
      <c r="M578" s="425"/>
      <c r="N578" s="425"/>
      <c r="O578" s="425"/>
      <c r="P578" s="425"/>
      <c r="Q578" s="425"/>
      <c r="R578" s="425"/>
      <c r="S578" s="425"/>
    </row>
    <row r="579">
      <c r="A579" s="425"/>
      <c r="B579" s="425"/>
      <c r="C579" s="425"/>
      <c r="D579" s="425"/>
      <c r="E579" s="425"/>
      <c r="F579" s="425"/>
      <c r="G579" s="425"/>
      <c r="H579" s="425"/>
      <c r="I579" s="425"/>
      <c r="J579" s="425"/>
      <c r="K579" s="425"/>
      <c r="L579" s="425"/>
      <c r="M579" s="425"/>
      <c r="N579" s="425"/>
      <c r="O579" s="425"/>
      <c r="P579" s="425"/>
      <c r="Q579" s="425"/>
      <c r="R579" s="425"/>
      <c r="S579" s="425"/>
    </row>
    <row r="580">
      <c r="A580" s="425"/>
      <c r="B580" s="425"/>
      <c r="C580" s="425"/>
      <c r="D580" s="425"/>
      <c r="E580" s="425"/>
      <c r="F580" s="425"/>
      <c r="G580" s="425"/>
      <c r="H580" s="425"/>
      <c r="I580" s="425"/>
      <c r="J580" s="425"/>
      <c r="K580" s="425"/>
      <c r="L580" s="425"/>
      <c r="M580" s="425"/>
      <c r="N580" s="425"/>
      <c r="O580" s="425"/>
      <c r="P580" s="425"/>
      <c r="Q580" s="425"/>
      <c r="R580" s="425"/>
      <c r="S580" s="425"/>
    </row>
    <row r="581">
      <c r="A581" s="425"/>
      <c r="B581" s="425"/>
      <c r="C581" s="425"/>
      <c r="D581" s="425"/>
      <c r="E581" s="425"/>
      <c r="F581" s="425"/>
      <c r="G581" s="425"/>
      <c r="H581" s="425"/>
      <c r="I581" s="425"/>
      <c r="J581" s="425"/>
      <c r="K581" s="425"/>
      <c r="L581" s="425"/>
      <c r="M581" s="425"/>
      <c r="N581" s="425"/>
      <c r="O581" s="425"/>
      <c r="P581" s="425"/>
      <c r="Q581" s="425"/>
      <c r="R581" s="425"/>
      <c r="S581" s="425"/>
    </row>
    <row r="582">
      <c r="A582" s="425"/>
      <c r="B582" s="425"/>
      <c r="C582" s="425"/>
      <c r="D582" s="425"/>
      <c r="E582" s="425"/>
      <c r="F582" s="425"/>
      <c r="G582" s="425"/>
      <c r="H582" s="425"/>
      <c r="I582" s="425"/>
      <c r="J582" s="425"/>
      <c r="K582" s="425"/>
      <c r="L582" s="425"/>
      <c r="M582" s="425"/>
      <c r="N582" s="425"/>
      <c r="O582" s="425"/>
      <c r="P582" s="425"/>
      <c r="Q582" s="425"/>
      <c r="R582" s="425"/>
      <c r="S582" s="425"/>
    </row>
    <row r="583">
      <c r="A583" s="425"/>
      <c r="B583" s="425"/>
      <c r="C583" s="425"/>
      <c r="D583" s="425"/>
      <c r="E583" s="425"/>
      <c r="F583" s="425"/>
      <c r="G583" s="425"/>
      <c r="H583" s="425"/>
      <c r="I583" s="425"/>
      <c r="J583" s="425"/>
      <c r="K583" s="425"/>
      <c r="L583" s="425"/>
      <c r="M583" s="425"/>
      <c r="N583" s="425"/>
      <c r="O583" s="425"/>
      <c r="P583" s="425"/>
      <c r="Q583" s="425"/>
      <c r="R583" s="425"/>
      <c r="S583" s="425"/>
    </row>
    <row r="584">
      <c r="A584" s="425"/>
      <c r="B584" s="425"/>
      <c r="C584" s="425"/>
      <c r="D584" s="425"/>
      <c r="E584" s="425"/>
      <c r="F584" s="425"/>
      <c r="G584" s="425"/>
      <c r="H584" s="425"/>
      <c r="I584" s="425"/>
      <c r="J584" s="425"/>
      <c r="K584" s="425"/>
      <c r="L584" s="425"/>
      <c r="M584" s="425"/>
      <c r="N584" s="425"/>
      <c r="O584" s="425"/>
      <c r="P584" s="425"/>
      <c r="Q584" s="425"/>
      <c r="R584" s="425"/>
      <c r="S584" s="425"/>
    </row>
    <row r="585">
      <c r="A585" s="425"/>
      <c r="B585" s="425"/>
      <c r="C585" s="425"/>
      <c r="D585" s="425"/>
      <c r="E585" s="425"/>
      <c r="F585" s="425"/>
      <c r="G585" s="425"/>
      <c r="H585" s="425"/>
      <c r="I585" s="425"/>
      <c r="J585" s="425"/>
      <c r="K585" s="425"/>
      <c r="L585" s="425"/>
      <c r="M585" s="425"/>
      <c r="N585" s="425"/>
      <c r="O585" s="425"/>
      <c r="P585" s="425"/>
      <c r="Q585" s="425"/>
      <c r="R585" s="425"/>
      <c r="S585" s="425"/>
    </row>
    <row r="586">
      <c r="A586" s="425"/>
      <c r="B586" s="425"/>
      <c r="C586" s="425"/>
      <c r="D586" s="425"/>
      <c r="E586" s="425"/>
      <c r="F586" s="425"/>
      <c r="G586" s="425"/>
      <c r="H586" s="425"/>
      <c r="I586" s="425"/>
      <c r="J586" s="425"/>
      <c r="K586" s="425"/>
      <c r="L586" s="425"/>
      <c r="M586" s="425"/>
      <c r="N586" s="425"/>
      <c r="O586" s="425"/>
      <c r="P586" s="425"/>
      <c r="Q586" s="425"/>
      <c r="R586" s="425"/>
      <c r="S586" s="425"/>
    </row>
    <row r="587">
      <c r="A587" s="425"/>
      <c r="B587" s="425"/>
      <c r="C587" s="425"/>
      <c r="D587" s="425"/>
      <c r="E587" s="425"/>
      <c r="F587" s="425"/>
      <c r="G587" s="425"/>
      <c r="H587" s="425"/>
      <c r="I587" s="425"/>
      <c r="J587" s="425"/>
      <c r="K587" s="425"/>
      <c r="L587" s="425"/>
      <c r="M587" s="425"/>
      <c r="N587" s="425"/>
      <c r="O587" s="425"/>
      <c r="P587" s="425"/>
      <c r="Q587" s="425"/>
      <c r="R587" s="425"/>
      <c r="S587" s="425"/>
    </row>
    <row r="588">
      <c r="A588" s="425"/>
      <c r="B588" s="425"/>
      <c r="C588" s="425"/>
      <c r="D588" s="425"/>
      <c r="E588" s="425"/>
      <c r="F588" s="425"/>
      <c r="G588" s="425"/>
      <c r="H588" s="425"/>
      <c r="I588" s="425"/>
      <c r="J588" s="425"/>
      <c r="K588" s="425"/>
      <c r="L588" s="425"/>
      <c r="M588" s="425"/>
      <c r="N588" s="425"/>
      <c r="O588" s="425"/>
      <c r="P588" s="425"/>
      <c r="Q588" s="425"/>
      <c r="R588" s="425"/>
      <c r="S588" s="425"/>
    </row>
    <row r="589">
      <c r="A589" s="425"/>
      <c r="B589" s="425"/>
      <c r="C589" s="425"/>
      <c r="D589" s="425"/>
      <c r="E589" s="425"/>
      <c r="F589" s="425"/>
      <c r="G589" s="425"/>
      <c r="H589" s="425"/>
      <c r="I589" s="425"/>
      <c r="J589" s="425"/>
      <c r="K589" s="425"/>
      <c r="L589" s="425"/>
      <c r="M589" s="425"/>
      <c r="N589" s="425"/>
      <c r="O589" s="425"/>
      <c r="P589" s="425"/>
      <c r="Q589" s="425"/>
      <c r="R589" s="425"/>
      <c r="S589" s="425"/>
    </row>
    <row r="590">
      <c r="A590" s="425"/>
      <c r="B590" s="425"/>
      <c r="C590" s="425"/>
      <c r="D590" s="425"/>
      <c r="E590" s="425"/>
      <c r="F590" s="425"/>
      <c r="G590" s="425"/>
      <c r="H590" s="425"/>
      <c r="I590" s="425"/>
      <c r="J590" s="425"/>
      <c r="K590" s="425"/>
      <c r="L590" s="425"/>
      <c r="M590" s="425"/>
      <c r="N590" s="425"/>
      <c r="O590" s="425"/>
      <c r="P590" s="425"/>
      <c r="Q590" s="425"/>
      <c r="R590" s="425"/>
      <c r="S590" s="425"/>
    </row>
    <row r="591">
      <c r="A591" s="425"/>
      <c r="B591" s="425"/>
      <c r="C591" s="425"/>
      <c r="D591" s="425"/>
      <c r="E591" s="425"/>
      <c r="F591" s="425"/>
      <c r="G591" s="425"/>
      <c r="H591" s="425"/>
      <c r="I591" s="425"/>
      <c r="J591" s="425"/>
      <c r="K591" s="425"/>
      <c r="L591" s="425"/>
      <c r="M591" s="425"/>
      <c r="N591" s="425"/>
      <c r="O591" s="425"/>
      <c r="P591" s="425"/>
      <c r="Q591" s="425"/>
      <c r="R591" s="425"/>
      <c r="S591" s="425"/>
    </row>
    <row r="592">
      <c r="A592" s="425"/>
      <c r="B592" s="425"/>
      <c r="C592" s="425"/>
      <c r="D592" s="425"/>
      <c r="E592" s="425"/>
      <c r="F592" s="425"/>
      <c r="G592" s="425"/>
      <c r="H592" s="425"/>
      <c r="I592" s="425"/>
      <c r="J592" s="425"/>
      <c r="K592" s="425"/>
      <c r="L592" s="425"/>
      <c r="M592" s="425"/>
      <c r="N592" s="425"/>
      <c r="O592" s="425"/>
      <c r="P592" s="425"/>
      <c r="Q592" s="425"/>
      <c r="R592" s="425"/>
      <c r="S592" s="425"/>
    </row>
    <row r="593">
      <c r="A593" s="425"/>
      <c r="B593" s="425"/>
      <c r="C593" s="425"/>
      <c r="D593" s="425"/>
      <c r="E593" s="425"/>
      <c r="F593" s="425"/>
      <c r="G593" s="425"/>
      <c r="H593" s="425"/>
      <c r="I593" s="425"/>
      <c r="J593" s="425"/>
      <c r="K593" s="425"/>
      <c r="L593" s="425"/>
      <c r="M593" s="425"/>
      <c r="N593" s="425"/>
      <c r="O593" s="425"/>
      <c r="P593" s="425"/>
      <c r="Q593" s="425"/>
      <c r="R593" s="425"/>
      <c r="S593" s="425"/>
    </row>
    <row r="594">
      <c r="A594" s="425"/>
      <c r="B594" s="425"/>
      <c r="C594" s="425"/>
      <c r="D594" s="425"/>
      <c r="E594" s="425"/>
      <c r="F594" s="425"/>
      <c r="G594" s="425"/>
      <c r="H594" s="425"/>
      <c r="I594" s="425"/>
      <c r="J594" s="425"/>
      <c r="K594" s="425"/>
      <c r="L594" s="425"/>
      <c r="M594" s="425"/>
      <c r="N594" s="425"/>
      <c r="O594" s="425"/>
      <c r="P594" s="425"/>
      <c r="Q594" s="425"/>
      <c r="R594" s="425"/>
      <c r="S594" s="425"/>
    </row>
    <row r="595">
      <c r="A595" s="425"/>
      <c r="B595" s="425"/>
      <c r="C595" s="425"/>
      <c r="D595" s="425"/>
      <c r="E595" s="425"/>
      <c r="F595" s="425"/>
      <c r="G595" s="425"/>
      <c r="H595" s="425"/>
      <c r="I595" s="425"/>
      <c r="J595" s="425"/>
      <c r="K595" s="425"/>
      <c r="L595" s="425"/>
      <c r="M595" s="425"/>
      <c r="N595" s="425"/>
      <c r="O595" s="425"/>
      <c r="P595" s="425"/>
      <c r="Q595" s="425"/>
      <c r="R595" s="425"/>
      <c r="S595" s="425"/>
    </row>
    <row r="596">
      <c r="A596" s="425"/>
      <c r="B596" s="425"/>
      <c r="C596" s="425"/>
      <c r="D596" s="425"/>
      <c r="E596" s="425"/>
      <c r="F596" s="425"/>
      <c r="G596" s="425"/>
      <c r="H596" s="425"/>
      <c r="I596" s="425"/>
      <c r="J596" s="425"/>
      <c r="K596" s="425"/>
      <c r="L596" s="425"/>
      <c r="M596" s="425"/>
      <c r="N596" s="425"/>
      <c r="O596" s="425"/>
      <c r="P596" s="425"/>
      <c r="Q596" s="425"/>
      <c r="R596" s="425"/>
      <c r="S596" s="425"/>
    </row>
    <row r="597">
      <c r="A597" s="425"/>
      <c r="B597" s="425"/>
      <c r="C597" s="425"/>
      <c r="D597" s="425"/>
      <c r="E597" s="425"/>
      <c r="F597" s="425"/>
      <c r="G597" s="425"/>
      <c r="H597" s="425"/>
      <c r="I597" s="425"/>
      <c r="J597" s="425"/>
      <c r="K597" s="425"/>
      <c r="L597" s="425"/>
      <c r="M597" s="425"/>
      <c r="N597" s="425"/>
      <c r="O597" s="425"/>
      <c r="P597" s="425"/>
      <c r="Q597" s="425"/>
      <c r="R597" s="425"/>
      <c r="S597" s="425"/>
    </row>
    <row r="598">
      <c r="A598" s="425"/>
      <c r="B598" s="425"/>
      <c r="C598" s="425"/>
      <c r="D598" s="425"/>
      <c r="E598" s="425"/>
      <c r="F598" s="425"/>
      <c r="G598" s="425"/>
      <c r="H598" s="425"/>
      <c r="I598" s="425"/>
      <c r="J598" s="425"/>
      <c r="K598" s="425"/>
      <c r="L598" s="425"/>
      <c r="M598" s="425"/>
      <c r="N598" s="425"/>
      <c r="O598" s="425"/>
      <c r="P598" s="425"/>
      <c r="Q598" s="425"/>
      <c r="R598" s="425"/>
      <c r="S598" s="425"/>
    </row>
    <row r="599">
      <c r="A599" s="425"/>
      <c r="B599" s="425"/>
      <c r="C599" s="425"/>
      <c r="D599" s="425"/>
      <c r="E599" s="425"/>
      <c r="F599" s="425"/>
      <c r="G599" s="425"/>
      <c r="H599" s="425"/>
      <c r="I599" s="425"/>
      <c r="J599" s="425"/>
      <c r="K599" s="425"/>
      <c r="L599" s="425"/>
      <c r="M599" s="425"/>
      <c r="N599" s="425"/>
      <c r="O599" s="425"/>
      <c r="P599" s="425"/>
      <c r="Q599" s="425"/>
      <c r="R599" s="425"/>
      <c r="S599" s="425"/>
    </row>
    <row r="600">
      <c r="A600" s="425"/>
      <c r="B600" s="425"/>
      <c r="C600" s="425"/>
      <c r="D600" s="425"/>
      <c r="E600" s="425"/>
      <c r="F600" s="425"/>
      <c r="G600" s="425"/>
      <c r="H600" s="425"/>
      <c r="I600" s="425"/>
      <c r="J600" s="425"/>
      <c r="K600" s="425"/>
      <c r="L600" s="425"/>
      <c r="M600" s="425"/>
      <c r="N600" s="425"/>
      <c r="O600" s="425"/>
      <c r="P600" s="425"/>
      <c r="Q600" s="425"/>
      <c r="R600" s="425"/>
      <c r="S600" s="425"/>
    </row>
    <row r="601">
      <c r="A601" s="425"/>
      <c r="B601" s="425"/>
      <c r="C601" s="425"/>
      <c r="D601" s="425"/>
      <c r="E601" s="425"/>
      <c r="F601" s="425"/>
      <c r="G601" s="425"/>
      <c r="H601" s="425"/>
      <c r="I601" s="425"/>
      <c r="J601" s="425"/>
      <c r="K601" s="425"/>
      <c r="L601" s="425"/>
      <c r="M601" s="425"/>
      <c r="N601" s="425"/>
      <c r="O601" s="425"/>
      <c r="P601" s="425"/>
      <c r="Q601" s="425"/>
      <c r="R601" s="425"/>
      <c r="S601" s="425"/>
    </row>
    <row r="602">
      <c r="A602" s="425"/>
      <c r="B602" s="425"/>
      <c r="C602" s="425"/>
      <c r="D602" s="425"/>
      <c r="E602" s="425"/>
      <c r="F602" s="425"/>
      <c r="G602" s="425"/>
      <c r="H602" s="425"/>
      <c r="I602" s="425"/>
      <c r="J602" s="425"/>
      <c r="K602" s="425"/>
      <c r="L602" s="425"/>
      <c r="M602" s="425"/>
      <c r="N602" s="425"/>
      <c r="O602" s="425"/>
      <c r="P602" s="425"/>
      <c r="Q602" s="425"/>
      <c r="R602" s="425"/>
      <c r="S602" s="425"/>
    </row>
    <row r="603">
      <c r="A603" s="425"/>
      <c r="B603" s="425"/>
      <c r="C603" s="425"/>
      <c r="D603" s="425"/>
      <c r="E603" s="425"/>
      <c r="F603" s="425"/>
      <c r="G603" s="425"/>
      <c r="H603" s="425"/>
      <c r="I603" s="425"/>
      <c r="J603" s="425"/>
      <c r="K603" s="425"/>
      <c r="L603" s="425"/>
      <c r="M603" s="425"/>
      <c r="N603" s="425"/>
      <c r="O603" s="425"/>
      <c r="P603" s="425"/>
      <c r="Q603" s="425"/>
      <c r="R603" s="425"/>
      <c r="S603" s="425"/>
    </row>
    <row r="604">
      <c r="A604" s="425"/>
      <c r="B604" s="425"/>
      <c r="C604" s="425"/>
      <c r="D604" s="425"/>
      <c r="E604" s="425"/>
      <c r="F604" s="425"/>
      <c r="G604" s="425"/>
      <c r="H604" s="425"/>
      <c r="I604" s="425"/>
      <c r="J604" s="425"/>
      <c r="K604" s="425"/>
      <c r="L604" s="425"/>
      <c r="M604" s="425"/>
      <c r="N604" s="425"/>
      <c r="O604" s="425"/>
      <c r="P604" s="425"/>
      <c r="Q604" s="425"/>
      <c r="R604" s="425"/>
      <c r="S604" s="425"/>
    </row>
    <row r="605">
      <c r="A605" s="425"/>
      <c r="B605" s="425"/>
      <c r="C605" s="425"/>
      <c r="D605" s="425"/>
      <c r="E605" s="425"/>
      <c r="F605" s="425"/>
      <c r="G605" s="425"/>
      <c r="H605" s="425"/>
      <c r="I605" s="425"/>
      <c r="J605" s="425"/>
      <c r="K605" s="425"/>
      <c r="L605" s="425"/>
      <c r="M605" s="425"/>
      <c r="N605" s="425"/>
      <c r="O605" s="425"/>
      <c r="P605" s="425"/>
      <c r="Q605" s="425"/>
      <c r="R605" s="425"/>
      <c r="S605" s="425"/>
    </row>
    <row r="606">
      <c r="A606" s="425"/>
      <c r="B606" s="425"/>
      <c r="C606" s="425"/>
      <c r="D606" s="425"/>
      <c r="E606" s="425"/>
      <c r="F606" s="425"/>
      <c r="G606" s="425"/>
      <c r="H606" s="425"/>
      <c r="I606" s="425"/>
      <c r="J606" s="425"/>
      <c r="K606" s="425"/>
      <c r="L606" s="425"/>
      <c r="M606" s="425"/>
      <c r="N606" s="425"/>
      <c r="O606" s="425"/>
      <c r="P606" s="425"/>
      <c r="Q606" s="425"/>
      <c r="R606" s="425"/>
      <c r="S606" s="425"/>
    </row>
    <row r="607">
      <c r="A607" s="425"/>
      <c r="B607" s="425"/>
      <c r="C607" s="425"/>
      <c r="D607" s="425"/>
      <c r="E607" s="425"/>
      <c r="F607" s="425"/>
      <c r="G607" s="425"/>
      <c r="H607" s="425"/>
      <c r="I607" s="425"/>
      <c r="J607" s="425"/>
      <c r="K607" s="425"/>
      <c r="L607" s="425"/>
      <c r="M607" s="425"/>
      <c r="N607" s="425"/>
      <c r="O607" s="425"/>
      <c r="P607" s="425"/>
      <c r="Q607" s="425"/>
      <c r="R607" s="425"/>
      <c r="S607" s="425"/>
    </row>
    <row r="608">
      <c r="A608" s="425"/>
      <c r="B608" s="425"/>
      <c r="C608" s="425"/>
      <c r="D608" s="425"/>
      <c r="E608" s="425"/>
      <c r="F608" s="425"/>
      <c r="G608" s="425"/>
      <c r="H608" s="425"/>
      <c r="I608" s="425"/>
      <c r="J608" s="425"/>
      <c r="K608" s="425"/>
      <c r="L608" s="425"/>
      <c r="M608" s="425"/>
      <c r="N608" s="425"/>
      <c r="O608" s="425"/>
      <c r="P608" s="425"/>
      <c r="Q608" s="425"/>
      <c r="R608" s="425"/>
      <c r="S608" s="425"/>
    </row>
    <row r="609">
      <c r="A609" s="425"/>
      <c r="B609" s="425"/>
      <c r="C609" s="425"/>
      <c r="D609" s="425"/>
      <c r="E609" s="425"/>
      <c r="F609" s="425"/>
      <c r="G609" s="425"/>
      <c r="H609" s="425"/>
      <c r="I609" s="425"/>
      <c r="J609" s="425"/>
      <c r="K609" s="425"/>
      <c r="L609" s="425"/>
      <c r="M609" s="425"/>
      <c r="N609" s="425"/>
      <c r="O609" s="425"/>
      <c r="P609" s="425"/>
      <c r="Q609" s="425"/>
      <c r="R609" s="425"/>
      <c r="S609" s="425"/>
    </row>
    <row r="610">
      <c r="A610" s="425"/>
      <c r="B610" s="425"/>
      <c r="C610" s="425"/>
      <c r="D610" s="425"/>
      <c r="E610" s="425"/>
      <c r="F610" s="425"/>
      <c r="G610" s="425"/>
      <c r="H610" s="425"/>
      <c r="I610" s="425"/>
      <c r="J610" s="425"/>
      <c r="K610" s="425"/>
      <c r="L610" s="425"/>
      <c r="M610" s="425"/>
      <c r="N610" s="425"/>
      <c r="O610" s="425"/>
      <c r="P610" s="425"/>
      <c r="Q610" s="425"/>
      <c r="R610" s="425"/>
      <c r="S610" s="425"/>
    </row>
    <row r="611">
      <c r="A611" s="425"/>
      <c r="B611" s="425"/>
      <c r="C611" s="425"/>
      <c r="D611" s="425"/>
      <c r="E611" s="425"/>
      <c r="F611" s="425"/>
      <c r="G611" s="425"/>
      <c r="H611" s="425"/>
      <c r="I611" s="425"/>
      <c r="J611" s="425"/>
      <c r="K611" s="425"/>
      <c r="L611" s="425"/>
      <c r="M611" s="425"/>
      <c r="N611" s="425"/>
      <c r="O611" s="425"/>
      <c r="P611" s="425"/>
      <c r="Q611" s="425"/>
      <c r="R611" s="425"/>
      <c r="S611" s="425"/>
    </row>
    <row r="612">
      <c r="A612" s="425"/>
      <c r="B612" s="425"/>
      <c r="C612" s="425"/>
      <c r="D612" s="425"/>
      <c r="E612" s="425"/>
      <c r="F612" s="425"/>
      <c r="G612" s="425"/>
      <c r="H612" s="425"/>
      <c r="I612" s="425"/>
      <c r="J612" s="425"/>
      <c r="K612" s="425"/>
      <c r="L612" s="425"/>
      <c r="M612" s="425"/>
      <c r="N612" s="425"/>
      <c r="O612" s="425"/>
      <c r="P612" s="425"/>
      <c r="Q612" s="425"/>
      <c r="R612" s="425"/>
      <c r="S612" s="425"/>
    </row>
    <row r="613">
      <c r="A613" s="425"/>
      <c r="B613" s="425"/>
      <c r="C613" s="425"/>
      <c r="D613" s="425"/>
      <c r="E613" s="425"/>
      <c r="F613" s="425"/>
      <c r="G613" s="425"/>
      <c r="H613" s="425"/>
      <c r="I613" s="425"/>
      <c r="J613" s="425"/>
      <c r="K613" s="425"/>
      <c r="L613" s="425"/>
      <c r="M613" s="425"/>
      <c r="N613" s="425"/>
      <c r="O613" s="425"/>
      <c r="P613" s="425"/>
      <c r="Q613" s="425"/>
      <c r="R613" s="425"/>
      <c r="S613" s="425"/>
    </row>
    <row r="614">
      <c r="A614" s="425"/>
      <c r="B614" s="425"/>
      <c r="C614" s="425"/>
      <c r="D614" s="425"/>
      <c r="E614" s="425"/>
      <c r="F614" s="425"/>
      <c r="G614" s="425"/>
      <c r="H614" s="425"/>
      <c r="I614" s="425"/>
      <c r="J614" s="425"/>
      <c r="K614" s="425"/>
      <c r="L614" s="425"/>
      <c r="M614" s="425"/>
      <c r="N614" s="425"/>
      <c r="O614" s="425"/>
      <c r="P614" s="425"/>
      <c r="Q614" s="425"/>
      <c r="R614" s="425"/>
      <c r="S614" s="425"/>
    </row>
    <row r="615">
      <c r="A615" s="425"/>
      <c r="B615" s="425"/>
      <c r="C615" s="425"/>
      <c r="D615" s="425"/>
      <c r="E615" s="425"/>
      <c r="F615" s="425"/>
      <c r="G615" s="425"/>
      <c r="H615" s="425"/>
      <c r="I615" s="425"/>
      <c r="J615" s="425"/>
      <c r="K615" s="425"/>
      <c r="L615" s="425"/>
      <c r="M615" s="425"/>
      <c r="N615" s="425"/>
      <c r="O615" s="425"/>
      <c r="P615" s="425"/>
      <c r="Q615" s="425"/>
      <c r="R615" s="425"/>
      <c r="S615" s="425"/>
    </row>
    <row r="616">
      <c r="A616" s="425"/>
      <c r="B616" s="425"/>
      <c r="C616" s="425"/>
      <c r="D616" s="425"/>
      <c r="E616" s="425"/>
      <c r="F616" s="425"/>
      <c r="G616" s="425"/>
      <c r="H616" s="425"/>
      <c r="I616" s="425"/>
      <c r="J616" s="425"/>
      <c r="K616" s="425"/>
      <c r="L616" s="425"/>
      <c r="M616" s="425"/>
      <c r="N616" s="425"/>
      <c r="O616" s="425"/>
      <c r="P616" s="425"/>
      <c r="Q616" s="425"/>
      <c r="R616" s="425"/>
      <c r="S616" s="425"/>
    </row>
    <row r="617">
      <c r="A617" s="425"/>
      <c r="B617" s="425"/>
      <c r="C617" s="425"/>
      <c r="D617" s="425"/>
      <c r="E617" s="425"/>
      <c r="F617" s="425"/>
      <c r="G617" s="425"/>
      <c r="H617" s="425"/>
      <c r="I617" s="425"/>
      <c r="J617" s="425"/>
      <c r="K617" s="425"/>
      <c r="L617" s="425"/>
      <c r="M617" s="425"/>
      <c r="N617" s="425"/>
      <c r="O617" s="425"/>
      <c r="P617" s="425"/>
      <c r="Q617" s="425"/>
      <c r="R617" s="425"/>
      <c r="S617" s="425"/>
    </row>
    <row r="618">
      <c r="A618" s="425"/>
      <c r="B618" s="425"/>
      <c r="C618" s="425"/>
      <c r="D618" s="425"/>
      <c r="E618" s="425"/>
      <c r="F618" s="425"/>
      <c r="G618" s="425"/>
      <c r="H618" s="425"/>
      <c r="I618" s="425"/>
      <c r="J618" s="425"/>
      <c r="K618" s="425"/>
      <c r="L618" s="425"/>
      <c r="M618" s="425"/>
      <c r="N618" s="425"/>
      <c r="O618" s="425"/>
      <c r="P618" s="425"/>
      <c r="Q618" s="425"/>
      <c r="R618" s="425"/>
      <c r="S618" s="425"/>
    </row>
    <row r="619">
      <c r="A619" s="425"/>
      <c r="B619" s="425"/>
      <c r="C619" s="425"/>
      <c r="D619" s="425"/>
      <c r="E619" s="425"/>
      <c r="F619" s="425"/>
      <c r="G619" s="425"/>
      <c r="H619" s="425"/>
      <c r="I619" s="425"/>
      <c r="J619" s="425"/>
      <c r="K619" s="425"/>
      <c r="L619" s="425"/>
      <c r="M619" s="425"/>
      <c r="N619" s="425"/>
      <c r="O619" s="425"/>
      <c r="P619" s="425"/>
      <c r="Q619" s="425"/>
      <c r="R619" s="425"/>
      <c r="S619" s="425"/>
    </row>
    <row r="620">
      <c r="A620" s="425"/>
      <c r="B620" s="425"/>
      <c r="C620" s="425"/>
      <c r="D620" s="425"/>
      <c r="E620" s="425"/>
      <c r="F620" s="425"/>
      <c r="G620" s="425"/>
      <c r="H620" s="425"/>
      <c r="I620" s="425"/>
      <c r="J620" s="425"/>
      <c r="K620" s="425"/>
      <c r="L620" s="425"/>
      <c r="M620" s="425"/>
      <c r="N620" s="425"/>
      <c r="O620" s="425"/>
      <c r="P620" s="425"/>
      <c r="Q620" s="425"/>
      <c r="R620" s="425"/>
      <c r="S620" s="425"/>
    </row>
    <row r="621">
      <c r="A621" s="425"/>
      <c r="B621" s="425"/>
      <c r="C621" s="425"/>
      <c r="D621" s="425"/>
      <c r="E621" s="425"/>
      <c r="F621" s="425"/>
      <c r="G621" s="425"/>
      <c r="H621" s="425"/>
      <c r="I621" s="425"/>
      <c r="J621" s="425"/>
      <c r="K621" s="425"/>
      <c r="L621" s="425"/>
      <c r="M621" s="425"/>
      <c r="N621" s="425"/>
      <c r="O621" s="425"/>
      <c r="P621" s="425"/>
      <c r="Q621" s="425"/>
      <c r="R621" s="425"/>
      <c r="S621" s="425"/>
    </row>
    <row r="622">
      <c r="A622" s="425"/>
      <c r="B622" s="425"/>
      <c r="C622" s="425"/>
      <c r="D622" s="425"/>
      <c r="E622" s="425"/>
      <c r="F622" s="425"/>
      <c r="G622" s="425"/>
      <c r="H622" s="425"/>
      <c r="I622" s="425"/>
      <c r="J622" s="425"/>
      <c r="K622" s="425"/>
      <c r="L622" s="425"/>
      <c r="M622" s="425"/>
      <c r="N622" s="425"/>
      <c r="O622" s="425"/>
      <c r="P622" s="425"/>
      <c r="Q622" s="425"/>
      <c r="R622" s="425"/>
      <c r="S622" s="425"/>
    </row>
    <row r="623">
      <c r="A623" s="425"/>
      <c r="B623" s="425"/>
      <c r="C623" s="425"/>
      <c r="D623" s="425"/>
      <c r="E623" s="425"/>
      <c r="F623" s="425"/>
      <c r="G623" s="425"/>
      <c r="H623" s="425"/>
      <c r="I623" s="425"/>
      <c r="J623" s="425"/>
      <c r="K623" s="425"/>
      <c r="L623" s="425"/>
      <c r="M623" s="425"/>
      <c r="N623" s="425"/>
      <c r="O623" s="425"/>
      <c r="P623" s="425"/>
      <c r="Q623" s="425"/>
      <c r="R623" s="425"/>
      <c r="S623" s="425"/>
    </row>
    <row r="624">
      <c r="A624" s="425"/>
      <c r="B624" s="425"/>
      <c r="C624" s="425"/>
      <c r="D624" s="425"/>
      <c r="E624" s="425"/>
      <c r="F624" s="425"/>
      <c r="G624" s="425"/>
      <c r="H624" s="425"/>
      <c r="I624" s="425"/>
      <c r="J624" s="425"/>
      <c r="K624" s="425"/>
      <c r="L624" s="425"/>
      <c r="M624" s="425"/>
      <c r="N624" s="425"/>
      <c r="O624" s="425"/>
      <c r="P624" s="425"/>
      <c r="Q624" s="425"/>
      <c r="R624" s="425"/>
      <c r="S624" s="425"/>
    </row>
    <row r="625">
      <c r="A625" s="425"/>
      <c r="B625" s="425"/>
      <c r="C625" s="425"/>
      <c r="D625" s="425"/>
      <c r="E625" s="425"/>
      <c r="F625" s="425"/>
      <c r="G625" s="425"/>
      <c r="H625" s="425"/>
      <c r="I625" s="425"/>
      <c r="J625" s="425"/>
      <c r="K625" s="425"/>
      <c r="L625" s="425"/>
      <c r="M625" s="425"/>
      <c r="N625" s="425"/>
      <c r="O625" s="425"/>
      <c r="P625" s="425"/>
      <c r="Q625" s="425"/>
      <c r="R625" s="425"/>
      <c r="S625" s="425"/>
    </row>
    <row r="626">
      <c r="A626" s="425"/>
      <c r="B626" s="425"/>
      <c r="C626" s="425"/>
      <c r="D626" s="425"/>
      <c r="E626" s="425"/>
      <c r="F626" s="425"/>
      <c r="G626" s="425"/>
      <c r="H626" s="425"/>
      <c r="I626" s="425"/>
      <c r="J626" s="425"/>
      <c r="K626" s="425"/>
      <c r="L626" s="425"/>
      <c r="M626" s="425"/>
      <c r="N626" s="425"/>
      <c r="O626" s="425"/>
      <c r="P626" s="425"/>
      <c r="Q626" s="425"/>
      <c r="R626" s="425"/>
      <c r="S626" s="425"/>
    </row>
    <row r="627">
      <c r="A627" s="425"/>
      <c r="B627" s="425"/>
      <c r="C627" s="425"/>
      <c r="D627" s="425"/>
      <c r="E627" s="425"/>
      <c r="F627" s="425"/>
      <c r="G627" s="425"/>
      <c r="H627" s="425"/>
      <c r="I627" s="425"/>
      <c r="J627" s="425"/>
      <c r="K627" s="425"/>
      <c r="L627" s="425"/>
      <c r="M627" s="425"/>
      <c r="N627" s="425"/>
      <c r="O627" s="425"/>
      <c r="P627" s="425"/>
      <c r="Q627" s="425"/>
      <c r="R627" s="425"/>
      <c r="S627" s="425"/>
    </row>
    <row r="628">
      <c r="A628" s="425"/>
      <c r="B628" s="425"/>
      <c r="C628" s="425"/>
      <c r="D628" s="425"/>
      <c r="E628" s="425"/>
      <c r="F628" s="425"/>
      <c r="G628" s="425"/>
      <c r="H628" s="425"/>
      <c r="I628" s="425"/>
      <c r="J628" s="425"/>
      <c r="K628" s="425"/>
      <c r="L628" s="425"/>
      <c r="M628" s="425"/>
      <c r="N628" s="425"/>
      <c r="O628" s="425"/>
      <c r="P628" s="425"/>
      <c r="Q628" s="425"/>
      <c r="R628" s="425"/>
      <c r="S628" s="425"/>
    </row>
    <row r="629">
      <c r="A629" s="425"/>
      <c r="B629" s="425"/>
      <c r="C629" s="425"/>
      <c r="D629" s="425"/>
      <c r="E629" s="425"/>
      <c r="F629" s="425"/>
      <c r="G629" s="425"/>
      <c r="H629" s="425"/>
      <c r="I629" s="425"/>
      <c r="J629" s="425"/>
      <c r="K629" s="425"/>
      <c r="L629" s="425"/>
      <c r="M629" s="425"/>
      <c r="N629" s="425"/>
      <c r="O629" s="425"/>
      <c r="P629" s="425"/>
      <c r="Q629" s="425"/>
      <c r="R629" s="425"/>
      <c r="S629" s="425"/>
    </row>
    <row r="630">
      <c r="A630" s="425"/>
      <c r="B630" s="425"/>
      <c r="C630" s="425"/>
      <c r="D630" s="425"/>
      <c r="E630" s="425"/>
      <c r="F630" s="425"/>
      <c r="G630" s="425"/>
      <c r="H630" s="425"/>
      <c r="I630" s="425"/>
      <c r="J630" s="425"/>
      <c r="K630" s="425"/>
      <c r="L630" s="425"/>
      <c r="M630" s="425"/>
      <c r="N630" s="425"/>
      <c r="O630" s="425"/>
      <c r="P630" s="425"/>
      <c r="Q630" s="425"/>
      <c r="R630" s="425"/>
      <c r="S630" s="425"/>
    </row>
    <row r="631">
      <c r="A631" s="425"/>
      <c r="B631" s="425"/>
      <c r="C631" s="425"/>
      <c r="D631" s="425"/>
      <c r="E631" s="425"/>
      <c r="F631" s="425"/>
      <c r="G631" s="425"/>
      <c r="H631" s="425"/>
      <c r="I631" s="425"/>
      <c r="J631" s="425"/>
      <c r="K631" s="425"/>
      <c r="L631" s="425"/>
      <c r="M631" s="425"/>
      <c r="N631" s="425"/>
      <c r="O631" s="425"/>
      <c r="P631" s="425"/>
      <c r="Q631" s="425"/>
      <c r="R631" s="425"/>
      <c r="S631" s="425"/>
    </row>
    <row r="632">
      <c r="A632" s="425"/>
      <c r="B632" s="425"/>
      <c r="C632" s="425"/>
      <c r="D632" s="425"/>
      <c r="E632" s="425"/>
      <c r="F632" s="425"/>
      <c r="G632" s="425"/>
      <c r="H632" s="425"/>
      <c r="I632" s="425"/>
      <c r="J632" s="425"/>
      <c r="K632" s="425"/>
      <c r="L632" s="425"/>
      <c r="M632" s="425"/>
      <c r="N632" s="425"/>
      <c r="O632" s="425"/>
      <c r="P632" s="425"/>
      <c r="Q632" s="425"/>
      <c r="R632" s="425"/>
      <c r="S632" s="425"/>
    </row>
    <row r="633">
      <c r="A633" s="425"/>
      <c r="B633" s="425"/>
      <c r="C633" s="425"/>
      <c r="D633" s="425"/>
      <c r="E633" s="425"/>
      <c r="F633" s="425"/>
      <c r="G633" s="425"/>
      <c r="H633" s="425"/>
      <c r="I633" s="425"/>
      <c r="J633" s="425"/>
      <c r="K633" s="425"/>
      <c r="L633" s="425"/>
      <c r="M633" s="425"/>
      <c r="N633" s="425"/>
      <c r="O633" s="425"/>
      <c r="P633" s="425"/>
      <c r="Q633" s="425"/>
      <c r="R633" s="425"/>
      <c r="S633" s="425"/>
    </row>
    <row r="634">
      <c r="A634" s="425"/>
      <c r="B634" s="425"/>
      <c r="C634" s="425"/>
      <c r="D634" s="425"/>
      <c r="E634" s="425"/>
      <c r="F634" s="425"/>
      <c r="G634" s="425"/>
      <c r="H634" s="425"/>
      <c r="I634" s="425"/>
      <c r="J634" s="425"/>
      <c r="K634" s="425"/>
      <c r="L634" s="425"/>
      <c r="M634" s="425"/>
      <c r="N634" s="425"/>
      <c r="O634" s="425"/>
      <c r="P634" s="425"/>
      <c r="Q634" s="425"/>
      <c r="R634" s="425"/>
      <c r="S634" s="425"/>
    </row>
    <row r="635">
      <c r="A635" s="425"/>
      <c r="B635" s="425"/>
      <c r="C635" s="425"/>
      <c r="D635" s="425"/>
      <c r="E635" s="425"/>
      <c r="F635" s="425"/>
      <c r="G635" s="425"/>
      <c r="H635" s="425"/>
      <c r="I635" s="425"/>
      <c r="J635" s="425"/>
      <c r="K635" s="425"/>
      <c r="L635" s="425"/>
      <c r="M635" s="425"/>
      <c r="N635" s="425"/>
      <c r="O635" s="425"/>
      <c r="P635" s="425"/>
      <c r="Q635" s="425"/>
      <c r="R635" s="425"/>
      <c r="S635" s="425"/>
    </row>
    <row r="636">
      <c r="A636" s="425"/>
      <c r="B636" s="425"/>
      <c r="C636" s="425"/>
      <c r="D636" s="425"/>
      <c r="E636" s="425"/>
      <c r="F636" s="425"/>
      <c r="G636" s="425"/>
      <c r="H636" s="425"/>
      <c r="I636" s="425"/>
      <c r="J636" s="425"/>
      <c r="K636" s="425"/>
      <c r="L636" s="425"/>
      <c r="M636" s="425"/>
      <c r="N636" s="425"/>
      <c r="O636" s="425"/>
      <c r="P636" s="425"/>
      <c r="Q636" s="425"/>
      <c r="R636" s="425"/>
      <c r="S636" s="425"/>
    </row>
    <row r="637">
      <c r="A637" s="425"/>
      <c r="B637" s="425"/>
      <c r="C637" s="425"/>
      <c r="D637" s="425"/>
      <c r="E637" s="425"/>
      <c r="F637" s="425"/>
      <c r="G637" s="425"/>
      <c r="H637" s="425"/>
      <c r="I637" s="425"/>
      <c r="J637" s="425"/>
      <c r="K637" s="425"/>
      <c r="L637" s="425"/>
      <c r="M637" s="425"/>
      <c r="N637" s="425"/>
      <c r="O637" s="425"/>
      <c r="P637" s="425"/>
      <c r="Q637" s="425"/>
      <c r="R637" s="425"/>
      <c r="S637" s="425"/>
    </row>
    <row r="638">
      <c r="A638" s="425"/>
      <c r="B638" s="425"/>
      <c r="C638" s="425"/>
      <c r="D638" s="425"/>
      <c r="E638" s="425"/>
      <c r="F638" s="425"/>
      <c r="G638" s="425"/>
      <c r="H638" s="425"/>
      <c r="I638" s="425"/>
      <c r="J638" s="425"/>
      <c r="K638" s="425"/>
      <c r="L638" s="425"/>
      <c r="M638" s="425"/>
      <c r="N638" s="425"/>
      <c r="O638" s="425"/>
      <c r="P638" s="425"/>
      <c r="Q638" s="425"/>
      <c r="R638" s="425"/>
      <c r="S638" s="425"/>
    </row>
    <row r="639">
      <c r="A639" s="425"/>
      <c r="B639" s="425"/>
      <c r="C639" s="425"/>
      <c r="D639" s="425"/>
      <c r="E639" s="425"/>
      <c r="F639" s="425"/>
      <c r="G639" s="425"/>
      <c r="H639" s="425"/>
      <c r="I639" s="425"/>
      <c r="J639" s="425"/>
      <c r="K639" s="425"/>
      <c r="L639" s="425"/>
      <c r="M639" s="425"/>
      <c r="N639" s="425"/>
      <c r="O639" s="425"/>
      <c r="P639" s="425"/>
      <c r="Q639" s="425"/>
      <c r="R639" s="425"/>
      <c r="S639" s="425"/>
    </row>
    <row r="640">
      <c r="A640" s="425"/>
      <c r="B640" s="425"/>
      <c r="C640" s="425"/>
      <c r="D640" s="425"/>
      <c r="E640" s="425"/>
      <c r="F640" s="425"/>
      <c r="G640" s="425"/>
      <c r="H640" s="425"/>
      <c r="I640" s="425"/>
      <c r="J640" s="425"/>
      <c r="K640" s="425"/>
      <c r="L640" s="425"/>
      <c r="M640" s="425"/>
      <c r="N640" s="425"/>
      <c r="O640" s="425"/>
      <c r="P640" s="425"/>
      <c r="Q640" s="425"/>
      <c r="R640" s="425"/>
      <c r="S640" s="425"/>
    </row>
    <row r="641">
      <c r="A641" s="425"/>
      <c r="B641" s="425"/>
      <c r="C641" s="425"/>
      <c r="D641" s="425"/>
      <c r="E641" s="425"/>
      <c r="F641" s="425"/>
      <c r="G641" s="425"/>
      <c r="H641" s="425"/>
      <c r="I641" s="425"/>
      <c r="J641" s="425"/>
      <c r="K641" s="425"/>
      <c r="L641" s="425"/>
      <c r="M641" s="425"/>
      <c r="N641" s="425"/>
      <c r="O641" s="425"/>
      <c r="P641" s="425"/>
      <c r="Q641" s="425"/>
      <c r="R641" s="425"/>
      <c r="S641" s="425"/>
    </row>
    <row r="642">
      <c r="A642" s="425"/>
      <c r="B642" s="425"/>
      <c r="C642" s="425"/>
      <c r="D642" s="425"/>
      <c r="E642" s="425"/>
      <c r="F642" s="425"/>
      <c r="G642" s="425"/>
      <c r="H642" s="425"/>
      <c r="I642" s="425"/>
      <c r="J642" s="425"/>
      <c r="K642" s="425"/>
      <c r="L642" s="425"/>
      <c r="M642" s="425"/>
      <c r="N642" s="425"/>
      <c r="O642" s="425"/>
      <c r="P642" s="425"/>
      <c r="Q642" s="425"/>
      <c r="R642" s="425"/>
      <c r="S642" s="425"/>
    </row>
    <row r="643">
      <c r="A643" s="425"/>
      <c r="B643" s="425"/>
      <c r="C643" s="425"/>
      <c r="D643" s="425"/>
      <c r="E643" s="425"/>
      <c r="F643" s="425"/>
      <c r="G643" s="425"/>
      <c r="H643" s="425"/>
      <c r="I643" s="425"/>
      <c r="J643" s="425"/>
      <c r="K643" s="425"/>
      <c r="L643" s="425"/>
      <c r="M643" s="425"/>
      <c r="N643" s="425"/>
      <c r="O643" s="425"/>
      <c r="P643" s="425"/>
      <c r="Q643" s="425"/>
      <c r="R643" s="425"/>
      <c r="S643" s="425"/>
    </row>
    <row r="644">
      <c r="A644" s="425"/>
      <c r="B644" s="425"/>
      <c r="C644" s="425"/>
      <c r="D644" s="425"/>
      <c r="E644" s="425"/>
      <c r="F644" s="425"/>
      <c r="G644" s="425"/>
      <c r="H644" s="425"/>
      <c r="I644" s="425"/>
      <c r="J644" s="425"/>
      <c r="K644" s="425"/>
      <c r="L644" s="425"/>
      <c r="M644" s="425"/>
      <c r="N644" s="425"/>
      <c r="O644" s="425"/>
      <c r="P644" s="425"/>
      <c r="Q644" s="425"/>
      <c r="R644" s="425"/>
      <c r="S644" s="425"/>
    </row>
    <row r="645">
      <c r="A645" s="425"/>
      <c r="B645" s="425"/>
      <c r="C645" s="425"/>
      <c r="D645" s="425"/>
      <c r="E645" s="425"/>
      <c r="F645" s="425"/>
      <c r="G645" s="425"/>
      <c r="H645" s="425"/>
      <c r="I645" s="425"/>
      <c r="J645" s="425"/>
      <c r="K645" s="425"/>
      <c r="L645" s="425"/>
      <c r="M645" s="425"/>
      <c r="N645" s="425"/>
      <c r="O645" s="425"/>
      <c r="P645" s="425"/>
      <c r="Q645" s="425"/>
      <c r="R645" s="425"/>
      <c r="S645" s="425"/>
    </row>
    <row r="646">
      <c r="A646" s="425"/>
      <c r="B646" s="425"/>
      <c r="C646" s="425"/>
      <c r="D646" s="425"/>
      <c r="E646" s="425"/>
      <c r="F646" s="425"/>
      <c r="G646" s="425"/>
      <c r="H646" s="425"/>
      <c r="I646" s="425"/>
      <c r="J646" s="425"/>
      <c r="K646" s="425"/>
      <c r="L646" s="425"/>
      <c r="M646" s="425"/>
      <c r="N646" s="425"/>
      <c r="O646" s="425"/>
      <c r="P646" s="425"/>
      <c r="Q646" s="425"/>
      <c r="R646" s="425"/>
      <c r="S646" s="425"/>
    </row>
    <row r="647">
      <c r="A647" s="425"/>
      <c r="B647" s="425"/>
      <c r="C647" s="425"/>
      <c r="D647" s="425"/>
      <c r="E647" s="425"/>
      <c r="F647" s="425"/>
      <c r="G647" s="425"/>
      <c r="H647" s="425"/>
      <c r="I647" s="425"/>
      <c r="J647" s="425"/>
      <c r="K647" s="425"/>
      <c r="L647" s="425"/>
      <c r="M647" s="425"/>
      <c r="N647" s="425"/>
      <c r="O647" s="425"/>
      <c r="P647" s="425"/>
      <c r="Q647" s="425"/>
      <c r="R647" s="425"/>
      <c r="S647" s="425"/>
    </row>
    <row r="648">
      <c r="A648" s="425"/>
      <c r="B648" s="425"/>
      <c r="C648" s="425"/>
      <c r="D648" s="425"/>
      <c r="E648" s="425"/>
      <c r="F648" s="425"/>
      <c r="G648" s="425"/>
      <c r="H648" s="425"/>
      <c r="I648" s="425"/>
      <c r="J648" s="425"/>
      <c r="K648" s="425"/>
      <c r="L648" s="425"/>
      <c r="M648" s="425"/>
      <c r="N648" s="425"/>
      <c r="O648" s="425"/>
      <c r="P648" s="425"/>
      <c r="Q648" s="425"/>
      <c r="R648" s="425"/>
      <c r="S648" s="425"/>
    </row>
    <row r="649">
      <c r="A649" s="425"/>
      <c r="B649" s="425"/>
      <c r="C649" s="425"/>
      <c r="D649" s="425"/>
      <c r="E649" s="425"/>
      <c r="F649" s="425"/>
      <c r="G649" s="425"/>
      <c r="H649" s="425"/>
      <c r="I649" s="425"/>
      <c r="J649" s="425"/>
      <c r="K649" s="425"/>
      <c r="L649" s="425"/>
      <c r="M649" s="425"/>
      <c r="N649" s="425"/>
      <c r="O649" s="425"/>
      <c r="P649" s="425"/>
      <c r="Q649" s="425"/>
      <c r="R649" s="425"/>
      <c r="S649" s="425"/>
    </row>
    <row r="650">
      <c r="A650" s="425"/>
      <c r="B650" s="425"/>
      <c r="C650" s="425"/>
      <c r="D650" s="425"/>
      <c r="E650" s="425"/>
      <c r="F650" s="425"/>
      <c r="G650" s="425"/>
      <c r="H650" s="425"/>
      <c r="I650" s="425"/>
      <c r="J650" s="425"/>
      <c r="K650" s="425"/>
      <c r="L650" s="425"/>
      <c r="M650" s="425"/>
      <c r="N650" s="425"/>
      <c r="O650" s="425"/>
      <c r="P650" s="425"/>
      <c r="Q650" s="425"/>
      <c r="R650" s="425"/>
      <c r="S650" s="425"/>
    </row>
    <row r="651">
      <c r="A651" s="425"/>
      <c r="B651" s="425"/>
      <c r="C651" s="425"/>
      <c r="D651" s="425"/>
      <c r="E651" s="425"/>
      <c r="F651" s="425"/>
      <c r="G651" s="425"/>
      <c r="H651" s="425"/>
      <c r="I651" s="425"/>
      <c r="J651" s="425"/>
      <c r="K651" s="425"/>
      <c r="L651" s="425"/>
      <c r="M651" s="425"/>
      <c r="N651" s="425"/>
      <c r="O651" s="425"/>
      <c r="P651" s="425"/>
      <c r="Q651" s="425"/>
      <c r="R651" s="425"/>
      <c r="S651" s="425"/>
    </row>
    <row r="652">
      <c r="A652" s="425"/>
      <c r="B652" s="425"/>
      <c r="C652" s="425"/>
      <c r="D652" s="425"/>
      <c r="E652" s="425"/>
      <c r="F652" s="425"/>
      <c r="G652" s="425"/>
      <c r="H652" s="425"/>
      <c r="I652" s="425"/>
      <c r="J652" s="425"/>
      <c r="K652" s="425"/>
      <c r="L652" s="425"/>
      <c r="M652" s="425"/>
      <c r="N652" s="425"/>
      <c r="O652" s="425"/>
      <c r="P652" s="425"/>
      <c r="Q652" s="425"/>
      <c r="R652" s="425"/>
      <c r="S652" s="425"/>
    </row>
    <row r="653">
      <c r="A653" s="425"/>
      <c r="B653" s="425"/>
      <c r="C653" s="425"/>
      <c r="D653" s="425"/>
      <c r="E653" s="425"/>
      <c r="F653" s="425"/>
      <c r="G653" s="425"/>
      <c r="H653" s="425"/>
      <c r="I653" s="425"/>
      <c r="J653" s="425"/>
      <c r="K653" s="425"/>
      <c r="L653" s="425"/>
      <c r="M653" s="425"/>
      <c r="N653" s="425"/>
      <c r="O653" s="425"/>
      <c r="P653" s="425"/>
      <c r="Q653" s="425"/>
      <c r="R653" s="425"/>
      <c r="S653" s="425"/>
    </row>
    <row r="654">
      <c r="A654" s="425"/>
      <c r="B654" s="425"/>
      <c r="C654" s="425"/>
      <c r="D654" s="425"/>
      <c r="E654" s="425"/>
      <c r="F654" s="425"/>
      <c r="G654" s="425"/>
      <c r="H654" s="425"/>
      <c r="I654" s="425"/>
      <c r="J654" s="425"/>
      <c r="K654" s="425"/>
      <c r="L654" s="425"/>
      <c r="M654" s="425"/>
      <c r="N654" s="425"/>
      <c r="O654" s="425"/>
      <c r="P654" s="425"/>
      <c r="Q654" s="425"/>
      <c r="R654" s="425"/>
      <c r="S654" s="425"/>
    </row>
    <row r="655">
      <c r="A655" s="425"/>
      <c r="B655" s="425"/>
      <c r="C655" s="425"/>
      <c r="D655" s="425"/>
      <c r="E655" s="425"/>
      <c r="F655" s="425"/>
      <c r="G655" s="425"/>
      <c r="H655" s="425"/>
      <c r="I655" s="425"/>
      <c r="J655" s="425"/>
      <c r="K655" s="425"/>
      <c r="L655" s="425"/>
      <c r="M655" s="425"/>
      <c r="N655" s="425"/>
      <c r="O655" s="425"/>
      <c r="P655" s="425"/>
      <c r="Q655" s="425"/>
      <c r="R655" s="425"/>
      <c r="S655" s="425"/>
    </row>
    <row r="656">
      <c r="A656" s="425"/>
      <c r="B656" s="425"/>
      <c r="C656" s="425"/>
      <c r="D656" s="425"/>
      <c r="E656" s="425"/>
      <c r="F656" s="425"/>
      <c r="G656" s="425"/>
      <c r="H656" s="425"/>
      <c r="I656" s="425"/>
      <c r="J656" s="425"/>
      <c r="K656" s="425"/>
      <c r="L656" s="425"/>
      <c r="M656" s="425"/>
      <c r="N656" s="425"/>
      <c r="O656" s="425"/>
      <c r="P656" s="425"/>
      <c r="Q656" s="425"/>
      <c r="R656" s="425"/>
      <c r="S656" s="425"/>
    </row>
    <row r="657">
      <c r="A657" s="425"/>
      <c r="B657" s="425"/>
      <c r="C657" s="425"/>
      <c r="D657" s="425"/>
      <c r="E657" s="425"/>
      <c r="F657" s="425"/>
      <c r="G657" s="425"/>
      <c r="H657" s="425"/>
      <c r="I657" s="425"/>
      <c r="J657" s="425"/>
      <c r="K657" s="425"/>
      <c r="L657" s="425"/>
      <c r="M657" s="425"/>
      <c r="N657" s="425"/>
      <c r="O657" s="425"/>
      <c r="P657" s="425"/>
      <c r="Q657" s="425"/>
      <c r="R657" s="425"/>
      <c r="S657" s="425"/>
    </row>
    <row r="658">
      <c r="A658" s="425"/>
      <c r="B658" s="425"/>
      <c r="C658" s="425"/>
      <c r="D658" s="425"/>
      <c r="E658" s="425"/>
      <c r="F658" s="425"/>
      <c r="G658" s="425"/>
      <c r="H658" s="425"/>
      <c r="I658" s="425"/>
      <c r="J658" s="425"/>
      <c r="K658" s="425"/>
      <c r="L658" s="425"/>
      <c r="M658" s="425"/>
      <c r="N658" s="425"/>
      <c r="O658" s="425"/>
      <c r="P658" s="425"/>
      <c r="Q658" s="425"/>
      <c r="R658" s="425"/>
      <c r="S658" s="425"/>
    </row>
    <row r="659">
      <c r="A659" s="425"/>
      <c r="B659" s="425"/>
      <c r="C659" s="425"/>
      <c r="D659" s="425"/>
      <c r="E659" s="425"/>
      <c r="F659" s="425"/>
      <c r="G659" s="425"/>
      <c r="H659" s="425"/>
      <c r="I659" s="425"/>
      <c r="J659" s="425"/>
      <c r="K659" s="425"/>
      <c r="L659" s="425"/>
      <c r="M659" s="425"/>
      <c r="N659" s="425"/>
      <c r="O659" s="425"/>
      <c r="P659" s="425"/>
      <c r="Q659" s="425"/>
      <c r="R659" s="425"/>
      <c r="S659" s="425"/>
    </row>
    <row r="660">
      <c r="A660" s="425"/>
      <c r="B660" s="425"/>
      <c r="C660" s="425"/>
      <c r="D660" s="425"/>
      <c r="E660" s="425"/>
      <c r="F660" s="425"/>
      <c r="G660" s="425"/>
      <c r="H660" s="425"/>
      <c r="I660" s="425"/>
      <c r="J660" s="425"/>
      <c r="K660" s="425"/>
      <c r="L660" s="425"/>
      <c r="M660" s="425"/>
      <c r="N660" s="425"/>
      <c r="O660" s="425"/>
      <c r="P660" s="425"/>
      <c r="Q660" s="425"/>
      <c r="R660" s="425"/>
      <c r="S660" s="425"/>
    </row>
    <row r="661">
      <c r="A661" s="425"/>
      <c r="B661" s="425"/>
      <c r="C661" s="425"/>
      <c r="D661" s="425"/>
      <c r="E661" s="425"/>
      <c r="F661" s="425"/>
      <c r="G661" s="425"/>
      <c r="H661" s="425"/>
      <c r="I661" s="425"/>
      <c r="J661" s="425"/>
      <c r="K661" s="425"/>
      <c r="L661" s="425"/>
      <c r="M661" s="425"/>
      <c r="N661" s="425"/>
      <c r="O661" s="425"/>
      <c r="P661" s="425"/>
      <c r="Q661" s="425"/>
      <c r="R661" s="425"/>
      <c r="S661" s="425"/>
    </row>
    <row r="662">
      <c r="A662" s="425"/>
      <c r="B662" s="425"/>
      <c r="C662" s="425"/>
      <c r="D662" s="425"/>
      <c r="E662" s="425"/>
      <c r="F662" s="425"/>
      <c r="G662" s="425"/>
      <c r="H662" s="425"/>
      <c r="I662" s="425"/>
      <c r="J662" s="425"/>
      <c r="K662" s="425"/>
      <c r="L662" s="425"/>
      <c r="M662" s="425"/>
      <c r="N662" s="425"/>
      <c r="O662" s="425"/>
      <c r="P662" s="425"/>
      <c r="Q662" s="425"/>
      <c r="R662" s="425"/>
      <c r="S662" s="425"/>
    </row>
    <row r="663">
      <c r="A663" s="425"/>
      <c r="B663" s="425"/>
      <c r="C663" s="425"/>
      <c r="D663" s="425"/>
      <c r="E663" s="425"/>
      <c r="F663" s="425"/>
      <c r="G663" s="425"/>
      <c r="H663" s="425"/>
      <c r="I663" s="425"/>
      <c r="J663" s="425"/>
      <c r="K663" s="425"/>
      <c r="L663" s="425"/>
      <c r="M663" s="425"/>
      <c r="N663" s="425"/>
      <c r="O663" s="425"/>
      <c r="P663" s="425"/>
      <c r="Q663" s="425"/>
      <c r="R663" s="425"/>
      <c r="S663" s="425"/>
    </row>
    <row r="664">
      <c r="A664" s="425"/>
      <c r="B664" s="425"/>
      <c r="C664" s="425"/>
      <c r="D664" s="425"/>
      <c r="E664" s="425"/>
      <c r="F664" s="425"/>
      <c r="G664" s="425"/>
      <c r="H664" s="425"/>
      <c r="I664" s="425"/>
      <c r="J664" s="425"/>
      <c r="K664" s="425"/>
      <c r="L664" s="425"/>
      <c r="M664" s="425"/>
      <c r="N664" s="425"/>
      <c r="O664" s="425"/>
      <c r="P664" s="425"/>
      <c r="Q664" s="425"/>
      <c r="R664" s="425"/>
      <c r="S664" s="425"/>
    </row>
    <row r="665">
      <c r="A665" s="425"/>
      <c r="B665" s="425"/>
      <c r="C665" s="425"/>
      <c r="D665" s="425"/>
      <c r="E665" s="425"/>
      <c r="F665" s="425"/>
      <c r="G665" s="425"/>
      <c r="H665" s="425"/>
      <c r="I665" s="425"/>
      <c r="J665" s="425"/>
      <c r="K665" s="425"/>
      <c r="L665" s="425"/>
      <c r="M665" s="425"/>
      <c r="N665" s="425"/>
      <c r="O665" s="425"/>
      <c r="P665" s="425"/>
      <c r="Q665" s="425"/>
      <c r="R665" s="425"/>
      <c r="S665" s="425"/>
    </row>
    <row r="666">
      <c r="A666" s="425"/>
      <c r="B666" s="425"/>
      <c r="C666" s="425"/>
      <c r="D666" s="425"/>
      <c r="E666" s="425"/>
      <c r="F666" s="425"/>
      <c r="G666" s="425"/>
      <c r="H666" s="425"/>
      <c r="I666" s="425"/>
      <c r="J666" s="425"/>
      <c r="K666" s="425"/>
      <c r="L666" s="425"/>
      <c r="M666" s="425"/>
      <c r="N666" s="425"/>
      <c r="O666" s="425"/>
      <c r="P666" s="425"/>
      <c r="Q666" s="425"/>
      <c r="R666" s="425"/>
      <c r="S666" s="425"/>
    </row>
    <row r="667">
      <c r="A667" s="425"/>
      <c r="B667" s="425"/>
      <c r="C667" s="425"/>
      <c r="D667" s="425"/>
      <c r="E667" s="425"/>
      <c r="F667" s="425"/>
      <c r="G667" s="425"/>
      <c r="H667" s="425"/>
      <c r="I667" s="425"/>
      <c r="J667" s="425"/>
      <c r="K667" s="425"/>
      <c r="L667" s="425"/>
      <c r="M667" s="425"/>
      <c r="N667" s="425"/>
      <c r="O667" s="425"/>
      <c r="P667" s="425"/>
      <c r="Q667" s="425"/>
      <c r="R667" s="425"/>
      <c r="S667" s="425"/>
    </row>
    <row r="668">
      <c r="A668" s="425"/>
      <c r="B668" s="425"/>
      <c r="C668" s="425"/>
      <c r="D668" s="425"/>
      <c r="E668" s="425"/>
      <c r="F668" s="425"/>
      <c r="G668" s="425"/>
      <c r="H668" s="425"/>
      <c r="I668" s="425"/>
      <c r="J668" s="425"/>
      <c r="K668" s="425"/>
      <c r="L668" s="425"/>
      <c r="M668" s="425"/>
      <c r="N668" s="425"/>
      <c r="O668" s="425"/>
      <c r="P668" s="425"/>
      <c r="Q668" s="425"/>
      <c r="R668" s="425"/>
      <c r="S668" s="425"/>
    </row>
    <row r="669">
      <c r="A669" s="425"/>
      <c r="B669" s="425"/>
      <c r="C669" s="425"/>
      <c r="D669" s="425"/>
      <c r="E669" s="425"/>
      <c r="F669" s="425"/>
      <c r="G669" s="425"/>
      <c r="H669" s="425"/>
      <c r="I669" s="425"/>
      <c r="J669" s="425"/>
      <c r="K669" s="425"/>
      <c r="L669" s="425"/>
      <c r="M669" s="425"/>
      <c r="N669" s="425"/>
      <c r="O669" s="425"/>
      <c r="P669" s="425"/>
      <c r="Q669" s="425"/>
      <c r="R669" s="425"/>
      <c r="S669" s="425"/>
    </row>
    <row r="670">
      <c r="A670" s="425"/>
      <c r="B670" s="425"/>
      <c r="C670" s="425"/>
      <c r="D670" s="425"/>
      <c r="E670" s="425"/>
      <c r="F670" s="425"/>
      <c r="G670" s="425"/>
      <c r="H670" s="425"/>
      <c r="I670" s="425"/>
      <c r="J670" s="425"/>
      <c r="K670" s="425"/>
      <c r="L670" s="425"/>
      <c r="M670" s="425"/>
      <c r="N670" s="425"/>
      <c r="O670" s="425"/>
      <c r="P670" s="425"/>
      <c r="Q670" s="425"/>
      <c r="R670" s="425"/>
      <c r="S670" s="425"/>
    </row>
    <row r="671">
      <c r="A671" s="425"/>
      <c r="B671" s="425"/>
      <c r="C671" s="425"/>
      <c r="D671" s="425"/>
      <c r="E671" s="425"/>
      <c r="F671" s="425"/>
      <c r="G671" s="425"/>
      <c r="H671" s="425"/>
      <c r="I671" s="425"/>
      <c r="J671" s="425"/>
      <c r="K671" s="425"/>
      <c r="L671" s="425"/>
      <c r="M671" s="425"/>
      <c r="N671" s="425"/>
      <c r="O671" s="425"/>
      <c r="P671" s="425"/>
      <c r="Q671" s="425"/>
      <c r="R671" s="425"/>
      <c r="S671" s="425"/>
    </row>
    <row r="672">
      <c r="A672" s="425"/>
      <c r="B672" s="425"/>
      <c r="C672" s="425"/>
      <c r="D672" s="425"/>
      <c r="E672" s="425"/>
      <c r="F672" s="425"/>
      <c r="G672" s="425"/>
      <c r="H672" s="425"/>
      <c r="I672" s="425"/>
      <c r="J672" s="425"/>
      <c r="K672" s="425"/>
      <c r="L672" s="425"/>
      <c r="M672" s="425"/>
      <c r="N672" s="425"/>
      <c r="O672" s="425"/>
      <c r="P672" s="425"/>
      <c r="Q672" s="425"/>
      <c r="R672" s="425"/>
      <c r="S672" s="425"/>
    </row>
    <row r="673">
      <c r="A673" s="425"/>
      <c r="B673" s="425"/>
      <c r="C673" s="425"/>
      <c r="D673" s="425"/>
      <c r="E673" s="425"/>
      <c r="F673" s="425"/>
      <c r="G673" s="425"/>
      <c r="H673" s="425"/>
      <c r="I673" s="425"/>
      <c r="J673" s="425"/>
      <c r="K673" s="425"/>
      <c r="L673" s="425"/>
      <c r="M673" s="425"/>
      <c r="N673" s="425"/>
      <c r="O673" s="425"/>
      <c r="P673" s="425"/>
      <c r="Q673" s="425"/>
      <c r="R673" s="425"/>
      <c r="S673" s="425"/>
    </row>
    <row r="674">
      <c r="A674" s="425"/>
      <c r="B674" s="425"/>
      <c r="C674" s="425"/>
      <c r="D674" s="425"/>
      <c r="E674" s="425"/>
      <c r="F674" s="425"/>
      <c r="G674" s="425"/>
      <c r="H674" s="425"/>
      <c r="I674" s="425"/>
      <c r="J674" s="425"/>
      <c r="K674" s="425"/>
      <c r="L674" s="425"/>
      <c r="M674" s="425"/>
      <c r="N674" s="425"/>
      <c r="O674" s="425"/>
      <c r="P674" s="425"/>
      <c r="Q674" s="425"/>
      <c r="R674" s="425"/>
      <c r="S674" s="425"/>
    </row>
    <row r="675">
      <c r="A675" s="425"/>
      <c r="B675" s="425"/>
      <c r="C675" s="425"/>
      <c r="D675" s="425"/>
      <c r="E675" s="425"/>
      <c r="F675" s="425"/>
      <c r="G675" s="425"/>
      <c r="H675" s="425"/>
      <c r="I675" s="425"/>
      <c r="J675" s="425"/>
      <c r="K675" s="425"/>
      <c r="L675" s="425"/>
      <c r="M675" s="425"/>
      <c r="N675" s="425"/>
      <c r="O675" s="425"/>
      <c r="P675" s="425"/>
      <c r="Q675" s="425"/>
      <c r="R675" s="425"/>
      <c r="S675" s="425"/>
    </row>
    <row r="676">
      <c r="A676" s="425"/>
      <c r="B676" s="425"/>
      <c r="C676" s="425"/>
      <c r="D676" s="425"/>
      <c r="E676" s="425"/>
      <c r="F676" s="425"/>
      <c r="G676" s="425"/>
      <c r="H676" s="425"/>
      <c r="I676" s="425"/>
      <c r="J676" s="425"/>
      <c r="K676" s="425"/>
      <c r="L676" s="425"/>
      <c r="M676" s="425"/>
      <c r="N676" s="425"/>
      <c r="O676" s="425"/>
      <c r="P676" s="425"/>
      <c r="Q676" s="425"/>
      <c r="R676" s="425"/>
      <c r="S676" s="425"/>
    </row>
    <row r="677">
      <c r="A677" s="425"/>
      <c r="B677" s="425"/>
      <c r="C677" s="425"/>
      <c r="D677" s="425"/>
      <c r="E677" s="425"/>
      <c r="F677" s="425"/>
      <c r="G677" s="425"/>
      <c r="H677" s="425"/>
      <c r="I677" s="425"/>
      <c r="J677" s="425"/>
      <c r="K677" s="425"/>
      <c r="L677" s="425"/>
      <c r="M677" s="425"/>
      <c r="N677" s="425"/>
      <c r="O677" s="425"/>
      <c r="P677" s="425"/>
      <c r="Q677" s="425"/>
      <c r="R677" s="425"/>
      <c r="S677" s="425"/>
    </row>
    <row r="678">
      <c r="A678" s="425"/>
      <c r="B678" s="425"/>
      <c r="C678" s="425"/>
      <c r="D678" s="425"/>
      <c r="E678" s="425"/>
      <c r="F678" s="425"/>
      <c r="G678" s="425"/>
      <c r="H678" s="425"/>
      <c r="I678" s="425"/>
      <c r="J678" s="425"/>
      <c r="K678" s="425"/>
      <c r="L678" s="425"/>
      <c r="M678" s="425"/>
      <c r="N678" s="425"/>
      <c r="O678" s="425"/>
      <c r="P678" s="425"/>
      <c r="Q678" s="425"/>
      <c r="R678" s="425"/>
      <c r="S678" s="425"/>
    </row>
    <row r="679">
      <c r="A679" s="425"/>
      <c r="B679" s="425"/>
      <c r="C679" s="425"/>
      <c r="D679" s="425"/>
      <c r="E679" s="425"/>
      <c r="F679" s="425"/>
      <c r="G679" s="425"/>
      <c r="H679" s="425"/>
      <c r="I679" s="425"/>
      <c r="J679" s="425"/>
      <c r="K679" s="425"/>
      <c r="L679" s="425"/>
      <c r="M679" s="425"/>
      <c r="N679" s="425"/>
      <c r="O679" s="425"/>
      <c r="P679" s="425"/>
      <c r="Q679" s="425"/>
      <c r="R679" s="425"/>
      <c r="S679" s="425"/>
    </row>
    <row r="680">
      <c r="A680" s="425"/>
      <c r="B680" s="425"/>
      <c r="C680" s="425"/>
      <c r="D680" s="425"/>
      <c r="E680" s="425"/>
      <c r="F680" s="425"/>
      <c r="G680" s="425"/>
      <c r="H680" s="425"/>
      <c r="I680" s="425"/>
      <c r="J680" s="425"/>
      <c r="K680" s="425"/>
      <c r="L680" s="425"/>
      <c r="M680" s="425"/>
      <c r="N680" s="425"/>
      <c r="O680" s="425"/>
      <c r="P680" s="425"/>
      <c r="Q680" s="425"/>
      <c r="R680" s="425"/>
      <c r="S680" s="425"/>
    </row>
    <row r="681">
      <c r="A681" s="425"/>
      <c r="B681" s="425"/>
      <c r="C681" s="425"/>
      <c r="D681" s="425"/>
      <c r="E681" s="425"/>
      <c r="F681" s="425"/>
      <c r="G681" s="425"/>
      <c r="H681" s="425"/>
      <c r="I681" s="425"/>
      <c r="J681" s="425"/>
      <c r="K681" s="425"/>
      <c r="L681" s="425"/>
      <c r="M681" s="425"/>
      <c r="N681" s="425"/>
      <c r="O681" s="425"/>
      <c r="P681" s="425"/>
      <c r="Q681" s="425"/>
      <c r="R681" s="425"/>
      <c r="S681" s="425"/>
    </row>
    <row r="682">
      <c r="A682" s="425"/>
      <c r="B682" s="425"/>
      <c r="C682" s="425"/>
      <c r="D682" s="425"/>
      <c r="E682" s="425"/>
      <c r="F682" s="425"/>
      <c r="G682" s="425"/>
      <c r="H682" s="425"/>
      <c r="I682" s="425"/>
      <c r="J682" s="425"/>
      <c r="K682" s="425"/>
      <c r="L682" s="425"/>
      <c r="M682" s="425"/>
      <c r="N682" s="425"/>
      <c r="O682" s="425"/>
      <c r="P682" s="425"/>
      <c r="Q682" s="425"/>
      <c r="R682" s="425"/>
      <c r="S682" s="425"/>
    </row>
    <row r="683">
      <c r="A683" s="425"/>
      <c r="B683" s="425"/>
      <c r="C683" s="425"/>
      <c r="D683" s="425"/>
      <c r="E683" s="425"/>
      <c r="F683" s="425"/>
      <c r="G683" s="425"/>
      <c r="H683" s="425"/>
      <c r="I683" s="425"/>
      <c r="J683" s="425"/>
      <c r="K683" s="425"/>
      <c r="L683" s="425"/>
      <c r="M683" s="425"/>
      <c r="N683" s="425"/>
      <c r="O683" s="425"/>
      <c r="P683" s="425"/>
      <c r="Q683" s="425"/>
      <c r="R683" s="425"/>
      <c r="S683" s="425"/>
    </row>
    <row r="684">
      <c r="A684" s="425"/>
      <c r="B684" s="425"/>
      <c r="C684" s="425"/>
      <c r="D684" s="425"/>
      <c r="E684" s="425"/>
      <c r="F684" s="425"/>
      <c r="G684" s="425"/>
      <c r="H684" s="425"/>
      <c r="I684" s="425"/>
      <c r="J684" s="425"/>
      <c r="K684" s="425"/>
      <c r="L684" s="425"/>
      <c r="M684" s="425"/>
      <c r="N684" s="425"/>
      <c r="O684" s="425"/>
      <c r="P684" s="425"/>
      <c r="Q684" s="425"/>
      <c r="R684" s="425"/>
      <c r="S684" s="425"/>
    </row>
    <row r="685">
      <c r="A685" s="425"/>
      <c r="B685" s="425"/>
      <c r="C685" s="425"/>
      <c r="D685" s="425"/>
      <c r="E685" s="425"/>
      <c r="F685" s="425"/>
      <c r="G685" s="425"/>
      <c r="H685" s="425"/>
      <c r="I685" s="425"/>
      <c r="J685" s="425"/>
      <c r="K685" s="425"/>
      <c r="L685" s="425"/>
      <c r="M685" s="425"/>
      <c r="N685" s="425"/>
      <c r="O685" s="425"/>
      <c r="P685" s="425"/>
      <c r="Q685" s="425"/>
      <c r="R685" s="425"/>
      <c r="S685" s="425"/>
    </row>
    <row r="686">
      <c r="A686" s="425"/>
      <c r="B686" s="425"/>
      <c r="C686" s="425"/>
      <c r="D686" s="425"/>
      <c r="E686" s="425"/>
      <c r="F686" s="425"/>
      <c r="G686" s="425"/>
      <c r="H686" s="425"/>
      <c r="I686" s="425"/>
      <c r="J686" s="425"/>
      <c r="K686" s="425"/>
      <c r="L686" s="425"/>
      <c r="M686" s="425"/>
      <c r="N686" s="425"/>
      <c r="O686" s="425"/>
      <c r="P686" s="425"/>
      <c r="Q686" s="425"/>
      <c r="R686" s="425"/>
      <c r="S686" s="425"/>
    </row>
    <row r="687">
      <c r="A687" s="425"/>
      <c r="B687" s="425"/>
      <c r="C687" s="425"/>
      <c r="D687" s="425"/>
      <c r="E687" s="425"/>
      <c r="F687" s="425"/>
      <c r="G687" s="425"/>
      <c r="H687" s="425"/>
      <c r="I687" s="425"/>
      <c r="J687" s="425"/>
      <c r="K687" s="425"/>
      <c r="L687" s="425"/>
      <c r="M687" s="425"/>
      <c r="N687" s="425"/>
      <c r="O687" s="425"/>
      <c r="P687" s="425"/>
      <c r="Q687" s="425"/>
      <c r="R687" s="425"/>
      <c r="S687" s="425"/>
    </row>
    <row r="688">
      <c r="A688" s="425"/>
      <c r="B688" s="425"/>
      <c r="C688" s="425"/>
      <c r="D688" s="425"/>
      <c r="E688" s="425"/>
      <c r="F688" s="425"/>
      <c r="G688" s="425"/>
      <c r="H688" s="425"/>
      <c r="I688" s="425"/>
      <c r="J688" s="425"/>
      <c r="K688" s="425"/>
      <c r="L688" s="425"/>
      <c r="M688" s="425"/>
      <c r="N688" s="425"/>
      <c r="O688" s="425"/>
      <c r="P688" s="425"/>
      <c r="Q688" s="425"/>
      <c r="R688" s="425"/>
      <c r="S688" s="425"/>
    </row>
    <row r="689">
      <c r="A689" s="425"/>
      <c r="B689" s="425"/>
      <c r="C689" s="425"/>
      <c r="D689" s="425"/>
      <c r="E689" s="425"/>
      <c r="F689" s="425"/>
      <c r="G689" s="425"/>
      <c r="H689" s="425"/>
      <c r="I689" s="425"/>
      <c r="J689" s="425"/>
      <c r="K689" s="425"/>
      <c r="L689" s="425"/>
      <c r="M689" s="425"/>
      <c r="N689" s="425"/>
      <c r="O689" s="425"/>
      <c r="P689" s="425"/>
      <c r="Q689" s="425"/>
      <c r="R689" s="425"/>
      <c r="S689" s="425"/>
    </row>
    <row r="690">
      <c r="A690" s="425"/>
      <c r="B690" s="425"/>
      <c r="C690" s="425"/>
      <c r="D690" s="425"/>
      <c r="E690" s="425"/>
      <c r="F690" s="425"/>
      <c r="G690" s="425"/>
      <c r="H690" s="425"/>
      <c r="I690" s="425"/>
      <c r="J690" s="425"/>
      <c r="K690" s="425"/>
      <c r="L690" s="425"/>
      <c r="M690" s="425"/>
      <c r="N690" s="425"/>
      <c r="O690" s="425"/>
      <c r="P690" s="425"/>
      <c r="Q690" s="425"/>
      <c r="R690" s="425"/>
      <c r="S690" s="425"/>
    </row>
    <row r="691">
      <c r="A691" s="425"/>
      <c r="B691" s="425"/>
      <c r="C691" s="425"/>
      <c r="D691" s="425"/>
      <c r="E691" s="425"/>
      <c r="F691" s="425"/>
      <c r="G691" s="425"/>
      <c r="H691" s="425"/>
      <c r="I691" s="425"/>
      <c r="J691" s="425"/>
      <c r="K691" s="425"/>
      <c r="L691" s="425"/>
      <c r="M691" s="425"/>
      <c r="N691" s="425"/>
      <c r="O691" s="425"/>
      <c r="P691" s="425"/>
      <c r="Q691" s="425"/>
      <c r="R691" s="425"/>
      <c r="S691" s="425"/>
    </row>
    <row r="692">
      <c r="A692" s="425"/>
      <c r="B692" s="425"/>
      <c r="C692" s="425"/>
      <c r="D692" s="425"/>
      <c r="E692" s="425"/>
      <c r="F692" s="425"/>
      <c r="G692" s="425"/>
      <c r="H692" s="425"/>
      <c r="I692" s="425"/>
      <c r="J692" s="425"/>
      <c r="K692" s="425"/>
      <c r="L692" s="425"/>
      <c r="M692" s="425"/>
      <c r="N692" s="425"/>
      <c r="O692" s="425"/>
      <c r="P692" s="425"/>
      <c r="Q692" s="425"/>
      <c r="R692" s="425"/>
      <c r="S692" s="425"/>
    </row>
    <row r="693">
      <c r="A693" s="425"/>
      <c r="B693" s="425"/>
      <c r="C693" s="425"/>
      <c r="D693" s="425"/>
      <c r="E693" s="425"/>
      <c r="F693" s="425"/>
      <c r="G693" s="425"/>
      <c r="H693" s="425"/>
      <c r="I693" s="425"/>
      <c r="J693" s="425"/>
      <c r="K693" s="425"/>
      <c r="L693" s="425"/>
      <c r="M693" s="425"/>
      <c r="N693" s="425"/>
      <c r="O693" s="425"/>
      <c r="P693" s="425"/>
      <c r="Q693" s="425"/>
      <c r="R693" s="425"/>
      <c r="S693" s="425"/>
    </row>
    <row r="694">
      <c r="A694" s="425"/>
      <c r="B694" s="425"/>
      <c r="C694" s="425"/>
      <c r="D694" s="425"/>
      <c r="E694" s="425"/>
      <c r="F694" s="425"/>
      <c r="G694" s="425"/>
      <c r="H694" s="425"/>
      <c r="I694" s="425"/>
      <c r="J694" s="425"/>
      <c r="K694" s="425"/>
      <c r="L694" s="425"/>
      <c r="M694" s="425"/>
      <c r="N694" s="425"/>
      <c r="O694" s="425"/>
      <c r="P694" s="425"/>
      <c r="Q694" s="425"/>
      <c r="R694" s="425"/>
      <c r="S694" s="425"/>
    </row>
    <row r="695">
      <c r="A695" s="425"/>
      <c r="B695" s="425"/>
      <c r="C695" s="425"/>
      <c r="D695" s="425"/>
      <c r="E695" s="425"/>
      <c r="F695" s="425"/>
      <c r="G695" s="425"/>
      <c r="H695" s="425"/>
      <c r="I695" s="425"/>
      <c r="J695" s="425"/>
      <c r="K695" s="425"/>
      <c r="L695" s="425"/>
      <c r="M695" s="425"/>
      <c r="N695" s="425"/>
      <c r="O695" s="425"/>
      <c r="P695" s="425"/>
      <c r="Q695" s="425"/>
      <c r="R695" s="425"/>
      <c r="S695" s="425"/>
    </row>
    <row r="696">
      <c r="A696" s="425"/>
      <c r="B696" s="425"/>
      <c r="C696" s="425"/>
      <c r="D696" s="425"/>
      <c r="E696" s="425"/>
      <c r="F696" s="425"/>
      <c r="G696" s="425"/>
      <c r="H696" s="425"/>
      <c r="I696" s="425"/>
      <c r="J696" s="425"/>
      <c r="K696" s="425"/>
      <c r="L696" s="425"/>
      <c r="M696" s="425"/>
      <c r="N696" s="425"/>
      <c r="O696" s="425"/>
      <c r="P696" s="425"/>
      <c r="Q696" s="425"/>
      <c r="R696" s="425"/>
      <c r="S696" s="425"/>
    </row>
    <row r="697">
      <c r="A697" s="425"/>
      <c r="B697" s="425"/>
      <c r="C697" s="425"/>
      <c r="D697" s="425"/>
      <c r="E697" s="425"/>
      <c r="F697" s="425"/>
      <c r="G697" s="425"/>
      <c r="H697" s="425"/>
      <c r="I697" s="425"/>
      <c r="J697" s="425"/>
      <c r="K697" s="425"/>
      <c r="L697" s="425"/>
      <c r="M697" s="425"/>
      <c r="N697" s="425"/>
      <c r="O697" s="425"/>
      <c r="P697" s="425"/>
      <c r="Q697" s="425"/>
      <c r="R697" s="425"/>
      <c r="S697" s="425"/>
    </row>
    <row r="698">
      <c r="A698" s="425"/>
      <c r="B698" s="425"/>
      <c r="C698" s="425"/>
      <c r="D698" s="425"/>
      <c r="E698" s="425"/>
      <c r="F698" s="425"/>
      <c r="G698" s="425"/>
      <c r="H698" s="425"/>
      <c r="I698" s="425"/>
      <c r="J698" s="425"/>
      <c r="K698" s="425"/>
      <c r="L698" s="425"/>
      <c r="M698" s="425"/>
      <c r="N698" s="425"/>
      <c r="O698" s="425"/>
      <c r="P698" s="425"/>
      <c r="Q698" s="425"/>
      <c r="R698" s="425"/>
      <c r="S698" s="425"/>
    </row>
    <row r="699">
      <c r="A699" s="425"/>
      <c r="B699" s="425"/>
      <c r="C699" s="425"/>
      <c r="D699" s="425"/>
      <c r="E699" s="425"/>
      <c r="F699" s="425"/>
      <c r="G699" s="425"/>
      <c r="H699" s="425"/>
      <c r="I699" s="425"/>
      <c r="J699" s="425"/>
      <c r="K699" s="425"/>
      <c r="L699" s="425"/>
      <c r="M699" s="425"/>
      <c r="N699" s="425"/>
      <c r="O699" s="425"/>
      <c r="P699" s="425"/>
      <c r="Q699" s="425"/>
      <c r="R699" s="425"/>
      <c r="S699" s="425"/>
    </row>
    <row r="700">
      <c r="A700" s="425"/>
      <c r="B700" s="425"/>
      <c r="C700" s="425"/>
      <c r="D700" s="425"/>
      <c r="E700" s="425"/>
      <c r="F700" s="425"/>
      <c r="G700" s="425"/>
      <c r="H700" s="425"/>
      <c r="I700" s="425"/>
      <c r="J700" s="425"/>
      <c r="K700" s="425"/>
      <c r="L700" s="425"/>
      <c r="M700" s="425"/>
      <c r="N700" s="425"/>
      <c r="O700" s="425"/>
      <c r="P700" s="425"/>
      <c r="Q700" s="425"/>
      <c r="R700" s="425"/>
      <c r="S700" s="425"/>
    </row>
    <row r="701">
      <c r="A701" s="425"/>
      <c r="B701" s="425"/>
      <c r="C701" s="425"/>
      <c r="D701" s="425"/>
      <c r="E701" s="425"/>
      <c r="F701" s="425"/>
      <c r="G701" s="425"/>
      <c r="H701" s="425"/>
      <c r="I701" s="425"/>
      <c r="J701" s="425"/>
      <c r="K701" s="425"/>
      <c r="L701" s="425"/>
      <c r="M701" s="425"/>
      <c r="N701" s="425"/>
      <c r="O701" s="425"/>
      <c r="P701" s="425"/>
      <c r="Q701" s="425"/>
      <c r="R701" s="425"/>
      <c r="S701" s="425"/>
    </row>
    <row r="702">
      <c r="A702" s="425"/>
      <c r="B702" s="425"/>
      <c r="C702" s="425"/>
      <c r="D702" s="425"/>
      <c r="E702" s="425"/>
      <c r="F702" s="425"/>
      <c r="G702" s="425"/>
      <c r="H702" s="425"/>
      <c r="I702" s="425"/>
      <c r="J702" s="425"/>
      <c r="K702" s="425"/>
      <c r="L702" s="425"/>
      <c r="M702" s="425"/>
      <c r="N702" s="425"/>
      <c r="O702" s="425"/>
      <c r="P702" s="425"/>
      <c r="Q702" s="425"/>
      <c r="R702" s="425"/>
      <c r="S702" s="425"/>
    </row>
    <row r="703">
      <c r="A703" s="425"/>
      <c r="B703" s="425"/>
      <c r="C703" s="425"/>
      <c r="D703" s="425"/>
      <c r="E703" s="425"/>
      <c r="F703" s="425"/>
      <c r="G703" s="425"/>
      <c r="H703" s="425"/>
      <c r="I703" s="425"/>
      <c r="J703" s="425"/>
      <c r="K703" s="425"/>
      <c r="L703" s="425"/>
      <c r="M703" s="425"/>
      <c r="N703" s="425"/>
      <c r="O703" s="425"/>
      <c r="P703" s="425"/>
      <c r="Q703" s="425"/>
      <c r="R703" s="425"/>
      <c r="S703" s="425"/>
    </row>
    <row r="704">
      <c r="A704" s="425"/>
      <c r="B704" s="425"/>
      <c r="C704" s="425"/>
      <c r="D704" s="425"/>
      <c r="E704" s="425"/>
      <c r="F704" s="425"/>
      <c r="G704" s="425"/>
      <c r="H704" s="425"/>
      <c r="I704" s="425"/>
      <c r="J704" s="425"/>
      <c r="K704" s="425"/>
      <c r="L704" s="425"/>
      <c r="M704" s="425"/>
      <c r="N704" s="425"/>
      <c r="O704" s="425"/>
      <c r="P704" s="425"/>
      <c r="Q704" s="425"/>
      <c r="R704" s="425"/>
      <c r="S704" s="425"/>
    </row>
    <row r="705">
      <c r="A705" s="425"/>
      <c r="B705" s="425"/>
      <c r="C705" s="425"/>
      <c r="D705" s="425"/>
      <c r="E705" s="425"/>
      <c r="F705" s="425"/>
      <c r="G705" s="425"/>
      <c r="H705" s="425"/>
      <c r="I705" s="425"/>
      <c r="J705" s="425"/>
      <c r="K705" s="425"/>
      <c r="L705" s="425"/>
      <c r="M705" s="425"/>
      <c r="N705" s="425"/>
      <c r="O705" s="425"/>
      <c r="P705" s="425"/>
      <c r="Q705" s="425"/>
      <c r="R705" s="425"/>
      <c r="S705" s="425"/>
    </row>
    <row r="706">
      <c r="A706" s="425"/>
      <c r="B706" s="425"/>
      <c r="C706" s="425"/>
      <c r="D706" s="425"/>
      <c r="E706" s="425"/>
      <c r="F706" s="425"/>
      <c r="G706" s="425"/>
      <c r="H706" s="425"/>
      <c r="I706" s="425"/>
      <c r="J706" s="425"/>
      <c r="K706" s="425"/>
      <c r="L706" s="425"/>
      <c r="M706" s="425"/>
      <c r="N706" s="425"/>
      <c r="O706" s="425"/>
      <c r="P706" s="425"/>
      <c r="Q706" s="425"/>
      <c r="R706" s="425"/>
      <c r="S706" s="425"/>
    </row>
    <row r="707">
      <c r="A707" s="425"/>
      <c r="B707" s="425"/>
      <c r="C707" s="425"/>
      <c r="D707" s="425"/>
      <c r="E707" s="425"/>
      <c r="F707" s="425"/>
      <c r="G707" s="425"/>
      <c r="H707" s="425"/>
      <c r="I707" s="425"/>
      <c r="J707" s="425"/>
      <c r="K707" s="425"/>
      <c r="L707" s="425"/>
      <c r="M707" s="425"/>
      <c r="N707" s="425"/>
      <c r="O707" s="425"/>
      <c r="P707" s="425"/>
      <c r="Q707" s="425"/>
      <c r="R707" s="425"/>
      <c r="S707" s="425"/>
    </row>
    <row r="708">
      <c r="A708" s="425"/>
      <c r="B708" s="425"/>
      <c r="C708" s="425"/>
      <c r="D708" s="425"/>
      <c r="E708" s="425"/>
      <c r="F708" s="425"/>
      <c r="G708" s="425"/>
      <c r="H708" s="425"/>
      <c r="I708" s="425"/>
      <c r="J708" s="425"/>
      <c r="K708" s="425"/>
      <c r="L708" s="425"/>
      <c r="M708" s="425"/>
      <c r="N708" s="425"/>
      <c r="O708" s="425"/>
      <c r="P708" s="425"/>
      <c r="Q708" s="425"/>
      <c r="R708" s="425"/>
      <c r="S708" s="425"/>
    </row>
    <row r="709">
      <c r="A709" s="425"/>
      <c r="B709" s="425"/>
      <c r="C709" s="425"/>
      <c r="D709" s="425"/>
      <c r="E709" s="425"/>
      <c r="F709" s="425"/>
      <c r="G709" s="425"/>
      <c r="H709" s="425"/>
      <c r="I709" s="425"/>
      <c r="J709" s="425"/>
      <c r="K709" s="425"/>
      <c r="L709" s="425"/>
      <c r="M709" s="425"/>
      <c r="N709" s="425"/>
      <c r="O709" s="425"/>
      <c r="P709" s="425"/>
      <c r="Q709" s="425"/>
      <c r="R709" s="425"/>
      <c r="S709" s="425"/>
    </row>
    <row r="710">
      <c r="A710" s="425"/>
      <c r="B710" s="425"/>
      <c r="C710" s="425"/>
      <c r="D710" s="425"/>
      <c r="E710" s="425"/>
      <c r="F710" s="425"/>
      <c r="G710" s="425"/>
      <c r="H710" s="425"/>
      <c r="I710" s="425"/>
      <c r="J710" s="425"/>
      <c r="K710" s="425"/>
      <c r="L710" s="425"/>
      <c r="M710" s="425"/>
      <c r="N710" s="425"/>
      <c r="O710" s="425"/>
      <c r="P710" s="425"/>
      <c r="Q710" s="425"/>
      <c r="R710" s="425"/>
      <c r="S710" s="425"/>
    </row>
    <row r="711">
      <c r="A711" s="425"/>
      <c r="B711" s="425"/>
      <c r="C711" s="425"/>
      <c r="D711" s="425"/>
      <c r="E711" s="425"/>
      <c r="F711" s="425"/>
      <c r="G711" s="425"/>
      <c r="H711" s="425"/>
      <c r="I711" s="425"/>
      <c r="J711" s="425"/>
      <c r="K711" s="425"/>
      <c r="L711" s="425"/>
      <c r="M711" s="425"/>
      <c r="N711" s="425"/>
      <c r="O711" s="425"/>
      <c r="P711" s="425"/>
      <c r="Q711" s="425"/>
      <c r="R711" s="425"/>
      <c r="S711" s="425"/>
    </row>
    <row r="712">
      <c r="A712" s="425"/>
      <c r="B712" s="425"/>
      <c r="C712" s="425"/>
      <c r="D712" s="425"/>
      <c r="E712" s="425"/>
      <c r="F712" s="425"/>
      <c r="G712" s="425"/>
      <c r="H712" s="425"/>
      <c r="I712" s="425"/>
      <c r="J712" s="425"/>
      <c r="K712" s="425"/>
      <c r="L712" s="425"/>
      <c r="M712" s="425"/>
      <c r="N712" s="425"/>
      <c r="O712" s="425"/>
      <c r="P712" s="425"/>
      <c r="Q712" s="425"/>
      <c r="R712" s="425"/>
      <c r="S712" s="425"/>
    </row>
    <row r="713">
      <c r="A713" s="425"/>
      <c r="B713" s="425"/>
      <c r="C713" s="425"/>
      <c r="D713" s="425"/>
      <c r="E713" s="425"/>
      <c r="F713" s="425"/>
      <c r="G713" s="425"/>
      <c r="H713" s="425"/>
      <c r="I713" s="425"/>
      <c r="J713" s="425"/>
      <c r="K713" s="425"/>
      <c r="L713" s="425"/>
      <c r="M713" s="425"/>
      <c r="N713" s="425"/>
      <c r="O713" s="425"/>
      <c r="P713" s="425"/>
      <c r="Q713" s="425"/>
      <c r="R713" s="425"/>
      <c r="S713" s="425"/>
    </row>
    <row r="714">
      <c r="A714" s="425"/>
      <c r="B714" s="425"/>
      <c r="C714" s="425"/>
      <c r="D714" s="425"/>
      <c r="E714" s="425"/>
      <c r="F714" s="425"/>
      <c r="G714" s="425"/>
      <c r="H714" s="425"/>
      <c r="I714" s="425"/>
      <c r="J714" s="425"/>
      <c r="K714" s="425"/>
      <c r="L714" s="425"/>
      <c r="M714" s="425"/>
      <c r="N714" s="425"/>
      <c r="O714" s="425"/>
      <c r="P714" s="425"/>
      <c r="Q714" s="425"/>
      <c r="R714" s="425"/>
      <c r="S714" s="425"/>
    </row>
    <row r="715">
      <c r="A715" s="425"/>
      <c r="B715" s="425"/>
      <c r="C715" s="425"/>
      <c r="D715" s="425"/>
      <c r="E715" s="425"/>
      <c r="F715" s="425"/>
      <c r="G715" s="425"/>
      <c r="H715" s="425"/>
      <c r="I715" s="425"/>
      <c r="J715" s="425"/>
      <c r="K715" s="425"/>
      <c r="L715" s="425"/>
      <c r="M715" s="425"/>
      <c r="N715" s="425"/>
      <c r="O715" s="425"/>
      <c r="P715" s="425"/>
      <c r="Q715" s="425"/>
      <c r="R715" s="425"/>
      <c r="S715" s="425"/>
    </row>
    <row r="716">
      <c r="A716" s="425"/>
      <c r="B716" s="425"/>
      <c r="C716" s="425"/>
      <c r="D716" s="425"/>
      <c r="E716" s="425"/>
      <c r="F716" s="425"/>
      <c r="G716" s="425"/>
      <c r="H716" s="425"/>
      <c r="I716" s="425"/>
      <c r="J716" s="425"/>
      <c r="K716" s="425"/>
      <c r="L716" s="425"/>
      <c r="M716" s="425"/>
      <c r="N716" s="425"/>
      <c r="O716" s="425"/>
      <c r="P716" s="425"/>
      <c r="Q716" s="425"/>
      <c r="R716" s="425"/>
      <c r="S716" s="425"/>
    </row>
    <row r="717">
      <c r="A717" s="425"/>
      <c r="B717" s="425"/>
      <c r="C717" s="425"/>
      <c r="D717" s="425"/>
      <c r="E717" s="425"/>
      <c r="F717" s="425"/>
      <c r="G717" s="425"/>
      <c r="H717" s="425"/>
      <c r="I717" s="425"/>
      <c r="J717" s="425"/>
      <c r="K717" s="425"/>
      <c r="L717" s="425"/>
      <c r="M717" s="425"/>
      <c r="N717" s="425"/>
      <c r="O717" s="425"/>
      <c r="P717" s="425"/>
      <c r="Q717" s="425"/>
      <c r="R717" s="425"/>
      <c r="S717" s="425"/>
    </row>
    <row r="718">
      <c r="A718" s="425"/>
      <c r="B718" s="425"/>
      <c r="C718" s="425"/>
      <c r="D718" s="425"/>
      <c r="E718" s="425"/>
      <c r="F718" s="425"/>
      <c r="G718" s="425"/>
      <c r="H718" s="425"/>
      <c r="I718" s="425"/>
      <c r="J718" s="425"/>
      <c r="K718" s="425"/>
      <c r="L718" s="425"/>
      <c r="M718" s="425"/>
      <c r="N718" s="425"/>
      <c r="O718" s="425"/>
      <c r="P718" s="425"/>
      <c r="Q718" s="425"/>
      <c r="R718" s="425"/>
      <c r="S718" s="425"/>
    </row>
    <row r="719">
      <c r="A719" s="425"/>
      <c r="B719" s="425"/>
      <c r="C719" s="425"/>
      <c r="D719" s="425"/>
      <c r="E719" s="425"/>
      <c r="F719" s="425"/>
      <c r="G719" s="425"/>
      <c r="H719" s="425"/>
      <c r="I719" s="425"/>
      <c r="J719" s="425"/>
      <c r="K719" s="425"/>
      <c r="L719" s="425"/>
      <c r="M719" s="425"/>
      <c r="N719" s="425"/>
      <c r="O719" s="425"/>
      <c r="P719" s="425"/>
      <c r="Q719" s="425"/>
      <c r="R719" s="425"/>
      <c r="S719" s="425"/>
    </row>
    <row r="720">
      <c r="A720" s="425"/>
      <c r="B720" s="425"/>
      <c r="C720" s="425"/>
      <c r="D720" s="425"/>
      <c r="E720" s="425"/>
      <c r="F720" s="425"/>
      <c r="G720" s="425"/>
      <c r="H720" s="425"/>
      <c r="I720" s="425"/>
      <c r="J720" s="425"/>
      <c r="K720" s="425"/>
      <c r="L720" s="425"/>
      <c r="M720" s="425"/>
      <c r="N720" s="425"/>
      <c r="O720" s="425"/>
      <c r="P720" s="425"/>
      <c r="Q720" s="425"/>
      <c r="R720" s="425"/>
      <c r="S720" s="425"/>
    </row>
    <row r="721">
      <c r="A721" s="425"/>
      <c r="B721" s="425"/>
      <c r="C721" s="425"/>
      <c r="D721" s="425"/>
      <c r="E721" s="425"/>
      <c r="F721" s="425"/>
      <c r="G721" s="425"/>
      <c r="H721" s="425"/>
      <c r="I721" s="425"/>
      <c r="J721" s="425"/>
      <c r="K721" s="425"/>
      <c r="L721" s="425"/>
      <c r="M721" s="425"/>
      <c r="N721" s="425"/>
      <c r="O721" s="425"/>
      <c r="P721" s="425"/>
      <c r="Q721" s="425"/>
      <c r="R721" s="425"/>
      <c r="S721" s="425"/>
    </row>
    <row r="722">
      <c r="A722" s="425"/>
      <c r="B722" s="425"/>
      <c r="C722" s="425"/>
      <c r="D722" s="425"/>
      <c r="E722" s="425"/>
      <c r="F722" s="425"/>
      <c r="G722" s="425"/>
      <c r="H722" s="425"/>
      <c r="I722" s="425"/>
      <c r="J722" s="425"/>
      <c r="K722" s="425"/>
      <c r="L722" s="425"/>
      <c r="M722" s="425"/>
      <c r="N722" s="425"/>
      <c r="O722" s="425"/>
      <c r="P722" s="425"/>
      <c r="Q722" s="425"/>
      <c r="R722" s="425"/>
      <c r="S722" s="425"/>
    </row>
    <row r="723">
      <c r="A723" s="425"/>
      <c r="B723" s="425"/>
      <c r="C723" s="425"/>
      <c r="D723" s="425"/>
      <c r="E723" s="425"/>
      <c r="F723" s="425"/>
      <c r="G723" s="425"/>
      <c r="H723" s="425"/>
      <c r="I723" s="425"/>
      <c r="J723" s="425"/>
      <c r="K723" s="425"/>
      <c r="L723" s="425"/>
      <c r="M723" s="425"/>
      <c r="N723" s="425"/>
      <c r="O723" s="425"/>
      <c r="P723" s="425"/>
      <c r="Q723" s="425"/>
      <c r="R723" s="425"/>
      <c r="S723" s="425"/>
    </row>
    <row r="724">
      <c r="A724" s="425"/>
      <c r="B724" s="425"/>
      <c r="C724" s="425"/>
      <c r="D724" s="425"/>
      <c r="E724" s="425"/>
      <c r="F724" s="425"/>
      <c r="G724" s="425"/>
      <c r="H724" s="425"/>
      <c r="I724" s="425"/>
      <c r="J724" s="425"/>
      <c r="K724" s="425"/>
      <c r="L724" s="425"/>
      <c r="M724" s="425"/>
      <c r="N724" s="425"/>
      <c r="O724" s="425"/>
      <c r="P724" s="425"/>
      <c r="Q724" s="425"/>
      <c r="R724" s="425"/>
      <c r="S724" s="425"/>
    </row>
    <row r="725">
      <c r="A725" s="425"/>
      <c r="B725" s="425"/>
      <c r="C725" s="425"/>
      <c r="D725" s="425"/>
      <c r="E725" s="425"/>
      <c r="F725" s="425"/>
      <c r="G725" s="425"/>
      <c r="H725" s="425"/>
      <c r="I725" s="425"/>
      <c r="J725" s="425"/>
      <c r="K725" s="425"/>
      <c r="L725" s="425"/>
      <c r="M725" s="425"/>
      <c r="N725" s="425"/>
      <c r="O725" s="425"/>
      <c r="P725" s="425"/>
      <c r="Q725" s="425"/>
      <c r="R725" s="425"/>
      <c r="S725" s="425"/>
    </row>
    <row r="726">
      <c r="A726" s="425"/>
      <c r="B726" s="425"/>
      <c r="C726" s="425"/>
      <c r="D726" s="425"/>
      <c r="E726" s="425"/>
      <c r="F726" s="425"/>
      <c r="G726" s="425"/>
      <c r="H726" s="425"/>
      <c r="I726" s="425"/>
      <c r="J726" s="425"/>
      <c r="K726" s="425"/>
      <c r="L726" s="425"/>
      <c r="M726" s="425"/>
      <c r="N726" s="425"/>
      <c r="O726" s="425"/>
      <c r="P726" s="425"/>
      <c r="Q726" s="425"/>
      <c r="R726" s="425"/>
      <c r="S726" s="425"/>
    </row>
    <row r="727">
      <c r="A727" s="425"/>
      <c r="B727" s="425"/>
      <c r="C727" s="425"/>
      <c r="D727" s="425"/>
      <c r="E727" s="425"/>
      <c r="F727" s="425"/>
      <c r="G727" s="425"/>
      <c r="H727" s="425"/>
      <c r="I727" s="425"/>
      <c r="J727" s="425"/>
      <c r="K727" s="425"/>
      <c r="L727" s="425"/>
      <c r="M727" s="425"/>
      <c r="N727" s="425"/>
      <c r="O727" s="425"/>
      <c r="P727" s="425"/>
      <c r="Q727" s="425"/>
      <c r="R727" s="425"/>
      <c r="S727" s="425"/>
    </row>
    <row r="728">
      <c r="A728" s="425"/>
      <c r="B728" s="425"/>
      <c r="C728" s="425"/>
      <c r="D728" s="425"/>
      <c r="E728" s="425"/>
      <c r="F728" s="425"/>
      <c r="G728" s="425"/>
      <c r="H728" s="425"/>
      <c r="I728" s="425"/>
      <c r="J728" s="425"/>
      <c r="K728" s="425"/>
      <c r="L728" s="425"/>
      <c r="M728" s="425"/>
      <c r="N728" s="425"/>
      <c r="O728" s="425"/>
      <c r="P728" s="425"/>
      <c r="Q728" s="425"/>
      <c r="R728" s="425"/>
      <c r="S728" s="425"/>
    </row>
    <row r="729">
      <c r="A729" s="425"/>
      <c r="B729" s="425"/>
      <c r="C729" s="425"/>
      <c r="D729" s="425"/>
      <c r="E729" s="425"/>
      <c r="F729" s="425"/>
      <c r="G729" s="425"/>
      <c r="H729" s="425"/>
      <c r="I729" s="425"/>
      <c r="J729" s="425"/>
      <c r="K729" s="425"/>
      <c r="L729" s="425"/>
      <c r="M729" s="425"/>
      <c r="N729" s="425"/>
      <c r="O729" s="425"/>
      <c r="P729" s="425"/>
      <c r="Q729" s="425"/>
      <c r="R729" s="425"/>
      <c r="S729" s="425"/>
    </row>
    <row r="730">
      <c r="A730" s="425"/>
      <c r="B730" s="425"/>
      <c r="C730" s="425"/>
      <c r="D730" s="425"/>
      <c r="E730" s="425"/>
      <c r="F730" s="425"/>
      <c r="G730" s="425"/>
      <c r="H730" s="425"/>
      <c r="I730" s="425"/>
      <c r="J730" s="425"/>
      <c r="K730" s="425"/>
      <c r="L730" s="425"/>
      <c r="M730" s="425"/>
      <c r="N730" s="425"/>
      <c r="O730" s="425"/>
      <c r="P730" s="425"/>
      <c r="Q730" s="425"/>
      <c r="R730" s="425"/>
      <c r="S730" s="425"/>
    </row>
    <row r="731">
      <c r="A731" s="425"/>
      <c r="B731" s="425"/>
      <c r="C731" s="425"/>
      <c r="D731" s="425"/>
      <c r="E731" s="425"/>
      <c r="F731" s="425"/>
      <c r="G731" s="425"/>
      <c r="H731" s="425"/>
      <c r="I731" s="425"/>
      <c r="J731" s="425"/>
      <c r="K731" s="425"/>
      <c r="L731" s="425"/>
      <c r="M731" s="425"/>
      <c r="N731" s="425"/>
      <c r="O731" s="425"/>
      <c r="P731" s="425"/>
      <c r="Q731" s="425"/>
      <c r="R731" s="425"/>
      <c r="S731" s="425"/>
    </row>
    <row r="732">
      <c r="A732" s="425"/>
      <c r="B732" s="425"/>
      <c r="C732" s="425"/>
      <c r="D732" s="425"/>
      <c r="E732" s="425"/>
      <c r="F732" s="425"/>
      <c r="G732" s="425"/>
      <c r="H732" s="425"/>
      <c r="I732" s="425"/>
      <c r="J732" s="425"/>
      <c r="K732" s="425"/>
      <c r="L732" s="425"/>
      <c r="M732" s="425"/>
      <c r="N732" s="425"/>
      <c r="O732" s="425"/>
      <c r="P732" s="425"/>
      <c r="Q732" s="425"/>
      <c r="R732" s="425"/>
      <c r="S732" s="425"/>
    </row>
    <row r="733">
      <c r="A733" s="425"/>
      <c r="B733" s="425"/>
      <c r="C733" s="425"/>
      <c r="D733" s="425"/>
      <c r="E733" s="425"/>
      <c r="F733" s="425"/>
      <c r="G733" s="425"/>
      <c r="H733" s="425"/>
      <c r="I733" s="425"/>
      <c r="J733" s="425"/>
      <c r="K733" s="425"/>
      <c r="L733" s="425"/>
      <c r="M733" s="425"/>
      <c r="N733" s="425"/>
      <c r="O733" s="425"/>
      <c r="P733" s="425"/>
      <c r="Q733" s="425"/>
      <c r="R733" s="425"/>
      <c r="S733" s="425"/>
    </row>
    <row r="734">
      <c r="A734" s="425"/>
      <c r="B734" s="425"/>
      <c r="C734" s="425"/>
      <c r="D734" s="425"/>
      <c r="E734" s="425"/>
      <c r="F734" s="425"/>
      <c r="G734" s="425"/>
      <c r="H734" s="425"/>
      <c r="I734" s="425"/>
      <c r="J734" s="425"/>
      <c r="K734" s="425"/>
      <c r="L734" s="425"/>
      <c r="M734" s="425"/>
      <c r="N734" s="425"/>
      <c r="O734" s="425"/>
      <c r="P734" s="425"/>
      <c r="Q734" s="425"/>
      <c r="R734" s="425"/>
      <c r="S734" s="425"/>
    </row>
    <row r="735">
      <c r="A735" s="425"/>
      <c r="B735" s="425"/>
      <c r="C735" s="425"/>
      <c r="D735" s="425"/>
      <c r="E735" s="425"/>
      <c r="F735" s="425"/>
      <c r="G735" s="425"/>
      <c r="H735" s="425"/>
      <c r="I735" s="425"/>
      <c r="J735" s="425"/>
      <c r="K735" s="425"/>
      <c r="L735" s="425"/>
      <c r="M735" s="425"/>
      <c r="N735" s="425"/>
      <c r="O735" s="425"/>
      <c r="P735" s="425"/>
      <c r="Q735" s="425"/>
      <c r="R735" s="425"/>
      <c r="S735" s="425"/>
    </row>
    <row r="736">
      <c r="A736" s="425"/>
      <c r="B736" s="425"/>
      <c r="C736" s="425"/>
      <c r="D736" s="425"/>
      <c r="E736" s="425"/>
      <c r="F736" s="425"/>
      <c r="G736" s="425"/>
      <c r="H736" s="425"/>
      <c r="I736" s="425"/>
      <c r="J736" s="425"/>
      <c r="K736" s="425"/>
      <c r="L736" s="425"/>
      <c r="M736" s="425"/>
      <c r="N736" s="425"/>
      <c r="O736" s="425"/>
      <c r="P736" s="425"/>
      <c r="Q736" s="425"/>
      <c r="R736" s="425"/>
      <c r="S736" s="425"/>
    </row>
    <row r="737">
      <c r="A737" s="425"/>
      <c r="B737" s="425"/>
      <c r="C737" s="425"/>
      <c r="D737" s="425"/>
      <c r="E737" s="425"/>
      <c r="F737" s="425"/>
      <c r="G737" s="425"/>
      <c r="H737" s="425"/>
      <c r="I737" s="425"/>
      <c r="J737" s="425"/>
      <c r="K737" s="425"/>
      <c r="L737" s="425"/>
      <c r="M737" s="425"/>
      <c r="N737" s="425"/>
      <c r="O737" s="425"/>
      <c r="P737" s="425"/>
      <c r="Q737" s="425"/>
      <c r="R737" s="425"/>
      <c r="S737" s="425"/>
    </row>
    <row r="738">
      <c r="A738" s="425"/>
      <c r="B738" s="425"/>
      <c r="C738" s="425"/>
      <c r="D738" s="425"/>
      <c r="E738" s="425"/>
      <c r="F738" s="425"/>
      <c r="G738" s="425"/>
      <c r="H738" s="425"/>
      <c r="I738" s="425"/>
      <c r="J738" s="425"/>
      <c r="K738" s="425"/>
      <c r="L738" s="425"/>
      <c r="M738" s="425"/>
      <c r="N738" s="425"/>
      <c r="O738" s="425"/>
      <c r="P738" s="425"/>
      <c r="Q738" s="425"/>
      <c r="R738" s="425"/>
      <c r="S738" s="425"/>
    </row>
    <row r="739">
      <c r="A739" s="425"/>
      <c r="B739" s="425"/>
      <c r="C739" s="425"/>
      <c r="D739" s="425"/>
      <c r="E739" s="425"/>
      <c r="F739" s="425"/>
      <c r="G739" s="425"/>
      <c r="H739" s="425"/>
      <c r="I739" s="425"/>
      <c r="J739" s="425"/>
      <c r="K739" s="425"/>
      <c r="L739" s="425"/>
      <c r="M739" s="425"/>
      <c r="N739" s="425"/>
      <c r="O739" s="425"/>
      <c r="P739" s="425"/>
      <c r="Q739" s="425"/>
      <c r="R739" s="425"/>
      <c r="S739" s="425"/>
    </row>
    <row r="740">
      <c r="A740" s="425"/>
      <c r="B740" s="425"/>
      <c r="C740" s="425"/>
      <c r="D740" s="425"/>
      <c r="E740" s="425"/>
      <c r="F740" s="425"/>
      <c r="G740" s="425"/>
      <c r="H740" s="425"/>
      <c r="I740" s="425"/>
      <c r="J740" s="425"/>
      <c r="K740" s="425"/>
      <c r="L740" s="425"/>
      <c r="M740" s="425"/>
      <c r="N740" s="425"/>
      <c r="O740" s="425"/>
      <c r="P740" s="425"/>
      <c r="Q740" s="425"/>
      <c r="R740" s="425"/>
      <c r="S740" s="425"/>
    </row>
    <row r="741">
      <c r="A741" s="425"/>
      <c r="B741" s="425"/>
      <c r="C741" s="425"/>
      <c r="D741" s="425"/>
      <c r="E741" s="425"/>
      <c r="F741" s="425"/>
      <c r="G741" s="425"/>
      <c r="H741" s="425"/>
      <c r="I741" s="425"/>
      <c r="J741" s="425"/>
      <c r="K741" s="425"/>
      <c r="L741" s="425"/>
      <c r="M741" s="425"/>
      <c r="N741" s="425"/>
      <c r="O741" s="425"/>
      <c r="P741" s="425"/>
      <c r="Q741" s="425"/>
      <c r="R741" s="425"/>
      <c r="S741" s="425"/>
    </row>
    <row r="742">
      <c r="A742" s="425"/>
      <c r="B742" s="425"/>
      <c r="C742" s="425"/>
      <c r="D742" s="425"/>
      <c r="E742" s="425"/>
      <c r="F742" s="425"/>
      <c r="G742" s="425"/>
      <c r="H742" s="425"/>
      <c r="I742" s="425"/>
      <c r="J742" s="425"/>
      <c r="K742" s="425"/>
      <c r="L742" s="425"/>
      <c r="M742" s="425"/>
      <c r="N742" s="425"/>
      <c r="O742" s="425"/>
      <c r="P742" s="425"/>
      <c r="Q742" s="425"/>
      <c r="R742" s="425"/>
      <c r="S742" s="425"/>
    </row>
    <row r="743">
      <c r="A743" s="425"/>
      <c r="B743" s="425"/>
      <c r="C743" s="425"/>
      <c r="D743" s="425"/>
      <c r="E743" s="425"/>
      <c r="F743" s="425"/>
      <c r="G743" s="425"/>
      <c r="H743" s="425"/>
      <c r="I743" s="425"/>
      <c r="J743" s="425"/>
      <c r="K743" s="425"/>
      <c r="L743" s="425"/>
      <c r="M743" s="425"/>
      <c r="N743" s="425"/>
      <c r="O743" s="425"/>
      <c r="P743" s="425"/>
      <c r="Q743" s="425"/>
      <c r="R743" s="425"/>
      <c r="S743" s="425"/>
    </row>
    <row r="744">
      <c r="A744" s="425"/>
      <c r="B744" s="425"/>
      <c r="C744" s="425"/>
      <c r="D744" s="425"/>
      <c r="E744" s="425"/>
      <c r="F744" s="425"/>
      <c r="G744" s="425"/>
      <c r="H744" s="425"/>
      <c r="I744" s="425"/>
      <c r="J744" s="425"/>
      <c r="K744" s="425"/>
      <c r="L744" s="425"/>
      <c r="M744" s="425"/>
      <c r="N744" s="425"/>
      <c r="O744" s="425"/>
      <c r="P744" s="425"/>
      <c r="Q744" s="425"/>
      <c r="R744" s="425"/>
      <c r="S744" s="425"/>
    </row>
    <row r="745">
      <c r="A745" s="425"/>
      <c r="B745" s="425"/>
      <c r="C745" s="425"/>
      <c r="D745" s="425"/>
      <c r="E745" s="425"/>
      <c r="F745" s="425"/>
      <c r="G745" s="425"/>
      <c r="H745" s="425"/>
      <c r="I745" s="425"/>
      <c r="J745" s="425"/>
      <c r="K745" s="425"/>
      <c r="L745" s="425"/>
      <c r="M745" s="425"/>
      <c r="N745" s="425"/>
      <c r="O745" s="425"/>
      <c r="P745" s="425"/>
      <c r="Q745" s="425"/>
      <c r="R745" s="425"/>
      <c r="S745" s="425"/>
    </row>
    <row r="746">
      <c r="A746" s="425"/>
      <c r="B746" s="425"/>
      <c r="C746" s="425"/>
      <c r="D746" s="425"/>
      <c r="E746" s="425"/>
      <c r="F746" s="425"/>
      <c r="G746" s="425"/>
      <c r="H746" s="425"/>
      <c r="I746" s="425"/>
      <c r="J746" s="425"/>
      <c r="K746" s="425"/>
      <c r="L746" s="425"/>
      <c r="M746" s="425"/>
      <c r="N746" s="425"/>
      <c r="O746" s="425"/>
      <c r="P746" s="425"/>
      <c r="Q746" s="425"/>
      <c r="R746" s="425"/>
      <c r="S746" s="425"/>
    </row>
    <row r="747">
      <c r="A747" s="425"/>
      <c r="B747" s="425"/>
      <c r="C747" s="425"/>
      <c r="D747" s="425"/>
      <c r="E747" s="425"/>
      <c r="F747" s="425"/>
      <c r="G747" s="425"/>
      <c r="H747" s="425"/>
      <c r="I747" s="425"/>
      <c r="J747" s="425"/>
      <c r="K747" s="425"/>
      <c r="L747" s="425"/>
      <c r="M747" s="425"/>
      <c r="N747" s="425"/>
      <c r="O747" s="425"/>
      <c r="P747" s="425"/>
      <c r="Q747" s="425"/>
      <c r="R747" s="425"/>
      <c r="S747" s="425"/>
    </row>
    <row r="748">
      <c r="A748" s="425"/>
      <c r="B748" s="425"/>
      <c r="C748" s="425"/>
      <c r="D748" s="425"/>
      <c r="E748" s="425"/>
      <c r="F748" s="425"/>
      <c r="G748" s="425"/>
      <c r="H748" s="425"/>
      <c r="I748" s="425"/>
      <c r="J748" s="425"/>
      <c r="K748" s="425"/>
      <c r="L748" s="425"/>
      <c r="M748" s="425"/>
      <c r="N748" s="425"/>
      <c r="O748" s="425"/>
      <c r="P748" s="425"/>
      <c r="Q748" s="425"/>
      <c r="R748" s="425"/>
      <c r="S748" s="425"/>
    </row>
    <row r="749">
      <c r="A749" s="425"/>
      <c r="B749" s="425"/>
      <c r="C749" s="425"/>
      <c r="D749" s="425"/>
      <c r="E749" s="425"/>
      <c r="F749" s="425"/>
      <c r="G749" s="425"/>
      <c r="H749" s="425"/>
      <c r="I749" s="425"/>
      <c r="J749" s="425"/>
      <c r="K749" s="425"/>
      <c r="L749" s="425"/>
      <c r="M749" s="425"/>
      <c r="N749" s="425"/>
      <c r="O749" s="425"/>
      <c r="P749" s="425"/>
      <c r="Q749" s="425"/>
      <c r="R749" s="425"/>
      <c r="S749" s="425"/>
    </row>
    <row r="750">
      <c r="A750" s="425"/>
      <c r="B750" s="425"/>
      <c r="C750" s="425"/>
      <c r="D750" s="425"/>
      <c r="E750" s="425"/>
      <c r="F750" s="425"/>
      <c r="G750" s="425"/>
      <c r="H750" s="425"/>
      <c r="I750" s="425"/>
      <c r="J750" s="425"/>
      <c r="K750" s="425"/>
      <c r="L750" s="425"/>
      <c r="M750" s="425"/>
      <c r="N750" s="425"/>
      <c r="O750" s="425"/>
      <c r="P750" s="425"/>
      <c r="Q750" s="425"/>
      <c r="R750" s="425"/>
      <c r="S750" s="425"/>
    </row>
    <row r="751">
      <c r="A751" s="425"/>
      <c r="B751" s="425"/>
      <c r="C751" s="425"/>
      <c r="D751" s="425"/>
      <c r="E751" s="425"/>
      <c r="F751" s="425"/>
      <c r="G751" s="425"/>
      <c r="H751" s="425"/>
      <c r="I751" s="425"/>
      <c r="J751" s="425"/>
      <c r="K751" s="425"/>
      <c r="L751" s="425"/>
      <c r="M751" s="425"/>
      <c r="N751" s="425"/>
      <c r="O751" s="425"/>
      <c r="P751" s="425"/>
      <c r="Q751" s="425"/>
      <c r="R751" s="425"/>
      <c r="S751" s="425"/>
    </row>
    <row r="752">
      <c r="A752" s="425"/>
      <c r="B752" s="425"/>
      <c r="C752" s="425"/>
      <c r="D752" s="425"/>
      <c r="E752" s="425"/>
      <c r="F752" s="425"/>
      <c r="G752" s="425"/>
      <c r="H752" s="425"/>
      <c r="I752" s="425"/>
      <c r="J752" s="425"/>
      <c r="K752" s="425"/>
      <c r="L752" s="425"/>
      <c r="M752" s="425"/>
      <c r="N752" s="425"/>
      <c r="O752" s="425"/>
      <c r="P752" s="425"/>
      <c r="Q752" s="425"/>
      <c r="R752" s="425"/>
      <c r="S752" s="425"/>
    </row>
    <row r="753">
      <c r="A753" s="425"/>
      <c r="B753" s="425"/>
      <c r="C753" s="425"/>
      <c r="D753" s="425"/>
      <c r="E753" s="425"/>
      <c r="F753" s="425"/>
      <c r="G753" s="425"/>
      <c r="H753" s="425"/>
      <c r="I753" s="425"/>
      <c r="J753" s="425"/>
      <c r="K753" s="425"/>
      <c r="L753" s="425"/>
      <c r="M753" s="425"/>
      <c r="N753" s="425"/>
      <c r="O753" s="425"/>
      <c r="P753" s="425"/>
      <c r="Q753" s="425"/>
      <c r="R753" s="425"/>
      <c r="S753" s="425"/>
    </row>
    <row r="754">
      <c r="A754" s="425"/>
      <c r="B754" s="425"/>
      <c r="C754" s="425"/>
      <c r="D754" s="425"/>
      <c r="E754" s="425"/>
      <c r="F754" s="425"/>
      <c r="G754" s="425"/>
      <c r="H754" s="425"/>
      <c r="I754" s="425"/>
      <c r="J754" s="425"/>
      <c r="K754" s="425"/>
      <c r="L754" s="425"/>
      <c r="M754" s="425"/>
      <c r="N754" s="425"/>
      <c r="O754" s="425"/>
      <c r="P754" s="425"/>
      <c r="Q754" s="425"/>
      <c r="R754" s="425"/>
      <c r="S754" s="425"/>
    </row>
    <row r="755">
      <c r="A755" s="425"/>
      <c r="B755" s="425"/>
      <c r="C755" s="425"/>
      <c r="D755" s="425"/>
      <c r="E755" s="425"/>
      <c r="F755" s="425"/>
      <c r="G755" s="425"/>
      <c r="H755" s="425"/>
      <c r="I755" s="425"/>
      <c r="J755" s="425"/>
      <c r="K755" s="425"/>
      <c r="L755" s="425"/>
      <c r="M755" s="425"/>
      <c r="N755" s="425"/>
      <c r="O755" s="425"/>
      <c r="P755" s="425"/>
      <c r="Q755" s="425"/>
      <c r="R755" s="425"/>
      <c r="S755" s="425"/>
    </row>
    <row r="756">
      <c r="A756" s="425"/>
      <c r="B756" s="425"/>
      <c r="C756" s="425"/>
      <c r="D756" s="425"/>
      <c r="E756" s="425"/>
      <c r="F756" s="425"/>
      <c r="G756" s="425"/>
      <c r="H756" s="425"/>
      <c r="I756" s="425"/>
      <c r="J756" s="425"/>
      <c r="K756" s="425"/>
      <c r="L756" s="425"/>
      <c r="M756" s="425"/>
      <c r="N756" s="425"/>
      <c r="O756" s="425"/>
      <c r="P756" s="425"/>
      <c r="Q756" s="425"/>
      <c r="R756" s="425"/>
      <c r="S756" s="425"/>
    </row>
    <row r="757">
      <c r="A757" s="425"/>
      <c r="B757" s="425"/>
      <c r="C757" s="425"/>
      <c r="D757" s="425"/>
      <c r="E757" s="425"/>
      <c r="F757" s="425"/>
      <c r="G757" s="425"/>
      <c r="H757" s="425"/>
      <c r="I757" s="425"/>
      <c r="J757" s="425"/>
      <c r="K757" s="425"/>
      <c r="L757" s="425"/>
      <c r="M757" s="425"/>
      <c r="N757" s="425"/>
      <c r="O757" s="425"/>
      <c r="P757" s="425"/>
      <c r="Q757" s="425"/>
      <c r="R757" s="425"/>
      <c r="S757" s="425"/>
    </row>
    <row r="758">
      <c r="A758" s="425"/>
      <c r="B758" s="425"/>
      <c r="C758" s="425"/>
      <c r="D758" s="425"/>
      <c r="E758" s="425"/>
      <c r="F758" s="425"/>
      <c r="G758" s="425"/>
      <c r="H758" s="425"/>
      <c r="I758" s="425"/>
      <c r="J758" s="425"/>
      <c r="K758" s="425"/>
      <c r="L758" s="425"/>
      <c r="M758" s="425"/>
      <c r="N758" s="425"/>
      <c r="O758" s="425"/>
      <c r="P758" s="425"/>
      <c r="Q758" s="425"/>
      <c r="R758" s="425"/>
      <c r="S758" s="425"/>
    </row>
    <row r="759">
      <c r="A759" s="425"/>
      <c r="B759" s="425"/>
      <c r="C759" s="425"/>
      <c r="D759" s="425"/>
      <c r="E759" s="425"/>
      <c r="F759" s="425"/>
      <c r="G759" s="425"/>
      <c r="H759" s="425"/>
      <c r="I759" s="425"/>
      <c r="J759" s="425"/>
      <c r="K759" s="425"/>
      <c r="L759" s="425"/>
      <c r="M759" s="425"/>
      <c r="N759" s="425"/>
      <c r="O759" s="425"/>
      <c r="P759" s="425"/>
      <c r="Q759" s="425"/>
      <c r="R759" s="425"/>
      <c r="S759" s="425"/>
    </row>
    <row r="760">
      <c r="A760" s="425"/>
      <c r="B760" s="425"/>
      <c r="C760" s="425"/>
      <c r="D760" s="425"/>
      <c r="E760" s="425"/>
      <c r="F760" s="425"/>
      <c r="G760" s="425"/>
      <c r="H760" s="425"/>
      <c r="I760" s="425"/>
      <c r="J760" s="425"/>
      <c r="K760" s="425"/>
      <c r="L760" s="425"/>
      <c r="M760" s="425"/>
      <c r="N760" s="425"/>
      <c r="O760" s="425"/>
      <c r="P760" s="425"/>
      <c r="Q760" s="425"/>
      <c r="R760" s="425"/>
      <c r="S760" s="425"/>
    </row>
    <row r="761">
      <c r="A761" s="425"/>
      <c r="B761" s="425"/>
      <c r="C761" s="425"/>
      <c r="D761" s="425"/>
      <c r="E761" s="425"/>
      <c r="F761" s="425"/>
      <c r="G761" s="425"/>
      <c r="H761" s="425"/>
      <c r="I761" s="425"/>
      <c r="J761" s="425"/>
      <c r="K761" s="425"/>
      <c r="L761" s="425"/>
      <c r="M761" s="425"/>
      <c r="N761" s="425"/>
      <c r="O761" s="425"/>
      <c r="P761" s="425"/>
      <c r="Q761" s="425"/>
      <c r="R761" s="425"/>
      <c r="S761" s="425"/>
    </row>
    <row r="762">
      <c r="A762" s="425"/>
      <c r="B762" s="425"/>
      <c r="C762" s="425"/>
      <c r="D762" s="425"/>
      <c r="E762" s="425"/>
      <c r="F762" s="425"/>
      <c r="G762" s="425"/>
      <c r="H762" s="425"/>
      <c r="I762" s="425"/>
      <c r="J762" s="425"/>
      <c r="K762" s="425"/>
      <c r="L762" s="425"/>
      <c r="M762" s="425"/>
      <c r="N762" s="425"/>
      <c r="O762" s="425"/>
      <c r="P762" s="425"/>
      <c r="Q762" s="425"/>
      <c r="R762" s="425"/>
      <c r="S762" s="425"/>
    </row>
    <row r="763">
      <c r="A763" s="425"/>
      <c r="B763" s="425"/>
      <c r="C763" s="425"/>
      <c r="D763" s="425"/>
      <c r="E763" s="425"/>
      <c r="F763" s="425"/>
      <c r="G763" s="425"/>
      <c r="H763" s="425"/>
      <c r="I763" s="425"/>
      <c r="J763" s="425"/>
      <c r="K763" s="425"/>
      <c r="L763" s="425"/>
      <c r="M763" s="425"/>
      <c r="N763" s="425"/>
      <c r="O763" s="425"/>
      <c r="P763" s="425"/>
      <c r="Q763" s="425"/>
      <c r="R763" s="425"/>
      <c r="S763" s="425"/>
    </row>
    <row r="764">
      <c r="A764" s="425"/>
      <c r="B764" s="425"/>
      <c r="C764" s="425"/>
      <c r="D764" s="425"/>
      <c r="E764" s="425"/>
      <c r="F764" s="425"/>
      <c r="G764" s="425"/>
      <c r="H764" s="425"/>
      <c r="I764" s="425"/>
      <c r="J764" s="425"/>
      <c r="K764" s="425"/>
      <c r="L764" s="425"/>
      <c r="M764" s="425"/>
      <c r="N764" s="425"/>
      <c r="O764" s="425"/>
      <c r="P764" s="425"/>
      <c r="Q764" s="425"/>
      <c r="R764" s="425"/>
      <c r="S764" s="425"/>
    </row>
    <row r="765">
      <c r="A765" s="425"/>
      <c r="B765" s="425"/>
      <c r="C765" s="425"/>
      <c r="D765" s="425"/>
      <c r="E765" s="425"/>
      <c r="F765" s="425"/>
      <c r="G765" s="425"/>
      <c r="H765" s="425"/>
      <c r="I765" s="425"/>
      <c r="J765" s="425"/>
      <c r="K765" s="425"/>
      <c r="L765" s="425"/>
      <c r="M765" s="425"/>
      <c r="N765" s="425"/>
      <c r="O765" s="425"/>
      <c r="P765" s="425"/>
      <c r="Q765" s="425"/>
      <c r="R765" s="425"/>
      <c r="S765" s="425"/>
    </row>
    <row r="766">
      <c r="A766" s="425"/>
      <c r="B766" s="425"/>
      <c r="C766" s="425"/>
      <c r="D766" s="425"/>
      <c r="E766" s="425"/>
      <c r="F766" s="425"/>
      <c r="G766" s="425"/>
      <c r="H766" s="425"/>
      <c r="I766" s="425"/>
      <c r="J766" s="425"/>
      <c r="K766" s="425"/>
      <c r="L766" s="425"/>
      <c r="M766" s="425"/>
      <c r="N766" s="425"/>
      <c r="O766" s="425"/>
      <c r="P766" s="425"/>
      <c r="Q766" s="425"/>
      <c r="R766" s="425"/>
      <c r="S766" s="425"/>
    </row>
    <row r="767">
      <c r="A767" s="425"/>
      <c r="B767" s="425"/>
      <c r="C767" s="425"/>
      <c r="D767" s="425"/>
      <c r="E767" s="425"/>
      <c r="F767" s="425"/>
      <c r="G767" s="425"/>
      <c r="H767" s="425"/>
      <c r="I767" s="425"/>
      <c r="J767" s="425"/>
      <c r="K767" s="425"/>
      <c r="L767" s="425"/>
      <c r="M767" s="425"/>
      <c r="N767" s="425"/>
      <c r="O767" s="425"/>
      <c r="P767" s="425"/>
      <c r="Q767" s="425"/>
      <c r="R767" s="425"/>
      <c r="S767" s="425"/>
    </row>
    <row r="768">
      <c r="A768" s="425"/>
      <c r="B768" s="425"/>
      <c r="C768" s="425"/>
      <c r="D768" s="425"/>
      <c r="E768" s="425"/>
      <c r="F768" s="425"/>
      <c r="G768" s="425"/>
      <c r="H768" s="425"/>
      <c r="I768" s="425"/>
      <c r="J768" s="425"/>
      <c r="K768" s="425"/>
      <c r="L768" s="425"/>
      <c r="M768" s="425"/>
      <c r="N768" s="425"/>
      <c r="O768" s="425"/>
      <c r="P768" s="425"/>
      <c r="Q768" s="425"/>
      <c r="R768" s="425"/>
      <c r="S768" s="425"/>
    </row>
    <row r="769">
      <c r="A769" s="425"/>
      <c r="B769" s="425"/>
      <c r="C769" s="425"/>
      <c r="D769" s="425"/>
      <c r="E769" s="425"/>
      <c r="F769" s="425"/>
      <c r="G769" s="425"/>
      <c r="H769" s="425"/>
      <c r="I769" s="425"/>
      <c r="J769" s="425"/>
      <c r="K769" s="425"/>
      <c r="L769" s="425"/>
      <c r="M769" s="425"/>
      <c r="N769" s="425"/>
      <c r="O769" s="425"/>
      <c r="P769" s="425"/>
      <c r="Q769" s="425"/>
      <c r="R769" s="425"/>
      <c r="S769" s="425"/>
    </row>
    <row r="770">
      <c r="A770" s="425"/>
      <c r="B770" s="425"/>
      <c r="C770" s="425"/>
      <c r="D770" s="425"/>
      <c r="E770" s="425"/>
      <c r="F770" s="425"/>
      <c r="G770" s="425"/>
      <c r="H770" s="425"/>
      <c r="I770" s="425"/>
      <c r="J770" s="425"/>
      <c r="K770" s="425"/>
      <c r="L770" s="425"/>
      <c r="M770" s="425"/>
      <c r="N770" s="425"/>
      <c r="O770" s="425"/>
      <c r="P770" s="425"/>
      <c r="Q770" s="425"/>
      <c r="R770" s="425"/>
      <c r="S770" s="425"/>
    </row>
    <row r="771">
      <c r="A771" s="425"/>
      <c r="B771" s="425"/>
      <c r="C771" s="425"/>
      <c r="D771" s="425"/>
      <c r="E771" s="425"/>
      <c r="F771" s="425"/>
      <c r="G771" s="425"/>
      <c r="H771" s="425"/>
      <c r="I771" s="425"/>
      <c r="J771" s="425"/>
      <c r="K771" s="425"/>
      <c r="L771" s="425"/>
      <c r="M771" s="425"/>
      <c r="N771" s="425"/>
      <c r="O771" s="425"/>
      <c r="P771" s="425"/>
      <c r="Q771" s="425"/>
      <c r="R771" s="425"/>
      <c r="S771" s="425"/>
    </row>
    <row r="772">
      <c r="A772" s="425"/>
      <c r="B772" s="425"/>
      <c r="C772" s="425"/>
      <c r="D772" s="425"/>
      <c r="E772" s="425"/>
      <c r="F772" s="425"/>
      <c r="G772" s="425"/>
      <c r="H772" s="425"/>
      <c r="I772" s="425"/>
      <c r="J772" s="425"/>
      <c r="K772" s="425"/>
      <c r="L772" s="425"/>
      <c r="M772" s="425"/>
      <c r="N772" s="425"/>
      <c r="O772" s="425"/>
      <c r="P772" s="425"/>
      <c r="Q772" s="425"/>
      <c r="R772" s="425"/>
      <c r="S772" s="425"/>
    </row>
    <row r="773">
      <c r="A773" s="425"/>
      <c r="B773" s="425"/>
      <c r="C773" s="425"/>
      <c r="D773" s="425"/>
      <c r="E773" s="425"/>
      <c r="F773" s="425"/>
      <c r="G773" s="425"/>
      <c r="H773" s="425"/>
      <c r="I773" s="425"/>
      <c r="J773" s="425"/>
      <c r="K773" s="425"/>
      <c r="L773" s="425"/>
      <c r="M773" s="425"/>
      <c r="N773" s="425"/>
      <c r="O773" s="425"/>
      <c r="P773" s="425"/>
      <c r="Q773" s="425"/>
      <c r="R773" s="425"/>
      <c r="S773" s="425"/>
    </row>
    <row r="774">
      <c r="A774" s="425"/>
      <c r="B774" s="425"/>
      <c r="C774" s="425"/>
      <c r="D774" s="425"/>
      <c r="E774" s="425"/>
      <c r="F774" s="425"/>
      <c r="G774" s="425"/>
      <c r="H774" s="425"/>
      <c r="I774" s="425"/>
      <c r="J774" s="425"/>
      <c r="K774" s="425"/>
      <c r="L774" s="425"/>
      <c r="M774" s="425"/>
      <c r="N774" s="425"/>
      <c r="O774" s="425"/>
      <c r="P774" s="425"/>
      <c r="Q774" s="425"/>
      <c r="R774" s="425"/>
      <c r="S774" s="425"/>
    </row>
    <row r="775">
      <c r="A775" s="425"/>
      <c r="B775" s="425"/>
      <c r="C775" s="425"/>
      <c r="D775" s="425"/>
      <c r="E775" s="425"/>
      <c r="F775" s="425"/>
      <c r="G775" s="425"/>
      <c r="H775" s="425"/>
      <c r="I775" s="425"/>
      <c r="J775" s="425"/>
      <c r="K775" s="425"/>
      <c r="L775" s="425"/>
      <c r="M775" s="425"/>
      <c r="N775" s="425"/>
      <c r="O775" s="425"/>
      <c r="P775" s="425"/>
      <c r="Q775" s="425"/>
      <c r="R775" s="425"/>
      <c r="S775" s="425"/>
    </row>
    <row r="776">
      <c r="A776" s="425"/>
      <c r="B776" s="425"/>
      <c r="C776" s="425"/>
      <c r="D776" s="425"/>
      <c r="E776" s="425"/>
      <c r="F776" s="425"/>
      <c r="G776" s="425"/>
      <c r="H776" s="425"/>
      <c r="I776" s="425"/>
      <c r="J776" s="425"/>
      <c r="K776" s="425"/>
      <c r="L776" s="425"/>
      <c r="M776" s="425"/>
      <c r="N776" s="425"/>
      <c r="O776" s="425"/>
      <c r="P776" s="425"/>
      <c r="Q776" s="425"/>
      <c r="R776" s="425"/>
      <c r="S776" s="425"/>
    </row>
    <row r="777">
      <c r="A777" s="425"/>
      <c r="B777" s="425"/>
      <c r="C777" s="425"/>
      <c r="D777" s="425"/>
      <c r="E777" s="425"/>
      <c r="F777" s="425"/>
      <c r="G777" s="425"/>
      <c r="H777" s="425"/>
      <c r="I777" s="425"/>
      <c r="J777" s="425"/>
      <c r="K777" s="425"/>
      <c r="L777" s="425"/>
      <c r="M777" s="425"/>
      <c r="N777" s="425"/>
      <c r="O777" s="425"/>
      <c r="P777" s="425"/>
      <c r="Q777" s="425"/>
      <c r="R777" s="425"/>
      <c r="S777" s="425"/>
    </row>
    <row r="778">
      <c r="A778" s="425"/>
      <c r="B778" s="425"/>
      <c r="C778" s="425"/>
      <c r="D778" s="425"/>
      <c r="E778" s="425"/>
      <c r="F778" s="425"/>
      <c r="G778" s="425"/>
      <c r="H778" s="425"/>
      <c r="I778" s="425"/>
      <c r="J778" s="425"/>
      <c r="K778" s="425"/>
      <c r="L778" s="425"/>
      <c r="M778" s="425"/>
      <c r="N778" s="425"/>
      <c r="O778" s="425"/>
      <c r="P778" s="425"/>
      <c r="Q778" s="425"/>
      <c r="R778" s="425"/>
      <c r="S778" s="425"/>
    </row>
    <row r="779">
      <c r="A779" s="425"/>
      <c r="B779" s="425"/>
      <c r="C779" s="425"/>
      <c r="D779" s="425"/>
      <c r="E779" s="425"/>
      <c r="F779" s="425"/>
      <c r="G779" s="425"/>
      <c r="H779" s="425"/>
      <c r="I779" s="425"/>
      <c r="J779" s="425"/>
      <c r="K779" s="425"/>
      <c r="L779" s="425"/>
      <c r="M779" s="425"/>
      <c r="N779" s="425"/>
      <c r="O779" s="425"/>
      <c r="P779" s="425"/>
      <c r="Q779" s="425"/>
      <c r="R779" s="425"/>
      <c r="S779" s="425"/>
    </row>
    <row r="780">
      <c r="A780" s="425"/>
      <c r="B780" s="425"/>
      <c r="C780" s="425"/>
      <c r="D780" s="425"/>
      <c r="E780" s="425"/>
      <c r="F780" s="425"/>
      <c r="G780" s="425"/>
      <c r="H780" s="425"/>
      <c r="I780" s="425"/>
      <c r="J780" s="425"/>
      <c r="K780" s="425"/>
      <c r="L780" s="425"/>
      <c r="M780" s="425"/>
      <c r="N780" s="425"/>
      <c r="O780" s="425"/>
      <c r="P780" s="425"/>
      <c r="Q780" s="425"/>
      <c r="R780" s="425"/>
      <c r="S780" s="425"/>
    </row>
    <row r="781">
      <c r="A781" s="425"/>
      <c r="B781" s="425"/>
      <c r="C781" s="425"/>
      <c r="D781" s="425"/>
      <c r="E781" s="425"/>
      <c r="F781" s="425"/>
      <c r="G781" s="425"/>
      <c r="H781" s="425"/>
      <c r="I781" s="425"/>
      <c r="J781" s="425"/>
      <c r="K781" s="425"/>
      <c r="L781" s="425"/>
      <c r="M781" s="425"/>
      <c r="N781" s="425"/>
      <c r="O781" s="425"/>
      <c r="P781" s="425"/>
      <c r="Q781" s="425"/>
      <c r="R781" s="425"/>
      <c r="S781" s="425"/>
    </row>
    <row r="782">
      <c r="A782" s="425"/>
      <c r="B782" s="425"/>
      <c r="C782" s="425"/>
      <c r="D782" s="425"/>
      <c r="E782" s="425"/>
      <c r="F782" s="425"/>
      <c r="G782" s="425"/>
      <c r="H782" s="425"/>
      <c r="I782" s="425"/>
      <c r="J782" s="425"/>
      <c r="K782" s="425"/>
      <c r="L782" s="425"/>
      <c r="M782" s="425"/>
      <c r="N782" s="425"/>
      <c r="O782" s="425"/>
      <c r="P782" s="425"/>
      <c r="Q782" s="425"/>
      <c r="R782" s="425"/>
      <c r="S782" s="425"/>
    </row>
    <row r="783">
      <c r="A783" s="425"/>
      <c r="B783" s="425"/>
      <c r="C783" s="425"/>
      <c r="D783" s="425"/>
      <c r="E783" s="425"/>
      <c r="F783" s="425"/>
      <c r="G783" s="425"/>
      <c r="H783" s="425"/>
      <c r="I783" s="425"/>
      <c r="J783" s="425"/>
      <c r="K783" s="425"/>
      <c r="L783" s="425"/>
      <c r="M783" s="425"/>
      <c r="N783" s="425"/>
      <c r="O783" s="425"/>
      <c r="P783" s="425"/>
      <c r="Q783" s="425"/>
      <c r="R783" s="425"/>
      <c r="S783" s="425"/>
    </row>
    <row r="784">
      <c r="A784" s="425"/>
      <c r="B784" s="425"/>
      <c r="C784" s="425"/>
      <c r="D784" s="425"/>
      <c r="E784" s="425"/>
      <c r="F784" s="425"/>
      <c r="G784" s="425"/>
      <c r="H784" s="425"/>
      <c r="I784" s="425"/>
      <c r="J784" s="425"/>
      <c r="K784" s="425"/>
      <c r="L784" s="425"/>
      <c r="M784" s="425"/>
      <c r="N784" s="425"/>
      <c r="O784" s="425"/>
      <c r="P784" s="425"/>
      <c r="Q784" s="425"/>
      <c r="R784" s="425"/>
      <c r="S784" s="425"/>
    </row>
    <row r="785">
      <c r="A785" s="425"/>
      <c r="B785" s="425"/>
      <c r="C785" s="425"/>
      <c r="D785" s="425"/>
      <c r="E785" s="425"/>
      <c r="F785" s="425"/>
      <c r="G785" s="425"/>
      <c r="H785" s="425"/>
      <c r="I785" s="425"/>
      <c r="J785" s="425"/>
      <c r="K785" s="425"/>
      <c r="L785" s="425"/>
      <c r="M785" s="425"/>
      <c r="N785" s="425"/>
      <c r="O785" s="425"/>
      <c r="P785" s="425"/>
      <c r="Q785" s="425"/>
      <c r="R785" s="425"/>
      <c r="S785" s="425"/>
    </row>
    <row r="786">
      <c r="A786" s="425"/>
      <c r="B786" s="425"/>
      <c r="C786" s="425"/>
      <c r="D786" s="425"/>
      <c r="E786" s="425"/>
      <c r="F786" s="425"/>
      <c r="G786" s="425"/>
      <c r="H786" s="425"/>
      <c r="I786" s="425"/>
      <c r="J786" s="425"/>
      <c r="K786" s="425"/>
      <c r="L786" s="425"/>
      <c r="M786" s="425"/>
      <c r="N786" s="425"/>
      <c r="O786" s="425"/>
      <c r="P786" s="425"/>
      <c r="Q786" s="425"/>
      <c r="R786" s="425"/>
      <c r="S786" s="425"/>
    </row>
    <row r="787">
      <c r="A787" s="425"/>
      <c r="B787" s="425"/>
      <c r="C787" s="425"/>
      <c r="D787" s="425"/>
      <c r="E787" s="425"/>
      <c r="F787" s="425"/>
      <c r="G787" s="425"/>
      <c r="H787" s="425"/>
      <c r="I787" s="425"/>
      <c r="J787" s="425"/>
      <c r="K787" s="425"/>
      <c r="L787" s="425"/>
      <c r="M787" s="425"/>
      <c r="N787" s="425"/>
      <c r="O787" s="425"/>
      <c r="P787" s="425"/>
      <c r="Q787" s="425"/>
      <c r="R787" s="425"/>
      <c r="S787" s="425"/>
    </row>
    <row r="788">
      <c r="A788" s="425"/>
      <c r="B788" s="425"/>
      <c r="C788" s="425"/>
      <c r="D788" s="425"/>
      <c r="E788" s="425"/>
      <c r="F788" s="425"/>
      <c r="G788" s="425"/>
      <c r="H788" s="425"/>
      <c r="I788" s="425"/>
      <c r="J788" s="425"/>
      <c r="K788" s="425"/>
      <c r="L788" s="425"/>
      <c r="M788" s="425"/>
      <c r="N788" s="425"/>
      <c r="O788" s="425"/>
      <c r="P788" s="425"/>
      <c r="Q788" s="425"/>
      <c r="R788" s="425"/>
      <c r="S788" s="425"/>
    </row>
    <row r="789">
      <c r="A789" s="425"/>
      <c r="B789" s="425"/>
      <c r="C789" s="425"/>
      <c r="D789" s="425"/>
      <c r="E789" s="425"/>
      <c r="F789" s="425"/>
      <c r="G789" s="425"/>
      <c r="H789" s="425"/>
      <c r="I789" s="425"/>
      <c r="J789" s="425"/>
      <c r="K789" s="425"/>
      <c r="L789" s="425"/>
      <c r="M789" s="425"/>
      <c r="N789" s="425"/>
      <c r="O789" s="425"/>
      <c r="P789" s="425"/>
      <c r="Q789" s="425"/>
      <c r="R789" s="425"/>
      <c r="S789" s="425"/>
    </row>
    <row r="790">
      <c r="A790" s="425"/>
      <c r="B790" s="425"/>
      <c r="C790" s="425"/>
      <c r="D790" s="425"/>
      <c r="E790" s="425"/>
      <c r="F790" s="425"/>
      <c r="G790" s="425"/>
      <c r="H790" s="425"/>
      <c r="I790" s="425"/>
      <c r="J790" s="425"/>
      <c r="K790" s="425"/>
      <c r="L790" s="425"/>
      <c r="M790" s="425"/>
      <c r="N790" s="425"/>
      <c r="O790" s="425"/>
      <c r="P790" s="425"/>
      <c r="Q790" s="425"/>
      <c r="R790" s="425"/>
      <c r="S790" s="425"/>
    </row>
    <row r="791">
      <c r="A791" s="425"/>
      <c r="B791" s="425"/>
      <c r="C791" s="425"/>
      <c r="D791" s="425"/>
      <c r="E791" s="425"/>
      <c r="F791" s="425"/>
      <c r="G791" s="425"/>
      <c r="H791" s="425"/>
      <c r="I791" s="425"/>
      <c r="J791" s="425"/>
      <c r="K791" s="425"/>
      <c r="L791" s="425"/>
      <c r="M791" s="425"/>
      <c r="N791" s="425"/>
      <c r="O791" s="425"/>
      <c r="P791" s="425"/>
      <c r="Q791" s="425"/>
      <c r="R791" s="425"/>
      <c r="S791" s="425"/>
    </row>
    <row r="792">
      <c r="A792" s="425"/>
      <c r="B792" s="425"/>
      <c r="C792" s="425"/>
      <c r="D792" s="425"/>
      <c r="E792" s="425"/>
      <c r="F792" s="425"/>
      <c r="G792" s="425"/>
      <c r="H792" s="425"/>
      <c r="I792" s="425"/>
      <c r="J792" s="425"/>
      <c r="K792" s="425"/>
      <c r="L792" s="425"/>
      <c r="M792" s="425"/>
      <c r="N792" s="425"/>
      <c r="O792" s="425"/>
      <c r="P792" s="425"/>
      <c r="Q792" s="425"/>
      <c r="R792" s="425"/>
      <c r="S792" s="425"/>
    </row>
    <row r="793">
      <c r="A793" s="425"/>
      <c r="B793" s="425"/>
      <c r="C793" s="425"/>
      <c r="D793" s="425"/>
      <c r="E793" s="425"/>
      <c r="F793" s="425"/>
      <c r="G793" s="425"/>
      <c r="H793" s="425"/>
      <c r="I793" s="425"/>
      <c r="J793" s="425"/>
      <c r="K793" s="425"/>
      <c r="L793" s="425"/>
      <c r="M793" s="425"/>
      <c r="N793" s="425"/>
      <c r="O793" s="425"/>
      <c r="P793" s="425"/>
      <c r="Q793" s="425"/>
      <c r="R793" s="425"/>
      <c r="S793" s="425"/>
    </row>
    <row r="794">
      <c r="A794" s="425"/>
      <c r="B794" s="425"/>
      <c r="C794" s="425"/>
      <c r="D794" s="425"/>
      <c r="E794" s="425"/>
      <c r="F794" s="425"/>
      <c r="G794" s="425"/>
      <c r="H794" s="425"/>
      <c r="I794" s="425"/>
      <c r="J794" s="425"/>
      <c r="K794" s="425"/>
      <c r="L794" s="425"/>
      <c r="M794" s="425"/>
      <c r="N794" s="425"/>
      <c r="O794" s="425"/>
      <c r="P794" s="425"/>
      <c r="Q794" s="425"/>
      <c r="R794" s="425"/>
      <c r="S794" s="425"/>
    </row>
    <row r="795">
      <c r="A795" s="425"/>
      <c r="B795" s="425"/>
      <c r="C795" s="425"/>
      <c r="D795" s="425"/>
      <c r="E795" s="425"/>
      <c r="F795" s="425"/>
      <c r="G795" s="425"/>
      <c r="H795" s="425"/>
      <c r="I795" s="425"/>
      <c r="J795" s="425"/>
      <c r="K795" s="425"/>
      <c r="L795" s="425"/>
      <c r="M795" s="425"/>
      <c r="N795" s="425"/>
      <c r="O795" s="425"/>
      <c r="P795" s="425"/>
      <c r="Q795" s="425"/>
      <c r="R795" s="425"/>
      <c r="S795" s="425"/>
    </row>
    <row r="796">
      <c r="A796" s="425"/>
      <c r="B796" s="425"/>
      <c r="C796" s="425"/>
      <c r="D796" s="425"/>
      <c r="E796" s="425"/>
      <c r="F796" s="425"/>
      <c r="G796" s="425"/>
      <c r="H796" s="425"/>
      <c r="I796" s="425"/>
      <c r="J796" s="425"/>
      <c r="K796" s="425"/>
      <c r="L796" s="425"/>
      <c r="M796" s="425"/>
      <c r="N796" s="425"/>
      <c r="O796" s="425"/>
      <c r="P796" s="425"/>
      <c r="Q796" s="425"/>
      <c r="R796" s="425"/>
      <c r="S796" s="425"/>
    </row>
    <row r="797">
      <c r="A797" s="425"/>
      <c r="B797" s="425"/>
      <c r="C797" s="425"/>
      <c r="D797" s="425"/>
      <c r="E797" s="425"/>
      <c r="F797" s="425"/>
      <c r="G797" s="425"/>
      <c r="H797" s="425"/>
      <c r="I797" s="425"/>
      <c r="J797" s="425"/>
      <c r="K797" s="425"/>
      <c r="L797" s="425"/>
      <c r="M797" s="425"/>
      <c r="N797" s="425"/>
      <c r="O797" s="425"/>
      <c r="P797" s="425"/>
      <c r="Q797" s="425"/>
      <c r="R797" s="425"/>
      <c r="S797" s="425"/>
    </row>
    <row r="798">
      <c r="A798" s="425"/>
      <c r="B798" s="425"/>
      <c r="C798" s="425"/>
      <c r="D798" s="425"/>
      <c r="E798" s="425"/>
      <c r="F798" s="425"/>
      <c r="G798" s="425"/>
      <c r="H798" s="425"/>
      <c r="I798" s="425"/>
      <c r="J798" s="425"/>
      <c r="K798" s="425"/>
      <c r="L798" s="425"/>
      <c r="M798" s="425"/>
      <c r="N798" s="425"/>
      <c r="O798" s="425"/>
      <c r="P798" s="425"/>
      <c r="Q798" s="425"/>
      <c r="R798" s="425"/>
      <c r="S798" s="425"/>
    </row>
    <row r="799">
      <c r="A799" s="425"/>
      <c r="B799" s="425"/>
      <c r="C799" s="425"/>
      <c r="D799" s="425"/>
      <c r="E799" s="425"/>
      <c r="F799" s="425"/>
      <c r="G799" s="425"/>
      <c r="H799" s="425"/>
      <c r="I799" s="425"/>
      <c r="J799" s="425"/>
      <c r="K799" s="425"/>
      <c r="L799" s="425"/>
      <c r="M799" s="425"/>
      <c r="N799" s="425"/>
      <c r="O799" s="425"/>
      <c r="P799" s="425"/>
      <c r="Q799" s="425"/>
      <c r="R799" s="425"/>
      <c r="S799" s="425"/>
    </row>
    <row r="800">
      <c r="A800" s="425"/>
      <c r="B800" s="425"/>
      <c r="C800" s="425"/>
      <c r="D800" s="425"/>
      <c r="E800" s="425"/>
      <c r="F800" s="425"/>
      <c r="G800" s="425"/>
      <c r="H800" s="425"/>
      <c r="I800" s="425"/>
      <c r="J800" s="425"/>
      <c r="K800" s="425"/>
      <c r="L800" s="425"/>
      <c r="M800" s="425"/>
      <c r="N800" s="425"/>
      <c r="O800" s="425"/>
      <c r="P800" s="425"/>
      <c r="Q800" s="425"/>
      <c r="R800" s="425"/>
      <c r="S800" s="425"/>
    </row>
    <row r="801">
      <c r="A801" s="425"/>
      <c r="B801" s="425"/>
      <c r="C801" s="425"/>
      <c r="D801" s="425"/>
      <c r="E801" s="425"/>
      <c r="F801" s="425"/>
      <c r="G801" s="425"/>
      <c r="H801" s="425"/>
      <c r="I801" s="425"/>
      <c r="J801" s="425"/>
      <c r="K801" s="425"/>
      <c r="L801" s="425"/>
      <c r="M801" s="425"/>
      <c r="N801" s="425"/>
      <c r="O801" s="425"/>
      <c r="P801" s="425"/>
      <c r="Q801" s="425"/>
      <c r="R801" s="425"/>
      <c r="S801" s="425"/>
    </row>
    <row r="802">
      <c r="A802" s="425"/>
      <c r="B802" s="425"/>
      <c r="C802" s="425"/>
      <c r="D802" s="425"/>
      <c r="E802" s="425"/>
      <c r="F802" s="425"/>
      <c r="G802" s="425"/>
      <c r="H802" s="425"/>
      <c r="I802" s="425"/>
      <c r="J802" s="425"/>
      <c r="K802" s="425"/>
      <c r="L802" s="425"/>
      <c r="M802" s="425"/>
      <c r="N802" s="425"/>
      <c r="O802" s="425"/>
      <c r="P802" s="425"/>
      <c r="Q802" s="425"/>
      <c r="R802" s="425"/>
      <c r="S802" s="425"/>
    </row>
    <row r="803">
      <c r="A803" s="425"/>
      <c r="B803" s="425"/>
      <c r="C803" s="425"/>
      <c r="D803" s="425"/>
      <c r="E803" s="425"/>
      <c r="F803" s="425"/>
      <c r="G803" s="425"/>
      <c r="H803" s="425"/>
      <c r="I803" s="425"/>
      <c r="J803" s="425"/>
      <c r="K803" s="425"/>
      <c r="L803" s="425"/>
      <c r="M803" s="425"/>
      <c r="N803" s="425"/>
      <c r="O803" s="425"/>
      <c r="P803" s="425"/>
      <c r="Q803" s="425"/>
      <c r="R803" s="425"/>
      <c r="S803" s="425"/>
    </row>
    <row r="804">
      <c r="A804" s="425"/>
      <c r="B804" s="425"/>
      <c r="C804" s="425"/>
      <c r="D804" s="425"/>
      <c r="E804" s="425"/>
      <c r="F804" s="425"/>
      <c r="G804" s="425"/>
      <c r="H804" s="425"/>
      <c r="I804" s="425"/>
      <c r="J804" s="425"/>
      <c r="K804" s="425"/>
      <c r="L804" s="425"/>
      <c r="M804" s="425"/>
      <c r="N804" s="425"/>
      <c r="O804" s="425"/>
      <c r="P804" s="425"/>
      <c r="Q804" s="425"/>
      <c r="R804" s="425"/>
      <c r="S804" s="425"/>
    </row>
    <row r="805">
      <c r="A805" s="425"/>
      <c r="B805" s="425"/>
      <c r="C805" s="425"/>
      <c r="D805" s="425"/>
      <c r="E805" s="425"/>
      <c r="F805" s="425"/>
      <c r="G805" s="425"/>
      <c r="H805" s="425"/>
      <c r="I805" s="425"/>
      <c r="J805" s="425"/>
      <c r="K805" s="425"/>
      <c r="L805" s="425"/>
      <c r="M805" s="425"/>
      <c r="N805" s="425"/>
      <c r="O805" s="425"/>
      <c r="P805" s="425"/>
      <c r="Q805" s="425"/>
      <c r="R805" s="425"/>
      <c r="S805" s="425"/>
    </row>
    <row r="806">
      <c r="A806" s="425"/>
      <c r="B806" s="425"/>
      <c r="C806" s="425"/>
      <c r="D806" s="425"/>
      <c r="E806" s="425"/>
      <c r="F806" s="425"/>
      <c r="G806" s="425"/>
      <c r="H806" s="425"/>
      <c r="I806" s="425"/>
      <c r="J806" s="425"/>
      <c r="K806" s="425"/>
      <c r="L806" s="425"/>
      <c r="M806" s="425"/>
      <c r="N806" s="425"/>
      <c r="O806" s="425"/>
      <c r="P806" s="425"/>
      <c r="Q806" s="425"/>
      <c r="R806" s="425"/>
      <c r="S806" s="425"/>
    </row>
    <row r="807">
      <c r="A807" s="425"/>
      <c r="B807" s="425"/>
      <c r="C807" s="425"/>
      <c r="D807" s="425"/>
      <c r="E807" s="425"/>
      <c r="F807" s="425"/>
      <c r="G807" s="425"/>
      <c r="H807" s="425"/>
      <c r="I807" s="425"/>
      <c r="J807" s="425"/>
      <c r="K807" s="425"/>
      <c r="L807" s="425"/>
      <c r="M807" s="425"/>
      <c r="N807" s="425"/>
      <c r="O807" s="425"/>
      <c r="P807" s="425"/>
      <c r="Q807" s="425"/>
      <c r="R807" s="425"/>
      <c r="S807" s="425"/>
    </row>
    <row r="808">
      <c r="A808" s="425"/>
      <c r="B808" s="425"/>
      <c r="C808" s="425"/>
      <c r="D808" s="425"/>
      <c r="E808" s="425"/>
      <c r="F808" s="425"/>
      <c r="G808" s="425"/>
      <c r="H808" s="425"/>
      <c r="I808" s="425"/>
      <c r="J808" s="425"/>
      <c r="K808" s="425"/>
      <c r="L808" s="425"/>
      <c r="M808" s="425"/>
      <c r="N808" s="425"/>
      <c r="O808" s="425"/>
      <c r="P808" s="425"/>
      <c r="Q808" s="425"/>
      <c r="R808" s="425"/>
      <c r="S808" s="425"/>
    </row>
    <row r="809">
      <c r="A809" s="425"/>
      <c r="B809" s="425"/>
      <c r="C809" s="425"/>
      <c r="D809" s="425"/>
      <c r="E809" s="425"/>
      <c r="F809" s="425"/>
      <c r="G809" s="425"/>
      <c r="H809" s="425"/>
      <c r="I809" s="425"/>
      <c r="J809" s="425"/>
      <c r="K809" s="425"/>
      <c r="L809" s="425"/>
      <c r="M809" s="425"/>
      <c r="N809" s="425"/>
      <c r="O809" s="425"/>
      <c r="P809" s="425"/>
      <c r="Q809" s="425"/>
      <c r="R809" s="425"/>
      <c r="S809" s="425"/>
    </row>
    <row r="810">
      <c r="A810" s="425"/>
      <c r="B810" s="425"/>
      <c r="C810" s="425"/>
      <c r="D810" s="425"/>
      <c r="E810" s="425"/>
      <c r="F810" s="425"/>
      <c r="G810" s="425"/>
      <c r="H810" s="425"/>
      <c r="I810" s="425"/>
      <c r="J810" s="425"/>
      <c r="K810" s="425"/>
      <c r="L810" s="425"/>
      <c r="M810" s="425"/>
      <c r="N810" s="425"/>
      <c r="O810" s="425"/>
      <c r="P810" s="425"/>
      <c r="Q810" s="425"/>
      <c r="R810" s="425"/>
      <c r="S810" s="425"/>
    </row>
    <row r="811">
      <c r="A811" s="425"/>
      <c r="B811" s="425"/>
      <c r="C811" s="425"/>
      <c r="D811" s="425"/>
      <c r="E811" s="425"/>
      <c r="F811" s="425"/>
      <c r="G811" s="425"/>
      <c r="H811" s="425"/>
      <c r="I811" s="425"/>
      <c r="J811" s="425"/>
      <c r="K811" s="425"/>
      <c r="L811" s="425"/>
      <c r="M811" s="425"/>
      <c r="N811" s="425"/>
      <c r="O811" s="425"/>
      <c r="P811" s="425"/>
      <c r="Q811" s="425"/>
      <c r="R811" s="425"/>
      <c r="S811" s="425"/>
    </row>
    <row r="812">
      <c r="A812" s="425"/>
      <c r="B812" s="425"/>
      <c r="C812" s="425"/>
      <c r="D812" s="425"/>
      <c r="E812" s="425"/>
      <c r="F812" s="425"/>
      <c r="G812" s="425"/>
      <c r="H812" s="425"/>
      <c r="I812" s="425"/>
      <c r="J812" s="425"/>
      <c r="K812" s="425"/>
      <c r="L812" s="425"/>
      <c r="M812" s="425"/>
      <c r="N812" s="425"/>
      <c r="O812" s="425"/>
      <c r="P812" s="425"/>
      <c r="Q812" s="425"/>
      <c r="R812" s="425"/>
      <c r="S812" s="425"/>
    </row>
    <row r="813">
      <c r="A813" s="425"/>
      <c r="B813" s="425"/>
      <c r="C813" s="425"/>
      <c r="D813" s="425"/>
      <c r="E813" s="425"/>
      <c r="F813" s="425"/>
      <c r="G813" s="425"/>
      <c r="H813" s="425"/>
      <c r="I813" s="425"/>
      <c r="J813" s="425"/>
      <c r="K813" s="425"/>
      <c r="L813" s="425"/>
      <c r="M813" s="425"/>
      <c r="N813" s="425"/>
      <c r="O813" s="425"/>
      <c r="P813" s="425"/>
      <c r="Q813" s="425"/>
      <c r="R813" s="425"/>
      <c r="S813" s="425"/>
    </row>
    <row r="814">
      <c r="A814" s="425"/>
      <c r="B814" s="425"/>
      <c r="C814" s="425"/>
      <c r="D814" s="425"/>
      <c r="E814" s="425"/>
      <c r="F814" s="425"/>
      <c r="G814" s="425"/>
      <c r="H814" s="425"/>
      <c r="I814" s="425"/>
      <c r="J814" s="425"/>
      <c r="K814" s="425"/>
      <c r="L814" s="425"/>
      <c r="M814" s="425"/>
      <c r="N814" s="425"/>
      <c r="O814" s="425"/>
      <c r="P814" s="425"/>
      <c r="Q814" s="425"/>
      <c r="R814" s="425"/>
      <c r="S814" s="425"/>
    </row>
    <row r="815">
      <c r="A815" s="425"/>
      <c r="B815" s="425"/>
      <c r="C815" s="425"/>
      <c r="D815" s="425"/>
      <c r="E815" s="425"/>
      <c r="F815" s="425"/>
      <c r="G815" s="425"/>
      <c r="H815" s="425"/>
      <c r="I815" s="425"/>
      <c r="J815" s="425"/>
      <c r="K815" s="425"/>
      <c r="L815" s="425"/>
      <c r="M815" s="425"/>
      <c r="N815" s="425"/>
      <c r="O815" s="425"/>
      <c r="P815" s="425"/>
      <c r="Q815" s="425"/>
      <c r="R815" s="425"/>
      <c r="S815" s="425"/>
    </row>
    <row r="816">
      <c r="A816" s="425"/>
      <c r="B816" s="425"/>
      <c r="C816" s="425"/>
      <c r="D816" s="425"/>
      <c r="E816" s="425"/>
      <c r="F816" s="425"/>
      <c r="G816" s="425"/>
      <c r="H816" s="425"/>
      <c r="I816" s="425"/>
      <c r="J816" s="425"/>
      <c r="K816" s="425"/>
      <c r="L816" s="425"/>
      <c r="M816" s="425"/>
      <c r="N816" s="425"/>
      <c r="O816" s="425"/>
      <c r="P816" s="425"/>
      <c r="Q816" s="425"/>
      <c r="R816" s="425"/>
      <c r="S816" s="425"/>
    </row>
    <row r="817">
      <c r="A817" s="425"/>
      <c r="B817" s="425"/>
      <c r="C817" s="425"/>
      <c r="D817" s="425"/>
      <c r="E817" s="425"/>
      <c r="F817" s="425"/>
      <c r="G817" s="425"/>
      <c r="H817" s="425"/>
      <c r="I817" s="425"/>
      <c r="J817" s="425"/>
      <c r="K817" s="425"/>
      <c r="L817" s="425"/>
      <c r="M817" s="425"/>
      <c r="N817" s="425"/>
      <c r="O817" s="425"/>
      <c r="P817" s="425"/>
      <c r="Q817" s="425"/>
      <c r="R817" s="425"/>
      <c r="S817" s="425"/>
    </row>
    <row r="818">
      <c r="A818" s="425"/>
      <c r="B818" s="425"/>
      <c r="C818" s="425"/>
      <c r="D818" s="425"/>
      <c r="E818" s="425"/>
      <c r="F818" s="425"/>
      <c r="G818" s="425"/>
      <c r="H818" s="425"/>
      <c r="I818" s="425"/>
      <c r="J818" s="425"/>
      <c r="K818" s="425"/>
      <c r="L818" s="425"/>
      <c r="M818" s="425"/>
      <c r="N818" s="425"/>
      <c r="O818" s="425"/>
      <c r="P818" s="425"/>
      <c r="Q818" s="425"/>
      <c r="R818" s="425"/>
      <c r="S818" s="425"/>
    </row>
    <row r="819">
      <c r="A819" s="425"/>
      <c r="B819" s="425"/>
      <c r="C819" s="425"/>
      <c r="D819" s="425"/>
      <c r="E819" s="425"/>
      <c r="F819" s="425"/>
      <c r="G819" s="425"/>
      <c r="H819" s="425"/>
      <c r="I819" s="425"/>
      <c r="J819" s="425"/>
      <c r="K819" s="425"/>
      <c r="L819" s="425"/>
      <c r="M819" s="425"/>
      <c r="N819" s="425"/>
      <c r="O819" s="425"/>
      <c r="P819" s="425"/>
      <c r="Q819" s="425"/>
      <c r="R819" s="425"/>
      <c r="S819" s="425"/>
    </row>
    <row r="820">
      <c r="A820" s="425"/>
      <c r="B820" s="425"/>
      <c r="C820" s="425"/>
      <c r="D820" s="425"/>
      <c r="E820" s="425"/>
      <c r="F820" s="425"/>
      <c r="G820" s="425"/>
      <c r="H820" s="425"/>
      <c r="I820" s="425"/>
      <c r="J820" s="425"/>
      <c r="K820" s="425"/>
      <c r="L820" s="425"/>
      <c r="M820" s="425"/>
      <c r="N820" s="425"/>
      <c r="O820" s="425"/>
      <c r="P820" s="425"/>
      <c r="Q820" s="425"/>
      <c r="R820" s="425"/>
      <c r="S820" s="425"/>
    </row>
    <row r="821">
      <c r="A821" s="425"/>
      <c r="B821" s="425"/>
      <c r="C821" s="425"/>
      <c r="D821" s="425"/>
      <c r="E821" s="425"/>
      <c r="F821" s="425"/>
      <c r="G821" s="425"/>
      <c r="H821" s="425"/>
      <c r="I821" s="425"/>
      <c r="J821" s="425"/>
      <c r="K821" s="425"/>
      <c r="L821" s="425"/>
      <c r="M821" s="425"/>
      <c r="N821" s="425"/>
      <c r="O821" s="425"/>
      <c r="P821" s="425"/>
      <c r="Q821" s="425"/>
      <c r="R821" s="425"/>
      <c r="S821" s="425"/>
    </row>
    <row r="822">
      <c r="A822" s="425"/>
      <c r="B822" s="425"/>
      <c r="C822" s="425"/>
      <c r="D822" s="425"/>
      <c r="E822" s="425"/>
      <c r="F822" s="425"/>
      <c r="G822" s="425"/>
      <c r="H822" s="425"/>
      <c r="I822" s="425"/>
      <c r="J822" s="425"/>
      <c r="K822" s="425"/>
      <c r="L822" s="425"/>
      <c r="M822" s="425"/>
      <c r="N822" s="425"/>
      <c r="O822" s="425"/>
      <c r="P822" s="425"/>
      <c r="Q822" s="425"/>
      <c r="R822" s="425"/>
      <c r="S822" s="425"/>
    </row>
    <row r="823">
      <c r="A823" s="425"/>
      <c r="B823" s="425"/>
      <c r="C823" s="425"/>
      <c r="D823" s="425"/>
      <c r="E823" s="425"/>
      <c r="F823" s="425"/>
      <c r="G823" s="425"/>
      <c r="H823" s="425"/>
      <c r="I823" s="425"/>
      <c r="J823" s="425"/>
      <c r="K823" s="425"/>
      <c r="L823" s="425"/>
      <c r="M823" s="425"/>
      <c r="N823" s="425"/>
      <c r="O823" s="425"/>
      <c r="P823" s="425"/>
      <c r="Q823" s="425"/>
      <c r="R823" s="425"/>
      <c r="S823" s="425"/>
    </row>
    <row r="824">
      <c r="A824" s="425"/>
      <c r="B824" s="425"/>
      <c r="C824" s="425"/>
      <c r="D824" s="425"/>
      <c r="E824" s="425"/>
      <c r="F824" s="425"/>
      <c r="G824" s="425"/>
      <c r="H824" s="425"/>
      <c r="I824" s="425"/>
      <c r="J824" s="425"/>
      <c r="K824" s="425"/>
      <c r="L824" s="425"/>
      <c r="M824" s="425"/>
      <c r="N824" s="425"/>
      <c r="O824" s="425"/>
      <c r="P824" s="425"/>
      <c r="Q824" s="425"/>
      <c r="R824" s="425"/>
      <c r="S824" s="425"/>
    </row>
    <row r="825">
      <c r="A825" s="425"/>
      <c r="B825" s="425"/>
      <c r="C825" s="425"/>
      <c r="D825" s="425"/>
      <c r="E825" s="425"/>
      <c r="F825" s="425"/>
      <c r="G825" s="425"/>
      <c r="H825" s="425"/>
      <c r="I825" s="425"/>
      <c r="J825" s="425"/>
      <c r="K825" s="425"/>
      <c r="L825" s="425"/>
      <c r="M825" s="425"/>
      <c r="N825" s="425"/>
      <c r="O825" s="425"/>
      <c r="P825" s="425"/>
      <c r="Q825" s="425"/>
      <c r="R825" s="425"/>
      <c r="S825" s="425"/>
    </row>
    <row r="826">
      <c r="A826" s="425"/>
      <c r="B826" s="425"/>
      <c r="C826" s="425"/>
      <c r="D826" s="425"/>
      <c r="E826" s="425"/>
      <c r="F826" s="425"/>
      <c r="G826" s="425"/>
      <c r="H826" s="425"/>
      <c r="I826" s="425"/>
      <c r="J826" s="425"/>
      <c r="K826" s="425"/>
      <c r="L826" s="425"/>
      <c r="M826" s="425"/>
      <c r="N826" s="425"/>
      <c r="O826" s="425"/>
      <c r="P826" s="425"/>
      <c r="Q826" s="425"/>
      <c r="R826" s="425"/>
      <c r="S826" s="425"/>
    </row>
    <row r="827">
      <c r="A827" s="425"/>
      <c r="B827" s="425"/>
      <c r="C827" s="425"/>
      <c r="D827" s="425"/>
      <c r="E827" s="425"/>
      <c r="F827" s="425"/>
      <c r="G827" s="425"/>
      <c r="H827" s="425"/>
      <c r="I827" s="425"/>
      <c r="J827" s="425"/>
      <c r="K827" s="425"/>
      <c r="L827" s="425"/>
      <c r="M827" s="425"/>
      <c r="N827" s="425"/>
      <c r="O827" s="425"/>
      <c r="P827" s="425"/>
      <c r="Q827" s="425"/>
      <c r="R827" s="425"/>
      <c r="S827" s="425"/>
    </row>
    <row r="828">
      <c r="A828" s="425"/>
      <c r="B828" s="425"/>
      <c r="C828" s="425"/>
      <c r="D828" s="425"/>
      <c r="E828" s="425"/>
      <c r="F828" s="425"/>
      <c r="G828" s="425"/>
      <c r="H828" s="425"/>
      <c r="I828" s="425"/>
      <c r="J828" s="425"/>
      <c r="K828" s="425"/>
      <c r="L828" s="425"/>
      <c r="M828" s="425"/>
      <c r="N828" s="425"/>
      <c r="O828" s="425"/>
      <c r="P828" s="425"/>
      <c r="Q828" s="425"/>
      <c r="R828" s="425"/>
      <c r="S828" s="425"/>
    </row>
    <row r="829">
      <c r="A829" s="425"/>
      <c r="B829" s="425"/>
      <c r="C829" s="425"/>
      <c r="D829" s="425"/>
      <c r="E829" s="425"/>
      <c r="F829" s="425"/>
      <c r="G829" s="425"/>
      <c r="H829" s="425"/>
      <c r="I829" s="425"/>
      <c r="J829" s="425"/>
      <c r="K829" s="425"/>
      <c r="L829" s="425"/>
      <c r="M829" s="425"/>
      <c r="N829" s="425"/>
      <c r="O829" s="425"/>
      <c r="P829" s="425"/>
      <c r="Q829" s="425"/>
      <c r="R829" s="425"/>
      <c r="S829" s="425"/>
    </row>
    <row r="830">
      <c r="A830" s="425"/>
      <c r="B830" s="425"/>
      <c r="C830" s="425"/>
      <c r="D830" s="425"/>
      <c r="E830" s="425"/>
      <c r="F830" s="425"/>
      <c r="G830" s="425"/>
      <c r="H830" s="425"/>
      <c r="I830" s="425"/>
      <c r="J830" s="425"/>
      <c r="K830" s="425"/>
      <c r="L830" s="425"/>
      <c r="M830" s="425"/>
      <c r="N830" s="425"/>
      <c r="O830" s="425"/>
      <c r="P830" s="425"/>
      <c r="Q830" s="425"/>
      <c r="R830" s="425"/>
      <c r="S830" s="425"/>
    </row>
    <row r="831">
      <c r="A831" s="425"/>
      <c r="B831" s="425"/>
      <c r="C831" s="425"/>
      <c r="D831" s="425"/>
      <c r="E831" s="425"/>
      <c r="F831" s="425"/>
      <c r="G831" s="425"/>
      <c r="H831" s="425"/>
      <c r="I831" s="425"/>
      <c r="J831" s="425"/>
      <c r="K831" s="425"/>
      <c r="L831" s="425"/>
      <c r="M831" s="425"/>
      <c r="N831" s="425"/>
      <c r="O831" s="425"/>
      <c r="P831" s="425"/>
      <c r="Q831" s="425"/>
      <c r="R831" s="425"/>
      <c r="S831" s="425"/>
    </row>
    <row r="832">
      <c r="A832" s="425"/>
      <c r="B832" s="425"/>
      <c r="C832" s="425"/>
      <c r="D832" s="425"/>
      <c r="E832" s="425"/>
      <c r="F832" s="425"/>
      <c r="G832" s="425"/>
      <c r="H832" s="425"/>
      <c r="I832" s="425"/>
      <c r="J832" s="425"/>
      <c r="K832" s="425"/>
      <c r="L832" s="425"/>
      <c r="M832" s="425"/>
      <c r="N832" s="425"/>
      <c r="O832" s="425"/>
      <c r="P832" s="425"/>
      <c r="Q832" s="425"/>
      <c r="R832" s="425"/>
      <c r="S832" s="425"/>
    </row>
    <row r="833">
      <c r="A833" s="425"/>
      <c r="B833" s="425"/>
      <c r="C833" s="425"/>
      <c r="D833" s="425"/>
      <c r="E833" s="425"/>
      <c r="F833" s="425"/>
      <c r="G833" s="425"/>
      <c r="H833" s="425"/>
      <c r="I833" s="425"/>
      <c r="J833" s="425"/>
      <c r="K833" s="425"/>
      <c r="L833" s="425"/>
      <c r="M833" s="425"/>
      <c r="N833" s="425"/>
      <c r="O833" s="425"/>
      <c r="P833" s="425"/>
      <c r="Q833" s="425"/>
      <c r="R833" s="425"/>
      <c r="S833" s="425"/>
    </row>
    <row r="834">
      <c r="A834" s="425"/>
      <c r="B834" s="425"/>
      <c r="C834" s="425"/>
      <c r="D834" s="425"/>
      <c r="E834" s="425"/>
      <c r="F834" s="425"/>
      <c r="G834" s="425"/>
      <c r="H834" s="425"/>
      <c r="I834" s="425"/>
      <c r="J834" s="425"/>
      <c r="K834" s="425"/>
      <c r="L834" s="425"/>
      <c r="M834" s="425"/>
      <c r="N834" s="425"/>
      <c r="O834" s="425"/>
      <c r="P834" s="425"/>
      <c r="Q834" s="425"/>
      <c r="R834" s="425"/>
      <c r="S834" s="425"/>
    </row>
    <row r="835">
      <c r="A835" s="425"/>
      <c r="B835" s="425"/>
      <c r="C835" s="425"/>
      <c r="D835" s="425"/>
      <c r="E835" s="425"/>
      <c r="F835" s="425"/>
      <c r="G835" s="425"/>
      <c r="H835" s="425"/>
      <c r="I835" s="425"/>
      <c r="J835" s="425"/>
      <c r="K835" s="425"/>
      <c r="L835" s="425"/>
      <c r="M835" s="425"/>
      <c r="N835" s="425"/>
      <c r="O835" s="425"/>
      <c r="P835" s="425"/>
      <c r="Q835" s="425"/>
      <c r="R835" s="425"/>
      <c r="S835" s="425"/>
    </row>
    <row r="836">
      <c r="A836" s="425"/>
      <c r="B836" s="425"/>
      <c r="C836" s="425"/>
      <c r="D836" s="425"/>
      <c r="E836" s="425"/>
      <c r="F836" s="425"/>
      <c r="G836" s="425"/>
      <c r="H836" s="425"/>
      <c r="I836" s="425"/>
      <c r="J836" s="425"/>
      <c r="K836" s="425"/>
      <c r="L836" s="425"/>
      <c r="M836" s="425"/>
      <c r="N836" s="425"/>
      <c r="O836" s="425"/>
      <c r="P836" s="425"/>
      <c r="Q836" s="425"/>
      <c r="R836" s="425"/>
      <c r="S836" s="425"/>
    </row>
    <row r="837">
      <c r="A837" s="425"/>
      <c r="B837" s="425"/>
      <c r="C837" s="425"/>
      <c r="D837" s="425"/>
      <c r="E837" s="425"/>
      <c r="F837" s="425"/>
      <c r="G837" s="425"/>
      <c r="H837" s="425"/>
      <c r="I837" s="425"/>
      <c r="J837" s="425"/>
      <c r="K837" s="425"/>
      <c r="L837" s="425"/>
      <c r="M837" s="425"/>
      <c r="N837" s="425"/>
      <c r="O837" s="425"/>
      <c r="P837" s="425"/>
      <c r="Q837" s="425"/>
      <c r="R837" s="425"/>
      <c r="S837" s="425"/>
    </row>
    <row r="838">
      <c r="A838" s="425"/>
      <c r="B838" s="425"/>
      <c r="C838" s="425"/>
      <c r="D838" s="425"/>
      <c r="E838" s="425"/>
      <c r="F838" s="425"/>
      <c r="G838" s="425"/>
      <c r="H838" s="425"/>
      <c r="I838" s="425"/>
      <c r="J838" s="425"/>
      <c r="K838" s="425"/>
      <c r="L838" s="425"/>
      <c r="M838" s="425"/>
      <c r="N838" s="425"/>
      <c r="O838" s="425"/>
      <c r="P838" s="425"/>
      <c r="Q838" s="425"/>
      <c r="R838" s="425"/>
      <c r="S838" s="425"/>
    </row>
    <row r="839">
      <c r="A839" s="425"/>
      <c r="B839" s="425"/>
      <c r="C839" s="425"/>
      <c r="D839" s="425"/>
      <c r="E839" s="425"/>
      <c r="F839" s="425"/>
      <c r="G839" s="425"/>
      <c r="H839" s="425"/>
      <c r="I839" s="425"/>
      <c r="J839" s="425"/>
      <c r="K839" s="425"/>
      <c r="L839" s="425"/>
      <c r="M839" s="425"/>
      <c r="N839" s="425"/>
      <c r="O839" s="425"/>
      <c r="P839" s="425"/>
      <c r="Q839" s="425"/>
      <c r="R839" s="425"/>
      <c r="S839" s="425"/>
    </row>
    <row r="840">
      <c r="A840" s="425"/>
      <c r="B840" s="425"/>
      <c r="C840" s="425"/>
      <c r="D840" s="425"/>
      <c r="E840" s="425"/>
      <c r="F840" s="425"/>
      <c r="G840" s="425"/>
      <c r="H840" s="425"/>
      <c r="I840" s="425"/>
      <c r="J840" s="425"/>
      <c r="K840" s="425"/>
      <c r="L840" s="425"/>
      <c r="M840" s="425"/>
      <c r="N840" s="425"/>
      <c r="O840" s="425"/>
      <c r="P840" s="425"/>
      <c r="Q840" s="425"/>
      <c r="R840" s="425"/>
      <c r="S840" s="425"/>
    </row>
    <row r="841">
      <c r="A841" s="425"/>
      <c r="B841" s="425"/>
      <c r="C841" s="425"/>
      <c r="D841" s="425"/>
      <c r="E841" s="425"/>
      <c r="F841" s="425"/>
      <c r="G841" s="425"/>
      <c r="H841" s="425"/>
      <c r="I841" s="425"/>
      <c r="J841" s="425"/>
      <c r="K841" s="425"/>
      <c r="L841" s="425"/>
      <c r="M841" s="425"/>
      <c r="N841" s="425"/>
      <c r="O841" s="425"/>
      <c r="P841" s="425"/>
      <c r="Q841" s="425"/>
      <c r="R841" s="425"/>
      <c r="S841" s="425"/>
    </row>
    <row r="842">
      <c r="A842" s="425"/>
      <c r="B842" s="425"/>
      <c r="C842" s="425"/>
      <c r="D842" s="425"/>
      <c r="E842" s="425"/>
      <c r="F842" s="425"/>
      <c r="G842" s="425"/>
      <c r="H842" s="425"/>
      <c r="I842" s="425"/>
      <c r="J842" s="425"/>
      <c r="K842" s="425"/>
      <c r="L842" s="425"/>
      <c r="M842" s="425"/>
      <c r="N842" s="425"/>
      <c r="O842" s="425"/>
      <c r="P842" s="425"/>
      <c r="Q842" s="425"/>
      <c r="R842" s="425"/>
      <c r="S842" s="425"/>
    </row>
    <row r="843">
      <c r="A843" s="425"/>
      <c r="B843" s="425"/>
      <c r="C843" s="425"/>
      <c r="D843" s="425"/>
      <c r="E843" s="425"/>
      <c r="F843" s="425"/>
      <c r="G843" s="425"/>
      <c r="H843" s="425"/>
      <c r="I843" s="425"/>
      <c r="J843" s="425"/>
      <c r="K843" s="425"/>
      <c r="L843" s="425"/>
      <c r="M843" s="425"/>
      <c r="N843" s="425"/>
      <c r="O843" s="425"/>
      <c r="P843" s="425"/>
      <c r="Q843" s="425"/>
      <c r="R843" s="425"/>
      <c r="S843" s="425"/>
    </row>
    <row r="844">
      <c r="A844" s="425"/>
      <c r="B844" s="425"/>
      <c r="C844" s="425"/>
      <c r="D844" s="425"/>
      <c r="E844" s="425"/>
      <c r="F844" s="425"/>
      <c r="G844" s="425"/>
      <c r="H844" s="425"/>
      <c r="I844" s="425"/>
      <c r="J844" s="425"/>
      <c r="K844" s="425"/>
      <c r="L844" s="425"/>
      <c r="M844" s="425"/>
      <c r="N844" s="425"/>
      <c r="O844" s="425"/>
      <c r="P844" s="425"/>
      <c r="Q844" s="425"/>
      <c r="R844" s="425"/>
      <c r="S844" s="425"/>
    </row>
    <row r="845">
      <c r="A845" s="425"/>
      <c r="B845" s="425"/>
      <c r="C845" s="425"/>
      <c r="D845" s="425"/>
      <c r="E845" s="425"/>
      <c r="F845" s="425"/>
      <c r="G845" s="425"/>
      <c r="H845" s="425"/>
      <c r="I845" s="425"/>
      <c r="J845" s="425"/>
      <c r="K845" s="425"/>
      <c r="L845" s="425"/>
      <c r="M845" s="425"/>
      <c r="N845" s="425"/>
      <c r="O845" s="425"/>
      <c r="P845" s="425"/>
      <c r="Q845" s="425"/>
      <c r="R845" s="425"/>
      <c r="S845" s="425"/>
    </row>
    <row r="846">
      <c r="A846" s="425"/>
      <c r="B846" s="425"/>
      <c r="C846" s="425"/>
      <c r="D846" s="425"/>
      <c r="E846" s="425"/>
      <c r="F846" s="425"/>
      <c r="G846" s="425"/>
      <c r="H846" s="425"/>
      <c r="I846" s="425"/>
      <c r="J846" s="425"/>
      <c r="K846" s="425"/>
      <c r="L846" s="425"/>
      <c r="M846" s="425"/>
      <c r="N846" s="425"/>
      <c r="O846" s="425"/>
      <c r="P846" s="425"/>
      <c r="Q846" s="425"/>
      <c r="R846" s="425"/>
      <c r="S846" s="425"/>
    </row>
    <row r="847">
      <c r="A847" s="425"/>
      <c r="B847" s="425"/>
      <c r="C847" s="425"/>
      <c r="D847" s="425"/>
      <c r="E847" s="425"/>
      <c r="F847" s="425"/>
      <c r="G847" s="425"/>
      <c r="H847" s="425"/>
      <c r="I847" s="425"/>
      <c r="J847" s="425"/>
      <c r="K847" s="425"/>
      <c r="L847" s="425"/>
      <c r="M847" s="425"/>
      <c r="N847" s="425"/>
      <c r="O847" s="425"/>
      <c r="P847" s="425"/>
      <c r="Q847" s="425"/>
      <c r="R847" s="425"/>
      <c r="S847" s="425"/>
    </row>
    <row r="848">
      <c r="A848" s="425"/>
      <c r="B848" s="425"/>
      <c r="C848" s="425"/>
      <c r="D848" s="425"/>
      <c r="E848" s="425"/>
      <c r="F848" s="425"/>
      <c r="G848" s="425"/>
      <c r="H848" s="425"/>
      <c r="I848" s="425"/>
      <c r="J848" s="425"/>
      <c r="K848" s="425"/>
      <c r="L848" s="425"/>
      <c r="M848" s="425"/>
      <c r="N848" s="425"/>
      <c r="O848" s="425"/>
      <c r="P848" s="425"/>
      <c r="Q848" s="425"/>
      <c r="R848" s="425"/>
      <c r="S848" s="425"/>
    </row>
    <row r="849">
      <c r="A849" s="425"/>
      <c r="B849" s="425"/>
      <c r="C849" s="425"/>
      <c r="D849" s="425"/>
      <c r="E849" s="425"/>
      <c r="F849" s="425"/>
      <c r="G849" s="425"/>
      <c r="H849" s="425"/>
      <c r="I849" s="425"/>
      <c r="J849" s="425"/>
      <c r="K849" s="425"/>
      <c r="L849" s="425"/>
      <c r="M849" s="425"/>
      <c r="N849" s="425"/>
      <c r="O849" s="425"/>
      <c r="P849" s="425"/>
      <c r="Q849" s="425"/>
      <c r="R849" s="425"/>
      <c r="S849" s="425"/>
    </row>
    <row r="850">
      <c r="A850" s="425"/>
      <c r="B850" s="425"/>
      <c r="C850" s="425"/>
      <c r="D850" s="425"/>
      <c r="E850" s="425"/>
      <c r="F850" s="425"/>
      <c r="G850" s="425"/>
      <c r="H850" s="425"/>
      <c r="I850" s="425"/>
      <c r="J850" s="425"/>
      <c r="K850" s="425"/>
      <c r="L850" s="425"/>
      <c r="M850" s="425"/>
      <c r="N850" s="425"/>
      <c r="O850" s="425"/>
      <c r="P850" s="425"/>
      <c r="Q850" s="425"/>
      <c r="R850" s="425"/>
      <c r="S850" s="425"/>
    </row>
    <row r="851">
      <c r="A851" s="425"/>
      <c r="B851" s="425"/>
      <c r="C851" s="425"/>
      <c r="D851" s="425"/>
      <c r="E851" s="425"/>
      <c r="F851" s="425"/>
      <c r="G851" s="425"/>
      <c r="H851" s="425"/>
      <c r="I851" s="425"/>
      <c r="J851" s="425"/>
      <c r="K851" s="425"/>
      <c r="L851" s="425"/>
      <c r="M851" s="425"/>
      <c r="N851" s="425"/>
      <c r="O851" s="425"/>
      <c r="P851" s="425"/>
      <c r="Q851" s="425"/>
      <c r="R851" s="425"/>
      <c r="S851" s="425"/>
    </row>
    <row r="852">
      <c r="A852" s="425"/>
      <c r="B852" s="425"/>
      <c r="C852" s="425"/>
      <c r="D852" s="425"/>
      <c r="E852" s="425"/>
      <c r="F852" s="425"/>
      <c r="G852" s="425"/>
      <c r="H852" s="425"/>
      <c r="I852" s="425"/>
      <c r="J852" s="425"/>
      <c r="K852" s="425"/>
      <c r="L852" s="425"/>
      <c r="M852" s="425"/>
      <c r="N852" s="425"/>
      <c r="O852" s="425"/>
      <c r="P852" s="425"/>
      <c r="Q852" s="425"/>
      <c r="R852" s="425"/>
      <c r="S852" s="425"/>
    </row>
    <row r="853">
      <c r="A853" s="425"/>
      <c r="B853" s="425"/>
      <c r="C853" s="425"/>
      <c r="D853" s="425"/>
      <c r="E853" s="425"/>
      <c r="F853" s="425"/>
      <c r="G853" s="425"/>
      <c r="H853" s="425"/>
      <c r="I853" s="425"/>
      <c r="J853" s="425"/>
      <c r="K853" s="425"/>
      <c r="L853" s="425"/>
      <c r="M853" s="425"/>
      <c r="N853" s="425"/>
      <c r="O853" s="425"/>
      <c r="P853" s="425"/>
      <c r="Q853" s="425"/>
      <c r="R853" s="425"/>
      <c r="S853" s="425"/>
    </row>
    <row r="854">
      <c r="A854" s="425"/>
      <c r="B854" s="425"/>
      <c r="C854" s="425"/>
      <c r="D854" s="425"/>
      <c r="E854" s="425"/>
      <c r="F854" s="425"/>
      <c r="G854" s="425"/>
      <c r="H854" s="425"/>
      <c r="I854" s="425"/>
      <c r="J854" s="425"/>
      <c r="K854" s="425"/>
      <c r="L854" s="425"/>
      <c r="M854" s="425"/>
      <c r="N854" s="425"/>
      <c r="O854" s="425"/>
      <c r="P854" s="425"/>
      <c r="Q854" s="425"/>
      <c r="R854" s="425"/>
      <c r="S854" s="425"/>
    </row>
    <row r="855">
      <c r="A855" s="425"/>
      <c r="B855" s="425"/>
      <c r="C855" s="425"/>
      <c r="D855" s="425"/>
      <c r="E855" s="425"/>
      <c r="F855" s="425"/>
      <c r="G855" s="425"/>
      <c r="H855" s="425"/>
      <c r="I855" s="425"/>
      <c r="J855" s="425"/>
      <c r="K855" s="425"/>
      <c r="L855" s="425"/>
      <c r="M855" s="425"/>
      <c r="N855" s="425"/>
      <c r="O855" s="425"/>
      <c r="P855" s="425"/>
      <c r="Q855" s="425"/>
      <c r="R855" s="425"/>
      <c r="S855" s="425"/>
    </row>
    <row r="856">
      <c r="A856" s="425"/>
      <c r="B856" s="425"/>
      <c r="C856" s="425"/>
      <c r="D856" s="425"/>
      <c r="E856" s="425"/>
      <c r="F856" s="425"/>
      <c r="G856" s="425"/>
      <c r="H856" s="425"/>
      <c r="I856" s="425"/>
      <c r="J856" s="425"/>
      <c r="K856" s="425"/>
      <c r="L856" s="425"/>
      <c r="M856" s="425"/>
      <c r="N856" s="425"/>
      <c r="O856" s="425"/>
      <c r="P856" s="425"/>
      <c r="Q856" s="425"/>
      <c r="R856" s="425"/>
      <c r="S856" s="425"/>
    </row>
    <row r="857">
      <c r="A857" s="425"/>
      <c r="B857" s="425"/>
      <c r="C857" s="425"/>
      <c r="D857" s="425"/>
      <c r="E857" s="425"/>
      <c r="F857" s="425"/>
      <c r="G857" s="425"/>
      <c r="H857" s="425"/>
      <c r="I857" s="425"/>
      <c r="J857" s="425"/>
      <c r="K857" s="425"/>
      <c r="L857" s="425"/>
      <c r="M857" s="425"/>
      <c r="N857" s="425"/>
      <c r="O857" s="425"/>
      <c r="P857" s="425"/>
      <c r="Q857" s="425"/>
      <c r="R857" s="425"/>
      <c r="S857" s="425"/>
    </row>
    <row r="858">
      <c r="A858" s="425"/>
      <c r="B858" s="425"/>
      <c r="C858" s="425"/>
      <c r="D858" s="425"/>
      <c r="E858" s="425"/>
      <c r="F858" s="425"/>
      <c r="G858" s="425"/>
      <c r="H858" s="425"/>
      <c r="I858" s="425"/>
      <c r="J858" s="425"/>
      <c r="K858" s="425"/>
      <c r="L858" s="425"/>
      <c r="M858" s="425"/>
      <c r="N858" s="425"/>
      <c r="O858" s="425"/>
      <c r="P858" s="425"/>
      <c r="Q858" s="425"/>
      <c r="R858" s="425"/>
      <c r="S858" s="425"/>
    </row>
    <row r="859">
      <c r="A859" s="425"/>
      <c r="B859" s="425"/>
      <c r="C859" s="425"/>
      <c r="D859" s="425"/>
      <c r="E859" s="425"/>
      <c r="F859" s="425"/>
      <c r="G859" s="425"/>
      <c r="H859" s="425"/>
      <c r="I859" s="425"/>
      <c r="J859" s="425"/>
      <c r="K859" s="425"/>
      <c r="L859" s="425"/>
      <c r="M859" s="425"/>
      <c r="N859" s="425"/>
      <c r="O859" s="425"/>
      <c r="P859" s="425"/>
      <c r="Q859" s="425"/>
      <c r="R859" s="425"/>
      <c r="S859" s="425"/>
    </row>
    <row r="860">
      <c r="A860" s="425"/>
      <c r="B860" s="425"/>
      <c r="C860" s="425"/>
      <c r="D860" s="425"/>
      <c r="E860" s="425"/>
      <c r="F860" s="425"/>
      <c r="G860" s="425"/>
      <c r="H860" s="425"/>
      <c r="I860" s="425"/>
      <c r="J860" s="425"/>
      <c r="K860" s="425"/>
      <c r="L860" s="425"/>
      <c r="M860" s="425"/>
      <c r="N860" s="425"/>
      <c r="O860" s="425"/>
      <c r="P860" s="425"/>
      <c r="Q860" s="425"/>
      <c r="R860" s="425"/>
      <c r="S860" s="425"/>
    </row>
    <row r="861">
      <c r="A861" s="425"/>
      <c r="B861" s="425"/>
      <c r="C861" s="425"/>
      <c r="D861" s="425"/>
      <c r="E861" s="425"/>
      <c r="F861" s="425"/>
      <c r="G861" s="425"/>
      <c r="H861" s="425"/>
      <c r="I861" s="425"/>
      <c r="J861" s="425"/>
      <c r="K861" s="425"/>
      <c r="L861" s="425"/>
      <c r="M861" s="425"/>
      <c r="N861" s="425"/>
      <c r="O861" s="425"/>
      <c r="P861" s="425"/>
      <c r="Q861" s="425"/>
      <c r="R861" s="425"/>
      <c r="S861" s="425"/>
    </row>
    <row r="862">
      <c r="A862" s="425"/>
      <c r="B862" s="425"/>
      <c r="C862" s="425"/>
      <c r="D862" s="425"/>
      <c r="E862" s="425"/>
      <c r="F862" s="425"/>
      <c r="G862" s="425"/>
      <c r="H862" s="425"/>
      <c r="I862" s="425"/>
      <c r="J862" s="425"/>
      <c r="K862" s="425"/>
      <c r="L862" s="425"/>
      <c r="M862" s="425"/>
      <c r="N862" s="425"/>
      <c r="O862" s="425"/>
      <c r="P862" s="425"/>
      <c r="Q862" s="425"/>
      <c r="R862" s="425"/>
      <c r="S862" s="425"/>
    </row>
    <row r="863">
      <c r="A863" s="425"/>
      <c r="B863" s="425"/>
      <c r="C863" s="425"/>
      <c r="D863" s="425"/>
      <c r="E863" s="425"/>
      <c r="F863" s="425"/>
      <c r="G863" s="425"/>
      <c r="H863" s="425"/>
      <c r="I863" s="425"/>
      <c r="J863" s="425"/>
      <c r="K863" s="425"/>
      <c r="L863" s="425"/>
      <c r="M863" s="425"/>
      <c r="N863" s="425"/>
      <c r="O863" s="425"/>
      <c r="P863" s="425"/>
      <c r="Q863" s="425"/>
      <c r="R863" s="425"/>
      <c r="S863" s="425"/>
    </row>
    <row r="864">
      <c r="A864" s="425"/>
      <c r="B864" s="425"/>
      <c r="C864" s="425"/>
      <c r="D864" s="425"/>
      <c r="E864" s="425"/>
      <c r="F864" s="425"/>
      <c r="G864" s="425"/>
      <c r="H864" s="425"/>
      <c r="I864" s="425"/>
      <c r="J864" s="425"/>
      <c r="K864" s="425"/>
      <c r="L864" s="425"/>
      <c r="M864" s="425"/>
      <c r="N864" s="425"/>
      <c r="O864" s="425"/>
      <c r="P864" s="425"/>
      <c r="Q864" s="425"/>
      <c r="R864" s="425"/>
      <c r="S864" s="425"/>
    </row>
    <row r="865">
      <c r="A865" s="425"/>
      <c r="B865" s="425"/>
      <c r="C865" s="425"/>
      <c r="D865" s="425"/>
      <c r="E865" s="425"/>
      <c r="F865" s="425"/>
      <c r="G865" s="425"/>
      <c r="H865" s="425"/>
      <c r="I865" s="425"/>
      <c r="J865" s="425"/>
      <c r="K865" s="425"/>
      <c r="L865" s="425"/>
      <c r="M865" s="425"/>
      <c r="N865" s="425"/>
      <c r="O865" s="425"/>
      <c r="P865" s="425"/>
      <c r="Q865" s="425"/>
      <c r="R865" s="425"/>
      <c r="S865" s="425"/>
    </row>
    <row r="866">
      <c r="A866" s="425"/>
      <c r="B866" s="425"/>
      <c r="C866" s="425"/>
      <c r="D866" s="425"/>
      <c r="E866" s="425"/>
      <c r="F866" s="425"/>
      <c r="G866" s="425"/>
      <c r="H866" s="425"/>
      <c r="I866" s="425"/>
      <c r="J866" s="425"/>
      <c r="K866" s="425"/>
      <c r="L866" s="425"/>
      <c r="M866" s="425"/>
      <c r="N866" s="425"/>
      <c r="O866" s="425"/>
      <c r="P866" s="425"/>
      <c r="Q866" s="425"/>
      <c r="R866" s="425"/>
      <c r="S866" s="425"/>
    </row>
    <row r="867">
      <c r="A867" s="425"/>
      <c r="B867" s="425"/>
      <c r="C867" s="425"/>
      <c r="D867" s="425"/>
      <c r="E867" s="425"/>
      <c r="F867" s="425"/>
      <c r="G867" s="425"/>
      <c r="H867" s="425"/>
      <c r="I867" s="425"/>
      <c r="J867" s="425"/>
      <c r="K867" s="425"/>
      <c r="L867" s="425"/>
      <c r="M867" s="425"/>
      <c r="N867" s="425"/>
      <c r="O867" s="425"/>
      <c r="P867" s="425"/>
      <c r="Q867" s="425"/>
      <c r="R867" s="425"/>
      <c r="S867" s="425"/>
    </row>
    <row r="868">
      <c r="A868" s="425"/>
      <c r="B868" s="425"/>
      <c r="C868" s="425"/>
      <c r="D868" s="425"/>
      <c r="E868" s="425"/>
      <c r="F868" s="425"/>
      <c r="G868" s="425"/>
      <c r="H868" s="425"/>
      <c r="I868" s="425"/>
      <c r="J868" s="425"/>
      <c r="K868" s="425"/>
      <c r="L868" s="425"/>
      <c r="M868" s="425"/>
      <c r="N868" s="425"/>
      <c r="O868" s="425"/>
      <c r="P868" s="425"/>
      <c r="Q868" s="425"/>
      <c r="R868" s="425"/>
      <c r="S868" s="425"/>
    </row>
    <row r="869">
      <c r="A869" s="425"/>
      <c r="B869" s="425"/>
      <c r="C869" s="425"/>
      <c r="D869" s="425"/>
      <c r="E869" s="425"/>
      <c r="F869" s="425"/>
      <c r="G869" s="425"/>
      <c r="H869" s="425"/>
      <c r="I869" s="425"/>
      <c r="J869" s="425"/>
      <c r="K869" s="425"/>
      <c r="L869" s="425"/>
      <c r="M869" s="425"/>
      <c r="N869" s="425"/>
      <c r="O869" s="425"/>
      <c r="P869" s="425"/>
      <c r="Q869" s="425"/>
      <c r="R869" s="425"/>
      <c r="S869" s="425"/>
    </row>
    <row r="870">
      <c r="A870" s="425"/>
      <c r="B870" s="425"/>
      <c r="C870" s="425"/>
      <c r="D870" s="425"/>
      <c r="E870" s="425"/>
      <c r="F870" s="425"/>
      <c r="G870" s="425"/>
      <c r="H870" s="425"/>
      <c r="I870" s="425"/>
      <c r="J870" s="425"/>
      <c r="K870" s="425"/>
      <c r="L870" s="425"/>
      <c r="M870" s="425"/>
      <c r="N870" s="425"/>
      <c r="O870" s="425"/>
      <c r="P870" s="425"/>
      <c r="Q870" s="425"/>
      <c r="R870" s="425"/>
      <c r="S870" s="425"/>
    </row>
    <row r="871">
      <c r="A871" s="425"/>
      <c r="B871" s="425"/>
      <c r="C871" s="425"/>
      <c r="D871" s="425"/>
      <c r="E871" s="425"/>
      <c r="F871" s="425"/>
      <c r="G871" s="425"/>
      <c r="H871" s="425"/>
      <c r="I871" s="425"/>
      <c r="J871" s="425"/>
      <c r="K871" s="425"/>
      <c r="L871" s="425"/>
      <c r="M871" s="425"/>
      <c r="N871" s="425"/>
      <c r="O871" s="425"/>
      <c r="P871" s="425"/>
      <c r="Q871" s="425"/>
      <c r="R871" s="425"/>
      <c r="S871" s="425"/>
    </row>
    <row r="872">
      <c r="A872" s="425"/>
      <c r="B872" s="425"/>
      <c r="C872" s="425"/>
      <c r="D872" s="425"/>
      <c r="E872" s="425"/>
      <c r="F872" s="425"/>
      <c r="G872" s="425"/>
      <c r="H872" s="425"/>
      <c r="I872" s="425"/>
      <c r="J872" s="425"/>
      <c r="K872" s="425"/>
      <c r="L872" s="425"/>
      <c r="M872" s="425"/>
      <c r="N872" s="425"/>
      <c r="O872" s="425"/>
      <c r="P872" s="425"/>
      <c r="Q872" s="425"/>
      <c r="R872" s="425"/>
      <c r="S872" s="425"/>
    </row>
    <row r="873">
      <c r="A873" s="425"/>
      <c r="B873" s="425"/>
      <c r="C873" s="425"/>
      <c r="D873" s="425"/>
      <c r="E873" s="425"/>
      <c r="F873" s="425"/>
      <c r="G873" s="425"/>
      <c r="H873" s="425"/>
      <c r="I873" s="425"/>
      <c r="J873" s="425"/>
      <c r="K873" s="425"/>
      <c r="L873" s="425"/>
      <c r="M873" s="425"/>
      <c r="N873" s="425"/>
      <c r="O873" s="425"/>
      <c r="P873" s="425"/>
      <c r="Q873" s="425"/>
      <c r="R873" s="425"/>
      <c r="S873" s="425"/>
    </row>
    <row r="874">
      <c r="A874" s="425"/>
      <c r="B874" s="425"/>
      <c r="C874" s="425"/>
      <c r="D874" s="425"/>
      <c r="E874" s="425"/>
      <c r="F874" s="425"/>
      <c r="G874" s="425"/>
      <c r="H874" s="425"/>
      <c r="I874" s="425"/>
      <c r="J874" s="425"/>
      <c r="K874" s="425"/>
      <c r="L874" s="425"/>
      <c r="M874" s="425"/>
      <c r="N874" s="425"/>
      <c r="O874" s="425"/>
      <c r="P874" s="425"/>
      <c r="Q874" s="425"/>
      <c r="R874" s="425"/>
      <c r="S874" s="425"/>
    </row>
    <row r="875">
      <c r="A875" s="425"/>
      <c r="B875" s="425"/>
      <c r="C875" s="425"/>
      <c r="D875" s="425"/>
      <c r="E875" s="425"/>
      <c r="F875" s="425"/>
      <c r="G875" s="425"/>
      <c r="H875" s="425"/>
      <c r="I875" s="425"/>
      <c r="J875" s="425"/>
      <c r="K875" s="425"/>
      <c r="L875" s="425"/>
      <c r="M875" s="425"/>
      <c r="N875" s="425"/>
      <c r="O875" s="425"/>
      <c r="P875" s="425"/>
      <c r="Q875" s="425"/>
      <c r="R875" s="425"/>
      <c r="S875" s="425"/>
    </row>
    <row r="876">
      <c r="A876" s="425"/>
      <c r="B876" s="425"/>
      <c r="C876" s="425"/>
      <c r="D876" s="425"/>
      <c r="E876" s="425"/>
      <c r="F876" s="425"/>
      <c r="G876" s="425"/>
      <c r="H876" s="425"/>
      <c r="I876" s="425"/>
      <c r="J876" s="425"/>
      <c r="K876" s="425"/>
      <c r="L876" s="425"/>
      <c r="M876" s="425"/>
      <c r="N876" s="425"/>
      <c r="O876" s="425"/>
      <c r="P876" s="425"/>
      <c r="Q876" s="425"/>
      <c r="R876" s="425"/>
      <c r="S876" s="425"/>
    </row>
    <row r="877">
      <c r="A877" s="425"/>
      <c r="B877" s="425"/>
      <c r="C877" s="425"/>
      <c r="D877" s="425"/>
      <c r="E877" s="425"/>
      <c r="F877" s="425"/>
      <c r="G877" s="425"/>
      <c r="H877" s="425"/>
      <c r="I877" s="425"/>
      <c r="J877" s="425"/>
      <c r="K877" s="425"/>
      <c r="L877" s="425"/>
      <c r="M877" s="425"/>
      <c r="N877" s="425"/>
      <c r="O877" s="425"/>
      <c r="P877" s="425"/>
      <c r="Q877" s="425"/>
      <c r="R877" s="425"/>
      <c r="S877" s="425"/>
    </row>
    <row r="878">
      <c r="A878" s="425"/>
      <c r="B878" s="425"/>
      <c r="C878" s="425"/>
      <c r="D878" s="425"/>
      <c r="E878" s="425"/>
      <c r="F878" s="425"/>
      <c r="G878" s="425"/>
      <c r="H878" s="425"/>
      <c r="I878" s="425"/>
      <c r="J878" s="425"/>
      <c r="K878" s="425"/>
      <c r="L878" s="425"/>
      <c r="M878" s="425"/>
      <c r="N878" s="425"/>
      <c r="O878" s="425"/>
      <c r="P878" s="425"/>
      <c r="Q878" s="425"/>
      <c r="R878" s="425"/>
      <c r="S878" s="425"/>
    </row>
    <row r="879">
      <c r="A879" s="425"/>
      <c r="B879" s="425"/>
      <c r="C879" s="425"/>
      <c r="D879" s="425"/>
      <c r="E879" s="425"/>
      <c r="F879" s="425"/>
      <c r="G879" s="425"/>
      <c r="H879" s="425"/>
      <c r="I879" s="425"/>
      <c r="J879" s="425"/>
      <c r="K879" s="425"/>
      <c r="L879" s="425"/>
      <c r="M879" s="425"/>
      <c r="N879" s="425"/>
      <c r="O879" s="425"/>
      <c r="P879" s="425"/>
      <c r="Q879" s="425"/>
      <c r="R879" s="425"/>
      <c r="S879" s="425"/>
    </row>
    <row r="880">
      <c r="A880" s="425"/>
      <c r="B880" s="425"/>
      <c r="C880" s="425"/>
      <c r="D880" s="425"/>
      <c r="E880" s="425"/>
      <c r="F880" s="425"/>
      <c r="G880" s="425"/>
      <c r="H880" s="425"/>
      <c r="I880" s="425"/>
      <c r="J880" s="425"/>
      <c r="K880" s="425"/>
      <c r="L880" s="425"/>
      <c r="M880" s="425"/>
      <c r="N880" s="425"/>
      <c r="O880" s="425"/>
      <c r="P880" s="425"/>
      <c r="Q880" s="425"/>
      <c r="R880" s="425"/>
      <c r="S880" s="425"/>
    </row>
    <row r="881">
      <c r="A881" s="425"/>
      <c r="B881" s="425"/>
      <c r="C881" s="425"/>
      <c r="D881" s="425"/>
      <c r="E881" s="425"/>
      <c r="F881" s="425"/>
      <c r="G881" s="425"/>
      <c r="H881" s="425"/>
      <c r="I881" s="425"/>
      <c r="J881" s="425"/>
      <c r="K881" s="425"/>
      <c r="L881" s="425"/>
      <c r="M881" s="425"/>
      <c r="N881" s="425"/>
      <c r="O881" s="425"/>
      <c r="P881" s="425"/>
      <c r="Q881" s="425"/>
      <c r="R881" s="425"/>
      <c r="S881" s="425"/>
    </row>
    <row r="882">
      <c r="A882" s="425"/>
      <c r="B882" s="425"/>
      <c r="C882" s="425"/>
      <c r="D882" s="425"/>
      <c r="E882" s="425"/>
      <c r="F882" s="425"/>
      <c r="G882" s="425"/>
      <c r="H882" s="425"/>
      <c r="I882" s="425"/>
      <c r="J882" s="425"/>
      <c r="K882" s="425"/>
      <c r="L882" s="425"/>
      <c r="M882" s="425"/>
      <c r="N882" s="425"/>
      <c r="O882" s="425"/>
      <c r="P882" s="425"/>
      <c r="Q882" s="425"/>
      <c r="R882" s="425"/>
      <c r="S882" s="425"/>
    </row>
    <row r="883">
      <c r="A883" s="425"/>
      <c r="B883" s="425"/>
      <c r="C883" s="425"/>
      <c r="D883" s="425"/>
      <c r="E883" s="425"/>
      <c r="F883" s="425"/>
      <c r="G883" s="425"/>
      <c r="H883" s="425"/>
      <c r="I883" s="425"/>
      <c r="J883" s="425"/>
      <c r="K883" s="425"/>
      <c r="L883" s="425"/>
      <c r="M883" s="425"/>
      <c r="N883" s="425"/>
      <c r="O883" s="425"/>
      <c r="P883" s="425"/>
      <c r="Q883" s="425"/>
      <c r="R883" s="425"/>
      <c r="S883" s="425"/>
    </row>
    <row r="884">
      <c r="A884" s="425"/>
      <c r="B884" s="425"/>
      <c r="C884" s="425"/>
      <c r="D884" s="425"/>
      <c r="E884" s="425"/>
      <c r="F884" s="425"/>
      <c r="G884" s="425"/>
      <c r="H884" s="425"/>
      <c r="I884" s="425"/>
      <c r="J884" s="425"/>
      <c r="K884" s="425"/>
      <c r="L884" s="425"/>
      <c r="M884" s="425"/>
      <c r="N884" s="425"/>
      <c r="O884" s="425"/>
      <c r="P884" s="425"/>
      <c r="Q884" s="425"/>
      <c r="R884" s="425"/>
      <c r="S884" s="425"/>
    </row>
    <row r="885">
      <c r="A885" s="425"/>
      <c r="B885" s="425"/>
      <c r="C885" s="425"/>
      <c r="D885" s="425"/>
      <c r="E885" s="425"/>
      <c r="F885" s="425"/>
      <c r="G885" s="425"/>
      <c r="H885" s="425"/>
      <c r="I885" s="425"/>
      <c r="J885" s="425"/>
      <c r="K885" s="425"/>
      <c r="L885" s="425"/>
      <c r="M885" s="425"/>
      <c r="N885" s="425"/>
      <c r="O885" s="425"/>
      <c r="P885" s="425"/>
      <c r="Q885" s="425"/>
      <c r="R885" s="425"/>
      <c r="S885" s="425"/>
    </row>
    <row r="886">
      <c r="A886" s="425"/>
      <c r="B886" s="425"/>
      <c r="C886" s="425"/>
      <c r="D886" s="425"/>
      <c r="E886" s="425"/>
      <c r="F886" s="425"/>
      <c r="G886" s="425"/>
      <c r="H886" s="425"/>
      <c r="I886" s="425"/>
      <c r="J886" s="425"/>
      <c r="K886" s="425"/>
      <c r="L886" s="425"/>
      <c r="M886" s="425"/>
      <c r="N886" s="425"/>
      <c r="O886" s="425"/>
      <c r="P886" s="425"/>
      <c r="Q886" s="425"/>
      <c r="R886" s="425"/>
      <c r="S886" s="425"/>
    </row>
    <row r="887">
      <c r="A887" s="425"/>
      <c r="B887" s="425"/>
      <c r="C887" s="425"/>
      <c r="D887" s="425"/>
      <c r="E887" s="425"/>
      <c r="F887" s="425"/>
      <c r="G887" s="425"/>
      <c r="H887" s="425"/>
      <c r="I887" s="425"/>
      <c r="J887" s="425"/>
      <c r="K887" s="425"/>
      <c r="L887" s="425"/>
      <c r="M887" s="425"/>
      <c r="N887" s="425"/>
      <c r="O887" s="425"/>
      <c r="P887" s="425"/>
      <c r="Q887" s="425"/>
      <c r="R887" s="425"/>
      <c r="S887" s="425"/>
    </row>
    <row r="888">
      <c r="A888" s="425"/>
      <c r="B888" s="425"/>
      <c r="C888" s="425"/>
      <c r="D888" s="425"/>
      <c r="E888" s="425"/>
      <c r="F888" s="425"/>
      <c r="G888" s="425"/>
      <c r="H888" s="425"/>
      <c r="I888" s="425"/>
      <c r="J888" s="425"/>
      <c r="K888" s="425"/>
      <c r="L888" s="425"/>
      <c r="M888" s="425"/>
      <c r="N888" s="425"/>
      <c r="O888" s="425"/>
      <c r="P888" s="425"/>
      <c r="Q888" s="425"/>
      <c r="R888" s="425"/>
      <c r="S888" s="425"/>
    </row>
    <row r="889">
      <c r="A889" s="425"/>
      <c r="B889" s="425"/>
      <c r="C889" s="425"/>
      <c r="D889" s="425"/>
      <c r="E889" s="425"/>
      <c r="F889" s="425"/>
      <c r="G889" s="425"/>
      <c r="H889" s="425"/>
      <c r="I889" s="425"/>
      <c r="J889" s="425"/>
      <c r="K889" s="425"/>
      <c r="L889" s="425"/>
      <c r="M889" s="425"/>
      <c r="N889" s="425"/>
      <c r="O889" s="425"/>
      <c r="P889" s="425"/>
      <c r="Q889" s="425"/>
      <c r="R889" s="425"/>
      <c r="S889" s="425"/>
    </row>
    <row r="890">
      <c r="A890" s="425"/>
      <c r="B890" s="425"/>
      <c r="C890" s="425"/>
      <c r="D890" s="425"/>
      <c r="E890" s="425"/>
      <c r="F890" s="425"/>
      <c r="G890" s="425"/>
      <c r="H890" s="425"/>
      <c r="I890" s="425"/>
      <c r="J890" s="425"/>
      <c r="K890" s="425"/>
      <c r="L890" s="425"/>
      <c r="M890" s="425"/>
      <c r="N890" s="425"/>
      <c r="O890" s="425"/>
      <c r="P890" s="425"/>
      <c r="Q890" s="425"/>
      <c r="R890" s="425"/>
      <c r="S890" s="425"/>
    </row>
    <row r="891">
      <c r="A891" s="425"/>
      <c r="B891" s="425"/>
      <c r="C891" s="425"/>
      <c r="D891" s="425"/>
      <c r="E891" s="425"/>
      <c r="F891" s="425"/>
      <c r="G891" s="425"/>
      <c r="H891" s="425"/>
      <c r="I891" s="425"/>
      <c r="J891" s="425"/>
      <c r="K891" s="425"/>
      <c r="L891" s="425"/>
      <c r="M891" s="425"/>
      <c r="N891" s="425"/>
      <c r="O891" s="425"/>
      <c r="P891" s="425"/>
      <c r="Q891" s="425"/>
      <c r="R891" s="425"/>
      <c r="S891" s="425"/>
    </row>
    <row r="892">
      <c r="A892" s="425"/>
      <c r="B892" s="425"/>
      <c r="C892" s="425"/>
      <c r="D892" s="425"/>
      <c r="E892" s="425"/>
      <c r="F892" s="425"/>
      <c r="G892" s="425"/>
      <c r="H892" s="425"/>
      <c r="I892" s="425"/>
      <c r="J892" s="425"/>
      <c r="K892" s="425"/>
      <c r="L892" s="425"/>
      <c r="M892" s="425"/>
      <c r="N892" s="425"/>
      <c r="O892" s="425"/>
      <c r="P892" s="425"/>
      <c r="Q892" s="425"/>
      <c r="R892" s="425"/>
      <c r="S892" s="425"/>
    </row>
    <row r="893">
      <c r="A893" s="425"/>
      <c r="B893" s="425"/>
      <c r="C893" s="425"/>
      <c r="D893" s="425"/>
      <c r="E893" s="425"/>
      <c r="F893" s="425"/>
      <c r="G893" s="425"/>
      <c r="H893" s="425"/>
      <c r="I893" s="425"/>
      <c r="J893" s="425"/>
      <c r="K893" s="425"/>
      <c r="L893" s="425"/>
      <c r="M893" s="425"/>
      <c r="N893" s="425"/>
      <c r="O893" s="425"/>
      <c r="P893" s="425"/>
      <c r="Q893" s="425"/>
      <c r="R893" s="425"/>
      <c r="S893" s="425"/>
    </row>
    <row r="894">
      <c r="A894" s="425"/>
      <c r="B894" s="425"/>
      <c r="C894" s="425"/>
      <c r="D894" s="425"/>
      <c r="E894" s="425"/>
      <c r="F894" s="425"/>
      <c r="G894" s="425"/>
      <c r="H894" s="425"/>
      <c r="I894" s="425"/>
      <c r="J894" s="425"/>
      <c r="K894" s="425"/>
      <c r="L894" s="425"/>
      <c r="M894" s="425"/>
      <c r="N894" s="425"/>
      <c r="O894" s="425"/>
      <c r="P894" s="425"/>
      <c r="Q894" s="425"/>
      <c r="R894" s="425"/>
      <c r="S894" s="425"/>
    </row>
    <row r="895">
      <c r="A895" s="425"/>
      <c r="B895" s="425"/>
      <c r="C895" s="425"/>
      <c r="D895" s="425"/>
      <c r="E895" s="425"/>
      <c r="F895" s="425"/>
      <c r="G895" s="425"/>
      <c r="H895" s="425"/>
      <c r="I895" s="425"/>
      <c r="J895" s="425"/>
      <c r="K895" s="425"/>
      <c r="L895" s="425"/>
      <c r="M895" s="425"/>
      <c r="N895" s="425"/>
      <c r="O895" s="425"/>
      <c r="P895" s="425"/>
      <c r="Q895" s="425"/>
      <c r="R895" s="425"/>
      <c r="S895" s="425"/>
    </row>
    <row r="896">
      <c r="A896" s="425"/>
      <c r="B896" s="425"/>
      <c r="C896" s="425"/>
      <c r="D896" s="425"/>
      <c r="E896" s="425"/>
      <c r="F896" s="425"/>
      <c r="G896" s="425"/>
      <c r="H896" s="425"/>
      <c r="I896" s="425"/>
      <c r="J896" s="425"/>
      <c r="K896" s="425"/>
      <c r="L896" s="425"/>
      <c r="M896" s="425"/>
      <c r="N896" s="425"/>
      <c r="O896" s="425"/>
      <c r="P896" s="425"/>
      <c r="Q896" s="425"/>
      <c r="R896" s="425"/>
      <c r="S896" s="425"/>
    </row>
    <row r="897">
      <c r="A897" s="425"/>
      <c r="B897" s="425"/>
      <c r="C897" s="425"/>
      <c r="D897" s="425"/>
      <c r="E897" s="425"/>
      <c r="F897" s="425"/>
      <c r="G897" s="425"/>
      <c r="H897" s="425"/>
      <c r="I897" s="425"/>
      <c r="J897" s="425"/>
      <c r="K897" s="425"/>
      <c r="L897" s="425"/>
      <c r="M897" s="425"/>
      <c r="N897" s="425"/>
      <c r="O897" s="425"/>
      <c r="P897" s="425"/>
      <c r="Q897" s="425"/>
      <c r="R897" s="425"/>
      <c r="S897" s="425"/>
    </row>
    <row r="898">
      <c r="A898" s="425"/>
      <c r="B898" s="425"/>
      <c r="C898" s="425"/>
      <c r="D898" s="425"/>
      <c r="E898" s="425"/>
      <c r="F898" s="425"/>
      <c r="G898" s="425"/>
      <c r="H898" s="425"/>
      <c r="I898" s="425"/>
      <c r="J898" s="425"/>
      <c r="K898" s="425"/>
      <c r="L898" s="425"/>
      <c r="M898" s="425"/>
      <c r="N898" s="425"/>
      <c r="O898" s="425"/>
      <c r="P898" s="425"/>
      <c r="Q898" s="425"/>
      <c r="R898" s="425"/>
      <c r="S898" s="425"/>
    </row>
    <row r="899">
      <c r="A899" s="425"/>
      <c r="B899" s="425"/>
      <c r="C899" s="425"/>
      <c r="D899" s="425"/>
      <c r="E899" s="425"/>
      <c r="F899" s="425"/>
      <c r="G899" s="425"/>
      <c r="H899" s="425"/>
      <c r="I899" s="425"/>
      <c r="J899" s="425"/>
      <c r="K899" s="425"/>
      <c r="L899" s="425"/>
      <c r="M899" s="425"/>
      <c r="N899" s="425"/>
      <c r="O899" s="425"/>
      <c r="P899" s="425"/>
      <c r="Q899" s="425"/>
      <c r="R899" s="425"/>
      <c r="S899" s="425"/>
    </row>
    <row r="900">
      <c r="A900" s="425"/>
      <c r="B900" s="425"/>
      <c r="C900" s="425"/>
      <c r="D900" s="425"/>
      <c r="E900" s="425"/>
      <c r="F900" s="425"/>
      <c r="G900" s="425"/>
      <c r="H900" s="425"/>
      <c r="I900" s="425"/>
      <c r="J900" s="425"/>
      <c r="K900" s="425"/>
      <c r="L900" s="425"/>
      <c r="M900" s="425"/>
      <c r="N900" s="425"/>
      <c r="O900" s="425"/>
      <c r="P900" s="425"/>
      <c r="Q900" s="425"/>
      <c r="R900" s="425"/>
      <c r="S900" s="425"/>
    </row>
    <row r="901">
      <c r="A901" s="425"/>
      <c r="B901" s="425"/>
      <c r="C901" s="425"/>
      <c r="D901" s="425"/>
      <c r="E901" s="425"/>
      <c r="F901" s="425"/>
      <c r="G901" s="425"/>
      <c r="H901" s="425"/>
      <c r="I901" s="425"/>
      <c r="J901" s="425"/>
      <c r="K901" s="425"/>
      <c r="L901" s="425"/>
      <c r="M901" s="425"/>
      <c r="N901" s="425"/>
      <c r="O901" s="425"/>
      <c r="P901" s="425"/>
      <c r="Q901" s="425"/>
      <c r="R901" s="425"/>
      <c r="S901" s="425"/>
    </row>
    <row r="902">
      <c r="A902" s="425"/>
      <c r="B902" s="425"/>
      <c r="C902" s="425"/>
      <c r="D902" s="425"/>
      <c r="E902" s="425"/>
      <c r="F902" s="425"/>
      <c r="G902" s="425"/>
      <c r="H902" s="425"/>
      <c r="I902" s="425"/>
      <c r="J902" s="425"/>
      <c r="K902" s="425"/>
      <c r="L902" s="425"/>
      <c r="M902" s="425"/>
      <c r="N902" s="425"/>
      <c r="O902" s="425"/>
      <c r="P902" s="425"/>
      <c r="Q902" s="425"/>
      <c r="R902" s="425"/>
      <c r="S902" s="425"/>
    </row>
    <row r="903">
      <c r="A903" s="425"/>
      <c r="B903" s="425"/>
      <c r="C903" s="425"/>
      <c r="D903" s="425"/>
      <c r="E903" s="425"/>
      <c r="F903" s="425"/>
      <c r="G903" s="425"/>
      <c r="H903" s="425"/>
      <c r="I903" s="425"/>
      <c r="J903" s="425"/>
      <c r="K903" s="425"/>
      <c r="L903" s="425"/>
      <c r="M903" s="425"/>
      <c r="N903" s="425"/>
      <c r="O903" s="425"/>
      <c r="P903" s="425"/>
      <c r="Q903" s="425"/>
      <c r="R903" s="425"/>
      <c r="S903" s="425"/>
    </row>
    <row r="904">
      <c r="A904" s="425"/>
      <c r="B904" s="425"/>
      <c r="C904" s="425"/>
      <c r="D904" s="425"/>
      <c r="E904" s="425"/>
      <c r="F904" s="425"/>
      <c r="G904" s="425"/>
      <c r="H904" s="425"/>
      <c r="I904" s="425"/>
      <c r="J904" s="425"/>
      <c r="K904" s="425"/>
      <c r="L904" s="425"/>
      <c r="M904" s="425"/>
      <c r="N904" s="425"/>
      <c r="O904" s="425"/>
      <c r="P904" s="425"/>
      <c r="Q904" s="425"/>
      <c r="R904" s="425"/>
      <c r="S904" s="425"/>
    </row>
    <row r="905">
      <c r="A905" s="425"/>
      <c r="B905" s="425"/>
      <c r="C905" s="425"/>
      <c r="D905" s="425"/>
      <c r="E905" s="425"/>
      <c r="F905" s="425"/>
      <c r="G905" s="425"/>
      <c r="H905" s="425"/>
      <c r="I905" s="425"/>
      <c r="J905" s="425"/>
      <c r="K905" s="425"/>
      <c r="L905" s="425"/>
      <c r="M905" s="425"/>
      <c r="N905" s="425"/>
      <c r="O905" s="425"/>
      <c r="P905" s="425"/>
      <c r="Q905" s="425"/>
      <c r="R905" s="425"/>
      <c r="S905" s="425"/>
    </row>
    <row r="906">
      <c r="A906" s="425"/>
      <c r="B906" s="425"/>
      <c r="C906" s="425"/>
      <c r="D906" s="425"/>
      <c r="E906" s="425"/>
      <c r="F906" s="425"/>
      <c r="G906" s="425"/>
      <c r="H906" s="425"/>
      <c r="I906" s="425"/>
      <c r="J906" s="425"/>
      <c r="K906" s="425"/>
      <c r="L906" s="425"/>
      <c r="M906" s="425"/>
      <c r="N906" s="425"/>
      <c r="O906" s="425"/>
      <c r="P906" s="425"/>
      <c r="Q906" s="425"/>
      <c r="R906" s="425"/>
      <c r="S906" s="425"/>
    </row>
    <row r="907">
      <c r="A907" s="425"/>
      <c r="B907" s="425"/>
      <c r="C907" s="425"/>
      <c r="D907" s="425"/>
      <c r="E907" s="425"/>
      <c r="F907" s="425"/>
      <c r="G907" s="425"/>
      <c r="H907" s="425"/>
      <c r="I907" s="425"/>
      <c r="J907" s="425"/>
      <c r="K907" s="425"/>
      <c r="L907" s="425"/>
      <c r="M907" s="425"/>
      <c r="N907" s="425"/>
      <c r="O907" s="425"/>
      <c r="P907" s="425"/>
      <c r="Q907" s="425"/>
      <c r="R907" s="425"/>
      <c r="S907" s="425"/>
    </row>
    <row r="908">
      <c r="A908" s="425"/>
      <c r="B908" s="425"/>
      <c r="C908" s="425"/>
      <c r="D908" s="425"/>
      <c r="E908" s="425"/>
      <c r="F908" s="425"/>
      <c r="G908" s="425"/>
      <c r="H908" s="425"/>
      <c r="I908" s="425"/>
      <c r="J908" s="425"/>
      <c r="K908" s="425"/>
      <c r="L908" s="425"/>
      <c r="M908" s="425"/>
      <c r="N908" s="425"/>
      <c r="O908" s="425"/>
      <c r="P908" s="425"/>
      <c r="Q908" s="425"/>
      <c r="R908" s="425"/>
      <c r="S908" s="425"/>
    </row>
    <row r="909">
      <c r="A909" s="425"/>
      <c r="B909" s="425"/>
      <c r="C909" s="425"/>
      <c r="D909" s="425"/>
      <c r="E909" s="425"/>
      <c r="F909" s="425"/>
      <c r="G909" s="425"/>
      <c r="H909" s="425"/>
      <c r="I909" s="425"/>
      <c r="J909" s="425"/>
      <c r="K909" s="425"/>
      <c r="L909" s="425"/>
      <c r="M909" s="425"/>
      <c r="N909" s="425"/>
      <c r="O909" s="425"/>
      <c r="P909" s="425"/>
      <c r="Q909" s="425"/>
      <c r="R909" s="425"/>
      <c r="S909" s="425"/>
    </row>
    <row r="910">
      <c r="A910" s="425"/>
      <c r="B910" s="425"/>
      <c r="C910" s="425"/>
      <c r="D910" s="425"/>
      <c r="E910" s="425"/>
      <c r="F910" s="425"/>
      <c r="G910" s="425"/>
      <c r="H910" s="425"/>
      <c r="I910" s="425"/>
      <c r="J910" s="425"/>
      <c r="K910" s="425"/>
      <c r="L910" s="425"/>
      <c r="M910" s="425"/>
      <c r="N910" s="425"/>
      <c r="O910" s="425"/>
      <c r="P910" s="425"/>
      <c r="Q910" s="425"/>
      <c r="R910" s="425"/>
      <c r="S910" s="425"/>
    </row>
    <row r="911">
      <c r="A911" s="425"/>
      <c r="B911" s="425"/>
      <c r="C911" s="425"/>
      <c r="D911" s="425"/>
      <c r="E911" s="425"/>
      <c r="F911" s="425"/>
      <c r="G911" s="425"/>
      <c r="H911" s="425"/>
      <c r="I911" s="425"/>
      <c r="J911" s="425"/>
      <c r="K911" s="425"/>
      <c r="L911" s="425"/>
      <c r="M911" s="425"/>
      <c r="N911" s="425"/>
      <c r="O911" s="425"/>
      <c r="P911" s="425"/>
      <c r="Q911" s="425"/>
      <c r="R911" s="425"/>
      <c r="S911" s="425"/>
    </row>
    <row r="912">
      <c r="A912" s="425"/>
      <c r="B912" s="425"/>
      <c r="C912" s="425"/>
      <c r="D912" s="425"/>
      <c r="E912" s="425"/>
      <c r="F912" s="425"/>
      <c r="G912" s="425"/>
      <c r="H912" s="425"/>
      <c r="I912" s="425"/>
      <c r="J912" s="425"/>
      <c r="K912" s="425"/>
      <c r="L912" s="425"/>
      <c r="M912" s="425"/>
      <c r="N912" s="425"/>
      <c r="O912" s="425"/>
      <c r="P912" s="425"/>
      <c r="Q912" s="425"/>
      <c r="R912" s="425"/>
      <c r="S912" s="425"/>
    </row>
    <row r="913">
      <c r="A913" s="425"/>
      <c r="B913" s="425"/>
      <c r="C913" s="425"/>
      <c r="D913" s="425"/>
      <c r="E913" s="425"/>
      <c r="F913" s="425"/>
      <c r="G913" s="425"/>
      <c r="H913" s="425"/>
      <c r="I913" s="425"/>
      <c r="J913" s="425"/>
      <c r="K913" s="425"/>
      <c r="L913" s="425"/>
      <c r="M913" s="425"/>
      <c r="N913" s="425"/>
      <c r="O913" s="425"/>
      <c r="P913" s="425"/>
      <c r="Q913" s="425"/>
      <c r="R913" s="425"/>
      <c r="S913" s="425"/>
    </row>
    <row r="914">
      <c r="A914" s="425"/>
      <c r="B914" s="425"/>
      <c r="C914" s="425"/>
      <c r="D914" s="425"/>
      <c r="E914" s="425"/>
      <c r="F914" s="425"/>
      <c r="G914" s="425"/>
      <c r="H914" s="425"/>
      <c r="I914" s="425"/>
      <c r="J914" s="425"/>
      <c r="K914" s="425"/>
      <c r="L914" s="425"/>
      <c r="M914" s="425"/>
      <c r="N914" s="425"/>
      <c r="O914" s="425"/>
      <c r="P914" s="425"/>
      <c r="Q914" s="425"/>
      <c r="R914" s="425"/>
      <c r="S914" s="425"/>
    </row>
    <row r="915">
      <c r="A915" s="425"/>
      <c r="B915" s="425"/>
      <c r="C915" s="425"/>
      <c r="D915" s="425"/>
      <c r="E915" s="425"/>
      <c r="F915" s="425"/>
      <c r="G915" s="425"/>
      <c r="H915" s="425"/>
      <c r="I915" s="425"/>
      <c r="J915" s="425"/>
      <c r="K915" s="425"/>
      <c r="L915" s="425"/>
      <c r="M915" s="425"/>
      <c r="N915" s="425"/>
      <c r="O915" s="425"/>
      <c r="P915" s="425"/>
      <c r="Q915" s="425"/>
      <c r="R915" s="425"/>
      <c r="S915" s="425"/>
    </row>
    <row r="916">
      <c r="A916" s="425"/>
      <c r="B916" s="425"/>
      <c r="C916" s="425"/>
      <c r="D916" s="425"/>
      <c r="E916" s="425"/>
      <c r="F916" s="425"/>
      <c r="G916" s="425"/>
      <c r="H916" s="425"/>
      <c r="I916" s="425"/>
      <c r="J916" s="425"/>
      <c r="K916" s="425"/>
      <c r="L916" s="425"/>
      <c r="M916" s="425"/>
      <c r="N916" s="425"/>
      <c r="O916" s="425"/>
      <c r="P916" s="425"/>
      <c r="Q916" s="425"/>
      <c r="R916" s="425"/>
      <c r="S916" s="425"/>
    </row>
    <row r="917">
      <c r="A917" s="425"/>
      <c r="B917" s="425"/>
      <c r="C917" s="425"/>
      <c r="D917" s="425"/>
      <c r="E917" s="425"/>
      <c r="F917" s="425"/>
      <c r="G917" s="425"/>
      <c r="H917" s="425"/>
      <c r="I917" s="425"/>
      <c r="J917" s="425"/>
      <c r="K917" s="425"/>
      <c r="L917" s="425"/>
      <c r="M917" s="425"/>
      <c r="N917" s="425"/>
      <c r="O917" s="425"/>
      <c r="P917" s="425"/>
      <c r="Q917" s="425"/>
      <c r="R917" s="425"/>
      <c r="S917" s="425"/>
    </row>
    <row r="918">
      <c r="A918" s="425"/>
      <c r="B918" s="425"/>
      <c r="C918" s="425"/>
      <c r="D918" s="425"/>
      <c r="E918" s="425"/>
      <c r="F918" s="425"/>
      <c r="G918" s="425"/>
      <c r="H918" s="425"/>
      <c r="I918" s="425"/>
      <c r="J918" s="425"/>
      <c r="K918" s="425"/>
      <c r="L918" s="425"/>
      <c r="M918" s="425"/>
      <c r="N918" s="425"/>
      <c r="O918" s="425"/>
      <c r="P918" s="425"/>
      <c r="Q918" s="425"/>
      <c r="R918" s="425"/>
      <c r="S918" s="425"/>
    </row>
    <row r="919">
      <c r="A919" s="425"/>
      <c r="B919" s="425"/>
      <c r="C919" s="425"/>
      <c r="D919" s="425"/>
      <c r="E919" s="425"/>
      <c r="F919" s="425"/>
      <c r="G919" s="425"/>
      <c r="H919" s="425"/>
      <c r="I919" s="425"/>
      <c r="J919" s="425"/>
      <c r="K919" s="425"/>
      <c r="L919" s="425"/>
      <c r="M919" s="425"/>
      <c r="N919" s="425"/>
      <c r="O919" s="425"/>
      <c r="P919" s="425"/>
      <c r="Q919" s="425"/>
      <c r="R919" s="425"/>
      <c r="S919" s="425"/>
    </row>
    <row r="920">
      <c r="A920" s="425"/>
      <c r="B920" s="425"/>
      <c r="C920" s="425"/>
      <c r="D920" s="425"/>
      <c r="E920" s="425"/>
      <c r="F920" s="425"/>
      <c r="G920" s="425"/>
      <c r="H920" s="425"/>
      <c r="I920" s="425"/>
      <c r="J920" s="425"/>
      <c r="K920" s="425"/>
      <c r="L920" s="425"/>
      <c r="M920" s="425"/>
      <c r="N920" s="425"/>
      <c r="O920" s="425"/>
      <c r="P920" s="425"/>
      <c r="Q920" s="425"/>
      <c r="R920" s="425"/>
      <c r="S920" s="425"/>
    </row>
    <row r="921">
      <c r="A921" s="425"/>
      <c r="B921" s="425"/>
      <c r="C921" s="425"/>
      <c r="D921" s="425"/>
      <c r="E921" s="425"/>
      <c r="F921" s="425"/>
      <c r="G921" s="425"/>
      <c r="H921" s="425"/>
      <c r="I921" s="425"/>
      <c r="J921" s="425"/>
      <c r="K921" s="425"/>
      <c r="L921" s="425"/>
      <c r="M921" s="425"/>
      <c r="N921" s="425"/>
      <c r="O921" s="425"/>
      <c r="P921" s="425"/>
      <c r="Q921" s="425"/>
      <c r="R921" s="425"/>
      <c r="S921" s="425"/>
    </row>
    <row r="922">
      <c r="A922" s="425"/>
      <c r="B922" s="425"/>
      <c r="C922" s="425"/>
      <c r="D922" s="425"/>
      <c r="E922" s="425"/>
      <c r="F922" s="425"/>
      <c r="G922" s="425"/>
      <c r="H922" s="425"/>
      <c r="I922" s="425"/>
      <c r="J922" s="425"/>
      <c r="K922" s="425"/>
      <c r="L922" s="425"/>
      <c r="M922" s="425"/>
      <c r="N922" s="425"/>
      <c r="O922" s="425"/>
      <c r="P922" s="425"/>
      <c r="Q922" s="425"/>
      <c r="R922" s="425"/>
      <c r="S922" s="425"/>
    </row>
    <row r="923">
      <c r="A923" s="425"/>
      <c r="B923" s="425"/>
      <c r="C923" s="425"/>
      <c r="D923" s="425"/>
      <c r="E923" s="425"/>
      <c r="F923" s="425"/>
      <c r="G923" s="425"/>
      <c r="H923" s="425"/>
      <c r="I923" s="425"/>
      <c r="J923" s="425"/>
      <c r="K923" s="425"/>
      <c r="L923" s="425"/>
      <c r="M923" s="425"/>
      <c r="N923" s="425"/>
      <c r="O923" s="425"/>
      <c r="P923" s="425"/>
      <c r="Q923" s="425"/>
      <c r="R923" s="425"/>
      <c r="S923" s="425"/>
    </row>
    <row r="924">
      <c r="A924" s="425"/>
      <c r="B924" s="425"/>
      <c r="C924" s="425"/>
      <c r="D924" s="425"/>
      <c r="E924" s="425"/>
      <c r="F924" s="425"/>
      <c r="G924" s="425"/>
      <c r="H924" s="425"/>
      <c r="I924" s="425"/>
      <c r="J924" s="425"/>
      <c r="K924" s="425"/>
      <c r="L924" s="425"/>
      <c r="M924" s="425"/>
      <c r="N924" s="425"/>
      <c r="O924" s="425"/>
      <c r="P924" s="425"/>
      <c r="Q924" s="425"/>
      <c r="R924" s="425"/>
      <c r="S924" s="425"/>
    </row>
    <row r="925">
      <c r="A925" s="425"/>
      <c r="B925" s="425"/>
      <c r="C925" s="425"/>
      <c r="D925" s="425"/>
      <c r="E925" s="425"/>
      <c r="F925" s="425"/>
      <c r="G925" s="425"/>
      <c r="H925" s="425"/>
      <c r="I925" s="425"/>
      <c r="J925" s="425"/>
      <c r="K925" s="425"/>
      <c r="L925" s="425"/>
      <c r="M925" s="425"/>
      <c r="N925" s="425"/>
      <c r="O925" s="425"/>
      <c r="P925" s="425"/>
      <c r="Q925" s="425"/>
      <c r="R925" s="425"/>
      <c r="S925" s="425"/>
    </row>
    <row r="926">
      <c r="A926" s="425"/>
      <c r="B926" s="425"/>
      <c r="C926" s="425"/>
      <c r="D926" s="425"/>
      <c r="E926" s="425"/>
      <c r="F926" s="425"/>
      <c r="G926" s="425"/>
      <c r="H926" s="425"/>
      <c r="I926" s="425"/>
      <c r="J926" s="425"/>
      <c r="K926" s="425"/>
      <c r="L926" s="425"/>
      <c r="M926" s="425"/>
      <c r="N926" s="425"/>
      <c r="O926" s="425"/>
      <c r="P926" s="425"/>
      <c r="Q926" s="425"/>
      <c r="R926" s="425"/>
      <c r="S926" s="425"/>
    </row>
    <row r="927">
      <c r="A927" s="425"/>
      <c r="B927" s="425"/>
      <c r="C927" s="425"/>
      <c r="D927" s="425"/>
      <c r="E927" s="425"/>
      <c r="F927" s="425"/>
      <c r="G927" s="425"/>
      <c r="H927" s="425"/>
      <c r="I927" s="425"/>
      <c r="J927" s="425"/>
      <c r="K927" s="425"/>
      <c r="L927" s="425"/>
      <c r="M927" s="425"/>
      <c r="N927" s="425"/>
      <c r="O927" s="425"/>
      <c r="P927" s="425"/>
      <c r="Q927" s="425"/>
      <c r="R927" s="425"/>
      <c r="S927" s="425"/>
    </row>
    <row r="928">
      <c r="A928" s="425"/>
      <c r="B928" s="425"/>
      <c r="C928" s="425"/>
      <c r="D928" s="425"/>
      <c r="E928" s="425"/>
      <c r="F928" s="425"/>
      <c r="G928" s="425"/>
      <c r="H928" s="425"/>
      <c r="I928" s="425"/>
      <c r="J928" s="425"/>
      <c r="K928" s="425"/>
      <c r="L928" s="425"/>
      <c r="M928" s="425"/>
      <c r="N928" s="425"/>
      <c r="O928" s="425"/>
      <c r="P928" s="425"/>
      <c r="Q928" s="425"/>
      <c r="R928" s="425"/>
      <c r="S928" s="425"/>
    </row>
    <row r="929">
      <c r="A929" s="425"/>
      <c r="B929" s="425"/>
      <c r="C929" s="425"/>
      <c r="D929" s="425"/>
      <c r="E929" s="425"/>
      <c r="F929" s="425"/>
      <c r="G929" s="425"/>
      <c r="H929" s="425"/>
      <c r="I929" s="425"/>
      <c r="J929" s="425"/>
      <c r="K929" s="425"/>
      <c r="L929" s="425"/>
      <c r="M929" s="425"/>
      <c r="N929" s="425"/>
      <c r="O929" s="425"/>
      <c r="P929" s="425"/>
      <c r="Q929" s="425"/>
      <c r="R929" s="425"/>
      <c r="S929" s="425"/>
    </row>
    <row r="930">
      <c r="A930" s="425"/>
      <c r="B930" s="425"/>
      <c r="C930" s="425"/>
      <c r="D930" s="425"/>
      <c r="E930" s="425"/>
      <c r="F930" s="425"/>
      <c r="G930" s="425"/>
      <c r="H930" s="425"/>
      <c r="I930" s="425"/>
      <c r="J930" s="425"/>
      <c r="K930" s="425"/>
      <c r="L930" s="425"/>
      <c r="M930" s="425"/>
      <c r="N930" s="425"/>
      <c r="O930" s="425"/>
      <c r="P930" s="425"/>
      <c r="Q930" s="425"/>
      <c r="R930" s="425"/>
      <c r="S930" s="425"/>
    </row>
    <row r="931">
      <c r="A931" s="425"/>
      <c r="B931" s="425"/>
      <c r="C931" s="425"/>
      <c r="D931" s="425"/>
      <c r="E931" s="425"/>
      <c r="F931" s="425"/>
      <c r="G931" s="425"/>
      <c r="H931" s="425"/>
      <c r="I931" s="425"/>
      <c r="J931" s="425"/>
      <c r="K931" s="425"/>
      <c r="L931" s="425"/>
      <c r="M931" s="425"/>
      <c r="N931" s="425"/>
      <c r="O931" s="425"/>
      <c r="P931" s="425"/>
      <c r="Q931" s="425"/>
      <c r="R931" s="425"/>
      <c r="S931" s="425"/>
    </row>
    <row r="932">
      <c r="A932" s="425"/>
      <c r="B932" s="425"/>
      <c r="C932" s="425"/>
      <c r="D932" s="425"/>
      <c r="E932" s="425"/>
      <c r="F932" s="425"/>
      <c r="G932" s="425"/>
      <c r="H932" s="425"/>
      <c r="I932" s="425"/>
      <c r="J932" s="425"/>
      <c r="K932" s="425"/>
      <c r="L932" s="425"/>
      <c r="M932" s="425"/>
      <c r="N932" s="425"/>
      <c r="O932" s="425"/>
      <c r="P932" s="425"/>
      <c r="Q932" s="425"/>
      <c r="R932" s="425"/>
      <c r="S932" s="425"/>
    </row>
    <row r="933">
      <c r="A933" s="425"/>
      <c r="B933" s="425"/>
      <c r="C933" s="425"/>
      <c r="D933" s="425"/>
      <c r="E933" s="425"/>
      <c r="F933" s="425"/>
      <c r="G933" s="425"/>
      <c r="H933" s="425"/>
      <c r="I933" s="425"/>
      <c r="J933" s="425"/>
      <c r="K933" s="425"/>
      <c r="L933" s="425"/>
      <c r="M933" s="425"/>
      <c r="N933" s="425"/>
      <c r="O933" s="425"/>
      <c r="P933" s="425"/>
      <c r="Q933" s="425"/>
      <c r="R933" s="425"/>
      <c r="S933" s="425"/>
    </row>
    <row r="934">
      <c r="A934" s="425"/>
      <c r="B934" s="425"/>
      <c r="C934" s="425"/>
      <c r="D934" s="425"/>
      <c r="E934" s="425"/>
      <c r="F934" s="425"/>
      <c r="G934" s="425"/>
      <c r="H934" s="425"/>
      <c r="I934" s="425"/>
      <c r="J934" s="425"/>
      <c r="K934" s="425"/>
      <c r="L934" s="425"/>
      <c r="M934" s="425"/>
      <c r="N934" s="425"/>
      <c r="O934" s="425"/>
      <c r="P934" s="425"/>
      <c r="Q934" s="425"/>
      <c r="R934" s="425"/>
      <c r="S934" s="425"/>
    </row>
    <row r="935">
      <c r="A935" s="425"/>
      <c r="B935" s="425"/>
      <c r="C935" s="425"/>
      <c r="D935" s="425"/>
      <c r="E935" s="425"/>
      <c r="F935" s="425"/>
      <c r="G935" s="425"/>
      <c r="H935" s="425"/>
      <c r="I935" s="425"/>
      <c r="J935" s="425"/>
      <c r="K935" s="425"/>
      <c r="L935" s="425"/>
      <c r="M935" s="425"/>
      <c r="N935" s="425"/>
      <c r="O935" s="425"/>
      <c r="P935" s="425"/>
      <c r="Q935" s="425"/>
      <c r="R935" s="425"/>
      <c r="S935" s="425"/>
    </row>
    <row r="936">
      <c r="A936" s="425"/>
      <c r="B936" s="425"/>
      <c r="C936" s="425"/>
      <c r="D936" s="425"/>
      <c r="E936" s="425"/>
      <c r="F936" s="425"/>
      <c r="G936" s="425"/>
      <c r="H936" s="425"/>
      <c r="I936" s="425"/>
      <c r="J936" s="425"/>
      <c r="K936" s="425"/>
      <c r="L936" s="425"/>
      <c r="M936" s="425"/>
      <c r="N936" s="425"/>
      <c r="O936" s="425"/>
      <c r="P936" s="425"/>
      <c r="Q936" s="425"/>
      <c r="R936" s="425"/>
      <c r="S936" s="425"/>
    </row>
    <row r="937">
      <c r="A937" s="425"/>
      <c r="B937" s="425"/>
      <c r="C937" s="425"/>
      <c r="D937" s="425"/>
      <c r="E937" s="425"/>
      <c r="F937" s="425"/>
      <c r="G937" s="425"/>
      <c r="H937" s="425"/>
      <c r="I937" s="425"/>
      <c r="J937" s="425"/>
      <c r="K937" s="425"/>
      <c r="L937" s="425"/>
      <c r="M937" s="425"/>
      <c r="N937" s="425"/>
      <c r="O937" s="425"/>
      <c r="P937" s="425"/>
      <c r="Q937" s="425"/>
      <c r="R937" s="425"/>
      <c r="S937" s="425"/>
    </row>
    <row r="938">
      <c r="A938" s="425"/>
      <c r="B938" s="425"/>
      <c r="C938" s="425"/>
      <c r="D938" s="425"/>
      <c r="E938" s="425"/>
      <c r="F938" s="425"/>
      <c r="G938" s="425"/>
      <c r="H938" s="425"/>
      <c r="I938" s="425"/>
      <c r="J938" s="425"/>
      <c r="K938" s="425"/>
      <c r="L938" s="425"/>
      <c r="M938" s="425"/>
      <c r="N938" s="425"/>
      <c r="O938" s="425"/>
      <c r="P938" s="425"/>
      <c r="Q938" s="425"/>
      <c r="R938" s="425"/>
      <c r="S938" s="425"/>
    </row>
    <row r="939">
      <c r="A939" s="425"/>
      <c r="B939" s="425"/>
      <c r="C939" s="425"/>
      <c r="D939" s="425"/>
      <c r="E939" s="425"/>
      <c r="F939" s="425"/>
      <c r="G939" s="425"/>
      <c r="H939" s="425"/>
      <c r="I939" s="425"/>
      <c r="J939" s="425"/>
      <c r="K939" s="425"/>
      <c r="L939" s="425"/>
      <c r="M939" s="425"/>
      <c r="N939" s="425"/>
      <c r="O939" s="425"/>
      <c r="P939" s="425"/>
      <c r="Q939" s="425"/>
      <c r="R939" s="425"/>
      <c r="S939" s="425"/>
    </row>
    <row r="940">
      <c r="A940" s="425"/>
      <c r="B940" s="425"/>
      <c r="C940" s="425"/>
      <c r="D940" s="425"/>
      <c r="E940" s="425"/>
      <c r="F940" s="425"/>
      <c r="G940" s="425"/>
      <c r="H940" s="425"/>
      <c r="I940" s="425"/>
      <c r="J940" s="425"/>
      <c r="K940" s="425"/>
      <c r="L940" s="425"/>
      <c r="M940" s="425"/>
      <c r="N940" s="425"/>
      <c r="O940" s="425"/>
      <c r="P940" s="425"/>
      <c r="Q940" s="425"/>
      <c r="R940" s="425"/>
      <c r="S940" s="425"/>
    </row>
    <row r="941">
      <c r="A941" s="425"/>
      <c r="B941" s="425"/>
      <c r="C941" s="425"/>
      <c r="D941" s="425"/>
      <c r="E941" s="425"/>
      <c r="F941" s="425"/>
      <c r="G941" s="425"/>
      <c r="H941" s="425"/>
      <c r="I941" s="425"/>
      <c r="J941" s="425"/>
      <c r="K941" s="425"/>
      <c r="L941" s="425"/>
      <c r="M941" s="425"/>
      <c r="N941" s="425"/>
      <c r="O941" s="425"/>
      <c r="P941" s="425"/>
      <c r="Q941" s="425"/>
      <c r="R941" s="425"/>
      <c r="S941" s="425"/>
    </row>
    <row r="942">
      <c r="A942" s="425"/>
      <c r="B942" s="425"/>
      <c r="C942" s="425"/>
      <c r="D942" s="425"/>
      <c r="E942" s="425"/>
      <c r="F942" s="425"/>
      <c r="G942" s="425"/>
      <c r="H942" s="425"/>
      <c r="I942" s="425"/>
      <c r="J942" s="425"/>
      <c r="K942" s="425"/>
      <c r="L942" s="425"/>
      <c r="M942" s="425"/>
      <c r="N942" s="425"/>
      <c r="O942" s="425"/>
      <c r="P942" s="425"/>
      <c r="Q942" s="425"/>
      <c r="R942" s="425"/>
      <c r="S942" s="425"/>
    </row>
    <row r="943">
      <c r="A943" s="425"/>
      <c r="B943" s="425"/>
      <c r="C943" s="425"/>
      <c r="D943" s="425"/>
      <c r="E943" s="425"/>
      <c r="F943" s="425"/>
      <c r="G943" s="425"/>
      <c r="H943" s="425"/>
      <c r="I943" s="425"/>
      <c r="J943" s="425"/>
      <c r="K943" s="425"/>
      <c r="L943" s="425"/>
      <c r="M943" s="425"/>
      <c r="N943" s="425"/>
      <c r="O943" s="425"/>
      <c r="P943" s="425"/>
      <c r="Q943" s="425"/>
      <c r="R943" s="425"/>
      <c r="S943" s="425"/>
    </row>
    <row r="944">
      <c r="A944" s="425"/>
      <c r="B944" s="425"/>
      <c r="C944" s="425"/>
      <c r="D944" s="425"/>
      <c r="E944" s="425"/>
      <c r="F944" s="425"/>
      <c r="G944" s="425"/>
      <c r="H944" s="425"/>
      <c r="I944" s="425"/>
      <c r="J944" s="425"/>
      <c r="K944" s="425"/>
      <c r="L944" s="425"/>
      <c r="M944" s="425"/>
      <c r="N944" s="425"/>
      <c r="O944" s="425"/>
      <c r="P944" s="425"/>
      <c r="Q944" s="425"/>
      <c r="R944" s="425"/>
      <c r="S944" s="425"/>
    </row>
    <row r="945">
      <c r="A945" s="425"/>
      <c r="B945" s="425"/>
      <c r="C945" s="425"/>
      <c r="D945" s="425"/>
      <c r="E945" s="425"/>
      <c r="F945" s="425"/>
      <c r="G945" s="425"/>
      <c r="H945" s="425"/>
      <c r="I945" s="425"/>
      <c r="J945" s="425"/>
      <c r="K945" s="425"/>
      <c r="L945" s="425"/>
      <c r="M945" s="425"/>
      <c r="N945" s="425"/>
      <c r="O945" s="425"/>
      <c r="P945" s="425"/>
      <c r="Q945" s="425"/>
      <c r="R945" s="425"/>
      <c r="S945" s="425"/>
    </row>
    <row r="946">
      <c r="A946" s="425"/>
      <c r="B946" s="425"/>
      <c r="C946" s="425"/>
      <c r="D946" s="425"/>
      <c r="E946" s="425"/>
      <c r="F946" s="425"/>
      <c r="G946" s="425"/>
      <c r="H946" s="425"/>
      <c r="I946" s="425"/>
      <c r="J946" s="425"/>
      <c r="K946" s="425"/>
      <c r="L946" s="425"/>
      <c r="M946" s="425"/>
      <c r="N946" s="425"/>
      <c r="O946" s="425"/>
      <c r="P946" s="425"/>
      <c r="Q946" s="425"/>
      <c r="R946" s="425"/>
      <c r="S946" s="425"/>
    </row>
    <row r="947">
      <c r="A947" s="425"/>
      <c r="B947" s="425"/>
      <c r="C947" s="425"/>
      <c r="D947" s="425"/>
      <c r="E947" s="425"/>
      <c r="F947" s="425"/>
      <c r="G947" s="425"/>
      <c r="H947" s="425"/>
      <c r="I947" s="425"/>
      <c r="J947" s="425"/>
      <c r="K947" s="425"/>
      <c r="L947" s="425"/>
      <c r="M947" s="425"/>
      <c r="N947" s="425"/>
      <c r="O947" s="425"/>
      <c r="P947" s="425"/>
      <c r="Q947" s="425"/>
      <c r="R947" s="425"/>
      <c r="S947" s="425"/>
    </row>
    <row r="948">
      <c r="A948" s="425"/>
      <c r="B948" s="425"/>
      <c r="C948" s="425"/>
      <c r="D948" s="425"/>
      <c r="E948" s="425"/>
      <c r="F948" s="425"/>
      <c r="G948" s="425"/>
      <c r="H948" s="425"/>
      <c r="I948" s="425"/>
      <c r="J948" s="425"/>
      <c r="K948" s="425"/>
      <c r="L948" s="425"/>
      <c r="M948" s="425"/>
      <c r="N948" s="425"/>
      <c r="O948" s="425"/>
      <c r="P948" s="425"/>
      <c r="Q948" s="425"/>
      <c r="R948" s="425"/>
      <c r="S948" s="425"/>
    </row>
    <row r="949">
      <c r="A949" s="425"/>
      <c r="B949" s="425"/>
      <c r="C949" s="425"/>
      <c r="D949" s="425"/>
      <c r="E949" s="425"/>
      <c r="F949" s="425"/>
      <c r="G949" s="425"/>
      <c r="H949" s="425"/>
      <c r="I949" s="425"/>
      <c r="J949" s="425"/>
      <c r="K949" s="425"/>
      <c r="L949" s="425"/>
      <c r="M949" s="425"/>
      <c r="N949" s="425"/>
      <c r="O949" s="425"/>
      <c r="P949" s="425"/>
      <c r="Q949" s="425"/>
      <c r="R949" s="425"/>
      <c r="S949" s="425"/>
    </row>
    <row r="950">
      <c r="A950" s="425"/>
      <c r="B950" s="425"/>
      <c r="C950" s="425"/>
      <c r="D950" s="425"/>
      <c r="E950" s="425"/>
      <c r="F950" s="425"/>
      <c r="G950" s="425"/>
      <c r="H950" s="425"/>
      <c r="I950" s="425"/>
      <c r="J950" s="425"/>
      <c r="K950" s="425"/>
      <c r="L950" s="425"/>
      <c r="M950" s="425"/>
      <c r="N950" s="425"/>
      <c r="O950" s="425"/>
      <c r="P950" s="425"/>
      <c r="Q950" s="425"/>
      <c r="R950" s="425"/>
      <c r="S950" s="425"/>
    </row>
    <row r="951">
      <c r="A951" s="425"/>
      <c r="B951" s="425"/>
      <c r="C951" s="425"/>
      <c r="D951" s="425"/>
      <c r="E951" s="425"/>
      <c r="F951" s="425"/>
      <c r="G951" s="425"/>
      <c r="H951" s="425"/>
      <c r="I951" s="425"/>
      <c r="J951" s="425"/>
      <c r="K951" s="425"/>
      <c r="L951" s="425"/>
      <c r="M951" s="425"/>
      <c r="N951" s="425"/>
      <c r="O951" s="425"/>
      <c r="P951" s="425"/>
      <c r="Q951" s="425"/>
      <c r="R951" s="425"/>
      <c r="S951" s="425"/>
    </row>
    <row r="952">
      <c r="A952" s="425"/>
      <c r="B952" s="425"/>
      <c r="C952" s="425"/>
      <c r="D952" s="425"/>
      <c r="E952" s="425"/>
      <c r="F952" s="425"/>
      <c r="G952" s="425"/>
      <c r="H952" s="425"/>
      <c r="I952" s="425"/>
      <c r="J952" s="425"/>
      <c r="K952" s="425"/>
      <c r="L952" s="425"/>
      <c r="M952" s="425"/>
      <c r="N952" s="425"/>
      <c r="O952" s="425"/>
      <c r="P952" s="425"/>
      <c r="Q952" s="425"/>
      <c r="R952" s="425"/>
      <c r="S952" s="425"/>
    </row>
    <row r="953">
      <c r="A953" s="425"/>
      <c r="B953" s="425"/>
      <c r="C953" s="425"/>
      <c r="D953" s="425"/>
      <c r="E953" s="425"/>
      <c r="F953" s="425"/>
      <c r="G953" s="425"/>
      <c r="H953" s="425"/>
      <c r="I953" s="425"/>
      <c r="J953" s="425"/>
      <c r="K953" s="425"/>
      <c r="L953" s="425"/>
      <c r="M953" s="425"/>
      <c r="N953" s="425"/>
      <c r="O953" s="425"/>
      <c r="P953" s="425"/>
      <c r="Q953" s="425"/>
      <c r="R953" s="425"/>
      <c r="S953" s="425"/>
    </row>
    <row r="954">
      <c r="A954" s="425"/>
      <c r="B954" s="425"/>
      <c r="C954" s="425"/>
      <c r="D954" s="425"/>
      <c r="E954" s="425"/>
      <c r="F954" s="425"/>
      <c r="G954" s="425"/>
      <c r="H954" s="425"/>
      <c r="I954" s="425"/>
      <c r="J954" s="425"/>
      <c r="K954" s="425"/>
      <c r="L954" s="425"/>
      <c r="M954" s="425"/>
      <c r="N954" s="425"/>
      <c r="O954" s="425"/>
      <c r="P954" s="425"/>
      <c r="Q954" s="425"/>
      <c r="R954" s="425"/>
      <c r="S954" s="425"/>
    </row>
    <row r="955">
      <c r="A955" s="425"/>
      <c r="B955" s="425"/>
      <c r="C955" s="425"/>
      <c r="D955" s="425"/>
      <c r="E955" s="425"/>
      <c r="F955" s="425"/>
      <c r="G955" s="425"/>
      <c r="H955" s="425"/>
      <c r="I955" s="425"/>
      <c r="J955" s="425"/>
      <c r="K955" s="425"/>
      <c r="L955" s="425"/>
      <c r="M955" s="425"/>
      <c r="N955" s="425"/>
      <c r="O955" s="425"/>
      <c r="P955" s="425"/>
      <c r="Q955" s="425"/>
      <c r="R955" s="425"/>
      <c r="S955" s="425"/>
    </row>
    <row r="956">
      <c r="A956" s="425"/>
      <c r="B956" s="425"/>
      <c r="C956" s="425"/>
      <c r="D956" s="425"/>
      <c r="E956" s="425"/>
      <c r="F956" s="425"/>
      <c r="G956" s="425"/>
      <c r="H956" s="425"/>
      <c r="I956" s="425"/>
      <c r="J956" s="425"/>
      <c r="K956" s="425"/>
      <c r="L956" s="425"/>
      <c r="M956" s="425"/>
      <c r="N956" s="425"/>
      <c r="O956" s="425"/>
      <c r="P956" s="425"/>
      <c r="Q956" s="425"/>
      <c r="R956" s="425"/>
      <c r="S956" s="425"/>
    </row>
    <row r="957">
      <c r="A957" s="425"/>
      <c r="B957" s="425"/>
      <c r="C957" s="425"/>
      <c r="D957" s="425"/>
      <c r="E957" s="425"/>
      <c r="F957" s="425"/>
      <c r="G957" s="425"/>
      <c r="H957" s="425"/>
      <c r="I957" s="425"/>
      <c r="J957" s="425"/>
      <c r="K957" s="425"/>
      <c r="L957" s="425"/>
      <c r="M957" s="425"/>
      <c r="N957" s="425"/>
      <c r="O957" s="425"/>
      <c r="P957" s="425"/>
      <c r="Q957" s="425"/>
      <c r="R957" s="425"/>
      <c r="S957" s="425"/>
    </row>
    <row r="958">
      <c r="A958" s="425"/>
      <c r="B958" s="425"/>
      <c r="C958" s="425"/>
      <c r="D958" s="425"/>
      <c r="E958" s="425"/>
      <c r="F958" s="425"/>
      <c r="G958" s="425"/>
      <c r="H958" s="425"/>
      <c r="I958" s="425"/>
      <c r="J958" s="425"/>
      <c r="K958" s="425"/>
      <c r="L958" s="425"/>
      <c r="M958" s="425"/>
      <c r="N958" s="425"/>
      <c r="O958" s="425"/>
      <c r="P958" s="425"/>
      <c r="Q958" s="425"/>
      <c r="R958" s="425"/>
      <c r="S958" s="425"/>
    </row>
    <row r="959">
      <c r="A959" s="425"/>
      <c r="B959" s="425"/>
      <c r="C959" s="425"/>
      <c r="D959" s="425"/>
      <c r="E959" s="425"/>
      <c r="F959" s="425"/>
      <c r="G959" s="425"/>
      <c r="H959" s="425"/>
      <c r="I959" s="425"/>
      <c r="J959" s="425"/>
      <c r="K959" s="425"/>
      <c r="L959" s="425"/>
      <c r="M959" s="425"/>
      <c r="N959" s="425"/>
      <c r="O959" s="425"/>
      <c r="P959" s="425"/>
      <c r="Q959" s="425"/>
      <c r="R959" s="425"/>
      <c r="S959" s="425"/>
    </row>
    <row r="960">
      <c r="A960" s="425"/>
      <c r="B960" s="425"/>
      <c r="C960" s="425"/>
      <c r="D960" s="425"/>
      <c r="E960" s="425"/>
      <c r="F960" s="425"/>
      <c r="G960" s="425"/>
      <c r="H960" s="425"/>
      <c r="I960" s="425"/>
      <c r="J960" s="425"/>
      <c r="K960" s="425"/>
      <c r="L960" s="425"/>
      <c r="M960" s="425"/>
      <c r="N960" s="425"/>
      <c r="O960" s="425"/>
      <c r="P960" s="425"/>
      <c r="Q960" s="425"/>
      <c r="R960" s="425"/>
      <c r="S960" s="425"/>
    </row>
    <row r="961">
      <c r="A961" s="425"/>
      <c r="B961" s="425"/>
      <c r="C961" s="425"/>
      <c r="D961" s="425"/>
      <c r="E961" s="425"/>
      <c r="F961" s="425"/>
      <c r="G961" s="425"/>
      <c r="H961" s="425"/>
      <c r="I961" s="425"/>
      <c r="J961" s="425"/>
      <c r="K961" s="425"/>
      <c r="L961" s="425"/>
      <c r="M961" s="425"/>
      <c r="N961" s="425"/>
      <c r="O961" s="425"/>
      <c r="P961" s="425"/>
      <c r="Q961" s="425"/>
      <c r="R961" s="425"/>
      <c r="S961" s="425"/>
    </row>
    <row r="962">
      <c r="A962" s="425"/>
      <c r="B962" s="425"/>
      <c r="C962" s="425"/>
      <c r="D962" s="425"/>
      <c r="E962" s="425"/>
      <c r="F962" s="425"/>
      <c r="G962" s="425"/>
      <c r="H962" s="425"/>
      <c r="I962" s="425"/>
      <c r="J962" s="425"/>
      <c r="K962" s="425"/>
      <c r="L962" s="425"/>
      <c r="M962" s="425"/>
      <c r="N962" s="425"/>
      <c r="O962" s="425"/>
      <c r="P962" s="425"/>
      <c r="Q962" s="425"/>
      <c r="R962" s="425"/>
      <c r="S962" s="425"/>
    </row>
    <row r="963">
      <c r="A963" s="425"/>
      <c r="B963" s="425"/>
      <c r="C963" s="425"/>
      <c r="D963" s="425"/>
      <c r="E963" s="425"/>
      <c r="F963" s="425"/>
      <c r="G963" s="425"/>
      <c r="H963" s="425"/>
      <c r="I963" s="425"/>
      <c r="J963" s="425"/>
      <c r="K963" s="425"/>
      <c r="L963" s="425"/>
      <c r="M963" s="425"/>
      <c r="N963" s="425"/>
      <c r="O963" s="425"/>
      <c r="P963" s="425"/>
      <c r="Q963" s="425"/>
      <c r="R963" s="425"/>
      <c r="S963" s="425"/>
    </row>
    <row r="964">
      <c r="A964" s="425"/>
      <c r="B964" s="425"/>
      <c r="C964" s="425"/>
      <c r="D964" s="425"/>
      <c r="E964" s="425"/>
      <c r="F964" s="425"/>
      <c r="G964" s="425"/>
      <c r="H964" s="425"/>
      <c r="I964" s="425"/>
      <c r="J964" s="425"/>
      <c r="K964" s="425"/>
      <c r="L964" s="425"/>
      <c r="M964" s="425"/>
      <c r="N964" s="425"/>
      <c r="O964" s="425"/>
      <c r="P964" s="425"/>
      <c r="Q964" s="425"/>
      <c r="R964" s="425"/>
      <c r="S964" s="425"/>
    </row>
    <row r="965">
      <c r="A965" s="425"/>
      <c r="B965" s="425"/>
      <c r="C965" s="425"/>
      <c r="D965" s="425"/>
      <c r="E965" s="425"/>
      <c r="F965" s="425"/>
      <c r="G965" s="425"/>
      <c r="H965" s="425"/>
      <c r="I965" s="425"/>
      <c r="J965" s="425"/>
      <c r="K965" s="425"/>
      <c r="L965" s="425"/>
      <c r="M965" s="425"/>
      <c r="N965" s="425"/>
      <c r="O965" s="425"/>
      <c r="P965" s="425"/>
      <c r="Q965" s="425"/>
      <c r="R965" s="425"/>
      <c r="S965" s="425"/>
    </row>
    <row r="966">
      <c r="A966" s="425"/>
      <c r="B966" s="425"/>
      <c r="C966" s="425"/>
      <c r="D966" s="425"/>
      <c r="E966" s="425"/>
      <c r="F966" s="425"/>
      <c r="G966" s="425"/>
      <c r="H966" s="425"/>
      <c r="I966" s="425"/>
      <c r="J966" s="425"/>
      <c r="K966" s="425"/>
      <c r="L966" s="425"/>
      <c r="M966" s="425"/>
      <c r="N966" s="425"/>
      <c r="O966" s="425"/>
      <c r="P966" s="425"/>
      <c r="Q966" s="425"/>
      <c r="R966" s="425"/>
      <c r="S966" s="425"/>
    </row>
    <row r="967">
      <c r="A967" s="425"/>
      <c r="B967" s="425"/>
      <c r="C967" s="425"/>
      <c r="D967" s="425"/>
      <c r="E967" s="425"/>
      <c r="F967" s="425"/>
      <c r="G967" s="425"/>
      <c r="H967" s="425"/>
      <c r="I967" s="425"/>
      <c r="J967" s="425"/>
      <c r="K967" s="425"/>
      <c r="L967" s="425"/>
      <c r="M967" s="425"/>
      <c r="N967" s="425"/>
      <c r="O967" s="425"/>
      <c r="P967" s="425"/>
      <c r="Q967" s="425"/>
      <c r="R967" s="425"/>
      <c r="S967" s="425"/>
    </row>
    <row r="968">
      <c r="A968" s="425"/>
      <c r="B968" s="425"/>
      <c r="C968" s="425"/>
      <c r="D968" s="425"/>
      <c r="E968" s="425"/>
      <c r="F968" s="425"/>
      <c r="G968" s="425"/>
      <c r="H968" s="425"/>
      <c r="I968" s="425"/>
      <c r="J968" s="425"/>
      <c r="K968" s="425"/>
      <c r="L968" s="425"/>
      <c r="M968" s="425"/>
      <c r="N968" s="425"/>
      <c r="O968" s="425"/>
      <c r="P968" s="425"/>
      <c r="Q968" s="425"/>
      <c r="R968" s="425"/>
      <c r="S968" s="425"/>
    </row>
    <row r="969">
      <c r="A969" s="425"/>
      <c r="B969" s="425"/>
      <c r="C969" s="425"/>
      <c r="D969" s="425"/>
      <c r="E969" s="425"/>
      <c r="F969" s="425"/>
      <c r="G969" s="425"/>
      <c r="H969" s="425"/>
      <c r="I969" s="425"/>
      <c r="J969" s="425"/>
      <c r="K969" s="425"/>
      <c r="L969" s="425"/>
      <c r="M969" s="425"/>
      <c r="N969" s="425"/>
      <c r="O969" s="425"/>
      <c r="P969" s="425"/>
      <c r="Q969" s="425"/>
      <c r="R969" s="425"/>
      <c r="S969" s="425"/>
    </row>
    <row r="970">
      <c r="A970" s="425"/>
      <c r="B970" s="425"/>
      <c r="C970" s="425"/>
      <c r="D970" s="425"/>
      <c r="E970" s="425"/>
      <c r="F970" s="425"/>
      <c r="G970" s="425"/>
      <c r="H970" s="425"/>
      <c r="I970" s="425"/>
      <c r="J970" s="425"/>
      <c r="K970" s="425"/>
      <c r="L970" s="425"/>
      <c r="M970" s="425"/>
      <c r="N970" s="425"/>
      <c r="O970" s="425"/>
      <c r="P970" s="425"/>
      <c r="Q970" s="425"/>
      <c r="R970" s="425"/>
      <c r="S970" s="425"/>
    </row>
    <row r="971">
      <c r="A971" s="425"/>
      <c r="B971" s="425"/>
      <c r="C971" s="425"/>
      <c r="D971" s="425"/>
      <c r="E971" s="425"/>
      <c r="F971" s="425"/>
      <c r="G971" s="425"/>
      <c r="H971" s="425"/>
      <c r="I971" s="425"/>
      <c r="J971" s="425"/>
      <c r="K971" s="425"/>
      <c r="L971" s="425"/>
      <c r="M971" s="425"/>
      <c r="N971" s="425"/>
      <c r="O971" s="425"/>
      <c r="P971" s="425"/>
      <c r="Q971" s="425"/>
      <c r="R971" s="425"/>
      <c r="S971" s="425"/>
    </row>
    <row r="972">
      <c r="A972" s="425"/>
      <c r="B972" s="425"/>
      <c r="C972" s="425"/>
      <c r="D972" s="425"/>
      <c r="E972" s="425"/>
      <c r="F972" s="425"/>
      <c r="G972" s="425"/>
      <c r="H972" s="425"/>
      <c r="I972" s="425"/>
      <c r="J972" s="425"/>
      <c r="K972" s="425"/>
      <c r="L972" s="425"/>
      <c r="M972" s="425"/>
      <c r="N972" s="425"/>
      <c r="O972" s="425"/>
      <c r="P972" s="425"/>
      <c r="Q972" s="425"/>
      <c r="R972" s="425"/>
      <c r="S972" s="425"/>
    </row>
    <row r="973">
      <c r="A973" s="425"/>
      <c r="B973" s="425"/>
      <c r="C973" s="425"/>
      <c r="D973" s="425"/>
      <c r="E973" s="425"/>
      <c r="F973" s="425"/>
      <c r="G973" s="425"/>
      <c r="H973" s="425"/>
      <c r="I973" s="425"/>
      <c r="J973" s="425"/>
      <c r="K973" s="425"/>
      <c r="L973" s="425"/>
      <c r="M973" s="425"/>
      <c r="N973" s="425"/>
      <c r="O973" s="425"/>
      <c r="P973" s="425"/>
      <c r="Q973" s="425"/>
      <c r="R973" s="425"/>
      <c r="S973" s="425"/>
    </row>
    <row r="974">
      <c r="A974" s="425"/>
      <c r="B974" s="425"/>
      <c r="C974" s="425"/>
      <c r="D974" s="425"/>
      <c r="E974" s="425"/>
      <c r="F974" s="425"/>
      <c r="G974" s="425"/>
      <c r="H974" s="425"/>
      <c r="I974" s="425"/>
      <c r="J974" s="425"/>
      <c r="K974" s="425"/>
      <c r="L974" s="425"/>
      <c r="M974" s="425"/>
      <c r="N974" s="425"/>
      <c r="O974" s="425"/>
      <c r="P974" s="425"/>
      <c r="Q974" s="425"/>
      <c r="R974" s="425"/>
      <c r="S974" s="425"/>
    </row>
    <row r="975">
      <c r="A975" s="425"/>
      <c r="B975" s="425"/>
      <c r="C975" s="425"/>
      <c r="D975" s="425"/>
      <c r="E975" s="425"/>
      <c r="F975" s="425"/>
      <c r="G975" s="425"/>
      <c r="H975" s="425"/>
      <c r="I975" s="425"/>
      <c r="J975" s="425"/>
      <c r="K975" s="425"/>
      <c r="L975" s="425"/>
      <c r="M975" s="425"/>
      <c r="N975" s="425"/>
      <c r="O975" s="425"/>
      <c r="P975" s="425"/>
      <c r="Q975" s="425"/>
      <c r="R975" s="425"/>
      <c r="S975" s="425"/>
    </row>
    <row r="976">
      <c r="A976" s="425"/>
      <c r="B976" s="425"/>
      <c r="C976" s="425"/>
      <c r="D976" s="425"/>
      <c r="E976" s="425"/>
      <c r="F976" s="425"/>
      <c r="G976" s="425"/>
      <c r="H976" s="425"/>
      <c r="I976" s="425"/>
      <c r="J976" s="425"/>
      <c r="K976" s="425"/>
      <c r="L976" s="425"/>
      <c r="M976" s="425"/>
      <c r="N976" s="425"/>
      <c r="O976" s="425"/>
      <c r="P976" s="425"/>
      <c r="Q976" s="425"/>
      <c r="R976" s="425"/>
      <c r="S976" s="425"/>
    </row>
    <row r="977">
      <c r="A977" s="425"/>
      <c r="B977" s="425"/>
      <c r="C977" s="425"/>
      <c r="D977" s="425"/>
      <c r="E977" s="425"/>
      <c r="F977" s="425"/>
      <c r="G977" s="425"/>
      <c r="H977" s="425"/>
      <c r="I977" s="425"/>
      <c r="J977" s="425"/>
      <c r="K977" s="425"/>
      <c r="L977" s="425"/>
      <c r="M977" s="425"/>
      <c r="N977" s="425"/>
      <c r="O977" s="425"/>
      <c r="P977" s="425"/>
      <c r="Q977" s="425"/>
      <c r="R977" s="425"/>
      <c r="S977" s="425"/>
    </row>
    <row r="978">
      <c r="A978" s="425"/>
      <c r="B978" s="425"/>
      <c r="C978" s="425"/>
      <c r="D978" s="425"/>
      <c r="E978" s="425"/>
      <c r="F978" s="425"/>
      <c r="G978" s="425"/>
      <c r="H978" s="425"/>
      <c r="I978" s="425"/>
      <c r="J978" s="425"/>
      <c r="K978" s="425"/>
      <c r="L978" s="425"/>
      <c r="M978" s="425"/>
      <c r="N978" s="425"/>
      <c r="O978" s="425"/>
      <c r="P978" s="425"/>
      <c r="Q978" s="425"/>
      <c r="R978" s="425"/>
      <c r="S978" s="425"/>
    </row>
    <row r="979">
      <c r="A979" s="425"/>
      <c r="B979" s="425"/>
      <c r="C979" s="425"/>
      <c r="D979" s="425"/>
      <c r="E979" s="425"/>
      <c r="F979" s="425"/>
      <c r="G979" s="425"/>
      <c r="H979" s="425"/>
      <c r="I979" s="425"/>
      <c r="J979" s="425"/>
      <c r="K979" s="425"/>
      <c r="L979" s="425"/>
      <c r="M979" s="425"/>
      <c r="N979" s="425"/>
      <c r="O979" s="425"/>
      <c r="P979" s="425"/>
      <c r="Q979" s="425"/>
      <c r="R979" s="425"/>
      <c r="S979" s="425"/>
    </row>
    <row r="980">
      <c r="A980" s="425"/>
      <c r="B980" s="425"/>
      <c r="C980" s="425"/>
      <c r="D980" s="425"/>
      <c r="E980" s="425"/>
      <c r="F980" s="425"/>
      <c r="G980" s="425"/>
      <c r="H980" s="425"/>
      <c r="I980" s="425"/>
      <c r="J980" s="425"/>
      <c r="K980" s="425"/>
      <c r="L980" s="425"/>
      <c r="M980" s="425"/>
      <c r="N980" s="425"/>
      <c r="O980" s="425"/>
      <c r="P980" s="425"/>
      <c r="Q980" s="425"/>
      <c r="R980" s="425"/>
      <c r="S980" s="425"/>
    </row>
    <row r="981">
      <c r="A981" s="425"/>
      <c r="B981" s="425"/>
      <c r="C981" s="425"/>
      <c r="D981" s="425"/>
      <c r="E981" s="425"/>
      <c r="F981" s="425"/>
      <c r="G981" s="425"/>
      <c r="H981" s="425"/>
      <c r="I981" s="425"/>
      <c r="J981" s="425"/>
      <c r="K981" s="425"/>
      <c r="L981" s="425"/>
      <c r="M981" s="425"/>
      <c r="N981" s="425"/>
      <c r="O981" s="425"/>
      <c r="P981" s="425"/>
      <c r="Q981" s="425"/>
      <c r="R981" s="425"/>
      <c r="S981" s="425"/>
    </row>
    <row r="982">
      <c r="A982" s="425"/>
      <c r="B982" s="425"/>
      <c r="C982" s="425"/>
      <c r="D982" s="425"/>
      <c r="E982" s="425"/>
      <c r="F982" s="425"/>
      <c r="G982" s="425"/>
      <c r="H982" s="425"/>
      <c r="I982" s="425"/>
      <c r="J982" s="425"/>
      <c r="K982" s="425"/>
      <c r="L982" s="425"/>
      <c r="M982" s="425"/>
      <c r="N982" s="425"/>
      <c r="O982" s="425"/>
      <c r="P982" s="425"/>
      <c r="Q982" s="425"/>
      <c r="R982" s="425"/>
      <c r="S982" s="425"/>
    </row>
    <row r="983">
      <c r="A983" s="425"/>
      <c r="B983" s="425"/>
      <c r="C983" s="425"/>
      <c r="D983" s="425"/>
      <c r="E983" s="425"/>
      <c r="F983" s="425"/>
      <c r="G983" s="425"/>
      <c r="H983" s="425"/>
      <c r="I983" s="425"/>
      <c r="J983" s="425"/>
      <c r="K983" s="425"/>
      <c r="L983" s="425"/>
      <c r="M983" s="425"/>
      <c r="N983" s="425"/>
      <c r="O983" s="425"/>
      <c r="P983" s="425"/>
      <c r="Q983" s="425"/>
      <c r="R983" s="425"/>
      <c r="S983" s="425"/>
    </row>
    <row r="984">
      <c r="A984" s="425"/>
      <c r="B984" s="425"/>
      <c r="C984" s="425"/>
      <c r="D984" s="425"/>
      <c r="E984" s="425"/>
      <c r="F984" s="425"/>
      <c r="G984" s="425"/>
      <c r="H984" s="425"/>
      <c r="I984" s="425"/>
      <c r="J984" s="425"/>
      <c r="K984" s="425"/>
      <c r="L984" s="425"/>
      <c r="M984" s="425"/>
      <c r="N984" s="425"/>
      <c r="O984" s="425"/>
      <c r="P984" s="425"/>
      <c r="Q984" s="425"/>
      <c r="R984" s="425"/>
      <c r="S984" s="425"/>
    </row>
    <row r="985">
      <c r="A985" s="425"/>
      <c r="B985" s="425"/>
      <c r="C985" s="425"/>
      <c r="D985" s="425"/>
      <c r="E985" s="425"/>
      <c r="F985" s="425"/>
      <c r="G985" s="425"/>
      <c r="H985" s="425"/>
      <c r="I985" s="425"/>
      <c r="J985" s="425"/>
      <c r="K985" s="425"/>
      <c r="L985" s="425"/>
      <c r="M985" s="425"/>
      <c r="N985" s="425"/>
      <c r="O985" s="425"/>
      <c r="P985" s="425"/>
      <c r="Q985" s="425"/>
      <c r="R985" s="425"/>
      <c r="S985" s="425"/>
    </row>
    <row r="986">
      <c r="A986" s="425"/>
      <c r="B986" s="425"/>
      <c r="C986" s="425"/>
      <c r="D986" s="425"/>
      <c r="E986" s="425"/>
      <c r="F986" s="425"/>
      <c r="G986" s="425"/>
      <c r="H986" s="425"/>
      <c r="I986" s="425"/>
      <c r="J986" s="425"/>
      <c r="K986" s="425"/>
      <c r="L986" s="425"/>
      <c r="M986" s="425"/>
      <c r="N986" s="425"/>
      <c r="O986" s="425"/>
      <c r="P986" s="425"/>
      <c r="Q986" s="425"/>
      <c r="R986" s="425"/>
      <c r="S986" s="425"/>
    </row>
    <row r="987">
      <c r="A987" s="425"/>
      <c r="B987" s="425"/>
      <c r="C987" s="425"/>
      <c r="D987" s="425"/>
      <c r="E987" s="425"/>
      <c r="F987" s="425"/>
      <c r="G987" s="425"/>
      <c r="H987" s="425"/>
      <c r="I987" s="425"/>
      <c r="J987" s="425"/>
      <c r="K987" s="425"/>
      <c r="L987" s="425"/>
      <c r="M987" s="425"/>
      <c r="N987" s="425"/>
      <c r="O987" s="425"/>
      <c r="P987" s="425"/>
      <c r="Q987" s="425"/>
      <c r="R987" s="425"/>
      <c r="S987" s="425"/>
    </row>
    <row r="988">
      <c r="A988" s="425"/>
      <c r="B988" s="425"/>
      <c r="C988" s="425"/>
      <c r="D988" s="425"/>
      <c r="E988" s="425"/>
      <c r="F988" s="425"/>
      <c r="G988" s="425"/>
      <c r="H988" s="425"/>
      <c r="I988" s="425"/>
      <c r="J988" s="425"/>
      <c r="K988" s="425"/>
      <c r="L988" s="425"/>
      <c r="M988" s="425"/>
      <c r="N988" s="425"/>
      <c r="O988" s="425"/>
      <c r="P988" s="425"/>
      <c r="Q988" s="425"/>
      <c r="R988" s="425"/>
      <c r="S988" s="425"/>
    </row>
    <row r="989">
      <c r="A989" s="425"/>
      <c r="B989" s="425"/>
      <c r="C989" s="425"/>
      <c r="D989" s="425"/>
      <c r="E989" s="425"/>
      <c r="F989" s="425"/>
      <c r="G989" s="425"/>
      <c r="H989" s="425"/>
      <c r="I989" s="425"/>
      <c r="J989" s="425"/>
      <c r="K989" s="425"/>
      <c r="L989" s="425"/>
      <c r="M989" s="425"/>
      <c r="N989" s="425"/>
      <c r="O989" s="425"/>
      <c r="P989" s="425"/>
      <c r="Q989" s="425"/>
      <c r="R989" s="425"/>
      <c r="S989" s="425"/>
    </row>
    <row r="990">
      <c r="A990" s="425"/>
      <c r="B990" s="425"/>
      <c r="C990" s="425"/>
      <c r="D990" s="425"/>
      <c r="E990" s="425"/>
      <c r="F990" s="425"/>
      <c r="G990" s="425"/>
      <c r="H990" s="425"/>
      <c r="I990" s="425"/>
      <c r="J990" s="425"/>
      <c r="K990" s="425"/>
      <c r="L990" s="425"/>
      <c r="M990" s="425"/>
      <c r="N990" s="425"/>
      <c r="O990" s="425"/>
      <c r="P990" s="425"/>
      <c r="Q990" s="425"/>
      <c r="R990" s="425"/>
      <c r="S990" s="425"/>
    </row>
    <row r="991">
      <c r="A991" s="425"/>
      <c r="B991" s="425"/>
      <c r="C991" s="425"/>
      <c r="D991" s="425"/>
      <c r="E991" s="425"/>
      <c r="F991" s="425"/>
      <c r="G991" s="425"/>
      <c r="H991" s="425"/>
      <c r="I991" s="425"/>
      <c r="J991" s="425"/>
      <c r="K991" s="425"/>
      <c r="L991" s="425"/>
      <c r="M991" s="425"/>
      <c r="N991" s="425"/>
      <c r="O991" s="425"/>
      <c r="P991" s="425"/>
      <c r="Q991" s="425"/>
      <c r="R991" s="425"/>
      <c r="S991" s="425"/>
    </row>
    <row r="992">
      <c r="A992" s="425"/>
      <c r="B992" s="425"/>
      <c r="C992" s="425"/>
      <c r="D992" s="425"/>
      <c r="E992" s="425"/>
      <c r="F992" s="425"/>
      <c r="G992" s="425"/>
      <c r="H992" s="425"/>
      <c r="I992" s="425"/>
      <c r="J992" s="425"/>
      <c r="K992" s="425"/>
      <c r="L992" s="425"/>
      <c r="M992" s="425"/>
      <c r="N992" s="425"/>
      <c r="O992" s="425"/>
      <c r="P992" s="425"/>
      <c r="Q992" s="425"/>
      <c r="R992" s="425"/>
      <c r="S992" s="425"/>
    </row>
    <row r="993">
      <c r="A993" s="425"/>
      <c r="B993" s="425"/>
      <c r="C993" s="425"/>
      <c r="D993" s="425"/>
      <c r="E993" s="425"/>
      <c r="F993" s="425"/>
      <c r="G993" s="425"/>
      <c r="H993" s="425"/>
      <c r="I993" s="425"/>
      <c r="J993" s="425"/>
      <c r="K993" s="425"/>
      <c r="L993" s="425"/>
      <c r="M993" s="425"/>
      <c r="N993" s="425"/>
      <c r="O993" s="425"/>
      <c r="P993" s="425"/>
      <c r="Q993" s="425"/>
      <c r="R993" s="425"/>
      <c r="S993" s="425"/>
    </row>
    <row r="994">
      <c r="A994" s="425"/>
      <c r="B994" s="425"/>
      <c r="C994" s="425"/>
      <c r="D994" s="425"/>
      <c r="E994" s="425"/>
      <c r="F994" s="425"/>
      <c r="G994" s="425"/>
      <c r="H994" s="425"/>
      <c r="I994" s="425"/>
      <c r="J994" s="425"/>
      <c r="K994" s="425"/>
      <c r="L994" s="425"/>
      <c r="M994" s="425"/>
      <c r="N994" s="425"/>
      <c r="O994" s="425"/>
      <c r="P994" s="425"/>
      <c r="Q994" s="425"/>
      <c r="R994" s="425"/>
      <c r="S994" s="425"/>
    </row>
    <row r="995">
      <c r="A995" s="425"/>
      <c r="B995" s="425"/>
      <c r="C995" s="425"/>
      <c r="D995" s="425"/>
      <c r="E995" s="425"/>
      <c r="F995" s="425"/>
      <c r="G995" s="425"/>
      <c r="H995" s="425"/>
      <c r="I995" s="425"/>
      <c r="J995" s="425"/>
      <c r="K995" s="425"/>
      <c r="L995" s="425"/>
      <c r="M995" s="425"/>
      <c r="N995" s="425"/>
      <c r="O995" s="425"/>
      <c r="P995" s="425"/>
      <c r="Q995" s="425"/>
      <c r="R995" s="425"/>
      <c r="S995" s="425"/>
    </row>
    <row r="996">
      <c r="A996" s="425"/>
      <c r="B996" s="425"/>
      <c r="C996" s="425"/>
      <c r="D996" s="425"/>
      <c r="E996" s="425"/>
      <c r="F996" s="425"/>
      <c r="G996" s="425"/>
      <c r="H996" s="425"/>
      <c r="I996" s="425"/>
      <c r="J996" s="425"/>
      <c r="K996" s="425"/>
      <c r="L996" s="425"/>
      <c r="M996" s="425"/>
      <c r="N996" s="425"/>
      <c r="O996" s="425"/>
      <c r="P996" s="425"/>
      <c r="Q996" s="425"/>
      <c r="R996" s="425"/>
      <c r="S996" s="425"/>
    </row>
    <row r="997">
      <c r="A997" s="425"/>
      <c r="B997" s="425"/>
      <c r="C997" s="425"/>
      <c r="D997" s="425"/>
      <c r="E997" s="425"/>
      <c r="F997" s="425"/>
      <c r="G997" s="425"/>
      <c r="H997" s="425"/>
      <c r="I997" s="425"/>
      <c r="J997" s="425"/>
      <c r="K997" s="425"/>
      <c r="L997" s="425"/>
      <c r="M997" s="425"/>
      <c r="N997" s="425"/>
      <c r="O997" s="425"/>
      <c r="P997" s="425"/>
      <c r="Q997" s="425"/>
      <c r="R997" s="425"/>
      <c r="S997" s="425"/>
    </row>
    <row r="998">
      <c r="A998" s="425"/>
      <c r="B998" s="425"/>
      <c r="C998" s="425"/>
      <c r="D998" s="425"/>
      <c r="E998" s="425"/>
      <c r="F998" s="425"/>
      <c r="G998" s="425"/>
      <c r="H998" s="425"/>
      <c r="I998" s="425"/>
      <c r="J998" s="425"/>
      <c r="K998" s="425"/>
      <c r="L998" s="425"/>
      <c r="M998" s="425"/>
      <c r="N998" s="425"/>
      <c r="O998" s="425"/>
      <c r="P998" s="425"/>
      <c r="Q998" s="425"/>
      <c r="R998" s="425"/>
      <c r="S998" s="425"/>
    </row>
    <row r="999">
      <c r="A999" s="425"/>
      <c r="B999" s="425"/>
      <c r="C999" s="425"/>
      <c r="D999" s="425"/>
      <c r="E999" s="425"/>
      <c r="F999" s="425"/>
      <c r="G999" s="425"/>
      <c r="H999" s="425"/>
      <c r="I999" s="425"/>
      <c r="J999" s="425"/>
      <c r="K999" s="425"/>
      <c r="L999" s="425"/>
      <c r="M999" s="425"/>
      <c r="N999" s="425"/>
      <c r="O999" s="425"/>
      <c r="P999" s="425"/>
      <c r="Q999" s="425"/>
      <c r="R999" s="425"/>
      <c r="S999" s="425"/>
    </row>
    <row r="1000">
      <c r="A1000" s="425"/>
      <c r="B1000" s="425"/>
      <c r="C1000" s="425"/>
      <c r="D1000" s="425"/>
      <c r="E1000" s="425"/>
      <c r="F1000" s="425"/>
      <c r="G1000" s="425"/>
      <c r="H1000" s="425"/>
      <c r="I1000" s="425"/>
      <c r="J1000" s="425"/>
      <c r="K1000" s="425"/>
      <c r="L1000" s="425"/>
      <c r="M1000" s="425"/>
      <c r="N1000" s="425"/>
      <c r="O1000" s="425"/>
      <c r="P1000" s="425"/>
      <c r="Q1000" s="425"/>
      <c r="R1000" s="425"/>
      <c r="S1000" s="425"/>
    </row>
    <row r="1001">
      <c r="A1001" s="425"/>
      <c r="B1001" s="425"/>
      <c r="C1001" s="425"/>
      <c r="D1001" s="425"/>
      <c r="E1001" s="425"/>
      <c r="F1001" s="425"/>
      <c r="G1001" s="425"/>
      <c r="H1001" s="425"/>
      <c r="I1001" s="425"/>
      <c r="J1001" s="425"/>
      <c r="K1001" s="425"/>
      <c r="L1001" s="425"/>
      <c r="M1001" s="425"/>
      <c r="N1001" s="425"/>
      <c r="O1001" s="425"/>
      <c r="P1001" s="425"/>
      <c r="Q1001" s="425"/>
      <c r="R1001" s="425"/>
      <c r="S1001" s="425"/>
    </row>
    <row r="1002">
      <c r="A1002" s="425"/>
      <c r="B1002" s="425"/>
      <c r="C1002" s="425"/>
      <c r="D1002" s="425"/>
      <c r="E1002" s="425"/>
      <c r="F1002" s="425"/>
      <c r="G1002" s="425"/>
      <c r="H1002" s="425"/>
      <c r="I1002" s="425"/>
      <c r="J1002" s="425"/>
      <c r="K1002" s="425"/>
      <c r="L1002" s="425"/>
      <c r="M1002" s="425"/>
      <c r="N1002" s="425"/>
      <c r="O1002" s="425"/>
      <c r="P1002" s="425"/>
      <c r="Q1002" s="425"/>
      <c r="R1002" s="425"/>
      <c r="S1002" s="425"/>
    </row>
    <row r="1003">
      <c r="A1003" s="425"/>
      <c r="B1003" s="425"/>
      <c r="C1003" s="425"/>
      <c r="D1003" s="425"/>
      <c r="E1003" s="425"/>
      <c r="F1003" s="425"/>
      <c r="G1003" s="425"/>
      <c r="H1003" s="425"/>
      <c r="I1003" s="425"/>
      <c r="J1003" s="425"/>
      <c r="K1003" s="425"/>
      <c r="L1003" s="425"/>
      <c r="M1003" s="425"/>
      <c r="N1003" s="425"/>
      <c r="O1003" s="425"/>
      <c r="P1003" s="425"/>
      <c r="Q1003" s="425"/>
      <c r="R1003" s="425"/>
      <c r="S1003" s="425"/>
    </row>
  </sheetData>
  <drawing r:id="rId1"/>
</worksheet>
</file>